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3040" windowHeight="10836" tabRatio="825"/>
  </bookViews>
  <sheets>
    <sheet name="RepPF" sheetId="28" r:id="rId1"/>
    <sheet name="RepP" sheetId="24" r:id="rId2"/>
    <sheet name="RepF" sheetId="25" r:id="rId3"/>
    <sheet name="Lists" sheetId="10" r:id="rId4"/>
    <sheet name="Items" sheetId="11" r:id="rId5"/>
    <sheet name="dbP" sheetId="1" r:id="rId6"/>
    <sheet name="dbF" sheetId="27" r:id="rId7"/>
    <sheet name="BSP" sheetId="20" r:id="rId8"/>
    <sheet name="CFP" sheetId="19" r:id="rId9"/>
    <sheet name="PLP" sheetId="18" r:id="rId10"/>
    <sheet name="RepPd" sheetId="14" r:id="rId11"/>
    <sheet name="BSF" sheetId="23" r:id="rId12"/>
    <sheet name="CFF" sheetId="22" r:id="rId13"/>
    <sheet name="PLF" sheetId="21" r:id="rId14"/>
    <sheet name="RepFd" sheetId="17" r:id="rId15"/>
  </sheets>
  <definedNames>
    <definedName name="_xlnm._FilterDatabase" localSheetId="6" hidden="1">dbF!$A$1:$T$2985</definedName>
    <definedName name="_xlnm._FilterDatabase" localSheetId="5" hidden="1">dbP!$A$1:$T$2986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507" i="27" l="1"/>
  <c r="K1507" i="27"/>
  <c r="J1508" i="27"/>
  <c r="J1509" i="27"/>
  <c r="J1510" i="27"/>
  <c r="J1511" i="27"/>
  <c r="J1512" i="27"/>
  <c r="J1513" i="27"/>
  <c r="J1514" i="27"/>
  <c r="J1515" i="27"/>
  <c r="J1516" i="27"/>
  <c r="J1517" i="27"/>
  <c r="J1518" i="27"/>
  <c r="J1519" i="27"/>
  <c r="J1520" i="27"/>
  <c r="J1521" i="27"/>
  <c r="J1522" i="27"/>
  <c r="J1523" i="27"/>
  <c r="J1524" i="27"/>
  <c r="J1525" i="27"/>
  <c r="J1526" i="27"/>
  <c r="J1527" i="27"/>
  <c r="J1528" i="27"/>
  <c r="J1529" i="27"/>
  <c r="J1530" i="27"/>
  <c r="T590" i="27" l="1"/>
  <c r="BZ4" i="28" l="1"/>
  <c r="BY4" i="28"/>
  <c r="BZ2" i="28"/>
  <c r="BY2" i="28"/>
  <c r="BW4" i="28"/>
  <c r="BV4" i="28"/>
  <c r="BW2" i="28"/>
  <c r="BV2" i="28"/>
  <c r="BT4" i="28"/>
  <c r="BS4" i="28"/>
  <c r="BT2" i="28"/>
  <c r="BS2" i="28"/>
  <c r="BQ4" i="28"/>
  <c r="BP4" i="28"/>
  <c r="BQ2" i="28"/>
  <c r="BP2" i="28"/>
  <c r="BN4" i="28"/>
  <c r="BM4" i="28"/>
  <c r="BN2" i="28"/>
  <c r="BM2" i="28"/>
  <c r="BK4" i="28"/>
  <c r="BJ4" i="28"/>
  <c r="BK2" i="28"/>
  <c r="BJ2" i="28"/>
  <c r="BH4" i="28"/>
  <c r="BG4" i="28"/>
  <c r="BH2" i="28"/>
  <c r="BG2" i="28"/>
  <c r="BE4" i="28"/>
  <c r="BD4" i="28"/>
  <c r="BE2" i="28"/>
  <c r="BD2" i="28"/>
  <c r="BB4" i="28"/>
  <c r="BA4" i="28"/>
  <c r="BB2" i="28"/>
  <c r="BA2" i="28"/>
  <c r="AY4" i="28"/>
  <c r="AX4" i="28"/>
  <c r="AY2" i="28"/>
  <c r="AX2" i="28"/>
  <c r="AV4" i="28"/>
  <c r="AU4" i="28"/>
  <c r="AV2" i="28"/>
  <c r="AU2" i="28"/>
  <c r="AS4" i="28"/>
  <c r="AR4" i="28"/>
  <c r="AS2" i="28"/>
  <c r="AR2" i="28"/>
  <c r="AP4" i="28"/>
  <c r="AO4" i="28"/>
  <c r="AP2" i="28"/>
  <c r="AO2" i="28"/>
  <c r="AM4" i="28"/>
  <c r="AL4" i="28"/>
  <c r="AM2" i="28"/>
  <c r="AL2" i="28"/>
  <c r="AJ4" i="28"/>
  <c r="AI4" i="28"/>
  <c r="AJ2" i="28"/>
  <c r="AI2" i="28"/>
  <c r="AG4" i="28"/>
  <c r="AF4" i="28"/>
  <c r="AG2" i="28"/>
  <c r="AF2" i="28"/>
  <c r="AD2" i="28"/>
  <c r="AC2" i="28"/>
  <c r="AA2" i="28"/>
  <c r="Z2" i="28"/>
  <c r="X2" i="28"/>
  <c r="W2" i="28"/>
  <c r="S6" i="28"/>
  <c r="R6" i="28"/>
  <c r="S5" i="28"/>
  <c r="R5" i="28"/>
  <c r="S4" i="28"/>
  <c r="R4" i="28"/>
  <c r="AD4" i="28"/>
  <c r="AC4" i="28"/>
  <c r="AA4" i="28"/>
  <c r="Z4" i="28"/>
  <c r="X4" i="28"/>
  <c r="W4" i="28"/>
  <c r="AE4" i="28"/>
  <c r="AH4" i="28" s="1"/>
  <c r="AK4" i="28" s="1"/>
  <c r="AN4" i="28" s="1"/>
  <c r="AQ4" i="28" s="1"/>
  <c r="AT4" i="28" s="1"/>
  <c r="AW4" i="28" s="1"/>
  <c r="AZ4" i="28" s="1"/>
  <c r="BC4" i="28" s="1"/>
  <c r="BF4" i="28" s="1"/>
  <c r="BI4" i="28" s="1"/>
  <c r="BL4" i="28" s="1"/>
  <c r="BO4" i="28" s="1"/>
  <c r="BR4" i="28" s="1"/>
  <c r="BU4" i="28" s="1"/>
  <c r="BX4" i="28" s="1"/>
  <c r="AB4" i="28"/>
  <c r="Y4" i="28"/>
  <c r="Y2" i="28"/>
  <c r="AB2" i="28"/>
  <c r="AE2" i="28"/>
  <c r="AH2" i="28"/>
  <c r="AK2" i="28"/>
  <c r="AN2" i="28"/>
  <c r="AQ2" i="28"/>
  <c r="AT2" i="28"/>
  <c r="AW2" i="28"/>
  <c r="AZ2" i="28"/>
  <c r="BC2" i="28"/>
  <c r="BF2" i="28"/>
  <c r="BI2" i="28"/>
  <c r="BL2" i="28"/>
  <c r="BO2" i="28"/>
  <c r="BR2" i="28"/>
  <c r="BU2" i="28"/>
  <c r="BX2" i="28"/>
  <c r="V2" i="28"/>
  <c r="J389" i="28"/>
  <c r="I389" i="28"/>
  <c r="J388" i="28"/>
  <c r="I388" i="28"/>
  <c r="J387" i="28"/>
  <c r="I387" i="28"/>
  <c r="J386" i="28"/>
  <c r="I386" i="28"/>
  <c r="J385" i="28"/>
  <c r="I385" i="28"/>
  <c r="J384" i="28"/>
  <c r="I384" i="28"/>
  <c r="I383" i="28"/>
  <c r="I380" i="28"/>
  <c r="J377" i="28"/>
  <c r="I377" i="28"/>
  <c r="J376" i="28"/>
  <c r="I376" i="28"/>
  <c r="J375" i="28"/>
  <c r="I375" i="28"/>
  <c r="J374" i="28"/>
  <c r="I374" i="28"/>
  <c r="J373" i="28"/>
  <c r="I373" i="28"/>
  <c r="J372" i="28"/>
  <c r="I372" i="28"/>
  <c r="J371" i="28"/>
  <c r="I371" i="28"/>
  <c r="J370" i="28"/>
  <c r="I370" i="28"/>
  <c r="J369" i="28"/>
  <c r="I369" i="28"/>
  <c r="J368" i="28"/>
  <c r="I368" i="28"/>
  <c r="J367" i="28"/>
  <c r="I367" i="28"/>
  <c r="J366" i="28"/>
  <c r="I366" i="28"/>
  <c r="J365" i="28"/>
  <c r="I365" i="28"/>
  <c r="J364" i="28"/>
  <c r="I364" i="28"/>
  <c r="J363" i="28"/>
  <c r="I363" i="28"/>
  <c r="J362" i="28"/>
  <c r="I362" i="28"/>
  <c r="J361" i="28"/>
  <c r="I361" i="28"/>
  <c r="J360" i="28"/>
  <c r="I360" i="28"/>
  <c r="J359" i="28"/>
  <c r="I359" i="28"/>
  <c r="J358" i="28"/>
  <c r="I358" i="28"/>
  <c r="J357" i="28"/>
  <c r="I357" i="28"/>
  <c r="J356" i="28"/>
  <c r="I356" i="28"/>
  <c r="J355" i="28"/>
  <c r="I355" i="28"/>
  <c r="J354" i="28"/>
  <c r="I354" i="28"/>
  <c r="J353" i="28"/>
  <c r="I353" i="28"/>
  <c r="J352" i="28"/>
  <c r="I352" i="28"/>
  <c r="J351" i="28"/>
  <c r="I351" i="28"/>
  <c r="J350" i="28"/>
  <c r="I350" i="28"/>
  <c r="J349" i="28"/>
  <c r="I349" i="28"/>
  <c r="J348" i="28"/>
  <c r="I348" i="28"/>
  <c r="I347" i="28"/>
  <c r="I346" i="28"/>
  <c r="H345" i="28"/>
  <c r="I342" i="28"/>
  <c r="J340" i="28"/>
  <c r="I340" i="28"/>
  <c r="J339" i="28"/>
  <c r="I339" i="28"/>
  <c r="J338" i="28"/>
  <c r="I338" i="28"/>
  <c r="J337" i="28"/>
  <c r="I337" i="28"/>
  <c r="I336" i="28"/>
  <c r="J334" i="28"/>
  <c r="I334" i="28"/>
  <c r="J333" i="28"/>
  <c r="I333" i="28"/>
  <c r="J332" i="28"/>
  <c r="I332" i="28"/>
  <c r="J331" i="28"/>
  <c r="I331" i="28"/>
  <c r="J330" i="28"/>
  <c r="I330" i="28"/>
  <c r="J329" i="28"/>
  <c r="I329" i="28"/>
  <c r="J328" i="28"/>
  <c r="I328" i="28"/>
  <c r="J327" i="28"/>
  <c r="I327" i="28"/>
  <c r="J326" i="28"/>
  <c r="I326" i="28"/>
  <c r="J325" i="28"/>
  <c r="I325" i="28"/>
  <c r="J324" i="28"/>
  <c r="I324" i="28"/>
  <c r="J323" i="28"/>
  <c r="I323" i="28"/>
  <c r="J322" i="28"/>
  <c r="I322" i="28"/>
  <c r="J321" i="28"/>
  <c r="I321" i="28"/>
  <c r="J320" i="28"/>
  <c r="I320" i="28"/>
  <c r="J319" i="28"/>
  <c r="I319" i="28"/>
  <c r="J318" i="28"/>
  <c r="I318" i="28"/>
  <c r="J317" i="28"/>
  <c r="I317" i="28"/>
  <c r="J316" i="28"/>
  <c r="I316" i="28"/>
  <c r="J315" i="28"/>
  <c r="I315" i="28"/>
  <c r="J314" i="28"/>
  <c r="I314" i="28"/>
  <c r="J313" i="28"/>
  <c r="I313" i="28"/>
  <c r="J312" i="28"/>
  <c r="I312" i="28"/>
  <c r="J311" i="28"/>
  <c r="I311" i="28"/>
  <c r="J310" i="28"/>
  <c r="I310" i="28"/>
  <c r="J309" i="28"/>
  <c r="I309" i="28"/>
  <c r="J308" i="28"/>
  <c r="I308" i="28"/>
  <c r="J307" i="28"/>
  <c r="I307" i="28"/>
  <c r="J306" i="28"/>
  <c r="I306" i="28"/>
  <c r="J305" i="28"/>
  <c r="I305" i="28"/>
  <c r="I304" i="28"/>
  <c r="J302" i="28"/>
  <c r="I302" i="28"/>
  <c r="J301" i="28"/>
  <c r="I301" i="28"/>
  <c r="I300" i="28"/>
  <c r="I299" i="28"/>
  <c r="H298" i="28"/>
  <c r="I294" i="28"/>
  <c r="C294" i="28"/>
  <c r="B294" i="28"/>
  <c r="J291" i="28"/>
  <c r="I291" i="28"/>
  <c r="B291" i="28"/>
  <c r="J290" i="28"/>
  <c r="I290" i="28"/>
  <c r="B290" i="28"/>
  <c r="I289" i="28"/>
  <c r="B289" i="28"/>
  <c r="I287" i="28"/>
  <c r="C287" i="28"/>
  <c r="B287" i="28"/>
  <c r="I284" i="28"/>
  <c r="B284" i="28"/>
  <c r="I282" i="28"/>
  <c r="C282" i="28"/>
  <c r="B282" i="28"/>
  <c r="J279" i="28"/>
  <c r="I279" i="28"/>
  <c r="B279" i="28"/>
  <c r="J278" i="28"/>
  <c r="I278" i="28"/>
  <c r="B278" i="28"/>
  <c r="J277" i="28"/>
  <c r="I277" i="28"/>
  <c r="B277" i="28"/>
  <c r="J276" i="28"/>
  <c r="I276" i="28"/>
  <c r="B276" i="28"/>
  <c r="I275" i="28"/>
  <c r="B275" i="28"/>
  <c r="I274" i="28"/>
  <c r="B274" i="28"/>
  <c r="I272" i="28"/>
  <c r="C272" i="28"/>
  <c r="B272" i="28"/>
  <c r="I269" i="28"/>
  <c r="B269" i="28"/>
  <c r="I268" i="28"/>
  <c r="B268" i="28"/>
  <c r="I267" i="28"/>
  <c r="B267" i="28"/>
  <c r="I265" i="28"/>
  <c r="C265" i="28"/>
  <c r="B265" i="28"/>
  <c r="J262" i="28"/>
  <c r="I262" i="28"/>
  <c r="B262" i="28"/>
  <c r="J261" i="28"/>
  <c r="I261" i="28"/>
  <c r="B261" i="28"/>
  <c r="J260" i="28"/>
  <c r="I260" i="28"/>
  <c r="B260" i="28"/>
  <c r="J259" i="28"/>
  <c r="I259" i="28"/>
  <c r="B259" i="28"/>
  <c r="J258" i="28"/>
  <c r="I258" i="28"/>
  <c r="B258" i="28"/>
  <c r="J257" i="28"/>
  <c r="I257" i="28"/>
  <c r="B257" i="28"/>
  <c r="J256" i="28"/>
  <c r="I256" i="28"/>
  <c r="B256" i="28"/>
  <c r="J255" i="28"/>
  <c r="I255" i="28"/>
  <c r="B255" i="28"/>
  <c r="J254" i="28"/>
  <c r="I254" i="28"/>
  <c r="B254" i="28"/>
  <c r="J253" i="28"/>
  <c r="I253" i="28"/>
  <c r="B253" i="28"/>
  <c r="J252" i="28"/>
  <c r="I252" i="28"/>
  <c r="B252" i="28"/>
  <c r="J251" i="28"/>
  <c r="I251" i="28"/>
  <c r="B251" i="28"/>
  <c r="J250" i="28"/>
  <c r="I250" i="28"/>
  <c r="B250" i="28"/>
  <c r="J249" i="28"/>
  <c r="I249" i="28"/>
  <c r="B249" i="28"/>
  <c r="J248" i="28"/>
  <c r="I248" i="28"/>
  <c r="B248" i="28"/>
  <c r="J247" i="28"/>
  <c r="I247" i="28"/>
  <c r="B247" i="28"/>
  <c r="J246" i="28"/>
  <c r="I246" i="28"/>
  <c r="B246" i="28"/>
  <c r="J245" i="28"/>
  <c r="I245" i="28"/>
  <c r="B245" i="28"/>
  <c r="J244" i="28"/>
  <c r="I244" i="28"/>
  <c r="B244" i="28"/>
  <c r="J243" i="28"/>
  <c r="I243" i="28"/>
  <c r="B243" i="28"/>
  <c r="J242" i="28"/>
  <c r="I242" i="28"/>
  <c r="B242" i="28"/>
  <c r="J241" i="28"/>
  <c r="I241" i="28"/>
  <c r="B241" i="28"/>
  <c r="J240" i="28"/>
  <c r="I240" i="28"/>
  <c r="B240" i="28"/>
  <c r="J239" i="28"/>
  <c r="I239" i="28"/>
  <c r="B239" i="28"/>
  <c r="J238" i="28"/>
  <c r="I238" i="28"/>
  <c r="B238" i="28"/>
  <c r="J237" i="28"/>
  <c r="I237" i="28"/>
  <c r="B237" i="28"/>
  <c r="J236" i="28"/>
  <c r="I236" i="28"/>
  <c r="B236" i="28"/>
  <c r="J235" i="28"/>
  <c r="I235" i="28"/>
  <c r="B235" i="28"/>
  <c r="J234" i="28"/>
  <c r="I234" i="28"/>
  <c r="B234" i="28"/>
  <c r="J233" i="28"/>
  <c r="I233" i="28"/>
  <c r="B233" i="28"/>
  <c r="I232" i="28"/>
  <c r="B232" i="28"/>
  <c r="J230" i="28"/>
  <c r="I230" i="28"/>
  <c r="B230" i="28"/>
  <c r="J229" i="28"/>
  <c r="I229" i="28"/>
  <c r="B229" i="28"/>
  <c r="I228" i="28"/>
  <c r="B228" i="28"/>
  <c r="I225" i="28"/>
  <c r="C225" i="28"/>
  <c r="B225" i="28"/>
  <c r="I223" i="28"/>
  <c r="C223" i="28"/>
  <c r="B223" i="28"/>
  <c r="I221" i="28"/>
  <c r="C221" i="28"/>
  <c r="B221" i="28"/>
  <c r="J218" i="28"/>
  <c r="I218" i="28"/>
  <c r="B218" i="28"/>
  <c r="J217" i="28"/>
  <c r="I217" i="28"/>
  <c r="B217" i="28"/>
  <c r="J216" i="28"/>
  <c r="I216" i="28"/>
  <c r="B216" i="28"/>
  <c r="J215" i="28"/>
  <c r="I215" i="28"/>
  <c r="B215" i="28"/>
  <c r="J214" i="28"/>
  <c r="I214" i="28"/>
  <c r="B214" i="28"/>
  <c r="J213" i="28"/>
  <c r="I213" i="28"/>
  <c r="B213" i="28"/>
  <c r="J212" i="28"/>
  <c r="I212" i="28"/>
  <c r="B212" i="28"/>
  <c r="J211" i="28"/>
  <c r="I211" i="28"/>
  <c r="B211" i="28"/>
  <c r="J210" i="28"/>
  <c r="I210" i="28"/>
  <c r="B210" i="28"/>
  <c r="J209" i="28"/>
  <c r="I209" i="28"/>
  <c r="B209" i="28"/>
  <c r="J208" i="28"/>
  <c r="I208" i="28"/>
  <c r="B208" i="28"/>
  <c r="I207" i="28"/>
  <c r="B207" i="28"/>
  <c r="I205" i="28"/>
  <c r="C205" i="28"/>
  <c r="B205" i="28"/>
  <c r="I202" i="28"/>
  <c r="B202" i="28"/>
  <c r="I200" i="28"/>
  <c r="C200" i="28"/>
  <c r="B200" i="28"/>
  <c r="J197" i="28"/>
  <c r="I197" i="28"/>
  <c r="B197" i="28"/>
  <c r="J196" i="28"/>
  <c r="I196" i="28"/>
  <c r="B196" i="28"/>
  <c r="J195" i="28"/>
  <c r="I195" i="28"/>
  <c r="B195" i="28"/>
  <c r="J194" i="28"/>
  <c r="I194" i="28"/>
  <c r="B194" i="28"/>
  <c r="I193" i="28"/>
  <c r="B193" i="28"/>
  <c r="I192" i="28"/>
  <c r="C192" i="28"/>
  <c r="B192" i="28"/>
  <c r="I190" i="28"/>
  <c r="C190" i="28"/>
  <c r="B190" i="28"/>
  <c r="I187" i="28"/>
  <c r="B187" i="28"/>
  <c r="I186" i="28"/>
  <c r="B186" i="28"/>
  <c r="I185" i="28"/>
  <c r="B185" i="28"/>
  <c r="I183" i="28"/>
  <c r="C183" i="28"/>
  <c r="B183" i="28"/>
  <c r="J180" i="28"/>
  <c r="I180" i="28"/>
  <c r="B180" i="28"/>
  <c r="J179" i="28"/>
  <c r="I179" i="28"/>
  <c r="B179" i="28"/>
  <c r="J178" i="28"/>
  <c r="I178" i="28"/>
  <c r="B178" i="28"/>
  <c r="J177" i="28"/>
  <c r="I177" i="28"/>
  <c r="B177" i="28"/>
  <c r="J176" i="28"/>
  <c r="I176" i="28"/>
  <c r="B176" i="28"/>
  <c r="J175" i="28"/>
  <c r="I175" i="28"/>
  <c r="B175" i="28"/>
  <c r="J174" i="28"/>
  <c r="I174" i="28"/>
  <c r="B174" i="28"/>
  <c r="J173" i="28"/>
  <c r="I173" i="28"/>
  <c r="B173" i="28"/>
  <c r="J172" i="28"/>
  <c r="I172" i="28"/>
  <c r="B172" i="28"/>
  <c r="J171" i="28"/>
  <c r="I171" i="28"/>
  <c r="B171" i="28"/>
  <c r="J170" i="28"/>
  <c r="I170" i="28"/>
  <c r="B170" i="28"/>
  <c r="J169" i="28"/>
  <c r="I169" i="28"/>
  <c r="B169" i="28"/>
  <c r="J168" i="28"/>
  <c r="I168" i="28"/>
  <c r="B168" i="28"/>
  <c r="J167" i="28"/>
  <c r="I167" i="28"/>
  <c r="B167" i="28"/>
  <c r="J166" i="28"/>
  <c r="I166" i="28"/>
  <c r="B166" i="28"/>
  <c r="J165" i="28"/>
  <c r="I165" i="28"/>
  <c r="B165" i="28"/>
  <c r="J164" i="28"/>
  <c r="I164" i="28"/>
  <c r="B164" i="28"/>
  <c r="J163" i="28"/>
  <c r="I163" i="28"/>
  <c r="B163" i="28"/>
  <c r="J162" i="28"/>
  <c r="I162" i="28"/>
  <c r="B162" i="28"/>
  <c r="J161" i="28"/>
  <c r="I161" i="28"/>
  <c r="B161" i="28"/>
  <c r="J160" i="28"/>
  <c r="I160" i="28"/>
  <c r="B160" i="28"/>
  <c r="J159" i="28"/>
  <c r="I159" i="28"/>
  <c r="B159" i="28"/>
  <c r="J158" i="28"/>
  <c r="I158" i="28"/>
  <c r="B158" i="28"/>
  <c r="J157" i="28"/>
  <c r="I157" i="28"/>
  <c r="B157" i="28"/>
  <c r="J156" i="28"/>
  <c r="I156" i="28"/>
  <c r="B156" i="28"/>
  <c r="J155" i="28"/>
  <c r="I155" i="28"/>
  <c r="B155" i="28"/>
  <c r="J154" i="28"/>
  <c r="I154" i="28"/>
  <c r="B154" i="28"/>
  <c r="J153" i="28"/>
  <c r="I153" i="28"/>
  <c r="B153" i="28"/>
  <c r="J152" i="28"/>
  <c r="I152" i="28"/>
  <c r="B152" i="28"/>
  <c r="J151" i="28"/>
  <c r="I151" i="28"/>
  <c r="B151" i="28"/>
  <c r="I150" i="28"/>
  <c r="B150" i="28"/>
  <c r="J148" i="28"/>
  <c r="I148" i="28"/>
  <c r="B148" i="28"/>
  <c r="J147" i="28"/>
  <c r="I147" i="28"/>
  <c r="B147" i="28"/>
  <c r="I146" i="28"/>
  <c r="B146" i="28"/>
  <c r="J141" i="28"/>
  <c r="I141" i="28"/>
  <c r="B141" i="28"/>
  <c r="J140" i="28"/>
  <c r="I140" i="28"/>
  <c r="B140" i="28"/>
  <c r="J139" i="28"/>
  <c r="I139" i="28"/>
  <c r="B139" i="28"/>
  <c r="J138" i="28"/>
  <c r="I138" i="28"/>
  <c r="B138" i="28"/>
  <c r="J137" i="28"/>
  <c r="I137" i="28"/>
  <c r="B137" i="28"/>
  <c r="J136" i="28"/>
  <c r="I136" i="28"/>
  <c r="B136" i="28"/>
  <c r="J135" i="28"/>
  <c r="I135" i="28"/>
  <c r="B135" i="28"/>
  <c r="J134" i="28"/>
  <c r="I134" i="28"/>
  <c r="B134" i="28"/>
  <c r="J133" i="28"/>
  <c r="I133" i="28"/>
  <c r="B133" i="28"/>
  <c r="J132" i="28"/>
  <c r="I132" i="28"/>
  <c r="B132" i="28"/>
  <c r="J131" i="28"/>
  <c r="I131" i="28"/>
  <c r="B131" i="28"/>
  <c r="J130" i="28"/>
  <c r="I130" i="28"/>
  <c r="B130" i="28"/>
  <c r="J129" i="28"/>
  <c r="I129" i="28"/>
  <c r="B129" i="28"/>
  <c r="J128" i="28"/>
  <c r="I128" i="28"/>
  <c r="B128" i="28"/>
  <c r="J127" i="28"/>
  <c r="I127" i="28"/>
  <c r="B127" i="28"/>
  <c r="J126" i="28"/>
  <c r="I126" i="28"/>
  <c r="B126" i="28"/>
  <c r="J125" i="28"/>
  <c r="I125" i="28"/>
  <c r="B125" i="28"/>
  <c r="J124" i="28"/>
  <c r="I124" i="28"/>
  <c r="B124" i="28"/>
  <c r="J123" i="28"/>
  <c r="I123" i="28"/>
  <c r="B123" i="28"/>
  <c r="J122" i="28"/>
  <c r="I122" i="28"/>
  <c r="B122" i="28"/>
  <c r="J121" i="28"/>
  <c r="I121" i="28"/>
  <c r="B121" i="28"/>
  <c r="J120" i="28"/>
  <c r="I120" i="28"/>
  <c r="B120" i="28"/>
  <c r="J119" i="28"/>
  <c r="I119" i="28"/>
  <c r="B119" i="28"/>
  <c r="J118" i="28"/>
  <c r="I118" i="28"/>
  <c r="B118" i="28"/>
  <c r="J117" i="28"/>
  <c r="I117" i="28"/>
  <c r="B117" i="28"/>
  <c r="J116" i="28"/>
  <c r="I116" i="28"/>
  <c r="B116" i="28"/>
  <c r="J115" i="28"/>
  <c r="I115" i="28"/>
  <c r="B115" i="28"/>
  <c r="J114" i="28"/>
  <c r="I114" i="28"/>
  <c r="B114" i="28"/>
  <c r="J113" i="28"/>
  <c r="I113" i="28"/>
  <c r="B113" i="28"/>
  <c r="J112" i="28"/>
  <c r="I112" i="28"/>
  <c r="B112" i="28"/>
  <c r="I111" i="28"/>
  <c r="B111" i="28"/>
  <c r="I108" i="28"/>
  <c r="C108" i="28"/>
  <c r="B108" i="28"/>
  <c r="J102" i="28"/>
  <c r="I102" i="28"/>
  <c r="J101" i="28"/>
  <c r="I101" i="28"/>
  <c r="J100" i="28"/>
  <c r="I100" i="28"/>
  <c r="J99" i="28"/>
  <c r="I99" i="28"/>
  <c r="J98" i="28"/>
  <c r="I98" i="28"/>
  <c r="J97" i="28"/>
  <c r="I97" i="28"/>
  <c r="I96" i="28"/>
  <c r="I93" i="28"/>
  <c r="J90" i="28"/>
  <c r="I90" i="28"/>
  <c r="J89" i="28"/>
  <c r="I89" i="28"/>
  <c r="J88" i="28"/>
  <c r="I88" i="28"/>
  <c r="J87" i="28"/>
  <c r="I87" i="28"/>
  <c r="J86" i="28"/>
  <c r="I86" i="28"/>
  <c r="J85" i="28"/>
  <c r="I85" i="28"/>
  <c r="J84" i="28"/>
  <c r="I84" i="28"/>
  <c r="J83" i="28"/>
  <c r="I83" i="28"/>
  <c r="J82" i="28"/>
  <c r="I82" i="28"/>
  <c r="J81" i="28"/>
  <c r="I81" i="28"/>
  <c r="J80" i="28"/>
  <c r="I80" i="28"/>
  <c r="J79" i="28"/>
  <c r="I79" i="28"/>
  <c r="J78" i="28"/>
  <c r="I78" i="28"/>
  <c r="J77" i="28"/>
  <c r="I77" i="28"/>
  <c r="J76" i="28"/>
  <c r="I76" i="28"/>
  <c r="J75" i="28"/>
  <c r="I75" i="28"/>
  <c r="J74" i="28"/>
  <c r="I74" i="28"/>
  <c r="J73" i="28"/>
  <c r="I73" i="28"/>
  <c r="J72" i="28"/>
  <c r="I72" i="28"/>
  <c r="J71" i="28"/>
  <c r="I71" i="28"/>
  <c r="J70" i="28"/>
  <c r="I70" i="28"/>
  <c r="J69" i="28"/>
  <c r="I69" i="28"/>
  <c r="J68" i="28"/>
  <c r="I68" i="28"/>
  <c r="J67" i="28"/>
  <c r="I67" i="28"/>
  <c r="J66" i="28"/>
  <c r="I66" i="28"/>
  <c r="J65" i="28"/>
  <c r="I65" i="28"/>
  <c r="J64" i="28"/>
  <c r="I64" i="28"/>
  <c r="J63" i="28"/>
  <c r="I63" i="28"/>
  <c r="J62" i="28"/>
  <c r="I62" i="28"/>
  <c r="J61" i="28"/>
  <c r="I61" i="28"/>
  <c r="I60" i="28"/>
  <c r="I59" i="28"/>
  <c r="H58" i="28"/>
  <c r="I55" i="28"/>
  <c r="J53" i="28"/>
  <c r="I53" i="28"/>
  <c r="J52" i="28"/>
  <c r="I52" i="28"/>
  <c r="J51" i="28"/>
  <c r="I51" i="28"/>
  <c r="J50" i="28"/>
  <c r="I50" i="28"/>
  <c r="I49" i="28"/>
  <c r="J47" i="28"/>
  <c r="I47" i="28"/>
  <c r="J46" i="28"/>
  <c r="I46" i="28"/>
  <c r="J45" i="28"/>
  <c r="I45" i="28"/>
  <c r="J44" i="28"/>
  <c r="I44" i="28"/>
  <c r="J43" i="28"/>
  <c r="I43" i="28"/>
  <c r="J42" i="28"/>
  <c r="I42" i="28"/>
  <c r="J41" i="28"/>
  <c r="I41" i="28"/>
  <c r="J40" i="28"/>
  <c r="I40" i="28"/>
  <c r="J39" i="28"/>
  <c r="I39" i="28"/>
  <c r="J38" i="28"/>
  <c r="I38" i="28"/>
  <c r="J37" i="28"/>
  <c r="I37" i="28"/>
  <c r="J36" i="28"/>
  <c r="I36" i="28"/>
  <c r="J35" i="28"/>
  <c r="I35" i="28"/>
  <c r="J34" i="28"/>
  <c r="I34" i="28"/>
  <c r="J33" i="28"/>
  <c r="I33" i="28"/>
  <c r="J32" i="28"/>
  <c r="I32" i="28"/>
  <c r="J31" i="28"/>
  <c r="I31" i="28"/>
  <c r="J30" i="28"/>
  <c r="I30" i="28"/>
  <c r="J29" i="28"/>
  <c r="I29" i="28"/>
  <c r="J28" i="28"/>
  <c r="I28" i="28"/>
  <c r="J27" i="28"/>
  <c r="I27" i="28"/>
  <c r="J26" i="28"/>
  <c r="I26" i="28"/>
  <c r="J25" i="28"/>
  <c r="I25" i="28"/>
  <c r="J24" i="28"/>
  <c r="I24" i="28"/>
  <c r="J23" i="28"/>
  <c r="I23" i="28"/>
  <c r="J22" i="28"/>
  <c r="I22" i="28"/>
  <c r="J21" i="28"/>
  <c r="I21" i="28"/>
  <c r="J20" i="28"/>
  <c r="I20" i="28"/>
  <c r="J19" i="28"/>
  <c r="I19" i="28"/>
  <c r="J18" i="28"/>
  <c r="I18" i="28"/>
  <c r="I17" i="28"/>
  <c r="J15" i="28"/>
  <c r="I15" i="28"/>
  <c r="J14" i="28"/>
  <c r="I14" i="28"/>
  <c r="I13" i="28"/>
  <c r="I12" i="28"/>
  <c r="H11" i="28"/>
  <c r="V5" i="28"/>
  <c r="V6" i="28" s="1"/>
  <c r="Y5" i="28" s="1"/>
  <c r="AA5" i="28" s="1"/>
  <c r="V4" i="28"/>
  <c r="J111" i="20"/>
  <c r="I111" i="20"/>
  <c r="J110" i="20"/>
  <c r="I110" i="20"/>
  <c r="J109" i="20"/>
  <c r="I109" i="20"/>
  <c r="J108" i="20"/>
  <c r="I108" i="20"/>
  <c r="J107" i="20"/>
  <c r="I107" i="20"/>
  <c r="J106" i="20"/>
  <c r="I106" i="20"/>
  <c r="I105" i="20"/>
  <c r="J102" i="20"/>
  <c r="I102" i="20"/>
  <c r="J101" i="20"/>
  <c r="I101" i="20"/>
  <c r="J100" i="20"/>
  <c r="I100" i="20"/>
  <c r="J99" i="20"/>
  <c r="I99" i="20"/>
  <c r="J98" i="20"/>
  <c r="I98" i="20"/>
  <c r="I97" i="20"/>
  <c r="J94" i="20"/>
  <c r="I94" i="20"/>
  <c r="J93" i="20"/>
  <c r="I93" i="20"/>
  <c r="J92" i="20"/>
  <c r="I92" i="20"/>
  <c r="J91" i="20"/>
  <c r="I91" i="20"/>
  <c r="J90" i="20"/>
  <c r="I90" i="20"/>
  <c r="J89" i="20"/>
  <c r="I89" i="20"/>
  <c r="J88" i="20"/>
  <c r="I88" i="20"/>
  <c r="J87" i="20"/>
  <c r="I87" i="20"/>
  <c r="J86" i="20"/>
  <c r="I86" i="20"/>
  <c r="J85" i="20"/>
  <c r="I85" i="20"/>
  <c r="J84" i="20"/>
  <c r="I84" i="20"/>
  <c r="J83" i="20"/>
  <c r="I83" i="20"/>
  <c r="J82" i="20"/>
  <c r="I82" i="20"/>
  <c r="J81" i="20"/>
  <c r="I81" i="20"/>
  <c r="J80" i="20"/>
  <c r="I80" i="20"/>
  <c r="J79" i="20"/>
  <c r="I79" i="20"/>
  <c r="J78" i="20"/>
  <c r="I78" i="20"/>
  <c r="J77" i="20"/>
  <c r="I77" i="20"/>
  <c r="J76" i="20"/>
  <c r="I76" i="20"/>
  <c r="J75" i="20"/>
  <c r="I75" i="20"/>
  <c r="J74" i="20"/>
  <c r="I74" i="20"/>
  <c r="J73" i="20"/>
  <c r="I73" i="20"/>
  <c r="J72" i="20"/>
  <c r="I72" i="20"/>
  <c r="J71" i="20"/>
  <c r="I71" i="20"/>
  <c r="J70" i="20"/>
  <c r="I70" i="20"/>
  <c r="J69" i="20"/>
  <c r="I69" i="20"/>
  <c r="J68" i="20"/>
  <c r="I68" i="20"/>
  <c r="J67" i="20"/>
  <c r="I67" i="20"/>
  <c r="J66" i="20"/>
  <c r="I66" i="20"/>
  <c r="J65" i="20"/>
  <c r="I65" i="20"/>
  <c r="I64" i="20"/>
  <c r="I63" i="20"/>
  <c r="H62" i="20"/>
  <c r="J59" i="20"/>
  <c r="I59" i="20"/>
  <c r="J58" i="20"/>
  <c r="I58" i="20"/>
  <c r="J57" i="20"/>
  <c r="I57" i="20"/>
  <c r="J56" i="20"/>
  <c r="I56" i="20"/>
  <c r="J55" i="20"/>
  <c r="I55" i="20"/>
  <c r="I54" i="20"/>
  <c r="J52" i="20"/>
  <c r="I52" i="20"/>
  <c r="J51" i="20"/>
  <c r="I51" i="20"/>
  <c r="J50" i="20"/>
  <c r="I50" i="20"/>
  <c r="J49" i="20"/>
  <c r="I49" i="20"/>
  <c r="I48" i="20"/>
  <c r="J46" i="20"/>
  <c r="I46" i="20"/>
  <c r="J45" i="20"/>
  <c r="I45" i="20"/>
  <c r="J44" i="20"/>
  <c r="I44" i="20"/>
  <c r="J43" i="20"/>
  <c r="I43" i="20"/>
  <c r="J42" i="20"/>
  <c r="I42" i="20"/>
  <c r="J41" i="20"/>
  <c r="I41" i="20"/>
  <c r="J40" i="20"/>
  <c r="I40" i="20"/>
  <c r="J39" i="20"/>
  <c r="I39" i="20"/>
  <c r="J38" i="20"/>
  <c r="I38" i="20"/>
  <c r="J37" i="20"/>
  <c r="I37" i="20"/>
  <c r="J36" i="20"/>
  <c r="I36" i="20"/>
  <c r="J35" i="20"/>
  <c r="I35" i="20"/>
  <c r="J34" i="20"/>
  <c r="I34" i="20"/>
  <c r="J33" i="20"/>
  <c r="I33" i="20"/>
  <c r="J32" i="20"/>
  <c r="I32" i="20"/>
  <c r="J31" i="20"/>
  <c r="I31" i="20"/>
  <c r="J30" i="20"/>
  <c r="I30" i="20"/>
  <c r="J29" i="20"/>
  <c r="I29" i="20"/>
  <c r="J28" i="20"/>
  <c r="I28" i="20"/>
  <c r="J27" i="20"/>
  <c r="I27" i="20"/>
  <c r="J26" i="20"/>
  <c r="I26" i="20"/>
  <c r="J25" i="20"/>
  <c r="I25" i="20"/>
  <c r="J24" i="20"/>
  <c r="I24" i="20"/>
  <c r="J23" i="20"/>
  <c r="I23" i="20"/>
  <c r="J22" i="20"/>
  <c r="I22" i="20"/>
  <c r="J21" i="20"/>
  <c r="I21" i="20"/>
  <c r="J20" i="20"/>
  <c r="I20" i="20"/>
  <c r="J19" i="20"/>
  <c r="I19" i="20"/>
  <c r="J18" i="20"/>
  <c r="I18" i="20"/>
  <c r="J17" i="20"/>
  <c r="I17" i="20"/>
  <c r="I16" i="20"/>
  <c r="J14" i="20"/>
  <c r="I14" i="20"/>
  <c r="J13" i="20"/>
  <c r="I13" i="20"/>
  <c r="I12" i="20"/>
  <c r="I11" i="20"/>
  <c r="H10" i="20"/>
  <c r="T5" i="20"/>
  <c r="T6" i="20" s="1"/>
  <c r="U5" i="20" s="1"/>
  <c r="U6" i="20" s="1"/>
  <c r="V5" i="20" s="1"/>
  <c r="V6" i="20" s="1"/>
  <c r="W5" i="20" s="1"/>
  <c r="W6" i="20" s="1"/>
  <c r="X5" i="20" s="1"/>
  <c r="X6" i="20" s="1"/>
  <c r="Y5" i="20" s="1"/>
  <c r="Y6" i="20" s="1"/>
  <c r="Z5" i="20" s="1"/>
  <c r="Z6" i="20" s="1"/>
  <c r="AA5" i="20" s="1"/>
  <c r="AA6" i="20" s="1"/>
  <c r="AB5" i="20" s="1"/>
  <c r="AB6" i="20" s="1"/>
  <c r="AC5" i="20" s="1"/>
  <c r="AC6" i="20" s="1"/>
  <c r="AD5" i="20" s="1"/>
  <c r="AD6" i="20" s="1"/>
  <c r="AE5" i="20" s="1"/>
  <c r="AE6" i="20" s="1"/>
  <c r="AF5" i="20" s="1"/>
  <c r="AF6" i="20" s="1"/>
  <c r="AG5" i="20" s="1"/>
  <c r="AG6" i="20" s="1"/>
  <c r="AH5" i="20" s="1"/>
  <c r="AH6" i="20" s="1"/>
  <c r="AI5" i="20" s="1"/>
  <c r="AI6" i="20" s="1"/>
  <c r="AJ5" i="20" s="1"/>
  <c r="AJ6" i="20" s="1"/>
  <c r="AK5" i="20" s="1"/>
  <c r="AK6" i="20" s="1"/>
  <c r="AL5" i="20" s="1"/>
  <c r="AL6" i="20" s="1"/>
  <c r="T4" i="20"/>
  <c r="I4" i="20"/>
  <c r="AL3" i="20"/>
  <c r="AK3" i="20"/>
  <c r="AJ3" i="20"/>
  <c r="AI3" i="20"/>
  <c r="AH3" i="20"/>
  <c r="AG3" i="20"/>
  <c r="AF3" i="20"/>
  <c r="AE3" i="20"/>
  <c r="AD3" i="20"/>
  <c r="AC3" i="20"/>
  <c r="AB3" i="20"/>
  <c r="AA3" i="20"/>
  <c r="Z3" i="20"/>
  <c r="Y3" i="20"/>
  <c r="X3" i="20"/>
  <c r="W3" i="20"/>
  <c r="V3" i="20"/>
  <c r="U3" i="20"/>
  <c r="T3" i="20"/>
  <c r="I130" i="19"/>
  <c r="C130" i="19"/>
  <c r="B130" i="19"/>
  <c r="I128" i="19"/>
  <c r="C128" i="19"/>
  <c r="B128" i="19"/>
  <c r="I126" i="19"/>
  <c r="C126" i="19"/>
  <c r="B126" i="19"/>
  <c r="J123" i="19"/>
  <c r="I123" i="19"/>
  <c r="B123" i="19"/>
  <c r="J122" i="19"/>
  <c r="I122" i="19"/>
  <c r="B122" i="19"/>
  <c r="J121" i="19"/>
  <c r="I121" i="19"/>
  <c r="B121" i="19"/>
  <c r="J120" i="19"/>
  <c r="I120" i="19"/>
  <c r="B120" i="19"/>
  <c r="J119" i="19"/>
  <c r="I119" i="19"/>
  <c r="B119" i="19"/>
  <c r="J118" i="19"/>
  <c r="I118" i="19"/>
  <c r="B118" i="19"/>
  <c r="J117" i="19"/>
  <c r="I117" i="19"/>
  <c r="B117" i="19"/>
  <c r="J116" i="19"/>
  <c r="I116" i="19"/>
  <c r="B116" i="19"/>
  <c r="J115" i="19"/>
  <c r="I115" i="19"/>
  <c r="B115" i="19"/>
  <c r="J114" i="19"/>
  <c r="I114" i="19"/>
  <c r="B114" i="19"/>
  <c r="J113" i="19"/>
  <c r="I113" i="19"/>
  <c r="B113" i="19"/>
  <c r="I112" i="19"/>
  <c r="B112" i="19"/>
  <c r="I110" i="19"/>
  <c r="C110" i="19"/>
  <c r="B110" i="19"/>
  <c r="J107" i="19"/>
  <c r="I107" i="19"/>
  <c r="B107" i="19"/>
  <c r="J106" i="19"/>
  <c r="I106" i="19"/>
  <c r="B106" i="19"/>
  <c r="J105" i="19"/>
  <c r="I105" i="19"/>
  <c r="B105" i="19"/>
  <c r="J104" i="19"/>
  <c r="I104" i="19"/>
  <c r="B104" i="19"/>
  <c r="I103" i="19"/>
  <c r="B103" i="19"/>
  <c r="I101" i="19"/>
  <c r="C101" i="19"/>
  <c r="B101" i="19"/>
  <c r="J98" i="19"/>
  <c r="I98" i="19"/>
  <c r="B98" i="19"/>
  <c r="J97" i="19"/>
  <c r="I97" i="19"/>
  <c r="B97" i="19"/>
  <c r="J96" i="19"/>
  <c r="I96" i="19"/>
  <c r="B96" i="19"/>
  <c r="J95" i="19"/>
  <c r="I95" i="19"/>
  <c r="B95" i="19"/>
  <c r="I94" i="19"/>
  <c r="B94" i="19"/>
  <c r="J92" i="19"/>
  <c r="I92" i="19"/>
  <c r="B92" i="19"/>
  <c r="J91" i="19"/>
  <c r="I91" i="19"/>
  <c r="B91" i="19"/>
  <c r="J90" i="19"/>
  <c r="I90" i="19"/>
  <c r="B90" i="19"/>
  <c r="J89" i="19"/>
  <c r="I89" i="19"/>
  <c r="B89" i="19"/>
  <c r="J88" i="19"/>
  <c r="I88" i="19"/>
  <c r="B88" i="19"/>
  <c r="I87" i="19"/>
  <c r="C87" i="19"/>
  <c r="B87" i="19"/>
  <c r="I85" i="19"/>
  <c r="C85" i="19"/>
  <c r="B85" i="19"/>
  <c r="J82" i="19"/>
  <c r="I82" i="19"/>
  <c r="B82" i="19"/>
  <c r="J81" i="19"/>
  <c r="I81" i="19"/>
  <c r="B81" i="19"/>
  <c r="J80" i="19"/>
  <c r="I80" i="19"/>
  <c r="B80" i="19"/>
  <c r="J79" i="19"/>
  <c r="I79" i="19"/>
  <c r="B79" i="19"/>
  <c r="J78" i="19"/>
  <c r="I78" i="19"/>
  <c r="B78" i="19"/>
  <c r="J77" i="19"/>
  <c r="I77" i="19"/>
  <c r="B77" i="19"/>
  <c r="J76" i="19"/>
  <c r="I76" i="19"/>
  <c r="B76" i="19"/>
  <c r="J75" i="19"/>
  <c r="I75" i="19"/>
  <c r="B75" i="19"/>
  <c r="J74" i="19"/>
  <c r="I74" i="19"/>
  <c r="B74" i="19"/>
  <c r="J73" i="19"/>
  <c r="I73" i="19"/>
  <c r="B73" i="19"/>
  <c r="I72" i="19"/>
  <c r="B72" i="19"/>
  <c r="J70" i="19"/>
  <c r="I70" i="19"/>
  <c r="B70" i="19"/>
  <c r="J69" i="19"/>
  <c r="I69" i="19"/>
  <c r="B69" i="19"/>
  <c r="J68" i="19"/>
  <c r="I68" i="19"/>
  <c r="B68" i="19"/>
  <c r="J67" i="19"/>
  <c r="I67" i="19"/>
  <c r="B67" i="19"/>
  <c r="J66" i="19"/>
  <c r="I66" i="19"/>
  <c r="B66" i="19"/>
  <c r="J65" i="19"/>
  <c r="I65" i="19"/>
  <c r="B65" i="19"/>
  <c r="J64" i="19"/>
  <c r="I64" i="19"/>
  <c r="B64" i="19"/>
  <c r="J63" i="19"/>
  <c r="I63" i="19"/>
  <c r="B63" i="19"/>
  <c r="J62" i="19"/>
  <c r="I62" i="19"/>
  <c r="B62" i="19"/>
  <c r="J61" i="19"/>
  <c r="I61" i="19"/>
  <c r="B61" i="19"/>
  <c r="I60" i="19"/>
  <c r="B60" i="19"/>
  <c r="J58" i="19"/>
  <c r="I58" i="19"/>
  <c r="B58" i="19"/>
  <c r="J57" i="19"/>
  <c r="I57" i="19"/>
  <c r="B57" i="19"/>
  <c r="J56" i="19"/>
  <c r="I56" i="19"/>
  <c r="B56" i="19"/>
  <c r="J55" i="19"/>
  <c r="I55" i="19"/>
  <c r="B55" i="19"/>
  <c r="J54" i="19"/>
  <c r="I54" i="19"/>
  <c r="B54" i="19"/>
  <c r="J53" i="19"/>
  <c r="I53" i="19"/>
  <c r="B53" i="19"/>
  <c r="J52" i="19"/>
  <c r="I52" i="19"/>
  <c r="B52" i="19"/>
  <c r="J51" i="19"/>
  <c r="I51" i="19"/>
  <c r="B51" i="19"/>
  <c r="J50" i="19"/>
  <c r="I50" i="19"/>
  <c r="B50" i="19"/>
  <c r="J49" i="19"/>
  <c r="I49" i="19"/>
  <c r="B49" i="19"/>
  <c r="I48" i="19"/>
  <c r="B48" i="19"/>
  <c r="I46" i="19"/>
  <c r="C46" i="19"/>
  <c r="B46" i="19"/>
  <c r="J43" i="19"/>
  <c r="I43" i="19"/>
  <c r="B43" i="19"/>
  <c r="J42" i="19"/>
  <c r="I42" i="19"/>
  <c r="B42" i="19"/>
  <c r="J41" i="19"/>
  <c r="I41" i="19"/>
  <c r="B41" i="19"/>
  <c r="J40" i="19"/>
  <c r="I40" i="19"/>
  <c r="B40" i="19"/>
  <c r="J39" i="19"/>
  <c r="I39" i="19"/>
  <c r="B39" i="19"/>
  <c r="J38" i="19"/>
  <c r="I38" i="19"/>
  <c r="B38" i="19"/>
  <c r="J37" i="19"/>
  <c r="I37" i="19"/>
  <c r="B37" i="19"/>
  <c r="J36" i="19"/>
  <c r="I36" i="19"/>
  <c r="B36" i="19"/>
  <c r="J35" i="19"/>
  <c r="I35" i="19"/>
  <c r="B35" i="19"/>
  <c r="J34" i="19"/>
  <c r="I34" i="19"/>
  <c r="B34" i="19"/>
  <c r="J33" i="19"/>
  <c r="I33" i="19"/>
  <c r="B33" i="19"/>
  <c r="J32" i="19"/>
  <c r="I32" i="19"/>
  <c r="B32" i="19"/>
  <c r="J31" i="19"/>
  <c r="I31" i="19"/>
  <c r="B31" i="19"/>
  <c r="J30" i="19"/>
  <c r="I30" i="19"/>
  <c r="B30" i="19"/>
  <c r="J29" i="19"/>
  <c r="I29" i="19"/>
  <c r="B29" i="19"/>
  <c r="J28" i="19"/>
  <c r="I28" i="19"/>
  <c r="B28" i="19"/>
  <c r="J27" i="19"/>
  <c r="I27" i="19"/>
  <c r="B27" i="19"/>
  <c r="J26" i="19"/>
  <c r="I26" i="19"/>
  <c r="B26" i="19"/>
  <c r="J25" i="19"/>
  <c r="I25" i="19"/>
  <c r="B25" i="19"/>
  <c r="J24" i="19"/>
  <c r="I24" i="19"/>
  <c r="B24" i="19"/>
  <c r="J23" i="19"/>
  <c r="I23" i="19"/>
  <c r="B23" i="19"/>
  <c r="J22" i="19"/>
  <c r="I22" i="19"/>
  <c r="B22" i="19"/>
  <c r="J21" i="19"/>
  <c r="I21" i="19"/>
  <c r="B21" i="19"/>
  <c r="J20" i="19"/>
  <c r="I20" i="19"/>
  <c r="B20" i="19"/>
  <c r="J19" i="19"/>
  <c r="I19" i="19"/>
  <c r="B19" i="19"/>
  <c r="J18" i="19"/>
  <c r="I18" i="19"/>
  <c r="B18" i="19"/>
  <c r="J17" i="19"/>
  <c r="I17" i="19"/>
  <c r="B17" i="19"/>
  <c r="J16" i="19"/>
  <c r="I16" i="19"/>
  <c r="B16" i="19"/>
  <c r="J15" i="19"/>
  <c r="I15" i="19"/>
  <c r="B15" i="19"/>
  <c r="J14" i="19"/>
  <c r="I14" i="19"/>
  <c r="B14" i="19"/>
  <c r="I13" i="19"/>
  <c r="B13" i="19"/>
  <c r="J11" i="19"/>
  <c r="I11" i="19"/>
  <c r="B11" i="19"/>
  <c r="J10" i="19"/>
  <c r="I10" i="19"/>
  <c r="B10" i="19"/>
  <c r="I9" i="19"/>
  <c r="B9" i="19"/>
  <c r="T5" i="19"/>
  <c r="T6" i="19" s="1"/>
  <c r="U5" i="19" s="1"/>
  <c r="U6" i="19" s="1"/>
  <c r="V5" i="19" s="1"/>
  <c r="V6" i="19" s="1"/>
  <c r="W5" i="19" s="1"/>
  <c r="W6" i="19" s="1"/>
  <c r="X5" i="19" s="1"/>
  <c r="X6" i="19" s="1"/>
  <c r="Y5" i="19" s="1"/>
  <c r="Y6" i="19" s="1"/>
  <c r="Z5" i="19" s="1"/>
  <c r="Z6" i="19" s="1"/>
  <c r="AA5" i="19" s="1"/>
  <c r="AA6" i="19" s="1"/>
  <c r="AB5" i="19" s="1"/>
  <c r="AB6" i="19" s="1"/>
  <c r="AC5" i="19" s="1"/>
  <c r="AC6" i="19" s="1"/>
  <c r="AD5" i="19" s="1"/>
  <c r="AD6" i="19" s="1"/>
  <c r="AE5" i="19" s="1"/>
  <c r="AE6" i="19" s="1"/>
  <c r="AF5" i="19" s="1"/>
  <c r="AF6" i="19" s="1"/>
  <c r="AG5" i="19" s="1"/>
  <c r="AG6" i="19" s="1"/>
  <c r="AH5" i="19" s="1"/>
  <c r="AH6" i="19" s="1"/>
  <c r="AI5" i="19" s="1"/>
  <c r="AI6" i="19" s="1"/>
  <c r="AJ5" i="19" s="1"/>
  <c r="AJ6" i="19" s="1"/>
  <c r="AK5" i="19" s="1"/>
  <c r="AK6" i="19" s="1"/>
  <c r="AL5" i="19" s="1"/>
  <c r="AL6" i="19" s="1"/>
  <c r="T4" i="19"/>
  <c r="I4" i="19"/>
  <c r="AL3" i="19"/>
  <c r="AK3" i="19"/>
  <c r="AJ3" i="19"/>
  <c r="AI3" i="19"/>
  <c r="AH3" i="19"/>
  <c r="AG3" i="19"/>
  <c r="AF3" i="19"/>
  <c r="AE3" i="19"/>
  <c r="AD3" i="19"/>
  <c r="AC3" i="19"/>
  <c r="AB3" i="19"/>
  <c r="AA3" i="19"/>
  <c r="Z3" i="19"/>
  <c r="Y3" i="19"/>
  <c r="X3" i="19"/>
  <c r="W3" i="19"/>
  <c r="V3" i="19"/>
  <c r="U3" i="19"/>
  <c r="T3" i="19"/>
  <c r="J111" i="23"/>
  <c r="I111" i="23"/>
  <c r="J110" i="23"/>
  <c r="I110" i="23"/>
  <c r="J109" i="23"/>
  <c r="I109" i="23"/>
  <c r="J108" i="23"/>
  <c r="I108" i="23"/>
  <c r="J107" i="23"/>
  <c r="I107" i="23"/>
  <c r="J106" i="23"/>
  <c r="I106" i="23"/>
  <c r="I105" i="23"/>
  <c r="J102" i="23"/>
  <c r="I102" i="23"/>
  <c r="J101" i="23"/>
  <c r="I101" i="23"/>
  <c r="J100" i="23"/>
  <c r="I100" i="23"/>
  <c r="J99" i="23"/>
  <c r="I99" i="23"/>
  <c r="J98" i="23"/>
  <c r="I98" i="23"/>
  <c r="I97" i="23"/>
  <c r="J94" i="23"/>
  <c r="I94" i="23"/>
  <c r="J93" i="23"/>
  <c r="I93" i="23"/>
  <c r="J92" i="23"/>
  <c r="I92" i="23"/>
  <c r="J91" i="23"/>
  <c r="I91" i="23"/>
  <c r="J90" i="23"/>
  <c r="I90" i="23"/>
  <c r="J89" i="23"/>
  <c r="I89" i="23"/>
  <c r="J88" i="23"/>
  <c r="I88" i="23"/>
  <c r="J87" i="23"/>
  <c r="I87" i="23"/>
  <c r="J86" i="23"/>
  <c r="I86" i="23"/>
  <c r="J85" i="23"/>
  <c r="I85" i="23"/>
  <c r="J84" i="23"/>
  <c r="I84" i="23"/>
  <c r="J83" i="23"/>
  <c r="I83" i="23"/>
  <c r="J82" i="23"/>
  <c r="I82" i="23"/>
  <c r="J81" i="23"/>
  <c r="I81" i="23"/>
  <c r="J80" i="23"/>
  <c r="I80" i="23"/>
  <c r="J79" i="23"/>
  <c r="I79" i="23"/>
  <c r="J78" i="23"/>
  <c r="I78" i="23"/>
  <c r="J77" i="23"/>
  <c r="I77" i="23"/>
  <c r="J76" i="23"/>
  <c r="I76" i="23"/>
  <c r="J75" i="23"/>
  <c r="I75" i="23"/>
  <c r="J74" i="23"/>
  <c r="I74" i="23"/>
  <c r="J73" i="23"/>
  <c r="I73" i="23"/>
  <c r="J72" i="23"/>
  <c r="I72" i="23"/>
  <c r="J71" i="23"/>
  <c r="I71" i="23"/>
  <c r="J70" i="23"/>
  <c r="I70" i="23"/>
  <c r="J69" i="23"/>
  <c r="I69" i="23"/>
  <c r="J68" i="23"/>
  <c r="I68" i="23"/>
  <c r="J67" i="23"/>
  <c r="I67" i="23"/>
  <c r="J66" i="23"/>
  <c r="I66" i="23"/>
  <c r="J65" i="23"/>
  <c r="I65" i="23"/>
  <c r="I64" i="23"/>
  <c r="I63" i="23"/>
  <c r="H62" i="23"/>
  <c r="J59" i="23"/>
  <c r="I59" i="23"/>
  <c r="J58" i="23"/>
  <c r="I58" i="23"/>
  <c r="J57" i="23"/>
  <c r="I57" i="23"/>
  <c r="J56" i="23"/>
  <c r="I56" i="23"/>
  <c r="J55" i="23"/>
  <c r="I55" i="23"/>
  <c r="I54" i="23"/>
  <c r="J52" i="23"/>
  <c r="I52" i="23"/>
  <c r="J51" i="23"/>
  <c r="I51" i="23"/>
  <c r="J50" i="23"/>
  <c r="I50" i="23"/>
  <c r="J49" i="23"/>
  <c r="I49" i="23"/>
  <c r="I48" i="23"/>
  <c r="J46" i="23"/>
  <c r="I46" i="23"/>
  <c r="J45" i="23"/>
  <c r="I45" i="23"/>
  <c r="J44" i="23"/>
  <c r="I44" i="23"/>
  <c r="J43" i="23"/>
  <c r="I43" i="23"/>
  <c r="J42" i="23"/>
  <c r="I42" i="23"/>
  <c r="J41" i="23"/>
  <c r="I41" i="23"/>
  <c r="J40" i="23"/>
  <c r="I40" i="23"/>
  <c r="J39" i="23"/>
  <c r="I39" i="23"/>
  <c r="J38" i="23"/>
  <c r="I38" i="23"/>
  <c r="J37" i="23"/>
  <c r="I37" i="23"/>
  <c r="J36" i="23"/>
  <c r="I36" i="23"/>
  <c r="J35" i="23"/>
  <c r="I35" i="23"/>
  <c r="J34" i="23"/>
  <c r="I34" i="23"/>
  <c r="J33" i="23"/>
  <c r="I33" i="23"/>
  <c r="J32" i="23"/>
  <c r="I32" i="23"/>
  <c r="J31" i="23"/>
  <c r="I31" i="23"/>
  <c r="J30" i="23"/>
  <c r="I30" i="23"/>
  <c r="J29" i="23"/>
  <c r="I29" i="23"/>
  <c r="J28" i="23"/>
  <c r="I28" i="23"/>
  <c r="J27" i="23"/>
  <c r="I27" i="23"/>
  <c r="J26" i="23"/>
  <c r="I26" i="23"/>
  <c r="J25" i="23"/>
  <c r="I25" i="23"/>
  <c r="J24" i="23"/>
  <c r="I24" i="23"/>
  <c r="J23" i="23"/>
  <c r="I23" i="23"/>
  <c r="J22" i="23"/>
  <c r="I22" i="23"/>
  <c r="J21" i="23"/>
  <c r="I21" i="23"/>
  <c r="J20" i="23"/>
  <c r="I20" i="23"/>
  <c r="J19" i="23"/>
  <c r="I19" i="23"/>
  <c r="J18" i="23"/>
  <c r="I18" i="23"/>
  <c r="J17" i="23"/>
  <c r="I17" i="23"/>
  <c r="I16" i="23"/>
  <c r="J14" i="23"/>
  <c r="I14" i="23"/>
  <c r="J13" i="23"/>
  <c r="I13" i="23"/>
  <c r="I12" i="23"/>
  <c r="I11" i="23"/>
  <c r="H10" i="23"/>
  <c r="T5" i="23"/>
  <c r="T6" i="23" s="1"/>
  <c r="U5" i="23" s="1"/>
  <c r="U6" i="23" s="1"/>
  <c r="V5" i="23" s="1"/>
  <c r="V6" i="23" s="1"/>
  <c r="W5" i="23" s="1"/>
  <c r="W6" i="23" s="1"/>
  <c r="X5" i="23" s="1"/>
  <c r="X6" i="23" s="1"/>
  <c r="Y5" i="23" s="1"/>
  <c r="Y6" i="23" s="1"/>
  <c r="Z5" i="23" s="1"/>
  <c r="Z6" i="23" s="1"/>
  <c r="AA5" i="23" s="1"/>
  <c r="AA6" i="23" s="1"/>
  <c r="AB5" i="23" s="1"/>
  <c r="AB6" i="23" s="1"/>
  <c r="AC5" i="23" s="1"/>
  <c r="AC6" i="23" s="1"/>
  <c r="AD5" i="23" s="1"/>
  <c r="AD6" i="23" s="1"/>
  <c r="AE5" i="23" s="1"/>
  <c r="AE6" i="23" s="1"/>
  <c r="AF5" i="23" s="1"/>
  <c r="AF6" i="23" s="1"/>
  <c r="AG5" i="23" s="1"/>
  <c r="AG6" i="23" s="1"/>
  <c r="AH5" i="23" s="1"/>
  <c r="AH6" i="23" s="1"/>
  <c r="AI5" i="23" s="1"/>
  <c r="AI6" i="23" s="1"/>
  <c r="AJ5" i="23" s="1"/>
  <c r="AJ6" i="23" s="1"/>
  <c r="AK5" i="23" s="1"/>
  <c r="AK6" i="23" s="1"/>
  <c r="AL5" i="23" s="1"/>
  <c r="AL6" i="23" s="1"/>
  <c r="T4" i="23"/>
  <c r="I4" i="23"/>
  <c r="AL3" i="23"/>
  <c r="AK3" i="23"/>
  <c r="AJ3" i="23"/>
  <c r="AI3" i="23"/>
  <c r="AH3" i="23"/>
  <c r="AG3" i="23"/>
  <c r="AF3" i="23"/>
  <c r="AE3" i="23"/>
  <c r="AD3" i="23"/>
  <c r="AC3" i="23"/>
  <c r="AB3" i="23"/>
  <c r="AA3" i="23"/>
  <c r="Z3" i="23"/>
  <c r="Y3" i="23"/>
  <c r="X3" i="23"/>
  <c r="W3" i="23"/>
  <c r="V3" i="23"/>
  <c r="U3" i="23"/>
  <c r="T3" i="23"/>
  <c r="I130" i="22"/>
  <c r="C130" i="22"/>
  <c r="B130" i="22"/>
  <c r="I128" i="22"/>
  <c r="C128" i="22"/>
  <c r="B128" i="22"/>
  <c r="I126" i="22"/>
  <c r="C126" i="22"/>
  <c r="B126" i="22"/>
  <c r="J123" i="22"/>
  <c r="I123" i="22"/>
  <c r="B123" i="22"/>
  <c r="J122" i="22"/>
  <c r="I122" i="22"/>
  <c r="B122" i="22"/>
  <c r="J121" i="22"/>
  <c r="I121" i="22"/>
  <c r="B121" i="22"/>
  <c r="J120" i="22"/>
  <c r="I120" i="22"/>
  <c r="B120" i="22"/>
  <c r="J119" i="22"/>
  <c r="I119" i="22"/>
  <c r="B119" i="22"/>
  <c r="J118" i="22"/>
  <c r="I118" i="22"/>
  <c r="B118" i="22"/>
  <c r="J117" i="22"/>
  <c r="I117" i="22"/>
  <c r="B117" i="22"/>
  <c r="J116" i="22"/>
  <c r="I116" i="22"/>
  <c r="B116" i="22"/>
  <c r="J115" i="22"/>
  <c r="I115" i="22"/>
  <c r="B115" i="22"/>
  <c r="J114" i="22"/>
  <c r="I114" i="22"/>
  <c r="B114" i="22"/>
  <c r="J113" i="22"/>
  <c r="I113" i="22"/>
  <c r="B113" i="22"/>
  <c r="I112" i="22"/>
  <c r="B112" i="22"/>
  <c r="I110" i="22"/>
  <c r="C110" i="22"/>
  <c r="B110" i="22"/>
  <c r="J107" i="22"/>
  <c r="I107" i="22"/>
  <c r="B107" i="22"/>
  <c r="J106" i="22"/>
  <c r="I106" i="22"/>
  <c r="B106" i="22"/>
  <c r="J105" i="22"/>
  <c r="I105" i="22"/>
  <c r="B105" i="22"/>
  <c r="J104" i="22"/>
  <c r="I104" i="22"/>
  <c r="B104" i="22"/>
  <c r="I103" i="22"/>
  <c r="B103" i="22"/>
  <c r="I101" i="22"/>
  <c r="C101" i="22"/>
  <c r="B101" i="22"/>
  <c r="J98" i="22"/>
  <c r="I98" i="22"/>
  <c r="B98" i="22"/>
  <c r="J97" i="22"/>
  <c r="I97" i="22"/>
  <c r="B97" i="22"/>
  <c r="J96" i="22"/>
  <c r="I96" i="22"/>
  <c r="B96" i="22"/>
  <c r="J95" i="22"/>
  <c r="I95" i="22"/>
  <c r="B95" i="22"/>
  <c r="I94" i="22"/>
  <c r="B94" i="22"/>
  <c r="J92" i="22"/>
  <c r="I92" i="22"/>
  <c r="B92" i="22"/>
  <c r="J91" i="22"/>
  <c r="I91" i="22"/>
  <c r="B91" i="22"/>
  <c r="J90" i="22"/>
  <c r="I90" i="22"/>
  <c r="B90" i="22"/>
  <c r="J89" i="22"/>
  <c r="I89" i="22"/>
  <c r="B89" i="22"/>
  <c r="J88" i="22"/>
  <c r="I88" i="22"/>
  <c r="B88" i="22"/>
  <c r="I87" i="22"/>
  <c r="C87" i="22"/>
  <c r="B87" i="22"/>
  <c r="I85" i="22"/>
  <c r="C85" i="22"/>
  <c r="B85" i="22"/>
  <c r="J82" i="22"/>
  <c r="I82" i="22"/>
  <c r="B82" i="22"/>
  <c r="J81" i="22"/>
  <c r="I81" i="22"/>
  <c r="B81" i="22"/>
  <c r="J80" i="22"/>
  <c r="I80" i="22"/>
  <c r="B80" i="22"/>
  <c r="J79" i="22"/>
  <c r="I79" i="22"/>
  <c r="B79" i="22"/>
  <c r="J78" i="22"/>
  <c r="I78" i="22"/>
  <c r="B78" i="22"/>
  <c r="J77" i="22"/>
  <c r="I77" i="22"/>
  <c r="B77" i="22"/>
  <c r="J76" i="22"/>
  <c r="I76" i="22"/>
  <c r="B76" i="22"/>
  <c r="J75" i="22"/>
  <c r="I75" i="22"/>
  <c r="B75" i="22"/>
  <c r="J74" i="22"/>
  <c r="I74" i="22"/>
  <c r="B74" i="22"/>
  <c r="J73" i="22"/>
  <c r="I73" i="22"/>
  <c r="B73" i="22"/>
  <c r="I72" i="22"/>
  <c r="B72" i="22"/>
  <c r="J70" i="22"/>
  <c r="I70" i="22"/>
  <c r="B70" i="22"/>
  <c r="J69" i="22"/>
  <c r="I69" i="22"/>
  <c r="B69" i="22"/>
  <c r="J68" i="22"/>
  <c r="I68" i="22"/>
  <c r="B68" i="22"/>
  <c r="J67" i="22"/>
  <c r="I67" i="22"/>
  <c r="B67" i="22"/>
  <c r="J66" i="22"/>
  <c r="I66" i="22"/>
  <c r="B66" i="22"/>
  <c r="J65" i="22"/>
  <c r="I65" i="22"/>
  <c r="B65" i="22"/>
  <c r="J64" i="22"/>
  <c r="I64" i="22"/>
  <c r="B64" i="22"/>
  <c r="J63" i="22"/>
  <c r="I63" i="22"/>
  <c r="B63" i="22"/>
  <c r="J62" i="22"/>
  <c r="I62" i="22"/>
  <c r="B62" i="22"/>
  <c r="J61" i="22"/>
  <c r="I61" i="22"/>
  <c r="B61" i="22"/>
  <c r="I60" i="22"/>
  <c r="B60" i="22"/>
  <c r="J58" i="22"/>
  <c r="I58" i="22"/>
  <c r="B58" i="22"/>
  <c r="J57" i="22"/>
  <c r="I57" i="22"/>
  <c r="B57" i="22"/>
  <c r="J56" i="22"/>
  <c r="I56" i="22"/>
  <c r="B56" i="22"/>
  <c r="J55" i="22"/>
  <c r="I55" i="22"/>
  <c r="B55" i="22"/>
  <c r="J54" i="22"/>
  <c r="I54" i="22"/>
  <c r="B54" i="22"/>
  <c r="J53" i="22"/>
  <c r="I53" i="22"/>
  <c r="B53" i="22"/>
  <c r="J52" i="22"/>
  <c r="I52" i="22"/>
  <c r="B52" i="22"/>
  <c r="J51" i="22"/>
  <c r="I51" i="22"/>
  <c r="B51" i="22"/>
  <c r="J50" i="22"/>
  <c r="I50" i="22"/>
  <c r="B50" i="22"/>
  <c r="J49" i="22"/>
  <c r="I49" i="22"/>
  <c r="B49" i="22"/>
  <c r="I48" i="22"/>
  <c r="B48" i="22"/>
  <c r="I46" i="22"/>
  <c r="C46" i="22"/>
  <c r="B46" i="22"/>
  <c r="J43" i="22"/>
  <c r="I43" i="22"/>
  <c r="B43" i="22"/>
  <c r="J42" i="22"/>
  <c r="I42" i="22"/>
  <c r="B42" i="22"/>
  <c r="J41" i="22"/>
  <c r="I41" i="22"/>
  <c r="B41" i="22"/>
  <c r="J40" i="22"/>
  <c r="I40" i="22"/>
  <c r="B40" i="22"/>
  <c r="J39" i="22"/>
  <c r="I39" i="22"/>
  <c r="B39" i="22"/>
  <c r="J38" i="22"/>
  <c r="I38" i="22"/>
  <c r="B38" i="22"/>
  <c r="J37" i="22"/>
  <c r="I37" i="22"/>
  <c r="B37" i="22"/>
  <c r="J36" i="22"/>
  <c r="I36" i="22"/>
  <c r="B36" i="22"/>
  <c r="J35" i="22"/>
  <c r="I35" i="22"/>
  <c r="B35" i="22"/>
  <c r="J34" i="22"/>
  <c r="I34" i="22"/>
  <c r="B34" i="22"/>
  <c r="J33" i="22"/>
  <c r="I33" i="22"/>
  <c r="B33" i="22"/>
  <c r="J32" i="22"/>
  <c r="I32" i="22"/>
  <c r="B32" i="22"/>
  <c r="J31" i="22"/>
  <c r="I31" i="22"/>
  <c r="B31" i="22"/>
  <c r="J30" i="22"/>
  <c r="I30" i="22"/>
  <c r="B30" i="22"/>
  <c r="J29" i="22"/>
  <c r="I29" i="22"/>
  <c r="B29" i="22"/>
  <c r="J28" i="22"/>
  <c r="I28" i="22"/>
  <c r="B28" i="22"/>
  <c r="J27" i="22"/>
  <c r="I27" i="22"/>
  <c r="B27" i="22"/>
  <c r="J26" i="22"/>
  <c r="I26" i="22"/>
  <c r="B26" i="22"/>
  <c r="J25" i="22"/>
  <c r="I25" i="22"/>
  <c r="B25" i="22"/>
  <c r="J24" i="22"/>
  <c r="I24" i="22"/>
  <c r="B24" i="22"/>
  <c r="J23" i="22"/>
  <c r="I23" i="22"/>
  <c r="B23" i="22"/>
  <c r="J22" i="22"/>
  <c r="I22" i="22"/>
  <c r="B22" i="22"/>
  <c r="J21" i="22"/>
  <c r="I21" i="22"/>
  <c r="B21" i="22"/>
  <c r="J20" i="22"/>
  <c r="I20" i="22"/>
  <c r="B20" i="22"/>
  <c r="J19" i="22"/>
  <c r="I19" i="22"/>
  <c r="B19" i="22"/>
  <c r="J18" i="22"/>
  <c r="I18" i="22"/>
  <c r="B18" i="22"/>
  <c r="J17" i="22"/>
  <c r="I17" i="22"/>
  <c r="B17" i="22"/>
  <c r="J16" i="22"/>
  <c r="I16" i="22"/>
  <c r="B16" i="22"/>
  <c r="J15" i="22"/>
  <c r="I15" i="22"/>
  <c r="B15" i="22"/>
  <c r="J14" i="22"/>
  <c r="I14" i="22"/>
  <c r="B14" i="22"/>
  <c r="I13" i="22"/>
  <c r="B13" i="22"/>
  <c r="J11" i="22"/>
  <c r="I11" i="22"/>
  <c r="B11" i="22"/>
  <c r="J10" i="22"/>
  <c r="I10" i="22"/>
  <c r="B10" i="22"/>
  <c r="I9" i="22"/>
  <c r="B9" i="22"/>
  <c r="T6" i="22"/>
  <c r="U5" i="22" s="1"/>
  <c r="U6" i="22" s="1"/>
  <c r="V5" i="22" s="1"/>
  <c r="V6" i="22" s="1"/>
  <c r="W5" i="22" s="1"/>
  <c r="W6" i="22" s="1"/>
  <c r="X5" i="22" s="1"/>
  <c r="X6" i="22" s="1"/>
  <c r="Y5" i="22" s="1"/>
  <c r="Y6" i="22" s="1"/>
  <c r="Z5" i="22" s="1"/>
  <c r="Z6" i="22" s="1"/>
  <c r="AA5" i="22" s="1"/>
  <c r="AA6" i="22" s="1"/>
  <c r="AB5" i="22" s="1"/>
  <c r="AB6" i="22" s="1"/>
  <c r="AC5" i="22" s="1"/>
  <c r="AC6" i="22" s="1"/>
  <c r="AD5" i="22" s="1"/>
  <c r="AD6" i="22" s="1"/>
  <c r="AE5" i="22" s="1"/>
  <c r="AE6" i="22" s="1"/>
  <c r="AF5" i="22" s="1"/>
  <c r="AF6" i="22" s="1"/>
  <c r="AG5" i="22" s="1"/>
  <c r="AG6" i="22" s="1"/>
  <c r="AH5" i="22" s="1"/>
  <c r="AH6" i="22" s="1"/>
  <c r="AI5" i="22" s="1"/>
  <c r="AI6" i="22" s="1"/>
  <c r="AJ5" i="22" s="1"/>
  <c r="AJ6" i="22" s="1"/>
  <c r="AK5" i="22" s="1"/>
  <c r="AK6" i="22" s="1"/>
  <c r="AL5" i="22" s="1"/>
  <c r="AL6" i="22" s="1"/>
  <c r="T5" i="22"/>
  <c r="T4" i="22"/>
  <c r="I4" i="22"/>
  <c r="AL3" i="22"/>
  <c r="AK3" i="22"/>
  <c r="AJ3" i="22"/>
  <c r="AI3" i="22"/>
  <c r="AH3" i="22"/>
  <c r="AG3" i="22"/>
  <c r="AF3" i="22"/>
  <c r="AE3" i="22"/>
  <c r="AD3" i="22"/>
  <c r="AC3" i="22"/>
  <c r="AB3" i="22"/>
  <c r="AA3" i="22"/>
  <c r="Z3" i="22"/>
  <c r="Y3" i="22"/>
  <c r="X3" i="22"/>
  <c r="W3" i="22"/>
  <c r="V3" i="22"/>
  <c r="U3" i="22"/>
  <c r="T3" i="22"/>
  <c r="J389" i="25"/>
  <c r="I389" i="25"/>
  <c r="J388" i="25"/>
  <c r="I388" i="25"/>
  <c r="J387" i="25"/>
  <c r="I387" i="25"/>
  <c r="J386" i="25"/>
  <c r="I386" i="25"/>
  <c r="J385" i="25"/>
  <c r="I385" i="25"/>
  <c r="J384" i="25"/>
  <c r="I384" i="25"/>
  <c r="I383" i="25"/>
  <c r="I380" i="25"/>
  <c r="J377" i="25"/>
  <c r="I377" i="25"/>
  <c r="J376" i="25"/>
  <c r="I376" i="25"/>
  <c r="J375" i="25"/>
  <c r="I375" i="25"/>
  <c r="J374" i="25"/>
  <c r="I374" i="25"/>
  <c r="J373" i="25"/>
  <c r="I373" i="25"/>
  <c r="J372" i="25"/>
  <c r="I372" i="25"/>
  <c r="J371" i="25"/>
  <c r="I371" i="25"/>
  <c r="J370" i="25"/>
  <c r="I370" i="25"/>
  <c r="J369" i="25"/>
  <c r="I369" i="25"/>
  <c r="J368" i="25"/>
  <c r="I368" i="25"/>
  <c r="J367" i="25"/>
  <c r="I367" i="25"/>
  <c r="J366" i="25"/>
  <c r="I366" i="25"/>
  <c r="J365" i="25"/>
  <c r="I365" i="25"/>
  <c r="J364" i="25"/>
  <c r="I364" i="25"/>
  <c r="J363" i="25"/>
  <c r="I363" i="25"/>
  <c r="J362" i="25"/>
  <c r="I362" i="25"/>
  <c r="J361" i="25"/>
  <c r="I361" i="25"/>
  <c r="J360" i="25"/>
  <c r="I360" i="25"/>
  <c r="J359" i="25"/>
  <c r="I359" i="25"/>
  <c r="J358" i="25"/>
  <c r="I358" i="25"/>
  <c r="J357" i="25"/>
  <c r="I357" i="25"/>
  <c r="J356" i="25"/>
  <c r="I356" i="25"/>
  <c r="J355" i="25"/>
  <c r="I355" i="25"/>
  <c r="J354" i="25"/>
  <c r="I354" i="25"/>
  <c r="J353" i="25"/>
  <c r="I353" i="25"/>
  <c r="J352" i="25"/>
  <c r="I352" i="25"/>
  <c r="J351" i="25"/>
  <c r="I351" i="25"/>
  <c r="J350" i="25"/>
  <c r="I350" i="25"/>
  <c r="J349" i="25"/>
  <c r="I349" i="25"/>
  <c r="J348" i="25"/>
  <c r="I348" i="25"/>
  <c r="I347" i="25"/>
  <c r="I346" i="25"/>
  <c r="H345" i="25"/>
  <c r="I342" i="25"/>
  <c r="J340" i="25"/>
  <c r="I340" i="25"/>
  <c r="J339" i="25"/>
  <c r="I339" i="25"/>
  <c r="J338" i="25"/>
  <c r="I338" i="25"/>
  <c r="J337" i="25"/>
  <c r="I337" i="25"/>
  <c r="I336" i="25"/>
  <c r="J334" i="25"/>
  <c r="I334" i="25"/>
  <c r="J333" i="25"/>
  <c r="I333" i="25"/>
  <c r="J332" i="25"/>
  <c r="I332" i="25"/>
  <c r="J331" i="25"/>
  <c r="I331" i="25"/>
  <c r="J330" i="25"/>
  <c r="I330" i="25"/>
  <c r="J329" i="25"/>
  <c r="I329" i="25"/>
  <c r="J328" i="25"/>
  <c r="I328" i="25"/>
  <c r="J327" i="25"/>
  <c r="I327" i="25"/>
  <c r="J326" i="25"/>
  <c r="I326" i="25"/>
  <c r="J325" i="25"/>
  <c r="I325" i="25"/>
  <c r="J324" i="25"/>
  <c r="I324" i="25"/>
  <c r="J323" i="25"/>
  <c r="I323" i="25"/>
  <c r="J322" i="25"/>
  <c r="I322" i="25"/>
  <c r="J321" i="25"/>
  <c r="I321" i="25"/>
  <c r="J320" i="25"/>
  <c r="I320" i="25"/>
  <c r="J319" i="25"/>
  <c r="I319" i="25"/>
  <c r="J318" i="25"/>
  <c r="I318" i="25"/>
  <c r="J317" i="25"/>
  <c r="I317" i="25"/>
  <c r="J316" i="25"/>
  <c r="I316" i="25"/>
  <c r="J315" i="25"/>
  <c r="I315" i="25"/>
  <c r="J314" i="25"/>
  <c r="I314" i="25"/>
  <c r="J313" i="25"/>
  <c r="I313" i="25"/>
  <c r="J312" i="25"/>
  <c r="I312" i="25"/>
  <c r="J311" i="25"/>
  <c r="I311" i="25"/>
  <c r="J310" i="25"/>
  <c r="I310" i="25"/>
  <c r="J309" i="25"/>
  <c r="I309" i="25"/>
  <c r="J308" i="25"/>
  <c r="I308" i="25"/>
  <c r="J307" i="25"/>
  <c r="I307" i="25"/>
  <c r="J306" i="25"/>
  <c r="I306" i="25"/>
  <c r="J305" i="25"/>
  <c r="I305" i="25"/>
  <c r="I304" i="25"/>
  <c r="J302" i="25"/>
  <c r="I302" i="25"/>
  <c r="J301" i="25"/>
  <c r="I301" i="25"/>
  <c r="I300" i="25"/>
  <c r="I299" i="25"/>
  <c r="H298" i="25"/>
  <c r="I294" i="25"/>
  <c r="C294" i="25"/>
  <c r="B294" i="25"/>
  <c r="J291" i="25"/>
  <c r="I291" i="25"/>
  <c r="B291" i="25"/>
  <c r="J290" i="25"/>
  <c r="I290" i="25"/>
  <c r="B290" i="25"/>
  <c r="I289" i="25"/>
  <c r="B289" i="25"/>
  <c r="I287" i="25"/>
  <c r="C287" i="25"/>
  <c r="B287" i="25"/>
  <c r="I284" i="25"/>
  <c r="B284" i="25"/>
  <c r="I282" i="25"/>
  <c r="C282" i="25"/>
  <c r="B282" i="25"/>
  <c r="J279" i="25"/>
  <c r="I279" i="25"/>
  <c r="B279" i="25"/>
  <c r="J278" i="25"/>
  <c r="I278" i="25"/>
  <c r="B278" i="25"/>
  <c r="J277" i="25"/>
  <c r="I277" i="25"/>
  <c r="B277" i="25"/>
  <c r="J276" i="25"/>
  <c r="I276" i="25"/>
  <c r="B276" i="25"/>
  <c r="I275" i="25"/>
  <c r="B275" i="25"/>
  <c r="I274" i="25"/>
  <c r="B274" i="25"/>
  <c r="I272" i="25"/>
  <c r="C272" i="25"/>
  <c r="B272" i="25"/>
  <c r="I269" i="25"/>
  <c r="B269" i="25"/>
  <c r="I268" i="25"/>
  <c r="B268" i="25"/>
  <c r="I267" i="25"/>
  <c r="B267" i="25"/>
  <c r="I265" i="25"/>
  <c r="C265" i="25"/>
  <c r="B265" i="25"/>
  <c r="J262" i="25"/>
  <c r="I262" i="25"/>
  <c r="B262" i="25"/>
  <c r="J261" i="25"/>
  <c r="I261" i="25"/>
  <c r="B261" i="25"/>
  <c r="J260" i="25"/>
  <c r="I260" i="25"/>
  <c r="B260" i="25"/>
  <c r="J259" i="25"/>
  <c r="I259" i="25"/>
  <c r="B259" i="25"/>
  <c r="J258" i="25"/>
  <c r="I258" i="25"/>
  <c r="B258" i="25"/>
  <c r="J257" i="25"/>
  <c r="I257" i="25"/>
  <c r="B257" i="25"/>
  <c r="J256" i="25"/>
  <c r="I256" i="25"/>
  <c r="B256" i="25"/>
  <c r="J255" i="25"/>
  <c r="I255" i="25"/>
  <c r="B255" i="25"/>
  <c r="J254" i="25"/>
  <c r="I254" i="25"/>
  <c r="B254" i="25"/>
  <c r="J253" i="25"/>
  <c r="I253" i="25"/>
  <c r="B253" i="25"/>
  <c r="J252" i="25"/>
  <c r="I252" i="25"/>
  <c r="B252" i="25"/>
  <c r="J251" i="25"/>
  <c r="I251" i="25"/>
  <c r="B251" i="25"/>
  <c r="J250" i="25"/>
  <c r="I250" i="25"/>
  <c r="B250" i="25"/>
  <c r="J249" i="25"/>
  <c r="I249" i="25"/>
  <c r="B249" i="25"/>
  <c r="J248" i="25"/>
  <c r="I248" i="25"/>
  <c r="B248" i="25"/>
  <c r="J247" i="25"/>
  <c r="I247" i="25"/>
  <c r="B247" i="25"/>
  <c r="J246" i="25"/>
  <c r="I246" i="25"/>
  <c r="B246" i="25"/>
  <c r="J245" i="25"/>
  <c r="I245" i="25"/>
  <c r="B245" i="25"/>
  <c r="J244" i="25"/>
  <c r="I244" i="25"/>
  <c r="B244" i="25"/>
  <c r="J243" i="25"/>
  <c r="I243" i="25"/>
  <c r="B243" i="25"/>
  <c r="J242" i="25"/>
  <c r="I242" i="25"/>
  <c r="B242" i="25"/>
  <c r="J241" i="25"/>
  <c r="I241" i="25"/>
  <c r="B241" i="25"/>
  <c r="J240" i="25"/>
  <c r="I240" i="25"/>
  <c r="B240" i="25"/>
  <c r="J239" i="25"/>
  <c r="I239" i="25"/>
  <c r="B239" i="25"/>
  <c r="J238" i="25"/>
  <c r="I238" i="25"/>
  <c r="B238" i="25"/>
  <c r="J237" i="25"/>
  <c r="I237" i="25"/>
  <c r="B237" i="25"/>
  <c r="J236" i="25"/>
  <c r="I236" i="25"/>
  <c r="B236" i="25"/>
  <c r="J235" i="25"/>
  <c r="I235" i="25"/>
  <c r="B235" i="25"/>
  <c r="J234" i="25"/>
  <c r="I234" i="25"/>
  <c r="B234" i="25"/>
  <c r="J233" i="25"/>
  <c r="I233" i="25"/>
  <c r="B233" i="25"/>
  <c r="I232" i="25"/>
  <c r="B232" i="25"/>
  <c r="J230" i="25"/>
  <c r="I230" i="25"/>
  <c r="B230" i="25"/>
  <c r="J229" i="25"/>
  <c r="I229" i="25"/>
  <c r="B229" i="25"/>
  <c r="I228" i="25"/>
  <c r="B228" i="25"/>
  <c r="I225" i="25"/>
  <c r="C225" i="25"/>
  <c r="B225" i="25"/>
  <c r="I223" i="25"/>
  <c r="C223" i="25"/>
  <c r="B223" i="25"/>
  <c r="I221" i="25"/>
  <c r="C221" i="25"/>
  <c r="B221" i="25"/>
  <c r="J218" i="25"/>
  <c r="I218" i="25"/>
  <c r="B218" i="25"/>
  <c r="J217" i="25"/>
  <c r="I217" i="25"/>
  <c r="B217" i="25"/>
  <c r="J216" i="25"/>
  <c r="I216" i="25"/>
  <c r="B216" i="25"/>
  <c r="J215" i="25"/>
  <c r="I215" i="25"/>
  <c r="B215" i="25"/>
  <c r="J214" i="25"/>
  <c r="I214" i="25"/>
  <c r="B214" i="25"/>
  <c r="J213" i="25"/>
  <c r="I213" i="25"/>
  <c r="B213" i="25"/>
  <c r="J212" i="25"/>
  <c r="I212" i="25"/>
  <c r="B212" i="25"/>
  <c r="J211" i="25"/>
  <c r="I211" i="25"/>
  <c r="B211" i="25"/>
  <c r="J210" i="25"/>
  <c r="I210" i="25"/>
  <c r="B210" i="25"/>
  <c r="J209" i="25"/>
  <c r="I209" i="25"/>
  <c r="B209" i="25"/>
  <c r="J208" i="25"/>
  <c r="I208" i="25"/>
  <c r="B208" i="25"/>
  <c r="I207" i="25"/>
  <c r="B207" i="25"/>
  <c r="I205" i="25"/>
  <c r="C205" i="25"/>
  <c r="B205" i="25"/>
  <c r="I202" i="25"/>
  <c r="B202" i="25"/>
  <c r="I200" i="25"/>
  <c r="C200" i="25"/>
  <c r="B200" i="25"/>
  <c r="J197" i="25"/>
  <c r="I197" i="25"/>
  <c r="B197" i="25"/>
  <c r="J196" i="25"/>
  <c r="I196" i="25"/>
  <c r="B196" i="25"/>
  <c r="J195" i="25"/>
  <c r="I195" i="25"/>
  <c r="B195" i="25"/>
  <c r="J194" i="25"/>
  <c r="I194" i="25"/>
  <c r="B194" i="25"/>
  <c r="I193" i="25"/>
  <c r="B193" i="25"/>
  <c r="I192" i="25"/>
  <c r="C192" i="25"/>
  <c r="B192" i="25"/>
  <c r="I190" i="25"/>
  <c r="C190" i="25"/>
  <c r="B190" i="25"/>
  <c r="I187" i="25"/>
  <c r="B187" i="25"/>
  <c r="I186" i="25"/>
  <c r="B186" i="25"/>
  <c r="I185" i="25"/>
  <c r="B185" i="25"/>
  <c r="I183" i="25"/>
  <c r="C183" i="25"/>
  <c r="B183" i="25"/>
  <c r="J180" i="25"/>
  <c r="I180" i="25"/>
  <c r="B180" i="25"/>
  <c r="J179" i="25"/>
  <c r="I179" i="25"/>
  <c r="B179" i="25"/>
  <c r="J178" i="25"/>
  <c r="I178" i="25"/>
  <c r="B178" i="25"/>
  <c r="J177" i="25"/>
  <c r="I177" i="25"/>
  <c r="B177" i="25"/>
  <c r="J176" i="25"/>
  <c r="I176" i="25"/>
  <c r="B176" i="25"/>
  <c r="J175" i="25"/>
  <c r="I175" i="25"/>
  <c r="B175" i="25"/>
  <c r="J174" i="25"/>
  <c r="I174" i="25"/>
  <c r="B174" i="25"/>
  <c r="J173" i="25"/>
  <c r="I173" i="25"/>
  <c r="B173" i="25"/>
  <c r="J172" i="25"/>
  <c r="I172" i="25"/>
  <c r="B172" i="25"/>
  <c r="J171" i="25"/>
  <c r="I171" i="25"/>
  <c r="B171" i="25"/>
  <c r="J170" i="25"/>
  <c r="I170" i="25"/>
  <c r="B170" i="25"/>
  <c r="J169" i="25"/>
  <c r="I169" i="25"/>
  <c r="B169" i="25"/>
  <c r="J168" i="25"/>
  <c r="I168" i="25"/>
  <c r="B168" i="25"/>
  <c r="J167" i="25"/>
  <c r="I167" i="25"/>
  <c r="B167" i="25"/>
  <c r="J166" i="25"/>
  <c r="I166" i="25"/>
  <c r="B166" i="25"/>
  <c r="J165" i="25"/>
  <c r="I165" i="25"/>
  <c r="B165" i="25"/>
  <c r="J164" i="25"/>
  <c r="I164" i="25"/>
  <c r="B164" i="25"/>
  <c r="J163" i="25"/>
  <c r="I163" i="25"/>
  <c r="B163" i="25"/>
  <c r="J162" i="25"/>
  <c r="I162" i="25"/>
  <c r="B162" i="25"/>
  <c r="J161" i="25"/>
  <c r="I161" i="25"/>
  <c r="B161" i="25"/>
  <c r="J160" i="25"/>
  <c r="I160" i="25"/>
  <c r="B160" i="25"/>
  <c r="J159" i="25"/>
  <c r="I159" i="25"/>
  <c r="B159" i="25"/>
  <c r="J158" i="25"/>
  <c r="I158" i="25"/>
  <c r="B158" i="25"/>
  <c r="J157" i="25"/>
  <c r="I157" i="25"/>
  <c r="B157" i="25"/>
  <c r="J156" i="25"/>
  <c r="I156" i="25"/>
  <c r="B156" i="25"/>
  <c r="J155" i="25"/>
  <c r="I155" i="25"/>
  <c r="B155" i="25"/>
  <c r="J154" i="25"/>
  <c r="I154" i="25"/>
  <c r="B154" i="25"/>
  <c r="J153" i="25"/>
  <c r="I153" i="25"/>
  <c r="B153" i="25"/>
  <c r="J152" i="25"/>
  <c r="I152" i="25"/>
  <c r="B152" i="25"/>
  <c r="J151" i="25"/>
  <c r="I151" i="25"/>
  <c r="B151" i="25"/>
  <c r="I150" i="25"/>
  <c r="B150" i="25"/>
  <c r="J148" i="25"/>
  <c r="I148" i="25"/>
  <c r="B148" i="25"/>
  <c r="J147" i="25"/>
  <c r="I147" i="25"/>
  <c r="B147" i="25"/>
  <c r="I146" i="25"/>
  <c r="B146" i="25"/>
  <c r="J141" i="25"/>
  <c r="I141" i="25"/>
  <c r="B141" i="25"/>
  <c r="J140" i="25"/>
  <c r="I140" i="25"/>
  <c r="B140" i="25"/>
  <c r="J139" i="25"/>
  <c r="I139" i="25"/>
  <c r="B139" i="25"/>
  <c r="J138" i="25"/>
  <c r="I138" i="25"/>
  <c r="B138" i="25"/>
  <c r="J137" i="25"/>
  <c r="I137" i="25"/>
  <c r="B137" i="25"/>
  <c r="J136" i="25"/>
  <c r="I136" i="25"/>
  <c r="B136" i="25"/>
  <c r="J135" i="25"/>
  <c r="I135" i="25"/>
  <c r="B135" i="25"/>
  <c r="J134" i="25"/>
  <c r="I134" i="25"/>
  <c r="B134" i="25"/>
  <c r="J133" i="25"/>
  <c r="I133" i="25"/>
  <c r="B133" i="25"/>
  <c r="J132" i="25"/>
  <c r="I132" i="25"/>
  <c r="B132" i="25"/>
  <c r="J131" i="25"/>
  <c r="I131" i="25"/>
  <c r="B131" i="25"/>
  <c r="J130" i="25"/>
  <c r="I130" i="25"/>
  <c r="B130" i="25"/>
  <c r="J129" i="25"/>
  <c r="I129" i="25"/>
  <c r="B129" i="25"/>
  <c r="J128" i="25"/>
  <c r="I128" i="25"/>
  <c r="B128" i="25"/>
  <c r="J127" i="25"/>
  <c r="I127" i="25"/>
  <c r="B127" i="25"/>
  <c r="J126" i="25"/>
  <c r="I126" i="25"/>
  <c r="B126" i="25"/>
  <c r="J125" i="25"/>
  <c r="I125" i="25"/>
  <c r="B125" i="25"/>
  <c r="J124" i="25"/>
  <c r="I124" i="25"/>
  <c r="B124" i="25"/>
  <c r="J123" i="25"/>
  <c r="I123" i="25"/>
  <c r="B123" i="25"/>
  <c r="J122" i="25"/>
  <c r="I122" i="25"/>
  <c r="B122" i="25"/>
  <c r="J121" i="25"/>
  <c r="I121" i="25"/>
  <c r="B121" i="25"/>
  <c r="J120" i="25"/>
  <c r="I120" i="25"/>
  <c r="B120" i="25"/>
  <c r="J119" i="25"/>
  <c r="I119" i="25"/>
  <c r="B119" i="25"/>
  <c r="J118" i="25"/>
  <c r="I118" i="25"/>
  <c r="B118" i="25"/>
  <c r="J117" i="25"/>
  <c r="I117" i="25"/>
  <c r="B117" i="25"/>
  <c r="J116" i="25"/>
  <c r="I116" i="25"/>
  <c r="B116" i="25"/>
  <c r="J115" i="25"/>
  <c r="I115" i="25"/>
  <c r="B115" i="25"/>
  <c r="J114" i="25"/>
  <c r="I114" i="25"/>
  <c r="B114" i="25"/>
  <c r="J113" i="25"/>
  <c r="I113" i="25"/>
  <c r="B113" i="25"/>
  <c r="J112" i="25"/>
  <c r="I112" i="25"/>
  <c r="B112" i="25"/>
  <c r="I111" i="25"/>
  <c r="B111" i="25"/>
  <c r="I108" i="25"/>
  <c r="C108" i="25"/>
  <c r="B108" i="25"/>
  <c r="T102" i="25"/>
  <c r="Q102" i="25"/>
  <c r="J102" i="25"/>
  <c r="I102" i="25"/>
  <c r="T101" i="25"/>
  <c r="Q101" i="25"/>
  <c r="J101" i="25"/>
  <c r="I101" i="25"/>
  <c r="T100" i="25"/>
  <c r="Q100" i="25"/>
  <c r="J100" i="25"/>
  <c r="I100" i="25"/>
  <c r="T99" i="25"/>
  <c r="Q99" i="25"/>
  <c r="J99" i="25"/>
  <c r="I99" i="25"/>
  <c r="T98" i="25"/>
  <c r="Q98" i="25"/>
  <c r="J98" i="25"/>
  <c r="I98" i="25"/>
  <c r="T97" i="25"/>
  <c r="Q97" i="25"/>
  <c r="J97" i="25"/>
  <c r="I97" i="25"/>
  <c r="T96" i="25"/>
  <c r="Q96" i="25"/>
  <c r="I96" i="25"/>
  <c r="T93" i="25"/>
  <c r="Q93" i="25"/>
  <c r="I93" i="25"/>
  <c r="T90" i="25"/>
  <c r="Q90" i="25"/>
  <c r="J90" i="25"/>
  <c r="I90" i="25"/>
  <c r="T89" i="25"/>
  <c r="Q89" i="25"/>
  <c r="J89" i="25"/>
  <c r="I89" i="25"/>
  <c r="T88" i="25"/>
  <c r="Q88" i="25"/>
  <c r="J88" i="25"/>
  <c r="I88" i="25"/>
  <c r="T87" i="25"/>
  <c r="Q87" i="25"/>
  <c r="J87" i="25"/>
  <c r="I87" i="25"/>
  <c r="T86" i="25"/>
  <c r="Q86" i="25"/>
  <c r="J86" i="25"/>
  <c r="I86" i="25"/>
  <c r="T85" i="25"/>
  <c r="Q85" i="25"/>
  <c r="J85" i="25"/>
  <c r="I85" i="25"/>
  <c r="T84" i="25"/>
  <c r="Q84" i="25"/>
  <c r="J84" i="25"/>
  <c r="I84" i="25"/>
  <c r="T83" i="25"/>
  <c r="Q83" i="25"/>
  <c r="J83" i="25"/>
  <c r="I83" i="25"/>
  <c r="T82" i="25"/>
  <c r="Q82" i="25"/>
  <c r="J82" i="25"/>
  <c r="I82" i="25"/>
  <c r="T81" i="25"/>
  <c r="Q81" i="25"/>
  <c r="J81" i="25"/>
  <c r="I81" i="25"/>
  <c r="T80" i="25"/>
  <c r="Q80" i="25"/>
  <c r="J80" i="25"/>
  <c r="I80" i="25"/>
  <c r="T79" i="25"/>
  <c r="Q79" i="25"/>
  <c r="J79" i="25"/>
  <c r="I79" i="25"/>
  <c r="T78" i="25"/>
  <c r="Q78" i="25"/>
  <c r="J78" i="25"/>
  <c r="I78" i="25"/>
  <c r="T77" i="25"/>
  <c r="Q77" i="25"/>
  <c r="J77" i="25"/>
  <c r="I77" i="25"/>
  <c r="T76" i="25"/>
  <c r="Q76" i="25"/>
  <c r="J76" i="25"/>
  <c r="I76" i="25"/>
  <c r="T75" i="25"/>
  <c r="Q75" i="25"/>
  <c r="J75" i="25"/>
  <c r="I75" i="25"/>
  <c r="T74" i="25"/>
  <c r="Q74" i="25"/>
  <c r="J74" i="25"/>
  <c r="I74" i="25"/>
  <c r="T73" i="25"/>
  <c r="Q73" i="25"/>
  <c r="J73" i="25"/>
  <c r="I73" i="25"/>
  <c r="T72" i="25"/>
  <c r="Q72" i="25"/>
  <c r="J72" i="25"/>
  <c r="I72" i="25"/>
  <c r="T71" i="25"/>
  <c r="Q71" i="25"/>
  <c r="J71" i="25"/>
  <c r="I71" i="25"/>
  <c r="T70" i="25"/>
  <c r="Q70" i="25"/>
  <c r="J70" i="25"/>
  <c r="I70" i="25"/>
  <c r="T69" i="25"/>
  <c r="Q69" i="25"/>
  <c r="J69" i="25"/>
  <c r="I69" i="25"/>
  <c r="T68" i="25"/>
  <c r="Q68" i="25"/>
  <c r="J68" i="25"/>
  <c r="I68" i="25"/>
  <c r="T67" i="25"/>
  <c r="Q67" i="25"/>
  <c r="J67" i="25"/>
  <c r="I67" i="25"/>
  <c r="T66" i="25"/>
  <c r="Q66" i="25"/>
  <c r="J66" i="25"/>
  <c r="I66" i="25"/>
  <c r="T65" i="25"/>
  <c r="Q65" i="25"/>
  <c r="J65" i="25"/>
  <c r="I65" i="25"/>
  <c r="T64" i="25"/>
  <c r="Q64" i="25"/>
  <c r="J64" i="25"/>
  <c r="I64" i="25"/>
  <c r="T63" i="25"/>
  <c r="Q63" i="25"/>
  <c r="J63" i="25"/>
  <c r="I63" i="25"/>
  <c r="T62" i="25"/>
  <c r="Q62" i="25"/>
  <c r="J62" i="25"/>
  <c r="I62" i="25"/>
  <c r="T61" i="25"/>
  <c r="Q61" i="25"/>
  <c r="J61" i="25"/>
  <c r="I61" i="25"/>
  <c r="T60" i="25"/>
  <c r="Q60" i="25"/>
  <c r="I60" i="25"/>
  <c r="Q59" i="25"/>
  <c r="I59" i="25"/>
  <c r="H58" i="25"/>
  <c r="T55" i="25"/>
  <c r="Q55" i="25"/>
  <c r="I55" i="25"/>
  <c r="T53" i="25"/>
  <c r="Q53" i="25"/>
  <c r="J53" i="25"/>
  <c r="I53" i="25"/>
  <c r="T52" i="25"/>
  <c r="Q52" i="25"/>
  <c r="J52" i="25"/>
  <c r="I52" i="25"/>
  <c r="T51" i="25"/>
  <c r="Q51" i="25"/>
  <c r="J51" i="25"/>
  <c r="I51" i="25"/>
  <c r="T50" i="25"/>
  <c r="Q50" i="25"/>
  <c r="J50" i="25"/>
  <c r="I50" i="25"/>
  <c r="T49" i="25"/>
  <c r="Q49" i="25"/>
  <c r="I49" i="25"/>
  <c r="T47" i="25"/>
  <c r="Q47" i="25"/>
  <c r="J47" i="25"/>
  <c r="I47" i="25"/>
  <c r="T46" i="25"/>
  <c r="Q46" i="25"/>
  <c r="J46" i="25"/>
  <c r="I46" i="25"/>
  <c r="T45" i="25"/>
  <c r="Q45" i="25"/>
  <c r="J45" i="25"/>
  <c r="I45" i="25"/>
  <c r="T44" i="25"/>
  <c r="Q44" i="25"/>
  <c r="J44" i="25"/>
  <c r="I44" i="25"/>
  <c r="T43" i="25"/>
  <c r="Q43" i="25"/>
  <c r="J43" i="25"/>
  <c r="I43" i="25"/>
  <c r="T42" i="25"/>
  <c r="Q42" i="25"/>
  <c r="J42" i="25"/>
  <c r="I42" i="25"/>
  <c r="T41" i="25"/>
  <c r="Q41" i="25"/>
  <c r="J41" i="25"/>
  <c r="I41" i="25"/>
  <c r="T40" i="25"/>
  <c r="Q40" i="25"/>
  <c r="J40" i="25"/>
  <c r="I40" i="25"/>
  <c r="T39" i="25"/>
  <c r="Q39" i="25"/>
  <c r="J39" i="25"/>
  <c r="I39" i="25"/>
  <c r="T38" i="25"/>
  <c r="Q38" i="25"/>
  <c r="J38" i="25"/>
  <c r="I38" i="25"/>
  <c r="T37" i="25"/>
  <c r="Q37" i="25"/>
  <c r="J37" i="25"/>
  <c r="I37" i="25"/>
  <c r="T36" i="25"/>
  <c r="Q36" i="25"/>
  <c r="J36" i="25"/>
  <c r="I36" i="25"/>
  <c r="T35" i="25"/>
  <c r="Q35" i="25"/>
  <c r="J35" i="25"/>
  <c r="I35" i="25"/>
  <c r="T34" i="25"/>
  <c r="Q34" i="25"/>
  <c r="J34" i="25"/>
  <c r="I34" i="25"/>
  <c r="T33" i="25"/>
  <c r="Q33" i="25"/>
  <c r="J33" i="25"/>
  <c r="I33" i="25"/>
  <c r="T32" i="25"/>
  <c r="Q32" i="25"/>
  <c r="J32" i="25"/>
  <c r="I32" i="25"/>
  <c r="T31" i="25"/>
  <c r="Q31" i="25"/>
  <c r="J31" i="25"/>
  <c r="I31" i="25"/>
  <c r="T30" i="25"/>
  <c r="Q30" i="25"/>
  <c r="J30" i="25"/>
  <c r="I30" i="25"/>
  <c r="T29" i="25"/>
  <c r="Q29" i="25"/>
  <c r="J29" i="25"/>
  <c r="I29" i="25"/>
  <c r="T28" i="25"/>
  <c r="Q28" i="25"/>
  <c r="J28" i="25"/>
  <c r="I28" i="25"/>
  <c r="T27" i="25"/>
  <c r="Q27" i="25"/>
  <c r="J27" i="25"/>
  <c r="I27" i="25"/>
  <c r="T26" i="25"/>
  <c r="Q26" i="25"/>
  <c r="J26" i="25"/>
  <c r="I26" i="25"/>
  <c r="T25" i="25"/>
  <c r="Q25" i="25"/>
  <c r="J25" i="25"/>
  <c r="I25" i="25"/>
  <c r="T24" i="25"/>
  <c r="Q24" i="25"/>
  <c r="J24" i="25"/>
  <c r="I24" i="25"/>
  <c r="T23" i="25"/>
  <c r="Q23" i="25"/>
  <c r="J23" i="25"/>
  <c r="I23" i="25"/>
  <c r="T22" i="25"/>
  <c r="Q22" i="25"/>
  <c r="J22" i="25"/>
  <c r="I22" i="25"/>
  <c r="T21" i="25"/>
  <c r="Q21" i="25"/>
  <c r="J21" i="25"/>
  <c r="I21" i="25"/>
  <c r="T20" i="25"/>
  <c r="Q20" i="25"/>
  <c r="J20" i="25"/>
  <c r="I20" i="25"/>
  <c r="T19" i="25"/>
  <c r="Q19" i="25"/>
  <c r="J19" i="25"/>
  <c r="I19" i="25"/>
  <c r="T18" i="25"/>
  <c r="Q18" i="25"/>
  <c r="J18" i="25"/>
  <c r="I18" i="25"/>
  <c r="T17" i="25"/>
  <c r="Q17" i="25"/>
  <c r="I17" i="25"/>
  <c r="T15" i="25"/>
  <c r="Q15" i="25"/>
  <c r="J15" i="25"/>
  <c r="I15" i="25"/>
  <c r="T14" i="25"/>
  <c r="Q14" i="25"/>
  <c r="J14" i="25"/>
  <c r="I14" i="25"/>
  <c r="T13" i="25"/>
  <c r="Q13" i="25"/>
  <c r="I13" i="25"/>
  <c r="Q12" i="25"/>
  <c r="I12" i="25"/>
  <c r="H11" i="25"/>
  <c r="T5" i="25"/>
  <c r="T6" i="25" s="1"/>
  <c r="U5" i="25" s="1"/>
  <c r="U6" i="25" s="1"/>
  <c r="V5" i="25" s="1"/>
  <c r="V6" i="25" s="1"/>
  <c r="W5" i="25" s="1"/>
  <c r="W6" i="25" s="1"/>
  <c r="X5" i="25" s="1"/>
  <c r="X6" i="25" s="1"/>
  <c r="Y5" i="25" s="1"/>
  <c r="Y6" i="25" s="1"/>
  <c r="Z5" i="25" s="1"/>
  <c r="Z6" i="25" s="1"/>
  <c r="AA5" i="25" s="1"/>
  <c r="AA6" i="25" s="1"/>
  <c r="AB5" i="25" s="1"/>
  <c r="AB6" i="25" s="1"/>
  <c r="AC5" i="25" s="1"/>
  <c r="AC6" i="25" s="1"/>
  <c r="AD5" i="25" s="1"/>
  <c r="AD6" i="25" s="1"/>
  <c r="AE5" i="25" s="1"/>
  <c r="AE6" i="25" s="1"/>
  <c r="AF5" i="25" s="1"/>
  <c r="AF6" i="25" s="1"/>
  <c r="AG5" i="25" s="1"/>
  <c r="AG6" i="25" s="1"/>
  <c r="AH5" i="25" s="1"/>
  <c r="AH6" i="25" s="1"/>
  <c r="AI5" i="25" s="1"/>
  <c r="AI6" i="25" s="1"/>
  <c r="AJ5" i="25" s="1"/>
  <c r="AJ6" i="25" s="1"/>
  <c r="AK5" i="25" s="1"/>
  <c r="AK6" i="25" s="1"/>
  <c r="AL5" i="25" s="1"/>
  <c r="AL6" i="25" s="1"/>
  <c r="T4" i="25"/>
  <c r="U4" i="25" s="1"/>
  <c r="I4" i="25"/>
  <c r="AL3" i="25"/>
  <c r="AK3" i="25"/>
  <c r="AJ3" i="25"/>
  <c r="AI3" i="25"/>
  <c r="AH3" i="25"/>
  <c r="AG3" i="25"/>
  <c r="AF3" i="25"/>
  <c r="AE3" i="25"/>
  <c r="AD3" i="25"/>
  <c r="AC3" i="25"/>
  <c r="AB3" i="25"/>
  <c r="AA3" i="25"/>
  <c r="Z3" i="25"/>
  <c r="Y3" i="25"/>
  <c r="X3" i="25"/>
  <c r="W3" i="25"/>
  <c r="V3" i="25"/>
  <c r="U3" i="25"/>
  <c r="T3" i="25"/>
  <c r="J389" i="24"/>
  <c r="I389" i="24"/>
  <c r="J388" i="24"/>
  <c r="I388" i="24"/>
  <c r="J387" i="24"/>
  <c r="I387" i="24"/>
  <c r="J386" i="24"/>
  <c r="I386" i="24"/>
  <c r="J385" i="24"/>
  <c r="I385" i="24"/>
  <c r="J384" i="24"/>
  <c r="I384" i="24"/>
  <c r="I383" i="24"/>
  <c r="I380" i="24"/>
  <c r="J377" i="24"/>
  <c r="I377" i="24"/>
  <c r="J376" i="24"/>
  <c r="I376" i="24"/>
  <c r="J375" i="24"/>
  <c r="I375" i="24"/>
  <c r="J374" i="24"/>
  <c r="I374" i="24"/>
  <c r="J373" i="24"/>
  <c r="I373" i="24"/>
  <c r="J372" i="24"/>
  <c r="I372" i="24"/>
  <c r="J371" i="24"/>
  <c r="I371" i="24"/>
  <c r="J370" i="24"/>
  <c r="I370" i="24"/>
  <c r="J369" i="24"/>
  <c r="I369" i="24"/>
  <c r="J368" i="24"/>
  <c r="I368" i="24"/>
  <c r="J367" i="24"/>
  <c r="I367" i="24"/>
  <c r="J366" i="24"/>
  <c r="I366" i="24"/>
  <c r="J365" i="24"/>
  <c r="I365" i="24"/>
  <c r="J364" i="24"/>
  <c r="I364" i="24"/>
  <c r="J363" i="24"/>
  <c r="I363" i="24"/>
  <c r="J362" i="24"/>
  <c r="I362" i="24"/>
  <c r="J361" i="24"/>
  <c r="I361" i="24"/>
  <c r="J360" i="24"/>
  <c r="I360" i="24"/>
  <c r="J359" i="24"/>
  <c r="I359" i="24"/>
  <c r="J358" i="24"/>
  <c r="I358" i="24"/>
  <c r="J357" i="24"/>
  <c r="I357" i="24"/>
  <c r="J356" i="24"/>
  <c r="I356" i="24"/>
  <c r="J355" i="24"/>
  <c r="I355" i="24"/>
  <c r="J354" i="24"/>
  <c r="I354" i="24"/>
  <c r="J353" i="24"/>
  <c r="I353" i="24"/>
  <c r="J352" i="24"/>
  <c r="I352" i="24"/>
  <c r="J351" i="24"/>
  <c r="I351" i="24"/>
  <c r="J350" i="24"/>
  <c r="I350" i="24"/>
  <c r="J349" i="24"/>
  <c r="I349" i="24"/>
  <c r="J348" i="24"/>
  <c r="I348" i="24"/>
  <c r="I347" i="24"/>
  <c r="I346" i="24"/>
  <c r="H345" i="24"/>
  <c r="I342" i="24"/>
  <c r="J340" i="24"/>
  <c r="I340" i="24"/>
  <c r="J339" i="24"/>
  <c r="I339" i="24"/>
  <c r="J338" i="24"/>
  <c r="I338" i="24"/>
  <c r="J337" i="24"/>
  <c r="I337" i="24"/>
  <c r="I336" i="24"/>
  <c r="J334" i="24"/>
  <c r="I334" i="24"/>
  <c r="J333" i="24"/>
  <c r="I333" i="24"/>
  <c r="J332" i="24"/>
  <c r="I332" i="24"/>
  <c r="J331" i="24"/>
  <c r="I331" i="24"/>
  <c r="J330" i="24"/>
  <c r="I330" i="24"/>
  <c r="J329" i="24"/>
  <c r="I329" i="24"/>
  <c r="J328" i="24"/>
  <c r="I328" i="24"/>
  <c r="J327" i="24"/>
  <c r="I327" i="24"/>
  <c r="J326" i="24"/>
  <c r="I326" i="24"/>
  <c r="J325" i="24"/>
  <c r="I325" i="24"/>
  <c r="J324" i="24"/>
  <c r="I324" i="24"/>
  <c r="J323" i="24"/>
  <c r="I323" i="24"/>
  <c r="J322" i="24"/>
  <c r="I322" i="24"/>
  <c r="J321" i="24"/>
  <c r="I321" i="24"/>
  <c r="J320" i="24"/>
  <c r="I320" i="24"/>
  <c r="J319" i="24"/>
  <c r="I319" i="24"/>
  <c r="J318" i="24"/>
  <c r="I318" i="24"/>
  <c r="J317" i="24"/>
  <c r="I317" i="24"/>
  <c r="J316" i="24"/>
  <c r="I316" i="24"/>
  <c r="J315" i="24"/>
  <c r="I315" i="24"/>
  <c r="J314" i="24"/>
  <c r="I314" i="24"/>
  <c r="J313" i="24"/>
  <c r="I313" i="24"/>
  <c r="J312" i="24"/>
  <c r="I312" i="24"/>
  <c r="J311" i="24"/>
  <c r="I311" i="24"/>
  <c r="J310" i="24"/>
  <c r="I310" i="24"/>
  <c r="J309" i="24"/>
  <c r="I309" i="24"/>
  <c r="J308" i="24"/>
  <c r="I308" i="24"/>
  <c r="J307" i="24"/>
  <c r="I307" i="24"/>
  <c r="J306" i="24"/>
  <c r="I306" i="24"/>
  <c r="J305" i="24"/>
  <c r="I305" i="24"/>
  <c r="I304" i="24"/>
  <c r="J302" i="24"/>
  <c r="I302" i="24"/>
  <c r="J301" i="24"/>
  <c r="I301" i="24"/>
  <c r="I300" i="24"/>
  <c r="I299" i="24"/>
  <c r="H298" i="24"/>
  <c r="I294" i="24"/>
  <c r="C294" i="24"/>
  <c r="B294" i="24"/>
  <c r="J291" i="24"/>
  <c r="I291" i="24"/>
  <c r="B291" i="24"/>
  <c r="J290" i="24"/>
  <c r="I290" i="24"/>
  <c r="B290" i="24"/>
  <c r="I289" i="24"/>
  <c r="B289" i="24"/>
  <c r="I287" i="24"/>
  <c r="C287" i="24"/>
  <c r="B287" i="24"/>
  <c r="I284" i="24"/>
  <c r="B284" i="24"/>
  <c r="I282" i="24"/>
  <c r="C282" i="24"/>
  <c r="B282" i="24"/>
  <c r="J279" i="24"/>
  <c r="I279" i="24"/>
  <c r="B279" i="24"/>
  <c r="J278" i="24"/>
  <c r="I278" i="24"/>
  <c r="B278" i="24"/>
  <c r="J277" i="24"/>
  <c r="I277" i="24"/>
  <c r="B277" i="24"/>
  <c r="J276" i="24"/>
  <c r="I276" i="24"/>
  <c r="B276" i="24"/>
  <c r="I275" i="24"/>
  <c r="B275" i="24"/>
  <c r="I274" i="24"/>
  <c r="B274" i="24"/>
  <c r="I272" i="24"/>
  <c r="C272" i="24"/>
  <c r="B272" i="24"/>
  <c r="I269" i="24"/>
  <c r="B269" i="24"/>
  <c r="I268" i="24"/>
  <c r="B268" i="24"/>
  <c r="I267" i="24"/>
  <c r="B267" i="24"/>
  <c r="I265" i="24"/>
  <c r="C265" i="24"/>
  <c r="B265" i="24"/>
  <c r="J262" i="24"/>
  <c r="I262" i="24"/>
  <c r="B262" i="24"/>
  <c r="J261" i="24"/>
  <c r="I261" i="24"/>
  <c r="B261" i="24"/>
  <c r="J260" i="24"/>
  <c r="I260" i="24"/>
  <c r="B260" i="24"/>
  <c r="J259" i="24"/>
  <c r="I259" i="24"/>
  <c r="B259" i="24"/>
  <c r="J258" i="24"/>
  <c r="I258" i="24"/>
  <c r="B258" i="24"/>
  <c r="J257" i="24"/>
  <c r="I257" i="24"/>
  <c r="B257" i="24"/>
  <c r="J256" i="24"/>
  <c r="I256" i="24"/>
  <c r="B256" i="24"/>
  <c r="J255" i="24"/>
  <c r="I255" i="24"/>
  <c r="B255" i="24"/>
  <c r="J254" i="24"/>
  <c r="I254" i="24"/>
  <c r="B254" i="24"/>
  <c r="J253" i="24"/>
  <c r="I253" i="24"/>
  <c r="B253" i="24"/>
  <c r="J252" i="24"/>
  <c r="I252" i="24"/>
  <c r="B252" i="24"/>
  <c r="J251" i="24"/>
  <c r="I251" i="24"/>
  <c r="B251" i="24"/>
  <c r="J250" i="24"/>
  <c r="I250" i="24"/>
  <c r="B250" i="24"/>
  <c r="J249" i="24"/>
  <c r="I249" i="24"/>
  <c r="B249" i="24"/>
  <c r="J248" i="24"/>
  <c r="I248" i="24"/>
  <c r="B248" i="24"/>
  <c r="J247" i="24"/>
  <c r="I247" i="24"/>
  <c r="B247" i="24"/>
  <c r="J246" i="24"/>
  <c r="I246" i="24"/>
  <c r="B246" i="24"/>
  <c r="J245" i="24"/>
  <c r="I245" i="24"/>
  <c r="B245" i="24"/>
  <c r="J244" i="24"/>
  <c r="I244" i="24"/>
  <c r="B244" i="24"/>
  <c r="J243" i="24"/>
  <c r="I243" i="24"/>
  <c r="B243" i="24"/>
  <c r="J242" i="24"/>
  <c r="I242" i="24"/>
  <c r="B242" i="24"/>
  <c r="J241" i="24"/>
  <c r="I241" i="24"/>
  <c r="B241" i="24"/>
  <c r="J240" i="24"/>
  <c r="I240" i="24"/>
  <c r="B240" i="24"/>
  <c r="J239" i="24"/>
  <c r="I239" i="24"/>
  <c r="B239" i="24"/>
  <c r="J238" i="24"/>
  <c r="I238" i="24"/>
  <c r="B238" i="24"/>
  <c r="J237" i="24"/>
  <c r="I237" i="24"/>
  <c r="B237" i="24"/>
  <c r="J236" i="24"/>
  <c r="I236" i="24"/>
  <c r="B236" i="24"/>
  <c r="J235" i="24"/>
  <c r="I235" i="24"/>
  <c r="B235" i="24"/>
  <c r="J234" i="24"/>
  <c r="I234" i="24"/>
  <c r="B234" i="24"/>
  <c r="J233" i="24"/>
  <c r="I233" i="24"/>
  <c r="B233" i="24"/>
  <c r="I232" i="24"/>
  <c r="B232" i="24"/>
  <c r="J230" i="24"/>
  <c r="I230" i="24"/>
  <c r="B230" i="24"/>
  <c r="J229" i="24"/>
  <c r="I229" i="24"/>
  <c r="B229" i="24"/>
  <c r="I228" i="24"/>
  <c r="B228" i="24"/>
  <c r="I225" i="24"/>
  <c r="C225" i="24"/>
  <c r="B225" i="24"/>
  <c r="I223" i="24"/>
  <c r="C223" i="24"/>
  <c r="B223" i="24"/>
  <c r="I221" i="24"/>
  <c r="C221" i="24"/>
  <c r="B221" i="24"/>
  <c r="J218" i="24"/>
  <c r="I218" i="24"/>
  <c r="B218" i="24"/>
  <c r="J217" i="24"/>
  <c r="I217" i="24"/>
  <c r="B217" i="24"/>
  <c r="J216" i="24"/>
  <c r="I216" i="24"/>
  <c r="B216" i="24"/>
  <c r="J215" i="24"/>
  <c r="I215" i="24"/>
  <c r="B215" i="24"/>
  <c r="J214" i="24"/>
  <c r="I214" i="24"/>
  <c r="B214" i="24"/>
  <c r="J213" i="24"/>
  <c r="I213" i="24"/>
  <c r="B213" i="24"/>
  <c r="J212" i="24"/>
  <c r="I212" i="24"/>
  <c r="B212" i="24"/>
  <c r="J211" i="24"/>
  <c r="I211" i="24"/>
  <c r="B211" i="24"/>
  <c r="J210" i="24"/>
  <c r="I210" i="24"/>
  <c r="B210" i="24"/>
  <c r="J209" i="24"/>
  <c r="I209" i="24"/>
  <c r="B209" i="24"/>
  <c r="J208" i="24"/>
  <c r="I208" i="24"/>
  <c r="B208" i="24"/>
  <c r="I207" i="24"/>
  <c r="B207" i="24"/>
  <c r="I205" i="24"/>
  <c r="C205" i="24"/>
  <c r="B205" i="24"/>
  <c r="I202" i="24"/>
  <c r="B202" i="24"/>
  <c r="I200" i="24"/>
  <c r="C200" i="24"/>
  <c r="B200" i="24"/>
  <c r="J197" i="24"/>
  <c r="I197" i="24"/>
  <c r="B197" i="24"/>
  <c r="J196" i="24"/>
  <c r="I196" i="24"/>
  <c r="B196" i="24"/>
  <c r="J195" i="24"/>
  <c r="I195" i="24"/>
  <c r="B195" i="24"/>
  <c r="J194" i="24"/>
  <c r="I194" i="24"/>
  <c r="B194" i="24"/>
  <c r="I193" i="24"/>
  <c r="B193" i="24"/>
  <c r="I192" i="24"/>
  <c r="C192" i="24"/>
  <c r="B192" i="24"/>
  <c r="I190" i="24"/>
  <c r="C190" i="24"/>
  <c r="B190" i="24"/>
  <c r="I187" i="24"/>
  <c r="B187" i="24"/>
  <c r="I186" i="24"/>
  <c r="B186" i="24"/>
  <c r="I185" i="24"/>
  <c r="B185" i="24"/>
  <c r="I183" i="24"/>
  <c r="C183" i="24"/>
  <c r="B183" i="24"/>
  <c r="J180" i="24"/>
  <c r="I180" i="24"/>
  <c r="B180" i="24"/>
  <c r="J179" i="24"/>
  <c r="I179" i="24"/>
  <c r="B179" i="24"/>
  <c r="J178" i="24"/>
  <c r="I178" i="24"/>
  <c r="B178" i="24"/>
  <c r="J177" i="24"/>
  <c r="I177" i="24"/>
  <c r="B177" i="24"/>
  <c r="J176" i="24"/>
  <c r="I176" i="24"/>
  <c r="B176" i="24"/>
  <c r="J175" i="24"/>
  <c r="I175" i="24"/>
  <c r="B175" i="24"/>
  <c r="J174" i="24"/>
  <c r="I174" i="24"/>
  <c r="B174" i="24"/>
  <c r="J173" i="24"/>
  <c r="I173" i="24"/>
  <c r="B173" i="24"/>
  <c r="J172" i="24"/>
  <c r="I172" i="24"/>
  <c r="B172" i="24"/>
  <c r="J171" i="24"/>
  <c r="I171" i="24"/>
  <c r="B171" i="24"/>
  <c r="J170" i="24"/>
  <c r="I170" i="24"/>
  <c r="B170" i="24"/>
  <c r="J169" i="24"/>
  <c r="I169" i="24"/>
  <c r="B169" i="24"/>
  <c r="J168" i="24"/>
  <c r="I168" i="24"/>
  <c r="B168" i="24"/>
  <c r="J167" i="24"/>
  <c r="I167" i="24"/>
  <c r="B167" i="24"/>
  <c r="J166" i="24"/>
  <c r="I166" i="24"/>
  <c r="B166" i="24"/>
  <c r="J165" i="24"/>
  <c r="I165" i="24"/>
  <c r="B165" i="24"/>
  <c r="J164" i="24"/>
  <c r="I164" i="24"/>
  <c r="B164" i="24"/>
  <c r="J163" i="24"/>
  <c r="I163" i="24"/>
  <c r="B163" i="24"/>
  <c r="J162" i="24"/>
  <c r="I162" i="24"/>
  <c r="B162" i="24"/>
  <c r="J161" i="24"/>
  <c r="I161" i="24"/>
  <c r="B161" i="24"/>
  <c r="J160" i="24"/>
  <c r="I160" i="24"/>
  <c r="B160" i="24"/>
  <c r="J159" i="24"/>
  <c r="I159" i="24"/>
  <c r="B159" i="24"/>
  <c r="J158" i="24"/>
  <c r="I158" i="24"/>
  <c r="B158" i="24"/>
  <c r="J157" i="24"/>
  <c r="I157" i="24"/>
  <c r="B157" i="24"/>
  <c r="J156" i="24"/>
  <c r="I156" i="24"/>
  <c r="B156" i="24"/>
  <c r="J155" i="24"/>
  <c r="I155" i="24"/>
  <c r="B155" i="24"/>
  <c r="J154" i="24"/>
  <c r="I154" i="24"/>
  <c r="B154" i="24"/>
  <c r="J153" i="24"/>
  <c r="I153" i="24"/>
  <c r="B153" i="24"/>
  <c r="J152" i="24"/>
  <c r="I152" i="24"/>
  <c r="B152" i="24"/>
  <c r="J151" i="24"/>
  <c r="I151" i="24"/>
  <c r="B151" i="24"/>
  <c r="I150" i="24"/>
  <c r="B150" i="24"/>
  <c r="J148" i="24"/>
  <c r="I148" i="24"/>
  <c r="B148" i="24"/>
  <c r="J147" i="24"/>
  <c r="I147" i="24"/>
  <c r="B147" i="24"/>
  <c r="I146" i="24"/>
  <c r="B146" i="24"/>
  <c r="J141" i="24"/>
  <c r="I141" i="24"/>
  <c r="B141" i="24"/>
  <c r="J140" i="24"/>
  <c r="I140" i="24"/>
  <c r="B140" i="24"/>
  <c r="J139" i="24"/>
  <c r="I139" i="24"/>
  <c r="B139" i="24"/>
  <c r="J138" i="24"/>
  <c r="I138" i="24"/>
  <c r="B138" i="24"/>
  <c r="J137" i="24"/>
  <c r="I137" i="24"/>
  <c r="B137" i="24"/>
  <c r="J136" i="24"/>
  <c r="I136" i="24"/>
  <c r="B136" i="24"/>
  <c r="J135" i="24"/>
  <c r="I135" i="24"/>
  <c r="B135" i="24"/>
  <c r="J134" i="24"/>
  <c r="I134" i="24"/>
  <c r="B134" i="24"/>
  <c r="J133" i="24"/>
  <c r="I133" i="24"/>
  <c r="B133" i="24"/>
  <c r="J132" i="24"/>
  <c r="I132" i="24"/>
  <c r="B132" i="24"/>
  <c r="J131" i="24"/>
  <c r="I131" i="24"/>
  <c r="B131" i="24"/>
  <c r="J130" i="24"/>
  <c r="I130" i="24"/>
  <c r="B130" i="24"/>
  <c r="J129" i="24"/>
  <c r="I129" i="24"/>
  <c r="B129" i="24"/>
  <c r="J128" i="24"/>
  <c r="I128" i="24"/>
  <c r="B128" i="24"/>
  <c r="J127" i="24"/>
  <c r="I127" i="24"/>
  <c r="B127" i="24"/>
  <c r="J126" i="24"/>
  <c r="I126" i="24"/>
  <c r="B126" i="24"/>
  <c r="J125" i="24"/>
  <c r="I125" i="24"/>
  <c r="B125" i="24"/>
  <c r="J124" i="24"/>
  <c r="I124" i="24"/>
  <c r="B124" i="24"/>
  <c r="J123" i="24"/>
  <c r="I123" i="24"/>
  <c r="B123" i="24"/>
  <c r="J122" i="24"/>
  <c r="I122" i="24"/>
  <c r="B122" i="24"/>
  <c r="J121" i="24"/>
  <c r="I121" i="24"/>
  <c r="B121" i="24"/>
  <c r="J120" i="24"/>
  <c r="I120" i="24"/>
  <c r="B120" i="24"/>
  <c r="J119" i="24"/>
  <c r="I119" i="24"/>
  <c r="B119" i="24"/>
  <c r="J118" i="24"/>
  <c r="I118" i="24"/>
  <c r="B118" i="24"/>
  <c r="J117" i="24"/>
  <c r="I117" i="24"/>
  <c r="B117" i="24"/>
  <c r="J116" i="24"/>
  <c r="I116" i="24"/>
  <c r="B116" i="24"/>
  <c r="J115" i="24"/>
  <c r="I115" i="24"/>
  <c r="B115" i="24"/>
  <c r="J114" i="24"/>
  <c r="I114" i="24"/>
  <c r="B114" i="24"/>
  <c r="J113" i="24"/>
  <c r="I113" i="24"/>
  <c r="B113" i="24"/>
  <c r="J112" i="24"/>
  <c r="I112" i="24"/>
  <c r="B112" i="24"/>
  <c r="I111" i="24"/>
  <c r="B111" i="24"/>
  <c r="I108" i="24"/>
  <c r="C108" i="24"/>
  <c r="B108" i="24"/>
  <c r="T102" i="24"/>
  <c r="Q102" i="24"/>
  <c r="J102" i="24"/>
  <c r="I102" i="24"/>
  <c r="T101" i="24"/>
  <c r="Q101" i="24"/>
  <c r="J101" i="24"/>
  <c r="I101" i="24"/>
  <c r="T100" i="24"/>
  <c r="Q100" i="24"/>
  <c r="J100" i="24"/>
  <c r="I100" i="24"/>
  <c r="T99" i="24"/>
  <c r="Q99" i="24"/>
  <c r="J99" i="24"/>
  <c r="I99" i="24"/>
  <c r="T98" i="24"/>
  <c r="Q98" i="24"/>
  <c r="J98" i="24"/>
  <c r="I98" i="24"/>
  <c r="T97" i="24"/>
  <c r="Q97" i="24"/>
  <c r="J97" i="24"/>
  <c r="I97" i="24"/>
  <c r="T96" i="24"/>
  <c r="Q96" i="24"/>
  <c r="I96" i="24"/>
  <c r="T93" i="24"/>
  <c r="Q93" i="24"/>
  <c r="I93" i="24"/>
  <c r="T90" i="24"/>
  <c r="Q90" i="24"/>
  <c r="J90" i="24"/>
  <c r="I90" i="24"/>
  <c r="T89" i="24"/>
  <c r="Q89" i="24"/>
  <c r="J89" i="24"/>
  <c r="I89" i="24"/>
  <c r="T88" i="24"/>
  <c r="Q88" i="24"/>
  <c r="J88" i="24"/>
  <c r="I88" i="24"/>
  <c r="T87" i="24"/>
  <c r="Q87" i="24"/>
  <c r="J87" i="24"/>
  <c r="I87" i="24"/>
  <c r="T86" i="24"/>
  <c r="Q86" i="24"/>
  <c r="J86" i="24"/>
  <c r="I86" i="24"/>
  <c r="T85" i="24"/>
  <c r="Q85" i="24"/>
  <c r="J85" i="24"/>
  <c r="I85" i="24"/>
  <c r="T84" i="24"/>
  <c r="Q84" i="24"/>
  <c r="J84" i="24"/>
  <c r="I84" i="24"/>
  <c r="T83" i="24"/>
  <c r="Q83" i="24"/>
  <c r="J83" i="24"/>
  <c r="I83" i="24"/>
  <c r="T82" i="24"/>
  <c r="Q82" i="24"/>
  <c r="J82" i="24"/>
  <c r="I82" i="24"/>
  <c r="T81" i="24"/>
  <c r="Q81" i="24"/>
  <c r="J81" i="24"/>
  <c r="I81" i="24"/>
  <c r="T80" i="24"/>
  <c r="Q80" i="24"/>
  <c r="J80" i="24"/>
  <c r="I80" i="24"/>
  <c r="T79" i="24"/>
  <c r="Q79" i="24"/>
  <c r="J79" i="24"/>
  <c r="I79" i="24"/>
  <c r="T78" i="24"/>
  <c r="Q78" i="24"/>
  <c r="J78" i="24"/>
  <c r="I78" i="24"/>
  <c r="T77" i="24"/>
  <c r="Q77" i="24"/>
  <c r="J77" i="24"/>
  <c r="I77" i="24"/>
  <c r="T76" i="24"/>
  <c r="Q76" i="24"/>
  <c r="J76" i="24"/>
  <c r="I76" i="24"/>
  <c r="T75" i="24"/>
  <c r="Q75" i="24"/>
  <c r="J75" i="24"/>
  <c r="I75" i="24"/>
  <c r="T74" i="24"/>
  <c r="Q74" i="24"/>
  <c r="J74" i="24"/>
  <c r="I74" i="24"/>
  <c r="T73" i="24"/>
  <c r="Q73" i="24"/>
  <c r="J73" i="24"/>
  <c r="I73" i="24"/>
  <c r="T72" i="24"/>
  <c r="Q72" i="24"/>
  <c r="J72" i="24"/>
  <c r="I72" i="24"/>
  <c r="T71" i="24"/>
  <c r="Q71" i="24"/>
  <c r="J71" i="24"/>
  <c r="I71" i="24"/>
  <c r="T70" i="24"/>
  <c r="Q70" i="24"/>
  <c r="J70" i="24"/>
  <c r="I70" i="24"/>
  <c r="T69" i="24"/>
  <c r="Q69" i="24"/>
  <c r="J69" i="24"/>
  <c r="I69" i="24"/>
  <c r="T68" i="24"/>
  <c r="Q68" i="24"/>
  <c r="J68" i="24"/>
  <c r="I68" i="24"/>
  <c r="T67" i="24"/>
  <c r="Q67" i="24"/>
  <c r="J67" i="24"/>
  <c r="I67" i="24"/>
  <c r="T66" i="24"/>
  <c r="Q66" i="24"/>
  <c r="J66" i="24"/>
  <c r="I66" i="24"/>
  <c r="T65" i="24"/>
  <c r="Q65" i="24"/>
  <c r="J65" i="24"/>
  <c r="I65" i="24"/>
  <c r="T64" i="24"/>
  <c r="Q64" i="24"/>
  <c r="J64" i="24"/>
  <c r="I64" i="24"/>
  <c r="T63" i="24"/>
  <c r="Q63" i="24"/>
  <c r="J63" i="24"/>
  <c r="I63" i="24"/>
  <c r="T62" i="24"/>
  <c r="Q62" i="24"/>
  <c r="J62" i="24"/>
  <c r="I62" i="24"/>
  <c r="T61" i="24"/>
  <c r="Q61" i="24"/>
  <c r="J61" i="24"/>
  <c r="I61" i="24"/>
  <c r="T60" i="24"/>
  <c r="Q60" i="24"/>
  <c r="I60" i="24"/>
  <c r="Q59" i="24"/>
  <c r="I59" i="24"/>
  <c r="H58" i="24"/>
  <c r="T55" i="24"/>
  <c r="Q55" i="24"/>
  <c r="I55" i="24"/>
  <c r="T53" i="24"/>
  <c r="Q53" i="24"/>
  <c r="J53" i="24"/>
  <c r="I53" i="24"/>
  <c r="T52" i="24"/>
  <c r="Q52" i="24"/>
  <c r="J52" i="24"/>
  <c r="I52" i="24"/>
  <c r="T51" i="24"/>
  <c r="Q51" i="24"/>
  <c r="J51" i="24"/>
  <c r="I51" i="24"/>
  <c r="T50" i="24"/>
  <c r="Q50" i="24"/>
  <c r="J50" i="24"/>
  <c r="I50" i="24"/>
  <c r="T49" i="24"/>
  <c r="Q49" i="24"/>
  <c r="I49" i="24"/>
  <c r="T47" i="24"/>
  <c r="Q47" i="24"/>
  <c r="J47" i="24"/>
  <c r="I47" i="24"/>
  <c r="T46" i="24"/>
  <c r="Q46" i="24"/>
  <c r="J46" i="24"/>
  <c r="I46" i="24"/>
  <c r="T45" i="24"/>
  <c r="Q45" i="24"/>
  <c r="J45" i="24"/>
  <c r="I45" i="24"/>
  <c r="T44" i="24"/>
  <c r="Q44" i="24"/>
  <c r="J44" i="24"/>
  <c r="I44" i="24"/>
  <c r="T43" i="24"/>
  <c r="Q43" i="24"/>
  <c r="J43" i="24"/>
  <c r="I43" i="24"/>
  <c r="T42" i="24"/>
  <c r="Q42" i="24"/>
  <c r="J42" i="24"/>
  <c r="I42" i="24"/>
  <c r="T41" i="24"/>
  <c r="Q41" i="24"/>
  <c r="J41" i="24"/>
  <c r="I41" i="24"/>
  <c r="T40" i="24"/>
  <c r="Q40" i="24"/>
  <c r="J40" i="24"/>
  <c r="I40" i="24"/>
  <c r="T39" i="24"/>
  <c r="Q39" i="24"/>
  <c r="J39" i="24"/>
  <c r="I39" i="24"/>
  <c r="T38" i="24"/>
  <c r="Q38" i="24"/>
  <c r="J38" i="24"/>
  <c r="I38" i="24"/>
  <c r="T37" i="24"/>
  <c r="Q37" i="24"/>
  <c r="J37" i="24"/>
  <c r="I37" i="24"/>
  <c r="T36" i="24"/>
  <c r="Q36" i="24"/>
  <c r="J36" i="24"/>
  <c r="I36" i="24"/>
  <c r="T35" i="24"/>
  <c r="Q35" i="24"/>
  <c r="J35" i="24"/>
  <c r="I35" i="24"/>
  <c r="T34" i="24"/>
  <c r="Q34" i="24"/>
  <c r="J34" i="24"/>
  <c r="I34" i="24"/>
  <c r="T33" i="24"/>
  <c r="Q33" i="24"/>
  <c r="J33" i="24"/>
  <c r="I33" i="24"/>
  <c r="T32" i="24"/>
  <c r="Q32" i="24"/>
  <c r="J32" i="24"/>
  <c r="I32" i="24"/>
  <c r="T31" i="24"/>
  <c r="Q31" i="24"/>
  <c r="J31" i="24"/>
  <c r="I31" i="24"/>
  <c r="T30" i="24"/>
  <c r="Q30" i="24"/>
  <c r="J30" i="24"/>
  <c r="I30" i="24"/>
  <c r="T29" i="24"/>
  <c r="Q29" i="24"/>
  <c r="J29" i="24"/>
  <c r="I29" i="24"/>
  <c r="T28" i="24"/>
  <c r="Q28" i="24"/>
  <c r="J28" i="24"/>
  <c r="I28" i="24"/>
  <c r="T27" i="24"/>
  <c r="Q27" i="24"/>
  <c r="J27" i="24"/>
  <c r="I27" i="24"/>
  <c r="T26" i="24"/>
  <c r="Q26" i="24"/>
  <c r="J26" i="24"/>
  <c r="I26" i="24"/>
  <c r="T25" i="24"/>
  <c r="Q25" i="24"/>
  <c r="J25" i="24"/>
  <c r="I25" i="24"/>
  <c r="T24" i="24"/>
  <c r="Q24" i="24"/>
  <c r="J24" i="24"/>
  <c r="I24" i="24"/>
  <c r="T23" i="24"/>
  <c r="Q23" i="24"/>
  <c r="J23" i="24"/>
  <c r="I23" i="24"/>
  <c r="T22" i="24"/>
  <c r="Q22" i="24"/>
  <c r="J22" i="24"/>
  <c r="I22" i="24"/>
  <c r="T21" i="24"/>
  <c r="Q21" i="24"/>
  <c r="J21" i="24"/>
  <c r="I21" i="24"/>
  <c r="T20" i="24"/>
  <c r="Q20" i="24"/>
  <c r="J20" i="24"/>
  <c r="I20" i="24"/>
  <c r="T19" i="24"/>
  <c r="Q19" i="24"/>
  <c r="J19" i="24"/>
  <c r="I19" i="24"/>
  <c r="T18" i="24"/>
  <c r="Q18" i="24"/>
  <c r="J18" i="24"/>
  <c r="I18" i="24"/>
  <c r="T17" i="24"/>
  <c r="Q17" i="24"/>
  <c r="I17" i="24"/>
  <c r="T15" i="24"/>
  <c r="Q15" i="24"/>
  <c r="J15" i="24"/>
  <c r="I15" i="24"/>
  <c r="T14" i="24"/>
  <c r="Q14" i="24"/>
  <c r="J14" i="24"/>
  <c r="I14" i="24"/>
  <c r="T13" i="24"/>
  <c r="Q13" i="24"/>
  <c r="I13" i="24"/>
  <c r="Q12" i="24"/>
  <c r="I12" i="24"/>
  <c r="H11" i="24"/>
  <c r="T5" i="24"/>
  <c r="T6" i="24" s="1"/>
  <c r="U5" i="24" s="1"/>
  <c r="U6" i="24" s="1"/>
  <c r="V5" i="24" s="1"/>
  <c r="V6" i="24" s="1"/>
  <c r="W5" i="24" s="1"/>
  <c r="W6" i="24" s="1"/>
  <c r="X5" i="24" s="1"/>
  <c r="X6" i="24" s="1"/>
  <c r="Y5" i="24" s="1"/>
  <c r="Y6" i="24" s="1"/>
  <c r="Z5" i="24" s="1"/>
  <c r="Z6" i="24" s="1"/>
  <c r="AA5" i="24" s="1"/>
  <c r="AA6" i="24" s="1"/>
  <c r="AB5" i="24" s="1"/>
  <c r="AB6" i="24" s="1"/>
  <c r="AC5" i="24" s="1"/>
  <c r="AC6" i="24" s="1"/>
  <c r="AD5" i="24" s="1"/>
  <c r="AD6" i="24" s="1"/>
  <c r="AE5" i="24" s="1"/>
  <c r="AE6" i="24" s="1"/>
  <c r="AF5" i="24" s="1"/>
  <c r="AF6" i="24" s="1"/>
  <c r="AG5" i="24" s="1"/>
  <c r="AG6" i="24" s="1"/>
  <c r="AH5" i="24" s="1"/>
  <c r="AH6" i="24" s="1"/>
  <c r="AI5" i="24" s="1"/>
  <c r="AI6" i="24" s="1"/>
  <c r="AJ5" i="24" s="1"/>
  <c r="AJ6" i="24" s="1"/>
  <c r="AK5" i="24" s="1"/>
  <c r="AK6" i="24" s="1"/>
  <c r="AL5" i="24" s="1"/>
  <c r="AL6" i="24" s="1"/>
  <c r="T4" i="24"/>
  <c r="I4" i="24"/>
  <c r="AL3" i="24"/>
  <c r="AK3" i="24"/>
  <c r="AJ3" i="24"/>
  <c r="AI3" i="24"/>
  <c r="AH3" i="24"/>
  <c r="AG3" i="24"/>
  <c r="AF3" i="24"/>
  <c r="AE3" i="24"/>
  <c r="AD3" i="24"/>
  <c r="AC3" i="24"/>
  <c r="AB3" i="24"/>
  <c r="AA3" i="24"/>
  <c r="Z3" i="24"/>
  <c r="Y3" i="24"/>
  <c r="X3" i="24"/>
  <c r="W3" i="24"/>
  <c r="V3" i="24"/>
  <c r="U3" i="24"/>
  <c r="T3" i="24"/>
  <c r="I117" i="18"/>
  <c r="C117" i="18"/>
  <c r="B117" i="18"/>
  <c r="J114" i="18"/>
  <c r="I114" i="18"/>
  <c r="B114" i="18"/>
  <c r="J113" i="18"/>
  <c r="I113" i="18"/>
  <c r="B113" i="18"/>
  <c r="I112" i="18"/>
  <c r="B112" i="18"/>
  <c r="I110" i="18"/>
  <c r="C110" i="18"/>
  <c r="B110" i="18"/>
  <c r="J107" i="18"/>
  <c r="I107" i="18"/>
  <c r="B107" i="18"/>
  <c r="J106" i="18"/>
  <c r="I106" i="18"/>
  <c r="B106" i="18"/>
  <c r="J105" i="18"/>
  <c r="I105" i="18"/>
  <c r="B105" i="18"/>
  <c r="J104" i="18"/>
  <c r="I104" i="18"/>
  <c r="B104" i="18"/>
  <c r="I103" i="18"/>
  <c r="B103" i="18"/>
  <c r="I101" i="18"/>
  <c r="C101" i="18"/>
  <c r="B101" i="18"/>
  <c r="J98" i="18"/>
  <c r="I98" i="18"/>
  <c r="B98" i="18"/>
  <c r="J97" i="18"/>
  <c r="I97" i="18"/>
  <c r="B97" i="18"/>
  <c r="J96" i="18"/>
  <c r="I96" i="18"/>
  <c r="B96" i="18"/>
  <c r="J95" i="18"/>
  <c r="I95" i="18"/>
  <c r="B95" i="18"/>
  <c r="I94" i="18"/>
  <c r="B94" i="18"/>
  <c r="J92" i="18"/>
  <c r="I92" i="18"/>
  <c r="B92" i="18"/>
  <c r="J91" i="18"/>
  <c r="I91" i="18"/>
  <c r="B91" i="18"/>
  <c r="J90" i="18"/>
  <c r="I90" i="18"/>
  <c r="B90" i="18"/>
  <c r="J89" i="18"/>
  <c r="I89" i="18"/>
  <c r="B89" i="18"/>
  <c r="J88" i="18"/>
  <c r="I88" i="18"/>
  <c r="B88" i="18"/>
  <c r="I87" i="18"/>
  <c r="B87" i="18"/>
  <c r="I85" i="18"/>
  <c r="C85" i="18"/>
  <c r="B85" i="18"/>
  <c r="J82" i="18"/>
  <c r="I82" i="18"/>
  <c r="B82" i="18"/>
  <c r="J81" i="18"/>
  <c r="I81" i="18"/>
  <c r="B81" i="18"/>
  <c r="J80" i="18"/>
  <c r="I80" i="18"/>
  <c r="B80" i="18"/>
  <c r="J79" i="18"/>
  <c r="I79" i="18"/>
  <c r="B79" i="18"/>
  <c r="J78" i="18"/>
  <c r="I78" i="18"/>
  <c r="B78" i="18"/>
  <c r="J77" i="18"/>
  <c r="I77" i="18"/>
  <c r="B77" i="18"/>
  <c r="J76" i="18"/>
  <c r="I76" i="18"/>
  <c r="B76" i="18"/>
  <c r="J75" i="18"/>
  <c r="I75" i="18"/>
  <c r="B75" i="18"/>
  <c r="J74" i="18"/>
  <c r="I74" i="18"/>
  <c r="B74" i="18"/>
  <c r="J73" i="18"/>
  <c r="I73" i="18"/>
  <c r="B73" i="18"/>
  <c r="I72" i="18"/>
  <c r="B72" i="18"/>
  <c r="J70" i="18"/>
  <c r="I70" i="18"/>
  <c r="B70" i="18"/>
  <c r="J69" i="18"/>
  <c r="I69" i="18"/>
  <c r="B69" i="18"/>
  <c r="J68" i="18"/>
  <c r="I68" i="18"/>
  <c r="B68" i="18"/>
  <c r="J67" i="18"/>
  <c r="I67" i="18"/>
  <c r="B67" i="18"/>
  <c r="J66" i="18"/>
  <c r="I66" i="18"/>
  <c r="B66" i="18"/>
  <c r="J65" i="18"/>
  <c r="I65" i="18"/>
  <c r="B65" i="18"/>
  <c r="J64" i="18"/>
  <c r="I64" i="18"/>
  <c r="B64" i="18"/>
  <c r="J63" i="18"/>
  <c r="I63" i="18"/>
  <c r="B63" i="18"/>
  <c r="J62" i="18"/>
  <c r="I62" i="18"/>
  <c r="B62" i="18"/>
  <c r="J61" i="18"/>
  <c r="I61" i="18"/>
  <c r="B61" i="18"/>
  <c r="I60" i="18"/>
  <c r="B60" i="18"/>
  <c r="J58" i="18"/>
  <c r="I58" i="18"/>
  <c r="B58" i="18"/>
  <c r="J57" i="18"/>
  <c r="I57" i="18"/>
  <c r="B57" i="18"/>
  <c r="J56" i="18"/>
  <c r="I56" i="18"/>
  <c r="B56" i="18"/>
  <c r="J55" i="18"/>
  <c r="I55" i="18"/>
  <c r="B55" i="18"/>
  <c r="J54" i="18"/>
  <c r="I54" i="18"/>
  <c r="B54" i="18"/>
  <c r="J53" i="18"/>
  <c r="I53" i="18"/>
  <c r="B53" i="18"/>
  <c r="J52" i="18"/>
  <c r="I52" i="18"/>
  <c r="B52" i="18"/>
  <c r="J51" i="18"/>
  <c r="I51" i="18"/>
  <c r="B51" i="18"/>
  <c r="J50" i="18"/>
  <c r="I50" i="18"/>
  <c r="B50" i="18"/>
  <c r="J49" i="18"/>
  <c r="I49" i="18"/>
  <c r="B49" i="18"/>
  <c r="I48" i="18"/>
  <c r="B48" i="18"/>
  <c r="I46" i="18"/>
  <c r="C46" i="18"/>
  <c r="B46" i="18"/>
  <c r="J43" i="18"/>
  <c r="I43" i="18"/>
  <c r="B43" i="18"/>
  <c r="J42" i="18"/>
  <c r="I42" i="18"/>
  <c r="B42" i="18"/>
  <c r="J41" i="18"/>
  <c r="I41" i="18"/>
  <c r="B41" i="18"/>
  <c r="J40" i="18"/>
  <c r="I40" i="18"/>
  <c r="B40" i="18"/>
  <c r="J39" i="18"/>
  <c r="I39" i="18"/>
  <c r="B39" i="18"/>
  <c r="J38" i="18"/>
  <c r="I38" i="18"/>
  <c r="B38" i="18"/>
  <c r="J37" i="18"/>
  <c r="I37" i="18"/>
  <c r="B37" i="18"/>
  <c r="J36" i="18"/>
  <c r="I36" i="18"/>
  <c r="B36" i="18"/>
  <c r="J35" i="18"/>
  <c r="I35" i="18"/>
  <c r="B35" i="18"/>
  <c r="J34" i="18"/>
  <c r="I34" i="18"/>
  <c r="B34" i="18"/>
  <c r="J33" i="18"/>
  <c r="I33" i="18"/>
  <c r="B33" i="18"/>
  <c r="J32" i="18"/>
  <c r="I32" i="18"/>
  <c r="B32" i="18"/>
  <c r="J31" i="18"/>
  <c r="I31" i="18"/>
  <c r="B31" i="18"/>
  <c r="J30" i="18"/>
  <c r="I30" i="18"/>
  <c r="B30" i="18"/>
  <c r="J29" i="18"/>
  <c r="I29" i="18"/>
  <c r="B29" i="18"/>
  <c r="J28" i="18"/>
  <c r="I28" i="18"/>
  <c r="B28" i="18"/>
  <c r="J27" i="18"/>
  <c r="I27" i="18"/>
  <c r="B27" i="18"/>
  <c r="J26" i="18"/>
  <c r="I26" i="18"/>
  <c r="B26" i="18"/>
  <c r="J25" i="18"/>
  <c r="I25" i="18"/>
  <c r="B25" i="18"/>
  <c r="J24" i="18"/>
  <c r="I24" i="18"/>
  <c r="B24" i="18"/>
  <c r="J23" i="18"/>
  <c r="I23" i="18"/>
  <c r="B23" i="18"/>
  <c r="J22" i="18"/>
  <c r="I22" i="18"/>
  <c r="B22" i="18"/>
  <c r="J21" i="18"/>
  <c r="I21" i="18"/>
  <c r="B21" i="18"/>
  <c r="J20" i="18"/>
  <c r="I20" i="18"/>
  <c r="B20" i="18"/>
  <c r="J19" i="18"/>
  <c r="I19" i="18"/>
  <c r="B19" i="18"/>
  <c r="J18" i="18"/>
  <c r="I18" i="18"/>
  <c r="B18" i="18"/>
  <c r="J17" i="18"/>
  <c r="I17" i="18"/>
  <c r="B17" i="18"/>
  <c r="J16" i="18"/>
  <c r="I16" i="18"/>
  <c r="B16" i="18"/>
  <c r="J15" i="18"/>
  <c r="I15" i="18"/>
  <c r="B15" i="18"/>
  <c r="J14" i="18"/>
  <c r="I14" i="18"/>
  <c r="B14" i="18"/>
  <c r="I13" i="18"/>
  <c r="B13" i="18"/>
  <c r="J11" i="18"/>
  <c r="I11" i="18"/>
  <c r="B11" i="18"/>
  <c r="J10" i="18"/>
  <c r="I10" i="18"/>
  <c r="B10" i="18"/>
  <c r="I9" i="18"/>
  <c r="B9" i="18"/>
  <c r="T5" i="18"/>
  <c r="T6" i="18" s="1"/>
  <c r="U5" i="18" s="1"/>
  <c r="U6" i="18" s="1"/>
  <c r="V5" i="18" s="1"/>
  <c r="V6" i="18" s="1"/>
  <c r="W5" i="18" s="1"/>
  <c r="W6" i="18" s="1"/>
  <c r="X5" i="18" s="1"/>
  <c r="X6" i="18" s="1"/>
  <c r="Y5" i="18" s="1"/>
  <c r="Y6" i="18" s="1"/>
  <c r="Z5" i="18" s="1"/>
  <c r="Z6" i="18" s="1"/>
  <c r="AA5" i="18" s="1"/>
  <c r="AA6" i="18" s="1"/>
  <c r="AB5" i="18" s="1"/>
  <c r="AB6" i="18" s="1"/>
  <c r="AC5" i="18" s="1"/>
  <c r="AC6" i="18" s="1"/>
  <c r="AD5" i="18" s="1"/>
  <c r="AD6" i="18" s="1"/>
  <c r="AE5" i="18" s="1"/>
  <c r="AE6" i="18" s="1"/>
  <c r="AF5" i="18" s="1"/>
  <c r="AF6" i="18" s="1"/>
  <c r="AG5" i="18" s="1"/>
  <c r="AG6" i="18" s="1"/>
  <c r="AH5" i="18" s="1"/>
  <c r="AH6" i="18" s="1"/>
  <c r="AI5" i="18" s="1"/>
  <c r="AI6" i="18" s="1"/>
  <c r="AJ5" i="18" s="1"/>
  <c r="AJ6" i="18" s="1"/>
  <c r="AK5" i="18" s="1"/>
  <c r="AK6" i="18" s="1"/>
  <c r="AL5" i="18" s="1"/>
  <c r="AL6" i="18" s="1"/>
  <c r="T4" i="18"/>
  <c r="I4" i="18"/>
  <c r="AL3" i="18"/>
  <c r="AK3" i="18"/>
  <c r="AJ3" i="18"/>
  <c r="AI3" i="18"/>
  <c r="AH3" i="18"/>
  <c r="AG3" i="18"/>
  <c r="AF3" i="18"/>
  <c r="AE3" i="18"/>
  <c r="AD3" i="18"/>
  <c r="AC3" i="18"/>
  <c r="AB3" i="18"/>
  <c r="AA3" i="18"/>
  <c r="Z3" i="18"/>
  <c r="Y3" i="18"/>
  <c r="X3" i="18"/>
  <c r="W3" i="18"/>
  <c r="V3" i="18"/>
  <c r="U3" i="18"/>
  <c r="T3" i="18"/>
  <c r="I117" i="21"/>
  <c r="C117" i="21"/>
  <c r="B117" i="21"/>
  <c r="J114" i="21"/>
  <c r="I114" i="21"/>
  <c r="B114" i="21"/>
  <c r="J113" i="21"/>
  <c r="I113" i="21"/>
  <c r="B113" i="21"/>
  <c r="I112" i="21"/>
  <c r="B112" i="21"/>
  <c r="I110" i="21"/>
  <c r="C110" i="21"/>
  <c r="B110" i="21"/>
  <c r="J107" i="21"/>
  <c r="I107" i="21"/>
  <c r="B107" i="21"/>
  <c r="J106" i="21"/>
  <c r="I106" i="21"/>
  <c r="B106" i="21"/>
  <c r="J105" i="21"/>
  <c r="I105" i="21"/>
  <c r="B105" i="21"/>
  <c r="J104" i="21"/>
  <c r="I104" i="21"/>
  <c r="B104" i="21"/>
  <c r="I103" i="21"/>
  <c r="B103" i="21"/>
  <c r="I101" i="21"/>
  <c r="C101" i="21"/>
  <c r="B101" i="21"/>
  <c r="J98" i="21"/>
  <c r="I98" i="21"/>
  <c r="B98" i="21"/>
  <c r="J97" i="21"/>
  <c r="I97" i="21"/>
  <c r="B97" i="21"/>
  <c r="J96" i="21"/>
  <c r="I96" i="21"/>
  <c r="B96" i="21"/>
  <c r="J95" i="21"/>
  <c r="I95" i="21"/>
  <c r="B95" i="21"/>
  <c r="I94" i="21"/>
  <c r="B94" i="21"/>
  <c r="J92" i="21"/>
  <c r="I92" i="21"/>
  <c r="B92" i="21"/>
  <c r="J91" i="21"/>
  <c r="I91" i="21"/>
  <c r="B91" i="21"/>
  <c r="J90" i="21"/>
  <c r="I90" i="21"/>
  <c r="B90" i="21"/>
  <c r="J89" i="21"/>
  <c r="I89" i="21"/>
  <c r="B89" i="21"/>
  <c r="J88" i="21"/>
  <c r="I88" i="21"/>
  <c r="B88" i="21"/>
  <c r="I87" i="21"/>
  <c r="B87" i="21"/>
  <c r="I85" i="21"/>
  <c r="C85" i="21"/>
  <c r="B85" i="21"/>
  <c r="J82" i="21"/>
  <c r="I82" i="21"/>
  <c r="B82" i="21"/>
  <c r="J81" i="21"/>
  <c r="I81" i="21"/>
  <c r="B81" i="21"/>
  <c r="J80" i="21"/>
  <c r="I80" i="21"/>
  <c r="B80" i="21"/>
  <c r="J79" i="21"/>
  <c r="I79" i="21"/>
  <c r="B79" i="21"/>
  <c r="J78" i="21"/>
  <c r="I78" i="21"/>
  <c r="B78" i="21"/>
  <c r="J77" i="21"/>
  <c r="I77" i="21"/>
  <c r="B77" i="21"/>
  <c r="J76" i="21"/>
  <c r="I76" i="21"/>
  <c r="B76" i="21"/>
  <c r="J75" i="21"/>
  <c r="I75" i="21"/>
  <c r="B75" i="21"/>
  <c r="J74" i="21"/>
  <c r="I74" i="21"/>
  <c r="B74" i="21"/>
  <c r="J73" i="21"/>
  <c r="I73" i="21"/>
  <c r="B73" i="21"/>
  <c r="I72" i="21"/>
  <c r="B72" i="21"/>
  <c r="J70" i="21"/>
  <c r="I70" i="21"/>
  <c r="B70" i="21"/>
  <c r="J69" i="21"/>
  <c r="I69" i="21"/>
  <c r="B69" i="21"/>
  <c r="J68" i="21"/>
  <c r="I68" i="21"/>
  <c r="B68" i="21"/>
  <c r="J67" i="21"/>
  <c r="I67" i="21"/>
  <c r="B67" i="21"/>
  <c r="J66" i="21"/>
  <c r="I66" i="21"/>
  <c r="B66" i="21"/>
  <c r="J65" i="21"/>
  <c r="I65" i="21"/>
  <c r="B65" i="21"/>
  <c r="J64" i="21"/>
  <c r="I64" i="21"/>
  <c r="B64" i="21"/>
  <c r="J63" i="21"/>
  <c r="I63" i="21"/>
  <c r="B63" i="21"/>
  <c r="J62" i="21"/>
  <c r="I62" i="21"/>
  <c r="B62" i="21"/>
  <c r="J61" i="21"/>
  <c r="I61" i="21"/>
  <c r="B61" i="21"/>
  <c r="I60" i="21"/>
  <c r="B60" i="21"/>
  <c r="J58" i="21"/>
  <c r="I58" i="21"/>
  <c r="B58" i="21"/>
  <c r="J57" i="21"/>
  <c r="I57" i="21"/>
  <c r="B57" i="21"/>
  <c r="J56" i="21"/>
  <c r="I56" i="21"/>
  <c r="B56" i="21"/>
  <c r="J55" i="21"/>
  <c r="I55" i="21"/>
  <c r="B55" i="21"/>
  <c r="J54" i="21"/>
  <c r="I54" i="21"/>
  <c r="B54" i="21"/>
  <c r="J53" i="21"/>
  <c r="I53" i="21"/>
  <c r="B53" i="21"/>
  <c r="J52" i="21"/>
  <c r="I52" i="21"/>
  <c r="B52" i="21"/>
  <c r="J51" i="21"/>
  <c r="I51" i="21"/>
  <c r="B51" i="21"/>
  <c r="J50" i="21"/>
  <c r="I50" i="21"/>
  <c r="B50" i="21"/>
  <c r="J49" i="21"/>
  <c r="I49" i="21"/>
  <c r="B49" i="21"/>
  <c r="I48" i="21"/>
  <c r="B48" i="21"/>
  <c r="I46" i="21"/>
  <c r="C46" i="21"/>
  <c r="B46" i="21"/>
  <c r="J43" i="21"/>
  <c r="I43" i="21"/>
  <c r="B43" i="21"/>
  <c r="J42" i="21"/>
  <c r="I42" i="21"/>
  <c r="B42" i="21"/>
  <c r="J41" i="21"/>
  <c r="I41" i="21"/>
  <c r="B41" i="21"/>
  <c r="J40" i="21"/>
  <c r="I40" i="21"/>
  <c r="B40" i="21"/>
  <c r="J39" i="21"/>
  <c r="I39" i="21"/>
  <c r="B39" i="21"/>
  <c r="J38" i="21"/>
  <c r="I38" i="21"/>
  <c r="B38" i="21"/>
  <c r="J37" i="21"/>
  <c r="I37" i="21"/>
  <c r="B37" i="21"/>
  <c r="J36" i="21"/>
  <c r="I36" i="21"/>
  <c r="B36" i="21"/>
  <c r="J35" i="21"/>
  <c r="I35" i="21"/>
  <c r="B35" i="21"/>
  <c r="J34" i="21"/>
  <c r="I34" i="21"/>
  <c r="B34" i="21"/>
  <c r="J33" i="21"/>
  <c r="I33" i="21"/>
  <c r="B33" i="21"/>
  <c r="J32" i="21"/>
  <c r="I32" i="21"/>
  <c r="B32" i="21"/>
  <c r="J31" i="21"/>
  <c r="I31" i="21"/>
  <c r="B31" i="21"/>
  <c r="J30" i="21"/>
  <c r="I30" i="21"/>
  <c r="B30" i="21"/>
  <c r="J29" i="21"/>
  <c r="I29" i="21"/>
  <c r="B29" i="21"/>
  <c r="J28" i="21"/>
  <c r="I28" i="21"/>
  <c r="B28" i="21"/>
  <c r="J27" i="21"/>
  <c r="I27" i="21"/>
  <c r="B27" i="21"/>
  <c r="J26" i="21"/>
  <c r="I26" i="21"/>
  <c r="B26" i="21"/>
  <c r="J25" i="21"/>
  <c r="I25" i="21"/>
  <c r="B25" i="21"/>
  <c r="J24" i="21"/>
  <c r="I24" i="21"/>
  <c r="B24" i="21"/>
  <c r="J23" i="21"/>
  <c r="I23" i="21"/>
  <c r="B23" i="21"/>
  <c r="J22" i="21"/>
  <c r="I22" i="21"/>
  <c r="B22" i="21"/>
  <c r="J21" i="21"/>
  <c r="I21" i="21"/>
  <c r="B21" i="21"/>
  <c r="J20" i="21"/>
  <c r="I20" i="21"/>
  <c r="B20" i="21"/>
  <c r="J19" i="21"/>
  <c r="I19" i="21"/>
  <c r="B19" i="21"/>
  <c r="J18" i="21"/>
  <c r="I18" i="21"/>
  <c r="B18" i="21"/>
  <c r="J17" i="21"/>
  <c r="I17" i="21"/>
  <c r="B17" i="21"/>
  <c r="J16" i="21"/>
  <c r="I16" i="21"/>
  <c r="B16" i="21"/>
  <c r="J15" i="21"/>
  <c r="I15" i="21"/>
  <c r="B15" i="21"/>
  <c r="J14" i="21"/>
  <c r="I14" i="21"/>
  <c r="B14" i="21"/>
  <c r="I13" i="21"/>
  <c r="B13" i="21"/>
  <c r="J11" i="21"/>
  <c r="I11" i="21"/>
  <c r="B11" i="21"/>
  <c r="J10" i="21"/>
  <c r="I10" i="21"/>
  <c r="B10" i="21"/>
  <c r="I9" i="21"/>
  <c r="B9" i="21"/>
  <c r="T5" i="21"/>
  <c r="T4" i="21"/>
  <c r="I4" i="21"/>
  <c r="AL3" i="21"/>
  <c r="AK3" i="21"/>
  <c r="AJ3" i="21"/>
  <c r="AI3" i="21"/>
  <c r="AH3" i="21"/>
  <c r="AG3" i="21"/>
  <c r="AF3" i="21"/>
  <c r="AE3" i="21"/>
  <c r="AD3" i="21"/>
  <c r="AC3" i="21"/>
  <c r="AB3" i="21"/>
  <c r="AA3" i="21"/>
  <c r="Z3" i="21"/>
  <c r="Y3" i="21"/>
  <c r="X3" i="21"/>
  <c r="W3" i="21"/>
  <c r="V3" i="21"/>
  <c r="U3" i="21"/>
  <c r="T3" i="21"/>
  <c r="AL3" i="14"/>
  <c r="AK3" i="14"/>
  <c r="AJ3" i="14"/>
  <c r="AI3" i="14"/>
  <c r="AH3" i="14"/>
  <c r="AG3" i="14"/>
  <c r="AF3" i="14"/>
  <c r="AE3" i="14"/>
  <c r="AD3" i="14"/>
  <c r="AC3" i="14"/>
  <c r="AB3" i="14"/>
  <c r="AA3" i="14"/>
  <c r="Z3" i="14"/>
  <c r="Y3" i="14"/>
  <c r="X3" i="14"/>
  <c r="W3" i="14"/>
  <c r="V3" i="14"/>
  <c r="U3" i="14"/>
  <c r="T3" i="14"/>
  <c r="J498" i="14"/>
  <c r="I498" i="14"/>
  <c r="J497" i="14"/>
  <c r="I497" i="14"/>
  <c r="J496" i="14"/>
  <c r="I496" i="14"/>
  <c r="J495" i="14"/>
  <c r="I495" i="14"/>
  <c r="J494" i="14"/>
  <c r="I494" i="14"/>
  <c r="J493" i="14"/>
  <c r="I493" i="14"/>
  <c r="I492" i="14"/>
  <c r="J489" i="14"/>
  <c r="I489" i="14"/>
  <c r="J488" i="14"/>
  <c r="I488" i="14"/>
  <c r="J487" i="14"/>
  <c r="I487" i="14"/>
  <c r="J486" i="14"/>
  <c r="I486" i="14"/>
  <c r="J485" i="14"/>
  <c r="I485" i="14"/>
  <c r="I484" i="14"/>
  <c r="J481" i="14"/>
  <c r="I481" i="14"/>
  <c r="J480" i="14"/>
  <c r="I480" i="14"/>
  <c r="J479" i="14"/>
  <c r="I479" i="14"/>
  <c r="J478" i="14"/>
  <c r="I478" i="14"/>
  <c r="J477" i="14"/>
  <c r="I477" i="14"/>
  <c r="J476" i="14"/>
  <c r="I476" i="14"/>
  <c r="J475" i="14"/>
  <c r="I475" i="14"/>
  <c r="J474" i="14"/>
  <c r="I474" i="14"/>
  <c r="J473" i="14"/>
  <c r="I473" i="14"/>
  <c r="J472" i="14"/>
  <c r="I472" i="14"/>
  <c r="J471" i="14"/>
  <c r="I471" i="14"/>
  <c r="J470" i="14"/>
  <c r="I470" i="14"/>
  <c r="J469" i="14"/>
  <c r="I469" i="14"/>
  <c r="J468" i="14"/>
  <c r="I468" i="14"/>
  <c r="J467" i="14"/>
  <c r="I467" i="14"/>
  <c r="J466" i="14"/>
  <c r="I466" i="14"/>
  <c r="J465" i="14"/>
  <c r="I465" i="14"/>
  <c r="J464" i="14"/>
  <c r="I464" i="14"/>
  <c r="J463" i="14"/>
  <c r="I463" i="14"/>
  <c r="J462" i="14"/>
  <c r="I462" i="14"/>
  <c r="J461" i="14"/>
  <c r="I461" i="14"/>
  <c r="J460" i="14"/>
  <c r="I460" i="14"/>
  <c r="J459" i="14"/>
  <c r="I459" i="14"/>
  <c r="J458" i="14"/>
  <c r="I458" i="14"/>
  <c r="J457" i="14"/>
  <c r="I457" i="14"/>
  <c r="J456" i="14"/>
  <c r="I456" i="14"/>
  <c r="J455" i="14"/>
  <c r="I455" i="14"/>
  <c r="J454" i="14"/>
  <c r="I454" i="14"/>
  <c r="J453" i="14"/>
  <c r="I453" i="14"/>
  <c r="J452" i="14"/>
  <c r="I452" i="14"/>
  <c r="I451" i="14"/>
  <c r="I450" i="14"/>
  <c r="H449" i="14"/>
  <c r="J446" i="14"/>
  <c r="I446" i="14"/>
  <c r="J445" i="14"/>
  <c r="I445" i="14"/>
  <c r="J444" i="14"/>
  <c r="I444" i="14"/>
  <c r="J443" i="14"/>
  <c r="I443" i="14"/>
  <c r="J442" i="14"/>
  <c r="I442" i="14"/>
  <c r="I441" i="14"/>
  <c r="J439" i="14"/>
  <c r="I439" i="14"/>
  <c r="J438" i="14"/>
  <c r="I438" i="14"/>
  <c r="J437" i="14"/>
  <c r="I437" i="14"/>
  <c r="J436" i="14"/>
  <c r="I436" i="14"/>
  <c r="I435" i="14"/>
  <c r="J433" i="14"/>
  <c r="I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I415" i="14"/>
  <c r="J414" i="14"/>
  <c r="I414" i="14"/>
  <c r="J413" i="14"/>
  <c r="I413" i="14"/>
  <c r="J412" i="14"/>
  <c r="I412" i="14"/>
  <c r="J411" i="14"/>
  <c r="I411" i="14"/>
  <c r="J410" i="14"/>
  <c r="I410" i="14"/>
  <c r="J409" i="14"/>
  <c r="I409" i="14"/>
  <c r="J408" i="14"/>
  <c r="I408" i="14"/>
  <c r="J407" i="14"/>
  <c r="I407" i="14"/>
  <c r="J406" i="14"/>
  <c r="I406" i="14"/>
  <c r="J405" i="14"/>
  <c r="I405" i="14"/>
  <c r="J404" i="14"/>
  <c r="I404" i="14"/>
  <c r="I403" i="14"/>
  <c r="J401" i="14"/>
  <c r="I401" i="14"/>
  <c r="J400" i="14"/>
  <c r="I400" i="14"/>
  <c r="I399" i="14"/>
  <c r="I398" i="14"/>
  <c r="H397" i="14"/>
  <c r="I393" i="14"/>
  <c r="C393" i="14"/>
  <c r="B393" i="14"/>
  <c r="J390" i="14"/>
  <c r="I390" i="14"/>
  <c r="B390" i="14"/>
  <c r="J389" i="14"/>
  <c r="I389" i="14"/>
  <c r="B389" i="14"/>
  <c r="I388" i="14"/>
  <c r="B388" i="14"/>
  <c r="I386" i="14"/>
  <c r="C386" i="14"/>
  <c r="B386" i="14"/>
  <c r="J383" i="14"/>
  <c r="I383" i="14"/>
  <c r="B383" i="14"/>
  <c r="J382" i="14"/>
  <c r="I382" i="14"/>
  <c r="B382" i="14"/>
  <c r="J381" i="14"/>
  <c r="I381" i="14"/>
  <c r="B381" i="14"/>
  <c r="J380" i="14"/>
  <c r="I380" i="14"/>
  <c r="B380" i="14"/>
  <c r="I379" i="14"/>
  <c r="B379" i="14"/>
  <c r="I377" i="14"/>
  <c r="C377" i="14"/>
  <c r="B377" i="14"/>
  <c r="J374" i="14"/>
  <c r="I374" i="14"/>
  <c r="B374" i="14"/>
  <c r="J373" i="14"/>
  <c r="I373" i="14"/>
  <c r="B373" i="14"/>
  <c r="J372" i="14"/>
  <c r="I372" i="14"/>
  <c r="B372" i="14"/>
  <c r="J371" i="14"/>
  <c r="I371" i="14"/>
  <c r="B371" i="14"/>
  <c r="I370" i="14"/>
  <c r="B370" i="14"/>
  <c r="J368" i="14"/>
  <c r="I368" i="14"/>
  <c r="B368" i="14"/>
  <c r="J367" i="14"/>
  <c r="I367" i="14"/>
  <c r="B367" i="14"/>
  <c r="J366" i="14"/>
  <c r="I366" i="14"/>
  <c r="B366" i="14"/>
  <c r="J365" i="14"/>
  <c r="I365" i="14"/>
  <c r="B365" i="14"/>
  <c r="J364" i="14"/>
  <c r="I364" i="14"/>
  <c r="B364" i="14"/>
  <c r="I363" i="14"/>
  <c r="B363" i="14"/>
  <c r="I361" i="14"/>
  <c r="C361" i="14"/>
  <c r="B361" i="14"/>
  <c r="J358" i="14"/>
  <c r="I358" i="14"/>
  <c r="B358" i="14"/>
  <c r="J357" i="14"/>
  <c r="I357" i="14"/>
  <c r="B357" i="14"/>
  <c r="J356" i="14"/>
  <c r="I356" i="14"/>
  <c r="B356" i="14"/>
  <c r="J355" i="14"/>
  <c r="I355" i="14"/>
  <c r="B355" i="14"/>
  <c r="J354" i="14"/>
  <c r="I354" i="14"/>
  <c r="B354" i="14"/>
  <c r="J353" i="14"/>
  <c r="I353" i="14"/>
  <c r="B353" i="14"/>
  <c r="J352" i="14"/>
  <c r="I352" i="14"/>
  <c r="B352" i="14"/>
  <c r="J351" i="14"/>
  <c r="I351" i="14"/>
  <c r="B351" i="14"/>
  <c r="J350" i="14"/>
  <c r="I350" i="14"/>
  <c r="B350" i="14"/>
  <c r="J349" i="14"/>
  <c r="I349" i="14"/>
  <c r="B349" i="14"/>
  <c r="I348" i="14"/>
  <c r="B348" i="14"/>
  <c r="J346" i="14"/>
  <c r="I346" i="14"/>
  <c r="B346" i="14"/>
  <c r="J345" i="14"/>
  <c r="I345" i="14"/>
  <c r="B345" i="14"/>
  <c r="J344" i="14"/>
  <c r="I344" i="14"/>
  <c r="B344" i="14"/>
  <c r="J343" i="14"/>
  <c r="I343" i="14"/>
  <c r="B343" i="14"/>
  <c r="J342" i="14"/>
  <c r="I342" i="14"/>
  <c r="B342" i="14"/>
  <c r="J341" i="14"/>
  <c r="I341" i="14"/>
  <c r="B341" i="14"/>
  <c r="J340" i="14"/>
  <c r="I340" i="14"/>
  <c r="B340" i="14"/>
  <c r="J339" i="14"/>
  <c r="I339" i="14"/>
  <c r="B339" i="14"/>
  <c r="J338" i="14"/>
  <c r="I338" i="14"/>
  <c r="B338" i="14"/>
  <c r="J337" i="14"/>
  <c r="I337" i="14"/>
  <c r="B337" i="14"/>
  <c r="I336" i="14"/>
  <c r="B336" i="14"/>
  <c r="J334" i="14"/>
  <c r="I334" i="14"/>
  <c r="B334" i="14"/>
  <c r="J333" i="14"/>
  <c r="I333" i="14"/>
  <c r="B333" i="14"/>
  <c r="J332" i="14"/>
  <c r="I332" i="14"/>
  <c r="B332" i="14"/>
  <c r="J331" i="14"/>
  <c r="I331" i="14"/>
  <c r="B331" i="14"/>
  <c r="J330" i="14"/>
  <c r="I330" i="14"/>
  <c r="B330" i="14"/>
  <c r="J329" i="14"/>
  <c r="I329" i="14"/>
  <c r="B329" i="14"/>
  <c r="J328" i="14"/>
  <c r="I328" i="14"/>
  <c r="B328" i="14"/>
  <c r="J327" i="14"/>
  <c r="I327" i="14"/>
  <c r="B327" i="14"/>
  <c r="J326" i="14"/>
  <c r="I326" i="14"/>
  <c r="B326" i="14"/>
  <c r="J325" i="14"/>
  <c r="I325" i="14"/>
  <c r="B325" i="14"/>
  <c r="I324" i="14"/>
  <c r="B324" i="14"/>
  <c r="I322" i="14"/>
  <c r="C322" i="14"/>
  <c r="B322" i="14"/>
  <c r="J319" i="14"/>
  <c r="I319" i="14"/>
  <c r="B319" i="14"/>
  <c r="J318" i="14"/>
  <c r="I318" i="14"/>
  <c r="B318" i="14"/>
  <c r="J317" i="14"/>
  <c r="I317" i="14"/>
  <c r="B317" i="14"/>
  <c r="J316" i="14"/>
  <c r="I316" i="14"/>
  <c r="B316" i="14"/>
  <c r="J315" i="14"/>
  <c r="I315" i="14"/>
  <c r="B315" i="14"/>
  <c r="J314" i="14"/>
  <c r="I314" i="14"/>
  <c r="B314" i="14"/>
  <c r="J313" i="14"/>
  <c r="I313" i="14"/>
  <c r="B313" i="14"/>
  <c r="J312" i="14"/>
  <c r="I312" i="14"/>
  <c r="B312" i="14"/>
  <c r="J311" i="14"/>
  <c r="I311" i="14"/>
  <c r="B311" i="14"/>
  <c r="J310" i="14"/>
  <c r="I310" i="14"/>
  <c r="B310" i="14"/>
  <c r="J309" i="14"/>
  <c r="I309" i="14"/>
  <c r="B309" i="14"/>
  <c r="J308" i="14"/>
  <c r="I308" i="14"/>
  <c r="B308" i="14"/>
  <c r="J307" i="14"/>
  <c r="I307" i="14"/>
  <c r="B307" i="14"/>
  <c r="J306" i="14"/>
  <c r="I306" i="14"/>
  <c r="B306" i="14"/>
  <c r="J305" i="14"/>
  <c r="I305" i="14"/>
  <c r="B305" i="14"/>
  <c r="J304" i="14"/>
  <c r="I304" i="14"/>
  <c r="B304" i="14"/>
  <c r="J303" i="14"/>
  <c r="I303" i="14"/>
  <c r="B303" i="14"/>
  <c r="J302" i="14"/>
  <c r="I302" i="14"/>
  <c r="B302" i="14"/>
  <c r="J301" i="14"/>
  <c r="I301" i="14"/>
  <c r="B301" i="14"/>
  <c r="J300" i="14"/>
  <c r="I300" i="14"/>
  <c r="B300" i="14"/>
  <c r="J299" i="14"/>
  <c r="I299" i="14"/>
  <c r="B299" i="14"/>
  <c r="J298" i="14"/>
  <c r="I298" i="14"/>
  <c r="B298" i="14"/>
  <c r="J297" i="14"/>
  <c r="I297" i="14"/>
  <c r="B297" i="14"/>
  <c r="J296" i="14"/>
  <c r="I296" i="14"/>
  <c r="B296" i="14"/>
  <c r="J295" i="14"/>
  <c r="I295" i="14"/>
  <c r="B295" i="14"/>
  <c r="J294" i="14"/>
  <c r="I294" i="14"/>
  <c r="B294" i="14"/>
  <c r="J293" i="14"/>
  <c r="I293" i="14"/>
  <c r="B293" i="14"/>
  <c r="J292" i="14"/>
  <c r="I292" i="14"/>
  <c r="B292" i="14"/>
  <c r="J291" i="14"/>
  <c r="I291" i="14"/>
  <c r="B291" i="14"/>
  <c r="J290" i="14"/>
  <c r="I290" i="14"/>
  <c r="B290" i="14"/>
  <c r="I289" i="14"/>
  <c r="B289" i="14"/>
  <c r="J287" i="14"/>
  <c r="I287" i="14"/>
  <c r="B287" i="14"/>
  <c r="J286" i="14"/>
  <c r="I286" i="14"/>
  <c r="B286" i="14"/>
  <c r="I285" i="14"/>
  <c r="B285" i="14"/>
  <c r="I282" i="14"/>
  <c r="C282" i="14"/>
  <c r="B282" i="14"/>
  <c r="I280" i="14"/>
  <c r="C280" i="14"/>
  <c r="B280" i="14"/>
  <c r="I278" i="14"/>
  <c r="C278" i="14"/>
  <c r="B278" i="14"/>
  <c r="J275" i="14"/>
  <c r="I275" i="14"/>
  <c r="B275" i="14"/>
  <c r="J274" i="14"/>
  <c r="I274" i="14"/>
  <c r="B274" i="14"/>
  <c r="J273" i="14"/>
  <c r="I273" i="14"/>
  <c r="B273" i="14"/>
  <c r="J272" i="14"/>
  <c r="I272" i="14"/>
  <c r="B272" i="14"/>
  <c r="J271" i="14"/>
  <c r="I271" i="14"/>
  <c r="B271" i="14"/>
  <c r="J270" i="14"/>
  <c r="I270" i="14"/>
  <c r="B270" i="14"/>
  <c r="J269" i="14"/>
  <c r="I269" i="14"/>
  <c r="B269" i="14"/>
  <c r="J268" i="14"/>
  <c r="I268" i="14"/>
  <c r="B268" i="14"/>
  <c r="J267" i="14"/>
  <c r="I267" i="14"/>
  <c r="B267" i="14"/>
  <c r="J266" i="14"/>
  <c r="I266" i="14"/>
  <c r="B266" i="14"/>
  <c r="J265" i="14"/>
  <c r="I265" i="14"/>
  <c r="B265" i="14"/>
  <c r="I264" i="14"/>
  <c r="B264" i="14"/>
  <c r="I262" i="14"/>
  <c r="C262" i="14"/>
  <c r="B262" i="14"/>
  <c r="J259" i="14"/>
  <c r="I259" i="14"/>
  <c r="B259" i="14"/>
  <c r="J258" i="14"/>
  <c r="I258" i="14"/>
  <c r="B258" i="14"/>
  <c r="J257" i="14"/>
  <c r="I257" i="14"/>
  <c r="B257" i="14"/>
  <c r="J256" i="14"/>
  <c r="I256" i="14"/>
  <c r="B256" i="14"/>
  <c r="I255" i="14"/>
  <c r="B255" i="14"/>
  <c r="I253" i="14"/>
  <c r="C253" i="14"/>
  <c r="B253" i="14"/>
  <c r="J250" i="14"/>
  <c r="I250" i="14"/>
  <c r="B250" i="14"/>
  <c r="J249" i="14"/>
  <c r="I249" i="14"/>
  <c r="B249" i="14"/>
  <c r="J248" i="14"/>
  <c r="I248" i="14"/>
  <c r="B248" i="14"/>
  <c r="J247" i="14"/>
  <c r="I247" i="14"/>
  <c r="B247" i="14"/>
  <c r="I246" i="14"/>
  <c r="B246" i="14"/>
  <c r="J244" i="14"/>
  <c r="I244" i="14"/>
  <c r="B244" i="14"/>
  <c r="J243" i="14"/>
  <c r="I243" i="14"/>
  <c r="B243" i="14"/>
  <c r="J242" i="14"/>
  <c r="I242" i="14"/>
  <c r="B242" i="14"/>
  <c r="J241" i="14"/>
  <c r="I241" i="14"/>
  <c r="B241" i="14"/>
  <c r="J240" i="14"/>
  <c r="I240" i="14"/>
  <c r="B240" i="14"/>
  <c r="I239" i="14"/>
  <c r="C239" i="14"/>
  <c r="B239" i="14"/>
  <c r="I237" i="14"/>
  <c r="C237" i="14"/>
  <c r="B237" i="14"/>
  <c r="J234" i="14"/>
  <c r="I234" i="14"/>
  <c r="B234" i="14"/>
  <c r="J233" i="14"/>
  <c r="I233" i="14"/>
  <c r="B233" i="14"/>
  <c r="J232" i="14"/>
  <c r="I232" i="14"/>
  <c r="B232" i="14"/>
  <c r="J231" i="14"/>
  <c r="I231" i="14"/>
  <c r="B231" i="14"/>
  <c r="J230" i="14"/>
  <c r="I230" i="14"/>
  <c r="B230" i="14"/>
  <c r="J229" i="14"/>
  <c r="I229" i="14"/>
  <c r="B229" i="14"/>
  <c r="J228" i="14"/>
  <c r="I228" i="14"/>
  <c r="B228" i="14"/>
  <c r="J227" i="14"/>
  <c r="I227" i="14"/>
  <c r="B227" i="14"/>
  <c r="J226" i="14"/>
  <c r="I226" i="14"/>
  <c r="B226" i="14"/>
  <c r="J225" i="14"/>
  <c r="I225" i="14"/>
  <c r="B225" i="14"/>
  <c r="I224" i="14"/>
  <c r="B224" i="14"/>
  <c r="J222" i="14"/>
  <c r="I222" i="14"/>
  <c r="B222" i="14"/>
  <c r="J221" i="14"/>
  <c r="I221" i="14"/>
  <c r="B221" i="14"/>
  <c r="J220" i="14"/>
  <c r="I220" i="14"/>
  <c r="B220" i="14"/>
  <c r="J219" i="14"/>
  <c r="I219" i="14"/>
  <c r="B219" i="14"/>
  <c r="J218" i="14"/>
  <c r="I218" i="14"/>
  <c r="B218" i="14"/>
  <c r="J217" i="14"/>
  <c r="I217" i="14"/>
  <c r="B217" i="14"/>
  <c r="J216" i="14"/>
  <c r="I216" i="14"/>
  <c r="B216" i="14"/>
  <c r="J215" i="14"/>
  <c r="I215" i="14"/>
  <c r="B215" i="14"/>
  <c r="J214" i="14"/>
  <c r="I214" i="14"/>
  <c r="B214" i="14"/>
  <c r="J213" i="14"/>
  <c r="I213" i="14"/>
  <c r="B213" i="14"/>
  <c r="I212" i="14"/>
  <c r="B212" i="14"/>
  <c r="J210" i="14"/>
  <c r="I210" i="14"/>
  <c r="B210" i="14"/>
  <c r="J209" i="14"/>
  <c r="I209" i="14"/>
  <c r="B209" i="14"/>
  <c r="J208" i="14"/>
  <c r="I208" i="14"/>
  <c r="B208" i="14"/>
  <c r="J207" i="14"/>
  <c r="I207" i="14"/>
  <c r="B207" i="14"/>
  <c r="J206" i="14"/>
  <c r="I206" i="14"/>
  <c r="B206" i="14"/>
  <c r="J205" i="14"/>
  <c r="I205" i="14"/>
  <c r="B205" i="14"/>
  <c r="J204" i="14"/>
  <c r="I204" i="14"/>
  <c r="B204" i="14"/>
  <c r="J203" i="14"/>
  <c r="I203" i="14"/>
  <c r="B203" i="14"/>
  <c r="J202" i="14"/>
  <c r="I202" i="14"/>
  <c r="B202" i="14"/>
  <c r="J201" i="14"/>
  <c r="I201" i="14"/>
  <c r="B201" i="14"/>
  <c r="I200" i="14"/>
  <c r="B200" i="14"/>
  <c r="I198" i="14"/>
  <c r="C198" i="14"/>
  <c r="B198" i="14"/>
  <c r="J195" i="14"/>
  <c r="I195" i="14"/>
  <c r="B195" i="14"/>
  <c r="J194" i="14"/>
  <c r="I194" i="14"/>
  <c r="B194" i="14"/>
  <c r="J193" i="14"/>
  <c r="I193" i="14"/>
  <c r="B193" i="14"/>
  <c r="J192" i="14"/>
  <c r="I192" i="14"/>
  <c r="B192" i="14"/>
  <c r="J191" i="14"/>
  <c r="I191" i="14"/>
  <c r="B191" i="14"/>
  <c r="J190" i="14"/>
  <c r="I190" i="14"/>
  <c r="B190" i="14"/>
  <c r="J189" i="14"/>
  <c r="I189" i="14"/>
  <c r="B189" i="14"/>
  <c r="J188" i="14"/>
  <c r="I188" i="14"/>
  <c r="B188" i="14"/>
  <c r="J187" i="14"/>
  <c r="I187" i="14"/>
  <c r="B187" i="14"/>
  <c r="J186" i="14"/>
  <c r="I186" i="14"/>
  <c r="B186" i="14"/>
  <c r="J185" i="14"/>
  <c r="I185" i="14"/>
  <c r="B185" i="14"/>
  <c r="J184" i="14"/>
  <c r="I184" i="14"/>
  <c r="B184" i="14"/>
  <c r="J183" i="14"/>
  <c r="I183" i="14"/>
  <c r="B183" i="14"/>
  <c r="J182" i="14"/>
  <c r="I182" i="14"/>
  <c r="B182" i="14"/>
  <c r="J181" i="14"/>
  <c r="I181" i="14"/>
  <c r="B181" i="14"/>
  <c r="J180" i="14"/>
  <c r="I180" i="14"/>
  <c r="B180" i="14"/>
  <c r="J179" i="14"/>
  <c r="I179" i="14"/>
  <c r="B179" i="14"/>
  <c r="J178" i="14"/>
  <c r="I178" i="14"/>
  <c r="B178" i="14"/>
  <c r="J177" i="14"/>
  <c r="I177" i="14"/>
  <c r="B177" i="14"/>
  <c r="J176" i="14"/>
  <c r="I176" i="14"/>
  <c r="B176" i="14"/>
  <c r="J175" i="14"/>
  <c r="I175" i="14"/>
  <c r="B175" i="14"/>
  <c r="J174" i="14"/>
  <c r="I174" i="14"/>
  <c r="B174" i="14"/>
  <c r="J173" i="14"/>
  <c r="I173" i="14"/>
  <c r="B173" i="14"/>
  <c r="J172" i="14"/>
  <c r="I172" i="14"/>
  <c r="B172" i="14"/>
  <c r="J171" i="14"/>
  <c r="I171" i="14"/>
  <c r="B171" i="14"/>
  <c r="J170" i="14"/>
  <c r="I170" i="14"/>
  <c r="B170" i="14"/>
  <c r="J169" i="14"/>
  <c r="I169" i="14"/>
  <c r="B169" i="14"/>
  <c r="J168" i="14"/>
  <c r="I168" i="14"/>
  <c r="B168" i="14"/>
  <c r="J167" i="14"/>
  <c r="I167" i="14"/>
  <c r="B167" i="14"/>
  <c r="J166" i="14"/>
  <c r="I166" i="14"/>
  <c r="B166" i="14"/>
  <c r="I165" i="14"/>
  <c r="B165" i="14"/>
  <c r="J163" i="14"/>
  <c r="I163" i="14"/>
  <c r="B163" i="14"/>
  <c r="J162" i="14"/>
  <c r="I162" i="14"/>
  <c r="B162" i="14"/>
  <c r="I161" i="14"/>
  <c r="B161" i="14"/>
  <c r="J156" i="14"/>
  <c r="I156" i="14"/>
  <c r="B156" i="14"/>
  <c r="J155" i="14"/>
  <c r="I155" i="14"/>
  <c r="B155" i="14"/>
  <c r="J154" i="14"/>
  <c r="I154" i="14"/>
  <c r="B154" i="14"/>
  <c r="J153" i="14"/>
  <c r="I153" i="14"/>
  <c r="B153" i="14"/>
  <c r="J152" i="14"/>
  <c r="I152" i="14"/>
  <c r="B152" i="14"/>
  <c r="J151" i="14"/>
  <c r="I151" i="14"/>
  <c r="B151" i="14"/>
  <c r="J150" i="14"/>
  <c r="I150" i="14"/>
  <c r="B150" i="14"/>
  <c r="J149" i="14"/>
  <c r="I149" i="14"/>
  <c r="B149" i="14"/>
  <c r="J148" i="14"/>
  <c r="I148" i="14"/>
  <c r="B148" i="14"/>
  <c r="J147" i="14"/>
  <c r="I147" i="14"/>
  <c r="B147" i="14"/>
  <c r="J146" i="14"/>
  <c r="I146" i="14"/>
  <c r="B146" i="14"/>
  <c r="J145" i="14"/>
  <c r="I145" i="14"/>
  <c r="B145" i="14"/>
  <c r="J144" i="14"/>
  <c r="I144" i="14"/>
  <c r="B144" i="14"/>
  <c r="J143" i="14"/>
  <c r="I143" i="14"/>
  <c r="B143" i="14"/>
  <c r="J142" i="14"/>
  <c r="I142" i="14"/>
  <c r="B142" i="14"/>
  <c r="J141" i="14"/>
  <c r="I141" i="14"/>
  <c r="B141" i="14"/>
  <c r="J140" i="14"/>
  <c r="I140" i="14"/>
  <c r="B140" i="14"/>
  <c r="J139" i="14"/>
  <c r="I139" i="14"/>
  <c r="B139" i="14"/>
  <c r="J138" i="14"/>
  <c r="I138" i="14"/>
  <c r="B138" i="14"/>
  <c r="J137" i="14"/>
  <c r="I137" i="14"/>
  <c r="B137" i="14"/>
  <c r="J136" i="14"/>
  <c r="I136" i="14"/>
  <c r="B136" i="14"/>
  <c r="J135" i="14"/>
  <c r="I135" i="14"/>
  <c r="B135" i="14"/>
  <c r="J134" i="14"/>
  <c r="I134" i="14"/>
  <c r="B134" i="14"/>
  <c r="J133" i="14"/>
  <c r="I133" i="14"/>
  <c r="B133" i="14"/>
  <c r="J132" i="14"/>
  <c r="I132" i="14"/>
  <c r="B132" i="14"/>
  <c r="J131" i="14"/>
  <c r="I131" i="14"/>
  <c r="B131" i="14"/>
  <c r="J130" i="14"/>
  <c r="I130" i="14"/>
  <c r="B130" i="14"/>
  <c r="J129" i="14"/>
  <c r="I129" i="14"/>
  <c r="B129" i="14"/>
  <c r="J128" i="14"/>
  <c r="I128" i="14"/>
  <c r="B128" i="14"/>
  <c r="J127" i="14"/>
  <c r="I127" i="14"/>
  <c r="B127" i="14"/>
  <c r="I126" i="14"/>
  <c r="B126" i="14"/>
  <c r="J123" i="14"/>
  <c r="I123" i="14"/>
  <c r="B123" i="14"/>
  <c r="J122" i="14"/>
  <c r="I122" i="14"/>
  <c r="B122" i="14"/>
  <c r="J121" i="14"/>
  <c r="I121" i="14"/>
  <c r="B121" i="14"/>
  <c r="J120" i="14"/>
  <c r="I120" i="14"/>
  <c r="B120" i="14"/>
  <c r="J119" i="14"/>
  <c r="I119" i="14"/>
  <c r="B119" i="14"/>
  <c r="I118" i="14"/>
  <c r="C118" i="14"/>
  <c r="B118" i="14"/>
  <c r="T112" i="14"/>
  <c r="J112" i="14"/>
  <c r="I112" i="14"/>
  <c r="T111" i="14"/>
  <c r="J111" i="14"/>
  <c r="I111" i="14"/>
  <c r="T110" i="14"/>
  <c r="J110" i="14"/>
  <c r="I110" i="14"/>
  <c r="T109" i="14"/>
  <c r="J109" i="14"/>
  <c r="I109" i="14"/>
  <c r="T108" i="14"/>
  <c r="J108" i="14"/>
  <c r="I108" i="14"/>
  <c r="T107" i="14"/>
  <c r="J107" i="14"/>
  <c r="I107" i="14"/>
  <c r="T106" i="14"/>
  <c r="Q106" i="14"/>
  <c r="I106" i="14"/>
  <c r="T103" i="14"/>
  <c r="J103" i="14"/>
  <c r="I103" i="14"/>
  <c r="T102" i="14"/>
  <c r="J102" i="14"/>
  <c r="I102" i="14"/>
  <c r="T101" i="14"/>
  <c r="J101" i="14"/>
  <c r="I101" i="14"/>
  <c r="T100" i="14"/>
  <c r="J100" i="14"/>
  <c r="I100" i="14"/>
  <c r="T99" i="14"/>
  <c r="J99" i="14"/>
  <c r="I99" i="14"/>
  <c r="T98" i="14"/>
  <c r="Q98" i="14"/>
  <c r="I98" i="14"/>
  <c r="T95" i="14"/>
  <c r="J95" i="14"/>
  <c r="I95" i="14"/>
  <c r="T94" i="14"/>
  <c r="J94" i="14"/>
  <c r="I94" i="14"/>
  <c r="T93" i="14"/>
  <c r="J93" i="14"/>
  <c r="I93" i="14"/>
  <c r="T92" i="14"/>
  <c r="J92" i="14"/>
  <c r="I92" i="14"/>
  <c r="T91" i="14"/>
  <c r="J91" i="14"/>
  <c r="I91" i="14"/>
  <c r="T90" i="14"/>
  <c r="J90" i="14"/>
  <c r="I90" i="14"/>
  <c r="T89" i="14"/>
  <c r="J89" i="14"/>
  <c r="I89" i="14"/>
  <c r="T88" i="14"/>
  <c r="J88" i="14"/>
  <c r="I88" i="14"/>
  <c r="T87" i="14"/>
  <c r="J87" i="14"/>
  <c r="I87" i="14"/>
  <c r="T86" i="14"/>
  <c r="J86" i="14"/>
  <c r="I86" i="14"/>
  <c r="T85" i="14"/>
  <c r="J85" i="14"/>
  <c r="I85" i="14"/>
  <c r="T84" i="14"/>
  <c r="J84" i="14"/>
  <c r="I84" i="14"/>
  <c r="T83" i="14"/>
  <c r="J83" i="14"/>
  <c r="I83" i="14"/>
  <c r="T82" i="14"/>
  <c r="J82" i="14"/>
  <c r="I82" i="14"/>
  <c r="T81" i="14"/>
  <c r="J81" i="14"/>
  <c r="I81" i="14"/>
  <c r="T80" i="14"/>
  <c r="J80" i="14"/>
  <c r="I80" i="14"/>
  <c r="T79" i="14"/>
  <c r="J79" i="14"/>
  <c r="I79" i="14"/>
  <c r="T78" i="14"/>
  <c r="T65" i="14" s="1"/>
  <c r="J78" i="14"/>
  <c r="I78" i="14"/>
  <c r="T77" i="14"/>
  <c r="J77" i="14"/>
  <c r="I77" i="14"/>
  <c r="T76" i="14"/>
  <c r="J76" i="14"/>
  <c r="I76" i="14"/>
  <c r="T75" i="14"/>
  <c r="J75" i="14"/>
  <c r="I75" i="14"/>
  <c r="T74" i="14"/>
  <c r="J74" i="14"/>
  <c r="I74" i="14"/>
  <c r="T73" i="14"/>
  <c r="J73" i="14"/>
  <c r="I73" i="14"/>
  <c r="T72" i="14"/>
  <c r="J72" i="14"/>
  <c r="I72" i="14"/>
  <c r="T71" i="14"/>
  <c r="J71" i="14"/>
  <c r="I71" i="14"/>
  <c r="T70" i="14"/>
  <c r="J70" i="14"/>
  <c r="I70" i="14"/>
  <c r="T69" i="14"/>
  <c r="J69" i="14"/>
  <c r="I69" i="14"/>
  <c r="T68" i="14"/>
  <c r="J68" i="14"/>
  <c r="I68" i="14"/>
  <c r="T67" i="14"/>
  <c r="J67" i="14"/>
  <c r="I67" i="14"/>
  <c r="T66" i="14"/>
  <c r="J66" i="14"/>
  <c r="I66" i="14"/>
  <c r="Q65" i="14"/>
  <c r="Q63" i="14" s="1"/>
  <c r="Q58" i="24" s="1"/>
  <c r="I65" i="14"/>
  <c r="T64" i="14"/>
  <c r="T59" i="24" s="1"/>
  <c r="I64" i="14"/>
  <c r="H63" i="14"/>
  <c r="T60" i="14"/>
  <c r="J60" i="14"/>
  <c r="I60" i="14"/>
  <c r="T59" i="14"/>
  <c r="J59" i="14"/>
  <c r="I59" i="14"/>
  <c r="T58" i="14"/>
  <c r="J58" i="14"/>
  <c r="I58" i="14"/>
  <c r="T57" i="14"/>
  <c r="J57" i="14"/>
  <c r="I57" i="14"/>
  <c r="T56" i="14"/>
  <c r="J56" i="14"/>
  <c r="I56" i="14"/>
  <c r="T55" i="14"/>
  <c r="Q55" i="14"/>
  <c r="I55" i="14"/>
  <c r="T53" i="14"/>
  <c r="J53" i="14"/>
  <c r="I53" i="14"/>
  <c r="T52" i="14"/>
  <c r="J52" i="14"/>
  <c r="I52" i="14"/>
  <c r="T51" i="14"/>
  <c r="J51" i="14"/>
  <c r="I51" i="14"/>
  <c r="T50" i="14"/>
  <c r="J50" i="14"/>
  <c r="I50" i="14"/>
  <c r="T49" i="14"/>
  <c r="Q49" i="14"/>
  <c r="I49" i="14"/>
  <c r="T47" i="14"/>
  <c r="J47" i="14"/>
  <c r="I47" i="14"/>
  <c r="T46" i="14"/>
  <c r="J46" i="14"/>
  <c r="I46" i="14"/>
  <c r="T45" i="14"/>
  <c r="J45" i="14"/>
  <c r="I45" i="14"/>
  <c r="T44" i="14"/>
  <c r="J44" i="14"/>
  <c r="I44" i="14"/>
  <c r="T43" i="14"/>
  <c r="J43" i="14"/>
  <c r="I43" i="14"/>
  <c r="T42" i="14"/>
  <c r="J42" i="14"/>
  <c r="I42" i="14"/>
  <c r="T41" i="14"/>
  <c r="J41" i="14"/>
  <c r="I41" i="14"/>
  <c r="T40" i="14"/>
  <c r="J40" i="14"/>
  <c r="I40" i="14"/>
  <c r="T39" i="14"/>
  <c r="J39" i="14"/>
  <c r="I39" i="14"/>
  <c r="T38" i="14"/>
  <c r="J38" i="14"/>
  <c r="I38" i="14"/>
  <c r="T37" i="14"/>
  <c r="J37" i="14"/>
  <c r="I37" i="14"/>
  <c r="T36" i="14"/>
  <c r="J36" i="14"/>
  <c r="I36" i="14"/>
  <c r="T35" i="14"/>
  <c r="J35" i="14"/>
  <c r="I35" i="14"/>
  <c r="T34" i="14"/>
  <c r="J34" i="14"/>
  <c r="I34" i="14"/>
  <c r="T33" i="14"/>
  <c r="J33" i="14"/>
  <c r="I33" i="14"/>
  <c r="T32" i="14"/>
  <c r="J32" i="14"/>
  <c r="I32" i="14"/>
  <c r="T31" i="14"/>
  <c r="J31" i="14"/>
  <c r="I31" i="14"/>
  <c r="T30" i="14"/>
  <c r="J30" i="14"/>
  <c r="I30" i="14"/>
  <c r="T29" i="14"/>
  <c r="J29" i="14"/>
  <c r="I29" i="14"/>
  <c r="T28" i="14"/>
  <c r="J28" i="14"/>
  <c r="I28" i="14"/>
  <c r="T27" i="14"/>
  <c r="J27" i="14"/>
  <c r="I27" i="14"/>
  <c r="T26" i="14"/>
  <c r="J26" i="14"/>
  <c r="I26" i="14"/>
  <c r="T25" i="14"/>
  <c r="J25" i="14"/>
  <c r="I25" i="14"/>
  <c r="T24" i="14"/>
  <c r="J24" i="14"/>
  <c r="I24" i="14"/>
  <c r="T23" i="14"/>
  <c r="J23" i="14"/>
  <c r="I23" i="14"/>
  <c r="T22" i="14"/>
  <c r="J22" i="14"/>
  <c r="I22" i="14"/>
  <c r="T21" i="14"/>
  <c r="J21" i="14"/>
  <c r="I21" i="14"/>
  <c r="T20" i="14"/>
  <c r="T17" i="14" s="1"/>
  <c r="J20" i="14"/>
  <c r="I20" i="14"/>
  <c r="T19" i="14"/>
  <c r="J19" i="14"/>
  <c r="I19" i="14"/>
  <c r="T18" i="14"/>
  <c r="J18" i="14"/>
  <c r="I18" i="14"/>
  <c r="Q17" i="14"/>
  <c r="I17" i="14"/>
  <c r="T15" i="14"/>
  <c r="J15" i="14"/>
  <c r="I15" i="14"/>
  <c r="T14" i="14"/>
  <c r="J14" i="14"/>
  <c r="I14" i="14"/>
  <c r="Q13" i="14"/>
  <c r="I13" i="14"/>
  <c r="T12" i="14"/>
  <c r="T12" i="24" s="1"/>
  <c r="I12" i="14"/>
  <c r="Q11" i="14"/>
  <c r="Q11" i="24" s="1"/>
  <c r="H11" i="14"/>
  <c r="U3" i="17"/>
  <c r="V3" i="17"/>
  <c r="W3" i="17"/>
  <c r="X3" i="17"/>
  <c r="Y3" i="17"/>
  <c r="Z3" i="17"/>
  <c r="AA3" i="17"/>
  <c r="AB3" i="17"/>
  <c r="AC3" i="17"/>
  <c r="AD3" i="17"/>
  <c r="AE3" i="17"/>
  <c r="AF3" i="17"/>
  <c r="AG3" i="17"/>
  <c r="AH3" i="17"/>
  <c r="AI3" i="17"/>
  <c r="AJ3" i="17"/>
  <c r="AK3" i="17"/>
  <c r="AL3" i="17"/>
  <c r="T3" i="17"/>
  <c r="Q98" i="17"/>
  <c r="Q63" i="17" s="1"/>
  <c r="Q58" i="25" s="1"/>
  <c r="Q11" i="17"/>
  <c r="Q11" i="25" s="1"/>
  <c r="Q55" i="17"/>
  <c r="Q49" i="17"/>
  <c r="Q17" i="17"/>
  <c r="Q13" i="17"/>
  <c r="T12" i="17"/>
  <c r="T12" i="25" s="1"/>
  <c r="T3" i="27"/>
  <c r="I4" i="17"/>
  <c r="T2" i="1"/>
  <c r="C2" i="14" s="1"/>
  <c r="T2" i="27"/>
  <c r="C2" i="20" s="1"/>
  <c r="I60" i="17"/>
  <c r="I59" i="17"/>
  <c r="I58" i="17"/>
  <c r="I57" i="17"/>
  <c r="I56" i="17"/>
  <c r="J57" i="17"/>
  <c r="J58" i="17"/>
  <c r="J59" i="17"/>
  <c r="J60" i="17"/>
  <c r="J56" i="17"/>
  <c r="I55" i="17"/>
  <c r="J51" i="17"/>
  <c r="J52" i="17"/>
  <c r="J53" i="17"/>
  <c r="J50" i="17"/>
  <c r="I53" i="17"/>
  <c r="I52" i="17"/>
  <c r="I51" i="17"/>
  <c r="I50" i="17"/>
  <c r="I49" i="17"/>
  <c r="J443" i="17"/>
  <c r="J444" i="17"/>
  <c r="J445" i="17"/>
  <c r="J446" i="17"/>
  <c r="J442" i="17"/>
  <c r="I446" i="17"/>
  <c r="I445" i="17"/>
  <c r="I444" i="17"/>
  <c r="I443" i="17"/>
  <c r="I442" i="17"/>
  <c r="I441" i="17"/>
  <c r="J437" i="17"/>
  <c r="J438" i="17"/>
  <c r="J439" i="17"/>
  <c r="J436" i="17"/>
  <c r="I439" i="17"/>
  <c r="I438" i="17"/>
  <c r="I437" i="17"/>
  <c r="I436" i="17"/>
  <c r="I435" i="17"/>
  <c r="J108" i="17"/>
  <c r="J109" i="17"/>
  <c r="J110" i="17"/>
  <c r="J111" i="17"/>
  <c r="J112" i="17"/>
  <c r="J107" i="17"/>
  <c r="I112" i="17"/>
  <c r="I111" i="17"/>
  <c r="I110" i="17"/>
  <c r="I109" i="17"/>
  <c r="I108" i="17"/>
  <c r="I107" i="17"/>
  <c r="I106" i="17"/>
  <c r="Q106" i="17"/>
  <c r="J494" i="17"/>
  <c r="J495" i="17"/>
  <c r="J496" i="17"/>
  <c r="J497" i="17"/>
  <c r="J498" i="17"/>
  <c r="J493" i="17"/>
  <c r="I498" i="17"/>
  <c r="I497" i="17"/>
  <c r="I496" i="17"/>
  <c r="I495" i="17"/>
  <c r="I494" i="17"/>
  <c r="I493" i="17"/>
  <c r="I492" i="17"/>
  <c r="F129" i="11"/>
  <c r="F130" i="11"/>
  <c r="F131" i="11"/>
  <c r="F132" i="11"/>
  <c r="F128" i="11"/>
  <c r="E129" i="11"/>
  <c r="E130" i="11"/>
  <c r="E131" i="11"/>
  <c r="E132" i="11"/>
  <c r="E128" i="11"/>
  <c r="G132" i="11"/>
  <c r="G131" i="11"/>
  <c r="G130" i="11"/>
  <c r="G129" i="11"/>
  <c r="G128" i="11"/>
  <c r="G127" i="11"/>
  <c r="E124" i="11"/>
  <c r="E125" i="11"/>
  <c r="E126" i="11"/>
  <c r="E123" i="11"/>
  <c r="G126" i="11"/>
  <c r="G125" i="11"/>
  <c r="G124" i="11"/>
  <c r="G123" i="11"/>
  <c r="G122" i="11"/>
  <c r="E121" i="11"/>
  <c r="G121" i="11"/>
  <c r="E117" i="11"/>
  <c r="E118" i="11"/>
  <c r="E119" i="11"/>
  <c r="E120" i="11"/>
  <c r="E116" i="11"/>
  <c r="G120" i="11"/>
  <c r="G119" i="11"/>
  <c r="G118" i="11"/>
  <c r="G117" i="11"/>
  <c r="G116" i="11"/>
  <c r="G115" i="11"/>
  <c r="J103" i="17"/>
  <c r="I103" i="17"/>
  <c r="J489" i="17"/>
  <c r="I489" i="17"/>
  <c r="F114" i="11"/>
  <c r="E114" i="11"/>
  <c r="L1479" i="27" s="1"/>
  <c r="G114" i="11"/>
  <c r="J100" i="17"/>
  <c r="J101" i="17"/>
  <c r="J102" i="17"/>
  <c r="J99" i="17"/>
  <c r="I102" i="17"/>
  <c r="I101" i="17"/>
  <c r="I100" i="17"/>
  <c r="I99" i="17"/>
  <c r="I98" i="17"/>
  <c r="J486" i="17"/>
  <c r="J487" i="17"/>
  <c r="J488" i="17"/>
  <c r="J485" i="17"/>
  <c r="I488" i="17"/>
  <c r="I487" i="17"/>
  <c r="I486" i="17"/>
  <c r="I485" i="17"/>
  <c r="I484" i="17"/>
  <c r="F113" i="11"/>
  <c r="F112" i="11"/>
  <c r="F111" i="11"/>
  <c r="F110" i="11"/>
  <c r="E111" i="11"/>
  <c r="E112" i="11"/>
  <c r="E113" i="11"/>
  <c r="E110" i="11"/>
  <c r="G113" i="11"/>
  <c r="G112" i="11"/>
  <c r="G111" i="11"/>
  <c r="G110" i="11"/>
  <c r="G109" i="11"/>
  <c r="L1485" i="1"/>
  <c r="L1488" i="27"/>
  <c r="L1476" i="27"/>
  <c r="L1474" i="27"/>
  <c r="B120" i="17"/>
  <c r="I120" i="17"/>
  <c r="J120" i="17"/>
  <c r="B121" i="17"/>
  <c r="I121" i="17"/>
  <c r="J121" i="17"/>
  <c r="B122" i="17"/>
  <c r="I122" i="17"/>
  <c r="J122" i="17"/>
  <c r="B123" i="17"/>
  <c r="I123" i="17"/>
  <c r="J123" i="17"/>
  <c r="I119" i="17"/>
  <c r="J119" i="17"/>
  <c r="B119" i="17"/>
  <c r="I118" i="17"/>
  <c r="C118" i="17"/>
  <c r="B118" i="17"/>
  <c r="I393" i="17"/>
  <c r="C393" i="17"/>
  <c r="B393" i="17"/>
  <c r="B390" i="17"/>
  <c r="I390" i="17"/>
  <c r="J390" i="17"/>
  <c r="J389" i="17"/>
  <c r="B389" i="17"/>
  <c r="I389" i="17"/>
  <c r="I388" i="17"/>
  <c r="B388" i="17"/>
  <c r="B381" i="17"/>
  <c r="I381" i="17"/>
  <c r="J381" i="17"/>
  <c r="B382" i="17"/>
  <c r="I382" i="17"/>
  <c r="J382" i="17"/>
  <c r="B383" i="17"/>
  <c r="I383" i="17"/>
  <c r="J383" i="17"/>
  <c r="J380" i="17"/>
  <c r="B380" i="17"/>
  <c r="B372" i="17"/>
  <c r="I372" i="17"/>
  <c r="J372" i="17"/>
  <c r="B373" i="17"/>
  <c r="I373" i="17"/>
  <c r="J373" i="17"/>
  <c r="B374" i="17"/>
  <c r="I374" i="17"/>
  <c r="J374" i="17"/>
  <c r="J371" i="17"/>
  <c r="B371" i="17"/>
  <c r="B365" i="17"/>
  <c r="I365" i="17"/>
  <c r="J365" i="17"/>
  <c r="B366" i="17"/>
  <c r="I366" i="17"/>
  <c r="J366" i="17"/>
  <c r="B367" i="17"/>
  <c r="I367" i="17"/>
  <c r="J367" i="17"/>
  <c r="B368" i="17"/>
  <c r="I368" i="17"/>
  <c r="J368" i="17"/>
  <c r="J364" i="17"/>
  <c r="B364" i="17"/>
  <c r="B350" i="17"/>
  <c r="I350" i="17"/>
  <c r="J350" i="17"/>
  <c r="B351" i="17"/>
  <c r="I351" i="17"/>
  <c r="J351" i="17"/>
  <c r="B352" i="17"/>
  <c r="I352" i="17"/>
  <c r="J352" i="17"/>
  <c r="B353" i="17"/>
  <c r="I353" i="17"/>
  <c r="J353" i="17"/>
  <c r="B354" i="17"/>
  <c r="I354" i="17"/>
  <c r="J354" i="17"/>
  <c r="B355" i="17"/>
  <c r="I355" i="17"/>
  <c r="J355" i="17"/>
  <c r="B356" i="17"/>
  <c r="I356" i="17"/>
  <c r="J356" i="17"/>
  <c r="B357" i="17"/>
  <c r="I357" i="17"/>
  <c r="J357" i="17"/>
  <c r="B358" i="17"/>
  <c r="I358" i="17"/>
  <c r="J358" i="17"/>
  <c r="J349" i="17"/>
  <c r="B349" i="17"/>
  <c r="B338" i="17"/>
  <c r="I338" i="17"/>
  <c r="J338" i="17"/>
  <c r="B339" i="17"/>
  <c r="I339" i="17"/>
  <c r="J339" i="17"/>
  <c r="B340" i="17"/>
  <c r="I340" i="17"/>
  <c r="J340" i="17"/>
  <c r="B341" i="17"/>
  <c r="I341" i="17"/>
  <c r="J341" i="17"/>
  <c r="B342" i="17"/>
  <c r="I342" i="17"/>
  <c r="J342" i="17"/>
  <c r="B343" i="17"/>
  <c r="I343" i="17"/>
  <c r="J343" i="17"/>
  <c r="B344" i="17"/>
  <c r="I344" i="17"/>
  <c r="J344" i="17"/>
  <c r="B345" i="17"/>
  <c r="I345" i="17"/>
  <c r="J345" i="17"/>
  <c r="B346" i="17"/>
  <c r="I346" i="17"/>
  <c r="J346" i="17"/>
  <c r="J337" i="17"/>
  <c r="B337" i="17"/>
  <c r="B326" i="17"/>
  <c r="I326" i="17"/>
  <c r="J326" i="17"/>
  <c r="B327" i="17"/>
  <c r="I327" i="17"/>
  <c r="J327" i="17"/>
  <c r="B328" i="17"/>
  <c r="I328" i="17"/>
  <c r="J328" i="17"/>
  <c r="B329" i="17"/>
  <c r="I329" i="17"/>
  <c r="J329" i="17"/>
  <c r="B330" i="17"/>
  <c r="I330" i="17"/>
  <c r="J330" i="17"/>
  <c r="B331" i="17"/>
  <c r="I331" i="17"/>
  <c r="J331" i="17"/>
  <c r="B332" i="17"/>
  <c r="I332" i="17"/>
  <c r="J332" i="17"/>
  <c r="B333" i="17"/>
  <c r="I333" i="17"/>
  <c r="J333" i="17"/>
  <c r="B334" i="17"/>
  <c r="I334" i="17"/>
  <c r="J334" i="17"/>
  <c r="J325" i="17"/>
  <c r="B325" i="17"/>
  <c r="I386" i="17"/>
  <c r="I380" i="17"/>
  <c r="I379" i="17"/>
  <c r="I377" i="17"/>
  <c r="I371" i="17"/>
  <c r="I370" i="17"/>
  <c r="I364" i="17"/>
  <c r="I363" i="17"/>
  <c r="I361" i="17"/>
  <c r="I349" i="17"/>
  <c r="I348" i="17"/>
  <c r="I337" i="17"/>
  <c r="I336" i="17"/>
  <c r="I325" i="17"/>
  <c r="I324" i="17"/>
  <c r="C386" i="17"/>
  <c r="C377" i="17"/>
  <c r="C361" i="17"/>
  <c r="B386" i="17"/>
  <c r="B379" i="17"/>
  <c r="B377" i="17"/>
  <c r="B370" i="17"/>
  <c r="B363" i="17"/>
  <c r="B361" i="17"/>
  <c r="B348" i="17"/>
  <c r="B336" i="17"/>
  <c r="B324" i="17"/>
  <c r="T63" i="14" l="1"/>
  <c r="T58" i="24" s="1"/>
  <c r="Q19" i="28"/>
  <c r="S19" i="28" s="1"/>
  <c r="Q27" i="28"/>
  <c r="S27" i="28" s="1"/>
  <c r="Q35" i="28"/>
  <c r="S35" i="28" s="1"/>
  <c r="Q43" i="28"/>
  <c r="S43" i="28" s="1"/>
  <c r="Q52" i="28"/>
  <c r="S52" i="28" s="1"/>
  <c r="Q63" i="28"/>
  <c r="S63" i="28" s="1"/>
  <c r="Q71" i="28"/>
  <c r="S71" i="28" s="1"/>
  <c r="Q79" i="28"/>
  <c r="S79" i="28" s="1"/>
  <c r="Q87" i="28"/>
  <c r="S87" i="28" s="1"/>
  <c r="Q99" i="28"/>
  <c r="S99" i="28" s="1"/>
  <c r="R23" i="28"/>
  <c r="R59" i="28"/>
  <c r="R93" i="28"/>
  <c r="Q11" i="28"/>
  <c r="S11" i="28" s="1"/>
  <c r="Q20" i="28"/>
  <c r="S20" i="28" s="1"/>
  <c r="Q28" i="28"/>
  <c r="S28" i="28" s="1"/>
  <c r="Q36" i="28"/>
  <c r="S36" i="28" s="1"/>
  <c r="Q44" i="28"/>
  <c r="S44" i="28" s="1"/>
  <c r="Q53" i="28"/>
  <c r="S53" i="28" s="1"/>
  <c r="Q64" i="28"/>
  <c r="S64" i="28" s="1"/>
  <c r="Q72" i="28"/>
  <c r="S72" i="28" s="1"/>
  <c r="Q80" i="28"/>
  <c r="S80" i="28" s="1"/>
  <c r="Q88" i="28"/>
  <c r="S88" i="28" s="1"/>
  <c r="Q100" i="28"/>
  <c r="S100" i="28" s="1"/>
  <c r="R27" i="28"/>
  <c r="R63" i="28"/>
  <c r="R99" i="28"/>
  <c r="Q12" i="28"/>
  <c r="Q21" i="28"/>
  <c r="S21" i="28" s="1"/>
  <c r="Q29" i="28"/>
  <c r="S29" i="28" s="1"/>
  <c r="Q37" i="28"/>
  <c r="S37" i="28" s="1"/>
  <c r="Q45" i="28"/>
  <c r="S45" i="28" s="1"/>
  <c r="Q55" i="28"/>
  <c r="S55" i="28" s="1"/>
  <c r="Q65" i="28"/>
  <c r="S65" i="28" s="1"/>
  <c r="Q73" i="28"/>
  <c r="S73" i="28" s="1"/>
  <c r="Q81" i="28"/>
  <c r="S81" i="28" s="1"/>
  <c r="Q89" i="28"/>
  <c r="S89" i="28" s="1"/>
  <c r="Q101" i="28"/>
  <c r="S101" i="28" s="1"/>
  <c r="R31" i="28"/>
  <c r="R67" i="28"/>
  <c r="Q13" i="28"/>
  <c r="S13" i="28" s="1"/>
  <c r="Q22" i="28"/>
  <c r="S22" i="28" s="1"/>
  <c r="Q30" i="28"/>
  <c r="S30" i="28" s="1"/>
  <c r="Q38" i="28"/>
  <c r="S38" i="28" s="1"/>
  <c r="Q46" i="28"/>
  <c r="S46" i="28" s="1"/>
  <c r="Q58" i="28"/>
  <c r="S58" i="28" s="1"/>
  <c r="Q66" i="28"/>
  <c r="S66" i="28" s="1"/>
  <c r="Q74" i="28"/>
  <c r="S74" i="28" s="1"/>
  <c r="Q82" i="28"/>
  <c r="S82" i="28" s="1"/>
  <c r="Q90" i="28"/>
  <c r="S90" i="28" s="1"/>
  <c r="Q102" i="28"/>
  <c r="S102" i="28" s="1"/>
  <c r="R35" i="28"/>
  <c r="R71" i="28"/>
  <c r="Q14" i="28"/>
  <c r="S14" i="28" s="1"/>
  <c r="Q23" i="28"/>
  <c r="S23" i="28" s="1"/>
  <c r="Q31" i="28"/>
  <c r="S31" i="28" s="1"/>
  <c r="Q39" i="28"/>
  <c r="S39" i="28" s="1"/>
  <c r="Q47" i="28"/>
  <c r="S47" i="28" s="1"/>
  <c r="Q59" i="28"/>
  <c r="Q67" i="28"/>
  <c r="S67" i="28" s="1"/>
  <c r="Q75" i="28"/>
  <c r="S75" i="28" s="1"/>
  <c r="Q83" i="28"/>
  <c r="S83" i="28" s="1"/>
  <c r="Q93" i="28"/>
  <c r="S93" i="28" s="1"/>
  <c r="R39" i="28"/>
  <c r="R75" i="28"/>
  <c r="Q15" i="28"/>
  <c r="S15" i="28" s="1"/>
  <c r="Q24" i="28"/>
  <c r="S24" i="28" s="1"/>
  <c r="Q32" i="28"/>
  <c r="S32" i="28" s="1"/>
  <c r="Q40" i="28"/>
  <c r="S40" i="28" s="1"/>
  <c r="Q49" i="28"/>
  <c r="S49" i="28" s="1"/>
  <c r="Q60" i="28"/>
  <c r="S60" i="28" s="1"/>
  <c r="Q68" i="28"/>
  <c r="S68" i="28" s="1"/>
  <c r="Q76" i="28"/>
  <c r="S76" i="28" s="1"/>
  <c r="Q84" i="28"/>
  <c r="S84" i="28" s="1"/>
  <c r="Q96" i="28"/>
  <c r="S96" i="28" s="1"/>
  <c r="R43" i="28"/>
  <c r="R79" i="28"/>
  <c r="Q17" i="28"/>
  <c r="S17" i="28" s="1"/>
  <c r="Q25" i="28"/>
  <c r="S25" i="28" s="1"/>
  <c r="Q33" i="28"/>
  <c r="S33" i="28" s="1"/>
  <c r="Q41" i="28"/>
  <c r="S41" i="28" s="1"/>
  <c r="Q50" i="28"/>
  <c r="S50" i="28" s="1"/>
  <c r="Q61" i="28"/>
  <c r="S61" i="28" s="1"/>
  <c r="Q69" i="28"/>
  <c r="S69" i="28" s="1"/>
  <c r="Q77" i="28"/>
  <c r="S77" i="28" s="1"/>
  <c r="Q85" i="28"/>
  <c r="S85" i="28" s="1"/>
  <c r="Q97" i="28"/>
  <c r="S97" i="28" s="1"/>
  <c r="R14" i="28"/>
  <c r="R47" i="28"/>
  <c r="R83" i="28"/>
  <c r="Q18" i="28"/>
  <c r="S18" i="28" s="1"/>
  <c r="Q26" i="28"/>
  <c r="S26" i="28" s="1"/>
  <c r="Q34" i="28"/>
  <c r="S34" i="28" s="1"/>
  <c r="Q42" i="28"/>
  <c r="S42" i="28" s="1"/>
  <c r="Q51" i="28"/>
  <c r="S51" i="28" s="1"/>
  <c r="Q62" i="28"/>
  <c r="S62" i="28" s="1"/>
  <c r="Q70" i="28"/>
  <c r="S70" i="28" s="1"/>
  <c r="Q78" i="28"/>
  <c r="S78" i="28" s="1"/>
  <c r="Q86" i="28"/>
  <c r="S86" i="28" s="1"/>
  <c r="Q98" i="28"/>
  <c r="S98" i="28" s="1"/>
  <c r="R19" i="28"/>
  <c r="R52" i="28"/>
  <c r="R87" i="28"/>
  <c r="C2" i="19"/>
  <c r="C2" i="21"/>
  <c r="C2" i="22"/>
  <c r="C2" i="23"/>
  <c r="C2" i="17"/>
  <c r="C2" i="25"/>
  <c r="C2" i="24"/>
  <c r="C2" i="18"/>
  <c r="R13" i="28"/>
  <c r="R18" i="28"/>
  <c r="R22" i="28"/>
  <c r="R26" i="28"/>
  <c r="R30" i="28"/>
  <c r="R34" i="28"/>
  <c r="R38" i="28"/>
  <c r="R42" i="28"/>
  <c r="R46" i="28"/>
  <c r="R51" i="28"/>
  <c r="R58" i="28"/>
  <c r="R62" i="28"/>
  <c r="R66" i="28"/>
  <c r="R70" i="28"/>
  <c r="R74" i="28"/>
  <c r="R78" i="28"/>
  <c r="R82" i="28"/>
  <c r="R86" i="28"/>
  <c r="R90" i="28"/>
  <c r="R98" i="28"/>
  <c r="R102" i="28"/>
  <c r="R11" i="28"/>
  <c r="R15" i="28"/>
  <c r="R20" i="28"/>
  <c r="R24" i="28"/>
  <c r="R28" i="28"/>
  <c r="R32" i="28"/>
  <c r="R36" i="28"/>
  <c r="R40" i="28"/>
  <c r="R44" i="28"/>
  <c r="R49" i="28"/>
  <c r="R53" i="28"/>
  <c r="R60" i="28"/>
  <c r="R64" i="28"/>
  <c r="R68" i="28"/>
  <c r="R72" i="28"/>
  <c r="R76" i="28"/>
  <c r="R80" i="28"/>
  <c r="R84" i="28"/>
  <c r="R88" i="28"/>
  <c r="R96" i="28"/>
  <c r="R100" i="28"/>
  <c r="R12" i="28"/>
  <c r="R17" i="28"/>
  <c r="R21" i="28"/>
  <c r="R25" i="28"/>
  <c r="R29" i="28"/>
  <c r="R33" i="28"/>
  <c r="R37" i="28"/>
  <c r="R41" i="28"/>
  <c r="R45" i="28"/>
  <c r="R50" i="28"/>
  <c r="R55" i="28"/>
  <c r="R61" i="28"/>
  <c r="R65" i="28"/>
  <c r="R69" i="28"/>
  <c r="R73" i="28"/>
  <c r="R77" i="28"/>
  <c r="R81" i="28"/>
  <c r="R85" i="28"/>
  <c r="R89" i="28"/>
  <c r="R97" i="28"/>
  <c r="R101" i="28"/>
  <c r="X6" i="28"/>
  <c r="V33" i="28"/>
  <c r="X33" i="28" s="1"/>
  <c r="V69" i="28"/>
  <c r="X69" i="28" s="1"/>
  <c r="Y6" i="28"/>
  <c r="Z5" i="28"/>
  <c r="X5" i="28"/>
  <c r="V21" i="28"/>
  <c r="X21" i="28" s="1"/>
  <c r="V55" i="28"/>
  <c r="X55" i="28" s="1"/>
  <c r="V89" i="28"/>
  <c r="X89" i="28" s="1"/>
  <c r="V41" i="28"/>
  <c r="X41" i="28" s="1"/>
  <c r="V77" i="28"/>
  <c r="X77" i="28" s="1"/>
  <c r="V29" i="28"/>
  <c r="X29" i="28" s="1"/>
  <c r="V65" i="28"/>
  <c r="X65" i="28" s="1"/>
  <c r="V101" i="28"/>
  <c r="X101" i="28" s="1"/>
  <c r="V17" i="28"/>
  <c r="X17" i="28" s="1"/>
  <c r="V50" i="28"/>
  <c r="X50" i="28" s="1"/>
  <c r="V85" i="28"/>
  <c r="X85" i="28" s="1"/>
  <c r="W5" i="28"/>
  <c r="V37" i="28"/>
  <c r="X37" i="28" s="1"/>
  <c r="V73" i="28"/>
  <c r="X73" i="28" s="1"/>
  <c r="W6" i="28"/>
  <c r="V25" i="28"/>
  <c r="X25" i="28" s="1"/>
  <c r="V61" i="28"/>
  <c r="X61" i="28" s="1"/>
  <c r="V97" i="28"/>
  <c r="X97" i="28" s="1"/>
  <c r="V12" i="28"/>
  <c r="V45" i="28"/>
  <c r="X45" i="28" s="1"/>
  <c r="V81" i="28"/>
  <c r="X81" i="28" s="1"/>
  <c r="V15" i="28"/>
  <c r="X15" i="28" s="1"/>
  <c r="V20" i="28"/>
  <c r="X20" i="28" s="1"/>
  <c r="V24" i="28"/>
  <c r="X24" i="28" s="1"/>
  <c r="V28" i="28"/>
  <c r="X28" i="28" s="1"/>
  <c r="V32" i="28"/>
  <c r="X32" i="28" s="1"/>
  <c r="V36" i="28"/>
  <c r="X36" i="28" s="1"/>
  <c r="V40" i="28"/>
  <c r="X40" i="28" s="1"/>
  <c r="V44" i="28"/>
  <c r="X44" i="28" s="1"/>
  <c r="V49" i="28"/>
  <c r="X49" i="28" s="1"/>
  <c r="V53" i="28"/>
  <c r="X53" i="28" s="1"/>
  <c r="V60" i="28"/>
  <c r="X60" i="28" s="1"/>
  <c r="V64" i="28"/>
  <c r="X64" i="28" s="1"/>
  <c r="V68" i="28"/>
  <c r="X68" i="28" s="1"/>
  <c r="V72" i="28"/>
  <c r="X72" i="28" s="1"/>
  <c r="V76" i="28"/>
  <c r="X76" i="28" s="1"/>
  <c r="V80" i="28"/>
  <c r="X80" i="28" s="1"/>
  <c r="V84" i="28"/>
  <c r="X84" i="28" s="1"/>
  <c r="V88" i="28"/>
  <c r="X88" i="28" s="1"/>
  <c r="V96" i="28"/>
  <c r="X96" i="28" s="1"/>
  <c r="V100" i="28"/>
  <c r="X100" i="28" s="1"/>
  <c r="V13" i="28"/>
  <c r="X13" i="28" s="1"/>
  <c r="V18" i="28"/>
  <c r="X18" i="28" s="1"/>
  <c r="V22" i="28"/>
  <c r="X22" i="28" s="1"/>
  <c r="V26" i="28"/>
  <c r="X26" i="28" s="1"/>
  <c r="V30" i="28"/>
  <c r="X30" i="28" s="1"/>
  <c r="V34" i="28"/>
  <c r="X34" i="28" s="1"/>
  <c r="V38" i="28"/>
  <c r="X38" i="28" s="1"/>
  <c r="V42" i="28"/>
  <c r="X42" i="28" s="1"/>
  <c r="V46" i="28"/>
  <c r="X46" i="28" s="1"/>
  <c r="V51" i="28"/>
  <c r="X51" i="28" s="1"/>
  <c r="V58" i="28"/>
  <c r="V62" i="28"/>
  <c r="X62" i="28" s="1"/>
  <c r="V66" i="28"/>
  <c r="X66" i="28" s="1"/>
  <c r="V70" i="28"/>
  <c r="X70" i="28" s="1"/>
  <c r="V74" i="28"/>
  <c r="X74" i="28" s="1"/>
  <c r="V78" i="28"/>
  <c r="X78" i="28" s="1"/>
  <c r="V82" i="28"/>
  <c r="X82" i="28" s="1"/>
  <c r="V86" i="28"/>
  <c r="X86" i="28" s="1"/>
  <c r="V90" i="28"/>
  <c r="X90" i="28" s="1"/>
  <c r="V98" i="28"/>
  <c r="X98" i="28" s="1"/>
  <c r="V102" i="28"/>
  <c r="X102" i="28" s="1"/>
  <c r="V14" i="28"/>
  <c r="X14" i="28" s="1"/>
  <c r="V19" i="28"/>
  <c r="X19" i="28" s="1"/>
  <c r="V23" i="28"/>
  <c r="X23" i="28" s="1"/>
  <c r="V27" i="28"/>
  <c r="X27" i="28" s="1"/>
  <c r="V31" i="28"/>
  <c r="X31" i="28" s="1"/>
  <c r="V35" i="28"/>
  <c r="X35" i="28" s="1"/>
  <c r="V39" i="28"/>
  <c r="X39" i="28" s="1"/>
  <c r="V43" i="28"/>
  <c r="X43" i="28" s="1"/>
  <c r="V47" i="28"/>
  <c r="X47" i="28" s="1"/>
  <c r="V52" i="28"/>
  <c r="X52" i="28" s="1"/>
  <c r="V59" i="28"/>
  <c r="V63" i="28"/>
  <c r="X63" i="28" s="1"/>
  <c r="V67" i="28"/>
  <c r="X67" i="28" s="1"/>
  <c r="V71" i="28"/>
  <c r="X71" i="28" s="1"/>
  <c r="V75" i="28"/>
  <c r="X75" i="28" s="1"/>
  <c r="V79" i="28"/>
  <c r="X79" i="28" s="1"/>
  <c r="V83" i="28"/>
  <c r="X83" i="28" s="1"/>
  <c r="V87" i="28"/>
  <c r="X87" i="28" s="1"/>
  <c r="V93" i="28"/>
  <c r="X93" i="28" s="1"/>
  <c r="V99" i="28"/>
  <c r="X99" i="28" s="1"/>
  <c r="U4" i="24"/>
  <c r="V4" i="24" s="1"/>
  <c r="W4" i="24" s="1"/>
  <c r="U4" i="20"/>
  <c r="V4" i="20"/>
  <c r="U4" i="19"/>
  <c r="U4" i="23"/>
  <c r="U4" i="22"/>
  <c r="V4" i="25"/>
  <c r="U4" i="18"/>
  <c r="U4" i="21"/>
  <c r="V4" i="21" s="1"/>
  <c r="T6" i="21"/>
  <c r="U5" i="21" s="1"/>
  <c r="T13" i="14"/>
  <c r="T11" i="14" s="1"/>
  <c r="L1495" i="27"/>
  <c r="L1471" i="27"/>
  <c r="L1496" i="27"/>
  <c r="L1505" i="1"/>
  <c r="L1472" i="27"/>
  <c r="L1474" i="1"/>
  <c r="L1469" i="1"/>
  <c r="L1475" i="27"/>
  <c r="L1491" i="27"/>
  <c r="L1477" i="1"/>
  <c r="L1493" i="1"/>
  <c r="L1470" i="27"/>
  <c r="L1499" i="27"/>
  <c r="L1501" i="1"/>
  <c r="L1480" i="27"/>
  <c r="L1503" i="27"/>
  <c r="L1483" i="27"/>
  <c r="L1504" i="27"/>
  <c r="L1487" i="27"/>
  <c r="L1482" i="1"/>
  <c r="L1490" i="1"/>
  <c r="L1498" i="1"/>
  <c r="L1473" i="27"/>
  <c r="L1481" i="27"/>
  <c r="L1489" i="27"/>
  <c r="L1497" i="27"/>
  <c r="L1505" i="27"/>
  <c r="L1475" i="1"/>
  <c r="L1483" i="1"/>
  <c r="L1491" i="1"/>
  <c r="L1499" i="1"/>
  <c r="L1482" i="27"/>
  <c r="L1490" i="27"/>
  <c r="L1498" i="27"/>
  <c r="L1506" i="27"/>
  <c r="L1476" i="1"/>
  <c r="L1484" i="1"/>
  <c r="L1492" i="1"/>
  <c r="L1500" i="1"/>
  <c r="L1478" i="1"/>
  <c r="L1486" i="1"/>
  <c r="L1494" i="1"/>
  <c r="L1502" i="1"/>
  <c r="L1484" i="27"/>
  <c r="L1500" i="27"/>
  <c r="L1470" i="1"/>
  <c r="L1477" i="27"/>
  <c r="L1485" i="27"/>
  <c r="L1493" i="27"/>
  <c r="L1501" i="27"/>
  <c r="L1471" i="1"/>
  <c r="L1479" i="1"/>
  <c r="L1487" i="1"/>
  <c r="L1495" i="1"/>
  <c r="L1503" i="1"/>
  <c r="L1492" i="27"/>
  <c r="L1478" i="27"/>
  <c r="L1486" i="27"/>
  <c r="L1494" i="27"/>
  <c r="L1502" i="27"/>
  <c r="L1472" i="1"/>
  <c r="L1480" i="1"/>
  <c r="L1488" i="1"/>
  <c r="L1496" i="1"/>
  <c r="L1504" i="1"/>
  <c r="L1473" i="1"/>
  <c r="L1481" i="1"/>
  <c r="L1489" i="1"/>
  <c r="L1497" i="1"/>
  <c r="I282" i="17"/>
  <c r="C282" i="17"/>
  <c r="B282" i="17"/>
  <c r="I280" i="17"/>
  <c r="C280" i="17"/>
  <c r="B280" i="17"/>
  <c r="I278" i="17"/>
  <c r="C278" i="17"/>
  <c r="B278" i="17"/>
  <c r="J275" i="17"/>
  <c r="I275" i="17"/>
  <c r="B275" i="17"/>
  <c r="B266" i="17"/>
  <c r="I266" i="17"/>
  <c r="J266" i="17"/>
  <c r="B267" i="17"/>
  <c r="I267" i="17"/>
  <c r="J267" i="17"/>
  <c r="B268" i="17"/>
  <c r="I268" i="17"/>
  <c r="J268" i="17"/>
  <c r="B269" i="17"/>
  <c r="I269" i="17"/>
  <c r="J269" i="17"/>
  <c r="B270" i="17"/>
  <c r="I270" i="17"/>
  <c r="J270" i="17"/>
  <c r="B271" i="17"/>
  <c r="I271" i="17"/>
  <c r="J271" i="17"/>
  <c r="B272" i="17"/>
  <c r="I272" i="17"/>
  <c r="J272" i="17"/>
  <c r="B273" i="17"/>
  <c r="I273" i="17"/>
  <c r="J273" i="17"/>
  <c r="B274" i="17"/>
  <c r="I274" i="17"/>
  <c r="J274" i="17"/>
  <c r="I265" i="17"/>
  <c r="I264" i="17"/>
  <c r="B264" i="17"/>
  <c r="J265" i="17"/>
  <c r="B265" i="17"/>
  <c r="I262" i="17"/>
  <c r="C262" i="17"/>
  <c r="B262" i="17"/>
  <c r="B257" i="17"/>
  <c r="I257" i="17"/>
  <c r="J257" i="17"/>
  <c r="B258" i="17"/>
  <c r="I258" i="17"/>
  <c r="J258" i="17"/>
  <c r="B259" i="17"/>
  <c r="I259" i="17"/>
  <c r="J259" i="17"/>
  <c r="I256" i="17"/>
  <c r="I255" i="17"/>
  <c r="B255" i="17"/>
  <c r="J256" i="17"/>
  <c r="B256" i="17"/>
  <c r="L1468" i="1"/>
  <c r="L1467" i="1"/>
  <c r="L1466" i="1"/>
  <c r="L1465" i="1"/>
  <c r="L1464" i="1"/>
  <c r="L1463" i="1"/>
  <c r="L1462" i="1"/>
  <c r="L1461" i="1"/>
  <c r="L1460" i="1"/>
  <c r="L1459" i="1"/>
  <c r="L1458" i="1"/>
  <c r="L1457" i="1"/>
  <c r="L1456" i="1"/>
  <c r="L1455" i="1"/>
  <c r="L1454" i="1"/>
  <c r="L1453" i="1"/>
  <c r="L1452" i="1"/>
  <c r="L1451" i="1"/>
  <c r="L1450" i="1"/>
  <c r="L1449" i="1"/>
  <c r="L1448" i="1"/>
  <c r="L1447" i="1"/>
  <c r="L1446" i="1"/>
  <c r="L1445" i="1"/>
  <c r="L1444" i="1"/>
  <c r="L1443" i="1"/>
  <c r="L1442" i="1"/>
  <c r="L1441" i="1"/>
  <c r="L1440" i="1"/>
  <c r="L1439" i="1"/>
  <c r="L1438" i="1"/>
  <c r="L1437" i="1"/>
  <c r="L1436" i="1"/>
  <c r="L1435" i="1"/>
  <c r="L1434" i="1"/>
  <c r="L1433" i="1"/>
  <c r="L1432" i="1"/>
  <c r="L1264" i="1"/>
  <c r="L1263" i="1"/>
  <c r="L1262" i="1"/>
  <c r="L1261" i="1"/>
  <c r="L1260" i="1"/>
  <c r="L1259" i="1"/>
  <c r="L1258" i="1"/>
  <c r="L1257" i="1"/>
  <c r="L1256" i="1"/>
  <c r="L1255" i="1"/>
  <c r="L1254" i="1"/>
  <c r="L1253" i="1"/>
  <c r="L1252" i="1"/>
  <c r="L1251" i="1"/>
  <c r="L1250" i="1"/>
  <c r="L1249" i="1"/>
  <c r="L1248" i="1"/>
  <c r="L1247" i="1"/>
  <c r="L1246" i="1"/>
  <c r="L1245" i="1"/>
  <c r="L1244" i="1"/>
  <c r="L1243" i="1"/>
  <c r="L1242" i="1"/>
  <c r="L1241" i="1"/>
  <c r="L1240" i="1"/>
  <c r="L1239" i="1"/>
  <c r="L1238" i="1"/>
  <c r="L1237" i="1"/>
  <c r="L1236" i="1"/>
  <c r="L1235" i="1"/>
  <c r="L1234" i="1"/>
  <c r="L1233" i="1"/>
  <c r="L1232" i="1"/>
  <c r="L1231" i="1"/>
  <c r="L1230" i="1"/>
  <c r="L1229" i="1"/>
  <c r="L1228" i="1"/>
  <c r="L1227" i="1"/>
  <c r="L1226" i="1"/>
  <c r="L1225" i="1"/>
  <c r="L1224" i="1"/>
  <c r="L1223" i="1"/>
  <c r="L1222" i="1"/>
  <c r="L1221" i="1"/>
  <c r="L1220" i="1"/>
  <c r="L1219" i="1"/>
  <c r="L1218" i="1"/>
  <c r="L1217" i="1"/>
  <c r="L1216" i="1"/>
  <c r="L1215" i="1"/>
  <c r="L1214" i="1"/>
  <c r="L1213" i="1"/>
  <c r="L1212" i="1"/>
  <c r="L1211" i="1"/>
  <c r="L1210" i="1"/>
  <c r="L1209" i="1"/>
  <c r="L1208" i="1"/>
  <c r="L1207" i="1"/>
  <c r="L1206" i="1"/>
  <c r="L1205" i="1"/>
  <c r="L1204" i="1"/>
  <c r="L1203" i="1"/>
  <c r="L1202" i="1"/>
  <c r="L1201" i="1"/>
  <c r="L1200" i="1"/>
  <c r="L1199" i="1"/>
  <c r="L1198" i="1"/>
  <c r="L1197" i="1"/>
  <c r="L1196" i="1"/>
  <c r="L1195" i="1"/>
  <c r="L1194" i="1"/>
  <c r="L1193" i="1"/>
  <c r="L1192" i="1"/>
  <c r="L1191" i="1"/>
  <c r="L1190" i="1"/>
  <c r="L1189" i="1"/>
  <c r="L1188" i="1"/>
  <c r="L1187" i="1"/>
  <c r="L1186" i="1"/>
  <c r="L1185" i="1"/>
  <c r="L1184" i="1"/>
  <c r="L1183" i="1"/>
  <c r="L1182" i="1"/>
  <c r="L1181" i="1"/>
  <c r="L1180" i="1"/>
  <c r="L1179" i="1"/>
  <c r="L1178" i="1"/>
  <c r="L1177" i="1"/>
  <c r="L1176" i="1"/>
  <c r="L1175" i="1"/>
  <c r="L1174" i="1"/>
  <c r="L1173" i="1"/>
  <c r="L1172" i="1"/>
  <c r="L1171" i="1"/>
  <c r="L1170" i="1"/>
  <c r="L1169" i="1"/>
  <c r="L1168" i="1"/>
  <c r="L1167" i="1"/>
  <c r="L1166" i="1"/>
  <c r="L1165" i="1"/>
  <c r="L1164" i="1"/>
  <c r="L1163" i="1"/>
  <c r="L1162" i="1"/>
  <c r="L1161" i="1"/>
  <c r="L1160" i="1"/>
  <c r="L1159" i="1"/>
  <c r="L1158" i="1"/>
  <c r="L1157" i="1"/>
  <c r="L1156" i="1"/>
  <c r="L1155" i="1"/>
  <c r="L1154" i="1"/>
  <c r="L1153" i="1"/>
  <c r="L1152" i="1"/>
  <c r="L1151" i="1"/>
  <c r="L1150" i="1"/>
  <c r="L1149" i="1"/>
  <c r="L1148" i="1"/>
  <c r="L1147" i="1"/>
  <c r="L1146" i="1"/>
  <c r="L1145" i="1"/>
  <c r="L1144" i="1"/>
  <c r="L1143" i="1"/>
  <c r="L1142" i="1"/>
  <c r="L1141" i="1"/>
  <c r="L1140" i="1"/>
  <c r="L1139" i="1"/>
  <c r="L1138" i="1"/>
  <c r="L1137" i="1"/>
  <c r="L1136" i="1"/>
  <c r="L1135" i="1"/>
  <c r="L1134" i="1"/>
  <c r="L1133" i="1"/>
  <c r="L1132" i="1"/>
  <c r="L1131" i="1"/>
  <c r="L1130" i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  <c r="L8" i="1"/>
  <c r="L7" i="1"/>
  <c r="L6" i="1"/>
  <c r="L5" i="1"/>
  <c r="L4" i="1"/>
  <c r="L3" i="1"/>
  <c r="I253" i="17"/>
  <c r="C253" i="17"/>
  <c r="B253" i="17"/>
  <c r="B248" i="17"/>
  <c r="I248" i="17"/>
  <c r="J248" i="17"/>
  <c r="B249" i="17"/>
  <c r="I249" i="17"/>
  <c r="J249" i="17"/>
  <c r="B250" i="17"/>
  <c r="I250" i="17"/>
  <c r="J250" i="17"/>
  <c r="I247" i="17"/>
  <c r="I246" i="17"/>
  <c r="B246" i="17"/>
  <c r="J247" i="17"/>
  <c r="B247" i="17"/>
  <c r="B241" i="17"/>
  <c r="I241" i="17"/>
  <c r="J241" i="17"/>
  <c r="B242" i="17"/>
  <c r="I242" i="17"/>
  <c r="J242" i="17"/>
  <c r="B243" i="17"/>
  <c r="I243" i="17"/>
  <c r="J243" i="17"/>
  <c r="B244" i="17"/>
  <c r="I244" i="17"/>
  <c r="J244" i="17"/>
  <c r="I240" i="17"/>
  <c r="J240" i="17"/>
  <c r="B240" i="17"/>
  <c r="I239" i="17"/>
  <c r="C239" i="17"/>
  <c r="B239" i="17"/>
  <c r="I237" i="17"/>
  <c r="C237" i="17"/>
  <c r="B237" i="17"/>
  <c r="B226" i="17"/>
  <c r="I226" i="17"/>
  <c r="J226" i="17"/>
  <c r="B227" i="17"/>
  <c r="I227" i="17"/>
  <c r="J227" i="17"/>
  <c r="B228" i="17"/>
  <c r="I228" i="17"/>
  <c r="J228" i="17"/>
  <c r="B229" i="17"/>
  <c r="I229" i="17"/>
  <c r="J229" i="17"/>
  <c r="B230" i="17"/>
  <c r="I230" i="17"/>
  <c r="J230" i="17"/>
  <c r="B231" i="17"/>
  <c r="I231" i="17"/>
  <c r="J231" i="17"/>
  <c r="B232" i="17"/>
  <c r="I232" i="17"/>
  <c r="J232" i="17"/>
  <c r="B233" i="17"/>
  <c r="I233" i="17"/>
  <c r="J233" i="17"/>
  <c r="B234" i="17"/>
  <c r="I234" i="17"/>
  <c r="J234" i="17"/>
  <c r="I225" i="17"/>
  <c r="I224" i="17"/>
  <c r="B224" i="17"/>
  <c r="J225" i="17"/>
  <c r="B225" i="17"/>
  <c r="I222" i="17"/>
  <c r="I221" i="17"/>
  <c r="I220" i="17"/>
  <c r="I219" i="17"/>
  <c r="I218" i="17"/>
  <c r="I217" i="17"/>
  <c r="I216" i="17"/>
  <c r="I215" i="17"/>
  <c r="I214" i="17"/>
  <c r="I213" i="17"/>
  <c r="B214" i="17"/>
  <c r="J214" i="17"/>
  <c r="B215" i="17"/>
  <c r="J215" i="17"/>
  <c r="B216" i="17"/>
  <c r="J216" i="17"/>
  <c r="B217" i="17"/>
  <c r="J217" i="17"/>
  <c r="B218" i="17"/>
  <c r="J218" i="17"/>
  <c r="B219" i="17"/>
  <c r="J219" i="17"/>
  <c r="B220" i="17"/>
  <c r="J220" i="17"/>
  <c r="B221" i="17"/>
  <c r="J221" i="17"/>
  <c r="B222" i="17"/>
  <c r="J222" i="17"/>
  <c r="J213" i="17"/>
  <c r="B213" i="17"/>
  <c r="I212" i="17"/>
  <c r="B212" i="17"/>
  <c r="L1589" i="1"/>
  <c r="L1588" i="1"/>
  <c r="L1587" i="1"/>
  <c r="L1586" i="1"/>
  <c r="L1585" i="1"/>
  <c r="L1584" i="1"/>
  <c r="L1583" i="1"/>
  <c r="L1582" i="1"/>
  <c r="L1581" i="1"/>
  <c r="L1580" i="1"/>
  <c r="L1579" i="1"/>
  <c r="L1578" i="1"/>
  <c r="L1577" i="1"/>
  <c r="L1576" i="1"/>
  <c r="L1575" i="1"/>
  <c r="L1574" i="1"/>
  <c r="L1573" i="1"/>
  <c r="L1572" i="1"/>
  <c r="L1571" i="1"/>
  <c r="L1570" i="1"/>
  <c r="L1569" i="1"/>
  <c r="L1568" i="1"/>
  <c r="L1567" i="1"/>
  <c r="L1566" i="1"/>
  <c r="L1565" i="1"/>
  <c r="L1564" i="1"/>
  <c r="L1563" i="1"/>
  <c r="L1562" i="1"/>
  <c r="L1561" i="1"/>
  <c r="L1560" i="1"/>
  <c r="L1559" i="1"/>
  <c r="L1558" i="1"/>
  <c r="L1557" i="1"/>
  <c r="L1556" i="1"/>
  <c r="L1555" i="1"/>
  <c r="L1554" i="1"/>
  <c r="L1553" i="1"/>
  <c r="L1552" i="1"/>
  <c r="L1551" i="1"/>
  <c r="L1550" i="1"/>
  <c r="L1549" i="1"/>
  <c r="L1548" i="1"/>
  <c r="L1547" i="1"/>
  <c r="L1546" i="1"/>
  <c r="L1545" i="1"/>
  <c r="L1544" i="1"/>
  <c r="L1543" i="1"/>
  <c r="L1542" i="1"/>
  <c r="L1541" i="1"/>
  <c r="L1540" i="1"/>
  <c r="L1539" i="1"/>
  <c r="L1538" i="1"/>
  <c r="L1537" i="1"/>
  <c r="L1536" i="1"/>
  <c r="L1535" i="1"/>
  <c r="L1534" i="1"/>
  <c r="L1533" i="1"/>
  <c r="L1532" i="1"/>
  <c r="L1531" i="1"/>
  <c r="L1530" i="1"/>
  <c r="L1529" i="1"/>
  <c r="L1528" i="1"/>
  <c r="L1527" i="1"/>
  <c r="L1526" i="1"/>
  <c r="L1525" i="1"/>
  <c r="L1524" i="1"/>
  <c r="L1523" i="1"/>
  <c r="L1522" i="1"/>
  <c r="L1521" i="1"/>
  <c r="L1520" i="1"/>
  <c r="L1519" i="1"/>
  <c r="L1518" i="1"/>
  <c r="L1517" i="1"/>
  <c r="L1516" i="1"/>
  <c r="L1515" i="1"/>
  <c r="L1514" i="1"/>
  <c r="L1513" i="1"/>
  <c r="L1512" i="1"/>
  <c r="L1511" i="1"/>
  <c r="L1510" i="1"/>
  <c r="L1509" i="1"/>
  <c r="L1508" i="1"/>
  <c r="L1507" i="1"/>
  <c r="L1506" i="1"/>
  <c r="L1098" i="27"/>
  <c r="L1097" i="27"/>
  <c r="L1096" i="27"/>
  <c r="L1095" i="27"/>
  <c r="L1094" i="27"/>
  <c r="L1093" i="27"/>
  <c r="L1092" i="27"/>
  <c r="L1091" i="27"/>
  <c r="L1090" i="27"/>
  <c r="L97" i="11"/>
  <c r="J97" i="11"/>
  <c r="G108" i="11"/>
  <c r="G107" i="11"/>
  <c r="G106" i="11"/>
  <c r="G105" i="11"/>
  <c r="G104" i="11"/>
  <c r="E105" i="11"/>
  <c r="E106" i="11"/>
  <c r="E107" i="11"/>
  <c r="E108" i="11"/>
  <c r="E104" i="11"/>
  <c r="F108" i="11"/>
  <c r="F107" i="11"/>
  <c r="F106" i="11"/>
  <c r="F105" i="11"/>
  <c r="F104" i="11"/>
  <c r="K77" i="11"/>
  <c r="K76" i="11"/>
  <c r="K75" i="11"/>
  <c r="K74" i="11"/>
  <c r="K73" i="11"/>
  <c r="Q93" i="11"/>
  <c r="O92" i="11"/>
  <c r="O91" i="11"/>
  <c r="Q92" i="11"/>
  <c r="Q91" i="11"/>
  <c r="S90" i="11"/>
  <c r="L103" i="11"/>
  <c r="L104" i="11"/>
  <c r="L102" i="11"/>
  <c r="L95" i="11"/>
  <c r="L96" i="11"/>
  <c r="L94" i="11"/>
  <c r="L93" i="11"/>
  <c r="L92" i="11"/>
  <c r="L91" i="11"/>
  <c r="Q80" i="11"/>
  <c r="Q79" i="11"/>
  <c r="Q82" i="11"/>
  <c r="Q81" i="11"/>
  <c r="J74" i="11"/>
  <c r="J75" i="11"/>
  <c r="J76" i="11"/>
  <c r="J77" i="11"/>
  <c r="J73" i="11"/>
  <c r="L77" i="11"/>
  <c r="L76" i="11"/>
  <c r="L75" i="11"/>
  <c r="L74" i="11"/>
  <c r="L73" i="11"/>
  <c r="Q77" i="11"/>
  <c r="O77" i="11"/>
  <c r="Q76" i="11"/>
  <c r="O76" i="11"/>
  <c r="Q75" i="11"/>
  <c r="O75" i="11"/>
  <c r="J79" i="11"/>
  <c r="J80" i="11"/>
  <c r="J81" i="11"/>
  <c r="J82" i="11"/>
  <c r="L80" i="11"/>
  <c r="L79" i="11"/>
  <c r="L5" i="11"/>
  <c r="Q5" i="11"/>
  <c r="L82" i="11"/>
  <c r="K82" i="11"/>
  <c r="L81" i="11"/>
  <c r="K81" i="11"/>
  <c r="K80" i="11"/>
  <c r="K79" i="11"/>
  <c r="O79" i="11"/>
  <c r="J86" i="11"/>
  <c r="J87" i="11"/>
  <c r="J88" i="11"/>
  <c r="J85" i="11"/>
  <c r="J62" i="11"/>
  <c r="J63" i="11"/>
  <c r="J64" i="11"/>
  <c r="J65" i="11"/>
  <c r="J66" i="11"/>
  <c r="J67" i="11"/>
  <c r="J68" i="11"/>
  <c r="J69" i="11"/>
  <c r="J70" i="11"/>
  <c r="J61" i="11"/>
  <c r="J51" i="11"/>
  <c r="J52" i="11"/>
  <c r="J53" i="11"/>
  <c r="J54" i="11"/>
  <c r="J55" i="11"/>
  <c r="J56" i="11"/>
  <c r="J57" i="11"/>
  <c r="J58" i="11"/>
  <c r="J59" i="11"/>
  <c r="J50" i="11"/>
  <c r="O86" i="11"/>
  <c r="O87" i="11"/>
  <c r="O88" i="11"/>
  <c r="O85" i="11"/>
  <c r="O62" i="11"/>
  <c r="O63" i="11"/>
  <c r="O64" i="11"/>
  <c r="O65" i="11"/>
  <c r="O66" i="11"/>
  <c r="O67" i="11"/>
  <c r="O68" i="11"/>
  <c r="O69" i="11"/>
  <c r="O70" i="11"/>
  <c r="O61" i="11"/>
  <c r="O51" i="11"/>
  <c r="O52" i="11"/>
  <c r="O53" i="11"/>
  <c r="O54" i="11"/>
  <c r="O55" i="11"/>
  <c r="O56" i="11"/>
  <c r="O57" i="11"/>
  <c r="O58" i="11"/>
  <c r="O59" i="11"/>
  <c r="O50" i="11"/>
  <c r="Q73" i="11"/>
  <c r="L88" i="11"/>
  <c r="K88" i="11"/>
  <c r="L87" i="11"/>
  <c r="K87" i="11"/>
  <c r="L86" i="11"/>
  <c r="K86" i="11"/>
  <c r="L85" i="11"/>
  <c r="K85" i="11"/>
  <c r="Q88" i="11"/>
  <c r="Q87" i="11"/>
  <c r="Q86" i="11"/>
  <c r="Q85" i="11"/>
  <c r="L70" i="11"/>
  <c r="K70" i="11"/>
  <c r="L69" i="11"/>
  <c r="K69" i="11"/>
  <c r="L68" i="11"/>
  <c r="K68" i="11"/>
  <c r="L67" i="11"/>
  <c r="K67" i="11"/>
  <c r="L66" i="11"/>
  <c r="K66" i="11"/>
  <c r="L65" i="11"/>
  <c r="K65" i="11"/>
  <c r="L64" i="11"/>
  <c r="K64" i="11"/>
  <c r="L63" i="11"/>
  <c r="K63" i="11"/>
  <c r="L62" i="11"/>
  <c r="K62" i="11"/>
  <c r="L61" i="11"/>
  <c r="K61" i="11"/>
  <c r="L59" i="11"/>
  <c r="K59" i="11"/>
  <c r="L58" i="11"/>
  <c r="K58" i="11"/>
  <c r="L57" i="11"/>
  <c r="K57" i="11"/>
  <c r="L56" i="11"/>
  <c r="K56" i="11"/>
  <c r="L55" i="11"/>
  <c r="K55" i="11"/>
  <c r="L54" i="11"/>
  <c r="K54" i="11"/>
  <c r="L53" i="11"/>
  <c r="K53" i="11"/>
  <c r="L52" i="11"/>
  <c r="K52" i="11"/>
  <c r="L51" i="11"/>
  <c r="K51" i="11"/>
  <c r="L50" i="11"/>
  <c r="K50" i="11"/>
  <c r="Q70" i="11"/>
  <c r="Q69" i="11"/>
  <c r="Q68" i="11"/>
  <c r="Q67" i="11"/>
  <c r="Q66" i="11"/>
  <c r="Q65" i="11"/>
  <c r="Q64" i="11"/>
  <c r="Q63" i="11"/>
  <c r="Q62" i="11"/>
  <c r="Q61" i="11"/>
  <c r="Q59" i="11"/>
  <c r="Q58" i="11"/>
  <c r="Q57" i="11"/>
  <c r="Q56" i="11"/>
  <c r="Q55" i="11"/>
  <c r="Q54" i="11"/>
  <c r="Q53" i="11"/>
  <c r="Q52" i="11"/>
  <c r="Q51" i="11"/>
  <c r="Q50" i="11"/>
  <c r="L2986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1" i="1"/>
  <c r="L1672" i="1"/>
  <c r="L1673" i="1"/>
  <c r="L1674" i="1"/>
  <c r="L1675" i="1"/>
  <c r="L1676" i="1"/>
  <c r="L1677" i="1"/>
  <c r="L1678" i="1"/>
  <c r="L1679" i="1"/>
  <c r="L1680" i="1"/>
  <c r="L1681" i="1"/>
  <c r="L1682" i="1"/>
  <c r="L1683" i="1"/>
  <c r="L1684" i="1"/>
  <c r="L1685" i="1"/>
  <c r="L1686" i="1"/>
  <c r="L1687" i="1"/>
  <c r="L1688" i="1"/>
  <c r="L1689" i="1"/>
  <c r="L1690" i="1"/>
  <c r="L1691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5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3" i="1"/>
  <c r="L1744" i="1"/>
  <c r="L1745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7" i="1"/>
  <c r="L1858" i="1"/>
  <c r="L1859" i="1"/>
  <c r="L1860" i="1"/>
  <c r="L1861" i="1"/>
  <c r="L1862" i="1"/>
  <c r="L1863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0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5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0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4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2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69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2" i="1"/>
  <c r="L2103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6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0" i="1"/>
  <c r="L2131" i="1"/>
  <c r="L2132" i="1"/>
  <c r="L2133" i="1"/>
  <c r="L2134" i="1"/>
  <c r="L2135" i="1"/>
  <c r="L2136" i="1"/>
  <c r="L2137" i="1"/>
  <c r="L2138" i="1"/>
  <c r="L2139" i="1"/>
  <c r="L2140" i="1"/>
  <c r="L2141" i="1"/>
  <c r="L2142" i="1"/>
  <c r="L2143" i="1"/>
  <c r="L2144" i="1"/>
  <c r="L2145" i="1"/>
  <c r="L2146" i="1"/>
  <c r="L2147" i="1"/>
  <c r="L2148" i="1"/>
  <c r="L2149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0" i="1"/>
  <c r="L2191" i="1"/>
  <c r="L2192" i="1"/>
  <c r="L2193" i="1"/>
  <c r="L2194" i="1"/>
  <c r="L2195" i="1"/>
  <c r="L2196" i="1"/>
  <c r="L2197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3" i="1"/>
  <c r="L2224" i="1"/>
  <c r="L2225" i="1"/>
  <c r="L2226" i="1"/>
  <c r="L2227" i="1"/>
  <c r="L2228" i="1"/>
  <c r="L2229" i="1"/>
  <c r="L2230" i="1"/>
  <c r="L2231" i="1"/>
  <c r="L2232" i="1"/>
  <c r="L2233" i="1"/>
  <c r="L2234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7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8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5" i="1"/>
  <c r="L2296" i="1"/>
  <c r="L2297" i="1"/>
  <c r="L2298" i="1"/>
  <c r="L2299" i="1"/>
  <c r="L2300" i="1"/>
  <c r="L2301" i="1"/>
  <c r="L2302" i="1"/>
  <c r="L2303" i="1"/>
  <c r="L2304" i="1"/>
  <c r="L2305" i="1"/>
  <c r="L2306" i="1"/>
  <c r="L2307" i="1"/>
  <c r="L2308" i="1"/>
  <c r="L2309" i="1"/>
  <c r="L2310" i="1"/>
  <c r="L2311" i="1"/>
  <c r="L2312" i="1"/>
  <c r="L2313" i="1"/>
  <c r="L2314" i="1"/>
  <c r="L2315" i="1"/>
  <c r="L2316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69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2" i="1"/>
  <c r="L2383" i="1"/>
  <c r="L2384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399" i="1"/>
  <c r="L2400" i="1"/>
  <c r="L2401" i="1"/>
  <c r="L2402" i="1"/>
  <c r="L2403" i="1"/>
  <c r="L2404" i="1"/>
  <c r="L2405" i="1"/>
  <c r="L2406" i="1"/>
  <c r="L2407" i="1"/>
  <c r="L2408" i="1"/>
  <c r="L2409" i="1"/>
  <c r="L2410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5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69" i="1"/>
  <c r="L2470" i="1"/>
  <c r="L2471" i="1"/>
  <c r="L2472" i="1"/>
  <c r="L2473" i="1"/>
  <c r="L2474" i="1"/>
  <c r="L2475" i="1"/>
  <c r="L2476" i="1"/>
  <c r="L2477" i="1"/>
  <c r="L2478" i="1"/>
  <c r="L2479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69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2" i="1"/>
  <c r="L2593" i="1"/>
  <c r="L2594" i="1"/>
  <c r="L2595" i="1"/>
  <c r="L2596" i="1"/>
  <c r="L2597" i="1"/>
  <c r="L2598" i="1"/>
  <c r="L2599" i="1"/>
  <c r="L2600" i="1"/>
  <c r="L2601" i="1"/>
  <c r="L2602" i="1"/>
  <c r="L2603" i="1"/>
  <c r="L2604" i="1"/>
  <c r="L2605" i="1"/>
  <c r="L2606" i="1"/>
  <c r="L2607" i="1"/>
  <c r="L2608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49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3" i="1"/>
  <c r="L2714" i="1"/>
  <c r="L2715" i="1"/>
  <c r="L2716" i="1"/>
  <c r="L2717" i="1"/>
  <c r="L2718" i="1"/>
  <c r="L2719" i="1"/>
  <c r="L2720" i="1"/>
  <c r="L2721" i="1"/>
  <c r="L2722" i="1"/>
  <c r="L2723" i="1"/>
  <c r="L2724" i="1"/>
  <c r="L2725" i="1"/>
  <c r="L2726" i="1"/>
  <c r="L2727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0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7" i="1"/>
  <c r="L2798" i="1"/>
  <c r="L2799" i="1"/>
  <c r="L2800" i="1"/>
  <c r="L2801" i="1"/>
  <c r="L2802" i="1"/>
  <c r="L2803" i="1"/>
  <c r="L2804" i="1"/>
  <c r="L2805" i="1"/>
  <c r="L2806" i="1"/>
  <c r="L2807" i="1"/>
  <c r="L2808" i="1"/>
  <c r="L2809" i="1"/>
  <c r="L2810" i="1"/>
  <c r="L2811" i="1"/>
  <c r="L2812" i="1"/>
  <c r="L2813" i="1"/>
  <c r="L2814" i="1"/>
  <c r="L2815" i="1"/>
  <c r="L2816" i="1"/>
  <c r="L2817" i="1"/>
  <c r="L2818" i="1"/>
  <c r="L2819" i="1"/>
  <c r="L2820" i="1"/>
  <c r="L2821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5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2" i="1"/>
  <c r="L2953" i="1"/>
  <c r="L2954" i="1"/>
  <c r="L2955" i="1"/>
  <c r="L2956" i="1"/>
  <c r="L2957" i="1"/>
  <c r="L2958" i="1"/>
  <c r="L2959" i="1"/>
  <c r="L2960" i="1"/>
  <c r="L2961" i="1"/>
  <c r="L2962" i="1"/>
  <c r="L2963" i="1"/>
  <c r="L2964" i="1"/>
  <c r="L2965" i="1"/>
  <c r="L2966" i="1"/>
  <c r="L2967" i="1"/>
  <c r="L2968" i="1"/>
  <c r="L2969" i="1"/>
  <c r="L2970" i="1"/>
  <c r="L2971" i="1"/>
  <c r="L2972" i="1"/>
  <c r="L2973" i="1"/>
  <c r="L2974" i="1"/>
  <c r="L2975" i="1"/>
  <c r="L2976" i="1"/>
  <c r="L2977" i="1"/>
  <c r="L2978" i="1"/>
  <c r="L2979" i="1"/>
  <c r="L2980" i="1"/>
  <c r="L2981" i="1"/>
  <c r="L2982" i="1"/>
  <c r="L2983" i="1"/>
  <c r="L2984" i="1"/>
  <c r="L2985" i="1"/>
  <c r="T624" i="1"/>
  <c r="T625" i="1"/>
  <c r="T626" i="1"/>
  <c r="T627" i="1"/>
  <c r="T628" i="1"/>
  <c r="T629" i="1"/>
  <c r="T630" i="1"/>
  <c r="T631" i="1"/>
  <c r="T632" i="1"/>
  <c r="T633" i="1"/>
  <c r="T634" i="1"/>
  <c r="T635" i="1"/>
  <c r="T636" i="1"/>
  <c r="T637" i="1"/>
  <c r="T638" i="1"/>
  <c r="T639" i="1"/>
  <c r="T640" i="1"/>
  <c r="T641" i="1"/>
  <c r="T642" i="1"/>
  <c r="T643" i="1"/>
  <c r="T644" i="1"/>
  <c r="T645" i="1"/>
  <c r="T646" i="1"/>
  <c r="T647" i="1"/>
  <c r="T648" i="1"/>
  <c r="T649" i="1"/>
  <c r="T650" i="1"/>
  <c r="T651" i="1"/>
  <c r="T652" i="1"/>
  <c r="T653" i="1"/>
  <c r="T654" i="1"/>
  <c r="T655" i="1"/>
  <c r="T656" i="1"/>
  <c r="T657" i="1"/>
  <c r="T658" i="1"/>
  <c r="T659" i="1"/>
  <c r="T660" i="1"/>
  <c r="T661" i="1"/>
  <c r="T662" i="1"/>
  <c r="T663" i="1"/>
  <c r="T664" i="1"/>
  <c r="T665" i="1"/>
  <c r="T666" i="1"/>
  <c r="T667" i="1"/>
  <c r="T668" i="1"/>
  <c r="T669" i="1"/>
  <c r="T670" i="1"/>
  <c r="T671" i="1"/>
  <c r="T672" i="1"/>
  <c r="T673" i="1"/>
  <c r="T674" i="1"/>
  <c r="T675" i="1"/>
  <c r="T676" i="1"/>
  <c r="T677" i="1"/>
  <c r="T678" i="1"/>
  <c r="T679" i="1"/>
  <c r="T680" i="1"/>
  <c r="T681" i="1"/>
  <c r="T682" i="1"/>
  <c r="T683" i="1"/>
  <c r="T684" i="1"/>
  <c r="T685" i="1"/>
  <c r="T686" i="1"/>
  <c r="T687" i="1"/>
  <c r="T688" i="1"/>
  <c r="T689" i="1"/>
  <c r="T690" i="1"/>
  <c r="T691" i="1"/>
  <c r="T692" i="1"/>
  <c r="T693" i="1"/>
  <c r="T694" i="1"/>
  <c r="T695" i="1"/>
  <c r="T696" i="1"/>
  <c r="T697" i="1"/>
  <c r="T698" i="1"/>
  <c r="T699" i="1"/>
  <c r="T700" i="1"/>
  <c r="T701" i="1"/>
  <c r="T702" i="1"/>
  <c r="T703" i="1"/>
  <c r="T704" i="1"/>
  <c r="T705" i="1"/>
  <c r="T706" i="1"/>
  <c r="T707" i="1"/>
  <c r="T708" i="1"/>
  <c r="T709" i="1"/>
  <c r="T710" i="1"/>
  <c r="T711" i="1"/>
  <c r="T712" i="1"/>
  <c r="T713" i="1"/>
  <c r="T714" i="1"/>
  <c r="T715" i="1"/>
  <c r="T716" i="1"/>
  <c r="T717" i="1"/>
  <c r="T718" i="1"/>
  <c r="T719" i="1"/>
  <c r="T720" i="1"/>
  <c r="T721" i="1"/>
  <c r="T722" i="1"/>
  <c r="T723" i="1"/>
  <c r="T724" i="1"/>
  <c r="T725" i="1"/>
  <c r="T726" i="1"/>
  <c r="T727" i="1"/>
  <c r="T728" i="1"/>
  <c r="T729" i="1"/>
  <c r="T730" i="1"/>
  <c r="T731" i="1"/>
  <c r="T732" i="1"/>
  <c r="T733" i="1"/>
  <c r="T734" i="1"/>
  <c r="T735" i="1"/>
  <c r="T736" i="1"/>
  <c r="T737" i="1"/>
  <c r="T738" i="1"/>
  <c r="T739" i="1"/>
  <c r="T740" i="1"/>
  <c r="T741" i="1"/>
  <c r="T742" i="1"/>
  <c r="T743" i="1"/>
  <c r="T744" i="1"/>
  <c r="T745" i="1"/>
  <c r="T746" i="1"/>
  <c r="T747" i="1"/>
  <c r="T748" i="1"/>
  <c r="T749" i="1"/>
  <c r="T750" i="1"/>
  <c r="T751" i="1"/>
  <c r="T752" i="1"/>
  <c r="T753" i="1"/>
  <c r="T754" i="1"/>
  <c r="T755" i="1"/>
  <c r="T756" i="1"/>
  <c r="T757" i="1"/>
  <c r="T758" i="1"/>
  <c r="T759" i="1"/>
  <c r="T760" i="1"/>
  <c r="T761" i="1"/>
  <c r="T762" i="1"/>
  <c r="T763" i="1"/>
  <c r="T764" i="1"/>
  <c r="T765" i="1"/>
  <c r="T766" i="1"/>
  <c r="T767" i="1"/>
  <c r="T768" i="1"/>
  <c r="T769" i="1"/>
  <c r="T770" i="1"/>
  <c r="T771" i="1"/>
  <c r="T772" i="1"/>
  <c r="T773" i="1"/>
  <c r="T774" i="1"/>
  <c r="T775" i="1"/>
  <c r="T776" i="1"/>
  <c r="T777" i="1"/>
  <c r="T778" i="1"/>
  <c r="T779" i="1"/>
  <c r="T780" i="1"/>
  <c r="T781" i="1"/>
  <c r="T782" i="1"/>
  <c r="T783" i="1"/>
  <c r="T784" i="1"/>
  <c r="T785" i="1"/>
  <c r="T786" i="1"/>
  <c r="T787" i="1"/>
  <c r="T788" i="1"/>
  <c r="T789" i="1"/>
  <c r="T790" i="1"/>
  <c r="T791" i="1"/>
  <c r="T792" i="1"/>
  <c r="T793" i="1"/>
  <c r="T794" i="1"/>
  <c r="T795" i="1"/>
  <c r="T796" i="1"/>
  <c r="T797" i="1"/>
  <c r="T798" i="1"/>
  <c r="T799" i="1"/>
  <c r="T800" i="1"/>
  <c r="T801" i="1"/>
  <c r="T802" i="1"/>
  <c r="T803" i="1"/>
  <c r="T804" i="1"/>
  <c r="T805" i="1"/>
  <c r="T806" i="1"/>
  <c r="T807" i="1"/>
  <c r="T808" i="1"/>
  <c r="T809" i="1"/>
  <c r="T810" i="1"/>
  <c r="T811" i="1"/>
  <c r="T812" i="1"/>
  <c r="T813" i="1"/>
  <c r="T814" i="1"/>
  <c r="T815" i="1"/>
  <c r="T816" i="1"/>
  <c r="T817" i="1"/>
  <c r="T818" i="1"/>
  <c r="T819" i="1"/>
  <c r="T820" i="1"/>
  <c r="T821" i="1"/>
  <c r="T822" i="1"/>
  <c r="T823" i="1"/>
  <c r="T824" i="1"/>
  <c r="T825" i="1"/>
  <c r="T826" i="1"/>
  <c r="T827" i="1"/>
  <c r="T828" i="1"/>
  <c r="T829" i="1"/>
  <c r="T830" i="1"/>
  <c r="T831" i="1"/>
  <c r="T832" i="1"/>
  <c r="T833" i="1"/>
  <c r="T834" i="1"/>
  <c r="T835" i="1"/>
  <c r="T836" i="1"/>
  <c r="T837" i="1"/>
  <c r="T838" i="1"/>
  <c r="T839" i="1"/>
  <c r="T840" i="1"/>
  <c r="T841" i="1"/>
  <c r="T842" i="1"/>
  <c r="T843" i="1"/>
  <c r="T844" i="1"/>
  <c r="T845" i="1"/>
  <c r="T846" i="1"/>
  <c r="T847" i="1"/>
  <c r="T848" i="1"/>
  <c r="T849" i="1"/>
  <c r="T850" i="1"/>
  <c r="T851" i="1"/>
  <c r="T852" i="1"/>
  <c r="T853" i="1"/>
  <c r="T854" i="1"/>
  <c r="T855" i="1"/>
  <c r="T856" i="1"/>
  <c r="T857" i="1"/>
  <c r="T858" i="1"/>
  <c r="T859" i="1"/>
  <c r="T860" i="1"/>
  <c r="T861" i="1"/>
  <c r="T862" i="1"/>
  <c r="T863" i="1"/>
  <c r="T864" i="1"/>
  <c r="T865" i="1"/>
  <c r="T866" i="1"/>
  <c r="T867" i="1"/>
  <c r="T868" i="1"/>
  <c r="T869" i="1"/>
  <c r="T870" i="1"/>
  <c r="T871" i="1"/>
  <c r="T872" i="1"/>
  <c r="T873" i="1"/>
  <c r="T874" i="1"/>
  <c r="T875" i="1"/>
  <c r="T876" i="1"/>
  <c r="T877" i="1"/>
  <c r="T878" i="1"/>
  <c r="T879" i="1"/>
  <c r="T880" i="1"/>
  <c r="T881" i="1"/>
  <c r="T882" i="1"/>
  <c r="T883" i="1"/>
  <c r="T884" i="1"/>
  <c r="T885" i="1"/>
  <c r="T886" i="1"/>
  <c r="T887" i="1"/>
  <c r="T888" i="1"/>
  <c r="T889" i="1"/>
  <c r="T890" i="1"/>
  <c r="T891" i="1"/>
  <c r="T892" i="1"/>
  <c r="T893" i="1"/>
  <c r="T894" i="1"/>
  <c r="T895" i="1"/>
  <c r="T896" i="1"/>
  <c r="T897" i="1"/>
  <c r="T898" i="1"/>
  <c r="T899" i="1"/>
  <c r="T900" i="1"/>
  <c r="T901" i="1"/>
  <c r="T902" i="1"/>
  <c r="T903" i="1"/>
  <c r="T904" i="1"/>
  <c r="T905" i="1"/>
  <c r="T906" i="1"/>
  <c r="T907" i="1"/>
  <c r="T908" i="1"/>
  <c r="T909" i="1"/>
  <c r="T910" i="1"/>
  <c r="T911" i="1"/>
  <c r="T912" i="1"/>
  <c r="T913" i="1"/>
  <c r="T914" i="1"/>
  <c r="T915" i="1"/>
  <c r="T916" i="1"/>
  <c r="T917" i="1"/>
  <c r="T918" i="1"/>
  <c r="T919" i="1"/>
  <c r="T920" i="1"/>
  <c r="T921" i="1"/>
  <c r="T922" i="1"/>
  <c r="T923" i="1"/>
  <c r="T924" i="1"/>
  <c r="T925" i="1"/>
  <c r="T926" i="1"/>
  <c r="T927" i="1"/>
  <c r="T928" i="1"/>
  <c r="T929" i="1"/>
  <c r="T930" i="1"/>
  <c r="T931" i="1"/>
  <c r="T932" i="1"/>
  <c r="T933" i="1"/>
  <c r="T934" i="1"/>
  <c r="T935" i="1"/>
  <c r="T936" i="1"/>
  <c r="T937" i="1"/>
  <c r="T938" i="1"/>
  <c r="T939" i="1"/>
  <c r="T940" i="1"/>
  <c r="T941" i="1"/>
  <c r="T942" i="1"/>
  <c r="T943" i="1"/>
  <c r="T944" i="1"/>
  <c r="T945" i="1"/>
  <c r="T946" i="1"/>
  <c r="T947" i="1"/>
  <c r="T948" i="1"/>
  <c r="T949" i="1"/>
  <c r="T950" i="1"/>
  <c r="T951" i="1"/>
  <c r="T952" i="1"/>
  <c r="T953" i="1"/>
  <c r="T954" i="1"/>
  <c r="T955" i="1"/>
  <c r="T956" i="1"/>
  <c r="T957" i="1"/>
  <c r="T958" i="1"/>
  <c r="T959" i="1"/>
  <c r="T960" i="1"/>
  <c r="T961" i="1"/>
  <c r="T962" i="1"/>
  <c r="T963" i="1"/>
  <c r="T964" i="1"/>
  <c r="T965" i="1"/>
  <c r="T966" i="1"/>
  <c r="T967" i="1"/>
  <c r="T968" i="1"/>
  <c r="T969" i="1"/>
  <c r="T970" i="1"/>
  <c r="T971" i="1"/>
  <c r="T972" i="1"/>
  <c r="T973" i="1"/>
  <c r="T974" i="1"/>
  <c r="T975" i="1"/>
  <c r="T976" i="1"/>
  <c r="T977" i="1"/>
  <c r="T978" i="1"/>
  <c r="T979" i="1"/>
  <c r="T980" i="1"/>
  <c r="T981" i="1"/>
  <c r="T982" i="1"/>
  <c r="T983" i="1"/>
  <c r="T984" i="1"/>
  <c r="T985" i="1"/>
  <c r="T986" i="1"/>
  <c r="T987" i="1"/>
  <c r="T988" i="1"/>
  <c r="T989" i="1"/>
  <c r="T990" i="1"/>
  <c r="T991" i="1"/>
  <c r="T992" i="1"/>
  <c r="T993" i="1"/>
  <c r="T994" i="1"/>
  <c r="T995" i="1"/>
  <c r="T996" i="1"/>
  <c r="T997" i="1"/>
  <c r="T998" i="1"/>
  <c r="T999" i="1"/>
  <c r="T1000" i="1"/>
  <c r="T1001" i="1"/>
  <c r="T1002" i="1"/>
  <c r="T1003" i="1"/>
  <c r="T1004" i="1"/>
  <c r="T1005" i="1"/>
  <c r="T1006" i="1"/>
  <c r="T1007" i="1"/>
  <c r="T1008" i="1"/>
  <c r="T1009" i="1"/>
  <c r="T1010" i="1"/>
  <c r="T1011" i="1"/>
  <c r="T1012" i="1"/>
  <c r="T1013" i="1"/>
  <c r="T1014" i="1"/>
  <c r="T1015" i="1"/>
  <c r="T1016" i="1"/>
  <c r="T1017" i="1"/>
  <c r="T1018" i="1"/>
  <c r="T1019" i="1"/>
  <c r="T1020" i="1"/>
  <c r="T1021" i="1"/>
  <c r="T1022" i="1"/>
  <c r="T1023" i="1"/>
  <c r="T1024" i="1"/>
  <c r="T1025" i="1"/>
  <c r="T1026" i="1"/>
  <c r="T1027" i="1"/>
  <c r="T1028" i="1"/>
  <c r="T1029" i="1"/>
  <c r="T1030" i="1"/>
  <c r="T1031" i="1"/>
  <c r="T1032" i="1"/>
  <c r="T1033" i="1"/>
  <c r="T1034" i="1"/>
  <c r="T1035" i="1"/>
  <c r="T1036" i="1"/>
  <c r="T1037" i="1"/>
  <c r="T1038" i="1"/>
  <c r="T1039" i="1"/>
  <c r="T1040" i="1"/>
  <c r="T1041" i="1"/>
  <c r="T1042" i="1"/>
  <c r="T1043" i="1"/>
  <c r="T1044" i="1"/>
  <c r="T1045" i="1"/>
  <c r="T1046" i="1"/>
  <c r="T1047" i="1"/>
  <c r="T1048" i="1"/>
  <c r="T1049" i="1"/>
  <c r="T1050" i="1"/>
  <c r="T1051" i="1"/>
  <c r="T1052" i="1"/>
  <c r="T1053" i="1"/>
  <c r="T1054" i="1"/>
  <c r="T1055" i="1"/>
  <c r="T1056" i="1"/>
  <c r="T1057" i="1"/>
  <c r="T1058" i="1"/>
  <c r="T1059" i="1"/>
  <c r="T1060" i="1"/>
  <c r="T1061" i="1"/>
  <c r="T1062" i="1"/>
  <c r="T1063" i="1"/>
  <c r="T1064" i="1"/>
  <c r="T1065" i="1"/>
  <c r="T1066" i="1"/>
  <c r="T1067" i="1"/>
  <c r="T1068" i="1"/>
  <c r="T1069" i="1"/>
  <c r="T1070" i="1"/>
  <c r="T1071" i="1"/>
  <c r="T1072" i="1"/>
  <c r="T1073" i="1"/>
  <c r="T1074" i="1"/>
  <c r="T1075" i="1"/>
  <c r="T1076" i="1"/>
  <c r="T1077" i="1"/>
  <c r="T1078" i="1"/>
  <c r="T1079" i="1"/>
  <c r="T1080" i="1"/>
  <c r="T1081" i="1"/>
  <c r="T1082" i="1"/>
  <c r="T1083" i="1"/>
  <c r="T1084" i="1"/>
  <c r="T1085" i="1"/>
  <c r="T1086" i="1"/>
  <c r="T1087" i="1"/>
  <c r="T1088" i="1"/>
  <c r="T1089" i="1"/>
  <c r="T1090" i="1"/>
  <c r="T1091" i="1"/>
  <c r="T1092" i="1"/>
  <c r="T1093" i="1"/>
  <c r="T1094" i="1"/>
  <c r="T1095" i="1"/>
  <c r="T1096" i="1"/>
  <c r="T1097" i="1"/>
  <c r="T1098" i="1"/>
  <c r="T1099" i="1"/>
  <c r="T1100" i="1"/>
  <c r="T1101" i="1"/>
  <c r="T1102" i="1"/>
  <c r="T1103" i="1"/>
  <c r="T1104" i="1"/>
  <c r="T1105" i="1"/>
  <c r="T1106" i="1"/>
  <c r="T1107" i="1"/>
  <c r="T1108" i="1"/>
  <c r="T1109" i="1"/>
  <c r="T1110" i="1"/>
  <c r="T1111" i="1"/>
  <c r="T1112" i="1"/>
  <c r="T1113" i="1"/>
  <c r="T1114" i="1"/>
  <c r="T1115" i="1"/>
  <c r="T1116" i="1"/>
  <c r="T1117" i="1"/>
  <c r="T1118" i="1"/>
  <c r="T1119" i="1"/>
  <c r="T1120" i="1"/>
  <c r="T1121" i="1"/>
  <c r="T1122" i="1"/>
  <c r="T1123" i="1"/>
  <c r="T1124" i="1"/>
  <c r="T1125" i="1"/>
  <c r="T1126" i="1"/>
  <c r="T1127" i="1"/>
  <c r="T1128" i="1"/>
  <c r="T1129" i="1"/>
  <c r="T1130" i="1"/>
  <c r="T1131" i="1"/>
  <c r="T1132" i="1"/>
  <c r="T1133" i="1"/>
  <c r="T1134" i="1"/>
  <c r="T1135" i="1"/>
  <c r="T1136" i="1"/>
  <c r="T1137" i="1"/>
  <c r="T1138" i="1"/>
  <c r="T1139" i="1"/>
  <c r="T1140" i="1"/>
  <c r="T1141" i="1"/>
  <c r="T1142" i="1"/>
  <c r="T1143" i="1"/>
  <c r="T1144" i="1"/>
  <c r="T1145" i="1"/>
  <c r="T1146" i="1"/>
  <c r="T1147" i="1"/>
  <c r="T1148" i="1"/>
  <c r="T1149" i="1"/>
  <c r="T1150" i="1"/>
  <c r="T1151" i="1"/>
  <c r="T1152" i="1"/>
  <c r="T1153" i="1"/>
  <c r="T1154" i="1"/>
  <c r="T1155" i="1"/>
  <c r="T1156" i="1"/>
  <c r="T1157" i="1"/>
  <c r="T1158" i="1"/>
  <c r="T1159" i="1"/>
  <c r="T1160" i="1"/>
  <c r="T1161" i="1"/>
  <c r="T1162" i="1"/>
  <c r="T1163" i="1"/>
  <c r="T1164" i="1"/>
  <c r="T1165" i="1"/>
  <c r="T1166" i="1"/>
  <c r="T1167" i="1"/>
  <c r="T1168" i="1"/>
  <c r="T1169" i="1"/>
  <c r="T1170" i="1"/>
  <c r="T1171" i="1"/>
  <c r="T1172" i="1"/>
  <c r="T1173" i="1"/>
  <c r="T1174" i="1"/>
  <c r="T1175" i="1"/>
  <c r="T1176" i="1"/>
  <c r="T1177" i="1"/>
  <c r="T1178" i="1"/>
  <c r="T1179" i="1"/>
  <c r="T1180" i="1"/>
  <c r="T1181" i="1"/>
  <c r="T1182" i="1"/>
  <c r="T1183" i="1"/>
  <c r="T1184" i="1"/>
  <c r="T1185" i="1"/>
  <c r="T1186" i="1"/>
  <c r="T1187" i="1"/>
  <c r="T1188" i="1"/>
  <c r="T1189" i="1"/>
  <c r="T1190" i="1"/>
  <c r="T1191" i="1"/>
  <c r="T1192" i="1"/>
  <c r="T1193" i="1"/>
  <c r="T1194" i="1"/>
  <c r="T1195" i="1"/>
  <c r="T1196" i="1"/>
  <c r="T1197" i="1"/>
  <c r="T1198" i="1"/>
  <c r="T1199" i="1"/>
  <c r="T1200" i="1"/>
  <c r="T1201" i="1"/>
  <c r="T1202" i="1"/>
  <c r="T1203" i="1"/>
  <c r="T1204" i="1"/>
  <c r="T1205" i="1"/>
  <c r="T1206" i="1"/>
  <c r="T1207" i="1"/>
  <c r="T1208" i="1"/>
  <c r="T1209" i="1"/>
  <c r="T1210" i="1"/>
  <c r="T1211" i="1"/>
  <c r="T1212" i="1"/>
  <c r="T1213" i="1"/>
  <c r="T1214" i="1"/>
  <c r="T1215" i="1"/>
  <c r="T1216" i="1"/>
  <c r="T1217" i="1"/>
  <c r="T1218" i="1"/>
  <c r="T1219" i="1"/>
  <c r="T1220" i="1"/>
  <c r="T1221" i="1"/>
  <c r="T1222" i="1"/>
  <c r="T1223" i="1"/>
  <c r="T1224" i="1"/>
  <c r="T1225" i="1"/>
  <c r="T1226" i="1"/>
  <c r="T1227" i="1"/>
  <c r="T1228" i="1"/>
  <c r="T1229" i="1"/>
  <c r="T1230" i="1"/>
  <c r="T1231" i="1"/>
  <c r="T1232" i="1"/>
  <c r="T1233" i="1"/>
  <c r="T1234" i="1"/>
  <c r="T1235" i="1"/>
  <c r="T1236" i="1"/>
  <c r="T1237" i="1"/>
  <c r="T1238" i="1"/>
  <c r="T1239" i="1"/>
  <c r="T1240" i="1"/>
  <c r="T1241" i="1"/>
  <c r="T1242" i="1"/>
  <c r="T1243" i="1"/>
  <c r="T1244" i="1"/>
  <c r="T1245" i="1"/>
  <c r="T1246" i="1"/>
  <c r="T1247" i="1"/>
  <c r="T1248" i="1"/>
  <c r="T1249" i="1"/>
  <c r="T1250" i="1"/>
  <c r="T1251" i="1"/>
  <c r="T1252" i="1"/>
  <c r="T1253" i="1"/>
  <c r="T1254" i="1"/>
  <c r="T1255" i="1"/>
  <c r="T1256" i="1"/>
  <c r="T1257" i="1"/>
  <c r="T1258" i="1"/>
  <c r="T1259" i="1"/>
  <c r="T1260" i="1"/>
  <c r="T1261" i="1"/>
  <c r="T1262" i="1"/>
  <c r="T1263" i="1"/>
  <c r="T1264" i="1"/>
  <c r="T1265" i="1"/>
  <c r="T1266" i="1"/>
  <c r="T1267" i="1"/>
  <c r="T1268" i="1"/>
  <c r="T1269" i="1"/>
  <c r="T1270" i="1"/>
  <c r="T1271" i="1"/>
  <c r="T1272" i="1"/>
  <c r="T1273" i="1"/>
  <c r="T1274" i="1"/>
  <c r="T1275" i="1"/>
  <c r="T1276" i="1"/>
  <c r="T1277" i="1"/>
  <c r="T1278" i="1"/>
  <c r="T1279" i="1"/>
  <c r="T1280" i="1"/>
  <c r="T1281" i="1"/>
  <c r="T1282" i="1"/>
  <c r="T1283" i="1"/>
  <c r="T1284" i="1"/>
  <c r="T1285" i="1"/>
  <c r="T1286" i="1"/>
  <c r="T1287" i="1"/>
  <c r="T1288" i="1"/>
  <c r="T1289" i="1"/>
  <c r="T1290" i="1"/>
  <c r="T1291" i="1"/>
  <c r="T1292" i="1"/>
  <c r="T1293" i="1"/>
  <c r="T1294" i="1"/>
  <c r="T1295" i="1"/>
  <c r="T1296" i="1"/>
  <c r="T1297" i="1"/>
  <c r="T1298" i="1"/>
  <c r="T1299" i="1"/>
  <c r="T1300" i="1"/>
  <c r="T1301" i="1"/>
  <c r="T1302" i="1"/>
  <c r="T1303" i="1"/>
  <c r="T1304" i="1"/>
  <c r="T1305" i="1"/>
  <c r="T1306" i="1"/>
  <c r="T1307" i="1"/>
  <c r="T1308" i="1"/>
  <c r="T1309" i="1"/>
  <c r="T1310" i="1"/>
  <c r="T1311" i="1"/>
  <c r="T1312" i="1"/>
  <c r="T1313" i="1"/>
  <c r="T1314" i="1"/>
  <c r="T1315" i="1"/>
  <c r="T1316" i="1"/>
  <c r="T1317" i="1"/>
  <c r="T1318" i="1"/>
  <c r="T1319" i="1"/>
  <c r="T1320" i="1"/>
  <c r="T1321" i="1"/>
  <c r="T1322" i="1"/>
  <c r="T1323" i="1"/>
  <c r="T1324" i="1"/>
  <c r="T1325" i="1"/>
  <c r="T1326" i="1"/>
  <c r="T1327" i="1"/>
  <c r="T1328" i="1"/>
  <c r="T1329" i="1"/>
  <c r="T1330" i="1"/>
  <c r="T1331" i="1"/>
  <c r="T1332" i="1"/>
  <c r="T1333" i="1"/>
  <c r="T1334" i="1"/>
  <c r="T1335" i="1"/>
  <c r="T1336" i="1"/>
  <c r="T1337" i="1"/>
  <c r="T1338" i="1"/>
  <c r="T1339" i="1"/>
  <c r="T1340" i="1"/>
  <c r="T1341" i="1"/>
  <c r="T1342" i="1"/>
  <c r="T1343" i="1"/>
  <c r="T1344" i="1"/>
  <c r="T1345" i="1"/>
  <c r="T1346" i="1"/>
  <c r="T1347" i="1"/>
  <c r="T1348" i="1"/>
  <c r="T1349" i="1"/>
  <c r="T1350" i="1"/>
  <c r="T1351" i="1"/>
  <c r="T1352" i="1"/>
  <c r="T1353" i="1"/>
  <c r="T1354" i="1"/>
  <c r="T1355" i="1"/>
  <c r="T1356" i="1"/>
  <c r="T1357" i="1"/>
  <c r="T1358" i="1"/>
  <c r="T1359" i="1"/>
  <c r="T1360" i="1"/>
  <c r="T1361" i="1"/>
  <c r="T1362" i="1"/>
  <c r="T1363" i="1"/>
  <c r="T1364" i="1"/>
  <c r="T1365" i="1"/>
  <c r="T1366" i="1"/>
  <c r="T1367" i="1"/>
  <c r="T1368" i="1"/>
  <c r="T1369" i="1"/>
  <c r="T1370" i="1"/>
  <c r="T1371" i="1"/>
  <c r="T1372" i="1"/>
  <c r="T1373" i="1"/>
  <c r="T1374" i="1"/>
  <c r="T1375" i="1"/>
  <c r="T1376" i="1"/>
  <c r="T1377" i="1"/>
  <c r="T1378" i="1"/>
  <c r="T1379" i="1"/>
  <c r="T1380" i="1"/>
  <c r="T1381" i="1"/>
  <c r="T1382" i="1"/>
  <c r="T1383" i="1"/>
  <c r="T1384" i="1"/>
  <c r="T1385" i="1"/>
  <c r="T1386" i="1"/>
  <c r="T1387" i="1"/>
  <c r="T1388" i="1"/>
  <c r="T1389" i="1"/>
  <c r="T1390" i="1"/>
  <c r="T1391" i="1"/>
  <c r="T1392" i="1"/>
  <c r="T1393" i="1"/>
  <c r="T1394" i="1"/>
  <c r="T1395" i="1"/>
  <c r="T1396" i="1"/>
  <c r="T1397" i="1"/>
  <c r="T1398" i="1"/>
  <c r="T1399" i="1"/>
  <c r="T1400" i="1"/>
  <c r="T1401" i="1"/>
  <c r="T1402" i="1"/>
  <c r="T1403" i="1"/>
  <c r="T1404" i="1"/>
  <c r="T1405" i="1"/>
  <c r="T1406" i="1"/>
  <c r="T1407" i="1"/>
  <c r="T1408" i="1"/>
  <c r="T1409" i="1"/>
  <c r="T1410" i="1"/>
  <c r="T1411" i="1"/>
  <c r="T1412" i="1"/>
  <c r="T1413" i="1"/>
  <c r="T1414" i="1"/>
  <c r="T1415" i="1"/>
  <c r="T1416" i="1"/>
  <c r="T1417" i="1"/>
  <c r="T1418" i="1"/>
  <c r="T1419" i="1"/>
  <c r="T1420" i="1"/>
  <c r="T1421" i="1"/>
  <c r="T1422" i="1"/>
  <c r="T1423" i="1"/>
  <c r="T1424" i="1"/>
  <c r="T1425" i="1"/>
  <c r="T1426" i="1"/>
  <c r="T1427" i="1"/>
  <c r="T1428" i="1"/>
  <c r="T1429" i="1"/>
  <c r="T1430" i="1"/>
  <c r="T1431" i="1"/>
  <c r="T1432" i="1"/>
  <c r="T1433" i="1"/>
  <c r="T1434" i="1"/>
  <c r="T1435" i="1"/>
  <c r="T1436" i="1"/>
  <c r="T1437" i="1"/>
  <c r="T1438" i="1"/>
  <c r="T1439" i="1"/>
  <c r="T1440" i="1"/>
  <c r="T1441" i="1"/>
  <c r="T1442" i="1"/>
  <c r="T1443" i="1"/>
  <c r="T1444" i="1"/>
  <c r="T1445" i="1"/>
  <c r="T1446" i="1"/>
  <c r="T1447" i="1"/>
  <c r="T1448" i="1"/>
  <c r="T1449" i="1"/>
  <c r="T1450" i="1"/>
  <c r="T1451" i="1"/>
  <c r="T1452" i="1"/>
  <c r="T1453" i="1"/>
  <c r="T1454" i="1"/>
  <c r="T1455" i="1"/>
  <c r="T1456" i="1"/>
  <c r="T1457" i="1"/>
  <c r="T1458" i="1"/>
  <c r="T1459" i="1"/>
  <c r="T1460" i="1"/>
  <c r="T1461" i="1"/>
  <c r="T1462" i="1"/>
  <c r="T1463" i="1"/>
  <c r="T1464" i="1"/>
  <c r="T1465" i="1"/>
  <c r="T1466" i="1"/>
  <c r="T1467" i="1"/>
  <c r="T1468" i="1"/>
  <c r="T1469" i="1"/>
  <c r="T1470" i="1"/>
  <c r="T1471" i="1"/>
  <c r="T1472" i="1"/>
  <c r="T1473" i="1"/>
  <c r="T1474" i="1"/>
  <c r="T1475" i="1"/>
  <c r="T1476" i="1"/>
  <c r="T1477" i="1"/>
  <c r="T1478" i="1"/>
  <c r="T1479" i="1"/>
  <c r="T1480" i="1"/>
  <c r="T1481" i="1"/>
  <c r="T1482" i="1"/>
  <c r="T1483" i="1"/>
  <c r="T1484" i="1"/>
  <c r="T1485" i="1"/>
  <c r="T1486" i="1"/>
  <c r="T1487" i="1"/>
  <c r="T1488" i="1"/>
  <c r="T1489" i="1"/>
  <c r="T1490" i="1"/>
  <c r="T1491" i="1"/>
  <c r="T1492" i="1"/>
  <c r="T1493" i="1"/>
  <c r="T1494" i="1"/>
  <c r="T1495" i="1"/>
  <c r="T1496" i="1"/>
  <c r="T1497" i="1"/>
  <c r="T1498" i="1"/>
  <c r="T1499" i="1"/>
  <c r="T1500" i="1"/>
  <c r="T1501" i="1"/>
  <c r="T1502" i="1"/>
  <c r="T1503" i="1"/>
  <c r="T1504" i="1"/>
  <c r="T1505" i="1"/>
  <c r="T1506" i="1"/>
  <c r="T1507" i="1"/>
  <c r="T1508" i="1"/>
  <c r="T1509" i="1"/>
  <c r="T1510" i="1"/>
  <c r="T1511" i="1"/>
  <c r="T1512" i="1"/>
  <c r="T1513" i="1"/>
  <c r="T1514" i="1"/>
  <c r="T1515" i="1"/>
  <c r="T1516" i="1"/>
  <c r="T1517" i="1"/>
  <c r="T1518" i="1"/>
  <c r="T1519" i="1"/>
  <c r="T1520" i="1"/>
  <c r="T1521" i="1"/>
  <c r="T1522" i="1"/>
  <c r="T1523" i="1"/>
  <c r="T1524" i="1"/>
  <c r="T1525" i="1"/>
  <c r="T1526" i="1"/>
  <c r="T1527" i="1"/>
  <c r="T1528" i="1"/>
  <c r="T1529" i="1"/>
  <c r="T1530" i="1"/>
  <c r="T1531" i="1"/>
  <c r="T1532" i="1"/>
  <c r="T1533" i="1"/>
  <c r="T1534" i="1"/>
  <c r="T1535" i="1"/>
  <c r="T1536" i="1"/>
  <c r="T1537" i="1"/>
  <c r="T1538" i="1"/>
  <c r="T1539" i="1"/>
  <c r="T1540" i="1"/>
  <c r="T1541" i="1"/>
  <c r="T1542" i="1"/>
  <c r="T1543" i="1"/>
  <c r="T1544" i="1"/>
  <c r="T1545" i="1"/>
  <c r="T1546" i="1"/>
  <c r="T1547" i="1"/>
  <c r="T1548" i="1"/>
  <c r="T1549" i="1"/>
  <c r="T1550" i="1"/>
  <c r="T1551" i="1"/>
  <c r="T1552" i="1"/>
  <c r="T1553" i="1"/>
  <c r="T1554" i="1"/>
  <c r="T1555" i="1"/>
  <c r="T1556" i="1"/>
  <c r="T1557" i="1"/>
  <c r="T1558" i="1"/>
  <c r="T1559" i="1"/>
  <c r="T1560" i="1"/>
  <c r="T1561" i="1"/>
  <c r="T1562" i="1"/>
  <c r="T1563" i="1"/>
  <c r="T1564" i="1"/>
  <c r="T1565" i="1"/>
  <c r="T1566" i="1"/>
  <c r="T1567" i="1"/>
  <c r="T1568" i="1"/>
  <c r="T1569" i="1"/>
  <c r="T1570" i="1"/>
  <c r="T1571" i="1"/>
  <c r="T1572" i="1"/>
  <c r="T1573" i="1"/>
  <c r="T1574" i="1"/>
  <c r="T1575" i="1"/>
  <c r="T1576" i="1"/>
  <c r="T1577" i="1"/>
  <c r="T1578" i="1"/>
  <c r="T1579" i="1"/>
  <c r="T1580" i="1"/>
  <c r="T1581" i="1"/>
  <c r="T1582" i="1"/>
  <c r="T1583" i="1"/>
  <c r="T1584" i="1"/>
  <c r="T1585" i="1"/>
  <c r="T1586" i="1"/>
  <c r="T1587" i="1"/>
  <c r="T1588" i="1"/>
  <c r="T1589" i="1"/>
  <c r="T1590" i="1"/>
  <c r="T1591" i="1"/>
  <c r="T1592" i="1"/>
  <c r="T1593" i="1"/>
  <c r="T1594" i="1"/>
  <c r="T1595" i="1"/>
  <c r="T1596" i="1"/>
  <c r="T1597" i="1"/>
  <c r="T1598" i="1"/>
  <c r="T1599" i="1"/>
  <c r="T1600" i="1"/>
  <c r="T1601" i="1"/>
  <c r="T1602" i="1"/>
  <c r="T1603" i="1"/>
  <c r="T1604" i="1"/>
  <c r="T1605" i="1"/>
  <c r="T1606" i="1"/>
  <c r="T1607" i="1"/>
  <c r="T1608" i="1"/>
  <c r="T1609" i="1"/>
  <c r="T1610" i="1"/>
  <c r="T1611" i="1"/>
  <c r="T1612" i="1"/>
  <c r="T1613" i="1"/>
  <c r="T1614" i="1"/>
  <c r="T1615" i="1"/>
  <c r="T1616" i="1"/>
  <c r="T1617" i="1"/>
  <c r="T1618" i="1"/>
  <c r="T1619" i="1"/>
  <c r="T1620" i="1"/>
  <c r="T1621" i="1"/>
  <c r="T1622" i="1"/>
  <c r="T1623" i="1"/>
  <c r="T1624" i="1"/>
  <c r="T1625" i="1"/>
  <c r="T1626" i="1"/>
  <c r="T1627" i="1"/>
  <c r="T1628" i="1"/>
  <c r="T1629" i="1"/>
  <c r="T1630" i="1"/>
  <c r="T1631" i="1"/>
  <c r="T1632" i="1"/>
  <c r="T1633" i="1"/>
  <c r="T1634" i="1"/>
  <c r="T1635" i="1"/>
  <c r="T1636" i="1"/>
  <c r="T1637" i="1"/>
  <c r="T1638" i="1"/>
  <c r="T1639" i="1"/>
  <c r="T1640" i="1"/>
  <c r="T1641" i="1"/>
  <c r="T1642" i="1"/>
  <c r="T1643" i="1"/>
  <c r="T1644" i="1"/>
  <c r="T1645" i="1"/>
  <c r="T1646" i="1"/>
  <c r="T1647" i="1"/>
  <c r="T1648" i="1"/>
  <c r="T1649" i="1"/>
  <c r="T1650" i="1"/>
  <c r="T1651" i="1"/>
  <c r="T1652" i="1"/>
  <c r="T1653" i="1"/>
  <c r="T1654" i="1"/>
  <c r="T1655" i="1"/>
  <c r="T1656" i="1"/>
  <c r="T1657" i="1"/>
  <c r="T1658" i="1"/>
  <c r="T1659" i="1"/>
  <c r="T1660" i="1"/>
  <c r="T1661" i="1"/>
  <c r="T1662" i="1"/>
  <c r="T1663" i="1"/>
  <c r="T1664" i="1"/>
  <c r="T1665" i="1"/>
  <c r="T1666" i="1"/>
  <c r="T1667" i="1"/>
  <c r="T1668" i="1"/>
  <c r="T1669" i="1"/>
  <c r="T1670" i="1"/>
  <c r="T1671" i="1"/>
  <c r="T1672" i="1"/>
  <c r="T1673" i="1"/>
  <c r="T1674" i="1"/>
  <c r="T1675" i="1"/>
  <c r="T1676" i="1"/>
  <c r="T1677" i="1"/>
  <c r="T1678" i="1"/>
  <c r="T1679" i="1"/>
  <c r="T1680" i="1"/>
  <c r="T1681" i="1"/>
  <c r="T1682" i="1"/>
  <c r="T1683" i="1"/>
  <c r="T1684" i="1"/>
  <c r="T1685" i="1"/>
  <c r="T1686" i="1"/>
  <c r="T1687" i="1"/>
  <c r="T1688" i="1"/>
  <c r="T1689" i="1"/>
  <c r="T1690" i="1"/>
  <c r="T1691" i="1"/>
  <c r="T1692" i="1"/>
  <c r="T1693" i="1"/>
  <c r="T1694" i="1"/>
  <c r="T1695" i="1"/>
  <c r="T1696" i="1"/>
  <c r="T1697" i="1"/>
  <c r="T1698" i="1"/>
  <c r="T1699" i="1"/>
  <c r="T1700" i="1"/>
  <c r="T1701" i="1"/>
  <c r="T1702" i="1"/>
  <c r="T1703" i="1"/>
  <c r="T1704" i="1"/>
  <c r="T1705" i="1"/>
  <c r="T1706" i="1"/>
  <c r="T1707" i="1"/>
  <c r="T1708" i="1"/>
  <c r="T1709" i="1"/>
  <c r="T1710" i="1"/>
  <c r="T1711" i="1"/>
  <c r="T1712" i="1"/>
  <c r="T1713" i="1"/>
  <c r="T1714" i="1"/>
  <c r="T1715" i="1"/>
  <c r="T1716" i="1"/>
  <c r="T1717" i="1"/>
  <c r="T1718" i="1"/>
  <c r="T1719" i="1"/>
  <c r="T1720" i="1"/>
  <c r="T1721" i="1"/>
  <c r="T1722" i="1"/>
  <c r="T1723" i="1"/>
  <c r="T1724" i="1"/>
  <c r="T1725" i="1"/>
  <c r="T1726" i="1"/>
  <c r="T1727" i="1"/>
  <c r="T1728" i="1"/>
  <c r="T1729" i="1"/>
  <c r="T1730" i="1"/>
  <c r="T1731" i="1"/>
  <c r="T1732" i="1"/>
  <c r="T1733" i="1"/>
  <c r="T1734" i="1"/>
  <c r="T1735" i="1"/>
  <c r="T1736" i="1"/>
  <c r="T1737" i="1"/>
  <c r="T1738" i="1"/>
  <c r="T1739" i="1"/>
  <c r="T1740" i="1"/>
  <c r="T1741" i="1"/>
  <c r="T1742" i="1"/>
  <c r="T1743" i="1"/>
  <c r="T1744" i="1"/>
  <c r="T1745" i="1"/>
  <c r="T1746" i="1"/>
  <c r="T1747" i="1"/>
  <c r="T1748" i="1"/>
  <c r="T1749" i="1"/>
  <c r="T1750" i="1"/>
  <c r="T1751" i="1"/>
  <c r="T1752" i="1"/>
  <c r="T1753" i="1"/>
  <c r="T1754" i="1"/>
  <c r="T1755" i="1"/>
  <c r="T1756" i="1"/>
  <c r="T1757" i="1"/>
  <c r="T1758" i="1"/>
  <c r="T1759" i="1"/>
  <c r="T1760" i="1"/>
  <c r="T1761" i="1"/>
  <c r="T1762" i="1"/>
  <c r="T1763" i="1"/>
  <c r="T1764" i="1"/>
  <c r="T1765" i="1"/>
  <c r="T1766" i="1"/>
  <c r="T1767" i="1"/>
  <c r="T1768" i="1"/>
  <c r="T1769" i="1"/>
  <c r="T1770" i="1"/>
  <c r="T1771" i="1"/>
  <c r="T1772" i="1"/>
  <c r="T1773" i="1"/>
  <c r="T1774" i="1"/>
  <c r="T1775" i="1"/>
  <c r="T1776" i="1"/>
  <c r="T1777" i="1"/>
  <c r="T1778" i="1"/>
  <c r="T1779" i="1"/>
  <c r="T1780" i="1"/>
  <c r="T1781" i="1"/>
  <c r="T1782" i="1"/>
  <c r="T1783" i="1"/>
  <c r="T1784" i="1"/>
  <c r="T1785" i="1"/>
  <c r="T1786" i="1"/>
  <c r="T1787" i="1"/>
  <c r="T1788" i="1"/>
  <c r="T1789" i="1"/>
  <c r="T1790" i="1"/>
  <c r="T1791" i="1"/>
  <c r="T1792" i="1"/>
  <c r="T1793" i="1"/>
  <c r="T1794" i="1"/>
  <c r="T1795" i="1"/>
  <c r="T1796" i="1"/>
  <c r="T1797" i="1"/>
  <c r="T1798" i="1"/>
  <c r="T1799" i="1"/>
  <c r="T1800" i="1"/>
  <c r="T1801" i="1"/>
  <c r="T1802" i="1"/>
  <c r="T1803" i="1"/>
  <c r="T1804" i="1"/>
  <c r="T1805" i="1"/>
  <c r="T1806" i="1"/>
  <c r="T1807" i="1"/>
  <c r="T1808" i="1"/>
  <c r="T1809" i="1"/>
  <c r="T1810" i="1"/>
  <c r="T1811" i="1"/>
  <c r="T1812" i="1"/>
  <c r="T1813" i="1"/>
  <c r="T1814" i="1"/>
  <c r="T1815" i="1"/>
  <c r="T1816" i="1"/>
  <c r="T1817" i="1"/>
  <c r="T1818" i="1"/>
  <c r="T1819" i="1"/>
  <c r="T1820" i="1"/>
  <c r="T1821" i="1"/>
  <c r="T1822" i="1"/>
  <c r="T1823" i="1"/>
  <c r="T1824" i="1"/>
  <c r="T1825" i="1"/>
  <c r="T1826" i="1"/>
  <c r="T1827" i="1"/>
  <c r="T1828" i="1"/>
  <c r="T1829" i="1"/>
  <c r="T1830" i="1"/>
  <c r="T1831" i="1"/>
  <c r="T1832" i="1"/>
  <c r="T1833" i="1"/>
  <c r="T1834" i="1"/>
  <c r="T1835" i="1"/>
  <c r="T1836" i="1"/>
  <c r="T1837" i="1"/>
  <c r="T1838" i="1"/>
  <c r="T1839" i="1"/>
  <c r="T1840" i="1"/>
  <c r="T1841" i="1"/>
  <c r="T1842" i="1"/>
  <c r="T1843" i="1"/>
  <c r="T1844" i="1"/>
  <c r="T1845" i="1"/>
  <c r="T1846" i="1"/>
  <c r="T1847" i="1"/>
  <c r="T1848" i="1"/>
  <c r="T1849" i="1"/>
  <c r="T1850" i="1"/>
  <c r="T1851" i="1"/>
  <c r="T1852" i="1"/>
  <c r="T1853" i="1"/>
  <c r="T1854" i="1"/>
  <c r="T1855" i="1"/>
  <c r="T1856" i="1"/>
  <c r="T1857" i="1"/>
  <c r="T1858" i="1"/>
  <c r="T1859" i="1"/>
  <c r="T1860" i="1"/>
  <c r="T1861" i="1"/>
  <c r="T1862" i="1"/>
  <c r="T1863" i="1"/>
  <c r="T1864" i="1"/>
  <c r="T1865" i="1"/>
  <c r="T1866" i="1"/>
  <c r="T1867" i="1"/>
  <c r="T1868" i="1"/>
  <c r="T1869" i="1"/>
  <c r="T1870" i="1"/>
  <c r="T1871" i="1"/>
  <c r="T1872" i="1"/>
  <c r="T1873" i="1"/>
  <c r="T1874" i="1"/>
  <c r="T1875" i="1"/>
  <c r="T1876" i="1"/>
  <c r="T1877" i="1"/>
  <c r="T1878" i="1"/>
  <c r="T1879" i="1"/>
  <c r="T1880" i="1"/>
  <c r="T1881" i="1"/>
  <c r="T1882" i="1"/>
  <c r="T1883" i="1"/>
  <c r="T1884" i="1"/>
  <c r="T1885" i="1"/>
  <c r="T1886" i="1"/>
  <c r="T1887" i="1"/>
  <c r="T1888" i="1"/>
  <c r="T1889" i="1"/>
  <c r="T1890" i="1"/>
  <c r="T1891" i="1"/>
  <c r="T1892" i="1"/>
  <c r="T1893" i="1"/>
  <c r="T1894" i="1"/>
  <c r="T1895" i="1"/>
  <c r="T1896" i="1"/>
  <c r="T1897" i="1"/>
  <c r="T1898" i="1"/>
  <c r="T1899" i="1"/>
  <c r="T1900" i="1"/>
  <c r="T1901" i="1"/>
  <c r="T1902" i="1"/>
  <c r="T1903" i="1"/>
  <c r="T1904" i="1"/>
  <c r="T1905" i="1"/>
  <c r="T1906" i="1"/>
  <c r="T1907" i="1"/>
  <c r="T1908" i="1"/>
  <c r="T1909" i="1"/>
  <c r="T1910" i="1"/>
  <c r="T1911" i="1"/>
  <c r="T1912" i="1"/>
  <c r="T1913" i="1"/>
  <c r="T1914" i="1"/>
  <c r="T1915" i="1"/>
  <c r="T1916" i="1"/>
  <c r="T1917" i="1"/>
  <c r="T1918" i="1"/>
  <c r="T1919" i="1"/>
  <c r="T1920" i="1"/>
  <c r="T1921" i="1"/>
  <c r="T1922" i="1"/>
  <c r="T1923" i="1"/>
  <c r="T1924" i="1"/>
  <c r="T1925" i="1"/>
  <c r="T1926" i="1"/>
  <c r="T1927" i="1"/>
  <c r="T1928" i="1"/>
  <c r="T1929" i="1"/>
  <c r="T1930" i="1"/>
  <c r="T1931" i="1"/>
  <c r="T1932" i="1"/>
  <c r="T1933" i="1"/>
  <c r="T1934" i="1"/>
  <c r="T1935" i="1"/>
  <c r="T1936" i="1"/>
  <c r="T1937" i="1"/>
  <c r="T1938" i="1"/>
  <c r="T1939" i="1"/>
  <c r="T1940" i="1"/>
  <c r="T1941" i="1"/>
  <c r="T1942" i="1"/>
  <c r="T1943" i="1"/>
  <c r="T1944" i="1"/>
  <c r="T1945" i="1"/>
  <c r="T1946" i="1"/>
  <c r="T1947" i="1"/>
  <c r="T1948" i="1"/>
  <c r="T1949" i="1"/>
  <c r="T1950" i="1"/>
  <c r="T1951" i="1"/>
  <c r="T1952" i="1"/>
  <c r="T1953" i="1"/>
  <c r="T1954" i="1"/>
  <c r="T1955" i="1"/>
  <c r="T1956" i="1"/>
  <c r="T1957" i="1"/>
  <c r="T1958" i="1"/>
  <c r="T1959" i="1"/>
  <c r="T1960" i="1"/>
  <c r="T1961" i="1"/>
  <c r="T1962" i="1"/>
  <c r="T1963" i="1"/>
  <c r="T1964" i="1"/>
  <c r="T1965" i="1"/>
  <c r="T1966" i="1"/>
  <c r="T1967" i="1"/>
  <c r="T1968" i="1"/>
  <c r="T1969" i="1"/>
  <c r="T1970" i="1"/>
  <c r="T1971" i="1"/>
  <c r="T1972" i="1"/>
  <c r="T1973" i="1"/>
  <c r="T1974" i="1"/>
  <c r="T1975" i="1"/>
  <c r="T1976" i="1"/>
  <c r="T1977" i="1"/>
  <c r="T1978" i="1"/>
  <c r="T1979" i="1"/>
  <c r="T1980" i="1"/>
  <c r="T1981" i="1"/>
  <c r="T1982" i="1"/>
  <c r="T1983" i="1"/>
  <c r="T1984" i="1"/>
  <c r="T1985" i="1"/>
  <c r="T1986" i="1"/>
  <c r="T1987" i="1"/>
  <c r="T1988" i="1"/>
  <c r="T1989" i="1"/>
  <c r="T1990" i="1"/>
  <c r="T1991" i="1"/>
  <c r="T1992" i="1"/>
  <c r="T1993" i="1"/>
  <c r="T1994" i="1"/>
  <c r="T1995" i="1"/>
  <c r="T1996" i="1"/>
  <c r="T1997" i="1"/>
  <c r="T1998" i="1"/>
  <c r="T1999" i="1"/>
  <c r="T2000" i="1"/>
  <c r="T2001" i="1"/>
  <c r="T2002" i="1"/>
  <c r="T2003" i="1"/>
  <c r="T2004" i="1"/>
  <c r="T2005" i="1"/>
  <c r="T2006" i="1"/>
  <c r="T2007" i="1"/>
  <c r="T2008" i="1"/>
  <c r="T2009" i="1"/>
  <c r="T2010" i="1"/>
  <c r="T2011" i="1"/>
  <c r="T2012" i="1"/>
  <c r="T2013" i="1"/>
  <c r="T2014" i="1"/>
  <c r="T2015" i="1"/>
  <c r="T2016" i="1"/>
  <c r="T2017" i="1"/>
  <c r="T2018" i="1"/>
  <c r="T2019" i="1"/>
  <c r="T2020" i="1"/>
  <c r="T2021" i="1"/>
  <c r="T2022" i="1"/>
  <c r="T2023" i="1"/>
  <c r="T2024" i="1"/>
  <c r="T2025" i="1"/>
  <c r="T2026" i="1"/>
  <c r="T2027" i="1"/>
  <c r="T2028" i="1"/>
  <c r="T2029" i="1"/>
  <c r="T2030" i="1"/>
  <c r="T2031" i="1"/>
  <c r="T2032" i="1"/>
  <c r="T2033" i="1"/>
  <c r="T2034" i="1"/>
  <c r="T2035" i="1"/>
  <c r="T2036" i="1"/>
  <c r="T2037" i="1"/>
  <c r="T2038" i="1"/>
  <c r="T2039" i="1"/>
  <c r="T2040" i="1"/>
  <c r="T2041" i="1"/>
  <c r="T2042" i="1"/>
  <c r="T2043" i="1"/>
  <c r="T2044" i="1"/>
  <c r="T2045" i="1"/>
  <c r="T2046" i="1"/>
  <c r="T2047" i="1"/>
  <c r="T2048" i="1"/>
  <c r="T2049" i="1"/>
  <c r="T2050" i="1"/>
  <c r="T2051" i="1"/>
  <c r="T2052" i="1"/>
  <c r="T2053" i="1"/>
  <c r="T2054" i="1"/>
  <c r="T2055" i="1"/>
  <c r="T2056" i="1"/>
  <c r="T2057" i="1"/>
  <c r="T2058" i="1"/>
  <c r="T2059" i="1"/>
  <c r="T2060" i="1"/>
  <c r="T2061" i="1"/>
  <c r="T2062" i="1"/>
  <c r="T2063" i="1"/>
  <c r="T2064" i="1"/>
  <c r="T2065" i="1"/>
  <c r="T2066" i="1"/>
  <c r="T2067" i="1"/>
  <c r="T2068" i="1"/>
  <c r="T2069" i="1"/>
  <c r="T2070" i="1"/>
  <c r="T2071" i="1"/>
  <c r="T2072" i="1"/>
  <c r="T2073" i="1"/>
  <c r="T2074" i="1"/>
  <c r="T2075" i="1"/>
  <c r="T2076" i="1"/>
  <c r="T2077" i="1"/>
  <c r="T2078" i="1"/>
  <c r="T2079" i="1"/>
  <c r="T2080" i="1"/>
  <c r="T2081" i="1"/>
  <c r="T2082" i="1"/>
  <c r="T2083" i="1"/>
  <c r="T2084" i="1"/>
  <c r="T2085" i="1"/>
  <c r="T2086" i="1"/>
  <c r="T2087" i="1"/>
  <c r="T2088" i="1"/>
  <c r="T2089" i="1"/>
  <c r="T2090" i="1"/>
  <c r="T2091" i="1"/>
  <c r="T2092" i="1"/>
  <c r="T2093" i="1"/>
  <c r="T2094" i="1"/>
  <c r="T2095" i="1"/>
  <c r="T2096" i="1"/>
  <c r="T2097" i="1"/>
  <c r="T2098" i="1"/>
  <c r="T2099" i="1"/>
  <c r="T2100" i="1"/>
  <c r="T2101" i="1"/>
  <c r="T2102" i="1"/>
  <c r="T2103" i="1"/>
  <c r="T2104" i="1"/>
  <c r="T2105" i="1"/>
  <c r="T2106" i="1"/>
  <c r="T2107" i="1"/>
  <c r="T2108" i="1"/>
  <c r="T2109" i="1"/>
  <c r="T2110" i="1"/>
  <c r="T2111" i="1"/>
  <c r="T2112" i="1"/>
  <c r="T2113" i="1"/>
  <c r="T2114" i="1"/>
  <c r="T2115" i="1"/>
  <c r="T2116" i="1"/>
  <c r="T2117" i="1"/>
  <c r="T2118" i="1"/>
  <c r="T2119" i="1"/>
  <c r="T2120" i="1"/>
  <c r="T2121" i="1"/>
  <c r="T2122" i="1"/>
  <c r="T2123" i="1"/>
  <c r="T2124" i="1"/>
  <c r="T2125" i="1"/>
  <c r="T2126" i="1"/>
  <c r="T2127" i="1"/>
  <c r="T2128" i="1"/>
  <c r="T2129" i="1"/>
  <c r="T2130" i="1"/>
  <c r="T2131" i="1"/>
  <c r="T2132" i="1"/>
  <c r="T2133" i="1"/>
  <c r="T2134" i="1"/>
  <c r="T2135" i="1"/>
  <c r="T2136" i="1"/>
  <c r="T2137" i="1"/>
  <c r="T2138" i="1"/>
  <c r="T2139" i="1"/>
  <c r="T2140" i="1"/>
  <c r="T2141" i="1"/>
  <c r="T2142" i="1"/>
  <c r="T2143" i="1"/>
  <c r="T2144" i="1"/>
  <c r="T2145" i="1"/>
  <c r="T2146" i="1"/>
  <c r="T2147" i="1"/>
  <c r="T2148" i="1"/>
  <c r="T2149" i="1"/>
  <c r="T2150" i="1"/>
  <c r="T2151" i="1"/>
  <c r="T2152" i="1"/>
  <c r="T2153" i="1"/>
  <c r="T2154" i="1"/>
  <c r="T2155" i="1"/>
  <c r="T2156" i="1"/>
  <c r="T2157" i="1"/>
  <c r="T2158" i="1"/>
  <c r="T2159" i="1"/>
  <c r="T2160" i="1"/>
  <c r="T2161" i="1"/>
  <c r="T2162" i="1"/>
  <c r="T2163" i="1"/>
  <c r="T2164" i="1"/>
  <c r="T2165" i="1"/>
  <c r="T2166" i="1"/>
  <c r="T2167" i="1"/>
  <c r="T2168" i="1"/>
  <c r="T2169" i="1"/>
  <c r="T2170" i="1"/>
  <c r="T2171" i="1"/>
  <c r="T2172" i="1"/>
  <c r="T2173" i="1"/>
  <c r="T2174" i="1"/>
  <c r="T2175" i="1"/>
  <c r="T2176" i="1"/>
  <c r="T2177" i="1"/>
  <c r="T2178" i="1"/>
  <c r="T2179" i="1"/>
  <c r="T2180" i="1"/>
  <c r="T2181" i="1"/>
  <c r="T2182" i="1"/>
  <c r="T2183" i="1"/>
  <c r="T2184" i="1"/>
  <c r="T2185" i="1"/>
  <c r="T2186" i="1"/>
  <c r="T2187" i="1"/>
  <c r="T2188" i="1"/>
  <c r="T2189" i="1"/>
  <c r="T2190" i="1"/>
  <c r="T2191" i="1"/>
  <c r="T2192" i="1"/>
  <c r="T2193" i="1"/>
  <c r="T2194" i="1"/>
  <c r="T2195" i="1"/>
  <c r="T2196" i="1"/>
  <c r="T2197" i="1"/>
  <c r="T2198" i="1"/>
  <c r="T2199" i="1"/>
  <c r="T2200" i="1"/>
  <c r="T2201" i="1"/>
  <c r="T2202" i="1"/>
  <c r="T2203" i="1"/>
  <c r="T2204" i="1"/>
  <c r="T2205" i="1"/>
  <c r="T2206" i="1"/>
  <c r="T2207" i="1"/>
  <c r="T2208" i="1"/>
  <c r="T2209" i="1"/>
  <c r="T2210" i="1"/>
  <c r="T2211" i="1"/>
  <c r="T2212" i="1"/>
  <c r="T2213" i="1"/>
  <c r="T2214" i="1"/>
  <c r="T2215" i="1"/>
  <c r="T2216" i="1"/>
  <c r="T2217" i="1"/>
  <c r="T2218" i="1"/>
  <c r="T2219" i="1"/>
  <c r="T2220" i="1"/>
  <c r="T2221" i="1"/>
  <c r="T2222" i="1"/>
  <c r="T2223" i="1"/>
  <c r="T2224" i="1"/>
  <c r="T2225" i="1"/>
  <c r="T2226" i="1"/>
  <c r="T2227" i="1"/>
  <c r="T2228" i="1"/>
  <c r="T2229" i="1"/>
  <c r="T2230" i="1"/>
  <c r="T2231" i="1"/>
  <c r="T2232" i="1"/>
  <c r="T2233" i="1"/>
  <c r="T2234" i="1"/>
  <c r="T2235" i="1"/>
  <c r="T2236" i="1"/>
  <c r="T2237" i="1"/>
  <c r="T2238" i="1"/>
  <c r="T2239" i="1"/>
  <c r="T2240" i="1"/>
  <c r="T2241" i="1"/>
  <c r="T2242" i="1"/>
  <c r="T2243" i="1"/>
  <c r="T2244" i="1"/>
  <c r="T2245" i="1"/>
  <c r="T2246" i="1"/>
  <c r="T2247" i="1"/>
  <c r="T2248" i="1"/>
  <c r="T2249" i="1"/>
  <c r="T2250" i="1"/>
  <c r="T2251" i="1"/>
  <c r="T2252" i="1"/>
  <c r="T2253" i="1"/>
  <c r="T2254" i="1"/>
  <c r="T2255" i="1"/>
  <c r="T2256" i="1"/>
  <c r="T2257" i="1"/>
  <c r="T2258" i="1"/>
  <c r="T2259" i="1"/>
  <c r="T2260" i="1"/>
  <c r="T2261" i="1"/>
  <c r="T2262" i="1"/>
  <c r="T2263" i="1"/>
  <c r="T2264" i="1"/>
  <c r="T2265" i="1"/>
  <c r="T2266" i="1"/>
  <c r="T2267" i="1"/>
  <c r="T2268" i="1"/>
  <c r="T2269" i="1"/>
  <c r="T2270" i="1"/>
  <c r="T2271" i="1"/>
  <c r="T2272" i="1"/>
  <c r="T2273" i="1"/>
  <c r="T2274" i="1"/>
  <c r="T2275" i="1"/>
  <c r="T2276" i="1"/>
  <c r="T2277" i="1"/>
  <c r="T2278" i="1"/>
  <c r="T2279" i="1"/>
  <c r="T2280" i="1"/>
  <c r="T2281" i="1"/>
  <c r="T2282" i="1"/>
  <c r="T2283" i="1"/>
  <c r="T2284" i="1"/>
  <c r="T2285" i="1"/>
  <c r="T2286" i="1"/>
  <c r="T2287" i="1"/>
  <c r="T2288" i="1"/>
  <c r="T2289" i="1"/>
  <c r="T2290" i="1"/>
  <c r="T2291" i="1"/>
  <c r="T2292" i="1"/>
  <c r="T2293" i="1"/>
  <c r="T2294" i="1"/>
  <c r="T2295" i="1"/>
  <c r="T2296" i="1"/>
  <c r="T2297" i="1"/>
  <c r="T2298" i="1"/>
  <c r="T2299" i="1"/>
  <c r="T2300" i="1"/>
  <c r="T2301" i="1"/>
  <c r="T2302" i="1"/>
  <c r="T2303" i="1"/>
  <c r="T2304" i="1"/>
  <c r="T2305" i="1"/>
  <c r="T2306" i="1"/>
  <c r="T2307" i="1"/>
  <c r="T2308" i="1"/>
  <c r="T2309" i="1"/>
  <c r="T2310" i="1"/>
  <c r="T2311" i="1"/>
  <c r="T2312" i="1"/>
  <c r="T2313" i="1"/>
  <c r="T2314" i="1"/>
  <c r="T2315" i="1"/>
  <c r="T2316" i="1"/>
  <c r="T2317" i="1"/>
  <c r="T2318" i="1"/>
  <c r="T2319" i="1"/>
  <c r="T2320" i="1"/>
  <c r="T2321" i="1"/>
  <c r="T2322" i="1"/>
  <c r="T2323" i="1"/>
  <c r="T2324" i="1"/>
  <c r="T2325" i="1"/>
  <c r="T2326" i="1"/>
  <c r="T2327" i="1"/>
  <c r="T2328" i="1"/>
  <c r="T2329" i="1"/>
  <c r="T2330" i="1"/>
  <c r="T2331" i="1"/>
  <c r="T2332" i="1"/>
  <c r="T2333" i="1"/>
  <c r="T2334" i="1"/>
  <c r="T2335" i="1"/>
  <c r="T2336" i="1"/>
  <c r="T2337" i="1"/>
  <c r="T2338" i="1"/>
  <c r="T2339" i="1"/>
  <c r="T2340" i="1"/>
  <c r="T2341" i="1"/>
  <c r="T2342" i="1"/>
  <c r="T2343" i="1"/>
  <c r="T2344" i="1"/>
  <c r="T2345" i="1"/>
  <c r="T2346" i="1"/>
  <c r="T2347" i="1"/>
  <c r="T2348" i="1"/>
  <c r="T2349" i="1"/>
  <c r="T2350" i="1"/>
  <c r="T2351" i="1"/>
  <c r="T2352" i="1"/>
  <c r="T2353" i="1"/>
  <c r="T2354" i="1"/>
  <c r="T2355" i="1"/>
  <c r="T2356" i="1"/>
  <c r="T2357" i="1"/>
  <c r="T2358" i="1"/>
  <c r="T2359" i="1"/>
  <c r="T2360" i="1"/>
  <c r="T2361" i="1"/>
  <c r="T2362" i="1"/>
  <c r="T2363" i="1"/>
  <c r="T2364" i="1"/>
  <c r="T2365" i="1"/>
  <c r="T2366" i="1"/>
  <c r="T2367" i="1"/>
  <c r="T2368" i="1"/>
  <c r="T2369" i="1"/>
  <c r="T2370" i="1"/>
  <c r="T2371" i="1"/>
  <c r="T2372" i="1"/>
  <c r="T2373" i="1"/>
  <c r="T2374" i="1"/>
  <c r="T2375" i="1"/>
  <c r="T2376" i="1"/>
  <c r="T2377" i="1"/>
  <c r="T2378" i="1"/>
  <c r="T2379" i="1"/>
  <c r="T2380" i="1"/>
  <c r="T2381" i="1"/>
  <c r="T2382" i="1"/>
  <c r="T2383" i="1"/>
  <c r="T2384" i="1"/>
  <c r="T2385" i="1"/>
  <c r="T2386" i="1"/>
  <c r="T2387" i="1"/>
  <c r="T2388" i="1"/>
  <c r="T2389" i="1"/>
  <c r="T2390" i="1"/>
  <c r="T2391" i="1"/>
  <c r="T2392" i="1"/>
  <c r="T2393" i="1"/>
  <c r="T2394" i="1"/>
  <c r="T2395" i="1"/>
  <c r="T2396" i="1"/>
  <c r="T2397" i="1"/>
  <c r="T2398" i="1"/>
  <c r="T2399" i="1"/>
  <c r="T2400" i="1"/>
  <c r="T2401" i="1"/>
  <c r="T2402" i="1"/>
  <c r="T2403" i="1"/>
  <c r="T2404" i="1"/>
  <c r="T2405" i="1"/>
  <c r="T2406" i="1"/>
  <c r="T2407" i="1"/>
  <c r="T2408" i="1"/>
  <c r="T2409" i="1"/>
  <c r="T2410" i="1"/>
  <c r="T2411" i="1"/>
  <c r="T2412" i="1"/>
  <c r="T2413" i="1"/>
  <c r="T2414" i="1"/>
  <c r="T2415" i="1"/>
  <c r="T2416" i="1"/>
  <c r="T2417" i="1"/>
  <c r="T2418" i="1"/>
  <c r="T2419" i="1"/>
  <c r="T2420" i="1"/>
  <c r="T2421" i="1"/>
  <c r="T2422" i="1"/>
  <c r="T2423" i="1"/>
  <c r="T2424" i="1"/>
  <c r="T2425" i="1"/>
  <c r="T2426" i="1"/>
  <c r="T2427" i="1"/>
  <c r="T2428" i="1"/>
  <c r="T2429" i="1"/>
  <c r="T2430" i="1"/>
  <c r="T2431" i="1"/>
  <c r="T2432" i="1"/>
  <c r="T2433" i="1"/>
  <c r="T2434" i="1"/>
  <c r="T2435" i="1"/>
  <c r="T2436" i="1"/>
  <c r="T2437" i="1"/>
  <c r="T2438" i="1"/>
  <c r="T2439" i="1"/>
  <c r="T2440" i="1"/>
  <c r="T2441" i="1"/>
  <c r="T2442" i="1"/>
  <c r="T2443" i="1"/>
  <c r="T2444" i="1"/>
  <c r="T2445" i="1"/>
  <c r="T2446" i="1"/>
  <c r="T2447" i="1"/>
  <c r="T2448" i="1"/>
  <c r="T2449" i="1"/>
  <c r="T2450" i="1"/>
  <c r="T2451" i="1"/>
  <c r="T2452" i="1"/>
  <c r="T2453" i="1"/>
  <c r="T2454" i="1"/>
  <c r="T2455" i="1"/>
  <c r="T2456" i="1"/>
  <c r="T2457" i="1"/>
  <c r="T2458" i="1"/>
  <c r="T2459" i="1"/>
  <c r="T2460" i="1"/>
  <c r="T2461" i="1"/>
  <c r="T2462" i="1"/>
  <c r="T2463" i="1"/>
  <c r="T2464" i="1"/>
  <c r="T2465" i="1"/>
  <c r="T2466" i="1"/>
  <c r="T2467" i="1"/>
  <c r="T2468" i="1"/>
  <c r="T2469" i="1"/>
  <c r="T2470" i="1"/>
  <c r="T2471" i="1"/>
  <c r="T2472" i="1"/>
  <c r="T2473" i="1"/>
  <c r="T2474" i="1"/>
  <c r="T2475" i="1"/>
  <c r="T2476" i="1"/>
  <c r="T2477" i="1"/>
  <c r="T2478" i="1"/>
  <c r="T2479" i="1"/>
  <c r="T2480" i="1"/>
  <c r="T2481" i="1"/>
  <c r="T2482" i="1"/>
  <c r="T2483" i="1"/>
  <c r="T2484" i="1"/>
  <c r="T2485" i="1"/>
  <c r="T2486" i="1"/>
  <c r="T2487" i="1"/>
  <c r="T2488" i="1"/>
  <c r="T2489" i="1"/>
  <c r="T2490" i="1"/>
  <c r="T2491" i="1"/>
  <c r="T2492" i="1"/>
  <c r="T2493" i="1"/>
  <c r="T2494" i="1"/>
  <c r="T2495" i="1"/>
  <c r="T2496" i="1"/>
  <c r="T2497" i="1"/>
  <c r="T2498" i="1"/>
  <c r="T2499" i="1"/>
  <c r="T2500" i="1"/>
  <c r="T2501" i="1"/>
  <c r="T2502" i="1"/>
  <c r="T2503" i="1"/>
  <c r="T2504" i="1"/>
  <c r="T2505" i="1"/>
  <c r="T2506" i="1"/>
  <c r="T2507" i="1"/>
  <c r="T2508" i="1"/>
  <c r="T2509" i="1"/>
  <c r="T2510" i="1"/>
  <c r="T2511" i="1"/>
  <c r="T2512" i="1"/>
  <c r="T2513" i="1"/>
  <c r="T2514" i="1"/>
  <c r="T2515" i="1"/>
  <c r="T2516" i="1"/>
  <c r="T2517" i="1"/>
  <c r="T2518" i="1"/>
  <c r="T2519" i="1"/>
  <c r="T2520" i="1"/>
  <c r="T2521" i="1"/>
  <c r="T2522" i="1"/>
  <c r="T2523" i="1"/>
  <c r="T2524" i="1"/>
  <c r="T2525" i="1"/>
  <c r="T2526" i="1"/>
  <c r="T2527" i="1"/>
  <c r="T2528" i="1"/>
  <c r="T2529" i="1"/>
  <c r="T2530" i="1"/>
  <c r="T2531" i="1"/>
  <c r="T2532" i="1"/>
  <c r="T2533" i="1"/>
  <c r="T2534" i="1"/>
  <c r="T2535" i="1"/>
  <c r="T2536" i="1"/>
  <c r="T2537" i="1"/>
  <c r="T2538" i="1"/>
  <c r="T2539" i="1"/>
  <c r="T2540" i="1"/>
  <c r="T2541" i="1"/>
  <c r="T2542" i="1"/>
  <c r="T2543" i="1"/>
  <c r="T2544" i="1"/>
  <c r="T2545" i="1"/>
  <c r="T2546" i="1"/>
  <c r="T2547" i="1"/>
  <c r="T2548" i="1"/>
  <c r="T2549" i="1"/>
  <c r="T2550" i="1"/>
  <c r="T2551" i="1"/>
  <c r="T2552" i="1"/>
  <c r="T2553" i="1"/>
  <c r="T2554" i="1"/>
  <c r="T2555" i="1"/>
  <c r="T2556" i="1"/>
  <c r="T2557" i="1"/>
  <c r="T2558" i="1"/>
  <c r="T2559" i="1"/>
  <c r="T2560" i="1"/>
  <c r="T2561" i="1"/>
  <c r="T2562" i="1"/>
  <c r="T2563" i="1"/>
  <c r="T2564" i="1"/>
  <c r="T2565" i="1"/>
  <c r="T2566" i="1"/>
  <c r="T2567" i="1"/>
  <c r="T2568" i="1"/>
  <c r="T2569" i="1"/>
  <c r="T2570" i="1"/>
  <c r="T2571" i="1"/>
  <c r="T2572" i="1"/>
  <c r="T2573" i="1"/>
  <c r="T2574" i="1"/>
  <c r="T2575" i="1"/>
  <c r="T2576" i="1"/>
  <c r="T2577" i="1"/>
  <c r="T2578" i="1"/>
  <c r="T2579" i="1"/>
  <c r="T2580" i="1"/>
  <c r="T2581" i="1"/>
  <c r="T2582" i="1"/>
  <c r="T2583" i="1"/>
  <c r="T2584" i="1"/>
  <c r="T2585" i="1"/>
  <c r="T2586" i="1"/>
  <c r="T2587" i="1"/>
  <c r="T2588" i="1"/>
  <c r="T2589" i="1"/>
  <c r="T2590" i="1"/>
  <c r="T2591" i="1"/>
  <c r="T2592" i="1"/>
  <c r="T2593" i="1"/>
  <c r="T2594" i="1"/>
  <c r="T2595" i="1"/>
  <c r="T2596" i="1"/>
  <c r="T2597" i="1"/>
  <c r="T2598" i="1"/>
  <c r="T2599" i="1"/>
  <c r="T2600" i="1"/>
  <c r="T2601" i="1"/>
  <c r="T2602" i="1"/>
  <c r="T2603" i="1"/>
  <c r="T2604" i="1"/>
  <c r="T2605" i="1"/>
  <c r="T2606" i="1"/>
  <c r="T2607" i="1"/>
  <c r="T2608" i="1"/>
  <c r="T2609" i="1"/>
  <c r="T2610" i="1"/>
  <c r="T2611" i="1"/>
  <c r="T2612" i="1"/>
  <c r="T2613" i="1"/>
  <c r="T2614" i="1"/>
  <c r="T2615" i="1"/>
  <c r="T2616" i="1"/>
  <c r="T2617" i="1"/>
  <c r="T2618" i="1"/>
  <c r="T2619" i="1"/>
  <c r="T2620" i="1"/>
  <c r="T2621" i="1"/>
  <c r="T2622" i="1"/>
  <c r="T2623" i="1"/>
  <c r="T2624" i="1"/>
  <c r="T2625" i="1"/>
  <c r="T2626" i="1"/>
  <c r="T2627" i="1"/>
  <c r="T2628" i="1"/>
  <c r="T2629" i="1"/>
  <c r="T2630" i="1"/>
  <c r="T2631" i="1"/>
  <c r="T2632" i="1"/>
  <c r="T2633" i="1"/>
  <c r="T2634" i="1"/>
  <c r="T2635" i="1"/>
  <c r="T2636" i="1"/>
  <c r="T2637" i="1"/>
  <c r="T2638" i="1"/>
  <c r="T2639" i="1"/>
  <c r="T2640" i="1"/>
  <c r="T2641" i="1"/>
  <c r="T2642" i="1"/>
  <c r="T2643" i="1"/>
  <c r="T2644" i="1"/>
  <c r="T2645" i="1"/>
  <c r="T2646" i="1"/>
  <c r="T2647" i="1"/>
  <c r="T2648" i="1"/>
  <c r="T2649" i="1"/>
  <c r="T2650" i="1"/>
  <c r="T2651" i="1"/>
  <c r="T2652" i="1"/>
  <c r="T2653" i="1"/>
  <c r="T2654" i="1"/>
  <c r="T2655" i="1"/>
  <c r="T2656" i="1"/>
  <c r="T2657" i="1"/>
  <c r="T2658" i="1"/>
  <c r="T2659" i="1"/>
  <c r="T2660" i="1"/>
  <c r="T2661" i="1"/>
  <c r="T2662" i="1"/>
  <c r="T2663" i="1"/>
  <c r="T2664" i="1"/>
  <c r="T2665" i="1"/>
  <c r="T2666" i="1"/>
  <c r="T2667" i="1"/>
  <c r="T2668" i="1"/>
  <c r="T2669" i="1"/>
  <c r="T2670" i="1"/>
  <c r="T2671" i="1"/>
  <c r="T2672" i="1"/>
  <c r="T2673" i="1"/>
  <c r="T2674" i="1"/>
  <c r="T2675" i="1"/>
  <c r="T2676" i="1"/>
  <c r="T2677" i="1"/>
  <c r="T2678" i="1"/>
  <c r="T2679" i="1"/>
  <c r="T2680" i="1"/>
  <c r="T2681" i="1"/>
  <c r="T2682" i="1"/>
  <c r="T2683" i="1"/>
  <c r="T2684" i="1"/>
  <c r="T2685" i="1"/>
  <c r="T2686" i="1"/>
  <c r="T2687" i="1"/>
  <c r="T2688" i="1"/>
  <c r="T2689" i="1"/>
  <c r="T2690" i="1"/>
  <c r="T2691" i="1"/>
  <c r="T2692" i="1"/>
  <c r="T2693" i="1"/>
  <c r="T2694" i="1"/>
  <c r="T2695" i="1"/>
  <c r="T2696" i="1"/>
  <c r="T2697" i="1"/>
  <c r="T2698" i="1"/>
  <c r="T2699" i="1"/>
  <c r="T2700" i="1"/>
  <c r="T2701" i="1"/>
  <c r="T2702" i="1"/>
  <c r="T2703" i="1"/>
  <c r="T2704" i="1"/>
  <c r="T2705" i="1"/>
  <c r="T2706" i="1"/>
  <c r="T2707" i="1"/>
  <c r="T2708" i="1"/>
  <c r="T2709" i="1"/>
  <c r="T2710" i="1"/>
  <c r="T2711" i="1"/>
  <c r="T2712" i="1"/>
  <c r="T2713" i="1"/>
  <c r="T2714" i="1"/>
  <c r="T2715" i="1"/>
  <c r="T2716" i="1"/>
  <c r="T2717" i="1"/>
  <c r="T2718" i="1"/>
  <c r="T2719" i="1"/>
  <c r="T2720" i="1"/>
  <c r="T2721" i="1"/>
  <c r="T2722" i="1"/>
  <c r="T2723" i="1"/>
  <c r="T2724" i="1"/>
  <c r="T2725" i="1"/>
  <c r="T2726" i="1"/>
  <c r="T2727" i="1"/>
  <c r="T2728" i="1"/>
  <c r="T2729" i="1"/>
  <c r="T2730" i="1"/>
  <c r="T2731" i="1"/>
  <c r="T2732" i="1"/>
  <c r="T2733" i="1"/>
  <c r="T2734" i="1"/>
  <c r="T2735" i="1"/>
  <c r="T2736" i="1"/>
  <c r="T2737" i="1"/>
  <c r="T2738" i="1"/>
  <c r="T2739" i="1"/>
  <c r="T2740" i="1"/>
  <c r="T2741" i="1"/>
  <c r="T2742" i="1"/>
  <c r="T2743" i="1"/>
  <c r="T2744" i="1"/>
  <c r="T2745" i="1"/>
  <c r="T2746" i="1"/>
  <c r="T2747" i="1"/>
  <c r="T2748" i="1"/>
  <c r="T2749" i="1"/>
  <c r="T2750" i="1"/>
  <c r="T2751" i="1"/>
  <c r="T2752" i="1"/>
  <c r="T2753" i="1"/>
  <c r="T2754" i="1"/>
  <c r="T2755" i="1"/>
  <c r="T2756" i="1"/>
  <c r="T2757" i="1"/>
  <c r="T2758" i="1"/>
  <c r="T2759" i="1"/>
  <c r="T2760" i="1"/>
  <c r="T2761" i="1"/>
  <c r="T2762" i="1"/>
  <c r="T2763" i="1"/>
  <c r="T2764" i="1"/>
  <c r="T2765" i="1"/>
  <c r="T2766" i="1"/>
  <c r="T2767" i="1"/>
  <c r="T2768" i="1"/>
  <c r="T2769" i="1"/>
  <c r="T2770" i="1"/>
  <c r="T2771" i="1"/>
  <c r="T2772" i="1"/>
  <c r="T2773" i="1"/>
  <c r="T2774" i="1"/>
  <c r="T2775" i="1"/>
  <c r="T2776" i="1"/>
  <c r="T2777" i="1"/>
  <c r="T2778" i="1"/>
  <c r="T2779" i="1"/>
  <c r="T2780" i="1"/>
  <c r="T2781" i="1"/>
  <c r="T2782" i="1"/>
  <c r="T2783" i="1"/>
  <c r="T2784" i="1"/>
  <c r="T2785" i="1"/>
  <c r="T2786" i="1"/>
  <c r="T2787" i="1"/>
  <c r="T2788" i="1"/>
  <c r="T2789" i="1"/>
  <c r="T2790" i="1"/>
  <c r="T2791" i="1"/>
  <c r="T2792" i="1"/>
  <c r="T2793" i="1"/>
  <c r="T2794" i="1"/>
  <c r="T2795" i="1"/>
  <c r="T2796" i="1"/>
  <c r="T2797" i="1"/>
  <c r="T2798" i="1"/>
  <c r="T2799" i="1"/>
  <c r="T2800" i="1"/>
  <c r="T2801" i="1"/>
  <c r="T2802" i="1"/>
  <c r="T2803" i="1"/>
  <c r="T2804" i="1"/>
  <c r="T2805" i="1"/>
  <c r="T2806" i="1"/>
  <c r="T2807" i="1"/>
  <c r="T2808" i="1"/>
  <c r="T2809" i="1"/>
  <c r="T2810" i="1"/>
  <c r="T2811" i="1"/>
  <c r="T2812" i="1"/>
  <c r="T2813" i="1"/>
  <c r="T2814" i="1"/>
  <c r="T2815" i="1"/>
  <c r="T2816" i="1"/>
  <c r="T2817" i="1"/>
  <c r="T2818" i="1"/>
  <c r="T2819" i="1"/>
  <c r="T2820" i="1"/>
  <c r="T2821" i="1"/>
  <c r="T2822" i="1"/>
  <c r="T2823" i="1"/>
  <c r="T2824" i="1"/>
  <c r="T2825" i="1"/>
  <c r="T2826" i="1"/>
  <c r="T2827" i="1"/>
  <c r="T2828" i="1"/>
  <c r="T2829" i="1"/>
  <c r="T2830" i="1"/>
  <c r="T2831" i="1"/>
  <c r="T2832" i="1"/>
  <c r="T2833" i="1"/>
  <c r="T2834" i="1"/>
  <c r="T2835" i="1"/>
  <c r="T2836" i="1"/>
  <c r="T2837" i="1"/>
  <c r="T2838" i="1"/>
  <c r="T2839" i="1"/>
  <c r="T2840" i="1"/>
  <c r="T2841" i="1"/>
  <c r="T2842" i="1"/>
  <c r="T2843" i="1"/>
  <c r="T2844" i="1"/>
  <c r="T2845" i="1"/>
  <c r="T2846" i="1"/>
  <c r="T2847" i="1"/>
  <c r="T2848" i="1"/>
  <c r="T2849" i="1"/>
  <c r="T2850" i="1"/>
  <c r="T2851" i="1"/>
  <c r="T2852" i="1"/>
  <c r="T2853" i="1"/>
  <c r="T2854" i="1"/>
  <c r="T2855" i="1"/>
  <c r="T2856" i="1"/>
  <c r="T2857" i="1"/>
  <c r="T2858" i="1"/>
  <c r="T2859" i="1"/>
  <c r="T2860" i="1"/>
  <c r="T2861" i="1"/>
  <c r="T2862" i="1"/>
  <c r="T2863" i="1"/>
  <c r="T2864" i="1"/>
  <c r="T2865" i="1"/>
  <c r="T2866" i="1"/>
  <c r="T2867" i="1"/>
  <c r="T2868" i="1"/>
  <c r="T2869" i="1"/>
  <c r="T2870" i="1"/>
  <c r="T2871" i="1"/>
  <c r="T2872" i="1"/>
  <c r="T2873" i="1"/>
  <c r="T2874" i="1"/>
  <c r="T2875" i="1"/>
  <c r="T2876" i="1"/>
  <c r="T2877" i="1"/>
  <c r="T2878" i="1"/>
  <c r="T2879" i="1"/>
  <c r="T2880" i="1"/>
  <c r="T2881" i="1"/>
  <c r="T2882" i="1"/>
  <c r="T2883" i="1"/>
  <c r="T2884" i="1"/>
  <c r="T2885" i="1"/>
  <c r="T2886" i="1"/>
  <c r="T2887" i="1"/>
  <c r="T2888" i="1"/>
  <c r="T2889" i="1"/>
  <c r="T2890" i="1"/>
  <c r="T2891" i="1"/>
  <c r="T2892" i="1"/>
  <c r="T2893" i="1"/>
  <c r="T2894" i="1"/>
  <c r="T2895" i="1"/>
  <c r="T2896" i="1"/>
  <c r="T2897" i="1"/>
  <c r="T2898" i="1"/>
  <c r="T2899" i="1"/>
  <c r="T2900" i="1"/>
  <c r="T2901" i="1"/>
  <c r="T2902" i="1"/>
  <c r="T2903" i="1"/>
  <c r="T2904" i="1"/>
  <c r="T2905" i="1"/>
  <c r="T2906" i="1"/>
  <c r="T2907" i="1"/>
  <c r="T2908" i="1"/>
  <c r="T2909" i="1"/>
  <c r="T2910" i="1"/>
  <c r="T2911" i="1"/>
  <c r="T2912" i="1"/>
  <c r="T2913" i="1"/>
  <c r="T2914" i="1"/>
  <c r="T2915" i="1"/>
  <c r="T2916" i="1"/>
  <c r="T2917" i="1"/>
  <c r="T2918" i="1"/>
  <c r="T2919" i="1"/>
  <c r="T2920" i="1"/>
  <c r="T2921" i="1"/>
  <c r="T2922" i="1"/>
  <c r="T2923" i="1"/>
  <c r="T2924" i="1"/>
  <c r="T2925" i="1"/>
  <c r="T2926" i="1"/>
  <c r="T2927" i="1"/>
  <c r="T2928" i="1"/>
  <c r="T2929" i="1"/>
  <c r="T2930" i="1"/>
  <c r="T2931" i="1"/>
  <c r="T2932" i="1"/>
  <c r="T2933" i="1"/>
  <c r="T2934" i="1"/>
  <c r="T2935" i="1"/>
  <c r="T2936" i="1"/>
  <c r="T2937" i="1"/>
  <c r="T2938" i="1"/>
  <c r="T2939" i="1"/>
  <c r="T2940" i="1"/>
  <c r="T2941" i="1"/>
  <c r="T2942" i="1"/>
  <c r="T2943" i="1"/>
  <c r="T2944" i="1"/>
  <c r="T2945" i="1"/>
  <c r="T2946" i="1"/>
  <c r="T2947" i="1"/>
  <c r="T2948" i="1"/>
  <c r="T2949" i="1"/>
  <c r="T2950" i="1"/>
  <c r="T2951" i="1"/>
  <c r="T2952" i="1"/>
  <c r="T2953" i="1"/>
  <c r="T2954" i="1"/>
  <c r="T2955" i="1"/>
  <c r="T2956" i="1"/>
  <c r="T2957" i="1"/>
  <c r="T2958" i="1"/>
  <c r="T2959" i="1"/>
  <c r="T2960" i="1"/>
  <c r="T2961" i="1"/>
  <c r="T2962" i="1"/>
  <c r="T2963" i="1"/>
  <c r="T2964" i="1"/>
  <c r="T2965" i="1"/>
  <c r="T2966" i="1"/>
  <c r="T2967" i="1"/>
  <c r="T2968" i="1"/>
  <c r="T2969" i="1"/>
  <c r="T2970" i="1"/>
  <c r="T2971" i="1"/>
  <c r="T2972" i="1"/>
  <c r="T2973" i="1"/>
  <c r="T2974" i="1"/>
  <c r="T2975" i="1"/>
  <c r="T2976" i="1"/>
  <c r="T2977" i="1"/>
  <c r="T2978" i="1"/>
  <c r="T2979" i="1"/>
  <c r="T2980" i="1"/>
  <c r="T2981" i="1"/>
  <c r="T2982" i="1"/>
  <c r="T2983" i="1"/>
  <c r="T2984" i="1"/>
  <c r="T2985" i="1"/>
  <c r="T2986" i="1"/>
  <c r="I210" i="17"/>
  <c r="I209" i="17"/>
  <c r="I208" i="17"/>
  <c r="I207" i="17"/>
  <c r="I206" i="17"/>
  <c r="I205" i="17"/>
  <c r="I204" i="17"/>
  <c r="I203" i="17"/>
  <c r="I202" i="17"/>
  <c r="I201" i="17"/>
  <c r="I200" i="17"/>
  <c r="B200" i="17"/>
  <c r="S59" i="28" l="1"/>
  <c r="S12" i="28"/>
  <c r="T9" i="14"/>
  <c r="T9" i="24" s="1"/>
  <c r="V9" i="28" s="1"/>
  <c r="T11" i="24"/>
  <c r="V11" i="28" s="1"/>
  <c r="AB5" i="28"/>
  <c r="AA6" i="28"/>
  <c r="Z6" i="28"/>
  <c r="W100" i="28"/>
  <c r="W88" i="28"/>
  <c r="W80" i="28"/>
  <c r="W72" i="28"/>
  <c r="W64" i="28"/>
  <c r="W53" i="28"/>
  <c r="W44" i="28"/>
  <c r="W36" i="28"/>
  <c r="W28" i="28"/>
  <c r="W20" i="28"/>
  <c r="W65" i="28"/>
  <c r="W99" i="28"/>
  <c r="W87" i="28"/>
  <c r="W79" i="28"/>
  <c r="W71" i="28"/>
  <c r="W63" i="28"/>
  <c r="W52" i="28"/>
  <c r="W43" i="28"/>
  <c r="W35" i="28"/>
  <c r="W27" i="28"/>
  <c r="W19" i="28"/>
  <c r="W101" i="28"/>
  <c r="W29" i="28"/>
  <c r="W98" i="28"/>
  <c r="W86" i="28"/>
  <c r="W78" i="28"/>
  <c r="W70" i="28"/>
  <c r="W62" i="28"/>
  <c r="W51" i="28"/>
  <c r="W42" i="28"/>
  <c r="W34" i="28"/>
  <c r="W26" i="28"/>
  <c r="W18" i="28"/>
  <c r="W73" i="28"/>
  <c r="W97" i="28"/>
  <c r="W85" i="28"/>
  <c r="W77" i="28"/>
  <c r="W69" i="28"/>
  <c r="W61" i="28"/>
  <c r="W50" i="28"/>
  <c r="W41" i="28"/>
  <c r="W33" i="28"/>
  <c r="W25" i="28"/>
  <c r="W17" i="28"/>
  <c r="W45" i="28"/>
  <c r="W12" i="28"/>
  <c r="X12" i="28" s="1"/>
  <c r="W96" i="28"/>
  <c r="W84" i="28"/>
  <c r="W76" i="28"/>
  <c r="W68" i="28"/>
  <c r="W60" i="28"/>
  <c r="W49" i="28"/>
  <c r="W40" i="28"/>
  <c r="W32" i="28"/>
  <c r="W24" i="28"/>
  <c r="W15" i="28"/>
  <c r="W81" i="28"/>
  <c r="W93" i="28"/>
  <c r="W83" i="28"/>
  <c r="W75" i="28"/>
  <c r="W67" i="28"/>
  <c r="W47" i="28"/>
  <c r="W39" i="28"/>
  <c r="W31" i="28"/>
  <c r="W23" i="28"/>
  <c r="W14" i="28"/>
  <c r="W55" i="28"/>
  <c r="W37" i="28"/>
  <c r="W102" i="28"/>
  <c r="W90" i="28"/>
  <c r="W82" i="28"/>
  <c r="W74" i="28"/>
  <c r="W66" i="28"/>
  <c r="W46" i="28"/>
  <c r="W38" i="28"/>
  <c r="W30" i="28"/>
  <c r="W22" i="28"/>
  <c r="W13" i="28"/>
  <c r="W89" i="28"/>
  <c r="W21" i="28"/>
  <c r="X4" i="21"/>
  <c r="W4" i="21"/>
  <c r="W4" i="20"/>
  <c r="V4" i="19"/>
  <c r="V4" i="23"/>
  <c r="W4" i="23" s="1"/>
  <c r="V4" i="22"/>
  <c r="W4" i="25"/>
  <c r="X4" i="24"/>
  <c r="V4" i="18"/>
  <c r="U6" i="21"/>
  <c r="K39" i="11"/>
  <c r="K40" i="11"/>
  <c r="J202" i="17" s="1"/>
  <c r="K41" i="11"/>
  <c r="J203" i="17" s="1"/>
  <c r="K42" i="11"/>
  <c r="J204" i="17" s="1"/>
  <c r="K43" i="11"/>
  <c r="J205" i="17" s="1"/>
  <c r="K44" i="11"/>
  <c r="J206" i="17" s="1"/>
  <c r="K45" i="11"/>
  <c r="K46" i="11"/>
  <c r="J208" i="17" s="1"/>
  <c r="K47" i="11"/>
  <c r="J209" i="17" s="1"/>
  <c r="K48" i="11"/>
  <c r="J210" i="17" s="1"/>
  <c r="Q44" i="11"/>
  <c r="Q45" i="11"/>
  <c r="Q39" i="11"/>
  <c r="L41" i="11"/>
  <c r="B203" i="17" s="1"/>
  <c r="L42" i="11"/>
  <c r="B204" i="17" s="1"/>
  <c r="L43" i="11"/>
  <c r="B205" i="17" s="1"/>
  <c r="L44" i="11"/>
  <c r="B206" i="17" s="1"/>
  <c r="L45" i="11"/>
  <c r="B207" i="17" s="1"/>
  <c r="L46" i="11"/>
  <c r="B208" i="17" s="1"/>
  <c r="L47" i="11"/>
  <c r="B209" i="17" s="1"/>
  <c r="L48" i="11"/>
  <c r="B210" i="17" s="1"/>
  <c r="L39" i="11"/>
  <c r="B201" i="17" s="1"/>
  <c r="G102" i="11"/>
  <c r="E102" i="11"/>
  <c r="G101" i="11"/>
  <c r="E101" i="11"/>
  <c r="G100" i="11"/>
  <c r="E100" i="11"/>
  <c r="G99" i="11"/>
  <c r="E99" i="11"/>
  <c r="G98" i="11"/>
  <c r="E98" i="11"/>
  <c r="G97" i="11"/>
  <c r="E97" i="11"/>
  <c r="G96" i="11"/>
  <c r="E96" i="11"/>
  <c r="G95" i="11"/>
  <c r="E95" i="11"/>
  <c r="G94" i="11"/>
  <c r="E94" i="11"/>
  <c r="G93" i="11"/>
  <c r="E93" i="11"/>
  <c r="G92" i="11"/>
  <c r="E92" i="11"/>
  <c r="G91" i="11"/>
  <c r="E91" i="11"/>
  <c r="G90" i="11"/>
  <c r="E90" i="11"/>
  <c r="G89" i="11"/>
  <c r="E89" i="11"/>
  <c r="G88" i="11"/>
  <c r="E88" i="11"/>
  <c r="G87" i="11"/>
  <c r="E87" i="11"/>
  <c r="G67" i="11"/>
  <c r="F67" i="11"/>
  <c r="F102" i="11" s="1"/>
  <c r="E67" i="11"/>
  <c r="G66" i="11"/>
  <c r="F66" i="11"/>
  <c r="F101" i="11" s="1"/>
  <c r="E66" i="11"/>
  <c r="G65" i="11"/>
  <c r="F65" i="11"/>
  <c r="E65" i="11"/>
  <c r="G64" i="11"/>
  <c r="F64" i="11"/>
  <c r="F99" i="11" s="1"/>
  <c r="E64" i="11"/>
  <c r="G63" i="11"/>
  <c r="F63" i="11"/>
  <c r="J429" i="17" s="1"/>
  <c r="E63" i="11"/>
  <c r="G62" i="11"/>
  <c r="F62" i="11"/>
  <c r="E62" i="11"/>
  <c r="G61" i="11"/>
  <c r="F61" i="11"/>
  <c r="E61" i="11"/>
  <c r="G60" i="11"/>
  <c r="F60" i="11"/>
  <c r="F95" i="11" s="1"/>
  <c r="E60" i="11"/>
  <c r="G59" i="11"/>
  <c r="F59" i="11"/>
  <c r="E59" i="11"/>
  <c r="G58" i="11"/>
  <c r="F58" i="11"/>
  <c r="F93" i="11" s="1"/>
  <c r="E58" i="11"/>
  <c r="G57" i="11"/>
  <c r="F57" i="11"/>
  <c r="E57" i="11"/>
  <c r="G56" i="11"/>
  <c r="F56" i="11"/>
  <c r="F91" i="11" s="1"/>
  <c r="E56" i="11"/>
  <c r="G55" i="11"/>
  <c r="F55" i="11"/>
  <c r="J421" i="17" s="1"/>
  <c r="E55" i="11"/>
  <c r="G54" i="11"/>
  <c r="F54" i="11"/>
  <c r="J420" i="17" s="1"/>
  <c r="E54" i="11"/>
  <c r="G53" i="11"/>
  <c r="F53" i="11"/>
  <c r="E53" i="11"/>
  <c r="G52" i="11"/>
  <c r="F52" i="11"/>
  <c r="F87" i="11" s="1"/>
  <c r="E52" i="11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T887" i="27"/>
  <c r="T888" i="27"/>
  <c r="T889" i="27"/>
  <c r="T890" i="27"/>
  <c r="T891" i="27"/>
  <c r="T892" i="27"/>
  <c r="T893" i="27"/>
  <c r="T894" i="27"/>
  <c r="T895" i="27"/>
  <c r="T896" i="27"/>
  <c r="T897" i="27"/>
  <c r="T898" i="27"/>
  <c r="T899" i="27"/>
  <c r="T900" i="27"/>
  <c r="T901" i="27"/>
  <c r="T902" i="27"/>
  <c r="T903" i="27"/>
  <c r="T904" i="27"/>
  <c r="T905" i="27"/>
  <c r="T906" i="27"/>
  <c r="T907" i="27"/>
  <c r="T908" i="27"/>
  <c r="T909" i="27"/>
  <c r="T910" i="27"/>
  <c r="T911" i="27"/>
  <c r="T912" i="27"/>
  <c r="T913" i="27"/>
  <c r="T914" i="27"/>
  <c r="T915" i="27"/>
  <c r="T916" i="27"/>
  <c r="T917" i="27"/>
  <c r="T918" i="27"/>
  <c r="T919" i="27"/>
  <c r="T920" i="27"/>
  <c r="T921" i="27"/>
  <c r="T922" i="27"/>
  <c r="T923" i="27"/>
  <c r="T924" i="27"/>
  <c r="T925" i="27"/>
  <c r="T926" i="27"/>
  <c r="T927" i="27"/>
  <c r="T928" i="27"/>
  <c r="T929" i="27"/>
  <c r="T930" i="27"/>
  <c r="T931" i="27"/>
  <c r="T932" i="27"/>
  <c r="T933" i="27"/>
  <c r="T934" i="27"/>
  <c r="T935" i="27"/>
  <c r="T936" i="27"/>
  <c r="T937" i="27"/>
  <c r="T938" i="27"/>
  <c r="T939" i="27"/>
  <c r="T940" i="27"/>
  <c r="T941" i="27"/>
  <c r="T942" i="27"/>
  <c r="T943" i="27"/>
  <c r="T944" i="27"/>
  <c r="T945" i="27"/>
  <c r="T946" i="27"/>
  <c r="T947" i="27"/>
  <c r="T948" i="27"/>
  <c r="T949" i="27"/>
  <c r="T950" i="27"/>
  <c r="T951" i="27"/>
  <c r="T952" i="27"/>
  <c r="T953" i="27"/>
  <c r="T954" i="27"/>
  <c r="T955" i="27"/>
  <c r="T956" i="27"/>
  <c r="T957" i="27"/>
  <c r="T958" i="27"/>
  <c r="T959" i="27"/>
  <c r="T960" i="27"/>
  <c r="T961" i="27"/>
  <c r="T962" i="27"/>
  <c r="T963" i="27"/>
  <c r="T964" i="27"/>
  <c r="T965" i="27"/>
  <c r="T966" i="27"/>
  <c r="T967" i="27"/>
  <c r="T968" i="27"/>
  <c r="T969" i="27"/>
  <c r="T970" i="27"/>
  <c r="T971" i="27"/>
  <c r="T972" i="27"/>
  <c r="T973" i="27"/>
  <c r="T974" i="27"/>
  <c r="T975" i="27"/>
  <c r="T976" i="27"/>
  <c r="T977" i="27"/>
  <c r="T978" i="27"/>
  <c r="T979" i="27"/>
  <c r="T980" i="27"/>
  <c r="T981" i="27"/>
  <c r="T982" i="27"/>
  <c r="T983" i="27"/>
  <c r="T984" i="27"/>
  <c r="T985" i="27"/>
  <c r="T986" i="27"/>
  <c r="T987" i="27"/>
  <c r="T988" i="27"/>
  <c r="T989" i="27"/>
  <c r="T990" i="27"/>
  <c r="T991" i="27"/>
  <c r="T992" i="27"/>
  <c r="T993" i="27"/>
  <c r="T994" i="27"/>
  <c r="T995" i="27"/>
  <c r="T996" i="27"/>
  <c r="T997" i="27"/>
  <c r="T998" i="27"/>
  <c r="T999" i="27"/>
  <c r="T1000" i="27"/>
  <c r="T1001" i="27"/>
  <c r="T1002" i="27"/>
  <c r="T1003" i="27"/>
  <c r="T1004" i="27"/>
  <c r="T1005" i="27"/>
  <c r="T1006" i="27"/>
  <c r="T1007" i="27"/>
  <c r="T1008" i="27"/>
  <c r="T1009" i="27"/>
  <c r="T1010" i="27"/>
  <c r="T1011" i="27"/>
  <c r="T1012" i="27"/>
  <c r="T1013" i="27"/>
  <c r="T1014" i="27"/>
  <c r="T1015" i="27"/>
  <c r="T1016" i="27"/>
  <c r="T1017" i="27"/>
  <c r="T1018" i="27"/>
  <c r="T1019" i="27"/>
  <c r="T1020" i="27"/>
  <c r="T1021" i="27"/>
  <c r="T1022" i="27"/>
  <c r="T1023" i="27"/>
  <c r="T1024" i="27"/>
  <c r="T1025" i="27"/>
  <c r="T1026" i="27"/>
  <c r="T1027" i="27"/>
  <c r="T1028" i="27"/>
  <c r="T1029" i="27"/>
  <c r="T1030" i="27"/>
  <c r="T1031" i="27"/>
  <c r="T1032" i="27"/>
  <c r="T1033" i="27"/>
  <c r="T1034" i="27"/>
  <c r="T1035" i="27"/>
  <c r="T1036" i="27"/>
  <c r="T1037" i="27"/>
  <c r="T1038" i="27"/>
  <c r="T1039" i="27"/>
  <c r="T1040" i="27"/>
  <c r="T1041" i="27"/>
  <c r="T1042" i="27"/>
  <c r="T1043" i="27"/>
  <c r="T1044" i="27"/>
  <c r="T1045" i="27"/>
  <c r="T1046" i="27"/>
  <c r="T1047" i="27"/>
  <c r="T1048" i="27"/>
  <c r="T1049" i="27"/>
  <c r="T1050" i="27"/>
  <c r="T1051" i="27"/>
  <c r="T1052" i="27"/>
  <c r="T1053" i="27"/>
  <c r="T1054" i="27"/>
  <c r="T1055" i="27"/>
  <c r="T1056" i="27"/>
  <c r="T1057" i="27"/>
  <c r="T1058" i="27"/>
  <c r="T1059" i="27"/>
  <c r="T1060" i="27"/>
  <c r="T1061" i="27"/>
  <c r="T1062" i="27"/>
  <c r="T1063" i="27"/>
  <c r="T1064" i="27"/>
  <c r="T1065" i="27"/>
  <c r="T1066" i="27"/>
  <c r="T1067" i="27"/>
  <c r="T1068" i="27"/>
  <c r="T1069" i="27"/>
  <c r="T1070" i="27"/>
  <c r="T1071" i="27"/>
  <c r="T1072" i="27"/>
  <c r="T1073" i="27"/>
  <c r="T1074" i="27"/>
  <c r="T1075" i="27"/>
  <c r="T1076" i="27"/>
  <c r="T1077" i="27"/>
  <c r="T1078" i="27"/>
  <c r="T1079" i="27"/>
  <c r="T1080" i="27"/>
  <c r="T1081" i="27"/>
  <c r="T1082" i="27"/>
  <c r="T1083" i="27"/>
  <c r="T1084" i="27"/>
  <c r="T1085" i="27"/>
  <c r="T1086" i="27"/>
  <c r="T1087" i="27"/>
  <c r="T1088" i="27"/>
  <c r="T1089" i="27"/>
  <c r="T1090" i="27"/>
  <c r="T1091" i="27"/>
  <c r="T1092" i="27"/>
  <c r="T1093" i="27"/>
  <c r="T1094" i="27"/>
  <c r="T1095" i="27"/>
  <c r="T1096" i="27"/>
  <c r="T1097" i="27"/>
  <c r="T1098" i="27"/>
  <c r="T1099" i="27"/>
  <c r="T1100" i="27"/>
  <c r="T1101" i="27"/>
  <c r="T1102" i="27"/>
  <c r="T1103" i="27"/>
  <c r="T1104" i="27"/>
  <c r="T1105" i="27"/>
  <c r="T1106" i="27"/>
  <c r="T1107" i="27"/>
  <c r="T1108" i="27"/>
  <c r="T1109" i="27"/>
  <c r="T1110" i="27"/>
  <c r="T1111" i="27"/>
  <c r="T1112" i="27"/>
  <c r="T1113" i="27"/>
  <c r="T1114" i="27"/>
  <c r="T1115" i="27"/>
  <c r="T1116" i="27"/>
  <c r="T1117" i="27"/>
  <c r="T1118" i="27"/>
  <c r="T1119" i="27"/>
  <c r="T1120" i="27"/>
  <c r="T1121" i="27"/>
  <c r="T1122" i="27"/>
  <c r="T1123" i="27"/>
  <c r="T1124" i="27"/>
  <c r="T1125" i="27"/>
  <c r="T1126" i="27"/>
  <c r="T1127" i="27"/>
  <c r="T1128" i="27"/>
  <c r="T1129" i="27"/>
  <c r="T1130" i="27"/>
  <c r="T1131" i="27"/>
  <c r="T1132" i="27"/>
  <c r="T1133" i="27"/>
  <c r="T1134" i="27"/>
  <c r="T1135" i="27"/>
  <c r="T1136" i="27"/>
  <c r="T1137" i="27"/>
  <c r="T1138" i="27"/>
  <c r="T1139" i="27"/>
  <c r="T1140" i="27"/>
  <c r="T1141" i="27"/>
  <c r="T1142" i="27"/>
  <c r="T1143" i="27"/>
  <c r="T1144" i="27"/>
  <c r="T1145" i="27"/>
  <c r="T1146" i="27"/>
  <c r="T1147" i="27"/>
  <c r="T1148" i="27"/>
  <c r="T1149" i="27"/>
  <c r="T1150" i="27"/>
  <c r="T1151" i="27"/>
  <c r="T1152" i="27"/>
  <c r="T1153" i="27"/>
  <c r="T1154" i="27"/>
  <c r="T1155" i="27"/>
  <c r="T1156" i="27"/>
  <c r="T1157" i="27"/>
  <c r="T1158" i="27"/>
  <c r="T1159" i="27"/>
  <c r="T1160" i="27"/>
  <c r="T1161" i="27"/>
  <c r="T1162" i="27"/>
  <c r="T1163" i="27"/>
  <c r="T1164" i="27"/>
  <c r="T1165" i="27"/>
  <c r="T1166" i="27"/>
  <c r="T1167" i="27"/>
  <c r="T1168" i="27"/>
  <c r="T1169" i="27"/>
  <c r="T1170" i="27"/>
  <c r="T1171" i="27"/>
  <c r="T1172" i="27"/>
  <c r="T1173" i="27"/>
  <c r="T1174" i="27"/>
  <c r="T1175" i="27"/>
  <c r="T1176" i="27"/>
  <c r="T1177" i="27"/>
  <c r="T1178" i="27"/>
  <c r="T1179" i="27"/>
  <c r="T1180" i="27"/>
  <c r="T1181" i="27"/>
  <c r="T1182" i="27"/>
  <c r="T1183" i="27"/>
  <c r="T1184" i="27"/>
  <c r="T1185" i="27"/>
  <c r="T1186" i="27"/>
  <c r="T1187" i="27"/>
  <c r="T1188" i="27"/>
  <c r="T1189" i="27"/>
  <c r="T1190" i="27"/>
  <c r="T1191" i="27"/>
  <c r="T1192" i="27"/>
  <c r="T1193" i="27"/>
  <c r="T1194" i="27"/>
  <c r="T1195" i="27"/>
  <c r="T1196" i="27"/>
  <c r="T1197" i="27"/>
  <c r="T1198" i="27"/>
  <c r="T1199" i="27"/>
  <c r="T1200" i="27"/>
  <c r="T1201" i="27"/>
  <c r="T1202" i="27"/>
  <c r="T1203" i="27"/>
  <c r="T1204" i="27"/>
  <c r="T1205" i="27"/>
  <c r="T1206" i="27"/>
  <c r="T1207" i="27"/>
  <c r="T1208" i="27"/>
  <c r="T1209" i="27"/>
  <c r="T1210" i="27"/>
  <c r="T1211" i="27"/>
  <c r="T1212" i="27"/>
  <c r="T1213" i="27"/>
  <c r="T1214" i="27"/>
  <c r="T1215" i="27"/>
  <c r="T1216" i="27"/>
  <c r="T1217" i="27"/>
  <c r="T1218" i="27"/>
  <c r="T1219" i="27"/>
  <c r="T1220" i="27"/>
  <c r="T1221" i="27"/>
  <c r="T1222" i="27"/>
  <c r="T1223" i="27"/>
  <c r="T1224" i="27"/>
  <c r="T1225" i="27"/>
  <c r="T1226" i="27"/>
  <c r="T1227" i="27"/>
  <c r="T1228" i="27"/>
  <c r="T1229" i="27"/>
  <c r="T1230" i="27"/>
  <c r="T1231" i="27"/>
  <c r="T1232" i="27"/>
  <c r="T1233" i="27"/>
  <c r="T1234" i="27"/>
  <c r="T1235" i="27"/>
  <c r="T1236" i="27"/>
  <c r="T1237" i="27"/>
  <c r="T1238" i="27"/>
  <c r="T1239" i="27"/>
  <c r="T1240" i="27"/>
  <c r="T1241" i="27"/>
  <c r="T1242" i="27"/>
  <c r="T1243" i="27"/>
  <c r="T1244" i="27"/>
  <c r="T1245" i="27"/>
  <c r="T1246" i="27"/>
  <c r="T1247" i="27"/>
  <c r="T1248" i="27"/>
  <c r="T1249" i="27"/>
  <c r="T1250" i="27"/>
  <c r="T1251" i="27"/>
  <c r="T1252" i="27"/>
  <c r="T1253" i="27"/>
  <c r="T1254" i="27"/>
  <c r="T1255" i="27"/>
  <c r="T1256" i="27"/>
  <c r="T1257" i="27"/>
  <c r="T1258" i="27"/>
  <c r="T1259" i="27"/>
  <c r="T1260" i="27"/>
  <c r="T1261" i="27"/>
  <c r="T1262" i="27"/>
  <c r="T1263" i="27"/>
  <c r="T1264" i="27"/>
  <c r="T1265" i="27"/>
  <c r="T1266" i="27"/>
  <c r="T1267" i="27"/>
  <c r="T1268" i="27"/>
  <c r="T1269" i="27"/>
  <c r="T1270" i="27"/>
  <c r="T1271" i="27"/>
  <c r="T1272" i="27"/>
  <c r="T1273" i="27"/>
  <c r="T1274" i="27"/>
  <c r="T1275" i="27"/>
  <c r="T1276" i="27"/>
  <c r="T1277" i="27"/>
  <c r="T1278" i="27"/>
  <c r="T1279" i="27"/>
  <c r="T1280" i="27"/>
  <c r="T1281" i="27"/>
  <c r="T1282" i="27"/>
  <c r="T1283" i="27"/>
  <c r="T1284" i="27"/>
  <c r="T1285" i="27"/>
  <c r="T1286" i="27"/>
  <c r="T1287" i="27"/>
  <c r="T1288" i="27"/>
  <c r="T1289" i="27"/>
  <c r="T1290" i="27"/>
  <c r="T1291" i="27"/>
  <c r="T1292" i="27"/>
  <c r="T1293" i="27"/>
  <c r="T1294" i="27"/>
  <c r="T1295" i="27"/>
  <c r="T1296" i="27"/>
  <c r="T1297" i="27"/>
  <c r="T1298" i="27"/>
  <c r="T1299" i="27"/>
  <c r="T1300" i="27"/>
  <c r="T1301" i="27"/>
  <c r="T1302" i="27"/>
  <c r="T1303" i="27"/>
  <c r="T1304" i="27"/>
  <c r="T1305" i="27"/>
  <c r="T1306" i="27"/>
  <c r="T1307" i="27"/>
  <c r="T1308" i="27"/>
  <c r="T1309" i="27"/>
  <c r="T1310" i="27"/>
  <c r="T1311" i="27"/>
  <c r="T1312" i="27"/>
  <c r="T1313" i="27"/>
  <c r="T1314" i="27"/>
  <c r="T1315" i="27"/>
  <c r="T1316" i="27"/>
  <c r="T1317" i="27"/>
  <c r="T1318" i="27"/>
  <c r="T1319" i="27"/>
  <c r="T1320" i="27"/>
  <c r="T1321" i="27"/>
  <c r="T1322" i="27"/>
  <c r="T1323" i="27"/>
  <c r="T1324" i="27"/>
  <c r="T1325" i="27"/>
  <c r="T1326" i="27"/>
  <c r="T1327" i="27"/>
  <c r="T1328" i="27"/>
  <c r="T1329" i="27"/>
  <c r="T1330" i="27"/>
  <c r="T1331" i="27"/>
  <c r="T1332" i="27"/>
  <c r="T1333" i="27"/>
  <c r="T1334" i="27"/>
  <c r="T1335" i="27"/>
  <c r="T1336" i="27"/>
  <c r="T1337" i="27"/>
  <c r="T1338" i="27"/>
  <c r="T1339" i="27"/>
  <c r="T1340" i="27"/>
  <c r="T1341" i="27"/>
  <c r="T1342" i="27"/>
  <c r="T1343" i="27"/>
  <c r="T1344" i="27"/>
  <c r="T1345" i="27"/>
  <c r="T1346" i="27"/>
  <c r="T1347" i="27"/>
  <c r="T1348" i="27"/>
  <c r="T1349" i="27"/>
  <c r="T1350" i="27"/>
  <c r="T1351" i="27"/>
  <c r="T1352" i="27"/>
  <c r="T1353" i="27"/>
  <c r="T1354" i="27"/>
  <c r="T1355" i="27"/>
  <c r="T1356" i="27"/>
  <c r="T1357" i="27"/>
  <c r="T1358" i="27"/>
  <c r="T1359" i="27"/>
  <c r="T1360" i="27"/>
  <c r="T1361" i="27"/>
  <c r="T1362" i="27"/>
  <c r="T1363" i="27"/>
  <c r="T1364" i="27"/>
  <c r="T1365" i="27"/>
  <c r="T1366" i="27"/>
  <c r="T1367" i="27"/>
  <c r="T1368" i="27"/>
  <c r="T1369" i="27"/>
  <c r="T1370" i="27"/>
  <c r="T1371" i="27"/>
  <c r="T1372" i="27"/>
  <c r="T1373" i="27"/>
  <c r="T1374" i="27"/>
  <c r="T1375" i="27"/>
  <c r="T1376" i="27"/>
  <c r="T1377" i="27"/>
  <c r="T1378" i="27"/>
  <c r="T1379" i="27"/>
  <c r="T1380" i="27"/>
  <c r="T1381" i="27"/>
  <c r="T1382" i="27"/>
  <c r="T1383" i="27"/>
  <c r="T1384" i="27"/>
  <c r="T1385" i="27"/>
  <c r="T1386" i="27"/>
  <c r="T1387" i="27"/>
  <c r="T1388" i="27"/>
  <c r="T1389" i="27"/>
  <c r="T1390" i="27"/>
  <c r="T1391" i="27"/>
  <c r="T1392" i="27"/>
  <c r="T1393" i="27"/>
  <c r="T1394" i="27"/>
  <c r="T1395" i="27"/>
  <c r="T1396" i="27"/>
  <c r="T1397" i="27"/>
  <c r="T1398" i="27"/>
  <c r="T1399" i="27"/>
  <c r="T1400" i="27"/>
  <c r="T1401" i="27"/>
  <c r="T1402" i="27"/>
  <c r="T1403" i="27"/>
  <c r="T1404" i="27"/>
  <c r="T1405" i="27"/>
  <c r="T1406" i="27"/>
  <c r="T1407" i="27"/>
  <c r="T1408" i="27"/>
  <c r="T1409" i="27"/>
  <c r="T1410" i="27"/>
  <c r="T1411" i="27"/>
  <c r="T1412" i="27"/>
  <c r="T1413" i="27"/>
  <c r="T1414" i="27"/>
  <c r="T1415" i="27"/>
  <c r="T1416" i="27"/>
  <c r="T1417" i="27"/>
  <c r="T1418" i="27"/>
  <c r="T1419" i="27"/>
  <c r="T1420" i="27"/>
  <c r="T1421" i="27"/>
  <c r="T1422" i="27"/>
  <c r="T1423" i="27"/>
  <c r="T1424" i="27"/>
  <c r="T1425" i="27"/>
  <c r="T1426" i="27"/>
  <c r="T1427" i="27"/>
  <c r="T1428" i="27"/>
  <c r="T1429" i="27"/>
  <c r="T1430" i="27"/>
  <c r="T1431" i="27"/>
  <c r="T1432" i="27"/>
  <c r="T1433" i="27"/>
  <c r="T1434" i="27"/>
  <c r="T1435" i="27"/>
  <c r="T1436" i="27"/>
  <c r="T1437" i="27"/>
  <c r="T1438" i="27"/>
  <c r="T1439" i="27"/>
  <c r="T1440" i="27"/>
  <c r="T1441" i="27"/>
  <c r="T1442" i="27"/>
  <c r="T1443" i="27"/>
  <c r="T1444" i="27"/>
  <c r="T1445" i="27"/>
  <c r="T1446" i="27"/>
  <c r="T1447" i="27"/>
  <c r="T1448" i="27"/>
  <c r="T1449" i="27"/>
  <c r="T1450" i="27"/>
  <c r="T1451" i="27"/>
  <c r="T1452" i="27"/>
  <c r="T1453" i="27"/>
  <c r="T1454" i="27"/>
  <c r="T1455" i="27"/>
  <c r="T1456" i="27"/>
  <c r="T1457" i="27"/>
  <c r="T1458" i="27"/>
  <c r="T1459" i="27"/>
  <c r="T1460" i="27"/>
  <c r="T1461" i="27"/>
  <c r="T1462" i="27"/>
  <c r="T1463" i="27"/>
  <c r="T1464" i="27"/>
  <c r="T1465" i="27"/>
  <c r="T1466" i="27"/>
  <c r="T1467" i="27"/>
  <c r="T1468" i="27"/>
  <c r="T1469" i="27"/>
  <c r="T1470" i="27"/>
  <c r="T1471" i="27"/>
  <c r="T1472" i="27"/>
  <c r="T1473" i="27"/>
  <c r="T1474" i="27"/>
  <c r="T1475" i="27"/>
  <c r="T1476" i="27"/>
  <c r="T1477" i="27"/>
  <c r="T1478" i="27"/>
  <c r="T1479" i="27"/>
  <c r="T1480" i="27"/>
  <c r="T1481" i="27"/>
  <c r="T1482" i="27"/>
  <c r="T1483" i="27"/>
  <c r="T1484" i="27"/>
  <c r="T1485" i="27"/>
  <c r="T1486" i="27"/>
  <c r="T1487" i="27"/>
  <c r="T1488" i="27"/>
  <c r="T1489" i="27"/>
  <c r="T1490" i="27"/>
  <c r="T1491" i="27"/>
  <c r="T1492" i="27"/>
  <c r="T1493" i="27"/>
  <c r="T1494" i="27"/>
  <c r="T1495" i="27"/>
  <c r="T1496" i="27"/>
  <c r="T1497" i="27"/>
  <c r="T1498" i="27"/>
  <c r="T1499" i="27"/>
  <c r="T1500" i="27"/>
  <c r="T1501" i="27"/>
  <c r="T1502" i="27"/>
  <c r="T1503" i="27"/>
  <c r="T1504" i="27"/>
  <c r="T1505" i="27"/>
  <c r="T1506" i="27"/>
  <c r="T1507" i="27"/>
  <c r="T1508" i="27"/>
  <c r="T1509" i="27"/>
  <c r="T1510" i="27"/>
  <c r="T1511" i="27"/>
  <c r="T1512" i="27"/>
  <c r="T1513" i="27"/>
  <c r="T1514" i="27"/>
  <c r="T1515" i="27"/>
  <c r="T1516" i="27"/>
  <c r="T1517" i="27"/>
  <c r="T1518" i="27"/>
  <c r="T1519" i="27"/>
  <c r="T1520" i="27"/>
  <c r="T1521" i="27"/>
  <c r="T1522" i="27"/>
  <c r="T1523" i="27"/>
  <c r="T1524" i="27"/>
  <c r="T1525" i="27"/>
  <c r="T1526" i="27"/>
  <c r="T1527" i="27"/>
  <c r="T1528" i="27"/>
  <c r="T1529" i="27"/>
  <c r="T1530" i="27"/>
  <c r="T1531" i="27"/>
  <c r="T1532" i="27"/>
  <c r="T1533" i="27"/>
  <c r="T1534" i="27"/>
  <c r="T1535" i="27"/>
  <c r="T1536" i="27"/>
  <c r="T1537" i="27"/>
  <c r="T1538" i="27"/>
  <c r="T1539" i="27"/>
  <c r="T1540" i="27"/>
  <c r="T1541" i="27"/>
  <c r="T1542" i="27"/>
  <c r="T1543" i="27"/>
  <c r="T1544" i="27"/>
  <c r="T1545" i="27"/>
  <c r="T1546" i="27"/>
  <c r="T1547" i="27"/>
  <c r="T1548" i="27"/>
  <c r="T1549" i="27"/>
  <c r="T1550" i="27"/>
  <c r="T1551" i="27"/>
  <c r="T1552" i="27"/>
  <c r="T1553" i="27"/>
  <c r="T1554" i="27"/>
  <c r="T1555" i="27"/>
  <c r="T1556" i="27"/>
  <c r="T1557" i="27"/>
  <c r="T1558" i="27"/>
  <c r="T1559" i="27"/>
  <c r="T1560" i="27"/>
  <c r="T1561" i="27"/>
  <c r="T1562" i="27"/>
  <c r="T1563" i="27"/>
  <c r="T1564" i="27"/>
  <c r="T1565" i="27"/>
  <c r="T1566" i="27"/>
  <c r="T1567" i="27"/>
  <c r="T1568" i="27"/>
  <c r="T1569" i="27"/>
  <c r="T1570" i="27"/>
  <c r="T1571" i="27"/>
  <c r="T1572" i="27"/>
  <c r="T1573" i="27"/>
  <c r="T1574" i="27"/>
  <c r="T1575" i="27"/>
  <c r="T1576" i="27"/>
  <c r="T1577" i="27"/>
  <c r="T1578" i="27"/>
  <c r="T1579" i="27"/>
  <c r="T1580" i="27"/>
  <c r="T1581" i="27"/>
  <c r="T1582" i="27"/>
  <c r="T1583" i="27"/>
  <c r="T1584" i="27"/>
  <c r="T1585" i="27"/>
  <c r="T1586" i="27"/>
  <c r="T1587" i="27"/>
  <c r="T1588" i="27"/>
  <c r="T1589" i="27"/>
  <c r="T1590" i="27"/>
  <c r="T1591" i="27"/>
  <c r="T1592" i="27"/>
  <c r="T1593" i="27"/>
  <c r="T1594" i="27"/>
  <c r="T1595" i="27"/>
  <c r="T1596" i="27"/>
  <c r="T1597" i="27"/>
  <c r="T1598" i="27"/>
  <c r="T1599" i="27"/>
  <c r="T1600" i="27"/>
  <c r="T1601" i="27"/>
  <c r="T1602" i="27"/>
  <c r="T1603" i="27"/>
  <c r="T1604" i="27"/>
  <c r="T1605" i="27"/>
  <c r="T1606" i="27"/>
  <c r="T1607" i="27"/>
  <c r="T1608" i="27"/>
  <c r="T1609" i="27"/>
  <c r="T1610" i="27"/>
  <c r="T1611" i="27"/>
  <c r="T1612" i="27"/>
  <c r="T1613" i="27"/>
  <c r="T1614" i="27"/>
  <c r="T1615" i="27"/>
  <c r="T1616" i="27"/>
  <c r="T1617" i="27"/>
  <c r="T1618" i="27"/>
  <c r="T1619" i="27"/>
  <c r="T1620" i="27"/>
  <c r="T1621" i="27"/>
  <c r="T1622" i="27"/>
  <c r="T1623" i="27"/>
  <c r="T1624" i="27"/>
  <c r="T1625" i="27"/>
  <c r="T1626" i="27"/>
  <c r="T1627" i="27"/>
  <c r="T1628" i="27"/>
  <c r="T1629" i="27"/>
  <c r="T1630" i="27"/>
  <c r="T1631" i="27"/>
  <c r="T1632" i="27"/>
  <c r="T1633" i="27"/>
  <c r="T1634" i="27"/>
  <c r="T1635" i="27"/>
  <c r="T1636" i="27"/>
  <c r="T1637" i="27"/>
  <c r="T1638" i="27"/>
  <c r="T1639" i="27"/>
  <c r="T1640" i="27"/>
  <c r="T1641" i="27"/>
  <c r="T1642" i="27"/>
  <c r="T1643" i="27"/>
  <c r="T1644" i="27"/>
  <c r="T1645" i="27"/>
  <c r="T1646" i="27"/>
  <c r="T1647" i="27"/>
  <c r="T1648" i="27"/>
  <c r="T1649" i="27"/>
  <c r="T1650" i="27"/>
  <c r="T1651" i="27"/>
  <c r="T1652" i="27"/>
  <c r="T1653" i="27"/>
  <c r="T1654" i="27"/>
  <c r="T1655" i="27"/>
  <c r="T1656" i="27"/>
  <c r="T1657" i="27"/>
  <c r="T1658" i="27"/>
  <c r="T1659" i="27"/>
  <c r="T1660" i="27"/>
  <c r="T1661" i="27"/>
  <c r="T1662" i="27"/>
  <c r="T1663" i="27"/>
  <c r="T1664" i="27"/>
  <c r="T1665" i="27"/>
  <c r="T1666" i="27"/>
  <c r="T1667" i="27"/>
  <c r="T1668" i="27"/>
  <c r="T1669" i="27"/>
  <c r="T1670" i="27"/>
  <c r="T1671" i="27"/>
  <c r="T1672" i="27"/>
  <c r="T1673" i="27"/>
  <c r="T1674" i="27"/>
  <c r="T1675" i="27"/>
  <c r="T1676" i="27"/>
  <c r="T1677" i="27"/>
  <c r="T1678" i="27"/>
  <c r="T1679" i="27"/>
  <c r="T1680" i="27"/>
  <c r="T1681" i="27"/>
  <c r="T1682" i="27"/>
  <c r="T1683" i="27"/>
  <c r="T1684" i="27"/>
  <c r="T1685" i="27"/>
  <c r="T1686" i="27"/>
  <c r="T1687" i="27"/>
  <c r="T1688" i="27"/>
  <c r="T1689" i="27"/>
  <c r="T1690" i="27"/>
  <c r="T1691" i="27"/>
  <c r="T1692" i="27"/>
  <c r="T1693" i="27"/>
  <c r="T1694" i="27"/>
  <c r="T1695" i="27"/>
  <c r="T1696" i="27"/>
  <c r="T1697" i="27"/>
  <c r="T1698" i="27"/>
  <c r="T1699" i="27"/>
  <c r="T1700" i="27"/>
  <c r="T1701" i="27"/>
  <c r="T1702" i="27"/>
  <c r="T1703" i="27"/>
  <c r="T1704" i="27"/>
  <c r="T1705" i="27"/>
  <c r="T1706" i="27"/>
  <c r="T1707" i="27"/>
  <c r="T1708" i="27"/>
  <c r="T1709" i="27"/>
  <c r="T1710" i="27"/>
  <c r="T1711" i="27"/>
  <c r="T1712" i="27"/>
  <c r="T1713" i="27"/>
  <c r="T1714" i="27"/>
  <c r="T1715" i="27"/>
  <c r="T1716" i="27"/>
  <c r="T1717" i="27"/>
  <c r="T1718" i="27"/>
  <c r="T1719" i="27"/>
  <c r="T1720" i="27"/>
  <c r="T1721" i="27"/>
  <c r="T1722" i="27"/>
  <c r="T1723" i="27"/>
  <c r="T1724" i="27"/>
  <c r="T1725" i="27"/>
  <c r="T1726" i="27"/>
  <c r="T1727" i="27"/>
  <c r="T1728" i="27"/>
  <c r="T1729" i="27"/>
  <c r="T1730" i="27"/>
  <c r="T1731" i="27"/>
  <c r="T1732" i="27"/>
  <c r="T1733" i="27"/>
  <c r="T1734" i="27"/>
  <c r="T1735" i="27"/>
  <c r="T1736" i="27"/>
  <c r="T1737" i="27"/>
  <c r="T1738" i="27"/>
  <c r="T1739" i="27"/>
  <c r="T1740" i="27"/>
  <c r="T1741" i="27"/>
  <c r="T1742" i="27"/>
  <c r="T1743" i="27"/>
  <c r="T1744" i="27"/>
  <c r="T1745" i="27"/>
  <c r="T1746" i="27"/>
  <c r="T1747" i="27"/>
  <c r="T1748" i="27"/>
  <c r="T1749" i="27"/>
  <c r="T1750" i="27"/>
  <c r="T1751" i="27"/>
  <c r="T1752" i="27"/>
  <c r="T1753" i="27"/>
  <c r="T1754" i="27"/>
  <c r="T1755" i="27"/>
  <c r="T1756" i="27"/>
  <c r="T1757" i="27"/>
  <c r="T1758" i="27"/>
  <c r="T1759" i="27"/>
  <c r="T1760" i="27"/>
  <c r="T1761" i="27"/>
  <c r="T1762" i="27"/>
  <c r="T1763" i="27"/>
  <c r="T1764" i="27"/>
  <c r="T1765" i="27"/>
  <c r="T1766" i="27"/>
  <c r="T1767" i="27"/>
  <c r="T1768" i="27"/>
  <c r="T1769" i="27"/>
  <c r="T1770" i="27"/>
  <c r="T1771" i="27"/>
  <c r="T1772" i="27"/>
  <c r="T1773" i="27"/>
  <c r="T1774" i="27"/>
  <c r="T1775" i="27"/>
  <c r="T1776" i="27"/>
  <c r="T1777" i="27"/>
  <c r="T1778" i="27"/>
  <c r="T1779" i="27"/>
  <c r="T1780" i="27"/>
  <c r="T1781" i="27"/>
  <c r="T1782" i="27"/>
  <c r="T1783" i="27"/>
  <c r="T1784" i="27"/>
  <c r="T1785" i="27"/>
  <c r="T1786" i="27"/>
  <c r="T1787" i="27"/>
  <c r="T1788" i="27"/>
  <c r="T1789" i="27"/>
  <c r="T1790" i="27"/>
  <c r="T1791" i="27"/>
  <c r="T1792" i="27"/>
  <c r="T1793" i="27"/>
  <c r="T1794" i="27"/>
  <c r="T1795" i="27"/>
  <c r="T1796" i="27"/>
  <c r="T1797" i="27"/>
  <c r="T1798" i="27"/>
  <c r="T1799" i="27"/>
  <c r="T1800" i="27"/>
  <c r="T1801" i="27"/>
  <c r="T1802" i="27"/>
  <c r="T1803" i="27"/>
  <c r="T1804" i="27"/>
  <c r="T1805" i="27"/>
  <c r="T1806" i="27"/>
  <c r="T1807" i="27"/>
  <c r="T1808" i="27"/>
  <c r="T1809" i="27"/>
  <c r="T1810" i="27"/>
  <c r="T1811" i="27"/>
  <c r="T1812" i="27"/>
  <c r="T1813" i="27"/>
  <c r="T1814" i="27"/>
  <c r="T1815" i="27"/>
  <c r="T1816" i="27"/>
  <c r="T1817" i="27"/>
  <c r="T1818" i="27"/>
  <c r="T1819" i="27"/>
  <c r="T1820" i="27"/>
  <c r="T1821" i="27"/>
  <c r="T1822" i="27"/>
  <c r="T1823" i="27"/>
  <c r="T1824" i="27"/>
  <c r="T1825" i="27"/>
  <c r="T1826" i="27"/>
  <c r="T1827" i="27"/>
  <c r="T1828" i="27"/>
  <c r="T1829" i="27"/>
  <c r="T1830" i="27"/>
  <c r="T1831" i="27"/>
  <c r="T1832" i="27"/>
  <c r="T1833" i="27"/>
  <c r="T1834" i="27"/>
  <c r="T1835" i="27"/>
  <c r="T1836" i="27"/>
  <c r="T1837" i="27"/>
  <c r="T1838" i="27"/>
  <c r="T1839" i="27"/>
  <c r="T1840" i="27"/>
  <c r="T1841" i="27"/>
  <c r="T1842" i="27"/>
  <c r="T1843" i="27"/>
  <c r="T1844" i="27"/>
  <c r="T1845" i="27"/>
  <c r="T1846" i="27"/>
  <c r="T1847" i="27"/>
  <c r="T1848" i="27"/>
  <c r="T1849" i="27"/>
  <c r="T1850" i="27"/>
  <c r="T1851" i="27"/>
  <c r="T1852" i="27"/>
  <c r="T1853" i="27"/>
  <c r="T1854" i="27"/>
  <c r="T1855" i="27"/>
  <c r="T1856" i="27"/>
  <c r="T1857" i="27"/>
  <c r="T1858" i="27"/>
  <c r="T1859" i="27"/>
  <c r="T1860" i="27"/>
  <c r="T1861" i="27"/>
  <c r="T1862" i="27"/>
  <c r="T1863" i="27"/>
  <c r="T1864" i="27"/>
  <c r="T1865" i="27"/>
  <c r="T1866" i="27"/>
  <c r="T1867" i="27"/>
  <c r="T1868" i="27"/>
  <c r="T1869" i="27"/>
  <c r="T1870" i="27"/>
  <c r="T1871" i="27"/>
  <c r="T1872" i="27"/>
  <c r="T1873" i="27"/>
  <c r="T1874" i="27"/>
  <c r="T1875" i="27"/>
  <c r="T1876" i="27"/>
  <c r="T1877" i="27"/>
  <c r="T1878" i="27"/>
  <c r="T1879" i="27"/>
  <c r="T1880" i="27"/>
  <c r="T1881" i="27"/>
  <c r="T1882" i="27"/>
  <c r="T1883" i="27"/>
  <c r="T1884" i="27"/>
  <c r="T1885" i="27"/>
  <c r="T1886" i="27"/>
  <c r="T1887" i="27"/>
  <c r="T1888" i="27"/>
  <c r="T1889" i="27"/>
  <c r="T1890" i="27"/>
  <c r="T1891" i="27"/>
  <c r="T1892" i="27"/>
  <c r="T1893" i="27"/>
  <c r="T1894" i="27"/>
  <c r="T1895" i="27"/>
  <c r="T1896" i="27"/>
  <c r="T1897" i="27"/>
  <c r="T1898" i="27"/>
  <c r="T1899" i="27"/>
  <c r="T1900" i="27"/>
  <c r="T1901" i="27"/>
  <c r="T1902" i="27"/>
  <c r="T1903" i="27"/>
  <c r="T1904" i="27"/>
  <c r="T1905" i="27"/>
  <c r="T1906" i="27"/>
  <c r="T1907" i="27"/>
  <c r="T1908" i="27"/>
  <c r="T1909" i="27"/>
  <c r="T1910" i="27"/>
  <c r="T1911" i="27"/>
  <c r="T1912" i="27"/>
  <c r="T1913" i="27"/>
  <c r="T1914" i="27"/>
  <c r="T1915" i="27"/>
  <c r="T1916" i="27"/>
  <c r="T1917" i="27"/>
  <c r="T1918" i="27"/>
  <c r="T1919" i="27"/>
  <c r="T1920" i="27"/>
  <c r="T1921" i="27"/>
  <c r="T1922" i="27"/>
  <c r="T1923" i="27"/>
  <c r="T1924" i="27"/>
  <c r="T1925" i="27"/>
  <c r="T1926" i="27"/>
  <c r="T1927" i="27"/>
  <c r="T1928" i="27"/>
  <c r="T1929" i="27"/>
  <c r="T1930" i="27"/>
  <c r="T1931" i="27"/>
  <c r="T1932" i="27"/>
  <c r="T1933" i="27"/>
  <c r="T1934" i="27"/>
  <c r="T1935" i="27"/>
  <c r="T1936" i="27"/>
  <c r="T1937" i="27"/>
  <c r="T1938" i="27"/>
  <c r="T1939" i="27"/>
  <c r="T1940" i="27"/>
  <c r="T1941" i="27"/>
  <c r="T1942" i="27"/>
  <c r="T1943" i="27"/>
  <c r="T1944" i="27"/>
  <c r="T1945" i="27"/>
  <c r="T1946" i="27"/>
  <c r="T1947" i="27"/>
  <c r="T1948" i="27"/>
  <c r="T1949" i="27"/>
  <c r="T1950" i="27"/>
  <c r="T1951" i="27"/>
  <c r="T1952" i="27"/>
  <c r="T1953" i="27"/>
  <c r="T1954" i="27"/>
  <c r="T1955" i="27"/>
  <c r="T1956" i="27"/>
  <c r="T1957" i="27"/>
  <c r="T1958" i="27"/>
  <c r="T1959" i="27"/>
  <c r="T1960" i="27"/>
  <c r="T1961" i="27"/>
  <c r="T1962" i="27"/>
  <c r="T1963" i="27"/>
  <c r="T1964" i="27"/>
  <c r="T1965" i="27"/>
  <c r="T1966" i="27"/>
  <c r="T1967" i="27"/>
  <c r="T1968" i="27"/>
  <c r="T1969" i="27"/>
  <c r="T1970" i="27"/>
  <c r="T1971" i="27"/>
  <c r="T1972" i="27"/>
  <c r="T1973" i="27"/>
  <c r="T1974" i="27"/>
  <c r="T1975" i="27"/>
  <c r="T1976" i="27"/>
  <c r="T1977" i="27"/>
  <c r="T1978" i="27"/>
  <c r="T1979" i="27"/>
  <c r="T1980" i="27"/>
  <c r="T1981" i="27"/>
  <c r="T1982" i="27"/>
  <c r="T1983" i="27"/>
  <c r="T1984" i="27"/>
  <c r="T1985" i="27"/>
  <c r="T1986" i="27"/>
  <c r="T1987" i="27"/>
  <c r="T1988" i="27"/>
  <c r="T1989" i="27"/>
  <c r="T1990" i="27"/>
  <c r="T1991" i="27"/>
  <c r="T1992" i="27"/>
  <c r="T1993" i="27"/>
  <c r="T1994" i="27"/>
  <c r="T1995" i="27"/>
  <c r="T1996" i="27"/>
  <c r="T1997" i="27"/>
  <c r="T1998" i="27"/>
  <c r="T1999" i="27"/>
  <c r="T2000" i="27"/>
  <c r="T2001" i="27"/>
  <c r="T2002" i="27"/>
  <c r="T2003" i="27"/>
  <c r="T2004" i="27"/>
  <c r="T2005" i="27"/>
  <c r="T2006" i="27"/>
  <c r="T2007" i="27"/>
  <c r="T2008" i="27"/>
  <c r="T2009" i="27"/>
  <c r="T2010" i="27"/>
  <c r="T2011" i="27"/>
  <c r="T2012" i="27"/>
  <c r="T2013" i="27"/>
  <c r="T2014" i="27"/>
  <c r="T2015" i="27"/>
  <c r="T2016" i="27"/>
  <c r="T2017" i="27"/>
  <c r="T2018" i="27"/>
  <c r="T2019" i="27"/>
  <c r="T2020" i="27"/>
  <c r="T2021" i="27"/>
  <c r="T2022" i="27"/>
  <c r="T2023" i="27"/>
  <c r="T2024" i="27"/>
  <c r="T2025" i="27"/>
  <c r="T2026" i="27"/>
  <c r="T2027" i="27"/>
  <c r="T2028" i="27"/>
  <c r="T2029" i="27"/>
  <c r="T2030" i="27"/>
  <c r="T2031" i="27"/>
  <c r="T2032" i="27"/>
  <c r="T2033" i="27"/>
  <c r="T2034" i="27"/>
  <c r="T2035" i="27"/>
  <c r="T2036" i="27"/>
  <c r="T2037" i="27"/>
  <c r="T2038" i="27"/>
  <c r="T2039" i="27"/>
  <c r="T2040" i="27"/>
  <c r="T2041" i="27"/>
  <c r="T2042" i="27"/>
  <c r="T2043" i="27"/>
  <c r="T2044" i="27"/>
  <c r="T2045" i="27"/>
  <c r="T2046" i="27"/>
  <c r="T2047" i="27"/>
  <c r="T2048" i="27"/>
  <c r="T2049" i="27"/>
  <c r="T2050" i="27"/>
  <c r="T2051" i="27"/>
  <c r="T2052" i="27"/>
  <c r="T2053" i="27"/>
  <c r="T2054" i="27"/>
  <c r="T2055" i="27"/>
  <c r="T2056" i="27"/>
  <c r="T2057" i="27"/>
  <c r="T2058" i="27"/>
  <c r="T2059" i="27"/>
  <c r="T2060" i="27"/>
  <c r="T2061" i="27"/>
  <c r="T2062" i="27"/>
  <c r="T2063" i="27"/>
  <c r="T2064" i="27"/>
  <c r="T2065" i="27"/>
  <c r="T2066" i="27"/>
  <c r="T2067" i="27"/>
  <c r="T2068" i="27"/>
  <c r="T2069" i="27"/>
  <c r="T2070" i="27"/>
  <c r="T2071" i="27"/>
  <c r="T2072" i="27"/>
  <c r="T2073" i="27"/>
  <c r="T2074" i="27"/>
  <c r="T2075" i="27"/>
  <c r="T2076" i="27"/>
  <c r="T2077" i="27"/>
  <c r="T2078" i="27"/>
  <c r="T2079" i="27"/>
  <c r="T2080" i="27"/>
  <c r="T2081" i="27"/>
  <c r="T2082" i="27"/>
  <c r="T2083" i="27"/>
  <c r="T2084" i="27"/>
  <c r="T2085" i="27"/>
  <c r="T2086" i="27"/>
  <c r="T2087" i="27"/>
  <c r="T2088" i="27"/>
  <c r="T2089" i="27"/>
  <c r="T2090" i="27"/>
  <c r="T2091" i="27"/>
  <c r="T2092" i="27"/>
  <c r="T2093" i="27"/>
  <c r="T2094" i="27"/>
  <c r="T2095" i="27"/>
  <c r="T2096" i="27"/>
  <c r="T2097" i="27"/>
  <c r="T2098" i="27"/>
  <c r="T2099" i="27"/>
  <c r="T2100" i="27"/>
  <c r="T2101" i="27"/>
  <c r="T2102" i="27"/>
  <c r="T2103" i="27"/>
  <c r="T2104" i="27"/>
  <c r="T2105" i="27"/>
  <c r="T2106" i="27"/>
  <c r="T2107" i="27"/>
  <c r="T2108" i="27"/>
  <c r="T2109" i="27"/>
  <c r="T2110" i="27"/>
  <c r="T2111" i="27"/>
  <c r="T2112" i="27"/>
  <c r="T2113" i="27"/>
  <c r="T2114" i="27"/>
  <c r="T2115" i="27"/>
  <c r="T2116" i="27"/>
  <c r="T2117" i="27"/>
  <c r="T2118" i="27"/>
  <c r="T2119" i="27"/>
  <c r="T2120" i="27"/>
  <c r="T2121" i="27"/>
  <c r="T2122" i="27"/>
  <c r="T2123" i="27"/>
  <c r="T2124" i="27"/>
  <c r="T2125" i="27"/>
  <c r="T2126" i="27"/>
  <c r="T2127" i="27"/>
  <c r="T2128" i="27"/>
  <c r="T2129" i="27"/>
  <c r="T2130" i="27"/>
  <c r="T2131" i="27"/>
  <c r="T2132" i="27"/>
  <c r="T2133" i="27"/>
  <c r="T2134" i="27"/>
  <c r="T2135" i="27"/>
  <c r="T2136" i="27"/>
  <c r="T2137" i="27"/>
  <c r="T2138" i="27"/>
  <c r="T2139" i="27"/>
  <c r="T2140" i="27"/>
  <c r="T2141" i="27"/>
  <c r="T2142" i="27"/>
  <c r="T2143" i="27"/>
  <c r="T2144" i="27"/>
  <c r="T2145" i="27"/>
  <c r="T2146" i="27"/>
  <c r="T2147" i="27"/>
  <c r="T2148" i="27"/>
  <c r="T2149" i="27"/>
  <c r="T2150" i="27"/>
  <c r="T2151" i="27"/>
  <c r="T2152" i="27"/>
  <c r="T2153" i="27"/>
  <c r="T2154" i="27"/>
  <c r="T2155" i="27"/>
  <c r="T2156" i="27"/>
  <c r="T2157" i="27"/>
  <c r="T2158" i="27"/>
  <c r="T2159" i="27"/>
  <c r="T2160" i="27"/>
  <c r="T2161" i="27"/>
  <c r="T2162" i="27"/>
  <c r="T2163" i="27"/>
  <c r="T2164" i="27"/>
  <c r="T2165" i="27"/>
  <c r="T2166" i="27"/>
  <c r="T2167" i="27"/>
  <c r="T2168" i="27"/>
  <c r="T2169" i="27"/>
  <c r="T2170" i="27"/>
  <c r="T2171" i="27"/>
  <c r="T2172" i="27"/>
  <c r="T2173" i="27"/>
  <c r="T2174" i="27"/>
  <c r="T2175" i="27"/>
  <c r="T2176" i="27"/>
  <c r="T2177" i="27"/>
  <c r="T2178" i="27"/>
  <c r="T2179" i="27"/>
  <c r="T2180" i="27"/>
  <c r="T2181" i="27"/>
  <c r="T2182" i="27"/>
  <c r="T2183" i="27"/>
  <c r="T2184" i="27"/>
  <c r="T2185" i="27"/>
  <c r="T2186" i="27"/>
  <c r="T2187" i="27"/>
  <c r="T2188" i="27"/>
  <c r="T2189" i="27"/>
  <c r="T2190" i="27"/>
  <c r="T2191" i="27"/>
  <c r="T2192" i="27"/>
  <c r="T2193" i="27"/>
  <c r="T2194" i="27"/>
  <c r="T2195" i="27"/>
  <c r="T2196" i="27"/>
  <c r="T2197" i="27"/>
  <c r="T2198" i="27"/>
  <c r="T2199" i="27"/>
  <c r="T2200" i="27"/>
  <c r="T2201" i="27"/>
  <c r="T2202" i="27"/>
  <c r="T2203" i="27"/>
  <c r="T2204" i="27"/>
  <c r="T2205" i="27"/>
  <c r="T2206" i="27"/>
  <c r="T2207" i="27"/>
  <c r="T2208" i="27"/>
  <c r="T2209" i="27"/>
  <c r="T2210" i="27"/>
  <c r="T2211" i="27"/>
  <c r="T2212" i="27"/>
  <c r="T2213" i="27"/>
  <c r="T2214" i="27"/>
  <c r="T2215" i="27"/>
  <c r="T2216" i="27"/>
  <c r="T2217" i="27"/>
  <c r="T2218" i="27"/>
  <c r="T2219" i="27"/>
  <c r="T2220" i="27"/>
  <c r="T2221" i="27"/>
  <c r="T2222" i="27"/>
  <c r="T2223" i="27"/>
  <c r="T2224" i="27"/>
  <c r="T2225" i="27"/>
  <c r="T2226" i="27"/>
  <c r="T2227" i="27"/>
  <c r="T2228" i="27"/>
  <c r="T2229" i="27"/>
  <c r="T2230" i="27"/>
  <c r="T2231" i="27"/>
  <c r="T2232" i="27"/>
  <c r="T2233" i="27"/>
  <c r="T2234" i="27"/>
  <c r="T2235" i="27"/>
  <c r="T2236" i="27"/>
  <c r="T2237" i="27"/>
  <c r="T2238" i="27"/>
  <c r="T2239" i="27"/>
  <c r="T2240" i="27"/>
  <c r="T2241" i="27"/>
  <c r="T2242" i="27"/>
  <c r="T2243" i="27"/>
  <c r="T2244" i="27"/>
  <c r="T2245" i="27"/>
  <c r="T2246" i="27"/>
  <c r="T2247" i="27"/>
  <c r="T2248" i="27"/>
  <c r="T2249" i="27"/>
  <c r="T2250" i="27"/>
  <c r="T2251" i="27"/>
  <c r="T2252" i="27"/>
  <c r="T2253" i="27"/>
  <c r="T2254" i="27"/>
  <c r="T2255" i="27"/>
  <c r="T2256" i="27"/>
  <c r="T2257" i="27"/>
  <c r="T2258" i="27"/>
  <c r="T2259" i="27"/>
  <c r="T2260" i="27"/>
  <c r="T2261" i="27"/>
  <c r="T2262" i="27"/>
  <c r="T2263" i="27"/>
  <c r="T2264" i="27"/>
  <c r="T2265" i="27"/>
  <c r="T2266" i="27"/>
  <c r="T2267" i="27"/>
  <c r="T2268" i="27"/>
  <c r="T2269" i="27"/>
  <c r="T2270" i="27"/>
  <c r="T2271" i="27"/>
  <c r="T2272" i="27"/>
  <c r="T2273" i="27"/>
  <c r="T2274" i="27"/>
  <c r="T2275" i="27"/>
  <c r="T2276" i="27"/>
  <c r="T2277" i="27"/>
  <c r="T2278" i="27"/>
  <c r="T2279" i="27"/>
  <c r="T2280" i="27"/>
  <c r="T2281" i="27"/>
  <c r="T2282" i="27"/>
  <c r="T2283" i="27"/>
  <c r="T2284" i="27"/>
  <c r="T2285" i="27"/>
  <c r="T2286" i="27"/>
  <c r="T2287" i="27"/>
  <c r="T2288" i="27"/>
  <c r="T2289" i="27"/>
  <c r="T2290" i="27"/>
  <c r="T2291" i="27"/>
  <c r="T2292" i="27"/>
  <c r="T2293" i="27"/>
  <c r="T2294" i="27"/>
  <c r="T2295" i="27"/>
  <c r="T2296" i="27"/>
  <c r="T2297" i="27"/>
  <c r="T2298" i="27"/>
  <c r="T2299" i="27"/>
  <c r="T2300" i="27"/>
  <c r="T2301" i="27"/>
  <c r="T2302" i="27"/>
  <c r="T2303" i="27"/>
  <c r="T2304" i="27"/>
  <c r="T2305" i="27"/>
  <c r="T2306" i="27"/>
  <c r="T2307" i="27"/>
  <c r="T2308" i="27"/>
  <c r="T2309" i="27"/>
  <c r="T2310" i="27"/>
  <c r="T2311" i="27"/>
  <c r="T2312" i="27"/>
  <c r="T2313" i="27"/>
  <c r="T2314" i="27"/>
  <c r="T2315" i="27"/>
  <c r="T2316" i="27"/>
  <c r="T2317" i="27"/>
  <c r="T2318" i="27"/>
  <c r="T2319" i="27"/>
  <c r="T2320" i="27"/>
  <c r="T2321" i="27"/>
  <c r="T2322" i="27"/>
  <c r="T2323" i="27"/>
  <c r="T2324" i="27"/>
  <c r="T2325" i="27"/>
  <c r="T2326" i="27"/>
  <c r="T2327" i="27"/>
  <c r="T2328" i="27"/>
  <c r="T2329" i="27"/>
  <c r="T2330" i="27"/>
  <c r="T2331" i="27"/>
  <c r="T2332" i="27"/>
  <c r="T2333" i="27"/>
  <c r="T2334" i="27"/>
  <c r="T2335" i="27"/>
  <c r="T2336" i="27"/>
  <c r="T2337" i="27"/>
  <c r="T2338" i="27"/>
  <c r="T2339" i="27"/>
  <c r="T2340" i="27"/>
  <c r="T2341" i="27"/>
  <c r="T2342" i="27"/>
  <c r="T2343" i="27"/>
  <c r="T2344" i="27"/>
  <c r="T2345" i="27"/>
  <c r="T2346" i="27"/>
  <c r="T2347" i="27"/>
  <c r="T2348" i="27"/>
  <c r="T2349" i="27"/>
  <c r="T2350" i="27"/>
  <c r="T2351" i="27"/>
  <c r="T2352" i="27"/>
  <c r="T2353" i="27"/>
  <c r="T2354" i="27"/>
  <c r="T2355" i="27"/>
  <c r="T2356" i="27"/>
  <c r="T2357" i="27"/>
  <c r="T2358" i="27"/>
  <c r="T2359" i="27"/>
  <c r="T2360" i="27"/>
  <c r="T2361" i="27"/>
  <c r="T2362" i="27"/>
  <c r="T2363" i="27"/>
  <c r="T2364" i="27"/>
  <c r="T2365" i="27"/>
  <c r="T2366" i="27"/>
  <c r="T2367" i="27"/>
  <c r="T2368" i="27"/>
  <c r="T2369" i="27"/>
  <c r="T2370" i="27"/>
  <c r="T2371" i="27"/>
  <c r="T2372" i="27"/>
  <c r="T2373" i="27"/>
  <c r="T2374" i="27"/>
  <c r="T2375" i="27"/>
  <c r="T2376" i="27"/>
  <c r="T2377" i="27"/>
  <c r="T2378" i="27"/>
  <c r="T2379" i="27"/>
  <c r="T2380" i="27"/>
  <c r="T2381" i="27"/>
  <c r="T2382" i="27"/>
  <c r="T2383" i="27"/>
  <c r="T2384" i="27"/>
  <c r="T2385" i="27"/>
  <c r="T2386" i="27"/>
  <c r="T2387" i="27"/>
  <c r="T2388" i="27"/>
  <c r="T2389" i="27"/>
  <c r="T2390" i="27"/>
  <c r="T2391" i="27"/>
  <c r="T2392" i="27"/>
  <c r="T2393" i="27"/>
  <c r="T2394" i="27"/>
  <c r="T2395" i="27"/>
  <c r="T2396" i="27"/>
  <c r="T2397" i="27"/>
  <c r="T2398" i="27"/>
  <c r="T2399" i="27"/>
  <c r="T2400" i="27"/>
  <c r="T2401" i="27"/>
  <c r="T2402" i="27"/>
  <c r="T2403" i="27"/>
  <c r="T2404" i="27"/>
  <c r="T2405" i="27"/>
  <c r="T2406" i="27"/>
  <c r="T2407" i="27"/>
  <c r="T2408" i="27"/>
  <c r="T2409" i="27"/>
  <c r="T2410" i="27"/>
  <c r="T2411" i="27"/>
  <c r="T2412" i="27"/>
  <c r="T2413" i="27"/>
  <c r="T2414" i="27"/>
  <c r="T2415" i="27"/>
  <c r="T2416" i="27"/>
  <c r="T2417" i="27"/>
  <c r="T2418" i="27"/>
  <c r="T2419" i="27"/>
  <c r="T2420" i="27"/>
  <c r="T2421" i="27"/>
  <c r="T2422" i="27"/>
  <c r="T2423" i="27"/>
  <c r="T2424" i="27"/>
  <c r="T2425" i="27"/>
  <c r="T2426" i="27"/>
  <c r="T2427" i="27"/>
  <c r="T2428" i="27"/>
  <c r="T2429" i="27"/>
  <c r="T2430" i="27"/>
  <c r="T2431" i="27"/>
  <c r="T2432" i="27"/>
  <c r="T2433" i="27"/>
  <c r="T2434" i="27"/>
  <c r="T2435" i="27"/>
  <c r="T2436" i="27"/>
  <c r="T2437" i="27"/>
  <c r="T2438" i="27"/>
  <c r="T2439" i="27"/>
  <c r="T2440" i="27"/>
  <c r="T2441" i="27"/>
  <c r="T2442" i="27"/>
  <c r="T2443" i="27"/>
  <c r="T2444" i="27"/>
  <c r="T2445" i="27"/>
  <c r="T2446" i="27"/>
  <c r="T2447" i="27"/>
  <c r="T2448" i="27"/>
  <c r="T2449" i="27"/>
  <c r="T2450" i="27"/>
  <c r="T2451" i="27"/>
  <c r="T2452" i="27"/>
  <c r="T2453" i="27"/>
  <c r="T2454" i="27"/>
  <c r="T2455" i="27"/>
  <c r="T2456" i="27"/>
  <c r="T2457" i="27"/>
  <c r="T2458" i="27"/>
  <c r="T2459" i="27"/>
  <c r="T2460" i="27"/>
  <c r="T2461" i="27"/>
  <c r="T2462" i="27"/>
  <c r="T2463" i="27"/>
  <c r="T2464" i="27"/>
  <c r="T2465" i="27"/>
  <c r="T2466" i="27"/>
  <c r="T2467" i="27"/>
  <c r="T2468" i="27"/>
  <c r="T2469" i="27"/>
  <c r="T2470" i="27"/>
  <c r="T2471" i="27"/>
  <c r="T2472" i="27"/>
  <c r="T2473" i="27"/>
  <c r="T2474" i="27"/>
  <c r="T2475" i="27"/>
  <c r="T2476" i="27"/>
  <c r="T2477" i="27"/>
  <c r="T2478" i="27"/>
  <c r="T2479" i="27"/>
  <c r="T2480" i="27"/>
  <c r="T2481" i="27"/>
  <c r="T2482" i="27"/>
  <c r="T2483" i="27"/>
  <c r="T2484" i="27"/>
  <c r="T2485" i="27"/>
  <c r="T2486" i="27"/>
  <c r="T2487" i="27"/>
  <c r="T2488" i="27"/>
  <c r="T2489" i="27"/>
  <c r="T2490" i="27"/>
  <c r="T2491" i="27"/>
  <c r="T2492" i="27"/>
  <c r="T2493" i="27"/>
  <c r="T2494" i="27"/>
  <c r="T2495" i="27"/>
  <c r="T2496" i="27"/>
  <c r="T2497" i="27"/>
  <c r="T2498" i="27"/>
  <c r="T2499" i="27"/>
  <c r="T2500" i="27"/>
  <c r="T2501" i="27"/>
  <c r="T2502" i="27"/>
  <c r="T2503" i="27"/>
  <c r="T2504" i="27"/>
  <c r="T2505" i="27"/>
  <c r="T2506" i="27"/>
  <c r="T2507" i="27"/>
  <c r="T2508" i="27"/>
  <c r="T2509" i="27"/>
  <c r="T2510" i="27"/>
  <c r="T2511" i="27"/>
  <c r="T2512" i="27"/>
  <c r="T2513" i="27"/>
  <c r="T2514" i="27"/>
  <c r="T2515" i="27"/>
  <c r="T2516" i="27"/>
  <c r="T2517" i="27"/>
  <c r="T2518" i="27"/>
  <c r="T2519" i="27"/>
  <c r="T2520" i="27"/>
  <c r="T2521" i="27"/>
  <c r="T2522" i="27"/>
  <c r="T2523" i="27"/>
  <c r="T2524" i="27"/>
  <c r="T2525" i="27"/>
  <c r="T2526" i="27"/>
  <c r="T2527" i="27"/>
  <c r="T2528" i="27"/>
  <c r="T2529" i="27"/>
  <c r="T2530" i="27"/>
  <c r="T2531" i="27"/>
  <c r="T2532" i="27"/>
  <c r="T2533" i="27"/>
  <c r="T2534" i="27"/>
  <c r="T2535" i="27"/>
  <c r="T2536" i="27"/>
  <c r="T2537" i="27"/>
  <c r="T2538" i="27"/>
  <c r="T2539" i="27"/>
  <c r="T2540" i="27"/>
  <c r="T2541" i="27"/>
  <c r="T2542" i="27"/>
  <c r="T2543" i="27"/>
  <c r="T2544" i="27"/>
  <c r="T2545" i="27"/>
  <c r="T2546" i="27"/>
  <c r="T2547" i="27"/>
  <c r="T2548" i="27"/>
  <c r="T2549" i="27"/>
  <c r="T2550" i="27"/>
  <c r="T2551" i="27"/>
  <c r="T2552" i="27"/>
  <c r="T2553" i="27"/>
  <c r="T2554" i="27"/>
  <c r="T2555" i="27"/>
  <c r="T2556" i="27"/>
  <c r="T2557" i="27"/>
  <c r="T2558" i="27"/>
  <c r="T2559" i="27"/>
  <c r="T2560" i="27"/>
  <c r="T2561" i="27"/>
  <c r="T2562" i="27"/>
  <c r="T2563" i="27"/>
  <c r="T2564" i="27"/>
  <c r="T2565" i="27"/>
  <c r="T2566" i="27"/>
  <c r="T2567" i="27"/>
  <c r="T2568" i="27"/>
  <c r="T2569" i="27"/>
  <c r="T2570" i="27"/>
  <c r="T2571" i="27"/>
  <c r="T2572" i="27"/>
  <c r="T2573" i="27"/>
  <c r="T2574" i="27"/>
  <c r="T2575" i="27"/>
  <c r="T2576" i="27"/>
  <c r="T2577" i="27"/>
  <c r="T2578" i="27"/>
  <c r="T2579" i="27"/>
  <c r="T2580" i="27"/>
  <c r="T2581" i="27"/>
  <c r="T2582" i="27"/>
  <c r="T2583" i="27"/>
  <c r="T2584" i="27"/>
  <c r="T2585" i="27"/>
  <c r="T2586" i="27"/>
  <c r="T2587" i="27"/>
  <c r="T2588" i="27"/>
  <c r="T2589" i="27"/>
  <c r="T2590" i="27"/>
  <c r="T2591" i="27"/>
  <c r="T2592" i="27"/>
  <c r="T2593" i="27"/>
  <c r="T2594" i="27"/>
  <c r="T2595" i="27"/>
  <c r="T2596" i="27"/>
  <c r="T2597" i="27"/>
  <c r="T2598" i="27"/>
  <c r="T2599" i="27"/>
  <c r="T2600" i="27"/>
  <c r="T2601" i="27"/>
  <c r="T2602" i="27"/>
  <c r="T2603" i="27"/>
  <c r="T2604" i="27"/>
  <c r="T2605" i="27"/>
  <c r="T2606" i="27"/>
  <c r="T2607" i="27"/>
  <c r="T2608" i="27"/>
  <c r="T2609" i="27"/>
  <c r="T2610" i="27"/>
  <c r="T2611" i="27"/>
  <c r="T2612" i="27"/>
  <c r="T2613" i="27"/>
  <c r="T2614" i="27"/>
  <c r="T2615" i="27"/>
  <c r="T2616" i="27"/>
  <c r="T2617" i="27"/>
  <c r="T2618" i="27"/>
  <c r="T2619" i="27"/>
  <c r="T2620" i="27"/>
  <c r="T2621" i="27"/>
  <c r="T2622" i="27"/>
  <c r="T2623" i="27"/>
  <c r="T2624" i="27"/>
  <c r="T2625" i="27"/>
  <c r="T2626" i="27"/>
  <c r="T2627" i="27"/>
  <c r="T2628" i="27"/>
  <c r="T2629" i="27"/>
  <c r="T2630" i="27"/>
  <c r="T2631" i="27"/>
  <c r="T2632" i="27"/>
  <c r="T2633" i="27"/>
  <c r="T2634" i="27"/>
  <c r="T2635" i="27"/>
  <c r="T2636" i="27"/>
  <c r="T2637" i="27"/>
  <c r="T2638" i="27"/>
  <c r="T2639" i="27"/>
  <c r="T2640" i="27"/>
  <c r="T2641" i="27"/>
  <c r="T2642" i="27"/>
  <c r="T2643" i="27"/>
  <c r="T2644" i="27"/>
  <c r="T2645" i="27"/>
  <c r="T2646" i="27"/>
  <c r="T2647" i="27"/>
  <c r="T2648" i="27"/>
  <c r="T2649" i="27"/>
  <c r="T2650" i="27"/>
  <c r="T2651" i="27"/>
  <c r="T2652" i="27"/>
  <c r="T2653" i="27"/>
  <c r="T2654" i="27"/>
  <c r="T2655" i="27"/>
  <c r="T2656" i="27"/>
  <c r="T2657" i="27"/>
  <c r="T2658" i="27"/>
  <c r="T2659" i="27"/>
  <c r="T2660" i="27"/>
  <c r="T2661" i="27"/>
  <c r="T2662" i="27"/>
  <c r="T2663" i="27"/>
  <c r="T2664" i="27"/>
  <c r="T2665" i="27"/>
  <c r="T2666" i="27"/>
  <c r="T2667" i="27"/>
  <c r="T2668" i="27"/>
  <c r="T2669" i="27"/>
  <c r="T2670" i="27"/>
  <c r="T2671" i="27"/>
  <c r="T2672" i="27"/>
  <c r="T2673" i="27"/>
  <c r="T2674" i="27"/>
  <c r="T2675" i="27"/>
  <c r="T2676" i="27"/>
  <c r="T2677" i="27"/>
  <c r="T2678" i="27"/>
  <c r="T2679" i="27"/>
  <c r="T2680" i="27"/>
  <c r="T2681" i="27"/>
  <c r="T2682" i="27"/>
  <c r="T2683" i="27"/>
  <c r="T2684" i="27"/>
  <c r="T2685" i="27"/>
  <c r="T2686" i="27"/>
  <c r="T2687" i="27"/>
  <c r="T2688" i="27"/>
  <c r="T2689" i="27"/>
  <c r="T2690" i="27"/>
  <c r="T2691" i="27"/>
  <c r="T2692" i="27"/>
  <c r="T2693" i="27"/>
  <c r="T2694" i="27"/>
  <c r="T2695" i="27"/>
  <c r="T2696" i="27"/>
  <c r="T2697" i="27"/>
  <c r="T2698" i="27"/>
  <c r="T2699" i="27"/>
  <c r="T2700" i="27"/>
  <c r="T2701" i="27"/>
  <c r="T2702" i="27"/>
  <c r="T2703" i="27"/>
  <c r="T2704" i="27"/>
  <c r="T2705" i="27"/>
  <c r="T2706" i="27"/>
  <c r="T2707" i="27"/>
  <c r="T2708" i="27"/>
  <c r="T2709" i="27"/>
  <c r="T2710" i="27"/>
  <c r="T2711" i="27"/>
  <c r="T2712" i="27"/>
  <c r="T2713" i="27"/>
  <c r="T2714" i="27"/>
  <c r="T2715" i="27"/>
  <c r="T2716" i="27"/>
  <c r="T2717" i="27"/>
  <c r="T2718" i="27"/>
  <c r="T2719" i="27"/>
  <c r="T2720" i="27"/>
  <c r="T2721" i="27"/>
  <c r="T2722" i="27"/>
  <c r="T2723" i="27"/>
  <c r="T2724" i="27"/>
  <c r="T2725" i="27"/>
  <c r="T2726" i="27"/>
  <c r="T2727" i="27"/>
  <c r="T2728" i="27"/>
  <c r="T2729" i="27"/>
  <c r="T2730" i="27"/>
  <c r="T2731" i="27"/>
  <c r="T2732" i="27"/>
  <c r="T2733" i="27"/>
  <c r="T2734" i="27"/>
  <c r="T2735" i="27"/>
  <c r="T2736" i="27"/>
  <c r="T2737" i="27"/>
  <c r="T2738" i="27"/>
  <c r="T2739" i="27"/>
  <c r="T2740" i="27"/>
  <c r="T2741" i="27"/>
  <c r="T2742" i="27"/>
  <c r="T2743" i="27"/>
  <c r="T2744" i="27"/>
  <c r="T2745" i="27"/>
  <c r="T2746" i="27"/>
  <c r="T2747" i="27"/>
  <c r="T2748" i="27"/>
  <c r="T2749" i="27"/>
  <c r="T2750" i="27"/>
  <c r="T2751" i="27"/>
  <c r="T2752" i="27"/>
  <c r="T2753" i="27"/>
  <c r="T2754" i="27"/>
  <c r="T2755" i="27"/>
  <c r="T2756" i="27"/>
  <c r="T2757" i="27"/>
  <c r="T2758" i="27"/>
  <c r="T2759" i="27"/>
  <c r="T2760" i="27"/>
  <c r="T2761" i="27"/>
  <c r="T2762" i="27"/>
  <c r="T2763" i="27"/>
  <c r="T2764" i="27"/>
  <c r="T2765" i="27"/>
  <c r="T2766" i="27"/>
  <c r="T2767" i="27"/>
  <c r="T2768" i="27"/>
  <c r="T2769" i="27"/>
  <c r="T2770" i="27"/>
  <c r="T2771" i="27"/>
  <c r="T2772" i="27"/>
  <c r="T2773" i="27"/>
  <c r="T2774" i="27"/>
  <c r="T2775" i="27"/>
  <c r="T2776" i="27"/>
  <c r="T2777" i="27"/>
  <c r="T2778" i="27"/>
  <c r="T2779" i="27"/>
  <c r="T2780" i="27"/>
  <c r="T2781" i="27"/>
  <c r="T2782" i="27"/>
  <c r="T2783" i="27"/>
  <c r="T2784" i="27"/>
  <c r="T2785" i="27"/>
  <c r="T2786" i="27"/>
  <c r="T2787" i="27"/>
  <c r="T2788" i="27"/>
  <c r="T2789" i="27"/>
  <c r="T2790" i="27"/>
  <c r="T2791" i="27"/>
  <c r="T2792" i="27"/>
  <c r="T2793" i="27"/>
  <c r="T2794" i="27"/>
  <c r="T2795" i="27"/>
  <c r="T2796" i="27"/>
  <c r="T2797" i="27"/>
  <c r="T2798" i="27"/>
  <c r="T2799" i="27"/>
  <c r="T2800" i="27"/>
  <c r="T2801" i="27"/>
  <c r="T2802" i="27"/>
  <c r="T2803" i="27"/>
  <c r="T2804" i="27"/>
  <c r="T2805" i="27"/>
  <c r="T2806" i="27"/>
  <c r="T2807" i="27"/>
  <c r="T2808" i="27"/>
  <c r="T2809" i="27"/>
  <c r="T2810" i="27"/>
  <c r="T2811" i="27"/>
  <c r="T2812" i="27"/>
  <c r="T2813" i="27"/>
  <c r="T2814" i="27"/>
  <c r="T2815" i="27"/>
  <c r="T2816" i="27"/>
  <c r="T2817" i="27"/>
  <c r="T2818" i="27"/>
  <c r="T2819" i="27"/>
  <c r="T2820" i="27"/>
  <c r="T2821" i="27"/>
  <c r="T2822" i="27"/>
  <c r="T2823" i="27"/>
  <c r="T2824" i="27"/>
  <c r="T2825" i="27"/>
  <c r="T2826" i="27"/>
  <c r="T2827" i="27"/>
  <c r="T2828" i="27"/>
  <c r="T2829" i="27"/>
  <c r="T2830" i="27"/>
  <c r="T2831" i="27"/>
  <c r="T2832" i="27"/>
  <c r="T2833" i="27"/>
  <c r="T2834" i="27"/>
  <c r="T2835" i="27"/>
  <c r="T2836" i="27"/>
  <c r="T2837" i="27"/>
  <c r="T2838" i="27"/>
  <c r="T2839" i="27"/>
  <c r="T2840" i="27"/>
  <c r="T2841" i="27"/>
  <c r="T2842" i="27"/>
  <c r="T2843" i="27"/>
  <c r="T2844" i="27"/>
  <c r="T2845" i="27"/>
  <c r="T2846" i="27"/>
  <c r="T2847" i="27"/>
  <c r="T2848" i="27"/>
  <c r="T2849" i="27"/>
  <c r="T2850" i="27"/>
  <c r="T2851" i="27"/>
  <c r="T2852" i="27"/>
  <c r="T2853" i="27"/>
  <c r="T2854" i="27"/>
  <c r="T2855" i="27"/>
  <c r="T2856" i="27"/>
  <c r="T2857" i="27"/>
  <c r="T2858" i="27"/>
  <c r="T2859" i="27"/>
  <c r="T2860" i="27"/>
  <c r="T2861" i="27"/>
  <c r="T2862" i="27"/>
  <c r="T2863" i="27"/>
  <c r="T2864" i="27"/>
  <c r="T2865" i="27"/>
  <c r="T2866" i="27"/>
  <c r="T2867" i="27"/>
  <c r="T2868" i="27"/>
  <c r="T2869" i="27"/>
  <c r="T2870" i="27"/>
  <c r="T2871" i="27"/>
  <c r="T2872" i="27"/>
  <c r="T2873" i="27"/>
  <c r="T2874" i="27"/>
  <c r="T2875" i="27"/>
  <c r="T2876" i="27"/>
  <c r="T2877" i="27"/>
  <c r="T2878" i="27"/>
  <c r="T2879" i="27"/>
  <c r="T2880" i="27"/>
  <c r="T2881" i="27"/>
  <c r="T2882" i="27"/>
  <c r="T2883" i="27"/>
  <c r="T2884" i="27"/>
  <c r="T2885" i="27"/>
  <c r="T2886" i="27"/>
  <c r="T2887" i="27"/>
  <c r="T2888" i="27"/>
  <c r="T2889" i="27"/>
  <c r="T2890" i="27"/>
  <c r="T2891" i="27"/>
  <c r="T2892" i="27"/>
  <c r="T2893" i="27"/>
  <c r="T2894" i="27"/>
  <c r="T2895" i="27"/>
  <c r="T2896" i="27"/>
  <c r="T2897" i="27"/>
  <c r="T2898" i="27"/>
  <c r="T2899" i="27"/>
  <c r="T2900" i="27"/>
  <c r="T2901" i="27"/>
  <c r="T2902" i="27"/>
  <c r="T2903" i="27"/>
  <c r="T2904" i="27"/>
  <c r="T2905" i="27"/>
  <c r="T2906" i="27"/>
  <c r="T2907" i="27"/>
  <c r="T2908" i="27"/>
  <c r="T2909" i="27"/>
  <c r="T2910" i="27"/>
  <c r="T2911" i="27"/>
  <c r="T2912" i="27"/>
  <c r="T2913" i="27"/>
  <c r="T2914" i="27"/>
  <c r="T2915" i="27"/>
  <c r="T2916" i="27"/>
  <c r="T2917" i="27"/>
  <c r="T2918" i="27"/>
  <c r="T2919" i="27"/>
  <c r="T2920" i="27"/>
  <c r="T2921" i="27"/>
  <c r="T2922" i="27"/>
  <c r="T2923" i="27"/>
  <c r="T2924" i="27"/>
  <c r="T2925" i="27"/>
  <c r="T2926" i="27"/>
  <c r="T2927" i="27"/>
  <c r="T2928" i="27"/>
  <c r="T2929" i="27"/>
  <c r="T2930" i="27"/>
  <c r="T2931" i="27"/>
  <c r="T2932" i="27"/>
  <c r="T2933" i="27"/>
  <c r="T2934" i="27"/>
  <c r="T2935" i="27"/>
  <c r="T2936" i="27"/>
  <c r="T2937" i="27"/>
  <c r="T2938" i="27"/>
  <c r="T2939" i="27"/>
  <c r="T2940" i="27"/>
  <c r="T2941" i="27"/>
  <c r="T2942" i="27"/>
  <c r="T2943" i="27"/>
  <c r="T2944" i="27"/>
  <c r="T2945" i="27"/>
  <c r="T2946" i="27"/>
  <c r="T2947" i="27"/>
  <c r="T2948" i="27"/>
  <c r="T2949" i="27"/>
  <c r="T2950" i="27"/>
  <c r="T2951" i="27"/>
  <c r="T2952" i="27"/>
  <c r="T2953" i="27"/>
  <c r="T2954" i="27"/>
  <c r="T2955" i="27"/>
  <c r="T2956" i="27"/>
  <c r="T2957" i="27"/>
  <c r="T2958" i="27"/>
  <c r="T2959" i="27"/>
  <c r="T2960" i="27"/>
  <c r="T2961" i="27"/>
  <c r="T2962" i="27"/>
  <c r="T2963" i="27"/>
  <c r="T2964" i="27"/>
  <c r="T2965" i="27"/>
  <c r="T2966" i="27"/>
  <c r="T2967" i="27"/>
  <c r="T2968" i="27"/>
  <c r="T2969" i="27"/>
  <c r="T2970" i="27"/>
  <c r="T2971" i="27"/>
  <c r="T2972" i="27"/>
  <c r="T2973" i="27"/>
  <c r="T2974" i="27"/>
  <c r="T2975" i="27"/>
  <c r="T2976" i="27"/>
  <c r="T2977" i="27"/>
  <c r="T2978" i="27"/>
  <c r="T2979" i="27"/>
  <c r="T2980" i="27"/>
  <c r="T2981" i="27"/>
  <c r="T2982" i="27"/>
  <c r="T2983" i="27"/>
  <c r="T2984" i="27"/>
  <c r="T2985" i="27"/>
  <c r="L2985" i="27"/>
  <c r="L1081" i="27"/>
  <c r="L1082" i="27"/>
  <c r="L1083" i="27"/>
  <c r="L1084" i="27"/>
  <c r="L1085" i="27"/>
  <c r="L1086" i="27"/>
  <c r="L1087" i="27"/>
  <c r="L1088" i="27"/>
  <c r="L1089" i="27"/>
  <c r="L1099" i="27"/>
  <c r="L1100" i="27"/>
  <c r="L1101" i="27"/>
  <c r="L1102" i="27"/>
  <c r="L1103" i="27"/>
  <c r="L1104" i="27"/>
  <c r="L1105" i="27"/>
  <c r="L1106" i="27"/>
  <c r="L1107" i="27"/>
  <c r="L1108" i="27"/>
  <c r="L1109" i="27"/>
  <c r="L1110" i="27"/>
  <c r="L1111" i="27"/>
  <c r="L1112" i="27"/>
  <c r="L1113" i="27"/>
  <c r="L1114" i="27"/>
  <c r="L1115" i="27"/>
  <c r="L1116" i="27"/>
  <c r="L1117" i="27"/>
  <c r="L1118" i="27"/>
  <c r="L1119" i="27"/>
  <c r="L1120" i="27"/>
  <c r="L1121" i="27"/>
  <c r="L1122" i="27"/>
  <c r="L1123" i="27"/>
  <c r="L1124" i="27"/>
  <c r="L1125" i="27"/>
  <c r="L1126" i="27"/>
  <c r="L1127" i="27"/>
  <c r="L1128" i="27"/>
  <c r="L1129" i="27"/>
  <c r="L1130" i="27"/>
  <c r="L1131" i="27"/>
  <c r="L1132" i="27"/>
  <c r="L1133" i="27"/>
  <c r="L1134" i="27"/>
  <c r="L1135" i="27"/>
  <c r="L1136" i="27"/>
  <c r="L1137" i="27"/>
  <c r="L1138" i="27"/>
  <c r="L1139" i="27"/>
  <c r="L1140" i="27"/>
  <c r="L1141" i="27"/>
  <c r="L1142" i="27"/>
  <c r="L1143" i="27"/>
  <c r="L1144" i="27"/>
  <c r="L1145" i="27"/>
  <c r="L1146" i="27"/>
  <c r="L1147" i="27"/>
  <c r="L1148" i="27"/>
  <c r="L1149" i="27"/>
  <c r="L1150" i="27"/>
  <c r="L1151" i="27"/>
  <c r="L1152" i="27"/>
  <c r="L1153" i="27"/>
  <c r="L1154" i="27"/>
  <c r="L1155" i="27"/>
  <c r="L1156" i="27"/>
  <c r="L1157" i="27"/>
  <c r="L1158" i="27"/>
  <c r="L1159" i="27"/>
  <c r="L1160" i="27"/>
  <c r="L1161" i="27"/>
  <c r="L1162" i="27"/>
  <c r="L1163" i="27"/>
  <c r="L1164" i="27"/>
  <c r="L1165" i="27"/>
  <c r="L1166" i="27"/>
  <c r="L1167" i="27"/>
  <c r="L1168" i="27"/>
  <c r="L1169" i="27"/>
  <c r="L1170" i="27"/>
  <c r="L1171" i="27"/>
  <c r="L1172" i="27"/>
  <c r="L1173" i="27"/>
  <c r="L1174" i="27"/>
  <c r="L1175" i="27"/>
  <c r="L1176" i="27"/>
  <c r="L1177" i="27"/>
  <c r="L1178" i="27"/>
  <c r="L1179" i="27"/>
  <c r="L1180" i="27"/>
  <c r="L1181" i="27"/>
  <c r="L1182" i="27"/>
  <c r="L1183" i="27"/>
  <c r="L1184" i="27"/>
  <c r="L1185" i="27"/>
  <c r="L1186" i="27"/>
  <c r="L1187" i="27"/>
  <c r="L1188" i="27"/>
  <c r="L1189" i="27"/>
  <c r="L1190" i="27"/>
  <c r="L1191" i="27"/>
  <c r="L1192" i="27"/>
  <c r="L1193" i="27"/>
  <c r="L1194" i="27"/>
  <c r="L1195" i="27"/>
  <c r="L1196" i="27"/>
  <c r="L1197" i="27"/>
  <c r="L1198" i="27"/>
  <c r="L1199" i="27"/>
  <c r="L1200" i="27"/>
  <c r="L1201" i="27"/>
  <c r="L1202" i="27"/>
  <c r="L1203" i="27"/>
  <c r="L1204" i="27"/>
  <c r="L1205" i="27"/>
  <c r="L1206" i="27"/>
  <c r="L1207" i="27"/>
  <c r="L1208" i="27"/>
  <c r="L1209" i="27"/>
  <c r="L1210" i="27"/>
  <c r="L1211" i="27"/>
  <c r="L1212" i="27"/>
  <c r="L1213" i="27"/>
  <c r="L1214" i="27"/>
  <c r="L1215" i="27"/>
  <c r="L1216" i="27"/>
  <c r="L1217" i="27"/>
  <c r="L1218" i="27"/>
  <c r="L1219" i="27"/>
  <c r="L1220" i="27"/>
  <c r="L1221" i="27"/>
  <c r="L1222" i="27"/>
  <c r="L1223" i="27"/>
  <c r="L1224" i="27"/>
  <c r="L1225" i="27"/>
  <c r="L1226" i="27"/>
  <c r="L1227" i="27"/>
  <c r="L1228" i="27"/>
  <c r="L1229" i="27"/>
  <c r="L1230" i="27"/>
  <c r="L1231" i="27"/>
  <c r="L1232" i="27"/>
  <c r="L1233" i="27"/>
  <c r="L1234" i="27"/>
  <c r="L1235" i="27"/>
  <c r="L1236" i="27"/>
  <c r="L1237" i="27"/>
  <c r="L1238" i="27"/>
  <c r="L1239" i="27"/>
  <c r="L1240" i="27"/>
  <c r="L1241" i="27"/>
  <c r="L1242" i="27"/>
  <c r="L1243" i="27"/>
  <c r="L1244" i="27"/>
  <c r="L1245" i="27"/>
  <c r="L1246" i="27"/>
  <c r="L1247" i="27"/>
  <c r="L1248" i="27"/>
  <c r="L1249" i="27"/>
  <c r="L1250" i="27"/>
  <c r="L1251" i="27"/>
  <c r="L1252" i="27"/>
  <c r="L1253" i="27"/>
  <c r="L1254" i="27"/>
  <c r="L1255" i="27"/>
  <c r="L1256" i="27"/>
  <c r="L1257" i="27"/>
  <c r="L1258" i="27"/>
  <c r="L1259" i="27"/>
  <c r="L1260" i="27"/>
  <c r="L1261" i="27"/>
  <c r="L1262" i="27"/>
  <c r="L1263" i="27"/>
  <c r="L1264" i="27"/>
  <c r="L1265" i="27"/>
  <c r="L1433" i="27"/>
  <c r="L1434" i="27"/>
  <c r="L1435" i="27"/>
  <c r="L1436" i="27"/>
  <c r="L1437" i="27"/>
  <c r="L1438" i="27"/>
  <c r="L1439" i="27"/>
  <c r="L1440" i="27"/>
  <c r="L1441" i="27"/>
  <c r="L1442" i="27"/>
  <c r="L1443" i="27"/>
  <c r="L1444" i="27"/>
  <c r="L1445" i="27"/>
  <c r="L1446" i="27"/>
  <c r="L1447" i="27"/>
  <c r="L1448" i="27"/>
  <c r="L1449" i="27"/>
  <c r="L1450" i="27"/>
  <c r="L1451" i="27"/>
  <c r="L1452" i="27"/>
  <c r="L1453" i="27"/>
  <c r="L1454" i="27"/>
  <c r="L1455" i="27"/>
  <c r="L1456" i="27"/>
  <c r="L1457" i="27"/>
  <c r="L1458" i="27"/>
  <c r="L1459" i="27"/>
  <c r="L1460" i="27"/>
  <c r="L1461" i="27"/>
  <c r="L1462" i="27"/>
  <c r="L1463" i="27"/>
  <c r="L1464" i="27"/>
  <c r="L1465" i="27"/>
  <c r="L1466" i="27"/>
  <c r="L1467" i="27"/>
  <c r="L1468" i="27"/>
  <c r="L1469" i="27"/>
  <c r="L1507" i="27"/>
  <c r="L1508" i="27"/>
  <c r="L1509" i="27"/>
  <c r="L1510" i="27"/>
  <c r="L1511" i="27"/>
  <c r="L1512" i="27"/>
  <c r="L1513" i="27"/>
  <c r="L1514" i="27"/>
  <c r="L1515" i="27"/>
  <c r="L1516" i="27"/>
  <c r="L1517" i="27"/>
  <c r="L1518" i="27"/>
  <c r="L1519" i="27"/>
  <c r="L1520" i="27"/>
  <c r="L1521" i="27"/>
  <c r="L1522" i="27"/>
  <c r="L1523" i="27"/>
  <c r="L1524" i="27"/>
  <c r="L1525" i="27"/>
  <c r="L1526" i="27"/>
  <c r="L1527" i="27"/>
  <c r="L1528" i="27"/>
  <c r="L1529" i="27"/>
  <c r="L1530" i="27"/>
  <c r="L1531" i="27"/>
  <c r="L1532" i="27"/>
  <c r="L1533" i="27"/>
  <c r="L1534" i="27"/>
  <c r="L1535" i="27"/>
  <c r="L1536" i="27"/>
  <c r="L1537" i="27"/>
  <c r="L1538" i="27"/>
  <c r="L1539" i="27"/>
  <c r="L1540" i="27"/>
  <c r="L1541" i="27"/>
  <c r="L1542" i="27"/>
  <c r="L1543" i="27"/>
  <c r="L1544" i="27"/>
  <c r="L1545" i="27"/>
  <c r="L1546" i="27"/>
  <c r="L1547" i="27"/>
  <c r="L1548" i="27"/>
  <c r="L1549" i="27"/>
  <c r="L1550" i="27"/>
  <c r="L1551" i="27"/>
  <c r="L1552" i="27"/>
  <c r="L1553" i="27"/>
  <c r="L1554" i="27"/>
  <c r="L1555" i="27"/>
  <c r="L1556" i="27"/>
  <c r="L1557" i="27"/>
  <c r="L1558" i="27"/>
  <c r="L1559" i="27"/>
  <c r="L1560" i="27"/>
  <c r="L1561" i="27"/>
  <c r="L1562" i="27"/>
  <c r="L1563" i="27"/>
  <c r="L1564" i="27"/>
  <c r="L1565" i="27"/>
  <c r="L1566" i="27"/>
  <c r="L1567" i="27"/>
  <c r="L1568" i="27"/>
  <c r="L1569" i="27"/>
  <c r="L1570" i="27"/>
  <c r="L1571" i="27"/>
  <c r="L1572" i="27"/>
  <c r="L1573" i="27"/>
  <c r="L1574" i="27"/>
  <c r="L1575" i="27"/>
  <c r="L1576" i="27"/>
  <c r="L1577" i="27"/>
  <c r="L1578" i="27"/>
  <c r="L1579" i="27"/>
  <c r="L1580" i="27"/>
  <c r="L1581" i="27"/>
  <c r="L1582" i="27"/>
  <c r="L1583" i="27"/>
  <c r="L1584" i="27"/>
  <c r="L1585" i="27"/>
  <c r="L1586" i="27"/>
  <c r="L1587" i="27"/>
  <c r="L1588" i="27"/>
  <c r="L1589" i="27"/>
  <c r="L1590" i="27"/>
  <c r="L1591" i="27"/>
  <c r="L1592" i="27"/>
  <c r="L1593" i="27"/>
  <c r="L1594" i="27"/>
  <c r="L1595" i="27"/>
  <c r="L1596" i="27"/>
  <c r="L1597" i="27"/>
  <c r="L1598" i="27"/>
  <c r="L1599" i="27"/>
  <c r="L1600" i="27"/>
  <c r="L1601" i="27"/>
  <c r="L1602" i="27"/>
  <c r="L1603" i="27"/>
  <c r="L1604" i="27"/>
  <c r="L1605" i="27"/>
  <c r="L1606" i="27"/>
  <c r="L1607" i="27"/>
  <c r="L1608" i="27"/>
  <c r="L1609" i="27"/>
  <c r="L1610" i="27"/>
  <c r="L1611" i="27"/>
  <c r="L1612" i="27"/>
  <c r="L1613" i="27"/>
  <c r="L1614" i="27"/>
  <c r="L1615" i="27"/>
  <c r="L1616" i="27"/>
  <c r="L1617" i="27"/>
  <c r="L1618" i="27"/>
  <c r="L1619" i="27"/>
  <c r="L1620" i="27"/>
  <c r="L1621" i="27"/>
  <c r="L1622" i="27"/>
  <c r="L1623" i="27"/>
  <c r="L1624" i="27"/>
  <c r="L1625" i="27"/>
  <c r="L1626" i="27"/>
  <c r="L1627" i="27"/>
  <c r="L1628" i="27"/>
  <c r="L1629" i="27"/>
  <c r="L1630" i="27"/>
  <c r="L1631" i="27"/>
  <c r="L1632" i="27"/>
  <c r="L1633" i="27"/>
  <c r="L1634" i="27"/>
  <c r="L1635" i="27"/>
  <c r="L1636" i="27"/>
  <c r="L1637" i="27"/>
  <c r="L1638" i="27"/>
  <c r="L1639" i="27"/>
  <c r="L1640" i="27"/>
  <c r="L1641" i="27"/>
  <c r="L1642" i="27"/>
  <c r="L1643" i="27"/>
  <c r="L1644" i="27"/>
  <c r="L1645" i="27"/>
  <c r="L1646" i="27"/>
  <c r="L1647" i="27"/>
  <c r="L1648" i="27"/>
  <c r="L1649" i="27"/>
  <c r="L1650" i="27"/>
  <c r="L1651" i="27"/>
  <c r="L1652" i="27"/>
  <c r="L1653" i="27"/>
  <c r="L1654" i="27"/>
  <c r="L1655" i="27"/>
  <c r="L1656" i="27"/>
  <c r="L1657" i="27"/>
  <c r="L1658" i="27"/>
  <c r="L1659" i="27"/>
  <c r="L1660" i="27"/>
  <c r="L1661" i="27"/>
  <c r="L1662" i="27"/>
  <c r="L1663" i="27"/>
  <c r="L1664" i="27"/>
  <c r="L1665" i="27"/>
  <c r="L1666" i="27"/>
  <c r="L1667" i="27"/>
  <c r="L1668" i="27"/>
  <c r="L1669" i="27"/>
  <c r="L1670" i="27"/>
  <c r="L1671" i="27"/>
  <c r="L1672" i="27"/>
  <c r="L1673" i="27"/>
  <c r="L1674" i="27"/>
  <c r="L1675" i="27"/>
  <c r="L1676" i="27"/>
  <c r="L1677" i="27"/>
  <c r="L1678" i="27"/>
  <c r="L1679" i="27"/>
  <c r="L1680" i="27"/>
  <c r="L1681" i="27"/>
  <c r="L1682" i="27"/>
  <c r="L1683" i="27"/>
  <c r="L1684" i="27"/>
  <c r="L1685" i="27"/>
  <c r="L1686" i="27"/>
  <c r="L1687" i="27"/>
  <c r="L1688" i="27"/>
  <c r="L1689" i="27"/>
  <c r="L1690" i="27"/>
  <c r="L1691" i="27"/>
  <c r="L1692" i="27"/>
  <c r="L1693" i="27"/>
  <c r="L1694" i="27"/>
  <c r="L1695" i="27"/>
  <c r="L1696" i="27"/>
  <c r="L1697" i="27"/>
  <c r="L1698" i="27"/>
  <c r="L1699" i="27"/>
  <c r="L1700" i="27"/>
  <c r="L1701" i="27"/>
  <c r="L1702" i="27"/>
  <c r="L1703" i="27"/>
  <c r="L1704" i="27"/>
  <c r="L1705" i="27"/>
  <c r="L1706" i="27"/>
  <c r="L1707" i="27"/>
  <c r="L1708" i="27"/>
  <c r="L1709" i="27"/>
  <c r="L1710" i="27"/>
  <c r="L1711" i="27"/>
  <c r="L1712" i="27"/>
  <c r="L1713" i="27"/>
  <c r="L1714" i="27"/>
  <c r="L1715" i="27"/>
  <c r="L1716" i="27"/>
  <c r="L1717" i="27"/>
  <c r="L1718" i="27"/>
  <c r="L1719" i="27"/>
  <c r="L1720" i="27"/>
  <c r="L1721" i="27"/>
  <c r="L1722" i="27"/>
  <c r="L1723" i="27"/>
  <c r="L1724" i="27"/>
  <c r="L1725" i="27"/>
  <c r="L1726" i="27"/>
  <c r="L1727" i="27"/>
  <c r="L1728" i="27"/>
  <c r="L1729" i="27"/>
  <c r="L1730" i="27"/>
  <c r="L1731" i="27"/>
  <c r="L1732" i="27"/>
  <c r="L1733" i="27"/>
  <c r="L1734" i="27"/>
  <c r="L1735" i="27"/>
  <c r="L1736" i="27"/>
  <c r="L1737" i="27"/>
  <c r="L1738" i="27"/>
  <c r="L1739" i="27"/>
  <c r="L1740" i="27"/>
  <c r="L1741" i="27"/>
  <c r="L1742" i="27"/>
  <c r="L1743" i="27"/>
  <c r="L1744" i="27"/>
  <c r="L1745" i="27"/>
  <c r="L1746" i="27"/>
  <c r="L1747" i="27"/>
  <c r="L1748" i="27"/>
  <c r="L1749" i="27"/>
  <c r="L1750" i="27"/>
  <c r="L1751" i="27"/>
  <c r="L1752" i="27"/>
  <c r="L1753" i="27"/>
  <c r="L1754" i="27"/>
  <c r="L1755" i="27"/>
  <c r="L1756" i="27"/>
  <c r="L1757" i="27"/>
  <c r="L1758" i="27"/>
  <c r="L1759" i="27"/>
  <c r="L1760" i="27"/>
  <c r="L1761" i="27"/>
  <c r="L1762" i="27"/>
  <c r="L1763" i="27"/>
  <c r="L1764" i="27"/>
  <c r="L1765" i="27"/>
  <c r="L1766" i="27"/>
  <c r="L1767" i="27"/>
  <c r="L1768" i="27"/>
  <c r="L1769" i="27"/>
  <c r="L1770" i="27"/>
  <c r="L1771" i="27"/>
  <c r="L1772" i="27"/>
  <c r="L1773" i="27"/>
  <c r="L1774" i="27"/>
  <c r="L1775" i="27"/>
  <c r="L1776" i="27"/>
  <c r="L1777" i="27"/>
  <c r="L1778" i="27"/>
  <c r="L1779" i="27"/>
  <c r="L1780" i="27"/>
  <c r="L1781" i="27"/>
  <c r="L1782" i="27"/>
  <c r="L1783" i="27"/>
  <c r="L1784" i="27"/>
  <c r="L1785" i="27"/>
  <c r="L1786" i="27"/>
  <c r="L1787" i="27"/>
  <c r="L1788" i="27"/>
  <c r="L1789" i="27"/>
  <c r="L1790" i="27"/>
  <c r="L1791" i="27"/>
  <c r="L1792" i="27"/>
  <c r="L1793" i="27"/>
  <c r="L1794" i="27"/>
  <c r="L1795" i="27"/>
  <c r="L1796" i="27"/>
  <c r="L1797" i="27"/>
  <c r="L1798" i="27"/>
  <c r="L1799" i="27"/>
  <c r="L1800" i="27"/>
  <c r="L1801" i="27"/>
  <c r="L1802" i="27"/>
  <c r="L1803" i="27"/>
  <c r="L1804" i="27"/>
  <c r="L1805" i="27"/>
  <c r="L1806" i="27"/>
  <c r="L1807" i="27"/>
  <c r="L1808" i="27"/>
  <c r="L1809" i="27"/>
  <c r="L1810" i="27"/>
  <c r="L1811" i="27"/>
  <c r="L1812" i="27"/>
  <c r="L1813" i="27"/>
  <c r="L1814" i="27"/>
  <c r="L1815" i="27"/>
  <c r="L1816" i="27"/>
  <c r="L1817" i="27"/>
  <c r="L1818" i="27"/>
  <c r="L1819" i="27"/>
  <c r="L1820" i="27"/>
  <c r="L1821" i="27"/>
  <c r="L1822" i="27"/>
  <c r="L1823" i="27"/>
  <c r="L1824" i="27"/>
  <c r="L1825" i="27"/>
  <c r="L1826" i="27"/>
  <c r="L1827" i="27"/>
  <c r="L1828" i="27"/>
  <c r="L1829" i="27"/>
  <c r="L1830" i="27"/>
  <c r="L1831" i="27"/>
  <c r="L1832" i="27"/>
  <c r="L1833" i="27"/>
  <c r="L1834" i="27"/>
  <c r="L1835" i="27"/>
  <c r="L1836" i="27"/>
  <c r="L1837" i="27"/>
  <c r="L1838" i="27"/>
  <c r="L1839" i="27"/>
  <c r="L1840" i="27"/>
  <c r="L1841" i="27"/>
  <c r="L1842" i="27"/>
  <c r="L1843" i="27"/>
  <c r="L1844" i="27"/>
  <c r="L1845" i="27"/>
  <c r="L1846" i="27"/>
  <c r="L1847" i="27"/>
  <c r="L1848" i="27"/>
  <c r="L1849" i="27"/>
  <c r="L1850" i="27"/>
  <c r="L1851" i="27"/>
  <c r="L1852" i="27"/>
  <c r="L1853" i="27"/>
  <c r="L1854" i="27"/>
  <c r="L1855" i="27"/>
  <c r="L1856" i="27"/>
  <c r="L1857" i="27"/>
  <c r="L1858" i="27"/>
  <c r="L1859" i="27"/>
  <c r="L1860" i="27"/>
  <c r="L1861" i="27"/>
  <c r="L1862" i="27"/>
  <c r="L1863" i="27"/>
  <c r="L1864" i="27"/>
  <c r="L1865" i="27"/>
  <c r="L1866" i="27"/>
  <c r="L1867" i="27"/>
  <c r="L1868" i="27"/>
  <c r="L1869" i="27"/>
  <c r="L1870" i="27"/>
  <c r="L1871" i="27"/>
  <c r="L1872" i="27"/>
  <c r="L1873" i="27"/>
  <c r="L1874" i="27"/>
  <c r="L1875" i="27"/>
  <c r="L1876" i="27"/>
  <c r="L1877" i="27"/>
  <c r="L1878" i="27"/>
  <c r="L1879" i="27"/>
  <c r="L1880" i="27"/>
  <c r="L1881" i="27"/>
  <c r="L1882" i="27"/>
  <c r="L1883" i="27"/>
  <c r="L1884" i="27"/>
  <c r="L1885" i="27"/>
  <c r="L1886" i="27"/>
  <c r="L1887" i="27"/>
  <c r="L1888" i="27"/>
  <c r="L1889" i="27"/>
  <c r="L1890" i="27"/>
  <c r="L1891" i="27"/>
  <c r="L1892" i="27"/>
  <c r="L1893" i="27"/>
  <c r="L1894" i="27"/>
  <c r="L1895" i="27"/>
  <c r="L1896" i="27"/>
  <c r="L1897" i="27"/>
  <c r="L1898" i="27"/>
  <c r="L1899" i="27"/>
  <c r="L1900" i="27"/>
  <c r="L1901" i="27"/>
  <c r="L1902" i="27"/>
  <c r="L1903" i="27"/>
  <c r="L1904" i="27"/>
  <c r="L1905" i="27"/>
  <c r="L1906" i="27"/>
  <c r="L1907" i="27"/>
  <c r="L1908" i="27"/>
  <c r="L1909" i="27"/>
  <c r="L1910" i="27"/>
  <c r="L1911" i="27"/>
  <c r="L1912" i="27"/>
  <c r="L1913" i="27"/>
  <c r="L1914" i="27"/>
  <c r="L1915" i="27"/>
  <c r="L1916" i="27"/>
  <c r="L1917" i="27"/>
  <c r="L1918" i="27"/>
  <c r="L1919" i="27"/>
  <c r="L1920" i="27"/>
  <c r="L1921" i="27"/>
  <c r="L1922" i="27"/>
  <c r="L1923" i="27"/>
  <c r="L1924" i="27"/>
  <c r="L1925" i="27"/>
  <c r="L1926" i="27"/>
  <c r="L1927" i="27"/>
  <c r="L1928" i="27"/>
  <c r="L1929" i="27"/>
  <c r="L1930" i="27"/>
  <c r="L1931" i="27"/>
  <c r="L1932" i="27"/>
  <c r="L1933" i="27"/>
  <c r="L1934" i="27"/>
  <c r="L1935" i="27"/>
  <c r="L1936" i="27"/>
  <c r="L1937" i="27"/>
  <c r="L1938" i="27"/>
  <c r="L1939" i="27"/>
  <c r="L1940" i="27"/>
  <c r="L1941" i="27"/>
  <c r="L1942" i="27"/>
  <c r="L1943" i="27"/>
  <c r="L1944" i="27"/>
  <c r="L1945" i="27"/>
  <c r="L1946" i="27"/>
  <c r="L1947" i="27"/>
  <c r="L1948" i="27"/>
  <c r="L1949" i="27"/>
  <c r="L1950" i="27"/>
  <c r="L1951" i="27"/>
  <c r="L1952" i="27"/>
  <c r="L1953" i="27"/>
  <c r="L1954" i="27"/>
  <c r="L1955" i="27"/>
  <c r="L1956" i="27"/>
  <c r="L1957" i="27"/>
  <c r="L1958" i="27"/>
  <c r="L1959" i="27"/>
  <c r="L1960" i="27"/>
  <c r="L1961" i="27"/>
  <c r="L1962" i="27"/>
  <c r="L1963" i="27"/>
  <c r="L1964" i="27"/>
  <c r="L1965" i="27"/>
  <c r="L1966" i="27"/>
  <c r="L1967" i="27"/>
  <c r="L1968" i="27"/>
  <c r="L1969" i="27"/>
  <c r="L1970" i="27"/>
  <c r="L1971" i="27"/>
  <c r="L1972" i="27"/>
  <c r="L1973" i="27"/>
  <c r="L1974" i="27"/>
  <c r="L1975" i="27"/>
  <c r="L1976" i="27"/>
  <c r="L1977" i="27"/>
  <c r="L1978" i="27"/>
  <c r="L1979" i="27"/>
  <c r="L1980" i="27"/>
  <c r="L1981" i="27"/>
  <c r="L1982" i="27"/>
  <c r="L1983" i="27"/>
  <c r="L1984" i="27"/>
  <c r="L1985" i="27"/>
  <c r="L1986" i="27"/>
  <c r="L1987" i="27"/>
  <c r="L1988" i="27"/>
  <c r="L1989" i="27"/>
  <c r="L1990" i="27"/>
  <c r="L1991" i="27"/>
  <c r="L1992" i="27"/>
  <c r="L1993" i="27"/>
  <c r="L1994" i="27"/>
  <c r="L1995" i="27"/>
  <c r="L1996" i="27"/>
  <c r="L1997" i="27"/>
  <c r="L1998" i="27"/>
  <c r="L1999" i="27"/>
  <c r="L2000" i="27"/>
  <c r="L2001" i="27"/>
  <c r="L2002" i="27"/>
  <c r="L2003" i="27"/>
  <c r="L2004" i="27"/>
  <c r="L2005" i="27"/>
  <c r="L2006" i="27"/>
  <c r="L2007" i="27"/>
  <c r="L2008" i="27"/>
  <c r="L2009" i="27"/>
  <c r="L2010" i="27"/>
  <c r="L2011" i="27"/>
  <c r="L2012" i="27"/>
  <c r="L2013" i="27"/>
  <c r="L2014" i="27"/>
  <c r="L2015" i="27"/>
  <c r="L2016" i="27"/>
  <c r="L2017" i="27"/>
  <c r="L2018" i="27"/>
  <c r="L2019" i="27"/>
  <c r="L2020" i="27"/>
  <c r="L2021" i="27"/>
  <c r="L2022" i="27"/>
  <c r="L2023" i="27"/>
  <c r="L2024" i="27"/>
  <c r="L2025" i="27"/>
  <c r="L2026" i="27"/>
  <c r="L2027" i="27"/>
  <c r="L2028" i="27"/>
  <c r="L2029" i="27"/>
  <c r="L2030" i="27"/>
  <c r="L2031" i="27"/>
  <c r="L2032" i="27"/>
  <c r="L2033" i="27"/>
  <c r="L2034" i="27"/>
  <c r="L2035" i="27"/>
  <c r="L2036" i="27"/>
  <c r="L2037" i="27"/>
  <c r="L2038" i="27"/>
  <c r="L2039" i="27"/>
  <c r="L2040" i="27"/>
  <c r="L2041" i="27"/>
  <c r="L2042" i="27"/>
  <c r="L2043" i="27"/>
  <c r="L2044" i="27"/>
  <c r="L2045" i="27"/>
  <c r="L2046" i="27"/>
  <c r="L2047" i="27"/>
  <c r="L2048" i="27"/>
  <c r="L2049" i="27"/>
  <c r="L2050" i="27"/>
  <c r="L2051" i="27"/>
  <c r="L2052" i="27"/>
  <c r="L2053" i="27"/>
  <c r="L2054" i="27"/>
  <c r="L2055" i="27"/>
  <c r="L2056" i="27"/>
  <c r="L2057" i="27"/>
  <c r="L2058" i="27"/>
  <c r="L2059" i="27"/>
  <c r="L2060" i="27"/>
  <c r="L2061" i="27"/>
  <c r="L2062" i="27"/>
  <c r="L2063" i="27"/>
  <c r="L2064" i="27"/>
  <c r="L2065" i="27"/>
  <c r="L2066" i="27"/>
  <c r="L2067" i="27"/>
  <c r="L2068" i="27"/>
  <c r="L2069" i="27"/>
  <c r="L2070" i="27"/>
  <c r="L2071" i="27"/>
  <c r="L2072" i="27"/>
  <c r="L2073" i="27"/>
  <c r="L2074" i="27"/>
  <c r="L2075" i="27"/>
  <c r="L2076" i="27"/>
  <c r="L2077" i="27"/>
  <c r="L2078" i="27"/>
  <c r="L2079" i="27"/>
  <c r="L2080" i="27"/>
  <c r="L2081" i="27"/>
  <c r="L2082" i="27"/>
  <c r="L2083" i="27"/>
  <c r="L2084" i="27"/>
  <c r="L2085" i="27"/>
  <c r="L2086" i="27"/>
  <c r="L2087" i="27"/>
  <c r="L2088" i="27"/>
  <c r="L2089" i="27"/>
  <c r="L2090" i="27"/>
  <c r="L2091" i="27"/>
  <c r="L2092" i="27"/>
  <c r="L2093" i="27"/>
  <c r="L2094" i="27"/>
  <c r="L2095" i="27"/>
  <c r="L2096" i="27"/>
  <c r="L2097" i="27"/>
  <c r="L2098" i="27"/>
  <c r="L2099" i="27"/>
  <c r="L2100" i="27"/>
  <c r="L2101" i="27"/>
  <c r="L2102" i="27"/>
  <c r="L2103" i="27"/>
  <c r="L2104" i="27"/>
  <c r="L2105" i="27"/>
  <c r="L2106" i="27"/>
  <c r="L2107" i="27"/>
  <c r="L2108" i="27"/>
  <c r="L2109" i="27"/>
  <c r="L2110" i="27"/>
  <c r="L2111" i="27"/>
  <c r="L2112" i="27"/>
  <c r="L2113" i="27"/>
  <c r="L2114" i="27"/>
  <c r="L2115" i="27"/>
  <c r="L2116" i="27"/>
  <c r="L2117" i="27"/>
  <c r="L2118" i="27"/>
  <c r="L2119" i="27"/>
  <c r="L2120" i="27"/>
  <c r="L2121" i="27"/>
  <c r="L2122" i="27"/>
  <c r="L2123" i="27"/>
  <c r="L2124" i="27"/>
  <c r="L2125" i="27"/>
  <c r="L2126" i="27"/>
  <c r="L2127" i="27"/>
  <c r="L2128" i="27"/>
  <c r="L2129" i="27"/>
  <c r="L2130" i="27"/>
  <c r="L2131" i="27"/>
  <c r="L2132" i="27"/>
  <c r="L2133" i="27"/>
  <c r="L2134" i="27"/>
  <c r="L2135" i="27"/>
  <c r="L2136" i="27"/>
  <c r="L2137" i="27"/>
  <c r="L2138" i="27"/>
  <c r="L2139" i="27"/>
  <c r="L2140" i="27"/>
  <c r="L2141" i="27"/>
  <c r="L2142" i="27"/>
  <c r="L2143" i="27"/>
  <c r="L2144" i="27"/>
  <c r="L2145" i="27"/>
  <c r="L2146" i="27"/>
  <c r="L2147" i="27"/>
  <c r="L2148" i="27"/>
  <c r="L2149" i="27"/>
  <c r="L2150" i="27"/>
  <c r="L2151" i="27"/>
  <c r="L2152" i="27"/>
  <c r="L2153" i="27"/>
  <c r="L2154" i="27"/>
  <c r="L2155" i="27"/>
  <c r="L2156" i="27"/>
  <c r="L2157" i="27"/>
  <c r="L2158" i="27"/>
  <c r="L2159" i="27"/>
  <c r="L2160" i="27"/>
  <c r="L2161" i="27"/>
  <c r="L2162" i="27"/>
  <c r="L2163" i="27"/>
  <c r="L2164" i="27"/>
  <c r="L2165" i="27"/>
  <c r="L2166" i="27"/>
  <c r="L2167" i="27"/>
  <c r="L2168" i="27"/>
  <c r="L2169" i="27"/>
  <c r="L2170" i="27"/>
  <c r="L2171" i="27"/>
  <c r="L2172" i="27"/>
  <c r="L2173" i="27"/>
  <c r="L2174" i="27"/>
  <c r="L2175" i="27"/>
  <c r="L2176" i="27"/>
  <c r="L2177" i="27"/>
  <c r="L2178" i="27"/>
  <c r="L2179" i="27"/>
  <c r="L2180" i="27"/>
  <c r="L2181" i="27"/>
  <c r="L2182" i="27"/>
  <c r="L2183" i="27"/>
  <c r="L2184" i="27"/>
  <c r="L2185" i="27"/>
  <c r="L2186" i="27"/>
  <c r="L2187" i="27"/>
  <c r="L2188" i="27"/>
  <c r="L2189" i="27"/>
  <c r="L2190" i="27"/>
  <c r="L2191" i="27"/>
  <c r="L2192" i="27"/>
  <c r="L2193" i="27"/>
  <c r="L2194" i="27"/>
  <c r="L2195" i="27"/>
  <c r="L2196" i="27"/>
  <c r="L2197" i="27"/>
  <c r="L2198" i="27"/>
  <c r="L2199" i="27"/>
  <c r="L2200" i="27"/>
  <c r="L2201" i="27"/>
  <c r="L2202" i="27"/>
  <c r="L2203" i="27"/>
  <c r="L2204" i="27"/>
  <c r="L2205" i="27"/>
  <c r="L2206" i="27"/>
  <c r="L2207" i="27"/>
  <c r="L2208" i="27"/>
  <c r="L2209" i="27"/>
  <c r="L2210" i="27"/>
  <c r="L2211" i="27"/>
  <c r="L2212" i="27"/>
  <c r="L2213" i="27"/>
  <c r="L2214" i="27"/>
  <c r="L2215" i="27"/>
  <c r="L2216" i="27"/>
  <c r="L2217" i="27"/>
  <c r="L2218" i="27"/>
  <c r="L2219" i="27"/>
  <c r="L2220" i="27"/>
  <c r="L2221" i="27"/>
  <c r="L2222" i="27"/>
  <c r="L2223" i="27"/>
  <c r="L2224" i="27"/>
  <c r="L2225" i="27"/>
  <c r="L2226" i="27"/>
  <c r="L2227" i="27"/>
  <c r="L2228" i="27"/>
  <c r="L2229" i="27"/>
  <c r="L2230" i="27"/>
  <c r="L2231" i="27"/>
  <c r="L2232" i="27"/>
  <c r="L2233" i="27"/>
  <c r="L2234" i="27"/>
  <c r="L2235" i="27"/>
  <c r="L2236" i="27"/>
  <c r="L2237" i="27"/>
  <c r="L2238" i="27"/>
  <c r="L2239" i="27"/>
  <c r="L2240" i="27"/>
  <c r="L2241" i="27"/>
  <c r="L2242" i="27"/>
  <c r="L2243" i="27"/>
  <c r="L2244" i="27"/>
  <c r="L2245" i="27"/>
  <c r="L2246" i="27"/>
  <c r="L2247" i="27"/>
  <c r="L2248" i="27"/>
  <c r="L2249" i="27"/>
  <c r="L2250" i="27"/>
  <c r="L2251" i="27"/>
  <c r="L2252" i="27"/>
  <c r="L2253" i="27"/>
  <c r="L2254" i="27"/>
  <c r="L2255" i="27"/>
  <c r="L2256" i="27"/>
  <c r="L2257" i="27"/>
  <c r="L2258" i="27"/>
  <c r="L2259" i="27"/>
  <c r="L2260" i="27"/>
  <c r="L2261" i="27"/>
  <c r="L2262" i="27"/>
  <c r="L2263" i="27"/>
  <c r="L2264" i="27"/>
  <c r="L2265" i="27"/>
  <c r="L2266" i="27"/>
  <c r="L2267" i="27"/>
  <c r="L2268" i="27"/>
  <c r="L2269" i="27"/>
  <c r="L2270" i="27"/>
  <c r="L2271" i="27"/>
  <c r="L2272" i="27"/>
  <c r="L2273" i="27"/>
  <c r="L2274" i="27"/>
  <c r="L2275" i="27"/>
  <c r="L2276" i="27"/>
  <c r="L2277" i="27"/>
  <c r="L2278" i="27"/>
  <c r="L2279" i="27"/>
  <c r="L2280" i="27"/>
  <c r="L2281" i="27"/>
  <c r="L2282" i="27"/>
  <c r="L2283" i="27"/>
  <c r="L2284" i="27"/>
  <c r="L2285" i="27"/>
  <c r="L2286" i="27"/>
  <c r="L2287" i="27"/>
  <c r="L2288" i="27"/>
  <c r="L2289" i="27"/>
  <c r="L2290" i="27"/>
  <c r="L2291" i="27"/>
  <c r="L2292" i="27"/>
  <c r="L2293" i="27"/>
  <c r="L2294" i="27"/>
  <c r="L2295" i="27"/>
  <c r="L2296" i="27"/>
  <c r="L2297" i="27"/>
  <c r="L2298" i="27"/>
  <c r="L2299" i="27"/>
  <c r="L2300" i="27"/>
  <c r="L2301" i="27"/>
  <c r="L2302" i="27"/>
  <c r="L2303" i="27"/>
  <c r="L2304" i="27"/>
  <c r="L2305" i="27"/>
  <c r="L2306" i="27"/>
  <c r="L2307" i="27"/>
  <c r="L2308" i="27"/>
  <c r="L2309" i="27"/>
  <c r="L2310" i="27"/>
  <c r="L2311" i="27"/>
  <c r="L2312" i="27"/>
  <c r="L2313" i="27"/>
  <c r="L2314" i="27"/>
  <c r="L2315" i="27"/>
  <c r="L2316" i="27"/>
  <c r="L2317" i="27"/>
  <c r="L2318" i="27"/>
  <c r="L2319" i="27"/>
  <c r="L2320" i="27"/>
  <c r="L2321" i="27"/>
  <c r="L2322" i="27"/>
  <c r="L2323" i="27"/>
  <c r="L2324" i="27"/>
  <c r="L2325" i="27"/>
  <c r="L2326" i="27"/>
  <c r="L2327" i="27"/>
  <c r="L2328" i="27"/>
  <c r="L2329" i="27"/>
  <c r="L2330" i="27"/>
  <c r="L2331" i="27"/>
  <c r="L2332" i="27"/>
  <c r="L2333" i="27"/>
  <c r="L2334" i="27"/>
  <c r="L2335" i="27"/>
  <c r="L2336" i="27"/>
  <c r="L2337" i="27"/>
  <c r="L2338" i="27"/>
  <c r="L2339" i="27"/>
  <c r="L2340" i="27"/>
  <c r="L2341" i="27"/>
  <c r="L2342" i="27"/>
  <c r="L2343" i="27"/>
  <c r="L2344" i="27"/>
  <c r="L2345" i="27"/>
  <c r="L2346" i="27"/>
  <c r="L2347" i="27"/>
  <c r="L2348" i="27"/>
  <c r="L2349" i="27"/>
  <c r="L2350" i="27"/>
  <c r="L2351" i="27"/>
  <c r="L2352" i="27"/>
  <c r="L2353" i="27"/>
  <c r="L2354" i="27"/>
  <c r="L2355" i="27"/>
  <c r="L2356" i="27"/>
  <c r="L2357" i="27"/>
  <c r="L2358" i="27"/>
  <c r="L2359" i="27"/>
  <c r="L2360" i="27"/>
  <c r="L2361" i="27"/>
  <c r="L2362" i="27"/>
  <c r="L2363" i="27"/>
  <c r="L2364" i="27"/>
  <c r="L2365" i="27"/>
  <c r="L2366" i="27"/>
  <c r="L2367" i="27"/>
  <c r="L2368" i="27"/>
  <c r="L2369" i="27"/>
  <c r="L2370" i="27"/>
  <c r="L2371" i="27"/>
  <c r="L2372" i="27"/>
  <c r="L2373" i="27"/>
  <c r="L2374" i="27"/>
  <c r="L2375" i="27"/>
  <c r="L2376" i="27"/>
  <c r="L2377" i="27"/>
  <c r="L2378" i="27"/>
  <c r="L2379" i="27"/>
  <c r="L2380" i="27"/>
  <c r="L2381" i="27"/>
  <c r="L2382" i="27"/>
  <c r="L2383" i="27"/>
  <c r="L2384" i="27"/>
  <c r="L2385" i="27"/>
  <c r="L2386" i="27"/>
  <c r="L2387" i="27"/>
  <c r="L2388" i="27"/>
  <c r="L2389" i="27"/>
  <c r="L2390" i="27"/>
  <c r="L2391" i="27"/>
  <c r="L2392" i="27"/>
  <c r="L2393" i="27"/>
  <c r="L2394" i="27"/>
  <c r="L2395" i="27"/>
  <c r="L2396" i="27"/>
  <c r="L2397" i="27"/>
  <c r="L2398" i="27"/>
  <c r="L2399" i="27"/>
  <c r="L2400" i="27"/>
  <c r="L2401" i="27"/>
  <c r="L2402" i="27"/>
  <c r="L2403" i="27"/>
  <c r="L2404" i="27"/>
  <c r="L2405" i="27"/>
  <c r="L2406" i="27"/>
  <c r="L2407" i="27"/>
  <c r="L2408" i="27"/>
  <c r="L2409" i="27"/>
  <c r="L2410" i="27"/>
  <c r="L2411" i="27"/>
  <c r="L2412" i="27"/>
  <c r="L2413" i="27"/>
  <c r="L2414" i="27"/>
  <c r="L2415" i="27"/>
  <c r="L2416" i="27"/>
  <c r="L2417" i="27"/>
  <c r="L2418" i="27"/>
  <c r="L2419" i="27"/>
  <c r="L2420" i="27"/>
  <c r="L2421" i="27"/>
  <c r="L2422" i="27"/>
  <c r="L2423" i="27"/>
  <c r="L2424" i="27"/>
  <c r="L2425" i="27"/>
  <c r="L2426" i="27"/>
  <c r="L2427" i="27"/>
  <c r="L2428" i="27"/>
  <c r="L2429" i="27"/>
  <c r="L2430" i="27"/>
  <c r="L2431" i="27"/>
  <c r="L2432" i="27"/>
  <c r="L2433" i="27"/>
  <c r="L2434" i="27"/>
  <c r="L2435" i="27"/>
  <c r="L2436" i="27"/>
  <c r="L2437" i="27"/>
  <c r="L2438" i="27"/>
  <c r="L2439" i="27"/>
  <c r="L2440" i="27"/>
  <c r="L2441" i="27"/>
  <c r="L2442" i="27"/>
  <c r="L2443" i="27"/>
  <c r="L2444" i="27"/>
  <c r="L2445" i="27"/>
  <c r="L2446" i="27"/>
  <c r="L2447" i="27"/>
  <c r="L2448" i="27"/>
  <c r="L2449" i="27"/>
  <c r="L2450" i="27"/>
  <c r="L2451" i="27"/>
  <c r="L2452" i="27"/>
  <c r="L2453" i="27"/>
  <c r="L2454" i="27"/>
  <c r="L2455" i="27"/>
  <c r="L2456" i="27"/>
  <c r="L2457" i="27"/>
  <c r="L2458" i="27"/>
  <c r="L2459" i="27"/>
  <c r="L2460" i="27"/>
  <c r="L2461" i="27"/>
  <c r="L2462" i="27"/>
  <c r="L2463" i="27"/>
  <c r="L2464" i="27"/>
  <c r="L2465" i="27"/>
  <c r="L2466" i="27"/>
  <c r="L2467" i="27"/>
  <c r="L2468" i="27"/>
  <c r="L2469" i="27"/>
  <c r="L2470" i="27"/>
  <c r="L2471" i="27"/>
  <c r="L2472" i="27"/>
  <c r="L2473" i="27"/>
  <c r="L2474" i="27"/>
  <c r="L2475" i="27"/>
  <c r="L2476" i="27"/>
  <c r="L2477" i="27"/>
  <c r="L2478" i="27"/>
  <c r="L2479" i="27"/>
  <c r="L2480" i="27"/>
  <c r="L2481" i="27"/>
  <c r="L2482" i="27"/>
  <c r="L2483" i="27"/>
  <c r="L2484" i="27"/>
  <c r="L2485" i="27"/>
  <c r="L2486" i="27"/>
  <c r="L2487" i="27"/>
  <c r="L2488" i="27"/>
  <c r="L2489" i="27"/>
  <c r="L2490" i="27"/>
  <c r="L2491" i="27"/>
  <c r="L2492" i="27"/>
  <c r="L2493" i="27"/>
  <c r="L2494" i="27"/>
  <c r="L2495" i="27"/>
  <c r="L2496" i="27"/>
  <c r="L2497" i="27"/>
  <c r="L2498" i="27"/>
  <c r="L2499" i="27"/>
  <c r="L2500" i="27"/>
  <c r="L2501" i="27"/>
  <c r="L2502" i="27"/>
  <c r="L2503" i="27"/>
  <c r="L2504" i="27"/>
  <c r="L2505" i="27"/>
  <c r="L2506" i="27"/>
  <c r="L2507" i="27"/>
  <c r="L2508" i="27"/>
  <c r="L2509" i="27"/>
  <c r="L2510" i="27"/>
  <c r="L2511" i="27"/>
  <c r="L2512" i="27"/>
  <c r="L2513" i="27"/>
  <c r="L2514" i="27"/>
  <c r="L2515" i="27"/>
  <c r="L2516" i="27"/>
  <c r="L2517" i="27"/>
  <c r="L2518" i="27"/>
  <c r="L2519" i="27"/>
  <c r="L2520" i="27"/>
  <c r="L2521" i="27"/>
  <c r="L2522" i="27"/>
  <c r="L2523" i="27"/>
  <c r="L2524" i="27"/>
  <c r="L2525" i="27"/>
  <c r="L2526" i="27"/>
  <c r="L2527" i="27"/>
  <c r="L2528" i="27"/>
  <c r="L2529" i="27"/>
  <c r="L2530" i="27"/>
  <c r="L2531" i="27"/>
  <c r="L2532" i="27"/>
  <c r="L2533" i="27"/>
  <c r="L2534" i="27"/>
  <c r="L2535" i="27"/>
  <c r="L2536" i="27"/>
  <c r="L2537" i="27"/>
  <c r="L2538" i="27"/>
  <c r="L2539" i="27"/>
  <c r="L2540" i="27"/>
  <c r="L2541" i="27"/>
  <c r="L2542" i="27"/>
  <c r="L2543" i="27"/>
  <c r="L2544" i="27"/>
  <c r="L2545" i="27"/>
  <c r="L2546" i="27"/>
  <c r="L2547" i="27"/>
  <c r="L2548" i="27"/>
  <c r="L2549" i="27"/>
  <c r="L2550" i="27"/>
  <c r="L2551" i="27"/>
  <c r="L2552" i="27"/>
  <c r="L2553" i="27"/>
  <c r="L2554" i="27"/>
  <c r="L2555" i="27"/>
  <c r="L2556" i="27"/>
  <c r="L2557" i="27"/>
  <c r="L2558" i="27"/>
  <c r="L2559" i="27"/>
  <c r="L2560" i="27"/>
  <c r="L2561" i="27"/>
  <c r="L2562" i="27"/>
  <c r="L2563" i="27"/>
  <c r="L2564" i="27"/>
  <c r="L2565" i="27"/>
  <c r="L2566" i="27"/>
  <c r="L2567" i="27"/>
  <c r="L2568" i="27"/>
  <c r="L2569" i="27"/>
  <c r="L2570" i="27"/>
  <c r="L2571" i="27"/>
  <c r="L2572" i="27"/>
  <c r="L2573" i="27"/>
  <c r="L2574" i="27"/>
  <c r="L2575" i="27"/>
  <c r="L2576" i="27"/>
  <c r="L2577" i="27"/>
  <c r="L2578" i="27"/>
  <c r="L2579" i="27"/>
  <c r="L2580" i="27"/>
  <c r="L2581" i="27"/>
  <c r="L2582" i="27"/>
  <c r="L2583" i="27"/>
  <c r="L2584" i="27"/>
  <c r="L2585" i="27"/>
  <c r="L2586" i="27"/>
  <c r="L2587" i="27"/>
  <c r="L2588" i="27"/>
  <c r="L2589" i="27"/>
  <c r="L2590" i="27"/>
  <c r="L2591" i="27"/>
  <c r="L2592" i="27"/>
  <c r="L2593" i="27"/>
  <c r="L2594" i="27"/>
  <c r="L2595" i="27"/>
  <c r="L2596" i="27"/>
  <c r="L2597" i="27"/>
  <c r="L2598" i="27"/>
  <c r="L2599" i="27"/>
  <c r="L2600" i="27"/>
  <c r="L2601" i="27"/>
  <c r="L2602" i="27"/>
  <c r="L2603" i="27"/>
  <c r="L2604" i="27"/>
  <c r="L2605" i="27"/>
  <c r="L2606" i="27"/>
  <c r="L2607" i="27"/>
  <c r="L2608" i="27"/>
  <c r="L2609" i="27"/>
  <c r="L2610" i="27"/>
  <c r="L2611" i="27"/>
  <c r="L2612" i="27"/>
  <c r="L2613" i="27"/>
  <c r="L2614" i="27"/>
  <c r="L2615" i="27"/>
  <c r="L2616" i="27"/>
  <c r="L2617" i="27"/>
  <c r="L2618" i="27"/>
  <c r="L2619" i="27"/>
  <c r="L2620" i="27"/>
  <c r="L2621" i="27"/>
  <c r="L2622" i="27"/>
  <c r="L2623" i="27"/>
  <c r="L2624" i="27"/>
  <c r="L2625" i="27"/>
  <c r="L2626" i="27"/>
  <c r="L2627" i="27"/>
  <c r="L2628" i="27"/>
  <c r="L2629" i="27"/>
  <c r="L2630" i="27"/>
  <c r="L2631" i="27"/>
  <c r="L2632" i="27"/>
  <c r="L2633" i="27"/>
  <c r="L2634" i="27"/>
  <c r="L2635" i="27"/>
  <c r="L2636" i="27"/>
  <c r="L2637" i="27"/>
  <c r="L2638" i="27"/>
  <c r="L2639" i="27"/>
  <c r="L2640" i="27"/>
  <c r="L2641" i="27"/>
  <c r="L2642" i="27"/>
  <c r="L2643" i="27"/>
  <c r="L2644" i="27"/>
  <c r="L2645" i="27"/>
  <c r="L2646" i="27"/>
  <c r="L2647" i="27"/>
  <c r="L2648" i="27"/>
  <c r="L2649" i="27"/>
  <c r="L2650" i="27"/>
  <c r="L2651" i="27"/>
  <c r="L2652" i="27"/>
  <c r="L2653" i="27"/>
  <c r="L2654" i="27"/>
  <c r="L2655" i="27"/>
  <c r="L2656" i="27"/>
  <c r="L2657" i="27"/>
  <c r="L2658" i="27"/>
  <c r="L2659" i="27"/>
  <c r="L2660" i="27"/>
  <c r="L2661" i="27"/>
  <c r="L2662" i="27"/>
  <c r="L2663" i="27"/>
  <c r="L2664" i="27"/>
  <c r="L2665" i="27"/>
  <c r="L2666" i="27"/>
  <c r="L2667" i="27"/>
  <c r="L2668" i="27"/>
  <c r="L2669" i="27"/>
  <c r="L2670" i="27"/>
  <c r="L2671" i="27"/>
  <c r="L2672" i="27"/>
  <c r="L2673" i="27"/>
  <c r="L2674" i="27"/>
  <c r="L2675" i="27"/>
  <c r="L2676" i="27"/>
  <c r="L2677" i="27"/>
  <c r="L2678" i="27"/>
  <c r="L2679" i="27"/>
  <c r="L2680" i="27"/>
  <c r="L2681" i="27"/>
  <c r="L2682" i="27"/>
  <c r="L2683" i="27"/>
  <c r="L2684" i="27"/>
  <c r="L2685" i="27"/>
  <c r="L2686" i="27"/>
  <c r="L2687" i="27"/>
  <c r="L2688" i="27"/>
  <c r="L2689" i="27"/>
  <c r="L2690" i="27"/>
  <c r="L2691" i="27"/>
  <c r="L2692" i="27"/>
  <c r="L2693" i="27"/>
  <c r="L2694" i="27"/>
  <c r="L2695" i="27"/>
  <c r="L2696" i="27"/>
  <c r="L2697" i="27"/>
  <c r="L2698" i="27"/>
  <c r="L2699" i="27"/>
  <c r="L2700" i="27"/>
  <c r="L2701" i="27"/>
  <c r="L2702" i="27"/>
  <c r="L2703" i="27"/>
  <c r="L2704" i="27"/>
  <c r="L2705" i="27"/>
  <c r="L2706" i="27"/>
  <c r="L2707" i="27"/>
  <c r="L2708" i="27"/>
  <c r="L2709" i="27"/>
  <c r="L2710" i="27"/>
  <c r="L2711" i="27"/>
  <c r="L2712" i="27"/>
  <c r="L2713" i="27"/>
  <c r="L2714" i="27"/>
  <c r="L2715" i="27"/>
  <c r="L2716" i="27"/>
  <c r="L2717" i="27"/>
  <c r="L2718" i="27"/>
  <c r="L2719" i="27"/>
  <c r="L2720" i="27"/>
  <c r="L2721" i="27"/>
  <c r="L2722" i="27"/>
  <c r="L2723" i="27"/>
  <c r="L2724" i="27"/>
  <c r="L2725" i="27"/>
  <c r="L2726" i="27"/>
  <c r="L2727" i="27"/>
  <c r="L2728" i="27"/>
  <c r="L2729" i="27"/>
  <c r="L2730" i="27"/>
  <c r="L2731" i="27"/>
  <c r="L2732" i="27"/>
  <c r="L2733" i="27"/>
  <c r="L2734" i="27"/>
  <c r="L2735" i="27"/>
  <c r="L2736" i="27"/>
  <c r="L2737" i="27"/>
  <c r="L2738" i="27"/>
  <c r="L2739" i="27"/>
  <c r="L2740" i="27"/>
  <c r="L2741" i="27"/>
  <c r="L2742" i="27"/>
  <c r="L2743" i="27"/>
  <c r="L2744" i="27"/>
  <c r="L2745" i="27"/>
  <c r="L2746" i="27"/>
  <c r="L2747" i="27"/>
  <c r="L2748" i="27"/>
  <c r="L2749" i="27"/>
  <c r="L2750" i="27"/>
  <c r="L2751" i="27"/>
  <c r="L2752" i="27"/>
  <c r="L2753" i="27"/>
  <c r="L2754" i="27"/>
  <c r="L2755" i="27"/>
  <c r="L2756" i="27"/>
  <c r="L2757" i="27"/>
  <c r="L2758" i="27"/>
  <c r="L2759" i="27"/>
  <c r="L2760" i="27"/>
  <c r="L2761" i="27"/>
  <c r="L2762" i="27"/>
  <c r="L2763" i="27"/>
  <c r="L2764" i="27"/>
  <c r="L2765" i="27"/>
  <c r="L2766" i="27"/>
  <c r="L2767" i="27"/>
  <c r="L2768" i="27"/>
  <c r="L2769" i="27"/>
  <c r="L2770" i="27"/>
  <c r="L2771" i="27"/>
  <c r="L2772" i="27"/>
  <c r="L2773" i="27"/>
  <c r="L2774" i="27"/>
  <c r="L2775" i="27"/>
  <c r="L2776" i="27"/>
  <c r="L2777" i="27"/>
  <c r="L2778" i="27"/>
  <c r="L2779" i="27"/>
  <c r="L2780" i="27"/>
  <c r="L2781" i="27"/>
  <c r="L2782" i="27"/>
  <c r="L2783" i="27"/>
  <c r="L2784" i="27"/>
  <c r="L2785" i="27"/>
  <c r="L2786" i="27"/>
  <c r="L2787" i="27"/>
  <c r="L2788" i="27"/>
  <c r="L2789" i="27"/>
  <c r="L2790" i="27"/>
  <c r="L2791" i="27"/>
  <c r="L2792" i="27"/>
  <c r="L2793" i="27"/>
  <c r="L2794" i="27"/>
  <c r="L2795" i="27"/>
  <c r="L2796" i="27"/>
  <c r="L2797" i="27"/>
  <c r="L2798" i="27"/>
  <c r="L2799" i="27"/>
  <c r="L2800" i="27"/>
  <c r="L2801" i="27"/>
  <c r="L2802" i="27"/>
  <c r="L2803" i="27"/>
  <c r="L2804" i="27"/>
  <c r="L2805" i="27"/>
  <c r="L2806" i="27"/>
  <c r="L2807" i="27"/>
  <c r="L2808" i="27"/>
  <c r="L2809" i="27"/>
  <c r="L2810" i="27"/>
  <c r="L2811" i="27"/>
  <c r="L2812" i="27"/>
  <c r="L2813" i="27"/>
  <c r="L2814" i="27"/>
  <c r="L2815" i="27"/>
  <c r="L2816" i="27"/>
  <c r="L2817" i="27"/>
  <c r="L2818" i="27"/>
  <c r="L2819" i="27"/>
  <c r="L2820" i="27"/>
  <c r="L2821" i="27"/>
  <c r="L2822" i="27"/>
  <c r="L2823" i="27"/>
  <c r="L2824" i="27"/>
  <c r="L2825" i="27"/>
  <c r="L2826" i="27"/>
  <c r="L2827" i="27"/>
  <c r="L2828" i="27"/>
  <c r="L2829" i="27"/>
  <c r="L2830" i="27"/>
  <c r="L2831" i="27"/>
  <c r="L2832" i="27"/>
  <c r="L2833" i="27"/>
  <c r="L2834" i="27"/>
  <c r="L2835" i="27"/>
  <c r="L2836" i="27"/>
  <c r="L2837" i="27"/>
  <c r="L2838" i="27"/>
  <c r="L2839" i="27"/>
  <c r="L2840" i="27"/>
  <c r="L2841" i="27"/>
  <c r="L2842" i="27"/>
  <c r="L2843" i="27"/>
  <c r="L2844" i="27"/>
  <c r="L2845" i="27"/>
  <c r="L2846" i="27"/>
  <c r="L2847" i="27"/>
  <c r="L2848" i="27"/>
  <c r="L2849" i="27"/>
  <c r="L2850" i="27"/>
  <c r="L2851" i="27"/>
  <c r="L2852" i="27"/>
  <c r="L2853" i="27"/>
  <c r="L2854" i="27"/>
  <c r="L2855" i="27"/>
  <c r="L2856" i="27"/>
  <c r="L2857" i="27"/>
  <c r="L2858" i="27"/>
  <c r="L2859" i="27"/>
  <c r="L2860" i="27"/>
  <c r="L2861" i="27"/>
  <c r="L2862" i="27"/>
  <c r="L2863" i="27"/>
  <c r="L2864" i="27"/>
  <c r="L2865" i="27"/>
  <c r="L2866" i="27"/>
  <c r="L2867" i="27"/>
  <c r="L2868" i="27"/>
  <c r="L2869" i="27"/>
  <c r="L2870" i="27"/>
  <c r="L2871" i="27"/>
  <c r="L2872" i="27"/>
  <c r="L2873" i="27"/>
  <c r="L2874" i="27"/>
  <c r="L2875" i="27"/>
  <c r="L2876" i="27"/>
  <c r="L2877" i="27"/>
  <c r="L2878" i="27"/>
  <c r="L2879" i="27"/>
  <c r="L2880" i="27"/>
  <c r="L2881" i="27"/>
  <c r="L2882" i="27"/>
  <c r="L2883" i="27"/>
  <c r="L2884" i="27"/>
  <c r="L2885" i="27"/>
  <c r="L2886" i="27"/>
  <c r="L2887" i="27"/>
  <c r="L2888" i="27"/>
  <c r="L2889" i="27"/>
  <c r="L2890" i="27"/>
  <c r="L2891" i="27"/>
  <c r="L2892" i="27"/>
  <c r="L2893" i="27"/>
  <c r="L2894" i="27"/>
  <c r="L2895" i="27"/>
  <c r="L2896" i="27"/>
  <c r="L2897" i="27"/>
  <c r="L2898" i="27"/>
  <c r="L2899" i="27"/>
  <c r="L2900" i="27"/>
  <c r="L2901" i="27"/>
  <c r="L2902" i="27"/>
  <c r="L2903" i="27"/>
  <c r="L2904" i="27"/>
  <c r="L2905" i="27"/>
  <c r="L2906" i="27"/>
  <c r="L2907" i="27"/>
  <c r="L2908" i="27"/>
  <c r="L2909" i="27"/>
  <c r="L2910" i="27"/>
  <c r="L2911" i="27"/>
  <c r="L2912" i="27"/>
  <c r="L2913" i="27"/>
  <c r="L2914" i="27"/>
  <c r="L2915" i="27"/>
  <c r="L2916" i="27"/>
  <c r="L2917" i="27"/>
  <c r="L2918" i="27"/>
  <c r="L2919" i="27"/>
  <c r="L2920" i="27"/>
  <c r="L2921" i="27"/>
  <c r="L2922" i="27"/>
  <c r="L2923" i="27"/>
  <c r="L2924" i="27"/>
  <c r="L2925" i="27"/>
  <c r="L2926" i="27"/>
  <c r="L2927" i="27"/>
  <c r="L2928" i="27"/>
  <c r="L2929" i="27"/>
  <c r="L2930" i="27"/>
  <c r="L2931" i="27"/>
  <c r="L2932" i="27"/>
  <c r="L2933" i="27"/>
  <c r="L2934" i="27"/>
  <c r="L2935" i="27"/>
  <c r="L2936" i="27"/>
  <c r="L2937" i="27"/>
  <c r="L2938" i="27"/>
  <c r="L2939" i="27"/>
  <c r="L2940" i="27"/>
  <c r="L2941" i="27"/>
  <c r="L2942" i="27"/>
  <c r="L2943" i="27"/>
  <c r="L2944" i="27"/>
  <c r="L2945" i="27"/>
  <c r="L2946" i="27"/>
  <c r="L2947" i="27"/>
  <c r="L2948" i="27"/>
  <c r="L2949" i="27"/>
  <c r="L2950" i="27"/>
  <c r="L2951" i="27"/>
  <c r="L2952" i="27"/>
  <c r="L2953" i="27"/>
  <c r="L2954" i="27"/>
  <c r="L2955" i="27"/>
  <c r="L2956" i="27"/>
  <c r="L2957" i="27"/>
  <c r="L2958" i="27"/>
  <c r="L2959" i="27"/>
  <c r="L2960" i="27"/>
  <c r="L2961" i="27"/>
  <c r="L2962" i="27"/>
  <c r="L2963" i="27"/>
  <c r="L2964" i="27"/>
  <c r="L2965" i="27"/>
  <c r="L2966" i="27"/>
  <c r="L2967" i="27"/>
  <c r="L2968" i="27"/>
  <c r="L2969" i="27"/>
  <c r="L2970" i="27"/>
  <c r="L2971" i="27"/>
  <c r="L2972" i="27"/>
  <c r="L2973" i="27"/>
  <c r="L2974" i="27"/>
  <c r="L2975" i="27"/>
  <c r="L2976" i="27"/>
  <c r="L2977" i="27"/>
  <c r="L2978" i="27"/>
  <c r="L2979" i="27"/>
  <c r="L2980" i="27"/>
  <c r="L2981" i="27"/>
  <c r="L2982" i="27"/>
  <c r="L2983" i="27"/>
  <c r="L2984" i="27"/>
  <c r="A1" i="1"/>
  <c r="T1" i="27"/>
  <c r="N1" i="27"/>
  <c r="M1" i="27"/>
  <c r="L1" i="27"/>
  <c r="D1" i="27"/>
  <c r="E1" i="27"/>
  <c r="F1" i="27"/>
  <c r="G1" i="27"/>
  <c r="H1" i="27"/>
  <c r="I1" i="27"/>
  <c r="C1" i="27"/>
  <c r="S150" i="11"/>
  <c r="S149" i="11"/>
  <c r="S148" i="11"/>
  <c r="S147" i="11"/>
  <c r="S146" i="11"/>
  <c r="S145" i="11"/>
  <c r="S144" i="11"/>
  <c r="S143" i="11"/>
  <c r="S142" i="11"/>
  <c r="S141" i="11"/>
  <c r="S140" i="11"/>
  <c r="S139" i="11"/>
  <c r="S138" i="11"/>
  <c r="S137" i="11"/>
  <c r="S136" i="11"/>
  <c r="S135" i="11"/>
  <c r="S134" i="11"/>
  <c r="S133" i="11"/>
  <c r="S132" i="11"/>
  <c r="S131" i="11"/>
  <c r="S130" i="11"/>
  <c r="S129" i="11"/>
  <c r="S128" i="11"/>
  <c r="S127" i="11"/>
  <c r="S126" i="11"/>
  <c r="S125" i="11"/>
  <c r="S124" i="11"/>
  <c r="S123" i="11"/>
  <c r="S122" i="11"/>
  <c r="S121" i="11"/>
  <c r="S120" i="11"/>
  <c r="S119" i="11"/>
  <c r="S118" i="11"/>
  <c r="S117" i="11"/>
  <c r="S116" i="11"/>
  <c r="S115" i="11"/>
  <c r="S114" i="11"/>
  <c r="S113" i="11"/>
  <c r="S112" i="11"/>
  <c r="S111" i="11"/>
  <c r="S110" i="11"/>
  <c r="S109" i="11"/>
  <c r="S108" i="11"/>
  <c r="S107" i="11"/>
  <c r="S106" i="11"/>
  <c r="S105" i="11"/>
  <c r="S104" i="11"/>
  <c r="S103" i="11"/>
  <c r="S102" i="11"/>
  <c r="S101" i="11"/>
  <c r="S100" i="11"/>
  <c r="S99" i="11"/>
  <c r="S98" i="11"/>
  <c r="S97" i="11"/>
  <c r="S96" i="11"/>
  <c r="S95" i="11"/>
  <c r="S94" i="11"/>
  <c r="S93" i="11"/>
  <c r="S89" i="11"/>
  <c r="S83" i="11"/>
  <c r="S78" i="11"/>
  <c r="S72" i="11"/>
  <c r="S71" i="11"/>
  <c r="S38" i="11"/>
  <c r="S37" i="11"/>
  <c r="S6" i="11"/>
  <c r="S3" i="11"/>
  <c r="N151" i="11"/>
  <c r="N150" i="11"/>
  <c r="N149" i="11"/>
  <c r="N148" i="11"/>
  <c r="N147" i="11"/>
  <c r="N146" i="11"/>
  <c r="N145" i="11"/>
  <c r="N144" i="11"/>
  <c r="N143" i="11"/>
  <c r="N142" i="11"/>
  <c r="N141" i="11"/>
  <c r="N140" i="11"/>
  <c r="N139" i="11"/>
  <c r="N138" i="11"/>
  <c r="N137" i="11"/>
  <c r="N136" i="11"/>
  <c r="N135" i="11"/>
  <c r="N134" i="11"/>
  <c r="N133" i="11"/>
  <c r="N132" i="11"/>
  <c r="N131" i="11"/>
  <c r="N130" i="11"/>
  <c r="N129" i="11"/>
  <c r="N128" i="11"/>
  <c r="N127" i="11"/>
  <c r="N126" i="11"/>
  <c r="N125" i="11"/>
  <c r="N124" i="11"/>
  <c r="N123" i="11"/>
  <c r="N122" i="11"/>
  <c r="N121" i="11"/>
  <c r="N120" i="11"/>
  <c r="N119" i="11"/>
  <c r="N118" i="11"/>
  <c r="N117" i="11"/>
  <c r="N116" i="11"/>
  <c r="N115" i="11"/>
  <c r="N114" i="11"/>
  <c r="N113" i="11"/>
  <c r="N112" i="11"/>
  <c r="N111" i="11"/>
  <c r="N110" i="11"/>
  <c r="N109" i="11"/>
  <c r="N108" i="11"/>
  <c r="N107" i="11"/>
  <c r="N106" i="11"/>
  <c r="N105" i="11"/>
  <c r="N104" i="11"/>
  <c r="N90" i="11"/>
  <c r="N89" i="11"/>
  <c r="N83" i="11"/>
  <c r="N78" i="11"/>
  <c r="N72" i="11"/>
  <c r="N71" i="11"/>
  <c r="N38" i="11"/>
  <c r="N37" i="11"/>
  <c r="N6" i="11"/>
  <c r="N3" i="11"/>
  <c r="F8" i="11"/>
  <c r="F9" i="11"/>
  <c r="F10" i="11"/>
  <c r="F11" i="11"/>
  <c r="F12" i="11"/>
  <c r="F13" i="11"/>
  <c r="F14" i="11"/>
  <c r="F15" i="11"/>
  <c r="F16" i="11"/>
  <c r="F17" i="11"/>
  <c r="F18" i="11"/>
  <c r="F19" i="11"/>
  <c r="F20" i="11"/>
  <c r="F21" i="11"/>
  <c r="J141" i="17" s="1"/>
  <c r="F22" i="11"/>
  <c r="J142" i="17" s="1"/>
  <c r="F23" i="11"/>
  <c r="J143" i="17" s="1"/>
  <c r="F24" i="11"/>
  <c r="J144" i="17" s="1"/>
  <c r="F25" i="11"/>
  <c r="J145" i="17" s="1"/>
  <c r="F26" i="11"/>
  <c r="J146" i="17" s="1"/>
  <c r="F27" i="11"/>
  <c r="J147" i="17" s="1"/>
  <c r="F28" i="11"/>
  <c r="J148" i="17" s="1"/>
  <c r="F29" i="11"/>
  <c r="J149" i="17" s="1"/>
  <c r="F30" i="11"/>
  <c r="J150" i="17" s="1"/>
  <c r="F31" i="11"/>
  <c r="J151" i="17" s="1"/>
  <c r="F32" i="11"/>
  <c r="J152" i="17" s="1"/>
  <c r="F33" i="11"/>
  <c r="J153" i="17" s="1"/>
  <c r="F34" i="11"/>
  <c r="J154" i="17" s="1"/>
  <c r="F35" i="11"/>
  <c r="J155" i="17" s="1"/>
  <c r="F36" i="11"/>
  <c r="J156" i="17" s="1"/>
  <c r="F7" i="11"/>
  <c r="I6" i="11"/>
  <c r="I37" i="11"/>
  <c r="I68" i="11"/>
  <c r="I69" i="11"/>
  <c r="I70" i="11"/>
  <c r="I71" i="11"/>
  <c r="I72" i="11"/>
  <c r="I103" i="11"/>
  <c r="I109" i="11"/>
  <c r="I110" i="11"/>
  <c r="I111" i="11"/>
  <c r="I112" i="11"/>
  <c r="I113" i="11"/>
  <c r="I114" i="11"/>
  <c r="I115" i="11"/>
  <c r="I116" i="11"/>
  <c r="I117" i="11"/>
  <c r="I118" i="11"/>
  <c r="I119" i="11"/>
  <c r="I120" i="11"/>
  <c r="I121" i="11"/>
  <c r="I122" i="11"/>
  <c r="I123" i="11"/>
  <c r="I124" i="11"/>
  <c r="I125" i="11"/>
  <c r="I126" i="11"/>
  <c r="I127" i="11"/>
  <c r="I128" i="11"/>
  <c r="I129" i="11"/>
  <c r="I130" i="11"/>
  <c r="I131" i="11"/>
  <c r="I132" i="11"/>
  <c r="I133" i="11"/>
  <c r="I134" i="11"/>
  <c r="I135" i="11"/>
  <c r="I136" i="11"/>
  <c r="I137" i="11"/>
  <c r="I138" i="11"/>
  <c r="I139" i="11"/>
  <c r="I140" i="11"/>
  <c r="I141" i="11"/>
  <c r="I142" i="11"/>
  <c r="I143" i="11"/>
  <c r="I144" i="11"/>
  <c r="I145" i="11"/>
  <c r="I146" i="11"/>
  <c r="I147" i="11"/>
  <c r="I148" i="11"/>
  <c r="I149" i="11"/>
  <c r="I150" i="11"/>
  <c r="I151" i="11"/>
  <c r="I152" i="11"/>
  <c r="I153" i="11"/>
  <c r="I154" i="11"/>
  <c r="I155" i="11"/>
  <c r="I156" i="11"/>
  <c r="I157" i="11"/>
  <c r="I158" i="11"/>
  <c r="I159" i="11"/>
  <c r="I160" i="11"/>
  <c r="I161" i="11"/>
  <c r="I162" i="11"/>
  <c r="I163" i="11"/>
  <c r="I164" i="11"/>
  <c r="I165" i="11"/>
  <c r="I166" i="11"/>
  <c r="I167" i="11"/>
  <c r="I168" i="11"/>
  <c r="I169" i="11"/>
  <c r="I170" i="11"/>
  <c r="I171" i="11"/>
  <c r="I172" i="11"/>
  <c r="I173" i="11"/>
  <c r="I174" i="11"/>
  <c r="I175" i="11"/>
  <c r="I176" i="11"/>
  <c r="I177" i="11"/>
  <c r="I178" i="11"/>
  <c r="I179" i="11"/>
  <c r="I180" i="11"/>
  <c r="I181" i="11"/>
  <c r="I182" i="11"/>
  <c r="I183" i="11"/>
  <c r="I184" i="11"/>
  <c r="I185" i="11"/>
  <c r="I186" i="11"/>
  <c r="I187" i="11"/>
  <c r="I188" i="11"/>
  <c r="I189" i="11"/>
  <c r="I190" i="11"/>
  <c r="I191" i="11"/>
  <c r="I192" i="11"/>
  <c r="I193" i="11"/>
  <c r="I194" i="11"/>
  <c r="I195" i="11"/>
  <c r="I196" i="11"/>
  <c r="I197" i="11"/>
  <c r="I198" i="11"/>
  <c r="I199" i="11"/>
  <c r="I200" i="11"/>
  <c r="I201" i="11"/>
  <c r="I202" i="11"/>
  <c r="I203" i="11"/>
  <c r="I204" i="11"/>
  <c r="I205" i="11"/>
  <c r="I206" i="11"/>
  <c r="I207" i="11"/>
  <c r="I208" i="11"/>
  <c r="I209" i="11"/>
  <c r="I210" i="11"/>
  <c r="I211" i="11"/>
  <c r="I212" i="11"/>
  <c r="I213" i="11"/>
  <c r="I214" i="11"/>
  <c r="I215" i="11"/>
  <c r="I216" i="11"/>
  <c r="I217" i="11"/>
  <c r="I218" i="11"/>
  <c r="I219" i="11"/>
  <c r="I220" i="11"/>
  <c r="I221" i="11"/>
  <c r="I222" i="11"/>
  <c r="I223" i="11"/>
  <c r="I224" i="11"/>
  <c r="I225" i="11"/>
  <c r="I226" i="11"/>
  <c r="I227" i="11"/>
  <c r="I228" i="11"/>
  <c r="I229" i="11"/>
  <c r="I230" i="11"/>
  <c r="I231" i="11"/>
  <c r="I232" i="11"/>
  <c r="I233" i="11"/>
  <c r="I3" i="11"/>
  <c r="K8" i="11"/>
  <c r="K9" i="11"/>
  <c r="K10" i="11"/>
  <c r="K11" i="11"/>
  <c r="K12" i="11"/>
  <c r="K13" i="11"/>
  <c r="K14" i="11"/>
  <c r="K15" i="11"/>
  <c r="K16" i="11"/>
  <c r="K17" i="11"/>
  <c r="K18" i="11"/>
  <c r="K19" i="11"/>
  <c r="K20" i="11"/>
  <c r="K21" i="11"/>
  <c r="J180" i="17" s="1"/>
  <c r="K22" i="11"/>
  <c r="J181" i="17" s="1"/>
  <c r="K23" i="11"/>
  <c r="J182" i="17" s="1"/>
  <c r="K24" i="11"/>
  <c r="J183" i="17" s="1"/>
  <c r="K25" i="11"/>
  <c r="J184" i="17" s="1"/>
  <c r="K26" i="11"/>
  <c r="J185" i="17" s="1"/>
  <c r="K27" i="11"/>
  <c r="J186" i="17" s="1"/>
  <c r="K28" i="11"/>
  <c r="J187" i="17" s="1"/>
  <c r="K29" i="11"/>
  <c r="J188" i="17" s="1"/>
  <c r="K30" i="11"/>
  <c r="J189" i="17" s="1"/>
  <c r="K31" i="11"/>
  <c r="J190" i="17" s="1"/>
  <c r="K32" i="11"/>
  <c r="J191" i="17" s="1"/>
  <c r="K33" i="11"/>
  <c r="J192" i="17" s="1"/>
  <c r="K34" i="11"/>
  <c r="J193" i="17" s="1"/>
  <c r="K35" i="11"/>
  <c r="J194" i="17" s="1"/>
  <c r="K36" i="11"/>
  <c r="J195" i="17" s="1"/>
  <c r="K7" i="11"/>
  <c r="Q36" i="11"/>
  <c r="O36" i="11"/>
  <c r="L36" i="11"/>
  <c r="J36" i="11"/>
  <c r="G36" i="11"/>
  <c r="E36" i="11"/>
  <c r="A36" i="11"/>
  <c r="Q35" i="11"/>
  <c r="O35" i="11"/>
  <c r="L35" i="11"/>
  <c r="J35" i="11"/>
  <c r="G35" i="11"/>
  <c r="E35" i="11"/>
  <c r="A35" i="11"/>
  <c r="Q34" i="11"/>
  <c r="O34" i="11"/>
  <c r="L34" i="11"/>
  <c r="J34" i="11"/>
  <c r="G34" i="11"/>
  <c r="E34" i="11"/>
  <c r="A34" i="11"/>
  <c r="Q33" i="11"/>
  <c r="O33" i="11"/>
  <c r="L33" i="11"/>
  <c r="J33" i="11"/>
  <c r="G33" i="11"/>
  <c r="E33" i="11"/>
  <c r="A33" i="11"/>
  <c r="Q32" i="11"/>
  <c r="O32" i="11"/>
  <c r="L32" i="11"/>
  <c r="J32" i="11"/>
  <c r="G32" i="11"/>
  <c r="E32" i="11"/>
  <c r="A32" i="11"/>
  <c r="Q31" i="11"/>
  <c r="O31" i="11"/>
  <c r="L31" i="11"/>
  <c r="J31" i="11"/>
  <c r="G31" i="11"/>
  <c r="E31" i="11"/>
  <c r="A31" i="11"/>
  <c r="Q30" i="11"/>
  <c r="O30" i="11"/>
  <c r="L30" i="11"/>
  <c r="J30" i="11"/>
  <c r="G30" i="11"/>
  <c r="E30" i="11"/>
  <c r="A30" i="11"/>
  <c r="Q29" i="11"/>
  <c r="O29" i="11"/>
  <c r="L29" i="11"/>
  <c r="J29" i="11"/>
  <c r="G29" i="11"/>
  <c r="E29" i="11"/>
  <c r="A29" i="11"/>
  <c r="Q28" i="11"/>
  <c r="O28" i="11"/>
  <c r="L28" i="11"/>
  <c r="J28" i="11"/>
  <c r="G28" i="11"/>
  <c r="E28" i="11"/>
  <c r="A28" i="11"/>
  <c r="Q27" i="11"/>
  <c r="O27" i="11"/>
  <c r="L27" i="11"/>
  <c r="J27" i="11"/>
  <c r="G27" i="11"/>
  <c r="E27" i="11"/>
  <c r="A27" i="11"/>
  <c r="Q26" i="11"/>
  <c r="O26" i="11"/>
  <c r="L26" i="11"/>
  <c r="J26" i="11"/>
  <c r="G26" i="11"/>
  <c r="E26" i="11"/>
  <c r="A26" i="11"/>
  <c r="Q25" i="11"/>
  <c r="O25" i="11"/>
  <c r="L25" i="11"/>
  <c r="J25" i="11"/>
  <c r="G25" i="11"/>
  <c r="E25" i="11"/>
  <c r="A25" i="11"/>
  <c r="Q24" i="11"/>
  <c r="O24" i="11"/>
  <c r="L24" i="11"/>
  <c r="J24" i="11"/>
  <c r="G24" i="11"/>
  <c r="E24" i="11"/>
  <c r="A24" i="11"/>
  <c r="Q23" i="11"/>
  <c r="O23" i="11"/>
  <c r="L23" i="11"/>
  <c r="J23" i="11"/>
  <c r="G23" i="11"/>
  <c r="E23" i="11"/>
  <c r="A23" i="11"/>
  <c r="Q22" i="11"/>
  <c r="O22" i="11"/>
  <c r="L22" i="11"/>
  <c r="J22" i="11"/>
  <c r="G22" i="11"/>
  <c r="E22" i="11"/>
  <c r="A22" i="11"/>
  <c r="Q21" i="11"/>
  <c r="O21" i="11"/>
  <c r="L21" i="11"/>
  <c r="J21" i="11"/>
  <c r="G21" i="11"/>
  <c r="E21" i="11"/>
  <c r="A21" i="11"/>
  <c r="Q74" i="11"/>
  <c r="Q48" i="11"/>
  <c r="Q47" i="11"/>
  <c r="Q46" i="11"/>
  <c r="Q43" i="11"/>
  <c r="Q42" i="11"/>
  <c r="Q41" i="11"/>
  <c r="Q40" i="11"/>
  <c r="Q9" i="11"/>
  <c r="Q10" i="11"/>
  <c r="Q11" i="11"/>
  <c r="Q12" i="11"/>
  <c r="Q13" i="11"/>
  <c r="Q14" i="11"/>
  <c r="Q15" i="11"/>
  <c r="Q16" i="11"/>
  <c r="Q17" i="11"/>
  <c r="Q18" i="11"/>
  <c r="Q19" i="11"/>
  <c r="Q20" i="11"/>
  <c r="Q8" i="11"/>
  <c r="L101" i="11"/>
  <c r="L100" i="11"/>
  <c r="L99" i="11"/>
  <c r="L98" i="11"/>
  <c r="L40" i="11"/>
  <c r="L9" i="11"/>
  <c r="L10" i="11"/>
  <c r="L11" i="11"/>
  <c r="L12" i="11"/>
  <c r="L13" i="11"/>
  <c r="L14" i="11"/>
  <c r="L15" i="11"/>
  <c r="L16" i="11"/>
  <c r="L17" i="11"/>
  <c r="L18" i="11"/>
  <c r="L19" i="11"/>
  <c r="L20" i="11"/>
  <c r="L8" i="11"/>
  <c r="G20" i="11"/>
  <c r="G9" i="11"/>
  <c r="G10" i="11"/>
  <c r="G11" i="11"/>
  <c r="G12" i="11"/>
  <c r="G13" i="11"/>
  <c r="G14" i="11"/>
  <c r="G15" i="11"/>
  <c r="G16" i="11"/>
  <c r="G17" i="11"/>
  <c r="G18" i="11"/>
  <c r="G19" i="11"/>
  <c r="G8" i="11"/>
  <c r="J296" i="17"/>
  <c r="J295" i="17"/>
  <c r="J294" i="17"/>
  <c r="J293" i="17"/>
  <c r="J292" i="17"/>
  <c r="J291" i="17"/>
  <c r="J290" i="17"/>
  <c r="AB6" i="28" l="1"/>
  <c r="AD5" i="28"/>
  <c r="AC5" i="28"/>
  <c r="Y4" i="21"/>
  <c r="X4" i="20"/>
  <c r="W4" i="19"/>
  <c r="X4" i="23"/>
  <c r="W4" i="22"/>
  <c r="X4" i="25"/>
  <c r="Y4" i="24"/>
  <c r="W4" i="18"/>
  <c r="X4" i="18" s="1"/>
  <c r="V5" i="21"/>
  <c r="F97" i="11"/>
  <c r="J428" i="17"/>
  <c r="J432" i="17"/>
  <c r="F89" i="11"/>
  <c r="J36" i="17"/>
  <c r="J424" i="17"/>
  <c r="J44" i="17"/>
  <c r="J470" i="17"/>
  <c r="J84" i="17"/>
  <c r="J478" i="17"/>
  <c r="J92" i="17"/>
  <c r="J481" i="17"/>
  <c r="J95" i="17"/>
  <c r="J80" i="17"/>
  <c r="J466" i="17"/>
  <c r="J88" i="17"/>
  <c r="J474" i="17"/>
  <c r="J86" i="17"/>
  <c r="J472" i="17"/>
  <c r="J94" i="17"/>
  <c r="J480" i="17"/>
  <c r="B202" i="17"/>
  <c r="B184" i="17"/>
  <c r="I191" i="17"/>
  <c r="B318" i="17"/>
  <c r="B142" i="17"/>
  <c r="I182" i="17"/>
  <c r="B183" i="17"/>
  <c r="B309" i="17"/>
  <c r="I149" i="17"/>
  <c r="B150" i="17"/>
  <c r="I190" i="17"/>
  <c r="B191" i="17"/>
  <c r="B317" i="17"/>
  <c r="F96" i="11"/>
  <c r="F88" i="11"/>
  <c r="J39" i="17"/>
  <c r="J47" i="17"/>
  <c r="B143" i="17"/>
  <c r="B141" i="17"/>
  <c r="I181" i="17"/>
  <c r="B182" i="17"/>
  <c r="I307" i="17"/>
  <c r="B308" i="17"/>
  <c r="I148" i="17"/>
  <c r="B149" i="17"/>
  <c r="I189" i="17"/>
  <c r="B190" i="17"/>
  <c r="I315" i="17"/>
  <c r="B316" i="17"/>
  <c r="I156" i="17"/>
  <c r="J425" i="17"/>
  <c r="J433" i="17"/>
  <c r="J34" i="17"/>
  <c r="J42" i="17"/>
  <c r="J82" i="17"/>
  <c r="J90" i="17"/>
  <c r="I309" i="17"/>
  <c r="B151" i="17"/>
  <c r="I317" i="17"/>
  <c r="I180" i="17"/>
  <c r="B181" i="17"/>
  <c r="B307" i="17"/>
  <c r="I147" i="17"/>
  <c r="B148" i="17"/>
  <c r="I188" i="17"/>
  <c r="B189" i="17"/>
  <c r="B315" i="17"/>
  <c r="I155" i="17"/>
  <c r="B156" i="17"/>
  <c r="F94" i="11"/>
  <c r="J37" i="17"/>
  <c r="J45" i="17"/>
  <c r="I183" i="17"/>
  <c r="I150" i="17"/>
  <c r="B180" i="17"/>
  <c r="B306" i="17"/>
  <c r="I146" i="17"/>
  <c r="B147" i="17"/>
  <c r="I187" i="17"/>
  <c r="B188" i="17"/>
  <c r="B314" i="17"/>
  <c r="I154" i="17"/>
  <c r="B155" i="17"/>
  <c r="I195" i="17"/>
  <c r="J418" i="17"/>
  <c r="J422" i="17"/>
  <c r="J426" i="17"/>
  <c r="J430" i="17"/>
  <c r="J32" i="17"/>
  <c r="J40" i="17"/>
  <c r="J468" i="17"/>
  <c r="B305" i="17"/>
  <c r="B146" i="17"/>
  <c r="I186" i="17"/>
  <c r="B187" i="17"/>
  <c r="B313" i="17"/>
  <c r="I153" i="17"/>
  <c r="B154" i="17"/>
  <c r="I194" i="17"/>
  <c r="B195" i="17"/>
  <c r="F100" i="11"/>
  <c r="F92" i="11"/>
  <c r="J35" i="17"/>
  <c r="J43" i="17"/>
  <c r="B310" i="17"/>
  <c r="B192" i="17"/>
  <c r="J476" i="17"/>
  <c r="B304" i="17"/>
  <c r="B145" i="17"/>
  <c r="I185" i="17"/>
  <c r="B186" i="17"/>
  <c r="I311" i="17"/>
  <c r="B312" i="17"/>
  <c r="I152" i="17"/>
  <c r="B153" i="17"/>
  <c r="I193" i="17"/>
  <c r="B194" i="17"/>
  <c r="I319" i="17"/>
  <c r="J419" i="17"/>
  <c r="J423" i="17"/>
  <c r="J427" i="17"/>
  <c r="J431" i="17"/>
  <c r="J38" i="17"/>
  <c r="J46" i="17"/>
  <c r="I143" i="17"/>
  <c r="B144" i="17"/>
  <c r="I184" i="17"/>
  <c r="B185" i="17"/>
  <c r="I310" i="17"/>
  <c r="B311" i="17"/>
  <c r="I151" i="17"/>
  <c r="B152" i="17"/>
  <c r="I192" i="17"/>
  <c r="B193" i="17"/>
  <c r="I318" i="17"/>
  <c r="B319" i="17"/>
  <c r="F98" i="11"/>
  <c r="F90" i="11"/>
  <c r="J33" i="17"/>
  <c r="J41" i="17"/>
  <c r="J201" i="17"/>
  <c r="J207" i="17"/>
  <c r="I142" i="17"/>
  <c r="I141" i="17"/>
  <c r="I308" i="17"/>
  <c r="I316" i="17"/>
  <c r="I306" i="17"/>
  <c r="I314" i="17"/>
  <c r="I305" i="17"/>
  <c r="I313" i="17"/>
  <c r="I304" i="17"/>
  <c r="I145" i="17"/>
  <c r="I312" i="17"/>
  <c r="I144" i="17"/>
  <c r="T523" i="1"/>
  <c r="T522" i="1"/>
  <c r="T521" i="1"/>
  <c r="T520" i="1"/>
  <c r="T519" i="1"/>
  <c r="T518" i="1"/>
  <c r="T517" i="1"/>
  <c r="T516" i="1"/>
  <c r="T515" i="1"/>
  <c r="T514" i="1"/>
  <c r="T513" i="1"/>
  <c r="T512" i="1"/>
  <c r="T511" i="1"/>
  <c r="T510" i="1"/>
  <c r="T509" i="1"/>
  <c r="T508" i="1"/>
  <c r="T507" i="1"/>
  <c r="T506" i="1"/>
  <c r="T505" i="1"/>
  <c r="T504" i="1"/>
  <c r="T503" i="1"/>
  <c r="T502" i="1"/>
  <c r="T501" i="1"/>
  <c r="T500" i="1"/>
  <c r="T499" i="1"/>
  <c r="T498" i="1"/>
  <c r="T497" i="1"/>
  <c r="T496" i="1"/>
  <c r="T495" i="1"/>
  <c r="T494" i="1"/>
  <c r="T493" i="1"/>
  <c r="T492" i="1"/>
  <c r="T491" i="1"/>
  <c r="T490" i="1"/>
  <c r="T489" i="1"/>
  <c r="T488" i="1"/>
  <c r="T487" i="1"/>
  <c r="T486" i="1"/>
  <c r="T485" i="1"/>
  <c r="T484" i="1"/>
  <c r="T483" i="1"/>
  <c r="T482" i="1"/>
  <c r="T481" i="1"/>
  <c r="T480" i="1"/>
  <c r="T479" i="1"/>
  <c r="T478" i="1"/>
  <c r="T477" i="1"/>
  <c r="T476" i="1"/>
  <c r="T475" i="1"/>
  <c r="T474" i="1"/>
  <c r="T473" i="1"/>
  <c r="T472" i="1"/>
  <c r="T471" i="1"/>
  <c r="T470" i="1"/>
  <c r="T469" i="1"/>
  <c r="T468" i="1"/>
  <c r="T467" i="1"/>
  <c r="T466" i="1"/>
  <c r="T465" i="1"/>
  <c r="T464" i="1"/>
  <c r="T463" i="1"/>
  <c r="T462" i="1"/>
  <c r="T461" i="1"/>
  <c r="T460" i="1"/>
  <c r="T459" i="1"/>
  <c r="T458" i="1"/>
  <c r="T457" i="1"/>
  <c r="T456" i="1"/>
  <c r="T455" i="1"/>
  <c r="T454" i="1"/>
  <c r="T453" i="1"/>
  <c r="T452" i="1"/>
  <c r="T451" i="1"/>
  <c r="T450" i="1"/>
  <c r="T449" i="1"/>
  <c r="T448" i="1"/>
  <c r="T447" i="1"/>
  <c r="T446" i="1"/>
  <c r="T445" i="1"/>
  <c r="T444" i="1"/>
  <c r="T443" i="1"/>
  <c r="T442" i="1"/>
  <c r="T441" i="1"/>
  <c r="T440" i="1"/>
  <c r="T439" i="1"/>
  <c r="T438" i="1"/>
  <c r="T437" i="1"/>
  <c r="T436" i="1"/>
  <c r="T435" i="1"/>
  <c r="T434" i="1"/>
  <c r="T433" i="1"/>
  <c r="T432" i="1"/>
  <c r="T431" i="1"/>
  <c r="T430" i="1"/>
  <c r="T429" i="1"/>
  <c r="T428" i="1"/>
  <c r="T427" i="1"/>
  <c r="T426" i="1"/>
  <c r="T425" i="1"/>
  <c r="T424" i="1"/>
  <c r="T423" i="1"/>
  <c r="T422" i="1"/>
  <c r="T421" i="1"/>
  <c r="T420" i="1"/>
  <c r="T419" i="1"/>
  <c r="T418" i="1"/>
  <c r="T417" i="1"/>
  <c r="T416" i="1"/>
  <c r="T415" i="1"/>
  <c r="T414" i="1"/>
  <c r="T413" i="1"/>
  <c r="T412" i="1"/>
  <c r="T411" i="1"/>
  <c r="T410" i="1"/>
  <c r="T409" i="1"/>
  <c r="T408" i="1"/>
  <c r="T407" i="1"/>
  <c r="T38" i="27"/>
  <c r="T39" i="27"/>
  <c r="T40" i="27"/>
  <c r="T41" i="27"/>
  <c r="T42" i="27"/>
  <c r="T43" i="27"/>
  <c r="T44" i="27"/>
  <c r="T45" i="27"/>
  <c r="T46" i="27"/>
  <c r="T47" i="27"/>
  <c r="T48" i="27"/>
  <c r="T49" i="27"/>
  <c r="T50" i="27"/>
  <c r="T51" i="27"/>
  <c r="T52" i="27"/>
  <c r="T53" i="27"/>
  <c r="T54" i="27"/>
  <c r="T55" i="27"/>
  <c r="T56" i="27"/>
  <c r="T57" i="27"/>
  <c r="T58" i="27"/>
  <c r="T59" i="27"/>
  <c r="T60" i="27"/>
  <c r="T61" i="27"/>
  <c r="T62" i="27"/>
  <c r="T63" i="27"/>
  <c r="T64" i="27"/>
  <c r="T65" i="27"/>
  <c r="T66" i="27"/>
  <c r="T67" i="27"/>
  <c r="T68" i="27"/>
  <c r="T69" i="27"/>
  <c r="T70" i="27"/>
  <c r="T71" i="27"/>
  <c r="T72" i="27"/>
  <c r="T73" i="27"/>
  <c r="T74" i="27"/>
  <c r="T75" i="27"/>
  <c r="T76" i="27"/>
  <c r="T77" i="27"/>
  <c r="T78" i="27"/>
  <c r="T79" i="27"/>
  <c r="T80" i="27"/>
  <c r="T81" i="27"/>
  <c r="T82" i="27"/>
  <c r="T83" i="27"/>
  <c r="T84" i="27"/>
  <c r="T85" i="27"/>
  <c r="T86" i="27"/>
  <c r="T87" i="27"/>
  <c r="T88" i="27"/>
  <c r="T89" i="27"/>
  <c r="T90" i="27"/>
  <c r="T91" i="27"/>
  <c r="T92" i="27"/>
  <c r="T93" i="27"/>
  <c r="T94" i="27"/>
  <c r="T95" i="27"/>
  <c r="T96" i="27"/>
  <c r="T97" i="27"/>
  <c r="T98" i="27"/>
  <c r="T99" i="27"/>
  <c r="T100" i="27"/>
  <c r="T101" i="27"/>
  <c r="T102" i="27"/>
  <c r="T103" i="27"/>
  <c r="T104" i="27"/>
  <c r="T105" i="27"/>
  <c r="T106" i="27"/>
  <c r="T107" i="27"/>
  <c r="T108" i="27"/>
  <c r="T109" i="27"/>
  <c r="T110" i="27"/>
  <c r="T111" i="27"/>
  <c r="T112" i="27"/>
  <c r="T113" i="27"/>
  <c r="T114" i="27"/>
  <c r="T115" i="27"/>
  <c r="T116" i="27"/>
  <c r="T117" i="27"/>
  <c r="T118" i="27"/>
  <c r="T119" i="27"/>
  <c r="T120" i="27"/>
  <c r="T121" i="27"/>
  <c r="T122" i="27"/>
  <c r="T123" i="27"/>
  <c r="T124" i="27"/>
  <c r="T125" i="27"/>
  <c r="T126" i="27"/>
  <c r="T127" i="27"/>
  <c r="T128" i="27"/>
  <c r="T129" i="27"/>
  <c r="T130" i="27"/>
  <c r="T131" i="27"/>
  <c r="T132" i="27"/>
  <c r="T133" i="27"/>
  <c r="T134" i="27"/>
  <c r="T135" i="27"/>
  <c r="T136" i="27"/>
  <c r="T137" i="27"/>
  <c r="T138" i="27"/>
  <c r="T139" i="27"/>
  <c r="T140" i="27"/>
  <c r="T141" i="27"/>
  <c r="T142" i="27"/>
  <c r="T143" i="27"/>
  <c r="T144" i="27"/>
  <c r="T145" i="27"/>
  <c r="T146" i="27"/>
  <c r="T147" i="27"/>
  <c r="T148" i="27"/>
  <c r="T149" i="27"/>
  <c r="T150" i="27"/>
  <c r="T151" i="27"/>
  <c r="T152" i="27"/>
  <c r="T153" i="27"/>
  <c r="T154" i="27"/>
  <c r="T155" i="27"/>
  <c r="T156" i="27"/>
  <c r="T157" i="27"/>
  <c r="T158" i="27"/>
  <c r="T159" i="27"/>
  <c r="T160" i="27"/>
  <c r="T161" i="27"/>
  <c r="T162" i="27"/>
  <c r="T163" i="27"/>
  <c r="T164" i="27"/>
  <c r="T165" i="27"/>
  <c r="T166" i="27"/>
  <c r="T167" i="27"/>
  <c r="T168" i="27"/>
  <c r="T169" i="27"/>
  <c r="T170" i="27"/>
  <c r="T171" i="27"/>
  <c r="T172" i="27"/>
  <c r="T173" i="27"/>
  <c r="T174" i="27"/>
  <c r="T175" i="27"/>
  <c r="T176" i="27"/>
  <c r="T177" i="27"/>
  <c r="T178" i="27"/>
  <c r="T179" i="27"/>
  <c r="T180" i="27"/>
  <c r="T181" i="27"/>
  <c r="T182" i="27"/>
  <c r="T183" i="27"/>
  <c r="T184" i="27"/>
  <c r="T185" i="27"/>
  <c r="T186" i="27"/>
  <c r="T187" i="27"/>
  <c r="T188" i="27"/>
  <c r="T189" i="27"/>
  <c r="T190" i="27"/>
  <c r="T191" i="27"/>
  <c r="T192" i="27"/>
  <c r="T193" i="27"/>
  <c r="T194" i="27"/>
  <c r="T195" i="27"/>
  <c r="T196" i="27"/>
  <c r="T197" i="27"/>
  <c r="T198" i="27"/>
  <c r="T199" i="27"/>
  <c r="T200" i="27"/>
  <c r="T201" i="27"/>
  <c r="T202" i="27"/>
  <c r="T203" i="27"/>
  <c r="T204" i="27"/>
  <c r="T205" i="27"/>
  <c r="T206" i="27"/>
  <c r="T207" i="27"/>
  <c r="T208" i="27"/>
  <c r="T209" i="27"/>
  <c r="T210" i="27"/>
  <c r="T211" i="27"/>
  <c r="T212" i="27"/>
  <c r="T213" i="27"/>
  <c r="T214" i="27"/>
  <c r="T215" i="27"/>
  <c r="T216" i="27"/>
  <c r="T217" i="27"/>
  <c r="T218" i="27"/>
  <c r="T219" i="27"/>
  <c r="T220" i="27"/>
  <c r="T221" i="27"/>
  <c r="T222" i="27"/>
  <c r="T223" i="27"/>
  <c r="T224" i="27"/>
  <c r="T225" i="27"/>
  <c r="T226" i="27"/>
  <c r="T227" i="27"/>
  <c r="T228" i="27"/>
  <c r="T229" i="27"/>
  <c r="T230" i="27"/>
  <c r="T231" i="27"/>
  <c r="T232" i="27"/>
  <c r="T233" i="27"/>
  <c r="T234" i="27"/>
  <c r="T235" i="27"/>
  <c r="T236" i="27"/>
  <c r="T237" i="27"/>
  <c r="T238" i="27"/>
  <c r="T239" i="27"/>
  <c r="T240" i="27"/>
  <c r="T241" i="27"/>
  <c r="T242" i="27"/>
  <c r="T243" i="27"/>
  <c r="T244" i="27"/>
  <c r="T245" i="27"/>
  <c r="T246" i="27"/>
  <c r="T247" i="27"/>
  <c r="T248" i="27"/>
  <c r="T249" i="27"/>
  <c r="T250" i="27"/>
  <c r="T251" i="27"/>
  <c r="T252" i="27"/>
  <c r="T253" i="27"/>
  <c r="T254" i="27"/>
  <c r="T255" i="27"/>
  <c r="T256" i="27"/>
  <c r="T257" i="27"/>
  <c r="T258" i="27"/>
  <c r="T259" i="27"/>
  <c r="T260" i="27"/>
  <c r="T261" i="27"/>
  <c r="T262" i="27"/>
  <c r="T263" i="27"/>
  <c r="T264" i="27"/>
  <c r="T265" i="27"/>
  <c r="T266" i="27"/>
  <c r="T267" i="27"/>
  <c r="T268" i="27"/>
  <c r="T269" i="27"/>
  <c r="T270" i="27"/>
  <c r="T271" i="27"/>
  <c r="T272" i="27"/>
  <c r="T273" i="27"/>
  <c r="T274" i="27"/>
  <c r="T275" i="27"/>
  <c r="T276" i="27"/>
  <c r="T277" i="27"/>
  <c r="T278" i="27"/>
  <c r="T279" i="27"/>
  <c r="T280" i="27"/>
  <c r="T281" i="27"/>
  <c r="T282" i="27"/>
  <c r="T283" i="27"/>
  <c r="T284" i="27"/>
  <c r="T285" i="27"/>
  <c r="T286" i="27"/>
  <c r="T287" i="27"/>
  <c r="T288" i="27"/>
  <c r="T289" i="27"/>
  <c r="T290" i="27"/>
  <c r="T291" i="27"/>
  <c r="T292" i="27"/>
  <c r="T293" i="27"/>
  <c r="T294" i="27"/>
  <c r="T295" i="27"/>
  <c r="T296" i="27"/>
  <c r="T297" i="27"/>
  <c r="T298" i="27"/>
  <c r="T299" i="27"/>
  <c r="T300" i="27"/>
  <c r="T301" i="27"/>
  <c r="T302" i="27"/>
  <c r="T303" i="27"/>
  <c r="T304" i="27"/>
  <c r="T305" i="27"/>
  <c r="T306" i="27"/>
  <c r="T307" i="27"/>
  <c r="T308" i="27"/>
  <c r="T309" i="27"/>
  <c r="T310" i="27"/>
  <c r="T311" i="27"/>
  <c r="T312" i="27"/>
  <c r="T313" i="27"/>
  <c r="T314" i="27"/>
  <c r="T315" i="27"/>
  <c r="T316" i="27"/>
  <c r="T317" i="27"/>
  <c r="T318" i="27"/>
  <c r="T319" i="27"/>
  <c r="T320" i="27"/>
  <c r="T321" i="27"/>
  <c r="T322" i="27"/>
  <c r="T323" i="27"/>
  <c r="T324" i="27"/>
  <c r="T325" i="27"/>
  <c r="T326" i="27"/>
  <c r="T327" i="27"/>
  <c r="T328" i="27"/>
  <c r="T329" i="27"/>
  <c r="T330" i="27"/>
  <c r="T331" i="27"/>
  <c r="T332" i="27"/>
  <c r="T333" i="27"/>
  <c r="T334" i="27"/>
  <c r="T335" i="27"/>
  <c r="T336" i="27"/>
  <c r="T337" i="27"/>
  <c r="T338" i="27"/>
  <c r="T339" i="27"/>
  <c r="T340" i="27"/>
  <c r="T341" i="27"/>
  <c r="T342" i="27"/>
  <c r="T343" i="27"/>
  <c r="T344" i="27"/>
  <c r="T345" i="27"/>
  <c r="T346" i="27"/>
  <c r="T347" i="27"/>
  <c r="T348" i="27"/>
  <c r="T349" i="27"/>
  <c r="T350" i="27"/>
  <c r="T351" i="27"/>
  <c r="T352" i="27"/>
  <c r="T353" i="27"/>
  <c r="T354" i="27"/>
  <c r="T355" i="27"/>
  <c r="T356" i="27"/>
  <c r="T357" i="27"/>
  <c r="T358" i="27"/>
  <c r="T359" i="27"/>
  <c r="T360" i="27"/>
  <c r="T361" i="27"/>
  <c r="T362" i="27"/>
  <c r="T363" i="27"/>
  <c r="T364" i="27"/>
  <c r="T365" i="27"/>
  <c r="T366" i="27"/>
  <c r="T367" i="27"/>
  <c r="T368" i="27"/>
  <c r="T369" i="27"/>
  <c r="T370" i="27"/>
  <c r="T371" i="27"/>
  <c r="T372" i="27"/>
  <c r="T373" i="27"/>
  <c r="T374" i="27"/>
  <c r="T375" i="27"/>
  <c r="T376" i="27"/>
  <c r="T377" i="27"/>
  <c r="T378" i="27"/>
  <c r="T379" i="27"/>
  <c r="T380" i="27"/>
  <c r="T381" i="27"/>
  <c r="T382" i="27"/>
  <c r="T383" i="27"/>
  <c r="T384" i="27"/>
  <c r="T385" i="27"/>
  <c r="T386" i="27"/>
  <c r="T387" i="27"/>
  <c r="T388" i="27"/>
  <c r="T389" i="27"/>
  <c r="T390" i="27"/>
  <c r="T391" i="27"/>
  <c r="T392" i="27"/>
  <c r="T393" i="27"/>
  <c r="T394" i="27"/>
  <c r="T395" i="27"/>
  <c r="T396" i="27"/>
  <c r="T397" i="27"/>
  <c r="T398" i="27"/>
  <c r="T399" i="27"/>
  <c r="T400" i="27"/>
  <c r="T401" i="27"/>
  <c r="T402" i="27"/>
  <c r="T403" i="27"/>
  <c r="T404" i="27"/>
  <c r="T405" i="27"/>
  <c r="T406" i="27"/>
  <c r="T407" i="27"/>
  <c r="T408" i="27"/>
  <c r="T409" i="27"/>
  <c r="T410" i="27"/>
  <c r="T411" i="27"/>
  <c r="T412" i="27"/>
  <c r="T413" i="27"/>
  <c r="T414" i="27"/>
  <c r="T415" i="27"/>
  <c r="T416" i="27"/>
  <c r="T417" i="27"/>
  <c r="T418" i="27"/>
  <c r="T419" i="27"/>
  <c r="T420" i="27"/>
  <c r="T421" i="27"/>
  <c r="T422" i="27"/>
  <c r="T423" i="27"/>
  <c r="T424" i="27"/>
  <c r="T425" i="27"/>
  <c r="T426" i="27"/>
  <c r="T427" i="27"/>
  <c r="T428" i="27"/>
  <c r="T429" i="27"/>
  <c r="T430" i="27"/>
  <c r="T431" i="27"/>
  <c r="T432" i="27"/>
  <c r="T433" i="27"/>
  <c r="T434" i="27"/>
  <c r="T435" i="27"/>
  <c r="T436" i="27"/>
  <c r="T437" i="27"/>
  <c r="T438" i="27"/>
  <c r="T439" i="27"/>
  <c r="T440" i="27"/>
  <c r="T441" i="27"/>
  <c r="T442" i="27"/>
  <c r="T443" i="27"/>
  <c r="T444" i="27"/>
  <c r="T445" i="27"/>
  <c r="T446" i="27"/>
  <c r="T447" i="27"/>
  <c r="T448" i="27"/>
  <c r="T449" i="27"/>
  <c r="T450" i="27"/>
  <c r="T451" i="27"/>
  <c r="T452" i="27"/>
  <c r="T453" i="27"/>
  <c r="T454" i="27"/>
  <c r="T455" i="27"/>
  <c r="T456" i="27"/>
  <c r="T457" i="27"/>
  <c r="T458" i="27"/>
  <c r="T459" i="27"/>
  <c r="T460" i="27"/>
  <c r="T461" i="27"/>
  <c r="T462" i="27"/>
  <c r="T463" i="27"/>
  <c r="T464" i="27"/>
  <c r="T465" i="27"/>
  <c r="T466" i="27"/>
  <c r="T467" i="27"/>
  <c r="T468" i="27"/>
  <c r="T469" i="27"/>
  <c r="T470" i="27"/>
  <c r="T471" i="27"/>
  <c r="T472" i="27"/>
  <c r="T473" i="27"/>
  <c r="T474" i="27"/>
  <c r="T475" i="27"/>
  <c r="T476" i="27"/>
  <c r="T477" i="27"/>
  <c r="T478" i="27"/>
  <c r="T479" i="27"/>
  <c r="T480" i="27"/>
  <c r="T481" i="27"/>
  <c r="T482" i="27"/>
  <c r="T483" i="27"/>
  <c r="T484" i="27"/>
  <c r="T485" i="27"/>
  <c r="T486" i="27"/>
  <c r="T487" i="27"/>
  <c r="T488" i="27"/>
  <c r="T489" i="27"/>
  <c r="T490" i="27"/>
  <c r="T491" i="27"/>
  <c r="T492" i="27"/>
  <c r="T493" i="27"/>
  <c r="T494" i="27"/>
  <c r="T495" i="27"/>
  <c r="T496" i="27"/>
  <c r="T497" i="27"/>
  <c r="T498" i="27"/>
  <c r="T499" i="27"/>
  <c r="T500" i="27"/>
  <c r="T501" i="27"/>
  <c r="T502" i="27"/>
  <c r="T503" i="27"/>
  <c r="T504" i="27"/>
  <c r="T505" i="27"/>
  <c r="T506" i="27"/>
  <c r="T507" i="27"/>
  <c r="T508" i="27"/>
  <c r="T509" i="27"/>
  <c r="T510" i="27"/>
  <c r="T511" i="27"/>
  <c r="T512" i="27"/>
  <c r="T513" i="27"/>
  <c r="T514" i="27"/>
  <c r="T515" i="27"/>
  <c r="T516" i="27"/>
  <c r="T517" i="27"/>
  <c r="T518" i="27"/>
  <c r="T519" i="27"/>
  <c r="T520" i="27"/>
  <c r="T521" i="27"/>
  <c r="T522" i="27"/>
  <c r="T523" i="27"/>
  <c r="T524" i="27"/>
  <c r="T525" i="27"/>
  <c r="T526" i="27"/>
  <c r="T527" i="27"/>
  <c r="T528" i="27"/>
  <c r="T529" i="27"/>
  <c r="T530" i="27"/>
  <c r="T531" i="27"/>
  <c r="T532" i="27"/>
  <c r="T533" i="27"/>
  <c r="T534" i="27"/>
  <c r="T535" i="27"/>
  <c r="T536" i="27"/>
  <c r="T537" i="27"/>
  <c r="T538" i="27"/>
  <c r="T539" i="27"/>
  <c r="T540" i="27"/>
  <c r="T541" i="27"/>
  <c r="T542" i="27"/>
  <c r="T543" i="27"/>
  <c r="T544" i="27"/>
  <c r="T545" i="27"/>
  <c r="T546" i="27"/>
  <c r="T547" i="27"/>
  <c r="T548" i="27"/>
  <c r="T549" i="27"/>
  <c r="T550" i="27"/>
  <c r="T551" i="27"/>
  <c r="T552" i="27"/>
  <c r="T553" i="27"/>
  <c r="T554" i="27"/>
  <c r="T555" i="27"/>
  <c r="T556" i="27"/>
  <c r="T557" i="27"/>
  <c r="T558" i="27"/>
  <c r="T559" i="27"/>
  <c r="T560" i="27"/>
  <c r="T561" i="27"/>
  <c r="T562" i="27"/>
  <c r="T563" i="27"/>
  <c r="T564" i="27"/>
  <c r="T565" i="27"/>
  <c r="T566" i="27"/>
  <c r="T567" i="27"/>
  <c r="T568" i="27"/>
  <c r="T569" i="27"/>
  <c r="T570" i="27"/>
  <c r="T571" i="27"/>
  <c r="T572" i="27"/>
  <c r="T573" i="27"/>
  <c r="T574" i="27"/>
  <c r="T575" i="27"/>
  <c r="T576" i="27"/>
  <c r="T577" i="27"/>
  <c r="T578" i="27"/>
  <c r="T579" i="27"/>
  <c r="T580" i="27"/>
  <c r="T581" i="27"/>
  <c r="T582" i="27"/>
  <c r="T583" i="27"/>
  <c r="T584" i="27"/>
  <c r="T585" i="27"/>
  <c r="T586" i="27"/>
  <c r="T587" i="27"/>
  <c r="T588" i="27"/>
  <c r="T589" i="27"/>
  <c r="T591" i="27"/>
  <c r="T592" i="27"/>
  <c r="T593" i="27"/>
  <c r="T594" i="27"/>
  <c r="T595" i="27"/>
  <c r="T596" i="27"/>
  <c r="T597" i="27"/>
  <c r="T598" i="27"/>
  <c r="T599" i="27"/>
  <c r="T600" i="27"/>
  <c r="T601" i="27"/>
  <c r="T602" i="27"/>
  <c r="T603" i="27"/>
  <c r="T604" i="27"/>
  <c r="T605" i="27"/>
  <c r="T606" i="27"/>
  <c r="T607" i="27"/>
  <c r="T608" i="27"/>
  <c r="T609" i="27"/>
  <c r="T610" i="27"/>
  <c r="T611" i="27"/>
  <c r="T612" i="27"/>
  <c r="T613" i="27"/>
  <c r="T614" i="27"/>
  <c r="T615" i="27"/>
  <c r="T616" i="27"/>
  <c r="T617" i="27"/>
  <c r="T618" i="27"/>
  <c r="T619" i="27"/>
  <c r="T620" i="27"/>
  <c r="T621" i="27"/>
  <c r="T622" i="27"/>
  <c r="T623" i="27"/>
  <c r="T624" i="27"/>
  <c r="T625" i="27"/>
  <c r="T626" i="27"/>
  <c r="T627" i="27"/>
  <c r="T628" i="27"/>
  <c r="T629" i="27"/>
  <c r="T630" i="27"/>
  <c r="T631" i="27"/>
  <c r="T632" i="27"/>
  <c r="T633" i="27"/>
  <c r="T634" i="27"/>
  <c r="T635" i="27"/>
  <c r="T636" i="27"/>
  <c r="T637" i="27"/>
  <c r="T638" i="27"/>
  <c r="T639" i="27"/>
  <c r="T640" i="27"/>
  <c r="T641" i="27"/>
  <c r="T642" i="27"/>
  <c r="T643" i="27"/>
  <c r="T644" i="27"/>
  <c r="T645" i="27"/>
  <c r="T646" i="27"/>
  <c r="T647" i="27"/>
  <c r="T648" i="27"/>
  <c r="T649" i="27"/>
  <c r="T650" i="27"/>
  <c r="T651" i="27"/>
  <c r="T652" i="27"/>
  <c r="T653" i="27"/>
  <c r="T654" i="27"/>
  <c r="T655" i="27"/>
  <c r="T656" i="27"/>
  <c r="T657" i="27"/>
  <c r="T658" i="27"/>
  <c r="T659" i="27"/>
  <c r="T660" i="27"/>
  <c r="T661" i="27"/>
  <c r="T662" i="27"/>
  <c r="T663" i="27"/>
  <c r="T664" i="27"/>
  <c r="T665" i="27"/>
  <c r="T666" i="27"/>
  <c r="T667" i="27"/>
  <c r="T668" i="27"/>
  <c r="T669" i="27"/>
  <c r="T670" i="27"/>
  <c r="T671" i="27"/>
  <c r="T672" i="27"/>
  <c r="T673" i="27"/>
  <c r="T674" i="27"/>
  <c r="T675" i="27"/>
  <c r="T676" i="27"/>
  <c r="T677" i="27"/>
  <c r="T678" i="27"/>
  <c r="T679" i="27"/>
  <c r="T680" i="27"/>
  <c r="T681" i="27"/>
  <c r="T682" i="27"/>
  <c r="T683" i="27"/>
  <c r="T684" i="27"/>
  <c r="T685" i="27"/>
  <c r="T686" i="27"/>
  <c r="T687" i="27"/>
  <c r="T688" i="27"/>
  <c r="T689" i="27"/>
  <c r="T690" i="27"/>
  <c r="T691" i="27"/>
  <c r="T692" i="27"/>
  <c r="T693" i="27"/>
  <c r="T694" i="27"/>
  <c r="T695" i="27"/>
  <c r="T696" i="27"/>
  <c r="T697" i="27"/>
  <c r="T698" i="27"/>
  <c r="T699" i="27"/>
  <c r="T700" i="27"/>
  <c r="T701" i="27"/>
  <c r="T702" i="27"/>
  <c r="T703" i="27"/>
  <c r="T704" i="27"/>
  <c r="T705" i="27"/>
  <c r="T706" i="27"/>
  <c r="T707" i="27"/>
  <c r="T708" i="27"/>
  <c r="T709" i="27"/>
  <c r="T710" i="27"/>
  <c r="T711" i="27"/>
  <c r="T712" i="27"/>
  <c r="T713" i="27"/>
  <c r="T714" i="27"/>
  <c r="T715" i="27"/>
  <c r="T716" i="27"/>
  <c r="T717" i="27"/>
  <c r="T718" i="27"/>
  <c r="T719" i="27"/>
  <c r="T720" i="27"/>
  <c r="T721" i="27"/>
  <c r="T722" i="27"/>
  <c r="T723" i="27"/>
  <c r="T724" i="27"/>
  <c r="T725" i="27"/>
  <c r="T726" i="27"/>
  <c r="T727" i="27"/>
  <c r="T728" i="27"/>
  <c r="T729" i="27"/>
  <c r="T730" i="27"/>
  <c r="T731" i="27"/>
  <c r="T732" i="27"/>
  <c r="T733" i="27"/>
  <c r="T734" i="27"/>
  <c r="T735" i="27"/>
  <c r="T736" i="27"/>
  <c r="T737" i="27"/>
  <c r="T738" i="27"/>
  <c r="T739" i="27"/>
  <c r="T740" i="27"/>
  <c r="T741" i="27"/>
  <c r="T742" i="27"/>
  <c r="T743" i="27"/>
  <c r="T744" i="27"/>
  <c r="T745" i="27"/>
  <c r="T746" i="27"/>
  <c r="T747" i="27"/>
  <c r="T748" i="27"/>
  <c r="T749" i="27"/>
  <c r="T750" i="27"/>
  <c r="T751" i="27"/>
  <c r="T752" i="27"/>
  <c r="T753" i="27"/>
  <c r="T754" i="27"/>
  <c r="T755" i="27"/>
  <c r="T756" i="27"/>
  <c r="T757" i="27"/>
  <c r="T758" i="27"/>
  <c r="T759" i="27"/>
  <c r="T760" i="27"/>
  <c r="T761" i="27"/>
  <c r="T762" i="27"/>
  <c r="T763" i="27"/>
  <c r="T764" i="27"/>
  <c r="T765" i="27"/>
  <c r="T766" i="27"/>
  <c r="T767" i="27"/>
  <c r="T768" i="27"/>
  <c r="T769" i="27"/>
  <c r="T770" i="27"/>
  <c r="T771" i="27"/>
  <c r="T772" i="27"/>
  <c r="T773" i="27"/>
  <c r="T774" i="27"/>
  <c r="T775" i="27"/>
  <c r="T776" i="27"/>
  <c r="T777" i="27"/>
  <c r="T778" i="27"/>
  <c r="T779" i="27"/>
  <c r="T780" i="27"/>
  <c r="T781" i="27"/>
  <c r="T782" i="27"/>
  <c r="T783" i="27"/>
  <c r="T784" i="27"/>
  <c r="T785" i="27"/>
  <c r="T786" i="27"/>
  <c r="T787" i="27"/>
  <c r="T788" i="27"/>
  <c r="T789" i="27"/>
  <c r="T790" i="27"/>
  <c r="T791" i="27"/>
  <c r="T792" i="27"/>
  <c r="T793" i="27"/>
  <c r="T794" i="27"/>
  <c r="T795" i="27"/>
  <c r="T796" i="27"/>
  <c r="T797" i="27"/>
  <c r="T798" i="27"/>
  <c r="T799" i="27"/>
  <c r="T800" i="27"/>
  <c r="T801" i="27"/>
  <c r="T802" i="27"/>
  <c r="T803" i="27"/>
  <c r="T804" i="27"/>
  <c r="T805" i="27"/>
  <c r="T806" i="27"/>
  <c r="T807" i="27"/>
  <c r="T808" i="27"/>
  <c r="T809" i="27"/>
  <c r="T810" i="27"/>
  <c r="T811" i="27"/>
  <c r="T812" i="27"/>
  <c r="T813" i="27"/>
  <c r="T814" i="27"/>
  <c r="T815" i="27"/>
  <c r="T816" i="27"/>
  <c r="T817" i="27"/>
  <c r="T818" i="27"/>
  <c r="T819" i="27"/>
  <c r="T820" i="27"/>
  <c r="T821" i="27"/>
  <c r="T822" i="27"/>
  <c r="T823" i="27"/>
  <c r="T824" i="27"/>
  <c r="T825" i="27"/>
  <c r="T826" i="27"/>
  <c r="T827" i="27"/>
  <c r="T828" i="27"/>
  <c r="T829" i="27"/>
  <c r="T830" i="27"/>
  <c r="T831" i="27"/>
  <c r="T832" i="27"/>
  <c r="T833" i="27"/>
  <c r="T834" i="27"/>
  <c r="T835" i="27"/>
  <c r="T836" i="27"/>
  <c r="T837" i="27"/>
  <c r="T838" i="27"/>
  <c r="T839" i="27"/>
  <c r="T840" i="27"/>
  <c r="T841" i="27"/>
  <c r="T842" i="27"/>
  <c r="T843" i="27"/>
  <c r="T844" i="27"/>
  <c r="T845" i="27"/>
  <c r="T846" i="27"/>
  <c r="T847" i="27"/>
  <c r="T848" i="27"/>
  <c r="T849" i="27"/>
  <c r="T850" i="27"/>
  <c r="T851" i="27"/>
  <c r="T852" i="27"/>
  <c r="T853" i="27"/>
  <c r="T854" i="27"/>
  <c r="T855" i="27"/>
  <c r="T856" i="27"/>
  <c r="T857" i="27"/>
  <c r="T858" i="27"/>
  <c r="T859" i="27"/>
  <c r="T860" i="27"/>
  <c r="T861" i="27"/>
  <c r="T862" i="27"/>
  <c r="T863" i="27"/>
  <c r="T864" i="27"/>
  <c r="T865" i="27"/>
  <c r="T866" i="27"/>
  <c r="T867" i="27"/>
  <c r="T868" i="27"/>
  <c r="T869" i="27"/>
  <c r="T870" i="27"/>
  <c r="T871" i="27"/>
  <c r="T872" i="27"/>
  <c r="T873" i="27"/>
  <c r="T874" i="27"/>
  <c r="T875" i="27"/>
  <c r="T876" i="27"/>
  <c r="T877" i="27"/>
  <c r="T878" i="27"/>
  <c r="T879" i="27"/>
  <c r="T880" i="27"/>
  <c r="T881" i="27"/>
  <c r="T882" i="27"/>
  <c r="T883" i="27"/>
  <c r="T884" i="27"/>
  <c r="T885" i="27"/>
  <c r="T886" i="27"/>
  <c r="AE5" i="28" l="1"/>
  <c r="AD6" i="28"/>
  <c r="AC6" i="28"/>
  <c r="Z4" i="21"/>
  <c r="Y4" i="20"/>
  <c r="Z4" i="20" s="1"/>
  <c r="X4" i="19"/>
  <c r="Y4" i="23"/>
  <c r="Z4" i="23" s="1"/>
  <c r="X4" i="22"/>
  <c r="Y4" i="25"/>
  <c r="Z4" i="24"/>
  <c r="Y4" i="18"/>
  <c r="V6" i="21"/>
  <c r="W5" i="21" s="1"/>
  <c r="J83" i="17"/>
  <c r="J469" i="17"/>
  <c r="J473" i="17"/>
  <c r="J87" i="17"/>
  <c r="J91" i="17"/>
  <c r="J477" i="17"/>
  <c r="J471" i="17"/>
  <c r="J85" i="17"/>
  <c r="J479" i="17"/>
  <c r="J93" i="17"/>
  <c r="J81" i="17"/>
  <c r="J467" i="17"/>
  <c r="J89" i="17"/>
  <c r="J475" i="17"/>
  <c r="T123" i="1"/>
  <c r="J303" i="17"/>
  <c r="B303" i="17"/>
  <c r="J302" i="17"/>
  <c r="B302" i="17"/>
  <c r="J301" i="17"/>
  <c r="B301" i="17"/>
  <c r="J300" i="17"/>
  <c r="B300" i="17"/>
  <c r="J299" i="17"/>
  <c r="B299" i="17"/>
  <c r="J298" i="17"/>
  <c r="B298" i="17"/>
  <c r="J297" i="17"/>
  <c r="B297" i="17"/>
  <c r="B179" i="17"/>
  <c r="B178" i="17"/>
  <c r="B177" i="17"/>
  <c r="B176" i="17"/>
  <c r="B175" i="17"/>
  <c r="B174" i="17"/>
  <c r="B173" i="17"/>
  <c r="B140" i="17"/>
  <c r="B139" i="17"/>
  <c r="B138" i="17"/>
  <c r="B137" i="17"/>
  <c r="B136" i="17"/>
  <c r="B135" i="17"/>
  <c r="B134" i="17"/>
  <c r="T393" i="1"/>
  <c r="T392" i="1"/>
  <c r="T388" i="1"/>
  <c r="T387" i="1"/>
  <c r="T385" i="1"/>
  <c r="T384" i="1"/>
  <c r="T380" i="1"/>
  <c r="T379" i="1"/>
  <c r="T377" i="1"/>
  <c r="T376" i="1"/>
  <c r="T375" i="1"/>
  <c r="T372" i="1"/>
  <c r="T371" i="1"/>
  <c r="T369" i="1"/>
  <c r="T368" i="1"/>
  <c r="T364" i="1"/>
  <c r="T363" i="1"/>
  <c r="T361" i="1"/>
  <c r="T360" i="1"/>
  <c r="T356" i="1"/>
  <c r="T355" i="1"/>
  <c r="T353" i="1"/>
  <c r="T352" i="1"/>
  <c r="T351" i="1"/>
  <c r="T348" i="1"/>
  <c r="T347" i="1"/>
  <c r="T345" i="1"/>
  <c r="T344" i="1"/>
  <c r="T340" i="1"/>
  <c r="T339" i="1"/>
  <c r="T337" i="1"/>
  <c r="T336" i="1"/>
  <c r="T334" i="1"/>
  <c r="T332" i="1"/>
  <c r="T331" i="1"/>
  <c r="T329" i="1"/>
  <c r="T328" i="1"/>
  <c r="T327" i="1"/>
  <c r="T324" i="1"/>
  <c r="T323" i="1"/>
  <c r="T321" i="1"/>
  <c r="T320" i="1"/>
  <c r="T316" i="1"/>
  <c r="T315" i="1"/>
  <c r="T313" i="1"/>
  <c r="T312" i="1"/>
  <c r="T310" i="1"/>
  <c r="T308" i="1"/>
  <c r="T307" i="1"/>
  <c r="T305" i="1"/>
  <c r="T302" i="1"/>
  <c r="T300" i="1"/>
  <c r="T299" i="1"/>
  <c r="T297" i="1"/>
  <c r="T296" i="1"/>
  <c r="T294" i="1"/>
  <c r="T291" i="1"/>
  <c r="T289" i="1"/>
  <c r="T288" i="1"/>
  <c r="T286" i="1"/>
  <c r="T284" i="1"/>
  <c r="T283" i="1"/>
  <c r="T281" i="1"/>
  <c r="T280" i="1"/>
  <c r="T279" i="1"/>
  <c r="T278" i="1"/>
  <c r="T277" i="1"/>
  <c r="T276" i="1"/>
  <c r="T275" i="1"/>
  <c r="T273" i="1"/>
  <c r="T272" i="1"/>
  <c r="T271" i="1"/>
  <c r="T268" i="1"/>
  <c r="T267" i="1"/>
  <c r="T265" i="1"/>
  <c r="T264" i="1"/>
  <c r="T263" i="1"/>
  <c r="T262" i="1"/>
  <c r="T261" i="1"/>
  <c r="T259" i="1"/>
  <c r="T260" i="1"/>
  <c r="T266" i="1"/>
  <c r="T269" i="1"/>
  <c r="T270" i="1"/>
  <c r="T274" i="1"/>
  <c r="T282" i="1"/>
  <c r="T285" i="1"/>
  <c r="T287" i="1"/>
  <c r="T290" i="1"/>
  <c r="T292" i="1"/>
  <c r="T293" i="1"/>
  <c r="T295" i="1"/>
  <c r="T298" i="1"/>
  <c r="T301" i="1"/>
  <c r="T303" i="1"/>
  <c r="T304" i="1"/>
  <c r="T306" i="1"/>
  <c r="T309" i="1"/>
  <c r="T311" i="1"/>
  <c r="T314" i="1"/>
  <c r="T317" i="1"/>
  <c r="T318" i="1"/>
  <c r="T319" i="1"/>
  <c r="T322" i="1"/>
  <c r="T325" i="1"/>
  <c r="T326" i="1"/>
  <c r="T330" i="1"/>
  <c r="T333" i="1"/>
  <c r="T335" i="1"/>
  <c r="T338" i="1"/>
  <c r="T341" i="1"/>
  <c r="T342" i="1"/>
  <c r="T343" i="1"/>
  <c r="T346" i="1"/>
  <c r="T349" i="1"/>
  <c r="T350" i="1"/>
  <c r="T354" i="1"/>
  <c r="T357" i="1"/>
  <c r="T358" i="1"/>
  <c r="T359" i="1"/>
  <c r="T362" i="1"/>
  <c r="T365" i="1"/>
  <c r="T366" i="1"/>
  <c r="T367" i="1"/>
  <c r="T370" i="1"/>
  <c r="T373" i="1"/>
  <c r="T374" i="1"/>
  <c r="T378" i="1"/>
  <c r="T381" i="1"/>
  <c r="T382" i="1"/>
  <c r="T383" i="1"/>
  <c r="T386" i="1"/>
  <c r="T389" i="1"/>
  <c r="T390" i="1"/>
  <c r="T391" i="1"/>
  <c r="T394" i="1"/>
  <c r="T395" i="1"/>
  <c r="T396" i="1"/>
  <c r="T397" i="1"/>
  <c r="T398" i="1"/>
  <c r="T399" i="1"/>
  <c r="T400" i="1"/>
  <c r="T401" i="1"/>
  <c r="T402" i="1"/>
  <c r="T403" i="1"/>
  <c r="T404" i="1"/>
  <c r="T405" i="1"/>
  <c r="T406" i="1"/>
  <c r="T524" i="1"/>
  <c r="T525" i="1"/>
  <c r="T526" i="1"/>
  <c r="T527" i="1"/>
  <c r="T528" i="1"/>
  <c r="T529" i="1"/>
  <c r="T530" i="1"/>
  <c r="T531" i="1"/>
  <c r="T532" i="1"/>
  <c r="T533" i="1"/>
  <c r="T534" i="1"/>
  <c r="T535" i="1"/>
  <c r="T536" i="1"/>
  <c r="T537" i="1"/>
  <c r="T538" i="1"/>
  <c r="T539" i="1"/>
  <c r="T540" i="1"/>
  <c r="T541" i="1"/>
  <c r="T542" i="1"/>
  <c r="T543" i="1"/>
  <c r="T544" i="1"/>
  <c r="T545" i="1"/>
  <c r="T546" i="1"/>
  <c r="T547" i="1"/>
  <c r="T548" i="1"/>
  <c r="T549" i="1"/>
  <c r="T550" i="1"/>
  <c r="T551" i="1"/>
  <c r="T552" i="1"/>
  <c r="T553" i="1"/>
  <c r="T554" i="1"/>
  <c r="T555" i="1"/>
  <c r="T556" i="1"/>
  <c r="T557" i="1"/>
  <c r="T558" i="1"/>
  <c r="T559" i="1"/>
  <c r="T560" i="1"/>
  <c r="T561" i="1"/>
  <c r="T562" i="1"/>
  <c r="T563" i="1"/>
  <c r="T564" i="1"/>
  <c r="T565" i="1"/>
  <c r="T566" i="1"/>
  <c r="T567" i="1"/>
  <c r="T568" i="1"/>
  <c r="T569" i="1"/>
  <c r="T570" i="1"/>
  <c r="T571" i="1"/>
  <c r="T572" i="1"/>
  <c r="T573" i="1"/>
  <c r="T574" i="1"/>
  <c r="T575" i="1"/>
  <c r="T576" i="1"/>
  <c r="T577" i="1"/>
  <c r="T578" i="1"/>
  <c r="T579" i="1"/>
  <c r="T580" i="1"/>
  <c r="T581" i="1"/>
  <c r="T582" i="1"/>
  <c r="T583" i="1"/>
  <c r="T584" i="1"/>
  <c r="T585" i="1"/>
  <c r="T586" i="1"/>
  <c r="T587" i="1"/>
  <c r="T588" i="1"/>
  <c r="T589" i="1"/>
  <c r="T590" i="1"/>
  <c r="T591" i="1"/>
  <c r="T592" i="1"/>
  <c r="T593" i="1"/>
  <c r="T594" i="1"/>
  <c r="T595" i="1"/>
  <c r="T596" i="1"/>
  <c r="T597" i="1"/>
  <c r="T598" i="1"/>
  <c r="T599" i="1"/>
  <c r="T600" i="1"/>
  <c r="T601" i="1"/>
  <c r="T602" i="1"/>
  <c r="T603" i="1"/>
  <c r="T604" i="1"/>
  <c r="T605" i="1"/>
  <c r="T606" i="1"/>
  <c r="T607" i="1"/>
  <c r="T608" i="1"/>
  <c r="T609" i="1"/>
  <c r="T610" i="1"/>
  <c r="T611" i="1"/>
  <c r="T612" i="1"/>
  <c r="T613" i="1"/>
  <c r="T614" i="1"/>
  <c r="T615" i="1"/>
  <c r="T616" i="1"/>
  <c r="T617" i="1"/>
  <c r="T618" i="1"/>
  <c r="T619" i="1"/>
  <c r="T620" i="1"/>
  <c r="T621" i="1"/>
  <c r="T622" i="1"/>
  <c r="T623" i="1"/>
  <c r="T258" i="1"/>
  <c r="T257" i="1"/>
  <c r="T256" i="1"/>
  <c r="T255" i="1"/>
  <c r="T254" i="1"/>
  <c r="T253" i="1"/>
  <c r="T252" i="1"/>
  <c r="T251" i="1"/>
  <c r="T250" i="1"/>
  <c r="T249" i="1"/>
  <c r="T248" i="1"/>
  <c r="T247" i="1"/>
  <c r="T246" i="1"/>
  <c r="T245" i="1"/>
  <c r="T244" i="1"/>
  <c r="T243" i="1"/>
  <c r="T242" i="1"/>
  <c r="T241" i="1"/>
  <c r="T240" i="1"/>
  <c r="T239" i="1"/>
  <c r="T238" i="1"/>
  <c r="T237" i="1"/>
  <c r="T236" i="1"/>
  <c r="T235" i="1"/>
  <c r="T234" i="1"/>
  <c r="T233" i="1"/>
  <c r="T232" i="1"/>
  <c r="T231" i="1"/>
  <c r="T230" i="1"/>
  <c r="T229" i="1"/>
  <c r="T228" i="1"/>
  <c r="T227" i="1"/>
  <c r="T226" i="1"/>
  <c r="T225" i="1"/>
  <c r="T224" i="1"/>
  <c r="T223" i="1"/>
  <c r="T222" i="1"/>
  <c r="T221" i="1"/>
  <c r="T220" i="1"/>
  <c r="T219" i="1"/>
  <c r="T218" i="1"/>
  <c r="T217" i="1"/>
  <c r="T216" i="1"/>
  <c r="T215" i="1"/>
  <c r="T214" i="1"/>
  <c r="T213" i="1"/>
  <c r="T212" i="1"/>
  <c r="T211" i="1"/>
  <c r="T210" i="1"/>
  <c r="T209" i="1"/>
  <c r="T208" i="1"/>
  <c r="T207" i="1"/>
  <c r="T206" i="1"/>
  <c r="T205" i="1"/>
  <c r="T204" i="1"/>
  <c r="T203" i="1"/>
  <c r="T202" i="1"/>
  <c r="T201" i="1"/>
  <c r="T200" i="1"/>
  <c r="T199" i="1"/>
  <c r="T198" i="1"/>
  <c r="T197" i="1"/>
  <c r="T196" i="1"/>
  <c r="T195" i="1"/>
  <c r="T194" i="1"/>
  <c r="T193" i="1"/>
  <c r="T192" i="1"/>
  <c r="T191" i="1"/>
  <c r="T190" i="1"/>
  <c r="T189" i="1"/>
  <c r="T188" i="1"/>
  <c r="T187" i="1"/>
  <c r="T186" i="1"/>
  <c r="T185" i="1"/>
  <c r="T184" i="1"/>
  <c r="T183" i="1"/>
  <c r="T182" i="1"/>
  <c r="T181" i="1"/>
  <c r="T180" i="1"/>
  <c r="T179" i="1"/>
  <c r="T178" i="1"/>
  <c r="T177" i="1"/>
  <c r="T176" i="1"/>
  <c r="T175" i="1"/>
  <c r="T174" i="1"/>
  <c r="T173" i="1"/>
  <c r="T172" i="1"/>
  <c r="T171" i="1"/>
  <c r="T170" i="1"/>
  <c r="T169" i="1"/>
  <c r="T168" i="1"/>
  <c r="T167" i="1"/>
  <c r="T166" i="1"/>
  <c r="T165" i="1"/>
  <c r="T164" i="1"/>
  <c r="T163" i="1"/>
  <c r="T162" i="1"/>
  <c r="T161" i="1"/>
  <c r="T160" i="1"/>
  <c r="T159" i="1"/>
  <c r="T158" i="1"/>
  <c r="T157" i="1"/>
  <c r="T156" i="1"/>
  <c r="T155" i="1"/>
  <c r="T154" i="1"/>
  <c r="T153" i="1"/>
  <c r="T152" i="1"/>
  <c r="T151" i="1"/>
  <c r="T150" i="1"/>
  <c r="T149" i="1"/>
  <c r="T148" i="1"/>
  <c r="T147" i="1"/>
  <c r="T146" i="1"/>
  <c r="T145" i="1"/>
  <c r="T144" i="1"/>
  <c r="T143" i="1"/>
  <c r="T142" i="1"/>
  <c r="T141" i="1"/>
  <c r="T140" i="1"/>
  <c r="T139" i="1"/>
  <c r="T138" i="1"/>
  <c r="T137" i="1"/>
  <c r="T136" i="1"/>
  <c r="T135" i="1"/>
  <c r="T134" i="1"/>
  <c r="T133" i="1"/>
  <c r="T132" i="1"/>
  <c r="T131" i="1"/>
  <c r="T130" i="1"/>
  <c r="T129" i="1"/>
  <c r="T128" i="1"/>
  <c r="T127" i="1"/>
  <c r="T126" i="1"/>
  <c r="T125" i="1"/>
  <c r="T124" i="1"/>
  <c r="T122" i="1"/>
  <c r="T121" i="1"/>
  <c r="T120" i="1"/>
  <c r="T119" i="1"/>
  <c r="T118" i="1"/>
  <c r="T117" i="1"/>
  <c r="T116" i="1"/>
  <c r="T115" i="1"/>
  <c r="T114" i="1"/>
  <c r="T113" i="1"/>
  <c r="T112" i="1"/>
  <c r="T111" i="1"/>
  <c r="T110" i="1"/>
  <c r="T109" i="1"/>
  <c r="T108" i="1"/>
  <c r="T107" i="1"/>
  <c r="T106" i="1"/>
  <c r="T105" i="1"/>
  <c r="T104" i="1"/>
  <c r="T103" i="1"/>
  <c r="T102" i="1"/>
  <c r="T101" i="1"/>
  <c r="T100" i="1"/>
  <c r="T99" i="1"/>
  <c r="T98" i="1"/>
  <c r="T97" i="1"/>
  <c r="T96" i="1"/>
  <c r="T95" i="1"/>
  <c r="T94" i="1"/>
  <c r="T93" i="1"/>
  <c r="T92" i="1"/>
  <c r="T91" i="1"/>
  <c r="T90" i="1"/>
  <c r="T89" i="1"/>
  <c r="T88" i="1"/>
  <c r="T87" i="1"/>
  <c r="T86" i="1"/>
  <c r="T85" i="1"/>
  <c r="T84" i="1"/>
  <c r="T83" i="1"/>
  <c r="T82" i="1"/>
  <c r="T81" i="1"/>
  <c r="T80" i="1"/>
  <c r="T79" i="1"/>
  <c r="T78" i="1"/>
  <c r="T77" i="1"/>
  <c r="T76" i="1"/>
  <c r="T75" i="1"/>
  <c r="T74" i="1"/>
  <c r="T73" i="1"/>
  <c r="T72" i="1"/>
  <c r="T71" i="1"/>
  <c r="T70" i="1"/>
  <c r="T69" i="1"/>
  <c r="T68" i="1"/>
  <c r="T67" i="1"/>
  <c r="T66" i="1"/>
  <c r="T65" i="1"/>
  <c r="T64" i="1"/>
  <c r="T63" i="1"/>
  <c r="T62" i="1"/>
  <c r="T61" i="1"/>
  <c r="T60" i="1"/>
  <c r="T59" i="1"/>
  <c r="T58" i="1"/>
  <c r="T57" i="1"/>
  <c r="T56" i="1"/>
  <c r="T55" i="1"/>
  <c r="T54" i="1"/>
  <c r="T53" i="1"/>
  <c r="T52" i="1"/>
  <c r="T51" i="1"/>
  <c r="T50" i="1"/>
  <c r="T49" i="1"/>
  <c r="T48" i="1"/>
  <c r="T47" i="1"/>
  <c r="T46" i="1"/>
  <c r="T45" i="1"/>
  <c r="T44" i="1"/>
  <c r="T43" i="1"/>
  <c r="T42" i="1"/>
  <c r="T41" i="1"/>
  <c r="T40" i="1"/>
  <c r="T39" i="1"/>
  <c r="T38" i="1"/>
  <c r="T37" i="1"/>
  <c r="T36" i="1"/>
  <c r="T35" i="1"/>
  <c r="T34" i="1"/>
  <c r="T33" i="1"/>
  <c r="T32" i="1"/>
  <c r="T31" i="1"/>
  <c r="T30" i="1"/>
  <c r="T17" i="1"/>
  <c r="E1" i="10"/>
  <c r="J92" i="11"/>
  <c r="J93" i="11"/>
  <c r="J94" i="11"/>
  <c r="J95" i="11"/>
  <c r="J96" i="11"/>
  <c r="J98" i="11"/>
  <c r="J99" i="11"/>
  <c r="J100" i="11"/>
  <c r="J101" i="11"/>
  <c r="J91" i="11"/>
  <c r="E80" i="11"/>
  <c r="G80" i="11"/>
  <c r="E81" i="11"/>
  <c r="G81" i="11"/>
  <c r="E82" i="11"/>
  <c r="G82" i="11"/>
  <c r="E83" i="11"/>
  <c r="G83" i="11"/>
  <c r="E84" i="11"/>
  <c r="G84" i="11"/>
  <c r="E85" i="11"/>
  <c r="G85" i="11"/>
  <c r="E86" i="11"/>
  <c r="G86" i="11"/>
  <c r="G68" i="11"/>
  <c r="G69" i="11"/>
  <c r="G70" i="11"/>
  <c r="G71" i="11"/>
  <c r="F51" i="11"/>
  <c r="F86" i="11" s="1"/>
  <c r="F50" i="11"/>
  <c r="J30" i="17" s="1"/>
  <c r="F49" i="11"/>
  <c r="F48" i="11"/>
  <c r="F47" i="11"/>
  <c r="F46" i="11"/>
  <c r="F45" i="11"/>
  <c r="G51" i="11"/>
  <c r="E51" i="11"/>
  <c r="G50" i="11"/>
  <c r="E50" i="11"/>
  <c r="G49" i="11"/>
  <c r="E49" i="11"/>
  <c r="G48" i="11"/>
  <c r="E48" i="11"/>
  <c r="G47" i="11"/>
  <c r="E47" i="11"/>
  <c r="G46" i="11"/>
  <c r="E46" i="11"/>
  <c r="G45" i="11"/>
  <c r="E45" i="11"/>
  <c r="F44" i="11"/>
  <c r="F43" i="11"/>
  <c r="F42" i="11"/>
  <c r="F41" i="11"/>
  <c r="F40" i="11"/>
  <c r="F39" i="11"/>
  <c r="F38" i="11"/>
  <c r="J170" i="17"/>
  <c r="J168" i="17"/>
  <c r="J167" i="17"/>
  <c r="J166" i="17"/>
  <c r="O20" i="11"/>
  <c r="J20" i="11"/>
  <c r="E20" i="11"/>
  <c r="A20" i="11"/>
  <c r="O19" i="11"/>
  <c r="J19" i="11"/>
  <c r="E19" i="11"/>
  <c r="A19" i="11"/>
  <c r="O18" i="11"/>
  <c r="J18" i="11"/>
  <c r="E18" i="11"/>
  <c r="A18" i="11"/>
  <c r="O17" i="11"/>
  <c r="J17" i="11"/>
  <c r="E17" i="11"/>
  <c r="A17" i="11"/>
  <c r="O16" i="11"/>
  <c r="J16" i="11"/>
  <c r="E16" i="11"/>
  <c r="A16" i="11"/>
  <c r="O15" i="11"/>
  <c r="J15" i="11"/>
  <c r="E15" i="11"/>
  <c r="A15" i="11"/>
  <c r="O14" i="11"/>
  <c r="J14" i="11"/>
  <c r="E14" i="11"/>
  <c r="A14" i="11"/>
  <c r="AE6" i="28" l="1"/>
  <c r="AG5" i="28"/>
  <c r="AF5" i="28"/>
  <c r="AA4" i="24"/>
  <c r="AB4" i="24" s="1"/>
  <c r="AB4" i="21"/>
  <c r="AD4" i="21" s="1"/>
  <c r="AA4" i="21"/>
  <c r="AC4" i="21"/>
  <c r="AA4" i="20"/>
  <c r="Y4" i="19"/>
  <c r="Z4" i="19" s="1"/>
  <c r="AA4" i="23"/>
  <c r="Y4" i="22"/>
  <c r="Z4" i="22" s="1"/>
  <c r="Z4" i="25"/>
  <c r="Z4" i="18"/>
  <c r="W6" i="21"/>
  <c r="X5" i="21" s="1"/>
  <c r="J172" i="17"/>
  <c r="J169" i="17"/>
  <c r="J171" i="17"/>
  <c r="J173" i="17"/>
  <c r="J404" i="17"/>
  <c r="J18" i="17"/>
  <c r="J28" i="17"/>
  <c r="J414" i="17"/>
  <c r="J178" i="17"/>
  <c r="J405" i="17"/>
  <c r="J29" i="17"/>
  <c r="J415" i="17"/>
  <c r="J406" i="17"/>
  <c r="J20" i="17"/>
  <c r="J416" i="17"/>
  <c r="J175" i="17"/>
  <c r="J407" i="17"/>
  <c r="J21" i="17"/>
  <c r="J417" i="17"/>
  <c r="J31" i="17"/>
  <c r="J174" i="17"/>
  <c r="J176" i="17"/>
  <c r="J408" i="17"/>
  <c r="J22" i="17"/>
  <c r="J177" i="17"/>
  <c r="J409" i="17"/>
  <c r="J23" i="17"/>
  <c r="J25" i="17"/>
  <c r="J411" i="17"/>
  <c r="F79" i="11"/>
  <c r="J72" i="17" s="1"/>
  <c r="J24" i="17"/>
  <c r="J410" i="17"/>
  <c r="J412" i="17"/>
  <c r="J19" i="17"/>
  <c r="J179" i="17"/>
  <c r="J27" i="17"/>
  <c r="J413" i="17"/>
  <c r="J26" i="17"/>
  <c r="I300" i="17"/>
  <c r="I134" i="17"/>
  <c r="I136" i="17"/>
  <c r="I140" i="17"/>
  <c r="I138" i="17"/>
  <c r="I135" i="17"/>
  <c r="I139" i="17"/>
  <c r="I298" i="17"/>
  <c r="I302" i="17"/>
  <c r="I297" i="17"/>
  <c r="I299" i="17"/>
  <c r="I137" i="17"/>
  <c r="I177" i="17"/>
  <c r="I173" i="17"/>
  <c r="I175" i="17"/>
  <c r="I179" i="17"/>
  <c r="I303" i="17"/>
  <c r="I174" i="17"/>
  <c r="I176" i="17"/>
  <c r="I301" i="17"/>
  <c r="I178" i="17"/>
  <c r="F80" i="11"/>
  <c r="F81" i="11"/>
  <c r="F82" i="11"/>
  <c r="F83" i="11"/>
  <c r="F84" i="11"/>
  <c r="F85" i="11"/>
  <c r="AH5" i="28" l="1"/>
  <c r="AG6" i="28"/>
  <c r="AF6" i="28"/>
  <c r="AC4" i="24"/>
  <c r="AD4" i="24" s="1"/>
  <c r="AE4" i="24" s="1"/>
  <c r="AF4" i="24" s="1"/>
  <c r="AG4" i="21"/>
  <c r="AE4" i="21"/>
  <c r="AF4" i="21"/>
  <c r="AB4" i="20"/>
  <c r="AA4" i="19"/>
  <c r="AB4" i="19" s="1"/>
  <c r="AB4" i="23"/>
  <c r="AC4" i="23" s="1"/>
  <c r="AD4" i="23" s="1"/>
  <c r="AE4" i="23" s="1"/>
  <c r="AF4" i="23" s="1"/>
  <c r="AG4" i="23" s="1"/>
  <c r="AH4" i="23" s="1"/>
  <c r="AI4" i="23" s="1"/>
  <c r="AJ4" i="23" s="1"/>
  <c r="AK4" i="23" s="1"/>
  <c r="AA4" i="22"/>
  <c r="AB4" i="22" s="1"/>
  <c r="AA4" i="25"/>
  <c r="AB4" i="25" s="1"/>
  <c r="AC4" i="25" s="1"/>
  <c r="AD4" i="25" s="1"/>
  <c r="AE4" i="25" s="1"/>
  <c r="AF4" i="25" s="1"/>
  <c r="AG4" i="25" s="1"/>
  <c r="AH4" i="25" s="1"/>
  <c r="AA4" i="18"/>
  <c r="X6" i="21"/>
  <c r="Y5" i="21" s="1"/>
  <c r="AH4" i="21"/>
  <c r="J458" i="17"/>
  <c r="J79" i="17"/>
  <c r="J465" i="17"/>
  <c r="J139" i="17"/>
  <c r="J136" i="17"/>
  <c r="J75" i="17"/>
  <c r="J461" i="17"/>
  <c r="J135" i="17"/>
  <c r="J462" i="17"/>
  <c r="J76" i="17"/>
  <c r="J459" i="17"/>
  <c r="J73" i="17"/>
  <c r="J134" i="17"/>
  <c r="J140" i="17"/>
  <c r="J460" i="17"/>
  <c r="J74" i="17"/>
  <c r="J464" i="17"/>
  <c r="J78" i="17"/>
  <c r="J138" i="17"/>
  <c r="J77" i="17"/>
  <c r="J463" i="17"/>
  <c r="J137" i="17"/>
  <c r="AH6" i="28" l="1"/>
  <c r="AJ5" i="28"/>
  <c r="AI5" i="28"/>
  <c r="AG4" i="24"/>
  <c r="AH4" i="24" s="1"/>
  <c r="AI4" i="24" s="1"/>
  <c r="AJ4" i="24" s="1"/>
  <c r="AK4" i="24" s="1"/>
  <c r="AL4" i="24" s="1"/>
  <c r="AC4" i="20"/>
  <c r="AD4" i="20" s="1"/>
  <c r="AE4" i="20" s="1"/>
  <c r="AF4" i="20" s="1"/>
  <c r="AG4" i="20" s="1"/>
  <c r="AH4" i="20" s="1"/>
  <c r="AI4" i="20" s="1"/>
  <c r="AJ4" i="20" s="1"/>
  <c r="AC4" i="19"/>
  <c r="AD4" i="19" s="1"/>
  <c r="AE4" i="19"/>
  <c r="AF4" i="19" s="1"/>
  <c r="AG4" i="19" s="1"/>
  <c r="AL4" i="23"/>
  <c r="AC4" i="22"/>
  <c r="AD4" i="22" s="1"/>
  <c r="AE4" i="22" s="1"/>
  <c r="AF4" i="22" s="1"/>
  <c r="AG4" i="22" s="1"/>
  <c r="AH4" i="22" s="1"/>
  <c r="AI4" i="22" s="1"/>
  <c r="AJ4" i="22" s="1"/>
  <c r="AK4" i="22" s="1"/>
  <c r="AL4" i="22" s="1"/>
  <c r="AI4" i="25"/>
  <c r="AJ4" i="25" s="1"/>
  <c r="AK4" i="25" s="1"/>
  <c r="AL4" i="25" s="1"/>
  <c r="AB4" i="18"/>
  <c r="AC4" i="18" s="1"/>
  <c r="AD4" i="18" s="1"/>
  <c r="AE4" i="18" s="1"/>
  <c r="AF4" i="18" s="1"/>
  <c r="AG4" i="18" s="1"/>
  <c r="AH4" i="18" s="1"/>
  <c r="AI4" i="18" s="1"/>
  <c r="AJ4" i="18" s="1"/>
  <c r="AK4" i="18" s="1"/>
  <c r="AL4" i="18" s="1"/>
  <c r="AI4" i="21"/>
  <c r="AJ4" i="21" s="1"/>
  <c r="Y6" i="21"/>
  <c r="Z5" i="21" s="1"/>
  <c r="B1" i="27"/>
  <c r="T4" i="1"/>
  <c r="K1" i="27"/>
  <c r="J1" i="27"/>
  <c r="K1" i="1"/>
  <c r="J1" i="1"/>
  <c r="P2" i="11"/>
  <c r="O2" i="11"/>
  <c r="K2" i="11"/>
  <c r="J2" i="11"/>
  <c r="AK5" i="28" l="1"/>
  <c r="AJ6" i="28"/>
  <c r="AI6" i="28"/>
  <c r="AH4" i="19"/>
  <c r="AI4" i="19" s="1"/>
  <c r="AJ4" i="19" s="1"/>
  <c r="AK4" i="19" s="1"/>
  <c r="AL4" i="19" s="1"/>
  <c r="AK4" i="20"/>
  <c r="AL4" i="20" s="1"/>
  <c r="Z6" i="21"/>
  <c r="AA5" i="21" s="1"/>
  <c r="AK4" i="21"/>
  <c r="T5" i="17"/>
  <c r="T37" i="27"/>
  <c r="T36" i="27"/>
  <c r="T35" i="27"/>
  <c r="T34" i="27"/>
  <c r="T33" i="27"/>
  <c r="T32" i="27"/>
  <c r="T31" i="27"/>
  <c r="T30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8" i="27"/>
  <c r="T7" i="27"/>
  <c r="T6" i="27"/>
  <c r="T5" i="27"/>
  <c r="T4" i="27"/>
  <c r="N2" i="27"/>
  <c r="M2" i="27"/>
  <c r="AK6" i="28" l="1"/>
  <c r="AM5" i="28"/>
  <c r="AL5" i="28"/>
  <c r="AL4" i="21"/>
  <c r="AA6" i="21"/>
  <c r="AB5" i="21" s="1"/>
  <c r="I451" i="17"/>
  <c r="I450" i="17"/>
  <c r="H449" i="17"/>
  <c r="I403" i="17"/>
  <c r="J401" i="17"/>
  <c r="J400" i="17"/>
  <c r="I399" i="17"/>
  <c r="I398" i="17"/>
  <c r="H397" i="17"/>
  <c r="I322" i="17"/>
  <c r="C322" i="17"/>
  <c r="B322" i="17"/>
  <c r="B296" i="17"/>
  <c r="B295" i="17"/>
  <c r="B294" i="17"/>
  <c r="B293" i="17"/>
  <c r="B292" i="17"/>
  <c r="B291" i="17"/>
  <c r="B290" i="17"/>
  <c r="I289" i="17"/>
  <c r="B289" i="17"/>
  <c r="J287" i="17"/>
  <c r="B287" i="17"/>
  <c r="J286" i="17"/>
  <c r="B286" i="17"/>
  <c r="I285" i="17"/>
  <c r="B285" i="17"/>
  <c r="I198" i="17"/>
  <c r="C198" i="17"/>
  <c r="B198" i="17"/>
  <c r="B172" i="17"/>
  <c r="B171" i="17"/>
  <c r="B170" i="17"/>
  <c r="B169" i="17"/>
  <c r="B168" i="17"/>
  <c r="B167" i="17"/>
  <c r="B166" i="17"/>
  <c r="I165" i="17"/>
  <c r="B165" i="17"/>
  <c r="J163" i="17"/>
  <c r="B163" i="17"/>
  <c r="J162" i="17"/>
  <c r="B162" i="17"/>
  <c r="I161" i="17"/>
  <c r="B161" i="17"/>
  <c r="B133" i="17"/>
  <c r="B132" i="17"/>
  <c r="B131" i="17"/>
  <c r="B130" i="17"/>
  <c r="B129" i="17"/>
  <c r="B128" i="17"/>
  <c r="B127" i="17"/>
  <c r="I126" i="17"/>
  <c r="B126" i="17"/>
  <c r="Q65" i="17"/>
  <c r="I65" i="17"/>
  <c r="I64" i="17"/>
  <c r="H63" i="17"/>
  <c r="I17" i="17"/>
  <c r="J15" i="17"/>
  <c r="J14" i="17"/>
  <c r="I13" i="17"/>
  <c r="I12" i="17"/>
  <c r="H11" i="17"/>
  <c r="T6" i="17"/>
  <c r="T4" i="17"/>
  <c r="T4" i="14"/>
  <c r="T6" i="14"/>
  <c r="F78" i="11"/>
  <c r="F77" i="11"/>
  <c r="F76" i="11"/>
  <c r="F75" i="11"/>
  <c r="F74" i="11"/>
  <c r="F73" i="11"/>
  <c r="E74" i="11"/>
  <c r="E75" i="11"/>
  <c r="E76" i="11"/>
  <c r="E77" i="11"/>
  <c r="E78" i="11"/>
  <c r="E79" i="11"/>
  <c r="E73" i="11"/>
  <c r="G79" i="11"/>
  <c r="G78" i="11"/>
  <c r="G77" i="11"/>
  <c r="G76" i="11"/>
  <c r="G75" i="11"/>
  <c r="G74" i="11"/>
  <c r="G73" i="11"/>
  <c r="G72" i="11"/>
  <c r="E43" i="11"/>
  <c r="E44" i="11"/>
  <c r="G38" i="11"/>
  <c r="G39" i="11"/>
  <c r="G40" i="11"/>
  <c r="G41" i="11"/>
  <c r="G42" i="11"/>
  <c r="G43" i="11"/>
  <c r="G44" i="11"/>
  <c r="G37" i="11"/>
  <c r="G5" i="11"/>
  <c r="G4" i="11"/>
  <c r="E5" i="11"/>
  <c r="E4" i="11"/>
  <c r="J133" i="17"/>
  <c r="J131" i="17"/>
  <c r="J127" i="17"/>
  <c r="E39" i="11"/>
  <c r="E40" i="11"/>
  <c r="E41" i="11"/>
  <c r="E42" i="11"/>
  <c r="E38" i="11"/>
  <c r="E13" i="11"/>
  <c r="E12" i="11"/>
  <c r="E11" i="11"/>
  <c r="E10" i="11"/>
  <c r="E9" i="11"/>
  <c r="E8" i="11"/>
  <c r="E7" i="11"/>
  <c r="Q89" i="11"/>
  <c r="Q83" i="11"/>
  <c r="Q71" i="11"/>
  <c r="L83" i="11"/>
  <c r="L89" i="11"/>
  <c r="L71" i="11"/>
  <c r="AN5" i="28" l="1"/>
  <c r="AM6" i="28"/>
  <c r="AL6" i="28"/>
  <c r="AB6" i="21"/>
  <c r="AC5" i="21" s="1"/>
  <c r="T57" i="17"/>
  <c r="T56" i="17"/>
  <c r="T59" i="17"/>
  <c r="T58" i="17"/>
  <c r="T60" i="17"/>
  <c r="T53" i="17"/>
  <c r="T50" i="17"/>
  <c r="T51" i="17"/>
  <c r="T52" i="17"/>
  <c r="T112" i="17"/>
  <c r="T101" i="17"/>
  <c r="T111" i="17"/>
  <c r="T100" i="17"/>
  <c r="T110" i="17"/>
  <c r="T99" i="17"/>
  <c r="T109" i="17"/>
  <c r="T103" i="17"/>
  <c r="T102" i="17"/>
  <c r="T108" i="17"/>
  <c r="T107" i="17"/>
  <c r="T93" i="17"/>
  <c r="T85" i="17"/>
  <c r="T45" i="17"/>
  <c r="T37" i="17"/>
  <c r="T47" i="17"/>
  <c r="T38" i="17"/>
  <c r="T92" i="17"/>
  <c r="T84" i="17"/>
  <c r="T44" i="17"/>
  <c r="T36" i="17"/>
  <c r="T91" i="17"/>
  <c r="T83" i="17"/>
  <c r="T43" i="17"/>
  <c r="T35" i="17"/>
  <c r="T90" i="17"/>
  <c r="T82" i="17"/>
  <c r="T42" i="17"/>
  <c r="T34" i="17"/>
  <c r="T95" i="17"/>
  <c r="T94" i="17"/>
  <c r="T15" i="17"/>
  <c r="T89" i="17"/>
  <c r="T81" i="17"/>
  <c r="T41" i="17"/>
  <c r="T33" i="17"/>
  <c r="T87" i="17"/>
  <c r="T46" i="17"/>
  <c r="T14" i="17"/>
  <c r="T88" i="17"/>
  <c r="T80" i="17"/>
  <c r="T40" i="17"/>
  <c r="T32" i="17"/>
  <c r="T39" i="17"/>
  <c r="T86" i="17"/>
  <c r="I104" i="11"/>
  <c r="I105" i="11"/>
  <c r="I106" i="11"/>
  <c r="I107" i="11"/>
  <c r="I108" i="11"/>
  <c r="I44" i="11"/>
  <c r="I44" i="17"/>
  <c r="I36" i="17"/>
  <c r="I432" i="17"/>
  <c r="I428" i="17"/>
  <c r="I424" i="17"/>
  <c r="I420" i="17"/>
  <c r="I41" i="17"/>
  <c r="I33" i="17"/>
  <c r="I46" i="17"/>
  <c r="I38" i="17"/>
  <c r="I431" i="17"/>
  <c r="I427" i="17"/>
  <c r="I423" i="17"/>
  <c r="I419" i="17"/>
  <c r="I47" i="17"/>
  <c r="I43" i="17"/>
  <c r="I35" i="17"/>
  <c r="I39" i="17"/>
  <c r="I40" i="17"/>
  <c r="I32" i="17"/>
  <c r="I430" i="17"/>
  <c r="I426" i="17"/>
  <c r="I422" i="17"/>
  <c r="I418" i="17"/>
  <c r="I45" i="17"/>
  <c r="I37" i="17"/>
  <c r="I42" i="17"/>
  <c r="I34" i="17"/>
  <c r="I433" i="17"/>
  <c r="I429" i="17"/>
  <c r="I425" i="17"/>
  <c r="I421" i="17"/>
  <c r="I97" i="11"/>
  <c r="I88" i="11"/>
  <c r="I94" i="11"/>
  <c r="I96" i="11"/>
  <c r="I98" i="11"/>
  <c r="I92" i="11"/>
  <c r="I102" i="11"/>
  <c r="I55" i="11"/>
  <c r="I100" i="11"/>
  <c r="I91" i="11"/>
  <c r="I90" i="11"/>
  <c r="I101" i="11"/>
  <c r="I95" i="11"/>
  <c r="I89" i="11"/>
  <c r="I99" i="11"/>
  <c r="I93" i="11"/>
  <c r="I87" i="11"/>
  <c r="I92" i="17"/>
  <c r="I84" i="17"/>
  <c r="I480" i="17"/>
  <c r="I476" i="17"/>
  <c r="I472" i="17"/>
  <c r="I468" i="17"/>
  <c r="I89" i="17"/>
  <c r="I81" i="17"/>
  <c r="I94" i="17"/>
  <c r="I86" i="17"/>
  <c r="I479" i="17"/>
  <c r="I475" i="17"/>
  <c r="I471" i="17"/>
  <c r="I467" i="17"/>
  <c r="I91" i="17"/>
  <c r="I83" i="17"/>
  <c r="I87" i="17"/>
  <c r="I88" i="17"/>
  <c r="I80" i="17"/>
  <c r="I478" i="17"/>
  <c r="I474" i="17"/>
  <c r="I470" i="17"/>
  <c r="I466" i="17"/>
  <c r="I93" i="17"/>
  <c r="I85" i="17"/>
  <c r="I95" i="17"/>
  <c r="I90" i="17"/>
  <c r="I82" i="17"/>
  <c r="I481" i="17"/>
  <c r="I477" i="17"/>
  <c r="I473" i="17"/>
  <c r="I469" i="17"/>
  <c r="I41" i="11"/>
  <c r="I21" i="11"/>
  <c r="I52" i="11"/>
  <c r="I56" i="11"/>
  <c r="I60" i="11"/>
  <c r="I64" i="11"/>
  <c r="I23" i="11"/>
  <c r="I59" i="11"/>
  <c r="I22" i="11"/>
  <c r="I24" i="11"/>
  <c r="I63" i="11"/>
  <c r="I67" i="11"/>
  <c r="I25" i="11"/>
  <c r="I58" i="11"/>
  <c r="I54" i="11"/>
  <c r="I53" i="11"/>
  <c r="I66" i="11"/>
  <c r="I62" i="11"/>
  <c r="I57" i="11"/>
  <c r="I61" i="11"/>
  <c r="I65" i="11"/>
  <c r="I38" i="11"/>
  <c r="I75" i="11"/>
  <c r="I42" i="11"/>
  <c r="I5" i="11"/>
  <c r="I74" i="11"/>
  <c r="I40" i="11"/>
  <c r="I43" i="11"/>
  <c r="I73" i="11"/>
  <c r="I39" i="11"/>
  <c r="I14" i="17"/>
  <c r="I4" i="11"/>
  <c r="I48" i="11"/>
  <c r="I49" i="11"/>
  <c r="I50" i="11"/>
  <c r="I47" i="11"/>
  <c r="I46" i="11"/>
  <c r="I45" i="11"/>
  <c r="I51" i="11"/>
  <c r="I84" i="11"/>
  <c r="I85" i="11"/>
  <c r="I80" i="11"/>
  <c r="I81" i="11"/>
  <c r="I82" i="11"/>
  <c r="I86" i="11"/>
  <c r="I83" i="11"/>
  <c r="I79" i="11"/>
  <c r="I78" i="11"/>
  <c r="I77" i="11"/>
  <c r="I76" i="11"/>
  <c r="J128" i="17"/>
  <c r="J130" i="17"/>
  <c r="J129" i="17"/>
  <c r="J132" i="17"/>
  <c r="T68" i="17"/>
  <c r="T75" i="17"/>
  <c r="T74" i="17"/>
  <c r="T28" i="17"/>
  <c r="T73" i="17"/>
  <c r="T31" i="17"/>
  <c r="T27" i="17"/>
  <c r="T79" i="17"/>
  <c r="T78" i="17"/>
  <c r="T30" i="17"/>
  <c r="T26" i="17"/>
  <c r="T76" i="17"/>
  <c r="T29" i="17"/>
  <c r="T25" i="17"/>
  <c r="T77" i="17"/>
  <c r="I411" i="17"/>
  <c r="I25" i="17"/>
  <c r="I30" i="17"/>
  <c r="I416" i="17"/>
  <c r="I459" i="17"/>
  <c r="I73" i="17"/>
  <c r="J67" i="17"/>
  <c r="J453" i="17"/>
  <c r="I29" i="17"/>
  <c r="I415" i="17"/>
  <c r="I79" i="17"/>
  <c r="I465" i="17"/>
  <c r="J68" i="17"/>
  <c r="J454" i="17"/>
  <c r="I414" i="17"/>
  <c r="I28" i="17"/>
  <c r="I71" i="17"/>
  <c r="I78" i="17"/>
  <c r="I464" i="17"/>
  <c r="J69" i="17"/>
  <c r="J455" i="17"/>
  <c r="I413" i="17"/>
  <c r="I27" i="17"/>
  <c r="I463" i="17"/>
  <c r="I77" i="17"/>
  <c r="J456" i="17"/>
  <c r="J70" i="17"/>
  <c r="I74" i="17"/>
  <c r="I460" i="17"/>
  <c r="I26" i="17"/>
  <c r="I412" i="17"/>
  <c r="I69" i="17"/>
  <c r="I462" i="17"/>
  <c r="I76" i="17"/>
  <c r="J457" i="17"/>
  <c r="J71" i="17"/>
  <c r="I31" i="17"/>
  <c r="I417" i="17"/>
  <c r="J452" i="17"/>
  <c r="J66" i="17"/>
  <c r="I75" i="17"/>
  <c r="I461" i="17"/>
  <c r="U4" i="17"/>
  <c r="T69" i="17"/>
  <c r="T22" i="17"/>
  <c r="U4" i="14"/>
  <c r="V4" i="14" s="1"/>
  <c r="W4" i="14" s="1"/>
  <c r="I24" i="17"/>
  <c r="I70" i="17"/>
  <c r="I20" i="17"/>
  <c r="I127" i="17"/>
  <c r="I453" i="17"/>
  <c r="I67" i="17"/>
  <c r="I404" i="17"/>
  <c r="I18" i="17"/>
  <c r="I408" i="17"/>
  <c r="I22" i="17"/>
  <c r="I401" i="17"/>
  <c r="I15" i="17"/>
  <c r="I133" i="17"/>
  <c r="I454" i="17"/>
  <c r="I68" i="17"/>
  <c r="I410" i="17"/>
  <c r="I21" i="17"/>
  <c r="I130" i="17"/>
  <c r="I406" i="17"/>
  <c r="I409" i="17"/>
  <c r="I452" i="17"/>
  <c r="I129" i="17"/>
  <c r="I132" i="17"/>
  <c r="I405" i="17"/>
  <c r="I400" i="17"/>
  <c r="I458" i="17"/>
  <c r="I72" i="17"/>
  <c r="I131" i="17"/>
  <c r="I457" i="17"/>
  <c r="I407" i="17"/>
  <c r="I456" i="17"/>
  <c r="I19" i="17"/>
  <c r="I128" i="17"/>
  <c r="I455" i="17"/>
  <c r="I23" i="17"/>
  <c r="I66" i="17"/>
  <c r="U5" i="17"/>
  <c r="T23" i="17"/>
  <c r="T70" i="17"/>
  <c r="T24" i="17"/>
  <c r="T71" i="17"/>
  <c r="T64" i="17"/>
  <c r="T59" i="25" s="1"/>
  <c r="W59" i="28" s="1"/>
  <c r="X59" i="28" s="1"/>
  <c r="T72" i="17"/>
  <c r="T18" i="17"/>
  <c r="T19" i="17"/>
  <c r="T66" i="17"/>
  <c r="T20" i="17"/>
  <c r="T67" i="17"/>
  <c r="T21" i="17"/>
  <c r="AN6" i="28" l="1"/>
  <c r="AP5" i="28"/>
  <c r="AO5" i="28"/>
  <c r="AC6" i="21"/>
  <c r="AD5" i="21" s="1"/>
  <c r="T49" i="17"/>
  <c r="T55" i="17"/>
  <c r="V4" i="17"/>
  <c r="T98" i="17"/>
  <c r="T106" i="17"/>
  <c r="I31" i="11"/>
  <c r="I33" i="11"/>
  <c r="I14" i="11"/>
  <c r="I27" i="11"/>
  <c r="I26" i="11"/>
  <c r="I11" i="11"/>
  <c r="I35" i="11"/>
  <c r="I15" i="11"/>
  <c r="I29" i="11"/>
  <c r="I8" i="11"/>
  <c r="I34" i="11"/>
  <c r="I20" i="11"/>
  <c r="I19" i="11"/>
  <c r="I36" i="11"/>
  <c r="I13" i="11"/>
  <c r="I18" i="11"/>
  <c r="I16" i="11"/>
  <c r="I10" i="11"/>
  <c r="I17" i="11"/>
  <c r="I7" i="11"/>
  <c r="I30" i="11"/>
  <c r="I12" i="11"/>
  <c r="I28" i="11"/>
  <c r="I32" i="11"/>
  <c r="I9" i="11"/>
  <c r="U6" i="17"/>
  <c r="T17" i="17"/>
  <c r="W4" i="17"/>
  <c r="X4" i="17" s="1"/>
  <c r="T65" i="17"/>
  <c r="T63" i="17" s="1"/>
  <c r="T58" i="25" s="1"/>
  <c r="W58" i="28" s="1"/>
  <c r="X58" i="28" s="1"/>
  <c r="X4" i="14"/>
  <c r="A2" i="11"/>
  <c r="A3" i="11"/>
  <c r="A4" i="11"/>
  <c r="A5" i="11"/>
  <c r="A6" i="11"/>
  <c r="A7" i="11"/>
  <c r="A8" i="11"/>
  <c r="A9" i="11"/>
  <c r="A10" i="11"/>
  <c r="A11" i="11"/>
  <c r="A12" i="11"/>
  <c r="A13" i="11"/>
  <c r="A37" i="11"/>
  <c r="A38" i="11"/>
  <c r="A39" i="11"/>
  <c r="A40" i="11"/>
  <c r="A41" i="11"/>
  <c r="A42" i="11"/>
  <c r="A43" i="11"/>
  <c r="A44" i="11"/>
  <c r="A45" i="11"/>
  <c r="A46" i="11"/>
  <c r="A47" i="11"/>
  <c r="A48" i="11"/>
  <c r="A49" i="11"/>
  <c r="A50" i="11"/>
  <c r="A51" i="11"/>
  <c r="A52" i="11"/>
  <c r="A53" i="11"/>
  <c r="A54" i="11"/>
  <c r="A55" i="11"/>
  <c r="A56" i="11"/>
  <c r="A57" i="11"/>
  <c r="A58" i="11"/>
  <c r="A59" i="11"/>
  <c r="A60" i="11"/>
  <c r="A61" i="11"/>
  <c r="A62" i="11"/>
  <c r="A63" i="11"/>
  <c r="A64" i="11"/>
  <c r="A65" i="11"/>
  <c r="A66" i="11"/>
  <c r="A67" i="11"/>
  <c r="A68" i="11"/>
  <c r="A69" i="11"/>
  <c r="A70" i="11"/>
  <c r="A71" i="11"/>
  <c r="A72" i="11"/>
  <c r="A73" i="11"/>
  <c r="A74" i="11"/>
  <c r="A75" i="11"/>
  <c r="A76" i="11"/>
  <c r="A77" i="11"/>
  <c r="A78" i="11"/>
  <c r="A79" i="11"/>
  <c r="A80" i="11"/>
  <c r="A81" i="11"/>
  <c r="A82" i="11"/>
  <c r="A83" i="11"/>
  <c r="A84" i="11"/>
  <c r="A85" i="11"/>
  <c r="A86" i="11"/>
  <c r="A87" i="11"/>
  <c r="A88" i="11"/>
  <c r="A89" i="11"/>
  <c r="A90" i="11"/>
  <c r="A91" i="11"/>
  <c r="A92" i="11"/>
  <c r="A93" i="11"/>
  <c r="A94" i="11"/>
  <c r="A95" i="11"/>
  <c r="A96" i="11"/>
  <c r="A97" i="11"/>
  <c r="A98" i="11"/>
  <c r="A99" i="11"/>
  <c r="A100" i="11"/>
  <c r="A101" i="11"/>
  <c r="A102" i="11"/>
  <c r="A103" i="11"/>
  <c r="A104" i="11"/>
  <c r="A105" i="11"/>
  <c r="A106" i="11"/>
  <c r="A107" i="11"/>
  <c r="A108" i="11"/>
  <c r="A109" i="11"/>
  <c r="A110" i="11"/>
  <c r="A111" i="11"/>
  <c r="A112" i="11"/>
  <c r="A113" i="11"/>
  <c r="A114" i="11"/>
  <c r="A115" i="11"/>
  <c r="A116" i="11"/>
  <c r="A117" i="11"/>
  <c r="A118" i="11"/>
  <c r="A119" i="11"/>
  <c r="A120" i="11"/>
  <c r="A121" i="11"/>
  <c r="A122" i="11"/>
  <c r="A123" i="11"/>
  <c r="A124" i="11"/>
  <c r="A125" i="11"/>
  <c r="A126" i="11"/>
  <c r="A127" i="11"/>
  <c r="A128" i="11"/>
  <c r="A129" i="11"/>
  <c r="A130" i="11"/>
  <c r="A131" i="11"/>
  <c r="A132" i="11"/>
  <c r="A133" i="11"/>
  <c r="A134" i="11"/>
  <c r="A135" i="11"/>
  <c r="A136" i="11"/>
  <c r="A137" i="11"/>
  <c r="A138" i="11"/>
  <c r="A139" i="11"/>
  <c r="A140" i="11"/>
  <c r="A141" i="11"/>
  <c r="A142" i="11"/>
  <c r="A143" i="11"/>
  <c r="A144" i="11"/>
  <c r="A145" i="11"/>
  <c r="A146" i="11"/>
  <c r="A147" i="11"/>
  <c r="A148" i="11"/>
  <c r="A149" i="11"/>
  <c r="A150" i="11"/>
  <c r="A151" i="11"/>
  <c r="A152" i="11"/>
  <c r="A153" i="11"/>
  <c r="A154" i="11"/>
  <c r="A155" i="11"/>
  <c r="A156" i="11"/>
  <c r="A157" i="11"/>
  <c r="A158" i="11"/>
  <c r="A159" i="11"/>
  <c r="A160" i="11"/>
  <c r="A161" i="11"/>
  <c r="A162" i="11"/>
  <c r="A163" i="11"/>
  <c r="A164" i="11"/>
  <c r="A165" i="11"/>
  <c r="A166" i="11"/>
  <c r="A167" i="11"/>
  <c r="A168" i="11"/>
  <c r="A169" i="11"/>
  <c r="A170" i="11"/>
  <c r="A171" i="11"/>
  <c r="A172" i="11"/>
  <c r="A173" i="11"/>
  <c r="A174" i="11"/>
  <c r="A175" i="11"/>
  <c r="A176" i="11"/>
  <c r="A177" i="11"/>
  <c r="A178" i="11"/>
  <c r="A179" i="11"/>
  <c r="A180" i="11"/>
  <c r="A181" i="11"/>
  <c r="A182" i="11"/>
  <c r="A183" i="11"/>
  <c r="A184" i="11"/>
  <c r="A185" i="11"/>
  <c r="A186" i="11"/>
  <c r="A187" i="11"/>
  <c r="A188" i="11"/>
  <c r="A189" i="11"/>
  <c r="A190" i="11"/>
  <c r="A191" i="11"/>
  <c r="A192" i="11"/>
  <c r="A193" i="11"/>
  <c r="A194" i="11"/>
  <c r="A195" i="11"/>
  <c r="A196" i="11"/>
  <c r="A197" i="11"/>
  <c r="A198" i="11"/>
  <c r="A199" i="11"/>
  <c r="A200" i="11"/>
  <c r="A201" i="11"/>
  <c r="A202" i="11"/>
  <c r="A203" i="11"/>
  <c r="A204" i="11"/>
  <c r="A205" i="11"/>
  <c r="A206" i="11"/>
  <c r="A207" i="11"/>
  <c r="A208" i="11"/>
  <c r="A209" i="11"/>
  <c r="A210" i="11"/>
  <c r="A211" i="11"/>
  <c r="A212" i="11"/>
  <c r="A213" i="11"/>
  <c r="A214" i="11"/>
  <c r="A215" i="11"/>
  <c r="A216" i="11"/>
  <c r="A217" i="11"/>
  <c r="A218" i="11"/>
  <c r="A219" i="11"/>
  <c r="A220" i="11"/>
  <c r="A221" i="11"/>
  <c r="A222" i="11"/>
  <c r="A223" i="11"/>
  <c r="A224" i="11"/>
  <c r="A225" i="11"/>
  <c r="A226" i="11"/>
  <c r="A227" i="11"/>
  <c r="A228" i="11"/>
  <c r="A229" i="11"/>
  <c r="A230" i="11"/>
  <c r="A231" i="11"/>
  <c r="A232" i="11"/>
  <c r="A233" i="11"/>
  <c r="A234" i="11"/>
  <c r="A235" i="11"/>
  <c r="A236" i="11"/>
  <c r="A237" i="11"/>
  <c r="A238" i="11"/>
  <c r="A239" i="11"/>
  <c r="A240" i="11"/>
  <c r="A241" i="11"/>
  <c r="A242" i="11"/>
  <c r="A243" i="11"/>
  <c r="A244" i="11"/>
  <c r="A245" i="11"/>
  <c r="A246" i="11"/>
  <c r="A247" i="11"/>
  <c r="A248" i="11"/>
  <c r="A249" i="11"/>
  <c r="A250" i="11"/>
  <c r="A251" i="11"/>
  <c r="A252" i="11"/>
  <c r="A253" i="11"/>
  <c r="A254" i="11"/>
  <c r="A255" i="11"/>
  <c r="A256" i="11"/>
  <c r="A257" i="11"/>
  <c r="A258" i="11"/>
  <c r="A259" i="11"/>
  <c r="A260" i="11"/>
  <c r="A261" i="11"/>
  <c r="A262" i="11"/>
  <c r="A263" i="11"/>
  <c r="A264" i="11"/>
  <c r="A265" i="11"/>
  <c r="A266" i="11"/>
  <c r="A267" i="11"/>
  <c r="A268" i="11"/>
  <c r="A269" i="11"/>
  <c r="A270" i="11"/>
  <c r="A271" i="11"/>
  <c r="A272" i="11"/>
  <c r="A273" i="11"/>
  <c r="A274" i="11"/>
  <c r="A275" i="11"/>
  <c r="A276" i="11"/>
  <c r="A277" i="11"/>
  <c r="A278" i="11"/>
  <c r="A279" i="11"/>
  <c r="A280" i="11"/>
  <c r="A281" i="11"/>
  <c r="A282" i="11"/>
  <c r="A283" i="11"/>
  <c r="A284" i="11"/>
  <c r="A285" i="11"/>
  <c r="A286" i="11"/>
  <c r="A287" i="11"/>
  <c r="A288" i="11"/>
  <c r="A289" i="11"/>
  <c r="A290" i="11"/>
  <c r="A291" i="11"/>
  <c r="A292" i="11"/>
  <c r="A293" i="11"/>
  <c r="A294" i="11"/>
  <c r="A295" i="11"/>
  <c r="A296" i="11"/>
  <c r="A297" i="11"/>
  <c r="A298" i="11"/>
  <c r="A299" i="11"/>
  <c r="A300" i="11"/>
  <c r="A301" i="11"/>
  <c r="A302" i="11"/>
  <c r="A303" i="11"/>
  <c r="A304" i="11"/>
  <c r="A305" i="11"/>
  <c r="A306" i="11"/>
  <c r="A307" i="11"/>
  <c r="A308" i="11"/>
  <c r="A309" i="11"/>
  <c r="A310" i="11"/>
  <c r="A311" i="11"/>
  <c r="A312" i="11"/>
  <c r="A313" i="11"/>
  <c r="A314" i="11"/>
  <c r="A315" i="11"/>
  <c r="A316" i="11"/>
  <c r="A317" i="11"/>
  <c r="A318" i="11"/>
  <c r="A319" i="11"/>
  <c r="A320" i="11"/>
  <c r="A321" i="11"/>
  <c r="A322" i="11"/>
  <c r="A323" i="11"/>
  <c r="A324" i="11"/>
  <c r="A325" i="11"/>
  <c r="A326" i="11"/>
  <c r="A327" i="11"/>
  <c r="A328" i="11"/>
  <c r="A329" i="11"/>
  <c r="A330" i="11"/>
  <c r="A331" i="11"/>
  <c r="A332" i="11"/>
  <c r="A333" i="11"/>
  <c r="A334" i="11"/>
  <c r="A335" i="11"/>
  <c r="A336" i="11"/>
  <c r="A337" i="11"/>
  <c r="A338" i="11"/>
  <c r="A339" i="11"/>
  <c r="A340" i="11"/>
  <c r="A341" i="11"/>
  <c r="A342" i="11"/>
  <c r="A343" i="11"/>
  <c r="A344" i="11"/>
  <c r="A345" i="11"/>
  <c r="A346" i="11"/>
  <c r="A347" i="11"/>
  <c r="A348" i="11"/>
  <c r="A349" i="11"/>
  <c r="A350" i="11"/>
  <c r="A351" i="11"/>
  <c r="A352" i="11"/>
  <c r="A353" i="11"/>
  <c r="A354" i="11"/>
  <c r="A355" i="11"/>
  <c r="A356" i="11"/>
  <c r="A357" i="11"/>
  <c r="A358" i="11"/>
  <c r="A359" i="11"/>
  <c r="A360" i="11"/>
  <c r="A361" i="11"/>
  <c r="A362" i="11"/>
  <c r="A363" i="11"/>
  <c r="A364" i="11"/>
  <c r="A365" i="11"/>
  <c r="A366" i="11"/>
  <c r="A367" i="11"/>
  <c r="A368" i="11"/>
  <c r="A369" i="11"/>
  <c r="A370" i="11"/>
  <c r="A371" i="11"/>
  <c r="A372" i="11"/>
  <c r="A373" i="11"/>
  <c r="A374" i="11"/>
  <c r="A375" i="11"/>
  <c r="A376" i="11"/>
  <c r="A377" i="11"/>
  <c r="A378" i="11"/>
  <c r="A379" i="11"/>
  <c r="A380" i="11"/>
  <c r="A381" i="11"/>
  <c r="A382" i="11"/>
  <c r="A383" i="11"/>
  <c r="A384" i="11"/>
  <c r="A385" i="11"/>
  <c r="A386" i="11"/>
  <c r="A387" i="11"/>
  <c r="A388" i="11"/>
  <c r="A389" i="11"/>
  <c r="A390" i="11"/>
  <c r="A391" i="11"/>
  <c r="A392" i="11"/>
  <c r="A393" i="11"/>
  <c r="A394" i="11"/>
  <c r="A395" i="11"/>
  <c r="A396" i="11"/>
  <c r="A397" i="11"/>
  <c r="A398" i="11"/>
  <c r="A399" i="11"/>
  <c r="A400" i="11"/>
  <c r="A401" i="11"/>
  <c r="A402" i="11"/>
  <c r="A403" i="11"/>
  <c r="A404" i="11"/>
  <c r="A405" i="11"/>
  <c r="A406" i="11"/>
  <c r="A407" i="11"/>
  <c r="A408" i="11"/>
  <c r="A409" i="11"/>
  <c r="A410" i="11"/>
  <c r="A411" i="11"/>
  <c r="A412" i="11"/>
  <c r="A413" i="11"/>
  <c r="A414" i="11"/>
  <c r="A415" i="11"/>
  <c r="A416" i="11"/>
  <c r="A417" i="11"/>
  <c r="A418" i="11"/>
  <c r="A419" i="11"/>
  <c r="A420" i="11"/>
  <c r="A421" i="11"/>
  <c r="A422" i="11"/>
  <c r="A423" i="11"/>
  <c r="A424" i="11"/>
  <c r="A425" i="11"/>
  <c r="A426" i="11"/>
  <c r="A427" i="11"/>
  <c r="A428" i="11"/>
  <c r="A429" i="11"/>
  <c r="A430" i="11"/>
  <c r="A431" i="11"/>
  <c r="A432" i="11"/>
  <c r="A433" i="11"/>
  <c r="A434" i="11"/>
  <c r="A435" i="11"/>
  <c r="A436" i="11"/>
  <c r="A437" i="11"/>
  <c r="A438" i="11"/>
  <c r="A439" i="11"/>
  <c r="A440" i="11"/>
  <c r="A441" i="11"/>
  <c r="A442" i="11"/>
  <c r="A443" i="11"/>
  <c r="A444" i="11"/>
  <c r="A445" i="11"/>
  <c r="A446" i="11"/>
  <c r="A447" i="11"/>
  <c r="A448" i="11"/>
  <c r="A449" i="11"/>
  <c r="A450" i="11"/>
  <c r="A1" i="11"/>
  <c r="N2" i="1"/>
  <c r="M2" i="1"/>
  <c r="H108" i="11" l="1"/>
  <c r="H104" i="11"/>
  <c r="H105" i="11"/>
  <c r="H107" i="11"/>
  <c r="H106" i="11"/>
  <c r="R80" i="11"/>
  <c r="M92" i="11"/>
  <c r="R4" i="11"/>
  <c r="M79" i="11"/>
  <c r="R79" i="11"/>
  <c r="M91" i="11"/>
  <c r="R5" i="11"/>
  <c r="M80" i="11"/>
  <c r="M93" i="11"/>
  <c r="M94" i="11"/>
  <c r="M73" i="11"/>
  <c r="R91" i="11"/>
  <c r="M95" i="11"/>
  <c r="R90" i="11"/>
  <c r="R77" i="11"/>
  <c r="M76" i="11"/>
  <c r="M75" i="11"/>
  <c r="R92" i="11"/>
  <c r="R76" i="11"/>
  <c r="M74" i="11"/>
  <c r="R75" i="11"/>
  <c r="M96" i="11"/>
  <c r="M81" i="11"/>
  <c r="M77" i="11"/>
  <c r="M97" i="11"/>
  <c r="M82" i="11"/>
  <c r="M78" i="11"/>
  <c r="AQ5" i="28"/>
  <c r="AP6" i="28"/>
  <c r="AO6" i="28"/>
  <c r="AD6" i="21"/>
  <c r="AE5" i="21" s="1"/>
  <c r="M36" i="11"/>
  <c r="R22" i="11"/>
  <c r="M35" i="11"/>
  <c r="M31" i="11"/>
  <c r="M27" i="11"/>
  <c r="M23" i="11"/>
  <c r="R33" i="11"/>
  <c r="R29" i="11"/>
  <c r="R25" i="11"/>
  <c r="R21" i="11"/>
  <c r="M34" i="11"/>
  <c r="M30" i="11"/>
  <c r="M26" i="11"/>
  <c r="M22" i="11"/>
  <c r="R36" i="11"/>
  <c r="R32" i="11"/>
  <c r="R28" i="11"/>
  <c r="R24" i="11"/>
  <c r="R23" i="11"/>
  <c r="M28" i="11"/>
  <c r="R34" i="11"/>
  <c r="M33" i="11"/>
  <c r="M29" i="11"/>
  <c r="M25" i="11"/>
  <c r="M21" i="11"/>
  <c r="R35" i="11"/>
  <c r="R31" i="11"/>
  <c r="R27" i="11"/>
  <c r="M32" i="11"/>
  <c r="M24" i="11"/>
  <c r="R30" i="11"/>
  <c r="R26" i="11"/>
  <c r="H36" i="11"/>
  <c r="H32" i="11"/>
  <c r="H28" i="11"/>
  <c r="H24" i="11"/>
  <c r="H25" i="11"/>
  <c r="H35" i="11"/>
  <c r="H31" i="11"/>
  <c r="H27" i="11"/>
  <c r="H23" i="11"/>
  <c r="H34" i="11"/>
  <c r="H30" i="11"/>
  <c r="H26" i="11"/>
  <c r="H29" i="11"/>
  <c r="H21" i="11"/>
  <c r="H22" i="11"/>
  <c r="H33" i="11"/>
  <c r="M99" i="11"/>
  <c r="C273" i="17" s="1"/>
  <c r="R19" i="11"/>
  <c r="M16" i="11"/>
  <c r="M101" i="11"/>
  <c r="C275" i="17" s="1"/>
  <c r="R20" i="11"/>
  <c r="M19" i="11"/>
  <c r="R14" i="11"/>
  <c r="M98" i="11"/>
  <c r="C272" i="17" s="1"/>
  <c r="R18" i="11"/>
  <c r="M90" i="11"/>
  <c r="C264" i="17" s="1"/>
  <c r="M20" i="11"/>
  <c r="R17" i="11"/>
  <c r="R15" i="11"/>
  <c r="M14" i="11"/>
  <c r="M18" i="11"/>
  <c r="M15" i="11"/>
  <c r="M100" i="11"/>
  <c r="C274" i="17" s="1"/>
  <c r="R16" i="11"/>
  <c r="M17" i="11"/>
  <c r="H17" i="11"/>
  <c r="H15" i="11"/>
  <c r="H16" i="11"/>
  <c r="H19" i="11"/>
  <c r="H20" i="11"/>
  <c r="H18" i="11"/>
  <c r="H14" i="11"/>
  <c r="T13" i="17"/>
  <c r="T11" i="17" s="1"/>
  <c r="T11" i="25" s="1"/>
  <c r="W11" i="28" s="1"/>
  <c r="X11" i="28" s="1"/>
  <c r="I2" i="11"/>
  <c r="V5" i="17"/>
  <c r="R39" i="11"/>
  <c r="R38" i="11"/>
  <c r="M70" i="11"/>
  <c r="R46" i="11"/>
  <c r="M38" i="11"/>
  <c r="R84" i="11"/>
  <c r="R12" i="11"/>
  <c r="R70" i="11"/>
  <c r="R6" i="11"/>
  <c r="R74" i="11"/>
  <c r="R63" i="11"/>
  <c r="M46" i="11"/>
  <c r="R62" i="11"/>
  <c r="M10" i="11"/>
  <c r="M54" i="11"/>
  <c r="R55" i="11"/>
  <c r="M62" i="11"/>
  <c r="R54" i="11"/>
  <c r="R47" i="11"/>
  <c r="Y4" i="17"/>
  <c r="Y4" i="14"/>
  <c r="Z4" i="14" s="1"/>
  <c r="H8" i="11"/>
  <c r="H11" i="11"/>
  <c r="H10" i="11"/>
  <c r="H6" i="11"/>
  <c r="M4" i="11"/>
  <c r="H12" i="11"/>
  <c r="H7" i="11"/>
  <c r="H9" i="11"/>
  <c r="M3" i="11"/>
  <c r="H13" i="11"/>
  <c r="M5" i="11"/>
  <c r="R82" i="11"/>
  <c r="R69" i="11"/>
  <c r="R61" i="11"/>
  <c r="R53" i="11"/>
  <c r="R45" i="11"/>
  <c r="M7" i="11"/>
  <c r="M9" i="11"/>
  <c r="M40" i="11"/>
  <c r="M48" i="11"/>
  <c r="M56" i="11"/>
  <c r="M64" i="11"/>
  <c r="M85" i="11"/>
  <c r="C256" i="17" s="1"/>
  <c r="R10" i="11"/>
  <c r="M47" i="11"/>
  <c r="M63" i="11"/>
  <c r="R68" i="11"/>
  <c r="R60" i="11"/>
  <c r="R52" i="11"/>
  <c r="R44" i="11"/>
  <c r="M41" i="11"/>
  <c r="M49" i="11"/>
  <c r="M57" i="11"/>
  <c r="M65" i="11"/>
  <c r="M86" i="11"/>
  <c r="C257" i="17" s="1"/>
  <c r="R88" i="11"/>
  <c r="R67" i="11"/>
  <c r="R59" i="11"/>
  <c r="R51" i="11"/>
  <c r="R43" i="11"/>
  <c r="R13" i="11"/>
  <c r="M8" i="11"/>
  <c r="M11" i="11"/>
  <c r="M42" i="11"/>
  <c r="M50" i="11"/>
  <c r="M58" i="11"/>
  <c r="M66" i="11"/>
  <c r="M87" i="11"/>
  <c r="C258" i="17" s="1"/>
  <c r="R73" i="11"/>
  <c r="R87" i="11"/>
  <c r="R66" i="11"/>
  <c r="R58" i="11"/>
  <c r="R50" i="11"/>
  <c r="R42" i="11"/>
  <c r="R11" i="11"/>
  <c r="R8" i="11"/>
  <c r="M13" i="11"/>
  <c r="M43" i="11"/>
  <c r="M51" i="11"/>
  <c r="M59" i="11"/>
  <c r="M67" i="11"/>
  <c r="M88" i="11"/>
  <c r="C259" i="17" s="1"/>
  <c r="R81" i="11"/>
  <c r="R3" i="11"/>
  <c r="R78" i="11"/>
  <c r="R72" i="11"/>
  <c r="R86" i="11"/>
  <c r="R65" i="11"/>
  <c r="R57" i="11"/>
  <c r="R49" i="11"/>
  <c r="R41" i="11"/>
  <c r="M44" i="11"/>
  <c r="M52" i="11"/>
  <c r="M60" i="11"/>
  <c r="M68" i="11"/>
  <c r="M6" i="11"/>
  <c r="M12" i="11"/>
  <c r="M39" i="11"/>
  <c r="M55" i="11"/>
  <c r="M84" i="11"/>
  <c r="C255" i="17" s="1"/>
  <c r="R85" i="11"/>
  <c r="R64" i="11"/>
  <c r="R56" i="11"/>
  <c r="R48" i="11"/>
  <c r="R40" i="11"/>
  <c r="R9" i="11"/>
  <c r="R7" i="11"/>
  <c r="M45" i="11"/>
  <c r="M53" i="11"/>
  <c r="M61" i="11"/>
  <c r="M69" i="11"/>
  <c r="J48" i="11"/>
  <c r="J47" i="11"/>
  <c r="J46" i="11"/>
  <c r="J45" i="11"/>
  <c r="J44" i="11"/>
  <c r="J43" i="11"/>
  <c r="J42" i="11"/>
  <c r="J41" i="11"/>
  <c r="J40" i="11"/>
  <c r="J39" i="11"/>
  <c r="J13" i="11"/>
  <c r="J12" i="11"/>
  <c r="J11" i="11"/>
  <c r="J10" i="11"/>
  <c r="J9" i="11"/>
  <c r="J8" i="11"/>
  <c r="J7" i="11"/>
  <c r="J5" i="11"/>
  <c r="J4" i="11"/>
  <c r="N97" i="11" s="1"/>
  <c r="T258" i="17"/>
  <c r="T274" i="17"/>
  <c r="U258" i="17"/>
  <c r="U274" i="17"/>
  <c r="T259" i="17"/>
  <c r="U273" i="17"/>
  <c r="T272" i="17"/>
  <c r="T256" i="17"/>
  <c r="U272" i="17"/>
  <c r="U256" i="17"/>
  <c r="U275" i="17"/>
  <c r="T275" i="17"/>
  <c r="U259" i="17"/>
  <c r="T257" i="17"/>
  <c r="T273" i="17"/>
  <c r="U257" i="17"/>
  <c r="U104" i="22" l="1"/>
  <c r="T104" i="22"/>
  <c r="T255" i="17"/>
  <c r="U217" i="25"/>
  <c r="Z217" i="28" s="1"/>
  <c r="U122" i="22"/>
  <c r="T122" i="22"/>
  <c r="T217" i="25"/>
  <c r="W217" i="28" s="1"/>
  <c r="U121" i="22"/>
  <c r="U216" i="25"/>
  <c r="Z216" i="28" s="1"/>
  <c r="T216" i="25"/>
  <c r="W216" i="28" s="1"/>
  <c r="T121" i="22"/>
  <c r="U107" i="22"/>
  <c r="T107" i="22"/>
  <c r="U120" i="22"/>
  <c r="U215" i="25"/>
  <c r="Z215" i="28" s="1"/>
  <c r="T215" i="25"/>
  <c r="W215" i="28" s="1"/>
  <c r="T120" i="22"/>
  <c r="U106" i="22"/>
  <c r="T106" i="22"/>
  <c r="U105" i="22"/>
  <c r="T105" i="22"/>
  <c r="T123" i="22"/>
  <c r="T218" i="25"/>
  <c r="W218" i="28" s="1"/>
  <c r="U123" i="22"/>
  <c r="U218" i="25"/>
  <c r="Z218" i="28" s="1"/>
  <c r="C193" i="25"/>
  <c r="C94" i="19"/>
  <c r="C246" i="17"/>
  <c r="C94" i="22"/>
  <c r="C193" i="28"/>
  <c r="C246" i="14"/>
  <c r="C193" i="24"/>
  <c r="C240" i="17"/>
  <c r="C88" i="22"/>
  <c r="C88" i="19"/>
  <c r="C240" i="14"/>
  <c r="C98" i="22"/>
  <c r="C197" i="28"/>
  <c r="C250" i="14"/>
  <c r="C197" i="24"/>
  <c r="C197" i="25"/>
  <c r="C98" i="19"/>
  <c r="C250" i="17"/>
  <c r="C114" i="21"/>
  <c r="C114" i="18"/>
  <c r="C291" i="28"/>
  <c r="C390" i="14"/>
  <c r="C390" i="17"/>
  <c r="C291" i="24"/>
  <c r="C291" i="25"/>
  <c r="C268" i="17"/>
  <c r="C211" i="24"/>
  <c r="C211" i="25"/>
  <c r="C116" i="19"/>
  <c r="C268" i="14"/>
  <c r="C116" i="22"/>
  <c r="C211" i="28"/>
  <c r="C266" i="17"/>
  <c r="C114" i="22"/>
  <c r="C209" i="28"/>
  <c r="C209" i="24"/>
  <c r="C209" i="25"/>
  <c r="C114" i="19"/>
  <c r="C266" i="14"/>
  <c r="C91" i="21"/>
  <c r="C91" i="18"/>
  <c r="C367" i="17"/>
  <c r="C367" i="14"/>
  <c r="C271" i="17"/>
  <c r="C119" i="22"/>
  <c r="C214" i="28"/>
  <c r="C271" i="14"/>
  <c r="C214" i="24"/>
  <c r="C214" i="25"/>
  <c r="C119" i="19"/>
  <c r="C242" i="17"/>
  <c r="C90" i="22"/>
  <c r="C90" i="19"/>
  <c r="C242" i="14"/>
  <c r="C267" i="17"/>
  <c r="C210" i="24"/>
  <c r="C210" i="25"/>
  <c r="C115" i="19"/>
  <c r="C115" i="22"/>
  <c r="C210" i="28"/>
  <c r="C267" i="14"/>
  <c r="C277" i="28"/>
  <c r="C277" i="24"/>
  <c r="C277" i="25"/>
  <c r="C96" i="18"/>
  <c r="C96" i="21"/>
  <c r="C372" i="14"/>
  <c r="C372" i="17"/>
  <c r="C10" i="21"/>
  <c r="C229" i="28"/>
  <c r="C286" i="14"/>
  <c r="C229" i="24"/>
  <c r="C229" i="25"/>
  <c r="C10" i="18"/>
  <c r="C244" i="17"/>
  <c r="C92" i="22"/>
  <c r="C92" i="19"/>
  <c r="C244" i="14"/>
  <c r="C243" i="14"/>
  <c r="C243" i="17"/>
  <c r="C91" i="19"/>
  <c r="C91" i="22"/>
  <c r="C96" i="19"/>
  <c r="C248" i="17"/>
  <c r="C96" i="22"/>
  <c r="C195" i="28"/>
  <c r="C248" i="14"/>
  <c r="C195" i="24"/>
  <c r="C195" i="25"/>
  <c r="C121" i="14"/>
  <c r="C121" i="17"/>
  <c r="C196" i="28"/>
  <c r="C196" i="24"/>
  <c r="C196" i="25"/>
  <c r="C97" i="19"/>
  <c r="C249" i="14"/>
  <c r="C249" i="17"/>
  <c r="C97" i="22"/>
  <c r="C92" i="18"/>
  <c r="C368" i="14"/>
  <c r="C92" i="21"/>
  <c r="C368" i="17"/>
  <c r="C287" i="14"/>
  <c r="C230" i="28"/>
  <c r="C230" i="24"/>
  <c r="C230" i="25"/>
  <c r="C11" i="21"/>
  <c r="C11" i="18"/>
  <c r="C122" i="14"/>
  <c r="C122" i="17"/>
  <c r="C270" i="17"/>
  <c r="C118" i="19"/>
  <c r="C270" i="14"/>
  <c r="C118" i="22"/>
  <c r="C213" i="28"/>
  <c r="C213" i="24"/>
  <c r="C213" i="25"/>
  <c r="C289" i="25"/>
  <c r="C289" i="28"/>
  <c r="C289" i="24"/>
  <c r="C112" i="18"/>
  <c r="C388" i="14"/>
  <c r="C112" i="21"/>
  <c r="C388" i="17"/>
  <c r="C265" i="17"/>
  <c r="C208" i="28"/>
  <c r="C265" i="14"/>
  <c r="C208" i="24"/>
  <c r="C208" i="25"/>
  <c r="C113" i="19"/>
  <c r="C113" i="22"/>
  <c r="C120" i="14"/>
  <c r="C120" i="17"/>
  <c r="C90" i="18"/>
  <c r="C366" i="14"/>
  <c r="C90" i="21"/>
  <c r="C366" i="17"/>
  <c r="C269" i="17"/>
  <c r="C212" i="24"/>
  <c r="C212" i="25"/>
  <c r="C117" i="19"/>
  <c r="C117" i="22"/>
  <c r="C212" i="28"/>
  <c r="C269" i="14"/>
  <c r="C276" i="24"/>
  <c r="C276" i="25"/>
  <c r="C95" i="21"/>
  <c r="C276" i="28"/>
  <c r="C95" i="18"/>
  <c r="C371" i="17"/>
  <c r="C371" i="14"/>
  <c r="C119" i="14"/>
  <c r="C119" i="17"/>
  <c r="C89" i="22"/>
  <c r="C241" i="14"/>
  <c r="C241" i="17"/>
  <c r="C89" i="19"/>
  <c r="C290" i="24"/>
  <c r="C290" i="25"/>
  <c r="C113" i="18"/>
  <c r="C113" i="21"/>
  <c r="C389" i="17"/>
  <c r="C389" i="14"/>
  <c r="C290" i="28"/>
  <c r="C95" i="22"/>
  <c r="C194" i="28"/>
  <c r="C194" i="24"/>
  <c r="C194" i="25"/>
  <c r="C95" i="19"/>
  <c r="C247" i="14"/>
  <c r="C247" i="17"/>
  <c r="C123" i="14"/>
  <c r="C123" i="17"/>
  <c r="C81" i="19"/>
  <c r="C233" i="14"/>
  <c r="C81" i="22"/>
  <c r="C73" i="19"/>
  <c r="C73" i="22"/>
  <c r="C225" i="14"/>
  <c r="C64" i="19"/>
  <c r="C64" i="22"/>
  <c r="C216" i="14"/>
  <c r="C55" i="19"/>
  <c r="C55" i="22"/>
  <c r="C207" i="14"/>
  <c r="C233" i="28"/>
  <c r="C233" i="24"/>
  <c r="C14" i="21"/>
  <c r="C233" i="25"/>
  <c r="C14" i="18"/>
  <c r="C290" i="14"/>
  <c r="C235" i="28"/>
  <c r="C235" i="24"/>
  <c r="C16" i="21"/>
  <c r="C16" i="18"/>
  <c r="C235" i="25"/>
  <c r="C292" i="14"/>
  <c r="C50" i="18"/>
  <c r="C326" i="14"/>
  <c r="C50" i="21"/>
  <c r="C326" i="17"/>
  <c r="C58" i="18"/>
  <c r="C334" i="14"/>
  <c r="C58" i="21"/>
  <c r="C334" i="17"/>
  <c r="C67" i="21"/>
  <c r="C67" i="18"/>
  <c r="C343" i="14"/>
  <c r="C343" i="17"/>
  <c r="C76" i="21"/>
  <c r="C76" i="18"/>
  <c r="C352" i="17"/>
  <c r="C352" i="14"/>
  <c r="C380" i="14"/>
  <c r="C104" i="21"/>
  <c r="C380" i="17"/>
  <c r="C104" i="18"/>
  <c r="C202" i="28"/>
  <c r="C202" i="24"/>
  <c r="C202" i="25"/>
  <c r="C103" i="19"/>
  <c r="C103" i="22"/>
  <c r="C255" i="14"/>
  <c r="C66" i="19"/>
  <c r="C66" i="22"/>
  <c r="C218" i="14"/>
  <c r="C49" i="19"/>
  <c r="C49" i="22"/>
  <c r="C201" i="14"/>
  <c r="C156" i="28"/>
  <c r="C19" i="19"/>
  <c r="C156" i="24"/>
  <c r="C156" i="25"/>
  <c r="C171" i="14"/>
  <c r="C19" i="22"/>
  <c r="C150" i="28"/>
  <c r="C13" i="19"/>
  <c r="C150" i="24"/>
  <c r="C13" i="22"/>
  <c r="C150" i="25"/>
  <c r="C165" i="14"/>
  <c r="C80" i="19"/>
  <c r="C80" i="22"/>
  <c r="C232" i="14"/>
  <c r="C187" i="24"/>
  <c r="C72" i="22"/>
  <c r="C187" i="25"/>
  <c r="C187" i="28"/>
  <c r="C72" i="19"/>
  <c r="C224" i="14"/>
  <c r="C63" i="22"/>
  <c r="C63" i="19"/>
  <c r="C215" i="14"/>
  <c r="C54" i="22"/>
  <c r="C54" i="19"/>
  <c r="C206" i="14"/>
  <c r="C327" i="14"/>
  <c r="C51" i="21"/>
  <c r="C51" i="18"/>
  <c r="C327" i="17"/>
  <c r="C268" i="25"/>
  <c r="C268" i="28"/>
  <c r="C268" i="24"/>
  <c r="C336" i="14"/>
  <c r="C60" i="21"/>
  <c r="C60" i="18"/>
  <c r="C336" i="17"/>
  <c r="C68" i="18"/>
  <c r="C68" i="21"/>
  <c r="C344" i="17"/>
  <c r="C344" i="14"/>
  <c r="C77" i="18"/>
  <c r="C353" i="14"/>
  <c r="C77" i="21"/>
  <c r="C353" i="17"/>
  <c r="C381" i="14"/>
  <c r="C381" i="17"/>
  <c r="C105" i="21"/>
  <c r="C105" i="18"/>
  <c r="C274" i="25"/>
  <c r="C274" i="28"/>
  <c r="C274" i="24"/>
  <c r="C363" i="14"/>
  <c r="C87" i="21"/>
  <c r="C363" i="17"/>
  <c r="C87" i="18"/>
  <c r="C275" i="28"/>
  <c r="C275" i="24"/>
  <c r="C275" i="25"/>
  <c r="C370" i="14"/>
  <c r="C94" i="21"/>
  <c r="C94" i="18"/>
  <c r="C370" i="17"/>
  <c r="C228" i="28"/>
  <c r="C228" i="24"/>
  <c r="C228" i="25"/>
  <c r="C9" i="18"/>
  <c r="C285" i="14"/>
  <c r="C9" i="21"/>
  <c r="C278" i="24"/>
  <c r="C278" i="25"/>
  <c r="C97" i="21"/>
  <c r="C278" i="28"/>
  <c r="C97" i="18"/>
  <c r="C373" i="17"/>
  <c r="C373" i="14"/>
  <c r="C107" i="22"/>
  <c r="C107" i="19"/>
  <c r="C259" i="14"/>
  <c r="C79" i="19"/>
  <c r="C231" i="14"/>
  <c r="C79" i="22"/>
  <c r="C70" i="19"/>
  <c r="C70" i="22"/>
  <c r="C222" i="14"/>
  <c r="C62" i="19"/>
  <c r="C62" i="22"/>
  <c r="C214" i="14"/>
  <c r="C53" i="19"/>
  <c r="C53" i="22"/>
  <c r="C205" i="14"/>
  <c r="C157" i="28"/>
  <c r="C20" i="19"/>
  <c r="C157" i="24"/>
  <c r="C20" i="22"/>
  <c r="C157" i="25"/>
  <c r="C172" i="14"/>
  <c r="C234" i="28"/>
  <c r="C234" i="24"/>
  <c r="C234" i="25"/>
  <c r="C15" i="18"/>
  <c r="C291" i="14"/>
  <c r="C15" i="21"/>
  <c r="C237" i="28"/>
  <c r="C237" i="24"/>
  <c r="C18" i="21"/>
  <c r="C18" i="18"/>
  <c r="C237" i="25"/>
  <c r="C294" i="14"/>
  <c r="C52" i="18"/>
  <c r="C328" i="14"/>
  <c r="C52" i="21"/>
  <c r="C328" i="17"/>
  <c r="C61" i="21"/>
  <c r="C61" i="18"/>
  <c r="C337" i="14"/>
  <c r="C337" i="17"/>
  <c r="C69" i="21"/>
  <c r="C69" i="18"/>
  <c r="C345" i="14"/>
  <c r="C345" i="17"/>
  <c r="C78" i="21"/>
  <c r="C78" i="18"/>
  <c r="C354" i="17"/>
  <c r="C354" i="14"/>
  <c r="C382" i="14"/>
  <c r="C106" i="21"/>
  <c r="C382" i="17"/>
  <c r="C106" i="18"/>
  <c r="C88" i="18"/>
  <c r="C364" i="14"/>
  <c r="C88" i="21"/>
  <c r="C364" i="17"/>
  <c r="C106" i="19"/>
  <c r="C106" i="22"/>
  <c r="C258" i="14"/>
  <c r="C78" i="19"/>
  <c r="C78" i="22"/>
  <c r="C230" i="14"/>
  <c r="C69" i="22"/>
  <c r="C69" i="19"/>
  <c r="C221" i="14"/>
  <c r="C61" i="22"/>
  <c r="C61" i="19"/>
  <c r="C213" i="14"/>
  <c r="C52" i="22"/>
  <c r="C52" i="19"/>
  <c r="C204" i="14"/>
  <c r="C155" i="28"/>
  <c r="C18" i="19"/>
  <c r="C155" i="24"/>
  <c r="C18" i="22"/>
  <c r="C155" i="25"/>
  <c r="C170" i="14"/>
  <c r="C152" i="28"/>
  <c r="C15" i="19"/>
  <c r="C152" i="24"/>
  <c r="C167" i="14"/>
  <c r="C15" i="22"/>
  <c r="C152" i="25"/>
  <c r="C239" i="28"/>
  <c r="C239" i="24"/>
  <c r="C239" i="25"/>
  <c r="C20" i="21"/>
  <c r="C20" i="18"/>
  <c r="C296" i="14"/>
  <c r="C329" i="14"/>
  <c r="C53" i="21"/>
  <c r="C53" i="18"/>
  <c r="C329" i="17"/>
  <c r="C62" i="18"/>
  <c r="C62" i="21"/>
  <c r="C338" i="17"/>
  <c r="C338" i="14"/>
  <c r="C70" i="18"/>
  <c r="C70" i="21"/>
  <c r="C346" i="17"/>
  <c r="C346" i="14"/>
  <c r="C79" i="18"/>
  <c r="C355" i="14"/>
  <c r="C79" i="21"/>
  <c r="C355" i="17"/>
  <c r="C383" i="14"/>
  <c r="C383" i="17"/>
  <c r="C107" i="18"/>
  <c r="C107" i="21"/>
  <c r="C105" i="22"/>
  <c r="C105" i="19"/>
  <c r="C257" i="14"/>
  <c r="C77" i="19"/>
  <c r="C229" i="14"/>
  <c r="C77" i="22"/>
  <c r="C68" i="19"/>
  <c r="C68" i="22"/>
  <c r="C220" i="14"/>
  <c r="C186" i="28"/>
  <c r="C60" i="19"/>
  <c r="C186" i="24"/>
  <c r="C60" i="22"/>
  <c r="C186" i="25"/>
  <c r="C212" i="14"/>
  <c r="C51" i="19"/>
  <c r="C51" i="22"/>
  <c r="C203" i="14"/>
  <c r="C54" i="18"/>
  <c r="C330" i="14"/>
  <c r="C54" i="21"/>
  <c r="C330" i="17"/>
  <c r="C63" i="21"/>
  <c r="C63" i="18"/>
  <c r="C339" i="14"/>
  <c r="C339" i="17"/>
  <c r="C269" i="28"/>
  <c r="C269" i="24"/>
  <c r="C269" i="25"/>
  <c r="C72" i="21"/>
  <c r="C72" i="18"/>
  <c r="C348" i="14"/>
  <c r="C348" i="17"/>
  <c r="C80" i="21"/>
  <c r="C80" i="18"/>
  <c r="C356" i="17"/>
  <c r="C356" i="14"/>
  <c r="C75" i="19"/>
  <c r="C75" i="22"/>
  <c r="C227" i="14"/>
  <c r="C57" i="19"/>
  <c r="C57" i="22"/>
  <c r="C209" i="14"/>
  <c r="C236" i="28"/>
  <c r="C236" i="24"/>
  <c r="C236" i="25"/>
  <c r="C17" i="18"/>
  <c r="C293" i="14"/>
  <c r="C17" i="21"/>
  <c r="C104" i="19"/>
  <c r="C104" i="22"/>
  <c r="C256" i="14"/>
  <c r="C76" i="19"/>
  <c r="C76" i="22"/>
  <c r="C228" i="14"/>
  <c r="C67" i="22"/>
  <c r="C67" i="19"/>
  <c r="C219" i="14"/>
  <c r="C58" i="22"/>
  <c r="C58" i="19"/>
  <c r="C210" i="14"/>
  <c r="C50" i="22"/>
  <c r="C50" i="19"/>
  <c r="C202" i="14"/>
  <c r="C153" i="28"/>
  <c r="C16" i="19"/>
  <c r="C153" i="24"/>
  <c r="C16" i="22"/>
  <c r="C153" i="25"/>
  <c r="C168" i="14"/>
  <c r="C151" i="28"/>
  <c r="C14" i="19"/>
  <c r="C151" i="24"/>
  <c r="C14" i="22"/>
  <c r="C151" i="25"/>
  <c r="C166" i="14"/>
  <c r="C331" i="14"/>
  <c r="C55" i="21"/>
  <c r="C55" i="18"/>
  <c r="C331" i="17"/>
  <c r="C64" i="18"/>
  <c r="C64" i="21"/>
  <c r="C340" i="17"/>
  <c r="C340" i="14"/>
  <c r="C73" i="18"/>
  <c r="C349" i="14"/>
  <c r="C73" i="21"/>
  <c r="C349" i="17"/>
  <c r="C81" i="18"/>
  <c r="C357" i="14"/>
  <c r="C81" i="21"/>
  <c r="C357" i="17"/>
  <c r="C279" i="28"/>
  <c r="C279" i="24"/>
  <c r="C279" i="25"/>
  <c r="C98" i="18"/>
  <c r="C98" i="21"/>
  <c r="C374" i="14"/>
  <c r="C374" i="17"/>
  <c r="C11" i="22"/>
  <c r="C148" i="25"/>
  <c r="C148" i="28"/>
  <c r="C11" i="19"/>
  <c r="C148" i="24"/>
  <c r="C163" i="14"/>
  <c r="C118" i="25"/>
  <c r="C118" i="28"/>
  <c r="C118" i="24"/>
  <c r="C133" i="14"/>
  <c r="C9" i="22"/>
  <c r="C146" i="25"/>
  <c r="C146" i="28"/>
  <c r="C9" i="19"/>
  <c r="C146" i="24"/>
  <c r="C161" i="14"/>
  <c r="C114" i="25"/>
  <c r="C114" i="28"/>
  <c r="C114" i="24"/>
  <c r="C129" i="14"/>
  <c r="C112" i="25"/>
  <c r="C112" i="28"/>
  <c r="C112" i="24"/>
  <c r="C127" i="14"/>
  <c r="C117" i="28"/>
  <c r="C117" i="25"/>
  <c r="C132" i="14"/>
  <c r="C117" i="24"/>
  <c r="C147" i="28"/>
  <c r="C10" i="19"/>
  <c r="C147" i="24"/>
  <c r="C10" i="22"/>
  <c r="C147" i="25"/>
  <c r="C162" i="14"/>
  <c r="C111" i="28"/>
  <c r="C111" i="25"/>
  <c r="C111" i="24"/>
  <c r="C126" i="14"/>
  <c r="C115" i="28"/>
  <c r="C115" i="25"/>
  <c r="C130" i="14"/>
  <c r="C115" i="24"/>
  <c r="C116" i="25"/>
  <c r="C116" i="28"/>
  <c r="C116" i="24"/>
  <c r="C131" i="14"/>
  <c r="C113" i="28"/>
  <c r="C113" i="25"/>
  <c r="C128" i="14"/>
  <c r="C113" i="24"/>
  <c r="C333" i="14"/>
  <c r="C57" i="21"/>
  <c r="C57" i="18"/>
  <c r="C333" i="17"/>
  <c r="C65" i="21"/>
  <c r="C65" i="18"/>
  <c r="C341" i="14"/>
  <c r="C341" i="17"/>
  <c r="C74" i="19"/>
  <c r="C74" i="22"/>
  <c r="C226" i="14"/>
  <c r="C66" i="18"/>
  <c r="C66" i="21"/>
  <c r="C342" i="17"/>
  <c r="C342" i="14"/>
  <c r="C65" i="22"/>
  <c r="C65" i="19"/>
  <c r="C217" i="14"/>
  <c r="C154" i="28"/>
  <c r="C17" i="19"/>
  <c r="C154" i="24"/>
  <c r="C169" i="14"/>
  <c r="C17" i="22"/>
  <c r="C154" i="25"/>
  <c r="C74" i="21"/>
  <c r="C74" i="18"/>
  <c r="C350" i="17"/>
  <c r="C350" i="14"/>
  <c r="C56" i="22"/>
  <c r="C56" i="19"/>
  <c r="C208" i="14"/>
  <c r="C75" i="18"/>
  <c r="C351" i="14"/>
  <c r="C75" i="21"/>
  <c r="C351" i="17"/>
  <c r="C365" i="14"/>
  <c r="C89" i="21"/>
  <c r="C89" i="18"/>
  <c r="C365" i="17"/>
  <c r="C232" i="24"/>
  <c r="C232" i="25"/>
  <c r="C13" i="18"/>
  <c r="C13" i="21"/>
  <c r="C232" i="28"/>
  <c r="C289" i="14"/>
  <c r="C82" i="21"/>
  <c r="C82" i="18"/>
  <c r="C358" i="17"/>
  <c r="C358" i="14"/>
  <c r="C238" i="28"/>
  <c r="C238" i="24"/>
  <c r="C238" i="25"/>
  <c r="C19" i="18"/>
  <c r="C295" i="14"/>
  <c r="C19" i="21"/>
  <c r="C284" i="28"/>
  <c r="C284" i="24"/>
  <c r="C103" i="18"/>
  <c r="C379" i="14"/>
  <c r="C284" i="25"/>
  <c r="C103" i="21"/>
  <c r="C379" i="17"/>
  <c r="C48" i="22"/>
  <c r="C185" i="25"/>
  <c r="C185" i="28"/>
  <c r="C48" i="19"/>
  <c r="C185" i="24"/>
  <c r="C200" i="14"/>
  <c r="C56" i="18"/>
  <c r="C332" i="14"/>
  <c r="C56" i="21"/>
  <c r="C332" i="17"/>
  <c r="C82" i="19"/>
  <c r="C82" i="22"/>
  <c r="C234" i="14"/>
  <c r="C267" i="28"/>
  <c r="C267" i="24"/>
  <c r="C267" i="25"/>
  <c r="C324" i="14"/>
  <c r="C48" i="18"/>
  <c r="C48" i="21"/>
  <c r="C324" i="17"/>
  <c r="C325" i="14"/>
  <c r="C49" i="21"/>
  <c r="C49" i="18"/>
  <c r="C325" i="17"/>
  <c r="C119" i="28"/>
  <c r="C119" i="25"/>
  <c r="C134" i="14"/>
  <c r="C119" i="24"/>
  <c r="C123" i="28"/>
  <c r="C123" i="25"/>
  <c r="C138" i="14"/>
  <c r="C123" i="24"/>
  <c r="C125" i="28"/>
  <c r="C125" i="25"/>
  <c r="C140" i="14"/>
  <c r="C125" i="24"/>
  <c r="C124" i="25"/>
  <c r="C124" i="28"/>
  <c r="C124" i="24"/>
  <c r="C139" i="14"/>
  <c r="C121" i="28"/>
  <c r="C121" i="25"/>
  <c r="C136" i="14"/>
  <c r="C121" i="24"/>
  <c r="C120" i="25"/>
  <c r="C120" i="28"/>
  <c r="C120" i="24"/>
  <c r="C135" i="14"/>
  <c r="C122" i="25"/>
  <c r="C122" i="28"/>
  <c r="C122" i="24"/>
  <c r="C137" i="14"/>
  <c r="C161" i="28"/>
  <c r="C24" i="19"/>
  <c r="C161" i="24"/>
  <c r="C24" i="22"/>
  <c r="C161" i="25"/>
  <c r="C176" i="14"/>
  <c r="C242" i="28"/>
  <c r="C242" i="24"/>
  <c r="C242" i="25"/>
  <c r="C23" i="18"/>
  <c r="C299" i="14"/>
  <c r="C23" i="21"/>
  <c r="C122" i="22"/>
  <c r="C217" i="28"/>
  <c r="C217" i="24"/>
  <c r="C217" i="25"/>
  <c r="C122" i="19"/>
  <c r="C274" i="14"/>
  <c r="C159" i="28"/>
  <c r="C22" i="19"/>
  <c r="C159" i="24"/>
  <c r="C22" i="22"/>
  <c r="C159" i="25"/>
  <c r="C174" i="14"/>
  <c r="C162" i="28"/>
  <c r="C25" i="19"/>
  <c r="C162" i="24"/>
  <c r="C25" i="22"/>
  <c r="C162" i="25"/>
  <c r="C177" i="14"/>
  <c r="C158" i="28"/>
  <c r="C21" i="19"/>
  <c r="C158" i="24"/>
  <c r="C21" i="22"/>
  <c r="C158" i="25"/>
  <c r="C173" i="14"/>
  <c r="C241" i="28"/>
  <c r="C241" i="24"/>
  <c r="C241" i="25"/>
  <c r="C22" i="21"/>
  <c r="C22" i="18"/>
  <c r="C298" i="14"/>
  <c r="C243" i="28"/>
  <c r="C243" i="24"/>
  <c r="C24" i="21"/>
  <c r="C243" i="25"/>
  <c r="C24" i="18"/>
  <c r="C300" i="14"/>
  <c r="C164" i="28"/>
  <c r="C27" i="19"/>
  <c r="C164" i="24"/>
  <c r="C27" i="22"/>
  <c r="C179" i="14"/>
  <c r="C164" i="25"/>
  <c r="C112" i="22"/>
  <c r="C207" i="28"/>
  <c r="C207" i="24"/>
  <c r="C207" i="25"/>
  <c r="C112" i="19"/>
  <c r="C264" i="14"/>
  <c r="C244" i="28"/>
  <c r="C244" i="24"/>
  <c r="C244" i="25"/>
  <c r="C25" i="18"/>
  <c r="C301" i="14"/>
  <c r="C25" i="21"/>
  <c r="C120" i="22"/>
  <c r="C215" i="28"/>
  <c r="C215" i="24"/>
  <c r="C215" i="25"/>
  <c r="C120" i="19"/>
  <c r="C272" i="14"/>
  <c r="C240" i="28"/>
  <c r="C240" i="24"/>
  <c r="C240" i="25"/>
  <c r="C21" i="18"/>
  <c r="C297" i="14"/>
  <c r="C21" i="21"/>
  <c r="C163" i="28"/>
  <c r="C26" i="19"/>
  <c r="C163" i="24"/>
  <c r="C26" i="22"/>
  <c r="C163" i="25"/>
  <c r="C178" i="14"/>
  <c r="C246" i="28"/>
  <c r="C246" i="24"/>
  <c r="C246" i="25"/>
  <c r="C27" i="18"/>
  <c r="C303" i="14"/>
  <c r="C27" i="21"/>
  <c r="C218" i="24"/>
  <c r="C218" i="25"/>
  <c r="C123" i="19"/>
  <c r="C123" i="22"/>
  <c r="C218" i="28"/>
  <c r="C275" i="14"/>
  <c r="C160" i="28"/>
  <c r="C23" i="19"/>
  <c r="C160" i="24"/>
  <c r="C23" i="22"/>
  <c r="C160" i="25"/>
  <c r="C175" i="14"/>
  <c r="C245" i="28"/>
  <c r="C245" i="24"/>
  <c r="C26" i="21"/>
  <c r="C245" i="25"/>
  <c r="C26" i="18"/>
  <c r="C302" i="14"/>
  <c r="C216" i="24"/>
  <c r="C216" i="25"/>
  <c r="C121" i="19"/>
  <c r="C121" i="22"/>
  <c r="C216" i="28"/>
  <c r="C273" i="14"/>
  <c r="C138" i="25"/>
  <c r="C138" i="28"/>
  <c r="C138" i="24"/>
  <c r="C153" i="14"/>
  <c r="C127" i="28"/>
  <c r="C127" i="25"/>
  <c r="C142" i="14"/>
  <c r="C127" i="24"/>
  <c r="C126" i="25"/>
  <c r="C126" i="28"/>
  <c r="C126" i="24"/>
  <c r="C141" i="14"/>
  <c r="C134" i="25"/>
  <c r="C134" i="28"/>
  <c r="C134" i="24"/>
  <c r="C149" i="14"/>
  <c r="C131" i="28"/>
  <c r="C131" i="25"/>
  <c r="C146" i="14"/>
  <c r="C131" i="24"/>
  <c r="C135" i="28"/>
  <c r="C135" i="25"/>
  <c r="C150" i="14"/>
  <c r="C135" i="24"/>
  <c r="C139" i="28"/>
  <c r="C139" i="25"/>
  <c r="C154" i="14"/>
  <c r="C139" i="24"/>
  <c r="C128" i="25"/>
  <c r="C128" i="28"/>
  <c r="C128" i="24"/>
  <c r="C143" i="14"/>
  <c r="C132" i="25"/>
  <c r="C132" i="28"/>
  <c r="C132" i="24"/>
  <c r="C147" i="14"/>
  <c r="C136" i="25"/>
  <c r="C136" i="28"/>
  <c r="C136" i="24"/>
  <c r="C151" i="14"/>
  <c r="C140" i="25"/>
  <c r="C140" i="28"/>
  <c r="C140" i="24"/>
  <c r="C155" i="14"/>
  <c r="C130" i="25"/>
  <c r="C130" i="28"/>
  <c r="C130" i="24"/>
  <c r="C145" i="14"/>
  <c r="C129" i="28"/>
  <c r="C129" i="25"/>
  <c r="C144" i="14"/>
  <c r="C129" i="24"/>
  <c r="C133" i="28"/>
  <c r="C133" i="25"/>
  <c r="C148" i="14"/>
  <c r="C133" i="24"/>
  <c r="C137" i="28"/>
  <c r="C137" i="25"/>
  <c r="C152" i="14"/>
  <c r="C137" i="24"/>
  <c r="C141" i="28"/>
  <c r="C141" i="24"/>
  <c r="C141" i="25"/>
  <c r="C156" i="14"/>
  <c r="C252" i="28"/>
  <c r="C252" i="24"/>
  <c r="C252" i="25"/>
  <c r="C33" i="18"/>
  <c r="C309" i="14"/>
  <c r="C33" i="21"/>
  <c r="C256" i="28"/>
  <c r="C256" i="24"/>
  <c r="C256" i="25"/>
  <c r="C37" i="18"/>
  <c r="C313" i="14"/>
  <c r="C37" i="21"/>
  <c r="C168" i="28"/>
  <c r="C31" i="19"/>
  <c r="C168" i="24"/>
  <c r="C183" i="14"/>
  <c r="C31" i="22"/>
  <c r="C168" i="25"/>
  <c r="C176" i="28"/>
  <c r="C39" i="19"/>
  <c r="C176" i="24"/>
  <c r="C39" i="22"/>
  <c r="C176" i="25"/>
  <c r="C191" i="14"/>
  <c r="C253" i="28"/>
  <c r="C253" i="24"/>
  <c r="C34" i="21"/>
  <c r="C34" i="18"/>
  <c r="C253" i="25"/>
  <c r="C310" i="14"/>
  <c r="C257" i="28"/>
  <c r="C257" i="24"/>
  <c r="C257" i="25"/>
  <c r="C38" i="21"/>
  <c r="C38" i="18"/>
  <c r="C314" i="14"/>
  <c r="C261" i="28"/>
  <c r="C261" i="24"/>
  <c r="C42" i="21"/>
  <c r="C261" i="25"/>
  <c r="C42" i="18"/>
  <c r="C318" i="14"/>
  <c r="C165" i="28"/>
  <c r="C28" i="19"/>
  <c r="C165" i="24"/>
  <c r="C28" i="22"/>
  <c r="C165" i="25"/>
  <c r="C180" i="14"/>
  <c r="C169" i="28"/>
  <c r="C32" i="19"/>
  <c r="C169" i="24"/>
  <c r="C32" i="22"/>
  <c r="C169" i="25"/>
  <c r="C184" i="14"/>
  <c r="C173" i="28"/>
  <c r="C36" i="19"/>
  <c r="C173" i="24"/>
  <c r="C36" i="22"/>
  <c r="C173" i="25"/>
  <c r="C188" i="14"/>
  <c r="C177" i="28"/>
  <c r="C40" i="19"/>
  <c r="C177" i="24"/>
  <c r="C40" i="22"/>
  <c r="C177" i="25"/>
  <c r="C192" i="14"/>
  <c r="C260" i="28"/>
  <c r="C260" i="24"/>
  <c r="C260" i="25"/>
  <c r="C41" i="18"/>
  <c r="C317" i="14"/>
  <c r="C41" i="21"/>
  <c r="C172" i="28"/>
  <c r="C35" i="19"/>
  <c r="C172" i="24"/>
  <c r="C172" i="25"/>
  <c r="C187" i="14"/>
  <c r="C35" i="22"/>
  <c r="C249" i="28"/>
  <c r="C249" i="24"/>
  <c r="C30" i="21"/>
  <c r="C249" i="25"/>
  <c r="C30" i="18"/>
  <c r="C306" i="14"/>
  <c r="C250" i="28"/>
  <c r="C250" i="24"/>
  <c r="C250" i="25"/>
  <c r="C31" i="18"/>
  <c r="C307" i="14"/>
  <c r="C31" i="21"/>
  <c r="C254" i="28"/>
  <c r="C254" i="24"/>
  <c r="C254" i="25"/>
  <c r="C35" i="18"/>
  <c r="C311" i="14"/>
  <c r="C35" i="21"/>
  <c r="C258" i="28"/>
  <c r="C258" i="24"/>
  <c r="C258" i="25"/>
  <c r="C39" i="18"/>
  <c r="C315" i="14"/>
  <c r="C39" i="21"/>
  <c r="C262" i="28"/>
  <c r="C262" i="24"/>
  <c r="C262" i="25"/>
  <c r="C43" i="18"/>
  <c r="C319" i="14"/>
  <c r="C43" i="21"/>
  <c r="C166" i="28"/>
  <c r="C29" i="19"/>
  <c r="C166" i="24"/>
  <c r="C181" i="14"/>
  <c r="C29" i="22"/>
  <c r="C166" i="25"/>
  <c r="C170" i="28"/>
  <c r="C33" i="19"/>
  <c r="C170" i="24"/>
  <c r="C185" i="14"/>
  <c r="C33" i="22"/>
  <c r="C170" i="25"/>
  <c r="C174" i="28"/>
  <c r="C37" i="19"/>
  <c r="C174" i="24"/>
  <c r="C37" i="22"/>
  <c r="C174" i="25"/>
  <c r="C189" i="14"/>
  <c r="C178" i="28"/>
  <c r="C41" i="19"/>
  <c r="C178" i="24"/>
  <c r="C41" i="22"/>
  <c r="C178" i="25"/>
  <c r="C193" i="14"/>
  <c r="C247" i="28"/>
  <c r="C247" i="24"/>
  <c r="C28" i="21"/>
  <c r="C247" i="25"/>
  <c r="C28" i="18"/>
  <c r="C304" i="14"/>
  <c r="C251" i="28"/>
  <c r="C251" i="24"/>
  <c r="C32" i="21"/>
  <c r="C32" i="18"/>
  <c r="C251" i="25"/>
  <c r="C308" i="14"/>
  <c r="C255" i="28"/>
  <c r="C255" i="24"/>
  <c r="C255" i="25"/>
  <c r="C36" i="21"/>
  <c r="C36" i="18"/>
  <c r="C312" i="14"/>
  <c r="C259" i="28"/>
  <c r="C259" i="24"/>
  <c r="C40" i="21"/>
  <c r="C259" i="25"/>
  <c r="C40" i="18"/>
  <c r="C316" i="14"/>
  <c r="C167" i="28"/>
  <c r="C30" i="19"/>
  <c r="C167" i="24"/>
  <c r="C30" i="22"/>
  <c r="C167" i="25"/>
  <c r="C182" i="14"/>
  <c r="C171" i="28"/>
  <c r="C34" i="19"/>
  <c r="C171" i="24"/>
  <c r="C34" i="22"/>
  <c r="C171" i="25"/>
  <c r="C186" i="14"/>
  <c r="C175" i="28"/>
  <c r="C38" i="19"/>
  <c r="C175" i="24"/>
  <c r="C38" i="22"/>
  <c r="C175" i="25"/>
  <c r="C190" i="14"/>
  <c r="C179" i="28"/>
  <c r="C42" i="19"/>
  <c r="C179" i="24"/>
  <c r="C42" i="22"/>
  <c r="C179" i="25"/>
  <c r="C194" i="14"/>
  <c r="C248" i="28"/>
  <c r="C248" i="24"/>
  <c r="C248" i="25"/>
  <c r="C29" i="18"/>
  <c r="C305" i="14"/>
  <c r="C29" i="21"/>
  <c r="C180" i="28"/>
  <c r="C43" i="19"/>
  <c r="C180" i="24"/>
  <c r="C43" i="22"/>
  <c r="C195" i="14"/>
  <c r="C180" i="25"/>
  <c r="AQ6" i="28"/>
  <c r="AS5" i="28"/>
  <c r="AR5" i="28"/>
  <c r="AE6" i="21"/>
  <c r="AF5" i="21" s="1"/>
  <c r="U255" i="17"/>
  <c r="C213" i="17"/>
  <c r="C222" i="17"/>
  <c r="C233" i="17"/>
  <c r="C232" i="17"/>
  <c r="C214" i="17"/>
  <c r="C229" i="17"/>
  <c r="C227" i="17"/>
  <c r="C217" i="17"/>
  <c r="C224" i="17"/>
  <c r="C216" i="17"/>
  <c r="C215" i="17"/>
  <c r="C225" i="17"/>
  <c r="C220" i="17"/>
  <c r="C212" i="17"/>
  <c r="C218" i="17"/>
  <c r="C230" i="17"/>
  <c r="C221" i="17"/>
  <c r="C228" i="17"/>
  <c r="C234" i="17"/>
  <c r="C231" i="17"/>
  <c r="C219" i="17"/>
  <c r="C226" i="17"/>
  <c r="N68" i="11"/>
  <c r="N75" i="11"/>
  <c r="N77" i="11"/>
  <c r="N76" i="11"/>
  <c r="N9" i="11"/>
  <c r="N44" i="11"/>
  <c r="N42" i="11"/>
  <c r="C207" i="17"/>
  <c r="C203" i="17"/>
  <c r="C200" i="17"/>
  <c r="C146" i="17"/>
  <c r="C144" i="17"/>
  <c r="C191" i="17"/>
  <c r="C317" i="17"/>
  <c r="C185" i="17"/>
  <c r="C186" i="17"/>
  <c r="C205" i="17"/>
  <c r="C150" i="17"/>
  <c r="C148" i="17"/>
  <c r="C310" i="17"/>
  <c r="C187" i="17"/>
  <c r="C189" i="17"/>
  <c r="C190" i="17"/>
  <c r="C206" i="17"/>
  <c r="C154" i="17"/>
  <c r="C152" i="17"/>
  <c r="C314" i="17"/>
  <c r="C306" i="17"/>
  <c r="C193" i="17"/>
  <c r="C194" i="17"/>
  <c r="C143" i="17"/>
  <c r="C156" i="17"/>
  <c r="C318" i="17"/>
  <c r="C307" i="17"/>
  <c r="C304" i="17"/>
  <c r="C305" i="17"/>
  <c r="C204" i="17"/>
  <c r="C153" i="17"/>
  <c r="C147" i="17"/>
  <c r="C180" i="17"/>
  <c r="C311" i="17"/>
  <c r="C308" i="17"/>
  <c r="C195" i="17"/>
  <c r="C208" i="17"/>
  <c r="C142" i="17"/>
  <c r="C151" i="17"/>
  <c r="C309" i="17"/>
  <c r="C184" i="17"/>
  <c r="C315" i="17"/>
  <c r="C312" i="17"/>
  <c r="N13" i="11"/>
  <c r="C201" i="17"/>
  <c r="C202" i="17"/>
  <c r="C210" i="17"/>
  <c r="C141" i="17"/>
  <c r="C155" i="17"/>
  <c r="C313" i="17"/>
  <c r="C188" i="17"/>
  <c r="C319" i="17"/>
  <c r="C316" i="17"/>
  <c r="C209" i="17"/>
  <c r="C149" i="17"/>
  <c r="C145" i="17"/>
  <c r="C183" i="17"/>
  <c r="C192" i="17"/>
  <c r="C181" i="17"/>
  <c r="C182" i="17"/>
  <c r="N50" i="11"/>
  <c r="N58" i="11"/>
  <c r="N66" i="11"/>
  <c r="N87" i="11"/>
  <c r="N51" i="11"/>
  <c r="N67" i="11"/>
  <c r="N10" i="11"/>
  <c r="N43" i="11"/>
  <c r="N59" i="11"/>
  <c r="N88" i="11"/>
  <c r="N11" i="11"/>
  <c r="N52" i="11"/>
  <c r="N60" i="11"/>
  <c r="N12" i="11"/>
  <c r="N45" i="11"/>
  <c r="N53" i="11"/>
  <c r="N61" i="11"/>
  <c r="N69" i="11"/>
  <c r="N79" i="11"/>
  <c r="N46" i="11"/>
  <c r="N54" i="11"/>
  <c r="N62" i="11"/>
  <c r="N70" i="11"/>
  <c r="N73" i="11"/>
  <c r="N80" i="11"/>
  <c r="N5" i="11"/>
  <c r="N39" i="11"/>
  <c r="N47" i="11"/>
  <c r="N55" i="11"/>
  <c r="N63" i="11"/>
  <c r="N84" i="11"/>
  <c r="N74" i="11"/>
  <c r="N81" i="11"/>
  <c r="N4" i="11"/>
  <c r="N103" i="11"/>
  <c r="N33" i="11"/>
  <c r="N27" i="11"/>
  <c r="N30" i="11"/>
  <c r="N16" i="11"/>
  <c r="N93" i="11"/>
  <c r="N92" i="11"/>
  <c r="N23" i="11"/>
  <c r="N28" i="11"/>
  <c r="N98" i="11"/>
  <c r="N99" i="11"/>
  <c r="N18" i="11"/>
  <c r="N32" i="11"/>
  <c r="N26" i="11"/>
  <c r="N94" i="11"/>
  <c r="N14" i="11"/>
  <c r="N15" i="11"/>
  <c r="N25" i="11"/>
  <c r="N36" i="11"/>
  <c r="N19" i="11"/>
  <c r="N35" i="11"/>
  <c r="N21" i="11"/>
  <c r="N20" i="11"/>
  <c r="N17" i="11"/>
  <c r="N95" i="11"/>
  <c r="N22" i="11"/>
  <c r="N34" i="11"/>
  <c r="N100" i="11"/>
  <c r="N96" i="11"/>
  <c r="N102" i="11"/>
  <c r="N31" i="11"/>
  <c r="N29" i="11"/>
  <c r="N91" i="11"/>
  <c r="N101" i="11"/>
  <c r="N24" i="11"/>
  <c r="N7" i="11"/>
  <c r="N40" i="11"/>
  <c r="N48" i="11"/>
  <c r="N56" i="11"/>
  <c r="N64" i="11"/>
  <c r="N85" i="11"/>
  <c r="N82" i="11"/>
  <c r="N8" i="11"/>
  <c r="N41" i="11"/>
  <c r="N49" i="11"/>
  <c r="N57" i="11"/>
  <c r="N65" i="11"/>
  <c r="N86" i="11"/>
  <c r="AA4" i="14"/>
  <c r="C138" i="17"/>
  <c r="C173" i="17"/>
  <c r="C303" i="17"/>
  <c r="C175" i="17"/>
  <c r="C134" i="17"/>
  <c r="C174" i="17"/>
  <c r="C300" i="17"/>
  <c r="C137" i="17"/>
  <c r="C298" i="17"/>
  <c r="C297" i="17"/>
  <c r="C135" i="17"/>
  <c r="C176" i="17"/>
  <c r="C177" i="17"/>
  <c r="C136" i="17"/>
  <c r="C179" i="17"/>
  <c r="C301" i="17"/>
  <c r="C178" i="17"/>
  <c r="C140" i="17"/>
  <c r="C139" i="17"/>
  <c r="C299" i="17"/>
  <c r="C302" i="17"/>
  <c r="I171" i="17"/>
  <c r="I169" i="17"/>
  <c r="I168" i="17"/>
  <c r="I166" i="17"/>
  <c r="I163" i="17"/>
  <c r="I170" i="17"/>
  <c r="I172" i="17"/>
  <c r="I167" i="17"/>
  <c r="I162" i="17"/>
  <c r="V6" i="17"/>
  <c r="C165" i="17"/>
  <c r="C172" i="17"/>
  <c r="C167" i="17"/>
  <c r="C168" i="17"/>
  <c r="C133" i="17"/>
  <c r="C163" i="17"/>
  <c r="C292" i="17"/>
  <c r="C162" i="17"/>
  <c r="C132" i="17"/>
  <c r="C126" i="17"/>
  <c r="C131" i="17"/>
  <c r="C171" i="17"/>
  <c r="C291" i="17"/>
  <c r="C286" i="17"/>
  <c r="C127" i="17"/>
  <c r="C129" i="17"/>
  <c r="C287" i="17"/>
  <c r="C296" i="17"/>
  <c r="C166" i="17"/>
  <c r="C161" i="17"/>
  <c r="C285" i="17"/>
  <c r="C290" i="17"/>
  <c r="C170" i="17"/>
  <c r="C128" i="17"/>
  <c r="C295" i="17"/>
  <c r="C294" i="17"/>
  <c r="C293" i="17"/>
  <c r="C130" i="17"/>
  <c r="C289" i="17"/>
  <c r="C169" i="17"/>
  <c r="Z4" i="17"/>
  <c r="V256" i="17"/>
  <c r="T368" i="17"/>
  <c r="V371" i="17"/>
  <c r="U383" i="17"/>
  <c r="T225" i="17"/>
  <c r="V144" i="17"/>
  <c r="U305" i="17"/>
  <c r="T316" i="17"/>
  <c r="V136" i="17"/>
  <c r="U170" i="17"/>
  <c r="T192" i="17"/>
  <c r="V168" i="17"/>
  <c r="T182" i="17"/>
  <c r="T267" i="17"/>
  <c r="V328" i="17"/>
  <c r="U214" i="17"/>
  <c r="U191" i="17"/>
  <c r="V193" i="17"/>
  <c r="T202" i="17"/>
  <c r="U179" i="17"/>
  <c r="V129" i="17"/>
  <c r="T195" i="17"/>
  <c r="U243" i="17"/>
  <c r="V329" i="17"/>
  <c r="U350" i="17"/>
  <c r="U226" i="17"/>
  <c r="V189" i="17"/>
  <c r="T151" i="17"/>
  <c r="T137" i="17"/>
  <c r="V132" i="17"/>
  <c r="T221" i="17"/>
  <c r="T341" i="17"/>
  <c r="V286" i="17"/>
  <c r="T366" i="17"/>
  <c r="T343" i="17"/>
  <c r="V333" i="17"/>
  <c r="T185" i="17"/>
  <c r="T147" i="17"/>
  <c r="V141" i="17"/>
  <c r="U298" i="17"/>
  <c r="U296" i="17"/>
  <c r="V154" i="17"/>
  <c r="T171" i="17"/>
  <c r="T250" i="17"/>
  <c r="V367" i="17"/>
  <c r="T354" i="17"/>
  <c r="U230" i="17"/>
  <c r="V186" i="17"/>
  <c r="U180" i="17"/>
  <c r="U183" i="17"/>
  <c r="V297" i="17"/>
  <c r="U131" i="17"/>
  <c r="T213" i="17"/>
  <c r="V313" i="17"/>
  <c r="U163" i="17"/>
  <c r="U121" i="17"/>
  <c r="V353" i="17"/>
  <c r="U338" i="17"/>
  <c r="T342" i="17"/>
  <c r="V271" i="17"/>
  <c r="T241" i="17"/>
  <c r="T355" i="17"/>
  <c r="V357" i="17"/>
  <c r="U216" i="17"/>
  <c r="U152" i="17"/>
  <c r="V308" i="17"/>
  <c r="T181" i="17"/>
  <c r="U299" i="17"/>
  <c r="V291" i="17"/>
  <c r="U265" i="17"/>
  <c r="T334" i="17"/>
  <c r="V358" i="17"/>
  <c r="T302" i="17"/>
  <c r="V274" i="17"/>
  <c r="U368" i="17"/>
  <c r="U344" i="17"/>
  <c r="V383" i="17"/>
  <c r="U225" i="17"/>
  <c r="U310" i="17"/>
  <c r="V305" i="17"/>
  <c r="U316" i="17"/>
  <c r="T292" i="17"/>
  <c r="V170" i="17"/>
  <c r="U192" i="17"/>
  <c r="U332" i="17"/>
  <c r="V182" i="17"/>
  <c r="U267" i="17"/>
  <c r="U345" i="17"/>
  <c r="V214" i="17"/>
  <c r="T191" i="17"/>
  <c r="U204" i="17"/>
  <c r="V202" i="17"/>
  <c r="T179" i="17"/>
  <c r="U128" i="17"/>
  <c r="V195" i="17"/>
  <c r="T243" i="17"/>
  <c r="T331" i="17"/>
  <c r="V350" i="17"/>
  <c r="T226" i="17"/>
  <c r="U194" i="17"/>
  <c r="V151" i="17"/>
  <c r="U137" i="17"/>
  <c r="U287" i="17"/>
  <c r="V221" i="17"/>
  <c r="U341" i="17"/>
  <c r="U266" i="17"/>
  <c r="V366" i="17"/>
  <c r="U343" i="17"/>
  <c r="U227" i="17"/>
  <c r="V185" i="17"/>
  <c r="U147" i="17"/>
  <c r="U145" i="17"/>
  <c r="V298" i="17"/>
  <c r="T296" i="17"/>
  <c r="T315" i="17"/>
  <c r="V171" i="17"/>
  <c r="U250" i="17"/>
  <c r="T269" i="17"/>
  <c r="V354" i="17"/>
  <c r="T230" i="17"/>
  <c r="T206" i="17"/>
  <c r="V180" i="17"/>
  <c r="T183" i="17"/>
  <c r="U140" i="17"/>
  <c r="V131" i="17"/>
  <c r="U213" i="17"/>
  <c r="U130" i="17"/>
  <c r="V273" i="17"/>
  <c r="V368" i="17"/>
  <c r="T344" i="17"/>
  <c r="T330" i="17"/>
  <c r="V225" i="17"/>
  <c r="T310" i="17"/>
  <c r="T208" i="17"/>
  <c r="V316" i="17"/>
  <c r="U292" i="17"/>
  <c r="U203" i="17"/>
  <c r="V192" i="17"/>
  <c r="T332" i="17"/>
  <c r="T134" i="17"/>
  <c r="V267" i="17"/>
  <c r="T345" i="17"/>
  <c r="T220" i="17"/>
  <c r="V191" i="17"/>
  <c r="T204" i="17"/>
  <c r="U209" i="17"/>
  <c r="V179" i="17"/>
  <c r="T128" i="17"/>
  <c r="T290" i="17"/>
  <c r="V243" i="17"/>
  <c r="U331" i="17"/>
  <c r="T351" i="17"/>
  <c r="V226" i="17"/>
  <c r="T194" i="17"/>
  <c r="U210" i="17"/>
  <c r="V137" i="17"/>
  <c r="T287" i="17"/>
  <c r="T318" i="17"/>
  <c r="V341" i="17"/>
  <c r="T266" i="17"/>
  <c r="T119" i="17"/>
  <c r="V343" i="17"/>
  <c r="T227" i="17"/>
  <c r="T190" i="17"/>
  <c r="V147" i="17"/>
  <c r="T145" i="17"/>
  <c r="U178" i="17"/>
  <c r="V296" i="17"/>
  <c r="U315" i="17"/>
  <c r="U304" i="17"/>
  <c r="V250" i="17"/>
  <c r="U269" i="17"/>
  <c r="T339" i="17"/>
  <c r="V230" i="17"/>
  <c r="U206" i="17"/>
  <c r="T184" i="17"/>
  <c r="V183" i="17"/>
  <c r="T140" i="17"/>
  <c r="U166" i="17"/>
  <c r="V213" i="17"/>
  <c r="T130" i="17"/>
  <c r="U242" i="17"/>
  <c r="V121" i="17"/>
  <c r="U337" i="17"/>
  <c r="U340" i="17"/>
  <c r="V342" i="17"/>
  <c r="U372" i="17"/>
  <c r="U352" i="17"/>
  <c r="V355" i="17"/>
  <c r="U365" i="17"/>
  <c r="T228" i="17"/>
  <c r="V152" i="17"/>
  <c r="T312" i="17"/>
  <c r="T175" i="17"/>
  <c r="V299" i="17"/>
  <c r="T233" i="17"/>
  <c r="U120" i="17"/>
  <c r="V334" i="17"/>
  <c r="T146" i="17"/>
  <c r="V259" i="17"/>
  <c r="U122" i="17"/>
  <c r="V344" i="17"/>
  <c r="U330" i="17"/>
  <c r="U231" i="17"/>
  <c r="V310" i="17"/>
  <c r="U208" i="17"/>
  <c r="U174" i="17"/>
  <c r="V292" i="17"/>
  <c r="T203" i="17"/>
  <c r="T135" i="17"/>
  <c r="V332" i="17"/>
  <c r="U134" i="17"/>
  <c r="U270" i="17"/>
  <c r="V345" i="17"/>
  <c r="U220" i="17"/>
  <c r="T187" i="17"/>
  <c r="V204" i="17"/>
  <c r="T209" i="17"/>
  <c r="T162" i="17"/>
  <c r="V128" i="17"/>
  <c r="U290" i="17"/>
  <c r="T380" i="17"/>
  <c r="V331" i="17"/>
  <c r="U351" i="17"/>
  <c r="U317" i="17"/>
  <c r="V194" i="17"/>
  <c r="T210" i="17"/>
  <c r="U301" i="17"/>
  <c r="V287" i="17"/>
  <c r="U318" i="17"/>
  <c r="T314" i="17"/>
  <c r="V266" i="17"/>
  <c r="U119" i="17"/>
  <c r="U373" i="17"/>
  <c r="V227" i="17"/>
  <c r="U190" i="17"/>
  <c r="U309" i="17"/>
  <c r="V145" i="17"/>
  <c r="T178" i="17"/>
  <c r="T294" i="17"/>
  <c r="V315" i="17"/>
  <c r="T304" i="17"/>
  <c r="U268" i="17"/>
  <c r="V269" i="17"/>
  <c r="U339" i="17"/>
  <c r="T207" i="17"/>
  <c r="V206" i="17"/>
  <c r="U184" i="17"/>
  <c r="T173" i="17"/>
  <c r="V140" i="17"/>
  <c r="T166" i="17"/>
  <c r="U205" i="17"/>
  <c r="V130" i="17"/>
  <c r="T242" i="17"/>
  <c r="T247" i="17"/>
  <c r="V337" i="17"/>
  <c r="T340" i="17"/>
  <c r="U325" i="17"/>
  <c r="V372" i="17"/>
  <c r="T352" i="17"/>
  <c r="U356" i="17"/>
  <c r="V365" i="17"/>
  <c r="U228" i="17"/>
  <c r="U307" i="17"/>
  <c r="V312" i="17"/>
  <c r="U175" i="17"/>
  <c r="U133" i="17"/>
  <c r="V233" i="17"/>
  <c r="T120" i="17"/>
  <c r="U381" i="17"/>
  <c r="V146" i="17"/>
  <c r="T346" i="17"/>
  <c r="V209" i="17"/>
  <c r="T215" i="17"/>
  <c r="U380" i="17"/>
  <c r="V351" i="17"/>
  <c r="T317" i="17"/>
  <c r="V210" i="17"/>
  <c r="U295" i="17"/>
  <c r="U314" i="17"/>
  <c r="V119" i="17"/>
  <c r="T218" i="17"/>
  <c r="T138" i="17"/>
  <c r="U294" i="17"/>
  <c r="V304" i="17"/>
  <c r="U389" i="17"/>
  <c r="V272" i="17"/>
  <c r="T122" i="17"/>
  <c r="U382" i="17"/>
  <c r="V330" i="17"/>
  <c r="T231" i="17"/>
  <c r="T306" i="17"/>
  <c r="V208" i="17"/>
  <c r="T174" i="17"/>
  <c r="T127" i="17"/>
  <c r="V203" i="17"/>
  <c r="U234" i="17"/>
  <c r="V134" i="17"/>
  <c r="T270" i="17"/>
  <c r="V220" i="17"/>
  <c r="U187" i="17"/>
  <c r="T142" i="17"/>
  <c r="U162" i="17"/>
  <c r="V290" i="17"/>
  <c r="U349" i="17"/>
  <c r="U153" i="17"/>
  <c r="T301" i="17"/>
  <c r="V318" i="17"/>
  <c r="T249" i="17"/>
  <c r="T373" i="17"/>
  <c r="V190" i="17"/>
  <c r="T309" i="17"/>
  <c r="V178" i="17"/>
  <c r="T139" i="17"/>
  <c r="T268" i="17"/>
  <c r="V258" i="17"/>
  <c r="V122" i="17"/>
  <c r="T382" i="17"/>
  <c r="U232" i="17"/>
  <c r="V231" i="17"/>
  <c r="U306" i="17"/>
  <c r="U201" i="17"/>
  <c r="V174" i="17"/>
  <c r="U127" i="17"/>
  <c r="U311" i="17"/>
  <c r="V135" i="17"/>
  <c r="T234" i="17"/>
  <c r="U390" i="17"/>
  <c r="V270" i="17"/>
  <c r="U346" i="17"/>
  <c r="T219" i="17"/>
  <c r="V187" i="17"/>
  <c r="U142" i="17"/>
  <c r="U300" i="17"/>
  <c r="V162" i="17"/>
  <c r="U215" i="17"/>
  <c r="U240" i="17"/>
  <c r="V380" i="17"/>
  <c r="T349" i="17"/>
  <c r="T229" i="17"/>
  <c r="V317" i="17"/>
  <c r="T153" i="17"/>
  <c r="U149" i="17"/>
  <c r="V301" i="17"/>
  <c r="T295" i="17"/>
  <c r="U303" i="17"/>
  <c r="V314" i="17"/>
  <c r="U249" i="17"/>
  <c r="T326" i="17"/>
  <c r="V373" i="17"/>
  <c r="U218" i="17"/>
  <c r="T143" i="17"/>
  <c r="V309" i="17"/>
  <c r="U138" i="17"/>
  <c r="T172" i="17"/>
  <c r="V294" i="17"/>
  <c r="U139" i="17"/>
  <c r="U177" i="17"/>
  <c r="V268" i="17"/>
  <c r="T389" i="17"/>
  <c r="T217" i="17"/>
  <c r="V207" i="17"/>
  <c r="T156" i="17"/>
  <c r="U155" i="17"/>
  <c r="V257" i="17"/>
  <c r="T371" i="17"/>
  <c r="V382" i="17"/>
  <c r="T232" i="17"/>
  <c r="U144" i="17"/>
  <c r="V306" i="17"/>
  <c r="T201" i="17"/>
  <c r="T136" i="17"/>
  <c r="V127" i="17"/>
  <c r="T311" i="17"/>
  <c r="T168" i="17"/>
  <c r="V234" i="17"/>
  <c r="T390" i="17"/>
  <c r="U328" i="17"/>
  <c r="V346" i="17"/>
  <c r="U219" i="17"/>
  <c r="T193" i="17"/>
  <c r="V142" i="17"/>
  <c r="T300" i="17"/>
  <c r="U129" i="17"/>
  <c r="V215" i="17"/>
  <c r="T240" i="17"/>
  <c r="T329" i="17"/>
  <c r="V349" i="17"/>
  <c r="U229" i="17"/>
  <c r="T189" i="17"/>
  <c r="V153" i="17"/>
  <c r="T149" i="17"/>
  <c r="T132" i="17"/>
  <c r="V295" i="17"/>
  <c r="T303" i="17"/>
  <c r="T286" i="17"/>
  <c r="V249" i="17"/>
  <c r="U326" i="17"/>
  <c r="T333" i="17"/>
  <c r="V218" i="17"/>
  <c r="U143" i="17"/>
  <c r="T141" i="17"/>
  <c r="V138" i="17"/>
  <c r="U172" i="17"/>
  <c r="T154" i="17"/>
  <c r="V139" i="17"/>
  <c r="T177" i="17"/>
  <c r="T367" i="17"/>
  <c r="V389" i="17"/>
  <c r="U217" i="17"/>
  <c r="T186" i="17"/>
  <c r="V156" i="17"/>
  <c r="T155" i="17"/>
  <c r="U297" i="17"/>
  <c r="V167" i="17"/>
  <c r="U293" i="17"/>
  <c r="T313" i="17"/>
  <c r="V148" i="17"/>
  <c r="U244" i="17"/>
  <c r="U353" i="17"/>
  <c r="V364" i="17"/>
  <c r="T374" i="17"/>
  <c r="U271" i="17"/>
  <c r="V248" i="17"/>
  <c r="T327" i="17"/>
  <c r="U357" i="17"/>
  <c r="V222" i="17"/>
  <c r="T150" i="17"/>
  <c r="T308" i="17"/>
  <c r="V188" i="17"/>
  <c r="T176" i="17"/>
  <c r="T291" i="17"/>
  <c r="V169" i="17"/>
  <c r="U123" i="17"/>
  <c r="U358" i="17"/>
  <c r="V319" i="17"/>
  <c r="U136" i="17"/>
  <c r="T214" i="17"/>
  <c r="U329" i="17"/>
  <c r="V303" i="17"/>
  <c r="T298" i="17"/>
  <c r="V217" i="17"/>
  <c r="V173" i="17"/>
  <c r="T205" i="17"/>
  <c r="T244" i="17"/>
  <c r="T364" i="17"/>
  <c r="V325" i="17"/>
  <c r="U327" i="17"/>
  <c r="U222" i="17"/>
  <c r="V307" i="17"/>
  <c r="U176" i="17"/>
  <c r="U169" i="17"/>
  <c r="V381" i="17"/>
  <c r="U364" i="17"/>
  <c r="T222" i="17"/>
  <c r="V275" i="17"/>
  <c r="T170" i="17"/>
  <c r="V219" i="17"/>
  <c r="T350" i="17"/>
  <c r="U286" i="17"/>
  <c r="V172" i="17"/>
  <c r="U207" i="17"/>
  <c r="T297" i="17"/>
  <c r="V205" i="17"/>
  <c r="V244" i="17"/>
  <c r="T338" i="17"/>
  <c r="T271" i="17"/>
  <c r="V327" i="17"/>
  <c r="T216" i="17"/>
  <c r="U308" i="17"/>
  <c r="V176" i="17"/>
  <c r="T265" i="17"/>
  <c r="T358" i="17"/>
  <c r="V311" i="17"/>
  <c r="U193" i="17"/>
  <c r="V229" i="17"/>
  <c r="U366" i="17"/>
  <c r="U186" i="17"/>
  <c r="T167" i="17"/>
  <c r="U313" i="17"/>
  <c r="V338" i="17"/>
  <c r="T372" i="17"/>
  <c r="U355" i="17"/>
  <c r="U312" i="17"/>
  <c r="T299" i="17"/>
  <c r="V265" i="17"/>
  <c r="U146" i="17"/>
  <c r="T383" i="17"/>
  <c r="U189" i="17"/>
  <c r="V326" i="17"/>
  <c r="U171" i="17"/>
  <c r="U156" i="17"/>
  <c r="U148" i="17"/>
  <c r="V340" i="17"/>
  <c r="U248" i="17"/>
  <c r="T188" i="17"/>
  <c r="V120" i="17"/>
  <c r="V390" i="17"/>
  <c r="U132" i="17"/>
  <c r="V143" i="17"/>
  <c r="T293" i="17"/>
  <c r="U342" i="17"/>
  <c r="T365" i="17"/>
  <c r="V181" i="17"/>
  <c r="U334" i="17"/>
  <c r="U371" i="17"/>
  <c r="U154" i="17"/>
  <c r="T121" i="17"/>
  <c r="V216" i="17"/>
  <c r="U202" i="17"/>
  <c r="U167" i="17"/>
  <c r="T356" i="17"/>
  <c r="T133" i="17"/>
  <c r="V155" i="17"/>
  <c r="U221" i="17"/>
  <c r="T325" i="17"/>
  <c r="T169" i="17"/>
  <c r="U135" i="17"/>
  <c r="U247" i="17"/>
  <c r="V228" i="17"/>
  <c r="U319" i="17"/>
  <c r="V163" i="17"/>
  <c r="T328" i="17"/>
  <c r="V175" i="17"/>
  <c r="V232" i="17"/>
  <c r="U168" i="17"/>
  <c r="V300" i="17"/>
  <c r="U151" i="17"/>
  <c r="U333" i="17"/>
  <c r="V177" i="17"/>
  <c r="T180" i="17"/>
  <c r="T131" i="17"/>
  <c r="T148" i="17"/>
  <c r="V247" i="17"/>
  <c r="U374" i="17"/>
  <c r="T248" i="17"/>
  <c r="V356" i="17"/>
  <c r="U150" i="17"/>
  <c r="U188" i="17"/>
  <c r="V133" i="17"/>
  <c r="T123" i="17"/>
  <c r="T319" i="17"/>
  <c r="T144" i="17"/>
  <c r="U182" i="17"/>
  <c r="V149" i="17"/>
  <c r="U185" i="17"/>
  <c r="U367" i="17"/>
  <c r="V166" i="17"/>
  <c r="T163" i="17"/>
  <c r="V374" i="17"/>
  <c r="U241" i="17"/>
  <c r="T357" i="17"/>
  <c r="U181" i="17"/>
  <c r="U291" i="17"/>
  <c r="U302" i="17"/>
  <c r="T305" i="17"/>
  <c r="U195" i="17"/>
  <c r="U354" i="17"/>
  <c r="T337" i="17"/>
  <c r="V241" i="17"/>
  <c r="T152" i="17"/>
  <c r="U233" i="17"/>
  <c r="V302" i="17"/>
  <c r="V201" i="17"/>
  <c r="V240" i="17"/>
  <c r="U141" i="17"/>
  <c r="V339" i="17"/>
  <c r="U173" i="17"/>
  <c r="V242" i="17"/>
  <c r="V352" i="17"/>
  <c r="T381" i="17"/>
  <c r="T129" i="17"/>
  <c r="V184" i="17"/>
  <c r="T353" i="17"/>
  <c r="V150" i="17"/>
  <c r="V123" i="17"/>
  <c r="V293" i="17"/>
  <c r="T307" i="17"/>
  <c r="V123" i="22" l="1"/>
  <c r="V218" i="25"/>
  <c r="AC218" i="28" s="1"/>
  <c r="V105" i="22"/>
  <c r="V106" i="22"/>
  <c r="V215" i="25"/>
  <c r="AC215" i="28" s="1"/>
  <c r="V120" i="22"/>
  <c r="V107" i="22"/>
  <c r="V216" i="25"/>
  <c r="AC216" i="28" s="1"/>
  <c r="V121" i="22"/>
  <c r="V122" i="22"/>
  <c r="V217" i="25"/>
  <c r="AC217" i="28" s="1"/>
  <c r="V104" i="22"/>
  <c r="V245" i="25"/>
  <c r="AC245" i="28" s="1"/>
  <c r="V26" i="21"/>
  <c r="T26" i="21"/>
  <c r="T245" i="25"/>
  <c r="W245" i="28" s="1"/>
  <c r="U26" i="21"/>
  <c r="U245" i="25"/>
  <c r="Z245" i="28" s="1"/>
  <c r="V43" i="21"/>
  <c r="V262" i="25"/>
  <c r="AC262" i="28" s="1"/>
  <c r="T262" i="25"/>
  <c r="W262" i="28" s="1"/>
  <c r="T43" i="21"/>
  <c r="U262" i="25"/>
  <c r="Z262" i="28" s="1"/>
  <c r="U43" i="21"/>
  <c r="V131" i="25"/>
  <c r="AC131" i="28" s="1"/>
  <c r="T131" i="25"/>
  <c r="W131" i="28" s="1"/>
  <c r="U131" i="25"/>
  <c r="Z131" i="28" s="1"/>
  <c r="V82" i="21"/>
  <c r="T82" i="21"/>
  <c r="U82" i="21"/>
  <c r="V105" i="21"/>
  <c r="T105" i="21"/>
  <c r="U105" i="21"/>
  <c r="V58" i="21"/>
  <c r="U58" i="21"/>
  <c r="T58" i="21"/>
  <c r="T446" i="17"/>
  <c r="T59" i="23" s="1"/>
  <c r="T443" i="17"/>
  <c r="T56" i="23" s="1"/>
  <c r="V208" i="25"/>
  <c r="AC208" i="28" s="1"/>
  <c r="V113" i="22"/>
  <c r="U113" i="22"/>
  <c r="U208" i="25"/>
  <c r="Z208" i="28" s="1"/>
  <c r="U278" i="17"/>
  <c r="U221" i="25" s="1"/>
  <c r="Z221" i="28" s="1"/>
  <c r="U264" i="17"/>
  <c r="T208" i="25"/>
  <c r="W208" i="28" s="1"/>
  <c r="T113" i="22"/>
  <c r="T495" i="17"/>
  <c r="T278" i="17"/>
  <c r="T264" i="17"/>
  <c r="V154" i="25"/>
  <c r="AC154" i="28" s="1"/>
  <c r="V17" i="22"/>
  <c r="U154" i="25"/>
  <c r="Z154" i="28" s="1"/>
  <c r="U17" i="22"/>
  <c r="T17" i="22"/>
  <c r="T154" i="25"/>
  <c r="W154" i="28" s="1"/>
  <c r="V81" i="22"/>
  <c r="T81" i="22"/>
  <c r="U81" i="22"/>
  <c r="V234" i="25"/>
  <c r="AC234" i="28" s="1"/>
  <c r="V15" i="21"/>
  <c r="U234" i="25"/>
  <c r="Z234" i="28" s="1"/>
  <c r="U15" i="21"/>
  <c r="T15" i="21"/>
  <c r="T234" i="25"/>
  <c r="W234" i="28" s="1"/>
  <c r="V118" i="25"/>
  <c r="AC118" i="28" s="1"/>
  <c r="T118" i="25"/>
  <c r="W118" i="28" s="1"/>
  <c r="U118" i="25"/>
  <c r="Z118" i="28" s="1"/>
  <c r="V242" i="25"/>
  <c r="AC242" i="28" s="1"/>
  <c r="V23" i="21"/>
  <c r="T242" i="25"/>
  <c r="W242" i="28" s="1"/>
  <c r="T23" i="21"/>
  <c r="U242" i="25"/>
  <c r="Z242" i="28" s="1"/>
  <c r="U23" i="21"/>
  <c r="V24" i="22"/>
  <c r="V161" i="25"/>
  <c r="AC161" i="28" s="1"/>
  <c r="T161" i="25"/>
  <c r="W161" i="28" s="1"/>
  <c r="T24" i="22"/>
  <c r="U161" i="25"/>
  <c r="Z161" i="28" s="1"/>
  <c r="U24" i="22"/>
  <c r="V23" i="22"/>
  <c r="V160" i="25"/>
  <c r="AC160" i="28" s="1"/>
  <c r="U23" i="22"/>
  <c r="U160" i="25"/>
  <c r="Z160" i="28" s="1"/>
  <c r="T160" i="25"/>
  <c r="W160" i="28" s="1"/>
  <c r="T23" i="22"/>
  <c r="V166" i="25"/>
  <c r="AC166" i="28" s="1"/>
  <c r="V29" i="22"/>
  <c r="T166" i="25"/>
  <c r="W166" i="28" s="1"/>
  <c r="T29" i="22"/>
  <c r="U29" i="22"/>
  <c r="U166" i="25"/>
  <c r="Z166" i="28" s="1"/>
  <c r="V173" i="25"/>
  <c r="AC173" i="28" s="1"/>
  <c r="V36" i="22"/>
  <c r="U36" i="22"/>
  <c r="U173" i="25"/>
  <c r="Z173" i="28" s="1"/>
  <c r="T36" i="22"/>
  <c r="T173" i="25"/>
  <c r="W173" i="28" s="1"/>
  <c r="V255" i="25"/>
  <c r="AC255" i="28" s="1"/>
  <c r="V36" i="21"/>
  <c r="T36" i="21"/>
  <c r="T255" i="25"/>
  <c r="W255" i="28" s="1"/>
  <c r="U255" i="25"/>
  <c r="Z255" i="28" s="1"/>
  <c r="U36" i="21"/>
  <c r="V32" i="21"/>
  <c r="V251" i="25"/>
  <c r="AC251" i="28" s="1"/>
  <c r="U251" i="25"/>
  <c r="Z251" i="28" s="1"/>
  <c r="U32" i="21"/>
  <c r="T251" i="25"/>
  <c r="W251" i="28" s="1"/>
  <c r="T32" i="21"/>
  <c r="V250" i="25"/>
  <c r="AC250" i="28" s="1"/>
  <c r="V31" i="21"/>
  <c r="T250" i="25"/>
  <c r="W250" i="28" s="1"/>
  <c r="T31" i="21"/>
  <c r="U250" i="25"/>
  <c r="Z250" i="28" s="1"/>
  <c r="U31" i="21"/>
  <c r="V137" i="25"/>
  <c r="AC137" i="28" s="1"/>
  <c r="T137" i="25"/>
  <c r="W137" i="28" s="1"/>
  <c r="U137" i="25"/>
  <c r="Z137" i="28" s="1"/>
  <c r="V135" i="25"/>
  <c r="AC135" i="28" s="1"/>
  <c r="T135" i="25"/>
  <c r="W135" i="28" s="1"/>
  <c r="U135" i="25"/>
  <c r="Z135" i="28" s="1"/>
  <c r="V76" i="22"/>
  <c r="U76" i="22"/>
  <c r="T76" i="22"/>
  <c r="V64" i="22"/>
  <c r="U64" i="22"/>
  <c r="T64" i="22"/>
  <c r="V70" i="22"/>
  <c r="U70" i="22"/>
  <c r="T70" i="22"/>
  <c r="V89" i="21"/>
  <c r="U89" i="21"/>
  <c r="T89" i="21"/>
  <c r="V81" i="21"/>
  <c r="T81" i="21"/>
  <c r="U81" i="21"/>
  <c r="V80" i="21"/>
  <c r="T80" i="21"/>
  <c r="U80" i="21"/>
  <c r="V79" i="21"/>
  <c r="U79" i="21"/>
  <c r="T79" i="21"/>
  <c r="V51" i="21"/>
  <c r="T51" i="21"/>
  <c r="U51" i="21"/>
  <c r="V76" i="21"/>
  <c r="T76" i="21"/>
  <c r="U76" i="21"/>
  <c r="V89" i="22"/>
  <c r="T89" i="22"/>
  <c r="U89" i="22"/>
  <c r="V96" i="22"/>
  <c r="V195" i="25"/>
  <c r="AC195" i="28" s="1"/>
  <c r="T96" i="22"/>
  <c r="T195" i="25"/>
  <c r="W195" i="28" s="1"/>
  <c r="U96" i="22"/>
  <c r="U195" i="25"/>
  <c r="Z195" i="28" s="1"/>
  <c r="V277" i="25"/>
  <c r="AC277" i="28" s="1"/>
  <c r="V96" i="21"/>
  <c r="U277" i="25"/>
  <c r="Z277" i="28" s="1"/>
  <c r="U96" i="21"/>
  <c r="T96" i="21"/>
  <c r="T277" i="25"/>
  <c r="W277" i="28" s="1"/>
  <c r="T437" i="17"/>
  <c r="V119" i="22"/>
  <c r="V214" i="25"/>
  <c r="AC214" i="28" s="1"/>
  <c r="T214" i="25"/>
  <c r="W214" i="28" s="1"/>
  <c r="T119" i="22"/>
  <c r="U214" i="25"/>
  <c r="Z214" i="28" s="1"/>
  <c r="U119" i="22"/>
  <c r="V49" i="21"/>
  <c r="T49" i="21"/>
  <c r="T324" i="17"/>
  <c r="U49" i="21"/>
  <c r="U324" i="17"/>
  <c r="V66" i="21"/>
  <c r="U66" i="21"/>
  <c r="T66" i="21"/>
  <c r="V279" i="25"/>
  <c r="AC279" i="28" s="1"/>
  <c r="V98" i="21"/>
  <c r="T98" i="21"/>
  <c r="T279" i="25"/>
  <c r="W279" i="28" s="1"/>
  <c r="T494" i="17"/>
  <c r="U279" i="25"/>
  <c r="Z279" i="28" s="1"/>
  <c r="U98" i="21"/>
  <c r="V64" i="21"/>
  <c r="T64" i="21"/>
  <c r="U64" i="21"/>
  <c r="V62" i="21"/>
  <c r="U62" i="21"/>
  <c r="T62" i="21"/>
  <c r="V88" i="21"/>
  <c r="T88" i="21"/>
  <c r="T363" i="17"/>
  <c r="U88" i="21"/>
  <c r="U363" i="17"/>
  <c r="V61" i="21"/>
  <c r="U61" i="21"/>
  <c r="U336" i="17"/>
  <c r="T61" i="21"/>
  <c r="T336" i="17"/>
  <c r="V77" i="21"/>
  <c r="T77" i="21"/>
  <c r="U77" i="21"/>
  <c r="V95" i="22"/>
  <c r="V194" i="25"/>
  <c r="AC194" i="28" s="1"/>
  <c r="U95" i="22"/>
  <c r="U194" i="25"/>
  <c r="Z194" i="28" s="1"/>
  <c r="U246" i="17"/>
  <c r="T194" i="25"/>
  <c r="W194" i="28" s="1"/>
  <c r="T95" i="22"/>
  <c r="T246" i="17"/>
  <c r="T444" i="17"/>
  <c r="T57" i="23" s="1"/>
  <c r="V92" i="22"/>
  <c r="U92" i="22"/>
  <c r="T92" i="22"/>
  <c r="V90" i="22"/>
  <c r="T90" i="22"/>
  <c r="U90" i="22"/>
  <c r="V11" i="22"/>
  <c r="V148" i="25"/>
  <c r="AC148" i="28" s="1"/>
  <c r="U11" i="22"/>
  <c r="U148" i="25"/>
  <c r="Z148" i="28" s="1"/>
  <c r="T148" i="25"/>
  <c r="W148" i="28" s="1"/>
  <c r="T11" i="22"/>
  <c r="V133" i="25"/>
  <c r="AC133" i="28" s="1"/>
  <c r="T133" i="25"/>
  <c r="W133" i="28" s="1"/>
  <c r="U133" i="25"/>
  <c r="Z133" i="28" s="1"/>
  <c r="V115" i="25"/>
  <c r="AC115" i="28" s="1"/>
  <c r="T115" i="25"/>
  <c r="W115" i="28" s="1"/>
  <c r="U115" i="25"/>
  <c r="Z115" i="28" s="1"/>
  <c r="V256" i="25"/>
  <c r="AC256" i="28" s="1"/>
  <c r="V37" i="21"/>
  <c r="U256" i="25"/>
  <c r="Z256" i="28" s="1"/>
  <c r="U37" i="21"/>
  <c r="T256" i="25"/>
  <c r="W256" i="28" s="1"/>
  <c r="T37" i="21"/>
  <c r="V53" i="22"/>
  <c r="T53" i="22"/>
  <c r="U53" i="22"/>
  <c r="V61" i="22"/>
  <c r="U61" i="22"/>
  <c r="T61" i="22"/>
  <c r="V236" i="25"/>
  <c r="AC236" i="28" s="1"/>
  <c r="V17" i="21"/>
  <c r="U236" i="25"/>
  <c r="Z236" i="28" s="1"/>
  <c r="U17" i="21"/>
  <c r="T236" i="25"/>
  <c r="W236" i="28" s="1"/>
  <c r="T17" i="21"/>
  <c r="V14" i="22"/>
  <c r="V151" i="25"/>
  <c r="AC151" i="28" s="1"/>
  <c r="T14" i="22"/>
  <c r="T151" i="25"/>
  <c r="W151" i="28" s="1"/>
  <c r="U151" i="25"/>
  <c r="Z151" i="28" s="1"/>
  <c r="U14" i="22"/>
  <c r="V116" i="25"/>
  <c r="AC116" i="28" s="1"/>
  <c r="U116" i="25"/>
  <c r="Z116" i="28" s="1"/>
  <c r="T116" i="25"/>
  <c r="W116" i="28" s="1"/>
  <c r="V15" i="22"/>
  <c r="V152" i="25"/>
  <c r="AC152" i="28" s="1"/>
  <c r="U152" i="25"/>
  <c r="Z152" i="28" s="1"/>
  <c r="U15" i="22"/>
  <c r="T15" i="22"/>
  <c r="T152" i="25"/>
  <c r="W152" i="28" s="1"/>
  <c r="V125" i="25"/>
  <c r="AC125" i="28" s="1"/>
  <c r="T125" i="25"/>
  <c r="W125" i="28" s="1"/>
  <c r="U125" i="25"/>
  <c r="Z125" i="28" s="1"/>
  <c r="V240" i="25"/>
  <c r="AC240" i="28" s="1"/>
  <c r="V21" i="21"/>
  <c r="T240" i="25"/>
  <c r="W240" i="28" s="1"/>
  <c r="T21" i="21"/>
  <c r="U240" i="25"/>
  <c r="Z240" i="28" s="1"/>
  <c r="U21" i="21"/>
  <c r="V21" i="22"/>
  <c r="V158" i="25"/>
  <c r="AC158" i="28" s="1"/>
  <c r="U21" i="22"/>
  <c r="U158" i="25"/>
  <c r="Z158" i="28" s="1"/>
  <c r="T158" i="25"/>
  <c r="W158" i="28" s="1"/>
  <c r="T21" i="22"/>
  <c r="V31" i="22"/>
  <c r="V168" i="25"/>
  <c r="AC168" i="28" s="1"/>
  <c r="T168" i="25"/>
  <c r="W168" i="28" s="1"/>
  <c r="T31" i="22"/>
  <c r="U168" i="25"/>
  <c r="Z168" i="28" s="1"/>
  <c r="U31" i="22"/>
  <c r="V140" i="25"/>
  <c r="AC140" i="28" s="1"/>
  <c r="T140" i="25"/>
  <c r="W140" i="28" s="1"/>
  <c r="U140" i="25"/>
  <c r="Z140" i="28" s="1"/>
  <c r="V169" i="25"/>
  <c r="AC169" i="28" s="1"/>
  <c r="V32" i="22"/>
  <c r="U169" i="25"/>
  <c r="Z169" i="28" s="1"/>
  <c r="U32" i="22"/>
  <c r="T169" i="25"/>
  <c r="W169" i="28" s="1"/>
  <c r="T32" i="22"/>
  <c r="V28" i="22"/>
  <c r="V165" i="25"/>
  <c r="AC165" i="28" s="1"/>
  <c r="U28" i="22"/>
  <c r="U165" i="25"/>
  <c r="Z165" i="28" s="1"/>
  <c r="T28" i="22"/>
  <c r="T165" i="25"/>
  <c r="W165" i="28" s="1"/>
  <c r="V141" i="25"/>
  <c r="AC141" i="28" s="1"/>
  <c r="T141" i="25"/>
  <c r="W141" i="28" s="1"/>
  <c r="U141" i="25"/>
  <c r="Z141" i="28" s="1"/>
  <c r="V54" i="22"/>
  <c r="U54" i="22"/>
  <c r="T54" i="22"/>
  <c r="V171" i="25"/>
  <c r="AC171" i="28" s="1"/>
  <c r="V34" i="22"/>
  <c r="U34" i="22"/>
  <c r="U171" i="25"/>
  <c r="Z171" i="28" s="1"/>
  <c r="T34" i="22"/>
  <c r="T171" i="25"/>
  <c r="W171" i="28" s="1"/>
  <c r="V55" i="22"/>
  <c r="U55" i="22"/>
  <c r="T55" i="22"/>
  <c r="V78" i="22"/>
  <c r="T78" i="22"/>
  <c r="U78" i="22"/>
  <c r="V65" i="22"/>
  <c r="U65" i="22"/>
  <c r="T65" i="22"/>
  <c r="V63" i="21"/>
  <c r="U63" i="21"/>
  <c r="T63" i="21"/>
  <c r="V78" i="21"/>
  <c r="T78" i="21"/>
  <c r="U78" i="21"/>
  <c r="V113" i="21"/>
  <c r="V290" i="25"/>
  <c r="AC290" i="28" s="1"/>
  <c r="T290" i="25"/>
  <c r="W290" i="28" s="1"/>
  <c r="T113" i="21"/>
  <c r="T388" i="17"/>
  <c r="U113" i="21"/>
  <c r="U290" i="25"/>
  <c r="Z290" i="28" s="1"/>
  <c r="U388" i="17"/>
  <c r="V117" i="22"/>
  <c r="V212" i="25"/>
  <c r="AC212" i="28" s="1"/>
  <c r="U212" i="25"/>
  <c r="Z212" i="28" s="1"/>
  <c r="U117" i="22"/>
  <c r="T117" i="22"/>
  <c r="T212" i="25"/>
  <c r="W212" i="28" s="1"/>
  <c r="V91" i="21"/>
  <c r="U91" i="21"/>
  <c r="T91" i="21"/>
  <c r="V116" i="22"/>
  <c r="V211" i="25"/>
  <c r="AC211" i="28" s="1"/>
  <c r="T116" i="22"/>
  <c r="T211" i="25"/>
  <c r="W211" i="28" s="1"/>
  <c r="T439" i="17"/>
  <c r="U116" i="22"/>
  <c r="U211" i="25"/>
  <c r="Z211" i="28" s="1"/>
  <c r="V197" i="25"/>
  <c r="AC197" i="28" s="1"/>
  <c r="V98" i="22"/>
  <c r="U98" i="22"/>
  <c r="U197" i="25"/>
  <c r="Z197" i="28" s="1"/>
  <c r="T98" i="22"/>
  <c r="T197" i="25"/>
  <c r="W197" i="28" s="1"/>
  <c r="V25" i="22"/>
  <c r="V162" i="25"/>
  <c r="AC162" i="28" s="1"/>
  <c r="T162" i="25"/>
  <c r="W162" i="28" s="1"/>
  <c r="T25" i="22"/>
  <c r="U162" i="25"/>
  <c r="Z162" i="28" s="1"/>
  <c r="U25" i="22"/>
  <c r="V28" i="21"/>
  <c r="V247" i="25"/>
  <c r="AC247" i="28" s="1"/>
  <c r="T28" i="21"/>
  <c r="T247" i="25"/>
  <c r="W247" i="28" s="1"/>
  <c r="U247" i="25"/>
  <c r="Z247" i="28" s="1"/>
  <c r="U28" i="21"/>
  <c r="V156" i="25"/>
  <c r="AC156" i="28" s="1"/>
  <c r="V19" i="22"/>
  <c r="T19" i="22"/>
  <c r="T156" i="25"/>
  <c r="W156" i="28" s="1"/>
  <c r="U19" i="22"/>
  <c r="U156" i="25"/>
  <c r="Z156" i="28" s="1"/>
  <c r="V124" i="25"/>
  <c r="AC124" i="28" s="1"/>
  <c r="U124" i="25"/>
  <c r="Z124" i="28" s="1"/>
  <c r="T124" i="25"/>
  <c r="W124" i="28" s="1"/>
  <c r="V39" i="21"/>
  <c r="V258" i="25"/>
  <c r="AC258" i="28" s="1"/>
  <c r="U39" i="21"/>
  <c r="U258" i="25"/>
  <c r="Z258" i="28" s="1"/>
  <c r="T39" i="21"/>
  <c r="T258" i="25"/>
  <c r="W258" i="28" s="1"/>
  <c r="V139" i="25"/>
  <c r="AC139" i="28" s="1"/>
  <c r="U139" i="25"/>
  <c r="Z139" i="28" s="1"/>
  <c r="T139" i="25"/>
  <c r="W139" i="28" s="1"/>
  <c r="V237" i="25"/>
  <c r="AC237" i="28" s="1"/>
  <c r="V18" i="21"/>
  <c r="U18" i="21"/>
  <c r="U237" i="25"/>
  <c r="Z237" i="28" s="1"/>
  <c r="T18" i="21"/>
  <c r="T237" i="25"/>
  <c r="W237" i="28" s="1"/>
  <c r="V20" i="21"/>
  <c r="V239" i="25"/>
  <c r="AC239" i="28" s="1"/>
  <c r="T20" i="21"/>
  <c r="T239" i="25"/>
  <c r="W239" i="28" s="1"/>
  <c r="U239" i="25"/>
  <c r="Z239" i="28" s="1"/>
  <c r="U20" i="21"/>
  <c r="V157" i="25"/>
  <c r="AC157" i="28" s="1"/>
  <c r="V20" i="22"/>
  <c r="U20" i="22"/>
  <c r="U157" i="25"/>
  <c r="Z157" i="28" s="1"/>
  <c r="T20" i="22"/>
  <c r="T157" i="25"/>
  <c r="W157" i="28" s="1"/>
  <c r="V26" i="22"/>
  <c r="V163" i="25"/>
  <c r="AC163" i="28" s="1"/>
  <c r="T26" i="22"/>
  <c r="T163" i="25"/>
  <c r="W163" i="28" s="1"/>
  <c r="U26" i="22"/>
  <c r="U163" i="25"/>
  <c r="Z163" i="28" s="1"/>
  <c r="V241" i="25"/>
  <c r="AC241" i="28" s="1"/>
  <c r="V22" i="21"/>
  <c r="U241" i="25"/>
  <c r="Z241" i="28" s="1"/>
  <c r="U22" i="21"/>
  <c r="T241" i="25"/>
  <c r="W241" i="28" s="1"/>
  <c r="T22" i="21"/>
  <c r="V123" i="25"/>
  <c r="AC123" i="28" s="1"/>
  <c r="U123" i="25"/>
  <c r="Z123" i="28" s="1"/>
  <c r="T123" i="25"/>
  <c r="W123" i="28" s="1"/>
  <c r="V130" i="25"/>
  <c r="AC130" i="28" s="1"/>
  <c r="T130" i="25"/>
  <c r="W130" i="28" s="1"/>
  <c r="U130" i="25"/>
  <c r="Z130" i="28" s="1"/>
  <c r="V126" i="25"/>
  <c r="AC126" i="28" s="1"/>
  <c r="U126" i="25"/>
  <c r="Z126" i="28" s="1"/>
  <c r="T126" i="25"/>
  <c r="W126" i="28" s="1"/>
  <c r="V33" i="21"/>
  <c r="V252" i="25"/>
  <c r="AC252" i="28" s="1"/>
  <c r="T252" i="25"/>
  <c r="W252" i="28" s="1"/>
  <c r="T33" i="21"/>
  <c r="U252" i="25"/>
  <c r="Z252" i="28" s="1"/>
  <c r="U33" i="21"/>
  <c r="V132" i="25"/>
  <c r="AC132" i="28" s="1"/>
  <c r="U132" i="25"/>
  <c r="Z132" i="28" s="1"/>
  <c r="T132" i="25"/>
  <c r="W132" i="28" s="1"/>
  <c r="V128" i="25"/>
  <c r="AC128" i="28" s="1"/>
  <c r="U128" i="25"/>
  <c r="Z128" i="28" s="1"/>
  <c r="T128" i="25"/>
  <c r="W128" i="28" s="1"/>
  <c r="V38" i="22"/>
  <c r="V175" i="25"/>
  <c r="AC175" i="28" s="1"/>
  <c r="U175" i="25"/>
  <c r="Z175" i="28" s="1"/>
  <c r="U38" i="22"/>
  <c r="T38" i="22"/>
  <c r="T175" i="25"/>
  <c r="W175" i="28" s="1"/>
  <c r="V170" i="25"/>
  <c r="AC170" i="28" s="1"/>
  <c r="V33" i="22"/>
  <c r="T33" i="22"/>
  <c r="T170" i="25"/>
  <c r="W170" i="28" s="1"/>
  <c r="U33" i="22"/>
  <c r="U170" i="25"/>
  <c r="Z170" i="28" s="1"/>
  <c r="V66" i="22"/>
  <c r="U66" i="22"/>
  <c r="T66" i="22"/>
  <c r="V75" i="22"/>
  <c r="T75" i="22"/>
  <c r="U75" i="22"/>
  <c r="V57" i="21"/>
  <c r="U57" i="21"/>
  <c r="T57" i="21"/>
  <c r="V278" i="25"/>
  <c r="AC278" i="28" s="1"/>
  <c r="V97" i="21"/>
  <c r="T97" i="21"/>
  <c r="T278" i="25"/>
  <c r="W278" i="28" s="1"/>
  <c r="T493" i="17"/>
  <c r="U278" i="25"/>
  <c r="Z278" i="28" s="1"/>
  <c r="U97" i="21"/>
  <c r="V67" i="21"/>
  <c r="U67" i="21"/>
  <c r="T67" i="21"/>
  <c r="V50" i="21"/>
  <c r="U50" i="21"/>
  <c r="T50" i="21"/>
  <c r="U118" i="17"/>
  <c r="T497" i="17"/>
  <c r="T442" i="17"/>
  <c r="T118" i="17"/>
  <c r="V90" i="21"/>
  <c r="T90" i="21"/>
  <c r="U90" i="21"/>
  <c r="V97" i="22"/>
  <c r="V196" i="25"/>
  <c r="AC196" i="28" s="1"/>
  <c r="U196" i="25"/>
  <c r="Z196" i="28" s="1"/>
  <c r="U97" i="22"/>
  <c r="T196" i="25"/>
  <c r="W196" i="28" s="1"/>
  <c r="T97" i="22"/>
  <c r="V114" i="22"/>
  <c r="V209" i="25"/>
  <c r="AC209" i="28" s="1"/>
  <c r="T114" i="22"/>
  <c r="T209" i="25"/>
  <c r="W209" i="28" s="1"/>
  <c r="T496" i="17"/>
  <c r="U114" i="22"/>
  <c r="U209" i="25"/>
  <c r="Z209" i="28" s="1"/>
  <c r="V10" i="21"/>
  <c r="V229" i="25"/>
  <c r="AC229" i="28" s="1"/>
  <c r="U229" i="25"/>
  <c r="Z229" i="28" s="1"/>
  <c r="U10" i="21"/>
  <c r="T10" i="21"/>
  <c r="T229" i="25"/>
  <c r="W229" i="28" s="1"/>
  <c r="V257" i="25"/>
  <c r="AC257" i="28" s="1"/>
  <c r="V38" i="21"/>
  <c r="U38" i="21"/>
  <c r="U257" i="25"/>
  <c r="Z257" i="28" s="1"/>
  <c r="T257" i="25"/>
  <c r="W257" i="28" s="1"/>
  <c r="T38" i="21"/>
  <c r="V65" i="21"/>
  <c r="U65" i="21"/>
  <c r="T65" i="21"/>
  <c r="V246" i="25"/>
  <c r="AC246" i="28" s="1"/>
  <c r="V27" i="21"/>
  <c r="T246" i="25"/>
  <c r="W246" i="28" s="1"/>
  <c r="T27" i="21"/>
  <c r="U27" i="21"/>
  <c r="U246" i="25"/>
  <c r="Z246" i="28" s="1"/>
  <c r="V42" i="21"/>
  <c r="V261" i="25"/>
  <c r="AC261" i="28" s="1"/>
  <c r="U42" i="21"/>
  <c r="U261" i="25"/>
  <c r="Z261" i="28" s="1"/>
  <c r="T42" i="21"/>
  <c r="T261" i="25"/>
  <c r="W261" i="28" s="1"/>
  <c r="V69" i="22"/>
  <c r="T69" i="22"/>
  <c r="U69" i="22"/>
  <c r="V238" i="25"/>
  <c r="AC238" i="28" s="1"/>
  <c r="V19" i="21"/>
  <c r="T238" i="25"/>
  <c r="W238" i="28" s="1"/>
  <c r="T19" i="21"/>
  <c r="U19" i="21"/>
  <c r="U238" i="25"/>
  <c r="Z238" i="28" s="1"/>
  <c r="V230" i="25"/>
  <c r="AC230" i="28" s="1"/>
  <c r="V11" i="21"/>
  <c r="T230" i="25"/>
  <c r="W230" i="28" s="1"/>
  <c r="T11" i="21"/>
  <c r="U230" i="25"/>
  <c r="Z230" i="28" s="1"/>
  <c r="U11" i="21"/>
  <c r="V117" i="25"/>
  <c r="AC117" i="28" s="1"/>
  <c r="U117" i="25"/>
  <c r="Z117" i="28" s="1"/>
  <c r="T117" i="25"/>
  <c r="W117" i="28" s="1"/>
  <c r="V244" i="25"/>
  <c r="AC244" i="28" s="1"/>
  <c r="V25" i="21"/>
  <c r="T244" i="25"/>
  <c r="W244" i="28" s="1"/>
  <c r="T25" i="21"/>
  <c r="U244" i="25"/>
  <c r="Z244" i="28" s="1"/>
  <c r="U25" i="21"/>
  <c r="V122" i="25"/>
  <c r="AC122" i="28" s="1"/>
  <c r="U122" i="25"/>
  <c r="Z122" i="28" s="1"/>
  <c r="T122" i="25"/>
  <c r="W122" i="28" s="1"/>
  <c r="V134" i="25"/>
  <c r="AC134" i="28" s="1"/>
  <c r="T134" i="25"/>
  <c r="W134" i="28" s="1"/>
  <c r="U134" i="25"/>
  <c r="Z134" i="28" s="1"/>
  <c r="V58" i="22"/>
  <c r="T58" i="22"/>
  <c r="U58" i="22"/>
  <c r="V136" i="25"/>
  <c r="AC136" i="28" s="1"/>
  <c r="T136" i="25"/>
  <c r="W136" i="28" s="1"/>
  <c r="U136" i="25"/>
  <c r="Z136" i="28" s="1"/>
  <c r="V138" i="25"/>
  <c r="AC138" i="28" s="1"/>
  <c r="T138" i="25"/>
  <c r="W138" i="28" s="1"/>
  <c r="U138" i="25"/>
  <c r="Z138" i="28" s="1"/>
  <c r="V42" i="22"/>
  <c r="V179" i="25"/>
  <c r="AC179" i="28" s="1"/>
  <c r="T42" i="22"/>
  <c r="T179" i="25"/>
  <c r="W179" i="28" s="1"/>
  <c r="U42" i="22"/>
  <c r="U179" i="25"/>
  <c r="Z179" i="28" s="1"/>
  <c r="V37" i="22"/>
  <c r="V174" i="25"/>
  <c r="AC174" i="28" s="1"/>
  <c r="U37" i="22"/>
  <c r="U174" i="25"/>
  <c r="Z174" i="28" s="1"/>
  <c r="T174" i="25"/>
  <c r="W174" i="28" s="1"/>
  <c r="T37" i="22"/>
  <c r="V41" i="21"/>
  <c r="V260" i="25"/>
  <c r="AC260" i="28" s="1"/>
  <c r="T41" i="21"/>
  <c r="T260" i="25"/>
  <c r="W260" i="28" s="1"/>
  <c r="U260" i="25"/>
  <c r="Z260" i="28" s="1"/>
  <c r="U41" i="21"/>
  <c r="V74" i="22"/>
  <c r="T74" i="22"/>
  <c r="U74" i="22"/>
  <c r="V77" i="22"/>
  <c r="U77" i="22"/>
  <c r="T77" i="22"/>
  <c r="V75" i="21"/>
  <c r="U75" i="21"/>
  <c r="T75" i="21"/>
  <c r="V74" i="21"/>
  <c r="U74" i="21"/>
  <c r="T74" i="21"/>
  <c r="V73" i="21"/>
  <c r="T73" i="21"/>
  <c r="T348" i="17"/>
  <c r="U73" i="21"/>
  <c r="U348" i="17"/>
  <c r="U72" i="21" s="1"/>
  <c r="V55" i="21"/>
  <c r="U55" i="21"/>
  <c r="T55" i="21"/>
  <c r="V53" i="21"/>
  <c r="U53" i="21"/>
  <c r="T53" i="21"/>
  <c r="V104" i="21"/>
  <c r="U104" i="21"/>
  <c r="U379" i="17"/>
  <c r="U284" i="25" s="1"/>
  <c r="Z284" i="28" s="1"/>
  <c r="T104" i="21"/>
  <c r="T379" i="17"/>
  <c r="V91" i="22"/>
  <c r="T91" i="22"/>
  <c r="U91" i="22"/>
  <c r="V88" i="22"/>
  <c r="T88" i="22"/>
  <c r="T239" i="17"/>
  <c r="U88" i="22"/>
  <c r="U239" i="17"/>
  <c r="V233" i="25"/>
  <c r="AC233" i="28" s="1"/>
  <c r="V14" i="21"/>
  <c r="U233" i="25"/>
  <c r="Z233" i="28" s="1"/>
  <c r="U14" i="21"/>
  <c r="T233" i="25"/>
  <c r="W233" i="28" s="1"/>
  <c r="T14" i="21"/>
  <c r="V43" i="22"/>
  <c r="V180" i="25"/>
  <c r="AC180" i="28" s="1"/>
  <c r="T180" i="25"/>
  <c r="W180" i="28" s="1"/>
  <c r="T43" i="22"/>
  <c r="U180" i="25"/>
  <c r="Z180" i="28" s="1"/>
  <c r="U43" i="22"/>
  <c r="V63" i="22"/>
  <c r="U63" i="22"/>
  <c r="T63" i="22"/>
  <c r="V113" i="25"/>
  <c r="AC113" i="28" s="1"/>
  <c r="T113" i="25"/>
  <c r="W113" i="28" s="1"/>
  <c r="U113" i="25"/>
  <c r="Z113" i="28" s="1"/>
  <c r="V114" i="25"/>
  <c r="AC114" i="28" s="1"/>
  <c r="T114" i="25"/>
  <c r="W114" i="28" s="1"/>
  <c r="U114" i="25"/>
  <c r="Z114" i="28" s="1"/>
  <c r="V147" i="25"/>
  <c r="AC147" i="28" s="1"/>
  <c r="V10" i="22"/>
  <c r="U10" i="22"/>
  <c r="U147" i="25"/>
  <c r="Z147" i="28" s="1"/>
  <c r="T10" i="22"/>
  <c r="T147" i="25"/>
  <c r="W147" i="28" s="1"/>
  <c r="V164" i="25"/>
  <c r="AC164" i="28" s="1"/>
  <c r="V27" i="22"/>
  <c r="T164" i="25"/>
  <c r="W164" i="28" s="1"/>
  <c r="T27" i="22"/>
  <c r="U164" i="25"/>
  <c r="Z164" i="28" s="1"/>
  <c r="U27" i="22"/>
  <c r="V243" i="25"/>
  <c r="AC243" i="28" s="1"/>
  <c r="V24" i="21"/>
  <c r="T24" i="21"/>
  <c r="T243" i="25"/>
  <c r="W243" i="28" s="1"/>
  <c r="U243" i="25"/>
  <c r="Z243" i="28" s="1"/>
  <c r="U24" i="21"/>
  <c r="V57" i="22"/>
  <c r="T57" i="22"/>
  <c r="U57" i="22"/>
  <c r="V50" i="22"/>
  <c r="T50" i="22"/>
  <c r="U50" i="22"/>
  <c r="V127" i="25"/>
  <c r="AC127" i="28" s="1"/>
  <c r="U127" i="25"/>
  <c r="Z127" i="28" s="1"/>
  <c r="T127" i="25"/>
  <c r="W127" i="28" s="1"/>
  <c r="V52" i="22"/>
  <c r="T52" i="22"/>
  <c r="U52" i="22"/>
  <c r="V178" i="25"/>
  <c r="AC178" i="28" s="1"/>
  <c r="V41" i="22"/>
  <c r="U41" i="22"/>
  <c r="U178" i="25"/>
  <c r="Z178" i="28" s="1"/>
  <c r="T41" i="22"/>
  <c r="T178" i="25"/>
  <c r="W178" i="28" s="1"/>
  <c r="V172" i="25"/>
  <c r="AC172" i="28" s="1"/>
  <c r="V35" i="22"/>
  <c r="U172" i="25"/>
  <c r="Z172" i="28" s="1"/>
  <c r="U35" i="22"/>
  <c r="T172" i="25"/>
  <c r="W172" i="28" s="1"/>
  <c r="T35" i="22"/>
  <c r="V176" i="25"/>
  <c r="AC176" i="28" s="1"/>
  <c r="V39" i="22"/>
  <c r="T176" i="25"/>
  <c r="W176" i="28" s="1"/>
  <c r="T39" i="22"/>
  <c r="U176" i="25"/>
  <c r="Z176" i="28" s="1"/>
  <c r="U39" i="22"/>
  <c r="V67" i="22"/>
  <c r="U67" i="22"/>
  <c r="T67" i="22"/>
  <c r="V68" i="22"/>
  <c r="U68" i="22"/>
  <c r="T68" i="22"/>
  <c r="V62" i="22"/>
  <c r="U62" i="22"/>
  <c r="T62" i="22"/>
  <c r="V70" i="21"/>
  <c r="U70" i="21"/>
  <c r="T70" i="21"/>
  <c r="V69" i="21"/>
  <c r="T69" i="21"/>
  <c r="U69" i="21"/>
  <c r="V52" i="21"/>
  <c r="T52" i="21"/>
  <c r="U52" i="21"/>
  <c r="V118" i="22"/>
  <c r="V213" i="25"/>
  <c r="AC213" i="28" s="1"/>
  <c r="T213" i="25"/>
  <c r="W213" i="28" s="1"/>
  <c r="T118" i="22"/>
  <c r="U118" i="22"/>
  <c r="U213" i="25"/>
  <c r="Z213" i="28" s="1"/>
  <c r="V115" i="22"/>
  <c r="V210" i="25"/>
  <c r="AC210" i="28" s="1"/>
  <c r="U115" i="22"/>
  <c r="U210" i="25"/>
  <c r="Z210" i="28" s="1"/>
  <c r="T115" i="22"/>
  <c r="T210" i="25"/>
  <c r="W210" i="28" s="1"/>
  <c r="T438" i="17"/>
  <c r="V114" i="21"/>
  <c r="V291" i="25"/>
  <c r="AC291" i="28" s="1"/>
  <c r="T114" i="21"/>
  <c r="T291" i="25"/>
  <c r="W291" i="28" s="1"/>
  <c r="U114" i="21"/>
  <c r="U291" i="25"/>
  <c r="Z291" i="28" s="1"/>
  <c r="V119" i="25"/>
  <c r="AC119" i="28" s="1"/>
  <c r="U119" i="25"/>
  <c r="Z119" i="28" s="1"/>
  <c r="T119" i="25"/>
  <c r="W119" i="28" s="1"/>
  <c r="V167" i="25"/>
  <c r="AC167" i="28" s="1"/>
  <c r="V30" i="22"/>
  <c r="T30" i="22"/>
  <c r="T167" i="25"/>
  <c r="W167" i="28" s="1"/>
  <c r="U30" i="22"/>
  <c r="U167" i="25"/>
  <c r="Z167" i="28" s="1"/>
  <c r="V82" i="22"/>
  <c r="T82" i="22"/>
  <c r="U82" i="22"/>
  <c r="V56" i="21"/>
  <c r="T56" i="21"/>
  <c r="U56" i="21"/>
  <c r="V153" i="25"/>
  <c r="AC153" i="28" s="1"/>
  <c r="V16" i="22"/>
  <c r="U16" i="22"/>
  <c r="U153" i="25"/>
  <c r="Z153" i="28" s="1"/>
  <c r="T16" i="22"/>
  <c r="T153" i="25"/>
  <c r="W153" i="28" s="1"/>
  <c r="V120" i="25"/>
  <c r="AC120" i="28" s="1"/>
  <c r="U120" i="25"/>
  <c r="Z120" i="28" s="1"/>
  <c r="T120" i="25"/>
  <c r="W120" i="28" s="1"/>
  <c r="V177" i="25"/>
  <c r="AC177" i="28" s="1"/>
  <c r="V40" i="22"/>
  <c r="U40" i="22"/>
  <c r="U177" i="25"/>
  <c r="Z177" i="28" s="1"/>
  <c r="T177" i="25"/>
  <c r="W177" i="28" s="1"/>
  <c r="T40" i="22"/>
  <c r="V254" i="25"/>
  <c r="AC254" i="28" s="1"/>
  <c r="V35" i="21"/>
  <c r="T254" i="25"/>
  <c r="W254" i="28" s="1"/>
  <c r="T35" i="21"/>
  <c r="U35" i="21"/>
  <c r="U254" i="25"/>
  <c r="Z254" i="28" s="1"/>
  <c r="V51" i="22"/>
  <c r="T51" i="22"/>
  <c r="U51" i="22"/>
  <c r="V155" i="25"/>
  <c r="AC155" i="28" s="1"/>
  <c r="V18" i="22"/>
  <c r="U18" i="22"/>
  <c r="U155" i="25"/>
  <c r="Z155" i="28" s="1"/>
  <c r="T155" i="25"/>
  <c r="W155" i="28" s="1"/>
  <c r="T18" i="22"/>
  <c r="V112" i="25"/>
  <c r="AC112" i="28" s="1"/>
  <c r="U112" i="25"/>
  <c r="Z112" i="28" s="1"/>
  <c r="T112" i="25"/>
  <c r="W112" i="28" s="1"/>
  <c r="V235" i="25"/>
  <c r="AC235" i="28" s="1"/>
  <c r="V16" i="21"/>
  <c r="U235" i="25"/>
  <c r="Z235" i="28" s="1"/>
  <c r="U16" i="21"/>
  <c r="T16" i="21"/>
  <c r="T235" i="25"/>
  <c r="W235" i="28" s="1"/>
  <c r="V121" i="25"/>
  <c r="AC121" i="28" s="1"/>
  <c r="U121" i="25"/>
  <c r="Z121" i="28" s="1"/>
  <c r="T121" i="25"/>
  <c r="W121" i="28" s="1"/>
  <c r="V159" i="25"/>
  <c r="AC159" i="28" s="1"/>
  <c r="V22" i="22"/>
  <c r="T22" i="22"/>
  <c r="T159" i="25"/>
  <c r="W159" i="28" s="1"/>
  <c r="U22" i="22"/>
  <c r="U159" i="25"/>
  <c r="Z159" i="28" s="1"/>
  <c r="V40" i="21"/>
  <c r="V259" i="25"/>
  <c r="AC259" i="28" s="1"/>
  <c r="U259" i="25"/>
  <c r="Z259" i="28" s="1"/>
  <c r="U40" i="21"/>
  <c r="T259" i="25"/>
  <c r="W259" i="28" s="1"/>
  <c r="T40" i="21"/>
  <c r="V49" i="22"/>
  <c r="T49" i="22"/>
  <c r="U49" i="22"/>
  <c r="V56" i="22"/>
  <c r="U56" i="22"/>
  <c r="T56" i="22"/>
  <c r="V29" i="21"/>
  <c r="V248" i="25"/>
  <c r="AC248" i="28" s="1"/>
  <c r="U248" i="25"/>
  <c r="Z248" i="28" s="1"/>
  <c r="U29" i="21"/>
  <c r="T29" i="21"/>
  <c r="T248" i="25"/>
  <c r="W248" i="28" s="1"/>
  <c r="V249" i="25"/>
  <c r="AC249" i="28" s="1"/>
  <c r="V30" i="21"/>
  <c r="U249" i="25"/>
  <c r="Z249" i="28" s="1"/>
  <c r="U30" i="21"/>
  <c r="T30" i="21"/>
  <c r="T249" i="25"/>
  <c r="W249" i="28" s="1"/>
  <c r="V34" i="21"/>
  <c r="V253" i="25"/>
  <c r="AC253" i="28" s="1"/>
  <c r="T253" i="25"/>
  <c r="W253" i="28" s="1"/>
  <c r="T34" i="21"/>
  <c r="U34" i="21"/>
  <c r="U253" i="25"/>
  <c r="Z253" i="28" s="1"/>
  <c r="V129" i="25"/>
  <c r="AC129" i="28" s="1"/>
  <c r="T129" i="25"/>
  <c r="W129" i="28" s="1"/>
  <c r="U129" i="25"/>
  <c r="Z129" i="28" s="1"/>
  <c r="V79" i="22"/>
  <c r="T79" i="22"/>
  <c r="U79" i="22"/>
  <c r="V73" i="22"/>
  <c r="U73" i="22"/>
  <c r="T73" i="22"/>
  <c r="V80" i="22"/>
  <c r="T80" i="22"/>
  <c r="U80" i="22"/>
  <c r="V54" i="21"/>
  <c r="U54" i="21"/>
  <c r="T54" i="21"/>
  <c r="V107" i="21"/>
  <c r="U107" i="21"/>
  <c r="T107" i="21"/>
  <c r="V106" i="21"/>
  <c r="T106" i="21"/>
  <c r="U106" i="21"/>
  <c r="V68" i="21"/>
  <c r="T68" i="21"/>
  <c r="U68" i="21"/>
  <c r="V276" i="25"/>
  <c r="AC276" i="28" s="1"/>
  <c r="V95" i="21"/>
  <c r="U95" i="21"/>
  <c r="U276" i="25"/>
  <c r="Z276" i="28" s="1"/>
  <c r="U370" i="17"/>
  <c r="U275" i="25" s="1"/>
  <c r="Z275" i="28" s="1"/>
  <c r="T276" i="25"/>
  <c r="W276" i="28" s="1"/>
  <c r="T95" i="21"/>
  <c r="T370" i="17"/>
  <c r="T436" i="17"/>
  <c r="T445" i="17"/>
  <c r="T58" i="23" s="1"/>
  <c r="V92" i="21"/>
  <c r="U92" i="21"/>
  <c r="T92" i="21"/>
  <c r="T202" i="25"/>
  <c r="W202" i="28" s="1"/>
  <c r="T103" i="22"/>
  <c r="AT5" i="28"/>
  <c r="AS6" i="28"/>
  <c r="AR6" i="28"/>
  <c r="U267" i="25"/>
  <c r="Z267" i="28" s="1"/>
  <c r="U268" i="25"/>
  <c r="Z268" i="28" s="1"/>
  <c r="U274" i="25"/>
  <c r="Z274" i="28" s="1"/>
  <c r="U202" i="25"/>
  <c r="Z202" i="28" s="1"/>
  <c r="U103" i="22"/>
  <c r="U192" i="25"/>
  <c r="Z192" i="28" s="1"/>
  <c r="U87" i="22"/>
  <c r="U193" i="25"/>
  <c r="Z193" i="28" s="1"/>
  <c r="U94" i="22"/>
  <c r="U207" i="25"/>
  <c r="Z207" i="28" s="1"/>
  <c r="U112" i="22"/>
  <c r="U108" i="25"/>
  <c r="U126" i="22"/>
  <c r="U60" i="21"/>
  <c r="U87" i="21"/>
  <c r="U48" i="21"/>
  <c r="AF6" i="21"/>
  <c r="AG5" i="21" s="1"/>
  <c r="U60" i="17"/>
  <c r="U57" i="17"/>
  <c r="U58" i="17"/>
  <c r="U53" i="17"/>
  <c r="U108" i="17"/>
  <c r="U109" i="17"/>
  <c r="V388" i="17"/>
  <c r="U280" i="17"/>
  <c r="T280" i="17"/>
  <c r="U262" i="17"/>
  <c r="T262" i="17"/>
  <c r="T224" i="17"/>
  <c r="U224" i="17"/>
  <c r="T212" i="17"/>
  <c r="U212" i="17"/>
  <c r="U253" i="17"/>
  <c r="T253" i="17"/>
  <c r="U237" i="17"/>
  <c r="T237" i="17"/>
  <c r="U198" i="17"/>
  <c r="T198" i="17"/>
  <c r="T472" i="17"/>
  <c r="T85" i="23" s="1"/>
  <c r="T424" i="17"/>
  <c r="T37" i="23" s="1"/>
  <c r="T468" i="17"/>
  <c r="T81" i="23" s="1"/>
  <c r="T420" i="17"/>
  <c r="T33" i="23" s="1"/>
  <c r="T470" i="17"/>
  <c r="T83" i="23" s="1"/>
  <c r="T422" i="17"/>
  <c r="T35" i="23" s="1"/>
  <c r="T466" i="17"/>
  <c r="T79" i="23" s="1"/>
  <c r="T418" i="17"/>
  <c r="T31" i="23" s="1"/>
  <c r="T476" i="17"/>
  <c r="T89" i="23" s="1"/>
  <c r="T428" i="17"/>
  <c r="T41" i="23" s="1"/>
  <c r="T478" i="17"/>
  <c r="T91" i="23" s="1"/>
  <c r="T430" i="17"/>
  <c r="T43" i="23" s="1"/>
  <c r="T477" i="17"/>
  <c r="T90" i="23" s="1"/>
  <c r="T429" i="17"/>
  <c r="T42" i="23" s="1"/>
  <c r="T474" i="17"/>
  <c r="T87" i="23" s="1"/>
  <c r="T426" i="17"/>
  <c r="T39" i="23" s="1"/>
  <c r="T480" i="17"/>
  <c r="T93" i="23" s="1"/>
  <c r="T432" i="17"/>
  <c r="T45" i="23" s="1"/>
  <c r="T200" i="17"/>
  <c r="U200" i="17"/>
  <c r="T473" i="17"/>
  <c r="T86" i="23" s="1"/>
  <c r="T425" i="17"/>
  <c r="T38" i="23" s="1"/>
  <c r="T471" i="17"/>
  <c r="T84" i="23" s="1"/>
  <c r="T423" i="17"/>
  <c r="T36" i="23" s="1"/>
  <c r="T475" i="17"/>
  <c r="T88" i="23" s="1"/>
  <c r="T427" i="17"/>
  <c r="T40" i="23" s="1"/>
  <c r="T467" i="17"/>
  <c r="T80" i="23" s="1"/>
  <c r="T419" i="17"/>
  <c r="T32" i="23" s="1"/>
  <c r="T479" i="17"/>
  <c r="T92" i="23" s="1"/>
  <c r="T431" i="17"/>
  <c r="T44" i="23" s="1"/>
  <c r="T481" i="17"/>
  <c r="T94" i="23" s="1"/>
  <c r="T433" i="17"/>
  <c r="T46" i="23" s="1"/>
  <c r="T469" i="17"/>
  <c r="T82" i="23" s="1"/>
  <c r="T421" i="17"/>
  <c r="T34" i="23" s="1"/>
  <c r="T459" i="17"/>
  <c r="T72" i="23" s="1"/>
  <c r="T460" i="17"/>
  <c r="T73" i="23" s="1"/>
  <c r="T461" i="17"/>
  <c r="T74" i="23" s="1"/>
  <c r="T465" i="17"/>
  <c r="T78" i="23" s="1"/>
  <c r="T464" i="17"/>
  <c r="T77" i="23" s="1"/>
  <c r="T462" i="17"/>
  <c r="T75" i="23" s="1"/>
  <c r="T463" i="17"/>
  <c r="T76" i="23" s="1"/>
  <c r="T417" i="17"/>
  <c r="T30" i="23" s="1"/>
  <c r="T416" i="17"/>
  <c r="T29" i="23" s="1"/>
  <c r="T415" i="17"/>
  <c r="T28" i="23" s="1"/>
  <c r="V161" i="17"/>
  <c r="U161" i="17"/>
  <c r="T161" i="17"/>
  <c r="AB4" i="14"/>
  <c r="AC4" i="14" s="1"/>
  <c r="T165" i="17"/>
  <c r="U165" i="17"/>
  <c r="T126" i="17"/>
  <c r="AA4" i="17"/>
  <c r="T9" i="17"/>
  <c r="T9" i="25" s="1"/>
  <c r="W9" i="28" s="1"/>
  <c r="X9" i="28" s="1"/>
  <c r="W5" i="17"/>
  <c r="O80" i="11"/>
  <c r="O81" i="11"/>
  <c r="O82" i="11"/>
  <c r="O74" i="11"/>
  <c r="O73" i="11"/>
  <c r="O48" i="11"/>
  <c r="O44" i="11"/>
  <c r="O45" i="11"/>
  <c r="O46" i="11"/>
  <c r="O47" i="11"/>
  <c r="O40" i="11"/>
  <c r="O41" i="11"/>
  <c r="O42" i="11"/>
  <c r="O43" i="11"/>
  <c r="O39" i="11"/>
  <c r="O13" i="11"/>
  <c r="O12" i="11"/>
  <c r="O11" i="11"/>
  <c r="O10" i="11"/>
  <c r="O9" i="11"/>
  <c r="O8" i="11"/>
  <c r="O7" i="11"/>
  <c r="O5" i="11"/>
  <c r="O4" i="11"/>
  <c r="U269" i="25" l="1"/>
  <c r="Z269" i="28" s="1"/>
  <c r="U103" i="21"/>
  <c r="U94" i="21"/>
  <c r="T87" i="22"/>
  <c r="T192" i="25"/>
  <c r="W192" i="28" s="1"/>
  <c r="T109" i="23"/>
  <c r="T387" i="25"/>
  <c r="W387" i="28" s="1"/>
  <c r="U110" i="17"/>
  <c r="T110" i="23"/>
  <c r="T388" i="25"/>
  <c r="W388" i="28" s="1"/>
  <c r="T274" i="25"/>
  <c r="W274" i="28" s="1"/>
  <c r="T87" i="21"/>
  <c r="T268" i="25"/>
  <c r="W268" i="28" s="1"/>
  <c r="T60" i="21"/>
  <c r="T207" i="25"/>
  <c r="W207" i="28" s="1"/>
  <c r="T112" i="22"/>
  <c r="T51" i="23"/>
  <c r="T339" i="25"/>
  <c r="W339" i="28" s="1"/>
  <c r="T106" i="23"/>
  <c r="T384" i="25"/>
  <c r="W384" i="28" s="1"/>
  <c r="T221" i="25"/>
  <c r="W221" i="28" s="1"/>
  <c r="T126" i="22"/>
  <c r="T72" i="21"/>
  <c r="T269" i="25"/>
  <c r="W269" i="28" s="1"/>
  <c r="U289" i="25"/>
  <c r="Z289" i="28" s="1"/>
  <c r="U112" i="21"/>
  <c r="T107" i="23"/>
  <c r="T385" i="25"/>
  <c r="W385" i="28" s="1"/>
  <c r="T108" i="23"/>
  <c r="T386" i="25"/>
  <c r="W386" i="28" s="1"/>
  <c r="U59" i="17"/>
  <c r="T52" i="23"/>
  <c r="T340" i="25"/>
  <c r="W340" i="28" s="1"/>
  <c r="T48" i="21"/>
  <c r="T267" i="25"/>
  <c r="W267" i="28" s="1"/>
  <c r="T49" i="23"/>
  <c r="T435" i="17"/>
  <c r="T337" i="25"/>
  <c r="W337" i="28" s="1"/>
  <c r="T103" i="21"/>
  <c r="T284" i="25"/>
  <c r="W284" i="28" s="1"/>
  <c r="T488" i="17"/>
  <c r="T489" i="17"/>
  <c r="T108" i="25"/>
  <c r="W108" i="28" s="1"/>
  <c r="T498" i="17"/>
  <c r="T112" i="21"/>
  <c r="T289" i="25"/>
  <c r="W289" i="28" s="1"/>
  <c r="T193" i="25"/>
  <c r="W193" i="28" s="1"/>
  <c r="T94" i="22"/>
  <c r="T50" i="23"/>
  <c r="T338" i="25"/>
  <c r="W338" i="28" s="1"/>
  <c r="U51" i="17"/>
  <c r="T94" i="21"/>
  <c r="T275" i="25"/>
  <c r="W275" i="28" s="1"/>
  <c r="T55" i="23"/>
  <c r="T441" i="17"/>
  <c r="AT6" i="28"/>
  <c r="AV5" i="28"/>
  <c r="AU5" i="28"/>
  <c r="Z108" i="28"/>
  <c r="T356" i="25"/>
  <c r="T332" i="25"/>
  <c r="T317" i="25"/>
  <c r="T111" i="25"/>
  <c r="T146" i="25"/>
  <c r="T9" i="22"/>
  <c r="T360" i="25"/>
  <c r="U146" i="25"/>
  <c r="Z146" i="28" s="1"/>
  <c r="U9" i="22"/>
  <c r="T361" i="25"/>
  <c r="T185" i="25"/>
  <c r="T48" i="22"/>
  <c r="T370" i="25"/>
  <c r="U183" i="25"/>
  <c r="U46" i="22"/>
  <c r="T187" i="25"/>
  <c r="T72" i="22"/>
  <c r="U99" i="25"/>
  <c r="T322" i="25"/>
  <c r="T190" i="25"/>
  <c r="T85" i="22"/>
  <c r="T205" i="25"/>
  <c r="T110" i="22"/>
  <c r="U98" i="25"/>
  <c r="T333" i="25"/>
  <c r="T329" i="25"/>
  <c r="T319" i="25"/>
  <c r="U190" i="25"/>
  <c r="Z190" i="28" s="1"/>
  <c r="U85" i="22"/>
  <c r="U205" i="25"/>
  <c r="Z205" i="28" s="1"/>
  <c r="U110" i="22"/>
  <c r="T328" i="25"/>
  <c r="T200" i="25"/>
  <c r="T101" i="22"/>
  <c r="T223" i="25"/>
  <c r="T128" i="22"/>
  <c r="U53" i="25"/>
  <c r="Z53" i="28" s="1"/>
  <c r="T362" i="25"/>
  <c r="T318" i="25"/>
  <c r="U200" i="25"/>
  <c r="Z200" i="28" s="1"/>
  <c r="U101" i="22"/>
  <c r="U223" i="25"/>
  <c r="Z223" i="28" s="1"/>
  <c r="U128" i="22"/>
  <c r="V146" i="25"/>
  <c r="AC146" i="28" s="1"/>
  <c r="V9" i="22"/>
  <c r="T355" i="25"/>
  <c r="T376" i="25"/>
  <c r="T334" i="25"/>
  <c r="T368" i="25"/>
  <c r="U150" i="25"/>
  <c r="Z150" i="28" s="1"/>
  <c r="U13" i="22"/>
  <c r="T359" i="25"/>
  <c r="T377" i="25"/>
  <c r="T363" i="25"/>
  <c r="T330" i="25"/>
  <c r="T321" i="25"/>
  <c r="U186" i="25"/>
  <c r="Z186" i="28" s="1"/>
  <c r="U60" i="22"/>
  <c r="V289" i="25"/>
  <c r="AC289" i="28" s="1"/>
  <c r="T372" i="25"/>
  <c r="T150" i="25"/>
  <c r="T13" i="22"/>
  <c r="T324" i="25"/>
  <c r="T373" i="25"/>
  <c r="T331" i="25"/>
  <c r="T323" i="25"/>
  <c r="T364" i="25"/>
  <c r="T186" i="25"/>
  <c r="T60" i="22"/>
  <c r="T357" i="25"/>
  <c r="T316" i="25"/>
  <c r="T365" i="25"/>
  <c r="T375" i="25"/>
  <c r="T326" i="25"/>
  <c r="T325" i="25"/>
  <c r="T320" i="25"/>
  <c r="T371" i="25"/>
  <c r="T369" i="25"/>
  <c r="T358" i="25"/>
  <c r="T367" i="25"/>
  <c r="U185" i="25"/>
  <c r="U48" i="22"/>
  <c r="T327" i="25"/>
  <c r="T374" i="25"/>
  <c r="T366" i="25"/>
  <c r="T183" i="25"/>
  <c r="T46" i="22"/>
  <c r="U187" i="25"/>
  <c r="Z187" i="28" s="1"/>
  <c r="U72" i="22"/>
  <c r="V112" i="21"/>
  <c r="U95" i="17"/>
  <c r="U93" i="17"/>
  <c r="U479" i="17" s="1"/>
  <c r="U92" i="23" s="1"/>
  <c r="U444" i="17"/>
  <c r="U57" i="23" s="1"/>
  <c r="U443" i="17"/>
  <c r="U56" i="23" s="1"/>
  <c r="U81" i="17"/>
  <c r="U446" i="17"/>
  <c r="U59" i="23" s="1"/>
  <c r="U495" i="17"/>
  <c r="U108" i="23" s="1"/>
  <c r="U494" i="17"/>
  <c r="U107" i="23" s="1"/>
  <c r="U439" i="17"/>
  <c r="U52" i="23" s="1"/>
  <c r="U445" i="17"/>
  <c r="U58" i="23" s="1"/>
  <c r="AG6" i="21"/>
  <c r="AH5" i="21" s="1"/>
  <c r="T398" i="17"/>
  <c r="T11" i="23" s="1"/>
  <c r="T487" i="17"/>
  <c r="T100" i="23" s="1"/>
  <c r="T485" i="17"/>
  <c r="T98" i="23" s="1"/>
  <c r="T486" i="17"/>
  <c r="T99" i="23" s="1"/>
  <c r="U52" i="17"/>
  <c r="U56" i="17"/>
  <c r="U107" i="17"/>
  <c r="V118" i="17"/>
  <c r="V370" i="17"/>
  <c r="V324" i="17"/>
  <c r="V379" i="17"/>
  <c r="V348" i="17"/>
  <c r="V363" i="17"/>
  <c r="V336" i="17"/>
  <c r="U282" i="17"/>
  <c r="T282" i="17"/>
  <c r="V278" i="17"/>
  <c r="V280" i="17"/>
  <c r="V264" i="17"/>
  <c r="U82" i="17"/>
  <c r="U86" i="17"/>
  <c r="U39" i="17"/>
  <c r="U84" i="17"/>
  <c r="V262" i="17"/>
  <c r="V255" i="17"/>
  <c r="U40" i="17"/>
  <c r="V246" i="17"/>
  <c r="V239" i="17"/>
  <c r="V253" i="17"/>
  <c r="V237" i="17"/>
  <c r="V198" i="17"/>
  <c r="V224" i="17"/>
  <c r="V212" i="17"/>
  <c r="U88" i="17"/>
  <c r="U38" i="17"/>
  <c r="U91" i="17"/>
  <c r="U34" i="17"/>
  <c r="U90" i="17"/>
  <c r="U46" i="17"/>
  <c r="U85" i="17"/>
  <c r="U89" i="17"/>
  <c r="U35" i="17"/>
  <c r="U41" i="17"/>
  <c r="U42" i="17"/>
  <c r="U37" i="17"/>
  <c r="U87" i="17"/>
  <c r="U33" i="17"/>
  <c r="U32" i="17"/>
  <c r="U44" i="17"/>
  <c r="U94" i="17"/>
  <c r="S91" i="11"/>
  <c r="S92" i="11"/>
  <c r="S76" i="11"/>
  <c r="S77" i="11"/>
  <c r="S75" i="11"/>
  <c r="U45" i="17"/>
  <c r="U47" i="17"/>
  <c r="U83" i="17"/>
  <c r="U43" i="17"/>
  <c r="U80" i="17"/>
  <c r="U36" i="17"/>
  <c r="L1019" i="27"/>
  <c r="L959" i="27"/>
  <c r="L1041" i="27"/>
  <c r="L1005" i="27"/>
  <c r="L971" i="27"/>
  <c r="L1062" i="27"/>
  <c r="L1043" i="27"/>
  <c r="L983" i="27"/>
  <c r="L1051" i="27"/>
  <c r="L991" i="27"/>
  <c r="L1073" i="27"/>
  <c r="L1037" i="27"/>
  <c r="L1017" i="27"/>
  <c r="L981" i="27"/>
  <c r="L1012" i="27"/>
  <c r="L1079" i="27"/>
  <c r="L1000" i="27"/>
  <c r="L1023" i="27"/>
  <c r="L970" i="27"/>
  <c r="L1069" i="27"/>
  <c r="L1035" i="27"/>
  <c r="L975" i="27"/>
  <c r="L980" i="27"/>
  <c r="L1047" i="27"/>
  <c r="L988" i="27"/>
  <c r="L1055" i="27"/>
  <c r="L1002" i="27"/>
  <c r="L958" i="27"/>
  <c r="L968" i="27"/>
  <c r="L1045" i="27"/>
  <c r="L961" i="27"/>
  <c r="L1076" i="27"/>
  <c r="L1020" i="27"/>
  <c r="L960" i="27"/>
  <c r="L1034" i="27"/>
  <c r="L990" i="27"/>
  <c r="L972" i="27"/>
  <c r="L1039" i="27"/>
  <c r="L1044" i="27"/>
  <c r="L1052" i="27"/>
  <c r="L1066" i="27"/>
  <c r="L1022" i="27"/>
  <c r="L1010" i="27"/>
  <c r="L966" i="27"/>
  <c r="L1025" i="27"/>
  <c r="L989" i="27"/>
  <c r="L969" i="27"/>
  <c r="L984" i="27"/>
  <c r="L963" i="27"/>
  <c r="L1054" i="27"/>
  <c r="L1036" i="27"/>
  <c r="L1072" i="27"/>
  <c r="L993" i="27"/>
  <c r="L957" i="27"/>
  <c r="L1001" i="27"/>
  <c r="L965" i="27"/>
  <c r="L995" i="27"/>
  <c r="L992" i="27"/>
  <c r="L1074" i="27"/>
  <c r="L1030" i="27"/>
  <c r="L1040" i="27"/>
  <c r="L1053" i="27"/>
  <c r="L1033" i="27"/>
  <c r="L997" i="27"/>
  <c r="L1027" i="27"/>
  <c r="L967" i="27"/>
  <c r="L985" i="27"/>
  <c r="L1064" i="27"/>
  <c r="L1057" i="27"/>
  <c r="L1021" i="27"/>
  <c r="L1065" i="27"/>
  <c r="L1029" i="27"/>
  <c r="L1059" i="27"/>
  <c r="L999" i="27"/>
  <c r="L1003" i="27"/>
  <c r="L1048" i="27"/>
  <c r="L1018" i="27"/>
  <c r="L974" i="27"/>
  <c r="L962" i="27"/>
  <c r="L1061" i="27"/>
  <c r="L964" i="27"/>
  <c r="L1031" i="27"/>
  <c r="L1049" i="27"/>
  <c r="L1013" i="27"/>
  <c r="L986" i="27"/>
  <c r="L976" i="27"/>
  <c r="L994" i="27"/>
  <c r="L1032" i="27"/>
  <c r="L996" i="27"/>
  <c r="L1063" i="27"/>
  <c r="L1067" i="27"/>
  <c r="L1007" i="27"/>
  <c r="L1008" i="27"/>
  <c r="L1038" i="27"/>
  <c r="L1026" i="27"/>
  <c r="L982" i="27"/>
  <c r="L1028" i="27"/>
  <c r="L1024" i="27"/>
  <c r="L978" i="27"/>
  <c r="L1077" i="27"/>
  <c r="L1050" i="27"/>
  <c r="L1006" i="27"/>
  <c r="L1058" i="27"/>
  <c r="L1014" i="27"/>
  <c r="L1060" i="27"/>
  <c r="L1004" i="27"/>
  <c r="L1071" i="27"/>
  <c r="L1011" i="27"/>
  <c r="L1080" i="27"/>
  <c r="L1056" i="27"/>
  <c r="L1046" i="27"/>
  <c r="L977" i="27"/>
  <c r="L1016" i="27"/>
  <c r="L1042" i="27"/>
  <c r="L998" i="27"/>
  <c r="L979" i="27"/>
  <c r="L1070" i="27"/>
  <c r="L987" i="27"/>
  <c r="L1078" i="27"/>
  <c r="L1009" i="27"/>
  <c r="L973" i="27"/>
  <c r="L1068" i="27"/>
  <c r="L1075" i="27"/>
  <c r="L1015" i="27"/>
  <c r="S9" i="11"/>
  <c r="U92" i="17"/>
  <c r="S11" i="11"/>
  <c r="V200" i="17"/>
  <c r="S53" i="11"/>
  <c r="S57" i="11"/>
  <c r="S61" i="11"/>
  <c r="S79" i="11"/>
  <c r="S12" i="11"/>
  <c r="S52" i="11"/>
  <c r="S88" i="11"/>
  <c r="S68" i="11"/>
  <c r="S4" i="11"/>
  <c r="S35" i="11"/>
  <c r="S22" i="11"/>
  <c r="S16" i="11"/>
  <c r="S26" i="11"/>
  <c r="S33" i="11"/>
  <c r="S17" i="11"/>
  <c r="S32" i="11"/>
  <c r="S23" i="11"/>
  <c r="S18" i="11"/>
  <c r="S24" i="11"/>
  <c r="S30" i="11"/>
  <c r="S14" i="11"/>
  <c r="S27" i="11"/>
  <c r="S34" i="11"/>
  <c r="S19" i="11"/>
  <c r="S25" i="11"/>
  <c r="S31" i="11"/>
  <c r="S20" i="11"/>
  <c r="S36" i="11"/>
  <c r="S29" i="11"/>
  <c r="S15" i="11"/>
  <c r="S21" i="11"/>
  <c r="S28" i="11"/>
  <c r="L154" i="27"/>
  <c r="L171" i="27"/>
  <c r="L132" i="27"/>
  <c r="L103" i="27"/>
  <c r="L72" i="27"/>
  <c r="L89" i="27"/>
  <c r="L42" i="27"/>
  <c r="L551" i="27"/>
  <c r="L6" i="27"/>
  <c r="L902" i="27"/>
  <c r="L837" i="27"/>
  <c r="L354" i="27"/>
  <c r="L371" i="27"/>
  <c r="L332" i="27"/>
  <c r="L301" i="27"/>
  <c r="L270" i="27"/>
  <c r="L287" i="27"/>
  <c r="L240" i="27"/>
  <c r="L668" i="27"/>
  <c r="L597" i="27"/>
  <c r="L313" i="27"/>
  <c r="L425" i="27"/>
  <c r="L442" i="27"/>
  <c r="L404" i="27"/>
  <c r="L373" i="27"/>
  <c r="L342" i="27"/>
  <c r="L359" i="27"/>
  <c r="L312" i="27"/>
  <c r="L740" i="27"/>
  <c r="L669" i="27"/>
  <c r="L598" i="27"/>
  <c r="L52" i="27"/>
  <c r="L69" i="27"/>
  <c r="L30" i="27"/>
  <c r="L539" i="27"/>
  <c r="L508" i="27"/>
  <c r="L477" i="27"/>
  <c r="L494" i="27"/>
  <c r="L447" i="27"/>
  <c r="L875" i="27"/>
  <c r="L804" i="27"/>
  <c r="L734" i="27"/>
  <c r="L250" i="27"/>
  <c r="L267" i="27"/>
  <c r="L228" i="27"/>
  <c r="L197" i="27"/>
  <c r="L166" i="27"/>
  <c r="L183" i="27"/>
  <c r="L136" i="27"/>
  <c r="L552" i="27"/>
  <c r="L51" i="27"/>
  <c r="L927" i="27"/>
  <c r="L449" i="27"/>
  <c r="L466" i="27"/>
  <c r="L427" i="27"/>
  <c r="L397" i="27"/>
  <c r="L366" i="27"/>
  <c r="L383" i="27"/>
  <c r="L336" i="27"/>
  <c r="L764" i="27"/>
  <c r="L693" i="27"/>
  <c r="L622" i="27"/>
  <c r="L512" i="27"/>
  <c r="L29" i="27"/>
  <c r="L538" i="27"/>
  <c r="L499" i="27"/>
  <c r="L468" i="27"/>
  <c r="L437" i="27"/>
  <c r="L454" i="27"/>
  <c r="L408" i="27"/>
  <c r="L835" i="27"/>
  <c r="L765" i="27"/>
  <c r="L694" i="27"/>
  <c r="L210" i="27"/>
  <c r="L227" i="27"/>
  <c r="L188" i="27"/>
  <c r="L157" i="27"/>
  <c r="L143" i="27"/>
  <c r="L98" i="27"/>
  <c r="L297" i="27"/>
  <c r="L18" i="27"/>
  <c r="L218" i="27"/>
  <c r="L235" i="27"/>
  <c r="L196" i="27"/>
  <c r="L165" i="27"/>
  <c r="L134" i="27"/>
  <c r="L151" i="27"/>
  <c r="L106" i="27"/>
  <c r="L361" i="27"/>
  <c r="L895" i="27"/>
  <c r="L418" i="27"/>
  <c r="L434" i="27"/>
  <c r="L396" i="27"/>
  <c r="L365" i="27"/>
  <c r="L334" i="27"/>
  <c r="L351" i="27"/>
  <c r="L304" i="27"/>
  <c r="L732" i="27"/>
  <c r="L661" i="27"/>
  <c r="L590" i="27"/>
  <c r="L257" i="27"/>
  <c r="L489" i="27"/>
  <c r="L506" i="27"/>
  <c r="L467" i="27"/>
  <c r="L436" i="27"/>
  <c r="L406" i="27"/>
  <c r="L376" i="27"/>
  <c r="L803" i="27"/>
  <c r="L733" i="27"/>
  <c r="L662" i="27"/>
  <c r="L116" i="27"/>
  <c r="L131" i="27"/>
  <c r="L94" i="27"/>
  <c r="L63" i="27"/>
  <c r="L32" i="27"/>
  <c r="L49" i="27"/>
  <c r="L558" i="27"/>
  <c r="L511" i="27"/>
  <c r="L933" i="27"/>
  <c r="L868" i="27"/>
  <c r="L797" i="27"/>
  <c r="L314" i="27"/>
  <c r="L331" i="27"/>
  <c r="L292" i="27"/>
  <c r="L261" i="27"/>
  <c r="L230" i="27"/>
  <c r="L247" i="27"/>
  <c r="L200" i="27"/>
  <c r="L628" i="27"/>
  <c r="L533" i="27"/>
  <c r="L513" i="27"/>
  <c r="L530" i="27"/>
  <c r="L491" i="27"/>
  <c r="L460" i="27"/>
  <c r="L429" i="27"/>
  <c r="L446" i="27"/>
  <c r="L400" i="27"/>
  <c r="L827" i="27"/>
  <c r="L757" i="27"/>
  <c r="L686" i="27"/>
  <c r="L76" i="27"/>
  <c r="L93" i="27"/>
  <c r="L54" i="27"/>
  <c r="L563" i="27"/>
  <c r="L532" i="27"/>
  <c r="L501" i="27"/>
  <c r="L518" i="27"/>
  <c r="L471" i="27"/>
  <c r="L893" i="27"/>
  <c r="L828" i="27"/>
  <c r="L758" i="27"/>
  <c r="L274" i="27"/>
  <c r="L291" i="27"/>
  <c r="L252" i="27"/>
  <c r="L221" i="27"/>
  <c r="L190" i="27"/>
  <c r="L207" i="27"/>
  <c r="L160" i="27"/>
  <c r="L588" i="27"/>
  <c r="L241" i="27"/>
  <c r="L951" i="27"/>
  <c r="L282" i="27"/>
  <c r="L299" i="27"/>
  <c r="L260" i="27"/>
  <c r="L229" i="27"/>
  <c r="L198" i="27"/>
  <c r="L215" i="27"/>
  <c r="L168" i="27"/>
  <c r="L596" i="27"/>
  <c r="L305" i="27"/>
  <c r="L25" i="27"/>
  <c r="L481" i="27"/>
  <c r="L498" i="27"/>
  <c r="L459" i="27"/>
  <c r="L428" i="27"/>
  <c r="L398" i="27"/>
  <c r="L415" i="27"/>
  <c r="L368" i="27"/>
  <c r="L795" i="27"/>
  <c r="L725" i="27"/>
  <c r="L654" i="27"/>
  <c r="L44" i="27"/>
  <c r="L61" i="27"/>
  <c r="L570" i="27"/>
  <c r="L531" i="27"/>
  <c r="L500" i="27"/>
  <c r="L469" i="27"/>
  <c r="L486" i="27"/>
  <c r="L439" i="27"/>
  <c r="L867" i="27"/>
  <c r="L796" i="27"/>
  <c r="L726" i="27"/>
  <c r="L178" i="27"/>
  <c r="L195" i="27"/>
  <c r="L156" i="27"/>
  <c r="L126" i="27"/>
  <c r="L96" i="27"/>
  <c r="L113" i="27"/>
  <c r="L66" i="27"/>
  <c r="L43" i="27"/>
  <c r="L926" i="27"/>
  <c r="L861" i="27"/>
  <c r="L378" i="27"/>
  <c r="L395" i="27"/>
  <c r="L356" i="27"/>
  <c r="L325" i="27"/>
  <c r="L294" i="27"/>
  <c r="L311" i="27"/>
  <c r="L264" i="27"/>
  <c r="L692" i="27"/>
  <c r="L621" i="27"/>
  <c r="L504" i="27"/>
  <c r="L68" i="27"/>
  <c r="L85" i="27"/>
  <c r="L46" i="27"/>
  <c r="L555" i="27"/>
  <c r="L524" i="27"/>
  <c r="L493" i="27"/>
  <c r="L510" i="27"/>
  <c r="L463" i="27"/>
  <c r="L885" i="27"/>
  <c r="L820" i="27"/>
  <c r="L750" i="27"/>
  <c r="L138" i="27"/>
  <c r="L155" i="27"/>
  <c r="L118" i="27"/>
  <c r="L87" i="27"/>
  <c r="L56" i="27"/>
  <c r="L73" i="27"/>
  <c r="L26" i="27"/>
  <c r="L535" i="27"/>
  <c r="L19" i="27"/>
  <c r="L886" i="27"/>
  <c r="L821" i="27"/>
  <c r="L338" i="27"/>
  <c r="L355" i="27"/>
  <c r="L316" i="27"/>
  <c r="L285" i="27"/>
  <c r="L254" i="27"/>
  <c r="L271" i="27"/>
  <c r="L224" i="27"/>
  <c r="L652" i="27"/>
  <c r="L581" i="27"/>
  <c r="L346" i="27"/>
  <c r="L363" i="27"/>
  <c r="L324" i="27"/>
  <c r="L293" i="27"/>
  <c r="L262" i="27"/>
  <c r="L279" i="27"/>
  <c r="L232" i="27"/>
  <c r="L660" i="27"/>
  <c r="L589" i="27"/>
  <c r="L249" i="27"/>
  <c r="L36" i="27"/>
  <c r="L53" i="27"/>
  <c r="L562" i="27"/>
  <c r="L523" i="27"/>
  <c r="L492" i="27"/>
  <c r="L461" i="27"/>
  <c r="L478" i="27"/>
  <c r="L431" i="27"/>
  <c r="L859" i="27"/>
  <c r="L788" i="27"/>
  <c r="L718" i="27"/>
  <c r="L108" i="27"/>
  <c r="L125" i="27"/>
  <c r="L86" i="27"/>
  <c r="L55" i="27"/>
  <c r="L564" i="27"/>
  <c r="L41" i="27"/>
  <c r="L550" i="27"/>
  <c r="L503" i="27"/>
  <c r="L925" i="27"/>
  <c r="L860" i="27"/>
  <c r="L789" i="27"/>
  <c r="L242" i="27"/>
  <c r="L259" i="27"/>
  <c r="L220" i="27"/>
  <c r="L189" i="27"/>
  <c r="L158" i="27"/>
  <c r="L175" i="27"/>
  <c r="L128" i="27"/>
  <c r="L529" i="27"/>
  <c r="L919" i="27"/>
  <c r="L441" i="27"/>
  <c r="L458" i="27"/>
  <c r="L420" i="27"/>
  <c r="L389" i="27"/>
  <c r="L358" i="27"/>
  <c r="L375" i="27"/>
  <c r="L328" i="27"/>
  <c r="L756" i="27"/>
  <c r="L685" i="27"/>
  <c r="L614" i="27"/>
  <c r="L130" i="27"/>
  <c r="L147" i="27"/>
  <c r="L110" i="27"/>
  <c r="L79" i="27"/>
  <c r="L48" i="27"/>
  <c r="L65" i="27"/>
  <c r="L574" i="27"/>
  <c r="L527" i="27"/>
  <c r="L949" i="27"/>
  <c r="L813" i="27"/>
  <c r="L202" i="27"/>
  <c r="L219" i="27"/>
  <c r="L180" i="27"/>
  <c r="L149" i="27"/>
  <c r="L120" i="27"/>
  <c r="L135" i="27"/>
  <c r="L90" i="27"/>
  <c r="L233" i="27"/>
  <c r="L950" i="27"/>
  <c r="L402" i="27"/>
  <c r="L419" i="27"/>
  <c r="L380" i="27"/>
  <c r="L349" i="27"/>
  <c r="L318" i="27"/>
  <c r="L335" i="27"/>
  <c r="L288" i="27"/>
  <c r="L716" i="27"/>
  <c r="L410" i="27"/>
  <c r="L426" i="27"/>
  <c r="L388" i="27"/>
  <c r="L357" i="27"/>
  <c r="L326" i="27"/>
  <c r="L343" i="27"/>
  <c r="L296" i="27"/>
  <c r="L724" i="27"/>
  <c r="L653" i="27"/>
  <c r="L582" i="27"/>
  <c r="L100" i="27"/>
  <c r="L117" i="27"/>
  <c r="L78" i="27"/>
  <c r="L47" i="27"/>
  <c r="L556" i="27"/>
  <c r="L33" i="27"/>
  <c r="L542" i="27"/>
  <c r="L495" i="27"/>
  <c r="L917" i="27"/>
  <c r="L852" i="27"/>
  <c r="L782" i="27"/>
  <c r="L170" i="27"/>
  <c r="L187" i="27"/>
  <c r="L148" i="27"/>
  <c r="L119" i="27"/>
  <c r="L88" i="27"/>
  <c r="L105" i="27"/>
  <c r="L58" i="27"/>
  <c r="L567" i="27"/>
  <c r="L918" i="27"/>
  <c r="L853" i="27"/>
  <c r="L306" i="27"/>
  <c r="L323" i="27"/>
  <c r="L284" i="27"/>
  <c r="L253" i="27"/>
  <c r="L222" i="27"/>
  <c r="L239" i="27"/>
  <c r="L192" i="27"/>
  <c r="L620" i="27"/>
  <c r="L496" i="27"/>
  <c r="L4" i="27"/>
  <c r="L505" i="27"/>
  <c r="L522" i="27"/>
  <c r="L483" i="27"/>
  <c r="L452" i="27"/>
  <c r="L422" i="27"/>
  <c r="L438" i="27"/>
  <c r="L392" i="27"/>
  <c r="L819" i="27"/>
  <c r="L749" i="27"/>
  <c r="L678" i="27"/>
  <c r="L194" i="27"/>
  <c r="L211" i="27"/>
  <c r="L172" i="27"/>
  <c r="L141" i="27"/>
  <c r="L112" i="27"/>
  <c r="L127" i="27"/>
  <c r="L82" i="27"/>
  <c r="L169" i="27"/>
  <c r="L942" i="27"/>
  <c r="L877" i="27"/>
  <c r="L266" i="27"/>
  <c r="L283" i="27"/>
  <c r="L244" i="27"/>
  <c r="L213" i="27"/>
  <c r="L182" i="27"/>
  <c r="L199" i="27"/>
  <c r="L152" i="27"/>
  <c r="L580" i="27"/>
  <c r="L177" i="27"/>
  <c r="L943" i="27"/>
  <c r="L465" i="27"/>
  <c r="L482" i="27"/>
  <c r="L443" i="27"/>
  <c r="L413" i="27"/>
  <c r="L382" i="27"/>
  <c r="L399" i="27"/>
  <c r="L352" i="27"/>
  <c r="L780" i="27"/>
  <c r="L473" i="27"/>
  <c r="L490" i="27"/>
  <c r="L451" i="27"/>
  <c r="L421" i="27"/>
  <c r="L390" i="27"/>
  <c r="L407" i="27"/>
  <c r="L360" i="27"/>
  <c r="L787" i="27"/>
  <c r="L717" i="27"/>
  <c r="L646" i="27"/>
  <c r="L162" i="27"/>
  <c r="L179" i="27"/>
  <c r="L140" i="27"/>
  <c r="L111" i="27"/>
  <c r="L80" i="27"/>
  <c r="L97" i="27"/>
  <c r="L50" i="27"/>
  <c r="L559" i="27"/>
  <c r="L910" i="27"/>
  <c r="L845" i="27"/>
  <c r="L234" i="27"/>
  <c r="L251" i="27"/>
  <c r="L212" i="27"/>
  <c r="L181" i="27"/>
  <c r="L150" i="27"/>
  <c r="L167" i="27"/>
  <c r="L122" i="27"/>
  <c r="L488" i="27"/>
  <c r="L911" i="27"/>
  <c r="L370" i="27"/>
  <c r="L387" i="27"/>
  <c r="L348" i="27"/>
  <c r="L317" i="27"/>
  <c r="L286" i="27"/>
  <c r="L303" i="27"/>
  <c r="L256" i="27"/>
  <c r="L684" i="27"/>
  <c r="L613" i="27"/>
  <c r="L440" i="27"/>
  <c r="L60" i="27"/>
  <c r="L77" i="27"/>
  <c r="L38" i="27"/>
  <c r="L547" i="27"/>
  <c r="L516" i="27"/>
  <c r="L485" i="27"/>
  <c r="L502" i="27"/>
  <c r="L455" i="27"/>
  <c r="L812" i="27"/>
  <c r="L742" i="27"/>
  <c r="L258" i="27"/>
  <c r="L275" i="27"/>
  <c r="L236" i="27"/>
  <c r="L205" i="27"/>
  <c r="L174" i="27"/>
  <c r="L191" i="27"/>
  <c r="L144" i="27"/>
  <c r="L571" i="27"/>
  <c r="L115" i="27"/>
  <c r="L935" i="27"/>
  <c r="L330" i="27"/>
  <c r="L347" i="27"/>
  <c r="L308" i="27"/>
  <c r="L277" i="27"/>
  <c r="L246" i="27"/>
  <c r="L263" i="27"/>
  <c r="L216" i="27"/>
  <c r="L644" i="27"/>
  <c r="L572" i="27"/>
  <c r="L123" i="27"/>
  <c r="L37" i="27"/>
  <c r="L546" i="27"/>
  <c r="L507" i="27"/>
  <c r="L476" i="27"/>
  <c r="L445" i="27"/>
  <c r="L462" i="27"/>
  <c r="L416" i="27"/>
  <c r="L843" i="27"/>
  <c r="L773" i="27"/>
  <c r="L702" i="27"/>
  <c r="L28" i="27"/>
  <c r="L45" i="27"/>
  <c r="L554" i="27"/>
  <c r="L515" i="27"/>
  <c r="L484" i="27"/>
  <c r="L453" i="27"/>
  <c r="L470" i="27"/>
  <c r="L423" i="27"/>
  <c r="L851" i="27"/>
  <c r="L781" i="27"/>
  <c r="L710" i="27"/>
  <c r="L226" i="27"/>
  <c r="L243" i="27"/>
  <c r="L204" i="27"/>
  <c r="L173" i="27"/>
  <c r="L142" i="27"/>
  <c r="L159" i="27"/>
  <c r="L114" i="27"/>
  <c r="L424" i="27"/>
  <c r="L5" i="27"/>
  <c r="L903" i="27"/>
  <c r="L298" i="27"/>
  <c r="L315" i="27"/>
  <c r="L276" i="27"/>
  <c r="L245" i="27"/>
  <c r="L214" i="27"/>
  <c r="L231" i="27"/>
  <c r="L184" i="27"/>
  <c r="L612" i="27"/>
  <c r="L432" i="27"/>
  <c r="L433" i="27"/>
  <c r="L450" i="27"/>
  <c r="L412" i="27"/>
  <c r="L381" i="27"/>
  <c r="L350" i="27"/>
  <c r="L367" i="27"/>
  <c r="L320" i="27"/>
  <c r="L748" i="27"/>
  <c r="L677" i="27"/>
  <c r="L606" i="27"/>
  <c r="L124" i="27"/>
  <c r="L139" i="27"/>
  <c r="L102" i="27"/>
  <c r="L71" i="27"/>
  <c r="L40" i="27"/>
  <c r="L57" i="27"/>
  <c r="L566" i="27"/>
  <c r="L519" i="27"/>
  <c r="L941" i="27"/>
  <c r="L876" i="27"/>
  <c r="L805" i="27"/>
  <c r="L322" i="27"/>
  <c r="L339" i="27"/>
  <c r="L300" i="27"/>
  <c r="L269" i="27"/>
  <c r="L238" i="27"/>
  <c r="L255" i="27"/>
  <c r="L208" i="27"/>
  <c r="L636" i="27"/>
  <c r="L553" i="27"/>
  <c r="L59" i="27"/>
  <c r="L394" i="27"/>
  <c r="L411" i="27"/>
  <c r="L372" i="27"/>
  <c r="L341" i="27"/>
  <c r="L310" i="27"/>
  <c r="L327" i="27"/>
  <c r="L280" i="27"/>
  <c r="L708" i="27"/>
  <c r="L637" i="27"/>
  <c r="L557" i="27"/>
  <c r="L84" i="27"/>
  <c r="L101" i="27"/>
  <c r="L62" i="27"/>
  <c r="L31" i="27"/>
  <c r="L540" i="27"/>
  <c r="L509" i="27"/>
  <c r="L526" i="27"/>
  <c r="L479" i="27"/>
  <c r="L92" i="27"/>
  <c r="L109" i="27"/>
  <c r="L70" i="27"/>
  <c r="L39" i="27"/>
  <c r="L548" i="27"/>
  <c r="L517" i="27"/>
  <c r="L534" i="27"/>
  <c r="L487" i="27"/>
  <c r="L909" i="27"/>
  <c r="L844" i="27"/>
  <c r="L774" i="27"/>
  <c r="L290" i="27"/>
  <c r="L307" i="27"/>
  <c r="L268" i="27"/>
  <c r="L237" i="27"/>
  <c r="L206" i="27"/>
  <c r="L223" i="27"/>
  <c r="L176" i="27"/>
  <c r="L604" i="27"/>
  <c r="L369" i="27"/>
  <c r="L17" i="27"/>
  <c r="L362" i="27"/>
  <c r="L379" i="27"/>
  <c r="L340" i="27"/>
  <c r="L309" i="27"/>
  <c r="L278" i="27"/>
  <c r="L295" i="27"/>
  <c r="L248" i="27"/>
  <c r="L676" i="27"/>
  <c r="L605" i="27"/>
  <c r="L377" i="27"/>
  <c r="L497" i="27"/>
  <c r="L514" i="27"/>
  <c r="L475" i="27"/>
  <c r="L444" i="27"/>
  <c r="L414" i="27"/>
  <c r="L430" i="27"/>
  <c r="L384" i="27"/>
  <c r="L811" i="27"/>
  <c r="L741" i="27"/>
  <c r="L670" i="27"/>
  <c r="L186" i="27"/>
  <c r="L203" i="27"/>
  <c r="L164" i="27"/>
  <c r="L133" i="27"/>
  <c r="L104" i="27"/>
  <c r="L121" i="27"/>
  <c r="L74" i="27"/>
  <c r="L107" i="27"/>
  <c r="L934" i="27"/>
  <c r="L869" i="27"/>
  <c r="L386" i="27"/>
  <c r="L403" i="27"/>
  <c r="L364" i="27"/>
  <c r="L333" i="27"/>
  <c r="L302" i="27"/>
  <c r="L319" i="27"/>
  <c r="L272" i="27"/>
  <c r="L700" i="27"/>
  <c r="L629" i="27"/>
  <c r="L536" i="27"/>
  <c r="L457" i="27"/>
  <c r="L474" i="27"/>
  <c r="L435" i="27"/>
  <c r="L405" i="27"/>
  <c r="L374" i="27"/>
  <c r="L391" i="27"/>
  <c r="L344" i="27"/>
  <c r="L772" i="27"/>
  <c r="L701" i="27"/>
  <c r="L630" i="27"/>
  <c r="L146" i="27"/>
  <c r="L163" i="27"/>
  <c r="L95" i="27"/>
  <c r="L64" i="27"/>
  <c r="L81" i="27"/>
  <c r="L34" i="27"/>
  <c r="L543" i="27"/>
  <c r="L894" i="27"/>
  <c r="L709" i="27"/>
  <c r="L928" i="27"/>
  <c r="L863" i="27"/>
  <c r="L792" i="27"/>
  <c r="L714" i="27"/>
  <c r="L643" i="27"/>
  <c r="L771" i="27"/>
  <c r="L623" i="27"/>
  <c r="L520" i="27"/>
  <c r="L907" i="27"/>
  <c r="L759" i="27"/>
  <c r="L688" i="27"/>
  <c r="L617" i="27"/>
  <c r="L409" i="27"/>
  <c r="L952" i="27"/>
  <c r="L883" i="27"/>
  <c r="L816" i="27"/>
  <c r="L738" i="27"/>
  <c r="L667" i="27"/>
  <c r="L763" i="27"/>
  <c r="L956" i="27"/>
  <c r="L775" i="27"/>
  <c r="L704" i="27"/>
  <c r="L633" i="27"/>
  <c r="L525" i="27"/>
  <c r="L655" i="27"/>
  <c r="L584" i="27"/>
  <c r="L209" i="27"/>
  <c r="L939" i="27"/>
  <c r="L790" i="27"/>
  <c r="L720" i="27"/>
  <c r="L649" i="27"/>
  <c r="L568" i="27"/>
  <c r="L99" i="27"/>
  <c r="L731" i="27"/>
  <c r="L3" i="27"/>
  <c r="L913" i="27"/>
  <c r="L848" i="27"/>
  <c r="L770" i="27"/>
  <c r="L699" i="27"/>
  <c r="L755" i="27"/>
  <c r="L836" i="27"/>
  <c r="L921" i="27"/>
  <c r="L856" i="27"/>
  <c r="L778" i="27"/>
  <c r="L707" i="27"/>
  <c r="L818" i="27"/>
  <c r="L687" i="27"/>
  <c r="L616" i="27"/>
  <c r="L464" i="27"/>
  <c r="L13" i="27"/>
  <c r="L822" i="27"/>
  <c r="L752" i="27"/>
  <c r="L681" i="27"/>
  <c r="L602" i="27"/>
  <c r="L353" i="27"/>
  <c r="L67" i="27"/>
  <c r="L945" i="27"/>
  <c r="L880" i="27"/>
  <c r="L801" i="27"/>
  <c r="L747" i="27"/>
  <c r="L838" i="27"/>
  <c r="L768" i="27"/>
  <c r="L697" i="27"/>
  <c r="L618" i="27"/>
  <c r="L480" i="27"/>
  <c r="L850" i="27"/>
  <c r="L719" i="27"/>
  <c r="L648" i="27"/>
  <c r="L577" i="27"/>
  <c r="L91" i="27"/>
  <c r="L854" i="27"/>
  <c r="L713" i="27"/>
  <c r="L634" i="27"/>
  <c r="L549" i="27"/>
  <c r="L385" i="27"/>
  <c r="L10" i="27"/>
  <c r="L906" i="27"/>
  <c r="L833" i="27"/>
  <c r="L7" i="27"/>
  <c r="L185" i="27"/>
  <c r="L448" i="27"/>
  <c r="L914" i="27"/>
  <c r="L841" i="27"/>
  <c r="L751" i="27"/>
  <c r="L680" i="27"/>
  <c r="L609" i="27"/>
  <c r="L345" i="27"/>
  <c r="L815" i="27"/>
  <c r="L745" i="27"/>
  <c r="L666" i="27"/>
  <c r="L595" i="27"/>
  <c r="L575" i="27"/>
  <c r="L137" i="27"/>
  <c r="L938" i="27"/>
  <c r="L865" i="27"/>
  <c r="L896" i="27"/>
  <c r="L831" i="27"/>
  <c r="L761" i="27"/>
  <c r="L682" i="27"/>
  <c r="L611" i="27"/>
  <c r="L783" i="27"/>
  <c r="L712" i="27"/>
  <c r="L641" i="27"/>
  <c r="L545" i="27"/>
  <c r="L35" i="27"/>
  <c r="L912" i="27"/>
  <c r="L847" i="27"/>
  <c r="L777" i="27"/>
  <c r="L698" i="27"/>
  <c r="L627" i="27"/>
  <c r="L607" i="27"/>
  <c r="L393" i="27"/>
  <c r="L14" i="27"/>
  <c r="L891" i="27"/>
  <c r="L573" i="27"/>
  <c r="L615" i="27"/>
  <c r="L456" i="27"/>
  <c r="L9" i="27"/>
  <c r="L899" i="27"/>
  <c r="L814" i="27"/>
  <c r="L744" i="27"/>
  <c r="L673" i="27"/>
  <c r="L594" i="27"/>
  <c r="L289" i="27"/>
  <c r="L916" i="27"/>
  <c r="L944" i="27"/>
  <c r="L879" i="27"/>
  <c r="L808" i="27"/>
  <c r="L730" i="27"/>
  <c r="L659" i="27"/>
  <c r="L892" i="27"/>
  <c r="L639" i="27"/>
  <c r="L561" i="27"/>
  <c r="L83" i="27"/>
  <c r="L923" i="27"/>
  <c r="L24" i="27"/>
  <c r="L889" i="27"/>
  <c r="L824" i="27"/>
  <c r="L746" i="27"/>
  <c r="L675" i="27"/>
  <c r="L826" i="27"/>
  <c r="L846" i="27"/>
  <c r="L776" i="27"/>
  <c r="L705" i="27"/>
  <c r="L626" i="27"/>
  <c r="L528" i="27"/>
  <c r="L908" i="27"/>
  <c r="L11" i="27"/>
  <c r="L905" i="27"/>
  <c r="L840" i="27"/>
  <c r="L762" i="27"/>
  <c r="L691" i="27"/>
  <c r="L948" i="27"/>
  <c r="L671" i="27"/>
  <c r="L600" i="27"/>
  <c r="L337" i="27"/>
  <c r="L955" i="27"/>
  <c r="L638" i="27"/>
  <c r="L679" i="27"/>
  <c r="L608" i="27"/>
  <c r="L401" i="27"/>
  <c r="L21" i="27"/>
  <c r="L878" i="27"/>
  <c r="L807" i="27"/>
  <c r="L737" i="27"/>
  <c r="L658" i="27"/>
  <c r="L587" i="27"/>
  <c r="L900" i="27"/>
  <c r="L937" i="27"/>
  <c r="L872" i="27"/>
  <c r="L793" i="27"/>
  <c r="L723" i="27"/>
  <c r="L940" i="27"/>
  <c r="L703" i="27"/>
  <c r="L632" i="27"/>
  <c r="L544" i="27"/>
  <c r="L129" i="27"/>
  <c r="L953" i="27"/>
  <c r="L809" i="27"/>
  <c r="L810" i="27"/>
  <c r="L904" i="27"/>
  <c r="L839" i="27"/>
  <c r="L769" i="27"/>
  <c r="L690" i="27"/>
  <c r="L619" i="27"/>
  <c r="L321" i="27"/>
  <c r="L15" i="27"/>
  <c r="L898" i="27"/>
  <c r="L825" i="27"/>
  <c r="L932" i="27"/>
  <c r="L735" i="27"/>
  <c r="L664" i="27"/>
  <c r="L593" i="27"/>
  <c r="L217" i="27"/>
  <c r="L766" i="27"/>
  <c r="L743" i="27"/>
  <c r="L672" i="27"/>
  <c r="L601" i="27"/>
  <c r="L281" i="27"/>
  <c r="L936" i="27"/>
  <c r="L871" i="27"/>
  <c r="L800" i="27"/>
  <c r="L722" i="27"/>
  <c r="L651" i="27"/>
  <c r="L834" i="27"/>
  <c r="L560" i="27"/>
  <c r="L75" i="27"/>
  <c r="L930" i="27"/>
  <c r="L857" i="27"/>
  <c r="L767" i="27"/>
  <c r="L696" i="27"/>
  <c r="L625" i="27"/>
  <c r="L472" i="27"/>
  <c r="L583" i="27"/>
  <c r="L201" i="27"/>
  <c r="L946" i="27"/>
  <c r="L873" i="27"/>
  <c r="L16" i="27"/>
  <c r="L897" i="27"/>
  <c r="L832" i="27"/>
  <c r="L754" i="27"/>
  <c r="L683" i="27"/>
  <c r="L884" i="27"/>
  <c r="L599" i="27"/>
  <c r="L329" i="27"/>
  <c r="L22" i="27"/>
  <c r="L798" i="27"/>
  <c r="L728" i="27"/>
  <c r="L657" i="27"/>
  <c r="L578" i="27"/>
  <c r="L161" i="27"/>
  <c r="L901" i="27"/>
  <c r="L829" i="27"/>
  <c r="L806" i="27"/>
  <c r="L736" i="27"/>
  <c r="L665" i="27"/>
  <c r="L586" i="27"/>
  <c r="L225" i="27"/>
  <c r="L929" i="27"/>
  <c r="L864" i="27"/>
  <c r="L785" i="27"/>
  <c r="L715" i="27"/>
  <c r="L882" i="27"/>
  <c r="L631" i="27"/>
  <c r="L541" i="27"/>
  <c r="L915" i="27"/>
  <c r="L830" i="27"/>
  <c r="L760" i="27"/>
  <c r="L689" i="27"/>
  <c r="L610" i="27"/>
  <c r="L417" i="27"/>
  <c r="L786" i="27"/>
  <c r="L647" i="27"/>
  <c r="L576" i="27"/>
  <c r="L145" i="27"/>
  <c r="L931" i="27"/>
  <c r="L193" i="27"/>
  <c r="L23" i="27"/>
  <c r="L890" i="27"/>
  <c r="L817" i="27"/>
  <c r="L874" i="27"/>
  <c r="L663" i="27"/>
  <c r="L592" i="27"/>
  <c r="L273" i="27"/>
  <c r="L947" i="27"/>
  <c r="L862" i="27"/>
  <c r="L791" i="27"/>
  <c r="L721" i="27"/>
  <c r="L642" i="27"/>
  <c r="L569" i="27"/>
  <c r="L779" i="27"/>
  <c r="L645" i="27"/>
  <c r="L887" i="27"/>
  <c r="L870" i="27"/>
  <c r="L799" i="27"/>
  <c r="L729" i="27"/>
  <c r="L650" i="27"/>
  <c r="L579" i="27"/>
  <c r="L842" i="27"/>
  <c r="L537" i="27"/>
  <c r="L922" i="27"/>
  <c r="L849" i="27"/>
  <c r="L695" i="27"/>
  <c r="L624" i="27"/>
  <c r="L521" i="27"/>
  <c r="L8" i="27"/>
  <c r="L888" i="27"/>
  <c r="L823" i="27"/>
  <c r="L753" i="27"/>
  <c r="L674" i="27"/>
  <c r="L603" i="27"/>
  <c r="L711" i="27"/>
  <c r="L640" i="27"/>
  <c r="L565" i="27"/>
  <c r="L27" i="27"/>
  <c r="L591" i="27"/>
  <c r="L265" i="27"/>
  <c r="L954" i="27"/>
  <c r="L881" i="27"/>
  <c r="L727" i="27"/>
  <c r="L656" i="27"/>
  <c r="L585" i="27"/>
  <c r="L153" i="27"/>
  <c r="L920" i="27"/>
  <c r="L855" i="27"/>
  <c r="L784" i="27"/>
  <c r="L706" i="27"/>
  <c r="L635" i="27"/>
  <c r="L794" i="27"/>
  <c r="L739" i="27"/>
  <c r="L802" i="27"/>
  <c r="L866" i="27"/>
  <c r="L924" i="27"/>
  <c r="L12" i="27"/>
  <c r="L858" i="27"/>
  <c r="L20" i="27"/>
  <c r="S56" i="11"/>
  <c r="S48" i="11"/>
  <c r="S84" i="11"/>
  <c r="S67" i="11"/>
  <c r="S5" i="11"/>
  <c r="S39" i="11"/>
  <c r="S82" i="11"/>
  <c r="S13" i="11"/>
  <c r="S7" i="11"/>
  <c r="S47" i="11"/>
  <c r="S59" i="11"/>
  <c r="S51" i="11"/>
  <c r="S70" i="11"/>
  <c r="S66" i="11"/>
  <c r="S81" i="11"/>
  <c r="S49" i="11"/>
  <c r="S85" i="11"/>
  <c r="S60" i="11"/>
  <c r="S43" i="11"/>
  <c r="S63" i="11"/>
  <c r="S55" i="11"/>
  <c r="S65" i="11"/>
  <c r="S87" i="11"/>
  <c r="S8" i="11"/>
  <c r="S42" i="11"/>
  <c r="S46" i="11"/>
  <c r="S73" i="11"/>
  <c r="S80" i="11"/>
  <c r="S62" i="11"/>
  <c r="S54" i="11"/>
  <c r="S64" i="11"/>
  <c r="S86" i="11"/>
  <c r="S41" i="11"/>
  <c r="S45" i="11"/>
  <c r="S58" i="11"/>
  <c r="S50" i="11"/>
  <c r="S69" i="11"/>
  <c r="S10" i="11"/>
  <c r="S40" i="11"/>
  <c r="S44" i="11"/>
  <c r="S74" i="11"/>
  <c r="V165" i="17"/>
  <c r="AD4" i="14"/>
  <c r="AE4" i="14" s="1"/>
  <c r="AF4" i="14" s="1"/>
  <c r="AG4" i="14" s="1"/>
  <c r="AH4" i="14" s="1"/>
  <c r="AI4" i="14" s="1"/>
  <c r="AJ4" i="14" s="1"/>
  <c r="AK4" i="14" s="1"/>
  <c r="AB4" i="17"/>
  <c r="AC4" i="17" s="1"/>
  <c r="AD4" i="17" s="1"/>
  <c r="AE4" i="17" s="1"/>
  <c r="AF4" i="17" s="1"/>
  <c r="AG4" i="17" s="1"/>
  <c r="AH4" i="17" s="1"/>
  <c r="AI4" i="17" s="1"/>
  <c r="AJ4" i="17" s="1"/>
  <c r="AK4" i="17" s="1"/>
  <c r="AL4" i="17" s="1"/>
  <c r="N2" i="11"/>
  <c r="I293" i="17"/>
  <c r="I286" i="17"/>
  <c r="I292" i="17"/>
  <c r="I287" i="17"/>
  <c r="I294" i="17"/>
  <c r="I295" i="17"/>
  <c r="I290" i="17"/>
  <c r="I296" i="17"/>
  <c r="I291" i="17"/>
  <c r="W6" i="17"/>
  <c r="I4" i="14"/>
  <c r="W257" i="17"/>
  <c r="W122" i="17"/>
  <c r="W231" i="17"/>
  <c r="W174" i="17"/>
  <c r="W135" i="17"/>
  <c r="W270" i="17"/>
  <c r="W187" i="17"/>
  <c r="W162" i="17"/>
  <c r="W380" i="17"/>
  <c r="W317" i="17"/>
  <c r="W301" i="17"/>
  <c r="W314" i="17"/>
  <c r="W373" i="17"/>
  <c r="W309" i="17"/>
  <c r="W294" i="17"/>
  <c r="W268" i="17"/>
  <c r="W207" i="17"/>
  <c r="W173" i="17"/>
  <c r="W205" i="17"/>
  <c r="W247" i="17"/>
  <c r="W325" i="17"/>
  <c r="W356" i="17"/>
  <c r="W307" i="17"/>
  <c r="W133" i="17"/>
  <c r="W381" i="17"/>
  <c r="W367" i="17"/>
  <c r="W319" i="17"/>
  <c r="W258" i="17"/>
  <c r="W371" i="17"/>
  <c r="W144" i="17"/>
  <c r="W136" i="17"/>
  <c r="W168" i="17"/>
  <c r="W328" i="17"/>
  <c r="W193" i="17"/>
  <c r="W129" i="17"/>
  <c r="W329" i="17"/>
  <c r="W189" i="17"/>
  <c r="W132" i="17"/>
  <c r="W286" i="17"/>
  <c r="W333" i="17"/>
  <c r="W141" i="17"/>
  <c r="W154" i="17"/>
  <c r="W357" i="17"/>
  <c r="W272" i="17"/>
  <c r="W344" i="17"/>
  <c r="W310" i="17"/>
  <c r="W292" i="17"/>
  <c r="W332" i="17"/>
  <c r="W345" i="17"/>
  <c r="W204" i="17"/>
  <c r="W128" i="17"/>
  <c r="W331" i="17"/>
  <c r="W194" i="17"/>
  <c r="W287" i="17"/>
  <c r="W266" i="17"/>
  <c r="W227" i="17"/>
  <c r="W145" i="17"/>
  <c r="W315" i="17"/>
  <c r="W269" i="17"/>
  <c r="W206" i="17"/>
  <c r="W140" i="17"/>
  <c r="W130" i="17"/>
  <c r="W337" i="17"/>
  <c r="W372" i="17"/>
  <c r="W365" i="17"/>
  <c r="W312" i="17"/>
  <c r="W233" i="17"/>
  <c r="W146" i="17"/>
  <c r="W169" i="17"/>
  <c r="W259" i="17"/>
  <c r="W382" i="17"/>
  <c r="W306" i="17"/>
  <c r="W127" i="17"/>
  <c r="W234" i="17"/>
  <c r="W346" i="17"/>
  <c r="W142" i="17"/>
  <c r="W215" i="17"/>
  <c r="W349" i="17"/>
  <c r="W153" i="17"/>
  <c r="W295" i="17"/>
  <c r="W249" i="17"/>
  <c r="W218" i="17"/>
  <c r="W138" i="17"/>
  <c r="W139" i="17"/>
  <c r="W389" i="17"/>
  <c r="W156" i="17"/>
  <c r="W167" i="17"/>
  <c r="W148" i="17"/>
  <c r="W364" i="17"/>
  <c r="W248" i="17"/>
  <c r="W222" i="17"/>
  <c r="W188" i="17"/>
  <c r="W273" i="17"/>
  <c r="W383" i="17"/>
  <c r="W305" i="17"/>
  <c r="W170" i="17"/>
  <c r="W182" i="17"/>
  <c r="W214" i="17"/>
  <c r="W202" i="17"/>
  <c r="W195" i="17"/>
  <c r="W350" i="17"/>
  <c r="W151" i="17"/>
  <c r="W221" i="17"/>
  <c r="W366" i="17"/>
  <c r="W185" i="17"/>
  <c r="W298" i="17"/>
  <c r="W171" i="17"/>
  <c r="W354" i="17"/>
  <c r="W180" i="17"/>
  <c r="W131" i="17"/>
  <c r="W163" i="17"/>
  <c r="W338" i="17"/>
  <c r="W241" i="17"/>
  <c r="W216" i="17"/>
  <c r="W181" i="17"/>
  <c r="W265" i="17"/>
  <c r="W302" i="17"/>
  <c r="W334" i="17"/>
  <c r="W313" i="17"/>
  <c r="W291" i="17"/>
  <c r="W274" i="17"/>
  <c r="W330" i="17"/>
  <c r="W208" i="17"/>
  <c r="W203" i="17"/>
  <c r="W134" i="17"/>
  <c r="W220" i="17"/>
  <c r="W209" i="17"/>
  <c r="W290" i="17"/>
  <c r="W351" i="17"/>
  <c r="W210" i="17"/>
  <c r="W318" i="17"/>
  <c r="W119" i="17"/>
  <c r="W190" i="17"/>
  <c r="W178" i="17"/>
  <c r="W304" i="17"/>
  <c r="W339" i="17"/>
  <c r="W184" i="17"/>
  <c r="W166" i="17"/>
  <c r="W242" i="17"/>
  <c r="W340" i="17"/>
  <c r="W352" i="17"/>
  <c r="W228" i="17"/>
  <c r="W175" i="17"/>
  <c r="W120" i="17"/>
  <c r="W297" i="17"/>
  <c r="W308" i="17"/>
  <c r="W256" i="17"/>
  <c r="W232" i="17"/>
  <c r="W201" i="17"/>
  <c r="W311" i="17"/>
  <c r="W390" i="17"/>
  <c r="W219" i="17"/>
  <c r="W300" i="17"/>
  <c r="W240" i="17"/>
  <c r="W229" i="17"/>
  <c r="W149" i="17"/>
  <c r="W303" i="17"/>
  <c r="W326" i="17"/>
  <c r="W143" i="17"/>
  <c r="W172" i="17"/>
  <c r="W177" i="17"/>
  <c r="W217" i="17"/>
  <c r="W155" i="17"/>
  <c r="W293" i="17"/>
  <c r="W244" i="17"/>
  <c r="W374" i="17"/>
  <c r="W327" i="17"/>
  <c r="W150" i="17"/>
  <c r="W176" i="17"/>
  <c r="W123" i="17"/>
  <c r="W299" i="17"/>
  <c r="W353" i="17"/>
  <c r="W358" i="17"/>
  <c r="W275" i="17"/>
  <c r="W368" i="17"/>
  <c r="W225" i="17"/>
  <c r="W316" i="17"/>
  <c r="W192" i="17"/>
  <c r="W267" i="17"/>
  <c r="W191" i="17"/>
  <c r="W179" i="17"/>
  <c r="W243" i="17"/>
  <c r="W226" i="17"/>
  <c r="W137" i="17"/>
  <c r="W341" i="17"/>
  <c r="W343" i="17"/>
  <c r="W147" i="17"/>
  <c r="W296" i="17"/>
  <c r="W250" i="17"/>
  <c r="W230" i="17"/>
  <c r="W183" i="17"/>
  <c r="W213" i="17"/>
  <c r="W121" i="17"/>
  <c r="W342" i="17"/>
  <c r="W355" i="17"/>
  <c r="W152" i="17"/>
  <c r="W186" i="17"/>
  <c r="W271" i="17"/>
  <c r="W245" i="25" l="1"/>
  <c r="AF245" i="28" s="1"/>
  <c r="W26" i="21"/>
  <c r="W262" i="25"/>
  <c r="AF262" i="28" s="1"/>
  <c r="W43" i="21"/>
  <c r="W131" i="25"/>
  <c r="AF131" i="28" s="1"/>
  <c r="W82" i="21"/>
  <c r="W105" i="21"/>
  <c r="W58" i="21"/>
  <c r="W113" i="22"/>
  <c r="W208" i="25"/>
  <c r="AF208" i="28" s="1"/>
  <c r="W17" i="22"/>
  <c r="W154" i="25"/>
  <c r="AF154" i="28" s="1"/>
  <c r="W81" i="22"/>
  <c r="W234" i="25"/>
  <c r="AF234" i="28" s="1"/>
  <c r="W15" i="21"/>
  <c r="W118" i="25"/>
  <c r="AF118" i="28" s="1"/>
  <c r="W23" i="21"/>
  <c r="W242" i="25"/>
  <c r="AF242" i="28" s="1"/>
  <c r="W161" i="25"/>
  <c r="AF161" i="28" s="1"/>
  <c r="W24" i="22"/>
  <c r="W23" i="22"/>
  <c r="W160" i="25"/>
  <c r="AF160" i="28" s="1"/>
  <c r="W29" i="22"/>
  <c r="W166" i="25"/>
  <c r="AF166" i="28" s="1"/>
  <c r="W36" i="22"/>
  <c r="W173" i="25"/>
  <c r="AF173" i="28" s="1"/>
  <c r="W255" i="25"/>
  <c r="AF255" i="28" s="1"/>
  <c r="W36" i="21"/>
  <c r="W251" i="25"/>
  <c r="AF251" i="28" s="1"/>
  <c r="W32" i="21"/>
  <c r="W250" i="25"/>
  <c r="AF250" i="28" s="1"/>
  <c r="W31" i="21"/>
  <c r="W137" i="25"/>
  <c r="AF137" i="28" s="1"/>
  <c r="W135" i="25"/>
  <c r="AF135" i="28" s="1"/>
  <c r="W76" i="22"/>
  <c r="W64" i="22"/>
  <c r="W70" i="22"/>
  <c r="W89" i="21"/>
  <c r="W81" i="21"/>
  <c r="W80" i="21"/>
  <c r="W79" i="21"/>
  <c r="W51" i="21"/>
  <c r="W76" i="21"/>
  <c r="W89" i="22"/>
  <c r="W96" i="22"/>
  <c r="W195" i="25"/>
  <c r="AF195" i="28" s="1"/>
  <c r="W96" i="21"/>
  <c r="W277" i="25"/>
  <c r="AF277" i="28" s="1"/>
  <c r="W214" i="25"/>
  <c r="AF214" i="28" s="1"/>
  <c r="W119" i="22"/>
  <c r="W49" i="21"/>
  <c r="W66" i="21"/>
  <c r="W98" i="21"/>
  <c r="W279" i="25"/>
  <c r="AF279" i="28" s="1"/>
  <c r="W64" i="21"/>
  <c r="W62" i="21"/>
  <c r="W88" i="21"/>
  <c r="W61" i="21"/>
  <c r="W77" i="21"/>
  <c r="W95" i="22"/>
  <c r="W194" i="25"/>
  <c r="AF194" i="28" s="1"/>
  <c r="W92" i="22"/>
  <c r="W90" i="22"/>
  <c r="W11" i="22"/>
  <c r="W148" i="25"/>
  <c r="AF148" i="28" s="1"/>
  <c r="W133" i="25"/>
  <c r="AF133" i="28" s="1"/>
  <c r="W115" i="25"/>
  <c r="AF115" i="28" s="1"/>
  <c r="W256" i="25"/>
  <c r="AF256" i="28" s="1"/>
  <c r="W37" i="21"/>
  <c r="W53" i="22"/>
  <c r="W61" i="22"/>
  <c r="W236" i="25"/>
  <c r="AF236" i="28" s="1"/>
  <c r="W17" i="21"/>
  <c r="W151" i="25"/>
  <c r="AF151" i="28" s="1"/>
  <c r="W14" i="22"/>
  <c r="W116" i="25"/>
  <c r="AF116" i="28" s="1"/>
  <c r="W152" i="25"/>
  <c r="AF152" i="28" s="1"/>
  <c r="W15" i="22"/>
  <c r="W125" i="25"/>
  <c r="AF125" i="28" s="1"/>
  <c r="W21" i="21"/>
  <c r="W240" i="25"/>
  <c r="AF240" i="28" s="1"/>
  <c r="W158" i="25"/>
  <c r="AF158" i="28" s="1"/>
  <c r="W21" i="22"/>
  <c r="W168" i="25"/>
  <c r="AF168" i="28" s="1"/>
  <c r="W31" i="22"/>
  <c r="W140" i="25"/>
  <c r="AF140" i="28" s="1"/>
  <c r="W32" i="22"/>
  <c r="W169" i="25"/>
  <c r="AF169" i="28" s="1"/>
  <c r="W28" i="22"/>
  <c r="W165" i="25"/>
  <c r="AF165" i="28" s="1"/>
  <c r="W141" i="25"/>
  <c r="AF141" i="28" s="1"/>
  <c r="W54" i="22"/>
  <c r="W34" i="22"/>
  <c r="W171" i="25"/>
  <c r="AF171" i="28" s="1"/>
  <c r="W55" i="22"/>
  <c r="W78" i="22"/>
  <c r="W65" i="22"/>
  <c r="W63" i="21"/>
  <c r="W78" i="21"/>
  <c r="W113" i="21"/>
  <c r="W290" i="25"/>
  <c r="AF290" i="28" s="1"/>
  <c r="W212" i="25"/>
  <c r="AF212" i="28" s="1"/>
  <c r="W117" i="22"/>
  <c r="W91" i="21"/>
  <c r="W116" i="22"/>
  <c r="W211" i="25"/>
  <c r="AF211" i="28" s="1"/>
  <c r="W98" i="22"/>
  <c r="W197" i="25"/>
  <c r="AF197" i="28" s="1"/>
  <c r="W162" i="25"/>
  <c r="AF162" i="28" s="1"/>
  <c r="W25" i="22"/>
  <c r="W28" i="21"/>
  <c r="W247" i="25"/>
  <c r="AF247" i="28" s="1"/>
  <c r="W19" i="22"/>
  <c r="W156" i="25"/>
  <c r="AF156" i="28" s="1"/>
  <c r="W124" i="25"/>
  <c r="AF124" i="28" s="1"/>
  <c r="W258" i="25"/>
  <c r="AF258" i="28" s="1"/>
  <c r="W39" i="21"/>
  <c r="W139" i="25"/>
  <c r="AF139" i="28" s="1"/>
  <c r="W237" i="25"/>
  <c r="AF237" i="28" s="1"/>
  <c r="W18" i="21"/>
  <c r="W239" i="25"/>
  <c r="AF239" i="28" s="1"/>
  <c r="W20" i="21"/>
  <c r="W20" i="22"/>
  <c r="W157" i="25"/>
  <c r="AF157" i="28" s="1"/>
  <c r="W163" i="25"/>
  <c r="AF163" i="28" s="1"/>
  <c r="W26" i="22"/>
  <c r="W241" i="25"/>
  <c r="AF241" i="28" s="1"/>
  <c r="W22" i="21"/>
  <c r="W123" i="25"/>
  <c r="AF123" i="28" s="1"/>
  <c r="W130" i="25"/>
  <c r="AF130" i="28" s="1"/>
  <c r="W126" i="25"/>
  <c r="AF126" i="28" s="1"/>
  <c r="W33" i="21"/>
  <c r="W252" i="25"/>
  <c r="AF252" i="28" s="1"/>
  <c r="W132" i="25"/>
  <c r="AF132" i="28" s="1"/>
  <c r="W128" i="25"/>
  <c r="AF128" i="28" s="1"/>
  <c r="W175" i="25"/>
  <c r="AF175" i="28" s="1"/>
  <c r="W38" i="22"/>
  <c r="W33" i="22"/>
  <c r="W170" i="25"/>
  <c r="AF170" i="28" s="1"/>
  <c r="W66" i="22"/>
  <c r="W75" i="22"/>
  <c r="W57" i="21"/>
  <c r="W278" i="25"/>
  <c r="AF278" i="28" s="1"/>
  <c r="W97" i="21"/>
  <c r="W67" i="21"/>
  <c r="W50" i="21"/>
  <c r="W90" i="21"/>
  <c r="W97" i="22"/>
  <c r="W196" i="25"/>
  <c r="AF196" i="28" s="1"/>
  <c r="W209" i="25"/>
  <c r="AF209" i="28" s="1"/>
  <c r="W114" i="22"/>
  <c r="W10" i="21"/>
  <c r="W229" i="25"/>
  <c r="AF229" i="28" s="1"/>
  <c r="W257" i="25"/>
  <c r="AF257" i="28" s="1"/>
  <c r="W38" i="21"/>
  <c r="W65" i="21"/>
  <c r="W27" i="21"/>
  <c r="W246" i="25"/>
  <c r="AF246" i="28" s="1"/>
  <c r="W261" i="25"/>
  <c r="AF261" i="28" s="1"/>
  <c r="W42" i="21"/>
  <c r="W69" i="22"/>
  <c r="W19" i="21"/>
  <c r="W238" i="25"/>
  <c r="AF238" i="28" s="1"/>
  <c r="W230" i="25"/>
  <c r="AF230" i="28" s="1"/>
  <c r="W11" i="21"/>
  <c r="W117" i="25"/>
  <c r="AF117" i="28" s="1"/>
  <c r="W244" i="25"/>
  <c r="AF244" i="28" s="1"/>
  <c r="W25" i="21"/>
  <c r="W122" i="25"/>
  <c r="AF122" i="28" s="1"/>
  <c r="W134" i="25"/>
  <c r="AF134" i="28" s="1"/>
  <c r="W58" i="22"/>
  <c r="W136" i="25"/>
  <c r="AF136" i="28" s="1"/>
  <c r="W138" i="25"/>
  <c r="AF138" i="28" s="1"/>
  <c r="W179" i="25"/>
  <c r="AF179" i="28" s="1"/>
  <c r="W42" i="22"/>
  <c r="W37" i="22"/>
  <c r="W174" i="25"/>
  <c r="AF174" i="28" s="1"/>
  <c r="W260" i="25"/>
  <c r="AF260" i="28" s="1"/>
  <c r="W41" i="21"/>
  <c r="W74" i="22"/>
  <c r="W77" i="22"/>
  <c r="W75" i="21"/>
  <c r="W74" i="21"/>
  <c r="W73" i="21"/>
  <c r="W55" i="21"/>
  <c r="W53" i="21"/>
  <c r="W104" i="21"/>
  <c r="W91" i="22"/>
  <c r="W88" i="22"/>
  <c r="W14" i="21"/>
  <c r="W233" i="25"/>
  <c r="AF233" i="28" s="1"/>
  <c r="W180" i="25"/>
  <c r="AF180" i="28" s="1"/>
  <c r="W43" i="22"/>
  <c r="W63" i="22"/>
  <c r="W113" i="25"/>
  <c r="AF113" i="28" s="1"/>
  <c r="W114" i="25"/>
  <c r="AF114" i="28" s="1"/>
  <c r="W10" i="22"/>
  <c r="W147" i="25"/>
  <c r="AF147" i="28" s="1"/>
  <c r="W27" i="22"/>
  <c r="W164" i="25"/>
  <c r="AF164" i="28" s="1"/>
  <c r="W243" i="25"/>
  <c r="AF243" i="28" s="1"/>
  <c r="W24" i="21"/>
  <c r="W57" i="22"/>
  <c r="W50" i="22"/>
  <c r="W127" i="25"/>
  <c r="AF127" i="28" s="1"/>
  <c r="W52" i="22"/>
  <c r="W41" i="22"/>
  <c r="W178" i="25"/>
  <c r="AF178" i="28" s="1"/>
  <c r="W35" i="22"/>
  <c r="W172" i="25"/>
  <c r="AF172" i="28" s="1"/>
  <c r="W176" i="25"/>
  <c r="AF176" i="28" s="1"/>
  <c r="W39" i="22"/>
  <c r="W67" i="22"/>
  <c r="W68" i="22"/>
  <c r="W62" i="22"/>
  <c r="W70" i="21"/>
  <c r="W69" i="21"/>
  <c r="W52" i="21"/>
  <c r="W118" i="22"/>
  <c r="W213" i="25"/>
  <c r="AF213" i="28" s="1"/>
  <c r="W115" i="22"/>
  <c r="W210" i="25"/>
  <c r="AF210" i="28" s="1"/>
  <c r="W114" i="21"/>
  <c r="W291" i="25"/>
  <c r="AF291" i="28" s="1"/>
  <c r="W119" i="25"/>
  <c r="AF119" i="28" s="1"/>
  <c r="W30" i="22"/>
  <c r="W167" i="25"/>
  <c r="AF167" i="28" s="1"/>
  <c r="W82" i="22"/>
  <c r="W56" i="21"/>
  <c r="W153" i="25"/>
  <c r="AF153" i="28" s="1"/>
  <c r="W16" i="22"/>
  <c r="W120" i="25"/>
  <c r="AF120" i="28" s="1"/>
  <c r="W40" i="22"/>
  <c r="W177" i="25"/>
  <c r="AF177" i="28" s="1"/>
  <c r="W254" i="25"/>
  <c r="AF254" i="28" s="1"/>
  <c r="W35" i="21"/>
  <c r="W51" i="22"/>
  <c r="W18" i="22"/>
  <c r="W155" i="25"/>
  <c r="AF155" i="28" s="1"/>
  <c r="W112" i="25"/>
  <c r="AF112" i="28" s="1"/>
  <c r="W16" i="21"/>
  <c r="W235" i="25"/>
  <c r="AF235" i="28" s="1"/>
  <c r="W121" i="25"/>
  <c r="AF121" i="28" s="1"/>
  <c r="W22" i="22"/>
  <c r="W159" i="25"/>
  <c r="AF159" i="28" s="1"/>
  <c r="W259" i="25"/>
  <c r="AF259" i="28" s="1"/>
  <c r="W40" i="21"/>
  <c r="W49" i="22"/>
  <c r="W56" i="22"/>
  <c r="W29" i="21"/>
  <c r="W248" i="25"/>
  <c r="AF248" i="28" s="1"/>
  <c r="W30" i="21"/>
  <c r="W249" i="25"/>
  <c r="AF249" i="28" s="1"/>
  <c r="W253" i="25"/>
  <c r="AF253" i="28" s="1"/>
  <c r="W34" i="21"/>
  <c r="W129" i="25"/>
  <c r="AF129" i="28" s="1"/>
  <c r="W79" i="22"/>
  <c r="W73" i="22"/>
  <c r="W80" i="22"/>
  <c r="W54" i="21"/>
  <c r="W107" i="21"/>
  <c r="W106" i="21"/>
  <c r="W68" i="21"/>
  <c r="W276" i="25"/>
  <c r="AF276" i="28" s="1"/>
  <c r="W95" i="21"/>
  <c r="W92" i="21"/>
  <c r="W104" i="22"/>
  <c r="W217" i="25"/>
  <c r="AF217" i="28" s="1"/>
  <c r="W122" i="22"/>
  <c r="W121" i="22"/>
  <c r="W216" i="25"/>
  <c r="AF216" i="28" s="1"/>
  <c r="W107" i="22"/>
  <c r="W215" i="25"/>
  <c r="AF215" i="28" s="1"/>
  <c r="W120" i="22"/>
  <c r="W106" i="22"/>
  <c r="W105" i="22"/>
  <c r="W123" i="22"/>
  <c r="W218" i="25"/>
  <c r="AF218" i="28" s="1"/>
  <c r="T102" i="23"/>
  <c r="U103" i="17"/>
  <c r="U489" i="17" s="1"/>
  <c r="T101" i="23"/>
  <c r="U102" i="17"/>
  <c r="U488" i="17" s="1"/>
  <c r="U101" i="23" s="1"/>
  <c r="T54" i="23"/>
  <c r="T342" i="25"/>
  <c r="W342" i="28" s="1"/>
  <c r="U496" i="17"/>
  <c r="U100" i="25"/>
  <c r="Z100" i="28" s="1"/>
  <c r="T48" i="23"/>
  <c r="T336" i="25"/>
  <c r="W336" i="28" s="1"/>
  <c r="T111" i="23"/>
  <c r="T389" i="25"/>
  <c r="W389" i="28" s="1"/>
  <c r="U112" i="17"/>
  <c r="T492" i="17"/>
  <c r="U437" i="17"/>
  <c r="U51" i="25"/>
  <c r="Z51" i="28" s="1"/>
  <c r="AW5" i="28"/>
  <c r="AV6" i="28"/>
  <c r="AU6" i="28"/>
  <c r="Z183" i="28"/>
  <c r="Z185" i="28"/>
  <c r="Z99" i="28"/>
  <c r="Z98" i="28"/>
  <c r="W369" i="28"/>
  <c r="W357" i="28"/>
  <c r="W363" i="28"/>
  <c r="W355" i="28"/>
  <c r="W362" i="28"/>
  <c r="W187" i="28"/>
  <c r="W366" i="28"/>
  <c r="W371" i="28"/>
  <c r="W150" i="28"/>
  <c r="W377" i="28"/>
  <c r="W360" i="28"/>
  <c r="W374" i="28"/>
  <c r="W320" i="28"/>
  <c r="W186" i="28"/>
  <c r="W372" i="28"/>
  <c r="W359" i="28"/>
  <c r="W205" i="28"/>
  <c r="W327" i="28"/>
  <c r="W325" i="28"/>
  <c r="W364" i="28"/>
  <c r="W370" i="28"/>
  <c r="W146" i="28"/>
  <c r="W326" i="28"/>
  <c r="W323" i="28"/>
  <c r="W223" i="28"/>
  <c r="W111" i="28"/>
  <c r="W375" i="28"/>
  <c r="W331" i="28"/>
  <c r="W368" i="28"/>
  <c r="W319" i="28"/>
  <c r="W322" i="28"/>
  <c r="W317" i="28"/>
  <c r="W367" i="28"/>
  <c r="W365" i="28"/>
  <c r="W373" i="28"/>
  <c r="W321" i="28"/>
  <c r="W334" i="28"/>
  <c r="W200" i="28"/>
  <c r="W329" i="28"/>
  <c r="W361" i="28"/>
  <c r="W332" i="28"/>
  <c r="W358" i="28"/>
  <c r="W316" i="28"/>
  <c r="W324" i="28"/>
  <c r="W330" i="28"/>
  <c r="W376" i="28"/>
  <c r="W318" i="28"/>
  <c r="W328" i="28"/>
  <c r="W333" i="28"/>
  <c r="W356" i="28"/>
  <c r="W183" i="28"/>
  <c r="W185" i="28"/>
  <c r="W190" i="28"/>
  <c r="U89" i="25"/>
  <c r="Z89" i="28" s="1"/>
  <c r="U42" i="25"/>
  <c r="U80" i="25"/>
  <c r="Z80" i="28" s="1"/>
  <c r="U38" i="25"/>
  <c r="V183" i="25"/>
  <c r="V46" i="22"/>
  <c r="U40" i="25"/>
  <c r="U225" i="25"/>
  <c r="Z225" i="28" s="1"/>
  <c r="U130" i="22"/>
  <c r="V108" i="25"/>
  <c r="U375" i="25"/>
  <c r="Z375" i="28" s="1"/>
  <c r="V185" i="25"/>
  <c r="V48" i="22"/>
  <c r="U43" i="25"/>
  <c r="U47" i="25"/>
  <c r="U44" i="25"/>
  <c r="U46" i="25"/>
  <c r="V190" i="25"/>
  <c r="AC190" i="28" s="1"/>
  <c r="V85" i="22"/>
  <c r="U77" i="25"/>
  <c r="V268" i="25"/>
  <c r="AC268" i="28" s="1"/>
  <c r="U340" i="25"/>
  <c r="Z340" i="28" s="1"/>
  <c r="U88" i="25"/>
  <c r="Z88" i="28" s="1"/>
  <c r="V150" i="25"/>
  <c r="AC150" i="28" s="1"/>
  <c r="V13" i="22"/>
  <c r="U75" i="25"/>
  <c r="U45" i="25"/>
  <c r="U32" i="25"/>
  <c r="U83" i="25"/>
  <c r="Z83" i="28" s="1"/>
  <c r="V202" i="25"/>
  <c r="AC202" i="28" s="1"/>
  <c r="V103" i="22"/>
  <c r="V207" i="25"/>
  <c r="AC207" i="28" s="1"/>
  <c r="V112" i="22"/>
  <c r="V274" i="25"/>
  <c r="AC274" i="28" s="1"/>
  <c r="U97" i="25"/>
  <c r="U36" i="25"/>
  <c r="U41" i="25"/>
  <c r="U85" i="25"/>
  <c r="Z85" i="28" s="1"/>
  <c r="V205" i="25"/>
  <c r="AC205" i="28" s="1"/>
  <c r="V110" i="22"/>
  <c r="V223" i="25"/>
  <c r="AC223" i="28" s="1"/>
  <c r="V128" i="22"/>
  <c r="V269" i="25"/>
  <c r="AC269" i="28" s="1"/>
  <c r="T299" i="25"/>
  <c r="U385" i="25"/>
  <c r="Z385" i="28" s="1"/>
  <c r="U87" i="25"/>
  <c r="Z87" i="28" s="1"/>
  <c r="U35" i="25"/>
  <c r="V186" i="25"/>
  <c r="AC186" i="28" s="1"/>
  <c r="V60" i="22"/>
  <c r="U79" i="25"/>
  <c r="Z79" i="28" s="1"/>
  <c r="V221" i="25"/>
  <c r="AC221" i="28" s="1"/>
  <c r="V126" i="22"/>
  <c r="V284" i="25"/>
  <c r="AC284" i="28" s="1"/>
  <c r="U78" i="25"/>
  <c r="Z78" i="28" s="1"/>
  <c r="U33" i="25"/>
  <c r="U34" i="25"/>
  <c r="V187" i="25"/>
  <c r="AC187" i="28" s="1"/>
  <c r="V72" i="22"/>
  <c r="V200" i="25"/>
  <c r="AC200" i="28" s="1"/>
  <c r="V101" i="22"/>
  <c r="U39" i="25"/>
  <c r="V267" i="25"/>
  <c r="AC267" i="28" s="1"/>
  <c r="U386" i="25"/>
  <c r="Z386" i="28" s="1"/>
  <c r="U82" i="25"/>
  <c r="Z82" i="28" s="1"/>
  <c r="U84" i="25"/>
  <c r="Z84" i="28" s="1"/>
  <c r="U86" i="25"/>
  <c r="Z86" i="28" s="1"/>
  <c r="V192" i="25"/>
  <c r="AC192" i="28" s="1"/>
  <c r="V87" i="22"/>
  <c r="U81" i="25"/>
  <c r="Z81" i="28" s="1"/>
  <c r="V275" i="25"/>
  <c r="AC275" i="28" s="1"/>
  <c r="U37" i="25"/>
  <c r="V193" i="25"/>
  <c r="AC193" i="28" s="1"/>
  <c r="V94" i="22"/>
  <c r="T225" i="25"/>
  <c r="T130" i="22"/>
  <c r="U52" i="25"/>
  <c r="Z52" i="28" s="1"/>
  <c r="U76" i="25"/>
  <c r="U481" i="17"/>
  <c r="U94" i="23" s="1"/>
  <c r="U90" i="25"/>
  <c r="Z90" i="28" s="1"/>
  <c r="V60" i="21"/>
  <c r="V87" i="21"/>
  <c r="V72" i="21"/>
  <c r="V103" i="21"/>
  <c r="V48" i="21"/>
  <c r="V94" i="21"/>
  <c r="U467" i="17"/>
  <c r="U80" i="23" s="1"/>
  <c r="U99" i="17"/>
  <c r="U101" i="17"/>
  <c r="U423" i="17"/>
  <c r="U36" i="23" s="1"/>
  <c r="U419" i="17"/>
  <c r="U32" i="23" s="1"/>
  <c r="U420" i="17"/>
  <c r="U33" i="23" s="1"/>
  <c r="U425" i="17"/>
  <c r="U38" i="23" s="1"/>
  <c r="U429" i="17"/>
  <c r="U42" i="23" s="1"/>
  <c r="U480" i="17"/>
  <c r="U93" i="23" s="1"/>
  <c r="U428" i="17"/>
  <c r="U41" i="23" s="1"/>
  <c r="U426" i="17"/>
  <c r="U39" i="23" s="1"/>
  <c r="V108" i="17"/>
  <c r="U433" i="17"/>
  <c r="U46" i="23" s="1"/>
  <c r="U430" i="17"/>
  <c r="U43" i="23" s="1"/>
  <c r="V102" i="17"/>
  <c r="U422" i="17"/>
  <c r="U35" i="23" s="1"/>
  <c r="U431" i="17"/>
  <c r="U44" i="23" s="1"/>
  <c r="U418" i="17"/>
  <c r="U31" i="23" s="1"/>
  <c r="U493" i="17"/>
  <c r="U106" i="23" s="1"/>
  <c r="U442" i="17"/>
  <c r="U55" i="23" s="1"/>
  <c r="V109" i="17"/>
  <c r="U438" i="17"/>
  <c r="U51" i="23" s="1"/>
  <c r="U421" i="17"/>
  <c r="U34" i="23" s="1"/>
  <c r="AH6" i="21"/>
  <c r="AI5" i="21" s="1"/>
  <c r="T484" i="17"/>
  <c r="T97" i="23" s="1"/>
  <c r="U55" i="17"/>
  <c r="U473" i="17"/>
  <c r="U86" i="23" s="1"/>
  <c r="U475" i="17"/>
  <c r="U88" i="23" s="1"/>
  <c r="U477" i="17"/>
  <c r="U90" i="23" s="1"/>
  <c r="U472" i="17"/>
  <c r="U85" i="23" s="1"/>
  <c r="U471" i="17"/>
  <c r="U84" i="23" s="1"/>
  <c r="U466" i="17"/>
  <c r="U79" i="23" s="1"/>
  <c r="U468" i="17"/>
  <c r="U81" i="23" s="1"/>
  <c r="U474" i="17"/>
  <c r="U87" i="23" s="1"/>
  <c r="U478" i="17"/>
  <c r="U91" i="23" s="1"/>
  <c r="U476" i="17"/>
  <c r="U89" i="23" s="1"/>
  <c r="U470" i="17"/>
  <c r="U83" i="23" s="1"/>
  <c r="U100" i="17"/>
  <c r="T393" i="17"/>
  <c r="V393" i="17"/>
  <c r="U393" i="17"/>
  <c r="W388" i="17"/>
  <c r="T386" i="17"/>
  <c r="V386" i="17"/>
  <c r="U386" i="17"/>
  <c r="T377" i="17"/>
  <c r="V377" i="17"/>
  <c r="U377" i="17"/>
  <c r="T361" i="17"/>
  <c r="V361" i="17"/>
  <c r="U361" i="17"/>
  <c r="T322" i="17"/>
  <c r="V322" i="17"/>
  <c r="U322" i="17"/>
  <c r="V282" i="17"/>
  <c r="U427" i="17"/>
  <c r="U40" i="23" s="1"/>
  <c r="U432" i="17"/>
  <c r="U45" i="23" s="1"/>
  <c r="U424" i="17"/>
  <c r="U37" i="23" s="1"/>
  <c r="U469" i="17"/>
  <c r="U82" i="23" s="1"/>
  <c r="V93" i="17"/>
  <c r="T401" i="17"/>
  <c r="T14" i="23" s="1"/>
  <c r="T400" i="17"/>
  <c r="T13" i="23" s="1"/>
  <c r="L2" i="27"/>
  <c r="T285" i="17"/>
  <c r="U285" i="17"/>
  <c r="V285" i="17"/>
  <c r="W285" i="17"/>
  <c r="W161" i="17"/>
  <c r="U289" i="17"/>
  <c r="T289" i="17"/>
  <c r="V289" i="17"/>
  <c r="AL4" i="14"/>
  <c r="X5" i="17"/>
  <c r="U50" i="23" l="1"/>
  <c r="U338" i="25"/>
  <c r="Z338" i="28" s="1"/>
  <c r="U109" i="23"/>
  <c r="U387" i="25"/>
  <c r="Z387" i="28" s="1"/>
  <c r="V110" i="17"/>
  <c r="T105" i="23"/>
  <c r="T383" i="25"/>
  <c r="W383" i="28" s="1"/>
  <c r="U498" i="17"/>
  <c r="U102" i="25"/>
  <c r="Z102" i="28" s="1"/>
  <c r="U102" i="23"/>
  <c r="V103" i="17"/>
  <c r="V489" i="17" s="1"/>
  <c r="V102" i="23" s="1"/>
  <c r="AW6" i="28"/>
  <c r="AY5" i="28"/>
  <c r="AX5" i="28"/>
  <c r="AC183" i="28"/>
  <c r="AC108" i="28"/>
  <c r="AC185" i="28"/>
  <c r="Z76" i="28"/>
  <c r="Z39" i="28"/>
  <c r="Z44" i="28"/>
  <c r="Z43" i="28"/>
  <c r="Z41" i="28"/>
  <c r="Z36" i="28"/>
  <c r="Z32" i="28"/>
  <c r="Z77" i="28"/>
  <c r="Z38" i="28"/>
  <c r="Z46" i="28"/>
  <c r="Z40" i="28"/>
  <c r="Z34" i="28"/>
  <c r="Z97" i="28"/>
  <c r="Z45" i="28"/>
  <c r="Z47" i="28"/>
  <c r="Z37" i="28"/>
  <c r="Z33" i="28"/>
  <c r="Z35" i="28"/>
  <c r="Z75" i="28"/>
  <c r="Z42" i="28"/>
  <c r="W225" i="28"/>
  <c r="W299" i="28"/>
  <c r="V33" i="17"/>
  <c r="V33" i="25" s="1"/>
  <c r="V94" i="17"/>
  <c r="V89" i="25" s="1"/>
  <c r="V32" i="17"/>
  <c r="V32" i="25" s="1"/>
  <c r="V107" i="17"/>
  <c r="V493" i="17" s="1"/>
  <c r="V106" i="23" s="1"/>
  <c r="V95" i="17"/>
  <c r="V265" i="25"/>
  <c r="AC265" i="28" s="1"/>
  <c r="T272" i="25"/>
  <c r="U294" i="25"/>
  <c r="Z294" i="28" s="1"/>
  <c r="U374" i="25"/>
  <c r="Z374" i="28" s="1"/>
  <c r="U369" i="25"/>
  <c r="Z369" i="28" s="1"/>
  <c r="U322" i="25"/>
  <c r="Z322" i="28" s="1"/>
  <c r="U323" i="25"/>
  <c r="Z323" i="28" s="1"/>
  <c r="U334" i="25"/>
  <c r="Z334" i="28" s="1"/>
  <c r="U326" i="25"/>
  <c r="Z326" i="28" s="1"/>
  <c r="T232" i="25"/>
  <c r="U282" i="25"/>
  <c r="Z282" i="28" s="1"/>
  <c r="V294" i="25"/>
  <c r="AC294" i="28" s="1"/>
  <c r="U370" i="25"/>
  <c r="Z370" i="28" s="1"/>
  <c r="V282" i="25"/>
  <c r="AC282" i="28" s="1"/>
  <c r="T294" i="25"/>
  <c r="U364" i="25"/>
  <c r="Z364" i="28" s="1"/>
  <c r="U339" i="25"/>
  <c r="Z339" i="28" s="1"/>
  <c r="U384" i="25"/>
  <c r="Z384" i="28" s="1"/>
  <c r="V98" i="25"/>
  <c r="U329" i="25"/>
  <c r="Z329" i="28" s="1"/>
  <c r="U321" i="25"/>
  <c r="Z321" i="28" s="1"/>
  <c r="U232" i="25"/>
  <c r="Z232" i="28" s="1"/>
  <c r="U333" i="25"/>
  <c r="Z333" i="28" s="1"/>
  <c r="W146" i="25"/>
  <c r="AF146" i="28" s="1"/>
  <c r="W9" i="22"/>
  <c r="T282" i="25"/>
  <c r="U362" i="25"/>
  <c r="Z362" i="28" s="1"/>
  <c r="U55" i="25"/>
  <c r="Z55" i="28" s="1"/>
  <c r="U365" i="25"/>
  <c r="Z365" i="28" s="1"/>
  <c r="T302" i="25"/>
  <c r="T265" i="25"/>
  <c r="U287" i="25"/>
  <c r="Z287" i="28" s="1"/>
  <c r="U367" i="25"/>
  <c r="Z367" i="28" s="1"/>
  <c r="T380" i="25"/>
  <c r="U319" i="25"/>
  <c r="Z319" i="28" s="1"/>
  <c r="U376" i="25"/>
  <c r="Z376" i="28" s="1"/>
  <c r="U320" i="25"/>
  <c r="Z320" i="28" s="1"/>
  <c r="T301" i="25"/>
  <c r="V88" i="25"/>
  <c r="U325" i="25"/>
  <c r="Z325" i="28" s="1"/>
  <c r="W228" i="25"/>
  <c r="AF228" i="28" s="1"/>
  <c r="V228" i="25"/>
  <c r="AC228" i="28" s="1"/>
  <c r="U328" i="25"/>
  <c r="Z328" i="28" s="1"/>
  <c r="V287" i="25"/>
  <c r="AC287" i="28" s="1"/>
  <c r="U368" i="25"/>
  <c r="Z368" i="28" s="1"/>
  <c r="U363" i="25"/>
  <c r="Z363" i="28" s="1"/>
  <c r="U272" i="25"/>
  <c r="Z272" i="28" s="1"/>
  <c r="T287" i="25"/>
  <c r="U366" i="25"/>
  <c r="Z366" i="28" s="1"/>
  <c r="U373" i="25"/>
  <c r="Z373" i="28" s="1"/>
  <c r="V99" i="25"/>
  <c r="U332" i="25"/>
  <c r="Z332" i="28" s="1"/>
  <c r="U331" i="25"/>
  <c r="Z331" i="28" s="1"/>
  <c r="U327" i="25"/>
  <c r="Z327" i="28" s="1"/>
  <c r="U330" i="25"/>
  <c r="Z330" i="28" s="1"/>
  <c r="U324" i="25"/>
  <c r="Z324" i="28" s="1"/>
  <c r="U377" i="25"/>
  <c r="Z377" i="28" s="1"/>
  <c r="V232" i="25"/>
  <c r="AC232" i="28" s="1"/>
  <c r="U228" i="25"/>
  <c r="Z228" i="28" s="1"/>
  <c r="V225" i="25"/>
  <c r="AC225" i="28" s="1"/>
  <c r="V130" i="22"/>
  <c r="T228" i="25"/>
  <c r="U265" i="25"/>
  <c r="Z265" i="28" s="1"/>
  <c r="V272" i="25"/>
  <c r="AC272" i="28" s="1"/>
  <c r="W289" i="25"/>
  <c r="AF289" i="28" s="1"/>
  <c r="U372" i="25"/>
  <c r="Z372" i="28" s="1"/>
  <c r="U371" i="25"/>
  <c r="Z371" i="28" s="1"/>
  <c r="V488" i="17"/>
  <c r="W102" i="17" s="1"/>
  <c r="T117" i="21"/>
  <c r="T101" i="21"/>
  <c r="V101" i="21"/>
  <c r="W9" i="21"/>
  <c r="V9" i="21"/>
  <c r="T46" i="21"/>
  <c r="U110" i="21"/>
  <c r="U9" i="21"/>
  <c r="V110" i="21"/>
  <c r="T9" i="21"/>
  <c r="U46" i="21"/>
  <c r="U85" i="21"/>
  <c r="T110" i="21"/>
  <c r="U13" i="21"/>
  <c r="V13" i="21"/>
  <c r="V46" i="21"/>
  <c r="V85" i="21"/>
  <c r="W112" i="21"/>
  <c r="T13" i="21"/>
  <c r="T85" i="21"/>
  <c r="U117" i="21"/>
  <c r="U101" i="21"/>
  <c r="V117" i="21"/>
  <c r="V81" i="17"/>
  <c r="W103" i="17"/>
  <c r="V92" i="17"/>
  <c r="V495" i="17"/>
  <c r="V108" i="23" s="1"/>
  <c r="U15" i="17"/>
  <c r="V82" i="17"/>
  <c r="U441" i="17"/>
  <c r="U54" i="23" s="1"/>
  <c r="U487" i="17"/>
  <c r="U100" i="23" s="1"/>
  <c r="V494" i="17"/>
  <c r="V107" i="23" s="1"/>
  <c r="V90" i="17"/>
  <c r="V479" i="17"/>
  <c r="V92" i="23" s="1"/>
  <c r="U486" i="17"/>
  <c r="U99" i="23" s="1"/>
  <c r="V91" i="17"/>
  <c r="U485" i="17"/>
  <c r="U98" i="23" s="1"/>
  <c r="AI6" i="21"/>
  <c r="AJ5" i="21" s="1"/>
  <c r="T450" i="17"/>
  <c r="T63" i="23" s="1"/>
  <c r="V87" i="17"/>
  <c r="V84" i="17"/>
  <c r="V86" i="17"/>
  <c r="V89" i="17"/>
  <c r="V80" i="17"/>
  <c r="U50" i="17"/>
  <c r="V88" i="17"/>
  <c r="U111" i="17"/>
  <c r="U98" i="17"/>
  <c r="W118" i="17"/>
  <c r="W393" i="17"/>
  <c r="W386" i="17"/>
  <c r="W377" i="17"/>
  <c r="W361" i="17"/>
  <c r="W363" i="17"/>
  <c r="W324" i="17"/>
  <c r="W379" i="17"/>
  <c r="W336" i="17"/>
  <c r="W348" i="17"/>
  <c r="W370" i="17"/>
  <c r="W322" i="17"/>
  <c r="W278" i="17"/>
  <c r="W280" i="17"/>
  <c r="W264" i="17"/>
  <c r="W262" i="17"/>
  <c r="W255" i="17"/>
  <c r="W212" i="17"/>
  <c r="W246" i="17"/>
  <c r="W239" i="17"/>
  <c r="W253" i="17"/>
  <c r="W237" i="17"/>
  <c r="W198" i="17"/>
  <c r="W224" i="17"/>
  <c r="V83" i="17"/>
  <c r="W200" i="17"/>
  <c r="T399" i="17"/>
  <c r="T12" i="23" s="1"/>
  <c r="U14" i="17"/>
  <c r="W289" i="17"/>
  <c r="W165" i="17"/>
  <c r="S2" i="11"/>
  <c r="L2" i="1"/>
  <c r="X6" i="17"/>
  <c r="T3" i="1"/>
  <c r="T29" i="1"/>
  <c r="T28" i="1"/>
  <c r="T27" i="1"/>
  <c r="T26" i="1"/>
  <c r="T25" i="1"/>
  <c r="T24" i="1"/>
  <c r="T23" i="1"/>
  <c r="T22" i="1"/>
  <c r="T21" i="1"/>
  <c r="T20" i="1"/>
  <c r="T19" i="1"/>
  <c r="T18" i="1"/>
  <c r="T16" i="1"/>
  <c r="T15" i="1"/>
  <c r="T13" i="1"/>
  <c r="T14" i="1"/>
  <c r="T12" i="1"/>
  <c r="T11" i="1"/>
  <c r="T10" i="1"/>
  <c r="T9" i="1"/>
  <c r="T8" i="1"/>
  <c r="T5" i="1"/>
  <c r="T6" i="1"/>
  <c r="T7" i="1"/>
  <c r="T275" i="14"/>
  <c r="T213" i="14"/>
  <c r="T366" i="14"/>
  <c r="T315" i="14"/>
  <c r="T333" i="14"/>
  <c r="T216" i="14"/>
  <c r="T193" i="14"/>
  <c r="T175" i="14"/>
  <c r="T229" i="14"/>
  <c r="T292" i="14"/>
  <c r="T146" i="14"/>
  <c r="T340" i="14"/>
  <c r="T382" i="14"/>
  <c r="T304" i="14"/>
  <c r="T332" i="14"/>
  <c r="T222" i="14"/>
  <c r="T305" i="14"/>
  <c r="T355" i="14"/>
  <c r="T186" i="14"/>
  <c r="T151" i="14"/>
  <c r="T131" i="14"/>
  <c r="T327" i="14"/>
  <c r="T142" i="14"/>
  <c r="T227" i="14"/>
  <c r="X275" i="17"/>
  <c r="X368" i="17"/>
  <c r="X225" i="17"/>
  <c r="X316" i="17"/>
  <c r="X192" i="17"/>
  <c r="X267" i="17"/>
  <c r="X191" i="17"/>
  <c r="X179" i="17"/>
  <c r="X243" i="17"/>
  <c r="X226" i="17"/>
  <c r="X137" i="17"/>
  <c r="X341" i="17"/>
  <c r="X343" i="17"/>
  <c r="X147" i="17"/>
  <c r="X296" i="17"/>
  <c r="X250" i="17"/>
  <c r="X230" i="17"/>
  <c r="X183" i="17"/>
  <c r="X213" i="17"/>
  <c r="X121" i="17"/>
  <c r="X342" i="17"/>
  <c r="X355" i="17"/>
  <c r="X152" i="17"/>
  <c r="X299" i="17"/>
  <c r="X334" i="17"/>
  <c r="X380" i="17"/>
  <c r="X301" i="17"/>
  <c r="X373" i="17"/>
  <c r="X294" i="17"/>
  <c r="X207" i="17"/>
  <c r="X205" i="17"/>
  <c r="X247" i="17"/>
  <c r="X356" i="17"/>
  <c r="X307" i="17"/>
  <c r="X381" i="17"/>
  <c r="X353" i="17"/>
  <c r="X308" i="17"/>
  <c r="X358" i="17"/>
  <c r="X259" i="17"/>
  <c r="X215" i="17"/>
  <c r="X389" i="17"/>
  <c r="X364" i="17"/>
  <c r="X169" i="17"/>
  <c r="X202" i="17"/>
  <c r="X298" i="17"/>
  <c r="X131" i="17"/>
  <c r="T272" i="14"/>
  <c r="T172" i="14"/>
  <c r="T265" i="14"/>
  <c r="T187" i="14"/>
  <c r="T132" i="14"/>
  <c r="T244" i="14"/>
  <c r="T306" i="14"/>
  <c r="T177" i="14"/>
  <c r="T383" i="14"/>
  <c r="T122" i="14"/>
  <c r="T297" i="14"/>
  <c r="T166" i="14"/>
  <c r="T291" i="14"/>
  <c r="T192" i="14"/>
  <c r="T295" i="14"/>
  <c r="T334" i="14"/>
  <c r="T307" i="14"/>
  <c r="T204" i="14"/>
  <c r="T308" i="14"/>
  <c r="T143" i="14"/>
  <c r="T163" i="14"/>
  <c r="T207" i="14"/>
  <c r="T303" i="14"/>
  <c r="T346" i="14"/>
  <c r="X257" i="17"/>
  <c r="X122" i="17"/>
  <c r="X231" i="17"/>
  <c r="X174" i="17"/>
  <c r="X135" i="17"/>
  <c r="X270" i="17"/>
  <c r="X187" i="17"/>
  <c r="X162" i="17"/>
  <c r="X317" i="17"/>
  <c r="X314" i="17"/>
  <c r="X309" i="17"/>
  <c r="X268" i="17"/>
  <c r="X173" i="17"/>
  <c r="X325" i="17"/>
  <c r="X133" i="17"/>
  <c r="X271" i="17"/>
  <c r="X291" i="17"/>
  <c r="X146" i="17"/>
  <c r="X382" i="17"/>
  <c r="X295" i="17"/>
  <c r="X156" i="17"/>
  <c r="X222" i="17"/>
  <c r="X214" i="17"/>
  <c r="X366" i="17"/>
  <c r="X163" i="17"/>
  <c r="T190" i="14"/>
  <c r="T300" i="14"/>
  <c r="T231" i="14"/>
  <c r="T287" i="14"/>
  <c r="T309" i="14"/>
  <c r="T349" i="14"/>
  <c r="T242" i="14"/>
  <c r="T188" i="14"/>
  <c r="T176" i="14"/>
  <c r="T329" i="14"/>
  <c r="T267" i="14"/>
  <c r="T179" i="14"/>
  <c r="T256" i="14"/>
  <c r="T381" i="14"/>
  <c r="T318" i="14"/>
  <c r="T169" i="14"/>
  <c r="T225" i="14"/>
  <c r="T299" i="14"/>
  <c r="T337" i="14"/>
  <c r="T181" i="14"/>
  <c r="T149" i="14"/>
  <c r="T339" i="14"/>
  <c r="T270" i="14"/>
  <c r="T301" i="14"/>
  <c r="T170" i="14"/>
  <c r="X258" i="17"/>
  <c r="X371" i="17"/>
  <c r="X144" i="17"/>
  <c r="X136" i="17"/>
  <c r="X168" i="17"/>
  <c r="X328" i="17"/>
  <c r="X193" i="17"/>
  <c r="X129" i="17"/>
  <c r="X329" i="17"/>
  <c r="X189" i="17"/>
  <c r="X132" i="17"/>
  <c r="X286" i="17"/>
  <c r="X333" i="17"/>
  <c r="X141" i="17"/>
  <c r="X154" i="17"/>
  <c r="X367" i="17"/>
  <c r="X186" i="17"/>
  <c r="X297" i="17"/>
  <c r="X313" i="17"/>
  <c r="X357" i="17"/>
  <c r="T343" i="14"/>
  <c r="X142" i="17"/>
  <c r="X139" i="17"/>
  <c r="X181" i="17"/>
  <c r="T312" i="14"/>
  <c r="T174" i="14"/>
  <c r="T344" i="14"/>
  <c r="T248" i="14"/>
  <c r="T136" i="14"/>
  <c r="T168" i="14"/>
  <c r="T268" i="14"/>
  <c r="T314" i="14"/>
  <c r="T162" i="14"/>
  <c r="T328" i="14"/>
  <c r="T319" i="14"/>
  <c r="T208" i="14"/>
  <c r="T330" i="14"/>
  <c r="T232" i="14"/>
  <c r="T302" i="14"/>
  <c r="T127" i="14"/>
  <c r="T389" i="14"/>
  <c r="T138" i="14"/>
  <c r="T373" i="14"/>
  <c r="T180" i="14"/>
  <c r="T273" i="14"/>
  <c r="T220" i="14"/>
  <c r="T195" i="14"/>
  <c r="T325" i="14"/>
  <c r="T206" i="14"/>
  <c r="X272" i="17"/>
  <c r="X344" i="17"/>
  <c r="X310" i="17"/>
  <c r="X292" i="17"/>
  <c r="X332" i="17"/>
  <c r="X345" i="17"/>
  <c r="X204" i="17"/>
  <c r="X128" i="17"/>
  <c r="X331" i="17"/>
  <c r="X194" i="17"/>
  <c r="X287" i="17"/>
  <c r="X266" i="17"/>
  <c r="X227" i="17"/>
  <c r="X145" i="17"/>
  <c r="X315" i="17"/>
  <c r="X269" i="17"/>
  <c r="X206" i="17"/>
  <c r="X140" i="17"/>
  <c r="X130" i="17"/>
  <c r="X337" i="17"/>
  <c r="X372" i="17"/>
  <c r="X365" i="17"/>
  <c r="X312" i="17"/>
  <c r="X233" i="17"/>
  <c r="X306" i="17"/>
  <c r="X153" i="17"/>
  <c r="X185" i="17"/>
  <c r="X241" i="17"/>
  <c r="T189" i="14"/>
  <c r="T137" i="14"/>
  <c r="T326" i="14"/>
  <c r="T243" i="14"/>
  <c r="T140" i="14"/>
  <c r="T258" i="14"/>
  <c r="T390" i="14"/>
  <c r="T155" i="14"/>
  <c r="T133" i="14"/>
  <c r="T259" i="14"/>
  <c r="T313" i="14"/>
  <c r="T342" i="14"/>
  <c r="T338" i="14"/>
  <c r="T123" i="14"/>
  <c r="T178" i="14"/>
  <c r="T209" i="14"/>
  <c r="T241" i="14"/>
  <c r="T374" i="14"/>
  <c r="T171" i="14"/>
  <c r="T191" i="14"/>
  <c r="T298" i="14"/>
  <c r="T230" i="14"/>
  <c r="T311" i="14"/>
  <c r="T234" i="14"/>
  <c r="X234" i="17"/>
  <c r="X349" i="17"/>
  <c r="X138" i="17"/>
  <c r="X248" i="17"/>
  <c r="X319" i="17"/>
  <c r="X195" i="17"/>
  <c r="X171" i="17"/>
  <c r="X216" i="17"/>
  <c r="T185" i="14"/>
  <c r="T217" i="14"/>
  <c r="T290" i="14"/>
  <c r="T286" i="14"/>
  <c r="T134" i="14"/>
  <c r="T345" i="14"/>
  <c r="T250" i="14"/>
  <c r="T147" i="14"/>
  <c r="T331" i="14"/>
  <c r="T215" i="14"/>
  <c r="T152" i="14"/>
  <c r="T341" i="14"/>
  <c r="T296" i="14"/>
  <c r="T120" i="14"/>
  <c r="T173" i="14"/>
  <c r="T257" i="14"/>
  <c r="T372" i="14"/>
  <c r="T357" i="14"/>
  <c r="T218" i="14"/>
  <c r="T183" i="14"/>
  <c r="T274" i="14"/>
  <c r="T364" i="14"/>
  <c r="T317" i="14"/>
  <c r="T226" i="14"/>
  <c r="T119" i="14"/>
  <c r="X273" i="17"/>
  <c r="X383" i="17"/>
  <c r="X305" i="17"/>
  <c r="X170" i="17"/>
  <c r="X182" i="17"/>
  <c r="X151" i="17"/>
  <c r="X180" i="17"/>
  <c r="X302" i="17"/>
  <c r="T184" i="14"/>
  <c r="T129" i="14"/>
  <c r="T233" i="14"/>
  <c r="T271" i="14"/>
  <c r="T358" i="14"/>
  <c r="T214" i="14"/>
  <c r="T194" i="14"/>
  <c r="T141" i="14"/>
  <c r="T210" i="14"/>
  <c r="T201" i="14"/>
  <c r="T144" i="14"/>
  <c r="T128" i="14"/>
  <c r="T167" i="14"/>
  <c r="T368" i="14"/>
  <c r="T135" i="14"/>
  <c r="T354" i="14"/>
  <c r="T367" i="14"/>
  <c r="T219" i="14"/>
  <c r="T247" i="14"/>
  <c r="T156" i="14"/>
  <c r="T365" i="14"/>
  <c r="T205" i="14"/>
  <c r="T148" i="14"/>
  <c r="T202" i="14"/>
  <c r="T269" i="14"/>
  <c r="X274" i="17"/>
  <c r="X330" i="17"/>
  <c r="X208" i="17"/>
  <c r="X203" i="17"/>
  <c r="X134" i="17"/>
  <c r="X220" i="17"/>
  <c r="X209" i="17"/>
  <c r="X290" i="17"/>
  <c r="X351" i="17"/>
  <c r="X210" i="17"/>
  <c r="X318" i="17"/>
  <c r="X119" i="17"/>
  <c r="X190" i="17"/>
  <c r="X178" i="17"/>
  <c r="X304" i="17"/>
  <c r="X339" i="17"/>
  <c r="X184" i="17"/>
  <c r="X166" i="17"/>
  <c r="X242" i="17"/>
  <c r="X340" i="17"/>
  <c r="X352" i="17"/>
  <c r="X228" i="17"/>
  <c r="X175" i="17"/>
  <c r="X120" i="17"/>
  <c r="X123" i="17"/>
  <c r="X346" i="17"/>
  <c r="X218" i="17"/>
  <c r="X167" i="17"/>
  <c r="X188" i="17"/>
  <c r="X221" i="17"/>
  <c r="X338" i="17"/>
  <c r="T310" i="14"/>
  <c r="T228" i="14"/>
  <c r="T371" i="14"/>
  <c r="T266" i="14"/>
  <c r="T351" i="14"/>
  <c r="T380" i="14"/>
  <c r="T316" i="14"/>
  <c r="T153" i="14"/>
  <c r="T356" i="14"/>
  <c r="T352" i="14"/>
  <c r="T154" i="14"/>
  <c r="T130" i="14"/>
  <c r="T221" i="14"/>
  <c r="T182" i="14"/>
  <c r="T139" i="14"/>
  <c r="T294" i="14"/>
  <c r="T240" i="14"/>
  <c r="T203" i="14"/>
  <c r="T121" i="14"/>
  <c r="T145" i="14"/>
  <c r="T350" i="14"/>
  <c r="T353" i="14"/>
  <c r="T150" i="14"/>
  <c r="T293" i="14"/>
  <c r="T249" i="14"/>
  <c r="X256" i="17"/>
  <c r="X232" i="17"/>
  <c r="X201" i="17"/>
  <c r="X311" i="17"/>
  <c r="X390" i="17"/>
  <c r="X219" i="17"/>
  <c r="X300" i="17"/>
  <c r="X240" i="17"/>
  <c r="X229" i="17"/>
  <c r="X149" i="17"/>
  <c r="X303" i="17"/>
  <c r="X326" i="17"/>
  <c r="X143" i="17"/>
  <c r="X172" i="17"/>
  <c r="X177" i="17"/>
  <c r="X217" i="17"/>
  <c r="X155" i="17"/>
  <c r="X293" i="17"/>
  <c r="X244" i="17"/>
  <c r="X374" i="17"/>
  <c r="X327" i="17"/>
  <c r="X150" i="17"/>
  <c r="X176" i="17"/>
  <c r="X127" i="17"/>
  <c r="X249" i="17"/>
  <c r="X148" i="17"/>
  <c r="X350" i="17"/>
  <c r="X354" i="17"/>
  <c r="X265" i="17"/>
  <c r="X245" i="25" l="1"/>
  <c r="AI245" i="28" s="1"/>
  <c r="X26" i="21"/>
  <c r="X262" i="25"/>
  <c r="AI262" i="28" s="1"/>
  <c r="X43" i="21"/>
  <c r="X131" i="25"/>
  <c r="AI131" i="28" s="1"/>
  <c r="X82" i="21"/>
  <c r="X105" i="21"/>
  <c r="X58" i="21"/>
  <c r="X208" i="25"/>
  <c r="AI208" i="28" s="1"/>
  <c r="X113" i="22"/>
  <c r="X17" i="22"/>
  <c r="X154" i="25"/>
  <c r="AI154" i="28" s="1"/>
  <c r="X81" i="22"/>
  <c r="X15" i="21"/>
  <c r="X234" i="25"/>
  <c r="AI234" i="28" s="1"/>
  <c r="X118" i="25"/>
  <c r="AI118" i="28" s="1"/>
  <c r="X23" i="21"/>
  <c r="X242" i="25"/>
  <c r="AI242" i="28" s="1"/>
  <c r="X24" i="22"/>
  <c r="X161" i="25"/>
  <c r="AI161" i="28" s="1"/>
  <c r="X23" i="22"/>
  <c r="X160" i="25"/>
  <c r="AI160" i="28" s="1"/>
  <c r="X29" i="22"/>
  <c r="X166" i="25"/>
  <c r="AI166" i="28" s="1"/>
  <c r="X36" i="22"/>
  <c r="X173" i="25"/>
  <c r="AI173" i="28" s="1"/>
  <c r="X255" i="25"/>
  <c r="AI255" i="28" s="1"/>
  <c r="X36" i="21"/>
  <c r="X251" i="25"/>
  <c r="AI251" i="28" s="1"/>
  <c r="X32" i="21"/>
  <c r="X250" i="25"/>
  <c r="AI250" i="28" s="1"/>
  <c r="X31" i="21"/>
  <c r="X137" i="25"/>
  <c r="AI137" i="28" s="1"/>
  <c r="X135" i="25"/>
  <c r="AI135" i="28" s="1"/>
  <c r="X76" i="22"/>
  <c r="X64" i="22"/>
  <c r="X70" i="22"/>
  <c r="X89" i="21"/>
  <c r="X81" i="21"/>
  <c r="X80" i="21"/>
  <c r="X79" i="21"/>
  <c r="X51" i="21"/>
  <c r="X76" i="21"/>
  <c r="X89" i="22"/>
  <c r="X195" i="25"/>
  <c r="AI195" i="28" s="1"/>
  <c r="X96" i="22"/>
  <c r="X277" i="25"/>
  <c r="AI277" i="28" s="1"/>
  <c r="X96" i="21"/>
  <c r="X119" i="22"/>
  <c r="X214" i="25"/>
  <c r="AI214" i="28" s="1"/>
  <c r="X49" i="21"/>
  <c r="X66" i="21"/>
  <c r="X279" i="25"/>
  <c r="AI279" i="28" s="1"/>
  <c r="X98" i="21"/>
  <c r="X64" i="21"/>
  <c r="X62" i="21"/>
  <c r="X88" i="21"/>
  <c r="X61" i="21"/>
  <c r="X77" i="21"/>
  <c r="X194" i="25"/>
  <c r="AI194" i="28" s="1"/>
  <c r="X95" i="22"/>
  <c r="X92" i="22"/>
  <c r="X90" i="22"/>
  <c r="X148" i="25"/>
  <c r="AI148" i="28" s="1"/>
  <c r="X11" i="22"/>
  <c r="X133" i="25"/>
  <c r="AI133" i="28" s="1"/>
  <c r="X115" i="25"/>
  <c r="AI115" i="28" s="1"/>
  <c r="X37" i="21"/>
  <c r="X256" i="25"/>
  <c r="AI256" i="28" s="1"/>
  <c r="X53" i="22"/>
  <c r="X61" i="22"/>
  <c r="X17" i="21"/>
  <c r="X236" i="25"/>
  <c r="AI236" i="28" s="1"/>
  <c r="X14" i="22"/>
  <c r="X151" i="25"/>
  <c r="AI151" i="28" s="1"/>
  <c r="X116" i="25"/>
  <c r="AI116" i="28" s="1"/>
  <c r="X152" i="25"/>
  <c r="AI152" i="28" s="1"/>
  <c r="X15" i="22"/>
  <c r="X125" i="25"/>
  <c r="AI125" i="28" s="1"/>
  <c r="X240" i="25"/>
  <c r="AI240" i="28" s="1"/>
  <c r="X21" i="21"/>
  <c r="X21" i="22"/>
  <c r="X158" i="25"/>
  <c r="AI158" i="28" s="1"/>
  <c r="X168" i="25"/>
  <c r="AI168" i="28" s="1"/>
  <c r="X31" i="22"/>
  <c r="X140" i="25"/>
  <c r="AI140" i="28" s="1"/>
  <c r="X32" i="22"/>
  <c r="X169" i="25"/>
  <c r="AI169" i="28" s="1"/>
  <c r="X165" i="25"/>
  <c r="AI165" i="28" s="1"/>
  <c r="X28" i="22"/>
  <c r="X141" i="25"/>
  <c r="AI141" i="28" s="1"/>
  <c r="X54" i="22"/>
  <c r="X34" i="22"/>
  <c r="X171" i="25"/>
  <c r="AI171" i="28" s="1"/>
  <c r="X55" i="22"/>
  <c r="X78" i="22"/>
  <c r="X65" i="22"/>
  <c r="X63" i="21"/>
  <c r="X78" i="21"/>
  <c r="X290" i="25"/>
  <c r="AI290" i="28" s="1"/>
  <c r="X113" i="21"/>
  <c r="X212" i="25"/>
  <c r="AI212" i="28" s="1"/>
  <c r="X117" i="22"/>
  <c r="X91" i="21"/>
  <c r="X211" i="25"/>
  <c r="AI211" i="28" s="1"/>
  <c r="X116" i="22"/>
  <c r="X197" i="25"/>
  <c r="AI197" i="28" s="1"/>
  <c r="X98" i="22"/>
  <c r="X25" i="22"/>
  <c r="X162" i="25"/>
  <c r="AI162" i="28" s="1"/>
  <c r="X247" i="25"/>
  <c r="AI247" i="28" s="1"/>
  <c r="X28" i="21"/>
  <c r="X19" i="22"/>
  <c r="X156" i="25"/>
  <c r="AI156" i="28" s="1"/>
  <c r="X124" i="25"/>
  <c r="AI124" i="28" s="1"/>
  <c r="X258" i="25"/>
  <c r="AI258" i="28" s="1"/>
  <c r="X39" i="21"/>
  <c r="X139" i="25"/>
  <c r="AI139" i="28" s="1"/>
  <c r="X237" i="25"/>
  <c r="AI237" i="28" s="1"/>
  <c r="X18" i="21"/>
  <c r="X239" i="25"/>
  <c r="AI239" i="28" s="1"/>
  <c r="X20" i="21"/>
  <c r="X157" i="25"/>
  <c r="AI157" i="28" s="1"/>
  <c r="X20" i="22"/>
  <c r="X163" i="25"/>
  <c r="AI163" i="28" s="1"/>
  <c r="X26" i="22"/>
  <c r="X241" i="25"/>
  <c r="AI241" i="28" s="1"/>
  <c r="X22" i="21"/>
  <c r="X123" i="25"/>
  <c r="AI123" i="28" s="1"/>
  <c r="X130" i="25"/>
  <c r="AI130" i="28" s="1"/>
  <c r="X126" i="25"/>
  <c r="AI126" i="28" s="1"/>
  <c r="X252" i="25"/>
  <c r="AI252" i="28" s="1"/>
  <c r="X33" i="21"/>
  <c r="X132" i="25"/>
  <c r="AI132" i="28" s="1"/>
  <c r="X128" i="25"/>
  <c r="AI128" i="28" s="1"/>
  <c r="X38" i="22"/>
  <c r="X175" i="25"/>
  <c r="AI175" i="28" s="1"/>
  <c r="X33" i="22"/>
  <c r="X170" i="25"/>
  <c r="AI170" i="28" s="1"/>
  <c r="X66" i="22"/>
  <c r="X75" i="22"/>
  <c r="X57" i="21"/>
  <c r="X278" i="25"/>
  <c r="AI278" i="28" s="1"/>
  <c r="X97" i="21"/>
  <c r="X67" i="21"/>
  <c r="X50" i="21"/>
  <c r="X90" i="21"/>
  <c r="X97" i="22"/>
  <c r="X196" i="25"/>
  <c r="AI196" i="28" s="1"/>
  <c r="X114" i="22"/>
  <c r="X209" i="25"/>
  <c r="AI209" i="28" s="1"/>
  <c r="X10" i="21"/>
  <c r="X229" i="25"/>
  <c r="AI229" i="28" s="1"/>
  <c r="X257" i="25"/>
  <c r="AI257" i="28" s="1"/>
  <c r="X38" i="21"/>
  <c r="X65" i="21"/>
  <c r="X246" i="25"/>
  <c r="AI246" i="28" s="1"/>
  <c r="X27" i="21"/>
  <c r="X42" i="21"/>
  <c r="X261" i="25"/>
  <c r="AI261" i="28" s="1"/>
  <c r="X69" i="22"/>
  <c r="X238" i="25"/>
  <c r="AI238" i="28" s="1"/>
  <c r="X19" i="21"/>
  <c r="X230" i="25"/>
  <c r="AI230" i="28" s="1"/>
  <c r="X11" i="21"/>
  <c r="X117" i="25"/>
  <c r="AI117" i="28" s="1"/>
  <c r="X244" i="25"/>
  <c r="AI244" i="28" s="1"/>
  <c r="X25" i="21"/>
  <c r="X122" i="25"/>
  <c r="AI122" i="28" s="1"/>
  <c r="X134" i="25"/>
  <c r="AI134" i="28" s="1"/>
  <c r="X58" i="22"/>
  <c r="X136" i="25"/>
  <c r="AI136" i="28" s="1"/>
  <c r="X138" i="25"/>
  <c r="AI138" i="28" s="1"/>
  <c r="X42" i="22"/>
  <c r="X179" i="25"/>
  <c r="AI179" i="28" s="1"/>
  <c r="X174" i="25"/>
  <c r="AI174" i="28" s="1"/>
  <c r="X37" i="22"/>
  <c r="X260" i="25"/>
  <c r="AI260" i="28" s="1"/>
  <c r="X41" i="21"/>
  <c r="X74" i="22"/>
  <c r="X77" i="22"/>
  <c r="X75" i="21"/>
  <c r="X74" i="21"/>
  <c r="X73" i="21"/>
  <c r="X55" i="21"/>
  <c r="X53" i="21"/>
  <c r="X104" i="21"/>
  <c r="X91" i="22"/>
  <c r="X88" i="22"/>
  <c r="X233" i="25"/>
  <c r="AI233" i="28" s="1"/>
  <c r="X14" i="21"/>
  <c r="X180" i="25"/>
  <c r="AI180" i="28" s="1"/>
  <c r="X43" i="22"/>
  <c r="X63" i="22"/>
  <c r="X113" i="25"/>
  <c r="AI113" i="28" s="1"/>
  <c r="X114" i="25"/>
  <c r="AI114" i="28" s="1"/>
  <c r="X147" i="25"/>
  <c r="AI147" i="28" s="1"/>
  <c r="X10" i="22"/>
  <c r="X164" i="25"/>
  <c r="AI164" i="28" s="1"/>
  <c r="X27" i="22"/>
  <c r="X24" i="21"/>
  <c r="X243" i="25"/>
  <c r="AI243" i="28" s="1"/>
  <c r="X57" i="22"/>
  <c r="X50" i="22"/>
  <c r="X127" i="25"/>
  <c r="AI127" i="28" s="1"/>
  <c r="X52" i="22"/>
  <c r="X41" i="22"/>
  <c r="X178" i="25"/>
  <c r="AI178" i="28" s="1"/>
  <c r="X172" i="25"/>
  <c r="AI172" i="28" s="1"/>
  <c r="X35" i="22"/>
  <c r="X176" i="25"/>
  <c r="AI176" i="28" s="1"/>
  <c r="X39" i="22"/>
  <c r="X67" i="22"/>
  <c r="X68" i="22"/>
  <c r="X62" i="22"/>
  <c r="X70" i="21"/>
  <c r="X69" i="21"/>
  <c r="X52" i="21"/>
  <c r="X213" i="25"/>
  <c r="AI213" i="28" s="1"/>
  <c r="X118" i="22"/>
  <c r="X115" i="22"/>
  <c r="X210" i="25"/>
  <c r="AI210" i="28" s="1"/>
  <c r="X291" i="25"/>
  <c r="AI291" i="28" s="1"/>
  <c r="X114" i="21"/>
  <c r="X119" i="25"/>
  <c r="AI119" i="28" s="1"/>
  <c r="X30" i="22"/>
  <c r="X167" i="25"/>
  <c r="AI167" i="28" s="1"/>
  <c r="X82" i="22"/>
  <c r="X56" i="21"/>
  <c r="X16" i="22"/>
  <c r="X153" i="25"/>
  <c r="AI153" i="28" s="1"/>
  <c r="X120" i="25"/>
  <c r="AI120" i="28" s="1"/>
  <c r="X40" i="22"/>
  <c r="X177" i="25"/>
  <c r="AI177" i="28" s="1"/>
  <c r="X254" i="25"/>
  <c r="AI254" i="28" s="1"/>
  <c r="X35" i="21"/>
  <c r="X51" i="22"/>
  <c r="X155" i="25"/>
  <c r="AI155" i="28" s="1"/>
  <c r="X18" i="22"/>
  <c r="X112" i="25"/>
  <c r="AI112" i="28" s="1"/>
  <c r="X235" i="25"/>
  <c r="AI235" i="28" s="1"/>
  <c r="X16" i="21"/>
  <c r="X121" i="25"/>
  <c r="AI121" i="28" s="1"/>
  <c r="X22" i="22"/>
  <c r="X159" i="25"/>
  <c r="AI159" i="28" s="1"/>
  <c r="X40" i="21"/>
  <c r="X259" i="25"/>
  <c r="AI259" i="28" s="1"/>
  <c r="X49" i="22"/>
  <c r="X56" i="22"/>
  <c r="X29" i="21"/>
  <c r="X248" i="25"/>
  <c r="AI248" i="28" s="1"/>
  <c r="X30" i="21"/>
  <c r="X249" i="25"/>
  <c r="AI249" i="28" s="1"/>
  <c r="X253" i="25"/>
  <c r="AI253" i="28" s="1"/>
  <c r="X34" i="21"/>
  <c r="X129" i="25"/>
  <c r="AI129" i="28" s="1"/>
  <c r="X79" i="22"/>
  <c r="X73" i="22"/>
  <c r="X80" i="22"/>
  <c r="X54" i="21"/>
  <c r="X107" i="21"/>
  <c r="X106" i="21"/>
  <c r="X68" i="21"/>
  <c r="X95" i="21"/>
  <c r="X276" i="25"/>
  <c r="AI276" i="28" s="1"/>
  <c r="X92" i="21"/>
  <c r="X104" i="22"/>
  <c r="X122" i="22"/>
  <c r="X217" i="25"/>
  <c r="AI217" i="28" s="1"/>
  <c r="X121" i="22"/>
  <c r="X216" i="25"/>
  <c r="AI216" i="28" s="1"/>
  <c r="X107" i="22"/>
  <c r="X215" i="25"/>
  <c r="AI215" i="28" s="1"/>
  <c r="X120" i="22"/>
  <c r="X106" i="22"/>
  <c r="X105" i="22"/>
  <c r="X123" i="22"/>
  <c r="X218" i="25"/>
  <c r="AI218" i="28" s="1"/>
  <c r="U111" i="23"/>
  <c r="V112" i="17"/>
  <c r="U389" i="25"/>
  <c r="Z389" i="28" s="1"/>
  <c r="V100" i="25"/>
  <c r="AC100" i="28" s="1"/>
  <c r="V496" i="17"/>
  <c r="AZ5" i="28"/>
  <c r="AY6" i="28"/>
  <c r="AX6" i="28"/>
  <c r="AC32" i="28"/>
  <c r="AC89" i="28"/>
  <c r="AC99" i="28"/>
  <c r="AC88" i="28"/>
  <c r="AC98" i="28"/>
  <c r="AC33" i="28"/>
  <c r="V419" i="17"/>
  <c r="V32" i="23" s="1"/>
  <c r="W228" i="28"/>
  <c r="W282" i="28"/>
  <c r="W301" i="28"/>
  <c r="W232" i="28"/>
  <c r="W272" i="28"/>
  <c r="W265" i="28"/>
  <c r="W302" i="28"/>
  <c r="W294" i="28"/>
  <c r="W287" i="28"/>
  <c r="W380" i="28"/>
  <c r="V418" i="17"/>
  <c r="V31" i="23" s="1"/>
  <c r="V480" i="17"/>
  <c r="V93" i="23" s="1"/>
  <c r="W107" i="17"/>
  <c r="W493" i="17" s="1"/>
  <c r="W106" i="23" s="1"/>
  <c r="V481" i="17"/>
  <c r="V377" i="25" s="1"/>
  <c r="AC377" i="28" s="1"/>
  <c r="V90" i="25"/>
  <c r="V97" i="25"/>
  <c r="W93" i="17"/>
  <c r="W88" i="25" s="1"/>
  <c r="V101" i="23"/>
  <c r="W193" i="25"/>
  <c r="AF193" i="28" s="1"/>
  <c r="W94" i="22"/>
  <c r="W265" i="25"/>
  <c r="AF265" i="28" s="1"/>
  <c r="W272" i="25"/>
  <c r="AF272" i="28" s="1"/>
  <c r="U342" i="25"/>
  <c r="Z342" i="28" s="1"/>
  <c r="V78" i="25"/>
  <c r="AC78" i="28" s="1"/>
  <c r="W186" i="25"/>
  <c r="AF186" i="28" s="1"/>
  <c r="W60" i="22"/>
  <c r="W282" i="25"/>
  <c r="AF282" i="28" s="1"/>
  <c r="V83" i="25"/>
  <c r="AC83" i="28" s="1"/>
  <c r="V84" i="25"/>
  <c r="V386" i="25"/>
  <c r="AC386" i="28" s="1"/>
  <c r="W187" i="25"/>
  <c r="AF187" i="28" s="1"/>
  <c r="W72" i="22"/>
  <c r="W202" i="25"/>
  <c r="AF202" i="28" s="1"/>
  <c r="W103" i="22"/>
  <c r="W275" i="25"/>
  <c r="AF275" i="28" s="1"/>
  <c r="W287" i="25"/>
  <c r="AF287" i="28" s="1"/>
  <c r="U50" i="25"/>
  <c r="Z50" i="28" s="1"/>
  <c r="V77" i="25"/>
  <c r="W205" i="25"/>
  <c r="AF205" i="28" s="1"/>
  <c r="W110" i="22"/>
  <c r="W269" i="25"/>
  <c r="AF269" i="28" s="1"/>
  <c r="W294" i="25"/>
  <c r="AF294" i="28" s="1"/>
  <c r="V81" i="25"/>
  <c r="AC81" i="28" s="1"/>
  <c r="W150" i="25"/>
  <c r="AF150" i="28" s="1"/>
  <c r="W13" i="22"/>
  <c r="W183" i="25"/>
  <c r="W46" i="22"/>
  <c r="W207" i="25"/>
  <c r="AF207" i="28" s="1"/>
  <c r="W112" i="22"/>
  <c r="W268" i="25"/>
  <c r="AF268" i="28" s="1"/>
  <c r="W108" i="25"/>
  <c r="V375" i="25"/>
  <c r="AC375" i="28" s="1"/>
  <c r="V384" i="25"/>
  <c r="AC384" i="28" s="1"/>
  <c r="W232" i="25"/>
  <c r="AF232" i="28" s="1"/>
  <c r="W190" i="25"/>
  <c r="AF190" i="28" s="1"/>
  <c r="W85" i="22"/>
  <c r="W223" i="25"/>
  <c r="AF223" i="28" s="1"/>
  <c r="W128" i="22"/>
  <c r="W284" i="25"/>
  <c r="AF284" i="28" s="1"/>
  <c r="U93" i="25"/>
  <c r="V75" i="25"/>
  <c r="U14" i="25"/>
  <c r="Z14" i="28" s="1"/>
  <c r="W200" i="25"/>
  <c r="AF200" i="28" s="1"/>
  <c r="W101" i="22"/>
  <c r="W221" i="25"/>
  <c r="AF221" i="28" s="1"/>
  <c r="W126" i="22"/>
  <c r="W267" i="25"/>
  <c r="AF267" i="28" s="1"/>
  <c r="U101" i="25"/>
  <c r="V79" i="25"/>
  <c r="AC79" i="28" s="1"/>
  <c r="T346" i="25"/>
  <c r="V86" i="25"/>
  <c r="V85" i="25"/>
  <c r="U15" i="25"/>
  <c r="Z15" i="28" s="1"/>
  <c r="V87" i="25"/>
  <c r="V76" i="25"/>
  <c r="T300" i="25"/>
  <c r="W185" i="25"/>
  <c r="W48" i="22"/>
  <c r="W192" i="25"/>
  <c r="AF192" i="28" s="1"/>
  <c r="W87" i="22"/>
  <c r="W274" i="25"/>
  <c r="AF274" i="28" s="1"/>
  <c r="V82" i="25"/>
  <c r="AC82" i="28" s="1"/>
  <c r="V385" i="25"/>
  <c r="AC385" i="28" s="1"/>
  <c r="W87" i="21"/>
  <c r="W46" i="21"/>
  <c r="W85" i="21"/>
  <c r="V478" i="17"/>
  <c r="V91" i="23" s="1"/>
  <c r="W101" i="21"/>
  <c r="W94" i="21"/>
  <c r="W110" i="21"/>
  <c r="W72" i="21"/>
  <c r="W117" i="21"/>
  <c r="W13" i="21"/>
  <c r="W60" i="21"/>
  <c r="W103" i="21"/>
  <c r="W48" i="21"/>
  <c r="V477" i="17"/>
  <c r="V472" i="17"/>
  <c r="W86" i="17" s="1"/>
  <c r="V467" i="17"/>
  <c r="V80" i="23" s="1"/>
  <c r="U484" i="17"/>
  <c r="U97" i="23" s="1"/>
  <c r="V101" i="17"/>
  <c r="U401" i="17"/>
  <c r="U14" i="23" s="1"/>
  <c r="W108" i="17"/>
  <c r="V99" i="17"/>
  <c r="W109" i="17"/>
  <c r="U400" i="17"/>
  <c r="U13" i="23" s="1"/>
  <c r="V470" i="17"/>
  <c r="V83" i="23" s="1"/>
  <c r="V468" i="17"/>
  <c r="V81" i="23" s="1"/>
  <c r="U436" i="17"/>
  <c r="U49" i="23" s="1"/>
  <c r="V476" i="17"/>
  <c r="V89" i="23" s="1"/>
  <c r="AJ6" i="21"/>
  <c r="AK5" i="21" s="1"/>
  <c r="V475" i="17"/>
  <c r="V88" i="23" s="1"/>
  <c r="V473" i="17"/>
  <c r="V86" i="23" s="1"/>
  <c r="V466" i="17"/>
  <c r="V79" i="23" s="1"/>
  <c r="V474" i="17"/>
  <c r="V87" i="23" s="1"/>
  <c r="V469" i="17"/>
  <c r="V82" i="23" s="1"/>
  <c r="U106" i="17"/>
  <c r="U497" i="17"/>
  <c r="U110" i="23" s="1"/>
  <c r="W489" i="17"/>
  <c r="W102" i="23" s="1"/>
  <c r="W488" i="17"/>
  <c r="W101" i="23" s="1"/>
  <c r="V100" i="17"/>
  <c r="X388" i="17"/>
  <c r="W282" i="17"/>
  <c r="X285" i="17"/>
  <c r="X161" i="17"/>
  <c r="V126" i="17"/>
  <c r="W126" i="17"/>
  <c r="T411" i="17"/>
  <c r="T24" i="23" s="1"/>
  <c r="T412" i="17"/>
  <c r="T25" i="23" s="1"/>
  <c r="T414" i="17"/>
  <c r="T27" i="23" s="1"/>
  <c r="T413" i="17"/>
  <c r="T26" i="23" s="1"/>
  <c r="U30" i="17"/>
  <c r="Y5" i="17"/>
  <c r="U5" i="14"/>
  <c r="V109" i="23" l="1"/>
  <c r="V387" i="25"/>
  <c r="AC387" i="28" s="1"/>
  <c r="W110" i="17"/>
  <c r="V498" i="17"/>
  <c r="V102" i="25"/>
  <c r="AC102" i="28" s="1"/>
  <c r="T470" i="14"/>
  <c r="T83" i="20" s="1"/>
  <c r="T422" i="14"/>
  <c r="T130" i="24"/>
  <c r="V130" i="28" s="1"/>
  <c r="X130" i="28" s="1"/>
  <c r="T135" i="24"/>
  <c r="T427" i="14"/>
  <c r="T475" i="14"/>
  <c r="T92" i="19"/>
  <c r="T445" i="14"/>
  <c r="T194" i="24"/>
  <c r="V194" i="28" s="1"/>
  <c r="X194" i="28" s="1"/>
  <c r="T246" i="14"/>
  <c r="T95" i="19"/>
  <c r="T73" i="19"/>
  <c r="T224" i="14"/>
  <c r="T76" i="18"/>
  <c r="T69" i="19"/>
  <c r="T439" i="14"/>
  <c r="T121" i="19"/>
  <c r="T216" i="24"/>
  <c r="T469" i="14"/>
  <c r="T129" i="24"/>
  <c r="T421" i="14"/>
  <c r="T32" i="19"/>
  <c r="T169" i="24"/>
  <c r="V169" i="28" s="1"/>
  <c r="X169" i="28" s="1"/>
  <c r="T29" i="18"/>
  <c r="T248" i="24"/>
  <c r="V248" i="28" s="1"/>
  <c r="X248" i="28" s="1"/>
  <c r="T53" i="18"/>
  <c r="T42" i="19"/>
  <c r="T179" i="24"/>
  <c r="T291" i="24"/>
  <c r="V291" i="28" s="1"/>
  <c r="X291" i="28" s="1"/>
  <c r="T114" i="18"/>
  <c r="T67" i="19"/>
  <c r="T43" i="19"/>
  <c r="T180" i="24"/>
  <c r="V180" i="28" s="1"/>
  <c r="X180" i="28" s="1"/>
  <c r="T19" i="19"/>
  <c r="T156" i="24"/>
  <c r="V156" i="28" s="1"/>
  <c r="X156" i="28" s="1"/>
  <c r="T217" i="24"/>
  <c r="T122" i="19"/>
  <c r="T90" i="18"/>
  <c r="T70" i="19"/>
  <c r="T212" i="24"/>
  <c r="T117" i="19"/>
  <c r="T82" i="18"/>
  <c r="T257" i="24"/>
  <c r="V257" i="28" s="1"/>
  <c r="X257" i="28" s="1"/>
  <c r="T38" i="18"/>
  <c r="T119" i="19"/>
  <c r="T214" i="24"/>
  <c r="T27" i="19"/>
  <c r="T164" i="24"/>
  <c r="T255" i="24"/>
  <c r="V255" i="28" s="1"/>
  <c r="X255" i="28" s="1"/>
  <c r="T36" i="18"/>
  <c r="T89" i="19"/>
  <c r="T18" i="19"/>
  <c r="T155" i="24"/>
  <c r="V155" i="28" s="1"/>
  <c r="X155" i="28" s="1"/>
  <c r="T104" i="18"/>
  <c r="T379" i="14"/>
  <c r="T261" i="24"/>
  <c r="V261" i="28" s="1"/>
  <c r="X261" i="28" s="1"/>
  <c r="T42" i="18"/>
  <c r="T460" i="14"/>
  <c r="T412" i="14"/>
  <c r="T25" i="20" s="1"/>
  <c r="T120" i="24"/>
  <c r="V120" i="28" s="1"/>
  <c r="X120" i="28" s="1"/>
  <c r="T140" i="24"/>
  <c r="T480" i="14"/>
  <c r="T432" i="14"/>
  <c r="T14" i="19"/>
  <c r="T151" i="24"/>
  <c r="V151" i="28" s="1"/>
  <c r="X151" i="28" s="1"/>
  <c r="T165" i="14"/>
  <c r="T11" i="19"/>
  <c r="T148" i="24"/>
  <c r="V148" i="28" s="1"/>
  <c r="X148" i="28" s="1"/>
  <c r="T79" i="18"/>
  <c r="T139" i="24"/>
  <c r="T479" i="14"/>
  <c r="T431" i="14"/>
  <c r="T89" i="18"/>
  <c r="T97" i="19"/>
  <c r="T196" i="24"/>
  <c r="V196" i="28" s="1"/>
  <c r="X196" i="28" s="1"/>
  <c r="T423" i="14"/>
  <c r="T471" i="14"/>
  <c r="T131" i="24"/>
  <c r="T127" i="24"/>
  <c r="V127" i="28" s="1"/>
  <c r="X127" i="28" s="1"/>
  <c r="T419" i="14"/>
  <c r="T467" i="14"/>
  <c r="T80" i="20" s="1"/>
  <c r="T173" i="24"/>
  <c r="T36" i="19"/>
  <c r="T119" i="24"/>
  <c r="V119" i="28" s="1"/>
  <c r="X119" i="28" s="1"/>
  <c r="T411" i="14"/>
  <c r="T459" i="14"/>
  <c r="T54" i="19"/>
  <c r="T66" i="18"/>
  <c r="T107" i="18"/>
  <c r="T105" i="18"/>
  <c r="T78" i="18"/>
  <c r="T407" i="14"/>
  <c r="T455" i="14"/>
  <c r="T115" i="24"/>
  <c r="V115" i="28" s="1"/>
  <c r="X115" i="28" s="1"/>
  <c r="T236" i="24"/>
  <c r="V236" i="28" s="1"/>
  <c r="X236" i="28" s="1"/>
  <c r="T17" i="18"/>
  <c r="T49" i="18"/>
  <c r="T324" i="14"/>
  <c r="T252" i="24"/>
  <c r="V252" i="28" s="1"/>
  <c r="X252" i="28" s="1"/>
  <c r="T33" i="18"/>
  <c r="T69" i="18"/>
  <c r="T55" i="19"/>
  <c r="T126" i="24"/>
  <c r="V126" i="28" s="1"/>
  <c r="X126" i="28" s="1"/>
  <c r="T418" i="14"/>
  <c r="T466" i="14"/>
  <c r="T362" i="24" s="1"/>
  <c r="V362" i="28" s="1"/>
  <c r="X362" i="28" s="1"/>
  <c r="T64" i="18"/>
  <c r="T289" i="14"/>
  <c r="T13" i="18" s="1"/>
  <c r="T233" i="24"/>
  <c r="V233" i="28" s="1"/>
  <c r="X233" i="28" s="1"/>
  <c r="T14" i="18"/>
  <c r="T73" i="18"/>
  <c r="T348" i="14"/>
  <c r="T72" i="18" s="1"/>
  <c r="T22" i="18"/>
  <c r="T241" i="24"/>
  <c r="V241" i="28" s="1"/>
  <c r="X241" i="28" s="1"/>
  <c r="T256" i="24"/>
  <c r="V256" i="28" s="1"/>
  <c r="X256" i="28" s="1"/>
  <c r="T37" i="18"/>
  <c r="T106" i="18"/>
  <c r="T53" i="19"/>
  <c r="T82" i="19"/>
  <c r="T58" i="18"/>
  <c r="T120" i="19"/>
  <c r="T438" i="14"/>
  <c r="U52" i="14" s="1"/>
  <c r="T215" i="24"/>
  <c r="T218" i="24"/>
  <c r="V218" i="28" s="1"/>
  <c r="X218" i="28" s="1"/>
  <c r="T123" i="19"/>
  <c r="T52" i="19"/>
  <c r="T18" i="18"/>
  <c r="T237" i="24"/>
  <c r="V237" i="28" s="1"/>
  <c r="X237" i="28" s="1"/>
  <c r="T51" i="19"/>
  <c r="T409" i="14"/>
  <c r="T22" i="20" s="1"/>
  <c r="T457" i="14"/>
  <c r="T117" i="24"/>
  <c r="V117" i="28" s="1"/>
  <c r="X117" i="28" s="1"/>
  <c r="T16" i="19"/>
  <c r="T153" i="24"/>
  <c r="V153" i="28" s="1"/>
  <c r="X153" i="28" s="1"/>
  <c r="T436" i="14"/>
  <c r="T276" i="24"/>
  <c r="V276" i="28" s="1"/>
  <c r="X276" i="28" s="1"/>
  <c r="T95" i="18"/>
  <c r="T370" i="14"/>
  <c r="T94" i="18" s="1"/>
  <c r="T209" i="24"/>
  <c r="T496" i="14"/>
  <c r="T109" i="20" s="1"/>
  <c r="T114" i="19"/>
  <c r="T452" i="14"/>
  <c r="T404" i="14"/>
  <c r="T112" i="24"/>
  <c r="V112" i="28" s="1"/>
  <c r="X112" i="28" s="1"/>
  <c r="T126" i="14"/>
  <c r="T116" i="19"/>
  <c r="T211" i="24"/>
  <c r="T443" i="14"/>
  <c r="T133" i="24"/>
  <c r="T425" i="14"/>
  <c r="T473" i="14"/>
  <c r="T20" i="19"/>
  <c r="T157" i="24"/>
  <c r="V157" i="28" s="1"/>
  <c r="X157" i="28" s="1"/>
  <c r="T235" i="24"/>
  <c r="V235" i="28" s="1"/>
  <c r="X235" i="28" s="1"/>
  <c r="T16" i="18"/>
  <c r="T77" i="19"/>
  <c r="T63" i="18"/>
  <c r="T31" i="19"/>
  <c r="T168" i="24"/>
  <c r="T413" i="14"/>
  <c r="T314" i="24" s="1"/>
  <c r="V314" i="28" s="1"/>
  <c r="X314" i="28" s="1"/>
  <c r="T121" i="24"/>
  <c r="T461" i="14"/>
  <c r="T74" i="20" s="1"/>
  <c r="T245" i="24"/>
  <c r="V245" i="28" s="1"/>
  <c r="X245" i="28" s="1"/>
  <c r="T26" i="18"/>
  <c r="T250" i="24"/>
  <c r="V250" i="28" s="1"/>
  <c r="X250" i="28" s="1"/>
  <c r="T31" i="18"/>
  <c r="T128" i="24"/>
  <c r="T420" i="14"/>
  <c r="T33" i="20" s="1"/>
  <c r="T468" i="14"/>
  <c r="T63" i="19"/>
  <c r="T138" i="24"/>
  <c r="T478" i="14"/>
  <c r="U92" i="14" s="1"/>
  <c r="T430" i="14"/>
  <c r="T76" i="19"/>
  <c r="T104" i="19"/>
  <c r="T255" i="14"/>
  <c r="T103" i="19" s="1"/>
  <c r="T22" i="19"/>
  <c r="T159" i="24"/>
  <c r="V159" i="28" s="1"/>
  <c r="X159" i="28" s="1"/>
  <c r="T30" i="19"/>
  <c r="T167" i="24"/>
  <c r="V167" i="28" s="1"/>
  <c r="X167" i="28" s="1"/>
  <c r="T122" i="24"/>
  <c r="V122" i="28" s="1"/>
  <c r="X122" i="28" s="1"/>
  <c r="T414" i="14"/>
  <c r="T462" i="14"/>
  <c r="T141" i="24"/>
  <c r="V141" i="28" s="1"/>
  <c r="X141" i="28" s="1"/>
  <c r="T481" i="14"/>
  <c r="T433" i="14"/>
  <c r="T46" i="20" s="1"/>
  <c r="T64" i="19"/>
  <c r="T65" i="19"/>
  <c r="T70" i="18"/>
  <c r="T79" i="19"/>
  <c r="T62" i="18"/>
  <c r="T254" i="24"/>
  <c r="V254" i="28" s="1"/>
  <c r="X254" i="28" s="1"/>
  <c r="T35" i="18"/>
  <c r="T50" i="19"/>
  <c r="T123" i="24"/>
  <c r="T415" i="14"/>
  <c r="T316" i="24" s="1"/>
  <c r="V316" i="28" s="1"/>
  <c r="X316" i="28" s="1"/>
  <c r="T463" i="14"/>
  <c r="T251" i="24"/>
  <c r="V251" i="28" s="1"/>
  <c r="X251" i="28" s="1"/>
  <c r="T32" i="18"/>
  <c r="T154" i="24"/>
  <c r="V154" i="28" s="1"/>
  <c r="X154" i="28" s="1"/>
  <c r="T17" i="19"/>
  <c r="T56" i="19"/>
  <c r="T61" i="18"/>
  <c r="T336" i="14"/>
  <c r="T60" i="18" s="1"/>
  <c r="T96" i="19"/>
  <c r="T195" i="24"/>
  <c r="V195" i="28" s="1"/>
  <c r="X195" i="28" s="1"/>
  <c r="T105" i="19"/>
  <c r="T41" i="19"/>
  <c r="T178" i="24"/>
  <c r="T113" i="19"/>
  <c r="T495" i="14"/>
  <c r="T208" i="24"/>
  <c r="V208" i="28" s="1"/>
  <c r="X208" i="28" s="1"/>
  <c r="T264" i="14"/>
  <c r="T278" i="14"/>
  <c r="T363" i="14"/>
  <c r="T88" i="18"/>
  <c r="T278" i="24"/>
  <c r="V278" i="28" s="1"/>
  <c r="X278" i="28" s="1"/>
  <c r="T97" i="18"/>
  <c r="T493" i="14"/>
  <c r="T74" i="19"/>
  <c r="T39" i="19"/>
  <c r="T176" i="24"/>
  <c r="T474" i="14"/>
  <c r="T134" i="24"/>
  <c r="V134" i="28" s="1"/>
  <c r="X134" i="28" s="1"/>
  <c r="T426" i="14"/>
  <c r="T62" i="19"/>
  <c r="T68" i="18"/>
  <c r="T243" i="24"/>
  <c r="V243" i="28" s="1"/>
  <c r="X243" i="28" s="1"/>
  <c r="T24" i="18"/>
  <c r="T246" i="24"/>
  <c r="V246" i="28" s="1"/>
  <c r="X246" i="28" s="1"/>
  <c r="T27" i="18"/>
  <c r="T428" i="14"/>
  <c r="T329" i="24" s="1"/>
  <c r="V329" i="28" s="1"/>
  <c r="X329" i="28" s="1"/>
  <c r="T476" i="14"/>
  <c r="T136" i="24"/>
  <c r="T92" i="18"/>
  <c r="T417" i="14"/>
  <c r="T30" i="20" s="1"/>
  <c r="T465" i="14"/>
  <c r="T125" i="24"/>
  <c r="T152" i="24"/>
  <c r="V152" i="28" s="1"/>
  <c r="X152" i="28" s="1"/>
  <c r="T15" i="19"/>
  <c r="T161" i="14"/>
  <c r="T262" i="14"/>
  <c r="T205" i="24" s="1"/>
  <c r="V205" i="28" s="1"/>
  <c r="X205" i="28" s="1"/>
  <c r="T198" i="14"/>
  <c r="T237" i="14"/>
  <c r="T190" i="24" s="1"/>
  <c r="T280" i="14"/>
  <c r="T10" i="19"/>
  <c r="T147" i="24"/>
  <c r="V147" i="28" s="1"/>
  <c r="X147" i="28" s="1"/>
  <c r="T253" i="14"/>
  <c r="T101" i="19" s="1"/>
  <c r="T67" i="18"/>
  <c r="T113" i="18"/>
  <c r="T388" i="14"/>
  <c r="T290" i="24"/>
  <c r="V290" i="28" s="1"/>
  <c r="X290" i="28" s="1"/>
  <c r="T444" i="14"/>
  <c r="T24" i="19"/>
  <c r="T161" i="24"/>
  <c r="V161" i="28" s="1"/>
  <c r="X161" i="28" s="1"/>
  <c r="T106" i="19"/>
  <c r="T25" i="19"/>
  <c r="T162" i="24"/>
  <c r="V162" i="28" s="1"/>
  <c r="X162" i="28" s="1"/>
  <c r="T80" i="18"/>
  <c r="T23" i="18"/>
  <c r="T242" i="24"/>
  <c r="V242" i="28" s="1"/>
  <c r="X242" i="28" s="1"/>
  <c r="T277" i="24"/>
  <c r="V277" i="28" s="1"/>
  <c r="X277" i="28" s="1"/>
  <c r="T96" i="18"/>
  <c r="T437" i="14"/>
  <c r="T338" i="24" s="1"/>
  <c r="V338" i="28" s="1"/>
  <c r="X338" i="28" s="1"/>
  <c r="T259" i="24"/>
  <c r="V259" i="28" s="1"/>
  <c r="X259" i="28" s="1"/>
  <c r="T40" i="18"/>
  <c r="T50" i="18"/>
  <c r="T118" i="14"/>
  <c r="T108" i="24" s="1"/>
  <c r="T497" i="14"/>
  <c r="T442" i="14"/>
  <c r="T137" i="24"/>
  <c r="T429" i="14"/>
  <c r="T42" i="20" s="1"/>
  <c r="T477" i="14"/>
  <c r="T49" i="19"/>
  <c r="T200" i="14"/>
  <c r="T238" i="24"/>
  <c r="V238" i="28" s="1"/>
  <c r="X238" i="28" s="1"/>
  <c r="T19" i="18"/>
  <c r="T65" i="18"/>
  <c r="T90" i="19"/>
  <c r="T132" i="24"/>
  <c r="V132" i="28" s="1"/>
  <c r="X132" i="28" s="1"/>
  <c r="T424" i="14"/>
  <c r="T472" i="14"/>
  <c r="U86" i="14" s="1"/>
  <c r="T75" i="19"/>
  <c r="T81" i="18"/>
  <c r="T239" i="24"/>
  <c r="V239" i="28" s="1"/>
  <c r="X239" i="28" s="1"/>
  <c r="T20" i="18"/>
  <c r="T91" i="18"/>
  <c r="T57" i="19"/>
  <c r="T75" i="18"/>
  <c r="T81" i="19"/>
  <c r="T52" i="18"/>
  <c r="T51" i="18"/>
  <c r="T116" i="24"/>
  <c r="V116" i="28" s="1"/>
  <c r="X116" i="28" s="1"/>
  <c r="T456" i="14"/>
  <c r="T408" i="14"/>
  <c r="T446" i="14"/>
  <c r="T59" i="20" s="1"/>
  <c r="T454" i="14"/>
  <c r="T406" i="14"/>
  <c r="T307" i="24" s="1"/>
  <c r="V307" i="28" s="1"/>
  <c r="T114" i="24"/>
  <c r="V114" i="28" s="1"/>
  <c r="X114" i="28" s="1"/>
  <c r="T262" i="24"/>
  <c r="V262" i="28" s="1"/>
  <c r="X262" i="28" s="1"/>
  <c r="T43" i="18"/>
  <c r="T258" i="24"/>
  <c r="V258" i="28" s="1"/>
  <c r="X258" i="28" s="1"/>
  <c r="T39" i="18"/>
  <c r="T78" i="19"/>
  <c r="T37" i="19"/>
  <c r="T174" i="24"/>
  <c r="V174" i="28" s="1"/>
  <c r="X174" i="28" s="1"/>
  <c r="T68" i="19"/>
  <c r="T23" i="19"/>
  <c r="T160" i="24"/>
  <c r="V160" i="28" s="1"/>
  <c r="X160" i="28" s="1"/>
  <c r="T35" i="19"/>
  <c r="T172" i="24"/>
  <c r="T26" i="19"/>
  <c r="T163" i="24"/>
  <c r="T66" i="19"/>
  <c r="T74" i="18"/>
  <c r="T118" i="24"/>
  <c r="V118" i="28" s="1"/>
  <c r="X118" i="28" s="1"/>
  <c r="T458" i="14"/>
  <c r="T71" i="20" s="1"/>
  <c r="T410" i="14"/>
  <c r="T124" i="24"/>
  <c r="T464" i="14"/>
  <c r="T77" i="20" s="1"/>
  <c r="T416" i="14"/>
  <c r="T77" i="18"/>
  <c r="T98" i="19"/>
  <c r="T197" i="24"/>
  <c r="V197" i="28" s="1"/>
  <c r="X197" i="28" s="1"/>
  <c r="T240" i="24"/>
  <c r="V240" i="28" s="1"/>
  <c r="X240" i="28" s="1"/>
  <c r="T21" i="18"/>
  <c r="T175" i="24"/>
  <c r="T38" i="19"/>
  <c r="T55" i="18"/>
  <c r="T54" i="18"/>
  <c r="T34" i="19"/>
  <c r="T171" i="24"/>
  <c r="V171" i="28" s="1"/>
  <c r="X171" i="28" s="1"/>
  <c r="T21" i="19"/>
  <c r="T158" i="24"/>
  <c r="V158" i="28" s="1"/>
  <c r="X158" i="28" s="1"/>
  <c r="T247" i="24"/>
  <c r="V247" i="28" s="1"/>
  <c r="X247" i="28" s="1"/>
  <c r="T28" i="18"/>
  <c r="T80" i="19"/>
  <c r="T25" i="18"/>
  <c r="T244" i="24"/>
  <c r="V244" i="28" s="1"/>
  <c r="X244" i="28" s="1"/>
  <c r="T118" i="19"/>
  <c r="T213" i="24"/>
  <c r="V213" i="28" s="1"/>
  <c r="X213" i="28" s="1"/>
  <c r="T230" i="24"/>
  <c r="V230" i="28" s="1"/>
  <c r="X230" i="28" s="1"/>
  <c r="T401" i="14"/>
  <c r="T11" i="18"/>
  <c r="T57" i="18"/>
  <c r="T34" i="18"/>
  <c r="T253" i="24"/>
  <c r="V253" i="28" s="1"/>
  <c r="X253" i="28" s="1"/>
  <c r="T91" i="19"/>
  <c r="T30" i="18"/>
  <c r="T249" i="24"/>
  <c r="V249" i="28" s="1"/>
  <c r="X249" i="28" s="1"/>
  <c r="T234" i="24"/>
  <c r="V234" i="28" s="1"/>
  <c r="X234" i="28" s="1"/>
  <c r="T15" i="18"/>
  <c r="T40" i="19"/>
  <c r="T177" i="24"/>
  <c r="V177" i="28" s="1"/>
  <c r="X177" i="28" s="1"/>
  <c r="T61" i="19"/>
  <c r="T212" i="14"/>
  <c r="T186" i="24" s="1"/>
  <c r="V186" i="28" s="1"/>
  <c r="X186" i="28" s="1"/>
  <c r="T88" i="19"/>
  <c r="T239" i="14"/>
  <c r="T56" i="18"/>
  <c r="T28" i="19"/>
  <c r="T165" i="24"/>
  <c r="V165" i="28" s="1"/>
  <c r="X165" i="28" s="1"/>
  <c r="T41" i="18"/>
  <c r="T260" i="24"/>
  <c r="V260" i="28" s="1"/>
  <c r="X260" i="28" s="1"/>
  <c r="T58" i="19"/>
  <c r="T113" i="24"/>
  <c r="V113" i="28" s="1"/>
  <c r="X113" i="28" s="1"/>
  <c r="T453" i="14"/>
  <c r="T405" i="14"/>
  <c r="T210" i="24"/>
  <c r="V210" i="28" s="1"/>
  <c r="X210" i="28" s="1"/>
  <c r="T115" i="19"/>
  <c r="T98" i="18"/>
  <c r="T494" i="14"/>
  <c r="T279" i="24"/>
  <c r="V279" i="28" s="1"/>
  <c r="X279" i="28" s="1"/>
  <c r="T170" i="24"/>
  <c r="V170" i="28" s="1"/>
  <c r="X170" i="28" s="1"/>
  <c r="T33" i="19"/>
  <c r="T166" i="24"/>
  <c r="V166" i="28" s="1"/>
  <c r="X166" i="28" s="1"/>
  <c r="T29" i="19"/>
  <c r="T107" i="19"/>
  <c r="T10" i="18"/>
  <c r="T322" i="14"/>
  <c r="T229" i="24"/>
  <c r="V229" i="28" s="1"/>
  <c r="X229" i="28" s="1"/>
  <c r="T386" i="14"/>
  <c r="T110" i="18" s="1"/>
  <c r="T400" i="14"/>
  <c r="T361" i="14"/>
  <c r="T377" i="14"/>
  <c r="T282" i="24" s="1"/>
  <c r="V282" i="28" s="1"/>
  <c r="X282" i="28" s="1"/>
  <c r="T393" i="14"/>
  <c r="T285" i="14"/>
  <c r="T228" i="24" s="1"/>
  <c r="V228" i="28" s="1"/>
  <c r="X228" i="28" s="1"/>
  <c r="V320" i="25"/>
  <c r="AC320" i="28" s="1"/>
  <c r="W32" i="17"/>
  <c r="W32" i="25" s="1"/>
  <c r="AF32" i="28" s="1"/>
  <c r="V319" i="25"/>
  <c r="AC319" i="28" s="1"/>
  <c r="V376" i="25"/>
  <c r="AC376" i="28" s="1"/>
  <c r="AZ6" i="28"/>
  <c r="BB5" i="28"/>
  <c r="BA5" i="28"/>
  <c r="BC5" i="28"/>
  <c r="W33" i="17"/>
  <c r="W33" i="25" s="1"/>
  <c r="AF108" i="28"/>
  <c r="AF185" i="28"/>
  <c r="AF183" i="28"/>
  <c r="AF88" i="28"/>
  <c r="AC90" i="28"/>
  <c r="AC85" i="28"/>
  <c r="AC86" i="28"/>
  <c r="W94" i="17"/>
  <c r="W89" i="25" s="1"/>
  <c r="AC75" i="28"/>
  <c r="AC77" i="28"/>
  <c r="AC76" i="28"/>
  <c r="AC87" i="28"/>
  <c r="AC84" i="28"/>
  <c r="AC97" i="28"/>
  <c r="Z101" i="28"/>
  <c r="Z93" i="28"/>
  <c r="W346" i="28"/>
  <c r="W300" i="28"/>
  <c r="V163" i="28"/>
  <c r="X163" i="28" s="1"/>
  <c r="V137" i="28"/>
  <c r="X137" i="28" s="1"/>
  <c r="V164" i="28"/>
  <c r="X164" i="28" s="1"/>
  <c r="V136" i="28"/>
  <c r="X136" i="28" s="1"/>
  <c r="V217" i="28"/>
  <c r="X217" i="28" s="1"/>
  <c r="V133" i="28"/>
  <c r="X133" i="28" s="1"/>
  <c r="V123" i="28"/>
  <c r="X123" i="28" s="1"/>
  <c r="V121" i="28"/>
  <c r="X121" i="28" s="1"/>
  <c r="V129" i="28"/>
  <c r="X129" i="28" s="1"/>
  <c r="V176" i="28"/>
  <c r="X176" i="28" s="1"/>
  <c r="V211" i="28"/>
  <c r="X211" i="28" s="1"/>
  <c r="V139" i="28"/>
  <c r="X139" i="28" s="1"/>
  <c r="V179" i="28"/>
  <c r="X179" i="28" s="1"/>
  <c r="V178" i="28"/>
  <c r="X178" i="28" s="1"/>
  <c r="V125" i="28"/>
  <c r="X125" i="28" s="1"/>
  <c r="V209" i="28"/>
  <c r="X209" i="28" s="1"/>
  <c r="V212" i="28"/>
  <c r="X212" i="28" s="1"/>
  <c r="V216" i="28"/>
  <c r="X216" i="28" s="1"/>
  <c r="V215" i="28"/>
  <c r="X215" i="28" s="1"/>
  <c r="V131" i="28"/>
  <c r="X131" i="28" s="1"/>
  <c r="V168" i="28"/>
  <c r="X168" i="28" s="1"/>
  <c r="V135" i="28"/>
  <c r="X135" i="28" s="1"/>
  <c r="V138" i="28"/>
  <c r="X138" i="28" s="1"/>
  <c r="V128" i="28"/>
  <c r="X128" i="28" s="1"/>
  <c r="V124" i="28"/>
  <c r="X124" i="28" s="1"/>
  <c r="V172" i="28"/>
  <c r="X172" i="28" s="1"/>
  <c r="V214" i="28"/>
  <c r="X214" i="28" s="1"/>
  <c r="V140" i="28"/>
  <c r="X140" i="28" s="1"/>
  <c r="V175" i="28"/>
  <c r="X175" i="28" s="1"/>
  <c r="V173" i="28"/>
  <c r="X173" i="28" s="1"/>
  <c r="T301" i="24"/>
  <c r="V301" i="28" s="1"/>
  <c r="X301" i="28" s="1"/>
  <c r="T13" i="20"/>
  <c r="T399" i="14"/>
  <c r="U14" i="14"/>
  <c r="T126" i="19"/>
  <c r="T221" i="24"/>
  <c r="T332" i="24"/>
  <c r="V332" i="28" s="1"/>
  <c r="X332" i="28" s="1"/>
  <c r="T44" i="20"/>
  <c r="U45" i="14"/>
  <c r="T310" i="24"/>
  <c r="V310" i="28" s="1"/>
  <c r="X310" i="28" s="1"/>
  <c r="T36" i="20"/>
  <c r="T324" i="24"/>
  <c r="V324" i="28" s="1"/>
  <c r="X324" i="28" s="1"/>
  <c r="U37" i="14"/>
  <c r="T69" i="20"/>
  <c r="T352" i="24"/>
  <c r="V352" i="28" s="1"/>
  <c r="X352" i="28" s="1"/>
  <c r="U70" i="14"/>
  <c r="T13" i="19"/>
  <c r="T150" i="24"/>
  <c r="V150" i="28" s="1"/>
  <c r="X150" i="28" s="1"/>
  <c r="T72" i="19"/>
  <c r="T187" i="24"/>
  <c r="T14" i="20"/>
  <c r="T302" i="24"/>
  <c r="V302" i="28" s="1"/>
  <c r="X302" i="28" s="1"/>
  <c r="U15" i="14"/>
  <c r="T207" i="24"/>
  <c r="V207" i="28" s="1"/>
  <c r="X207" i="28" s="1"/>
  <c r="T112" i="19"/>
  <c r="T323" i="24"/>
  <c r="V323" i="28" s="1"/>
  <c r="X323" i="28" s="1"/>
  <c r="T35" i="20"/>
  <c r="U36" i="14"/>
  <c r="T86" i="20"/>
  <c r="T369" i="24"/>
  <c r="V369" i="28" s="1"/>
  <c r="X369" i="28" s="1"/>
  <c r="U87" i="14"/>
  <c r="T375" i="24"/>
  <c r="V375" i="28" s="1"/>
  <c r="X375" i="28" s="1"/>
  <c r="T92" i="20"/>
  <c r="U93" i="14"/>
  <c r="T58" i="20"/>
  <c r="U59" i="14"/>
  <c r="T34" i="20"/>
  <c r="T322" i="24"/>
  <c r="V322" i="28" s="1"/>
  <c r="X322" i="28" s="1"/>
  <c r="U35" i="14"/>
  <c r="T146" i="24"/>
  <c r="V146" i="28" s="1"/>
  <c r="X146" i="28" s="1"/>
  <c r="T9" i="19"/>
  <c r="T55" i="20"/>
  <c r="U56" i="14"/>
  <c r="T21" i="20"/>
  <c r="T309" i="24"/>
  <c r="V309" i="28" s="1"/>
  <c r="X309" i="28" s="1"/>
  <c r="U22" i="14"/>
  <c r="T38" i="20"/>
  <c r="T326" i="24"/>
  <c r="V326" i="28" s="1"/>
  <c r="X326" i="28" s="1"/>
  <c r="U39" i="14"/>
  <c r="T23" i="20"/>
  <c r="T311" i="24"/>
  <c r="V311" i="28" s="1"/>
  <c r="X311" i="28" s="1"/>
  <c r="U24" i="14"/>
  <c r="T359" i="24"/>
  <c r="V359" i="28" s="1"/>
  <c r="X359" i="28" s="1"/>
  <c r="T76" i="20"/>
  <c r="U77" i="14"/>
  <c r="T57" i="20"/>
  <c r="U58" i="14"/>
  <c r="T351" i="24"/>
  <c r="V351" i="28" s="1"/>
  <c r="X351" i="28" s="1"/>
  <c r="T68" i="20"/>
  <c r="U69" i="14"/>
  <c r="T388" i="24"/>
  <c r="V388" i="28" s="1"/>
  <c r="X388" i="28" s="1"/>
  <c r="T110" i="20"/>
  <c r="U111" i="14"/>
  <c r="T372" i="24"/>
  <c r="V372" i="28" s="1"/>
  <c r="X372" i="28" s="1"/>
  <c r="T89" i="20"/>
  <c r="U90" i="14"/>
  <c r="T49" i="20"/>
  <c r="T337" i="24"/>
  <c r="V337" i="28" s="1"/>
  <c r="X337" i="28" s="1"/>
  <c r="U50" i="14"/>
  <c r="T87" i="18"/>
  <c r="T274" i="24"/>
  <c r="V274" i="28" s="1"/>
  <c r="X274" i="28" s="1"/>
  <c r="T46" i="18"/>
  <c r="T265" i="24"/>
  <c r="V265" i="28" s="1"/>
  <c r="X265" i="28" s="1"/>
  <c r="T108" i="20"/>
  <c r="T386" i="24"/>
  <c r="V386" i="28" s="1"/>
  <c r="X386" i="28" s="1"/>
  <c r="U109" i="14"/>
  <c r="T31" i="20"/>
  <c r="T319" i="24"/>
  <c r="V319" i="28" s="1"/>
  <c r="X319" i="28" s="1"/>
  <c r="U32" i="14"/>
  <c r="T32" i="20"/>
  <c r="T320" i="24"/>
  <c r="V320" i="28" s="1"/>
  <c r="X320" i="28" s="1"/>
  <c r="U33" i="14"/>
  <c r="T354" i="24"/>
  <c r="V354" i="28" s="1"/>
  <c r="X354" i="28" s="1"/>
  <c r="U72" i="14"/>
  <c r="T373" i="24"/>
  <c r="V373" i="28" s="1"/>
  <c r="X373" i="28" s="1"/>
  <c r="T90" i="20"/>
  <c r="U91" i="14"/>
  <c r="T370" i="24"/>
  <c r="V370" i="28" s="1"/>
  <c r="X370" i="28" s="1"/>
  <c r="T87" i="20"/>
  <c r="U88" i="14"/>
  <c r="T20" i="20"/>
  <c r="T308" i="24"/>
  <c r="V308" i="28" s="1"/>
  <c r="X308" i="28" s="1"/>
  <c r="U21" i="14"/>
  <c r="T185" i="24"/>
  <c r="T48" i="19"/>
  <c r="T103" i="18"/>
  <c r="T284" i="24"/>
  <c r="V284" i="28" s="1"/>
  <c r="X284" i="28" s="1"/>
  <c r="T330" i="24"/>
  <c r="V330" i="28" s="1"/>
  <c r="X330" i="28" s="1"/>
  <c r="T327" i="24"/>
  <c r="V327" i="28" s="1"/>
  <c r="X327" i="28" s="1"/>
  <c r="T39" i="20"/>
  <c r="U40" i="14"/>
  <c r="T75" i="20"/>
  <c r="T358" i="24"/>
  <c r="V358" i="28" s="1"/>
  <c r="X358" i="28" s="1"/>
  <c r="U76" i="14"/>
  <c r="T223" i="24"/>
  <c r="T128" i="19"/>
  <c r="T282" i="14"/>
  <c r="T398" i="14"/>
  <c r="T72" i="20"/>
  <c r="T355" i="24"/>
  <c r="V355" i="28" s="1"/>
  <c r="X355" i="28" s="1"/>
  <c r="U73" i="14"/>
  <c r="T17" i="20"/>
  <c r="T305" i="24"/>
  <c r="V305" i="28" s="1"/>
  <c r="U18" i="14"/>
  <c r="T333" i="24"/>
  <c r="V333" i="28" s="1"/>
  <c r="X333" i="28" s="1"/>
  <c r="T45" i="20"/>
  <c r="U46" i="14"/>
  <c r="T384" i="24"/>
  <c r="V384" i="28" s="1"/>
  <c r="X384" i="28" s="1"/>
  <c r="T106" i="20"/>
  <c r="U107" i="14"/>
  <c r="T306" i="24"/>
  <c r="V306" i="28" s="1"/>
  <c r="T18" i="20"/>
  <c r="U19" i="14"/>
  <c r="T27" i="20"/>
  <c r="T315" i="24"/>
  <c r="V315" i="28" s="1"/>
  <c r="X315" i="28" s="1"/>
  <c r="U28" i="14"/>
  <c r="T24" i="20"/>
  <c r="T312" i="24"/>
  <c r="V312" i="28" s="1"/>
  <c r="X312" i="28" s="1"/>
  <c r="U25" i="14"/>
  <c r="T348" i="24"/>
  <c r="V348" i="28" s="1"/>
  <c r="T65" i="20"/>
  <c r="U66" i="14"/>
  <c r="T94" i="19"/>
  <c r="T193" i="24"/>
  <c r="V193" i="28" s="1"/>
  <c r="X193" i="28" s="1"/>
  <c r="T87" i="19"/>
  <c r="T192" i="24"/>
  <c r="T269" i="24"/>
  <c r="V269" i="28" s="1"/>
  <c r="X269" i="28" s="1"/>
  <c r="T376" i="24"/>
  <c r="V376" i="28" s="1"/>
  <c r="X376" i="28" s="1"/>
  <c r="T93" i="20"/>
  <c r="U94" i="14"/>
  <c r="T385" i="24"/>
  <c r="V385" i="28" s="1"/>
  <c r="X385" i="28" s="1"/>
  <c r="T107" i="20"/>
  <c r="U108" i="14"/>
  <c r="T117" i="18"/>
  <c r="T294" i="24"/>
  <c r="V294" i="28" s="1"/>
  <c r="X294" i="28" s="1"/>
  <c r="T450" i="14"/>
  <c r="T52" i="20"/>
  <c r="T340" i="24"/>
  <c r="V340" i="28" s="1"/>
  <c r="X340" i="28" s="1"/>
  <c r="U53" i="14"/>
  <c r="T66" i="20"/>
  <c r="T349" i="24"/>
  <c r="V349" i="28" s="1"/>
  <c r="U67" i="14"/>
  <c r="T371" i="24"/>
  <c r="V371" i="28" s="1"/>
  <c r="X371" i="28" s="1"/>
  <c r="T88" i="20"/>
  <c r="U89" i="14"/>
  <c r="T43" i="20"/>
  <c r="T331" i="24"/>
  <c r="V331" i="28" s="1"/>
  <c r="X331" i="28" s="1"/>
  <c r="U44" i="14"/>
  <c r="T78" i="20"/>
  <c r="T361" i="24"/>
  <c r="V361" i="28" s="1"/>
  <c r="X361" i="28" s="1"/>
  <c r="U79" i="14"/>
  <c r="T29" i="20"/>
  <c r="T317" i="24"/>
  <c r="V317" i="28" s="1"/>
  <c r="X317" i="28" s="1"/>
  <c r="U30" i="14"/>
  <c r="T67" i="20"/>
  <c r="T350" i="24"/>
  <c r="V350" i="28" s="1"/>
  <c r="U68" i="14"/>
  <c r="T334" i="24"/>
  <c r="V334" i="28" s="1"/>
  <c r="X334" i="28" s="1"/>
  <c r="T111" i="24"/>
  <c r="V111" i="28" s="1"/>
  <c r="X111" i="28" s="1"/>
  <c r="T48" i="18"/>
  <c r="T267" i="24"/>
  <c r="V267" i="28" s="1"/>
  <c r="X267" i="28" s="1"/>
  <c r="T485" i="14"/>
  <c r="T85" i="18"/>
  <c r="T272" i="24"/>
  <c r="V272" i="28" s="1"/>
  <c r="X272" i="28" s="1"/>
  <c r="T328" i="24"/>
  <c r="V328" i="28" s="1"/>
  <c r="X328" i="28" s="1"/>
  <c r="T40" i="20"/>
  <c r="U41" i="14"/>
  <c r="T356" i="24"/>
  <c r="V356" i="28" s="1"/>
  <c r="X356" i="28" s="1"/>
  <c r="T73" i="20"/>
  <c r="U74" i="14"/>
  <c r="T37" i="20"/>
  <c r="T325" i="24"/>
  <c r="V325" i="28" s="1"/>
  <c r="X325" i="28" s="1"/>
  <c r="U38" i="14"/>
  <c r="T19" i="20"/>
  <c r="T70" i="20"/>
  <c r="T353" i="24"/>
  <c r="V353" i="28" s="1"/>
  <c r="X353" i="28" s="1"/>
  <c r="U71" i="14"/>
  <c r="T377" i="24"/>
  <c r="V377" i="28" s="1"/>
  <c r="X377" i="28" s="1"/>
  <c r="T94" i="20"/>
  <c r="U95" i="14"/>
  <c r="T84" i="20"/>
  <c r="T367" i="24"/>
  <c r="V367" i="28" s="1"/>
  <c r="X367" i="28" s="1"/>
  <c r="U85" i="14"/>
  <c r="T183" i="24"/>
  <c r="T46" i="19"/>
  <c r="T81" i="20"/>
  <c r="T364" i="24"/>
  <c r="V364" i="28" s="1"/>
  <c r="X364" i="28" s="1"/>
  <c r="U82" i="14"/>
  <c r="T112" i="18"/>
  <c r="T289" i="24"/>
  <c r="V289" i="28" s="1"/>
  <c r="X289" i="28" s="1"/>
  <c r="T498" i="14"/>
  <c r="W479" i="17"/>
  <c r="W92" i="23" s="1"/>
  <c r="W97" i="25"/>
  <c r="V94" i="23"/>
  <c r="W95" i="17"/>
  <c r="V90" i="23"/>
  <c r="V85" i="23"/>
  <c r="T314" i="25"/>
  <c r="X146" i="25"/>
  <c r="AI146" i="28" s="1"/>
  <c r="X9" i="22"/>
  <c r="U96" i="25"/>
  <c r="V371" i="25"/>
  <c r="AC371" i="28" s="1"/>
  <c r="X228" i="25"/>
  <c r="AI228" i="28" s="1"/>
  <c r="V365" i="25"/>
  <c r="AC365" i="28" s="1"/>
  <c r="V366" i="25"/>
  <c r="AC366" i="28" s="1"/>
  <c r="W225" i="25"/>
  <c r="AF225" i="28" s="1"/>
  <c r="W130" i="22"/>
  <c r="W81" i="25"/>
  <c r="AF81" i="28" s="1"/>
  <c r="V374" i="25"/>
  <c r="AC374" i="28" s="1"/>
  <c r="T315" i="25"/>
  <c r="T312" i="25"/>
  <c r="V370" i="25"/>
  <c r="AC370" i="28" s="1"/>
  <c r="W98" i="25"/>
  <c r="U380" i="25"/>
  <c r="Z380" i="28" s="1"/>
  <c r="U30" i="25"/>
  <c r="X289" i="25"/>
  <c r="AI289" i="28" s="1"/>
  <c r="V372" i="25"/>
  <c r="AC372" i="28" s="1"/>
  <c r="V362" i="25"/>
  <c r="AC362" i="28" s="1"/>
  <c r="U301" i="25"/>
  <c r="Z301" i="28" s="1"/>
  <c r="W111" i="25"/>
  <c r="V364" i="25"/>
  <c r="AC364" i="28" s="1"/>
  <c r="V111" i="25"/>
  <c r="V369" i="25"/>
  <c r="AC369" i="28" s="1"/>
  <c r="U337" i="25"/>
  <c r="Z337" i="28" s="1"/>
  <c r="W99" i="25"/>
  <c r="W384" i="25"/>
  <c r="AF384" i="28" s="1"/>
  <c r="T313" i="25"/>
  <c r="U388" i="25"/>
  <c r="Z388" i="28" s="1"/>
  <c r="U302" i="25"/>
  <c r="Z302" i="28" s="1"/>
  <c r="V363" i="25"/>
  <c r="AC363" i="28" s="1"/>
  <c r="W91" i="17"/>
  <c r="V373" i="25"/>
  <c r="AC373" i="28" s="1"/>
  <c r="V368" i="25"/>
  <c r="AC368" i="28" s="1"/>
  <c r="X112" i="21"/>
  <c r="W92" i="17"/>
  <c r="X9" i="21"/>
  <c r="W84" i="17"/>
  <c r="W81" i="17"/>
  <c r="X107" i="17"/>
  <c r="W87" i="17"/>
  <c r="W90" i="17"/>
  <c r="V14" i="17"/>
  <c r="W494" i="17"/>
  <c r="W107" i="23" s="1"/>
  <c r="V487" i="17"/>
  <c r="V100" i="23" s="1"/>
  <c r="U492" i="17"/>
  <c r="U105" i="23" s="1"/>
  <c r="W495" i="17"/>
  <c r="W108" i="23" s="1"/>
  <c r="V485" i="17"/>
  <c r="V98" i="23" s="1"/>
  <c r="V486" i="17"/>
  <c r="V99" i="23" s="1"/>
  <c r="U435" i="17"/>
  <c r="U48" i="23" s="1"/>
  <c r="X102" i="17"/>
  <c r="W80" i="17"/>
  <c r="W466" i="17" s="1"/>
  <c r="W79" i="23" s="1"/>
  <c r="X103" i="17"/>
  <c r="W82" i="17"/>
  <c r="V15" i="17"/>
  <c r="W89" i="17"/>
  <c r="AK6" i="21"/>
  <c r="AL5" i="21" s="1"/>
  <c r="W472" i="17"/>
  <c r="W85" i="23" s="1"/>
  <c r="W88" i="17"/>
  <c r="W83" i="17"/>
  <c r="V98" i="17"/>
  <c r="X118" i="17"/>
  <c r="X393" i="17"/>
  <c r="X386" i="17"/>
  <c r="X377" i="17"/>
  <c r="X361" i="17"/>
  <c r="X348" i="17"/>
  <c r="X363" i="17"/>
  <c r="X324" i="17"/>
  <c r="X370" i="17"/>
  <c r="X379" i="17"/>
  <c r="X336" i="17"/>
  <c r="X322" i="17"/>
  <c r="X278" i="17"/>
  <c r="X280" i="17"/>
  <c r="X264" i="17"/>
  <c r="X262" i="17"/>
  <c r="X255" i="17"/>
  <c r="X246" i="17"/>
  <c r="X239" i="17"/>
  <c r="X253" i="17"/>
  <c r="X237" i="17"/>
  <c r="X198" i="17"/>
  <c r="X224" i="17"/>
  <c r="X212" i="17"/>
  <c r="X200" i="17"/>
  <c r="U416" i="17"/>
  <c r="U29" i="23" s="1"/>
  <c r="X289" i="17"/>
  <c r="X165" i="17"/>
  <c r="U28" i="17"/>
  <c r="U76" i="17"/>
  <c r="U74" i="17"/>
  <c r="U460" i="17" s="1"/>
  <c r="U73" i="17"/>
  <c r="U77" i="17"/>
  <c r="U26" i="17"/>
  <c r="U25" i="17"/>
  <c r="U29" i="17"/>
  <c r="U31" i="17"/>
  <c r="U6" i="14"/>
  <c r="Y6" i="17"/>
  <c r="U154" i="14"/>
  <c r="U149" i="14"/>
  <c r="U169" i="14"/>
  <c r="U119" i="14"/>
  <c r="U167" i="14"/>
  <c r="U130" i="14"/>
  <c r="U368" i="14"/>
  <c r="U333" i="14"/>
  <c r="U304" i="14"/>
  <c r="U193" i="14"/>
  <c r="U206" i="14"/>
  <c r="Y383" i="17"/>
  <c r="Y182" i="17"/>
  <c r="Y221" i="17"/>
  <c r="Y171" i="17"/>
  <c r="Y338" i="17"/>
  <c r="Y181" i="17"/>
  <c r="Y330" i="17"/>
  <c r="Y351" i="17"/>
  <c r="Y339" i="17"/>
  <c r="Y228" i="17"/>
  <c r="Y150" i="17"/>
  <c r="Y267" i="17"/>
  <c r="Y147" i="17"/>
  <c r="Y152" i="17"/>
  <c r="U122" i="14"/>
  <c r="U147" i="14"/>
  <c r="U133" i="14"/>
  <c r="U162" i="14"/>
  <c r="U141" i="14"/>
  <c r="U172" i="14"/>
  <c r="U330" i="14"/>
  <c r="U313" i="14"/>
  <c r="U374" i="14"/>
  <c r="U334" i="14"/>
  <c r="U271" i="14"/>
  <c r="U327" i="14"/>
  <c r="U303" i="14"/>
  <c r="U291" i="14"/>
  <c r="U325" i="14"/>
  <c r="U217" i="14"/>
  <c r="U182" i="14"/>
  <c r="U207" i="14"/>
  <c r="U267" i="14"/>
  <c r="U190" i="14"/>
  <c r="U187" i="14"/>
  <c r="U192" i="14"/>
  <c r="U208" i="14"/>
  <c r="U213" i="14"/>
  <c r="Y208" i="17"/>
  <c r="Y220" i="17"/>
  <c r="Y318" i="17"/>
  <c r="Y184" i="17"/>
  <c r="Y175" i="17"/>
  <c r="Y123" i="17"/>
  <c r="Y191" i="17"/>
  <c r="Y296" i="17"/>
  <c r="Y342" i="17"/>
  <c r="U175" i="14"/>
  <c r="U173" i="14"/>
  <c r="U166" i="14"/>
  <c r="U136" i="14"/>
  <c r="U180" i="14"/>
  <c r="U144" i="14"/>
  <c r="U296" i="14"/>
  <c r="U310" i="14"/>
  <c r="U381" i="14"/>
  <c r="U331" i="14"/>
  <c r="U220" i="14"/>
  <c r="U134" i="14"/>
  <c r="U390" i="14"/>
  <c r="U273" i="14"/>
  <c r="U314" i="14"/>
  <c r="U292" i="14"/>
  <c r="U243" i="14"/>
  <c r="U191" i="14"/>
  <c r="U274" i="14"/>
  <c r="U311" i="14"/>
  <c r="U194" i="14"/>
  <c r="U156" i="14"/>
  <c r="U181" i="14"/>
  <c r="U179" i="14"/>
  <c r="U205" i="14"/>
  <c r="Y256" i="17"/>
  <c r="Y232" i="17"/>
  <c r="Y201" i="17"/>
  <c r="Y311" i="17"/>
  <c r="Y390" i="17"/>
  <c r="Y219" i="17"/>
  <c r="Y300" i="17"/>
  <c r="Y240" i="17"/>
  <c r="Y229" i="17"/>
  <c r="Y149" i="17"/>
  <c r="Y303" i="17"/>
  <c r="Y326" i="17"/>
  <c r="Y143" i="17"/>
  <c r="Y172" i="17"/>
  <c r="Y177" i="17"/>
  <c r="Y217" i="17"/>
  <c r="Y155" i="17"/>
  <c r="Y293" i="17"/>
  <c r="Y244" i="17"/>
  <c r="Y374" i="17"/>
  <c r="Y368" i="17"/>
  <c r="Y343" i="17"/>
  <c r="Y355" i="17"/>
  <c r="U120" i="14"/>
  <c r="U168" i="14"/>
  <c r="U131" i="14"/>
  <c r="U155" i="14"/>
  <c r="U139" i="14"/>
  <c r="U170" i="14"/>
  <c r="U337" i="14"/>
  <c r="U355" i="14"/>
  <c r="U329" i="14"/>
  <c r="U317" i="14"/>
  <c r="U354" i="14"/>
  <c r="U129" i="14"/>
  <c r="U371" i="14"/>
  <c r="U305" i="14"/>
  <c r="U332" i="14"/>
  <c r="U345" i="14"/>
  <c r="U315" i="14"/>
  <c r="U121" i="14"/>
  <c r="U185" i="14"/>
  <c r="U249" i="14"/>
  <c r="U210" i="14"/>
  <c r="U269" i="14"/>
  <c r="U204" i="14"/>
  <c r="Y275" i="17"/>
  <c r="Y179" i="17"/>
  <c r="Y250" i="17"/>
  <c r="Y299" i="17"/>
  <c r="U142" i="14"/>
  <c r="U342" i="14"/>
  <c r="U150" i="14"/>
  <c r="U209" i="14"/>
  <c r="U163" i="14"/>
  <c r="U123" i="14"/>
  <c r="U295" i="14"/>
  <c r="U301" i="14"/>
  <c r="U151" i="14"/>
  <c r="U299" i="14"/>
  <c r="U346" i="14"/>
  <c r="U367" i="14"/>
  <c r="U373" i="14"/>
  <c r="U298" i="14"/>
  <c r="U297" i="14"/>
  <c r="U221" i="14"/>
  <c r="U306" i="14"/>
  <c r="U312" i="14"/>
  <c r="U189" i="14"/>
  <c r="U248" i="14"/>
  <c r="U256" i="14"/>
  <c r="U231" i="14"/>
  <c r="U203" i="14"/>
  <c r="U186" i="14"/>
  <c r="Y257" i="17"/>
  <c r="Y122" i="17"/>
  <c r="Y231" i="17"/>
  <c r="Y174" i="17"/>
  <c r="Y135" i="17"/>
  <c r="Y270" i="17"/>
  <c r="Y187" i="17"/>
  <c r="Y162" i="17"/>
  <c r="Y380" i="17"/>
  <c r="Y317" i="17"/>
  <c r="Y301" i="17"/>
  <c r="Y314" i="17"/>
  <c r="Y373" i="17"/>
  <c r="Y309" i="17"/>
  <c r="Y294" i="17"/>
  <c r="Y268" i="17"/>
  <c r="Y207" i="17"/>
  <c r="Y173" i="17"/>
  <c r="Y205" i="17"/>
  <c r="Y247" i="17"/>
  <c r="Y325" i="17"/>
  <c r="Y356" i="17"/>
  <c r="Y307" i="17"/>
  <c r="Y133" i="17"/>
  <c r="Y381" i="17"/>
  <c r="U153" i="14"/>
  <c r="U286" i="14"/>
  <c r="U364" i="14"/>
  <c r="U372" i="14"/>
  <c r="U258" i="14"/>
  <c r="U307" i="14"/>
  <c r="U214" i="14"/>
  <c r="U227" i="14"/>
  <c r="U178" i="14"/>
  <c r="Y258" i="17"/>
  <c r="Y144" i="17"/>
  <c r="Y168" i="17"/>
  <c r="Y328" i="17"/>
  <c r="Y129" i="17"/>
  <c r="Y189" i="17"/>
  <c r="Y286" i="17"/>
  <c r="Y141" i="17"/>
  <c r="Y367" i="17"/>
  <c r="Y297" i="17"/>
  <c r="Y353" i="17"/>
  <c r="Y357" i="17"/>
  <c r="Y308" i="17"/>
  <c r="Y358" i="17"/>
  <c r="U259" i="14"/>
  <c r="U294" i="14"/>
  <c r="U270" i="14"/>
  <c r="U171" i="14"/>
  <c r="Y170" i="17"/>
  <c r="Y195" i="17"/>
  <c r="Y185" i="17"/>
  <c r="Y131" i="17"/>
  <c r="Y216" i="17"/>
  <c r="Y274" i="17"/>
  <c r="Y290" i="17"/>
  <c r="Y190" i="17"/>
  <c r="Y166" i="17"/>
  <c r="Y120" i="17"/>
  <c r="Y225" i="17"/>
  <c r="Y137" i="17"/>
  <c r="Y213" i="17"/>
  <c r="U143" i="14"/>
  <c r="U176" i="14"/>
  <c r="U339" i="14"/>
  <c r="U145" i="14"/>
  <c r="U128" i="14"/>
  <c r="U351" i="14"/>
  <c r="U272" i="14"/>
  <c r="U265" i="14"/>
  <c r="U341" i="14"/>
  <c r="U350" i="14"/>
  <c r="U326" i="14"/>
  <c r="U244" i="14"/>
  <c r="U232" i="14"/>
  <c r="U222" i="14"/>
  <c r="U218" i="14"/>
  <c r="U140" i="14"/>
  <c r="Y371" i="17"/>
  <c r="Y136" i="17"/>
  <c r="Y193" i="17"/>
  <c r="Y329" i="17"/>
  <c r="Y132" i="17"/>
  <c r="Y333" i="17"/>
  <c r="Y154" i="17"/>
  <c r="Y186" i="17"/>
  <c r="Y313" i="17"/>
  <c r="Y271" i="17"/>
  <c r="Y291" i="17"/>
  <c r="Y319" i="17"/>
  <c r="U300" i="14"/>
  <c r="U328" i="14"/>
  <c r="U132" i="14"/>
  <c r="Y273" i="17"/>
  <c r="Y214" i="17"/>
  <c r="Y151" i="17"/>
  <c r="Y298" i="17"/>
  <c r="Y163" i="17"/>
  <c r="Y265" i="17"/>
  <c r="Y203" i="17"/>
  <c r="Y210" i="17"/>
  <c r="Y304" i="17"/>
  <c r="Y242" i="17"/>
  <c r="Y176" i="17"/>
  <c r="Y316" i="17"/>
  <c r="Y341" i="17"/>
  <c r="Y121" i="17"/>
  <c r="U135" i="14"/>
  <c r="U137" i="14"/>
  <c r="U382" i="14"/>
  <c r="U365" i="14"/>
  <c r="U174" i="14"/>
  <c r="U352" i="14"/>
  <c r="U353" i="14"/>
  <c r="U201" i="14"/>
  <c r="U290" i="14"/>
  <c r="U389" i="14"/>
  <c r="U293" i="14"/>
  <c r="U338" i="14"/>
  <c r="U366" i="14"/>
  <c r="U318" i="14"/>
  <c r="U344" i="14"/>
  <c r="U228" i="14"/>
  <c r="U215" i="14"/>
  <c r="U242" i="14"/>
  <c r="U148" i="14"/>
  <c r="U188" i="14"/>
  <c r="U266" i="14"/>
  <c r="U250" i="14"/>
  <c r="U247" i="14"/>
  <c r="U287" i="14"/>
  <c r="U184" i="14"/>
  <c r="Y272" i="17"/>
  <c r="Y344" i="17"/>
  <c r="Y310" i="17"/>
  <c r="Y292" i="17"/>
  <c r="Y332" i="17"/>
  <c r="Y345" i="17"/>
  <c r="Y204" i="17"/>
  <c r="Y128" i="17"/>
  <c r="Y331" i="17"/>
  <c r="Y194" i="17"/>
  <c r="Y287" i="17"/>
  <c r="Y266" i="17"/>
  <c r="Y227" i="17"/>
  <c r="Y145" i="17"/>
  <c r="Y315" i="17"/>
  <c r="Y269" i="17"/>
  <c r="Y206" i="17"/>
  <c r="Y140" i="17"/>
  <c r="Y130" i="17"/>
  <c r="Y337" i="17"/>
  <c r="Y372" i="17"/>
  <c r="Y365" i="17"/>
  <c r="Y312" i="17"/>
  <c r="Y233" i="17"/>
  <c r="Y146" i="17"/>
  <c r="U380" i="14"/>
  <c r="U308" i="14"/>
  <c r="U319" i="14"/>
  <c r="U275" i="14"/>
  <c r="U316" i="14"/>
  <c r="U340" i="14"/>
  <c r="U225" i="14"/>
  <c r="U195" i="14"/>
  <c r="U241" i="14"/>
  <c r="U229" i="14"/>
  <c r="U216" i="14"/>
  <c r="U240" i="14"/>
  <c r="Y259" i="17"/>
  <c r="Y306" i="17"/>
  <c r="Y234" i="17"/>
  <c r="Y346" i="17"/>
  <c r="Y215" i="17"/>
  <c r="Y153" i="17"/>
  <c r="Y249" i="17"/>
  <c r="Y138" i="17"/>
  <c r="Y139" i="17"/>
  <c r="Y156" i="17"/>
  <c r="Y148" i="17"/>
  <c r="Y222" i="17"/>
  <c r="Y169" i="17"/>
  <c r="U358" i="14"/>
  <c r="U383" i="14"/>
  <c r="U233" i="14"/>
  <c r="U219" i="14"/>
  <c r="Y305" i="17"/>
  <c r="Y202" i="17"/>
  <c r="Y350" i="17"/>
  <c r="Y366" i="17"/>
  <c r="Y180" i="17"/>
  <c r="Y241" i="17"/>
  <c r="U257" i="14"/>
  <c r="Y209" i="17"/>
  <c r="Y178" i="17"/>
  <c r="Y340" i="17"/>
  <c r="Y327" i="17"/>
  <c r="Y192" i="17"/>
  <c r="Y226" i="17"/>
  <c r="Y230" i="17"/>
  <c r="Y334" i="17"/>
  <c r="U127" i="14"/>
  <c r="U138" i="14"/>
  <c r="U357" i="14"/>
  <c r="U146" i="14"/>
  <c r="U349" i="14"/>
  <c r="U356" i="14"/>
  <c r="U343" i="14"/>
  <c r="U302" i="14"/>
  <c r="U309" i="14"/>
  <c r="U230" i="14"/>
  <c r="U183" i="14"/>
  <c r="U177" i="14"/>
  <c r="U202" i="14"/>
  <c r="Y382" i="17"/>
  <c r="Y127" i="17"/>
  <c r="Y142" i="17"/>
  <c r="Y349" i="17"/>
  <c r="Y295" i="17"/>
  <c r="Y218" i="17"/>
  <c r="Y389" i="17"/>
  <c r="Y167" i="17"/>
  <c r="Y364" i="17"/>
  <c r="Y248" i="17"/>
  <c r="Y188" i="17"/>
  <c r="U152" i="14"/>
  <c r="U226" i="14"/>
  <c r="U234" i="14"/>
  <c r="Y354" i="17"/>
  <c r="Y302" i="17"/>
  <c r="Y134" i="17"/>
  <c r="Y119" i="17"/>
  <c r="Y352" i="17"/>
  <c r="U268" i="14"/>
  <c r="Y243" i="17"/>
  <c r="Y183" i="17"/>
  <c r="T321" i="24" l="1"/>
  <c r="V321" i="28" s="1"/>
  <c r="X321" i="28" s="1"/>
  <c r="U27" i="14"/>
  <c r="T26" i="20"/>
  <c r="T487" i="14"/>
  <c r="U34" i="14"/>
  <c r="U20" i="14"/>
  <c r="U47" i="14"/>
  <c r="T85" i="20"/>
  <c r="T9" i="18"/>
  <c r="T275" i="24"/>
  <c r="V275" i="28" s="1"/>
  <c r="X275" i="28" s="1"/>
  <c r="T79" i="20"/>
  <c r="T339" i="24"/>
  <c r="V339" i="28" s="1"/>
  <c r="X339" i="28" s="1"/>
  <c r="U23" i="14"/>
  <c r="T368" i="24"/>
  <c r="V368" i="28" s="1"/>
  <c r="X368" i="28" s="1"/>
  <c r="T51" i="20"/>
  <c r="U81" i="14"/>
  <c r="U76" i="24" s="1"/>
  <c r="T110" i="19"/>
  <c r="T363" i="24"/>
  <c r="V363" i="28" s="1"/>
  <c r="X363" i="28" s="1"/>
  <c r="U84" i="14"/>
  <c r="T357" i="24"/>
  <c r="V357" i="28" s="1"/>
  <c r="X357" i="28" s="1"/>
  <c r="T366" i="24"/>
  <c r="V366" i="28" s="1"/>
  <c r="X366" i="28" s="1"/>
  <c r="U75" i="14"/>
  <c r="U80" i="14"/>
  <c r="T200" i="24"/>
  <c r="V200" i="28" s="1"/>
  <c r="X200" i="28" s="1"/>
  <c r="T202" i="24"/>
  <c r="V202" i="28" s="1"/>
  <c r="X202" i="28" s="1"/>
  <c r="T360" i="24"/>
  <c r="V360" i="28" s="1"/>
  <c r="X360" i="28" s="1"/>
  <c r="T488" i="14"/>
  <c r="T41" i="20"/>
  <c r="U51" i="14"/>
  <c r="T50" i="20"/>
  <c r="U43" i="14"/>
  <c r="U43" i="24" s="1"/>
  <c r="T435" i="14"/>
  <c r="T48" i="20" s="1"/>
  <c r="T101" i="18"/>
  <c r="U42" i="14"/>
  <c r="U42" i="24" s="1"/>
  <c r="U78" i="14"/>
  <c r="U60" i="14"/>
  <c r="T492" i="14"/>
  <c r="T91" i="20"/>
  <c r="T232" i="24"/>
  <c r="V232" i="28" s="1"/>
  <c r="X232" i="28" s="1"/>
  <c r="T489" i="14"/>
  <c r="T441" i="14"/>
  <c r="T451" i="14"/>
  <c r="T347" i="24" s="1"/>
  <c r="V347" i="28" s="1"/>
  <c r="T374" i="24"/>
  <c r="V374" i="28" s="1"/>
  <c r="X374" i="28" s="1"/>
  <c r="T403" i="14"/>
  <c r="T16" i="20" s="1"/>
  <c r="T486" i="14"/>
  <c r="U110" i="14"/>
  <c r="U26" i="14"/>
  <c r="U412" i="14" s="1"/>
  <c r="T268" i="24"/>
  <c r="V268" i="28" s="1"/>
  <c r="X268" i="28" s="1"/>
  <c r="U57" i="14"/>
  <c r="U29" i="14"/>
  <c r="U415" i="14" s="1"/>
  <c r="T387" i="24"/>
  <c r="V387" i="28" s="1"/>
  <c r="X387" i="28" s="1"/>
  <c r="U83" i="14"/>
  <c r="U469" i="14" s="1"/>
  <c r="U31" i="14"/>
  <c r="T313" i="24"/>
  <c r="V313" i="28" s="1"/>
  <c r="X313" i="28" s="1"/>
  <c r="T56" i="20"/>
  <c r="T28" i="20"/>
  <c r="T365" i="24"/>
  <c r="V365" i="28" s="1"/>
  <c r="X365" i="28" s="1"/>
  <c r="T318" i="24"/>
  <c r="V318" i="28" s="1"/>
  <c r="X318" i="28" s="1"/>
  <c r="T82" i="20"/>
  <c r="T85" i="19"/>
  <c r="T60" i="19"/>
  <c r="T287" i="24"/>
  <c r="V287" i="28" s="1"/>
  <c r="X287" i="28" s="1"/>
  <c r="Y245" i="25"/>
  <c r="AL245" i="28" s="1"/>
  <c r="Y26" i="21"/>
  <c r="Y262" i="25"/>
  <c r="AL262" i="28" s="1"/>
  <c r="Y43" i="21"/>
  <c r="Y131" i="25"/>
  <c r="AL131" i="28" s="1"/>
  <c r="Y82" i="21"/>
  <c r="Y105" i="21"/>
  <c r="Y58" i="21"/>
  <c r="Y113" i="22"/>
  <c r="Y208" i="25"/>
  <c r="AL208" i="28" s="1"/>
  <c r="Y17" i="22"/>
  <c r="Y154" i="25"/>
  <c r="AL154" i="28" s="1"/>
  <c r="Y81" i="22"/>
  <c r="Y234" i="25"/>
  <c r="AL234" i="28" s="1"/>
  <c r="Y15" i="21"/>
  <c r="Y118" i="25"/>
  <c r="AL118" i="28" s="1"/>
  <c r="Y23" i="21"/>
  <c r="Y242" i="25"/>
  <c r="AL242" i="28" s="1"/>
  <c r="Y24" i="22"/>
  <c r="Y161" i="25"/>
  <c r="AL161" i="28" s="1"/>
  <c r="Y160" i="25"/>
  <c r="AL160" i="28" s="1"/>
  <c r="Y23" i="22"/>
  <c r="Y166" i="25"/>
  <c r="AL166" i="28" s="1"/>
  <c r="Y29" i="22"/>
  <c r="Y173" i="25"/>
  <c r="AL173" i="28" s="1"/>
  <c r="Y36" i="22"/>
  <c r="Y255" i="25"/>
  <c r="AL255" i="28" s="1"/>
  <c r="Y36" i="21"/>
  <c r="Y251" i="25"/>
  <c r="AL251" i="28" s="1"/>
  <c r="Y32" i="21"/>
  <c r="Y31" i="21"/>
  <c r="Y250" i="25"/>
  <c r="AL250" i="28" s="1"/>
  <c r="Y137" i="25"/>
  <c r="AL137" i="28" s="1"/>
  <c r="Y135" i="25"/>
  <c r="AL135" i="28" s="1"/>
  <c r="Y76" i="22"/>
  <c r="Y64" i="22"/>
  <c r="Y70" i="22"/>
  <c r="Y89" i="21"/>
  <c r="Y81" i="21"/>
  <c r="Y80" i="21"/>
  <c r="Y79" i="21"/>
  <c r="Y51" i="21"/>
  <c r="Y76" i="21"/>
  <c r="Y89" i="22"/>
  <c r="Y195" i="25"/>
  <c r="AL195" i="28" s="1"/>
  <c r="Y96" i="22"/>
  <c r="Y277" i="25"/>
  <c r="AL277" i="28" s="1"/>
  <c r="Y96" i="21"/>
  <c r="Y119" i="22"/>
  <c r="Y214" i="25"/>
  <c r="AL214" i="28" s="1"/>
  <c r="Y49" i="21"/>
  <c r="Y66" i="21"/>
  <c r="Y279" i="25"/>
  <c r="AL279" i="28" s="1"/>
  <c r="Y98" i="21"/>
  <c r="Y64" i="21"/>
  <c r="Y62" i="21"/>
  <c r="Y88" i="21"/>
  <c r="Y61" i="21"/>
  <c r="Y77" i="21"/>
  <c r="Y95" i="22"/>
  <c r="Y194" i="25"/>
  <c r="AL194" i="28" s="1"/>
  <c r="Y92" i="22"/>
  <c r="Y90" i="22"/>
  <c r="Y148" i="25"/>
  <c r="AL148" i="28" s="1"/>
  <c r="Y11" i="22"/>
  <c r="Y133" i="25"/>
  <c r="AL133" i="28" s="1"/>
  <c r="Y115" i="25"/>
  <c r="AL115" i="28" s="1"/>
  <c r="Y37" i="21"/>
  <c r="Y256" i="25"/>
  <c r="AL256" i="28" s="1"/>
  <c r="Y53" i="22"/>
  <c r="Y61" i="22"/>
  <c r="Y236" i="25"/>
  <c r="AL236" i="28" s="1"/>
  <c r="Y17" i="21"/>
  <c r="Y14" i="22"/>
  <c r="Y151" i="25"/>
  <c r="AL151" i="28" s="1"/>
  <c r="Y116" i="25"/>
  <c r="AL116" i="28" s="1"/>
  <c r="Y15" i="22"/>
  <c r="Y152" i="25"/>
  <c r="AL152" i="28" s="1"/>
  <c r="Y125" i="25"/>
  <c r="AL125" i="28" s="1"/>
  <c r="Y240" i="25"/>
  <c r="AL240" i="28" s="1"/>
  <c r="Y21" i="21"/>
  <c r="Y21" i="22"/>
  <c r="Y158" i="25"/>
  <c r="AL158" i="28" s="1"/>
  <c r="Y168" i="25"/>
  <c r="AL168" i="28" s="1"/>
  <c r="Y31" i="22"/>
  <c r="Y140" i="25"/>
  <c r="AL140" i="28" s="1"/>
  <c r="Y169" i="25"/>
  <c r="AL169" i="28" s="1"/>
  <c r="Y32" i="22"/>
  <c r="Y165" i="25"/>
  <c r="AL165" i="28" s="1"/>
  <c r="Y28" i="22"/>
  <c r="Y141" i="25"/>
  <c r="AL141" i="28" s="1"/>
  <c r="Y54" i="22"/>
  <c r="Y34" i="22"/>
  <c r="Y171" i="25"/>
  <c r="AL171" i="28" s="1"/>
  <c r="Y55" i="22"/>
  <c r="Y78" i="22"/>
  <c r="Y65" i="22"/>
  <c r="Y63" i="21"/>
  <c r="Y78" i="21"/>
  <c r="Y290" i="25"/>
  <c r="AL290" i="28" s="1"/>
  <c r="Y113" i="21"/>
  <c r="Y117" i="22"/>
  <c r="Y212" i="25"/>
  <c r="AL212" i="28" s="1"/>
  <c r="Y91" i="21"/>
  <c r="Y116" i="22"/>
  <c r="Y211" i="25"/>
  <c r="AL211" i="28" s="1"/>
  <c r="Y98" i="22"/>
  <c r="Y197" i="25"/>
  <c r="AL197" i="28" s="1"/>
  <c r="Y25" i="22"/>
  <c r="Y162" i="25"/>
  <c r="AL162" i="28" s="1"/>
  <c r="Y247" i="25"/>
  <c r="AL247" i="28" s="1"/>
  <c r="Y28" i="21"/>
  <c r="Y156" i="25"/>
  <c r="AL156" i="28" s="1"/>
  <c r="Y19" i="22"/>
  <c r="Y124" i="25"/>
  <c r="AL124" i="28" s="1"/>
  <c r="Y258" i="25"/>
  <c r="AL258" i="28" s="1"/>
  <c r="Y39" i="21"/>
  <c r="Y139" i="25"/>
  <c r="AL139" i="28" s="1"/>
  <c r="Y18" i="21"/>
  <c r="Y237" i="25"/>
  <c r="AL237" i="28" s="1"/>
  <c r="Y20" i="21"/>
  <c r="Y239" i="25"/>
  <c r="AL239" i="28" s="1"/>
  <c r="Y157" i="25"/>
  <c r="AL157" i="28" s="1"/>
  <c r="Y20" i="22"/>
  <c r="Y26" i="22"/>
  <c r="Y163" i="25"/>
  <c r="AL163" i="28" s="1"/>
  <c r="Y22" i="21"/>
  <c r="Y241" i="25"/>
  <c r="AL241" i="28" s="1"/>
  <c r="Y123" i="25"/>
  <c r="AL123" i="28" s="1"/>
  <c r="Y130" i="25"/>
  <c r="AL130" i="28" s="1"/>
  <c r="Y126" i="25"/>
  <c r="AL126" i="28" s="1"/>
  <c r="Y252" i="25"/>
  <c r="AL252" i="28" s="1"/>
  <c r="Y33" i="21"/>
  <c r="Y132" i="25"/>
  <c r="AL132" i="28" s="1"/>
  <c r="Y128" i="25"/>
  <c r="AL128" i="28" s="1"/>
  <c r="Y38" i="22"/>
  <c r="Y175" i="25"/>
  <c r="AL175" i="28" s="1"/>
  <c r="Y170" i="25"/>
  <c r="AL170" i="28" s="1"/>
  <c r="Y33" i="22"/>
  <c r="Y66" i="22"/>
  <c r="Y75" i="22"/>
  <c r="Y57" i="21"/>
  <c r="Y278" i="25"/>
  <c r="AL278" i="28" s="1"/>
  <c r="Y97" i="21"/>
  <c r="Y67" i="21"/>
  <c r="Y50" i="21"/>
  <c r="Y90" i="21"/>
  <c r="Y97" i="22"/>
  <c r="Y196" i="25"/>
  <c r="AL196" i="28" s="1"/>
  <c r="Y114" i="22"/>
  <c r="Y209" i="25"/>
  <c r="AL209" i="28" s="1"/>
  <c r="Y10" i="21"/>
  <c r="Y229" i="25"/>
  <c r="AL229" i="28" s="1"/>
  <c r="Y257" i="25"/>
  <c r="AL257" i="28" s="1"/>
  <c r="Y38" i="21"/>
  <c r="Y65" i="21"/>
  <c r="Y246" i="25"/>
  <c r="AL246" i="28" s="1"/>
  <c r="Y27" i="21"/>
  <c r="Y42" i="21"/>
  <c r="Y261" i="25"/>
  <c r="AL261" i="28" s="1"/>
  <c r="Y69" i="22"/>
  <c r="Y19" i="21"/>
  <c r="Y238" i="25"/>
  <c r="AL238" i="28" s="1"/>
  <c r="Y230" i="25"/>
  <c r="AL230" i="28" s="1"/>
  <c r="Y11" i="21"/>
  <c r="Y117" i="25"/>
  <c r="AL117" i="28" s="1"/>
  <c r="Y244" i="25"/>
  <c r="AL244" i="28" s="1"/>
  <c r="Y25" i="21"/>
  <c r="Y122" i="25"/>
  <c r="AL122" i="28" s="1"/>
  <c r="Y134" i="25"/>
  <c r="AL134" i="28" s="1"/>
  <c r="Y58" i="22"/>
  <c r="Y136" i="25"/>
  <c r="AL136" i="28" s="1"/>
  <c r="Y138" i="25"/>
  <c r="AL138" i="28" s="1"/>
  <c r="Y179" i="25"/>
  <c r="AL179" i="28" s="1"/>
  <c r="Y42" i="22"/>
  <c r="Y174" i="25"/>
  <c r="AL174" i="28" s="1"/>
  <c r="Y37" i="22"/>
  <c r="Y260" i="25"/>
  <c r="AL260" i="28" s="1"/>
  <c r="Y41" i="21"/>
  <c r="Y74" i="22"/>
  <c r="Y77" i="22"/>
  <c r="Y75" i="21"/>
  <c r="Y74" i="21"/>
  <c r="Y73" i="21"/>
  <c r="Y55" i="21"/>
  <c r="Y53" i="21"/>
  <c r="Y104" i="21"/>
  <c r="Y91" i="22"/>
  <c r="Y88" i="22"/>
  <c r="Y233" i="25"/>
  <c r="AL233" i="28" s="1"/>
  <c r="Y14" i="21"/>
  <c r="Y180" i="25"/>
  <c r="AL180" i="28" s="1"/>
  <c r="Y43" i="22"/>
  <c r="Y63" i="22"/>
  <c r="Y113" i="25"/>
  <c r="AL113" i="28" s="1"/>
  <c r="Y114" i="25"/>
  <c r="AL114" i="28" s="1"/>
  <c r="Y147" i="25"/>
  <c r="AL147" i="28" s="1"/>
  <c r="Y10" i="22"/>
  <c r="Y27" i="22"/>
  <c r="Y164" i="25"/>
  <c r="AL164" i="28" s="1"/>
  <c r="Y24" i="21"/>
  <c r="Y243" i="25"/>
  <c r="AL243" i="28" s="1"/>
  <c r="Y57" i="22"/>
  <c r="Y50" i="22"/>
  <c r="Y127" i="25"/>
  <c r="AL127" i="28" s="1"/>
  <c r="Y52" i="22"/>
  <c r="Y178" i="25"/>
  <c r="AL178" i="28" s="1"/>
  <c r="Y41" i="22"/>
  <c r="Y35" i="22"/>
  <c r="Y172" i="25"/>
  <c r="AL172" i="28" s="1"/>
  <c r="Y176" i="25"/>
  <c r="AL176" i="28" s="1"/>
  <c r="Y39" i="22"/>
  <c r="Y67" i="22"/>
  <c r="Y68" i="22"/>
  <c r="Y62" i="22"/>
  <c r="Y70" i="21"/>
  <c r="Y69" i="21"/>
  <c r="Y52" i="21"/>
  <c r="Y118" i="22"/>
  <c r="Y213" i="25"/>
  <c r="AL213" i="28" s="1"/>
  <c r="Y210" i="25"/>
  <c r="AL210" i="28" s="1"/>
  <c r="Y115" i="22"/>
  <c r="Y114" i="21"/>
  <c r="Y291" i="25"/>
  <c r="AL291" i="28" s="1"/>
  <c r="Y119" i="25"/>
  <c r="AL119" i="28" s="1"/>
  <c r="Y167" i="25"/>
  <c r="AL167" i="28" s="1"/>
  <c r="Y30" i="22"/>
  <c r="Y82" i="22"/>
  <c r="Y56" i="21"/>
  <c r="Y153" i="25"/>
  <c r="AL153" i="28" s="1"/>
  <c r="Y16" i="22"/>
  <c r="Y120" i="25"/>
  <c r="AL120" i="28" s="1"/>
  <c r="Y40" i="22"/>
  <c r="Y177" i="25"/>
  <c r="AL177" i="28" s="1"/>
  <c r="Y254" i="25"/>
  <c r="AL254" i="28" s="1"/>
  <c r="Y35" i="21"/>
  <c r="Y51" i="22"/>
  <c r="Y155" i="25"/>
  <c r="AL155" i="28" s="1"/>
  <c r="Y18" i="22"/>
  <c r="Y112" i="25"/>
  <c r="AL112" i="28" s="1"/>
  <c r="Y16" i="21"/>
  <c r="Y235" i="25"/>
  <c r="AL235" i="28" s="1"/>
  <c r="Y121" i="25"/>
  <c r="AL121" i="28" s="1"/>
  <c r="Y159" i="25"/>
  <c r="AL159" i="28" s="1"/>
  <c r="Y22" i="22"/>
  <c r="Y40" i="21"/>
  <c r="Y259" i="25"/>
  <c r="AL259" i="28" s="1"/>
  <c r="Y49" i="22"/>
  <c r="Y56" i="22"/>
  <c r="Y29" i="21"/>
  <c r="Y248" i="25"/>
  <c r="AL248" i="28" s="1"/>
  <c r="Y249" i="25"/>
  <c r="AL249" i="28" s="1"/>
  <c r="Y30" i="21"/>
  <c r="Y253" i="25"/>
  <c r="AL253" i="28" s="1"/>
  <c r="Y34" i="21"/>
  <c r="Y129" i="25"/>
  <c r="AL129" i="28" s="1"/>
  <c r="Y79" i="22"/>
  <c r="Y73" i="22"/>
  <c r="Y80" i="22"/>
  <c r="Y54" i="21"/>
  <c r="Y107" i="21"/>
  <c r="Y106" i="21"/>
  <c r="Y68" i="21"/>
  <c r="Y276" i="25"/>
  <c r="AL276" i="28" s="1"/>
  <c r="Y95" i="21"/>
  <c r="Y92" i="21"/>
  <c r="Y104" i="22"/>
  <c r="Y122" i="22"/>
  <c r="Y217" i="25"/>
  <c r="AL217" i="28" s="1"/>
  <c r="Y216" i="25"/>
  <c r="AL216" i="28" s="1"/>
  <c r="Y121" i="22"/>
  <c r="Y107" i="22"/>
  <c r="Y215" i="25"/>
  <c r="AL215" i="28" s="1"/>
  <c r="Y120" i="22"/>
  <c r="Y106" i="22"/>
  <c r="Y105" i="22"/>
  <c r="Y218" i="25"/>
  <c r="AL218" i="28" s="1"/>
  <c r="Y123" i="22"/>
  <c r="U53" i="19"/>
  <c r="U105" i="19"/>
  <c r="U19" i="19"/>
  <c r="U156" i="24"/>
  <c r="Y156" i="28" s="1"/>
  <c r="AA156" i="28" s="1"/>
  <c r="U50" i="19"/>
  <c r="U32" i="19"/>
  <c r="U169" i="24"/>
  <c r="Y169" i="28" s="1"/>
  <c r="AA169" i="28" s="1"/>
  <c r="U125" i="24"/>
  <c r="Y125" i="28" s="1"/>
  <c r="AA125" i="28" s="1"/>
  <c r="U34" i="19"/>
  <c r="U171" i="24"/>
  <c r="Y171" i="28" s="1"/>
  <c r="AA171" i="28" s="1"/>
  <c r="U211" i="24"/>
  <c r="Y211" i="28" s="1"/>
  <c r="AA211" i="28" s="1"/>
  <c r="U116" i="19"/>
  <c r="U27" i="19"/>
  <c r="U164" i="24"/>
  <c r="Y164" i="28" s="1"/>
  <c r="AA164" i="28" s="1"/>
  <c r="U212" i="14"/>
  <c r="U61" i="19"/>
  <c r="U67" i="19"/>
  <c r="U88" i="19"/>
  <c r="U239" i="14"/>
  <c r="U230" i="24"/>
  <c r="Y230" i="28" s="1"/>
  <c r="AA230" i="28" s="1"/>
  <c r="U11" i="18"/>
  <c r="U26" i="19"/>
  <c r="U163" i="24"/>
  <c r="Y163" i="28" s="1"/>
  <c r="AA163" i="28" s="1"/>
  <c r="U51" i="19"/>
  <c r="U52" i="19"/>
  <c r="U29" i="19"/>
  <c r="U166" i="24"/>
  <c r="Y166" i="28" s="1"/>
  <c r="AA166" i="28" s="1"/>
  <c r="U56" i="19"/>
  <c r="U82" i="19"/>
  <c r="U162" i="24"/>
  <c r="Y162" i="28" s="1"/>
  <c r="AA162" i="28" s="1"/>
  <c r="U25" i="19"/>
  <c r="U95" i="19"/>
  <c r="U194" i="24"/>
  <c r="Y194" i="28" s="1"/>
  <c r="AA194" i="28" s="1"/>
  <c r="U246" i="14"/>
  <c r="U66" i="19"/>
  <c r="U79" i="19"/>
  <c r="U117" i="19"/>
  <c r="U212" i="24"/>
  <c r="Y212" i="28" s="1"/>
  <c r="AA212" i="28" s="1"/>
  <c r="U141" i="24"/>
  <c r="Y141" i="28" s="1"/>
  <c r="AA141" i="28" s="1"/>
  <c r="U40" i="19"/>
  <c r="U177" i="24"/>
  <c r="Y177" i="28" s="1"/>
  <c r="AA177" i="28" s="1"/>
  <c r="U54" i="19"/>
  <c r="U64" i="19"/>
  <c r="U98" i="19"/>
  <c r="U197" i="24"/>
  <c r="Y197" i="28" s="1"/>
  <c r="AA197" i="28" s="1"/>
  <c r="U75" i="19"/>
  <c r="U104" i="19"/>
  <c r="U255" i="14"/>
  <c r="U58" i="19"/>
  <c r="U42" i="19"/>
  <c r="U179" i="24"/>
  <c r="Y179" i="28" s="1"/>
  <c r="AA179" i="28" s="1"/>
  <c r="U172" i="24"/>
  <c r="Y172" i="28" s="1"/>
  <c r="AA172" i="28" s="1"/>
  <c r="U35" i="19"/>
  <c r="U213" i="24"/>
  <c r="Y213" i="28" s="1"/>
  <c r="AA213" i="28" s="1"/>
  <c r="U118" i="19"/>
  <c r="U77" i="19"/>
  <c r="U114" i="19"/>
  <c r="U209" i="24"/>
  <c r="Y209" i="28" s="1"/>
  <c r="AA209" i="28" s="1"/>
  <c r="U70" i="19"/>
  <c r="U96" i="19"/>
  <c r="U195" i="24"/>
  <c r="Y195" i="28" s="1"/>
  <c r="AA195" i="28" s="1"/>
  <c r="U97" i="19"/>
  <c r="U196" i="24"/>
  <c r="Y196" i="28" s="1"/>
  <c r="AA196" i="28" s="1"/>
  <c r="U254" i="24"/>
  <c r="Y254" i="28" s="1"/>
  <c r="AA254" i="28" s="1"/>
  <c r="U35" i="18"/>
  <c r="U38" i="19"/>
  <c r="U175" i="24"/>
  <c r="Y175" i="28" s="1"/>
  <c r="AA175" i="28" s="1"/>
  <c r="U117" i="24"/>
  <c r="Y117" i="28" s="1"/>
  <c r="AA117" i="28" s="1"/>
  <c r="U168" i="24"/>
  <c r="Y168" i="28" s="1"/>
  <c r="AA168" i="28" s="1"/>
  <c r="U31" i="19"/>
  <c r="U36" i="19"/>
  <c r="U173" i="24"/>
  <c r="Y173" i="28" s="1"/>
  <c r="AA173" i="28" s="1"/>
  <c r="U62" i="19"/>
  <c r="U37" i="19"/>
  <c r="U174" i="24"/>
  <c r="Y174" i="28" s="1"/>
  <c r="AA174" i="28" s="1"/>
  <c r="U33" i="19"/>
  <c r="U170" i="24"/>
  <c r="Y170" i="28" s="1"/>
  <c r="AA170" i="28" s="1"/>
  <c r="U122" i="19"/>
  <c r="U217" i="24"/>
  <c r="Y217" i="28" s="1"/>
  <c r="AA217" i="28" s="1"/>
  <c r="U210" i="24"/>
  <c r="Y210" i="28" s="1"/>
  <c r="AA210" i="28" s="1"/>
  <c r="U115" i="19"/>
  <c r="U81" i="19"/>
  <c r="U89" i="19"/>
  <c r="U133" i="24"/>
  <c r="Y133" i="28" s="1"/>
  <c r="AA133" i="28" s="1"/>
  <c r="U31" i="18"/>
  <c r="U250" i="24"/>
  <c r="Y250" i="28" s="1"/>
  <c r="AA250" i="28" s="1"/>
  <c r="U255" i="24"/>
  <c r="Y255" i="28" s="1"/>
  <c r="AA255" i="28" s="1"/>
  <c r="U36" i="18"/>
  <c r="U39" i="19"/>
  <c r="U176" i="24"/>
  <c r="Y176" i="28" s="1"/>
  <c r="AA176" i="28" s="1"/>
  <c r="U55" i="19"/>
  <c r="U74" i="19"/>
  <c r="U43" i="19"/>
  <c r="U180" i="24"/>
  <c r="Y180" i="28" s="1"/>
  <c r="AA180" i="28" s="1"/>
  <c r="U90" i="19"/>
  <c r="U80" i="19"/>
  <c r="U249" i="24"/>
  <c r="Y249" i="28" s="1"/>
  <c r="AA249" i="28" s="1"/>
  <c r="U30" i="18"/>
  <c r="U258" i="24"/>
  <c r="Y258" i="28" s="1"/>
  <c r="AA258" i="28" s="1"/>
  <c r="U39" i="18"/>
  <c r="U91" i="19"/>
  <c r="U167" i="24"/>
  <c r="Y167" i="28" s="1"/>
  <c r="AA167" i="28" s="1"/>
  <c r="U30" i="19"/>
  <c r="U41" i="19"/>
  <c r="U178" i="24"/>
  <c r="Y178" i="28" s="1"/>
  <c r="AA178" i="28" s="1"/>
  <c r="U78" i="19"/>
  <c r="U63" i="19"/>
  <c r="U106" i="19"/>
  <c r="U69" i="19"/>
  <c r="U69" i="18"/>
  <c r="U16" i="18"/>
  <c r="U235" i="24"/>
  <c r="Y235" i="28" s="1"/>
  <c r="AA235" i="28" s="1"/>
  <c r="U65" i="19"/>
  <c r="U237" i="24"/>
  <c r="Y237" i="28" s="1"/>
  <c r="AA237" i="28" s="1"/>
  <c r="U18" i="18"/>
  <c r="U73" i="19"/>
  <c r="U224" i="14"/>
  <c r="U76" i="19"/>
  <c r="U92" i="19"/>
  <c r="U240" i="24"/>
  <c r="Y240" i="28" s="1"/>
  <c r="AA240" i="28" s="1"/>
  <c r="U21" i="18"/>
  <c r="U56" i="18"/>
  <c r="U38" i="18"/>
  <c r="U257" i="24"/>
  <c r="Y257" i="28" s="1"/>
  <c r="AA257" i="28" s="1"/>
  <c r="U49" i="18"/>
  <c r="U324" i="14"/>
  <c r="U52" i="18"/>
  <c r="U64" i="18"/>
  <c r="U68" i="18"/>
  <c r="U96" i="18"/>
  <c r="U277" i="24"/>
  <c r="Y277" i="28" s="1"/>
  <c r="AA277" i="28" s="1"/>
  <c r="U22" i="18"/>
  <c r="U241" i="24"/>
  <c r="Y241" i="28" s="1"/>
  <c r="AA241" i="28" s="1"/>
  <c r="U248" i="24"/>
  <c r="Y248" i="28" s="1"/>
  <c r="AA248" i="28" s="1"/>
  <c r="U29" i="18"/>
  <c r="U216" i="24"/>
  <c r="Y216" i="28" s="1"/>
  <c r="AA216" i="28" s="1"/>
  <c r="U121" i="19"/>
  <c r="U234" i="24"/>
  <c r="Y234" i="28" s="1"/>
  <c r="AA234" i="28" s="1"/>
  <c r="U15" i="18"/>
  <c r="U107" i="18"/>
  <c r="U252" i="24"/>
  <c r="Y252" i="28" s="1"/>
  <c r="AA252" i="28" s="1"/>
  <c r="U33" i="18"/>
  <c r="U261" i="24"/>
  <c r="Y261" i="28" s="1"/>
  <c r="AA261" i="28" s="1"/>
  <c r="U42" i="18"/>
  <c r="U50" i="18"/>
  <c r="U97" i="18"/>
  <c r="U278" i="24"/>
  <c r="Y278" i="28" s="1"/>
  <c r="AA278" i="28" s="1"/>
  <c r="U370" i="14"/>
  <c r="U276" i="24"/>
  <c r="Y276" i="28" s="1"/>
  <c r="AA276" i="28" s="1"/>
  <c r="U95" i="18"/>
  <c r="U114" i="18"/>
  <c r="U291" i="24"/>
  <c r="Y291" i="28" s="1"/>
  <c r="AA291" i="28" s="1"/>
  <c r="U246" i="24"/>
  <c r="Y246" i="28" s="1"/>
  <c r="AA246" i="28" s="1"/>
  <c r="U27" i="18"/>
  <c r="U247" i="24"/>
  <c r="Y247" i="28" s="1"/>
  <c r="AA247" i="28" s="1"/>
  <c r="U28" i="18"/>
  <c r="U259" i="24"/>
  <c r="Y259" i="28" s="1"/>
  <c r="AA259" i="28" s="1"/>
  <c r="U40" i="18"/>
  <c r="U90" i="18"/>
  <c r="U88" i="18"/>
  <c r="U363" i="14"/>
  <c r="U91" i="18"/>
  <c r="U114" i="24"/>
  <c r="Y114" i="28" s="1"/>
  <c r="AA114" i="28" s="1"/>
  <c r="U119" i="24"/>
  <c r="Y119" i="28" s="1"/>
  <c r="AA119" i="28" s="1"/>
  <c r="U51" i="18"/>
  <c r="U57" i="18"/>
  <c r="U26" i="18"/>
  <c r="U245" i="24"/>
  <c r="Y245" i="28" s="1"/>
  <c r="AA245" i="28" s="1"/>
  <c r="U62" i="18"/>
  <c r="U74" i="18"/>
  <c r="U70" i="18"/>
  <c r="U78" i="18"/>
  <c r="U68" i="19"/>
  <c r="U119" i="19"/>
  <c r="U214" i="24"/>
  <c r="Y214" i="28" s="1"/>
  <c r="AA214" i="28" s="1"/>
  <c r="U107" i="19"/>
  <c r="U123" i="19"/>
  <c r="U218" i="24"/>
  <c r="Y218" i="28" s="1"/>
  <c r="AA218" i="28" s="1"/>
  <c r="U236" i="24"/>
  <c r="Y236" i="28" s="1"/>
  <c r="AA236" i="28" s="1"/>
  <c r="U17" i="18"/>
  <c r="U285" i="14"/>
  <c r="U10" i="18"/>
  <c r="U377" i="14"/>
  <c r="U361" i="14"/>
  <c r="U386" i="14"/>
  <c r="U393" i="14"/>
  <c r="U322" i="14"/>
  <c r="U229" i="24"/>
  <c r="Y229" i="28" s="1"/>
  <c r="AA229" i="28" s="1"/>
  <c r="U23" i="18"/>
  <c r="U242" i="24"/>
  <c r="Y242" i="28" s="1"/>
  <c r="AA242" i="28" s="1"/>
  <c r="U260" i="24"/>
  <c r="Y260" i="28" s="1"/>
  <c r="AA260" i="28" s="1"/>
  <c r="U41" i="18"/>
  <c r="U55" i="18"/>
  <c r="U58" i="18"/>
  <c r="U24" i="18"/>
  <c r="U243" i="24"/>
  <c r="Y243" i="28" s="1"/>
  <c r="AA243" i="28" s="1"/>
  <c r="U67" i="18"/>
  <c r="U388" i="14"/>
  <c r="U290" i="24"/>
  <c r="Y290" i="28" s="1"/>
  <c r="AA290" i="28" s="1"/>
  <c r="U113" i="18"/>
  <c r="U65" i="18"/>
  <c r="U136" i="24"/>
  <c r="Y136" i="28" s="1"/>
  <c r="AA136" i="28" s="1"/>
  <c r="U53" i="18"/>
  <c r="U105" i="18"/>
  <c r="U98" i="18"/>
  <c r="U279" i="24"/>
  <c r="Y279" i="28" s="1"/>
  <c r="AA279" i="28" s="1"/>
  <c r="U137" i="24"/>
  <c r="Y137" i="28" s="1"/>
  <c r="AA137" i="28" s="1"/>
  <c r="U262" i="24"/>
  <c r="Y262" i="28" s="1"/>
  <c r="AA262" i="28" s="1"/>
  <c r="U43" i="18"/>
  <c r="U289" i="14"/>
  <c r="U233" i="24"/>
  <c r="Y233" i="28" s="1"/>
  <c r="AA233" i="28" s="1"/>
  <c r="U14" i="18"/>
  <c r="U278" i="14"/>
  <c r="U264" i="14"/>
  <c r="U208" i="24"/>
  <c r="Y208" i="28" s="1"/>
  <c r="AA208" i="28" s="1"/>
  <c r="U113" i="19"/>
  <c r="U244" i="24"/>
  <c r="Y244" i="28" s="1"/>
  <c r="AA244" i="28" s="1"/>
  <c r="U25" i="18"/>
  <c r="U79" i="18"/>
  <c r="U253" i="24"/>
  <c r="Y253" i="28" s="1"/>
  <c r="AA253" i="28" s="1"/>
  <c r="U34" i="18"/>
  <c r="U256" i="24"/>
  <c r="Y256" i="28" s="1"/>
  <c r="AA256" i="28" s="1"/>
  <c r="U37" i="18"/>
  <c r="U82" i="18"/>
  <c r="U80" i="18"/>
  <c r="U49" i="19"/>
  <c r="U200" i="14"/>
  <c r="U120" i="19"/>
  <c r="U215" i="24"/>
  <c r="Y215" i="28" s="1"/>
  <c r="AA215" i="28" s="1"/>
  <c r="U19" i="18"/>
  <c r="U238" i="24"/>
  <c r="Y238" i="28" s="1"/>
  <c r="AA238" i="28" s="1"/>
  <c r="U61" i="18"/>
  <c r="U336" i="14"/>
  <c r="U239" i="24"/>
  <c r="Y239" i="28" s="1"/>
  <c r="AA239" i="28" s="1"/>
  <c r="U20" i="18"/>
  <c r="U54" i="18"/>
  <c r="U92" i="18"/>
  <c r="U251" i="24"/>
  <c r="Y251" i="28" s="1"/>
  <c r="AA251" i="28" s="1"/>
  <c r="U32" i="18"/>
  <c r="U77" i="18"/>
  <c r="U75" i="18"/>
  <c r="U18" i="19"/>
  <c r="U155" i="24"/>
  <c r="Y155" i="28" s="1"/>
  <c r="AA155" i="28" s="1"/>
  <c r="U129" i="24"/>
  <c r="Y129" i="28" s="1"/>
  <c r="AA129" i="28" s="1"/>
  <c r="U20" i="19"/>
  <c r="U157" i="24"/>
  <c r="Y157" i="28" s="1"/>
  <c r="AA157" i="28" s="1"/>
  <c r="U115" i="24"/>
  <c r="Y115" i="28" s="1"/>
  <c r="AA115" i="28" s="1"/>
  <c r="U348" i="14"/>
  <c r="U73" i="18"/>
  <c r="U76" i="18"/>
  <c r="U138" i="24"/>
  <c r="Y138" i="28" s="1"/>
  <c r="AA138" i="28" s="1"/>
  <c r="U11" i="19"/>
  <c r="U148" i="24"/>
  <c r="Y148" i="28" s="1"/>
  <c r="AA148" i="28" s="1"/>
  <c r="U124" i="24"/>
  <c r="Y124" i="28" s="1"/>
  <c r="AA124" i="28" s="1"/>
  <c r="U165" i="24"/>
  <c r="Y165" i="28" s="1"/>
  <c r="AA165" i="28" s="1"/>
  <c r="U28" i="19"/>
  <c r="U126" i="24"/>
  <c r="Y126" i="28" s="1"/>
  <c r="AA126" i="28" s="1"/>
  <c r="U15" i="19"/>
  <c r="U152" i="24"/>
  <c r="Y152" i="28" s="1"/>
  <c r="AA152" i="28" s="1"/>
  <c r="U131" i="24"/>
  <c r="Y131" i="28" s="1"/>
  <c r="AA131" i="28" s="1"/>
  <c r="U22" i="19"/>
  <c r="U159" i="24"/>
  <c r="Y159" i="28" s="1"/>
  <c r="AA159" i="28" s="1"/>
  <c r="U113" i="24"/>
  <c r="Y113" i="28" s="1"/>
  <c r="AA113" i="28" s="1"/>
  <c r="U57" i="19"/>
  <c r="U140" i="24"/>
  <c r="Y140" i="28" s="1"/>
  <c r="AA140" i="28" s="1"/>
  <c r="U121" i="24"/>
  <c r="Y121" i="28" s="1"/>
  <c r="AA121" i="28" s="1"/>
  <c r="U147" i="24"/>
  <c r="Y147" i="28" s="1"/>
  <c r="AA147" i="28" s="1"/>
  <c r="U253" i="14"/>
  <c r="U280" i="14"/>
  <c r="U237" i="14"/>
  <c r="U198" i="14"/>
  <c r="U161" i="14"/>
  <c r="U262" i="14"/>
  <c r="U10" i="19"/>
  <c r="U118" i="14"/>
  <c r="U81" i="18"/>
  <c r="U89" i="18"/>
  <c r="U130" i="24"/>
  <c r="Y130" i="28" s="1"/>
  <c r="AA130" i="28" s="1"/>
  <c r="U135" i="24"/>
  <c r="Y135" i="28" s="1"/>
  <c r="AA135" i="28" s="1"/>
  <c r="U116" i="24"/>
  <c r="Y116" i="28" s="1"/>
  <c r="AA116" i="28" s="1"/>
  <c r="U151" i="24"/>
  <c r="Y151" i="28" s="1"/>
  <c r="AA151" i="28" s="1"/>
  <c r="U165" i="14"/>
  <c r="U14" i="19"/>
  <c r="U118" i="24"/>
  <c r="Y118" i="28" s="1"/>
  <c r="AA118" i="28" s="1"/>
  <c r="U154" i="24"/>
  <c r="Y154" i="28" s="1"/>
  <c r="AA154" i="28" s="1"/>
  <c r="U17" i="19"/>
  <c r="U123" i="24"/>
  <c r="Y123" i="28" s="1"/>
  <c r="AA123" i="28" s="1"/>
  <c r="U106" i="18"/>
  <c r="U63" i="18"/>
  <c r="U66" i="18"/>
  <c r="U153" i="24"/>
  <c r="Y153" i="28" s="1"/>
  <c r="AA153" i="28" s="1"/>
  <c r="U16" i="19"/>
  <c r="U21" i="19"/>
  <c r="U158" i="24"/>
  <c r="Y158" i="28" s="1"/>
  <c r="AA158" i="28" s="1"/>
  <c r="U132" i="24"/>
  <c r="Y132" i="28" s="1"/>
  <c r="AA132" i="28" s="1"/>
  <c r="U134" i="24"/>
  <c r="Y134" i="28" s="1"/>
  <c r="AA134" i="28" s="1"/>
  <c r="U104" i="18"/>
  <c r="U379" i="14"/>
  <c r="U122" i="24"/>
  <c r="Y122" i="28" s="1"/>
  <c r="AA122" i="28" s="1"/>
  <c r="U24" i="19"/>
  <c r="U161" i="24"/>
  <c r="Y161" i="28" s="1"/>
  <c r="AA161" i="28" s="1"/>
  <c r="U127" i="24"/>
  <c r="Y127" i="28" s="1"/>
  <c r="AA127" i="28" s="1"/>
  <c r="U23" i="19"/>
  <c r="U160" i="24"/>
  <c r="Y160" i="28" s="1"/>
  <c r="AA160" i="28" s="1"/>
  <c r="U139" i="24"/>
  <c r="Y139" i="28" s="1"/>
  <c r="AA139" i="28" s="1"/>
  <c r="U112" i="24"/>
  <c r="Y112" i="28" s="1"/>
  <c r="AA112" i="28" s="1"/>
  <c r="U126" i="14"/>
  <c r="U120" i="24"/>
  <c r="Y120" i="28" s="1"/>
  <c r="AA120" i="28" s="1"/>
  <c r="U128" i="24"/>
  <c r="Y128" i="28" s="1"/>
  <c r="AA128" i="28" s="1"/>
  <c r="U446" i="14"/>
  <c r="U59" i="20" s="1"/>
  <c r="U444" i="14"/>
  <c r="U57" i="20" s="1"/>
  <c r="U445" i="14"/>
  <c r="U58" i="20" s="1"/>
  <c r="U443" i="14"/>
  <c r="U56" i="20" s="1"/>
  <c r="W419" i="17"/>
  <c r="X33" i="17" s="1"/>
  <c r="X33" i="25" s="1"/>
  <c r="V111" i="23"/>
  <c r="W112" i="17"/>
  <c r="V389" i="25"/>
  <c r="AC389" i="28" s="1"/>
  <c r="W100" i="25"/>
  <c r="AF100" i="28" s="1"/>
  <c r="W496" i="17"/>
  <c r="W418" i="17"/>
  <c r="W31" i="23" s="1"/>
  <c r="BC6" i="28"/>
  <c r="BE5" i="28"/>
  <c r="BD5" i="28"/>
  <c r="BB6" i="28"/>
  <c r="BA6" i="28"/>
  <c r="AF111" i="28"/>
  <c r="AF98" i="28"/>
  <c r="AF97" i="28"/>
  <c r="AF33" i="28"/>
  <c r="AF99" i="28"/>
  <c r="AF89" i="28"/>
  <c r="W480" i="17"/>
  <c r="W93" i="23" s="1"/>
  <c r="AC111" i="28"/>
  <c r="Z30" i="28"/>
  <c r="Z96" i="28"/>
  <c r="W313" i="28"/>
  <c r="W312" i="28"/>
  <c r="W315" i="28"/>
  <c r="W314" i="28"/>
  <c r="V190" i="28"/>
  <c r="X190" i="28" s="1"/>
  <c r="V183" i="28"/>
  <c r="X183" i="28" s="1"/>
  <c r="V192" i="28"/>
  <c r="X192" i="28" s="1"/>
  <c r="V221" i="28"/>
  <c r="X221" i="28" s="1"/>
  <c r="V223" i="28"/>
  <c r="X223" i="28" s="1"/>
  <c r="V187" i="28"/>
  <c r="X187" i="28" s="1"/>
  <c r="V108" i="28"/>
  <c r="X108" i="28" s="1"/>
  <c r="V185" i="28"/>
  <c r="X185" i="28" s="1"/>
  <c r="U99" i="14"/>
  <c r="T98" i="20"/>
  <c r="U98" i="24"/>
  <c r="U494" i="14"/>
  <c r="T299" i="24"/>
  <c r="U12" i="14"/>
  <c r="T11" i="20"/>
  <c r="U49" i="14"/>
  <c r="U50" i="24"/>
  <c r="U436" i="14"/>
  <c r="U22" i="24"/>
  <c r="U408" i="14"/>
  <c r="U479" i="14"/>
  <c r="U88" i="24"/>
  <c r="U422" i="14"/>
  <c r="U36" i="24"/>
  <c r="U14" i="24"/>
  <c r="U400" i="14"/>
  <c r="U13" i="14"/>
  <c r="U47" i="24"/>
  <c r="U433" i="14"/>
  <c r="U416" i="14"/>
  <c r="U30" i="24"/>
  <c r="U430" i="14"/>
  <c r="U44" i="24"/>
  <c r="U62" i="24"/>
  <c r="U453" i="14"/>
  <c r="T63" i="20"/>
  <c r="U64" i="14"/>
  <c r="T346" i="24"/>
  <c r="V346" i="28" s="1"/>
  <c r="X346" i="28" s="1"/>
  <c r="U497" i="14"/>
  <c r="U101" i="24"/>
  <c r="U423" i="14"/>
  <c r="U37" i="24"/>
  <c r="U431" i="14"/>
  <c r="U45" i="24"/>
  <c r="T300" i="24"/>
  <c r="V300" i="28" s="1"/>
  <c r="X300" i="28" s="1"/>
  <c r="T12" i="20"/>
  <c r="U452" i="14"/>
  <c r="U61" i="24"/>
  <c r="U474" i="14"/>
  <c r="U83" i="24"/>
  <c r="U33" i="24"/>
  <c r="U419" i="14"/>
  <c r="U99" i="24"/>
  <c r="U495" i="14"/>
  <c r="U421" i="14"/>
  <c r="U35" i="24"/>
  <c r="U401" i="14"/>
  <c r="U15" i="24"/>
  <c r="U461" i="14"/>
  <c r="U70" i="24"/>
  <c r="U481" i="14"/>
  <c r="U90" i="24"/>
  <c r="U406" i="14"/>
  <c r="U20" i="24"/>
  <c r="U417" i="14"/>
  <c r="U31" i="24"/>
  <c r="U424" i="14"/>
  <c r="U38" i="24"/>
  <c r="U427" i="14"/>
  <c r="U41" i="24"/>
  <c r="U480" i="14"/>
  <c r="U89" i="24"/>
  <c r="U19" i="24"/>
  <c r="U405" i="14"/>
  <c r="U432" i="14"/>
  <c r="U46" i="24"/>
  <c r="U426" i="14"/>
  <c r="U40" i="24"/>
  <c r="U463" i="14"/>
  <c r="U72" i="24"/>
  <c r="U425" i="14"/>
  <c r="U39" i="24"/>
  <c r="U438" i="14"/>
  <c r="U52" i="24"/>
  <c r="U468" i="14"/>
  <c r="U77" i="24"/>
  <c r="U420" i="14"/>
  <c r="U34" i="24"/>
  <c r="T99" i="20"/>
  <c r="U100" i="14"/>
  <c r="U486" i="14" s="1"/>
  <c r="U68" i="24"/>
  <c r="U459" i="14"/>
  <c r="U428" i="14"/>
  <c r="U442" i="14"/>
  <c r="U55" i="14"/>
  <c r="U473" i="14"/>
  <c r="U82" i="24"/>
  <c r="U456" i="14"/>
  <c r="U65" i="24"/>
  <c r="T389" i="24"/>
  <c r="V389" i="28" s="1"/>
  <c r="X389" i="28" s="1"/>
  <c r="U112" i="14"/>
  <c r="U106" i="14" s="1"/>
  <c r="T111" i="20"/>
  <c r="U413" i="14"/>
  <c r="U27" i="24"/>
  <c r="U63" i="24"/>
  <c r="U454" i="14"/>
  <c r="U74" i="24"/>
  <c r="U465" i="14"/>
  <c r="U472" i="14"/>
  <c r="U81" i="24"/>
  <c r="U84" i="24"/>
  <c r="U475" i="14"/>
  <c r="U439" i="14"/>
  <c r="U53" i="24"/>
  <c r="U414" i="14"/>
  <c r="U28" i="24"/>
  <c r="T225" i="24"/>
  <c r="V225" i="28" s="1"/>
  <c r="X225" i="28" s="1"/>
  <c r="T130" i="19"/>
  <c r="T101" i="20"/>
  <c r="U102" i="14"/>
  <c r="U85" i="24"/>
  <c r="U476" i="14"/>
  <c r="U455" i="14"/>
  <c r="U64" i="24"/>
  <c r="T342" i="24"/>
  <c r="V342" i="28" s="1"/>
  <c r="X342" i="28" s="1"/>
  <c r="T54" i="20"/>
  <c r="U23" i="24"/>
  <c r="U409" i="14"/>
  <c r="U25" i="24"/>
  <c r="U411" i="14"/>
  <c r="T105" i="20"/>
  <c r="T383" i="24"/>
  <c r="V383" i="28" s="1"/>
  <c r="X383" i="28" s="1"/>
  <c r="U407" i="14"/>
  <c r="U21" i="24"/>
  <c r="U477" i="14"/>
  <c r="U86" i="24"/>
  <c r="U458" i="14"/>
  <c r="U67" i="24"/>
  <c r="U418" i="14"/>
  <c r="U32" i="24"/>
  <c r="U496" i="14"/>
  <c r="U100" i="24"/>
  <c r="U471" i="14"/>
  <c r="U80" i="24"/>
  <c r="U457" i="14"/>
  <c r="U66" i="24"/>
  <c r="U464" i="14"/>
  <c r="U73" i="24"/>
  <c r="U87" i="24"/>
  <c r="U478" i="14"/>
  <c r="U69" i="24"/>
  <c r="U460" i="14"/>
  <c r="U437" i="14"/>
  <c r="U51" i="24"/>
  <c r="T100" i="20"/>
  <c r="U101" i="14"/>
  <c r="U97" i="24"/>
  <c r="U493" i="14"/>
  <c r="U404" i="14"/>
  <c r="U18" i="24"/>
  <c r="U462" i="14"/>
  <c r="U71" i="24"/>
  <c r="U429" i="14"/>
  <c r="U410" i="14"/>
  <c r="U24" i="24"/>
  <c r="U466" i="14"/>
  <c r="U75" i="24"/>
  <c r="U79" i="24"/>
  <c r="U470" i="14"/>
  <c r="X93" i="17"/>
  <c r="X479" i="17" s="1"/>
  <c r="X92" i="23" s="1"/>
  <c r="W375" i="25"/>
  <c r="AF375" i="28" s="1"/>
  <c r="W481" i="17"/>
  <c r="W90" i="25"/>
  <c r="W477" i="17"/>
  <c r="W90" i="23" s="1"/>
  <c r="W470" i="17"/>
  <c r="W83" i="23" s="1"/>
  <c r="U317" i="25"/>
  <c r="Z317" i="28" s="1"/>
  <c r="U71" i="25"/>
  <c r="X284" i="25"/>
  <c r="AI284" i="28" s="1"/>
  <c r="X150" i="25"/>
  <c r="AI150" i="28" s="1"/>
  <c r="X13" i="22"/>
  <c r="X186" i="25"/>
  <c r="AI186" i="28" s="1"/>
  <c r="X60" i="22"/>
  <c r="U31" i="25"/>
  <c r="X232" i="25"/>
  <c r="AI232" i="28" s="1"/>
  <c r="X187" i="25"/>
  <c r="AI187" i="28" s="1"/>
  <c r="X72" i="22"/>
  <c r="X207" i="25"/>
  <c r="AI207" i="28" s="1"/>
  <c r="X112" i="22"/>
  <c r="X274" i="25"/>
  <c r="AI274" i="28" s="1"/>
  <c r="W84" i="25"/>
  <c r="W75" i="25"/>
  <c r="U336" i="25"/>
  <c r="Z336" i="28" s="1"/>
  <c r="W386" i="25"/>
  <c r="AF386" i="28" s="1"/>
  <c r="W82" i="25"/>
  <c r="AF82" i="28" s="1"/>
  <c r="X223" i="25"/>
  <c r="AI223" i="28" s="1"/>
  <c r="X128" i="22"/>
  <c r="X269" i="25"/>
  <c r="AI269" i="28" s="1"/>
  <c r="W362" i="25"/>
  <c r="AF362" i="28" s="1"/>
  <c r="X97" i="25"/>
  <c r="W86" i="25"/>
  <c r="X190" i="25"/>
  <c r="AI190" i="28" s="1"/>
  <c r="X85" i="22"/>
  <c r="X221" i="25"/>
  <c r="AI221" i="28" s="1"/>
  <c r="X126" i="22"/>
  <c r="X272" i="25"/>
  <c r="AI272" i="28" s="1"/>
  <c r="W78" i="25"/>
  <c r="AF78" i="28" s="1"/>
  <c r="V15" i="25"/>
  <c r="AC15" i="28" s="1"/>
  <c r="V14" i="25"/>
  <c r="AC14" i="28" s="1"/>
  <c r="W87" i="25"/>
  <c r="X200" i="25"/>
  <c r="AI200" i="28" s="1"/>
  <c r="X101" i="22"/>
  <c r="X265" i="25"/>
  <c r="AI265" i="28" s="1"/>
  <c r="X282" i="25"/>
  <c r="AI282" i="28" s="1"/>
  <c r="W77" i="25"/>
  <c r="W85" i="25"/>
  <c r="W79" i="25"/>
  <c r="AF79" i="28" s="1"/>
  <c r="U29" i="25"/>
  <c r="Z29" i="28" s="1"/>
  <c r="U28" i="25"/>
  <c r="X192" i="25"/>
  <c r="AI192" i="28" s="1"/>
  <c r="X87" i="22"/>
  <c r="X268" i="25"/>
  <c r="AI268" i="28" s="1"/>
  <c r="X287" i="25"/>
  <c r="AI287" i="28" s="1"/>
  <c r="W83" i="25"/>
  <c r="U383" i="25"/>
  <c r="Z383" i="28" s="1"/>
  <c r="X294" i="25"/>
  <c r="AI294" i="28" s="1"/>
  <c r="U25" i="25"/>
  <c r="U72" i="25"/>
  <c r="U68" i="25"/>
  <c r="X185" i="25"/>
  <c r="X48" i="22"/>
  <c r="X202" i="25"/>
  <c r="AI202" i="28" s="1"/>
  <c r="X103" i="22"/>
  <c r="X275" i="25"/>
  <c r="AI275" i="28" s="1"/>
  <c r="X108" i="25"/>
  <c r="W368" i="25"/>
  <c r="AF368" i="28" s="1"/>
  <c r="W76" i="25"/>
  <c r="X183" i="25"/>
  <c r="X46" i="22"/>
  <c r="U26" i="25"/>
  <c r="X193" i="25"/>
  <c r="AI193" i="28" s="1"/>
  <c r="X94" i="22"/>
  <c r="U69" i="25"/>
  <c r="X205" i="25"/>
  <c r="AI205" i="28" s="1"/>
  <c r="X110" i="22"/>
  <c r="X267" i="25"/>
  <c r="AI267" i="28" s="1"/>
  <c r="V93" i="25"/>
  <c r="W385" i="25"/>
  <c r="AF385" i="28" s="1"/>
  <c r="X13" i="21"/>
  <c r="X72" i="21"/>
  <c r="X85" i="21"/>
  <c r="X46" i="21"/>
  <c r="X101" i="21"/>
  <c r="X110" i="21"/>
  <c r="X60" i="21"/>
  <c r="X117" i="21"/>
  <c r="X103" i="21"/>
  <c r="X94" i="21"/>
  <c r="W478" i="17"/>
  <c r="W91" i="23" s="1"/>
  <c r="X48" i="21"/>
  <c r="X87" i="21"/>
  <c r="W467" i="17"/>
  <c r="W80" i="23" s="1"/>
  <c r="W473" i="17"/>
  <c r="W86" i="23" s="1"/>
  <c r="V484" i="17"/>
  <c r="V97" i="23" s="1"/>
  <c r="V400" i="17"/>
  <c r="V13" i="23" s="1"/>
  <c r="U414" i="17"/>
  <c r="U27" i="23" s="1"/>
  <c r="X493" i="17"/>
  <c r="X106" i="23" s="1"/>
  <c r="V401" i="17"/>
  <c r="V14" i="23" s="1"/>
  <c r="W476" i="17"/>
  <c r="W89" i="23" s="1"/>
  <c r="W468" i="17"/>
  <c r="W81" i="23" s="1"/>
  <c r="W101" i="17"/>
  <c r="V60" i="17"/>
  <c r="U417" i="17"/>
  <c r="U30" i="23" s="1"/>
  <c r="W99" i="17"/>
  <c r="U415" i="17"/>
  <c r="U28" i="23" s="1"/>
  <c r="X109" i="17"/>
  <c r="X108" i="17"/>
  <c r="W475" i="17"/>
  <c r="W88" i="23" s="1"/>
  <c r="AL6" i="21"/>
  <c r="X80" i="17"/>
  <c r="W474" i="17"/>
  <c r="W87" i="23" s="1"/>
  <c r="X86" i="17"/>
  <c r="W469" i="17"/>
  <c r="W82" i="23" s="1"/>
  <c r="U463" i="17"/>
  <c r="U76" i="23" s="1"/>
  <c r="X489" i="17"/>
  <c r="X102" i="23" s="1"/>
  <c r="X488" i="17"/>
  <c r="X101" i="23" s="1"/>
  <c r="W100" i="17"/>
  <c r="Y388" i="17"/>
  <c r="X282" i="17"/>
  <c r="V44" i="17"/>
  <c r="U459" i="17"/>
  <c r="U72" i="23" s="1"/>
  <c r="V45" i="17"/>
  <c r="U73" i="23"/>
  <c r="V47" i="17"/>
  <c r="U462" i="17"/>
  <c r="U75" i="23" s="1"/>
  <c r="Y285" i="17"/>
  <c r="Y161" i="17"/>
  <c r="U79" i="17"/>
  <c r="T453" i="17"/>
  <c r="T66" i="23" s="1"/>
  <c r="T455" i="17"/>
  <c r="T68" i="23" s="1"/>
  <c r="U411" i="17"/>
  <c r="U24" i="23" s="1"/>
  <c r="U412" i="17"/>
  <c r="U25" i="23" s="1"/>
  <c r="U75" i="17"/>
  <c r="U27" i="17"/>
  <c r="T458" i="17"/>
  <c r="T71" i="23" s="1"/>
  <c r="T454" i="17"/>
  <c r="T67" i="23" s="1"/>
  <c r="T404" i="17"/>
  <c r="T17" i="23" s="1"/>
  <c r="T452" i="17"/>
  <c r="T65" i="23" s="1"/>
  <c r="T457" i="17"/>
  <c r="T70" i="23" s="1"/>
  <c r="Z5" i="17"/>
  <c r="V5" i="14"/>
  <c r="T64" i="20" l="1"/>
  <c r="U29" i="24"/>
  <c r="V299" i="28"/>
  <c r="X299" i="28" s="1"/>
  <c r="T484" i="14"/>
  <c r="T449" i="14" s="1"/>
  <c r="U103" i="14"/>
  <c r="U489" i="14" s="1"/>
  <c r="T102" i="20"/>
  <c r="U467" i="14"/>
  <c r="T336" i="24"/>
  <c r="V336" i="28" s="1"/>
  <c r="X336" i="28" s="1"/>
  <c r="U17" i="14"/>
  <c r="U26" i="24"/>
  <c r="Y26" i="28" s="1"/>
  <c r="AA26" i="28" s="1"/>
  <c r="W32" i="23"/>
  <c r="W320" i="25"/>
  <c r="AF320" i="28" s="1"/>
  <c r="X419" i="17"/>
  <c r="X32" i="23" s="1"/>
  <c r="U487" i="14"/>
  <c r="V59" i="14"/>
  <c r="U78" i="24"/>
  <c r="U488" i="14"/>
  <c r="U65" i="14"/>
  <c r="U60" i="24" s="1"/>
  <c r="T397" i="14"/>
  <c r="T10" i="20" s="1"/>
  <c r="T304" i="24"/>
  <c r="V304" i="28" s="1"/>
  <c r="V60" i="14"/>
  <c r="V57" i="14"/>
  <c r="V58" i="14"/>
  <c r="U103" i="18"/>
  <c r="U284" i="24"/>
  <c r="Y284" i="28" s="1"/>
  <c r="AA284" i="28" s="1"/>
  <c r="U150" i="24"/>
  <c r="Y150" i="28" s="1"/>
  <c r="AA150" i="28" s="1"/>
  <c r="U13" i="19"/>
  <c r="U13" i="18"/>
  <c r="U232" i="24"/>
  <c r="Y232" i="28" s="1"/>
  <c r="AA232" i="28" s="1"/>
  <c r="U294" i="24"/>
  <c r="Y294" i="28" s="1"/>
  <c r="AA294" i="28" s="1"/>
  <c r="U117" i="18"/>
  <c r="U94" i="19"/>
  <c r="U193" i="24"/>
  <c r="Y193" i="28" s="1"/>
  <c r="AA193" i="28" s="1"/>
  <c r="U110" i="19"/>
  <c r="U205" i="24"/>
  <c r="Y205" i="28" s="1"/>
  <c r="AA205" i="28" s="1"/>
  <c r="U60" i="18"/>
  <c r="U268" i="24"/>
  <c r="Y268" i="28" s="1"/>
  <c r="AA268" i="28" s="1"/>
  <c r="U110" i="18"/>
  <c r="U287" i="24"/>
  <c r="Y287" i="28" s="1"/>
  <c r="AA287" i="28" s="1"/>
  <c r="U87" i="18"/>
  <c r="U274" i="24"/>
  <c r="Y274" i="28" s="1"/>
  <c r="AA274" i="28" s="1"/>
  <c r="U9" i="19"/>
  <c r="U146" i="24"/>
  <c r="Y146" i="28" s="1"/>
  <c r="AA146" i="28" s="1"/>
  <c r="U72" i="18"/>
  <c r="U269" i="24"/>
  <c r="Y269" i="28" s="1"/>
  <c r="AA269" i="28" s="1"/>
  <c r="U85" i="18"/>
  <c r="U272" i="24"/>
  <c r="Y272" i="28" s="1"/>
  <c r="AA272" i="28" s="1"/>
  <c r="U103" i="19"/>
  <c r="U202" i="24"/>
  <c r="Y202" i="28" s="1"/>
  <c r="AA202" i="28" s="1"/>
  <c r="U183" i="24"/>
  <c r="Y183" i="28" s="1"/>
  <c r="AA183" i="28" s="1"/>
  <c r="U46" i="19"/>
  <c r="U282" i="24"/>
  <c r="Y282" i="28" s="1"/>
  <c r="AA282" i="28" s="1"/>
  <c r="U101" i="18"/>
  <c r="U60" i="19"/>
  <c r="U186" i="24"/>
  <c r="Y186" i="28" s="1"/>
  <c r="AA186" i="28" s="1"/>
  <c r="U85" i="19"/>
  <c r="U190" i="24"/>
  <c r="Y190" i="28" s="1"/>
  <c r="AA190" i="28" s="1"/>
  <c r="U112" i="19"/>
  <c r="U207" i="24"/>
  <c r="Y207" i="28" s="1"/>
  <c r="AA207" i="28" s="1"/>
  <c r="U112" i="18"/>
  <c r="U289" i="24"/>
  <c r="Y289" i="28" s="1"/>
  <c r="AA289" i="28" s="1"/>
  <c r="U48" i="18"/>
  <c r="U267" i="24"/>
  <c r="Y267" i="28" s="1"/>
  <c r="AA267" i="28" s="1"/>
  <c r="U128" i="19"/>
  <c r="U282" i="14"/>
  <c r="U223" i="24"/>
  <c r="Y223" i="28" s="1"/>
  <c r="AA223" i="28" s="1"/>
  <c r="U221" i="24"/>
  <c r="Y221" i="28" s="1"/>
  <c r="AA221" i="28" s="1"/>
  <c r="U126" i="19"/>
  <c r="U228" i="24"/>
  <c r="Y228" i="28" s="1"/>
  <c r="AA228" i="28" s="1"/>
  <c r="U9" i="18"/>
  <c r="U72" i="19"/>
  <c r="U187" i="24"/>
  <c r="Y187" i="28" s="1"/>
  <c r="AA187" i="28" s="1"/>
  <c r="U101" i="19"/>
  <c r="U200" i="24"/>
  <c r="Y200" i="28" s="1"/>
  <c r="AA200" i="28" s="1"/>
  <c r="U94" i="18"/>
  <c r="U275" i="24"/>
  <c r="Y275" i="28" s="1"/>
  <c r="AA275" i="28" s="1"/>
  <c r="U111" i="24"/>
  <c r="Y111" i="28" s="1"/>
  <c r="U108" i="24"/>
  <c r="Y108" i="28" s="1"/>
  <c r="AA108" i="28" s="1"/>
  <c r="U48" i="19"/>
  <c r="U185" i="24"/>
  <c r="Y185" i="28" s="1"/>
  <c r="AA185" i="28" s="1"/>
  <c r="U46" i="18"/>
  <c r="U265" i="24"/>
  <c r="Y265" i="28" s="1"/>
  <c r="AA265" i="28" s="1"/>
  <c r="U192" i="24"/>
  <c r="Y192" i="28" s="1"/>
  <c r="AA192" i="28" s="1"/>
  <c r="U87" i="19"/>
  <c r="W319" i="25"/>
  <c r="AF319" i="28" s="1"/>
  <c r="W498" i="17"/>
  <c r="W102" i="25"/>
  <c r="AF102" i="28" s="1"/>
  <c r="W109" i="23"/>
  <c r="X110" i="17"/>
  <c r="W387" i="25"/>
  <c r="AF387" i="28" s="1"/>
  <c r="X32" i="17"/>
  <c r="BF5" i="28"/>
  <c r="W376" i="25"/>
  <c r="AF376" i="28" s="1"/>
  <c r="BE6" i="28"/>
  <c r="BD6" i="28"/>
  <c r="AI108" i="28"/>
  <c r="AI33" i="28"/>
  <c r="AI183" i="28"/>
  <c r="AI185" i="28"/>
  <c r="AI97" i="28"/>
  <c r="AF83" i="28"/>
  <c r="AF85" i="28"/>
  <c r="AF86" i="28"/>
  <c r="AF76" i="28"/>
  <c r="AF77" i="28"/>
  <c r="AF75" i="28"/>
  <c r="AF84" i="28"/>
  <c r="AF87" i="28"/>
  <c r="AF90" i="28"/>
  <c r="X94" i="17"/>
  <c r="AC93" i="28"/>
  <c r="Z68" i="28"/>
  <c r="Z69" i="28"/>
  <c r="Z72" i="28"/>
  <c r="Z71" i="28"/>
  <c r="Z25" i="28"/>
  <c r="Z31" i="28"/>
  <c r="Z26" i="28"/>
  <c r="Z28" i="28"/>
  <c r="Y79" i="28"/>
  <c r="AA79" i="28" s="1"/>
  <c r="Y100" i="28"/>
  <c r="AA100" i="28" s="1"/>
  <c r="Y86" i="28"/>
  <c r="AA86" i="28" s="1"/>
  <c r="Y14" i="28"/>
  <c r="AA14" i="28" s="1"/>
  <c r="Y22" i="28"/>
  <c r="AA22" i="28" s="1"/>
  <c r="Y87" i="28"/>
  <c r="AA87" i="28" s="1"/>
  <c r="Y84" i="28"/>
  <c r="AA84" i="28" s="1"/>
  <c r="Y52" i="28"/>
  <c r="AA52" i="28" s="1"/>
  <c r="Y90" i="28"/>
  <c r="AA90" i="28" s="1"/>
  <c r="Y21" i="28"/>
  <c r="AA21" i="28" s="1"/>
  <c r="Y81" i="28"/>
  <c r="AA81" i="28" s="1"/>
  <c r="Y99" i="28"/>
  <c r="AA99" i="28" s="1"/>
  <c r="Y101" i="28"/>
  <c r="AA101" i="28" s="1"/>
  <c r="Y50" i="28"/>
  <c r="AA50" i="28" s="1"/>
  <c r="Y24" i="28"/>
  <c r="AA24" i="28" s="1"/>
  <c r="Y51" i="28"/>
  <c r="AA51" i="28" s="1"/>
  <c r="Y28" i="28"/>
  <c r="AA28" i="28" s="1"/>
  <c r="Y18" i="28"/>
  <c r="Y23" i="28"/>
  <c r="AA23" i="28" s="1"/>
  <c r="Y85" i="28"/>
  <c r="AA85" i="28" s="1"/>
  <c r="Y15" i="28"/>
  <c r="AA15" i="28" s="1"/>
  <c r="Y29" i="28"/>
  <c r="AA29" i="28" s="1"/>
  <c r="Y88" i="28"/>
  <c r="AA88" i="28" s="1"/>
  <c r="Y80" i="28"/>
  <c r="AA80" i="28" s="1"/>
  <c r="Y78" i="28"/>
  <c r="AA78" i="28" s="1"/>
  <c r="Y53" i="28"/>
  <c r="AA53" i="28" s="1"/>
  <c r="Y19" i="28"/>
  <c r="Y27" i="28"/>
  <c r="AA27" i="28" s="1"/>
  <c r="Y82" i="28"/>
  <c r="AA82" i="28" s="1"/>
  <c r="Y89" i="28"/>
  <c r="AA89" i="28" s="1"/>
  <c r="Y20" i="28"/>
  <c r="Y83" i="28"/>
  <c r="AA83" i="28" s="1"/>
  <c r="Y61" i="28"/>
  <c r="Y25" i="28"/>
  <c r="AA25" i="28" s="1"/>
  <c r="Y39" i="28"/>
  <c r="AA39" i="28" s="1"/>
  <c r="Y40" i="28"/>
  <c r="AA40" i="28" s="1"/>
  <c r="Y46" i="28"/>
  <c r="AA46" i="28" s="1"/>
  <c r="Y38" i="28"/>
  <c r="AA38" i="28" s="1"/>
  <c r="Y70" i="28"/>
  <c r="AA70" i="28" s="1"/>
  <c r="Y36" i="28"/>
  <c r="AA36" i="28" s="1"/>
  <c r="Y66" i="28"/>
  <c r="AA66" i="28" s="1"/>
  <c r="Y32" i="28"/>
  <c r="AA32" i="28" s="1"/>
  <c r="Y42" i="28"/>
  <c r="AA42" i="28" s="1"/>
  <c r="Y33" i="28"/>
  <c r="AA33" i="28" s="1"/>
  <c r="Y45" i="28"/>
  <c r="AA45" i="28" s="1"/>
  <c r="Y43" i="28"/>
  <c r="AA43" i="28" s="1"/>
  <c r="Y74" i="28"/>
  <c r="AA74" i="28" s="1"/>
  <c r="Y65" i="28"/>
  <c r="AA65" i="28" s="1"/>
  <c r="Y34" i="28"/>
  <c r="AA34" i="28" s="1"/>
  <c r="Y31" i="28"/>
  <c r="AA31" i="28" s="1"/>
  <c r="Y62" i="28"/>
  <c r="Y47" i="28"/>
  <c r="AA47" i="28" s="1"/>
  <c r="Y67" i="28"/>
  <c r="AA67" i="28" s="1"/>
  <c r="Y76" i="28"/>
  <c r="AA76" i="28" s="1"/>
  <c r="Y37" i="28"/>
  <c r="AA37" i="28" s="1"/>
  <c r="Y71" i="28"/>
  <c r="AA71" i="28" s="1"/>
  <c r="Y69" i="28"/>
  <c r="AA69" i="28" s="1"/>
  <c r="Y63" i="28"/>
  <c r="Y77" i="28"/>
  <c r="AA77" i="28" s="1"/>
  <c r="Y72" i="28"/>
  <c r="AA72" i="28" s="1"/>
  <c r="Y35" i="28"/>
  <c r="AA35" i="28" s="1"/>
  <c r="Y98" i="28"/>
  <c r="AA98" i="28" s="1"/>
  <c r="Y75" i="28"/>
  <c r="AA75" i="28" s="1"/>
  <c r="Y97" i="28"/>
  <c r="AA97" i="28" s="1"/>
  <c r="Y41" i="28"/>
  <c r="AA41" i="28" s="1"/>
  <c r="Y44" i="28"/>
  <c r="AA44" i="28" s="1"/>
  <c r="Y73" i="28"/>
  <c r="AA73" i="28" s="1"/>
  <c r="Y64" i="28"/>
  <c r="AA64" i="28" s="1"/>
  <c r="Y68" i="28"/>
  <c r="AA68" i="28" s="1"/>
  <c r="Y30" i="28"/>
  <c r="AA30" i="28" s="1"/>
  <c r="X88" i="25"/>
  <c r="U12" i="24"/>
  <c r="U398" i="14"/>
  <c r="U11" i="14"/>
  <c r="U79" i="20"/>
  <c r="V80" i="14"/>
  <c r="U362" i="24"/>
  <c r="U70" i="20"/>
  <c r="V71" i="14"/>
  <c r="U353" i="24"/>
  <c r="U67" i="20"/>
  <c r="V68" i="14"/>
  <c r="U350" i="24"/>
  <c r="U102" i="24"/>
  <c r="U498" i="14"/>
  <c r="U492" i="14" s="1"/>
  <c r="U55" i="24"/>
  <c r="U76" i="20"/>
  <c r="U359" i="24"/>
  <c r="V77" i="14"/>
  <c r="U30" i="20"/>
  <c r="U318" i="24"/>
  <c r="V31" i="14"/>
  <c r="V29" i="14"/>
  <c r="U28" i="20"/>
  <c r="U316" i="24"/>
  <c r="U451" i="14"/>
  <c r="V66" i="14"/>
  <c r="U65" i="20"/>
  <c r="U348" i="24"/>
  <c r="U29" i="20"/>
  <c r="V30" i="14"/>
  <c r="U317" i="24"/>
  <c r="U24" i="20"/>
  <c r="U312" i="24"/>
  <c r="V25" i="14"/>
  <c r="U358" i="24"/>
  <c r="U75" i="20"/>
  <c r="V76" i="14"/>
  <c r="U100" i="20"/>
  <c r="V101" i="14"/>
  <c r="V92" i="14"/>
  <c r="U91" i="20"/>
  <c r="U374" i="24"/>
  <c r="V91" i="14"/>
  <c r="U373" i="24"/>
  <c r="U90" i="20"/>
  <c r="U101" i="20"/>
  <c r="V102" i="14"/>
  <c r="U441" i="14"/>
  <c r="U55" i="20"/>
  <c r="V56" i="14"/>
  <c r="U33" i="20"/>
  <c r="V34" i="14"/>
  <c r="U321" i="24"/>
  <c r="U45" i="20"/>
  <c r="V46" i="14"/>
  <c r="U333" i="24"/>
  <c r="U74" i="20"/>
  <c r="V75" i="14"/>
  <c r="U357" i="24"/>
  <c r="U386" i="24"/>
  <c r="V109" i="14"/>
  <c r="U108" i="20"/>
  <c r="U36" i="20"/>
  <c r="V37" i="14"/>
  <c r="U324" i="24"/>
  <c r="T62" i="20"/>
  <c r="T345" i="24"/>
  <c r="V345" i="28" s="1"/>
  <c r="V22" i="14"/>
  <c r="U21" i="20"/>
  <c r="U309" i="24"/>
  <c r="T97" i="20"/>
  <c r="T380" i="24"/>
  <c r="V380" i="28" s="1"/>
  <c r="X380" i="28" s="1"/>
  <c r="U88" i="20"/>
  <c r="U371" i="24"/>
  <c r="V89" i="14"/>
  <c r="U339" i="24"/>
  <c r="U51" i="20"/>
  <c r="V52" i="14"/>
  <c r="U376" i="24"/>
  <c r="V94" i="14"/>
  <c r="U93" i="20"/>
  <c r="U17" i="24"/>
  <c r="V23" i="14"/>
  <c r="U310" i="24"/>
  <c r="U22" i="20"/>
  <c r="U27" i="20"/>
  <c r="U315" i="24"/>
  <c r="V28" i="14"/>
  <c r="V42" i="14"/>
  <c r="U41" i="20"/>
  <c r="U329" i="24"/>
  <c r="U326" i="24"/>
  <c r="U38" i="20"/>
  <c r="V39" i="14"/>
  <c r="V41" i="14"/>
  <c r="U328" i="24"/>
  <c r="U40" i="20"/>
  <c r="U313" i="24"/>
  <c r="U25" i="20"/>
  <c r="V26" i="14"/>
  <c r="U46" i="20"/>
  <c r="V47" i="14"/>
  <c r="U334" i="24"/>
  <c r="V35" i="14"/>
  <c r="U34" i="20"/>
  <c r="U322" i="24"/>
  <c r="U92" i="20"/>
  <c r="V93" i="14"/>
  <c r="U375" i="24"/>
  <c r="U23" i="20"/>
  <c r="V24" i="14"/>
  <c r="U311" i="24"/>
  <c r="U403" i="14"/>
  <c r="U17" i="20"/>
  <c r="V18" i="14"/>
  <c r="U305" i="24"/>
  <c r="V85" i="14"/>
  <c r="U84" i="20"/>
  <c r="U367" i="24"/>
  <c r="U319" i="24"/>
  <c r="U31" i="20"/>
  <c r="V32" i="14"/>
  <c r="U85" i="20"/>
  <c r="V86" i="14"/>
  <c r="U368" i="24"/>
  <c r="U69" i="20"/>
  <c r="V70" i="14"/>
  <c r="U352" i="24"/>
  <c r="V73" i="14"/>
  <c r="U355" i="24"/>
  <c r="U72" i="20"/>
  <c r="U18" i="20"/>
  <c r="U306" i="24"/>
  <c r="V19" i="14"/>
  <c r="U307" i="24"/>
  <c r="U19" i="20"/>
  <c r="V20" i="14"/>
  <c r="U370" i="24"/>
  <c r="U87" i="20"/>
  <c r="V88" i="14"/>
  <c r="U59" i="24"/>
  <c r="U450" i="14"/>
  <c r="U485" i="14"/>
  <c r="U98" i="14"/>
  <c r="U366" i="24"/>
  <c r="U83" i="20"/>
  <c r="V84" i="14"/>
  <c r="U50" i="20"/>
  <c r="V51" i="14"/>
  <c r="U338" i="24"/>
  <c r="V21" i="14"/>
  <c r="U20" i="20"/>
  <c r="U308" i="24"/>
  <c r="U68" i="20"/>
  <c r="V69" i="14"/>
  <c r="U351" i="24"/>
  <c r="U26" i="20"/>
  <c r="U314" i="24"/>
  <c r="V27" i="14"/>
  <c r="U364" i="24"/>
  <c r="U81" i="20"/>
  <c r="V82" i="14"/>
  <c r="U80" i="20"/>
  <c r="V81" i="14"/>
  <c r="U363" i="24"/>
  <c r="U302" i="24"/>
  <c r="U14" i="20"/>
  <c r="V15" i="14"/>
  <c r="V33" i="14"/>
  <c r="U320" i="24"/>
  <c r="U32" i="20"/>
  <c r="U323" i="24"/>
  <c r="V36" i="14"/>
  <c r="U35" i="20"/>
  <c r="U49" i="20"/>
  <c r="U337" i="24"/>
  <c r="U435" i="14"/>
  <c r="V50" i="14"/>
  <c r="U96" i="24"/>
  <c r="U77" i="20"/>
  <c r="U360" i="24"/>
  <c r="V78" i="14"/>
  <c r="U52" i="20"/>
  <c r="V53" i="14"/>
  <c r="U340" i="24"/>
  <c r="U78" i="20"/>
  <c r="U361" i="24"/>
  <c r="V79" i="14"/>
  <c r="V40" i="14"/>
  <c r="U39" i="20"/>
  <c r="U327" i="24"/>
  <c r="U325" i="24"/>
  <c r="V38" i="14"/>
  <c r="U37" i="20"/>
  <c r="U43" i="20"/>
  <c r="U331" i="24"/>
  <c r="V44" i="14"/>
  <c r="U13" i="24"/>
  <c r="U42" i="20"/>
  <c r="V43" i="14"/>
  <c r="U330" i="24"/>
  <c r="V107" i="14"/>
  <c r="U384" i="24"/>
  <c r="U106" i="20"/>
  <c r="V74" i="14"/>
  <c r="U73" i="20"/>
  <c r="U356" i="24"/>
  <c r="V110" i="14"/>
  <c r="U109" i="20"/>
  <c r="U387" i="24"/>
  <c r="U354" i="24"/>
  <c r="U71" i="20"/>
  <c r="V72" i="14"/>
  <c r="U82" i="20"/>
  <c r="V83" i="14"/>
  <c r="U365" i="24"/>
  <c r="V90" i="14"/>
  <c r="U372" i="24"/>
  <c r="U89" i="20"/>
  <c r="U369" i="24"/>
  <c r="V87" i="14"/>
  <c r="U86" i="20"/>
  <c r="U99" i="20"/>
  <c r="V100" i="14"/>
  <c r="U94" i="20"/>
  <c r="U377" i="24"/>
  <c r="V95" i="14"/>
  <c r="U44" i="20"/>
  <c r="V45" i="14"/>
  <c r="U332" i="24"/>
  <c r="V111" i="14"/>
  <c r="U110" i="20"/>
  <c r="U388" i="24"/>
  <c r="V67" i="14"/>
  <c r="U349" i="24"/>
  <c r="U66" i="20"/>
  <c r="V14" i="14"/>
  <c r="U301" i="24"/>
  <c r="U13" i="20"/>
  <c r="U399" i="14"/>
  <c r="U49" i="24"/>
  <c r="V108" i="14"/>
  <c r="U107" i="20"/>
  <c r="U385" i="24"/>
  <c r="W94" i="23"/>
  <c r="W377" i="25"/>
  <c r="AF377" i="28" s="1"/>
  <c r="X95" i="17"/>
  <c r="X91" i="17"/>
  <c r="X86" i="25" s="1"/>
  <c r="W373" i="25"/>
  <c r="AF373" i="28" s="1"/>
  <c r="X84" i="17"/>
  <c r="W366" i="25"/>
  <c r="AF366" i="28" s="1"/>
  <c r="T349" i="25"/>
  <c r="Y228" i="25"/>
  <c r="AL228" i="28" s="1"/>
  <c r="T350" i="25"/>
  <c r="U358" i="25"/>
  <c r="Z358" i="28" s="1"/>
  <c r="U74" i="25"/>
  <c r="V47" i="25"/>
  <c r="X75" i="25"/>
  <c r="U27" i="25"/>
  <c r="U356" i="25"/>
  <c r="Z356" i="28" s="1"/>
  <c r="U318" i="25"/>
  <c r="Z318" i="28" s="1"/>
  <c r="U315" i="25"/>
  <c r="Z315" i="28" s="1"/>
  <c r="V380" i="25"/>
  <c r="AC380" i="28" s="1"/>
  <c r="W374" i="25"/>
  <c r="AF374" i="28" s="1"/>
  <c r="V45" i="25"/>
  <c r="AC45" i="28" s="1"/>
  <c r="U359" i="25"/>
  <c r="Z359" i="28" s="1"/>
  <c r="U355" i="25"/>
  <c r="Z355" i="28" s="1"/>
  <c r="W364" i="25"/>
  <c r="AF364" i="28" s="1"/>
  <c r="W372" i="25"/>
  <c r="AF372" i="28" s="1"/>
  <c r="W369" i="25"/>
  <c r="AF369" i="28" s="1"/>
  <c r="U70" i="25"/>
  <c r="T351" i="25"/>
  <c r="X320" i="25"/>
  <c r="AI320" i="28" s="1"/>
  <c r="W365" i="25"/>
  <c r="AF365" i="28" s="1"/>
  <c r="U316" i="25"/>
  <c r="Z316" i="28" s="1"/>
  <c r="T353" i="25"/>
  <c r="U313" i="25"/>
  <c r="Z313" i="28" s="1"/>
  <c r="V44" i="25"/>
  <c r="AC44" i="28" s="1"/>
  <c r="X375" i="25"/>
  <c r="AI375" i="28" s="1"/>
  <c r="X81" i="25"/>
  <c r="AI81" i="28" s="1"/>
  <c r="W371" i="25"/>
  <c r="AF371" i="28" s="1"/>
  <c r="W363" i="25"/>
  <c r="AF363" i="28" s="1"/>
  <c r="T348" i="25"/>
  <c r="Y146" i="25"/>
  <c r="AL146" i="28" s="1"/>
  <c r="Y9" i="22"/>
  <c r="X225" i="25"/>
  <c r="AI225" i="28" s="1"/>
  <c r="X130" i="22"/>
  <c r="Y289" i="25"/>
  <c r="AL289" i="28" s="1"/>
  <c r="X98" i="25"/>
  <c r="V302" i="25"/>
  <c r="AC302" i="28" s="1"/>
  <c r="T354" i="25"/>
  <c r="T305" i="25"/>
  <c r="U312" i="25"/>
  <c r="Z312" i="28" s="1"/>
  <c r="W370" i="25"/>
  <c r="AF370" i="28" s="1"/>
  <c r="X99" i="25"/>
  <c r="X384" i="25"/>
  <c r="AI384" i="28" s="1"/>
  <c r="V301" i="25"/>
  <c r="AC301" i="28" s="1"/>
  <c r="X92" i="17"/>
  <c r="Y9" i="21"/>
  <c r="Y112" i="21"/>
  <c r="X87" i="17"/>
  <c r="X473" i="17" s="1"/>
  <c r="X86" i="23" s="1"/>
  <c r="X81" i="17"/>
  <c r="X89" i="17"/>
  <c r="X495" i="17"/>
  <c r="X108" i="23" s="1"/>
  <c r="X90" i="17"/>
  <c r="X494" i="17"/>
  <c r="X107" i="23" s="1"/>
  <c r="W485" i="17"/>
  <c r="W98" i="23" s="1"/>
  <c r="W14" i="17"/>
  <c r="W15" i="17"/>
  <c r="Y103" i="17"/>
  <c r="W486" i="17"/>
  <c r="W99" i="23" s="1"/>
  <c r="X88" i="17"/>
  <c r="V446" i="17"/>
  <c r="V59" i="23" s="1"/>
  <c r="Y107" i="17"/>
  <c r="Y102" i="17"/>
  <c r="X82" i="17"/>
  <c r="W487" i="17"/>
  <c r="W100" i="23" s="1"/>
  <c r="X466" i="17"/>
  <c r="X79" i="23" s="1"/>
  <c r="X472" i="17"/>
  <c r="X85" i="23" s="1"/>
  <c r="X83" i="17"/>
  <c r="V73" i="17"/>
  <c r="W98" i="17"/>
  <c r="Y118" i="17"/>
  <c r="Y393" i="17"/>
  <c r="Y386" i="17"/>
  <c r="Y377" i="17"/>
  <c r="Y361" i="17"/>
  <c r="Y324" i="17"/>
  <c r="Y379" i="17"/>
  <c r="Y363" i="17"/>
  <c r="Y370" i="17"/>
  <c r="Y348" i="17"/>
  <c r="Y336" i="17"/>
  <c r="Y322" i="17"/>
  <c r="Y278" i="17"/>
  <c r="Y280" i="17"/>
  <c r="Y264" i="17"/>
  <c r="Y262" i="17"/>
  <c r="Y255" i="17"/>
  <c r="Y246" i="17"/>
  <c r="Y239" i="17"/>
  <c r="Y253" i="17"/>
  <c r="Y237" i="17"/>
  <c r="Y198" i="17"/>
  <c r="Y224" i="17"/>
  <c r="Y212" i="17"/>
  <c r="Y33" i="17"/>
  <c r="Y200" i="17"/>
  <c r="Y93" i="17"/>
  <c r="V433" i="17"/>
  <c r="V46" i="23" s="1"/>
  <c r="V431" i="17"/>
  <c r="V44" i="23" s="1"/>
  <c r="V430" i="17"/>
  <c r="V43" i="23" s="1"/>
  <c r="U465" i="17"/>
  <c r="U78" i="23" s="1"/>
  <c r="V46" i="17"/>
  <c r="U461" i="17"/>
  <c r="U74" i="23" s="1"/>
  <c r="Y289" i="17"/>
  <c r="Y165" i="17"/>
  <c r="T410" i="17"/>
  <c r="T23" i="23" s="1"/>
  <c r="T406" i="17"/>
  <c r="T19" i="23" s="1"/>
  <c r="T407" i="17"/>
  <c r="T20" i="23" s="1"/>
  <c r="X126" i="17"/>
  <c r="U126" i="17"/>
  <c r="T409" i="17"/>
  <c r="T22" i="23" s="1"/>
  <c r="T456" i="17"/>
  <c r="T69" i="23" s="1"/>
  <c r="T408" i="17"/>
  <c r="T21" i="23" s="1"/>
  <c r="T405" i="17"/>
  <c r="T18" i="23" s="1"/>
  <c r="V76" i="17"/>
  <c r="V77" i="17"/>
  <c r="V74" i="17"/>
  <c r="V26" i="17"/>
  <c r="V25" i="17"/>
  <c r="U413" i="17"/>
  <c r="U26" i="23" s="1"/>
  <c r="U78" i="17"/>
  <c r="V6" i="14"/>
  <c r="U71" i="17"/>
  <c r="U66" i="17"/>
  <c r="U68" i="17"/>
  <c r="U64" i="17"/>
  <c r="U18" i="17"/>
  <c r="U67" i="17"/>
  <c r="U69" i="17"/>
  <c r="U72" i="17"/>
  <c r="Z6" i="17"/>
  <c r="V140" i="14"/>
  <c r="V151" i="14"/>
  <c r="V193" i="14"/>
  <c r="V142" i="14"/>
  <c r="V123" i="14"/>
  <c r="V206" i="14"/>
  <c r="V310" i="14"/>
  <c r="V144" i="14"/>
  <c r="V303" i="14"/>
  <c r="V340" i="14"/>
  <c r="V345" i="14"/>
  <c r="V357" i="14"/>
  <c r="V316" i="14"/>
  <c r="V306" i="14"/>
  <c r="V389" i="14"/>
  <c r="V241" i="14"/>
  <c r="V292" i="14"/>
  <c r="V234" i="14"/>
  <c r="V299" i="14"/>
  <c r="V219" i="14"/>
  <c r="V215" i="14"/>
  <c r="V189" i="14"/>
  <c r="V221" i="14"/>
  <c r="V183" i="14"/>
  <c r="V231" i="14"/>
  <c r="Z258" i="17"/>
  <c r="Z193" i="17"/>
  <c r="Z141" i="17"/>
  <c r="Z308" i="17"/>
  <c r="V132" i="14"/>
  <c r="V171" i="14"/>
  <c r="V175" i="14"/>
  <c r="V154" i="14"/>
  <c r="V174" i="14"/>
  <c r="V372" i="14"/>
  <c r="V307" i="14"/>
  <c r="V382" i="14"/>
  <c r="V297" i="14"/>
  <c r="V383" i="14"/>
  <c r="V333" i="14"/>
  <c r="V354" i="14"/>
  <c r="V287" i="14"/>
  <c r="V286" i="14"/>
  <c r="V337" i="14"/>
  <c r="V374" i="14"/>
  <c r="V269" i="14"/>
  <c r="V192" i="14"/>
  <c r="V195" i="14"/>
  <c r="V226" i="14"/>
  <c r="V129" i="14"/>
  <c r="V207" i="14"/>
  <c r="V380" i="14"/>
  <c r="V153" i="14"/>
  <c r="V194" i="14"/>
  <c r="Z272" i="17"/>
  <c r="Z344" i="17"/>
  <c r="Z310" i="17"/>
  <c r="Z292" i="17"/>
  <c r="Z332" i="17"/>
  <c r="Z345" i="17"/>
  <c r="Z204" i="17"/>
  <c r="Z128" i="17"/>
  <c r="Z331" i="17"/>
  <c r="Z194" i="17"/>
  <c r="Z287" i="17"/>
  <c r="Z266" i="17"/>
  <c r="Z227" i="17"/>
  <c r="Z145" i="17"/>
  <c r="Z315" i="17"/>
  <c r="Z269" i="17"/>
  <c r="Z206" i="17"/>
  <c r="Z140" i="17"/>
  <c r="Z130" i="17"/>
  <c r="Z337" i="17"/>
  <c r="Z372" i="17"/>
  <c r="Z365" i="17"/>
  <c r="Z312" i="17"/>
  <c r="Z233" i="17"/>
  <c r="Z146" i="17"/>
  <c r="V346" i="14"/>
  <c r="V202" i="14"/>
  <c r="V314" i="14"/>
  <c r="V296" i="14"/>
  <c r="V272" i="14"/>
  <c r="Z259" i="17"/>
  <c r="Z306" i="17"/>
  <c r="Z234" i="17"/>
  <c r="Z142" i="17"/>
  <c r="Z215" i="17"/>
  <c r="Z153" i="17"/>
  <c r="Z249" i="17"/>
  <c r="Z138" i="17"/>
  <c r="Z389" i="17"/>
  <c r="Z156" i="17"/>
  <c r="Z148" i="17"/>
  <c r="Z248" i="17"/>
  <c r="Z188" i="17"/>
  <c r="Z319" i="17"/>
  <c r="V273" i="14"/>
  <c r="Z368" i="17"/>
  <c r="Z179" i="17"/>
  <c r="Z147" i="17"/>
  <c r="Z121" i="17"/>
  <c r="Z268" i="17"/>
  <c r="Z307" i="17"/>
  <c r="Z328" i="17"/>
  <c r="Z367" i="17"/>
  <c r="Z357" i="17"/>
  <c r="V121" i="14"/>
  <c r="V119" i="14"/>
  <c r="V120" i="14"/>
  <c r="V181" i="14"/>
  <c r="V185" i="14"/>
  <c r="V367" i="14"/>
  <c r="V332" i="14"/>
  <c r="V371" i="14"/>
  <c r="V300" i="14"/>
  <c r="V331" i="14"/>
  <c r="V330" i="14"/>
  <c r="V356" i="14"/>
  <c r="V266" i="14"/>
  <c r="V170" i="14"/>
  <c r="V334" i="14"/>
  <c r="V248" i="14"/>
  <c r="V188" i="14"/>
  <c r="V308" i="14"/>
  <c r="V205" i="14"/>
  <c r="V204" i="14"/>
  <c r="Z382" i="17"/>
  <c r="Z127" i="17"/>
  <c r="Z346" i="17"/>
  <c r="Z349" i="17"/>
  <c r="Z295" i="17"/>
  <c r="Z218" i="17"/>
  <c r="Z139" i="17"/>
  <c r="Z167" i="17"/>
  <c r="Z364" i="17"/>
  <c r="Z222" i="17"/>
  <c r="Z169" i="17"/>
  <c r="V318" i="14"/>
  <c r="V259" i="14"/>
  <c r="Z267" i="17"/>
  <c r="Z137" i="17"/>
  <c r="Z230" i="17"/>
  <c r="Z299" i="17"/>
  <c r="Z173" i="17"/>
  <c r="Z136" i="17"/>
  <c r="Z189" i="17"/>
  <c r="Z297" i="17"/>
  <c r="V127" i="14"/>
  <c r="V172" i="14"/>
  <c r="V364" i="14"/>
  <c r="V133" i="14"/>
  <c r="V138" i="14"/>
  <c r="V148" i="14"/>
  <c r="V302" i="14"/>
  <c r="V373" i="14"/>
  <c r="V274" i="14"/>
  <c r="V328" i="14"/>
  <c r="V319" i="14"/>
  <c r="V358" i="14"/>
  <c r="V176" i="14"/>
  <c r="V163" i="14"/>
  <c r="V325" i="14"/>
  <c r="V350" i="14"/>
  <c r="V249" i="14"/>
  <c r="V209" i="14"/>
  <c r="V168" i="14"/>
  <c r="V184" i="14"/>
  <c r="V295" i="14"/>
  <c r="V178" i="14"/>
  <c r="V270" i="14"/>
  <c r="V271" i="14"/>
  <c r="V137" i="14"/>
  <c r="Z273" i="17"/>
  <c r="Z383" i="17"/>
  <c r="Z305" i="17"/>
  <c r="Z170" i="17"/>
  <c r="Z182" i="17"/>
  <c r="Z214" i="17"/>
  <c r="Z202" i="17"/>
  <c r="Z195" i="17"/>
  <c r="Z350" i="17"/>
  <c r="Z151" i="17"/>
  <c r="Z221" i="17"/>
  <c r="Z366" i="17"/>
  <c r="Z185" i="17"/>
  <c r="Z298" i="17"/>
  <c r="Z171" i="17"/>
  <c r="Z354" i="17"/>
  <c r="Z180" i="17"/>
  <c r="Z131" i="17"/>
  <c r="Z163" i="17"/>
  <c r="Z338" i="17"/>
  <c r="Z241" i="17"/>
  <c r="Z216" i="17"/>
  <c r="Z181" i="17"/>
  <c r="Z265" i="17"/>
  <c r="Z302" i="17"/>
  <c r="V304" i="14"/>
  <c r="V365" i="14"/>
  <c r="V177" i="14"/>
  <c r="V317" i="14"/>
  <c r="V265" i="14"/>
  <c r="V243" i="14"/>
  <c r="V217" i="14"/>
  <c r="V247" i="14"/>
  <c r="V182" i="14"/>
  <c r="Z330" i="17"/>
  <c r="Z203" i="17"/>
  <c r="Z220" i="17"/>
  <c r="Z290" i="17"/>
  <c r="Z351" i="17"/>
  <c r="Z318" i="17"/>
  <c r="Z190" i="17"/>
  <c r="Z304" i="17"/>
  <c r="Z339" i="17"/>
  <c r="Z166" i="17"/>
  <c r="Z242" i="17"/>
  <c r="Z352" i="17"/>
  <c r="Z228" i="17"/>
  <c r="Z120" i="17"/>
  <c r="Z293" i="17"/>
  <c r="Z374" i="17"/>
  <c r="Z123" i="17"/>
  <c r="V338" i="14"/>
  <c r="V311" i="14"/>
  <c r="V180" i="14"/>
  <c r="V208" i="14"/>
  <c r="Z192" i="17"/>
  <c r="Z341" i="17"/>
  <c r="Z183" i="17"/>
  <c r="Z152" i="17"/>
  <c r="Z247" i="17"/>
  <c r="Z144" i="17"/>
  <c r="Z286" i="17"/>
  <c r="Z313" i="17"/>
  <c r="V169" i="14"/>
  <c r="V139" i="14"/>
  <c r="V166" i="14"/>
  <c r="V152" i="14"/>
  <c r="V136" i="14"/>
  <c r="V122" i="14"/>
  <c r="V326" i="14"/>
  <c r="V228" i="14"/>
  <c r="V173" i="14"/>
  <c r="V233" i="14"/>
  <c r="V366" i="14"/>
  <c r="V305" i="14"/>
  <c r="V290" i="14"/>
  <c r="V191" i="14"/>
  <c r="V214" i="14"/>
  <c r="V220" i="14"/>
  <c r="Z274" i="17"/>
  <c r="Z208" i="17"/>
  <c r="Z134" i="17"/>
  <c r="Z209" i="17"/>
  <c r="Z210" i="17"/>
  <c r="Z119" i="17"/>
  <c r="Z178" i="17"/>
  <c r="Z184" i="17"/>
  <c r="Z340" i="17"/>
  <c r="Z175" i="17"/>
  <c r="Z155" i="17"/>
  <c r="Z327" i="17"/>
  <c r="Z176" i="17"/>
  <c r="V312" i="14"/>
  <c r="V293" i="14"/>
  <c r="V203" i="14"/>
  <c r="V225" i="14"/>
  <c r="Z316" i="17"/>
  <c r="Z243" i="17"/>
  <c r="Z296" i="17"/>
  <c r="Z355" i="17"/>
  <c r="Z325" i="17"/>
  <c r="Z371" i="17"/>
  <c r="Z132" i="17"/>
  <c r="Z271" i="17"/>
  <c r="V141" i="14"/>
  <c r="V134" i="14"/>
  <c r="V130" i="14"/>
  <c r="V143" i="14"/>
  <c r="V156" i="14"/>
  <c r="V353" i="14"/>
  <c r="V257" i="14"/>
  <c r="V352" i="14"/>
  <c r="V258" i="14"/>
  <c r="V390" i="14"/>
  <c r="V291" i="14"/>
  <c r="V313" i="14"/>
  <c r="V368" i="14"/>
  <c r="V349" i="14"/>
  <c r="V342" i="14"/>
  <c r="V327" i="14"/>
  <c r="V227" i="14"/>
  <c r="V250" i="14"/>
  <c r="V256" i="14"/>
  <c r="V244" i="14"/>
  <c r="V232" i="14"/>
  <c r="V201" i="14"/>
  <c r="V216" i="14"/>
  <c r="V240" i="14"/>
  <c r="V186" i="14"/>
  <c r="Z256" i="17"/>
  <c r="Z232" i="17"/>
  <c r="Z201" i="17"/>
  <c r="Z311" i="17"/>
  <c r="Z390" i="17"/>
  <c r="Z219" i="17"/>
  <c r="Z300" i="17"/>
  <c r="Z240" i="17"/>
  <c r="Z229" i="17"/>
  <c r="Z149" i="17"/>
  <c r="Z303" i="17"/>
  <c r="Z326" i="17"/>
  <c r="Z143" i="17"/>
  <c r="Z172" i="17"/>
  <c r="Z177" i="17"/>
  <c r="Z217" i="17"/>
  <c r="Z244" i="17"/>
  <c r="Z150" i="17"/>
  <c r="V275" i="14"/>
  <c r="V344" i="14"/>
  <c r="V218" i="14"/>
  <c r="Z275" i="17"/>
  <c r="Z191" i="17"/>
  <c r="Z343" i="17"/>
  <c r="Z213" i="17"/>
  <c r="Z334" i="17"/>
  <c r="Z207" i="17"/>
  <c r="Z133" i="17"/>
  <c r="Z329" i="17"/>
  <c r="Z154" i="17"/>
  <c r="Z291" i="17"/>
  <c r="V167" i="14"/>
  <c r="V135" i="14"/>
  <c r="V128" i="14"/>
  <c r="V162" i="14"/>
  <c r="V155" i="14"/>
  <c r="V355" i="14"/>
  <c r="V351" i="14"/>
  <c r="V230" i="14"/>
  <c r="V301" i="14"/>
  <c r="V268" i="14"/>
  <c r="Z225" i="17"/>
  <c r="Z226" i="17"/>
  <c r="Z250" i="17"/>
  <c r="Z342" i="17"/>
  <c r="Z205" i="17"/>
  <c r="Z381" i="17"/>
  <c r="Z129" i="17"/>
  <c r="Z186" i="17"/>
  <c r="Z358" i="17"/>
  <c r="V179" i="14"/>
  <c r="V149" i="14"/>
  <c r="V147" i="14"/>
  <c r="V131" i="14"/>
  <c r="V150" i="14"/>
  <c r="V339" i="14"/>
  <c r="V146" i="14"/>
  <c r="V309" i="14"/>
  <c r="V381" i="14"/>
  <c r="V343" i="14"/>
  <c r="V222" i="14"/>
  <c r="V329" i="14"/>
  <c r="V315" i="14"/>
  <c r="V341" i="14"/>
  <c r="V294" i="14"/>
  <c r="V298" i="14"/>
  <c r="V229" i="14"/>
  <c r="V213" i="14"/>
  <c r="V267" i="14"/>
  <c r="V145" i="14"/>
  <c r="V187" i="14"/>
  <c r="V242" i="14"/>
  <c r="V210" i="14"/>
  <c r="V190" i="14"/>
  <c r="Z257" i="17"/>
  <c r="Z122" i="17"/>
  <c r="Z231" i="17"/>
  <c r="Z174" i="17"/>
  <c r="Z135" i="17"/>
  <c r="Z270" i="17"/>
  <c r="Z187" i="17"/>
  <c r="Z162" i="17"/>
  <c r="Z380" i="17"/>
  <c r="Z317" i="17"/>
  <c r="Z301" i="17"/>
  <c r="Z314" i="17"/>
  <c r="Z373" i="17"/>
  <c r="Z309" i="17"/>
  <c r="Z294" i="17"/>
  <c r="Z356" i="17"/>
  <c r="Z168" i="17"/>
  <c r="Z333" i="17"/>
  <c r="Z353" i="17"/>
  <c r="T395" i="14" l="1"/>
  <c r="T298" i="24"/>
  <c r="V298" i="28" s="1"/>
  <c r="U102" i="20"/>
  <c r="V103" i="14"/>
  <c r="Z245" i="25"/>
  <c r="AO245" i="28" s="1"/>
  <c r="Z26" i="21"/>
  <c r="Z262" i="25"/>
  <c r="AO262" i="28" s="1"/>
  <c r="Z43" i="21"/>
  <c r="Z131" i="25"/>
  <c r="AO131" i="28" s="1"/>
  <c r="Z82" i="21"/>
  <c r="Z105" i="21"/>
  <c r="Z58" i="21"/>
  <c r="Z208" i="25"/>
  <c r="AO208" i="28" s="1"/>
  <c r="Z113" i="22"/>
  <c r="Z154" i="25"/>
  <c r="AO154" i="28" s="1"/>
  <c r="Z17" i="22"/>
  <c r="Z81" i="22"/>
  <c r="Z234" i="25"/>
  <c r="AO234" i="28" s="1"/>
  <c r="Z15" i="21"/>
  <c r="Z118" i="25"/>
  <c r="AO118" i="28" s="1"/>
  <c r="Z23" i="21"/>
  <c r="Z242" i="25"/>
  <c r="AO242" i="28" s="1"/>
  <c r="Z24" i="22"/>
  <c r="Z161" i="25"/>
  <c r="AO161" i="28" s="1"/>
  <c r="Z23" i="22"/>
  <c r="Z160" i="25"/>
  <c r="AO160" i="28" s="1"/>
  <c r="Z166" i="25"/>
  <c r="AO166" i="28" s="1"/>
  <c r="Z29" i="22"/>
  <c r="Z173" i="25"/>
  <c r="AO173" i="28" s="1"/>
  <c r="Z36" i="22"/>
  <c r="Z255" i="25"/>
  <c r="AO255" i="28" s="1"/>
  <c r="Z36" i="21"/>
  <c r="Z251" i="25"/>
  <c r="AO251" i="28" s="1"/>
  <c r="Z32" i="21"/>
  <c r="Z31" i="21"/>
  <c r="Z250" i="25"/>
  <c r="AO250" i="28" s="1"/>
  <c r="Z137" i="25"/>
  <c r="AO137" i="28" s="1"/>
  <c r="Z135" i="25"/>
  <c r="AO135" i="28" s="1"/>
  <c r="Z76" i="22"/>
  <c r="Z64" i="22"/>
  <c r="Z70" i="22"/>
  <c r="Z89" i="21"/>
  <c r="Z81" i="21"/>
  <c r="Z80" i="21"/>
  <c r="Z79" i="21"/>
  <c r="Z51" i="21"/>
  <c r="Z76" i="21"/>
  <c r="Z89" i="22"/>
  <c r="Z96" i="22"/>
  <c r="Z195" i="25"/>
  <c r="AO195" i="28" s="1"/>
  <c r="Z277" i="25"/>
  <c r="AO277" i="28" s="1"/>
  <c r="Z96" i="21"/>
  <c r="Z119" i="22"/>
  <c r="Z214" i="25"/>
  <c r="AO214" i="28" s="1"/>
  <c r="Z49" i="21"/>
  <c r="Z66" i="21"/>
  <c r="Z98" i="21"/>
  <c r="Z279" i="25"/>
  <c r="AO279" i="28" s="1"/>
  <c r="Z64" i="21"/>
  <c r="Z62" i="21"/>
  <c r="Z88" i="21"/>
  <c r="Z61" i="21"/>
  <c r="Z77" i="21"/>
  <c r="Z194" i="25"/>
  <c r="AO194" i="28" s="1"/>
  <c r="Z95" i="22"/>
  <c r="Z92" i="22"/>
  <c r="Z90" i="22"/>
  <c r="Z148" i="25"/>
  <c r="AO148" i="28" s="1"/>
  <c r="Z11" i="22"/>
  <c r="Z133" i="25"/>
  <c r="AO133" i="28" s="1"/>
  <c r="Z115" i="25"/>
  <c r="AO115" i="28" s="1"/>
  <c r="Z37" i="21"/>
  <c r="Z256" i="25"/>
  <c r="AO256" i="28" s="1"/>
  <c r="Z53" i="22"/>
  <c r="Z61" i="22"/>
  <c r="Z17" i="21"/>
  <c r="Z236" i="25"/>
  <c r="AO236" i="28" s="1"/>
  <c r="Z14" i="22"/>
  <c r="Z151" i="25"/>
  <c r="AO151" i="28" s="1"/>
  <c r="Z116" i="25"/>
  <c r="AO116" i="28" s="1"/>
  <c r="Z15" i="22"/>
  <c r="Z152" i="25"/>
  <c r="AO152" i="28" s="1"/>
  <c r="Z125" i="25"/>
  <c r="AO125" i="28" s="1"/>
  <c r="Z21" i="21"/>
  <c r="Z240" i="25"/>
  <c r="AO240" i="28" s="1"/>
  <c r="Z21" i="22"/>
  <c r="Z158" i="25"/>
  <c r="AO158" i="28" s="1"/>
  <c r="Z168" i="25"/>
  <c r="AO168" i="28" s="1"/>
  <c r="Z31" i="22"/>
  <c r="Z140" i="25"/>
  <c r="AO140" i="28" s="1"/>
  <c r="Z32" i="22"/>
  <c r="Z169" i="25"/>
  <c r="AO169" i="28" s="1"/>
  <c r="Z28" i="22"/>
  <c r="Z165" i="25"/>
  <c r="AO165" i="28" s="1"/>
  <c r="Z141" i="25"/>
  <c r="AO141" i="28" s="1"/>
  <c r="Z54" i="22"/>
  <c r="Z34" i="22"/>
  <c r="Z171" i="25"/>
  <c r="AO171" i="28" s="1"/>
  <c r="Z55" i="22"/>
  <c r="Z78" i="22"/>
  <c r="Z65" i="22"/>
  <c r="Z63" i="21"/>
  <c r="Z78" i="21"/>
  <c r="Z290" i="25"/>
  <c r="AO290" i="28" s="1"/>
  <c r="Z113" i="21"/>
  <c r="Z212" i="25"/>
  <c r="AO212" i="28" s="1"/>
  <c r="Z117" i="22"/>
  <c r="Z91" i="21"/>
  <c r="Z116" i="22"/>
  <c r="Z211" i="25"/>
  <c r="AO211" i="28" s="1"/>
  <c r="Z197" i="25"/>
  <c r="AO197" i="28" s="1"/>
  <c r="Z98" i="22"/>
  <c r="Z25" i="22"/>
  <c r="Z162" i="25"/>
  <c r="AO162" i="28" s="1"/>
  <c r="Z247" i="25"/>
  <c r="AO247" i="28" s="1"/>
  <c r="Z28" i="21"/>
  <c r="Z156" i="25"/>
  <c r="AO156" i="28" s="1"/>
  <c r="Z19" i="22"/>
  <c r="Z124" i="25"/>
  <c r="AO124" i="28" s="1"/>
  <c r="Z258" i="25"/>
  <c r="AO258" i="28" s="1"/>
  <c r="Z39" i="21"/>
  <c r="Z139" i="25"/>
  <c r="AO139" i="28" s="1"/>
  <c r="Z237" i="25"/>
  <c r="AO237" i="28" s="1"/>
  <c r="Z18" i="21"/>
  <c r="Z20" i="21"/>
  <c r="Z239" i="25"/>
  <c r="AO239" i="28" s="1"/>
  <c r="Z20" i="22"/>
  <c r="Z157" i="25"/>
  <c r="AO157" i="28" s="1"/>
  <c r="Z26" i="22"/>
  <c r="Z163" i="25"/>
  <c r="AO163" i="28" s="1"/>
  <c r="Z241" i="25"/>
  <c r="AO241" i="28" s="1"/>
  <c r="Z22" i="21"/>
  <c r="Z123" i="25"/>
  <c r="AO123" i="28" s="1"/>
  <c r="Z130" i="25"/>
  <c r="AO130" i="28" s="1"/>
  <c r="Z126" i="25"/>
  <c r="AO126" i="28" s="1"/>
  <c r="Z252" i="25"/>
  <c r="AO252" i="28" s="1"/>
  <c r="Z33" i="21"/>
  <c r="Z132" i="25"/>
  <c r="AO132" i="28" s="1"/>
  <c r="Z128" i="25"/>
  <c r="AO128" i="28" s="1"/>
  <c r="Z38" i="22"/>
  <c r="Z175" i="25"/>
  <c r="AO175" i="28" s="1"/>
  <c r="Z170" i="25"/>
  <c r="AO170" i="28" s="1"/>
  <c r="Z33" i="22"/>
  <c r="Z66" i="22"/>
  <c r="Z75" i="22"/>
  <c r="Z57" i="21"/>
  <c r="Z97" i="21"/>
  <c r="Z278" i="25"/>
  <c r="AO278" i="28" s="1"/>
  <c r="Z67" i="21"/>
  <c r="Z50" i="21"/>
  <c r="Z90" i="21"/>
  <c r="Z97" i="22"/>
  <c r="Z196" i="25"/>
  <c r="AO196" i="28" s="1"/>
  <c r="Z209" i="25"/>
  <c r="AO209" i="28" s="1"/>
  <c r="Z114" i="22"/>
  <c r="Z10" i="21"/>
  <c r="Z229" i="25"/>
  <c r="AO229" i="28" s="1"/>
  <c r="Z38" i="21"/>
  <c r="Z257" i="25"/>
  <c r="AO257" i="28" s="1"/>
  <c r="Z65" i="21"/>
  <c r="Z27" i="21"/>
  <c r="Z246" i="25"/>
  <c r="AO246" i="28" s="1"/>
  <c r="Z261" i="25"/>
  <c r="AO261" i="28" s="1"/>
  <c r="Z42" i="21"/>
  <c r="Z69" i="22"/>
  <c r="Z238" i="25"/>
  <c r="AO238" i="28" s="1"/>
  <c r="Z19" i="21"/>
  <c r="Z11" i="21"/>
  <c r="Z230" i="25"/>
  <c r="AO230" i="28" s="1"/>
  <c r="Z117" i="25"/>
  <c r="AO117" i="28" s="1"/>
  <c r="Z25" i="21"/>
  <c r="Z244" i="25"/>
  <c r="AO244" i="28" s="1"/>
  <c r="Z122" i="25"/>
  <c r="AO122" i="28" s="1"/>
  <c r="Z134" i="25"/>
  <c r="AO134" i="28" s="1"/>
  <c r="Z58" i="22"/>
  <c r="Z136" i="25"/>
  <c r="AO136" i="28" s="1"/>
  <c r="Z138" i="25"/>
  <c r="AO138" i="28" s="1"/>
  <c r="Z42" i="22"/>
  <c r="Z179" i="25"/>
  <c r="AO179" i="28" s="1"/>
  <c r="Z174" i="25"/>
  <c r="AO174" i="28" s="1"/>
  <c r="Z37" i="22"/>
  <c r="Z260" i="25"/>
  <c r="AO260" i="28" s="1"/>
  <c r="Z41" i="21"/>
  <c r="Z74" i="22"/>
  <c r="Z77" i="22"/>
  <c r="Z75" i="21"/>
  <c r="Z74" i="21"/>
  <c r="Z73" i="21"/>
  <c r="Z55" i="21"/>
  <c r="Z53" i="21"/>
  <c r="Z104" i="21"/>
  <c r="Z91" i="22"/>
  <c r="Z88" i="22"/>
  <c r="Z14" i="21"/>
  <c r="Z233" i="25"/>
  <c r="AO233" i="28" s="1"/>
  <c r="Z180" i="25"/>
  <c r="AO180" i="28" s="1"/>
  <c r="Z43" i="22"/>
  <c r="Z63" i="22"/>
  <c r="Z113" i="25"/>
  <c r="AO113" i="28" s="1"/>
  <c r="Z114" i="25"/>
  <c r="AO114" i="28" s="1"/>
  <c r="Z147" i="25"/>
  <c r="AO147" i="28" s="1"/>
  <c r="Z10" i="22"/>
  <c r="Z27" i="22"/>
  <c r="Z164" i="25"/>
  <c r="AO164" i="28" s="1"/>
  <c r="Z243" i="25"/>
  <c r="AO243" i="28" s="1"/>
  <c r="Z24" i="21"/>
  <c r="Z57" i="22"/>
  <c r="Z50" i="22"/>
  <c r="Z127" i="25"/>
  <c r="AO127" i="28" s="1"/>
  <c r="Z52" i="22"/>
  <c r="Z178" i="25"/>
  <c r="AO178" i="28" s="1"/>
  <c r="Z41" i="22"/>
  <c r="Z172" i="25"/>
  <c r="AO172" i="28" s="1"/>
  <c r="Z35" i="22"/>
  <c r="Z176" i="25"/>
  <c r="AO176" i="28" s="1"/>
  <c r="Z39" i="22"/>
  <c r="Z67" i="22"/>
  <c r="Z68" i="22"/>
  <c r="Z62" i="22"/>
  <c r="Z70" i="21"/>
  <c r="Z69" i="21"/>
  <c r="Z52" i="21"/>
  <c r="Z213" i="25"/>
  <c r="AO213" i="28" s="1"/>
  <c r="Z118" i="22"/>
  <c r="Z115" i="22"/>
  <c r="Z210" i="25"/>
  <c r="AO210" i="28" s="1"/>
  <c r="Z291" i="25"/>
  <c r="AO291" i="28" s="1"/>
  <c r="Z114" i="21"/>
  <c r="Z119" i="25"/>
  <c r="AO119" i="28" s="1"/>
  <c r="Z30" i="22"/>
  <c r="Z167" i="25"/>
  <c r="AO167" i="28" s="1"/>
  <c r="Z82" i="22"/>
  <c r="Z56" i="21"/>
  <c r="Z16" i="22"/>
  <c r="Z153" i="25"/>
  <c r="AO153" i="28" s="1"/>
  <c r="Z120" i="25"/>
  <c r="AO120" i="28" s="1"/>
  <c r="Z40" i="22"/>
  <c r="Z177" i="25"/>
  <c r="AO177" i="28" s="1"/>
  <c r="Z35" i="21"/>
  <c r="Z254" i="25"/>
  <c r="AO254" i="28" s="1"/>
  <c r="Z51" i="22"/>
  <c r="Z18" i="22"/>
  <c r="Z155" i="25"/>
  <c r="AO155" i="28" s="1"/>
  <c r="Z112" i="25"/>
  <c r="AO112" i="28" s="1"/>
  <c r="Z235" i="25"/>
  <c r="AO235" i="28" s="1"/>
  <c r="Z16" i="21"/>
  <c r="Z121" i="25"/>
  <c r="AO121" i="28" s="1"/>
  <c r="Z22" i="22"/>
  <c r="Z159" i="25"/>
  <c r="AO159" i="28" s="1"/>
  <c r="Z40" i="21"/>
  <c r="Z259" i="25"/>
  <c r="AO259" i="28" s="1"/>
  <c r="Z49" i="22"/>
  <c r="Z56" i="22"/>
  <c r="Z29" i="21"/>
  <c r="Z248" i="25"/>
  <c r="AO248" i="28" s="1"/>
  <c r="Z30" i="21"/>
  <c r="Z249" i="25"/>
  <c r="AO249" i="28" s="1"/>
  <c r="Z253" i="25"/>
  <c r="AO253" i="28" s="1"/>
  <c r="Z34" i="21"/>
  <c r="Z129" i="25"/>
  <c r="AO129" i="28" s="1"/>
  <c r="Z79" i="22"/>
  <c r="Z73" i="22"/>
  <c r="Z80" i="22"/>
  <c r="Z54" i="21"/>
  <c r="Z107" i="21"/>
  <c r="Z106" i="21"/>
  <c r="Z68" i="21"/>
  <c r="Z95" i="21"/>
  <c r="Z276" i="25"/>
  <c r="AO276" i="28" s="1"/>
  <c r="Z92" i="21"/>
  <c r="Z104" i="22"/>
  <c r="Z122" i="22"/>
  <c r="Z217" i="25"/>
  <c r="AO217" i="28" s="1"/>
  <c r="Z121" i="22"/>
  <c r="Z216" i="25"/>
  <c r="AO216" i="28" s="1"/>
  <c r="Z107" i="22"/>
  <c r="Z120" i="22"/>
  <c r="Z215" i="25"/>
  <c r="AO215" i="28" s="1"/>
  <c r="Z106" i="22"/>
  <c r="Z105" i="22"/>
  <c r="Z218" i="25"/>
  <c r="AO218" i="28" s="1"/>
  <c r="Z123" i="22"/>
  <c r="V34" i="19"/>
  <c r="V171" i="24"/>
  <c r="AB171" i="28" s="1"/>
  <c r="AD171" i="28" s="1"/>
  <c r="V30" i="19"/>
  <c r="V167" i="24"/>
  <c r="AB167" i="28" s="1"/>
  <c r="AD167" i="28" s="1"/>
  <c r="V122" i="24"/>
  <c r="AB122" i="28" s="1"/>
  <c r="AD122" i="28" s="1"/>
  <c r="V52" i="19"/>
  <c r="V179" i="24"/>
  <c r="AB179" i="28" s="1"/>
  <c r="AD179" i="28" s="1"/>
  <c r="V42" i="19"/>
  <c r="V79" i="19"/>
  <c r="V38" i="19"/>
  <c r="V175" i="24"/>
  <c r="AB175" i="28" s="1"/>
  <c r="AD175" i="28" s="1"/>
  <c r="V107" i="19"/>
  <c r="V88" i="19"/>
  <c r="V239" i="14"/>
  <c r="V68" i="19"/>
  <c r="V214" i="24"/>
  <c r="AB214" i="28" s="1"/>
  <c r="AD214" i="28" s="1"/>
  <c r="V119" i="19"/>
  <c r="V215" i="24"/>
  <c r="AB215" i="28" s="1"/>
  <c r="AD215" i="28" s="1"/>
  <c r="V120" i="19"/>
  <c r="V138" i="24"/>
  <c r="AB138" i="28" s="1"/>
  <c r="AD138" i="28" s="1"/>
  <c r="V31" i="19"/>
  <c r="V168" i="24"/>
  <c r="AB168" i="28" s="1"/>
  <c r="AD168" i="28" s="1"/>
  <c r="V58" i="19"/>
  <c r="V56" i="19"/>
  <c r="V64" i="19"/>
  <c r="V95" i="19"/>
  <c r="V194" i="24"/>
  <c r="AB194" i="28" s="1"/>
  <c r="AD194" i="28" s="1"/>
  <c r="V246" i="14"/>
  <c r="V118" i="19"/>
  <c r="V213" i="24"/>
  <c r="AB213" i="28" s="1"/>
  <c r="AD213" i="28" s="1"/>
  <c r="V20" i="18"/>
  <c r="V239" i="24"/>
  <c r="AB239" i="28" s="1"/>
  <c r="AD239" i="28" s="1"/>
  <c r="V104" i="18"/>
  <c r="V379" i="14"/>
  <c r="V69" i="19"/>
  <c r="V90" i="19"/>
  <c r="V73" i="19"/>
  <c r="V224" i="14"/>
  <c r="V49" i="19"/>
  <c r="V200" i="14"/>
  <c r="V62" i="19"/>
  <c r="V163" i="24"/>
  <c r="AB163" i="28" s="1"/>
  <c r="AD163" i="28" s="1"/>
  <c r="V26" i="19"/>
  <c r="V53" i="19"/>
  <c r="V55" i="19"/>
  <c r="V37" i="19"/>
  <c r="V174" i="24"/>
  <c r="AB174" i="28" s="1"/>
  <c r="AD174" i="28" s="1"/>
  <c r="V35" i="19"/>
  <c r="V172" i="24"/>
  <c r="AB172" i="28" s="1"/>
  <c r="AD172" i="28" s="1"/>
  <c r="V51" i="19"/>
  <c r="V80" i="19"/>
  <c r="V65" i="19"/>
  <c r="V238" i="24"/>
  <c r="AB238" i="28" s="1"/>
  <c r="AD238" i="28" s="1"/>
  <c r="V19" i="18"/>
  <c r="V257" i="24"/>
  <c r="AB257" i="28" s="1"/>
  <c r="AD257" i="28" s="1"/>
  <c r="V38" i="18"/>
  <c r="V114" i="24"/>
  <c r="AB114" i="28" s="1"/>
  <c r="AD114" i="28" s="1"/>
  <c r="V63" i="19"/>
  <c r="V130" i="24"/>
  <c r="AB130" i="28" s="1"/>
  <c r="AD130" i="28" s="1"/>
  <c r="V28" i="19"/>
  <c r="V165" i="24"/>
  <c r="AB165" i="28" s="1"/>
  <c r="AD165" i="28" s="1"/>
  <c r="V92" i="19"/>
  <c r="V39" i="19"/>
  <c r="V176" i="24"/>
  <c r="AB176" i="28" s="1"/>
  <c r="AD176" i="28" s="1"/>
  <c r="V32" i="19"/>
  <c r="V169" i="24"/>
  <c r="AB169" i="28" s="1"/>
  <c r="AD169" i="28" s="1"/>
  <c r="V32" i="18"/>
  <c r="V251" i="24"/>
  <c r="AB251" i="28" s="1"/>
  <c r="AD251" i="28" s="1"/>
  <c r="V74" i="19"/>
  <c r="V67" i="19"/>
  <c r="V115" i="19"/>
  <c r="V210" i="24"/>
  <c r="AB210" i="28" s="1"/>
  <c r="AD210" i="28" s="1"/>
  <c r="V66" i="19"/>
  <c r="V104" i="19"/>
  <c r="V255" i="14"/>
  <c r="V91" i="19"/>
  <c r="V16" i="19"/>
  <c r="V153" i="24"/>
  <c r="AB153" i="28" s="1"/>
  <c r="AD153" i="28" s="1"/>
  <c r="V50" i="19"/>
  <c r="V43" i="19"/>
  <c r="V180" i="24"/>
  <c r="AB180" i="28" s="1"/>
  <c r="AD180" i="28" s="1"/>
  <c r="V23" i="18"/>
  <c r="V242" i="24"/>
  <c r="AB242" i="28" s="1"/>
  <c r="AD242" i="28" s="1"/>
  <c r="V61" i="19"/>
  <c r="V212" i="14"/>
  <c r="V116" i="19"/>
  <c r="V211" i="24"/>
  <c r="AB211" i="28" s="1"/>
  <c r="AD211" i="28" s="1"/>
  <c r="V98" i="19"/>
  <c r="V197" i="24"/>
  <c r="AB197" i="28" s="1"/>
  <c r="AD197" i="28" s="1"/>
  <c r="V289" i="14"/>
  <c r="V14" i="18"/>
  <c r="V233" i="24"/>
  <c r="AB233" i="28" s="1"/>
  <c r="AD233" i="28" s="1"/>
  <c r="V57" i="19"/>
  <c r="V36" i="19"/>
  <c r="V173" i="24"/>
  <c r="AB173" i="28" s="1"/>
  <c r="AD173" i="28" s="1"/>
  <c r="V177" i="24"/>
  <c r="AB177" i="28" s="1"/>
  <c r="AD177" i="28" s="1"/>
  <c r="V40" i="19"/>
  <c r="V82" i="19"/>
  <c r="V77" i="19"/>
  <c r="V121" i="19"/>
  <c r="V216" i="24"/>
  <c r="AB216" i="28" s="1"/>
  <c r="AD216" i="28" s="1"/>
  <c r="V75" i="19"/>
  <c r="V113" i="19"/>
  <c r="V208" i="24"/>
  <c r="AB208" i="28" s="1"/>
  <c r="AD208" i="28" s="1"/>
  <c r="V278" i="14"/>
  <c r="V264" i="14"/>
  <c r="V97" i="19"/>
  <c r="V196" i="24"/>
  <c r="AB196" i="28" s="1"/>
  <c r="AD196" i="28" s="1"/>
  <c r="V195" i="24"/>
  <c r="AB195" i="28" s="1"/>
  <c r="AD195" i="28" s="1"/>
  <c r="V96" i="19"/>
  <c r="V212" i="24"/>
  <c r="AB212" i="28" s="1"/>
  <c r="AD212" i="28" s="1"/>
  <c r="V117" i="19"/>
  <c r="V235" i="24"/>
  <c r="AB235" i="28" s="1"/>
  <c r="AD235" i="28" s="1"/>
  <c r="V16" i="18"/>
  <c r="V22" i="18"/>
  <c r="V241" i="24"/>
  <c r="AB241" i="28" s="1"/>
  <c r="AD241" i="28" s="1"/>
  <c r="V236" i="24"/>
  <c r="AB236" i="28" s="1"/>
  <c r="AD236" i="28" s="1"/>
  <c r="V17" i="18"/>
  <c r="V51" i="18"/>
  <c r="V29" i="18"/>
  <c r="V248" i="24"/>
  <c r="AB248" i="28" s="1"/>
  <c r="AD248" i="28" s="1"/>
  <c r="V74" i="18"/>
  <c r="V70" i="18"/>
  <c r="V279" i="24"/>
  <c r="AB279" i="28" s="1"/>
  <c r="AD279" i="28" s="1"/>
  <c r="V98" i="18"/>
  <c r="V89" i="19"/>
  <c r="V237" i="24"/>
  <c r="AB237" i="28" s="1"/>
  <c r="AD237" i="28" s="1"/>
  <c r="V18" i="18"/>
  <c r="V35" i="18"/>
  <c r="V254" i="24"/>
  <c r="AB254" i="28" s="1"/>
  <c r="AD254" i="28" s="1"/>
  <c r="V66" i="18"/>
  <c r="V41" i="18"/>
  <c r="V260" i="24"/>
  <c r="AB260" i="28" s="1"/>
  <c r="AD260" i="28" s="1"/>
  <c r="V49" i="18"/>
  <c r="V324" i="14"/>
  <c r="V58" i="18"/>
  <c r="V61" i="18"/>
  <c r="V336" i="14"/>
  <c r="V113" i="18"/>
  <c r="V388" i="14"/>
  <c r="V290" i="24"/>
  <c r="AB290" i="28" s="1"/>
  <c r="AD290" i="28" s="1"/>
  <c r="V65" i="18"/>
  <c r="V68" i="18"/>
  <c r="V73" i="18"/>
  <c r="V348" i="14"/>
  <c r="V25" i="19"/>
  <c r="V162" i="24"/>
  <c r="AB162" i="28" s="1"/>
  <c r="AD162" i="28" s="1"/>
  <c r="V148" i="24"/>
  <c r="AB148" i="28" s="1"/>
  <c r="AD148" i="28" s="1"/>
  <c r="V11" i="19"/>
  <c r="V155" i="24"/>
  <c r="AB155" i="28" s="1"/>
  <c r="AD155" i="28" s="1"/>
  <c r="V18" i="19"/>
  <c r="V285" i="14"/>
  <c r="V386" i="14"/>
  <c r="V361" i="14"/>
  <c r="V10" i="18"/>
  <c r="V229" i="24"/>
  <c r="AB229" i="28" s="1"/>
  <c r="AD229" i="28" s="1"/>
  <c r="V377" i="14"/>
  <c r="V322" i="14"/>
  <c r="V393" i="14"/>
  <c r="V249" i="24"/>
  <c r="AB249" i="28" s="1"/>
  <c r="AD249" i="28" s="1"/>
  <c r="V30" i="18"/>
  <c r="V39" i="18"/>
  <c r="V258" i="24"/>
  <c r="AB258" i="28" s="1"/>
  <c r="AD258" i="28" s="1"/>
  <c r="V261" i="24"/>
  <c r="AB261" i="28" s="1"/>
  <c r="AD261" i="28" s="1"/>
  <c r="V42" i="18"/>
  <c r="V92" i="18"/>
  <c r="V90" i="18"/>
  <c r="V24" i="19"/>
  <c r="V161" i="24"/>
  <c r="AB161" i="28" s="1"/>
  <c r="AD161" i="28" s="1"/>
  <c r="V209" i="24"/>
  <c r="AB209" i="28" s="1"/>
  <c r="AD209" i="28" s="1"/>
  <c r="V114" i="19"/>
  <c r="V230" i="24"/>
  <c r="AB230" i="28" s="1"/>
  <c r="AD230" i="28" s="1"/>
  <c r="V11" i="18"/>
  <c r="V40" i="18"/>
  <c r="V259" i="24"/>
  <c r="AB259" i="28" s="1"/>
  <c r="AD259" i="28" s="1"/>
  <c r="V53" i="18"/>
  <c r="V25" i="18"/>
  <c r="V244" i="24"/>
  <c r="AB244" i="28" s="1"/>
  <c r="AD244" i="28" s="1"/>
  <c r="V37" i="18"/>
  <c r="V256" i="24"/>
  <c r="AB256" i="28" s="1"/>
  <c r="AD256" i="28" s="1"/>
  <c r="V89" i="18"/>
  <c r="V82" i="18"/>
  <c r="V80" i="18"/>
  <c r="V78" i="18"/>
  <c r="V81" i="18"/>
  <c r="V70" i="19"/>
  <c r="V78" i="19"/>
  <c r="V15" i="18"/>
  <c r="V234" i="24"/>
  <c r="AB234" i="28" s="1"/>
  <c r="AD234" i="28" s="1"/>
  <c r="V81" i="19"/>
  <c r="V43" i="18"/>
  <c r="V262" i="24"/>
  <c r="AB262" i="28" s="1"/>
  <c r="AD262" i="28" s="1"/>
  <c r="V54" i="18"/>
  <c r="V57" i="18"/>
  <c r="V69" i="18"/>
  <c r="V67" i="18"/>
  <c r="V75" i="18"/>
  <c r="V291" i="24"/>
  <c r="AB291" i="28" s="1"/>
  <c r="AD291" i="28" s="1"/>
  <c r="V114" i="18"/>
  <c r="V21" i="19"/>
  <c r="V158" i="24"/>
  <c r="AB158" i="28" s="1"/>
  <c r="AD158" i="28" s="1"/>
  <c r="V52" i="18"/>
  <c r="V55" i="18"/>
  <c r="V107" i="18"/>
  <c r="V64" i="18"/>
  <c r="V105" i="18"/>
  <c r="V62" i="18"/>
  <c r="V106" i="19"/>
  <c r="V76" i="19"/>
  <c r="V217" i="24"/>
  <c r="AB217" i="28" s="1"/>
  <c r="AD217" i="28" s="1"/>
  <c r="V122" i="19"/>
  <c r="V243" i="24"/>
  <c r="AB243" i="28" s="1"/>
  <c r="AD243" i="28" s="1"/>
  <c r="V24" i="18"/>
  <c r="V21" i="18"/>
  <c r="V240" i="24"/>
  <c r="AB240" i="28" s="1"/>
  <c r="AD240" i="28" s="1"/>
  <c r="V246" i="24"/>
  <c r="AB246" i="28" s="1"/>
  <c r="AD246" i="28" s="1"/>
  <c r="V27" i="18"/>
  <c r="V252" i="24"/>
  <c r="AB252" i="28" s="1"/>
  <c r="AD252" i="28" s="1"/>
  <c r="V33" i="18"/>
  <c r="V255" i="24"/>
  <c r="AB255" i="28" s="1"/>
  <c r="AD255" i="28" s="1"/>
  <c r="V36" i="18"/>
  <c r="V76" i="18"/>
  <c r="V50" i="18"/>
  <c r="V97" i="18"/>
  <c r="V278" i="24"/>
  <c r="AB278" i="28" s="1"/>
  <c r="AD278" i="28" s="1"/>
  <c r="V95" i="18"/>
  <c r="V370" i="14"/>
  <c r="V276" i="24"/>
  <c r="AB276" i="28" s="1"/>
  <c r="AD276" i="28" s="1"/>
  <c r="V106" i="18"/>
  <c r="V129" i="24"/>
  <c r="AB129" i="28" s="1"/>
  <c r="AD129" i="28" s="1"/>
  <c r="V131" i="24"/>
  <c r="AB131" i="28" s="1"/>
  <c r="AD131" i="28" s="1"/>
  <c r="V218" i="24"/>
  <c r="AB218" i="28" s="1"/>
  <c r="AD218" i="28" s="1"/>
  <c r="V123" i="19"/>
  <c r="V105" i="19"/>
  <c r="V28" i="18"/>
  <c r="V247" i="24"/>
  <c r="AB247" i="28" s="1"/>
  <c r="AD247" i="28" s="1"/>
  <c r="V245" i="24"/>
  <c r="AB245" i="28" s="1"/>
  <c r="AD245" i="28" s="1"/>
  <c r="V26" i="18"/>
  <c r="V56" i="18"/>
  <c r="V250" i="24"/>
  <c r="AB250" i="28" s="1"/>
  <c r="AD250" i="28" s="1"/>
  <c r="V31" i="18"/>
  <c r="V253" i="24"/>
  <c r="AB253" i="28" s="1"/>
  <c r="AD253" i="28" s="1"/>
  <c r="V34" i="18"/>
  <c r="V63" i="18"/>
  <c r="V79" i="18"/>
  <c r="V77" i="18"/>
  <c r="V445" i="14"/>
  <c r="V133" i="24"/>
  <c r="AB133" i="28" s="1"/>
  <c r="AD133" i="28" s="1"/>
  <c r="V91" i="18"/>
  <c r="V277" i="24"/>
  <c r="AB277" i="28" s="1"/>
  <c r="AD277" i="28" s="1"/>
  <c r="V96" i="18"/>
  <c r="V54" i="19"/>
  <c r="V135" i="24"/>
  <c r="AB135" i="28" s="1"/>
  <c r="AD135" i="28" s="1"/>
  <c r="V140" i="24"/>
  <c r="AB140" i="28" s="1"/>
  <c r="AD140" i="28" s="1"/>
  <c r="V141" i="24"/>
  <c r="AB141" i="28" s="1"/>
  <c r="AD141" i="28" s="1"/>
  <c r="V121" i="24"/>
  <c r="AB121" i="28" s="1"/>
  <c r="AD121" i="28" s="1"/>
  <c r="V123" i="24"/>
  <c r="AB123" i="28" s="1"/>
  <c r="AD123" i="28" s="1"/>
  <c r="V170" i="24"/>
  <c r="AB170" i="28" s="1"/>
  <c r="AD170" i="28" s="1"/>
  <c r="V33" i="19"/>
  <c r="V159" i="24"/>
  <c r="AB159" i="28" s="1"/>
  <c r="AD159" i="28" s="1"/>
  <c r="V22" i="19"/>
  <c r="V446" i="14"/>
  <c r="V116" i="24"/>
  <c r="AB116" i="28" s="1"/>
  <c r="AD116" i="28" s="1"/>
  <c r="V10" i="19"/>
  <c r="V147" i="24"/>
  <c r="AB147" i="28" s="1"/>
  <c r="AD147" i="28" s="1"/>
  <c r="V161" i="14"/>
  <c r="V253" i="14"/>
  <c r="V262" i="14"/>
  <c r="V280" i="14"/>
  <c r="V237" i="14"/>
  <c r="V198" i="14"/>
  <c r="V128" i="24"/>
  <c r="AB128" i="28" s="1"/>
  <c r="AD128" i="28" s="1"/>
  <c r="V137" i="24"/>
  <c r="AB137" i="28" s="1"/>
  <c r="AD137" i="28" s="1"/>
  <c r="V118" i="24"/>
  <c r="AB118" i="28" s="1"/>
  <c r="AD118" i="28" s="1"/>
  <c r="V29" i="19"/>
  <c r="V166" i="24"/>
  <c r="AB166" i="28" s="1"/>
  <c r="AD166" i="28" s="1"/>
  <c r="V139" i="24"/>
  <c r="AB139" i="28" s="1"/>
  <c r="AD139" i="28" s="1"/>
  <c r="V127" i="24"/>
  <c r="AB127" i="28" s="1"/>
  <c r="AD127" i="28" s="1"/>
  <c r="V132" i="24"/>
  <c r="AB132" i="28" s="1"/>
  <c r="AD132" i="28" s="1"/>
  <c r="V113" i="24"/>
  <c r="AB113" i="28" s="1"/>
  <c r="AD113" i="28" s="1"/>
  <c r="V115" i="24"/>
  <c r="AB115" i="28" s="1"/>
  <c r="AD115" i="28" s="1"/>
  <c r="V151" i="24"/>
  <c r="AB151" i="28" s="1"/>
  <c r="AD151" i="28" s="1"/>
  <c r="V165" i="14"/>
  <c r="V14" i="19"/>
  <c r="V363" i="14"/>
  <c r="V88" i="18"/>
  <c r="V443" i="14"/>
  <c r="V160" i="24"/>
  <c r="AB160" i="28" s="1"/>
  <c r="AD160" i="28" s="1"/>
  <c r="V23" i="19"/>
  <c r="V178" i="24"/>
  <c r="AB178" i="28" s="1"/>
  <c r="AD178" i="28" s="1"/>
  <c r="V41" i="19"/>
  <c r="V134" i="24"/>
  <c r="AB134" i="28" s="1"/>
  <c r="AD134" i="28" s="1"/>
  <c r="V120" i="24"/>
  <c r="AB120" i="28" s="1"/>
  <c r="AD120" i="28" s="1"/>
  <c r="V119" i="24"/>
  <c r="AB119" i="28" s="1"/>
  <c r="AD119" i="28" s="1"/>
  <c r="V124" i="24"/>
  <c r="AB124" i="28" s="1"/>
  <c r="AD124" i="28" s="1"/>
  <c r="V20" i="19"/>
  <c r="V157" i="24"/>
  <c r="AB157" i="28" s="1"/>
  <c r="AD157" i="28" s="1"/>
  <c r="V118" i="14"/>
  <c r="V156" i="24"/>
  <c r="AB156" i="28" s="1"/>
  <c r="AD156" i="28" s="1"/>
  <c r="V19" i="19"/>
  <c r="V136" i="24"/>
  <c r="AB136" i="28" s="1"/>
  <c r="AD136" i="28" s="1"/>
  <c r="V27" i="19"/>
  <c r="V164" i="24"/>
  <c r="AB164" i="28" s="1"/>
  <c r="AD164" i="28" s="1"/>
  <c r="V15" i="19"/>
  <c r="V152" i="24"/>
  <c r="AB152" i="28" s="1"/>
  <c r="AD152" i="28" s="1"/>
  <c r="V126" i="24"/>
  <c r="AB126" i="28" s="1"/>
  <c r="AD126" i="28" s="1"/>
  <c r="V154" i="24"/>
  <c r="AB154" i="28" s="1"/>
  <c r="AD154" i="28" s="1"/>
  <c r="V17" i="19"/>
  <c r="V112" i="24"/>
  <c r="AB112" i="28" s="1"/>
  <c r="AD112" i="28" s="1"/>
  <c r="V126" i="14"/>
  <c r="V444" i="14"/>
  <c r="V117" i="24"/>
  <c r="AB117" i="28" s="1"/>
  <c r="AD117" i="28" s="1"/>
  <c r="V125" i="24"/>
  <c r="AB125" i="28" s="1"/>
  <c r="AD125" i="28" s="1"/>
  <c r="U225" i="24"/>
  <c r="Y225" i="28" s="1"/>
  <c r="AA225" i="28" s="1"/>
  <c r="U130" i="19"/>
  <c r="X100" i="25"/>
  <c r="AI100" i="28" s="1"/>
  <c r="X496" i="17"/>
  <c r="W111" i="23"/>
  <c r="W389" i="25"/>
  <c r="AF389" i="28" s="1"/>
  <c r="X112" i="17"/>
  <c r="X32" i="25"/>
  <c r="AI32" i="28" s="1"/>
  <c r="X418" i="17"/>
  <c r="BF6" i="28"/>
  <c r="BH5" i="28"/>
  <c r="BG5" i="28"/>
  <c r="AI99" i="28"/>
  <c r="AI98" i="28"/>
  <c r="AI75" i="28"/>
  <c r="AI88" i="28"/>
  <c r="AI86" i="28"/>
  <c r="X89" i="25"/>
  <c r="X480" i="17"/>
  <c r="AC47" i="28"/>
  <c r="Z27" i="28"/>
  <c r="Z74" i="28"/>
  <c r="Z70" i="28"/>
  <c r="W305" i="28"/>
  <c r="X305" i="28" s="1"/>
  <c r="W354" i="28"/>
  <c r="W353" i="28"/>
  <c r="W348" i="28"/>
  <c r="X348" i="28" s="1"/>
  <c r="W350" i="28"/>
  <c r="X350" i="28" s="1"/>
  <c r="W349" i="28"/>
  <c r="X349" i="28" s="1"/>
  <c r="W351" i="28"/>
  <c r="Y385" i="28"/>
  <c r="AA385" i="28" s="1"/>
  <c r="Y369" i="28"/>
  <c r="AA369" i="28" s="1"/>
  <c r="Y331" i="28"/>
  <c r="AA331" i="28" s="1"/>
  <c r="Y323" i="28"/>
  <c r="AA323" i="28" s="1"/>
  <c r="Y302" i="28"/>
  <c r="AA302" i="28" s="1"/>
  <c r="Y314" i="28"/>
  <c r="Y338" i="28"/>
  <c r="AA338" i="28" s="1"/>
  <c r="Y352" i="28"/>
  <c r="Y319" i="28"/>
  <c r="AA319" i="28" s="1"/>
  <c r="Y311" i="28"/>
  <c r="Y328" i="28"/>
  <c r="AA328" i="28" s="1"/>
  <c r="Y17" i="28"/>
  <c r="Y371" i="28"/>
  <c r="AA371" i="28" s="1"/>
  <c r="Y317" i="28"/>
  <c r="AA317" i="28" s="1"/>
  <c r="Y55" i="28"/>
  <c r="AA55" i="28" s="1"/>
  <c r="Y353" i="28"/>
  <c r="Y12" i="28"/>
  <c r="Y329" i="28"/>
  <c r="AA329" i="28" s="1"/>
  <c r="Y333" i="28"/>
  <c r="AA333" i="28" s="1"/>
  <c r="Y349" i="28"/>
  <c r="Y354" i="28"/>
  <c r="Y384" i="28"/>
  <c r="AA384" i="28" s="1"/>
  <c r="Y361" i="28"/>
  <c r="AA361" i="28" s="1"/>
  <c r="Y363" i="28"/>
  <c r="AA363" i="28" s="1"/>
  <c r="Y307" i="28"/>
  <c r="Y367" i="28"/>
  <c r="AA367" i="28" s="1"/>
  <c r="Y334" i="28"/>
  <c r="AA334" i="28" s="1"/>
  <c r="Y60" i="28"/>
  <c r="Y316" i="28"/>
  <c r="AA316" i="28" s="1"/>
  <c r="Y377" i="28"/>
  <c r="AA377" i="28" s="1"/>
  <c r="Y372" i="28"/>
  <c r="AA372" i="28" s="1"/>
  <c r="Y387" i="28"/>
  <c r="AA387" i="28" s="1"/>
  <c r="Y351" i="28"/>
  <c r="Y321" i="28"/>
  <c r="AA321" i="28" s="1"/>
  <c r="Y49" i="28"/>
  <c r="AA49" i="28" s="1"/>
  <c r="Y388" i="28"/>
  <c r="AA388" i="28" s="1"/>
  <c r="Y330" i="28"/>
  <c r="AA330" i="28" s="1"/>
  <c r="Y340" i="28"/>
  <c r="AA340" i="28" s="1"/>
  <c r="Y306" i="28"/>
  <c r="Y368" i="28"/>
  <c r="AA368" i="28" s="1"/>
  <c r="Y375" i="28"/>
  <c r="AA375" i="28" s="1"/>
  <c r="Y315" i="28"/>
  <c r="AA315" i="28" s="1"/>
  <c r="Y376" i="28"/>
  <c r="AA376" i="28" s="1"/>
  <c r="Y386" i="28"/>
  <c r="AA386" i="28" s="1"/>
  <c r="Y373" i="28"/>
  <c r="AA373" i="28" s="1"/>
  <c r="Y348" i="28"/>
  <c r="Y318" i="28"/>
  <c r="AA318" i="28" s="1"/>
  <c r="Y350" i="28"/>
  <c r="Y362" i="28"/>
  <c r="AA362" i="28" s="1"/>
  <c r="Y360" i="28"/>
  <c r="AA360" i="28" s="1"/>
  <c r="Y309" i="28"/>
  <c r="Y365" i="28"/>
  <c r="AA365" i="28" s="1"/>
  <c r="Y325" i="28"/>
  <c r="AA325" i="28" s="1"/>
  <c r="Y337" i="28"/>
  <c r="AA337" i="28" s="1"/>
  <c r="Y320" i="28"/>
  <c r="AA320" i="28" s="1"/>
  <c r="Y305" i="28"/>
  <c r="Y357" i="28"/>
  <c r="Y358" i="28"/>
  <c r="AA358" i="28" s="1"/>
  <c r="Y356" i="28"/>
  <c r="AA356" i="28" s="1"/>
  <c r="Y327" i="28"/>
  <c r="AA327" i="28" s="1"/>
  <c r="Y308" i="28"/>
  <c r="Y366" i="28"/>
  <c r="AA366" i="28" s="1"/>
  <c r="Y374" i="28"/>
  <c r="AA374" i="28" s="1"/>
  <c r="Y301" i="28"/>
  <c r="AA301" i="28" s="1"/>
  <c r="Y332" i="28"/>
  <c r="AA332" i="28" s="1"/>
  <c r="Y13" i="28"/>
  <c r="AA13" i="28" s="1"/>
  <c r="Y364" i="28"/>
  <c r="AA364" i="28" s="1"/>
  <c r="Y370" i="28"/>
  <c r="AA370" i="28" s="1"/>
  <c r="Y355" i="28"/>
  <c r="AA355" i="28" s="1"/>
  <c r="Y322" i="28"/>
  <c r="AA322" i="28" s="1"/>
  <c r="Y313" i="28"/>
  <c r="AA313" i="28" s="1"/>
  <c r="Y326" i="28"/>
  <c r="AA326" i="28" s="1"/>
  <c r="Y310" i="28"/>
  <c r="Y339" i="28"/>
  <c r="AA339" i="28" s="1"/>
  <c r="Y324" i="28"/>
  <c r="AA324" i="28" s="1"/>
  <c r="Y312" i="28"/>
  <c r="AA312" i="28" s="1"/>
  <c r="Y359" i="28"/>
  <c r="AA359" i="28" s="1"/>
  <c r="Y96" i="28"/>
  <c r="AA96" i="28" s="1"/>
  <c r="Y59" i="28"/>
  <c r="Y102" i="28"/>
  <c r="AA102" i="28" s="1"/>
  <c r="V90" i="24"/>
  <c r="AB90" i="28" s="1"/>
  <c r="AD90" i="28" s="1"/>
  <c r="V481" i="14"/>
  <c r="V82" i="24"/>
  <c r="AB82" i="28" s="1"/>
  <c r="AD82" i="28" s="1"/>
  <c r="V473" i="14"/>
  <c r="V24" i="24"/>
  <c r="AB24" i="28" s="1"/>
  <c r="V410" i="14"/>
  <c r="V428" i="14"/>
  <c r="V42" i="24"/>
  <c r="AB42" i="28" s="1"/>
  <c r="AD42" i="28" s="1"/>
  <c r="V409" i="14"/>
  <c r="V23" i="24"/>
  <c r="AB23" i="28" s="1"/>
  <c r="V37" i="24"/>
  <c r="AB37" i="28" s="1"/>
  <c r="AD37" i="28" s="1"/>
  <c r="V423" i="14"/>
  <c r="V420" i="14"/>
  <c r="V34" i="24"/>
  <c r="AB34" i="28" s="1"/>
  <c r="AD34" i="28" s="1"/>
  <c r="V452" i="14"/>
  <c r="V65" i="14"/>
  <c r="V61" i="24"/>
  <c r="AB61" i="28" s="1"/>
  <c r="V496" i="14"/>
  <c r="V100" i="24"/>
  <c r="AB100" i="28" s="1"/>
  <c r="AD100" i="28" s="1"/>
  <c r="V97" i="24"/>
  <c r="AB97" i="28" s="1"/>
  <c r="AD97" i="28" s="1"/>
  <c r="V493" i="14"/>
  <c r="V44" i="24"/>
  <c r="V430" i="14"/>
  <c r="V33" i="24"/>
  <c r="V419" i="14"/>
  <c r="V407" i="14"/>
  <c r="V21" i="24"/>
  <c r="AB21" i="28" s="1"/>
  <c r="V459" i="14"/>
  <c r="V68" i="24"/>
  <c r="V80" i="24"/>
  <c r="AB80" i="28" s="1"/>
  <c r="AD80" i="28" s="1"/>
  <c r="V471" i="14"/>
  <c r="V414" i="14"/>
  <c r="V28" i="24"/>
  <c r="AB28" i="28" s="1"/>
  <c r="V22" i="24"/>
  <c r="AB22" i="28" s="1"/>
  <c r="V408" i="14"/>
  <c r="V70" i="24"/>
  <c r="V461" i="14"/>
  <c r="U64" i="20"/>
  <c r="U347" i="24"/>
  <c r="U389" i="24"/>
  <c r="V112" i="14"/>
  <c r="V106" i="14" s="1"/>
  <c r="U111" i="20"/>
  <c r="V400" i="14"/>
  <c r="V13" i="14"/>
  <c r="V14" i="24"/>
  <c r="AB14" i="28" s="1"/>
  <c r="AD14" i="28" s="1"/>
  <c r="V36" i="24"/>
  <c r="AB36" i="28" s="1"/>
  <c r="AD36" i="28" s="1"/>
  <c r="V422" i="14"/>
  <c r="V15" i="24"/>
  <c r="AB15" i="28" s="1"/>
  <c r="AD15" i="28" s="1"/>
  <c r="V401" i="14"/>
  <c r="V77" i="24"/>
  <c r="V468" i="14"/>
  <c r="U93" i="24"/>
  <c r="V83" i="24"/>
  <c r="AB83" i="28" s="1"/>
  <c r="AD83" i="28" s="1"/>
  <c r="V474" i="14"/>
  <c r="V405" i="14"/>
  <c r="V19" i="24"/>
  <c r="AB19" i="28" s="1"/>
  <c r="V32" i="24"/>
  <c r="V418" i="14"/>
  <c r="V35" i="24"/>
  <c r="V421" i="14"/>
  <c r="V39" i="24"/>
  <c r="AB39" i="28" s="1"/>
  <c r="AD39" i="28" s="1"/>
  <c r="V425" i="14"/>
  <c r="T8" i="20"/>
  <c r="T296" i="24"/>
  <c r="V296" i="28" s="1"/>
  <c r="U11" i="24"/>
  <c r="V101" i="24"/>
  <c r="AB101" i="28" s="1"/>
  <c r="AD101" i="28" s="1"/>
  <c r="V497" i="14"/>
  <c r="V458" i="14"/>
  <c r="V67" i="24"/>
  <c r="V53" i="24"/>
  <c r="AB53" i="28" s="1"/>
  <c r="AD53" i="28" s="1"/>
  <c r="V439" i="14"/>
  <c r="V436" i="14"/>
  <c r="V50" i="24"/>
  <c r="AB50" i="28" s="1"/>
  <c r="AD50" i="28" s="1"/>
  <c r="V49" i="14"/>
  <c r="V64" i="24"/>
  <c r="V455" i="14"/>
  <c r="V437" i="14"/>
  <c r="V51" i="24"/>
  <c r="AB51" i="28" s="1"/>
  <c r="AD51" i="28" s="1"/>
  <c r="U98" i="20"/>
  <c r="U484" i="14"/>
  <c r="U449" i="14" s="1"/>
  <c r="V99" i="14"/>
  <c r="V456" i="14"/>
  <c r="V65" i="24"/>
  <c r="V18" i="24"/>
  <c r="AB18" i="28" s="1"/>
  <c r="V17" i="14"/>
  <c r="V404" i="14"/>
  <c r="V475" i="14"/>
  <c r="V84" i="24"/>
  <c r="AB84" i="28" s="1"/>
  <c r="AD84" i="28" s="1"/>
  <c r="V442" i="14"/>
  <c r="V55" i="14"/>
  <c r="V477" i="14"/>
  <c r="V86" i="24"/>
  <c r="AB86" i="28" s="1"/>
  <c r="AD86" i="28" s="1"/>
  <c r="V462" i="14"/>
  <c r="V71" i="24"/>
  <c r="V416" i="14"/>
  <c r="V30" i="24"/>
  <c r="AB30" i="28" s="1"/>
  <c r="AD30" i="28" s="1"/>
  <c r="V72" i="24"/>
  <c r="V463" i="14"/>
  <c r="V457" i="14"/>
  <c r="V66" i="24"/>
  <c r="U397" i="14"/>
  <c r="V12" i="14"/>
  <c r="U11" i="20"/>
  <c r="U299" i="24"/>
  <c r="V98" i="24"/>
  <c r="AB98" i="28" s="1"/>
  <c r="AD98" i="28" s="1"/>
  <c r="V494" i="14"/>
  <c r="V429" i="14"/>
  <c r="V43" i="24"/>
  <c r="AB43" i="28" s="1"/>
  <c r="AD43" i="28" s="1"/>
  <c r="V426" i="14"/>
  <c r="V40" i="24"/>
  <c r="AB40" i="28" s="1"/>
  <c r="AD40" i="28" s="1"/>
  <c r="U336" i="24"/>
  <c r="U48" i="20"/>
  <c r="U63" i="14"/>
  <c r="U9" i="14" s="1"/>
  <c r="V479" i="14"/>
  <c r="V88" i="24"/>
  <c r="AB88" i="28" s="1"/>
  <c r="AD88" i="28" s="1"/>
  <c r="V433" i="14"/>
  <c r="V47" i="24"/>
  <c r="V476" i="14"/>
  <c r="V85" i="24"/>
  <c r="AB85" i="28" s="1"/>
  <c r="AD85" i="28" s="1"/>
  <c r="V460" i="14"/>
  <c r="V69" i="24"/>
  <c r="V465" i="14"/>
  <c r="V74" i="24"/>
  <c r="V464" i="14"/>
  <c r="V73" i="24"/>
  <c r="U16" i="20"/>
  <c r="U304" i="24"/>
  <c r="V480" i="14"/>
  <c r="V89" i="24"/>
  <c r="AB89" i="28" s="1"/>
  <c r="AD89" i="28" s="1"/>
  <c r="V495" i="14"/>
  <c r="V99" i="24"/>
  <c r="AB99" i="28" s="1"/>
  <c r="AD99" i="28" s="1"/>
  <c r="V432" i="14"/>
  <c r="V46" i="24"/>
  <c r="U342" i="24"/>
  <c r="U54" i="20"/>
  <c r="V63" i="24"/>
  <c r="V454" i="14"/>
  <c r="V45" i="24"/>
  <c r="V431" i="14"/>
  <c r="U105" i="20"/>
  <c r="U383" i="24"/>
  <c r="V27" i="24"/>
  <c r="AB27" i="28" s="1"/>
  <c r="V413" i="14"/>
  <c r="V79" i="24"/>
  <c r="AB79" i="28" s="1"/>
  <c r="AD79" i="28" s="1"/>
  <c r="V470" i="14"/>
  <c r="U346" i="24"/>
  <c r="V64" i="14"/>
  <c r="U63" i="20"/>
  <c r="V20" i="24"/>
  <c r="AB20" i="28" s="1"/>
  <c r="V406" i="14"/>
  <c r="V41" i="24"/>
  <c r="AB41" i="28" s="1"/>
  <c r="AD41" i="28" s="1"/>
  <c r="V427" i="14"/>
  <c r="V25" i="24"/>
  <c r="AB25" i="28" s="1"/>
  <c r="V411" i="14"/>
  <c r="V29" i="24"/>
  <c r="AB29" i="28" s="1"/>
  <c r="AD29" i="28" s="1"/>
  <c r="V415" i="14"/>
  <c r="U300" i="24"/>
  <c r="U12" i="20"/>
  <c r="V453" i="14"/>
  <c r="V62" i="24"/>
  <c r="V78" i="24"/>
  <c r="AB78" i="28" s="1"/>
  <c r="AD78" i="28" s="1"/>
  <c r="V469" i="14"/>
  <c r="V424" i="14"/>
  <c r="V38" i="24"/>
  <c r="AB38" i="28" s="1"/>
  <c r="AD38" i="28" s="1"/>
  <c r="V76" i="24"/>
  <c r="V467" i="14"/>
  <c r="V81" i="24"/>
  <c r="AB81" i="28" s="1"/>
  <c r="AD81" i="28" s="1"/>
  <c r="V472" i="14"/>
  <c r="V412" i="14"/>
  <c r="V26" i="24"/>
  <c r="AB26" i="28" s="1"/>
  <c r="V438" i="14"/>
  <c r="V52" i="24"/>
  <c r="AB52" i="28" s="1"/>
  <c r="AD52" i="28" s="1"/>
  <c r="V87" i="24"/>
  <c r="AB87" i="28" s="1"/>
  <c r="AD87" i="28" s="1"/>
  <c r="V478" i="14"/>
  <c r="V31" i="24"/>
  <c r="AB31" i="28" s="1"/>
  <c r="AD31" i="28" s="1"/>
  <c r="V417" i="14"/>
  <c r="V466" i="14"/>
  <c r="V75" i="24"/>
  <c r="X477" i="17"/>
  <c r="X90" i="23" s="1"/>
  <c r="Y80" i="17"/>
  <c r="Y75" i="25" s="1"/>
  <c r="X475" i="17"/>
  <c r="X88" i="23" s="1"/>
  <c r="X481" i="17"/>
  <c r="X90" i="25"/>
  <c r="X470" i="17"/>
  <c r="X83" i="23" s="1"/>
  <c r="X79" i="25"/>
  <c r="AI79" i="28" s="1"/>
  <c r="U314" i="25"/>
  <c r="Z314" i="28" s="1"/>
  <c r="T310" i="25"/>
  <c r="U361" i="25"/>
  <c r="Z361" i="28" s="1"/>
  <c r="V332" i="25"/>
  <c r="AC332" i="28" s="1"/>
  <c r="Y185" i="25"/>
  <c r="Y48" i="22"/>
  <c r="Y200" i="25"/>
  <c r="AL200" i="28" s="1"/>
  <c r="Y101" i="22"/>
  <c r="Y223" i="25"/>
  <c r="AL223" i="28" s="1"/>
  <c r="Y128" i="22"/>
  <c r="Y267" i="25"/>
  <c r="AL267" i="28" s="1"/>
  <c r="X362" i="25"/>
  <c r="AI362" i="28" s="1"/>
  <c r="U62" i="25"/>
  <c r="V72" i="25"/>
  <c r="T306" i="25"/>
  <c r="T309" i="25"/>
  <c r="U111" i="25"/>
  <c r="Y192" i="25"/>
  <c r="AL192" i="28" s="1"/>
  <c r="Y87" i="22"/>
  <c r="Y221" i="25"/>
  <c r="AL221" i="28" s="1"/>
  <c r="Y126" i="22"/>
  <c r="Y272" i="25"/>
  <c r="AL272" i="28" s="1"/>
  <c r="V68" i="25"/>
  <c r="X83" i="25"/>
  <c r="X84" i="25"/>
  <c r="U64" i="25"/>
  <c r="V71" i="25"/>
  <c r="V334" i="25"/>
  <c r="AC334" i="28" s="1"/>
  <c r="Y33" i="25"/>
  <c r="Y193" i="25"/>
  <c r="AL193" i="28" s="1"/>
  <c r="Y94" i="22"/>
  <c r="Y265" i="25"/>
  <c r="AL265" i="28" s="1"/>
  <c r="Y282" i="25"/>
  <c r="AL282" i="28" s="1"/>
  <c r="X78" i="25"/>
  <c r="AI78" i="28" s="1"/>
  <c r="U66" i="25"/>
  <c r="V25" i="25"/>
  <c r="AC25" i="28" s="1"/>
  <c r="Y186" i="25"/>
  <c r="AL186" i="28" s="1"/>
  <c r="Y60" i="22"/>
  <c r="Y268" i="25"/>
  <c r="AL268" i="28" s="1"/>
  <c r="Y287" i="25"/>
  <c r="AL287" i="28" s="1"/>
  <c r="X85" i="25"/>
  <c r="U73" i="25"/>
  <c r="U67" i="25"/>
  <c r="T308" i="25"/>
  <c r="Y150" i="25"/>
  <c r="AL150" i="28" s="1"/>
  <c r="Y13" i="22"/>
  <c r="Y269" i="25"/>
  <c r="AL269" i="28" s="1"/>
  <c r="Y294" i="25"/>
  <c r="AL294" i="28" s="1"/>
  <c r="W14" i="25"/>
  <c r="AF14" i="28" s="1"/>
  <c r="X76" i="25"/>
  <c r="X111" i="25"/>
  <c r="U59" i="25"/>
  <c r="U63" i="25"/>
  <c r="Y232" i="25"/>
  <c r="AL232" i="28" s="1"/>
  <c r="X369" i="25"/>
  <c r="AI369" i="28" s="1"/>
  <c r="Y187" i="25"/>
  <c r="AL187" i="28" s="1"/>
  <c r="Y72" i="22"/>
  <c r="Y202" i="25"/>
  <c r="AL202" i="28" s="1"/>
  <c r="Y103" i="22"/>
  <c r="Y275" i="25"/>
  <c r="AL275" i="28" s="1"/>
  <c r="Y108" i="25"/>
  <c r="X77" i="25"/>
  <c r="Y97" i="25"/>
  <c r="X87" i="25"/>
  <c r="T307" i="25"/>
  <c r="U357" i="25"/>
  <c r="Z357" i="28" s="1"/>
  <c r="V331" i="25"/>
  <c r="AC331" i="28" s="1"/>
  <c r="Y183" i="25"/>
  <c r="Y46" i="22"/>
  <c r="Y205" i="25"/>
  <c r="AL205" i="28" s="1"/>
  <c r="Y110" i="22"/>
  <c r="Y274" i="25"/>
  <c r="AL274" i="28" s="1"/>
  <c r="W93" i="25"/>
  <c r="U18" i="25"/>
  <c r="U61" i="25"/>
  <c r="V26" i="25"/>
  <c r="V69" i="25"/>
  <c r="T352" i="25"/>
  <c r="T311" i="25"/>
  <c r="V46" i="25"/>
  <c r="Y88" i="25"/>
  <c r="AL88" i="28" s="1"/>
  <c r="Y190" i="25"/>
  <c r="AL190" i="28" s="1"/>
  <c r="Y85" i="22"/>
  <c r="Y207" i="25"/>
  <c r="AL207" i="28" s="1"/>
  <c r="Y112" i="22"/>
  <c r="Y284" i="25"/>
  <c r="AL284" i="28" s="1"/>
  <c r="X368" i="25"/>
  <c r="AI368" i="28" s="1"/>
  <c r="W15" i="25"/>
  <c r="AF15" i="28" s="1"/>
  <c r="X385" i="25"/>
  <c r="AI385" i="28" s="1"/>
  <c r="X386" i="25"/>
  <c r="AI386" i="28" s="1"/>
  <c r="X82" i="25"/>
  <c r="AI82" i="28" s="1"/>
  <c r="Y87" i="21"/>
  <c r="Y103" i="21"/>
  <c r="Y48" i="21"/>
  <c r="Y85" i="21"/>
  <c r="Y86" i="17"/>
  <c r="Y46" i="21"/>
  <c r="Y101" i="21"/>
  <c r="X478" i="17"/>
  <c r="X91" i="23" s="1"/>
  <c r="Y60" i="21"/>
  <c r="Y110" i="21"/>
  <c r="Y72" i="21"/>
  <c r="Y117" i="21"/>
  <c r="Y13" i="21"/>
  <c r="Y94" i="21"/>
  <c r="X467" i="17"/>
  <c r="X80" i="23" s="1"/>
  <c r="X99" i="17"/>
  <c r="W60" i="17"/>
  <c r="W484" i="17"/>
  <c r="W97" i="23" s="1"/>
  <c r="Y108" i="17"/>
  <c r="Y109" i="17"/>
  <c r="X474" i="17"/>
  <c r="X87" i="23" s="1"/>
  <c r="X469" i="17"/>
  <c r="X82" i="23" s="1"/>
  <c r="X468" i="17"/>
  <c r="X81" i="23" s="1"/>
  <c r="U450" i="17"/>
  <c r="U63" i="23" s="1"/>
  <c r="V411" i="17"/>
  <c r="V24" i="23" s="1"/>
  <c r="V58" i="17"/>
  <c r="Y493" i="17"/>
  <c r="Y106" i="23" s="1"/>
  <c r="V412" i="17"/>
  <c r="V25" i="23" s="1"/>
  <c r="U20" i="17"/>
  <c r="W401" i="17"/>
  <c r="W14" i="23" s="1"/>
  <c r="X476" i="17"/>
  <c r="X89" i="23" s="1"/>
  <c r="V59" i="17"/>
  <c r="V56" i="17"/>
  <c r="U24" i="17"/>
  <c r="U410" i="17" s="1"/>
  <c r="W44" i="17"/>
  <c r="X101" i="17"/>
  <c r="W400" i="17"/>
  <c r="W13" i="23" s="1"/>
  <c r="V459" i="17"/>
  <c r="V72" i="23" s="1"/>
  <c r="U12" i="17"/>
  <c r="V51" i="17"/>
  <c r="U70" i="17"/>
  <c r="U456" i="17" s="1"/>
  <c r="U69" i="23" s="1"/>
  <c r="V37" i="17"/>
  <c r="V53" i="17"/>
  <c r="V43" i="17"/>
  <c r="V39" i="17"/>
  <c r="V42" i="17"/>
  <c r="U464" i="17"/>
  <c r="U77" i="23" s="1"/>
  <c r="V38" i="17"/>
  <c r="V40" i="17"/>
  <c r="V41" i="17"/>
  <c r="V111" i="17"/>
  <c r="Y489" i="17"/>
  <c r="Y102" i="23" s="1"/>
  <c r="Y488" i="17"/>
  <c r="Y101" i="23" s="1"/>
  <c r="X100" i="17"/>
  <c r="V35" i="17"/>
  <c r="Z388" i="17"/>
  <c r="Y282" i="17"/>
  <c r="Y419" i="17"/>
  <c r="Y32" i="23" s="1"/>
  <c r="Y479" i="17"/>
  <c r="Y92" i="23" s="1"/>
  <c r="Y87" i="17"/>
  <c r="V432" i="17"/>
  <c r="V45" i="23" s="1"/>
  <c r="W47" i="17"/>
  <c r="V462" i="17"/>
  <c r="V75" i="23" s="1"/>
  <c r="W45" i="17"/>
  <c r="V460" i="17"/>
  <c r="V73" i="23" s="1"/>
  <c r="V463" i="17"/>
  <c r="V76" i="23" s="1"/>
  <c r="V85" i="17"/>
  <c r="V28" i="17"/>
  <c r="V31" i="17"/>
  <c r="V30" i="17"/>
  <c r="Z285" i="17"/>
  <c r="Z161" i="17"/>
  <c r="U21" i="17"/>
  <c r="V79" i="17"/>
  <c r="U22" i="17"/>
  <c r="U23" i="17"/>
  <c r="AA5" i="17"/>
  <c r="U19" i="17"/>
  <c r="T403" i="17"/>
  <c r="T16" i="23" s="1"/>
  <c r="T451" i="17"/>
  <c r="T64" i="23" s="1"/>
  <c r="V75" i="17"/>
  <c r="U455" i="17"/>
  <c r="U68" i="23" s="1"/>
  <c r="U454" i="17"/>
  <c r="U67" i="23" s="1"/>
  <c r="U404" i="17"/>
  <c r="U17" i="23" s="1"/>
  <c r="U452" i="17"/>
  <c r="U65" i="23" s="1"/>
  <c r="U457" i="17"/>
  <c r="U70" i="23" s="1"/>
  <c r="U458" i="17"/>
  <c r="U71" i="23" s="1"/>
  <c r="U453" i="17"/>
  <c r="U66" i="23" s="1"/>
  <c r="W5" i="14"/>
  <c r="V489" i="14" l="1"/>
  <c r="V102" i="20" s="1"/>
  <c r="V487" i="14"/>
  <c r="V100" i="20" s="1"/>
  <c r="V486" i="14"/>
  <c r="V99" i="20" s="1"/>
  <c r="V488" i="14"/>
  <c r="V101" i="20" s="1"/>
  <c r="W103" i="14"/>
  <c r="V108" i="24"/>
  <c r="AB108" i="28" s="1"/>
  <c r="AD108" i="28" s="1"/>
  <c r="V9" i="19"/>
  <c r="V146" i="24"/>
  <c r="AB146" i="28" s="1"/>
  <c r="AD146" i="28" s="1"/>
  <c r="V85" i="18"/>
  <c r="V272" i="24"/>
  <c r="AB272" i="28" s="1"/>
  <c r="AD272" i="28" s="1"/>
  <c r="V268" i="24"/>
  <c r="AB268" i="28" s="1"/>
  <c r="AD268" i="28" s="1"/>
  <c r="V60" i="18"/>
  <c r="V112" i="19"/>
  <c r="V207" i="24"/>
  <c r="AB207" i="28" s="1"/>
  <c r="AD207" i="28" s="1"/>
  <c r="V13" i="18"/>
  <c r="V232" i="24"/>
  <c r="AB232" i="28" s="1"/>
  <c r="AD232" i="28" s="1"/>
  <c r="V103" i="18"/>
  <c r="V284" i="24"/>
  <c r="AB284" i="28" s="1"/>
  <c r="AD284" i="28" s="1"/>
  <c r="V287" i="24"/>
  <c r="AB287" i="28" s="1"/>
  <c r="AD287" i="28" s="1"/>
  <c r="V110" i="18"/>
  <c r="V72" i="18"/>
  <c r="V269" i="24"/>
  <c r="AB269" i="28" s="1"/>
  <c r="AD269" i="28" s="1"/>
  <c r="V221" i="24"/>
  <c r="AB221" i="28" s="1"/>
  <c r="AD221" i="28" s="1"/>
  <c r="V126" i="19"/>
  <c r="V9" i="18"/>
  <c r="V228" i="24"/>
  <c r="AB228" i="28" s="1"/>
  <c r="AD228" i="28" s="1"/>
  <c r="V185" i="24"/>
  <c r="AB185" i="28" s="1"/>
  <c r="AD185" i="28" s="1"/>
  <c r="V48" i="19"/>
  <c r="V57" i="20"/>
  <c r="W58" i="14"/>
  <c r="W57" i="14"/>
  <c r="V56" i="20"/>
  <c r="V183" i="24"/>
  <c r="AB183" i="28" s="1"/>
  <c r="AD183" i="28" s="1"/>
  <c r="V46" i="19"/>
  <c r="V58" i="20"/>
  <c r="W59" i="14"/>
  <c r="V294" i="24"/>
  <c r="AB294" i="28" s="1"/>
  <c r="AD294" i="28" s="1"/>
  <c r="V117" i="18"/>
  <c r="V267" i="24"/>
  <c r="AB267" i="28" s="1"/>
  <c r="AD267" i="28" s="1"/>
  <c r="V48" i="18"/>
  <c r="V111" i="24"/>
  <c r="AB111" i="28" s="1"/>
  <c r="AD111" i="28" s="1"/>
  <c r="V85" i="19"/>
  <c r="V190" i="24"/>
  <c r="AB190" i="28" s="1"/>
  <c r="AD190" i="28" s="1"/>
  <c r="V59" i="20"/>
  <c r="W60" i="14"/>
  <c r="V265" i="24"/>
  <c r="AB265" i="28" s="1"/>
  <c r="AD265" i="28" s="1"/>
  <c r="V46" i="18"/>
  <c r="V187" i="24"/>
  <c r="AB187" i="28" s="1"/>
  <c r="AD187" i="28" s="1"/>
  <c r="V72" i="19"/>
  <c r="V87" i="19"/>
  <c r="V192" i="24"/>
  <c r="AB192" i="28" s="1"/>
  <c r="AD192" i="28" s="1"/>
  <c r="V87" i="18"/>
  <c r="V274" i="24"/>
  <c r="AB274" i="28" s="1"/>
  <c r="AD274" i="28" s="1"/>
  <c r="V223" i="24"/>
  <c r="AB223" i="28" s="1"/>
  <c r="AD223" i="28" s="1"/>
  <c r="V128" i="19"/>
  <c r="V282" i="14"/>
  <c r="V101" i="18"/>
  <c r="V282" i="24"/>
  <c r="AB282" i="28" s="1"/>
  <c r="AD282" i="28" s="1"/>
  <c r="V186" i="24"/>
  <c r="AB186" i="28" s="1"/>
  <c r="AD186" i="28" s="1"/>
  <c r="V60" i="19"/>
  <c r="V110" i="19"/>
  <c r="V205" i="24"/>
  <c r="AB205" i="28" s="1"/>
  <c r="AD205" i="28" s="1"/>
  <c r="V289" i="24"/>
  <c r="AB289" i="28" s="1"/>
  <c r="AD289" i="28" s="1"/>
  <c r="V112" i="18"/>
  <c r="V94" i="19"/>
  <c r="V193" i="24"/>
  <c r="AB193" i="28" s="1"/>
  <c r="AD193" i="28" s="1"/>
  <c r="V150" i="24"/>
  <c r="AB150" i="28" s="1"/>
  <c r="AD150" i="28" s="1"/>
  <c r="V13" i="19"/>
  <c r="V101" i="19"/>
  <c r="V200" i="24"/>
  <c r="AB200" i="28" s="1"/>
  <c r="AD200" i="28" s="1"/>
  <c r="V94" i="18"/>
  <c r="V275" i="24"/>
  <c r="AB275" i="28" s="1"/>
  <c r="AD275" i="28" s="1"/>
  <c r="V103" i="19"/>
  <c r="V202" i="24"/>
  <c r="AB202" i="28" s="1"/>
  <c r="AD202" i="28" s="1"/>
  <c r="X498" i="17"/>
  <c r="X102" i="25"/>
  <c r="AI102" i="28" s="1"/>
  <c r="X109" i="23"/>
  <c r="Y110" i="17"/>
  <c r="X387" i="25"/>
  <c r="AI387" i="28" s="1"/>
  <c r="X31" i="23"/>
  <c r="X319" i="25"/>
  <c r="AI319" i="28" s="1"/>
  <c r="Y32" i="17"/>
  <c r="BH6" i="28"/>
  <c r="BG6" i="28"/>
  <c r="BI5" i="28"/>
  <c r="AL185" i="28"/>
  <c r="AL75" i="28"/>
  <c r="AL97" i="28"/>
  <c r="AL183" i="28"/>
  <c r="AL108" i="28"/>
  <c r="AL33" i="28"/>
  <c r="AI77" i="28"/>
  <c r="AI90" i="28"/>
  <c r="AI111" i="28"/>
  <c r="AI89" i="28"/>
  <c r="AI87" i="28"/>
  <c r="AI76" i="28"/>
  <c r="AI85" i="28"/>
  <c r="AI84" i="28"/>
  <c r="AI83" i="28"/>
  <c r="AF93" i="28"/>
  <c r="X93" i="23"/>
  <c r="X376" i="25"/>
  <c r="AI376" i="28" s="1"/>
  <c r="Y94" i="17"/>
  <c r="AD25" i="28"/>
  <c r="AC71" i="28"/>
  <c r="AC46" i="28"/>
  <c r="AC69" i="28"/>
  <c r="AC26" i="28"/>
  <c r="AD26" i="28" s="1"/>
  <c r="AC68" i="28"/>
  <c r="AC72" i="28"/>
  <c r="Z61" i="28"/>
  <c r="AA61" i="28" s="1"/>
  <c r="Z111" i="28"/>
  <c r="AA111" i="28" s="1"/>
  <c r="Z18" i="28"/>
  <c r="AA18" i="28" s="1"/>
  <c r="Z63" i="28"/>
  <c r="AA63" i="28" s="1"/>
  <c r="Z59" i="28"/>
  <c r="AA59" i="28" s="1"/>
  <c r="Z62" i="28"/>
  <c r="AA62" i="28" s="1"/>
  <c r="AA357" i="28"/>
  <c r="Z67" i="28"/>
  <c r="Z66" i="28"/>
  <c r="Z73" i="28"/>
  <c r="Z64" i="28"/>
  <c r="AA314" i="28"/>
  <c r="W308" i="28"/>
  <c r="W307" i="28"/>
  <c r="X307" i="28" s="1"/>
  <c r="W311" i="28"/>
  <c r="W352" i="28"/>
  <c r="W310" i="28"/>
  <c r="W309" i="28"/>
  <c r="W306" i="28"/>
  <c r="X306" i="28" s="1"/>
  <c r="Y299" i="28"/>
  <c r="Y346" i="28"/>
  <c r="Y389" i="28"/>
  <c r="AA389" i="28" s="1"/>
  <c r="Y347" i="28"/>
  <c r="Y300" i="28"/>
  <c r="AA300" i="28" s="1"/>
  <c r="Y304" i="28"/>
  <c r="Y342" i="28"/>
  <c r="AA342" i="28" s="1"/>
  <c r="Y93" i="28"/>
  <c r="AA93" i="28" s="1"/>
  <c r="Y383" i="28"/>
  <c r="AA383" i="28" s="1"/>
  <c r="Y336" i="28"/>
  <c r="AA336" i="28" s="1"/>
  <c r="Y11" i="28"/>
  <c r="AB70" i="28"/>
  <c r="AB46" i="28"/>
  <c r="AD46" i="28" s="1"/>
  <c r="AB73" i="28"/>
  <c r="AD73" i="28" s="1"/>
  <c r="AB47" i="28"/>
  <c r="AD47" i="28" s="1"/>
  <c r="AB72" i="28"/>
  <c r="AD72" i="28" s="1"/>
  <c r="AB35" i="28"/>
  <c r="AD35" i="28" s="1"/>
  <c r="AB77" i="28"/>
  <c r="AD77" i="28" s="1"/>
  <c r="AB62" i="28"/>
  <c r="AB74" i="28"/>
  <c r="AD74" i="28" s="1"/>
  <c r="AB32" i="28"/>
  <c r="AD32" i="28" s="1"/>
  <c r="AB45" i="28"/>
  <c r="AD45" i="28" s="1"/>
  <c r="AB71" i="28"/>
  <c r="AB33" i="28"/>
  <c r="AD33" i="28" s="1"/>
  <c r="AB69" i="28"/>
  <c r="AB67" i="28"/>
  <c r="AB76" i="28"/>
  <c r="AD76" i="28" s="1"/>
  <c r="AB63" i="28"/>
  <c r="AB66" i="28"/>
  <c r="AB44" i="28"/>
  <c r="AD44" i="28" s="1"/>
  <c r="AB75" i="28"/>
  <c r="AD75" i="28" s="1"/>
  <c r="AB65" i="28"/>
  <c r="AB64" i="28"/>
  <c r="AB68" i="28"/>
  <c r="Y466" i="17"/>
  <c r="Y79" i="23" s="1"/>
  <c r="Y89" i="17"/>
  <c r="Y84" i="25" s="1"/>
  <c r="AL84" i="28" s="1"/>
  <c r="V96" i="24"/>
  <c r="V37" i="20"/>
  <c r="W38" i="14"/>
  <c r="V325" i="24"/>
  <c r="AB325" i="28" s="1"/>
  <c r="W79" i="14"/>
  <c r="V361" i="24"/>
  <c r="AB361" i="28" s="1"/>
  <c r="AD361" i="28" s="1"/>
  <c r="V78" i="20"/>
  <c r="V330" i="24"/>
  <c r="AB330" i="28" s="1"/>
  <c r="AD330" i="28" s="1"/>
  <c r="W43" i="14"/>
  <c r="V42" i="20"/>
  <c r="V305" i="24"/>
  <c r="AB305" i="28" s="1"/>
  <c r="V403" i="14"/>
  <c r="V17" i="20"/>
  <c r="W18" i="14"/>
  <c r="U380" i="24"/>
  <c r="U97" i="20"/>
  <c r="V49" i="24"/>
  <c r="AB49" i="28" s="1"/>
  <c r="AD49" i="28" s="1"/>
  <c r="V71" i="20"/>
  <c r="W72" i="14"/>
  <c r="V354" i="24"/>
  <c r="AB354" i="28" s="1"/>
  <c r="V34" i="20"/>
  <c r="W35" i="14"/>
  <c r="V322" i="24"/>
  <c r="AB322" i="28" s="1"/>
  <c r="AD322" i="28" s="1"/>
  <c r="V13" i="24"/>
  <c r="AB13" i="28" s="1"/>
  <c r="AD13" i="28" s="1"/>
  <c r="W23" i="14"/>
  <c r="V310" i="24"/>
  <c r="AB310" i="28" s="1"/>
  <c r="V22" i="20"/>
  <c r="V362" i="24"/>
  <c r="AB362" i="28" s="1"/>
  <c r="AD362" i="28" s="1"/>
  <c r="V79" i="20"/>
  <c r="W80" i="14"/>
  <c r="V85" i="20"/>
  <c r="W86" i="14"/>
  <c r="V368" i="24"/>
  <c r="AB368" i="28" s="1"/>
  <c r="AD368" i="28" s="1"/>
  <c r="U62" i="20"/>
  <c r="U345" i="24"/>
  <c r="V314" i="24"/>
  <c r="AB314" i="28" s="1"/>
  <c r="W27" i="14"/>
  <c r="V26" i="20"/>
  <c r="V333" i="24"/>
  <c r="AB333" i="28" s="1"/>
  <c r="AD333" i="28" s="1"/>
  <c r="V45" i="20"/>
  <c r="W46" i="14"/>
  <c r="V46" i="20"/>
  <c r="W47" i="14"/>
  <c r="V334" i="24"/>
  <c r="AB334" i="28" s="1"/>
  <c r="AD334" i="28" s="1"/>
  <c r="V398" i="14"/>
  <c r="V12" i="24"/>
  <c r="AB12" i="28" s="1"/>
  <c r="V11" i="14"/>
  <c r="V90" i="20"/>
  <c r="V373" i="24"/>
  <c r="AB373" i="28" s="1"/>
  <c r="AD373" i="28" s="1"/>
  <c r="W91" i="14"/>
  <c r="V17" i="24"/>
  <c r="AB17" i="28" s="1"/>
  <c r="W88" i="14"/>
  <c r="V370" i="24"/>
  <c r="AB370" i="28" s="1"/>
  <c r="AD370" i="28" s="1"/>
  <c r="V87" i="20"/>
  <c r="V14" i="20"/>
  <c r="W15" i="14"/>
  <c r="V302" i="24"/>
  <c r="AB302" i="28" s="1"/>
  <c r="AD302" i="28" s="1"/>
  <c r="W14" i="14"/>
  <c r="V399" i="14"/>
  <c r="V301" i="24"/>
  <c r="AB301" i="28" s="1"/>
  <c r="AD301" i="28" s="1"/>
  <c r="V13" i="20"/>
  <c r="V27" i="20"/>
  <c r="V315" i="24"/>
  <c r="AB315" i="28" s="1"/>
  <c r="W28" i="14"/>
  <c r="V339" i="24"/>
  <c r="AB339" i="28" s="1"/>
  <c r="AD339" i="28" s="1"/>
  <c r="W52" i="14"/>
  <c r="V51" i="20"/>
  <c r="W83" i="14"/>
  <c r="V365" i="24"/>
  <c r="AB365" i="28" s="1"/>
  <c r="AD365" i="28" s="1"/>
  <c r="V82" i="20"/>
  <c r="V67" i="20"/>
  <c r="W68" i="14"/>
  <c r="V350" i="24"/>
  <c r="AB350" i="28" s="1"/>
  <c r="U10" i="20"/>
  <c r="U298" i="24"/>
  <c r="U395" i="14"/>
  <c r="V337" i="24"/>
  <c r="AB337" i="28" s="1"/>
  <c r="AD337" i="28" s="1"/>
  <c r="V435" i="14"/>
  <c r="V49" i="20"/>
  <c r="W50" i="14"/>
  <c r="W111" i="14"/>
  <c r="V110" i="20"/>
  <c r="V388" i="24"/>
  <c r="AB388" i="28" s="1"/>
  <c r="AD388" i="28" s="1"/>
  <c r="V74" i="20"/>
  <c r="W75" i="14"/>
  <c r="V357" i="24"/>
  <c r="AB357" i="28" s="1"/>
  <c r="V20" i="20"/>
  <c r="W21" i="14"/>
  <c r="V308" i="24"/>
  <c r="AB308" i="28" s="1"/>
  <c r="W34" i="14"/>
  <c r="V33" i="20"/>
  <c r="V321" i="24"/>
  <c r="AB321" i="28" s="1"/>
  <c r="AD321" i="28" s="1"/>
  <c r="V369" i="24"/>
  <c r="AB369" i="28" s="1"/>
  <c r="AD369" i="28" s="1"/>
  <c r="W87" i="14"/>
  <c r="V86" i="20"/>
  <c r="V318" i="24"/>
  <c r="AB318" i="28" s="1"/>
  <c r="AD318" i="28" s="1"/>
  <c r="W31" i="14"/>
  <c r="V30" i="20"/>
  <c r="W29" i="14"/>
  <c r="V316" i="24"/>
  <c r="AB316" i="28" s="1"/>
  <c r="AD316" i="28" s="1"/>
  <c r="V28" i="20"/>
  <c r="V328" i="24"/>
  <c r="AB328" i="28" s="1"/>
  <c r="AD328" i="28" s="1"/>
  <c r="W41" i="14"/>
  <c r="V40" i="20"/>
  <c r="V59" i="24"/>
  <c r="AB59" i="28" s="1"/>
  <c r="V450" i="14"/>
  <c r="V73" i="20"/>
  <c r="W74" i="14"/>
  <c r="V356" i="24"/>
  <c r="AB356" i="28" s="1"/>
  <c r="V29" i="20"/>
  <c r="W30" i="14"/>
  <c r="V317" i="24"/>
  <c r="AB317" i="28" s="1"/>
  <c r="AD317" i="28" s="1"/>
  <c r="V55" i="24"/>
  <c r="AB55" i="28" s="1"/>
  <c r="W51" i="14"/>
  <c r="V338" i="24"/>
  <c r="AB338" i="28" s="1"/>
  <c r="AD338" i="28" s="1"/>
  <c r="V50" i="20"/>
  <c r="V319" i="24"/>
  <c r="AB319" i="28" s="1"/>
  <c r="AD319" i="28" s="1"/>
  <c r="W32" i="14"/>
  <c r="V31" i="20"/>
  <c r="V84" i="20"/>
  <c r="W85" i="14"/>
  <c r="V367" i="24"/>
  <c r="AB367" i="28" s="1"/>
  <c r="AD367" i="28" s="1"/>
  <c r="V106" i="20"/>
  <c r="W107" i="14"/>
  <c r="V384" i="24"/>
  <c r="AB384" i="28" s="1"/>
  <c r="AD384" i="28" s="1"/>
  <c r="W42" i="14"/>
  <c r="V329" i="24"/>
  <c r="AB329" i="28" s="1"/>
  <c r="AD329" i="28" s="1"/>
  <c r="V41" i="20"/>
  <c r="V363" i="24"/>
  <c r="AB363" i="28" s="1"/>
  <c r="AD363" i="28" s="1"/>
  <c r="W81" i="14"/>
  <c r="V80" i="20"/>
  <c r="V386" i="24"/>
  <c r="AB386" i="28" s="1"/>
  <c r="AD386" i="28" s="1"/>
  <c r="V108" i="20"/>
  <c r="W109" i="14"/>
  <c r="V92" i="20"/>
  <c r="V375" i="24"/>
  <c r="AB375" i="28" s="1"/>
  <c r="AD375" i="28" s="1"/>
  <c r="W93" i="14"/>
  <c r="V385" i="24"/>
  <c r="AB385" i="28" s="1"/>
  <c r="AD385" i="28" s="1"/>
  <c r="W108" i="14"/>
  <c r="V107" i="20"/>
  <c r="V55" i="20"/>
  <c r="V441" i="14"/>
  <c r="W56" i="14"/>
  <c r="V340" i="24"/>
  <c r="AB340" i="28" s="1"/>
  <c r="AD340" i="28" s="1"/>
  <c r="W53" i="14"/>
  <c r="V52" i="20"/>
  <c r="V35" i="20"/>
  <c r="W36" i="14"/>
  <c r="V323" i="24"/>
  <c r="AB323" i="28" s="1"/>
  <c r="AD323" i="28" s="1"/>
  <c r="V32" i="20"/>
  <c r="V320" i="24"/>
  <c r="AB320" i="28" s="1"/>
  <c r="AD320" i="28" s="1"/>
  <c r="W33" i="14"/>
  <c r="V60" i="24"/>
  <c r="AB60" i="28" s="1"/>
  <c r="V36" i="20"/>
  <c r="V324" i="24"/>
  <c r="AB324" i="28" s="1"/>
  <c r="AD324" i="28" s="1"/>
  <c r="W37" i="14"/>
  <c r="V77" i="20"/>
  <c r="W78" i="14"/>
  <c r="V360" i="24"/>
  <c r="AB360" i="28" s="1"/>
  <c r="AD360" i="28" s="1"/>
  <c r="V327" i="24"/>
  <c r="AB327" i="28" s="1"/>
  <c r="AD327" i="28" s="1"/>
  <c r="V39" i="20"/>
  <c r="W40" i="14"/>
  <c r="W71" i="14"/>
  <c r="V70" i="20"/>
  <c r="V353" i="24"/>
  <c r="AB353" i="28" s="1"/>
  <c r="V352" i="24"/>
  <c r="AB352" i="28" s="1"/>
  <c r="W70" i="14"/>
  <c r="V69" i="20"/>
  <c r="V68" i="20"/>
  <c r="W69" i="14"/>
  <c r="V351" i="24"/>
  <c r="AB351" i="28" s="1"/>
  <c r="U9" i="24"/>
  <c r="V326" i="24"/>
  <c r="AB326" i="28" s="1"/>
  <c r="AD326" i="28" s="1"/>
  <c r="V38" i="20"/>
  <c r="W39" i="14"/>
  <c r="V102" i="24"/>
  <c r="V498" i="14"/>
  <c r="V309" i="24"/>
  <c r="AB309" i="28" s="1"/>
  <c r="V21" i="20"/>
  <c r="W22" i="14"/>
  <c r="V348" i="24"/>
  <c r="AB348" i="28" s="1"/>
  <c r="V451" i="14"/>
  <c r="W66" i="14"/>
  <c r="V65" i="20"/>
  <c r="W24" i="14"/>
  <c r="V23" i="20"/>
  <c r="V311" i="24"/>
  <c r="AB311" i="28" s="1"/>
  <c r="V377" i="24"/>
  <c r="AB377" i="28" s="1"/>
  <c r="AD377" i="28" s="1"/>
  <c r="V94" i="20"/>
  <c r="W95" i="14"/>
  <c r="V91" i="20"/>
  <c r="W92" i="14"/>
  <c r="V374" i="24"/>
  <c r="AB374" i="28" s="1"/>
  <c r="AD374" i="28" s="1"/>
  <c r="V66" i="20"/>
  <c r="V349" i="24"/>
  <c r="AB349" i="28" s="1"/>
  <c r="W67" i="14"/>
  <c r="W25" i="14"/>
  <c r="V24" i="20"/>
  <c r="V312" i="24"/>
  <c r="AB312" i="28" s="1"/>
  <c r="V19" i="20"/>
  <c r="V307" i="24"/>
  <c r="AB307" i="28" s="1"/>
  <c r="W20" i="14"/>
  <c r="V83" i="20"/>
  <c r="V366" i="24"/>
  <c r="AB366" i="28" s="1"/>
  <c r="AD366" i="28" s="1"/>
  <c r="W84" i="14"/>
  <c r="V372" i="24"/>
  <c r="AB372" i="28" s="1"/>
  <c r="AD372" i="28" s="1"/>
  <c r="V89" i="20"/>
  <c r="W90" i="14"/>
  <c r="U58" i="24"/>
  <c r="V358" i="24"/>
  <c r="AB358" i="28" s="1"/>
  <c r="V75" i="20"/>
  <c r="W76" i="14"/>
  <c r="V88" i="20"/>
  <c r="W89" i="14"/>
  <c r="V371" i="24"/>
  <c r="AB371" i="28" s="1"/>
  <c r="AD371" i="28" s="1"/>
  <c r="V364" i="24"/>
  <c r="AB364" i="28" s="1"/>
  <c r="AD364" i="28" s="1"/>
  <c r="V81" i="20"/>
  <c r="W82" i="14"/>
  <c r="W26" i="14"/>
  <c r="V25" i="20"/>
  <c r="V313" i="24"/>
  <c r="AB313" i="28" s="1"/>
  <c r="W45" i="14"/>
  <c r="V44" i="20"/>
  <c r="V332" i="24"/>
  <c r="AB332" i="28" s="1"/>
  <c r="AD332" i="28" s="1"/>
  <c r="V376" i="24"/>
  <c r="AB376" i="28" s="1"/>
  <c r="AD376" i="28" s="1"/>
  <c r="V93" i="20"/>
  <c r="W94" i="14"/>
  <c r="W77" i="14"/>
  <c r="V359" i="24"/>
  <c r="AB359" i="28" s="1"/>
  <c r="AD359" i="28" s="1"/>
  <c r="V76" i="20"/>
  <c r="V485" i="14"/>
  <c r="V98" i="14"/>
  <c r="V63" i="14" s="1"/>
  <c r="V18" i="20"/>
  <c r="W19" i="14"/>
  <c r="V306" i="24"/>
  <c r="AB306" i="28" s="1"/>
  <c r="V72" i="20"/>
  <c r="V355" i="24"/>
  <c r="AB355" i="28" s="1"/>
  <c r="W73" i="14"/>
  <c r="V43" i="20"/>
  <c r="V331" i="24"/>
  <c r="AB331" i="28" s="1"/>
  <c r="AD331" i="28" s="1"/>
  <c r="W44" i="14"/>
  <c r="W110" i="14"/>
  <c r="V109" i="20"/>
  <c r="V387" i="24"/>
  <c r="AB387" i="28" s="1"/>
  <c r="AD387" i="28" s="1"/>
  <c r="X373" i="25"/>
  <c r="AI373" i="28" s="1"/>
  <c r="Y91" i="17"/>
  <c r="Y84" i="17"/>
  <c r="Y470" i="17" s="1"/>
  <c r="Z84" i="17" s="1"/>
  <c r="W73" i="17"/>
  <c r="W68" i="25" s="1"/>
  <c r="W25" i="17"/>
  <c r="W25" i="25" s="1"/>
  <c r="X371" i="25"/>
  <c r="AI371" i="28" s="1"/>
  <c r="X366" i="25"/>
  <c r="AI366" i="28" s="1"/>
  <c r="X94" i="23"/>
  <c r="X377" i="25"/>
  <c r="AI377" i="28" s="1"/>
  <c r="Y95" i="17"/>
  <c r="U65" i="17"/>
  <c r="U63" i="17" s="1"/>
  <c r="U23" i="23"/>
  <c r="W430" i="17"/>
  <c r="W43" i="23" s="1"/>
  <c r="U406" i="17"/>
  <c r="U19" i="23" s="1"/>
  <c r="U22" i="25"/>
  <c r="V28" i="25"/>
  <c r="V358" i="25"/>
  <c r="AC358" i="28" s="1"/>
  <c r="U352" i="25"/>
  <c r="Z352" i="28" s="1"/>
  <c r="AA352" i="28" s="1"/>
  <c r="U305" i="25"/>
  <c r="Z305" i="28" s="1"/>
  <c r="AA305" i="28" s="1"/>
  <c r="W47" i="25"/>
  <c r="Y375" i="25"/>
  <c r="AL375" i="28" s="1"/>
  <c r="V39" i="25"/>
  <c r="U24" i="25"/>
  <c r="Y99" i="25"/>
  <c r="X363" i="25"/>
  <c r="AI363" i="28" s="1"/>
  <c r="T347" i="25"/>
  <c r="Y320" i="25"/>
  <c r="AL320" i="28" s="1"/>
  <c r="V43" i="25"/>
  <c r="V355" i="25"/>
  <c r="AC355" i="28" s="1"/>
  <c r="V313" i="25"/>
  <c r="AC313" i="28" s="1"/>
  <c r="T304" i="25"/>
  <c r="U21" i="25"/>
  <c r="V80" i="25"/>
  <c r="AC80" i="28" s="1"/>
  <c r="V101" i="25"/>
  <c r="V53" i="25"/>
  <c r="AC53" i="28" s="1"/>
  <c r="W301" i="25"/>
  <c r="AF301" i="28" s="1"/>
  <c r="X372" i="25"/>
  <c r="AI372" i="28" s="1"/>
  <c r="X365" i="25"/>
  <c r="AI365" i="28" s="1"/>
  <c r="U23" i="25"/>
  <c r="Z146" i="25"/>
  <c r="AO146" i="28" s="1"/>
  <c r="Z9" i="22"/>
  <c r="V41" i="25"/>
  <c r="V37" i="25"/>
  <c r="X370" i="25"/>
  <c r="AI370" i="28" s="1"/>
  <c r="Y98" i="25"/>
  <c r="X374" i="25"/>
  <c r="AI374" i="28" s="1"/>
  <c r="U353" i="25"/>
  <c r="Z353" i="28" s="1"/>
  <c r="AA353" i="28" s="1"/>
  <c r="V70" i="25"/>
  <c r="U19" i="25"/>
  <c r="Z228" i="25"/>
  <c r="AO228" i="28" s="1"/>
  <c r="V359" i="25"/>
  <c r="AC359" i="28" s="1"/>
  <c r="Y225" i="25"/>
  <c r="AL225" i="28" s="1"/>
  <c r="Y130" i="22"/>
  <c r="V40" i="25"/>
  <c r="U346" i="25"/>
  <c r="Z346" i="28" s="1"/>
  <c r="U349" i="25"/>
  <c r="Z349" i="28" s="1"/>
  <c r="AA349" i="28" s="1"/>
  <c r="U354" i="25"/>
  <c r="Z354" i="28" s="1"/>
  <c r="AA354" i="28" s="1"/>
  <c r="V74" i="25"/>
  <c r="V30" i="25"/>
  <c r="V356" i="25"/>
  <c r="AC356" i="28" s="1"/>
  <c r="Y82" i="25"/>
  <c r="AL82" i="28" s="1"/>
  <c r="Z289" i="25"/>
  <c r="AO289" i="28" s="1"/>
  <c r="V38" i="25"/>
  <c r="U65" i="25"/>
  <c r="W302" i="25"/>
  <c r="AF302" i="28" s="1"/>
  <c r="X364" i="25"/>
  <c r="AI364" i="28" s="1"/>
  <c r="W380" i="25"/>
  <c r="AF380" i="28" s="1"/>
  <c r="U348" i="25"/>
  <c r="Z348" i="28" s="1"/>
  <c r="AA348" i="28" s="1"/>
  <c r="U351" i="25"/>
  <c r="Z351" i="28" s="1"/>
  <c r="AA351" i="28" s="1"/>
  <c r="U350" i="25"/>
  <c r="Z350" i="28" s="1"/>
  <c r="AA350" i="28" s="1"/>
  <c r="V31" i="25"/>
  <c r="W45" i="25"/>
  <c r="V35" i="25"/>
  <c r="U360" i="25"/>
  <c r="Z360" i="28" s="1"/>
  <c r="V51" i="25"/>
  <c r="AC51" i="28" s="1"/>
  <c r="W44" i="25"/>
  <c r="V312" i="25"/>
  <c r="AC312" i="28" s="1"/>
  <c r="V333" i="25"/>
  <c r="AC333" i="28" s="1"/>
  <c r="V42" i="25"/>
  <c r="U12" i="25"/>
  <c r="U20" i="25"/>
  <c r="Y384" i="25"/>
  <c r="AL384" i="28" s="1"/>
  <c r="Y472" i="17"/>
  <c r="Y85" i="23" s="1"/>
  <c r="Y81" i="25"/>
  <c r="AL81" i="28" s="1"/>
  <c r="Z112" i="21"/>
  <c r="Y83" i="17"/>
  <c r="Z9" i="21"/>
  <c r="Y92" i="17"/>
  <c r="W26" i="17"/>
  <c r="W412" i="17" s="1"/>
  <c r="Y81" i="17"/>
  <c r="X486" i="17"/>
  <c r="X99" i="23" s="1"/>
  <c r="V425" i="17"/>
  <c r="V38" i="23" s="1"/>
  <c r="Y495" i="17"/>
  <c r="Y108" i="23" s="1"/>
  <c r="V426" i="17"/>
  <c r="V429" i="17"/>
  <c r="V42" i="23" s="1"/>
  <c r="V57" i="17"/>
  <c r="W446" i="17"/>
  <c r="W59" i="23" s="1"/>
  <c r="T449" i="17"/>
  <c r="T62" i="23" s="1"/>
  <c r="Y88" i="17"/>
  <c r="Y474" i="17" s="1"/>
  <c r="Y87" i="23" s="1"/>
  <c r="X14" i="17"/>
  <c r="V445" i="17"/>
  <c r="V58" i="23" s="1"/>
  <c r="Z107" i="17"/>
  <c r="Z493" i="17" s="1"/>
  <c r="Z106" i="23" s="1"/>
  <c r="Z102" i="17"/>
  <c r="Y90" i="17"/>
  <c r="Y494" i="17"/>
  <c r="Y107" i="23" s="1"/>
  <c r="U407" i="17"/>
  <c r="U20" i="23" s="1"/>
  <c r="Z103" i="17"/>
  <c r="V437" i="17"/>
  <c r="V50" i="23" s="1"/>
  <c r="X487" i="17"/>
  <c r="X100" i="23" s="1"/>
  <c r="Y82" i="17"/>
  <c r="V439" i="17"/>
  <c r="V52" i="23" s="1"/>
  <c r="U398" i="17"/>
  <c r="U11" i="23" s="1"/>
  <c r="V428" i="17"/>
  <c r="V423" i="17"/>
  <c r="V36" i="23" s="1"/>
  <c r="V442" i="17"/>
  <c r="V55" i="23" s="1"/>
  <c r="V444" i="17"/>
  <c r="V57" i="23" s="1"/>
  <c r="X485" i="17"/>
  <c r="X98" i="23" s="1"/>
  <c r="V421" i="17"/>
  <c r="V34" i="23" s="1"/>
  <c r="X15" i="17"/>
  <c r="V427" i="17"/>
  <c r="V40" i="23" s="1"/>
  <c r="V424" i="17"/>
  <c r="V37" i="23" s="1"/>
  <c r="T397" i="17"/>
  <c r="T10" i="23" s="1"/>
  <c r="W77" i="17"/>
  <c r="V36" i="17"/>
  <c r="V422" i="17" s="1"/>
  <c r="V35" i="23" s="1"/>
  <c r="V52" i="17"/>
  <c r="V106" i="17"/>
  <c r="V497" i="17"/>
  <c r="V110" i="23" s="1"/>
  <c r="X98" i="17"/>
  <c r="Z118" i="17"/>
  <c r="Z393" i="17"/>
  <c r="Z33" i="17"/>
  <c r="Z386" i="17"/>
  <c r="Z377" i="17"/>
  <c r="Z361" i="17"/>
  <c r="Z348" i="17"/>
  <c r="Z370" i="17"/>
  <c r="Z363" i="17"/>
  <c r="Z379" i="17"/>
  <c r="Z336" i="17"/>
  <c r="Z324" i="17"/>
  <c r="Z322" i="17"/>
  <c r="Z278" i="17"/>
  <c r="Z280" i="17"/>
  <c r="Z264" i="17"/>
  <c r="Z262" i="17"/>
  <c r="Z255" i="17"/>
  <c r="Z246" i="17"/>
  <c r="Z239" i="17"/>
  <c r="Z93" i="17"/>
  <c r="Z253" i="17"/>
  <c r="Z237" i="17"/>
  <c r="Z198" i="17"/>
  <c r="Z224" i="17"/>
  <c r="Z212" i="17"/>
  <c r="Z200" i="17"/>
  <c r="Y473" i="17"/>
  <c r="Y86" i="23" s="1"/>
  <c r="V471" i="17"/>
  <c r="V84" i="23" s="1"/>
  <c r="W433" i="17"/>
  <c r="W46" i="23" s="1"/>
  <c r="W431" i="17"/>
  <c r="W44" i="23" s="1"/>
  <c r="V414" i="17"/>
  <c r="V27" i="23" s="1"/>
  <c r="W74" i="17"/>
  <c r="W76" i="17"/>
  <c r="W46" i="17"/>
  <c r="V461" i="17"/>
  <c r="V74" i="23" s="1"/>
  <c r="V465" i="17"/>
  <c r="V78" i="23" s="1"/>
  <c r="V416" i="17"/>
  <c r="V29" i="23" s="1"/>
  <c r="V417" i="17"/>
  <c r="V30" i="23" s="1"/>
  <c r="Z289" i="17"/>
  <c r="Z165" i="17"/>
  <c r="U13" i="17"/>
  <c r="U405" i="17"/>
  <c r="U18" i="23" s="1"/>
  <c r="U408" i="17"/>
  <c r="U21" i="23" s="1"/>
  <c r="AA6" i="17"/>
  <c r="U409" i="17"/>
  <c r="U22" i="23" s="1"/>
  <c r="U17" i="17"/>
  <c r="V78" i="17"/>
  <c r="V29" i="17"/>
  <c r="W6" i="14"/>
  <c r="V67" i="17"/>
  <c r="V69" i="17"/>
  <c r="V71" i="17"/>
  <c r="U399" i="17"/>
  <c r="U12" i="23" s="1"/>
  <c r="V68" i="17"/>
  <c r="V34" i="17"/>
  <c r="V72" i="17"/>
  <c r="V70" i="17"/>
  <c r="U451" i="17"/>
  <c r="U64" i="23" s="1"/>
  <c r="V66" i="17"/>
  <c r="V18" i="17"/>
  <c r="V64" i="17"/>
  <c r="W137" i="14"/>
  <c r="W147" i="14"/>
  <c r="W143" i="14"/>
  <c r="W146" i="14"/>
  <c r="W130" i="14"/>
  <c r="W128" i="14"/>
  <c r="W309" i="14"/>
  <c r="W373" i="14"/>
  <c r="W248" i="14"/>
  <c r="W355" i="14"/>
  <c r="W215" i="14"/>
  <c r="W273" i="14"/>
  <c r="W390" i="14"/>
  <c r="W345" i="14"/>
  <c r="W334" i="14"/>
  <c r="W326" i="14"/>
  <c r="W219" i="14"/>
  <c r="W299" i="14"/>
  <c r="W250" i="14"/>
  <c r="W184" i="14"/>
  <c r="W271" i="14"/>
  <c r="W225" i="14"/>
  <c r="W272" i="14"/>
  <c r="W203" i="14"/>
  <c r="W185" i="14"/>
  <c r="AA272" i="17"/>
  <c r="AA344" i="17"/>
  <c r="AA310" i="17"/>
  <c r="AA292" i="17"/>
  <c r="AA332" i="17"/>
  <c r="AA345" i="17"/>
  <c r="AA204" i="17"/>
  <c r="AA128" i="17"/>
  <c r="AA331" i="17"/>
  <c r="AA194" i="17"/>
  <c r="AA287" i="17"/>
  <c r="AA266" i="17"/>
  <c r="AA227" i="17"/>
  <c r="AA145" i="17"/>
  <c r="AA315" i="17"/>
  <c r="AA269" i="17"/>
  <c r="AA206" i="17"/>
  <c r="AA140" i="17"/>
  <c r="AA130" i="17"/>
  <c r="AA337" i="17"/>
  <c r="AA372" i="17"/>
  <c r="AA365" i="17"/>
  <c r="AA312" i="17"/>
  <c r="AA233" i="17"/>
  <c r="AA146" i="17"/>
  <c r="W286" i="14"/>
  <c r="W305" i="14"/>
  <c r="W269" i="14"/>
  <c r="W186" i="14"/>
  <c r="W233" i="14"/>
  <c r="W247" i="14"/>
  <c r="W327" i="14"/>
  <c r="AA259" i="17"/>
  <c r="AA306" i="17"/>
  <c r="AA127" i="17"/>
  <c r="AA346" i="17"/>
  <c r="AA215" i="17"/>
  <c r="AA153" i="17"/>
  <c r="AA249" i="17"/>
  <c r="AA138" i="17"/>
  <c r="AA389" i="17"/>
  <c r="AA167" i="17"/>
  <c r="AA364" i="17"/>
  <c r="AA222" i="17"/>
  <c r="AA169" i="17"/>
  <c r="AA271" i="17"/>
  <c r="W129" i="14"/>
  <c r="W121" i="14"/>
  <c r="W141" i="14"/>
  <c r="W172" i="14"/>
  <c r="W149" i="14"/>
  <c r="W120" i="14"/>
  <c r="W306" i="14"/>
  <c r="W337" i="14"/>
  <c r="W178" i="14"/>
  <c r="W339" i="14"/>
  <c r="W267" i="14"/>
  <c r="W349" i="14"/>
  <c r="W302" i="14"/>
  <c r="W266" i="14"/>
  <c r="W296" i="14"/>
  <c r="W188" i="14"/>
  <c r="W268" i="14"/>
  <c r="W150" i="14"/>
  <c r="AA382" i="17"/>
  <c r="AA234" i="17"/>
  <c r="AA142" i="17"/>
  <c r="AA349" i="17"/>
  <c r="AA295" i="17"/>
  <c r="AA218" i="17"/>
  <c r="AA139" i="17"/>
  <c r="AA156" i="17"/>
  <c r="AA148" i="17"/>
  <c r="AA248" i="17"/>
  <c r="AA188" i="17"/>
  <c r="AA319" i="17"/>
  <c r="AA357" i="17"/>
  <c r="W171" i="14"/>
  <c r="W182" i="14"/>
  <c r="W167" i="14"/>
  <c r="W156" i="14"/>
  <c r="W175" i="14"/>
  <c r="W371" i="14"/>
  <c r="W300" i="14"/>
  <c r="W380" i="14"/>
  <c r="W346" i="14"/>
  <c r="W310" i="14"/>
  <c r="W232" i="14"/>
  <c r="W292" i="14"/>
  <c r="W317" i="14"/>
  <c r="W333" i="14"/>
  <c r="W265" i="14"/>
  <c r="W249" i="14"/>
  <c r="W208" i="14"/>
  <c r="W179" i="14"/>
  <c r="W256" i="14"/>
  <c r="W204" i="14"/>
  <c r="W230" i="14"/>
  <c r="W205" i="14"/>
  <c r="W257" i="14"/>
  <c r="W313" i="14"/>
  <c r="W216" i="14"/>
  <c r="AA273" i="17"/>
  <c r="AA383" i="17"/>
  <c r="AA305" i="17"/>
  <c r="AA170" i="17"/>
  <c r="AA182" i="17"/>
  <c r="AA214" i="17"/>
  <c r="AA202" i="17"/>
  <c r="AA195" i="17"/>
  <c r="AA350" i="17"/>
  <c r="AA151" i="17"/>
  <c r="AA221" i="17"/>
  <c r="AA366" i="17"/>
  <c r="AA185" i="17"/>
  <c r="AA298" i="17"/>
  <c r="AA171" i="17"/>
  <c r="AA354" i="17"/>
  <c r="AA180" i="17"/>
  <c r="AA131" i="17"/>
  <c r="AA163" i="17"/>
  <c r="AA338" i="17"/>
  <c r="AA241" i="17"/>
  <c r="AA216" i="17"/>
  <c r="AA181" i="17"/>
  <c r="AA265" i="17"/>
  <c r="AA302" i="17"/>
  <c r="AA191" i="17"/>
  <c r="AA341" i="17"/>
  <c r="AA250" i="17"/>
  <c r="AA213" i="17"/>
  <c r="AA355" i="17"/>
  <c r="AA135" i="17"/>
  <c r="AA373" i="17"/>
  <c r="AA173" i="17"/>
  <c r="AA307" i="17"/>
  <c r="AA353" i="17"/>
  <c r="AA358" i="17"/>
  <c r="W168" i="14"/>
  <c r="W166" i="14"/>
  <c r="W155" i="14"/>
  <c r="W127" i="14"/>
  <c r="W170" i="14"/>
  <c r="W148" i="14"/>
  <c r="W294" i="14"/>
  <c r="W328" i="14"/>
  <c r="W342" i="14"/>
  <c r="W332" i="14"/>
  <c r="W358" i="14"/>
  <c r="W169" i="14"/>
  <c r="W314" i="14"/>
  <c r="W372" i="14"/>
  <c r="W350" i="14"/>
  <c r="W357" i="14"/>
  <c r="W192" i="14"/>
  <c r="W210" i="14"/>
  <c r="W222" i="14"/>
  <c r="W193" i="14"/>
  <c r="W217" i="14"/>
  <c r="W173" i="14"/>
  <c r="W270" i="14"/>
  <c r="W226" i="14"/>
  <c r="W181" i="14"/>
  <c r="AA274" i="17"/>
  <c r="AA330" i="17"/>
  <c r="AA208" i="17"/>
  <c r="AA203" i="17"/>
  <c r="AA134" i="17"/>
  <c r="AA220" i="17"/>
  <c r="AA209" i="17"/>
  <c r="AA290" i="17"/>
  <c r="AA351" i="17"/>
  <c r="AA210" i="17"/>
  <c r="AA318" i="17"/>
  <c r="AA119" i="17"/>
  <c r="AA190" i="17"/>
  <c r="AA178" i="17"/>
  <c r="AA304" i="17"/>
  <c r="AA339" i="17"/>
  <c r="AA184" i="17"/>
  <c r="AA166" i="17"/>
  <c r="AA242" i="17"/>
  <c r="AA340" i="17"/>
  <c r="AA352" i="17"/>
  <c r="AA228" i="17"/>
  <c r="AA175" i="17"/>
  <c r="AA120" i="17"/>
  <c r="AA219" i="17"/>
  <c r="AA240" i="17"/>
  <c r="AA149" i="17"/>
  <c r="AA326" i="17"/>
  <c r="AA143" i="17"/>
  <c r="AA177" i="17"/>
  <c r="AA155" i="17"/>
  <c r="AA244" i="17"/>
  <c r="AA327" i="17"/>
  <c r="AA150" i="17"/>
  <c r="AA176" i="17"/>
  <c r="W144" i="14"/>
  <c r="W136" i="14"/>
  <c r="W340" i="14"/>
  <c r="W214" i="14"/>
  <c r="W301" i="14"/>
  <c r="W244" i="14"/>
  <c r="W191" i="14"/>
  <c r="AA275" i="17"/>
  <c r="AA316" i="17"/>
  <c r="AA192" i="17"/>
  <c r="AA243" i="17"/>
  <c r="AA137" i="17"/>
  <c r="AA296" i="17"/>
  <c r="AA342" i="17"/>
  <c r="AA334" i="17"/>
  <c r="AA270" i="17"/>
  <c r="AA301" i="17"/>
  <c r="AA268" i="17"/>
  <c r="AA325" i="17"/>
  <c r="AA313" i="17"/>
  <c r="W135" i="14"/>
  <c r="W138" i="14"/>
  <c r="W382" i="14"/>
  <c r="W213" i="14"/>
  <c r="W367" i="14"/>
  <c r="W356" i="14"/>
  <c r="W153" i="14"/>
  <c r="W325" i="14"/>
  <c r="W330" i="14"/>
  <c r="W298" i="14"/>
  <c r="W365" i="14"/>
  <c r="W338" i="14"/>
  <c r="W308" i="14"/>
  <c r="W319" i="14"/>
  <c r="W352" i="14"/>
  <c r="W307" i="14"/>
  <c r="W194" i="14"/>
  <c r="W183" i="14"/>
  <c r="W242" i="14"/>
  <c r="W142" i="14"/>
  <c r="W234" i="14"/>
  <c r="W163" i="14"/>
  <c r="W187" i="14"/>
  <c r="W231" i="14"/>
  <c r="W177" i="14"/>
  <c r="AA256" i="17"/>
  <c r="AA232" i="17"/>
  <c r="AA201" i="17"/>
  <c r="AA311" i="17"/>
  <c r="AA390" i="17"/>
  <c r="AA300" i="17"/>
  <c r="AA229" i="17"/>
  <c r="AA303" i="17"/>
  <c r="AA172" i="17"/>
  <c r="AA217" i="17"/>
  <c r="AA293" i="17"/>
  <c r="AA374" i="17"/>
  <c r="AA123" i="17"/>
  <c r="W315" i="14"/>
  <c r="W243" i="14"/>
  <c r="W206" i="14"/>
  <c r="W176" i="14"/>
  <c r="W316" i="14"/>
  <c r="W189" i="14"/>
  <c r="AA225" i="17"/>
  <c r="AA267" i="17"/>
  <c r="AA226" i="17"/>
  <c r="AA343" i="17"/>
  <c r="AA230" i="17"/>
  <c r="AA121" i="17"/>
  <c r="AA299" i="17"/>
  <c r="AA187" i="17"/>
  <c r="AA314" i="17"/>
  <c r="AA207" i="17"/>
  <c r="AA356" i="17"/>
  <c r="AA297" i="17"/>
  <c r="W119" i="14"/>
  <c r="W162" i="14"/>
  <c r="W374" i="14"/>
  <c r="W122" i="14"/>
  <c r="W364" i="14"/>
  <c r="W366" i="14"/>
  <c r="W344" i="14"/>
  <c r="W311" i="14"/>
  <c r="W297" i="14"/>
  <c r="W381" i="14"/>
  <c r="W290" i="14"/>
  <c r="AA368" i="17"/>
  <c r="AA179" i="17"/>
  <c r="AA147" i="17"/>
  <c r="AA183" i="17"/>
  <c r="AA152" i="17"/>
  <c r="AA380" i="17"/>
  <c r="AA309" i="17"/>
  <c r="AA205" i="17"/>
  <c r="AA133" i="17"/>
  <c r="AA291" i="17"/>
  <c r="W133" i="14"/>
  <c r="W354" i="14"/>
  <c r="W132" i="14"/>
  <c r="W190" i="14"/>
  <c r="W140" i="14"/>
  <c r="W368" i="14"/>
  <c r="W341" i="14"/>
  <c r="W293" i="14"/>
  <c r="W139" i="14"/>
  <c r="W274" i="14"/>
  <c r="W312" i="14"/>
  <c r="W383" i="14"/>
  <c r="W131" i="14"/>
  <c r="W295" i="14"/>
  <c r="W304" i="14"/>
  <c r="W240" i="14"/>
  <c r="W221" i="14"/>
  <c r="W134" i="14"/>
  <c r="W259" i="14"/>
  <c r="W207" i="14"/>
  <c r="W202" i="14"/>
  <c r="W291" i="14"/>
  <c r="W241" i="14"/>
  <c r="W218" i="14"/>
  <c r="AA257" i="17"/>
  <c r="AA122" i="17"/>
  <c r="AA231" i="17"/>
  <c r="AA174" i="17"/>
  <c r="AA162" i="17"/>
  <c r="AA317" i="17"/>
  <c r="AA294" i="17"/>
  <c r="AA247" i="17"/>
  <c r="AA381" i="17"/>
  <c r="W145" i="14"/>
  <c r="W152" i="14"/>
  <c r="W351" i="14"/>
  <c r="W174" i="14"/>
  <c r="W151" i="14"/>
  <c r="W154" i="14"/>
  <c r="W318" i="14"/>
  <c r="W389" i="14"/>
  <c r="W275" i="14"/>
  <c r="W353" i="14"/>
  <c r="W258" i="14"/>
  <c r="W303" i="14"/>
  <c r="W331" i="14"/>
  <c r="W343" i="14"/>
  <c r="W287" i="14"/>
  <c r="W329" i="14"/>
  <c r="W229" i="14"/>
  <c r="W228" i="14"/>
  <c r="W220" i="14"/>
  <c r="W195" i="14"/>
  <c r="W180" i="14"/>
  <c r="W209" i="14"/>
  <c r="W227" i="14"/>
  <c r="W123" i="14"/>
  <c r="W201" i="14"/>
  <c r="AA258" i="17"/>
  <c r="AA371" i="17"/>
  <c r="AA144" i="17"/>
  <c r="AA136" i="17"/>
  <c r="AA168" i="17"/>
  <c r="AA328" i="17"/>
  <c r="AA193" i="17"/>
  <c r="AA129" i="17"/>
  <c r="AA329" i="17"/>
  <c r="AA189" i="17"/>
  <c r="AA132" i="17"/>
  <c r="AA286" i="17"/>
  <c r="AA333" i="17"/>
  <c r="AA141" i="17"/>
  <c r="AA154" i="17"/>
  <c r="AA367" i="17"/>
  <c r="AA186" i="17"/>
  <c r="AA308" i="17"/>
  <c r="W101" i="14" l="1"/>
  <c r="W100" i="14"/>
  <c r="W102" i="14"/>
  <c r="AA245" i="25"/>
  <c r="AR245" i="28" s="1"/>
  <c r="AA26" i="21"/>
  <c r="AA262" i="25"/>
  <c r="AR262" i="28" s="1"/>
  <c r="AA43" i="21"/>
  <c r="AA131" i="25"/>
  <c r="AR131" i="28" s="1"/>
  <c r="AA82" i="21"/>
  <c r="AA105" i="21"/>
  <c r="AA58" i="21"/>
  <c r="AA113" i="22"/>
  <c r="AA208" i="25"/>
  <c r="AR208" i="28" s="1"/>
  <c r="AA154" i="25"/>
  <c r="AR154" i="28" s="1"/>
  <c r="AA17" i="22"/>
  <c r="AA81" i="22"/>
  <c r="AA15" i="21"/>
  <c r="AA234" i="25"/>
  <c r="AR234" i="28" s="1"/>
  <c r="AA118" i="25"/>
  <c r="AR118" i="28" s="1"/>
  <c r="AA23" i="21"/>
  <c r="AA242" i="25"/>
  <c r="AR242" i="28" s="1"/>
  <c r="AA24" i="22"/>
  <c r="AA161" i="25"/>
  <c r="AR161" i="28" s="1"/>
  <c r="AA23" i="22"/>
  <c r="AA160" i="25"/>
  <c r="AR160" i="28" s="1"/>
  <c r="AA29" i="22"/>
  <c r="AA166" i="25"/>
  <c r="AR166" i="28" s="1"/>
  <c r="AA173" i="25"/>
  <c r="AR173" i="28" s="1"/>
  <c r="AA36" i="22"/>
  <c r="AA255" i="25"/>
  <c r="AR255" i="28" s="1"/>
  <c r="AA36" i="21"/>
  <c r="AA32" i="21"/>
  <c r="AA251" i="25"/>
  <c r="AR251" i="28" s="1"/>
  <c r="AA31" i="21"/>
  <c r="AA250" i="25"/>
  <c r="AR250" i="28" s="1"/>
  <c r="AA137" i="25"/>
  <c r="AR137" i="28" s="1"/>
  <c r="AA135" i="25"/>
  <c r="AR135" i="28" s="1"/>
  <c r="AA76" i="22"/>
  <c r="AA64" i="22"/>
  <c r="AA70" i="22"/>
  <c r="AA89" i="21"/>
  <c r="AA81" i="21"/>
  <c r="AA80" i="21"/>
  <c r="AA79" i="21"/>
  <c r="AA51" i="21"/>
  <c r="AA76" i="21"/>
  <c r="AA89" i="22"/>
  <c r="AA96" i="22"/>
  <c r="AA195" i="25"/>
  <c r="AR195" i="28" s="1"/>
  <c r="AA277" i="25"/>
  <c r="AR277" i="28" s="1"/>
  <c r="AA96" i="21"/>
  <c r="AA214" i="25"/>
  <c r="AR214" i="28" s="1"/>
  <c r="AA119" i="22"/>
  <c r="AA49" i="21"/>
  <c r="AA66" i="21"/>
  <c r="AA279" i="25"/>
  <c r="AR279" i="28" s="1"/>
  <c r="AA98" i="21"/>
  <c r="AA64" i="21"/>
  <c r="AA62" i="21"/>
  <c r="AA88" i="21"/>
  <c r="AA61" i="21"/>
  <c r="AA77" i="21"/>
  <c r="AA194" i="25"/>
  <c r="AR194" i="28" s="1"/>
  <c r="AA95" i="22"/>
  <c r="AA92" i="22"/>
  <c r="AA90" i="22"/>
  <c r="AA11" i="22"/>
  <c r="AA148" i="25"/>
  <c r="AR148" i="28" s="1"/>
  <c r="AA133" i="25"/>
  <c r="AR133" i="28" s="1"/>
  <c r="AA115" i="25"/>
  <c r="AR115" i="28" s="1"/>
  <c r="AA256" i="25"/>
  <c r="AR256" i="28" s="1"/>
  <c r="AA37" i="21"/>
  <c r="AA53" i="22"/>
  <c r="AA61" i="22"/>
  <c r="AA17" i="21"/>
  <c r="AA236" i="25"/>
  <c r="AR236" i="28" s="1"/>
  <c r="AA151" i="25"/>
  <c r="AR151" i="28" s="1"/>
  <c r="AA14" i="22"/>
  <c r="AA116" i="25"/>
  <c r="AR116" i="28" s="1"/>
  <c r="AA15" i="22"/>
  <c r="AA152" i="25"/>
  <c r="AR152" i="28" s="1"/>
  <c r="AA125" i="25"/>
  <c r="AR125" i="28" s="1"/>
  <c r="AA240" i="25"/>
  <c r="AR240" i="28" s="1"/>
  <c r="AA21" i="21"/>
  <c r="AA21" i="22"/>
  <c r="AA158" i="25"/>
  <c r="AR158" i="28" s="1"/>
  <c r="AA31" i="22"/>
  <c r="AA168" i="25"/>
  <c r="AR168" i="28" s="1"/>
  <c r="AA140" i="25"/>
  <c r="AR140" i="28" s="1"/>
  <c r="AA32" i="22"/>
  <c r="AA169" i="25"/>
  <c r="AR169" i="28" s="1"/>
  <c r="AA28" i="22"/>
  <c r="AA165" i="25"/>
  <c r="AR165" i="28" s="1"/>
  <c r="AA141" i="25"/>
  <c r="AR141" i="28" s="1"/>
  <c r="AA54" i="22"/>
  <c r="AA34" i="22"/>
  <c r="AA171" i="25"/>
  <c r="AR171" i="28" s="1"/>
  <c r="AA55" i="22"/>
  <c r="AA78" i="22"/>
  <c r="AA65" i="22"/>
  <c r="AA63" i="21"/>
  <c r="AA78" i="21"/>
  <c r="AA290" i="25"/>
  <c r="AR290" i="28" s="1"/>
  <c r="AA113" i="21"/>
  <c r="AA212" i="25"/>
  <c r="AR212" i="28" s="1"/>
  <c r="AA117" i="22"/>
  <c r="AA91" i="21"/>
  <c r="AA211" i="25"/>
  <c r="AR211" i="28" s="1"/>
  <c r="AA116" i="22"/>
  <c r="AA197" i="25"/>
  <c r="AR197" i="28" s="1"/>
  <c r="AA98" i="22"/>
  <c r="AA162" i="25"/>
  <c r="AR162" i="28" s="1"/>
  <c r="AA25" i="22"/>
  <c r="AA247" i="25"/>
  <c r="AR247" i="28" s="1"/>
  <c r="AA28" i="21"/>
  <c r="AA19" i="22"/>
  <c r="AA156" i="25"/>
  <c r="AR156" i="28" s="1"/>
  <c r="AA124" i="25"/>
  <c r="AR124" i="28" s="1"/>
  <c r="AA258" i="25"/>
  <c r="AR258" i="28" s="1"/>
  <c r="AA39" i="21"/>
  <c r="AA139" i="25"/>
  <c r="AR139" i="28" s="1"/>
  <c r="AA237" i="25"/>
  <c r="AR237" i="28" s="1"/>
  <c r="AA18" i="21"/>
  <c r="AA20" i="21"/>
  <c r="AA239" i="25"/>
  <c r="AR239" i="28" s="1"/>
  <c r="AA20" i="22"/>
  <c r="AA157" i="25"/>
  <c r="AR157" i="28" s="1"/>
  <c r="AA163" i="25"/>
  <c r="AR163" i="28" s="1"/>
  <c r="AA26" i="22"/>
  <c r="AA241" i="25"/>
  <c r="AR241" i="28" s="1"/>
  <c r="AA22" i="21"/>
  <c r="AA123" i="25"/>
  <c r="AR123" i="28" s="1"/>
  <c r="AA130" i="25"/>
  <c r="AR130" i="28" s="1"/>
  <c r="AA126" i="25"/>
  <c r="AR126" i="28" s="1"/>
  <c r="AA252" i="25"/>
  <c r="AR252" i="28" s="1"/>
  <c r="AA33" i="21"/>
  <c r="AA132" i="25"/>
  <c r="AR132" i="28" s="1"/>
  <c r="AA128" i="25"/>
  <c r="AR128" i="28" s="1"/>
  <c r="AA175" i="25"/>
  <c r="AR175" i="28" s="1"/>
  <c r="AA38" i="22"/>
  <c r="AA170" i="25"/>
  <c r="AR170" i="28" s="1"/>
  <c r="AA33" i="22"/>
  <c r="AA66" i="22"/>
  <c r="AA75" i="22"/>
  <c r="AA57" i="21"/>
  <c r="AA97" i="21"/>
  <c r="AA278" i="25"/>
  <c r="AR278" i="28" s="1"/>
  <c r="AA67" i="21"/>
  <c r="AA50" i="21"/>
  <c r="AA90" i="21"/>
  <c r="AA196" i="25"/>
  <c r="AR196" i="28" s="1"/>
  <c r="AA97" i="22"/>
  <c r="AA114" i="22"/>
  <c r="AA209" i="25"/>
  <c r="AR209" i="28" s="1"/>
  <c r="AA10" i="21"/>
  <c r="AA229" i="25"/>
  <c r="AR229" i="28" s="1"/>
  <c r="AA257" i="25"/>
  <c r="AR257" i="28" s="1"/>
  <c r="AA38" i="21"/>
  <c r="AA65" i="21"/>
  <c r="AA27" i="21"/>
  <c r="AA246" i="25"/>
  <c r="AR246" i="28" s="1"/>
  <c r="AA261" i="25"/>
  <c r="AR261" i="28" s="1"/>
  <c r="AA42" i="21"/>
  <c r="AA69" i="22"/>
  <c r="AA19" i="21"/>
  <c r="AA238" i="25"/>
  <c r="AR238" i="28" s="1"/>
  <c r="AA11" i="21"/>
  <c r="AA230" i="25"/>
  <c r="AR230" i="28" s="1"/>
  <c r="AA117" i="25"/>
  <c r="AR117" i="28" s="1"/>
  <c r="AA244" i="25"/>
  <c r="AR244" i="28" s="1"/>
  <c r="AA25" i="21"/>
  <c r="AA122" i="25"/>
  <c r="AR122" i="28" s="1"/>
  <c r="AA134" i="25"/>
  <c r="AR134" i="28" s="1"/>
  <c r="AA58" i="22"/>
  <c r="AA136" i="25"/>
  <c r="AR136" i="28" s="1"/>
  <c r="AA138" i="25"/>
  <c r="AR138" i="28" s="1"/>
  <c r="AA42" i="22"/>
  <c r="AA179" i="25"/>
  <c r="AR179" i="28" s="1"/>
  <c r="AA37" i="22"/>
  <c r="AA174" i="25"/>
  <c r="AR174" i="28" s="1"/>
  <c r="AA41" i="21"/>
  <c r="AA260" i="25"/>
  <c r="AR260" i="28" s="1"/>
  <c r="AA74" i="22"/>
  <c r="AA77" i="22"/>
  <c r="AA75" i="21"/>
  <c r="AA74" i="21"/>
  <c r="AA73" i="21"/>
  <c r="AA55" i="21"/>
  <c r="AA53" i="21"/>
  <c r="AA104" i="21"/>
  <c r="AA91" i="22"/>
  <c r="AA88" i="22"/>
  <c r="AA14" i="21"/>
  <c r="AA233" i="25"/>
  <c r="AR233" i="28" s="1"/>
  <c r="AA43" i="22"/>
  <c r="AA180" i="25"/>
  <c r="AR180" i="28" s="1"/>
  <c r="AA63" i="22"/>
  <c r="AA113" i="25"/>
  <c r="AR113" i="28" s="1"/>
  <c r="AA114" i="25"/>
  <c r="AR114" i="28" s="1"/>
  <c r="AA10" i="22"/>
  <c r="AA147" i="25"/>
  <c r="AR147" i="28" s="1"/>
  <c r="AA164" i="25"/>
  <c r="AR164" i="28" s="1"/>
  <c r="AA27" i="22"/>
  <c r="AA243" i="25"/>
  <c r="AR243" i="28" s="1"/>
  <c r="AA24" i="21"/>
  <c r="AA57" i="22"/>
  <c r="AA50" i="22"/>
  <c r="AA127" i="25"/>
  <c r="AR127" i="28" s="1"/>
  <c r="AA52" i="22"/>
  <c r="AA178" i="25"/>
  <c r="AR178" i="28" s="1"/>
  <c r="AA41" i="22"/>
  <c r="AA172" i="25"/>
  <c r="AR172" i="28" s="1"/>
  <c r="AA35" i="22"/>
  <c r="AA39" i="22"/>
  <c r="AA176" i="25"/>
  <c r="AR176" i="28" s="1"/>
  <c r="AA67" i="22"/>
  <c r="AA68" i="22"/>
  <c r="AA62" i="22"/>
  <c r="AA70" i="21"/>
  <c r="AA69" i="21"/>
  <c r="AA52" i="21"/>
  <c r="AA118" i="22"/>
  <c r="AA213" i="25"/>
  <c r="AR213" i="28" s="1"/>
  <c r="AA115" i="22"/>
  <c r="AA210" i="25"/>
  <c r="AR210" i="28" s="1"/>
  <c r="AA114" i="21"/>
  <c r="AA291" i="25"/>
  <c r="AR291" i="28" s="1"/>
  <c r="AA119" i="25"/>
  <c r="AR119" i="28" s="1"/>
  <c r="AA30" i="22"/>
  <c r="AA167" i="25"/>
  <c r="AR167" i="28" s="1"/>
  <c r="AA82" i="22"/>
  <c r="AA56" i="21"/>
  <c r="AA16" i="22"/>
  <c r="AA153" i="25"/>
  <c r="AR153" i="28" s="1"/>
  <c r="AA120" i="25"/>
  <c r="AR120" i="28" s="1"/>
  <c r="AA177" i="25"/>
  <c r="AR177" i="28" s="1"/>
  <c r="AA40" i="22"/>
  <c r="AA254" i="25"/>
  <c r="AR254" i="28" s="1"/>
  <c r="AA35" i="21"/>
  <c r="AA51" i="22"/>
  <c r="AA18" i="22"/>
  <c r="AA155" i="25"/>
  <c r="AR155" i="28" s="1"/>
  <c r="AA112" i="25"/>
  <c r="AR112" i="28" s="1"/>
  <c r="AA16" i="21"/>
  <c r="AA235" i="25"/>
  <c r="AR235" i="28" s="1"/>
  <c r="AA121" i="25"/>
  <c r="AR121" i="28" s="1"/>
  <c r="AA22" i="22"/>
  <c r="AA159" i="25"/>
  <c r="AR159" i="28" s="1"/>
  <c r="AA259" i="25"/>
  <c r="AR259" i="28" s="1"/>
  <c r="AA40" i="21"/>
  <c r="AA49" i="22"/>
  <c r="AA56" i="22"/>
  <c r="AA248" i="25"/>
  <c r="AR248" i="28" s="1"/>
  <c r="AA29" i="21"/>
  <c r="AA30" i="21"/>
  <c r="AA249" i="25"/>
  <c r="AR249" i="28" s="1"/>
  <c r="AA253" i="25"/>
  <c r="AR253" i="28" s="1"/>
  <c r="AA34" i="21"/>
  <c r="AA129" i="25"/>
  <c r="AR129" i="28" s="1"/>
  <c r="AA79" i="22"/>
  <c r="AA73" i="22"/>
  <c r="AA80" i="22"/>
  <c r="AA54" i="21"/>
  <c r="AA107" i="21"/>
  <c r="AA106" i="21"/>
  <c r="AA68" i="21"/>
  <c r="AA95" i="21"/>
  <c r="AA276" i="25"/>
  <c r="AR276" i="28" s="1"/>
  <c r="AA92" i="21"/>
  <c r="AA104" i="22"/>
  <c r="AA217" i="25"/>
  <c r="AR217" i="28" s="1"/>
  <c r="AA122" i="22"/>
  <c r="AA121" i="22"/>
  <c r="AA216" i="25"/>
  <c r="AR216" i="28" s="1"/>
  <c r="AA107" i="22"/>
  <c r="AA120" i="22"/>
  <c r="AA215" i="25"/>
  <c r="AR215" i="28" s="1"/>
  <c r="AA106" i="22"/>
  <c r="AA105" i="22"/>
  <c r="AA123" i="22"/>
  <c r="AA218" i="25"/>
  <c r="AR218" i="28" s="1"/>
  <c r="W162" i="24"/>
  <c r="AE162" i="28" s="1"/>
  <c r="AG162" i="28" s="1"/>
  <c r="W25" i="19"/>
  <c r="W29" i="19"/>
  <c r="W166" i="24"/>
  <c r="AE166" i="28" s="1"/>
  <c r="AG166" i="28" s="1"/>
  <c r="W64" i="19"/>
  <c r="W135" i="24"/>
  <c r="AE135" i="28" s="1"/>
  <c r="AG135" i="28" s="1"/>
  <c r="W33" i="19"/>
  <c r="W170" i="24"/>
  <c r="AE170" i="28" s="1"/>
  <c r="AG170" i="28" s="1"/>
  <c r="W49" i="19"/>
  <c r="W200" i="14"/>
  <c r="W66" i="19"/>
  <c r="W174" i="24"/>
  <c r="AE174" i="28" s="1"/>
  <c r="AG174" i="28" s="1"/>
  <c r="W37" i="19"/>
  <c r="W79" i="19"/>
  <c r="W74" i="19"/>
  <c r="W256" i="24"/>
  <c r="AE256" i="28" s="1"/>
  <c r="AG256" i="28" s="1"/>
  <c r="W37" i="18"/>
  <c r="W51" i="18"/>
  <c r="W51" i="19"/>
  <c r="W89" i="19"/>
  <c r="W39" i="19"/>
  <c r="W176" i="24"/>
  <c r="AE176" i="28" s="1"/>
  <c r="AG176" i="28" s="1"/>
  <c r="W172" i="24"/>
  <c r="AE172" i="28" s="1"/>
  <c r="AG172" i="28" s="1"/>
  <c r="W35" i="19"/>
  <c r="W213" i="24"/>
  <c r="AE213" i="28" s="1"/>
  <c r="AG213" i="28" s="1"/>
  <c r="W118" i="19"/>
  <c r="W105" i="19"/>
  <c r="W246" i="14"/>
  <c r="W194" i="24"/>
  <c r="AE194" i="28" s="1"/>
  <c r="AG194" i="28" s="1"/>
  <c r="W95" i="19"/>
  <c r="W120" i="19"/>
  <c r="W215" i="24"/>
  <c r="AE215" i="28" s="1"/>
  <c r="AG215" i="28" s="1"/>
  <c r="W75" i="19"/>
  <c r="W15" i="18"/>
  <c r="W234" i="24"/>
  <c r="AE234" i="28" s="1"/>
  <c r="AG234" i="28" s="1"/>
  <c r="W40" i="18"/>
  <c r="W259" i="24"/>
  <c r="AE259" i="28" s="1"/>
  <c r="AG259" i="28" s="1"/>
  <c r="W148" i="24"/>
  <c r="AE148" i="28" s="1"/>
  <c r="AG148" i="28" s="1"/>
  <c r="W11" i="19"/>
  <c r="W21" i="19"/>
  <c r="W158" i="24"/>
  <c r="AE158" i="28" s="1"/>
  <c r="AG158" i="28" s="1"/>
  <c r="W53" i="19"/>
  <c r="W116" i="19"/>
  <c r="W211" i="24"/>
  <c r="AE211" i="28" s="1"/>
  <c r="AG211" i="28" s="1"/>
  <c r="W73" i="19"/>
  <c r="W224" i="14"/>
  <c r="W57" i="19"/>
  <c r="W50" i="19"/>
  <c r="W92" i="19"/>
  <c r="W82" i="19"/>
  <c r="W65" i="19"/>
  <c r="W78" i="19"/>
  <c r="W81" i="19"/>
  <c r="W119" i="19"/>
  <c r="W214" i="24"/>
  <c r="AE214" i="28" s="1"/>
  <c r="AG214" i="28" s="1"/>
  <c r="W28" i="19"/>
  <c r="W165" i="24"/>
  <c r="AE165" i="28" s="1"/>
  <c r="AG165" i="28" s="1"/>
  <c r="W55" i="19"/>
  <c r="W161" i="24"/>
  <c r="AE161" i="28" s="1"/>
  <c r="AG161" i="28" s="1"/>
  <c r="W24" i="19"/>
  <c r="W127" i="24"/>
  <c r="AE127" i="28" s="1"/>
  <c r="AG127" i="28" s="1"/>
  <c r="W178" i="24"/>
  <c r="AE178" i="28" s="1"/>
  <c r="AG178" i="28" s="1"/>
  <c r="W41" i="19"/>
  <c r="W52" i="19"/>
  <c r="W34" i="19"/>
  <c r="W171" i="24"/>
  <c r="AE171" i="28" s="1"/>
  <c r="AG171" i="28" s="1"/>
  <c r="W32" i="19"/>
  <c r="W169" i="24"/>
  <c r="AE169" i="28" s="1"/>
  <c r="AG169" i="28" s="1"/>
  <c r="W43" i="19"/>
  <c r="W180" i="24"/>
  <c r="AE180" i="28" s="1"/>
  <c r="AG180" i="28" s="1"/>
  <c r="W107" i="19"/>
  <c r="W244" i="24"/>
  <c r="AE244" i="28" s="1"/>
  <c r="AG244" i="28" s="1"/>
  <c r="W25" i="18"/>
  <c r="W90" i="19"/>
  <c r="W70" i="19"/>
  <c r="W104" i="19"/>
  <c r="W255" i="14"/>
  <c r="W36" i="19"/>
  <c r="W173" i="24"/>
  <c r="AE173" i="28" s="1"/>
  <c r="AG173" i="28" s="1"/>
  <c r="W98" i="19"/>
  <c r="W197" i="24"/>
  <c r="AE197" i="28" s="1"/>
  <c r="AG197" i="28" s="1"/>
  <c r="W68" i="19"/>
  <c r="W119" i="24"/>
  <c r="AE119" i="28" s="1"/>
  <c r="AG119" i="28" s="1"/>
  <c r="W54" i="19"/>
  <c r="W168" i="24"/>
  <c r="AE168" i="28" s="1"/>
  <c r="AG168" i="28" s="1"/>
  <c r="W31" i="19"/>
  <c r="W58" i="19"/>
  <c r="W27" i="19"/>
  <c r="W164" i="24"/>
  <c r="AE164" i="28" s="1"/>
  <c r="AG164" i="28" s="1"/>
  <c r="W212" i="24"/>
  <c r="AE212" i="28" s="1"/>
  <c r="AG212" i="28" s="1"/>
  <c r="W117" i="19"/>
  <c r="W23" i="18"/>
  <c r="W242" i="24"/>
  <c r="AE242" i="28" s="1"/>
  <c r="AG242" i="28" s="1"/>
  <c r="W76" i="19"/>
  <c r="W69" i="19"/>
  <c r="W62" i="19"/>
  <c r="W42" i="19"/>
  <c r="W179" i="24"/>
  <c r="AE179" i="28" s="1"/>
  <c r="AG179" i="28" s="1"/>
  <c r="W40" i="19"/>
  <c r="W177" i="24"/>
  <c r="AE177" i="28" s="1"/>
  <c r="AG177" i="28" s="1"/>
  <c r="W56" i="19"/>
  <c r="W20" i="18"/>
  <c r="W239" i="24"/>
  <c r="AE239" i="28" s="1"/>
  <c r="AG239" i="28" s="1"/>
  <c r="W67" i="19"/>
  <c r="W77" i="19"/>
  <c r="W239" i="14"/>
  <c r="W88" i="19"/>
  <c r="W91" i="19"/>
  <c r="W31" i="18"/>
  <c r="W250" i="24"/>
  <c r="AE250" i="28" s="1"/>
  <c r="AG250" i="28" s="1"/>
  <c r="W81" i="18"/>
  <c r="W97" i="19"/>
  <c r="W196" i="24"/>
  <c r="AE196" i="28" s="1"/>
  <c r="AG196" i="28" s="1"/>
  <c r="W29" i="18"/>
  <c r="W248" i="24"/>
  <c r="AE248" i="28" s="1"/>
  <c r="AG248" i="28" s="1"/>
  <c r="W50" i="18"/>
  <c r="W53" i="18"/>
  <c r="W247" i="24"/>
  <c r="AE247" i="28" s="1"/>
  <c r="AG247" i="28" s="1"/>
  <c r="W28" i="18"/>
  <c r="W64" i="18"/>
  <c r="W76" i="18"/>
  <c r="W74" i="18"/>
  <c r="W278" i="14"/>
  <c r="W208" i="24"/>
  <c r="AE208" i="28" s="1"/>
  <c r="AG208" i="28" s="1"/>
  <c r="W264" i="14"/>
  <c r="W113" i="19"/>
  <c r="W114" i="19"/>
  <c r="W209" i="24"/>
  <c r="AE209" i="28" s="1"/>
  <c r="AG209" i="28" s="1"/>
  <c r="W58" i="18"/>
  <c r="W230" i="24"/>
  <c r="AE230" i="28" s="1"/>
  <c r="AG230" i="28" s="1"/>
  <c r="W11" i="18"/>
  <c r="W19" i="18"/>
  <c r="W238" i="24"/>
  <c r="AE238" i="28" s="1"/>
  <c r="AG238" i="28" s="1"/>
  <c r="W233" i="24"/>
  <c r="AE233" i="28" s="1"/>
  <c r="AG233" i="28" s="1"/>
  <c r="W14" i="18"/>
  <c r="W289" i="14"/>
  <c r="W43" i="18"/>
  <c r="W262" i="24"/>
  <c r="AE262" i="28" s="1"/>
  <c r="AG262" i="28" s="1"/>
  <c r="W96" i="18"/>
  <c r="W277" i="24"/>
  <c r="AE277" i="28" s="1"/>
  <c r="AG277" i="28" s="1"/>
  <c r="W57" i="18"/>
  <c r="W26" i="18"/>
  <c r="W245" i="24"/>
  <c r="AE245" i="28" s="1"/>
  <c r="AG245" i="28" s="1"/>
  <c r="W69" i="18"/>
  <c r="W67" i="18"/>
  <c r="W116" i="24"/>
  <c r="AE116" i="28" s="1"/>
  <c r="AG116" i="28" s="1"/>
  <c r="W121" i="24"/>
  <c r="AE121" i="28" s="1"/>
  <c r="AG121" i="28" s="1"/>
  <c r="W32" i="18"/>
  <c r="W251" i="24"/>
  <c r="AE251" i="28" s="1"/>
  <c r="AG251" i="28" s="1"/>
  <c r="W257" i="24"/>
  <c r="AE257" i="28" s="1"/>
  <c r="AG257" i="28" s="1"/>
  <c r="W38" i="18"/>
  <c r="W260" i="24"/>
  <c r="AE260" i="28" s="1"/>
  <c r="AG260" i="28" s="1"/>
  <c r="W41" i="18"/>
  <c r="W348" i="14"/>
  <c r="W73" i="18"/>
  <c r="W291" i="24"/>
  <c r="AE291" i="28" s="1"/>
  <c r="AG291" i="28" s="1"/>
  <c r="W114" i="18"/>
  <c r="W55" i="18"/>
  <c r="W107" i="18"/>
  <c r="W105" i="18"/>
  <c r="W62" i="18"/>
  <c r="W17" i="19"/>
  <c r="W154" i="24"/>
  <c r="AE154" i="28" s="1"/>
  <c r="AG154" i="28" s="1"/>
  <c r="W16" i="18"/>
  <c r="W235" i="24"/>
  <c r="AE235" i="28" s="1"/>
  <c r="AG235" i="28" s="1"/>
  <c r="W115" i="19"/>
  <c r="W210" i="24"/>
  <c r="AE210" i="28" s="1"/>
  <c r="AG210" i="28" s="1"/>
  <c r="W121" i="19"/>
  <c r="W216" i="24"/>
  <c r="AE216" i="28" s="1"/>
  <c r="AG216" i="28" s="1"/>
  <c r="W27" i="18"/>
  <c r="W246" i="24"/>
  <c r="AE246" i="28" s="1"/>
  <c r="AG246" i="28" s="1"/>
  <c r="W255" i="24"/>
  <c r="AE255" i="28" s="1"/>
  <c r="AG255" i="28" s="1"/>
  <c r="W36" i="18"/>
  <c r="W258" i="24"/>
  <c r="AE258" i="28" s="1"/>
  <c r="AG258" i="28" s="1"/>
  <c r="W39" i="18"/>
  <c r="W89" i="18"/>
  <c r="W82" i="18"/>
  <c r="W80" i="19"/>
  <c r="W393" i="14"/>
  <c r="W377" i="14"/>
  <c r="W386" i="14"/>
  <c r="W322" i="14"/>
  <c r="W361" i="14"/>
  <c r="W285" i="14"/>
  <c r="W229" i="24"/>
  <c r="AE229" i="28" s="1"/>
  <c r="AG229" i="28" s="1"/>
  <c r="W10" i="18"/>
  <c r="W63" i="19"/>
  <c r="W106" i="19"/>
  <c r="W122" i="19"/>
  <c r="W217" i="24"/>
  <c r="AE217" i="28" s="1"/>
  <c r="AG217" i="28" s="1"/>
  <c r="W240" i="24"/>
  <c r="AE240" i="28" s="1"/>
  <c r="AG240" i="28" s="1"/>
  <c r="W21" i="18"/>
  <c r="W22" i="18"/>
  <c r="W241" i="24"/>
  <c r="AE241" i="28" s="1"/>
  <c r="AG241" i="28" s="1"/>
  <c r="W56" i="18"/>
  <c r="W34" i="18"/>
  <c r="W253" i="24"/>
  <c r="AE253" i="28" s="1"/>
  <c r="AG253" i="28" s="1"/>
  <c r="W63" i="18"/>
  <c r="W79" i="18"/>
  <c r="W77" i="18"/>
  <c r="W124" i="24"/>
  <c r="AE124" i="28" s="1"/>
  <c r="AG124" i="28" s="1"/>
  <c r="W129" i="24"/>
  <c r="AE129" i="28" s="1"/>
  <c r="AG129" i="28" s="1"/>
  <c r="W54" i="18"/>
  <c r="W66" i="18"/>
  <c r="W70" i="18"/>
  <c r="W26" i="19"/>
  <c r="W163" i="24"/>
  <c r="AE163" i="28" s="1"/>
  <c r="AG163" i="28" s="1"/>
  <c r="W96" i="19"/>
  <c r="W195" i="24"/>
  <c r="AE195" i="28" s="1"/>
  <c r="AG195" i="28" s="1"/>
  <c r="W218" i="24"/>
  <c r="AE218" i="28" s="1"/>
  <c r="AG218" i="28" s="1"/>
  <c r="W123" i="19"/>
  <c r="W236" i="24"/>
  <c r="AE236" i="28" s="1"/>
  <c r="AG236" i="28" s="1"/>
  <c r="W17" i="18"/>
  <c r="W254" i="24"/>
  <c r="AE254" i="28" s="1"/>
  <c r="AG254" i="28" s="1"/>
  <c r="W35" i="18"/>
  <c r="W49" i="18"/>
  <c r="W324" i="14"/>
  <c r="W52" i="18"/>
  <c r="W104" i="18"/>
  <c r="W379" i="14"/>
  <c r="W61" i="18"/>
  <c r="W336" i="14"/>
  <c r="W278" i="24"/>
  <c r="AE278" i="28" s="1"/>
  <c r="AG278" i="28" s="1"/>
  <c r="W97" i="18"/>
  <c r="W290" i="24"/>
  <c r="AE290" i="28" s="1"/>
  <c r="AG290" i="28" s="1"/>
  <c r="W113" i="18"/>
  <c r="W388" i="14"/>
  <c r="W65" i="18"/>
  <c r="W68" i="18"/>
  <c r="W138" i="24"/>
  <c r="AE138" i="28" s="1"/>
  <c r="AG138" i="28" s="1"/>
  <c r="W237" i="24"/>
  <c r="AE237" i="28" s="1"/>
  <c r="AG237" i="28" s="1"/>
  <c r="W18" i="18"/>
  <c r="W243" i="24"/>
  <c r="AE243" i="28" s="1"/>
  <c r="AG243" i="28" s="1"/>
  <c r="W24" i="18"/>
  <c r="W249" i="24"/>
  <c r="AE249" i="28" s="1"/>
  <c r="AG249" i="28" s="1"/>
  <c r="W30" i="18"/>
  <c r="W33" i="18"/>
  <c r="W252" i="24"/>
  <c r="AE252" i="28" s="1"/>
  <c r="AG252" i="28" s="1"/>
  <c r="W42" i="18"/>
  <c r="W261" i="24"/>
  <c r="AE261" i="28" s="1"/>
  <c r="AG261" i="28" s="1"/>
  <c r="W92" i="18"/>
  <c r="W90" i="18"/>
  <c r="W80" i="18"/>
  <c r="W133" i="24"/>
  <c r="AE133" i="28" s="1"/>
  <c r="AG133" i="28" s="1"/>
  <c r="W95" i="18"/>
  <c r="W370" i="14"/>
  <c r="W276" i="24"/>
  <c r="AE276" i="28" s="1"/>
  <c r="AG276" i="28" s="1"/>
  <c r="W113" i="24"/>
  <c r="AE113" i="28" s="1"/>
  <c r="AG113" i="28" s="1"/>
  <c r="W139" i="24"/>
  <c r="AE139" i="28" s="1"/>
  <c r="AG139" i="28" s="1"/>
  <c r="W125" i="24"/>
  <c r="AE125" i="28" s="1"/>
  <c r="AG125" i="28" s="1"/>
  <c r="W88" i="18"/>
  <c r="W363" i="14"/>
  <c r="W91" i="18"/>
  <c r="W155" i="24"/>
  <c r="AE155" i="28" s="1"/>
  <c r="AG155" i="28" s="1"/>
  <c r="W18" i="19"/>
  <c r="W23" i="19"/>
  <c r="W160" i="24"/>
  <c r="AE160" i="28" s="1"/>
  <c r="AG160" i="28" s="1"/>
  <c r="W134" i="24"/>
  <c r="AE134" i="28" s="1"/>
  <c r="AG134" i="28" s="1"/>
  <c r="W115" i="24"/>
  <c r="AE115" i="28" s="1"/>
  <c r="AG115" i="28" s="1"/>
  <c r="W136" i="24"/>
  <c r="AE136" i="28" s="1"/>
  <c r="AG136" i="28" s="1"/>
  <c r="W38" i="19"/>
  <c r="W175" i="24"/>
  <c r="AE175" i="28" s="1"/>
  <c r="AG175" i="28" s="1"/>
  <c r="W212" i="14"/>
  <c r="W61" i="19"/>
  <c r="W112" i="24"/>
  <c r="AE112" i="28" s="1"/>
  <c r="AG112" i="28" s="1"/>
  <c r="W126" i="14"/>
  <c r="W141" i="24"/>
  <c r="AE141" i="28" s="1"/>
  <c r="AG141" i="28" s="1"/>
  <c r="W20" i="19"/>
  <c r="W157" i="24"/>
  <c r="AE157" i="28" s="1"/>
  <c r="AG157" i="28" s="1"/>
  <c r="W131" i="24"/>
  <c r="AE131" i="28" s="1"/>
  <c r="AG131" i="28" s="1"/>
  <c r="W22" i="19"/>
  <c r="W159" i="24"/>
  <c r="AE159" i="28" s="1"/>
  <c r="AG159" i="28" s="1"/>
  <c r="W117" i="24"/>
  <c r="AE117" i="28" s="1"/>
  <c r="AG117" i="28" s="1"/>
  <c r="W279" i="24"/>
  <c r="AE279" i="28" s="1"/>
  <c r="AG279" i="28" s="1"/>
  <c r="W98" i="18"/>
  <c r="W106" i="18"/>
  <c r="W140" i="24"/>
  <c r="AE140" i="28" s="1"/>
  <c r="AG140" i="28" s="1"/>
  <c r="W15" i="19"/>
  <c r="W152" i="24"/>
  <c r="AE152" i="28" s="1"/>
  <c r="AG152" i="28" s="1"/>
  <c r="W126" i="24"/>
  <c r="AE126" i="28" s="1"/>
  <c r="AG126" i="28" s="1"/>
  <c r="W128" i="24"/>
  <c r="AE128" i="28" s="1"/>
  <c r="AG128" i="28" s="1"/>
  <c r="W75" i="18"/>
  <c r="W78" i="18"/>
  <c r="W10" i="19"/>
  <c r="W147" i="24"/>
  <c r="AE147" i="28" s="1"/>
  <c r="AG147" i="28" s="1"/>
  <c r="W237" i="14"/>
  <c r="W198" i="14"/>
  <c r="W280" i="14"/>
  <c r="W262" i="14"/>
  <c r="W161" i="14"/>
  <c r="W253" i="14"/>
  <c r="W123" i="24"/>
  <c r="AE123" i="28" s="1"/>
  <c r="AG123" i="28" s="1"/>
  <c r="W165" i="14"/>
  <c r="W14" i="19"/>
  <c r="W151" i="24"/>
  <c r="AE151" i="28" s="1"/>
  <c r="AG151" i="28" s="1"/>
  <c r="W167" i="24"/>
  <c r="AE167" i="28" s="1"/>
  <c r="AG167" i="28" s="1"/>
  <c r="W30" i="19"/>
  <c r="W132" i="24"/>
  <c r="AE132" i="28" s="1"/>
  <c r="AG132" i="28" s="1"/>
  <c r="W137" i="24"/>
  <c r="AE137" i="28" s="1"/>
  <c r="AG137" i="28" s="1"/>
  <c r="W118" i="24"/>
  <c r="AE118" i="28" s="1"/>
  <c r="AG118" i="28" s="1"/>
  <c r="W118" i="14"/>
  <c r="W120" i="24"/>
  <c r="AE120" i="28" s="1"/>
  <c r="AG120" i="28" s="1"/>
  <c r="W16" i="19"/>
  <c r="W153" i="24"/>
  <c r="AE153" i="28" s="1"/>
  <c r="AG153" i="28" s="1"/>
  <c r="W19" i="19"/>
  <c r="W156" i="24"/>
  <c r="AE156" i="28" s="1"/>
  <c r="AG156" i="28" s="1"/>
  <c r="W114" i="24"/>
  <c r="AE114" i="28" s="1"/>
  <c r="AG114" i="28" s="1"/>
  <c r="W122" i="24"/>
  <c r="AE122" i="28" s="1"/>
  <c r="AG122" i="28" s="1"/>
  <c r="W130" i="24"/>
  <c r="AE130" i="28" s="1"/>
  <c r="AG130" i="28" s="1"/>
  <c r="V225" i="24"/>
  <c r="AB225" i="28" s="1"/>
  <c r="AD225" i="28" s="1"/>
  <c r="V130" i="19"/>
  <c r="W443" i="14"/>
  <c r="W446" i="14"/>
  <c r="W444" i="14"/>
  <c r="W445" i="14"/>
  <c r="Y100" i="25"/>
  <c r="AL100" i="28" s="1"/>
  <c r="Y496" i="17"/>
  <c r="X111" i="23"/>
  <c r="X389" i="25"/>
  <c r="AI389" i="28" s="1"/>
  <c r="Y112" i="17"/>
  <c r="Y418" i="17"/>
  <c r="Y32" i="25"/>
  <c r="AL32" i="28" s="1"/>
  <c r="AD68" i="28"/>
  <c r="BI6" i="28"/>
  <c r="BK5" i="28"/>
  <c r="BJ5" i="28"/>
  <c r="AD71" i="28"/>
  <c r="AL98" i="28"/>
  <c r="AL99" i="28"/>
  <c r="AF44" i="28"/>
  <c r="AF25" i="28"/>
  <c r="AF47" i="28"/>
  <c r="AF68" i="28"/>
  <c r="AF45" i="28"/>
  <c r="Y480" i="17"/>
  <c r="Y89" i="25"/>
  <c r="AL89" i="28" s="1"/>
  <c r="Z80" i="17"/>
  <c r="Z466" i="17" s="1"/>
  <c r="Z79" i="23" s="1"/>
  <c r="AD313" i="28"/>
  <c r="AD69" i="28"/>
  <c r="AC70" i="28"/>
  <c r="AD70" i="28" s="1"/>
  <c r="AC40" i="28"/>
  <c r="AC28" i="28"/>
  <c r="AD28" i="28" s="1"/>
  <c r="AD355" i="28"/>
  <c r="AD312" i="28"/>
  <c r="AC42" i="28"/>
  <c r="AC30" i="28"/>
  <c r="AC39" i="28"/>
  <c r="AC35" i="28"/>
  <c r="AC74" i="28"/>
  <c r="AC37" i="28"/>
  <c r="AC43" i="28"/>
  <c r="AC41" i="28"/>
  <c r="AC101" i="28"/>
  <c r="AD356" i="28"/>
  <c r="AC31" i="28"/>
  <c r="AC38" i="28"/>
  <c r="AD358" i="28"/>
  <c r="Z65" i="28"/>
  <c r="Z19" i="28"/>
  <c r="AA19" i="28" s="1"/>
  <c r="Z21" i="28"/>
  <c r="Z20" i="28"/>
  <c r="AA20" i="28" s="1"/>
  <c r="Z23" i="28"/>
  <c r="AA346" i="28"/>
  <c r="Z12" i="28"/>
  <c r="AA12" i="28" s="1"/>
  <c r="Z24" i="28"/>
  <c r="Z22" i="28"/>
  <c r="W347" i="28"/>
  <c r="X347" i="28" s="1"/>
  <c r="W304" i="28"/>
  <c r="X304" i="28" s="1"/>
  <c r="Y475" i="17"/>
  <c r="Z89" i="17" s="1"/>
  <c r="Y380" i="28"/>
  <c r="AA380" i="28" s="1"/>
  <c r="Y298" i="28"/>
  <c r="Y362" i="25"/>
  <c r="AL362" i="28" s="1"/>
  <c r="Y9" i="28"/>
  <c r="Y345" i="28"/>
  <c r="AB96" i="28"/>
  <c r="AD96" i="28" s="1"/>
  <c r="Y58" i="28"/>
  <c r="AB102" i="28"/>
  <c r="AD102" i="28" s="1"/>
  <c r="W411" i="17"/>
  <c r="W24" i="23" s="1"/>
  <c r="W459" i="17"/>
  <c r="W72" i="23" s="1"/>
  <c r="V58" i="24"/>
  <c r="AB58" i="28" s="1"/>
  <c r="W26" i="24"/>
  <c r="AE26" i="28" s="1"/>
  <c r="W412" i="14"/>
  <c r="W84" i="24"/>
  <c r="AE84" i="28" s="1"/>
  <c r="AG84" i="28" s="1"/>
  <c r="W475" i="14"/>
  <c r="W85" i="24"/>
  <c r="AE85" i="28" s="1"/>
  <c r="AG85" i="28" s="1"/>
  <c r="W476" i="14"/>
  <c r="W406" i="14"/>
  <c r="W20" i="24"/>
  <c r="AE20" i="28" s="1"/>
  <c r="W62" i="24"/>
  <c r="W453" i="14"/>
  <c r="W481" i="14"/>
  <c r="W90" i="24"/>
  <c r="AE90" i="28" s="1"/>
  <c r="AG90" i="28" s="1"/>
  <c r="W442" i="14"/>
  <c r="W55" i="14"/>
  <c r="W437" i="14"/>
  <c r="W51" i="24"/>
  <c r="AE51" i="28" s="1"/>
  <c r="AG51" i="28" s="1"/>
  <c r="W50" i="24"/>
  <c r="AE50" i="28" s="1"/>
  <c r="AG50" i="28" s="1"/>
  <c r="W49" i="14"/>
  <c r="W436" i="14"/>
  <c r="V300" i="24"/>
  <c r="AB300" i="28" s="1"/>
  <c r="AD300" i="28" s="1"/>
  <c r="V12" i="20"/>
  <c r="W81" i="24"/>
  <c r="AE81" i="28" s="1"/>
  <c r="AG81" i="28" s="1"/>
  <c r="W472" i="14"/>
  <c r="W496" i="14"/>
  <c r="W100" i="24"/>
  <c r="W61" i="24"/>
  <c r="AE61" i="28" s="1"/>
  <c r="W452" i="14"/>
  <c r="W65" i="14"/>
  <c r="W112" i="14"/>
  <c r="V111" i="20"/>
  <c r="V389" i="24"/>
  <c r="AB389" i="28" s="1"/>
  <c r="AD389" i="28" s="1"/>
  <c r="W36" i="24"/>
  <c r="AE36" i="28" s="1"/>
  <c r="AG36" i="28" s="1"/>
  <c r="W422" i="14"/>
  <c r="V54" i="20"/>
  <c r="V342" i="24"/>
  <c r="AB342" i="28" s="1"/>
  <c r="W467" i="14"/>
  <c r="W76" i="24"/>
  <c r="V492" i="14"/>
  <c r="W69" i="24"/>
  <c r="W460" i="14"/>
  <c r="W417" i="14"/>
  <c r="W31" i="24"/>
  <c r="AE31" i="28" s="1"/>
  <c r="AG31" i="28" s="1"/>
  <c r="W70" i="24"/>
  <c r="W461" i="14"/>
  <c r="W14" i="24"/>
  <c r="AE14" i="28" s="1"/>
  <c r="AG14" i="28" s="1"/>
  <c r="W400" i="14"/>
  <c r="W13" i="14"/>
  <c r="W83" i="24"/>
  <c r="AE83" i="28" s="1"/>
  <c r="AG83" i="28" s="1"/>
  <c r="W474" i="14"/>
  <c r="V11" i="24"/>
  <c r="AB11" i="28" s="1"/>
  <c r="V9" i="14"/>
  <c r="W432" i="14"/>
  <c r="W46" i="24"/>
  <c r="AE46" i="28" s="1"/>
  <c r="AG46" i="28" s="1"/>
  <c r="W74" i="24"/>
  <c r="W465" i="14"/>
  <c r="W44" i="24"/>
  <c r="AE44" i="28" s="1"/>
  <c r="AG44" i="28" s="1"/>
  <c r="W430" i="14"/>
  <c r="W72" i="24"/>
  <c r="W463" i="14"/>
  <c r="W468" i="14"/>
  <c r="W77" i="24"/>
  <c r="V347" i="24"/>
  <c r="AB347" i="28" s="1"/>
  <c r="V64" i="20"/>
  <c r="W41" i="24"/>
  <c r="AE41" i="28" s="1"/>
  <c r="AG41" i="28" s="1"/>
  <c r="W427" i="14"/>
  <c r="V48" i="20"/>
  <c r="V336" i="24"/>
  <c r="AB336" i="28" s="1"/>
  <c r="AD336" i="28" s="1"/>
  <c r="W78" i="24"/>
  <c r="AE78" i="28" s="1"/>
  <c r="AG78" i="28" s="1"/>
  <c r="W469" i="14"/>
  <c r="W414" i="14"/>
  <c r="W28" i="24"/>
  <c r="AE28" i="28" s="1"/>
  <c r="W75" i="24"/>
  <c r="W466" i="14"/>
  <c r="W409" i="14"/>
  <c r="W23" i="24"/>
  <c r="AE23" i="28" s="1"/>
  <c r="W19" i="24"/>
  <c r="AE19" i="28" s="1"/>
  <c r="W405" i="14"/>
  <c r="W71" i="24"/>
  <c r="W462" i="14"/>
  <c r="W495" i="14"/>
  <c r="W99" i="24"/>
  <c r="AE99" i="28" s="1"/>
  <c r="AG99" i="28" s="1"/>
  <c r="W493" i="14"/>
  <c r="W97" i="24"/>
  <c r="AE97" i="28" s="1"/>
  <c r="AG97" i="28" s="1"/>
  <c r="W420" i="14"/>
  <c r="W34" i="24"/>
  <c r="AE34" i="28" s="1"/>
  <c r="AG34" i="28" s="1"/>
  <c r="V299" i="24"/>
  <c r="AB299" i="28" s="1"/>
  <c r="V397" i="14"/>
  <c r="W12" i="14"/>
  <c r="V11" i="20"/>
  <c r="W38" i="24"/>
  <c r="AE38" i="28" s="1"/>
  <c r="W424" i="14"/>
  <c r="W79" i="24"/>
  <c r="AE79" i="28" s="1"/>
  <c r="AG79" i="28" s="1"/>
  <c r="W470" i="14"/>
  <c r="W455" i="14"/>
  <c r="W64" i="24"/>
  <c r="W73" i="24"/>
  <c r="W464" i="14"/>
  <c r="W33" i="24"/>
  <c r="W419" i="14"/>
  <c r="W32" i="24"/>
  <c r="W418" i="14"/>
  <c r="W454" i="14"/>
  <c r="W63" i="24"/>
  <c r="W52" i="24"/>
  <c r="AE52" i="28" s="1"/>
  <c r="AG52" i="28" s="1"/>
  <c r="W438" i="14"/>
  <c r="W15" i="24"/>
  <c r="AE15" i="28" s="1"/>
  <c r="AG15" i="28" s="1"/>
  <c r="W401" i="14"/>
  <c r="W43" i="24"/>
  <c r="AE43" i="28" s="1"/>
  <c r="AG43" i="28" s="1"/>
  <c r="W429" i="14"/>
  <c r="W45" i="24"/>
  <c r="AE45" i="28" s="1"/>
  <c r="AG45" i="28" s="1"/>
  <c r="W431" i="14"/>
  <c r="W22" i="24"/>
  <c r="AE22" i="28" s="1"/>
  <c r="W408" i="14"/>
  <c r="W425" i="14"/>
  <c r="W39" i="24"/>
  <c r="AE39" i="28" s="1"/>
  <c r="AG39" i="28" s="1"/>
  <c r="W66" i="24"/>
  <c r="W457" i="14"/>
  <c r="W98" i="24"/>
  <c r="AE98" i="28" s="1"/>
  <c r="AG98" i="28" s="1"/>
  <c r="W494" i="14"/>
  <c r="W30" i="24"/>
  <c r="AE30" i="28" s="1"/>
  <c r="AG30" i="28" s="1"/>
  <c r="W416" i="14"/>
  <c r="W64" i="14"/>
  <c r="V63" i="20"/>
  <c r="V346" i="24"/>
  <c r="AB346" i="28" s="1"/>
  <c r="W407" i="14"/>
  <c r="W21" i="24"/>
  <c r="AE21" i="28" s="1"/>
  <c r="U8" i="20"/>
  <c r="U296" i="24"/>
  <c r="W86" i="24"/>
  <c r="AE86" i="28" s="1"/>
  <c r="AG86" i="28" s="1"/>
  <c r="W477" i="14"/>
  <c r="W67" i="24"/>
  <c r="W458" i="14"/>
  <c r="W18" i="24"/>
  <c r="AE18" i="28" s="1"/>
  <c r="W404" i="14"/>
  <c r="W17" i="14"/>
  <c r="W459" i="14"/>
  <c r="W68" i="24"/>
  <c r="V93" i="24"/>
  <c r="AB93" i="28" s="1"/>
  <c r="AD93" i="28" s="1"/>
  <c r="W89" i="24"/>
  <c r="AE89" i="28" s="1"/>
  <c r="AG89" i="28" s="1"/>
  <c r="W480" i="14"/>
  <c r="W25" i="24"/>
  <c r="AE25" i="28" s="1"/>
  <c r="W411" i="14"/>
  <c r="W87" i="24"/>
  <c r="AE87" i="28" s="1"/>
  <c r="AG87" i="28" s="1"/>
  <c r="W478" i="14"/>
  <c r="W37" i="24"/>
  <c r="AE37" i="28" s="1"/>
  <c r="AG37" i="28" s="1"/>
  <c r="W423" i="14"/>
  <c r="W53" i="24"/>
  <c r="AE53" i="28" s="1"/>
  <c r="AG53" i="28" s="1"/>
  <c r="W439" i="14"/>
  <c r="W415" i="14"/>
  <c r="W29" i="24"/>
  <c r="AE29" i="28" s="1"/>
  <c r="AG29" i="28" s="1"/>
  <c r="W473" i="14"/>
  <c r="W82" i="24"/>
  <c r="AE82" i="28" s="1"/>
  <c r="AG82" i="28" s="1"/>
  <c r="W413" i="14"/>
  <c r="W27" i="24"/>
  <c r="AE27" i="28" s="1"/>
  <c r="V484" i="14"/>
  <c r="V98" i="20"/>
  <c r="W99" i="14"/>
  <c r="W24" i="24"/>
  <c r="AE24" i="28" s="1"/>
  <c r="W410" i="14"/>
  <c r="W65" i="24"/>
  <c r="W456" i="14"/>
  <c r="W426" i="14"/>
  <c r="W40" i="24"/>
  <c r="AE40" i="28" s="1"/>
  <c r="AG40" i="28" s="1"/>
  <c r="W479" i="14"/>
  <c r="W88" i="24"/>
  <c r="AE88" i="28" s="1"/>
  <c r="AG88" i="28" s="1"/>
  <c r="W428" i="14"/>
  <c r="W42" i="24"/>
  <c r="AE42" i="28" s="1"/>
  <c r="AG42" i="28" s="1"/>
  <c r="W80" i="24"/>
  <c r="AE80" i="28" s="1"/>
  <c r="AG80" i="28" s="1"/>
  <c r="W471" i="14"/>
  <c r="W101" i="24"/>
  <c r="AE101" i="28" s="1"/>
  <c r="AG101" i="28" s="1"/>
  <c r="W497" i="14"/>
  <c r="W47" i="24"/>
  <c r="AE47" i="28" s="1"/>
  <c r="AG47" i="28" s="1"/>
  <c r="W433" i="14"/>
  <c r="W421" i="14"/>
  <c r="W35" i="24"/>
  <c r="AE35" i="28" s="1"/>
  <c r="AG35" i="28" s="1"/>
  <c r="V16" i="20"/>
  <c r="V304" i="24"/>
  <c r="AB304" i="28" s="1"/>
  <c r="Y79" i="25"/>
  <c r="AL79" i="28" s="1"/>
  <c r="Z86" i="17"/>
  <c r="Z81" i="25" s="1"/>
  <c r="AO81" i="28" s="1"/>
  <c r="V21" i="17"/>
  <c r="V21" i="25" s="1"/>
  <c r="X44" i="17"/>
  <c r="X44" i="25" s="1"/>
  <c r="Y86" i="25"/>
  <c r="AL86" i="28" s="1"/>
  <c r="Y477" i="17"/>
  <c r="W331" i="25"/>
  <c r="AF331" i="28" s="1"/>
  <c r="V12" i="17"/>
  <c r="V12" i="25" s="1"/>
  <c r="V20" i="17"/>
  <c r="V20" i="25" s="1"/>
  <c r="U60" i="25"/>
  <c r="U307" i="25"/>
  <c r="Z307" i="28" s="1"/>
  <c r="AA307" i="28" s="1"/>
  <c r="U311" i="25"/>
  <c r="Z311" i="28" s="1"/>
  <c r="AA311" i="28" s="1"/>
  <c r="V24" i="17"/>
  <c r="V410" i="17" s="1"/>
  <c r="V23" i="23" s="1"/>
  <c r="W25" i="23"/>
  <c r="X26" i="17"/>
  <c r="X412" i="17" s="1"/>
  <c r="X25" i="23" s="1"/>
  <c r="Y481" i="17"/>
  <c r="Y90" i="25"/>
  <c r="AL90" i="28" s="1"/>
  <c r="V41" i="23"/>
  <c r="V39" i="23"/>
  <c r="Y83" i="23"/>
  <c r="U300" i="25"/>
  <c r="Z300" i="28" s="1"/>
  <c r="Y370" i="25"/>
  <c r="AL370" i="28" s="1"/>
  <c r="U17" i="25"/>
  <c r="W71" i="25"/>
  <c r="W69" i="25"/>
  <c r="W332" i="25"/>
  <c r="AF332" i="28" s="1"/>
  <c r="Z185" i="25"/>
  <c r="Z48" i="22"/>
  <c r="Z190" i="25"/>
  <c r="AO190" i="28" s="1"/>
  <c r="Z85" i="22"/>
  <c r="Z193" i="25"/>
  <c r="AO193" i="28" s="1"/>
  <c r="Z94" i="22"/>
  <c r="Z268" i="25"/>
  <c r="AO268" i="28" s="1"/>
  <c r="Z287" i="25"/>
  <c r="AO287" i="28" s="1"/>
  <c r="V52" i="25"/>
  <c r="AC52" i="28" s="1"/>
  <c r="V328" i="25"/>
  <c r="AC328" i="28" s="1"/>
  <c r="V340" i="25"/>
  <c r="AC340" i="28" s="1"/>
  <c r="Y76" i="25"/>
  <c r="Y78" i="25"/>
  <c r="AL78" i="28" s="1"/>
  <c r="V18" i="25"/>
  <c r="V65" i="25"/>
  <c r="V34" i="25"/>
  <c r="U310" i="25"/>
  <c r="Z310" i="28" s="1"/>
  <c r="AA310" i="28" s="1"/>
  <c r="Z150" i="25"/>
  <c r="AO150" i="28" s="1"/>
  <c r="Z13" i="22"/>
  <c r="Z202" i="25"/>
  <c r="AO202" i="28" s="1"/>
  <c r="Z103" i="22"/>
  <c r="Z284" i="25"/>
  <c r="AO284" i="28" s="1"/>
  <c r="X93" i="25"/>
  <c r="V36" i="25"/>
  <c r="U58" i="25"/>
  <c r="Y83" i="25"/>
  <c r="AL83" i="28" s="1"/>
  <c r="V62" i="25"/>
  <c r="V59" i="25"/>
  <c r="Z200" i="25"/>
  <c r="AO200" i="28" s="1"/>
  <c r="Z101" i="22"/>
  <c r="Z205" i="25"/>
  <c r="AO205" i="28" s="1"/>
  <c r="Z110" i="22"/>
  <c r="Z274" i="25"/>
  <c r="AO274" i="28" s="1"/>
  <c r="Z33" i="25"/>
  <c r="X15" i="25"/>
  <c r="AI15" i="28" s="1"/>
  <c r="Y385" i="25"/>
  <c r="AL385" i="28" s="1"/>
  <c r="Z97" i="25"/>
  <c r="Y386" i="25"/>
  <c r="AL386" i="28" s="1"/>
  <c r="Y368" i="25"/>
  <c r="AL368" i="28" s="1"/>
  <c r="U347" i="25"/>
  <c r="Z347" i="28" s="1"/>
  <c r="AA347" i="28" s="1"/>
  <c r="V323" i="25"/>
  <c r="AC323" i="28" s="1"/>
  <c r="V361" i="25"/>
  <c r="AC361" i="28" s="1"/>
  <c r="Z186" i="25"/>
  <c r="AO186" i="28" s="1"/>
  <c r="Z60" i="22"/>
  <c r="Z88" i="25"/>
  <c r="AO88" i="28" s="1"/>
  <c r="Z207" i="25"/>
  <c r="AO207" i="28" s="1"/>
  <c r="Z112" i="22"/>
  <c r="Z275" i="25"/>
  <c r="AO275" i="28" s="1"/>
  <c r="V388" i="25"/>
  <c r="AC388" i="28" s="1"/>
  <c r="T345" i="25"/>
  <c r="Y366" i="25"/>
  <c r="AL366" i="28" s="1"/>
  <c r="V66" i="25"/>
  <c r="V64" i="25"/>
  <c r="Z232" i="25"/>
  <c r="AO232" i="28" s="1"/>
  <c r="V315" i="25"/>
  <c r="AC315" i="28" s="1"/>
  <c r="AD315" i="28" s="1"/>
  <c r="V63" i="25"/>
  <c r="V73" i="25"/>
  <c r="V61" i="25"/>
  <c r="V67" i="25"/>
  <c r="U309" i="25"/>
  <c r="Z309" i="28" s="1"/>
  <c r="AA309" i="28" s="1"/>
  <c r="V357" i="25"/>
  <c r="AC357" i="28" s="1"/>
  <c r="AD357" i="28" s="1"/>
  <c r="W334" i="25"/>
  <c r="AF334" i="28" s="1"/>
  <c r="Y369" i="25"/>
  <c r="AL369" i="28" s="1"/>
  <c r="Z187" i="25"/>
  <c r="AO187" i="28" s="1"/>
  <c r="Z72" i="22"/>
  <c r="Z223" i="25"/>
  <c r="AO223" i="28" s="1"/>
  <c r="Z128" i="22"/>
  <c r="Z269" i="25"/>
  <c r="AO269" i="28" s="1"/>
  <c r="V96" i="25"/>
  <c r="W72" i="25"/>
  <c r="V325" i="25"/>
  <c r="AC325" i="28" s="1"/>
  <c r="AD325" i="28" s="1"/>
  <c r="V322" i="25"/>
  <c r="AC322" i="28" s="1"/>
  <c r="V324" i="25"/>
  <c r="AC324" i="28" s="1"/>
  <c r="Y85" i="25"/>
  <c r="AL85" i="28" s="1"/>
  <c r="U306" i="25"/>
  <c r="Z306" i="28" s="1"/>
  <c r="AA306" i="28" s="1"/>
  <c r="V318" i="25"/>
  <c r="AC318" i="28" s="1"/>
  <c r="W46" i="25"/>
  <c r="Z221" i="25"/>
  <c r="AO221" i="28" s="1"/>
  <c r="Z126" i="22"/>
  <c r="Z79" i="25"/>
  <c r="AO79" i="28" s="1"/>
  <c r="Z294" i="25"/>
  <c r="AO294" i="28" s="1"/>
  <c r="W313" i="25"/>
  <c r="AF313" i="28" s="1"/>
  <c r="V338" i="25"/>
  <c r="AC338" i="28" s="1"/>
  <c r="U308" i="25"/>
  <c r="Z308" i="28" s="1"/>
  <c r="AA308" i="28" s="1"/>
  <c r="V330" i="25"/>
  <c r="AC330" i="28" s="1"/>
  <c r="V326" i="25"/>
  <c r="AC326" i="28" s="1"/>
  <c r="Z362" i="25"/>
  <c r="AO362" i="28" s="1"/>
  <c r="V367" i="25"/>
  <c r="AC367" i="28" s="1"/>
  <c r="Z192" i="25"/>
  <c r="AO192" i="28" s="1"/>
  <c r="Z87" i="22"/>
  <c r="Z265" i="25"/>
  <c r="AO265" i="28" s="1"/>
  <c r="Z272" i="25"/>
  <c r="AO272" i="28" s="1"/>
  <c r="Z108" i="25"/>
  <c r="Z384" i="25"/>
  <c r="AO384" i="28" s="1"/>
  <c r="U299" i="25"/>
  <c r="Z299" i="28" s="1"/>
  <c r="AA299" i="28" s="1"/>
  <c r="Y77" i="25"/>
  <c r="X14" i="25"/>
  <c r="AI14" i="28" s="1"/>
  <c r="Y87" i="25"/>
  <c r="AL87" i="28" s="1"/>
  <c r="V29" i="25"/>
  <c r="U13" i="25"/>
  <c r="V317" i="25"/>
  <c r="AC317" i="28" s="1"/>
  <c r="Z183" i="25"/>
  <c r="Z46" i="22"/>
  <c r="Z267" i="25"/>
  <c r="AO267" i="28" s="1"/>
  <c r="Z282" i="25"/>
  <c r="AO282" i="28" s="1"/>
  <c r="T298" i="25"/>
  <c r="V327" i="25"/>
  <c r="AC327" i="28" s="1"/>
  <c r="W26" i="25"/>
  <c r="V329" i="25"/>
  <c r="AC329" i="28" s="1"/>
  <c r="Z103" i="21"/>
  <c r="Z87" i="21"/>
  <c r="Z94" i="21"/>
  <c r="Z13" i="21"/>
  <c r="Z72" i="21"/>
  <c r="Z117" i="21"/>
  <c r="Y469" i="17"/>
  <c r="Z83" i="17" s="1"/>
  <c r="Z46" i="21"/>
  <c r="Z85" i="21"/>
  <c r="Z48" i="21"/>
  <c r="Z101" i="21"/>
  <c r="Z60" i="21"/>
  <c r="Z110" i="21"/>
  <c r="Y478" i="17"/>
  <c r="Y91" i="23" s="1"/>
  <c r="V443" i="17"/>
  <c r="V56" i="23" s="1"/>
  <c r="V55" i="17"/>
  <c r="Y467" i="17"/>
  <c r="Y80" i="23" s="1"/>
  <c r="W59" i="17"/>
  <c r="V450" i="17"/>
  <c r="V63" i="23" s="1"/>
  <c r="W58" i="17"/>
  <c r="W56" i="17"/>
  <c r="Y101" i="17"/>
  <c r="Z108" i="17"/>
  <c r="X47" i="17"/>
  <c r="X433" i="17" s="1"/>
  <c r="X46" i="23" s="1"/>
  <c r="Y476" i="17"/>
  <c r="Y89" i="23" s="1"/>
  <c r="X484" i="17"/>
  <c r="X97" i="23" s="1"/>
  <c r="U449" i="17"/>
  <c r="U62" i="23" s="1"/>
  <c r="V438" i="17"/>
  <c r="V51" i="23" s="1"/>
  <c r="X401" i="17"/>
  <c r="X14" i="23" s="1"/>
  <c r="Y99" i="17"/>
  <c r="Y468" i="17"/>
  <c r="Y81" i="23" s="1"/>
  <c r="X60" i="17"/>
  <c r="V415" i="17"/>
  <c r="V28" i="23" s="1"/>
  <c r="X45" i="17"/>
  <c r="X431" i="17" s="1"/>
  <c r="X44" i="23" s="1"/>
  <c r="Z109" i="17"/>
  <c r="X400" i="17"/>
  <c r="X13" i="23" s="1"/>
  <c r="Z282" i="17"/>
  <c r="W463" i="17"/>
  <c r="W76" i="23" s="1"/>
  <c r="Z419" i="17"/>
  <c r="Z32" i="23" s="1"/>
  <c r="W51" i="17"/>
  <c r="W79" i="17"/>
  <c r="V50" i="17"/>
  <c r="U49" i="17"/>
  <c r="W41" i="17"/>
  <c r="W42" i="17"/>
  <c r="W40" i="17"/>
  <c r="W39" i="17"/>
  <c r="W37" i="17"/>
  <c r="W53" i="17"/>
  <c r="W43" i="17"/>
  <c r="W460" i="17"/>
  <c r="W73" i="23" s="1"/>
  <c r="W38" i="17"/>
  <c r="V464" i="17"/>
  <c r="V77" i="23" s="1"/>
  <c r="V492" i="17"/>
  <c r="V105" i="23" s="1"/>
  <c r="W111" i="17"/>
  <c r="AA107" i="17"/>
  <c r="Z489" i="17"/>
  <c r="Z102" i="23" s="1"/>
  <c r="Z488" i="17"/>
  <c r="Z101" i="23" s="1"/>
  <c r="Y100" i="17"/>
  <c r="W35" i="17"/>
  <c r="Z470" i="17"/>
  <c r="Z83" i="23" s="1"/>
  <c r="AA388" i="17"/>
  <c r="Z479" i="17"/>
  <c r="Z92" i="23" s="1"/>
  <c r="Z88" i="17"/>
  <c r="W85" i="17"/>
  <c r="Z87" i="17"/>
  <c r="V420" i="17"/>
  <c r="V33" i="23" s="1"/>
  <c r="W432" i="17"/>
  <c r="W45" i="23" s="1"/>
  <c r="AA80" i="17"/>
  <c r="W462" i="17"/>
  <c r="W75" i="23" s="1"/>
  <c r="W31" i="17"/>
  <c r="W30" i="17"/>
  <c r="W28" i="17"/>
  <c r="AA285" i="17"/>
  <c r="AA161" i="17"/>
  <c r="AB5" i="17"/>
  <c r="V19" i="17"/>
  <c r="V22" i="17"/>
  <c r="V23" i="17"/>
  <c r="T395" i="17"/>
  <c r="T8" i="23" s="1"/>
  <c r="W75" i="17"/>
  <c r="V455" i="17"/>
  <c r="V68" i="23" s="1"/>
  <c r="V453" i="17"/>
  <c r="V66" i="23" s="1"/>
  <c r="V404" i="17"/>
  <c r="V17" i="23" s="1"/>
  <c r="V456" i="17"/>
  <c r="V69" i="23" s="1"/>
  <c r="V457" i="17"/>
  <c r="V70" i="23" s="1"/>
  <c r="V65" i="17"/>
  <c r="V452" i="17"/>
  <c r="V65" i="23" s="1"/>
  <c r="V458" i="17"/>
  <c r="V71" i="23" s="1"/>
  <c r="V454" i="17"/>
  <c r="V67" i="23" s="1"/>
  <c r="V13" i="17"/>
  <c r="X5" i="14"/>
  <c r="W146" i="24" l="1"/>
  <c r="AE146" i="28" s="1"/>
  <c r="AG146" i="28" s="1"/>
  <c r="W9" i="19"/>
  <c r="W111" i="24"/>
  <c r="AE111" i="28" s="1"/>
  <c r="AG111" i="28" s="1"/>
  <c r="W72" i="18"/>
  <c r="W269" i="24"/>
  <c r="AE269" i="28" s="1"/>
  <c r="AG269" i="28" s="1"/>
  <c r="W487" i="14"/>
  <c r="W87" i="19"/>
  <c r="W192" i="24"/>
  <c r="AE192" i="28" s="1"/>
  <c r="AG192" i="28" s="1"/>
  <c r="W185" i="24"/>
  <c r="AE185" i="28" s="1"/>
  <c r="AG185" i="28" s="1"/>
  <c r="W48" i="19"/>
  <c r="W110" i="19"/>
  <c r="W205" i="24"/>
  <c r="AE205" i="28" s="1"/>
  <c r="AG205" i="28" s="1"/>
  <c r="W48" i="18"/>
  <c r="W267" i="24"/>
  <c r="AE267" i="28" s="1"/>
  <c r="AG267" i="28" s="1"/>
  <c r="W128" i="19"/>
  <c r="W223" i="24"/>
  <c r="AE223" i="28" s="1"/>
  <c r="AG223" i="28" s="1"/>
  <c r="W282" i="14"/>
  <c r="W228" i="24"/>
  <c r="AE228" i="28" s="1"/>
  <c r="AG228" i="28" s="1"/>
  <c r="W9" i="18"/>
  <c r="W232" i="24"/>
  <c r="AE232" i="28" s="1"/>
  <c r="AG232" i="28" s="1"/>
  <c r="W13" i="18"/>
  <c r="W58" i="20"/>
  <c r="X59" i="14"/>
  <c r="W183" i="24"/>
  <c r="AE183" i="28" s="1"/>
  <c r="AG183" i="28" s="1"/>
  <c r="W46" i="19"/>
  <c r="W60" i="19"/>
  <c r="W186" i="24"/>
  <c r="AE186" i="28" s="1"/>
  <c r="AG186" i="28" s="1"/>
  <c r="W272" i="24"/>
  <c r="AE272" i="28" s="1"/>
  <c r="AG272" i="28" s="1"/>
  <c r="W85" i="18"/>
  <c r="W85" i="19"/>
  <c r="W190" i="24"/>
  <c r="AE190" i="28" s="1"/>
  <c r="AG190" i="28" s="1"/>
  <c r="W94" i="18"/>
  <c r="W275" i="24"/>
  <c r="AE275" i="28" s="1"/>
  <c r="AG275" i="28" s="1"/>
  <c r="W60" i="18"/>
  <c r="W268" i="24"/>
  <c r="AE268" i="28" s="1"/>
  <c r="AG268" i="28" s="1"/>
  <c r="W486" i="14"/>
  <c r="W46" i="18"/>
  <c r="W265" i="24"/>
  <c r="AE265" i="28" s="1"/>
  <c r="AG265" i="28" s="1"/>
  <c r="W187" i="24"/>
  <c r="AE187" i="28" s="1"/>
  <c r="AG187" i="28" s="1"/>
  <c r="W72" i="19"/>
  <c r="W57" i="20"/>
  <c r="X58" i="14"/>
  <c r="W108" i="24"/>
  <c r="AE108" i="28" s="1"/>
  <c r="AG108" i="28" s="1"/>
  <c r="W489" i="14"/>
  <c r="W150" i="24"/>
  <c r="AE150" i="28" s="1"/>
  <c r="AG150" i="28" s="1"/>
  <c r="W13" i="19"/>
  <c r="W110" i="18"/>
  <c r="W287" i="24"/>
  <c r="AE287" i="28" s="1"/>
  <c r="AG287" i="28" s="1"/>
  <c r="W207" i="24"/>
  <c r="AE207" i="28" s="1"/>
  <c r="AG207" i="28" s="1"/>
  <c r="W112" i="19"/>
  <c r="W202" i="24"/>
  <c r="AE202" i="28" s="1"/>
  <c r="AG202" i="28" s="1"/>
  <c r="W103" i="19"/>
  <c r="W59" i="20"/>
  <c r="X60" i="14"/>
  <c r="W87" i="18"/>
  <c r="W274" i="24"/>
  <c r="AE274" i="28" s="1"/>
  <c r="AG274" i="28" s="1"/>
  <c r="W103" i="18"/>
  <c r="W284" i="24"/>
  <c r="AE284" i="28" s="1"/>
  <c r="AG284" i="28" s="1"/>
  <c r="W488" i="14"/>
  <c r="W282" i="24"/>
  <c r="AE282" i="28" s="1"/>
  <c r="AG282" i="28" s="1"/>
  <c r="W101" i="18"/>
  <c r="W193" i="24"/>
  <c r="AE193" i="28" s="1"/>
  <c r="AG193" i="28" s="1"/>
  <c r="W94" i="19"/>
  <c r="W56" i="20"/>
  <c r="X57" i="14"/>
  <c r="W200" i="24"/>
  <c r="AE200" i="28" s="1"/>
  <c r="AG200" i="28" s="1"/>
  <c r="W101" i="19"/>
  <c r="W112" i="18"/>
  <c r="W289" i="24"/>
  <c r="AE289" i="28" s="1"/>
  <c r="AG289" i="28" s="1"/>
  <c r="W294" i="24"/>
  <c r="AE294" i="28" s="1"/>
  <c r="AG294" i="28" s="1"/>
  <c r="W117" i="18"/>
  <c r="W126" i="19"/>
  <c r="W221" i="24"/>
  <c r="AE221" i="28" s="1"/>
  <c r="AG221" i="28" s="1"/>
  <c r="Z75" i="25"/>
  <c r="AO75" i="28" s="1"/>
  <c r="Y102" i="25"/>
  <c r="AL102" i="28" s="1"/>
  <c r="Y498" i="17"/>
  <c r="Y109" i="23"/>
  <c r="Y387" i="25"/>
  <c r="AL387" i="28" s="1"/>
  <c r="Z110" i="17"/>
  <c r="AG25" i="28"/>
  <c r="Y31" i="23"/>
  <c r="Z32" i="17"/>
  <c r="Y319" i="25"/>
  <c r="AL319" i="28" s="1"/>
  <c r="BL5" i="28"/>
  <c r="BN5" i="28" s="1"/>
  <c r="BL6" i="28"/>
  <c r="BK6" i="28"/>
  <c r="BJ6" i="28"/>
  <c r="AO33" i="28"/>
  <c r="AO183" i="28"/>
  <c r="AO108" i="28"/>
  <c r="AO185" i="28"/>
  <c r="AO97" i="28"/>
  <c r="AL76" i="28"/>
  <c r="AL77" i="28"/>
  <c r="AI93" i="28"/>
  <c r="AI44" i="28"/>
  <c r="AF26" i="28"/>
  <c r="AG26" i="28" s="1"/>
  <c r="AF72" i="28"/>
  <c r="AF46" i="28"/>
  <c r="AF69" i="28"/>
  <c r="AF71" i="28"/>
  <c r="Y93" i="23"/>
  <c r="Z94" i="17"/>
  <c r="Y376" i="25"/>
  <c r="AL376" i="28" s="1"/>
  <c r="Y371" i="25"/>
  <c r="AL371" i="28" s="1"/>
  <c r="Y88" i="23"/>
  <c r="AC36" i="28"/>
  <c r="AC96" i="28"/>
  <c r="AC64" i="28"/>
  <c r="AD64" i="28" s="1"/>
  <c r="AC34" i="28"/>
  <c r="AC29" i="28"/>
  <c r="AC67" i="28"/>
  <c r="AD67" i="28" s="1"/>
  <c r="AC66" i="28"/>
  <c r="AD66" i="28" s="1"/>
  <c r="AC65" i="28"/>
  <c r="AD65" i="28" s="1"/>
  <c r="AC21" i="28"/>
  <c r="AD21" i="28" s="1"/>
  <c r="AC61" i="28"/>
  <c r="AD61" i="28" s="1"/>
  <c r="AC59" i="28"/>
  <c r="AD59" i="28" s="1"/>
  <c r="AC18" i="28"/>
  <c r="AD18" i="28" s="1"/>
  <c r="AC73" i="28"/>
  <c r="AC62" i="28"/>
  <c r="AD62" i="28" s="1"/>
  <c r="AC20" i="28"/>
  <c r="AD20" i="28" s="1"/>
  <c r="AC63" i="28"/>
  <c r="AD63" i="28" s="1"/>
  <c r="AC12" i="28"/>
  <c r="AD12" i="28" s="1"/>
  <c r="Z17" i="28"/>
  <c r="AA17" i="28" s="1"/>
  <c r="Z58" i="28"/>
  <c r="AA58" i="28" s="1"/>
  <c r="Z13" i="28"/>
  <c r="Z60" i="28"/>
  <c r="AA60" i="28" s="1"/>
  <c r="W298" i="28"/>
  <c r="X298" i="28" s="1"/>
  <c r="W345" i="28"/>
  <c r="X345" i="28" s="1"/>
  <c r="X430" i="17"/>
  <c r="X43" i="23" s="1"/>
  <c r="X25" i="17"/>
  <c r="X411" i="17" s="1"/>
  <c r="X24" i="23" s="1"/>
  <c r="Y296" i="28"/>
  <c r="W312" i="25"/>
  <c r="AF312" i="28" s="1"/>
  <c r="AE76" i="28"/>
  <c r="AG76" i="28" s="1"/>
  <c r="AE33" i="28"/>
  <c r="AG33" i="28" s="1"/>
  <c r="AE72" i="28"/>
  <c r="AG72" i="28" s="1"/>
  <c r="X73" i="17"/>
  <c r="X459" i="17" s="1"/>
  <c r="X72" i="23" s="1"/>
  <c r="AE70" i="28"/>
  <c r="AE73" i="28"/>
  <c r="AG73" i="28" s="1"/>
  <c r="AE71" i="28"/>
  <c r="AE75" i="28"/>
  <c r="AG75" i="28" s="1"/>
  <c r="AE68" i="28"/>
  <c r="AG68" i="28" s="1"/>
  <c r="AE63" i="28"/>
  <c r="AE64" i="28"/>
  <c r="AE100" i="28"/>
  <c r="AG100" i="28" s="1"/>
  <c r="W355" i="25"/>
  <c r="AF355" i="28" s="1"/>
  <c r="AE66" i="28"/>
  <c r="AE74" i="28"/>
  <c r="AG74" i="28" s="1"/>
  <c r="AE67" i="28"/>
  <c r="AE77" i="28"/>
  <c r="AG77" i="28" s="1"/>
  <c r="AE69" i="28"/>
  <c r="AE62" i="28"/>
  <c r="AE65" i="28"/>
  <c r="AE32" i="28"/>
  <c r="AG32" i="28" s="1"/>
  <c r="Z472" i="17"/>
  <c r="Z85" i="23" s="1"/>
  <c r="V407" i="17"/>
  <c r="V20" i="23" s="1"/>
  <c r="W369" i="24"/>
  <c r="AE369" i="28" s="1"/>
  <c r="AG369" i="28" s="1"/>
  <c r="W86" i="20"/>
  <c r="X87" i="14"/>
  <c r="W324" i="24"/>
  <c r="AE324" i="28" s="1"/>
  <c r="AG324" i="28" s="1"/>
  <c r="W36" i="20"/>
  <c r="X37" i="14"/>
  <c r="W373" i="24"/>
  <c r="AE373" i="28" s="1"/>
  <c r="AG373" i="28" s="1"/>
  <c r="X91" i="14"/>
  <c r="W90" i="20"/>
  <c r="W38" i="20"/>
  <c r="X39" i="14"/>
  <c r="W326" i="24"/>
  <c r="AE326" i="28" s="1"/>
  <c r="AG326" i="28" s="1"/>
  <c r="W42" i="20"/>
  <c r="W330" i="24"/>
  <c r="AE330" i="28" s="1"/>
  <c r="AG330" i="28" s="1"/>
  <c r="X43" i="14"/>
  <c r="W339" i="24"/>
  <c r="AE339" i="28" s="1"/>
  <c r="AG339" i="28" s="1"/>
  <c r="W51" i="20"/>
  <c r="X52" i="14"/>
  <c r="W68" i="20"/>
  <c r="X69" i="14"/>
  <c r="W351" i="24"/>
  <c r="AE351" i="28" s="1"/>
  <c r="W18" i="20"/>
  <c r="W306" i="24"/>
  <c r="AE306" i="28" s="1"/>
  <c r="X19" i="14"/>
  <c r="W79" i="20"/>
  <c r="W362" i="24"/>
  <c r="AE362" i="28" s="1"/>
  <c r="AG362" i="28" s="1"/>
  <c r="X80" i="14"/>
  <c r="W331" i="24"/>
  <c r="AE331" i="28" s="1"/>
  <c r="AG331" i="28" s="1"/>
  <c r="X44" i="14"/>
  <c r="W43" i="20"/>
  <c r="W301" i="24"/>
  <c r="AE301" i="28" s="1"/>
  <c r="AG301" i="28" s="1"/>
  <c r="W399" i="14"/>
  <c r="W13" i="20"/>
  <c r="X14" i="14"/>
  <c r="W363" i="24"/>
  <c r="AE363" i="28" s="1"/>
  <c r="AG363" i="28" s="1"/>
  <c r="X81" i="14"/>
  <c r="W80" i="20"/>
  <c r="W50" i="20"/>
  <c r="W338" i="24"/>
  <c r="AE338" i="28" s="1"/>
  <c r="AG338" i="28" s="1"/>
  <c r="X51" i="14"/>
  <c r="W371" i="24"/>
  <c r="AE371" i="28" s="1"/>
  <c r="AG371" i="28" s="1"/>
  <c r="X89" i="14"/>
  <c r="W88" i="20"/>
  <c r="W329" i="24"/>
  <c r="AE329" i="28" s="1"/>
  <c r="AG329" i="28" s="1"/>
  <c r="W41" i="20"/>
  <c r="X42" i="14"/>
  <c r="W69" i="20"/>
  <c r="X70" i="14"/>
  <c r="W352" i="24"/>
  <c r="AE352" i="28" s="1"/>
  <c r="V97" i="20"/>
  <c r="V380" i="24"/>
  <c r="AB380" i="28" s="1"/>
  <c r="AD380" i="28" s="1"/>
  <c r="W93" i="20"/>
  <c r="W376" i="24"/>
  <c r="AE376" i="28" s="1"/>
  <c r="AG376" i="28" s="1"/>
  <c r="X94" i="14"/>
  <c r="W17" i="24"/>
  <c r="AE17" i="28" s="1"/>
  <c r="V449" i="14"/>
  <c r="V395" i="14" s="1"/>
  <c r="W385" i="24"/>
  <c r="AE385" i="28" s="1"/>
  <c r="AG385" i="28" s="1"/>
  <c r="X108" i="14"/>
  <c r="W107" i="20"/>
  <c r="W32" i="20"/>
  <c r="W320" i="24"/>
  <c r="AE320" i="28" s="1"/>
  <c r="AG320" i="28" s="1"/>
  <c r="X33" i="14"/>
  <c r="W325" i="24"/>
  <c r="AE325" i="28" s="1"/>
  <c r="W37" i="20"/>
  <c r="X38" i="14"/>
  <c r="V9" i="24"/>
  <c r="AB9" i="28" s="1"/>
  <c r="W30" i="20"/>
  <c r="W318" i="24"/>
  <c r="AE318" i="28" s="1"/>
  <c r="AG318" i="28" s="1"/>
  <c r="X31" i="14"/>
  <c r="W109" i="20"/>
  <c r="W387" i="24"/>
  <c r="AE387" i="28" s="1"/>
  <c r="AG387" i="28" s="1"/>
  <c r="X110" i="14"/>
  <c r="W388" i="24"/>
  <c r="AE388" i="28" s="1"/>
  <c r="AG388" i="28" s="1"/>
  <c r="W110" i="20"/>
  <c r="X111" i="14"/>
  <c r="W305" i="24"/>
  <c r="AE305" i="28" s="1"/>
  <c r="W403" i="14"/>
  <c r="W17" i="20"/>
  <c r="X18" i="14"/>
  <c r="W21" i="20"/>
  <c r="W309" i="24"/>
  <c r="AE309" i="28" s="1"/>
  <c r="X22" i="14"/>
  <c r="W83" i="20"/>
  <c r="X84" i="14"/>
  <c r="W366" i="24"/>
  <c r="AE366" i="28" s="1"/>
  <c r="AG366" i="28" s="1"/>
  <c r="W33" i="20"/>
  <c r="X34" i="14"/>
  <c r="W321" i="24"/>
  <c r="AE321" i="28" s="1"/>
  <c r="AG321" i="28" s="1"/>
  <c r="W55" i="24"/>
  <c r="AE55" i="28" s="1"/>
  <c r="X29" i="14"/>
  <c r="W316" i="24"/>
  <c r="AE316" i="28" s="1"/>
  <c r="W28" i="20"/>
  <c r="X92" i="14"/>
  <c r="W374" i="24"/>
  <c r="AE374" i="28" s="1"/>
  <c r="AG374" i="28" s="1"/>
  <c r="W91" i="20"/>
  <c r="W386" i="24"/>
  <c r="AE386" i="28" s="1"/>
  <c r="AG386" i="28" s="1"/>
  <c r="W108" i="20"/>
  <c r="X109" i="14"/>
  <c r="W81" i="20"/>
  <c r="W364" i="24"/>
  <c r="AE364" i="28" s="1"/>
  <c r="AG364" i="28" s="1"/>
  <c r="X82" i="14"/>
  <c r="W78" i="20"/>
  <c r="X79" i="14"/>
  <c r="W361" i="24"/>
  <c r="AE361" i="28" s="1"/>
  <c r="AG361" i="28" s="1"/>
  <c r="W356" i="24"/>
  <c r="AE356" i="28" s="1"/>
  <c r="X74" i="14"/>
  <c r="W73" i="20"/>
  <c r="W102" i="24"/>
  <c r="W498" i="14"/>
  <c r="W492" i="14" s="1"/>
  <c r="W85" i="20"/>
  <c r="W368" i="24"/>
  <c r="AE368" i="28" s="1"/>
  <c r="AG368" i="28" s="1"/>
  <c r="X86" i="14"/>
  <c r="W49" i="20"/>
  <c r="W435" i="14"/>
  <c r="W337" i="24"/>
  <c r="AE337" i="28" s="1"/>
  <c r="AG337" i="28" s="1"/>
  <c r="X50" i="14"/>
  <c r="W441" i="14"/>
  <c r="X56" i="14"/>
  <c r="W55" i="20"/>
  <c r="W307" i="24"/>
  <c r="AE307" i="28" s="1"/>
  <c r="X20" i="14"/>
  <c r="W19" i="20"/>
  <c r="W313" i="24"/>
  <c r="AE313" i="28" s="1"/>
  <c r="AG313" i="28" s="1"/>
  <c r="X26" i="14"/>
  <c r="W25" i="20"/>
  <c r="W92" i="20"/>
  <c r="X93" i="14"/>
  <c r="W375" i="24"/>
  <c r="AE375" i="28" s="1"/>
  <c r="AG375" i="28" s="1"/>
  <c r="W311" i="24"/>
  <c r="AE311" i="28" s="1"/>
  <c r="X24" i="14"/>
  <c r="W23" i="20"/>
  <c r="W59" i="24"/>
  <c r="AE59" i="28" s="1"/>
  <c r="W450" i="14"/>
  <c r="W353" i="24"/>
  <c r="AE353" i="28" s="1"/>
  <c r="X71" i="14"/>
  <c r="W70" i="20"/>
  <c r="W67" i="20"/>
  <c r="W350" i="24"/>
  <c r="AE350" i="28" s="1"/>
  <c r="X68" i="14"/>
  <c r="W77" i="20"/>
  <c r="W360" i="24"/>
  <c r="AE360" i="28" s="1"/>
  <c r="AG360" i="28" s="1"/>
  <c r="X78" i="14"/>
  <c r="W106" i="14"/>
  <c r="W27" i="20"/>
  <c r="W315" i="24"/>
  <c r="AE315" i="28" s="1"/>
  <c r="X28" i="14"/>
  <c r="W328" i="24"/>
  <c r="AE328" i="28" s="1"/>
  <c r="AG328" i="28" s="1"/>
  <c r="X41" i="14"/>
  <c r="W40" i="20"/>
  <c r="W87" i="20"/>
  <c r="X88" i="14"/>
  <c r="W370" i="24"/>
  <c r="AE370" i="28" s="1"/>
  <c r="AG370" i="28" s="1"/>
  <c r="W60" i="24"/>
  <c r="AE60" i="28" s="1"/>
  <c r="W49" i="24"/>
  <c r="AE49" i="28" s="1"/>
  <c r="AG49" i="28" s="1"/>
  <c r="W322" i="24"/>
  <c r="AE322" i="28" s="1"/>
  <c r="AG322" i="28" s="1"/>
  <c r="X35" i="14"/>
  <c r="W34" i="20"/>
  <c r="X85" i="14"/>
  <c r="W84" i="20"/>
  <c r="W367" i="24"/>
  <c r="AE367" i="28" s="1"/>
  <c r="AG367" i="28" s="1"/>
  <c r="W26" i="20"/>
  <c r="X27" i="14"/>
  <c r="W314" i="24"/>
  <c r="AE314" i="28" s="1"/>
  <c r="X53" i="14"/>
  <c r="W52" i="20"/>
  <c r="W340" i="24"/>
  <c r="AE340" i="28" s="1"/>
  <c r="AG340" i="28" s="1"/>
  <c r="W71" i="20"/>
  <c r="X72" i="14"/>
  <c r="W354" i="24"/>
  <c r="AE354" i="28" s="1"/>
  <c r="W332" i="24"/>
  <c r="AE332" i="28" s="1"/>
  <c r="AG332" i="28" s="1"/>
  <c r="X45" i="14"/>
  <c r="W44" i="20"/>
  <c r="W302" i="24"/>
  <c r="AE302" i="28" s="1"/>
  <c r="AG302" i="28" s="1"/>
  <c r="W14" i="20"/>
  <c r="X15" i="14"/>
  <c r="W11" i="14"/>
  <c r="W12" i="24"/>
  <c r="AE12" i="28" s="1"/>
  <c r="W398" i="14"/>
  <c r="W358" i="24"/>
  <c r="AE358" i="28" s="1"/>
  <c r="X76" i="14"/>
  <c r="W75" i="20"/>
  <c r="W359" i="24"/>
  <c r="AE359" i="28" s="1"/>
  <c r="X77" i="14"/>
  <c r="W76" i="20"/>
  <c r="W74" i="20"/>
  <c r="X75" i="14"/>
  <c r="W357" i="24"/>
  <c r="AE357" i="28" s="1"/>
  <c r="W35" i="20"/>
  <c r="W323" i="24"/>
  <c r="AE323" i="28" s="1"/>
  <c r="AG323" i="28" s="1"/>
  <c r="X36" i="14"/>
  <c r="X66" i="14"/>
  <c r="W348" i="24"/>
  <c r="AE348" i="28" s="1"/>
  <c r="W65" i="20"/>
  <c r="W451" i="14"/>
  <c r="W377" i="24"/>
  <c r="AE377" i="28" s="1"/>
  <c r="AG377" i="28" s="1"/>
  <c r="X95" i="14"/>
  <c r="W94" i="20"/>
  <c r="W372" i="24"/>
  <c r="AE372" i="28" s="1"/>
  <c r="AG372" i="28" s="1"/>
  <c r="X90" i="14"/>
  <c r="W89" i="20"/>
  <c r="X25" i="14"/>
  <c r="W312" i="24"/>
  <c r="AE312" i="28" s="1"/>
  <c r="W24" i="20"/>
  <c r="W29" i="20"/>
  <c r="X30" i="14"/>
  <c r="W317" i="24"/>
  <c r="AE317" i="28" s="1"/>
  <c r="AG317" i="28" s="1"/>
  <c r="W31" i="20"/>
  <c r="W319" i="24"/>
  <c r="AE319" i="28" s="1"/>
  <c r="AG319" i="28" s="1"/>
  <c r="X32" i="14"/>
  <c r="V10" i="20"/>
  <c r="V298" i="24"/>
  <c r="AB298" i="28" s="1"/>
  <c r="W384" i="24"/>
  <c r="AE384" i="28" s="1"/>
  <c r="AG384" i="28" s="1"/>
  <c r="X107" i="14"/>
  <c r="W106" i="20"/>
  <c r="W22" i="20"/>
  <c r="W310" i="24"/>
  <c r="AE310" i="28" s="1"/>
  <c r="X23" i="14"/>
  <c r="W82" i="20"/>
  <c r="W365" i="24"/>
  <c r="AE365" i="28" s="1"/>
  <c r="AG365" i="28" s="1"/>
  <c r="X83" i="14"/>
  <c r="V105" i="20"/>
  <c r="V383" i="24"/>
  <c r="AB383" i="28" s="1"/>
  <c r="AD383" i="28" s="1"/>
  <c r="W46" i="20"/>
  <c r="W334" i="24"/>
  <c r="AE334" i="28" s="1"/>
  <c r="AG334" i="28" s="1"/>
  <c r="X47" i="14"/>
  <c r="X40" i="14"/>
  <c r="W327" i="24"/>
  <c r="AE327" i="28" s="1"/>
  <c r="AG327" i="28" s="1"/>
  <c r="W39" i="20"/>
  <c r="W485" i="14"/>
  <c r="W98" i="14"/>
  <c r="W72" i="20"/>
  <c r="X73" i="14"/>
  <c r="W355" i="24"/>
  <c r="AE355" i="28" s="1"/>
  <c r="W20" i="20"/>
  <c r="W308" i="24"/>
  <c r="AE308" i="28" s="1"/>
  <c r="X21" i="14"/>
  <c r="X46" i="14"/>
  <c r="W45" i="20"/>
  <c r="W333" i="24"/>
  <c r="AE333" i="28" s="1"/>
  <c r="AG333" i="28" s="1"/>
  <c r="W13" i="24"/>
  <c r="AE13" i="28" s="1"/>
  <c r="AG13" i="28" s="1"/>
  <c r="W66" i="20"/>
  <c r="X67" i="14"/>
  <c r="W349" i="24"/>
  <c r="AE349" i="28" s="1"/>
  <c r="V398" i="17"/>
  <c r="V11" i="23" s="1"/>
  <c r="V406" i="17"/>
  <c r="V19" i="23" s="1"/>
  <c r="Y90" i="23"/>
  <c r="Z91" i="17"/>
  <c r="Y373" i="25"/>
  <c r="AL373" i="28" s="1"/>
  <c r="V24" i="25"/>
  <c r="X26" i="25"/>
  <c r="Y94" i="23"/>
  <c r="Z95" i="17"/>
  <c r="Y377" i="25"/>
  <c r="AL377" i="28" s="1"/>
  <c r="Y82" i="23"/>
  <c r="W358" i="25"/>
  <c r="AF358" i="28" s="1"/>
  <c r="V305" i="25"/>
  <c r="AC305" i="28" s="1"/>
  <c r="AD305" i="28" s="1"/>
  <c r="V351" i="25"/>
  <c r="AC351" i="28" s="1"/>
  <c r="AD351" i="28" s="1"/>
  <c r="V22" i="25"/>
  <c r="W30" i="25"/>
  <c r="AA75" i="25"/>
  <c r="AR75" i="28" s="1"/>
  <c r="W101" i="25"/>
  <c r="W39" i="25"/>
  <c r="W74" i="25"/>
  <c r="Z225" i="25"/>
  <c r="AO225" i="28" s="1"/>
  <c r="Z130" i="22"/>
  <c r="X45" i="25"/>
  <c r="V339" i="25"/>
  <c r="AC339" i="28" s="1"/>
  <c r="X380" i="25"/>
  <c r="AI380" i="28" s="1"/>
  <c r="Z98" i="25"/>
  <c r="V55" i="25"/>
  <c r="V60" i="25"/>
  <c r="T296" i="25"/>
  <c r="V350" i="25"/>
  <c r="AC350" i="28" s="1"/>
  <c r="AD350" i="28" s="1"/>
  <c r="W70" i="25"/>
  <c r="V19" i="25"/>
  <c r="W31" i="25"/>
  <c r="X334" i="25"/>
  <c r="AI334" i="28" s="1"/>
  <c r="Z83" i="25"/>
  <c r="AO83" i="28" s="1"/>
  <c r="AA289" i="25"/>
  <c r="AR289" i="28" s="1"/>
  <c r="V383" i="25"/>
  <c r="AC383" i="28" s="1"/>
  <c r="W40" i="25"/>
  <c r="Y372" i="25"/>
  <c r="AL372" i="28" s="1"/>
  <c r="W57" i="17"/>
  <c r="W443" i="17" s="1"/>
  <c r="W56" i="23" s="1"/>
  <c r="AA146" i="25"/>
  <c r="AR146" i="28" s="1"/>
  <c r="AA9" i="22"/>
  <c r="V352" i="25"/>
  <c r="AC352" i="28" s="1"/>
  <c r="AD352" i="28" s="1"/>
  <c r="X313" i="25"/>
  <c r="AI313" i="28" s="1"/>
  <c r="W28" i="25"/>
  <c r="V354" i="25"/>
  <c r="AC354" i="28" s="1"/>
  <c r="AD354" i="28" s="1"/>
  <c r="V353" i="25"/>
  <c r="AC353" i="28" s="1"/>
  <c r="AD353" i="28" s="1"/>
  <c r="Z366" i="25"/>
  <c r="AO366" i="28" s="1"/>
  <c r="V360" i="25"/>
  <c r="AC360" i="28" s="1"/>
  <c r="W42" i="25"/>
  <c r="W51" i="25"/>
  <c r="AF51" i="28" s="1"/>
  <c r="V316" i="25"/>
  <c r="AC316" i="28" s="1"/>
  <c r="Y374" i="25"/>
  <c r="AL374" i="28" s="1"/>
  <c r="Z84" i="25"/>
  <c r="AO84" i="28" s="1"/>
  <c r="W35" i="25"/>
  <c r="W38" i="25"/>
  <c r="W41" i="25"/>
  <c r="X301" i="25"/>
  <c r="AI301" i="28" s="1"/>
  <c r="V349" i="25"/>
  <c r="AC349" i="28" s="1"/>
  <c r="AD349" i="28" s="1"/>
  <c r="X332" i="25"/>
  <c r="AI332" i="28" s="1"/>
  <c r="V348" i="25"/>
  <c r="AC348" i="28" s="1"/>
  <c r="AD348" i="28" s="1"/>
  <c r="V311" i="25"/>
  <c r="AC311" i="28" s="1"/>
  <c r="AD311" i="28" s="1"/>
  <c r="Z82" i="25"/>
  <c r="AO82" i="28" s="1"/>
  <c r="W356" i="25"/>
  <c r="AF356" i="28" s="1"/>
  <c r="U49" i="25"/>
  <c r="Z49" i="28" s="1"/>
  <c r="Z320" i="25"/>
  <c r="AO320" i="28" s="1"/>
  <c r="X302" i="25"/>
  <c r="AI302" i="28" s="1"/>
  <c r="U345" i="25"/>
  <c r="Z345" i="28" s="1"/>
  <c r="AA345" i="28" s="1"/>
  <c r="X47" i="25"/>
  <c r="W333" i="25"/>
  <c r="AF333" i="28" s="1"/>
  <c r="W43" i="25"/>
  <c r="W359" i="25"/>
  <c r="AF359" i="28" s="1"/>
  <c r="V13" i="25"/>
  <c r="V23" i="25"/>
  <c r="AA228" i="25"/>
  <c r="AR228" i="28" s="1"/>
  <c r="W80" i="25"/>
  <c r="AF80" i="28" s="1"/>
  <c r="W53" i="25"/>
  <c r="AF53" i="28" s="1"/>
  <c r="V50" i="25"/>
  <c r="AC50" i="28" s="1"/>
  <c r="Z78" i="25"/>
  <c r="AO78" i="28" s="1"/>
  <c r="Y364" i="25"/>
  <c r="AL364" i="28" s="1"/>
  <c r="Y363" i="25"/>
  <c r="AL363" i="28" s="1"/>
  <c r="V321" i="25"/>
  <c r="AC321" i="28" s="1"/>
  <c r="Z375" i="25"/>
  <c r="AO375" i="28" s="1"/>
  <c r="AA97" i="25"/>
  <c r="AR97" i="28" s="1"/>
  <c r="W37" i="25"/>
  <c r="Z99" i="25"/>
  <c r="V346" i="25"/>
  <c r="AC346" i="28" s="1"/>
  <c r="AD346" i="28" s="1"/>
  <c r="Y365" i="25"/>
  <c r="AL365" i="28" s="1"/>
  <c r="V441" i="17"/>
  <c r="V54" i="23" s="1"/>
  <c r="Z92" i="17"/>
  <c r="AA112" i="21"/>
  <c r="AA9" i="21"/>
  <c r="Z475" i="17"/>
  <c r="Z88" i="23" s="1"/>
  <c r="W428" i="17"/>
  <c r="W41" i="23" s="1"/>
  <c r="Z81" i="17"/>
  <c r="V409" i="17"/>
  <c r="V22" i="23" s="1"/>
  <c r="W421" i="17"/>
  <c r="W34" i="23" s="1"/>
  <c r="W426" i="17"/>
  <c r="W39" i="23" s="1"/>
  <c r="W445" i="17"/>
  <c r="W58" i="23" s="1"/>
  <c r="Y45" i="17"/>
  <c r="Y486" i="17"/>
  <c r="Y99" i="23" s="1"/>
  <c r="V408" i="17"/>
  <c r="V21" i="23" s="1"/>
  <c r="W414" i="17"/>
  <c r="W27" i="23" s="1"/>
  <c r="AA102" i="17"/>
  <c r="W427" i="17"/>
  <c r="W40" i="23" s="1"/>
  <c r="W437" i="17"/>
  <c r="W50" i="23" s="1"/>
  <c r="Z495" i="17"/>
  <c r="Z108" i="23" s="1"/>
  <c r="X446" i="17"/>
  <c r="Y15" i="17"/>
  <c r="W442" i="17"/>
  <c r="W55" i="23" s="1"/>
  <c r="W416" i="17"/>
  <c r="W29" i="23" s="1"/>
  <c r="AA103" i="17"/>
  <c r="U11" i="17"/>
  <c r="Z82" i="17"/>
  <c r="Z90" i="17"/>
  <c r="V63" i="17"/>
  <c r="W417" i="17"/>
  <c r="W30" i="23" s="1"/>
  <c r="W429" i="17"/>
  <c r="W42" i="23" s="1"/>
  <c r="Z494" i="17"/>
  <c r="Z107" i="23" s="1"/>
  <c r="W444" i="17"/>
  <c r="W57" i="23" s="1"/>
  <c r="W439" i="17"/>
  <c r="W52" i="23" s="1"/>
  <c r="W423" i="17"/>
  <c r="W36" i="23" s="1"/>
  <c r="V436" i="17"/>
  <c r="V49" i="23" s="1"/>
  <c r="X77" i="17"/>
  <c r="Y14" i="17"/>
  <c r="Y485" i="17"/>
  <c r="Y98" i="23" s="1"/>
  <c r="Y487" i="17"/>
  <c r="Y100" i="23" s="1"/>
  <c r="W465" i="17"/>
  <c r="W78" i="23" s="1"/>
  <c r="AA33" i="17"/>
  <c r="Z469" i="17"/>
  <c r="Z82" i="23" s="1"/>
  <c r="W425" i="17"/>
  <c r="W38" i="23" s="1"/>
  <c r="W424" i="17"/>
  <c r="W37" i="23" s="1"/>
  <c r="W78" i="17"/>
  <c r="AA84" i="17"/>
  <c r="V49" i="17"/>
  <c r="X74" i="17"/>
  <c r="W471" i="17"/>
  <c r="W84" i="23" s="1"/>
  <c r="W36" i="17"/>
  <c r="W52" i="17"/>
  <c r="AA493" i="17"/>
  <c r="AA106" i="23" s="1"/>
  <c r="W106" i="17"/>
  <c r="W497" i="17"/>
  <c r="W110" i="23" s="1"/>
  <c r="Y98" i="17"/>
  <c r="AA118" i="17"/>
  <c r="AA393" i="17"/>
  <c r="AA386" i="17"/>
  <c r="AA377" i="17"/>
  <c r="AA361" i="17"/>
  <c r="AA336" i="17"/>
  <c r="AA363" i="17"/>
  <c r="AA379" i="17"/>
  <c r="AA324" i="17"/>
  <c r="AA370" i="17"/>
  <c r="AA348" i="17"/>
  <c r="AA322" i="17"/>
  <c r="AA93" i="17"/>
  <c r="AA278" i="17"/>
  <c r="AA280" i="17"/>
  <c r="AA264" i="17"/>
  <c r="AA262" i="17"/>
  <c r="AA255" i="17"/>
  <c r="AA246" i="17"/>
  <c r="AA239" i="17"/>
  <c r="AA253" i="17"/>
  <c r="AA237" i="17"/>
  <c r="AA198" i="17"/>
  <c r="AA224" i="17"/>
  <c r="AA212" i="17"/>
  <c r="AA200" i="17"/>
  <c r="Z474" i="17"/>
  <c r="Z87" i="23" s="1"/>
  <c r="Z473" i="17"/>
  <c r="Z86" i="23" s="1"/>
  <c r="X76" i="17"/>
  <c r="AA466" i="17"/>
  <c r="AA79" i="23" s="1"/>
  <c r="Y47" i="17"/>
  <c r="X46" i="17"/>
  <c r="W461" i="17"/>
  <c r="W74" i="23" s="1"/>
  <c r="AA289" i="17"/>
  <c r="AA165" i="17"/>
  <c r="AA126" i="17"/>
  <c r="AB6" i="17"/>
  <c r="V405" i="17"/>
  <c r="V18" i="23" s="1"/>
  <c r="Y26" i="17"/>
  <c r="U403" i="17"/>
  <c r="U16" i="23" s="1"/>
  <c r="V27" i="17"/>
  <c r="W29" i="17"/>
  <c r="X6" i="14"/>
  <c r="W34" i="17"/>
  <c r="W68" i="17"/>
  <c r="W70" i="17"/>
  <c r="W67" i="17"/>
  <c r="W64" i="17"/>
  <c r="W18" i="17"/>
  <c r="W72" i="17"/>
  <c r="V399" i="17"/>
  <c r="V12" i="23" s="1"/>
  <c r="W24" i="17"/>
  <c r="V451" i="17"/>
  <c r="V64" i="23" s="1"/>
  <c r="W66" i="17"/>
  <c r="W71" i="17"/>
  <c r="W69" i="17"/>
  <c r="X142" i="14"/>
  <c r="X149" i="14"/>
  <c r="X128" i="14"/>
  <c r="X152" i="14"/>
  <c r="X208" i="14"/>
  <c r="X187" i="14"/>
  <c r="X317" i="14"/>
  <c r="X382" i="14"/>
  <c r="X364" i="14"/>
  <c r="X357" i="14"/>
  <c r="X267" i="14"/>
  <c r="X380" i="14"/>
  <c r="X286" i="14"/>
  <c r="X330" i="14"/>
  <c r="X367" i="14"/>
  <c r="X365" i="14"/>
  <c r="X292" i="14"/>
  <c r="X180" i="14"/>
  <c r="X218" i="14"/>
  <c r="X258" i="14"/>
  <c r="X155" i="14"/>
  <c r="X269" i="14"/>
  <c r="X250" i="14"/>
  <c r="X233" i="14"/>
  <c r="X209" i="14"/>
  <c r="AB259" i="17"/>
  <c r="AB382" i="17"/>
  <c r="AB306" i="17"/>
  <c r="AB127" i="17"/>
  <c r="AB234" i="17"/>
  <c r="AB346" i="17"/>
  <c r="AB142" i="17"/>
  <c r="AB215" i="17"/>
  <c r="AB349" i="17"/>
  <c r="AB153" i="17"/>
  <c r="AB295" i="17"/>
  <c r="AB249" i="17"/>
  <c r="AB218" i="17"/>
  <c r="AB138" i="17"/>
  <c r="AB139" i="17"/>
  <c r="AB389" i="17"/>
  <c r="AB156" i="17"/>
  <c r="AB167" i="17"/>
  <c r="AB148" i="17"/>
  <c r="AB364" i="17"/>
  <c r="AB248" i="17"/>
  <c r="AB222" i="17"/>
  <c r="AB188" i="17"/>
  <c r="AB169" i="17"/>
  <c r="AB319" i="17"/>
  <c r="AB366" i="17"/>
  <c r="AB298" i="17"/>
  <c r="AB354" i="17"/>
  <c r="AB131" i="17"/>
  <c r="AB338" i="17"/>
  <c r="AB216" i="17"/>
  <c r="AB175" i="17"/>
  <c r="AB123" i="17"/>
  <c r="AB230" i="17"/>
  <c r="AB152" i="17"/>
  <c r="X137" i="14"/>
  <c r="X144" i="14"/>
  <c r="X338" i="14"/>
  <c r="X129" i="14"/>
  <c r="X119" i="14"/>
  <c r="X167" i="14"/>
  <c r="X308" i="14"/>
  <c r="X327" i="14"/>
  <c r="X356" i="14"/>
  <c r="X312" i="14"/>
  <c r="X247" i="14"/>
  <c r="X328" i="14"/>
  <c r="X135" i="14"/>
  <c r="X316" i="14"/>
  <c r="X332" i="14"/>
  <c r="X315" i="14"/>
  <c r="X306" i="14"/>
  <c r="X203" i="14"/>
  <c r="X210" i="14"/>
  <c r="X302" i="14"/>
  <c r="X177" i="14"/>
  <c r="X232" i="14"/>
  <c r="X265" i="14"/>
  <c r="X230" i="14"/>
  <c r="X120" i="14"/>
  <c r="AB273" i="17"/>
  <c r="AB383" i="17"/>
  <c r="AB305" i="17"/>
  <c r="AB170" i="17"/>
  <c r="AB182" i="17"/>
  <c r="AB214" i="17"/>
  <c r="AB202" i="17"/>
  <c r="AB195" i="17"/>
  <c r="AB350" i="17"/>
  <c r="AB151" i="17"/>
  <c r="AB221" i="17"/>
  <c r="AB185" i="17"/>
  <c r="AB171" i="17"/>
  <c r="AB180" i="17"/>
  <c r="AB163" i="17"/>
  <c r="AB241" i="17"/>
  <c r="AB302" i="17"/>
  <c r="AB327" i="17"/>
  <c r="AB250" i="17"/>
  <c r="X151" i="14"/>
  <c r="X225" i="14"/>
  <c r="X381" i="14"/>
  <c r="X171" i="14"/>
  <c r="X141" i="14"/>
  <c r="X389" i="14"/>
  <c r="X290" i="14"/>
  <c r="X319" i="14"/>
  <c r="X350" i="14"/>
  <c r="X309" i="14"/>
  <c r="X248" i="14"/>
  <c r="X314" i="14"/>
  <c r="X340" i="14"/>
  <c r="X298" i="14"/>
  <c r="X326" i="14"/>
  <c r="X341" i="14"/>
  <c r="X219" i="14"/>
  <c r="X147" i="14"/>
  <c r="X178" i="14"/>
  <c r="X222" i="14"/>
  <c r="X139" i="14"/>
  <c r="X216" i="14"/>
  <c r="X221" i="14"/>
  <c r="X217" i="14"/>
  <c r="X229" i="14"/>
  <c r="AB274" i="17"/>
  <c r="AB330" i="17"/>
  <c r="AB208" i="17"/>
  <c r="AB203" i="17"/>
  <c r="AB134" i="17"/>
  <c r="AB220" i="17"/>
  <c r="AB209" i="17"/>
  <c r="AB290" i="17"/>
  <c r="AB351" i="17"/>
  <c r="AB210" i="17"/>
  <c r="AB318" i="17"/>
  <c r="AB119" i="17"/>
  <c r="AB190" i="17"/>
  <c r="AB178" i="17"/>
  <c r="AB304" i="17"/>
  <c r="AB339" i="17"/>
  <c r="AB184" i="17"/>
  <c r="AB166" i="17"/>
  <c r="AB242" i="17"/>
  <c r="AB340" i="17"/>
  <c r="AB374" i="17"/>
  <c r="AB296" i="17"/>
  <c r="AB355" i="17"/>
  <c r="X122" i="14"/>
  <c r="X145" i="14"/>
  <c r="X140" i="14"/>
  <c r="X143" i="14"/>
  <c r="X136" i="14"/>
  <c r="X374" i="14"/>
  <c r="X272" i="14"/>
  <c r="X313" i="14"/>
  <c r="X352" i="14"/>
  <c r="X300" i="14"/>
  <c r="X234" i="14"/>
  <c r="X311" i="14"/>
  <c r="X383" i="14"/>
  <c r="X275" i="14"/>
  <c r="X273" i="14"/>
  <c r="X303" i="14"/>
  <c r="X257" i="14"/>
  <c r="X192" i="14"/>
  <c r="X214" i="14"/>
  <c r="X231" i="14"/>
  <c r="X202" i="14"/>
  <c r="X293" i="14"/>
  <c r="X228" i="14"/>
  <c r="X226" i="14"/>
  <c r="X270" i="14"/>
  <c r="AB256" i="17"/>
  <c r="AB232" i="17"/>
  <c r="AB201" i="17"/>
  <c r="AB311" i="17"/>
  <c r="AB390" i="17"/>
  <c r="AB219" i="17"/>
  <c r="AB300" i="17"/>
  <c r="AB240" i="17"/>
  <c r="AB229" i="17"/>
  <c r="AB149" i="17"/>
  <c r="AB303" i="17"/>
  <c r="AB326" i="17"/>
  <c r="AB143" i="17"/>
  <c r="AB172" i="17"/>
  <c r="AB177" i="17"/>
  <c r="AB217" i="17"/>
  <c r="AB155" i="17"/>
  <c r="AB293" i="17"/>
  <c r="AB244" i="17"/>
  <c r="AB150" i="17"/>
  <c r="AB213" i="17"/>
  <c r="AB334" i="17"/>
  <c r="X150" i="14"/>
  <c r="X166" i="14"/>
  <c r="X163" i="14"/>
  <c r="X169" i="14"/>
  <c r="X148" i="14"/>
  <c r="X371" i="14"/>
  <c r="X297" i="14"/>
  <c r="X331" i="14"/>
  <c r="X307" i="14"/>
  <c r="X354" i="14"/>
  <c r="X156" i="14"/>
  <c r="X305" i="14"/>
  <c r="X342" i="14"/>
  <c r="X353" i="14"/>
  <c r="X256" i="14"/>
  <c r="X291" i="14"/>
  <c r="X266" i="14"/>
  <c r="X329" i="14"/>
  <c r="X185" i="14"/>
  <c r="X241" i="14"/>
  <c r="X204" i="14"/>
  <c r="X184" i="14"/>
  <c r="X186" i="14"/>
  <c r="X205" i="14"/>
  <c r="AB275" i="17"/>
  <c r="AB368" i="17"/>
  <c r="AB225" i="17"/>
  <c r="AB316" i="17"/>
  <c r="AB192" i="17"/>
  <c r="AB267" i="17"/>
  <c r="AB191" i="17"/>
  <c r="AB179" i="17"/>
  <c r="AB243" i="17"/>
  <c r="AB226" i="17"/>
  <c r="AB137" i="17"/>
  <c r="AB147" i="17"/>
  <c r="X168" i="14"/>
  <c r="X195" i="14"/>
  <c r="X127" i="14"/>
  <c r="X153" i="14"/>
  <c r="X181" i="14"/>
  <c r="X368" i="14"/>
  <c r="X173" i="14"/>
  <c r="X296" i="14"/>
  <c r="X351" i="14"/>
  <c r="X334" i="14"/>
  <c r="X154" i="14"/>
  <c r="X304" i="14"/>
  <c r="X390" i="14"/>
  <c r="X345" i="14"/>
  <c r="X240" i="14"/>
  <c r="X268" i="14"/>
  <c r="X244" i="14"/>
  <c r="X294" i="14"/>
  <c r="X183" i="14"/>
  <c r="X194" i="14"/>
  <c r="X188" i="14"/>
  <c r="X213" i="14"/>
  <c r="X193" i="14"/>
  <c r="X189" i="14"/>
  <c r="AB257" i="17"/>
  <c r="AB122" i="17"/>
  <c r="AB231" i="17"/>
  <c r="AB174" i="17"/>
  <c r="AB135" i="17"/>
  <c r="AB270" i="17"/>
  <c r="AB187" i="17"/>
  <c r="AB162" i="17"/>
  <c r="AB380" i="17"/>
  <c r="AB317" i="17"/>
  <c r="AB301" i="17"/>
  <c r="AB314" i="17"/>
  <c r="AB373" i="17"/>
  <c r="AB309" i="17"/>
  <c r="AB294" i="17"/>
  <c r="AB268" i="17"/>
  <c r="AB207" i="17"/>
  <c r="AB173" i="17"/>
  <c r="AB205" i="17"/>
  <c r="AB247" i="17"/>
  <c r="AB325" i="17"/>
  <c r="AB356" i="17"/>
  <c r="AB307" i="17"/>
  <c r="AB133" i="17"/>
  <c r="AB381" i="17"/>
  <c r="X220" i="14"/>
  <c r="X206" i="14"/>
  <c r="X131" i="14"/>
  <c r="X191" i="14"/>
  <c r="AB371" i="17"/>
  <c r="AB136" i="17"/>
  <c r="AB328" i="17"/>
  <c r="AB129" i="17"/>
  <c r="AB189" i="17"/>
  <c r="AB132" i="17"/>
  <c r="AB333" i="17"/>
  <c r="AB154" i="17"/>
  <c r="AB186" i="17"/>
  <c r="AB313" i="17"/>
  <c r="AB271" i="17"/>
  <c r="AB308" i="17"/>
  <c r="AB358" i="17"/>
  <c r="AB345" i="17"/>
  <c r="AB128" i="17"/>
  <c r="AB266" i="17"/>
  <c r="AB315" i="17"/>
  <c r="AB140" i="17"/>
  <c r="AB372" i="17"/>
  <c r="AB233" i="17"/>
  <c r="AB265" i="17"/>
  <c r="AB228" i="17"/>
  <c r="AB341" i="17"/>
  <c r="AB121" i="17"/>
  <c r="X134" i="14"/>
  <c r="X132" i="14"/>
  <c r="X133" i="14"/>
  <c r="X138" i="14"/>
  <c r="X121" i="14"/>
  <c r="X146" i="14"/>
  <c r="X372" i="14"/>
  <c r="X343" i="14"/>
  <c r="X249" i="14"/>
  <c r="X346" i="14"/>
  <c r="X259" i="14"/>
  <c r="X175" i="14"/>
  <c r="X310" i="14"/>
  <c r="X344" i="14"/>
  <c r="X349" i="14"/>
  <c r="X366" i="14"/>
  <c r="X176" i="14"/>
  <c r="X227" i="14"/>
  <c r="X201" i="14"/>
  <c r="X295" i="14"/>
  <c r="X182" i="14"/>
  <c r="AB258" i="17"/>
  <c r="AB144" i="17"/>
  <c r="AB168" i="17"/>
  <c r="AB193" i="17"/>
  <c r="AB329" i="17"/>
  <c r="AB286" i="17"/>
  <c r="AB141" i="17"/>
  <c r="AB367" i="17"/>
  <c r="AB297" i="17"/>
  <c r="AB353" i="17"/>
  <c r="AB357" i="17"/>
  <c r="AB291" i="17"/>
  <c r="AB332" i="17"/>
  <c r="AB331" i="17"/>
  <c r="AB287" i="17"/>
  <c r="AB145" i="17"/>
  <c r="AB206" i="17"/>
  <c r="AB130" i="17"/>
  <c r="AB365" i="17"/>
  <c r="AB146" i="17"/>
  <c r="AB352" i="17"/>
  <c r="AB176" i="17"/>
  <c r="AB183" i="17"/>
  <c r="AB299" i="17"/>
  <c r="X123" i="14"/>
  <c r="X130" i="14"/>
  <c r="X179" i="14"/>
  <c r="X162" i="14"/>
  <c r="X174" i="14"/>
  <c r="X172" i="14"/>
  <c r="X325" i="14"/>
  <c r="X339" i="14"/>
  <c r="X243" i="14"/>
  <c r="X355" i="14"/>
  <c r="X287" i="14"/>
  <c r="X373" i="14"/>
  <c r="X299" i="14"/>
  <c r="X333" i="14"/>
  <c r="X301" i="14"/>
  <c r="X358" i="14"/>
  <c r="X242" i="14"/>
  <c r="X207" i="14"/>
  <c r="X318" i="14"/>
  <c r="X337" i="14"/>
  <c r="X190" i="14"/>
  <c r="X271" i="14"/>
  <c r="X274" i="14"/>
  <c r="X170" i="14"/>
  <c r="X215" i="14"/>
  <c r="AB272" i="17"/>
  <c r="AB344" i="17"/>
  <c r="AB310" i="17"/>
  <c r="AB292" i="17"/>
  <c r="AB204" i="17"/>
  <c r="AB194" i="17"/>
  <c r="AB227" i="17"/>
  <c r="AB269" i="17"/>
  <c r="AB337" i="17"/>
  <c r="AB312" i="17"/>
  <c r="AB181" i="17"/>
  <c r="AB120" i="17"/>
  <c r="AB343" i="17"/>
  <c r="AB342" i="17"/>
  <c r="AB245" i="25" l="1"/>
  <c r="AU245" i="28" s="1"/>
  <c r="AB26" i="21"/>
  <c r="AB262" i="25"/>
  <c r="AU262" i="28" s="1"/>
  <c r="AB43" i="21"/>
  <c r="AB131" i="25"/>
  <c r="AU131" i="28" s="1"/>
  <c r="AB82" i="21"/>
  <c r="AB105" i="21"/>
  <c r="AB58" i="21"/>
  <c r="AB208" i="25"/>
  <c r="AU208" i="28" s="1"/>
  <c r="AB113" i="22"/>
  <c r="AB17" i="22"/>
  <c r="AB154" i="25"/>
  <c r="AU154" i="28" s="1"/>
  <c r="AB81" i="22"/>
  <c r="AB15" i="21"/>
  <c r="AB234" i="25"/>
  <c r="AU234" i="28" s="1"/>
  <c r="AB118" i="25"/>
  <c r="AU118" i="28" s="1"/>
  <c r="AB242" i="25"/>
  <c r="AU242" i="28" s="1"/>
  <c r="AB23" i="21"/>
  <c r="AB161" i="25"/>
  <c r="AU161" i="28" s="1"/>
  <c r="AB24" i="22"/>
  <c r="AB160" i="25"/>
  <c r="AU160" i="28" s="1"/>
  <c r="AB23" i="22"/>
  <c r="AB166" i="25"/>
  <c r="AU166" i="28" s="1"/>
  <c r="AB29" i="22"/>
  <c r="AB173" i="25"/>
  <c r="AU173" i="28" s="1"/>
  <c r="AB36" i="22"/>
  <c r="AB255" i="25"/>
  <c r="AU255" i="28" s="1"/>
  <c r="AB36" i="21"/>
  <c r="AB32" i="21"/>
  <c r="AB251" i="25"/>
  <c r="AU251" i="28" s="1"/>
  <c r="AB250" i="25"/>
  <c r="AU250" i="28" s="1"/>
  <c r="AB31" i="21"/>
  <c r="AB137" i="25"/>
  <c r="AU137" i="28" s="1"/>
  <c r="AB135" i="25"/>
  <c r="AU135" i="28" s="1"/>
  <c r="AB76" i="22"/>
  <c r="AB64" i="22"/>
  <c r="AB70" i="22"/>
  <c r="AB89" i="21"/>
  <c r="AB81" i="21"/>
  <c r="AB80" i="21"/>
  <c r="AB79" i="21"/>
  <c r="AB51" i="21"/>
  <c r="AB76" i="21"/>
  <c r="AB89" i="22"/>
  <c r="AB195" i="25"/>
  <c r="AU195" i="28" s="1"/>
  <c r="AB96" i="22"/>
  <c r="AB96" i="21"/>
  <c r="AB277" i="25"/>
  <c r="AU277" i="28" s="1"/>
  <c r="AB119" i="22"/>
  <c r="AB214" i="25"/>
  <c r="AU214" i="28" s="1"/>
  <c r="AB49" i="21"/>
  <c r="AB66" i="21"/>
  <c r="AB279" i="25"/>
  <c r="AU279" i="28" s="1"/>
  <c r="AB98" i="21"/>
  <c r="AB64" i="21"/>
  <c r="AB62" i="21"/>
  <c r="AB88" i="21"/>
  <c r="AB61" i="21"/>
  <c r="AB77" i="21"/>
  <c r="AB194" i="25"/>
  <c r="AU194" i="28" s="1"/>
  <c r="AB95" i="22"/>
  <c r="AB92" i="22"/>
  <c r="AB90" i="22"/>
  <c r="AB148" i="25"/>
  <c r="AU148" i="28" s="1"/>
  <c r="AB11" i="22"/>
  <c r="AB133" i="25"/>
  <c r="AU133" i="28" s="1"/>
  <c r="AB115" i="25"/>
  <c r="AU115" i="28" s="1"/>
  <c r="AB256" i="25"/>
  <c r="AU256" i="28" s="1"/>
  <c r="AB37" i="21"/>
  <c r="AB53" i="22"/>
  <c r="AB61" i="22"/>
  <c r="AB236" i="25"/>
  <c r="AU236" i="28" s="1"/>
  <c r="AB17" i="21"/>
  <c r="AB14" i="22"/>
  <c r="AB151" i="25"/>
  <c r="AU151" i="28" s="1"/>
  <c r="AB116" i="25"/>
  <c r="AU116" i="28" s="1"/>
  <c r="AB152" i="25"/>
  <c r="AU152" i="28" s="1"/>
  <c r="AB15" i="22"/>
  <c r="AB125" i="25"/>
  <c r="AU125" i="28" s="1"/>
  <c r="AB240" i="25"/>
  <c r="AU240" i="28" s="1"/>
  <c r="AB21" i="21"/>
  <c r="AB21" i="22"/>
  <c r="AB158" i="25"/>
  <c r="AU158" i="28" s="1"/>
  <c r="AB168" i="25"/>
  <c r="AU168" i="28" s="1"/>
  <c r="AB31" i="22"/>
  <c r="AB140" i="25"/>
  <c r="AU140" i="28" s="1"/>
  <c r="AB169" i="25"/>
  <c r="AU169" i="28" s="1"/>
  <c r="AB32" i="22"/>
  <c r="AB165" i="25"/>
  <c r="AU165" i="28" s="1"/>
  <c r="AB28" i="22"/>
  <c r="AB141" i="25"/>
  <c r="AU141" i="28" s="1"/>
  <c r="AB54" i="22"/>
  <c r="AB34" i="22"/>
  <c r="AB171" i="25"/>
  <c r="AU171" i="28" s="1"/>
  <c r="AB55" i="22"/>
  <c r="AB78" i="22"/>
  <c r="AB65" i="22"/>
  <c r="AB63" i="21"/>
  <c r="AB78" i="21"/>
  <c r="AB290" i="25"/>
  <c r="AU290" i="28" s="1"/>
  <c r="AB113" i="21"/>
  <c r="AB117" i="22"/>
  <c r="AB212" i="25"/>
  <c r="AU212" i="28" s="1"/>
  <c r="AB91" i="21"/>
  <c r="AB116" i="22"/>
  <c r="AB211" i="25"/>
  <c r="AU211" i="28" s="1"/>
  <c r="AB98" i="22"/>
  <c r="AB197" i="25"/>
  <c r="AU197" i="28" s="1"/>
  <c r="AB25" i="22"/>
  <c r="AB162" i="25"/>
  <c r="AU162" i="28" s="1"/>
  <c r="AB247" i="25"/>
  <c r="AU247" i="28" s="1"/>
  <c r="AB28" i="21"/>
  <c r="AB19" i="22"/>
  <c r="AB156" i="25"/>
  <c r="AU156" i="28" s="1"/>
  <c r="AB124" i="25"/>
  <c r="AU124" i="28" s="1"/>
  <c r="AB258" i="25"/>
  <c r="AU258" i="28" s="1"/>
  <c r="AB39" i="21"/>
  <c r="AB139" i="25"/>
  <c r="AU139" i="28" s="1"/>
  <c r="AB237" i="25"/>
  <c r="AU237" i="28" s="1"/>
  <c r="AB18" i="21"/>
  <c r="AB239" i="25"/>
  <c r="AU239" i="28" s="1"/>
  <c r="AB20" i="21"/>
  <c r="AB20" i="22"/>
  <c r="AB157" i="25"/>
  <c r="AU157" i="28" s="1"/>
  <c r="AB26" i="22"/>
  <c r="AB163" i="25"/>
  <c r="AU163" i="28" s="1"/>
  <c r="AB22" i="21"/>
  <c r="AB241" i="25"/>
  <c r="AU241" i="28" s="1"/>
  <c r="AB123" i="25"/>
  <c r="AU123" i="28" s="1"/>
  <c r="AB130" i="25"/>
  <c r="AU130" i="28" s="1"/>
  <c r="AB126" i="25"/>
  <c r="AU126" i="28" s="1"/>
  <c r="AB33" i="21"/>
  <c r="AB252" i="25"/>
  <c r="AU252" i="28" s="1"/>
  <c r="AB132" i="25"/>
  <c r="AU132" i="28" s="1"/>
  <c r="AB128" i="25"/>
  <c r="AU128" i="28" s="1"/>
  <c r="AB175" i="25"/>
  <c r="AU175" i="28" s="1"/>
  <c r="AB38" i="22"/>
  <c r="AB170" i="25"/>
  <c r="AU170" i="28" s="1"/>
  <c r="AB33" i="22"/>
  <c r="AB66" i="22"/>
  <c r="AB75" i="22"/>
  <c r="AB57" i="21"/>
  <c r="AB278" i="25"/>
  <c r="AU278" i="28" s="1"/>
  <c r="AB97" i="21"/>
  <c r="AB67" i="21"/>
  <c r="AB50" i="21"/>
  <c r="AB90" i="21"/>
  <c r="AB97" i="22"/>
  <c r="AB196" i="25"/>
  <c r="AU196" i="28" s="1"/>
  <c r="AB114" i="22"/>
  <c r="AB209" i="25"/>
  <c r="AU209" i="28" s="1"/>
  <c r="AB229" i="25"/>
  <c r="AU229" i="28" s="1"/>
  <c r="AB10" i="21"/>
  <c r="AB257" i="25"/>
  <c r="AU257" i="28" s="1"/>
  <c r="AB38" i="21"/>
  <c r="AB65" i="21"/>
  <c r="AB246" i="25"/>
  <c r="AU246" i="28" s="1"/>
  <c r="AB27" i="21"/>
  <c r="AB261" i="25"/>
  <c r="AU261" i="28" s="1"/>
  <c r="AB42" i="21"/>
  <c r="AB69" i="22"/>
  <c r="AB238" i="25"/>
  <c r="AU238" i="28" s="1"/>
  <c r="AB19" i="21"/>
  <c r="AB11" i="21"/>
  <c r="AB230" i="25"/>
  <c r="AU230" i="28" s="1"/>
  <c r="AB117" i="25"/>
  <c r="AU117" i="28" s="1"/>
  <c r="AB25" i="21"/>
  <c r="AB244" i="25"/>
  <c r="AU244" i="28" s="1"/>
  <c r="AB122" i="25"/>
  <c r="AU122" i="28" s="1"/>
  <c r="AB134" i="25"/>
  <c r="AU134" i="28" s="1"/>
  <c r="AB58" i="22"/>
  <c r="AB136" i="25"/>
  <c r="AU136" i="28" s="1"/>
  <c r="AB138" i="25"/>
  <c r="AU138" i="28" s="1"/>
  <c r="AB179" i="25"/>
  <c r="AU179" i="28" s="1"/>
  <c r="AB42" i="22"/>
  <c r="AB37" i="22"/>
  <c r="AB174" i="25"/>
  <c r="AU174" i="28" s="1"/>
  <c r="AB41" i="21"/>
  <c r="AB260" i="25"/>
  <c r="AU260" i="28" s="1"/>
  <c r="AB74" i="22"/>
  <c r="AB77" i="22"/>
  <c r="AB75" i="21"/>
  <c r="AB74" i="21"/>
  <c r="AB73" i="21"/>
  <c r="AB55" i="21"/>
  <c r="AB53" i="21"/>
  <c r="AB104" i="21"/>
  <c r="AB91" i="22"/>
  <c r="AB88" i="22"/>
  <c r="AB14" i="21"/>
  <c r="AB233" i="25"/>
  <c r="AU233" i="28" s="1"/>
  <c r="AB180" i="25"/>
  <c r="AU180" i="28" s="1"/>
  <c r="AB43" i="22"/>
  <c r="AB63" i="22"/>
  <c r="AB113" i="25"/>
  <c r="AU113" i="28" s="1"/>
  <c r="AB114" i="25"/>
  <c r="AU114" i="28" s="1"/>
  <c r="AB147" i="25"/>
  <c r="AU147" i="28" s="1"/>
  <c r="AB10" i="22"/>
  <c r="AB27" i="22"/>
  <c r="AB164" i="25"/>
  <c r="AU164" i="28" s="1"/>
  <c r="AB243" i="25"/>
  <c r="AU243" i="28" s="1"/>
  <c r="AB24" i="21"/>
  <c r="AB57" i="22"/>
  <c r="AB50" i="22"/>
  <c r="AB127" i="25"/>
  <c r="AU127" i="28" s="1"/>
  <c r="AB52" i="22"/>
  <c r="AB178" i="25"/>
  <c r="AU178" i="28" s="1"/>
  <c r="AB41" i="22"/>
  <c r="AB172" i="25"/>
  <c r="AU172" i="28" s="1"/>
  <c r="AB35" i="22"/>
  <c r="AB39" i="22"/>
  <c r="AB176" i="25"/>
  <c r="AU176" i="28" s="1"/>
  <c r="AB67" i="22"/>
  <c r="AB68" i="22"/>
  <c r="AB62" i="22"/>
  <c r="AB70" i="21"/>
  <c r="AB69" i="21"/>
  <c r="AB52" i="21"/>
  <c r="AB213" i="25"/>
  <c r="AU213" i="28" s="1"/>
  <c r="AB118" i="22"/>
  <c r="AB115" i="22"/>
  <c r="AB210" i="25"/>
  <c r="AU210" i="28" s="1"/>
  <c r="AB114" i="21"/>
  <c r="AB291" i="25"/>
  <c r="AU291" i="28" s="1"/>
  <c r="AB119" i="25"/>
  <c r="AU119" i="28" s="1"/>
  <c r="AB30" i="22"/>
  <c r="AB167" i="25"/>
  <c r="AU167" i="28" s="1"/>
  <c r="AB82" i="22"/>
  <c r="AB56" i="21"/>
  <c r="AB153" i="25"/>
  <c r="AU153" i="28" s="1"/>
  <c r="AB16" i="22"/>
  <c r="AB120" i="25"/>
  <c r="AU120" i="28" s="1"/>
  <c r="AB177" i="25"/>
  <c r="AU177" i="28" s="1"/>
  <c r="AB40" i="22"/>
  <c r="AB254" i="25"/>
  <c r="AU254" i="28" s="1"/>
  <c r="AB35" i="21"/>
  <c r="AB51" i="22"/>
  <c r="AB155" i="25"/>
  <c r="AU155" i="28" s="1"/>
  <c r="AB18" i="22"/>
  <c r="AB112" i="25"/>
  <c r="AU112" i="28" s="1"/>
  <c r="AB235" i="25"/>
  <c r="AU235" i="28" s="1"/>
  <c r="AB16" i="21"/>
  <c r="AB121" i="25"/>
  <c r="AU121" i="28" s="1"/>
  <c r="AB22" i="22"/>
  <c r="AB159" i="25"/>
  <c r="AU159" i="28" s="1"/>
  <c r="AB40" i="21"/>
  <c r="AB259" i="25"/>
  <c r="AU259" i="28" s="1"/>
  <c r="AB49" i="22"/>
  <c r="AB56" i="22"/>
  <c r="AB248" i="25"/>
  <c r="AU248" i="28" s="1"/>
  <c r="AB29" i="21"/>
  <c r="AB249" i="25"/>
  <c r="AU249" i="28" s="1"/>
  <c r="AB30" i="21"/>
  <c r="AB253" i="25"/>
  <c r="AU253" i="28" s="1"/>
  <c r="AB34" i="21"/>
  <c r="AB129" i="25"/>
  <c r="AU129" i="28" s="1"/>
  <c r="AB79" i="22"/>
  <c r="AB73" i="22"/>
  <c r="AB80" i="22"/>
  <c r="AB54" i="21"/>
  <c r="AB107" i="21"/>
  <c r="AB106" i="21"/>
  <c r="AB68" i="21"/>
  <c r="AB95" i="21"/>
  <c r="AB276" i="25"/>
  <c r="AU276" i="28" s="1"/>
  <c r="AB92" i="21"/>
  <c r="AB104" i="22"/>
  <c r="AB122" i="22"/>
  <c r="AB217" i="25"/>
  <c r="AU217" i="28" s="1"/>
  <c r="AB121" i="22"/>
  <c r="AB216" i="25"/>
  <c r="AU216" i="28" s="1"/>
  <c r="AB107" i="22"/>
  <c r="AB120" i="22"/>
  <c r="AB215" i="25"/>
  <c r="AU215" i="28" s="1"/>
  <c r="AB106" i="22"/>
  <c r="AB105" i="22"/>
  <c r="AB218" i="25"/>
  <c r="AU218" i="28" s="1"/>
  <c r="AB123" i="22"/>
  <c r="X213" i="24"/>
  <c r="AH213" i="28" s="1"/>
  <c r="AJ213" i="28" s="1"/>
  <c r="X118" i="19"/>
  <c r="X77" i="19"/>
  <c r="X57" i="19"/>
  <c r="X63" i="19"/>
  <c r="X176" i="24"/>
  <c r="AH176" i="28" s="1"/>
  <c r="AJ176" i="28" s="1"/>
  <c r="X39" i="19"/>
  <c r="X37" i="19"/>
  <c r="X174" i="24"/>
  <c r="AH174" i="28" s="1"/>
  <c r="AJ174" i="28" s="1"/>
  <c r="X53" i="19"/>
  <c r="X74" i="19"/>
  <c r="X65" i="19"/>
  <c r="X78" i="19"/>
  <c r="X81" i="19"/>
  <c r="X155" i="24"/>
  <c r="AH155" i="28" s="1"/>
  <c r="AJ155" i="28" s="1"/>
  <c r="X18" i="19"/>
  <c r="X167" i="24"/>
  <c r="AH167" i="28" s="1"/>
  <c r="AJ167" i="28" s="1"/>
  <c r="X30" i="19"/>
  <c r="X41" i="19"/>
  <c r="X178" i="24"/>
  <c r="AH178" i="28" s="1"/>
  <c r="AJ178" i="28" s="1"/>
  <c r="X171" i="24"/>
  <c r="AH171" i="28" s="1"/>
  <c r="AJ171" i="28" s="1"/>
  <c r="X34" i="19"/>
  <c r="X76" i="19"/>
  <c r="X69" i="19"/>
  <c r="X264" i="14"/>
  <c r="X208" i="24"/>
  <c r="AH208" i="28" s="1"/>
  <c r="AJ208" i="28" s="1"/>
  <c r="X113" i="19"/>
  <c r="X278" i="14"/>
  <c r="X98" i="19"/>
  <c r="X197" i="24"/>
  <c r="AH197" i="28" s="1"/>
  <c r="AJ197" i="28" s="1"/>
  <c r="X122" i="19"/>
  <c r="X217" i="24"/>
  <c r="AH217" i="28" s="1"/>
  <c r="AJ217" i="28" s="1"/>
  <c r="X116" i="24"/>
  <c r="AH116" i="28" s="1"/>
  <c r="AJ116" i="28" s="1"/>
  <c r="X61" i="19"/>
  <c r="X212" i="14"/>
  <c r="X169" i="24"/>
  <c r="AH169" i="28" s="1"/>
  <c r="AJ169" i="28" s="1"/>
  <c r="X32" i="19"/>
  <c r="X17" i="18"/>
  <c r="X236" i="24"/>
  <c r="AH236" i="28" s="1"/>
  <c r="AJ236" i="28" s="1"/>
  <c r="X64" i="19"/>
  <c r="X80" i="19"/>
  <c r="X117" i="19"/>
  <c r="X212" i="24"/>
  <c r="AH212" i="28" s="1"/>
  <c r="AJ212" i="28" s="1"/>
  <c r="X119" i="19"/>
  <c r="X214" i="24"/>
  <c r="AH214" i="28" s="1"/>
  <c r="AJ214" i="28" s="1"/>
  <c r="X238" i="24"/>
  <c r="AH238" i="28" s="1"/>
  <c r="AJ238" i="28" s="1"/>
  <c r="X19" i="18"/>
  <c r="X173" i="24"/>
  <c r="AH173" i="28" s="1"/>
  <c r="AJ173" i="28" s="1"/>
  <c r="X36" i="19"/>
  <c r="X52" i="19"/>
  <c r="X50" i="19"/>
  <c r="X124" i="24"/>
  <c r="AH124" i="28" s="1"/>
  <c r="AJ124" i="28" s="1"/>
  <c r="X162" i="24"/>
  <c r="AH162" i="28" s="1"/>
  <c r="AJ162" i="28" s="1"/>
  <c r="X25" i="19"/>
  <c r="X140" i="24"/>
  <c r="AH140" i="28" s="1"/>
  <c r="AJ140" i="28" s="1"/>
  <c r="X175" i="24"/>
  <c r="AH175" i="28" s="1"/>
  <c r="AJ175" i="28" s="1"/>
  <c r="X38" i="19"/>
  <c r="X54" i="19"/>
  <c r="X42" i="19"/>
  <c r="X179" i="24"/>
  <c r="AH179" i="28" s="1"/>
  <c r="AJ179" i="28" s="1"/>
  <c r="X89" i="19"/>
  <c r="X79" i="19"/>
  <c r="X70" i="19"/>
  <c r="X245" i="24"/>
  <c r="AH245" i="28" s="1"/>
  <c r="AJ245" i="28" s="1"/>
  <c r="X26" i="18"/>
  <c r="X106" i="19"/>
  <c r="X61" i="18"/>
  <c r="X336" i="14"/>
  <c r="X49" i="19"/>
  <c r="X200" i="14"/>
  <c r="X31" i="19"/>
  <c r="X168" i="24"/>
  <c r="AH168" i="28" s="1"/>
  <c r="AJ168" i="28" s="1"/>
  <c r="X33" i="19"/>
  <c r="X170" i="24"/>
  <c r="AH170" i="28" s="1"/>
  <c r="AJ170" i="28" s="1"/>
  <c r="X62" i="19"/>
  <c r="X26" i="19"/>
  <c r="X163" i="24"/>
  <c r="AH163" i="28" s="1"/>
  <c r="AJ163" i="28" s="1"/>
  <c r="X58" i="19"/>
  <c r="X66" i="19"/>
  <c r="X261" i="24"/>
  <c r="AH261" i="28" s="1"/>
  <c r="AJ261" i="28" s="1"/>
  <c r="X42" i="18"/>
  <c r="X75" i="19"/>
  <c r="X237" i="24"/>
  <c r="AH237" i="28" s="1"/>
  <c r="AJ237" i="28" s="1"/>
  <c r="X18" i="18"/>
  <c r="X53" i="18"/>
  <c r="X40" i="19"/>
  <c r="X177" i="24"/>
  <c r="AH177" i="28" s="1"/>
  <c r="AJ177" i="28" s="1"/>
  <c r="X132" i="24"/>
  <c r="AH132" i="28" s="1"/>
  <c r="AJ132" i="28" s="1"/>
  <c r="X51" i="19"/>
  <c r="X28" i="19"/>
  <c r="X165" i="24"/>
  <c r="AH165" i="28" s="1"/>
  <c r="AJ165" i="28" s="1"/>
  <c r="X55" i="19"/>
  <c r="X161" i="24"/>
  <c r="AH161" i="28" s="1"/>
  <c r="AJ161" i="28" s="1"/>
  <c r="X24" i="19"/>
  <c r="X92" i="19"/>
  <c r="X209" i="24"/>
  <c r="AH209" i="28" s="1"/>
  <c r="AJ209" i="28" s="1"/>
  <c r="X114" i="19"/>
  <c r="X105" i="19"/>
  <c r="X67" i="19"/>
  <c r="X249" i="24"/>
  <c r="AH249" i="28" s="1"/>
  <c r="AJ249" i="28" s="1"/>
  <c r="X30" i="18"/>
  <c r="X235" i="24"/>
  <c r="AH235" i="28" s="1"/>
  <c r="AJ235" i="28" s="1"/>
  <c r="X16" i="18"/>
  <c r="X90" i="19"/>
  <c r="X68" i="19"/>
  <c r="X116" i="19"/>
  <c r="X211" i="24"/>
  <c r="AH211" i="28" s="1"/>
  <c r="AJ211" i="28" s="1"/>
  <c r="X15" i="18"/>
  <c r="X234" i="24"/>
  <c r="AH234" i="28" s="1"/>
  <c r="AJ234" i="28" s="1"/>
  <c r="X246" i="24"/>
  <c r="AH246" i="28" s="1"/>
  <c r="AJ246" i="28" s="1"/>
  <c r="X27" i="18"/>
  <c r="X65" i="18"/>
  <c r="X39" i="18"/>
  <c r="X258" i="24"/>
  <c r="AH258" i="28" s="1"/>
  <c r="AJ258" i="28" s="1"/>
  <c r="X89" i="18"/>
  <c r="X82" i="18"/>
  <c r="X90" i="18"/>
  <c r="X88" i="19"/>
  <c r="X239" i="14"/>
  <c r="X255" i="14"/>
  <c r="X104" i="19"/>
  <c r="X121" i="19"/>
  <c r="X216" i="24"/>
  <c r="AH216" i="28" s="1"/>
  <c r="AJ216" i="28" s="1"/>
  <c r="X50" i="18"/>
  <c r="X56" i="18"/>
  <c r="X91" i="18"/>
  <c r="X244" i="24"/>
  <c r="AH244" i="28" s="1"/>
  <c r="AJ244" i="28" s="1"/>
  <c r="X25" i="18"/>
  <c r="X348" i="14"/>
  <c r="X73" i="18"/>
  <c r="X69" i="18"/>
  <c r="X77" i="18"/>
  <c r="X218" i="24"/>
  <c r="AH218" i="28" s="1"/>
  <c r="AJ218" i="28" s="1"/>
  <c r="X123" i="19"/>
  <c r="X241" i="24"/>
  <c r="AH241" i="28" s="1"/>
  <c r="AJ241" i="28" s="1"/>
  <c r="X22" i="18"/>
  <c r="X40" i="18"/>
  <c r="X259" i="24"/>
  <c r="AH259" i="28" s="1"/>
  <c r="AJ259" i="28" s="1"/>
  <c r="X54" i="18"/>
  <c r="X57" i="18"/>
  <c r="X68" i="18"/>
  <c r="X114" i="18"/>
  <c r="X291" i="24"/>
  <c r="AH291" i="28" s="1"/>
  <c r="AJ291" i="28" s="1"/>
  <c r="X66" i="18"/>
  <c r="X107" i="18"/>
  <c r="X64" i="18"/>
  <c r="X120" i="24"/>
  <c r="AH120" i="28" s="1"/>
  <c r="AJ120" i="28" s="1"/>
  <c r="X393" i="14"/>
  <c r="X361" i="14"/>
  <c r="X10" i="18"/>
  <c r="X229" i="24"/>
  <c r="AH229" i="28" s="1"/>
  <c r="AJ229" i="28" s="1"/>
  <c r="X285" i="14"/>
  <c r="X386" i="14"/>
  <c r="X322" i="14"/>
  <c r="X377" i="14"/>
  <c r="X242" i="24"/>
  <c r="AH242" i="28" s="1"/>
  <c r="AJ242" i="28" s="1"/>
  <c r="X23" i="18"/>
  <c r="X253" i="24"/>
  <c r="AH253" i="28" s="1"/>
  <c r="AJ253" i="28" s="1"/>
  <c r="X34" i="18"/>
  <c r="X247" i="24"/>
  <c r="AH247" i="28" s="1"/>
  <c r="AJ247" i="28" s="1"/>
  <c r="X28" i="18"/>
  <c r="X248" i="24"/>
  <c r="AH248" i="28" s="1"/>
  <c r="AJ248" i="28" s="1"/>
  <c r="X29" i="18"/>
  <c r="X254" i="24"/>
  <c r="AH254" i="28" s="1"/>
  <c r="AJ254" i="28" s="1"/>
  <c r="X35" i="18"/>
  <c r="X257" i="24"/>
  <c r="AH257" i="28" s="1"/>
  <c r="AJ257" i="28" s="1"/>
  <c r="X38" i="18"/>
  <c r="X52" i="18"/>
  <c r="X379" i="14"/>
  <c r="X104" i="18"/>
  <c r="X97" i="18"/>
  <c r="X278" i="24"/>
  <c r="AH278" i="28" s="1"/>
  <c r="AJ278" i="28" s="1"/>
  <c r="X23" i="19"/>
  <c r="X160" i="24"/>
  <c r="AH160" i="28" s="1"/>
  <c r="AJ160" i="28" s="1"/>
  <c r="X139" i="24"/>
  <c r="AH139" i="28" s="1"/>
  <c r="AJ139" i="28" s="1"/>
  <c r="X141" i="24"/>
  <c r="AH141" i="28" s="1"/>
  <c r="AJ141" i="28" s="1"/>
  <c r="X82" i="19"/>
  <c r="X195" i="24"/>
  <c r="AH195" i="28" s="1"/>
  <c r="AJ195" i="28" s="1"/>
  <c r="X96" i="19"/>
  <c r="X194" i="24"/>
  <c r="AH194" i="28" s="1"/>
  <c r="AJ194" i="28" s="1"/>
  <c r="X246" i="14"/>
  <c r="X95" i="19"/>
  <c r="X210" i="24"/>
  <c r="AH210" i="28" s="1"/>
  <c r="AJ210" i="28" s="1"/>
  <c r="X115" i="19"/>
  <c r="X230" i="24"/>
  <c r="AH230" i="28" s="1"/>
  <c r="AJ230" i="28" s="1"/>
  <c r="X11" i="18"/>
  <c r="X107" i="19"/>
  <c r="X58" i="18"/>
  <c r="X78" i="18"/>
  <c r="X243" i="24"/>
  <c r="AH243" i="28" s="1"/>
  <c r="AJ243" i="28" s="1"/>
  <c r="X24" i="18"/>
  <c r="X252" i="24"/>
  <c r="AH252" i="28" s="1"/>
  <c r="AJ252" i="28" s="1"/>
  <c r="X33" i="18"/>
  <c r="X255" i="24"/>
  <c r="AH255" i="28" s="1"/>
  <c r="AJ255" i="28" s="1"/>
  <c r="X36" i="18"/>
  <c r="X81" i="18"/>
  <c r="X79" i="18"/>
  <c r="X70" i="18"/>
  <c r="X75" i="18"/>
  <c r="X250" i="24"/>
  <c r="AH250" i="28" s="1"/>
  <c r="AJ250" i="28" s="1"/>
  <c r="X31" i="18"/>
  <c r="X76" i="18"/>
  <c r="X74" i="18"/>
  <c r="X80" i="18"/>
  <c r="X363" i="14"/>
  <c r="X88" i="18"/>
  <c r="X91" i="19"/>
  <c r="X196" i="24"/>
  <c r="AH196" i="28" s="1"/>
  <c r="AJ196" i="28" s="1"/>
  <c r="X97" i="19"/>
  <c r="X239" i="24"/>
  <c r="AH239" i="28" s="1"/>
  <c r="AJ239" i="28" s="1"/>
  <c r="X20" i="18"/>
  <c r="X55" i="18"/>
  <c r="X37" i="18"/>
  <c r="X256" i="24"/>
  <c r="AH256" i="28" s="1"/>
  <c r="AJ256" i="28" s="1"/>
  <c r="X262" i="24"/>
  <c r="AH262" i="28" s="1"/>
  <c r="AJ262" i="28" s="1"/>
  <c r="X43" i="18"/>
  <c r="X51" i="18"/>
  <c r="X106" i="18"/>
  <c r="X63" i="18"/>
  <c r="X67" i="18"/>
  <c r="X21" i="19"/>
  <c r="X158" i="24"/>
  <c r="AH158" i="28" s="1"/>
  <c r="AJ158" i="28" s="1"/>
  <c r="X21" i="18"/>
  <c r="X240" i="24"/>
  <c r="AH240" i="28" s="1"/>
  <c r="AJ240" i="28" s="1"/>
  <c r="X120" i="19"/>
  <c r="X215" i="24"/>
  <c r="AH215" i="28" s="1"/>
  <c r="AJ215" i="28" s="1"/>
  <c r="X14" i="18"/>
  <c r="X233" i="24"/>
  <c r="AH233" i="28" s="1"/>
  <c r="AJ233" i="28" s="1"/>
  <c r="X289" i="14"/>
  <c r="X32" i="18"/>
  <c r="X251" i="24"/>
  <c r="AH251" i="28" s="1"/>
  <c r="AJ251" i="28" s="1"/>
  <c r="X41" i="18"/>
  <c r="X260" i="24"/>
  <c r="AH260" i="28" s="1"/>
  <c r="AJ260" i="28" s="1"/>
  <c r="X324" i="14"/>
  <c r="X49" i="18"/>
  <c r="X96" i="18"/>
  <c r="X277" i="24"/>
  <c r="AH277" i="28" s="1"/>
  <c r="AJ277" i="28" s="1"/>
  <c r="X92" i="18"/>
  <c r="X276" i="24"/>
  <c r="AH276" i="28" s="1"/>
  <c r="AJ276" i="28" s="1"/>
  <c r="X95" i="18"/>
  <c r="X370" i="14"/>
  <c r="X98" i="18"/>
  <c r="X279" i="24"/>
  <c r="AH279" i="28" s="1"/>
  <c r="AJ279" i="28" s="1"/>
  <c r="X290" i="24"/>
  <c r="AH290" i="28" s="1"/>
  <c r="AJ290" i="28" s="1"/>
  <c r="X113" i="18"/>
  <c r="X388" i="14"/>
  <c r="X152" i="24"/>
  <c r="AH152" i="28" s="1"/>
  <c r="AJ152" i="28" s="1"/>
  <c r="X15" i="19"/>
  <c r="X35" i="19"/>
  <c r="X172" i="24"/>
  <c r="AH172" i="28" s="1"/>
  <c r="AJ172" i="28" s="1"/>
  <c r="X157" i="24"/>
  <c r="AH157" i="28" s="1"/>
  <c r="AJ157" i="28" s="1"/>
  <c r="X20" i="19"/>
  <c r="X131" i="24"/>
  <c r="AH131" i="28" s="1"/>
  <c r="AJ131" i="28" s="1"/>
  <c r="X166" i="24"/>
  <c r="AH166" i="28" s="1"/>
  <c r="AJ166" i="28" s="1"/>
  <c r="X29" i="19"/>
  <c r="X133" i="24"/>
  <c r="AH133" i="28" s="1"/>
  <c r="AJ133" i="28" s="1"/>
  <c r="X121" i="24"/>
  <c r="AH121" i="28" s="1"/>
  <c r="AJ121" i="28" s="1"/>
  <c r="X126" i="24"/>
  <c r="AH126" i="28" s="1"/>
  <c r="AJ126" i="28" s="1"/>
  <c r="X118" i="14"/>
  <c r="X56" i="19"/>
  <c r="X22" i="19"/>
  <c r="X159" i="24"/>
  <c r="AH159" i="28" s="1"/>
  <c r="AJ159" i="28" s="1"/>
  <c r="X138" i="24"/>
  <c r="AH138" i="28" s="1"/>
  <c r="AJ138" i="28" s="1"/>
  <c r="X154" i="24"/>
  <c r="AH154" i="28" s="1"/>
  <c r="AJ154" i="28" s="1"/>
  <c r="X17" i="19"/>
  <c r="X128" i="24"/>
  <c r="AH128" i="28" s="1"/>
  <c r="AJ128" i="28" s="1"/>
  <c r="X19" i="19"/>
  <c r="X156" i="24"/>
  <c r="AH156" i="28" s="1"/>
  <c r="AJ156" i="28" s="1"/>
  <c r="X114" i="24"/>
  <c r="AH114" i="28" s="1"/>
  <c r="AJ114" i="28" s="1"/>
  <c r="X137" i="24"/>
  <c r="AH137" i="28" s="1"/>
  <c r="AJ137" i="28" s="1"/>
  <c r="X198" i="14"/>
  <c r="X237" i="14"/>
  <c r="X10" i="19"/>
  <c r="X147" i="24"/>
  <c r="AH147" i="28" s="1"/>
  <c r="AJ147" i="28" s="1"/>
  <c r="X161" i="14"/>
  <c r="X280" i="14"/>
  <c r="X262" i="14"/>
  <c r="X253" i="14"/>
  <c r="X123" i="24"/>
  <c r="AH123" i="28" s="1"/>
  <c r="AJ123" i="28" s="1"/>
  <c r="X112" i="24"/>
  <c r="AH112" i="28" s="1"/>
  <c r="AJ112" i="28" s="1"/>
  <c r="X126" i="14"/>
  <c r="X148" i="24"/>
  <c r="AH148" i="28" s="1"/>
  <c r="AJ148" i="28" s="1"/>
  <c r="X11" i="19"/>
  <c r="X125" i="24"/>
  <c r="AH125" i="28" s="1"/>
  <c r="AJ125" i="28" s="1"/>
  <c r="X105" i="18"/>
  <c r="X62" i="18"/>
  <c r="X113" i="24"/>
  <c r="AH113" i="28" s="1"/>
  <c r="AJ113" i="28" s="1"/>
  <c r="X27" i="19"/>
  <c r="X164" i="24"/>
  <c r="AH164" i="28" s="1"/>
  <c r="AJ164" i="28" s="1"/>
  <c r="X118" i="24"/>
  <c r="AH118" i="28" s="1"/>
  <c r="AJ118" i="28" s="1"/>
  <c r="X43" i="19"/>
  <c r="X180" i="24"/>
  <c r="AH180" i="28" s="1"/>
  <c r="AJ180" i="28" s="1"/>
  <c r="X165" i="14"/>
  <c r="X151" i="24"/>
  <c r="AH151" i="28" s="1"/>
  <c r="AJ151" i="28" s="1"/>
  <c r="X14" i="19"/>
  <c r="X130" i="24"/>
  <c r="AH130" i="28" s="1"/>
  <c r="AJ130" i="28" s="1"/>
  <c r="X73" i="19"/>
  <c r="X224" i="14"/>
  <c r="X129" i="24"/>
  <c r="AH129" i="28" s="1"/>
  <c r="AJ129" i="28" s="1"/>
  <c r="X134" i="24"/>
  <c r="AH134" i="28" s="1"/>
  <c r="AJ134" i="28" s="1"/>
  <c r="X115" i="24"/>
  <c r="AH115" i="28" s="1"/>
  <c r="AJ115" i="28" s="1"/>
  <c r="X117" i="24"/>
  <c r="AH117" i="28" s="1"/>
  <c r="AJ117" i="28" s="1"/>
  <c r="X153" i="24"/>
  <c r="AH153" i="28" s="1"/>
  <c r="AJ153" i="28" s="1"/>
  <c r="X16" i="19"/>
  <c r="X135" i="24"/>
  <c r="AH135" i="28" s="1"/>
  <c r="AJ135" i="28" s="1"/>
  <c r="X136" i="24"/>
  <c r="AH136" i="28" s="1"/>
  <c r="AJ136" i="28" s="1"/>
  <c r="X122" i="24"/>
  <c r="AH122" i="28" s="1"/>
  <c r="AJ122" i="28" s="1"/>
  <c r="X127" i="24"/>
  <c r="AH127" i="28" s="1"/>
  <c r="AJ127" i="28" s="1"/>
  <c r="X119" i="24"/>
  <c r="AH119" i="28" s="1"/>
  <c r="AJ119" i="28" s="1"/>
  <c r="W101" i="20"/>
  <c r="X102" i="14"/>
  <c r="W100" i="20"/>
  <c r="X101" i="14"/>
  <c r="X443" i="14"/>
  <c r="X444" i="14"/>
  <c r="X100" i="14"/>
  <c r="X486" i="14" s="1"/>
  <c r="W99" i="20"/>
  <c r="X445" i="14"/>
  <c r="X446" i="14"/>
  <c r="W102" i="20"/>
  <c r="X103" i="14"/>
  <c r="W225" i="24"/>
  <c r="AE225" i="28" s="1"/>
  <c r="AG225" i="28" s="1"/>
  <c r="W130" i="19"/>
  <c r="Z496" i="17"/>
  <c r="Z100" i="25"/>
  <c r="AO100" i="28" s="1"/>
  <c r="Y111" i="23"/>
  <c r="Z112" i="17"/>
  <c r="Y389" i="25"/>
  <c r="AL389" i="28" s="1"/>
  <c r="Z368" i="25"/>
  <c r="AO368" i="28" s="1"/>
  <c r="Z32" i="25"/>
  <c r="AO32" i="28" s="1"/>
  <c r="Z418" i="17"/>
  <c r="BM5" i="28"/>
  <c r="AA86" i="17"/>
  <c r="BO5" i="28"/>
  <c r="AG355" i="28"/>
  <c r="AG312" i="28"/>
  <c r="AG69" i="28"/>
  <c r="BN6" i="28"/>
  <c r="BM6" i="28"/>
  <c r="X25" i="25"/>
  <c r="AI25" i="28" s="1"/>
  <c r="Y25" i="17"/>
  <c r="Y25" i="25" s="1"/>
  <c r="X312" i="25"/>
  <c r="AI312" i="28" s="1"/>
  <c r="AG71" i="28"/>
  <c r="X68" i="25"/>
  <c r="AI68" i="28" s="1"/>
  <c r="AO99" i="28"/>
  <c r="AO98" i="28"/>
  <c r="AI45" i="28"/>
  <c r="AI26" i="28"/>
  <c r="AG359" i="28"/>
  <c r="AI47" i="28"/>
  <c r="AF74" i="28"/>
  <c r="AG358" i="28"/>
  <c r="AF37" i="28"/>
  <c r="AF39" i="28"/>
  <c r="AF42" i="28"/>
  <c r="AF101" i="28"/>
  <c r="AF41" i="28"/>
  <c r="AF31" i="28"/>
  <c r="AF43" i="28"/>
  <c r="AF38" i="28"/>
  <c r="AG38" i="28" s="1"/>
  <c r="AF35" i="28"/>
  <c r="AF70" i="28"/>
  <c r="AG70" i="28" s="1"/>
  <c r="AF30" i="28"/>
  <c r="AG356" i="28"/>
  <c r="AF40" i="28"/>
  <c r="AF28" i="28"/>
  <c r="AG28" i="28" s="1"/>
  <c r="W21" i="17"/>
  <c r="W21" i="25" s="1"/>
  <c r="V308" i="25"/>
  <c r="AC308" i="28" s="1"/>
  <c r="AD308" i="28" s="1"/>
  <c r="Z480" i="17"/>
  <c r="Z89" i="25"/>
  <c r="AO89" i="28" s="1"/>
  <c r="X331" i="25"/>
  <c r="AI331" i="28" s="1"/>
  <c r="Y44" i="17"/>
  <c r="Y44" i="25" s="1"/>
  <c r="AC23" i="28"/>
  <c r="AD23" i="28" s="1"/>
  <c r="AC22" i="28"/>
  <c r="AD22" i="28" s="1"/>
  <c r="AC13" i="28"/>
  <c r="AC60" i="28"/>
  <c r="AD60" i="28" s="1"/>
  <c r="AC55" i="28"/>
  <c r="AD55" i="28" s="1"/>
  <c r="AC24" i="28"/>
  <c r="AD24" i="28" s="1"/>
  <c r="AC19" i="28"/>
  <c r="AD19" i="28" s="1"/>
  <c r="W296" i="28"/>
  <c r="X296" i="28" s="1"/>
  <c r="W20" i="17"/>
  <c r="W20" i="25" s="1"/>
  <c r="AE102" i="28"/>
  <c r="AG102" i="28" s="1"/>
  <c r="W63" i="14"/>
  <c r="W9" i="14" s="1"/>
  <c r="X46" i="24"/>
  <c r="AH46" i="28" s="1"/>
  <c r="AJ46" i="28" s="1"/>
  <c r="X432" i="14"/>
  <c r="X68" i="24"/>
  <c r="X459" i="14"/>
  <c r="X40" i="24"/>
  <c r="AH40" i="28" s="1"/>
  <c r="AJ40" i="28" s="1"/>
  <c r="X426" i="14"/>
  <c r="X78" i="24"/>
  <c r="AH78" i="28" s="1"/>
  <c r="AJ78" i="28" s="1"/>
  <c r="X469" i="14"/>
  <c r="W383" i="24"/>
  <c r="AE383" i="28" s="1"/>
  <c r="AG383" i="28" s="1"/>
  <c r="W105" i="20"/>
  <c r="X452" i="14"/>
  <c r="X61" i="24"/>
  <c r="AH61" i="28" s="1"/>
  <c r="X65" i="14"/>
  <c r="X462" i="14"/>
  <c r="X71" i="24"/>
  <c r="X28" i="24"/>
  <c r="AH28" i="28" s="1"/>
  <c r="X414" i="14"/>
  <c r="X50" i="24"/>
  <c r="AH50" i="28" s="1"/>
  <c r="AJ50" i="28" s="1"/>
  <c r="X49" i="14"/>
  <c r="X436" i="14"/>
  <c r="X404" i="14"/>
  <c r="X17" i="14"/>
  <c r="X18" i="24"/>
  <c r="AH18" i="28" s="1"/>
  <c r="X38" i="24"/>
  <c r="AH38" i="28" s="1"/>
  <c r="X424" i="14"/>
  <c r="X44" i="24"/>
  <c r="AH44" i="28" s="1"/>
  <c r="AJ44" i="28" s="1"/>
  <c r="X430" i="14"/>
  <c r="X438" i="14"/>
  <c r="X52" i="24"/>
  <c r="AH52" i="28" s="1"/>
  <c r="AJ52" i="28" s="1"/>
  <c r="X37" i="24"/>
  <c r="AH37" i="28" s="1"/>
  <c r="AJ37" i="28" s="1"/>
  <c r="X423" i="14"/>
  <c r="X62" i="24"/>
  <c r="X453" i="14"/>
  <c r="X433" i="14"/>
  <c r="X47" i="24"/>
  <c r="AH47" i="28" s="1"/>
  <c r="AJ47" i="28" s="1"/>
  <c r="X418" i="14"/>
  <c r="X32" i="24"/>
  <c r="X15" i="24"/>
  <c r="AH15" i="28" s="1"/>
  <c r="AJ15" i="28" s="1"/>
  <c r="X401" i="14"/>
  <c r="X67" i="24"/>
  <c r="X458" i="14"/>
  <c r="X413" i="14"/>
  <c r="X27" i="24"/>
  <c r="AH27" i="28" s="1"/>
  <c r="X474" i="14"/>
  <c r="X83" i="24"/>
  <c r="AH83" i="28" s="1"/>
  <c r="AJ83" i="28" s="1"/>
  <c r="X63" i="24"/>
  <c r="X454" i="14"/>
  <c r="W111" i="20"/>
  <c r="X112" i="14"/>
  <c r="X106" i="14" s="1"/>
  <c r="W389" i="24"/>
  <c r="AE389" i="28" s="1"/>
  <c r="AG389" i="28" s="1"/>
  <c r="X415" i="14"/>
  <c r="X29" i="24"/>
  <c r="AH29" i="28" s="1"/>
  <c r="X79" i="24"/>
  <c r="AH79" i="28" s="1"/>
  <c r="AJ79" i="28" s="1"/>
  <c r="X470" i="14"/>
  <c r="X31" i="24"/>
  <c r="AH31" i="28" s="1"/>
  <c r="AJ31" i="28" s="1"/>
  <c r="X417" i="14"/>
  <c r="X494" i="14"/>
  <c r="X98" i="24"/>
  <c r="AH98" i="28" s="1"/>
  <c r="AJ98" i="28" s="1"/>
  <c r="X42" i="24"/>
  <c r="AH42" i="28" s="1"/>
  <c r="AJ42" i="28" s="1"/>
  <c r="X428" i="14"/>
  <c r="X51" i="24"/>
  <c r="AH51" i="28" s="1"/>
  <c r="AJ51" i="28" s="1"/>
  <c r="X437" i="14"/>
  <c r="X400" i="14"/>
  <c r="X14" i="24"/>
  <c r="AH14" i="28" s="1"/>
  <c r="AJ14" i="28" s="1"/>
  <c r="X13" i="14"/>
  <c r="X97" i="24"/>
  <c r="X493" i="14"/>
  <c r="X36" i="24"/>
  <c r="AH36" i="28" s="1"/>
  <c r="AJ36" i="28" s="1"/>
  <c r="X422" i="14"/>
  <c r="W397" i="14"/>
  <c r="W11" i="20"/>
  <c r="X12" i="14"/>
  <c r="W299" i="24"/>
  <c r="AE299" i="28" s="1"/>
  <c r="X35" i="24"/>
  <c r="AH35" i="28" s="1"/>
  <c r="AJ35" i="28" s="1"/>
  <c r="X421" i="14"/>
  <c r="W63" i="20"/>
  <c r="W346" i="24"/>
  <c r="AE346" i="28" s="1"/>
  <c r="X64" i="14"/>
  <c r="X479" i="14"/>
  <c r="X88" i="24"/>
  <c r="AH88" i="28" s="1"/>
  <c r="AJ88" i="28" s="1"/>
  <c r="W336" i="24"/>
  <c r="AE336" i="28" s="1"/>
  <c r="AG336" i="28" s="1"/>
  <c r="W48" i="20"/>
  <c r="W16" i="20"/>
  <c r="W304" i="24"/>
  <c r="AE304" i="28" s="1"/>
  <c r="X466" i="14"/>
  <c r="X75" i="24"/>
  <c r="X39" i="24"/>
  <c r="AH39" i="28" s="1"/>
  <c r="AJ39" i="28" s="1"/>
  <c r="X425" i="14"/>
  <c r="X21" i="24"/>
  <c r="AH21" i="28" s="1"/>
  <c r="X407" i="14"/>
  <c r="W93" i="24"/>
  <c r="AE93" i="28" s="1"/>
  <c r="AG93" i="28" s="1"/>
  <c r="X481" i="14"/>
  <c r="X90" i="24"/>
  <c r="AH90" i="28" s="1"/>
  <c r="AJ90" i="28" s="1"/>
  <c r="X20" i="24"/>
  <c r="AH20" i="28" s="1"/>
  <c r="X406" i="14"/>
  <c r="X33" i="24"/>
  <c r="X419" i="14"/>
  <c r="V62" i="20"/>
  <c r="V345" i="24"/>
  <c r="AB345" i="28" s="1"/>
  <c r="W12" i="20"/>
  <c r="W300" i="24"/>
  <c r="AE300" i="28" s="1"/>
  <c r="AG300" i="28" s="1"/>
  <c r="W484" i="14"/>
  <c r="X99" i="14"/>
  <c r="W98" i="20"/>
  <c r="X23" i="24"/>
  <c r="AH23" i="28" s="1"/>
  <c r="X409" i="14"/>
  <c r="X411" i="14"/>
  <c r="X25" i="24"/>
  <c r="AH25" i="28" s="1"/>
  <c r="X463" i="14"/>
  <c r="X72" i="24"/>
  <c r="W11" i="24"/>
  <c r="AE11" i="28" s="1"/>
  <c r="W96" i="24"/>
  <c r="X74" i="24"/>
  <c r="X465" i="14"/>
  <c r="X495" i="14"/>
  <c r="X99" i="24"/>
  <c r="X22" i="24"/>
  <c r="AH22" i="28" s="1"/>
  <c r="X408" i="14"/>
  <c r="X429" i="14"/>
  <c r="X43" i="24"/>
  <c r="AH43" i="28" s="1"/>
  <c r="AJ43" i="28" s="1"/>
  <c r="V8" i="20"/>
  <c r="V296" i="24"/>
  <c r="AB296" i="28" s="1"/>
  <c r="W64" i="20"/>
  <c r="W347" i="24"/>
  <c r="AE347" i="28" s="1"/>
  <c r="X464" i="14"/>
  <c r="X73" i="24"/>
  <c r="X81" i="24"/>
  <c r="AH81" i="28" s="1"/>
  <c r="AJ81" i="28" s="1"/>
  <c r="X472" i="14"/>
  <c r="X87" i="24"/>
  <c r="AH87" i="28" s="1"/>
  <c r="AJ87" i="28" s="1"/>
  <c r="X478" i="14"/>
  <c r="X496" i="14"/>
  <c r="X100" i="24"/>
  <c r="AH100" i="28" s="1"/>
  <c r="AJ100" i="28" s="1"/>
  <c r="X455" i="14"/>
  <c r="X64" i="24"/>
  <c r="X82" i="24"/>
  <c r="AH82" i="28" s="1"/>
  <c r="AJ82" i="28" s="1"/>
  <c r="X473" i="14"/>
  <c r="X431" i="14"/>
  <c r="X45" i="24"/>
  <c r="AH45" i="28" s="1"/>
  <c r="AJ45" i="28" s="1"/>
  <c r="X427" i="14"/>
  <c r="X41" i="24"/>
  <c r="AH41" i="28" s="1"/>
  <c r="AJ41" i="28" s="1"/>
  <c r="X55" i="14"/>
  <c r="X442" i="14"/>
  <c r="X460" i="14"/>
  <c r="X69" i="24"/>
  <c r="X77" i="24"/>
  <c r="X468" i="14"/>
  <c r="X34" i="24"/>
  <c r="AH34" i="28" s="1"/>
  <c r="AJ34" i="28" s="1"/>
  <c r="X420" i="14"/>
  <c r="X456" i="14"/>
  <c r="X65" i="24"/>
  <c r="X405" i="14"/>
  <c r="X19" i="24"/>
  <c r="AH19" i="28" s="1"/>
  <c r="X477" i="14"/>
  <c r="X86" i="24"/>
  <c r="AH86" i="28" s="1"/>
  <c r="AJ86" i="28" s="1"/>
  <c r="X30" i="24"/>
  <c r="AH30" i="28" s="1"/>
  <c r="AJ30" i="28" s="1"/>
  <c r="X416" i="14"/>
  <c r="X85" i="24"/>
  <c r="AH85" i="28" s="1"/>
  <c r="AJ85" i="28" s="1"/>
  <c r="X476" i="14"/>
  <c r="X70" i="24"/>
  <c r="X461" i="14"/>
  <c r="X439" i="14"/>
  <c r="X53" i="24"/>
  <c r="AH53" i="28" s="1"/>
  <c r="AJ53" i="28" s="1"/>
  <c r="X471" i="14"/>
  <c r="X80" i="24"/>
  <c r="AH80" i="28" s="1"/>
  <c r="AJ80" i="28" s="1"/>
  <c r="X66" i="24"/>
  <c r="X457" i="14"/>
  <c r="X410" i="14"/>
  <c r="X24" i="24"/>
  <c r="AH24" i="28" s="1"/>
  <c r="X412" i="14"/>
  <c r="X26" i="24"/>
  <c r="AH26" i="28" s="1"/>
  <c r="W54" i="20"/>
  <c r="W342" i="24"/>
  <c r="AE342" i="28" s="1"/>
  <c r="X101" i="24"/>
  <c r="AH101" i="28" s="1"/>
  <c r="AJ101" i="28" s="1"/>
  <c r="X497" i="14"/>
  <c r="X480" i="14"/>
  <c r="X89" i="24"/>
  <c r="AH89" i="28" s="1"/>
  <c r="AJ89" i="28" s="1"/>
  <c r="X84" i="24"/>
  <c r="AH84" i="28" s="1"/>
  <c r="AJ84" i="28" s="1"/>
  <c r="X475" i="14"/>
  <c r="X76" i="24"/>
  <c r="X467" i="14"/>
  <c r="V299" i="25"/>
  <c r="AC299" i="28" s="1"/>
  <c r="AD299" i="28" s="1"/>
  <c r="W12" i="17"/>
  <c r="W398" i="17" s="1"/>
  <c r="W11" i="23" s="1"/>
  <c r="V307" i="25"/>
  <c r="AC307" i="28" s="1"/>
  <c r="AD307" i="28" s="1"/>
  <c r="Z86" i="25"/>
  <c r="AO86" i="28" s="1"/>
  <c r="Z477" i="17"/>
  <c r="W23" i="17"/>
  <c r="W23" i="25" s="1"/>
  <c r="W55" i="17"/>
  <c r="W55" i="25" s="1"/>
  <c r="W464" i="17"/>
  <c r="W77" i="23" s="1"/>
  <c r="Z481" i="17"/>
  <c r="Z90" i="25"/>
  <c r="AO90" i="28" s="1"/>
  <c r="AA479" i="17"/>
  <c r="AA92" i="23" s="1"/>
  <c r="W22" i="17"/>
  <c r="W408" i="17" s="1"/>
  <c r="W21" i="23" s="1"/>
  <c r="Y431" i="17"/>
  <c r="Y44" i="23" s="1"/>
  <c r="X59" i="23"/>
  <c r="U9" i="17"/>
  <c r="U9" i="25" s="1"/>
  <c r="Z9" i="28" s="1"/>
  <c r="AA9" i="28" s="1"/>
  <c r="AA111" i="25"/>
  <c r="AR111" i="28" s="1"/>
  <c r="W29" i="25"/>
  <c r="AF29" i="28" s="1"/>
  <c r="V347" i="25"/>
  <c r="AC347" i="28" s="1"/>
  <c r="AD347" i="28" s="1"/>
  <c r="W67" i="25"/>
  <c r="V306" i="25"/>
  <c r="AC306" i="28" s="1"/>
  <c r="AD306" i="28" s="1"/>
  <c r="X71" i="25"/>
  <c r="W66" i="25"/>
  <c r="W34" i="25"/>
  <c r="Y26" i="25"/>
  <c r="AA272" i="25"/>
  <c r="AR272" i="28" s="1"/>
  <c r="W36" i="25"/>
  <c r="AA79" i="25"/>
  <c r="AR79" i="28" s="1"/>
  <c r="Y14" i="25"/>
  <c r="AL14" i="28" s="1"/>
  <c r="Z369" i="25"/>
  <c r="AO369" i="28" s="1"/>
  <c r="AA186" i="25"/>
  <c r="AR186" i="28" s="1"/>
  <c r="AA60" i="22"/>
  <c r="AA202" i="25"/>
  <c r="AR202" i="28" s="1"/>
  <c r="AA103" i="22"/>
  <c r="AA265" i="25"/>
  <c r="AR265" i="28" s="1"/>
  <c r="AA282" i="25"/>
  <c r="AR282" i="28" s="1"/>
  <c r="W367" i="25"/>
  <c r="AF367" i="28" s="1"/>
  <c r="W73" i="25"/>
  <c r="W330" i="25"/>
  <c r="AF330" i="28" s="1"/>
  <c r="W317" i="25"/>
  <c r="AF317" i="28" s="1"/>
  <c r="W338" i="25"/>
  <c r="AF338" i="28" s="1"/>
  <c r="W315" i="25"/>
  <c r="AF315" i="28" s="1"/>
  <c r="AG315" i="28" s="1"/>
  <c r="AA187" i="25"/>
  <c r="AR187" i="28" s="1"/>
  <c r="AA72" i="22"/>
  <c r="AA205" i="25"/>
  <c r="AR205" i="28" s="1"/>
  <c r="AA110" i="22"/>
  <c r="AA269" i="25"/>
  <c r="AR269" i="28" s="1"/>
  <c r="AA287" i="25"/>
  <c r="AR287" i="28" s="1"/>
  <c r="W361" i="25"/>
  <c r="AF361" i="28" s="1"/>
  <c r="X72" i="25"/>
  <c r="Z77" i="25"/>
  <c r="W24" i="25"/>
  <c r="W18" i="25"/>
  <c r="AA294" i="25"/>
  <c r="AR294" i="28" s="1"/>
  <c r="W388" i="25"/>
  <c r="AF388" i="28" s="1"/>
  <c r="X69" i="25"/>
  <c r="Z365" i="25"/>
  <c r="AO365" i="28" s="1"/>
  <c r="W318" i="25"/>
  <c r="AF318" i="28" s="1"/>
  <c r="Y15" i="25"/>
  <c r="AL15" i="28" s="1"/>
  <c r="W328" i="25"/>
  <c r="AF328" i="28" s="1"/>
  <c r="V309" i="25"/>
  <c r="AC309" i="28" s="1"/>
  <c r="AD309" i="28" s="1"/>
  <c r="Y45" i="25"/>
  <c r="W327" i="25"/>
  <c r="AF327" i="28" s="1"/>
  <c r="Z76" i="25"/>
  <c r="W62" i="25"/>
  <c r="AA232" i="25"/>
  <c r="AR232" i="28" s="1"/>
  <c r="AA362" i="25"/>
  <c r="AR362" i="28" s="1"/>
  <c r="AA183" i="25"/>
  <c r="AR183" i="28" s="1"/>
  <c r="AA46" i="22"/>
  <c r="AA275" i="25"/>
  <c r="AR275" i="28" s="1"/>
  <c r="W64" i="25"/>
  <c r="W65" i="25"/>
  <c r="V27" i="25"/>
  <c r="AA190" i="25"/>
  <c r="AR190" i="28" s="1"/>
  <c r="AA85" i="22"/>
  <c r="AA207" i="25"/>
  <c r="AR207" i="28" s="1"/>
  <c r="AA112" i="22"/>
  <c r="AA267" i="25"/>
  <c r="AR267" i="28" s="1"/>
  <c r="AA108" i="25"/>
  <c r="AR108" i="28" s="1"/>
  <c r="W96" i="25"/>
  <c r="V49" i="25"/>
  <c r="AC49" i="28" s="1"/>
  <c r="AA33" i="25"/>
  <c r="AR33" i="28" s="1"/>
  <c r="V337" i="25"/>
  <c r="AC337" i="28" s="1"/>
  <c r="Z385" i="25"/>
  <c r="AO385" i="28" s="1"/>
  <c r="W329" i="25"/>
  <c r="AF329" i="28" s="1"/>
  <c r="AA150" i="25"/>
  <c r="AR150" i="28" s="1"/>
  <c r="AA13" i="22"/>
  <c r="U304" i="25"/>
  <c r="Z304" i="28" s="1"/>
  <c r="AA304" i="28" s="1"/>
  <c r="W357" i="25"/>
  <c r="AF357" i="28" s="1"/>
  <c r="AG357" i="28" s="1"/>
  <c r="Z370" i="25"/>
  <c r="AO370" i="28" s="1"/>
  <c r="AA223" i="25"/>
  <c r="AR223" i="28" s="1"/>
  <c r="AA128" i="22"/>
  <c r="AA284" i="25"/>
  <c r="AR284" i="28" s="1"/>
  <c r="Y93" i="25"/>
  <c r="AL93" i="28" s="1"/>
  <c r="AA384" i="25"/>
  <c r="AR384" i="28" s="1"/>
  <c r="X355" i="25"/>
  <c r="AI355" i="28" s="1"/>
  <c r="W325" i="25"/>
  <c r="AF325" i="28" s="1"/>
  <c r="AG325" i="28" s="1"/>
  <c r="W340" i="25"/>
  <c r="AF340" i="28" s="1"/>
  <c r="V58" i="25"/>
  <c r="W322" i="25"/>
  <c r="AF322" i="28" s="1"/>
  <c r="AA200" i="25"/>
  <c r="AR200" i="28" s="1"/>
  <c r="AA101" i="22"/>
  <c r="W61" i="25"/>
  <c r="X46" i="25"/>
  <c r="AA185" i="25"/>
  <c r="AR185" i="28" s="1"/>
  <c r="AA48" i="22"/>
  <c r="AA192" i="25"/>
  <c r="AR192" i="28" s="1"/>
  <c r="AA87" i="22"/>
  <c r="AA221" i="25"/>
  <c r="AR221" i="28" s="1"/>
  <c r="AA126" i="22"/>
  <c r="AA274" i="25"/>
  <c r="AR274" i="28" s="1"/>
  <c r="AA81" i="25"/>
  <c r="AR81" i="28" s="1"/>
  <c r="W326" i="25"/>
  <c r="AF326" i="28" s="1"/>
  <c r="W324" i="25"/>
  <c r="AF324" i="28" s="1"/>
  <c r="Z386" i="25"/>
  <c r="AO386" i="28" s="1"/>
  <c r="Z371" i="25"/>
  <c r="AO371" i="28" s="1"/>
  <c r="Y47" i="25"/>
  <c r="V300" i="25"/>
  <c r="AC300" i="28" s="1"/>
  <c r="W59" i="25"/>
  <c r="W63" i="25"/>
  <c r="AA193" i="25"/>
  <c r="AR193" i="28" s="1"/>
  <c r="AA94" i="22"/>
  <c r="AA88" i="25"/>
  <c r="AR88" i="28" s="1"/>
  <c r="AA268" i="25"/>
  <c r="AR268" i="28" s="1"/>
  <c r="W52" i="25"/>
  <c r="AF52" i="28" s="1"/>
  <c r="Z85" i="25"/>
  <c r="AO85" i="28" s="1"/>
  <c r="U11" i="25"/>
  <c r="Z11" i="28" s="1"/>
  <c r="AA11" i="28" s="1"/>
  <c r="V310" i="25"/>
  <c r="AC310" i="28" s="1"/>
  <c r="AD310" i="28" s="1"/>
  <c r="Z87" i="25"/>
  <c r="AO87" i="28" s="1"/>
  <c r="V342" i="25"/>
  <c r="AC342" i="28" s="1"/>
  <c r="AD342" i="28" s="1"/>
  <c r="Y60" i="17"/>
  <c r="W50" i="17"/>
  <c r="W49" i="17" s="1"/>
  <c r="AA72" i="21"/>
  <c r="AA110" i="21"/>
  <c r="AA94" i="21"/>
  <c r="AA117" i="21"/>
  <c r="AA13" i="21"/>
  <c r="AA48" i="21"/>
  <c r="AA103" i="21"/>
  <c r="AA87" i="21"/>
  <c r="X79" i="17"/>
  <c r="X465" i="17" s="1"/>
  <c r="X78" i="23" s="1"/>
  <c r="X463" i="17"/>
  <c r="Y77" i="17" s="1"/>
  <c r="AA60" i="21"/>
  <c r="AA89" i="17"/>
  <c r="AA85" i="21"/>
  <c r="AA46" i="21"/>
  <c r="AA101" i="21"/>
  <c r="Z478" i="17"/>
  <c r="Z91" i="23" s="1"/>
  <c r="AA419" i="17"/>
  <c r="Z467" i="17"/>
  <c r="Z80" i="23" s="1"/>
  <c r="Z99" i="17"/>
  <c r="X58" i="17"/>
  <c r="AB107" i="17"/>
  <c r="AA470" i="17"/>
  <c r="AA83" i="23" s="1"/>
  <c r="Y401" i="17"/>
  <c r="Y14" i="23" s="1"/>
  <c r="W441" i="17"/>
  <c r="W54" i="23" s="1"/>
  <c r="V449" i="17"/>
  <c r="W415" i="17"/>
  <c r="W28" i="23" s="1"/>
  <c r="Y400" i="17"/>
  <c r="Y13" i="23" s="1"/>
  <c r="AA108" i="17"/>
  <c r="Z468" i="17"/>
  <c r="Z81" i="23" s="1"/>
  <c r="AB80" i="17"/>
  <c r="AA109" i="17"/>
  <c r="X57" i="17"/>
  <c r="Z476" i="17"/>
  <c r="Z89" i="23" s="1"/>
  <c r="Y484" i="17"/>
  <c r="Y97" i="23" s="1"/>
  <c r="X59" i="17"/>
  <c r="X56" i="17"/>
  <c r="W450" i="17"/>
  <c r="W63" i="23" s="1"/>
  <c r="W438" i="17"/>
  <c r="W51" i="23" s="1"/>
  <c r="Z101" i="17"/>
  <c r="U397" i="17"/>
  <c r="U10" i="23" s="1"/>
  <c r="V435" i="17"/>
  <c r="V48" i="23" s="1"/>
  <c r="AA282" i="17"/>
  <c r="Y73" i="17"/>
  <c r="AA83" i="17"/>
  <c r="X85" i="17"/>
  <c r="X51" i="17"/>
  <c r="W422" i="17"/>
  <c r="W35" i="23" s="1"/>
  <c r="X460" i="17"/>
  <c r="X73" i="23" s="1"/>
  <c r="X40" i="17"/>
  <c r="X39" i="17"/>
  <c r="X38" i="17"/>
  <c r="X37" i="17"/>
  <c r="X53" i="17"/>
  <c r="AA472" i="17"/>
  <c r="AA85" i="23" s="1"/>
  <c r="X43" i="17"/>
  <c r="X42" i="17"/>
  <c r="X41" i="17"/>
  <c r="W492" i="17"/>
  <c r="W105" i="23" s="1"/>
  <c r="X111" i="17"/>
  <c r="AA488" i="17"/>
  <c r="AA101" i="23" s="1"/>
  <c r="AA489" i="17"/>
  <c r="AA102" i="23" s="1"/>
  <c r="Z100" i="17"/>
  <c r="X35" i="17"/>
  <c r="AB388" i="17"/>
  <c r="AA88" i="17"/>
  <c r="AA87" i="17"/>
  <c r="Y433" i="17"/>
  <c r="Y46" i="23" s="1"/>
  <c r="W420" i="17"/>
  <c r="W33" i="23" s="1"/>
  <c r="X432" i="17"/>
  <c r="X45" i="23" s="1"/>
  <c r="X462" i="17"/>
  <c r="X75" i="23" s="1"/>
  <c r="X75" i="17"/>
  <c r="X30" i="17"/>
  <c r="X28" i="17"/>
  <c r="X31" i="17"/>
  <c r="AB285" i="17"/>
  <c r="AB161" i="17"/>
  <c r="AC5" i="17"/>
  <c r="W19" i="17"/>
  <c r="V17" i="17"/>
  <c r="V413" i="17"/>
  <c r="V26" i="23" s="1"/>
  <c r="W453" i="17"/>
  <c r="W66" i="23" s="1"/>
  <c r="W410" i="17"/>
  <c r="W23" i="23" s="1"/>
  <c r="W457" i="17"/>
  <c r="W70" i="23" s="1"/>
  <c r="W458" i="17"/>
  <c r="W71" i="23" s="1"/>
  <c r="W404" i="17"/>
  <c r="W17" i="23" s="1"/>
  <c r="W456" i="17"/>
  <c r="W69" i="23" s="1"/>
  <c r="W452" i="17"/>
  <c r="W65" i="23" s="1"/>
  <c r="W65" i="17"/>
  <c r="W13" i="17"/>
  <c r="W454" i="17"/>
  <c r="W67" i="23" s="1"/>
  <c r="W455" i="17"/>
  <c r="W68" i="23" s="1"/>
  <c r="Y5" i="14"/>
  <c r="X489" i="14" l="1"/>
  <c r="Y103" i="14" s="1"/>
  <c r="X488" i="14"/>
  <c r="X101" i="20" s="1"/>
  <c r="X72" i="19"/>
  <c r="X187" i="24"/>
  <c r="AH187" i="28" s="1"/>
  <c r="AJ187" i="28" s="1"/>
  <c r="X48" i="18"/>
  <c r="X267" i="24"/>
  <c r="AH267" i="28" s="1"/>
  <c r="AJ267" i="28" s="1"/>
  <c r="X46" i="18"/>
  <c r="X265" i="24"/>
  <c r="AH265" i="28" s="1"/>
  <c r="AJ265" i="28" s="1"/>
  <c r="X58" i="20"/>
  <c r="Y59" i="14"/>
  <c r="X487" i="14"/>
  <c r="X111" i="24"/>
  <c r="AH111" i="28" s="1"/>
  <c r="AJ111" i="28" s="1"/>
  <c r="X94" i="18"/>
  <c r="X275" i="24"/>
  <c r="AH275" i="28" s="1"/>
  <c r="AJ275" i="28" s="1"/>
  <c r="X284" i="24"/>
  <c r="AH284" i="28" s="1"/>
  <c r="AJ284" i="28" s="1"/>
  <c r="X103" i="18"/>
  <c r="X110" i="18"/>
  <c r="X287" i="24"/>
  <c r="AH287" i="28" s="1"/>
  <c r="AJ287" i="28" s="1"/>
  <c r="X269" i="24"/>
  <c r="AH269" i="28" s="1"/>
  <c r="AJ269" i="28" s="1"/>
  <c r="X72" i="18"/>
  <c r="X112" i="19"/>
  <c r="X207" i="24"/>
  <c r="AH207" i="28" s="1"/>
  <c r="AJ207" i="28" s="1"/>
  <c r="X190" i="24"/>
  <c r="AH190" i="28" s="1"/>
  <c r="AJ190" i="28" s="1"/>
  <c r="X85" i="19"/>
  <c r="X9" i="18"/>
  <c r="X228" i="24"/>
  <c r="AH228" i="28" s="1"/>
  <c r="AJ228" i="28" s="1"/>
  <c r="X103" i="19"/>
  <c r="X202" i="24"/>
  <c r="AH202" i="28" s="1"/>
  <c r="AJ202" i="28" s="1"/>
  <c r="X183" i="24"/>
  <c r="AH183" i="28" s="1"/>
  <c r="AJ183" i="28" s="1"/>
  <c r="X46" i="19"/>
  <c r="X87" i="19"/>
  <c r="X192" i="24"/>
  <c r="AH192" i="28" s="1"/>
  <c r="AJ192" i="28" s="1"/>
  <c r="X101" i="19"/>
  <c r="X200" i="24"/>
  <c r="AH200" i="28" s="1"/>
  <c r="AJ200" i="28" s="1"/>
  <c r="X112" i="18"/>
  <c r="X289" i="24"/>
  <c r="AH289" i="28" s="1"/>
  <c r="AJ289" i="28" s="1"/>
  <c r="X48" i="19"/>
  <c r="X185" i="24"/>
  <c r="AH185" i="28" s="1"/>
  <c r="AJ185" i="28" s="1"/>
  <c r="Y100" i="14"/>
  <c r="X99" i="20"/>
  <c r="X13" i="19"/>
  <c r="X150" i="24"/>
  <c r="AH150" i="28" s="1"/>
  <c r="AJ150" i="28" s="1"/>
  <c r="X110" i="19"/>
  <c r="X205" i="24"/>
  <c r="AH205" i="28" s="1"/>
  <c r="AJ205" i="28" s="1"/>
  <c r="X13" i="18"/>
  <c r="X232" i="24"/>
  <c r="AH232" i="28" s="1"/>
  <c r="AJ232" i="28" s="1"/>
  <c r="X87" i="18"/>
  <c r="X274" i="24"/>
  <c r="AH274" i="28" s="1"/>
  <c r="AJ274" i="28" s="1"/>
  <c r="X193" i="24"/>
  <c r="AH193" i="28" s="1"/>
  <c r="AJ193" i="28" s="1"/>
  <c r="X94" i="19"/>
  <c r="X272" i="24"/>
  <c r="AH272" i="28" s="1"/>
  <c r="AJ272" i="28" s="1"/>
  <c r="X85" i="18"/>
  <c r="X57" i="20"/>
  <c r="Y58" i="14"/>
  <c r="X128" i="19"/>
  <c r="X223" i="24"/>
  <c r="AH223" i="28" s="1"/>
  <c r="AJ223" i="28" s="1"/>
  <c r="X282" i="14"/>
  <c r="X294" i="24"/>
  <c r="AH294" i="28" s="1"/>
  <c r="AJ294" i="28" s="1"/>
  <c r="X117" i="18"/>
  <c r="X268" i="24"/>
  <c r="AH268" i="28" s="1"/>
  <c r="AJ268" i="28" s="1"/>
  <c r="X60" i="18"/>
  <c r="X221" i="24"/>
  <c r="AH221" i="28" s="1"/>
  <c r="AJ221" i="28" s="1"/>
  <c r="X126" i="19"/>
  <c r="X59" i="20"/>
  <c r="Y60" i="14"/>
  <c r="X56" i="20"/>
  <c r="Y57" i="14"/>
  <c r="X9" i="19"/>
  <c r="X146" i="24"/>
  <c r="AH146" i="28" s="1"/>
  <c r="AJ146" i="28" s="1"/>
  <c r="X108" i="24"/>
  <c r="AH108" i="28" s="1"/>
  <c r="AJ108" i="28" s="1"/>
  <c r="X101" i="18"/>
  <c r="X282" i="24"/>
  <c r="AH282" i="28" s="1"/>
  <c r="AJ282" i="28" s="1"/>
  <c r="X186" i="24"/>
  <c r="AH186" i="28" s="1"/>
  <c r="AJ186" i="28" s="1"/>
  <c r="X60" i="19"/>
  <c r="W407" i="17"/>
  <c r="W20" i="23" s="1"/>
  <c r="Z498" i="17"/>
  <c r="Z102" i="25"/>
  <c r="AO102" i="28" s="1"/>
  <c r="Z109" i="23"/>
  <c r="AA110" i="17"/>
  <c r="Z387" i="25"/>
  <c r="AO387" i="28" s="1"/>
  <c r="X78" i="17"/>
  <c r="AJ26" i="28"/>
  <c r="Z31" i="23"/>
  <c r="AA32" i="17"/>
  <c r="Z319" i="25"/>
  <c r="AO319" i="28" s="1"/>
  <c r="W406" i="17"/>
  <c r="W19" i="23" s="1"/>
  <c r="Y430" i="17"/>
  <c r="Y43" i="23" s="1"/>
  <c r="AJ25" i="28"/>
  <c r="BO6" i="28"/>
  <c r="BQ5" i="28"/>
  <c r="BP5" i="28"/>
  <c r="W12" i="25"/>
  <c r="AF12" i="28" s="1"/>
  <c r="AG12" i="28" s="1"/>
  <c r="AO76" i="28"/>
  <c r="AO77" i="28"/>
  <c r="AL26" i="28"/>
  <c r="AL47" i="28"/>
  <c r="AL45" i="28"/>
  <c r="AL25" i="28"/>
  <c r="AL44" i="28"/>
  <c r="AI71" i="28"/>
  <c r="AI69" i="28"/>
  <c r="AI72" i="28"/>
  <c r="AI46" i="28"/>
  <c r="AF63" i="28"/>
  <c r="AG63" i="28" s="1"/>
  <c r="AF59" i="28"/>
  <c r="AG59" i="28" s="1"/>
  <c r="AF36" i="28"/>
  <c r="AF96" i="28"/>
  <c r="AF65" i="28"/>
  <c r="AG65" i="28" s="1"/>
  <c r="AF62" i="28"/>
  <c r="AG62" i="28" s="1"/>
  <c r="AF67" i="28"/>
  <c r="AG67" i="28" s="1"/>
  <c r="AF61" i="28"/>
  <c r="AG61" i="28" s="1"/>
  <c r="AF21" i="28"/>
  <c r="AG21" i="28" s="1"/>
  <c r="AF64" i="28"/>
  <c r="AG64" i="28" s="1"/>
  <c r="AF34" i="28"/>
  <c r="AF73" i="28"/>
  <c r="AF20" i="28"/>
  <c r="AG20" i="28" s="1"/>
  <c r="AF18" i="28"/>
  <c r="AG18" i="28" s="1"/>
  <c r="AF66" i="28"/>
  <c r="AG66" i="28" s="1"/>
  <c r="AF55" i="28"/>
  <c r="AG55" i="28" s="1"/>
  <c r="AF24" i="28"/>
  <c r="AG24" i="28" s="1"/>
  <c r="AF23" i="28"/>
  <c r="AG23" i="28" s="1"/>
  <c r="Z93" i="23"/>
  <c r="AA94" i="17"/>
  <c r="Z376" i="25"/>
  <c r="AO376" i="28" s="1"/>
  <c r="AC27" i="28"/>
  <c r="AD27" i="28" s="1"/>
  <c r="AC58" i="28"/>
  <c r="AD58" i="28" s="1"/>
  <c r="AB93" i="17"/>
  <c r="AB88" i="25" s="1"/>
  <c r="AU88" i="28" s="1"/>
  <c r="W409" i="17"/>
  <c r="W22" i="23" s="1"/>
  <c r="AH62" i="28"/>
  <c r="AH73" i="28"/>
  <c r="AJ73" i="28" s="1"/>
  <c r="AH32" i="28"/>
  <c r="AJ32" i="28" s="1"/>
  <c r="AH68" i="28"/>
  <c r="AJ68" i="28" s="1"/>
  <c r="AH76" i="28"/>
  <c r="AJ76" i="28" s="1"/>
  <c r="AH77" i="28"/>
  <c r="AJ77" i="28" s="1"/>
  <c r="AH72" i="28"/>
  <c r="AH33" i="28"/>
  <c r="AJ33" i="28" s="1"/>
  <c r="AH69" i="28"/>
  <c r="AH99" i="28"/>
  <c r="AJ99" i="28" s="1"/>
  <c r="AH70" i="28"/>
  <c r="AH97" i="28"/>
  <c r="AJ97" i="28" s="1"/>
  <c r="AH65" i="28"/>
  <c r="AH71" i="28"/>
  <c r="AH63" i="28"/>
  <c r="AH66" i="28"/>
  <c r="AH74" i="28"/>
  <c r="AJ74" i="28" s="1"/>
  <c r="AH75" i="28"/>
  <c r="AJ75" i="28" s="1"/>
  <c r="AH67" i="28"/>
  <c r="AH64" i="28"/>
  <c r="AE96" i="28"/>
  <c r="AG96" i="28" s="1"/>
  <c r="W58" i="24"/>
  <c r="AE58" i="28" s="1"/>
  <c r="X357" i="24"/>
  <c r="AH357" i="28" s="1"/>
  <c r="X74" i="20"/>
  <c r="Y75" i="14"/>
  <c r="X69" i="20"/>
  <c r="X352" i="24"/>
  <c r="AH352" i="28" s="1"/>
  <c r="Y70" i="14"/>
  <c r="X374" i="24"/>
  <c r="AH374" i="28" s="1"/>
  <c r="AJ374" i="28" s="1"/>
  <c r="X91" i="20"/>
  <c r="Y92" i="14"/>
  <c r="X330" i="24"/>
  <c r="AH330" i="28" s="1"/>
  <c r="AJ330" i="28" s="1"/>
  <c r="Y43" i="14"/>
  <c r="X42" i="20"/>
  <c r="X361" i="24"/>
  <c r="AH361" i="28" s="1"/>
  <c r="AJ361" i="28" s="1"/>
  <c r="X78" i="20"/>
  <c r="Y79" i="14"/>
  <c r="X362" i="24"/>
  <c r="AH362" i="28" s="1"/>
  <c r="AJ362" i="28" s="1"/>
  <c r="X79" i="20"/>
  <c r="Y80" i="14"/>
  <c r="W10" i="20"/>
  <c r="W298" i="24"/>
  <c r="AE298" i="28" s="1"/>
  <c r="X41" i="20"/>
  <c r="X329" i="24"/>
  <c r="AH329" i="28" s="1"/>
  <c r="AJ329" i="28" s="1"/>
  <c r="Y42" i="14"/>
  <c r="X102" i="24"/>
  <c r="X498" i="14"/>
  <c r="X492" i="14" s="1"/>
  <c r="Y73" i="14"/>
  <c r="X72" i="20"/>
  <c r="X355" i="24"/>
  <c r="AH355" i="28" s="1"/>
  <c r="AJ355" i="28" s="1"/>
  <c r="Y94" i="14"/>
  <c r="X93" i="20"/>
  <c r="X376" i="24"/>
  <c r="AH376" i="28" s="1"/>
  <c r="AJ376" i="28" s="1"/>
  <c r="X356" i="24"/>
  <c r="AH356" i="28" s="1"/>
  <c r="X73" i="20"/>
  <c r="Y74" i="14"/>
  <c r="Y45" i="14"/>
  <c r="X332" i="24"/>
  <c r="AH332" i="28" s="1"/>
  <c r="AJ332" i="28" s="1"/>
  <c r="X44" i="20"/>
  <c r="Y69" i="14"/>
  <c r="X351" i="24"/>
  <c r="AH351" i="28" s="1"/>
  <c r="X68" i="20"/>
  <c r="X359" i="24"/>
  <c r="AH359" i="28" s="1"/>
  <c r="X76" i="20"/>
  <c r="Y77" i="14"/>
  <c r="X13" i="24"/>
  <c r="AH13" i="28" s="1"/>
  <c r="AJ13" i="28" s="1"/>
  <c r="X366" i="24"/>
  <c r="AH366" i="28" s="1"/>
  <c r="AJ366" i="28" s="1"/>
  <c r="X83" i="20"/>
  <c r="Y84" i="14"/>
  <c r="Y52" i="14"/>
  <c r="X339" i="24"/>
  <c r="AH339" i="28" s="1"/>
  <c r="AJ339" i="28" s="1"/>
  <c r="X51" i="20"/>
  <c r="X49" i="20"/>
  <c r="X435" i="14"/>
  <c r="Y50" i="14"/>
  <c r="X337" i="24"/>
  <c r="AH337" i="28" s="1"/>
  <c r="AJ337" i="28" s="1"/>
  <c r="X358" i="24"/>
  <c r="AH358" i="28" s="1"/>
  <c r="Y76" i="14"/>
  <c r="X75" i="20"/>
  <c r="X80" i="20"/>
  <c r="Y81" i="14"/>
  <c r="X363" i="24"/>
  <c r="AH363" i="28" s="1"/>
  <c r="AJ363" i="28" s="1"/>
  <c r="X25" i="20"/>
  <c r="Y26" i="14"/>
  <c r="X313" i="24"/>
  <c r="AH313" i="28" s="1"/>
  <c r="AJ313" i="28" s="1"/>
  <c r="Y91" i="14"/>
  <c r="X90" i="20"/>
  <c r="X373" i="24"/>
  <c r="AH373" i="28" s="1"/>
  <c r="AJ373" i="28" s="1"/>
  <c r="X321" i="24"/>
  <c r="AH321" i="28" s="1"/>
  <c r="X33" i="20"/>
  <c r="Y34" i="14"/>
  <c r="X21" i="20"/>
  <c r="Y22" i="14"/>
  <c r="X309" i="24"/>
  <c r="AH309" i="28" s="1"/>
  <c r="X485" i="14"/>
  <c r="X98" i="14"/>
  <c r="X63" i="14" s="1"/>
  <c r="X320" i="24"/>
  <c r="AH320" i="28" s="1"/>
  <c r="AJ320" i="28" s="1"/>
  <c r="Y33" i="14"/>
  <c r="X32" i="20"/>
  <c r="X38" i="20"/>
  <c r="Y39" i="14"/>
  <c r="X326" i="24"/>
  <c r="AH326" i="28" s="1"/>
  <c r="AJ326" i="28" s="1"/>
  <c r="Y35" i="14"/>
  <c r="X34" i="20"/>
  <c r="X322" i="24"/>
  <c r="AH322" i="28" s="1"/>
  <c r="AJ322" i="28" s="1"/>
  <c r="X323" i="24"/>
  <c r="AH323" i="28" s="1"/>
  <c r="AJ323" i="28" s="1"/>
  <c r="Y36" i="14"/>
  <c r="X35" i="20"/>
  <c r="X26" i="20"/>
  <c r="Y27" i="14"/>
  <c r="X314" i="24"/>
  <c r="AH314" i="28" s="1"/>
  <c r="Y67" i="14"/>
  <c r="X66" i="20"/>
  <c r="X349" i="24"/>
  <c r="AH349" i="28" s="1"/>
  <c r="X17" i="24"/>
  <c r="AH17" i="28" s="1"/>
  <c r="X49" i="24"/>
  <c r="AH49" i="28" s="1"/>
  <c r="AJ49" i="28" s="1"/>
  <c r="X82" i="20"/>
  <c r="Y83" i="14"/>
  <c r="X365" i="24"/>
  <c r="AH365" i="28" s="1"/>
  <c r="AJ365" i="28" s="1"/>
  <c r="X388" i="24"/>
  <c r="AH388" i="28" s="1"/>
  <c r="AJ388" i="28" s="1"/>
  <c r="Y111" i="14"/>
  <c r="X110" i="20"/>
  <c r="Y85" i="14"/>
  <c r="X84" i="20"/>
  <c r="X367" i="24"/>
  <c r="AH367" i="28" s="1"/>
  <c r="AJ367" i="28" s="1"/>
  <c r="Y90" i="14"/>
  <c r="X89" i="20"/>
  <c r="X372" i="24"/>
  <c r="AH372" i="28" s="1"/>
  <c r="AJ372" i="28" s="1"/>
  <c r="X441" i="14"/>
  <c r="Y56" i="14"/>
  <c r="X55" i="20"/>
  <c r="X85" i="20"/>
  <c r="X368" i="24"/>
  <c r="AH368" i="28" s="1"/>
  <c r="AJ368" i="28" s="1"/>
  <c r="Y86" i="14"/>
  <c r="W97" i="20"/>
  <c r="W380" i="24"/>
  <c r="AE380" i="28" s="1"/>
  <c r="AG380" i="28" s="1"/>
  <c r="X94" i="20"/>
  <c r="Y95" i="14"/>
  <c r="X377" i="24"/>
  <c r="AH377" i="28" s="1"/>
  <c r="AJ377" i="28" s="1"/>
  <c r="X92" i="20"/>
  <c r="X375" i="24"/>
  <c r="AH375" i="28" s="1"/>
  <c r="AJ375" i="28" s="1"/>
  <c r="Y93" i="14"/>
  <c r="X13" i="20"/>
  <c r="X301" i="24"/>
  <c r="AH301" i="28" s="1"/>
  <c r="AJ301" i="28" s="1"/>
  <c r="X399" i="14"/>
  <c r="Y14" i="14"/>
  <c r="X350" i="24"/>
  <c r="AH350" i="28" s="1"/>
  <c r="X67" i="20"/>
  <c r="Y68" i="14"/>
  <c r="X319" i="24"/>
  <c r="AH319" i="28" s="1"/>
  <c r="AJ319" i="28" s="1"/>
  <c r="Y32" i="14"/>
  <c r="X31" i="20"/>
  <c r="Y44" i="14"/>
  <c r="X331" i="24"/>
  <c r="AH331" i="28" s="1"/>
  <c r="AJ331" i="28" s="1"/>
  <c r="X43" i="20"/>
  <c r="X17" i="20"/>
  <c r="X403" i="14"/>
  <c r="X305" i="24"/>
  <c r="AH305" i="28" s="1"/>
  <c r="Y18" i="14"/>
  <c r="X60" i="24"/>
  <c r="AH60" i="28" s="1"/>
  <c r="X45" i="20"/>
  <c r="X333" i="24"/>
  <c r="AH333" i="28" s="1"/>
  <c r="AJ333" i="28" s="1"/>
  <c r="Y46" i="14"/>
  <c r="X55" i="24"/>
  <c r="AH55" i="28" s="1"/>
  <c r="X109" i="20"/>
  <c r="X387" i="24"/>
  <c r="AH387" i="28" s="1"/>
  <c r="AJ387" i="28" s="1"/>
  <c r="Y110" i="14"/>
  <c r="X24" i="20"/>
  <c r="Y25" i="14"/>
  <c r="X312" i="24"/>
  <c r="AH312" i="28" s="1"/>
  <c r="AJ312" i="28" s="1"/>
  <c r="X107" i="20"/>
  <c r="X385" i="24"/>
  <c r="AH385" i="28" s="1"/>
  <c r="AJ385" i="28" s="1"/>
  <c r="Y108" i="14"/>
  <c r="Y72" i="14"/>
  <c r="X354" i="24"/>
  <c r="AH354" i="28" s="1"/>
  <c r="X71" i="20"/>
  <c r="X371" i="24"/>
  <c r="AH371" i="28" s="1"/>
  <c r="AJ371" i="28" s="1"/>
  <c r="X88" i="20"/>
  <c r="Y89" i="14"/>
  <c r="X23" i="20"/>
  <c r="X311" i="24"/>
  <c r="AH311" i="28" s="1"/>
  <c r="Y24" i="14"/>
  <c r="X18" i="20"/>
  <c r="X306" i="24"/>
  <c r="AH306" i="28" s="1"/>
  <c r="Y19" i="14"/>
  <c r="Y82" i="14"/>
  <c r="X81" i="20"/>
  <c r="X364" i="24"/>
  <c r="AH364" i="28" s="1"/>
  <c r="AJ364" i="28" s="1"/>
  <c r="X86" i="20"/>
  <c r="Y87" i="14"/>
  <c r="X369" i="24"/>
  <c r="AH369" i="28" s="1"/>
  <c r="AJ369" i="28" s="1"/>
  <c r="W9" i="24"/>
  <c r="AE9" i="28" s="1"/>
  <c r="W449" i="14"/>
  <c r="W395" i="14" s="1"/>
  <c r="X96" i="24"/>
  <c r="X50" i="20"/>
  <c r="Y51" i="14"/>
  <c r="X338" i="24"/>
  <c r="AH338" i="28" s="1"/>
  <c r="AJ338" i="28" s="1"/>
  <c r="X28" i="20"/>
  <c r="Y29" i="14"/>
  <c r="X316" i="24"/>
  <c r="AH316" i="28" s="1"/>
  <c r="X324" i="24"/>
  <c r="AH324" i="28" s="1"/>
  <c r="AJ324" i="28" s="1"/>
  <c r="Y37" i="14"/>
  <c r="X36" i="20"/>
  <c r="X27" i="20"/>
  <c r="X315" i="24"/>
  <c r="AH315" i="28" s="1"/>
  <c r="Y28" i="14"/>
  <c r="X348" i="24"/>
  <c r="AH348" i="28" s="1"/>
  <c r="X451" i="14"/>
  <c r="Y66" i="14"/>
  <c r="X65" i="20"/>
  <c r="X39" i="20"/>
  <c r="Y40" i="14"/>
  <c r="X327" i="24"/>
  <c r="AH327" i="28" s="1"/>
  <c r="AJ327" i="28" s="1"/>
  <c r="X52" i="20"/>
  <c r="Y53" i="14"/>
  <c r="X340" i="24"/>
  <c r="AH340" i="28" s="1"/>
  <c r="AJ340" i="28" s="1"/>
  <c r="X29" i="20"/>
  <c r="Y30" i="14"/>
  <c r="X317" i="24"/>
  <c r="AH317" i="28" s="1"/>
  <c r="AJ317" i="28" s="1"/>
  <c r="X328" i="24"/>
  <c r="AH328" i="28" s="1"/>
  <c r="AJ328" i="28" s="1"/>
  <c r="X40" i="20"/>
  <c r="Y41" i="14"/>
  <c r="X108" i="20"/>
  <c r="X386" i="24"/>
  <c r="AH386" i="28" s="1"/>
  <c r="AJ386" i="28" s="1"/>
  <c r="Y109" i="14"/>
  <c r="X22" i="20"/>
  <c r="X310" i="24"/>
  <c r="AH310" i="28" s="1"/>
  <c r="Y23" i="14"/>
  <c r="X59" i="24"/>
  <c r="AH59" i="28" s="1"/>
  <c r="X450" i="14"/>
  <c r="X12" i="24"/>
  <c r="AH12" i="28" s="1"/>
  <c r="X398" i="14"/>
  <c r="X11" i="14"/>
  <c r="X384" i="24"/>
  <c r="AH384" i="28" s="1"/>
  <c r="AJ384" i="28" s="1"/>
  <c r="X106" i="20"/>
  <c r="Y107" i="14"/>
  <c r="X318" i="24"/>
  <c r="AH318" i="28" s="1"/>
  <c r="AJ318" i="28" s="1"/>
  <c r="Y31" i="14"/>
  <c r="X30" i="20"/>
  <c r="X334" i="24"/>
  <c r="AH334" i="28" s="1"/>
  <c r="AJ334" i="28" s="1"/>
  <c r="Y47" i="14"/>
  <c r="X46" i="20"/>
  <c r="X37" i="20"/>
  <c r="X325" i="24"/>
  <c r="AH325" i="28" s="1"/>
  <c r="Y38" i="14"/>
  <c r="X353" i="24"/>
  <c r="AH353" i="28" s="1"/>
  <c r="X70" i="20"/>
  <c r="Y71" i="14"/>
  <c r="Y78" i="14"/>
  <c r="X360" i="24"/>
  <c r="AH360" i="28" s="1"/>
  <c r="AJ360" i="28" s="1"/>
  <c r="X77" i="20"/>
  <c r="X19" i="20"/>
  <c r="X307" i="24"/>
  <c r="AH307" i="28" s="1"/>
  <c r="Y20" i="14"/>
  <c r="X20" i="20"/>
  <c r="Y21" i="14"/>
  <c r="X308" i="24"/>
  <c r="AH308" i="28" s="1"/>
  <c r="Y88" i="14"/>
  <c r="X370" i="24"/>
  <c r="AH370" i="28" s="1"/>
  <c r="AJ370" i="28" s="1"/>
  <c r="X87" i="20"/>
  <c r="Y15" i="14"/>
  <c r="X14" i="20"/>
  <c r="X302" i="24"/>
  <c r="AH302" i="28" s="1"/>
  <c r="AJ302" i="28" s="1"/>
  <c r="Z45" i="17"/>
  <c r="Z431" i="17" s="1"/>
  <c r="Z44" i="23" s="1"/>
  <c r="Z90" i="23"/>
  <c r="AA91" i="17"/>
  <c r="Z373" i="25"/>
  <c r="AO373" i="28" s="1"/>
  <c r="W360" i="25"/>
  <c r="AF360" i="28" s="1"/>
  <c r="AA375" i="25"/>
  <c r="AR375" i="28" s="1"/>
  <c r="Y332" i="25"/>
  <c r="AL332" i="28" s="1"/>
  <c r="W22" i="25"/>
  <c r="Z94" i="23"/>
  <c r="Z377" i="25"/>
  <c r="AO377" i="28" s="1"/>
  <c r="AA95" i="17"/>
  <c r="Y446" i="17"/>
  <c r="Y59" i="23" s="1"/>
  <c r="X76" i="23"/>
  <c r="V62" i="23"/>
  <c r="AA32" i="23"/>
  <c r="W308" i="25"/>
  <c r="AF308" i="28" s="1"/>
  <c r="AG308" i="28" s="1"/>
  <c r="W349" i="25"/>
  <c r="AF349" i="28" s="1"/>
  <c r="AG349" i="28" s="1"/>
  <c r="V17" i="25"/>
  <c r="AC17" i="28" s="1"/>
  <c r="AD17" i="28" s="1"/>
  <c r="AB228" i="25"/>
  <c r="AU228" i="28" s="1"/>
  <c r="X35" i="25"/>
  <c r="X43" i="25"/>
  <c r="W299" i="25"/>
  <c r="AF299" i="28" s="1"/>
  <c r="AG299" i="28" s="1"/>
  <c r="Z372" i="25"/>
  <c r="AO372" i="28" s="1"/>
  <c r="X31" i="25"/>
  <c r="Y334" i="25"/>
  <c r="AL334" i="28" s="1"/>
  <c r="AA368" i="25"/>
  <c r="AR368" i="28" s="1"/>
  <c r="Y301" i="25"/>
  <c r="AL301" i="28" s="1"/>
  <c r="AA366" i="25"/>
  <c r="AR366" i="28" s="1"/>
  <c r="AB146" i="25"/>
  <c r="AU146" i="28" s="1"/>
  <c r="AB9" i="22"/>
  <c r="X42" i="25"/>
  <c r="W353" i="25"/>
  <c r="AF353" i="28" s="1"/>
  <c r="AG353" i="28" s="1"/>
  <c r="X28" i="25"/>
  <c r="X53" i="25"/>
  <c r="AI53" i="28" s="1"/>
  <c r="W49" i="25"/>
  <c r="AF49" i="28" s="1"/>
  <c r="W339" i="25"/>
  <c r="AF339" i="28" s="1"/>
  <c r="AB75" i="25"/>
  <c r="AU75" i="28" s="1"/>
  <c r="V314" i="25"/>
  <c r="AC314" i="28" s="1"/>
  <c r="AD314" i="28" s="1"/>
  <c r="W321" i="25"/>
  <c r="AF321" i="28" s="1"/>
  <c r="W350" i="25"/>
  <c r="AF350" i="28" s="1"/>
  <c r="AG350" i="28" s="1"/>
  <c r="X30" i="25"/>
  <c r="X358" i="25"/>
  <c r="AI358" i="28" s="1"/>
  <c r="X37" i="25"/>
  <c r="AA78" i="25"/>
  <c r="AR78" i="28" s="1"/>
  <c r="Z364" i="25"/>
  <c r="AO364" i="28" s="1"/>
  <c r="AB97" i="25"/>
  <c r="AU97" i="28" s="1"/>
  <c r="Z363" i="25"/>
  <c r="AO363" i="28" s="1"/>
  <c r="AA84" i="25"/>
  <c r="AR84" i="28" s="1"/>
  <c r="X74" i="25"/>
  <c r="AB289" i="25"/>
  <c r="AU289" i="28" s="1"/>
  <c r="W352" i="25"/>
  <c r="AF352" i="28" s="1"/>
  <c r="AG352" i="28" s="1"/>
  <c r="W305" i="25"/>
  <c r="AF305" i="28" s="1"/>
  <c r="AG305" i="28" s="1"/>
  <c r="W13" i="25"/>
  <c r="W19" i="25"/>
  <c r="X101" i="25"/>
  <c r="X38" i="25"/>
  <c r="W323" i="25"/>
  <c r="AF323" i="28" s="1"/>
  <c r="Y68" i="25"/>
  <c r="V336" i="25"/>
  <c r="AC336" i="28" s="1"/>
  <c r="W346" i="25"/>
  <c r="AF346" i="28" s="1"/>
  <c r="AG346" i="28" s="1"/>
  <c r="X356" i="25"/>
  <c r="AI356" i="28" s="1"/>
  <c r="W60" i="25"/>
  <c r="W354" i="25"/>
  <c r="AF354" i="28" s="1"/>
  <c r="AG354" i="28" s="1"/>
  <c r="W309" i="25"/>
  <c r="AF309" i="28" s="1"/>
  <c r="AG309" i="28" s="1"/>
  <c r="X70" i="25"/>
  <c r="X333" i="25"/>
  <c r="AI333" i="28" s="1"/>
  <c r="AA83" i="25"/>
  <c r="AR83" i="28" s="1"/>
  <c r="W383" i="25"/>
  <c r="AF383" i="28" s="1"/>
  <c r="X39" i="25"/>
  <c r="X51" i="25"/>
  <c r="AI51" i="28" s="1"/>
  <c r="W342" i="25"/>
  <c r="AF342" i="28" s="1"/>
  <c r="AG342" i="28" s="1"/>
  <c r="Z374" i="25"/>
  <c r="AO374" i="28" s="1"/>
  <c r="X73" i="25"/>
  <c r="AA99" i="25"/>
  <c r="AR99" i="28" s="1"/>
  <c r="W351" i="25"/>
  <c r="AF351" i="28" s="1"/>
  <c r="AG351" i="28" s="1"/>
  <c r="W348" i="25"/>
  <c r="AF348" i="28" s="1"/>
  <c r="AG348" i="28" s="1"/>
  <c r="W311" i="25"/>
  <c r="AF311" i="28" s="1"/>
  <c r="AG311" i="28" s="1"/>
  <c r="X361" i="25"/>
  <c r="AI361" i="28" s="1"/>
  <c r="AA82" i="25"/>
  <c r="AR82" i="28" s="1"/>
  <c r="X41" i="25"/>
  <c r="X40" i="25"/>
  <c r="X80" i="25"/>
  <c r="AI80" i="28" s="1"/>
  <c r="AA225" i="25"/>
  <c r="AR225" i="28" s="1"/>
  <c r="AA130" i="22"/>
  <c r="U298" i="25"/>
  <c r="Z298" i="28" s="1"/>
  <c r="AA298" i="28" s="1"/>
  <c r="Y380" i="25"/>
  <c r="AL380" i="28" s="1"/>
  <c r="AA98" i="25"/>
  <c r="AR98" i="28" s="1"/>
  <c r="W316" i="25"/>
  <c r="AF316" i="28" s="1"/>
  <c r="AG316" i="28" s="1"/>
  <c r="Y302" i="25"/>
  <c r="AL302" i="28" s="1"/>
  <c r="AA320" i="25"/>
  <c r="AR320" i="28" s="1"/>
  <c r="Y72" i="25"/>
  <c r="W436" i="17"/>
  <c r="W49" i="23" s="1"/>
  <c r="W50" i="25"/>
  <c r="AF50" i="28" s="1"/>
  <c r="V345" i="25"/>
  <c r="AC345" i="28" s="1"/>
  <c r="AD345" i="28" s="1"/>
  <c r="X359" i="25"/>
  <c r="AI359" i="28" s="1"/>
  <c r="AB9" i="21"/>
  <c r="AB112" i="21"/>
  <c r="AB33" i="17"/>
  <c r="AA92" i="17"/>
  <c r="X55" i="17"/>
  <c r="AA475" i="17"/>
  <c r="AA88" i="23" s="1"/>
  <c r="AA81" i="17"/>
  <c r="Z486" i="17"/>
  <c r="Z99" i="23" s="1"/>
  <c r="X428" i="17"/>
  <c r="X41" i="23" s="1"/>
  <c r="X437" i="17"/>
  <c r="X50" i="23" s="1"/>
  <c r="AA469" i="17"/>
  <c r="AA82" i="23" s="1"/>
  <c r="AA494" i="17"/>
  <c r="AA107" i="23" s="1"/>
  <c r="W63" i="17"/>
  <c r="X427" i="17"/>
  <c r="X40" i="23" s="1"/>
  <c r="X426" i="17"/>
  <c r="X39" i="23" s="1"/>
  <c r="Y463" i="17"/>
  <c r="Y76" i="23" s="1"/>
  <c r="X442" i="17"/>
  <c r="X55" i="23" s="1"/>
  <c r="AB103" i="17"/>
  <c r="X429" i="17"/>
  <c r="X42" i="23" s="1"/>
  <c r="Z487" i="17"/>
  <c r="Z100" i="23" s="1"/>
  <c r="Z15" i="17"/>
  <c r="V11" i="17"/>
  <c r="AB102" i="17"/>
  <c r="AB86" i="17"/>
  <c r="X443" i="17"/>
  <c r="X56" i="23" s="1"/>
  <c r="W405" i="17"/>
  <c r="W18" i="23" s="1"/>
  <c r="X439" i="17"/>
  <c r="X52" i="23" s="1"/>
  <c r="AA90" i="17"/>
  <c r="Z14" i="17"/>
  <c r="X423" i="17"/>
  <c r="X36" i="23" s="1"/>
  <c r="AA82" i="17"/>
  <c r="X444" i="17"/>
  <c r="X57" i="23" s="1"/>
  <c r="X424" i="17"/>
  <c r="X37" i="23" s="1"/>
  <c r="X445" i="17"/>
  <c r="X58" i="23" s="1"/>
  <c r="Z485" i="17"/>
  <c r="Z98" i="23" s="1"/>
  <c r="X416" i="17"/>
  <c r="X29" i="23" s="1"/>
  <c r="X421" i="17"/>
  <c r="X34" i="23" s="1"/>
  <c r="X425" i="17"/>
  <c r="X38" i="23" s="1"/>
  <c r="AA495" i="17"/>
  <c r="AA108" i="23" s="1"/>
  <c r="AB84" i="17"/>
  <c r="AB470" i="17" s="1"/>
  <c r="AB83" i="23" s="1"/>
  <c r="Y459" i="17"/>
  <c r="Y72" i="23" s="1"/>
  <c r="X471" i="17"/>
  <c r="X84" i="23" s="1"/>
  <c r="Y74" i="17"/>
  <c r="X36" i="17"/>
  <c r="X52" i="17"/>
  <c r="AA473" i="17"/>
  <c r="AA86" i="23" s="1"/>
  <c r="AA474" i="17"/>
  <c r="AA87" i="23" s="1"/>
  <c r="AB493" i="17"/>
  <c r="AB106" i="23" s="1"/>
  <c r="X106" i="17"/>
  <c r="X497" i="17"/>
  <c r="X110" i="23" s="1"/>
  <c r="Z98" i="17"/>
  <c r="AB118" i="17"/>
  <c r="AB393" i="17"/>
  <c r="AB386" i="17"/>
  <c r="AB377" i="17"/>
  <c r="AB361" i="17"/>
  <c r="AB370" i="17"/>
  <c r="AB336" i="17"/>
  <c r="AB348" i="17"/>
  <c r="AB379" i="17"/>
  <c r="AB324" i="17"/>
  <c r="AB363" i="17"/>
  <c r="AB322" i="17"/>
  <c r="AB278" i="17"/>
  <c r="AB280" i="17"/>
  <c r="AB264" i="17"/>
  <c r="AB262" i="17"/>
  <c r="AB255" i="17"/>
  <c r="AB246" i="17"/>
  <c r="AB239" i="17"/>
  <c r="AB253" i="17"/>
  <c r="AB237" i="17"/>
  <c r="AB198" i="17"/>
  <c r="AB224" i="17"/>
  <c r="AB212" i="17"/>
  <c r="AB200" i="17"/>
  <c r="Y76" i="17"/>
  <c r="X414" i="17"/>
  <c r="X27" i="23" s="1"/>
  <c r="AB466" i="17"/>
  <c r="AB79" i="23" s="1"/>
  <c r="Y46" i="17"/>
  <c r="X461" i="17"/>
  <c r="X74" i="23" s="1"/>
  <c r="X464" i="17"/>
  <c r="X77" i="23" s="1"/>
  <c r="Z47" i="17"/>
  <c r="X417" i="17"/>
  <c r="X30" i="23" s="1"/>
  <c r="AB289" i="17"/>
  <c r="AB165" i="17"/>
  <c r="AC6" i="17"/>
  <c r="Y79" i="17"/>
  <c r="AB126" i="17"/>
  <c r="Y126" i="17"/>
  <c r="Y411" i="17"/>
  <c r="Y24" i="23" s="1"/>
  <c r="V403" i="17"/>
  <c r="V16" i="23" s="1"/>
  <c r="W27" i="17"/>
  <c r="U395" i="17"/>
  <c r="U8" i="23" s="1"/>
  <c r="X29" i="17"/>
  <c r="Y6" i="14"/>
  <c r="X34" i="17"/>
  <c r="X24" i="17"/>
  <c r="X68" i="17"/>
  <c r="X66" i="17"/>
  <c r="W451" i="17"/>
  <c r="W64" i="23" s="1"/>
  <c r="X72" i="17"/>
  <c r="X67" i="17"/>
  <c r="X70" i="17"/>
  <c r="X22" i="17"/>
  <c r="X21" i="17"/>
  <c r="X64" i="17"/>
  <c r="X12" i="17"/>
  <c r="X69" i="17"/>
  <c r="X18" i="17"/>
  <c r="X71" i="17"/>
  <c r="W399" i="17"/>
  <c r="W12" i="23" s="1"/>
  <c r="Y120" i="14"/>
  <c r="Y121" i="14"/>
  <c r="Y153" i="14"/>
  <c r="Y130" i="14"/>
  <c r="Y166" i="14"/>
  <c r="Y346" i="14"/>
  <c r="Y316" i="14"/>
  <c r="Y349" i="14"/>
  <c r="Y352" i="14"/>
  <c r="Y325" i="14"/>
  <c r="Y129" i="14"/>
  <c r="Y382" i="14"/>
  <c r="Y329" i="14"/>
  <c r="Y334" i="14"/>
  <c r="Y317" i="14"/>
  <c r="Y193" i="14"/>
  <c r="Y181" i="14"/>
  <c r="Y249" i="14"/>
  <c r="AC259" i="17"/>
  <c r="AC306" i="17"/>
  <c r="AC234" i="17"/>
  <c r="AC215" i="17"/>
  <c r="AC295" i="17"/>
  <c r="AC218" i="17"/>
  <c r="AC139" i="17"/>
  <c r="AC156" i="17"/>
  <c r="AC364" i="17"/>
  <c r="AC222" i="17"/>
  <c r="AC319" i="17"/>
  <c r="AC293" i="17"/>
  <c r="AC176" i="17"/>
  <c r="Y383" i="14"/>
  <c r="Y217" i="14"/>
  <c r="Y152" i="14"/>
  <c r="AC316" i="17"/>
  <c r="AC243" i="17"/>
  <c r="AC296" i="17"/>
  <c r="AC342" i="17"/>
  <c r="AC380" i="17"/>
  <c r="AC173" i="17"/>
  <c r="AC133" i="17"/>
  <c r="AC271" i="17"/>
  <c r="Y139" i="14"/>
  <c r="Y148" i="14"/>
  <c r="Y132" i="14"/>
  <c r="Y122" i="14"/>
  <c r="Y178" i="14"/>
  <c r="Y343" i="14"/>
  <c r="Y310" i="14"/>
  <c r="Y304" i="14"/>
  <c r="Y354" i="14"/>
  <c r="Y311" i="14"/>
  <c r="Y127" i="14"/>
  <c r="Y330" i="14"/>
  <c r="Y250" i="14"/>
  <c r="Y318" i="14"/>
  <c r="Y299" i="14"/>
  <c r="Y314" i="14"/>
  <c r="Y266" i="14"/>
  <c r="Y182" i="14"/>
  <c r="Y144" i="14"/>
  <c r="Y128" i="14"/>
  <c r="Y214" i="14"/>
  <c r="Y218" i="14"/>
  <c r="Y202" i="14"/>
  <c r="Y226" i="14"/>
  <c r="Y167" i="14"/>
  <c r="AC273" i="17"/>
  <c r="AC383" i="17"/>
  <c r="AC305" i="17"/>
  <c r="AC170" i="17"/>
  <c r="AC182" i="17"/>
  <c r="AC214" i="17"/>
  <c r="AC202" i="17"/>
  <c r="AC195" i="17"/>
  <c r="AC350" i="17"/>
  <c r="AC151" i="17"/>
  <c r="AC221" i="17"/>
  <c r="AC366" i="17"/>
  <c r="AC185" i="17"/>
  <c r="AC298" i="17"/>
  <c r="AC171" i="17"/>
  <c r="AC354" i="17"/>
  <c r="AC180" i="17"/>
  <c r="AC131" i="17"/>
  <c r="AC163" i="17"/>
  <c r="AC338" i="17"/>
  <c r="AC241" i="17"/>
  <c r="AC216" i="17"/>
  <c r="AC181" i="17"/>
  <c r="AC265" i="17"/>
  <c r="AC302" i="17"/>
  <c r="AC330" i="17"/>
  <c r="AC134" i="17"/>
  <c r="AC209" i="17"/>
  <c r="AC351" i="17"/>
  <c r="AC318" i="17"/>
  <c r="AC190" i="17"/>
  <c r="AC304" i="17"/>
  <c r="AC339" i="17"/>
  <c r="AC166" i="17"/>
  <c r="AC340" i="17"/>
  <c r="AC228" i="17"/>
  <c r="AC120" i="17"/>
  <c r="AC172" i="17"/>
  <c r="AC244" i="17"/>
  <c r="AC123" i="17"/>
  <c r="Y293" i="14"/>
  <c r="Y350" i="14"/>
  <c r="Y240" i="14"/>
  <c r="Y243" i="14"/>
  <c r="AC267" i="17"/>
  <c r="AC341" i="17"/>
  <c r="AC183" i="17"/>
  <c r="AC334" i="17"/>
  <c r="AC309" i="17"/>
  <c r="AC381" i="17"/>
  <c r="AC357" i="17"/>
  <c r="Y145" i="14"/>
  <c r="Y174" i="14"/>
  <c r="Y151" i="14"/>
  <c r="Y173" i="14"/>
  <c r="Y389" i="14"/>
  <c r="Y373" i="14"/>
  <c r="Y315" i="14"/>
  <c r="Y326" i="14"/>
  <c r="Y309" i="14"/>
  <c r="Y308" i="14"/>
  <c r="Y146" i="14"/>
  <c r="Y327" i="14"/>
  <c r="Y356" i="14"/>
  <c r="Y155" i="14"/>
  <c r="Y286" i="14"/>
  <c r="Y351" i="14"/>
  <c r="Y244" i="14"/>
  <c r="Y203" i="14"/>
  <c r="Y191" i="14"/>
  <c r="Y185" i="14"/>
  <c r="Y230" i="14"/>
  <c r="Y225" i="14"/>
  <c r="Y186" i="14"/>
  <c r="Y270" i="14"/>
  <c r="Y220" i="14"/>
  <c r="AC274" i="17"/>
  <c r="AC208" i="17"/>
  <c r="AC203" i="17"/>
  <c r="AC220" i="17"/>
  <c r="AC290" i="17"/>
  <c r="AC210" i="17"/>
  <c r="AC119" i="17"/>
  <c r="AC178" i="17"/>
  <c r="AC184" i="17"/>
  <c r="AC242" i="17"/>
  <c r="AC352" i="17"/>
  <c r="AC175" i="17"/>
  <c r="AC143" i="17"/>
  <c r="AC155" i="17"/>
  <c r="AC150" i="17"/>
  <c r="Y150" i="14"/>
  <c r="Y357" i="14"/>
  <c r="Y190" i="14"/>
  <c r="AC368" i="17"/>
  <c r="AC179" i="17"/>
  <c r="AC343" i="17"/>
  <c r="AC213" i="17"/>
  <c r="AC299" i="17"/>
  <c r="Y143" i="14"/>
  <c r="Y180" i="14"/>
  <c r="Y172" i="14"/>
  <c r="Y137" i="14"/>
  <c r="Y381" i="14"/>
  <c r="Y340" i="14"/>
  <c r="Y301" i="14"/>
  <c r="Y374" i="14"/>
  <c r="Y364" i="14"/>
  <c r="Y302" i="14"/>
  <c r="Y141" i="14"/>
  <c r="Y313" i="14"/>
  <c r="Y353" i="14"/>
  <c r="Y355" i="14"/>
  <c r="Y265" i="14"/>
  <c r="Y305" i="14"/>
  <c r="Y232" i="14"/>
  <c r="Y274" i="14"/>
  <c r="Y229" i="14"/>
  <c r="Y183" i="14"/>
  <c r="Y208" i="14"/>
  <c r="Y338" i="14"/>
  <c r="Y188" i="14"/>
  <c r="Y241" i="14"/>
  <c r="Y233" i="14"/>
  <c r="AC256" i="17"/>
  <c r="AC232" i="17"/>
  <c r="AC201" i="17"/>
  <c r="AC311" i="17"/>
  <c r="AC390" i="17"/>
  <c r="AC219" i="17"/>
  <c r="AC300" i="17"/>
  <c r="AC240" i="17"/>
  <c r="AC229" i="17"/>
  <c r="AC149" i="17"/>
  <c r="AC303" i="17"/>
  <c r="AC326" i="17"/>
  <c r="AC177" i="17"/>
  <c r="AC374" i="17"/>
  <c r="Y292" i="14"/>
  <c r="Y358" i="14"/>
  <c r="Y219" i="14"/>
  <c r="Y206" i="14"/>
  <c r="AC192" i="17"/>
  <c r="AC137" i="17"/>
  <c r="AC230" i="17"/>
  <c r="AC152" i="17"/>
  <c r="AC373" i="17"/>
  <c r="AC205" i="17"/>
  <c r="AC356" i="17"/>
  <c r="AC297" i="17"/>
  <c r="Y205" i="14"/>
  <c r="Y170" i="14"/>
  <c r="Y135" i="14"/>
  <c r="Y306" i="14"/>
  <c r="Y296" i="14"/>
  <c r="Y303" i="14"/>
  <c r="Y247" i="14"/>
  <c r="AC225" i="17"/>
  <c r="AC226" i="17"/>
  <c r="AC250" i="17"/>
  <c r="AC355" i="17"/>
  <c r="AC317" i="17"/>
  <c r="AC207" i="17"/>
  <c r="AC307" i="17"/>
  <c r="AC186" i="17"/>
  <c r="AC358" i="17"/>
  <c r="Y169" i="14"/>
  <c r="Y119" i="14"/>
  <c r="Y192" i="14"/>
  <c r="Y123" i="14"/>
  <c r="Y171" i="14"/>
  <c r="Y390" i="14"/>
  <c r="Y154" i="14"/>
  <c r="Y297" i="14"/>
  <c r="Y163" i="14"/>
  <c r="Y273" i="14"/>
  <c r="Y337" i="14"/>
  <c r="Y272" i="14"/>
  <c r="Y342" i="14"/>
  <c r="Y312" i="14"/>
  <c r="Y184" i="14"/>
  <c r="Y275" i="14"/>
  <c r="Y257" i="14"/>
  <c r="Y298" i="14"/>
  <c r="Y256" i="14"/>
  <c r="Y242" i="14"/>
  <c r="Y179" i="14"/>
  <c r="Y222" i="14"/>
  <c r="Y136" i="14"/>
  <c r="Y204" i="14"/>
  <c r="AC257" i="17"/>
  <c r="AC122" i="17"/>
  <c r="AC231" i="17"/>
  <c r="AC174" i="17"/>
  <c r="AC135" i="17"/>
  <c r="AC270" i="17"/>
  <c r="AC187" i="17"/>
  <c r="AC162" i="17"/>
  <c r="AC301" i="17"/>
  <c r="AC294" i="17"/>
  <c r="AC247" i="17"/>
  <c r="AC353" i="17"/>
  <c r="AC291" i="17"/>
  <c r="Y131" i="14"/>
  <c r="Y162" i="14"/>
  <c r="Y371" i="14"/>
  <c r="Y176" i="14"/>
  <c r="Y168" i="14"/>
  <c r="Y138" i="14"/>
  <c r="Y333" i="14"/>
  <c r="Y149" i="14"/>
  <c r="Y291" i="14"/>
  <c r="Y368" i="14"/>
  <c r="Y258" i="14"/>
  <c r="Y380" i="14"/>
  <c r="Y287" i="14"/>
  <c r="Y344" i="14"/>
  <c r="Y341" i="14"/>
  <c r="Y365" i="14"/>
  <c r="Y269" i="14"/>
  <c r="Y215" i="14"/>
  <c r="Y234" i="14"/>
  <c r="Y210" i="14"/>
  <c r="Y290" i="14"/>
  <c r="Y267" i="14"/>
  <c r="Y259" i="14"/>
  <c r="Y228" i="14"/>
  <c r="Y177" i="14"/>
  <c r="AC258" i="17"/>
  <c r="AC371" i="17"/>
  <c r="AC144" i="17"/>
  <c r="AC136" i="17"/>
  <c r="AC168" i="17"/>
  <c r="AC328" i="17"/>
  <c r="AC193" i="17"/>
  <c r="AC129" i="17"/>
  <c r="AC329" i="17"/>
  <c r="AC189" i="17"/>
  <c r="AC132" i="17"/>
  <c r="AC286" i="17"/>
  <c r="AC333" i="17"/>
  <c r="AC141" i="17"/>
  <c r="AC154" i="17"/>
  <c r="AC313" i="17"/>
  <c r="Y147" i="14"/>
  <c r="Y134" i="14"/>
  <c r="Y366" i="14"/>
  <c r="Y156" i="14"/>
  <c r="Y140" i="14"/>
  <c r="Y133" i="14"/>
  <c r="Y319" i="14"/>
  <c r="Y345" i="14"/>
  <c r="Y268" i="14"/>
  <c r="Y372" i="14"/>
  <c r="Y227" i="14"/>
  <c r="Y339" i="14"/>
  <c r="Y307" i="14"/>
  <c r="Y332" i="14"/>
  <c r="Y300" i="14"/>
  <c r="Y367" i="14"/>
  <c r="Y328" i="14"/>
  <c r="Y207" i="14"/>
  <c r="Y189" i="14"/>
  <c r="Y194" i="14"/>
  <c r="Y221" i="14"/>
  <c r="Y248" i="14"/>
  <c r="Y231" i="14"/>
  <c r="Y187" i="14"/>
  <c r="Y213" i="14"/>
  <c r="AC272" i="17"/>
  <c r="AC344" i="17"/>
  <c r="AC310" i="17"/>
  <c r="AC292" i="17"/>
  <c r="AC332" i="17"/>
  <c r="AC345" i="17"/>
  <c r="AC204" i="17"/>
  <c r="AC128" i="17"/>
  <c r="AC331" i="17"/>
  <c r="AC194" i="17"/>
  <c r="AC287" i="17"/>
  <c r="AC266" i="17"/>
  <c r="AC227" i="17"/>
  <c r="AC145" i="17"/>
  <c r="AC315" i="17"/>
  <c r="AC269" i="17"/>
  <c r="AC206" i="17"/>
  <c r="AC140" i="17"/>
  <c r="AC130" i="17"/>
  <c r="AC337" i="17"/>
  <c r="AC372" i="17"/>
  <c r="AC365" i="17"/>
  <c r="AC312" i="17"/>
  <c r="AC233" i="17"/>
  <c r="AC146" i="17"/>
  <c r="Y271" i="14"/>
  <c r="Y294" i="14"/>
  <c r="Y209" i="14"/>
  <c r="Y201" i="14"/>
  <c r="Y216" i="14"/>
  <c r="Y175" i="14"/>
  <c r="Y195" i="14"/>
  <c r="AC382" i="17"/>
  <c r="AC127" i="17"/>
  <c r="AC346" i="17"/>
  <c r="AC142" i="17"/>
  <c r="AC349" i="17"/>
  <c r="AC153" i="17"/>
  <c r="AC249" i="17"/>
  <c r="AC138" i="17"/>
  <c r="AC389" i="17"/>
  <c r="AC167" i="17"/>
  <c r="AC148" i="17"/>
  <c r="AC248" i="17"/>
  <c r="AC188" i="17"/>
  <c r="AC169" i="17"/>
  <c r="AC217" i="17"/>
  <c r="AC327" i="17"/>
  <c r="Y142" i="14"/>
  <c r="Y295" i="14"/>
  <c r="Y331" i="14"/>
  <c r="AC275" i="17"/>
  <c r="AC191" i="17"/>
  <c r="AC147" i="17"/>
  <c r="AC121" i="17"/>
  <c r="AC314" i="17"/>
  <c r="AC268" i="17"/>
  <c r="AC325" i="17"/>
  <c r="AC367" i="17"/>
  <c r="AC308" i="17"/>
  <c r="X102" i="20" l="1"/>
  <c r="Y102" i="14"/>
  <c r="X20" i="17"/>
  <c r="W307" i="25"/>
  <c r="AF307" i="28" s="1"/>
  <c r="AG307" i="28" s="1"/>
  <c r="AC245" i="25"/>
  <c r="AX245" i="28" s="1"/>
  <c r="AC26" i="21"/>
  <c r="AC262" i="25"/>
  <c r="AX262" i="28" s="1"/>
  <c r="AC43" i="21"/>
  <c r="AC131" i="25"/>
  <c r="AX131" i="28" s="1"/>
  <c r="AC82" i="21"/>
  <c r="AC105" i="21"/>
  <c r="AC58" i="21"/>
  <c r="AC113" i="22"/>
  <c r="AC208" i="25"/>
  <c r="AX208" i="28" s="1"/>
  <c r="AC154" i="25"/>
  <c r="AX154" i="28" s="1"/>
  <c r="AC17" i="22"/>
  <c r="AC81" i="22"/>
  <c r="AC15" i="21"/>
  <c r="AC234" i="25"/>
  <c r="AX234" i="28" s="1"/>
  <c r="AC118" i="25"/>
  <c r="AX118" i="28" s="1"/>
  <c r="AC242" i="25"/>
  <c r="AX242" i="28" s="1"/>
  <c r="AC23" i="21"/>
  <c r="AC161" i="25"/>
  <c r="AX161" i="28" s="1"/>
  <c r="AC24" i="22"/>
  <c r="AC160" i="25"/>
  <c r="AX160" i="28" s="1"/>
  <c r="AC23" i="22"/>
  <c r="AC29" i="22"/>
  <c r="AC166" i="25"/>
  <c r="AX166" i="28" s="1"/>
  <c r="AC173" i="25"/>
  <c r="AX173" i="28" s="1"/>
  <c r="AC36" i="22"/>
  <c r="AC255" i="25"/>
  <c r="AX255" i="28" s="1"/>
  <c r="AC36" i="21"/>
  <c r="AC32" i="21"/>
  <c r="AC251" i="25"/>
  <c r="AX251" i="28" s="1"/>
  <c r="AC31" i="21"/>
  <c r="AC250" i="25"/>
  <c r="AX250" i="28" s="1"/>
  <c r="AC137" i="25"/>
  <c r="AX137" i="28" s="1"/>
  <c r="AC135" i="25"/>
  <c r="AX135" i="28" s="1"/>
  <c r="AC76" i="22"/>
  <c r="AC64" i="22"/>
  <c r="AC70" i="22"/>
  <c r="AC89" i="21"/>
  <c r="AC81" i="21"/>
  <c r="AC80" i="21"/>
  <c r="AC79" i="21"/>
  <c r="AC51" i="21"/>
  <c r="AC76" i="21"/>
  <c r="AC89" i="22"/>
  <c r="AC195" i="25"/>
  <c r="AX195" i="28" s="1"/>
  <c r="AC96" i="22"/>
  <c r="AC96" i="21"/>
  <c r="AC277" i="25"/>
  <c r="AX277" i="28" s="1"/>
  <c r="AC214" i="25"/>
  <c r="AX214" i="28" s="1"/>
  <c r="AC119" i="22"/>
  <c r="AC49" i="21"/>
  <c r="AC66" i="21"/>
  <c r="AC98" i="21"/>
  <c r="AC279" i="25"/>
  <c r="AX279" i="28" s="1"/>
  <c r="AC64" i="21"/>
  <c r="AC62" i="21"/>
  <c r="AC88" i="21"/>
  <c r="AC61" i="21"/>
  <c r="AC77" i="21"/>
  <c r="AC95" i="22"/>
  <c r="AC194" i="25"/>
  <c r="AX194" i="28" s="1"/>
  <c r="AC92" i="22"/>
  <c r="AC90" i="22"/>
  <c r="AC11" i="22"/>
  <c r="AC148" i="25"/>
  <c r="AX148" i="28" s="1"/>
  <c r="AC133" i="25"/>
  <c r="AX133" i="28" s="1"/>
  <c r="AC115" i="25"/>
  <c r="AX115" i="28" s="1"/>
  <c r="AC256" i="25"/>
  <c r="AX256" i="28" s="1"/>
  <c r="AC37" i="21"/>
  <c r="AC53" i="22"/>
  <c r="AC61" i="22"/>
  <c r="AC236" i="25"/>
  <c r="AX236" i="28" s="1"/>
  <c r="AC17" i="21"/>
  <c r="AC14" i="22"/>
  <c r="AC151" i="25"/>
  <c r="AX151" i="28" s="1"/>
  <c r="AC116" i="25"/>
  <c r="AX116" i="28" s="1"/>
  <c r="AC152" i="25"/>
  <c r="AX152" i="28" s="1"/>
  <c r="AC15" i="22"/>
  <c r="AC125" i="25"/>
  <c r="AX125" i="28" s="1"/>
  <c r="AC240" i="25"/>
  <c r="AX240" i="28" s="1"/>
  <c r="AC21" i="21"/>
  <c r="AC158" i="25"/>
  <c r="AX158" i="28" s="1"/>
  <c r="AC21" i="22"/>
  <c r="AC168" i="25"/>
  <c r="AX168" i="28" s="1"/>
  <c r="AC31" i="22"/>
  <c r="AC140" i="25"/>
  <c r="AX140" i="28" s="1"/>
  <c r="AC32" i="22"/>
  <c r="AC169" i="25"/>
  <c r="AX169" i="28" s="1"/>
  <c r="AC165" i="25"/>
  <c r="AX165" i="28" s="1"/>
  <c r="AC28" i="22"/>
  <c r="AC141" i="25"/>
  <c r="AX141" i="28" s="1"/>
  <c r="AC54" i="22"/>
  <c r="AC171" i="25"/>
  <c r="AX171" i="28" s="1"/>
  <c r="AC34" i="22"/>
  <c r="AC55" i="22"/>
  <c r="AC78" i="22"/>
  <c r="AC65" i="22"/>
  <c r="AC63" i="21"/>
  <c r="AC78" i="21"/>
  <c r="AC113" i="21"/>
  <c r="AC290" i="25"/>
  <c r="AX290" i="28" s="1"/>
  <c r="AC117" i="22"/>
  <c r="AC212" i="25"/>
  <c r="AX212" i="28" s="1"/>
  <c r="AC91" i="21"/>
  <c r="AC116" i="22"/>
  <c r="AC211" i="25"/>
  <c r="AX211" i="28" s="1"/>
  <c r="AC98" i="22"/>
  <c r="AC197" i="25"/>
  <c r="AX197" i="28" s="1"/>
  <c r="AC162" i="25"/>
  <c r="AX162" i="28" s="1"/>
  <c r="AC25" i="22"/>
  <c r="AC28" i="21"/>
  <c r="AC247" i="25"/>
  <c r="AX247" i="28" s="1"/>
  <c r="AC156" i="25"/>
  <c r="AX156" i="28" s="1"/>
  <c r="AC19" i="22"/>
  <c r="AC124" i="25"/>
  <c r="AX124" i="28" s="1"/>
  <c r="AC258" i="25"/>
  <c r="AX258" i="28" s="1"/>
  <c r="AC39" i="21"/>
  <c r="AC139" i="25"/>
  <c r="AX139" i="28" s="1"/>
  <c r="AC237" i="25"/>
  <c r="AX237" i="28" s="1"/>
  <c r="AC18" i="21"/>
  <c r="AC20" i="21"/>
  <c r="AC239" i="25"/>
  <c r="AX239" i="28" s="1"/>
  <c r="AC20" i="22"/>
  <c r="AC157" i="25"/>
  <c r="AX157" i="28" s="1"/>
  <c r="AC163" i="25"/>
  <c r="AX163" i="28" s="1"/>
  <c r="AC26" i="22"/>
  <c r="AC241" i="25"/>
  <c r="AX241" i="28" s="1"/>
  <c r="AC22" i="21"/>
  <c r="AC123" i="25"/>
  <c r="AX123" i="28" s="1"/>
  <c r="AC130" i="25"/>
  <c r="AX130" i="28" s="1"/>
  <c r="AC126" i="25"/>
  <c r="AX126" i="28" s="1"/>
  <c r="AC33" i="21"/>
  <c r="AC252" i="25"/>
  <c r="AX252" i="28" s="1"/>
  <c r="AC132" i="25"/>
  <c r="AX132" i="28" s="1"/>
  <c r="AC128" i="25"/>
  <c r="AX128" i="28" s="1"/>
  <c r="AC175" i="25"/>
  <c r="AX175" i="28" s="1"/>
  <c r="AC38" i="22"/>
  <c r="AC170" i="25"/>
  <c r="AX170" i="28" s="1"/>
  <c r="AC33" i="22"/>
  <c r="AC66" i="22"/>
  <c r="AC75" i="22"/>
  <c r="AC57" i="21"/>
  <c r="AC97" i="21"/>
  <c r="AC278" i="25"/>
  <c r="AX278" i="28" s="1"/>
  <c r="AC67" i="21"/>
  <c r="AC50" i="21"/>
  <c r="AC90" i="21"/>
  <c r="AC97" i="22"/>
  <c r="AC196" i="25"/>
  <c r="AX196" i="28" s="1"/>
  <c r="AC114" i="22"/>
  <c r="AC209" i="25"/>
  <c r="AX209" i="28" s="1"/>
  <c r="AC229" i="25"/>
  <c r="AX229" i="28" s="1"/>
  <c r="AC10" i="21"/>
  <c r="AC257" i="25"/>
  <c r="AX257" i="28" s="1"/>
  <c r="AC38" i="21"/>
  <c r="AC65" i="21"/>
  <c r="AC27" i="21"/>
  <c r="AC246" i="25"/>
  <c r="AX246" i="28" s="1"/>
  <c r="AC261" i="25"/>
  <c r="AX261" i="28" s="1"/>
  <c r="AC42" i="21"/>
  <c r="AC69" i="22"/>
  <c r="AC238" i="25"/>
  <c r="AX238" i="28" s="1"/>
  <c r="AC19" i="21"/>
  <c r="AC11" i="21"/>
  <c r="AC230" i="25"/>
  <c r="AX230" i="28" s="1"/>
  <c r="AC117" i="25"/>
  <c r="AX117" i="28" s="1"/>
  <c r="AC244" i="25"/>
  <c r="AX244" i="28" s="1"/>
  <c r="AC25" i="21"/>
  <c r="AC122" i="25"/>
  <c r="AX122" i="28" s="1"/>
  <c r="AC134" i="25"/>
  <c r="AX134" i="28" s="1"/>
  <c r="AC58" i="22"/>
  <c r="AC136" i="25"/>
  <c r="AX136" i="28" s="1"/>
  <c r="AC138" i="25"/>
  <c r="AX138" i="28" s="1"/>
  <c r="AC179" i="25"/>
  <c r="AX179" i="28" s="1"/>
  <c r="AC42" i="22"/>
  <c r="AC37" i="22"/>
  <c r="AC174" i="25"/>
  <c r="AX174" i="28" s="1"/>
  <c r="AC41" i="21"/>
  <c r="AC260" i="25"/>
  <c r="AX260" i="28" s="1"/>
  <c r="AC74" i="22"/>
  <c r="AC77" i="22"/>
  <c r="AC75" i="21"/>
  <c r="AC74" i="21"/>
  <c r="AC73" i="21"/>
  <c r="AC55" i="21"/>
  <c r="AC53" i="21"/>
  <c r="AC104" i="21"/>
  <c r="AC91" i="22"/>
  <c r="AC88" i="22"/>
  <c r="AC14" i="21"/>
  <c r="AC233" i="25"/>
  <c r="AX233" i="28" s="1"/>
  <c r="AC43" i="22"/>
  <c r="AC180" i="25"/>
  <c r="AX180" i="28" s="1"/>
  <c r="AC63" i="22"/>
  <c r="AC113" i="25"/>
  <c r="AX113" i="28" s="1"/>
  <c r="AC114" i="25"/>
  <c r="AX114" i="28" s="1"/>
  <c r="AC10" i="22"/>
  <c r="AC147" i="25"/>
  <c r="AX147" i="28" s="1"/>
  <c r="AC27" i="22"/>
  <c r="AC164" i="25"/>
  <c r="AX164" i="28" s="1"/>
  <c r="AC24" i="21"/>
  <c r="AC243" i="25"/>
  <c r="AX243" i="28" s="1"/>
  <c r="AC57" i="22"/>
  <c r="AC50" i="22"/>
  <c r="AC127" i="25"/>
  <c r="AX127" i="28" s="1"/>
  <c r="AC52" i="22"/>
  <c r="AC41" i="22"/>
  <c r="AC178" i="25"/>
  <c r="AX178" i="28" s="1"/>
  <c r="AC35" i="22"/>
  <c r="AC172" i="25"/>
  <c r="AX172" i="28" s="1"/>
  <c r="AC176" i="25"/>
  <c r="AX176" i="28" s="1"/>
  <c r="AC39" i="22"/>
  <c r="AC67" i="22"/>
  <c r="AC68" i="22"/>
  <c r="AC62" i="22"/>
  <c r="AC70" i="21"/>
  <c r="AC69" i="21"/>
  <c r="AC52" i="21"/>
  <c r="AC213" i="25"/>
  <c r="AX213" i="28" s="1"/>
  <c r="AC118" i="22"/>
  <c r="AC115" i="22"/>
  <c r="AC210" i="25"/>
  <c r="AX210" i="28" s="1"/>
  <c r="AC114" i="21"/>
  <c r="AC291" i="25"/>
  <c r="AX291" i="28" s="1"/>
  <c r="AC119" i="25"/>
  <c r="AX119" i="28" s="1"/>
  <c r="AC167" i="25"/>
  <c r="AX167" i="28" s="1"/>
  <c r="AC30" i="22"/>
  <c r="AC82" i="22"/>
  <c r="AC56" i="21"/>
  <c r="AC153" i="25"/>
  <c r="AX153" i="28" s="1"/>
  <c r="AC16" i="22"/>
  <c r="AC120" i="25"/>
  <c r="AX120" i="28" s="1"/>
  <c r="AC40" i="22"/>
  <c r="AC177" i="25"/>
  <c r="AX177" i="28" s="1"/>
  <c r="AC35" i="21"/>
  <c r="AC254" i="25"/>
  <c r="AX254" i="28" s="1"/>
  <c r="AC51" i="22"/>
  <c r="AC155" i="25"/>
  <c r="AX155" i="28" s="1"/>
  <c r="AC18" i="22"/>
  <c r="AC112" i="25"/>
  <c r="AX112" i="28" s="1"/>
  <c r="AC235" i="25"/>
  <c r="AX235" i="28" s="1"/>
  <c r="AC16" i="21"/>
  <c r="AC121" i="25"/>
  <c r="AX121" i="28" s="1"/>
  <c r="AC22" i="22"/>
  <c r="AC159" i="25"/>
  <c r="AX159" i="28" s="1"/>
  <c r="AC40" i="21"/>
  <c r="AC259" i="25"/>
  <c r="AX259" i="28" s="1"/>
  <c r="AC49" i="22"/>
  <c r="AC56" i="22"/>
  <c r="AC248" i="25"/>
  <c r="AX248" i="28" s="1"/>
  <c r="AC29" i="21"/>
  <c r="AC249" i="25"/>
  <c r="AX249" i="28" s="1"/>
  <c r="AC30" i="21"/>
  <c r="AC253" i="25"/>
  <c r="AX253" i="28" s="1"/>
  <c r="AC34" i="21"/>
  <c r="AC129" i="25"/>
  <c r="AX129" i="28" s="1"/>
  <c r="AC79" i="22"/>
  <c r="AC73" i="22"/>
  <c r="AC80" i="22"/>
  <c r="AC54" i="21"/>
  <c r="AC107" i="21"/>
  <c r="AC106" i="21"/>
  <c r="AC68" i="21"/>
  <c r="AC276" i="25"/>
  <c r="AX276" i="28" s="1"/>
  <c r="AC95" i="21"/>
  <c r="AC92" i="21"/>
  <c r="AC104" i="22"/>
  <c r="AC217" i="25"/>
  <c r="AX217" i="28" s="1"/>
  <c r="AC122" i="22"/>
  <c r="AC121" i="22"/>
  <c r="AC216" i="25"/>
  <c r="AX216" i="28" s="1"/>
  <c r="AC107" i="22"/>
  <c r="AC120" i="22"/>
  <c r="AC215" i="25"/>
  <c r="AX215" i="28" s="1"/>
  <c r="AC106" i="22"/>
  <c r="AC105" i="22"/>
  <c r="AC218" i="25"/>
  <c r="AX218" i="28" s="1"/>
  <c r="AC123" i="22"/>
  <c r="Y81" i="19"/>
  <c r="Y68" i="19"/>
  <c r="Y15" i="19"/>
  <c r="Y152" i="24"/>
  <c r="AK152" i="28" s="1"/>
  <c r="AM152" i="28" s="1"/>
  <c r="Y43" i="19"/>
  <c r="Y180" i="24"/>
  <c r="AK180" i="28" s="1"/>
  <c r="AM180" i="28" s="1"/>
  <c r="Y212" i="14"/>
  <c r="Y61" i="19"/>
  <c r="Y25" i="19"/>
  <c r="Y162" i="24"/>
  <c r="AK162" i="28" s="1"/>
  <c r="AM162" i="28" s="1"/>
  <c r="Y52" i="19"/>
  <c r="Y91" i="19"/>
  <c r="Y89" i="19"/>
  <c r="Y118" i="19"/>
  <c r="Y213" i="24"/>
  <c r="AK213" i="28" s="1"/>
  <c r="AM213" i="28" s="1"/>
  <c r="Y74" i="19"/>
  <c r="Y160" i="24"/>
  <c r="AK160" i="28" s="1"/>
  <c r="AM160" i="28" s="1"/>
  <c r="Y23" i="19"/>
  <c r="Y172" i="24"/>
  <c r="AK172" i="28" s="1"/>
  <c r="AM172" i="28" s="1"/>
  <c r="Y35" i="19"/>
  <c r="Y76" i="19"/>
  <c r="Y121" i="24"/>
  <c r="AK121" i="28" s="1"/>
  <c r="AM121" i="28" s="1"/>
  <c r="Y54" i="19"/>
  <c r="Y173" i="24"/>
  <c r="AK173" i="28" s="1"/>
  <c r="AM173" i="28" s="1"/>
  <c r="Y36" i="19"/>
  <c r="Y34" i="19"/>
  <c r="Y171" i="24"/>
  <c r="AK171" i="28" s="1"/>
  <c r="AM171" i="28" s="1"/>
  <c r="Y50" i="19"/>
  <c r="Y97" i="19"/>
  <c r="Y196" i="24"/>
  <c r="AK196" i="28" s="1"/>
  <c r="AM196" i="28" s="1"/>
  <c r="Y79" i="19"/>
  <c r="Y107" i="19"/>
  <c r="Y70" i="19"/>
  <c r="Y246" i="14"/>
  <c r="Y95" i="19"/>
  <c r="Y194" i="24"/>
  <c r="AK194" i="28" s="1"/>
  <c r="AM194" i="28" s="1"/>
  <c r="Y62" i="18"/>
  <c r="Y224" i="14"/>
  <c r="Y73" i="19"/>
  <c r="Y66" i="19"/>
  <c r="Y64" i="19"/>
  <c r="Y96" i="19"/>
  <c r="Y195" i="24"/>
  <c r="AK195" i="28" s="1"/>
  <c r="AM195" i="28" s="1"/>
  <c r="Y210" i="24"/>
  <c r="AK210" i="28" s="1"/>
  <c r="AM210" i="28" s="1"/>
  <c r="Y115" i="19"/>
  <c r="Y164" i="24"/>
  <c r="AK164" i="28" s="1"/>
  <c r="AM164" i="28" s="1"/>
  <c r="Y27" i="19"/>
  <c r="Y137" i="24"/>
  <c r="AK137" i="28" s="1"/>
  <c r="AM137" i="28" s="1"/>
  <c r="Y56" i="19"/>
  <c r="Y78" i="19"/>
  <c r="Y62" i="19"/>
  <c r="Y29" i="19"/>
  <c r="Y166" i="24"/>
  <c r="AK166" i="28" s="1"/>
  <c r="AM166" i="28" s="1"/>
  <c r="Y69" i="19"/>
  <c r="Y233" i="24"/>
  <c r="AK233" i="28" s="1"/>
  <c r="AM233" i="28" s="1"/>
  <c r="Y14" i="18"/>
  <c r="Y289" i="14"/>
  <c r="Y90" i="19"/>
  <c r="Y38" i="19"/>
  <c r="Y175" i="24"/>
  <c r="AK175" i="28" s="1"/>
  <c r="AM175" i="28" s="1"/>
  <c r="Y168" i="24"/>
  <c r="AK168" i="28" s="1"/>
  <c r="AM168" i="28" s="1"/>
  <c r="Y31" i="19"/>
  <c r="Y33" i="19"/>
  <c r="Y170" i="24"/>
  <c r="AK170" i="28" s="1"/>
  <c r="AM170" i="28" s="1"/>
  <c r="Y113" i="24"/>
  <c r="AK113" i="28" s="1"/>
  <c r="AM113" i="28" s="1"/>
  <c r="Y49" i="19"/>
  <c r="Y200" i="14"/>
  <c r="Y179" i="24"/>
  <c r="AK179" i="28" s="1"/>
  <c r="AM179" i="28" s="1"/>
  <c r="Y42" i="19"/>
  <c r="Y58" i="19"/>
  <c r="Y104" i="19"/>
  <c r="Y255" i="14"/>
  <c r="Y55" i="18"/>
  <c r="Y77" i="19"/>
  <c r="Y176" i="24"/>
  <c r="AK176" i="28" s="1"/>
  <c r="AM176" i="28" s="1"/>
  <c r="Y39" i="19"/>
  <c r="Y129" i="24"/>
  <c r="AK129" i="28" s="1"/>
  <c r="AM129" i="28" s="1"/>
  <c r="Y41" i="19"/>
  <c r="Y178" i="24"/>
  <c r="AK178" i="28" s="1"/>
  <c r="AM178" i="28" s="1"/>
  <c r="Y37" i="19"/>
  <c r="Y174" i="24"/>
  <c r="AK174" i="28" s="1"/>
  <c r="AM174" i="28" s="1"/>
  <c r="Y82" i="19"/>
  <c r="Y241" i="24"/>
  <c r="AK241" i="28" s="1"/>
  <c r="AM241" i="28" s="1"/>
  <c r="Y22" i="18"/>
  <c r="Y239" i="14"/>
  <c r="Y88" i="19"/>
  <c r="Y217" i="24"/>
  <c r="AK217" i="28" s="1"/>
  <c r="AM217" i="28" s="1"/>
  <c r="Y122" i="19"/>
  <c r="Y51" i="19"/>
  <c r="Y30" i="19"/>
  <c r="Y167" i="24"/>
  <c r="AK167" i="28" s="1"/>
  <c r="AM167" i="28" s="1"/>
  <c r="Y57" i="19"/>
  <c r="Y55" i="19"/>
  <c r="Y63" i="19"/>
  <c r="Y105" i="19"/>
  <c r="Y67" i="19"/>
  <c r="Y80" i="19"/>
  <c r="Y92" i="19"/>
  <c r="Y114" i="19"/>
  <c r="Y209" i="24"/>
  <c r="AK209" i="28" s="1"/>
  <c r="AM209" i="28" s="1"/>
  <c r="Y237" i="24"/>
  <c r="AK237" i="28" s="1"/>
  <c r="AM237" i="28" s="1"/>
  <c r="Y18" i="18"/>
  <c r="Y52" i="18"/>
  <c r="Y117" i="19"/>
  <c r="Y212" i="24"/>
  <c r="AK212" i="28" s="1"/>
  <c r="AM212" i="28" s="1"/>
  <c r="Y123" i="19"/>
  <c r="Y218" i="24"/>
  <c r="AK218" i="28" s="1"/>
  <c r="AM218" i="28" s="1"/>
  <c r="Y27" i="18"/>
  <c r="Y246" i="24"/>
  <c r="AK246" i="28" s="1"/>
  <c r="AM246" i="28" s="1"/>
  <c r="Y29" i="18"/>
  <c r="Y248" i="24"/>
  <c r="AK248" i="28" s="1"/>
  <c r="AM248" i="28" s="1"/>
  <c r="Y75" i="18"/>
  <c r="Y257" i="24"/>
  <c r="AK257" i="28" s="1"/>
  <c r="AM257" i="28" s="1"/>
  <c r="Y38" i="18"/>
  <c r="Y260" i="24"/>
  <c r="AK260" i="28" s="1"/>
  <c r="AM260" i="28" s="1"/>
  <c r="Y41" i="18"/>
  <c r="Y91" i="18"/>
  <c r="Y89" i="18"/>
  <c r="Y169" i="24"/>
  <c r="AK169" i="28" s="1"/>
  <c r="AM169" i="28" s="1"/>
  <c r="Y32" i="19"/>
  <c r="Y65" i="19"/>
  <c r="Y113" i="19"/>
  <c r="Y264" i="14"/>
  <c r="Y208" i="24"/>
  <c r="AK208" i="28" s="1"/>
  <c r="AM208" i="28" s="1"/>
  <c r="Y278" i="14"/>
  <c r="Y377" i="14"/>
  <c r="Y229" i="24"/>
  <c r="AK229" i="28" s="1"/>
  <c r="AM229" i="28" s="1"/>
  <c r="Y322" i="14"/>
  <c r="Y10" i="18"/>
  <c r="Y393" i="14"/>
  <c r="Y386" i="14"/>
  <c r="Y361" i="14"/>
  <c r="Y285" i="14"/>
  <c r="Y242" i="24"/>
  <c r="AK242" i="28" s="1"/>
  <c r="AM242" i="28" s="1"/>
  <c r="Y23" i="18"/>
  <c r="Y58" i="18"/>
  <c r="Y243" i="24"/>
  <c r="AK243" i="28" s="1"/>
  <c r="AM243" i="28" s="1"/>
  <c r="Y24" i="18"/>
  <c r="Y65" i="18"/>
  <c r="Y255" i="24"/>
  <c r="AK255" i="28" s="1"/>
  <c r="AM255" i="28" s="1"/>
  <c r="Y36" i="18"/>
  <c r="Y81" i="18"/>
  <c r="Y79" i="18"/>
  <c r="Y140" i="24"/>
  <c r="AK140" i="28" s="1"/>
  <c r="AM140" i="28" s="1"/>
  <c r="Y261" i="24"/>
  <c r="AK261" i="28" s="1"/>
  <c r="AM261" i="28" s="1"/>
  <c r="Y42" i="18"/>
  <c r="Y53" i="18"/>
  <c r="Y56" i="18"/>
  <c r="Y68" i="18"/>
  <c r="Y66" i="18"/>
  <c r="Y74" i="18"/>
  <c r="Y77" i="18"/>
  <c r="Y80" i="18"/>
  <c r="Y98" i="19"/>
  <c r="Y197" i="24"/>
  <c r="AK197" i="28" s="1"/>
  <c r="AM197" i="28" s="1"/>
  <c r="Y119" i="19"/>
  <c r="Y214" i="24"/>
  <c r="AK214" i="28" s="1"/>
  <c r="AM214" i="28" s="1"/>
  <c r="Y250" i="24"/>
  <c r="AK250" i="28" s="1"/>
  <c r="AM250" i="28" s="1"/>
  <c r="Y31" i="18"/>
  <c r="Y230" i="24"/>
  <c r="AK230" i="28" s="1"/>
  <c r="AM230" i="28" s="1"/>
  <c r="Y11" i="18"/>
  <c r="Y120" i="19"/>
  <c r="Y215" i="24"/>
  <c r="AK215" i="28" s="1"/>
  <c r="AM215" i="28" s="1"/>
  <c r="Y19" i="18"/>
  <c r="Y238" i="24"/>
  <c r="AK238" i="28" s="1"/>
  <c r="AM238" i="28" s="1"/>
  <c r="Y37" i="18"/>
  <c r="Y256" i="24"/>
  <c r="AK256" i="28" s="1"/>
  <c r="AM256" i="28" s="1"/>
  <c r="Y51" i="18"/>
  <c r="Y54" i="18"/>
  <c r="Y106" i="18"/>
  <c r="Y63" i="18"/>
  <c r="Y104" i="18"/>
  <c r="Y379" i="14"/>
  <c r="Y61" i="18"/>
  <c r="Y336" i="14"/>
  <c r="Y486" i="14" s="1"/>
  <c r="Y82" i="18"/>
  <c r="Y126" i="24"/>
  <c r="AK126" i="28" s="1"/>
  <c r="AM126" i="28" s="1"/>
  <c r="Y131" i="24"/>
  <c r="AK131" i="28" s="1"/>
  <c r="AM131" i="28" s="1"/>
  <c r="Y112" i="24"/>
  <c r="AK112" i="28" s="1"/>
  <c r="AM112" i="28" s="1"/>
  <c r="Y126" i="14"/>
  <c r="Y114" i="24"/>
  <c r="AK114" i="28" s="1"/>
  <c r="AM114" i="28" s="1"/>
  <c r="Y75" i="19"/>
  <c r="Y106" i="19"/>
  <c r="Y121" i="19"/>
  <c r="Y216" i="24"/>
  <c r="AK216" i="28" s="1"/>
  <c r="AM216" i="28" s="1"/>
  <c r="Y239" i="24"/>
  <c r="AK239" i="28" s="1"/>
  <c r="AM239" i="28" s="1"/>
  <c r="Y20" i="18"/>
  <c r="Y245" i="24"/>
  <c r="AK245" i="28" s="1"/>
  <c r="AM245" i="28" s="1"/>
  <c r="Y26" i="18"/>
  <c r="Y32" i="18"/>
  <c r="Y251" i="24"/>
  <c r="AK251" i="28" s="1"/>
  <c r="AM251" i="28" s="1"/>
  <c r="Y35" i="18"/>
  <c r="Y254" i="24"/>
  <c r="AK254" i="28" s="1"/>
  <c r="AM254" i="28" s="1"/>
  <c r="Y49" i="18"/>
  <c r="Y324" i="14"/>
  <c r="Y277" i="24"/>
  <c r="AK277" i="28" s="1"/>
  <c r="AM277" i="28" s="1"/>
  <c r="Y96" i="18"/>
  <c r="Y92" i="18"/>
  <c r="Y11" i="19"/>
  <c r="Y148" i="24"/>
  <c r="AK148" i="28" s="1"/>
  <c r="AM148" i="28" s="1"/>
  <c r="Y30" i="18"/>
  <c r="Y249" i="24"/>
  <c r="AK249" i="28" s="1"/>
  <c r="AM249" i="28" s="1"/>
  <c r="Y363" i="14"/>
  <c r="Y88" i="18"/>
  <c r="Y33" i="18"/>
  <c r="Y252" i="24"/>
  <c r="AK252" i="28" s="1"/>
  <c r="AM252" i="28" s="1"/>
  <c r="Y78" i="18"/>
  <c r="Y76" i="18"/>
  <c r="Y211" i="24"/>
  <c r="AK211" i="28" s="1"/>
  <c r="AM211" i="28" s="1"/>
  <c r="Y116" i="19"/>
  <c r="Y15" i="18"/>
  <c r="Y234" i="24"/>
  <c r="AK234" i="28" s="1"/>
  <c r="AM234" i="28" s="1"/>
  <c r="Y240" i="24"/>
  <c r="AK240" i="28" s="1"/>
  <c r="AM240" i="28" s="1"/>
  <c r="Y21" i="18"/>
  <c r="Y235" i="24"/>
  <c r="AK235" i="28" s="1"/>
  <c r="AM235" i="28" s="1"/>
  <c r="Y16" i="18"/>
  <c r="Y279" i="24"/>
  <c r="AK279" i="28" s="1"/>
  <c r="AM279" i="28" s="1"/>
  <c r="Y98" i="18"/>
  <c r="Y50" i="18"/>
  <c r="Y247" i="24"/>
  <c r="AK247" i="28" s="1"/>
  <c r="AM247" i="28" s="1"/>
  <c r="Y28" i="18"/>
  <c r="Y73" i="18"/>
  <c r="Y348" i="14"/>
  <c r="Y69" i="18"/>
  <c r="Y134" i="24"/>
  <c r="AK134" i="28" s="1"/>
  <c r="AM134" i="28" s="1"/>
  <c r="Y139" i="24"/>
  <c r="AK139" i="28" s="1"/>
  <c r="AM139" i="28" s="1"/>
  <c r="Y236" i="24"/>
  <c r="AK236" i="28" s="1"/>
  <c r="AM236" i="28" s="1"/>
  <c r="Y17" i="18"/>
  <c r="Y244" i="24"/>
  <c r="AK244" i="28" s="1"/>
  <c r="AM244" i="28" s="1"/>
  <c r="Y25" i="18"/>
  <c r="Y258" i="24"/>
  <c r="AK258" i="28" s="1"/>
  <c r="AM258" i="28" s="1"/>
  <c r="Y39" i="18"/>
  <c r="Y34" i="18"/>
  <c r="Y253" i="24"/>
  <c r="AK253" i="28" s="1"/>
  <c r="AM253" i="28" s="1"/>
  <c r="Y40" i="18"/>
  <c r="Y259" i="24"/>
  <c r="AK259" i="28" s="1"/>
  <c r="AM259" i="28" s="1"/>
  <c r="Y43" i="18"/>
  <c r="Y262" i="24"/>
  <c r="AK262" i="28" s="1"/>
  <c r="AM262" i="28" s="1"/>
  <c r="Y57" i="18"/>
  <c r="Y114" i="18"/>
  <c r="Y291" i="24"/>
  <c r="AK291" i="28" s="1"/>
  <c r="AM291" i="28" s="1"/>
  <c r="Y107" i="18"/>
  <c r="Y64" i="18"/>
  <c r="Y278" i="24"/>
  <c r="AK278" i="28" s="1"/>
  <c r="AM278" i="28" s="1"/>
  <c r="Y97" i="18"/>
  <c r="Y67" i="18"/>
  <c r="Y70" i="18"/>
  <c r="Y118" i="24"/>
  <c r="AK118" i="28" s="1"/>
  <c r="AM118" i="28" s="1"/>
  <c r="Y123" i="24"/>
  <c r="AK123" i="28" s="1"/>
  <c r="AM123" i="28" s="1"/>
  <c r="Y156" i="24"/>
  <c r="AK156" i="28" s="1"/>
  <c r="AM156" i="28" s="1"/>
  <c r="Y19" i="19"/>
  <c r="Y135" i="24"/>
  <c r="AK135" i="28" s="1"/>
  <c r="AM135" i="28" s="1"/>
  <c r="Y105" i="18"/>
  <c r="Y388" i="14"/>
  <c r="Y290" i="24"/>
  <c r="AK290" i="28" s="1"/>
  <c r="AM290" i="28" s="1"/>
  <c r="Y113" i="18"/>
  <c r="Y163" i="24"/>
  <c r="AK163" i="28" s="1"/>
  <c r="AM163" i="28" s="1"/>
  <c r="Y26" i="19"/>
  <c r="Y165" i="14"/>
  <c r="Y14" i="19"/>
  <c r="Y151" i="24"/>
  <c r="AK151" i="28" s="1"/>
  <c r="AM151" i="28" s="1"/>
  <c r="Y125" i="24"/>
  <c r="AK125" i="28" s="1"/>
  <c r="AM125" i="28" s="1"/>
  <c r="Y16" i="19"/>
  <c r="Y153" i="24"/>
  <c r="AK153" i="28" s="1"/>
  <c r="AM153" i="28" s="1"/>
  <c r="Y120" i="24"/>
  <c r="AK120" i="28" s="1"/>
  <c r="AM120" i="28" s="1"/>
  <c r="Y122" i="24"/>
  <c r="AK122" i="28" s="1"/>
  <c r="AM122" i="28" s="1"/>
  <c r="Y21" i="19"/>
  <c r="Y158" i="24"/>
  <c r="AK158" i="28" s="1"/>
  <c r="AM158" i="28" s="1"/>
  <c r="Y115" i="24"/>
  <c r="AK115" i="28" s="1"/>
  <c r="AM115" i="28" s="1"/>
  <c r="Y141" i="24"/>
  <c r="AK141" i="28" s="1"/>
  <c r="AM141" i="28" s="1"/>
  <c r="Y161" i="24"/>
  <c r="AK161" i="28" s="1"/>
  <c r="AM161" i="28" s="1"/>
  <c r="Y24" i="19"/>
  <c r="Y40" i="19"/>
  <c r="Y177" i="24"/>
  <c r="AK177" i="28" s="1"/>
  <c r="AM177" i="28" s="1"/>
  <c r="Y127" i="24"/>
  <c r="AK127" i="28" s="1"/>
  <c r="AM127" i="28" s="1"/>
  <c r="Y157" i="24"/>
  <c r="AK157" i="28" s="1"/>
  <c r="AM157" i="28" s="1"/>
  <c r="Y20" i="19"/>
  <c r="Y136" i="24"/>
  <c r="AK136" i="28" s="1"/>
  <c r="AM136" i="28" s="1"/>
  <c r="Y117" i="24"/>
  <c r="AK117" i="28" s="1"/>
  <c r="AM117" i="28" s="1"/>
  <c r="Y138" i="24"/>
  <c r="AK138" i="28" s="1"/>
  <c r="AM138" i="28" s="1"/>
  <c r="Y90" i="18"/>
  <c r="Y95" i="18"/>
  <c r="Y370" i="14"/>
  <c r="Y276" i="24"/>
  <c r="AK276" i="28" s="1"/>
  <c r="AM276" i="28" s="1"/>
  <c r="Y118" i="14"/>
  <c r="Y18" i="19"/>
  <c r="Y155" i="24"/>
  <c r="AK155" i="28" s="1"/>
  <c r="AM155" i="28" s="1"/>
  <c r="Y28" i="19"/>
  <c r="Y165" i="24"/>
  <c r="AK165" i="28" s="1"/>
  <c r="AM165" i="28" s="1"/>
  <c r="Y22" i="19"/>
  <c r="Y159" i="24"/>
  <c r="AK159" i="28" s="1"/>
  <c r="AM159" i="28" s="1"/>
  <c r="Y133" i="24"/>
  <c r="AK133" i="28" s="1"/>
  <c r="AM133" i="28" s="1"/>
  <c r="Y119" i="24"/>
  <c r="AK119" i="28" s="1"/>
  <c r="AM119" i="28" s="1"/>
  <c r="Y198" i="14"/>
  <c r="Y161" i="14"/>
  <c r="Y280" i="14"/>
  <c r="Y237" i="14"/>
  <c r="Y253" i="14"/>
  <c r="Y10" i="19"/>
  <c r="Y147" i="24"/>
  <c r="AK147" i="28" s="1"/>
  <c r="AM147" i="28" s="1"/>
  <c r="Y262" i="14"/>
  <c r="Y17" i="19"/>
  <c r="Y154" i="24"/>
  <c r="AK154" i="28" s="1"/>
  <c r="AM154" i="28" s="1"/>
  <c r="Y53" i="19"/>
  <c r="Y128" i="24"/>
  <c r="AK128" i="28" s="1"/>
  <c r="AM128" i="28" s="1"/>
  <c r="Y130" i="24"/>
  <c r="AK130" i="28" s="1"/>
  <c r="AM130" i="28" s="1"/>
  <c r="Y124" i="24"/>
  <c r="AK124" i="28" s="1"/>
  <c r="AM124" i="28" s="1"/>
  <c r="Y132" i="24"/>
  <c r="AK132" i="28" s="1"/>
  <c r="AM132" i="28" s="1"/>
  <c r="Y116" i="24"/>
  <c r="AK116" i="28" s="1"/>
  <c r="AM116" i="28" s="1"/>
  <c r="AD5" i="17"/>
  <c r="Y444" i="14"/>
  <c r="Y489" i="14"/>
  <c r="X100" i="20"/>
  <c r="Y101" i="14"/>
  <c r="Y443" i="14"/>
  <c r="Y488" i="14"/>
  <c r="Y445" i="14"/>
  <c r="Y446" i="14"/>
  <c r="X130" i="19"/>
  <c r="X225" i="24"/>
  <c r="AH225" i="28" s="1"/>
  <c r="AJ225" i="28" s="1"/>
  <c r="AA496" i="17"/>
  <c r="AA100" i="25"/>
  <c r="AR100" i="28" s="1"/>
  <c r="Z111" i="23"/>
  <c r="Z389" i="25"/>
  <c r="AO389" i="28" s="1"/>
  <c r="AA112" i="17"/>
  <c r="Y331" i="25"/>
  <c r="AL331" i="28" s="1"/>
  <c r="Z44" i="17"/>
  <c r="Z44" i="25" s="1"/>
  <c r="AA418" i="17"/>
  <c r="AA32" i="25"/>
  <c r="AR32" i="28" s="1"/>
  <c r="X19" i="17"/>
  <c r="X19" i="25" s="1"/>
  <c r="BQ6" i="28"/>
  <c r="BP6" i="28"/>
  <c r="BR5" i="28"/>
  <c r="AJ71" i="28"/>
  <c r="AJ72" i="28"/>
  <c r="X23" i="17"/>
  <c r="X409" i="17" s="1"/>
  <c r="X22" i="23" s="1"/>
  <c r="W310" i="25"/>
  <c r="AF310" i="28" s="1"/>
  <c r="AG310" i="28" s="1"/>
  <c r="AJ358" i="28"/>
  <c r="AL72" i="28"/>
  <c r="AJ69" i="28"/>
  <c r="AL68" i="28"/>
  <c r="AI28" i="28"/>
  <c r="AJ28" i="28" s="1"/>
  <c r="AI35" i="28"/>
  <c r="AI40" i="28"/>
  <c r="AI73" i="28"/>
  <c r="AI42" i="28"/>
  <c r="AI41" i="28"/>
  <c r="AI70" i="28"/>
  <c r="AJ70" i="28" s="1"/>
  <c r="AI31" i="28"/>
  <c r="AI30" i="28"/>
  <c r="AI43" i="28"/>
  <c r="AI39" i="28"/>
  <c r="AI74" i="28"/>
  <c r="AI38" i="28"/>
  <c r="AJ38" i="28" s="1"/>
  <c r="AI37" i="28"/>
  <c r="AJ359" i="28"/>
  <c r="AI101" i="28"/>
  <c r="AJ356" i="28"/>
  <c r="AF22" i="28"/>
  <c r="AG22" i="28" s="1"/>
  <c r="AF60" i="28"/>
  <c r="AG60" i="28" s="1"/>
  <c r="AF19" i="28"/>
  <c r="AG19" i="28" s="1"/>
  <c r="AF13" i="28"/>
  <c r="AB479" i="17"/>
  <c r="AB92" i="23" s="1"/>
  <c r="AA89" i="25"/>
  <c r="AR89" i="28" s="1"/>
  <c r="AA480" i="17"/>
  <c r="AH102" i="28"/>
  <c r="AJ102" i="28" s="1"/>
  <c r="AH96" i="28"/>
  <c r="AJ96" i="28" s="1"/>
  <c r="Z45" i="25"/>
  <c r="W296" i="24"/>
  <c r="AE296" i="28" s="1"/>
  <c r="W8" i="20"/>
  <c r="Y97" i="24"/>
  <c r="AK97" i="28" s="1"/>
  <c r="AM97" i="28" s="1"/>
  <c r="Y493" i="14"/>
  <c r="X58" i="24"/>
  <c r="AH58" i="28" s="1"/>
  <c r="Y495" i="14"/>
  <c r="Y99" i="24"/>
  <c r="AK99" i="28" s="1"/>
  <c r="AM99" i="28" s="1"/>
  <c r="X64" i="20"/>
  <c r="X347" i="24"/>
  <c r="AH347" i="28" s="1"/>
  <c r="Y19" i="24"/>
  <c r="AK19" i="28" s="1"/>
  <c r="Y405" i="14"/>
  <c r="Y475" i="14"/>
  <c r="Y84" i="24"/>
  <c r="AK84" i="28" s="1"/>
  <c r="AM84" i="28" s="1"/>
  <c r="Y496" i="14"/>
  <c r="Y100" i="24"/>
  <c r="AK100" i="28" s="1"/>
  <c r="AM100" i="28" s="1"/>
  <c r="Y90" i="24"/>
  <c r="AK90" i="28" s="1"/>
  <c r="AM90" i="28" s="1"/>
  <c r="Y481" i="14"/>
  <c r="Y497" i="14"/>
  <c r="Y101" i="24"/>
  <c r="AK101" i="28" s="1"/>
  <c r="AM101" i="28" s="1"/>
  <c r="Y27" i="24"/>
  <c r="AK27" i="28" s="1"/>
  <c r="Y413" i="14"/>
  <c r="Y33" i="24"/>
  <c r="Y419" i="14"/>
  <c r="Y34" i="24"/>
  <c r="AK34" i="28" s="1"/>
  <c r="Y420" i="14"/>
  <c r="Y42" i="24"/>
  <c r="AK42" i="28" s="1"/>
  <c r="AM42" i="28" s="1"/>
  <c r="Y428" i="14"/>
  <c r="Y466" i="14"/>
  <c r="Y75" i="24"/>
  <c r="Y65" i="24"/>
  <c r="Y456" i="14"/>
  <c r="Y433" i="14"/>
  <c r="Y47" i="24"/>
  <c r="AK47" i="28" s="1"/>
  <c r="AM47" i="28" s="1"/>
  <c r="X346" i="24"/>
  <c r="AH346" i="28" s="1"/>
  <c r="X63" i="20"/>
  <c r="Y64" i="14"/>
  <c r="Y82" i="24"/>
  <c r="AK82" i="28" s="1"/>
  <c r="AM82" i="28" s="1"/>
  <c r="Y473" i="14"/>
  <c r="Y494" i="14"/>
  <c r="Y98" i="24"/>
  <c r="AK98" i="28" s="1"/>
  <c r="AM98" i="28" s="1"/>
  <c r="Y454" i="14"/>
  <c r="Y63" i="24"/>
  <c r="Y85" i="24"/>
  <c r="AK85" i="28" s="1"/>
  <c r="AM85" i="28" s="1"/>
  <c r="Y476" i="14"/>
  <c r="Y421" i="14"/>
  <c r="Y35" i="24"/>
  <c r="AK35" i="28" s="1"/>
  <c r="AM35" i="28" s="1"/>
  <c r="Y26" i="24"/>
  <c r="AK26" i="28" s="1"/>
  <c r="AM26" i="28" s="1"/>
  <c r="Y412" i="14"/>
  <c r="Y83" i="24"/>
  <c r="AK83" i="28" s="1"/>
  <c r="AM83" i="28" s="1"/>
  <c r="Y474" i="14"/>
  <c r="Y51" i="24"/>
  <c r="AK51" i="28" s="1"/>
  <c r="AM51" i="28" s="1"/>
  <c r="Y437" i="14"/>
  <c r="X93" i="24"/>
  <c r="Y71" i="24"/>
  <c r="Y462" i="14"/>
  <c r="Y64" i="24"/>
  <c r="Y455" i="14"/>
  <c r="Y68" i="24"/>
  <c r="Y459" i="14"/>
  <c r="Y429" i="14"/>
  <c r="Y43" i="24"/>
  <c r="AK43" i="28" s="1"/>
  <c r="AM43" i="28" s="1"/>
  <c r="Y38" i="24"/>
  <c r="AK38" i="28" s="1"/>
  <c r="Y424" i="14"/>
  <c r="Y30" i="24"/>
  <c r="AK30" i="28" s="1"/>
  <c r="AM30" i="28" s="1"/>
  <c r="Y416" i="14"/>
  <c r="Y40" i="24"/>
  <c r="AK40" i="28" s="1"/>
  <c r="AM40" i="28" s="1"/>
  <c r="Y426" i="14"/>
  <c r="Y423" i="14"/>
  <c r="Y37" i="24"/>
  <c r="AK37" i="28" s="1"/>
  <c r="AM37" i="28" s="1"/>
  <c r="Y479" i="14"/>
  <c r="Y88" i="24"/>
  <c r="AK88" i="28" s="1"/>
  <c r="AM88" i="28" s="1"/>
  <c r="Y469" i="14"/>
  <c r="Y78" i="24"/>
  <c r="AK78" i="28" s="1"/>
  <c r="AM78" i="28" s="1"/>
  <c r="Y39" i="24"/>
  <c r="AK39" i="28" s="1"/>
  <c r="AM39" i="28" s="1"/>
  <c r="Y425" i="14"/>
  <c r="X98" i="20"/>
  <c r="X484" i="14"/>
  <c r="Y99" i="14"/>
  <c r="Y72" i="24"/>
  <c r="Y463" i="14"/>
  <c r="Y21" i="24"/>
  <c r="AK21" i="28" s="1"/>
  <c r="Y407" i="14"/>
  <c r="X11" i="24"/>
  <c r="AH11" i="28" s="1"/>
  <c r="X9" i="14"/>
  <c r="Y409" i="14"/>
  <c r="Y23" i="24"/>
  <c r="AK23" i="28" s="1"/>
  <c r="Y414" i="14"/>
  <c r="Y28" i="24"/>
  <c r="AK28" i="28" s="1"/>
  <c r="Y24" i="24"/>
  <c r="AK24" i="28" s="1"/>
  <c r="Y410" i="14"/>
  <c r="Y18" i="24"/>
  <c r="AK18" i="28" s="1"/>
  <c r="Y404" i="14"/>
  <c r="Y17" i="14"/>
  <c r="Y430" i="14"/>
  <c r="Y44" i="24"/>
  <c r="AK44" i="28" s="1"/>
  <c r="AM44" i="28" s="1"/>
  <c r="Y442" i="14"/>
  <c r="Y55" i="14"/>
  <c r="Y422" i="14"/>
  <c r="Y36" i="24"/>
  <c r="AK36" i="28" s="1"/>
  <c r="AM36" i="28" s="1"/>
  <c r="Y438" i="14"/>
  <c r="Y52" i="24"/>
  <c r="AK52" i="28" s="1"/>
  <c r="AM52" i="28" s="1"/>
  <c r="Y465" i="14"/>
  <c r="Y74" i="24"/>
  <c r="Y87" i="24"/>
  <c r="AK87" i="28" s="1"/>
  <c r="AM87" i="28" s="1"/>
  <c r="Y478" i="14"/>
  <c r="Y70" i="24"/>
  <c r="Y461" i="14"/>
  <c r="Y31" i="24"/>
  <c r="AK31" i="28" s="1"/>
  <c r="AM31" i="28" s="1"/>
  <c r="Y417" i="14"/>
  <c r="Y12" i="14"/>
  <c r="X299" i="24"/>
  <c r="AH299" i="28" s="1"/>
  <c r="X11" i="20"/>
  <c r="X397" i="14"/>
  <c r="Y25" i="24"/>
  <c r="AK25" i="28" s="1"/>
  <c r="AM25" i="28" s="1"/>
  <c r="Y411" i="14"/>
  <c r="Y14" i="24"/>
  <c r="AK14" i="28" s="1"/>
  <c r="AM14" i="28" s="1"/>
  <c r="Y13" i="14"/>
  <c r="Y400" i="14"/>
  <c r="X342" i="24"/>
  <c r="AH342" i="28" s="1"/>
  <c r="X54" i="20"/>
  <c r="Y471" i="14"/>
  <c r="Y80" i="24"/>
  <c r="AK80" i="28" s="1"/>
  <c r="AM80" i="28" s="1"/>
  <c r="Y453" i="14"/>
  <c r="Y62" i="24"/>
  <c r="Y22" i="24"/>
  <c r="AK22" i="28" s="1"/>
  <c r="Y408" i="14"/>
  <c r="Y76" i="24"/>
  <c r="Y467" i="14"/>
  <c r="Y50" i="24"/>
  <c r="AK50" i="28" s="1"/>
  <c r="AM50" i="28" s="1"/>
  <c r="Y436" i="14"/>
  <c r="Y49" i="14"/>
  <c r="Y79" i="24"/>
  <c r="AK79" i="28" s="1"/>
  <c r="AM79" i="28" s="1"/>
  <c r="Y470" i="14"/>
  <c r="Y112" i="14"/>
  <c r="Y106" i="14" s="1"/>
  <c r="X389" i="24"/>
  <c r="AH389" i="28" s="1"/>
  <c r="AJ389" i="28" s="1"/>
  <c r="X111" i="20"/>
  <c r="Y401" i="14"/>
  <c r="Y15" i="24"/>
  <c r="AK15" i="28" s="1"/>
  <c r="AM15" i="28" s="1"/>
  <c r="Y464" i="14"/>
  <c r="Y73" i="24"/>
  <c r="Y427" i="14"/>
  <c r="Y41" i="24"/>
  <c r="AK41" i="28" s="1"/>
  <c r="AM41" i="28" s="1"/>
  <c r="Y46" i="24"/>
  <c r="AK46" i="28" s="1"/>
  <c r="AM46" i="28" s="1"/>
  <c r="Y432" i="14"/>
  <c r="X16" i="20"/>
  <c r="X304" i="24"/>
  <c r="AH304" i="28" s="1"/>
  <c r="X12" i="20"/>
  <c r="X300" i="24"/>
  <c r="AH300" i="28" s="1"/>
  <c r="AJ300" i="28" s="1"/>
  <c r="Y472" i="14"/>
  <c r="Y81" i="24"/>
  <c r="AK81" i="28" s="1"/>
  <c r="AM81" i="28" s="1"/>
  <c r="X336" i="24"/>
  <c r="AH336" i="28" s="1"/>
  <c r="AJ336" i="28" s="1"/>
  <c r="X48" i="20"/>
  <c r="Y431" i="14"/>
  <c r="Y45" i="24"/>
  <c r="AK45" i="28" s="1"/>
  <c r="AM45" i="28" s="1"/>
  <c r="Y89" i="24"/>
  <c r="AK89" i="28" s="1"/>
  <c r="AM89" i="28" s="1"/>
  <c r="Y480" i="14"/>
  <c r="Y20" i="24"/>
  <c r="AK20" i="28" s="1"/>
  <c r="Y406" i="14"/>
  <c r="Y66" i="24"/>
  <c r="Y457" i="14"/>
  <c r="X105" i="20"/>
  <c r="X383" i="24"/>
  <c r="AH383" i="28" s="1"/>
  <c r="AJ383" i="28" s="1"/>
  <c r="Y439" i="14"/>
  <c r="Y53" i="24"/>
  <c r="AK53" i="28" s="1"/>
  <c r="AM53" i="28" s="1"/>
  <c r="Y61" i="24"/>
  <c r="AK61" i="28" s="1"/>
  <c r="Y452" i="14"/>
  <c r="Y65" i="14"/>
  <c r="Y29" i="24"/>
  <c r="AK29" i="28" s="1"/>
  <c r="Y415" i="14"/>
  <c r="W345" i="24"/>
  <c r="AE345" i="28" s="1"/>
  <c r="W62" i="20"/>
  <c r="Y468" i="14"/>
  <c r="Y77" i="24"/>
  <c r="Y67" i="24"/>
  <c r="Y458" i="14"/>
  <c r="Y418" i="14"/>
  <c r="Y32" i="24"/>
  <c r="Y477" i="14"/>
  <c r="Y86" i="24"/>
  <c r="AK86" i="28" s="1"/>
  <c r="AM86" i="28" s="1"/>
  <c r="Y460" i="14"/>
  <c r="Y69" i="24"/>
  <c r="AA86" i="25"/>
  <c r="AR86" i="28" s="1"/>
  <c r="AA477" i="17"/>
  <c r="X50" i="17"/>
  <c r="X50" i="25" s="1"/>
  <c r="AI50" i="28" s="1"/>
  <c r="Z60" i="17"/>
  <c r="Z446" i="17" s="1"/>
  <c r="Z59" i="23" s="1"/>
  <c r="AB472" i="17"/>
  <c r="AB85" i="23" s="1"/>
  <c r="W435" i="17"/>
  <c r="W48" i="23" s="1"/>
  <c r="AA481" i="17"/>
  <c r="AA90" i="25"/>
  <c r="AR90" i="28" s="1"/>
  <c r="X22" i="25"/>
  <c r="W347" i="25"/>
  <c r="AF347" i="28" s="1"/>
  <c r="AG347" i="28" s="1"/>
  <c r="X29" i="25"/>
  <c r="AI29" i="28" s="1"/>
  <c r="AJ29" i="28" s="1"/>
  <c r="Y46" i="25"/>
  <c r="AB187" i="25"/>
  <c r="AU187" i="28" s="1"/>
  <c r="AB72" i="22"/>
  <c r="AB207" i="25"/>
  <c r="AU207" i="28" s="1"/>
  <c r="AB112" i="22"/>
  <c r="AB268" i="25"/>
  <c r="AU268" i="28" s="1"/>
  <c r="Z93" i="25"/>
  <c r="Y355" i="25"/>
  <c r="AL355" i="28" s="1"/>
  <c r="AA76" i="25"/>
  <c r="AR76" i="28" s="1"/>
  <c r="X12" i="25"/>
  <c r="AB111" i="25"/>
  <c r="AU111" i="28" s="1"/>
  <c r="Y71" i="25"/>
  <c r="AB183" i="25"/>
  <c r="AU183" i="28" s="1"/>
  <c r="AB46" i="22"/>
  <c r="AB223" i="25"/>
  <c r="AU223" i="28" s="1"/>
  <c r="AB128" i="22"/>
  <c r="AB275" i="25"/>
  <c r="AU275" i="28" s="1"/>
  <c r="X52" i="25"/>
  <c r="AI52" i="28" s="1"/>
  <c r="X326" i="25"/>
  <c r="AI326" i="28" s="1"/>
  <c r="Z14" i="25"/>
  <c r="AO14" i="28" s="1"/>
  <c r="W306" i="25"/>
  <c r="AF306" i="28" s="1"/>
  <c r="AG306" i="28" s="1"/>
  <c r="V11" i="25"/>
  <c r="AC11" i="28" s="1"/>
  <c r="AD11" i="28" s="1"/>
  <c r="W58" i="25"/>
  <c r="X329" i="25"/>
  <c r="AI329" i="28" s="1"/>
  <c r="X318" i="25"/>
  <c r="AI318" i="28" s="1"/>
  <c r="AB190" i="25"/>
  <c r="AU190" i="28" s="1"/>
  <c r="AB85" i="22"/>
  <c r="AB221" i="25"/>
  <c r="AU221" i="28" s="1"/>
  <c r="AB126" i="22"/>
  <c r="AB272" i="25"/>
  <c r="AU272" i="28" s="1"/>
  <c r="X388" i="25"/>
  <c r="AI388" i="28" s="1"/>
  <c r="X36" i="25"/>
  <c r="AA77" i="25"/>
  <c r="AR77" i="28" s="1"/>
  <c r="AA85" i="25"/>
  <c r="AR85" i="28" s="1"/>
  <c r="AA385" i="25"/>
  <c r="AR385" i="28" s="1"/>
  <c r="AA87" i="25"/>
  <c r="AR87" i="28" s="1"/>
  <c r="X61" i="25"/>
  <c r="AB200" i="25"/>
  <c r="AU200" i="28" s="1"/>
  <c r="AB101" i="22"/>
  <c r="AB265" i="25"/>
  <c r="AU265" i="28" s="1"/>
  <c r="AB282" i="25"/>
  <c r="AU282" i="28" s="1"/>
  <c r="X96" i="25"/>
  <c r="AB79" i="25"/>
  <c r="AU79" i="28" s="1"/>
  <c r="X322" i="25"/>
  <c r="AI322" i="28" s="1"/>
  <c r="Z15" i="25"/>
  <c r="AO15" i="28" s="1"/>
  <c r="X330" i="25"/>
  <c r="AI330" i="28" s="1"/>
  <c r="Y359" i="25"/>
  <c r="AL359" i="28" s="1"/>
  <c r="Z332" i="25"/>
  <c r="AO332" i="28" s="1"/>
  <c r="U296" i="25"/>
  <c r="Z296" i="28" s="1"/>
  <c r="AA296" i="28" s="1"/>
  <c r="X59" i="25"/>
  <c r="X65" i="25"/>
  <c r="X67" i="25"/>
  <c r="X63" i="25"/>
  <c r="W27" i="25"/>
  <c r="Y74" i="25"/>
  <c r="AB362" i="25"/>
  <c r="AU362" i="28" s="1"/>
  <c r="AB192" i="25"/>
  <c r="AU192" i="28" s="1"/>
  <c r="AB87" i="22"/>
  <c r="AB274" i="25"/>
  <c r="AU274" i="28" s="1"/>
  <c r="AB287" i="25"/>
  <c r="AU287" i="28" s="1"/>
  <c r="AB384" i="25"/>
  <c r="AU384" i="28" s="1"/>
  <c r="X367" i="25"/>
  <c r="AI367" i="28" s="1"/>
  <c r="AA386" i="25"/>
  <c r="AR386" i="28" s="1"/>
  <c r="W337" i="25"/>
  <c r="AF337" i="28" s="1"/>
  <c r="X21" i="25"/>
  <c r="X34" i="25"/>
  <c r="W300" i="25"/>
  <c r="AF300" i="28" s="1"/>
  <c r="Z47" i="25"/>
  <c r="AB193" i="25"/>
  <c r="AU193" i="28" s="1"/>
  <c r="AB94" i="22"/>
  <c r="AB267" i="25"/>
  <c r="AU267" i="28" s="1"/>
  <c r="AB294" i="25"/>
  <c r="AU294" i="28" s="1"/>
  <c r="Y69" i="25"/>
  <c r="X317" i="25"/>
  <c r="AI317" i="28" s="1"/>
  <c r="X325" i="25"/>
  <c r="AI325" i="28" s="1"/>
  <c r="AJ325" i="28" s="1"/>
  <c r="AB81" i="25"/>
  <c r="AU81" i="28" s="1"/>
  <c r="X327" i="25"/>
  <c r="AI327" i="28" s="1"/>
  <c r="AA365" i="25"/>
  <c r="AR365" i="28" s="1"/>
  <c r="AA371" i="25"/>
  <c r="AR371" i="28" s="1"/>
  <c r="X18" i="25"/>
  <c r="V304" i="25"/>
  <c r="AC304" i="28" s="1"/>
  <c r="AD304" i="28" s="1"/>
  <c r="X66" i="25"/>
  <c r="X64" i="25"/>
  <c r="Y312" i="25"/>
  <c r="AL312" i="28" s="1"/>
  <c r="AB150" i="25"/>
  <c r="AU150" i="28" s="1"/>
  <c r="AB13" i="22"/>
  <c r="X360" i="25"/>
  <c r="AI360" i="28" s="1"/>
  <c r="AB366" i="25"/>
  <c r="AU366" i="28" s="1"/>
  <c r="AB185" i="25"/>
  <c r="AU185" i="28" s="1"/>
  <c r="AB48" i="22"/>
  <c r="AB202" i="25"/>
  <c r="AU202" i="28" s="1"/>
  <c r="AB103" i="22"/>
  <c r="AB284" i="25"/>
  <c r="AU284" i="28" s="1"/>
  <c r="AB108" i="25"/>
  <c r="AU108" i="28" s="1"/>
  <c r="AA370" i="25"/>
  <c r="AR370" i="28" s="1"/>
  <c r="X62" i="25"/>
  <c r="X20" i="25"/>
  <c r="X24" i="25"/>
  <c r="Y111" i="25"/>
  <c r="AL111" i="28" s="1"/>
  <c r="AB232" i="25"/>
  <c r="AU232" i="28" s="1"/>
  <c r="X357" i="25"/>
  <c r="AI357" i="28" s="1"/>
  <c r="AJ357" i="28" s="1"/>
  <c r="X315" i="25"/>
  <c r="AI315" i="28" s="1"/>
  <c r="AJ315" i="28" s="1"/>
  <c r="AB186" i="25"/>
  <c r="AU186" i="28" s="1"/>
  <c r="AB60" i="22"/>
  <c r="AB205" i="25"/>
  <c r="AU205" i="28" s="1"/>
  <c r="AB110" i="22"/>
  <c r="AB269" i="25"/>
  <c r="AU269" i="28" s="1"/>
  <c r="AA369" i="25"/>
  <c r="AR369" i="28" s="1"/>
  <c r="X324" i="25"/>
  <c r="AI324" i="28" s="1"/>
  <c r="X340" i="25"/>
  <c r="AI340" i="28" s="1"/>
  <c r="X328" i="25"/>
  <c r="AI328" i="28" s="1"/>
  <c r="X338" i="25"/>
  <c r="AI338" i="28" s="1"/>
  <c r="X55" i="25"/>
  <c r="AB419" i="17"/>
  <c r="AB32" i="23" s="1"/>
  <c r="AB33" i="25"/>
  <c r="AU33" i="28" s="1"/>
  <c r="AB94" i="21"/>
  <c r="AB13" i="21"/>
  <c r="AB85" i="21"/>
  <c r="AB46" i="21"/>
  <c r="AB101" i="21"/>
  <c r="AB89" i="17"/>
  <c r="AB87" i="21"/>
  <c r="AB110" i="21"/>
  <c r="AA478" i="17"/>
  <c r="AA91" i="23" s="1"/>
  <c r="AB48" i="21"/>
  <c r="AB117" i="21"/>
  <c r="AB103" i="21"/>
  <c r="AB72" i="21"/>
  <c r="AB60" i="21"/>
  <c r="AA467" i="17"/>
  <c r="AA80" i="23" s="1"/>
  <c r="W449" i="17"/>
  <c r="W62" i="23" s="1"/>
  <c r="AC80" i="17"/>
  <c r="AC466" i="17" s="1"/>
  <c r="AC79" i="23" s="1"/>
  <c r="AB87" i="17"/>
  <c r="Z401" i="17"/>
  <c r="Z14" i="23" s="1"/>
  <c r="AB109" i="17"/>
  <c r="AA476" i="17"/>
  <c r="AA89" i="23" s="1"/>
  <c r="AB108" i="17"/>
  <c r="X398" i="17"/>
  <c r="X11" i="23" s="1"/>
  <c r="AC84" i="17"/>
  <c r="X438" i="17"/>
  <c r="X51" i="23" s="1"/>
  <c r="AB88" i="17"/>
  <c r="V397" i="17"/>
  <c r="V10" i="23" s="1"/>
  <c r="X422" i="17"/>
  <c r="AA99" i="17"/>
  <c r="AA101" i="17"/>
  <c r="Y59" i="17"/>
  <c r="AC107" i="17"/>
  <c r="AB83" i="17"/>
  <c r="AA468" i="17"/>
  <c r="AA81" i="23" s="1"/>
  <c r="X450" i="17"/>
  <c r="X63" i="23" s="1"/>
  <c r="Y57" i="17"/>
  <c r="X415" i="17"/>
  <c r="X28" i="23" s="1"/>
  <c r="Y85" i="17"/>
  <c r="Y58" i="17"/>
  <c r="Y56" i="17"/>
  <c r="Z400" i="17"/>
  <c r="Z13" i="23" s="1"/>
  <c r="X441" i="17"/>
  <c r="X54" i="23" s="1"/>
  <c r="Z484" i="17"/>
  <c r="Z97" i="23" s="1"/>
  <c r="AB282" i="17"/>
  <c r="Y51" i="17"/>
  <c r="Y460" i="17"/>
  <c r="Y73" i="23" s="1"/>
  <c r="Y78" i="17"/>
  <c r="Y41" i="17"/>
  <c r="Y43" i="17"/>
  <c r="Y39" i="17"/>
  <c r="Y42" i="17"/>
  <c r="Y462" i="17"/>
  <c r="Y75" i="23" s="1"/>
  <c r="Y40" i="17"/>
  <c r="Y38" i="17"/>
  <c r="Y37" i="17"/>
  <c r="Y53" i="17"/>
  <c r="X492" i="17"/>
  <c r="X105" i="23" s="1"/>
  <c r="Y111" i="17"/>
  <c r="AB488" i="17"/>
  <c r="AB101" i="23" s="1"/>
  <c r="AB489" i="17"/>
  <c r="AB102" i="23" s="1"/>
  <c r="AA100" i="17"/>
  <c r="Y35" i="17"/>
  <c r="AC388" i="17"/>
  <c r="X420" i="17"/>
  <c r="X33" i="23" s="1"/>
  <c r="Z433" i="17"/>
  <c r="Z46" i="23" s="1"/>
  <c r="Y432" i="17"/>
  <c r="Y45" i="23" s="1"/>
  <c r="Y465" i="17"/>
  <c r="Y78" i="23" s="1"/>
  <c r="Y75" i="17"/>
  <c r="Y31" i="17"/>
  <c r="Y30" i="17"/>
  <c r="Y28" i="17"/>
  <c r="AC285" i="17"/>
  <c r="AC161" i="17"/>
  <c r="AC126" i="17"/>
  <c r="Z126" i="17"/>
  <c r="Y412" i="17"/>
  <c r="Y25" i="23" s="1"/>
  <c r="Z25" i="17"/>
  <c r="AD6" i="17"/>
  <c r="Z77" i="17"/>
  <c r="W17" i="17"/>
  <c r="W413" i="17"/>
  <c r="W26" i="23" s="1"/>
  <c r="V9" i="17"/>
  <c r="X457" i="17"/>
  <c r="X70" i="23" s="1"/>
  <c r="X404" i="17"/>
  <c r="X17" i="23" s="1"/>
  <c r="X407" i="17"/>
  <c r="X20" i="23" s="1"/>
  <c r="X405" i="17"/>
  <c r="X18" i="23" s="1"/>
  <c r="X456" i="17"/>
  <c r="X69" i="23" s="1"/>
  <c r="X458" i="17"/>
  <c r="X71" i="23" s="1"/>
  <c r="X454" i="17"/>
  <c r="X67" i="23" s="1"/>
  <c r="X455" i="17"/>
  <c r="X68" i="23" s="1"/>
  <c r="X408" i="17"/>
  <c r="X21" i="23" s="1"/>
  <c r="X453" i="17"/>
  <c r="X66" i="23" s="1"/>
  <c r="X452" i="17"/>
  <c r="X65" i="23" s="1"/>
  <c r="X65" i="17"/>
  <c r="X410" i="17"/>
  <c r="X23" i="23" s="1"/>
  <c r="X406" i="17"/>
  <c r="X19" i="23" s="1"/>
  <c r="X13" i="17"/>
  <c r="Z5" i="14"/>
  <c r="AD319" i="17"/>
  <c r="AD169" i="17"/>
  <c r="AD188" i="17"/>
  <c r="AD222" i="17"/>
  <c r="AD248" i="17"/>
  <c r="AD364" i="17"/>
  <c r="AD148" i="17"/>
  <c r="AD167" i="17"/>
  <c r="AD156" i="17"/>
  <c r="AD389" i="17"/>
  <c r="AD139" i="17"/>
  <c r="AD138" i="17"/>
  <c r="AD218" i="17"/>
  <c r="AD249" i="17"/>
  <c r="AD295" i="17"/>
  <c r="AD153" i="17"/>
  <c r="AD349" i="17"/>
  <c r="AD215" i="17"/>
  <c r="AD142" i="17"/>
  <c r="AD346" i="17"/>
  <c r="AD234" i="17"/>
  <c r="AD127" i="17"/>
  <c r="AD306" i="17"/>
  <c r="AD382" i="17"/>
  <c r="AD259" i="17"/>
  <c r="AD135" i="17"/>
  <c r="AD257" i="17"/>
  <c r="AD146" i="17"/>
  <c r="AD233" i="17"/>
  <c r="AD312" i="17"/>
  <c r="AD365" i="17"/>
  <c r="AD372" i="17"/>
  <c r="AD337" i="17"/>
  <c r="AD130" i="17"/>
  <c r="AD140" i="17"/>
  <c r="AD206" i="17"/>
  <c r="AD269" i="17"/>
  <c r="AD315" i="17"/>
  <c r="AD145" i="17"/>
  <c r="AD227" i="17"/>
  <c r="AD266" i="17"/>
  <c r="AD287" i="17"/>
  <c r="AD194" i="17"/>
  <c r="AD331" i="17"/>
  <c r="AD128" i="17"/>
  <c r="AD204" i="17"/>
  <c r="AD345" i="17"/>
  <c r="AD332" i="17"/>
  <c r="AD292" i="17"/>
  <c r="AD310" i="17"/>
  <c r="AD344" i="17"/>
  <c r="AD272" i="17"/>
  <c r="AD174" i="17"/>
  <c r="AD358" i="17"/>
  <c r="AD291" i="17"/>
  <c r="AD308" i="17"/>
  <c r="AD357" i="17"/>
  <c r="AD271" i="17"/>
  <c r="AD353" i="17"/>
  <c r="AD313" i="17"/>
  <c r="AD297" i="17"/>
  <c r="AD186" i="17"/>
  <c r="AD367" i="17"/>
  <c r="AD154" i="17"/>
  <c r="AD141" i="17"/>
  <c r="AD333" i="17"/>
  <c r="AD286" i="17"/>
  <c r="AD132" i="17"/>
  <c r="AD189" i="17"/>
  <c r="AD329" i="17"/>
  <c r="AD129" i="17"/>
  <c r="AD193" i="17"/>
  <c r="AD328" i="17"/>
  <c r="AD168" i="17"/>
  <c r="AD136" i="17"/>
  <c r="AD144" i="17"/>
  <c r="AD371" i="17"/>
  <c r="AD258" i="17"/>
  <c r="AD122" i="17"/>
  <c r="AD381" i="17"/>
  <c r="AD133" i="17"/>
  <c r="AD307" i="17"/>
  <c r="AD356" i="17"/>
  <c r="AD325" i="17"/>
  <c r="AD247" i="17"/>
  <c r="AD205" i="17"/>
  <c r="AD173" i="17"/>
  <c r="AD207" i="17"/>
  <c r="AD268" i="17"/>
  <c r="AD294" i="17"/>
  <c r="AD309" i="17"/>
  <c r="AD373" i="17"/>
  <c r="AD314" i="17"/>
  <c r="AD301" i="17"/>
  <c r="AD317" i="17"/>
  <c r="AD380" i="17"/>
  <c r="AD162" i="17"/>
  <c r="AD187" i="17"/>
  <c r="AD270" i="17"/>
  <c r="AD231" i="17"/>
  <c r="AD334" i="17"/>
  <c r="AD299" i="17"/>
  <c r="AD152" i="17"/>
  <c r="AD355" i="17"/>
  <c r="AD342" i="17"/>
  <c r="AD121" i="17"/>
  <c r="AD213" i="17"/>
  <c r="AD183" i="17"/>
  <c r="AD230" i="17"/>
  <c r="AD250" i="17"/>
  <c r="AD296" i="17"/>
  <c r="AD147" i="17"/>
  <c r="AD343" i="17"/>
  <c r="AD341" i="17"/>
  <c r="AD137" i="17"/>
  <c r="AD226" i="17"/>
  <c r="AD243" i="17"/>
  <c r="AD179" i="17"/>
  <c r="AD191" i="17"/>
  <c r="AD267" i="17"/>
  <c r="AD192" i="17"/>
  <c r="AD316" i="17"/>
  <c r="AD225" i="17"/>
  <c r="AD368" i="17"/>
  <c r="AD275" i="17"/>
  <c r="AD170" i="17"/>
  <c r="AD123" i="17"/>
  <c r="AD176" i="17"/>
  <c r="AD150" i="17"/>
  <c r="AD327" i="17"/>
  <c r="AD374" i="17"/>
  <c r="AD244" i="17"/>
  <c r="AD293" i="17"/>
  <c r="AD155" i="17"/>
  <c r="AD217" i="17"/>
  <c r="AD177" i="17"/>
  <c r="AD172" i="17"/>
  <c r="AD143" i="17"/>
  <c r="AD326" i="17"/>
  <c r="AD303" i="17"/>
  <c r="AD149" i="17"/>
  <c r="AD229" i="17"/>
  <c r="AD240" i="17"/>
  <c r="AD300" i="17"/>
  <c r="AD219" i="17"/>
  <c r="AD390" i="17"/>
  <c r="AD311" i="17"/>
  <c r="AD201" i="17"/>
  <c r="AD232" i="17"/>
  <c r="AD256" i="17"/>
  <c r="AD383" i="17"/>
  <c r="AD120" i="17"/>
  <c r="AD175" i="17"/>
  <c r="AD228" i="17"/>
  <c r="AD352" i="17"/>
  <c r="AD340" i="17"/>
  <c r="AD242" i="17"/>
  <c r="AD166" i="17"/>
  <c r="AD184" i="17"/>
  <c r="AD339" i="17"/>
  <c r="AD304" i="17"/>
  <c r="AD178" i="17"/>
  <c r="AD190" i="17"/>
  <c r="AD119" i="17"/>
  <c r="AD318" i="17"/>
  <c r="AD210" i="17"/>
  <c r="AD351" i="17"/>
  <c r="AD290" i="17"/>
  <c r="AD209" i="17"/>
  <c r="AD220" i="17"/>
  <c r="AD134" i="17"/>
  <c r="AD203" i="17"/>
  <c r="AD208" i="17"/>
  <c r="AD330" i="17"/>
  <c r="AD274" i="17"/>
  <c r="AD305" i="17"/>
  <c r="AD302" i="17"/>
  <c r="AD265" i="17"/>
  <c r="AD181" i="17"/>
  <c r="AD216" i="17"/>
  <c r="AD241" i="17"/>
  <c r="AD338" i="17"/>
  <c r="AD163" i="17"/>
  <c r="AD131" i="17"/>
  <c r="AD180" i="17"/>
  <c r="AD354" i="17"/>
  <c r="AD171" i="17"/>
  <c r="AD298" i="17"/>
  <c r="AD185" i="17"/>
  <c r="AD366" i="17"/>
  <c r="AD221" i="17"/>
  <c r="AD151" i="17"/>
  <c r="AD350" i="17"/>
  <c r="AD195" i="17"/>
  <c r="AD202" i="17"/>
  <c r="AD214" i="17"/>
  <c r="AD182" i="17"/>
  <c r="AD273" i="17"/>
  <c r="X23" i="25" l="1"/>
  <c r="Z430" i="17"/>
  <c r="Z43" i="23" s="1"/>
  <c r="Y487" i="14"/>
  <c r="AD123" i="22"/>
  <c r="AD218" i="25"/>
  <c r="BA218" i="28" s="1"/>
  <c r="AD105" i="22"/>
  <c r="AD106" i="22"/>
  <c r="AD120" i="22"/>
  <c r="AD215" i="25"/>
  <c r="BA215" i="28" s="1"/>
  <c r="AD107" i="22"/>
  <c r="AD216" i="25"/>
  <c r="BA216" i="28" s="1"/>
  <c r="AD121" i="22"/>
  <c r="AD217" i="25"/>
  <c r="BA217" i="28" s="1"/>
  <c r="AD122" i="22"/>
  <c r="AD104" i="22"/>
  <c r="AD92" i="21"/>
  <c r="AD276" i="25"/>
  <c r="BA276" i="28" s="1"/>
  <c r="AD95" i="21"/>
  <c r="AD68" i="21"/>
  <c r="AD106" i="21"/>
  <c r="AD107" i="21"/>
  <c r="AD54" i="21"/>
  <c r="AD80" i="22"/>
  <c r="AD73" i="22"/>
  <c r="AD79" i="22"/>
  <c r="AD129" i="25"/>
  <c r="BA129" i="28" s="1"/>
  <c r="AD34" i="21"/>
  <c r="AD253" i="25"/>
  <c r="BA253" i="28" s="1"/>
  <c r="AD249" i="25"/>
  <c r="BA249" i="28" s="1"/>
  <c r="AD30" i="21"/>
  <c r="AD248" i="25"/>
  <c r="BA248" i="28" s="1"/>
  <c r="AD29" i="21"/>
  <c r="AD56" i="22"/>
  <c r="AD49" i="22"/>
  <c r="AD40" i="21"/>
  <c r="AD259" i="25"/>
  <c r="BA259" i="28" s="1"/>
  <c r="AD159" i="25"/>
  <c r="BA159" i="28" s="1"/>
  <c r="AD22" i="22"/>
  <c r="AD121" i="25"/>
  <c r="BA121" i="28" s="1"/>
  <c r="AD235" i="25"/>
  <c r="BA235" i="28" s="1"/>
  <c r="AD16" i="21"/>
  <c r="AD112" i="25"/>
  <c r="BA112" i="28" s="1"/>
  <c r="AD18" i="22"/>
  <c r="AD155" i="25"/>
  <c r="BA155" i="28" s="1"/>
  <c r="AD51" i="22"/>
  <c r="AD35" i="21"/>
  <c r="AD254" i="25"/>
  <c r="BA254" i="28" s="1"/>
  <c r="AD177" i="25"/>
  <c r="BA177" i="28" s="1"/>
  <c r="AD40" i="22"/>
  <c r="AD120" i="25"/>
  <c r="BA120" i="28" s="1"/>
  <c r="AD16" i="22"/>
  <c r="AD153" i="25"/>
  <c r="BA153" i="28" s="1"/>
  <c r="AD56" i="21"/>
  <c r="AD82" i="22"/>
  <c r="AD30" i="22"/>
  <c r="AD167" i="25"/>
  <c r="BA167" i="28" s="1"/>
  <c r="AD119" i="25"/>
  <c r="BA119" i="28" s="1"/>
  <c r="AD114" i="21"/>
  <c r="AD291" i="25"/>
  <c r="BA291" i="28" s="1"/>
  <c r="AD115" i="22"/>
  <c r="AD210" i="25"/>
  <c r="BA210" i="28" s="1"/>
  <c r="AD213" i="25"/>
  <c r="BA213" i="28" s="1"/>
  <c r="AD118" i="22"/>
  <c r="AD52" i="21"/>
  <c r="AD69" i="21"/>
  <c r="AD70" i="21"/>
  <c r="AD62" i="22"/>
  <c r="AD68" i="22"/>
  <c r="AD67" i="22"/>
  <c r="AD176" i="25"/>
  <c r="BA176" i="28" s="1"/>
  <c r="AD39" i="22"/>
  <c r="AD172" i="25"/>
  <c r="BA172" i="28" s="1"/>
  <c r="AD35" i="22"/>
  <c r="AD41" i="22"/>
  <c r="AD178" i="25"/>
  <c r="BA178" i="28" s="1"/>
  <c r="AD52" i="22"/>
  <c r="AD127" i="25"/>
  <c r="BA127" i="28" s="1"/>
  <c r="AD50" i="22"/>
  <c r="AD57" i="22"/>
  <c r="AD243" i="25"/>
  <c r="BA243" i="28" s="1"/>
  <c r="AD24" i="21"/>
  <c r="AD27" i="22"/>
  <c r="AD164" i="25"/>
  <c r="BA164" i="28" s="1"/>
  <c r="AD147" i="25"/>
  <c r="BA147" i="28" s="1"/>
  <c r="AD10" i="22"/>
  <c r="AD114" i="25"/>
  <c r="BA114" i="28" s="1"/>
  <c r="AD113" i="25"/>
  <c r="BA113" i="28" s="1"/>
  <c r="AD63" i="22"/>
  <c r="AD43" i="22"/>
  <c r="AD180" i="25"/>
  <c r="BA180" i="28" s="1"/>
  <c r="AD233" i="25"/>
  <c r="BA233" i="28" s="1"/>
  <c r="AD14" i="21"/>
  <c r="AD88" i="22"/>
  <c r="AD91" i="22"/>
  <c r="AD104" i="21"/>
  <c r="AD53" i="21"/>
  <c r="AD55" i="21"/>
  <c r="AD73" i="21"/>
  <c r="AD74" i="21"/>
  <c r="AD75" i="21"/>
  <c r="AD77" i="22"/>
  <c r="AD74" i="22"/>
  <c r="AD260" i="25"/>
  <c r="BA260" i="28" s="1"/>
  <c r="AD41" i="21"/>
  <c r="AD37" i="22"/>
  <c r="AD174" i="25"/>
  <c r="BA174" i="28" s="1"/>
  <c r="AD42" i="22"/>
  <c r="AD179" i="25"/>
  <c r="BA179" i="28" s="1"/>
  <c r="AD138" i="25"/>
  <c r="BA138" i="28" s="1"/>
  <c r="AD136" i="25"/>
  <c r="BA136" i="28" s="1"/>
  <c r="AD58" i="22"/>
  <c r="AD134" i="25"/>
  <c r="BA134" i="28" s="1"/>
  <c r="AD122" i="25"/>
  <c r="BA122" i="28" s="1"/>
  <c r="AD244" i="25"/>
  <c r="BA244" i="28" s="1"/>
  <c r="AD25" i="21"/>
  <c r="AD117" i="25"/>
  <c r="BA117" i="28" s="1"/>
  <c r="AD11" i="21"/>
  <c r="AD230" i="25"/>
  <c r="BA230" i="28" s="1"/>
  <c r="AD19" i="21"/>
  <c r="AD238" i="25"/>
  <c r="BA238" i="28" s="1"/>
  <c r="AD69" i="22"/>
  <c r="AD261" i="25"/>
  <c r="BA261" i="28" s="1"/>
  <c r="AD42" i="21"/>
  <c r="AD246" i="25"/>
  <c r="BA246" i="28" s="1"/>
  <c r="AD27" i="21"/>
  <c r="AD65" i="21"/>
  <c r="AD257" i="25"/>
  <c r="BA257" i="28" s="1"/>
  <c r="AD38" i="21"/>
  <c r="AD229" i="25"/>
  <c r="BA229" i="28" s="1"/>
  <c r="AD10" i="21"/>
  <c r="AD114" i="22"/>
  <c r="AD209" i="25"/>
  <c r="BA209" i="28" s="1"/>
  <c r="AD97" i="22"/>
  <c r="AD196" i="25"/>
  <c r="BA196" i="28" s="1"/>
  <c r="AD90" i="21"/>
  <c r="AD50" i="21"/>
  <c r="AD67" i="21"/>
  <c r="AD97" i="21"/>
  <c r="AD278" i="25"/>
  <c r="BA278" i="28" s="1"/>
  <c r="AD57" i="21"/>
  <c r="AD75" i="22"/>
  <c r="AD66" i="22"/>
  <c r="AD33" i="22"/>
  <c r="AD170" i="25"/>
  <c r="BA170" i="28" s="1"/>
  <c r="AD175" i="25"/>
  <c r="BA175" i="28" s="1"/>
  <c r="AD38" i="22"/>
  <c r="AD128" i="25"/>
  <c r="BA128" i="28" s="1"/>
  <c r="AD132" i="25"/>
  <c r="BA132" i="28" s="1"/>
  <c r="AD33" i="21"/>
  <c r="AD252" i="25"/>
  <c r="BA252" i="28" s="1"/>
  <c r="AD126" i="25"/>
  <c r="BA126" i="28" s="1"/>
  <c r="AD130" i="25"/>
  <c r="BA130" i="28" s="1"/>
  <c r="AD123" i="25"/>
  <c r="BA123" i="28" s="1"/>
  <c r="AD22" i="21"/>
  <c r="AD241" i="25"/>
  <c r="BA241" i="28" s="1"/>
  <c r="AD26" i="22"/>
  <c r="AD163" i="25"/>
  <c r="BA163" i="28" s="1"/>
  <c r="AD20" i="22"/>
  <c r="AD157" i="25"/>
  <c r="BA157" i="28" s="1"/>
  <c r="AD239" i="25"/>
  <c r="BA239" i="28" s="1"/>
  <c r="AD20" i="21"/>
  <c r="AD237" i="25"/>
  <c r="BA237" i="28" s="1"/>
  <c r="AD18" i="21"/>
  <c r="AD139" i="25"/>
  <c r="BA139" i="28" s="1"/>
  <c r="AD258" i="25"/>
  <c r="BA258" i="28" s="1"/>
  <c r="AD39" i="21"/>
  <c r="AD124" i="25"/>
  <c r="BA124" i="28" s="1"/>
  <c r="AD156" i="25"/>
  <c r="BA156" i="28" s="1"/>
  <c r="AD19" i="22"/>
  <c r="AD247" i="25"/>
  <c r="BA247" i="28" s="1"/>
  <c r="AD28" i="21"/>
  <c r="AD162" i="25"/>
  <c r="BA162" i="28" s="1"/>
  <c r="AD25" i="22"/>
  <c r="AD98" i="22"/>
  <c r="AD197" i="25"/>
  <c r="BA197" i="28" s="1"/>
  <c r="AD211" i="25"/>
  <c r="BA211" i="28" s="1"/>
  <c r="AD116" i="22"/>
  <c r="AD91" i="21"/>
  <c r="AD117" i="22"/>
  <c r="AD212" i="25"/>
  <c r="BA212" i="28" s="1"/>
  <c r="AD290" i="25"/>
  <c r="BA290" i="28" s="1"/>
  <c r="AD113" i="21"/>
  <c r="AD78" i="21"/>
  <c r="AD63" i="21"/>
  <c r="AD65" i="22"/>
  <c r="AD78" i="22"/>
  <c r="AD55" i="22"/>
  <c r="AD34" i="22"/>
  <c r="AD171" i="25"/>
  <c r="BA171" i="28" s="1"/>
  <c r="AD54" i="22"/>
  <c r="AD141" i="25"/>
  <c r="BA141" i="28" s="1"/>
  <c r="AD28" i="22"/>
  <c r="AD165" i="25"/>
  <c r="BA165" i="28" s="1"/>
  <c r="AD32" i="22"/>
  <c r="AD169" i="25"/>
  <c r="BA169" i="28" s="1"/>
  <c r="AD140" i="25"/>
  <c r="BA140" i="28" s="1"/>
  <c r="AD31" i="22"/>
  <c r="AD168" i="25"/>
  <c r="BA168" i="28" s="1"/>
  <c r="AD158" i="25"/>
  <c r="BA158" i="28" s="1"/>
  <c r="AD21" i="22"/>
  <c r="AD21" i="21"/>
  <c r="AD240" i="25"/>
  <c r="BA240" i="28" s="1"/>
  <c r="AD125" i="25"/>
  <c r="BA125" i="28" s="1"/>
  <c r="AD15" i="22"/>
  <c r="AD152" i="25"/>
  <c r="BA152" i="28" s="1"/>
  <c r="AD116" i="25"/>
  <c r="BA116" i="28" s="1"/>
  <c r="AD14" i="22"/>
  <c r="AD151" i="25"/>
  <c r="BA151" i="28" s="1"/>
  <c r="AD17" i="21"/>
  <c r="AD236" i="25"/>
  <c r="BA236" i="28" s="1"/>
  <c r="AD61" i="22"/>
  <c r="AD53" i="22"/>
  <c r="AD256" i="25"/>
  <c r="BA256" i="28" s="1"/>
  <c r="AD37" i="21"/>
  <c r="AD115" i="25"/>
  <c r="BA115" i="28" s="1"/>
  <c r="AD133" i="25"/>
  <c r="BA133" i="28" s="1"/>
  <c r="AD11" i="22"/>
  <c r="AD148" i="25"/>
  <c r="BA148" i="28" s="1"/>
  <c r="AD90" i="22"/>
  <c r="AD92" i="22"/>
  <c r="AD95" i="22"/>
  <c r="AD194" i="25"/>
  <c r="BA194" i="28" s="1"/>
  <c r="AD77" i="21"/>
  <c r="AD61" i="21"/>
  <c r="AD88" i="21"/>
  <c r="AD62" i="21"/>
  <c r="AD64" i="21"/>
  <c r="AD279" i="25"/>
  <c r="BA279" i="28" s="1"/>
  <c r="AD98" i="21"/>
  <c r="AD66" i="21"/>
  <c r="AD49" i="21"/>
  <c r="AD119" i="22"/>
  <c r="AD214" i="25"/>
  <c r="BA214" i="28" s="1"/>
  <c r="AD277" i="25"/>
  <c r="BA277" i="28" s="1"/>
  <c r="AD96" i="21"/>
  <c r="AD96" i="22"/>
  <c r="AD195" i="25"/>
  <c r="BA195" i="28" s="1"/>
  <c r="AD89" i="22"/>
  <c r="AD76" i="21"/>
  <c r="AD51" i="21"/>
  <c r="AD79" i="21"/>
  <c r="AD80" i="21"/>
  <c r="AD81" i="21"/>
  <c r="AD89" i="21"/>
  <c r="AD70" i="22"/>
  <c r="AD64" i="22"/>
  <c r="AD76" i="22"/>
  <c r="AD135" i="25"/>
  <c r="BA135" i="28" s="1"/>
  <c r="AD137" i="25"/>
  <c r="BA137" i="28" s="1"/>
  <c r="AD31" i="21"/>
  <c r="AD250" i="25"/>
  <c r="BA250" i="28" s="1"/>
  <c r="AD32" i="21"/>
  <c r="AD251" i="25"/>
  <c r="BA251" i="28" s="1"/>
  <c r="AD255" i="25"/>
  <c r="BA255" i="28" s="1"/>
  <c r="AD36" i="21"/>
  <c r="AD173" i="25"/>
  <c r="BA173" i="28" s="1"/>
  <c r="AD36" i="22"/>
  <c r="AD166" i="25"/>
  <c r="BA166" i="28" s="1"/>
  <c r="AD29" i="22"/>
  <c r="AD160" i="25"/>
  <c r="BA160" i="28" s="1"/>
  <c r="AD23" i="22"/>
  <c r="AD24" i="22"/>
  <c r="AD161" i="25"/>
  <c r="BA161" i="28" s="1"/>
  <c r="AD242" i="25"/>
  <c r="BA242" i="28" s="1"/>
  <c r="AD23" i="21"/>
  <c r="AD118" i="25"/>
  <c r="BA118" i="28" s="1"/>
  <c r="AD15" i="21"/>
  <c r="AD234" i="25"/>
  <c r="BA234" i="28" s="1"/>
  <c r="AD81" i="22"/>
  <c r="AD17" i="22"/>
  <c r="AD154" i="25"/>
  <c r="BA154" i="28" s="1"/>
  <c r="AD113" i="22"/>
  <c r="AD208" i="25"/>
  <c r="BA208" i="28" s="1"/>
  <c r="AD58" i="21"/>
  <c r="AD105" i="21"/>
  <c r="AD82" i="21"/>
  <c r="AD131" i="25"/>
  <c r="BA131" i="28" s="1"/>
  <c r="AD43" i="21"/>
  <c r="AD262" i="25"/>
  <c r="BA262" i="28" s="1"/>
  <c r="AD26" i="21"/>
  <c r="AD245" i="25"/>
  <c r="BA245" i="28" s="1"/>
  <c r="Y102" i="20"/>
  <c r="Z103" i="14"/>
  <c r="Y200" i="24"/>
  <c r="AK200" i="28" s="1"/>
  <c r="AM200" i="28" s="1"/>
  <c r="Y101" i="19"/>
  <c r="Y117" i="18"/>
  <c r="Y294" i="24"/>
  <c r="AK294" i="28" s="1"/>
  <c r="AM294" i="28" s="1"/>
  <c r="Y94" i="19"/>
  <c r="Y193" i="24"/>
  <c r="AK193" i="28" s="1"/>
  <c r="AM193" i="28" s="1"/>
  <c r="Y99" i="20"/>
  <c r="Z100" i="14"/>
  <c r="Y85" i="19"/>
  <c r="Y190" i="24"/>
  <c r="AK190" i="28" s="1"/>
  <c r="AM190" i="28" s="1"/>
  <c r="Y232" i="24"/>
  <c r="AK232" i="28" s="1"/>
  <c r="AM232" i="28" s="1"/>
  <c r="Y13" i="18"/>
  <c r="Y59" i="20"/>
  <c r="Z60" i="14"/>
  <c r="Y57" i="20"/>
  <c r="Z58" i="14"/>
  <c r="Y128" i="19"/>
  <c r="Y223" i="24"/>
  <c r="AK223" i="28" s="1"/>
  <c r="AM223" i="28" s="1"/>
  <c r="Y282" i="14"/>
  <c r="Y265" i="24"/>
  <c r="AK265" i="28" s="1"/>
  <c r="AM265" i="28" s="1"/>
  <c r="Y46" i="18"/>
  <c r="Y103" i="19"/>
  <c r="Y202" i="24"/>
  <c r="AK202" i="28" s="1"/>
  <c r="AM202" i="28" s="1"/>
  <c r="Y58" i="20"/>
  <c r="Z59" i="14"/>
  <c r="Y9" i="19"/>
  <c r="Y146" i="24"/>
  <c r="AK146" i="28" s="1"/>
  <c r="AM146" i="28" s="1"/>
  <c r="Y72" i="18"/>
  <c r="Y269" i="24"/>
  <c r="AK269" i="28" s="1"/>
  <c r="AM269" i="28" s="1"/>
  <c r="Y60" i="18"/>
  <c r="Y268" i="24"/>
  <c r="AK268" i="28" s="1"/>
  <c r="AM268" i="28" s="1"/>
  <c r="Y60" i="19"/>
  <c r="Y186" i="24"/>
  <c r="AK186" i="28" s="1"/>
  <c r="AM186" i="28" s="1"/>
  <c r="Y101" i="20"/>
  <c r="Z102" i="14"/>
  <c r="Y183" i="24"/>
  <c r="AK183" i="28" s="1"/>
  <c r="AM183" i="28" s="1"/>
  <c r="Y46" i="19"/>
  <c r="Y289" i="24"/>
  <c r="AK289" i="28" s="1"/>
  <c r="AM289" i="28" s="1"/>
  <c r="Y112" i="18"/>
  <c r="Y101" i="18"/>
  <c r="Y282" i="24"/>
  <c r="AK282" i="28" s="1"/>
  <c r="AM282" i="28" s="1"/>
  <c r="Y187" i="24"/>
  <c r="AK187" i="28" s="1"/>
  <c r="AM187" i="28" s="1"/>
  <c r="Y72" i="19"/>
  <c r="Y56" i="20"/>
  <c r="Z57" i="14"/>
  <c r="Y110" i="19"/>
  <c r="Y205" i="24"/>
  <c r="AK205" i="28" s="1"/>
  <c r="AM205" i="28" s="1"/>
  <c r="Y108" i="24"/>
  <c r="AK108" i="28" s="1"/>
  <c r="AM108" i="28" s="1"/>
  <c r="Y284" i="24"/>
  <c r="AK284" i="28" s="1"/>
  <c r="AM284" i="28" s="1"/>
  <c r="Y103" i="18"/>
  <c r="Y228" i="24"/>
  <c r="AK228" i="28" s="1"/>
  <c r="AM228" i="28" s="1"/>
  <c r="Y9" i="18"/>
  <c r="Y126" i="19"/>
  <c r="Y221" i="24"/>
  <c r="AK221" i="28" s="1"/>
  <c r="AM221" i="28" s="1"/>
  <c r="Y87" i="19"/>
  <c r="Y192" i="24"/>
  <c r="AK192" i="28" s="1"/>
  <c r="AM192" i="28" s="1"/>
  <c r="Y100" i="20"/>
  <c r="Z101" i="14"/>
  <c r="Y111" i="24"/>
  <c r="AK111" i="28" s="1"/>
  <c r="AM111" i="28" s="1"/>
  <c r="Y272" i="24"/>
  <c r="AK272" i="28" s="1"/>
  <c r="AM272" i="28" s="1"/>
  <c r="Y85" i="18"/>
  <c r="Y275" i="24"/>
  <c r="AK275" i="28" s="1"/>
  <c r="AM275" i="28" s="1"/>
  <c r="Y94" i="18"/>
  <c r="Y13" i="19"/>
  <c r="Y150" i="24"/>
  <c r="AK150" i="28" s="1"/>
  <c r="AM150" i="28" s="1"/>
  <c r="Y274" i="24"/>
  <c r="AK274" i="28" s="1"/>
  <c r="AM274" i="28" s="1"/>
  <c r="Y87" i="18"/>
  <c r="Y48" i="18"/>
  <c r="Y267" i="24"/>
  <c r="AK267" i="28" s="1"/>
  <c r="AM267" i="28" s="1"/>
  <c r="Y110" i="18"/>
  <c r="Y287" i="24"/>
  <c r="AK287" i="28" s="1"/>
  <c r="AM287" i="28" s="1"/>
  <c r="Y112" i="19"/>
  <c r="Y207" i="24"/>
  <c r="AK207" i="28" s="1"/>
  <c r="AM207" i="28" s="1"/>
  <c r="Y185" i="24"/>
  <c r="AK185" i="28" s="1"/>
  <c r="AM185" i="28" s="1"/>
  <c r="Y48" i="19"/>
  <c r="AA498" i="17"/>
  <c r="AA102" i="25"/>
  <c r="AR102" i="28" s="1"/>
  <c r="AA109" i="23"/>
  <c r="AB110" i="17"/>
  <c r="AA387" i="25"/>
  <c r="AR387" i="28" s="1"/>
  <c r="AA31" i="23"/>
  <c r="AB32" i="17"/>
  <c r="AA319" i="25"/>
  <c r="AR319" i="28" s="1"/>
  <c r="AC86" i="17"/>
  <c r="AC81" i="25" s="1"/>
  <c r="AX81" i="28" s="1"/>
  <c r="AC93" i="17"/>
  <c r="AC479" i="17" s="1"/>
  <c r="AC92" i="23" s="1"/>
  <c r="AB375" i="25"/>
  <c r="AU375" i="28" s="1"/>
  <c r="BR6" i="28"/>
  <c r="BT5" i="28"/>
  <c r="BS5" i="28"/>
  <c r="BU5" i="28"/>
  <c r="AO44" i="28"/>
  <c r="AO47" i="28"/>
  <c r="AO93" i="28"/>
  <c r="AO45" i="28"/>
  <c r="AL74" i="28"/>
  <c r="AL46" i="28"/>
  <c r="AL71" i="28"/>
  <c r="AL69" i="28"/>
  <c r="AI12" i="28"/>
  <c r="AJ12" i="28" s="1"/>
  <c r="AI36" i="28"/>
  <c r="AI24" i="28"/>
  <c r="AJ24" i="28" s="1"/>
  <c r="AI64" i="28"/>
  <c r="AJ64" i="28" s="1"/>
  <c r="AI55" i="28"/>
  <c r="AJ55" i="28" s="1"/>
  <c r="AI23" i="28"/>
  <c r="AJ23" i="28" s="1"/>
  <c r="AI66" i="28"/>
  <c r="AJ66" i="28" s="1"/>
  <c r="AI63" i="28"/>
  <c r="AJ63" i="28" s="1"/>
  <c r="AI61" i="28"/>
  <c r="AJ61" i="28" s="1"/>
  <c r="AI20" i="28"/>
  <c r="AJ20" i="28" s="1"/>
  <c r="AI67" i="28"/>
  <c r="AJ67" i="28" s="1"/>
  <c r="AI22" i="28"/>
  <c r="AJ22" i="28" s="1"/>
  <c r="AI62" i="28"/>
  <c r="AJ62" i="28" s="1"/>
  <c r="AI19" i="28"/>
  <c r="AJ19" i="28" s="1"/>
  <c r="AI34" i="28"/>
  <c r="AI65" i="28"/>
  <c r="AJ65" i="28" s="1"/>
  <c r="AI18" i="28"/>
  <c r="AJ18" i="28" s="1"/>
  <c r="AI21" i="28"/>
  <c r="AJ21" i="28" s="1"/>
  <c r="AI59" i="28"/>
  <c r="AJ59" i="28" s="1"/>
  <c r="AI96" i="28"/>
  <c r="AF58" i="28"/>
  <c r="AG58" i="28" s="1"/>
  <c r="AF27" i="28"/>
  <c r="AG27" i="28" s="1"/>
  <c r="X49" i="17"/>
  <c r="X49" i="25" s="1"/>
  <c r="AI49" i="28" s="1"/>
  <c r="AA93" i="23"/>
  <c r="AB94" i="17"/>
  <c r="AA376" i="25"/>
  <c r="AR376" i="28" s="1"/>
  <c r="X436" i="17"/>
  <c r="X49" i="23" s="1"/>
  <c r="AK73" i="28"/>
  <c r="AM73" i="28" s="1"/>
  <c r="AK62" i="28"/>
  <c r="AK68" i="28"/>
  <c r="AM68" i="28" s="1"/>
  <c r="AK32" i="28"/>
  <c r="AM32" i="28" s="1"/>
  <c r="AK70" i="28"/>
  <c r="AK64" i="28"/>
  <c r="AK65" i="28"/>
  <c r="AK33" i="28"/>
  <c r="AM33" i="28" s="1"/>
  <c r="AK72" i="28"/>
  <c r="AM72" i="28" s="1"/>
  <c r="AK75" i="28"/>
  <c r="AM75" i="28" s="1"/>
  <c r="AK67" i="28"/>
  <c r="AK71" i="28"/>
  <c r="AM71" i="28" s="1"/>
  <c r="AK63" i="28"/>
  <c r="AK69" i="28"/>
  <c r="AK77" i="28"/>
  <c r="AM77" i="28" s="1"/>
  <c r="AK66" i="28"/>
  <c r="AK76" i="28"/>
  <c r="AM76" i="28" s="1"/>
  <c r="AK74" i="28"/>
  <c r="AM74" i="28" s="1"/>
  <c r="AH93" i="28"/>
  <c r="AJ93" i="28" s="1"/>
  <c r="Y96" i="24"/>
  <c r="Y90" i="20"/>
  <c r="Y373" i="24"/>
  <c r="AK373" i="28" s="1"/>
  <c r="AM373" i="28" s="1"/>
  <c r="Z91" i="14"/>
  <c r="Y52" i="20"/>
  <c r="Z53" i="14"/>
  <c r="Y340" i="24"/>
  <c r="AK340" i="28" s="1"/>
  <c r="AM340" i="28" s="1"/>
  <c r="Y19" i="20"/>
  <c r="Z20" i="14"/>
  <c r="Y307" i="24"/>
  <c r="AK307" i="28" s="1"/>
  <c r="Y49" i="24"/>
  <c r="AK49" i="28" s="1"/>
  <c r="AM49" i="28" s="1"/>
  <c r="Y315" i="24"/>
  <c r="AK315" i="28" s="1"/>
  <c r="Y27" i="20"/>
  <c r="Z28" i="14"/>
  <c r="Y68" i="20"/>
  <c r="Z69" i="14"/>
  <c r="Y351" i="24"/>
  <c r="AK351" i="28" s="1"/>
  <c r="Z26" i="14"/>
  <c r="Y313" i="24"/>
  <c r="AK313" i="28" s="1"/>
  <c r="Y25" i="20"/>
  <c r="Y81" i="20"/>
  <c r="Y364" i="24"/>
  <c r="AK364" i="28" s="1"/>
  <c r="AM364" i="28" s="1"/>
  <c r="Z82" i="14"/>
  <c r="Y40" i="20"/>
  <c r="Z41" i="14"/>
  <c r="Y328" i="24"/>
  <c r="AK328" i="28" s="1"/>
  <c r="AM328" i="28" s="1"/>
  <c r="Y49" i="20"/>
  <c r="Y435" i="14"/>
  <c r="Y337" i="24"/>
  <c r="AK337" i="28" s="1"/>
  <c r="AM337" i="28" s="1"/>
  <c r="Z50" i="14"/>
  <c r="Y361" i="24"/>
  <c r="AK361" i="28" s="1"/>
  <c r="AM361" i="28" s="1"/>
  <c r="Z79" i="14"/>
  <c r="Y78" i="20"/>
  <c r="Y55" i="24"/>
  <c r="AK55" i="28" s="1"/>
  <c r="Y365" i="24"/>
  <c r="AK365" i="28" s="1"/>
  <c r="AM365" i="28" s="1"/>
  <c r="Y82" i="20"/>
  <c r="Z83" i="14"/>
  <c r="Y39" i="20"/>
  <c r="Z40" i="14"/>
  <c r="Y327" i="24"/>
  <c r="AK327" i="28" s="1"/>
  <c r="AM327" i="28" s="1"/>
  <c r="Y86" i="20"/>
  <c r="Y369" i="24"/>
  <c r="AK369" i="28" s="1"/>
  <c r="AM369" i="28" s="1"/>
  <c r="Z87" i="14"/>
  <c r="Y110" i="20"/>
  <c r="Y388" i="24"/>
  <c r="AK388" i="28" s="1"/>
  <c r="AM388" i="28" s="1"/>
  <c r="Z111" i="14"/>
  <c r="X298" i="24"/>
  <c r="AH298" i="28" s="1"/>
  <c r="X10" i="20"/>
  <c r="Y357" i="24"/>
  <c r="AK357" i="28" s="1"/>
  <c r="Y74" i="20"/>
  <c r="Z75" i="14"/>
  <c r="Y441" i="14"/>
  <c r="Y55" i="20"/>
  <c r="Z56" i="14"/>
  <c r="Y23" i="20"/>
  <c r="Y311" i="24"/>
  <c r="AK311" i="28" s="1"/>
  <c r="Z24" i="14"/>
  <c r="Y308" i="24"/>
  <c r="AK308" i="28" s="1"/>
  <c r="Z21" i="14"/>
  <c r="Y20" i="20"/>
  <c r="Y485" i="14"/>
  <c r="Y98" i="14"/>
  <c r="Y63" i="14" s="1"/>
  <c r="Y338" i="24"/>
  <c r="AK338" i="28" s="1"/>
  <c r="AM338" i="28" s="1"/>
  <c r="Y50" i="20"/>
  <c r="Z51" i="14"/>
  <c r="Y46" i="20"/>
  <c r="Z47" i="14"/>
  <c r="Y334" i="24"/>
  <c r="AK334" i="28" s="1"/>
  <c r="AM334" i="28" s="1"/>
  <c r="Y79" i="20"/>
  <c r="Z80" i="14"/>
  <c r="Y362" i="24"/>
  <c r="AK362" i="28" s="1"/>
  <c r="AM362" i="28" s="1"/>
  <c r="Y32" i="20"/>
  <c r="Z33" i="14"/>
  <c r="Y320" i="24"/>
  <c r="AK320" i="28" s="1"/>
  <c r="AM320" i="28" s="1"/>
  <c r="Z89" i="14"/>
  <c r="Y88" i="20"/>
  <c r="Y371" i="24"/>
  <c r="AK371" i="28" s="1"/>
  <c r="AM371" i="28" s="1"/>
  <c r="Y106" i="20"/>
  <c r="Y384" i="24"/>
  <c r="AK384" i="28" s="1"/>
  <c r="AM384" i="28" s="1"/>
  <c r="Z107" i="14"/>
  <c r="Y319" i="24"/>
  <c r="AK319" i="28" s="1"/>
  <c r="AM319" i="28" s="1"/>
  <c r="Y31" i="20"/>
  <c r="Z32" i="14"/>
  <c r="Y60" i="24"/>
  <c r="AK60" i="28" s="1"/>
  <c r="Y93" i="20"/>
  <c r="Z94" i="14"/>
  <c r="Y376" i="24"/>
  <c r="AK376" i="28" s="1"/>
  <c r="AM376" i="28" s="1"/>
  <c r="Y102" i="24"/>
  <c r="Y498" i="14"/>
  <c r="Y492" i="14" s="1"/>
  <c r="Y66" i="20"/>
  <c r="Y349" i="24"/>
  <c r="AK349" i="28" s="1"/>
  <c r="Z67" i="14"/>
  <c r="Y301" i="24"/>
  <c r="AK301" i="28" s="1"/>
  <c r="AM301" i="28" s="1"/>
  <c r="Y399" i="14"/>
  <c r="Z14" i="14"/>
  <c r="Y13" i="20"/>
  <c r="X97" i="20"/>
  <c r="X380" i="24"/>
  <c r="AH380" i="28" s="1"/>
  <c r="AJ380" i="28" s="1"/>
  <c r="Z43" i="14"/>
  <c r="Y42" i="20"/>
  <c r="Y330" i="24"/>
  <c r="AK330" i="28" s="1"/>
  <c r="AM330" i="28" s="1"/>
  <c r="Y75" i="20"/>
  <c r="Y358" i="24"/>
  <c r="AK358" i="28" s="1"/>
  <c r="Z76" i="14"/>
  <c r="Y377" i="24"/>
  <c r="AK377" i="28" s="1"/>
  <c r="AM377" i="28" s="1"/>
  <c r="Y94" i="20"/>
  <c r="Z95" i="14"/>
  <c r="Z66" i="14"/>
  <c r="Y348" i="24"/>
  <c r="AK348" i="28" s="1"/>
  <c r="Y65" i="20"/>
  <c r="Y451" i="14"/>
  <c r="Y360" i="24"/>
  <c r="AK360" i="28" s="1"/>
  <c r="Y77" i="20"/>
  <c r="Z78" i="14"/>
  <c r="Y80" i="20"/>
  <c r="Z81" i="14"/>
  <c r="Y363" i="24"/>
  <c r="AK363" i="28" s="1"/>
  <c r="AM363" i="28" s="1"/>
  <c r="Y13" i="24"/>
  <c r="AK13" i="28" s="1"/>
  <c r="AM13" i="28" s="1"/>
  <c r="Z52" i="14"/>
  <c r="Y339" i="24"/>
  <c r="AK339" i="28" s="1"/>
  <c r="AM339" i="28" s="1"/>
  <c r="Y51" i="20"/>
  <c r="Y43" i="20"/>
  <c r="Y331" i="24"/>
  <c r="AK331" i="28" s="1"/>
  <c r="AM331" i="28" s="1"/>
  <c r="Z44" i="14"/>
  <c r="Y92" i="20"/>
  <c r="Z93" i="14"/>
  <c r="Y375" i="24"/>
  <c r="AK375" i="28" s="1"/>
  <c r="AM375" i="28" s="1"/>
  <c r="Y317" i="24"/>
  <c r="AK317" i="28" s="1"/>
  <c r="Y29" i="20"/>
  <c r="Z30" i="14"/>
  <c r="Y322" i="24"/>
  <c r="AK322" i="28" s="1"/>
  <c r="AM322" i="28" s="1"/>
  <c r="Y34" i="20"/>
  <c r="Z35" i="14"/>
  <c r="Y67" i="20"/>
  <c r="Z68" i="14"/>
  <c r="Y350" i="24"/>
  <c r="AK350" i="28" s="1"/>
  <c r="X449" i="14"/>
  <c r="Z42" i="14"/>
  <c r="Y41" i="20"/>
  <c r="Y329" i="24"/>
  <c r="AK329" i="28" s="1"/>
  <c r="AM329" i="28" s="1"/>
  <c r="Y18" i="20"/>
  <c r="Z19" i="14"/>
  <c r="Y306" i="24"/>
  <c r="AK306" i="28" s="1"/>
  <c r="Y356" i="24"/>
  <c r="AK356" i="28" s="1"/>
  <c r="Z74" i="14"/>
  <c r="Y73" i="20"/>
  <c r="Y71" i="20"/>
  <c r="Y354" i="24"/>
  <c r="AK354" i="28" s="1"/>
  <c r="Z72" i="14"/>
  <c r="Y70" i="20"/>
  <c r="Z71" i="14"/>
  <c r="Y353" i="24"/>
  <c r="AK353" i="28" s="1"/>
  <c r="Y85" i="20"/>
  <c r="Z86" i="14"/>
  <c r="Y368" i="24"/>
  <c r="AK368" i="28" s="1"/>
  <c r="AM368" i="28" s="1"/>
  <c r="Y333" i="24"/>
  <c r="AK333" i="28" s="1"/>
  <c r="AM333" i="28" s="1"/>
  <c r="Y45" i="20"/>
  <c r="Z46" i="14"/>
  <c r="Y83" i="20"/>
  <c r="Z84" i="14"/>
  <c r="Y366" i="24"/>
  <c r="AK366" i="28" s="1"/>
  <c r="AM366" i="28" s="1"/>
  <c r="Y11" i="14"/>
  <c r="Y12" i="24"/>
  <c r="AK12" i="28" s="1"/>
  <c r="Y398" i="14"/>
  <c r="Y91" i="20"/>
  <c r="Z92" i="14"/>
  <c r="Y374" i="24"/>
  <c r="AK374" i="28" s="1"/>
  <c r="AM374" i="28" s="1"/>
  <c r="Y22" i="20"/>
  <c r="Z23" i="14"/>
  <c r="Y310" i="24"/>
  <c r="AK310" i="28" s="1"/>
  <c r="Y326" i="24"/>
  <c r="AK326" i="28" s="1"/>
  <c r="AM326" i="28" s="1"/>
  <c r="Z39" i="14"/>
  <c r="Y38" i="20"/>
  <c r="Y355" i="24"/>
  <c r="AK355" i="28" s="1"/>
  <c r="AM355" i="28" s="1"/>
  <c r="Y72" i="20"/>
  <c r="Z73" i="14"/>
  <c r="Y370" i="24"/>
  <c r="AK370" i="28" s="1"/>
  <c r="AM370" i="28" s="1"/>
  <c r="Y87" i="20"/>
  <c r="Z88" i="14"/>
  <c r="Y450" i="14"/>
  <c r="Y59" i="24"/>
  <c r="AK59" i="28" s="1"/>
  <c r="Y26" i="20"/>
  <c r="Z27" i="14"/>
  <c r="Y314" i="24"/>
  <c r="AK314" i="28" s="1"/>
  <c r="Z109" i="14"/>
  <c r="Y108" i="20"/>
  <c r="Y386" i="24"/>
  <c r="AK386" i="28" s="1"/>
  <c r="AM386" i="28" s="1"/>
  <c r="Z29" i="14"/>
  <c r="Y316" i="24"/>
  <c r="AK316" i="28" s="1"/>
  <c r="Y28" i="20"/>
  <c r="Y367" i="24"/>
  <c r="AK367" i="28" s="1"/>
  <c r="AM367" i="28" s="1"/>
  <c r="Y84" i="20"/>
  <c r="Z85" i="14"/>
  <c r="Y17" i="24"/>
  <c r="AK17" i="28" s="1"/>
  <c r="Y372" i="24"/>
  <c r="AK372" i="28" s="1"/>
  <c r="AM372" i="28" s="1"/>
  <c r="Y89" i="20"/>
  <c r="Z90" i="14"/>
  <c r="Z70" i="14"/>
  <c r="Y69" i="20"/>
  <c r="Y352" i="24"/>
  <c r="AK352" i="28" s="1"/>
  <c r="Y332" i="24"/>
  <c r="AK332" i="28" s="1"/>
  <c r="AM332" i="28" s="1"/>
  <c r="Y44" i="20"/>
  <c r="Z45" i="14"/>
  <c r="Y14" i="20"/>
  <c r="Z15" i="14"/>
  <c r="Y302" i="24"/>
  <c r="AK302" i="28" s="1"/>
  <c r="AM302" i="28" s="1"/>
  <c r="Y21" i="20"/>
  <c r="Z22" i="14"/>
  <c r="Y309" i="24"/>
  <c r="AK309" i="28" s="1"/>
  <c r="Z25" i="14"/>
  <c r="Y312" i="24"/>
  <c r="AK312" i="28" s="1"/>
  <c r="AM312" i="28" s="1"/>
  <c r="Y24" i="20"/>
  <c r="Y30" i="20"/>
  <c r="Z31" i="14"/>
  <c r="Y318" i="24"/>
  <c r="AK318" i="28" s="1"/>
  <c r="AM318" i="28" s="1"/>
  <c r="Z36" i="14"/>
  <c r="Y323" i="24"/>
  <c r="AK323" i="28" s="1"/>
  <c r="AM323" i="28" s="1"/>
  <c r="Y35" i="20"/>
  <c r="Y305" i="24"/>
  <c r="AK305" i="28" s="1"/>
  <c r="Y17" i="20"/>
  <c r="Y403" i="14"/>
  <c r="Z18" i="14"/>
  <c r="X9" i="24"/>
  <c r="AH9" i="28" s="1"/>
  <c r="Y76" i="20"/>
  <c r="Y359" i="24"/>
  <c r="AK359" i="28" s="1"/>
  <c r="AM359" i="28" s="1"/>
  <c r="Z77" i="14"/>
  <c r="Z37" i="14"/>
  <c r="Y324" i="24"/>
  <c r="AK324" i="28" s="1"/>
  <c r="AM324" i="28" s="1"/>
  <c r="Y36" i="20"/>
  <c r="Z38" i="14"/>
  <c r="Y325" i="24"/>
  <c r="AK325" i="28" s="1"/>
  <c r="Y37" i="20"/>
  <c r="Y385" i="24"/>
  <c r="AK385" i="28" s="1"/>
  <c r="AM385" i="28" s="1"/>
  <c r="Z108" i="14"/>
  <c r="Y107" i="20"/>
  <c r="Y33" i="20"/>
  <c r="Y321" i="24"/>
  <c r="AK321" i="28" s="1"/>
  <c r="Z34" i="14"/>
  <c r="Y109" i="20"/>
  <c r="Z110" i="14"/>
  <c r="Y387" i="24"/>
  <c r="AK387" i="28" s="1"/>
  <c r="AM387" i="28" s="1"/>
  <c r="AA90" i="23"/>
  <c r="AA373" i="25"/>
  <c r="AR373" i="28" s="1"/>
  <c r="AB91" i="17"/>
  <c r="W336" i="25"/>
  <c r="AF336" i="28" s="1"/>
  <c r="Z331" i="25"/>
  <c r="AO331" i="28" s="1"/>
  <c r="AB368" i="25"/>
  <c r="AU368" i="28" s="1"/>
  <c r="AA94" i="23"/>
  <c r="AB95" i="17"/>
  <c r="AA377" i="25"/>
  <c r="AR377" i="28" s="1"/>
  <c r="AC33" i="17"/>
  <c r="X35" i="23"/>
  <c r="X353" i="25"/>
  <c r="AI353" i="28" s="1"/>
  <c r="AJ353" i="28" s="1"/>
  <c r="X349" i="25"/>
  <c r="AI349" i="28" s="1"/>
  <c r="AJ349" i="28" s="1"/>
  <c r="X307" i="25"/>
  <c r="AI307" i="28" s="1"/>
  <c r="AJ307" i="28" s="1"/>
  <c r="X351" i="25"/>
  <c r="AI351" i="28" s="1"/>
  <c r="AJ351" i="28" s="1"/>
  <c r="X306" i="25"/>
  <c r="AI306" i="28" s="1"/>
  <c r="AJ306" i="28" s="1"/>
  <c r="Y30" i="25"/>
  <c r="Y333" i="25"/>
  <c r="AL333" i="28" s="1"/>
  <c r="Y42" i="25"/>
  <c r="Z380" i="25"/>
  <c r="AO380" i="28" s="1"/>
  <c r="AB78" i="25"/>
  <c r="AU78" i="28" s="1"/>
  <c r="X339" i="25"/>
  <c r="AI339" i="28" s="1"/>
  <c r="Z302" i="25"/>
  <c r="AO302" i="28" s="1"/>
  <c r="AB84" i="25"/>
  <c r="AU84" i="28" s="1"/>
  <c r="X308" i="25"/>
  <c r="AI308" i="28" s="1"/>
  <c r="AJ308" i="28" s="1"/>
  <c r="Z72" i="25"/>
  <c r="Y31" i="25"/>
  <c r="Y101" i="25"/>
  <c r="Y39" i="25"/>
  <c r="Y51" i="25"/>
  <c r="AL51" i="28" s="1"/>
  <c r="X342" i="25"/>
  <c r="AI342" i="28" s="1"/>
  <c r="AJ342" i="28" s="1"/>
  <c r="AB98" i="25"/>
  <c r="AU98" i="28" s="1"/>
  <c r="W345" i="25"/>
  <c r="AF345" i="28" s="1"/>
  <c r="AG345" i="28" s="1"/>
  <c r="AA374" i="25"/>
  <c r="AR374" i="28" s="1"/>
  <c r="X311" i="25"/>
  <c r="AI311" i="28" s="1"/>
  <c r="AJ311" i="28" s="1"/>
  <c r="X309" i="25"/>
  <c r="AI309" i="28" s="1"/>
  <c r="AJ309" i="28" s="1"/>
  <c r="X350" i="25"/>
  <c r="AI350" i="28" s="1"/>
  <c r="AJ350" i="28" s="1"/>
  <c r="Y70" i="25"/>
  <c r="Z334" i="25"/>
  <c r="AO334" i="28" s="1"/>
  <c r="X383" i="25"/>
  <c r="AI383" i="28" s="1"/>
  <c r="Y43" i="25"/>
  <c r="Y80" i="25"/>
  <c r="AL80" i="28" s="1"/>
  <c r="X346" i="25"/>
  <c r="AI346" i="28" s="1"/>
  <c r="AJ346" i="28" s="1"/>
  <c r="AC97" i="25"/>
  <c r="AX97" i="28" s="1"/>
  <c r="AC79" i="25"/>
  <c r="AX79" i="28" s="1"/>
  <c r="Y313" i="25"/>
  <c r="AL313" i="28" s="1"/>
  <c r="Z111" i="25"/>
  <c r="AC362" i="25"/>
  <c r="AX362" i="28" s="1"/>
  <c r="Y53" i="25"/>
  <c r="AL53" i="28" s="1"/>
  <c r="Y41" i="25"/>
  <c r="AB225" i="25"/>
  <c r="AU225" i="28" s="1"/>
  <c r="AB130" i="22"/>
  <c r="AB82" i="25"/>
  <c r="AU82" i="28" s="1"/>
  <c r="X60" i="25"/>
  <c r="V9" i="25"/>
  <c r="AC9" i="28" s="1"/>
  <c r="AD9" i="28" s="1"/>
  <c r="X348" i="25"/>
  <c r="AI348" i="28" s="1"/>
  <c r="AJ348" i="28" s="1"/>
  <c r="X354" i="25"/>
  <c r="AI354" i="28" s="1"/>
  <c r="AJ354" i="28" s="1"/>
  <c r="X305" i="25"/>
  <c r="AI305" i="28" s="1"/>
  <c r="AJ305" i="28" s="1"/>
  <c r="W314" i="25"/>
  <c r="AF314" i="28" s="1"/>
  <c r="AG314" i="28" s="1"/>
  <c r="Y361" i="25"/>
  <c r="AL361" i="28" s="1"/>
  <c r="X321" i="25"/>
  <c r="AI321" i="28" s="1"/>
  <c r="AJ321" i="28" s="1"/>
  <c r="AC289" i="25"/>
  <c r="AX289" i="28" s="1"/>
  <c r="Y37" i="25"/>
  <c r="Y73" i="25"/>
  <c r="V298" i="25"/>
  <c r="AC298" i="28" s="1"/>
  <c r="AD298" i="28" s="1"/>
  <c r="AB320" i="25"/>
  <c r="AU320" i="28" s="1"/>
  <c r="W17" i="25"/>
  <c r="AC111" i="25"/>
  <c r="AX111" i="28" s="1"/>
  <c r="AC146" i="25"/>
  <c r="AX146" i="28" s="1"/>
  <c r="AC9" i="22"/>
  <c r="Y35" i="25"/>
  <c r="Y38" i="25"/>
  <c r="Z301" i="25"/>
  <c r="AO301" i="28" s="1"/>
  <c r="AA364" i="25"/>
  <c r="AR364" i="28" s="1"/>
  <c r="X299" i="25"/>
  <c r="AI299" i="28" s="1"/>
  <c r="AJ299" i="28" s="1"/>
  <c r="AA372" i="25"/>
  <c r="AR372" i="28" s="1"/>
  <c r="AC75" i="25"/>
  <c r="AX75" i="28" s="1"/>
  <c r="X13" i="25"/>
  <c r="X352" i="25"/>
  <c r="AI352" i="28" s="1"/>
  <c r="AJ352" i="28" s="1"/>
  <c r="Z25" i="25"/>
  <c r="AC228" i="25"/>
  <c r="AX228" i="28" s="1"/>
  <c r="Y40" i="25"/>
  <c r="X316" i="25"/>
  <c r="AI316" i="28" s="1"/>
  <c r="AJ316" i="28" s="1"/>
  <c r="AB83" i="25"/>
  <c r="AU83" i="28" s="1"/>
  <c r="AB99" i="25"/>
  <c r="AU99" i="28" s="1"/>
  <c r="AA363" i="25"/>
  <c r="AR363" i="28" s="1"/>
  <c r="X310" i="25"/>
  <c r="AI310" i="28" s="1"/>
  <c r="AJ310" i="28" s="1"/>
  <c r="Y28" i="25"/>
  <c r="Y358" i="25"/>
  <c r="AL358" i="28" s="1"/>
  <c r="Y356" i="25"/>
  <c r="AL356" i="28" s="1"/>
  <c r="X323" i="25"/>
  <c r="AI323" i="28" s="1"/>
  <c r="AC9" i="21"/>
  <c r="AB475" i="17"/>
  <c r="AB88" i="23" s="1"/>
  <c r="AC112" i="21"/>
  <c r="AB92" i="17"/>
  <c r="AC472" i="17"/>
  <c r="AC85" i="23" s="1"/>
  <c r="Y55" i="17"/>
  <c r="AB81" i="17"/>
  <c r="Y429" i="17"/>
  <c r="Y42" i="23" s="1"/>
  <c r="Y421" i="17"/>
  <c r="Y34" i="23" s="1"/>
  <c r="Y439" i="17"/>
  <c r="Y52" i="23" s="1"/>
  <c r="Y427" i="17"/>
  <c r="Y40" i="23" s="1"/>
  <c r="AB473" i="17"/>
  <c r="AB86" i="23" s="1"/>
  <c r="Z411" i="17"/>
  <c r="Z24" i="23" s="1"/>
  <c r="X63" i="17"/>
  <c r="AD80" i="17"/>
  <c r="AA486" i="17"/>
  <c r="AA99" i="23" s="1"/>
  <c r="Y437" i="17"/>
  <c r="Y50" i="23" s="1"/>
  <c r="AA14" i="17"/>
  <c r="Y464" i="17"/>
  <c r="Y77" i="23" s="1"/>
  <c r="Y442" i="17"/>
  <c r="Y55" i="23" s="1"/>
  <c r="AA487" i="17"/>
  <c r="AA100" i="23" s="1"/>
  <c r="AB90" i="17"/>
  <c r="AC103" i="17"/>
  <c r="Y426" i="17"/>
  <c r="AB82" i="17"/>
  <c r="AA485" i="17"/>
  <c r="AA98" i="23" s="1"/>
  <c r="AB495" i="17"/>
  <c r="AB108" i="23" s="1"/>
  <c r="Y414" i="17"/>
  <c r="Y444" i="17"/>
  <c r="Y57" i="23" s="1"/>
  <c r="AB494" i="17"/>
  <c r="AB107" i="23" s="1"/>
  <c r="Y416" i="17"/>
  <c r="Y29" i="23" s="1"/>
  <c r="AC102" i="17"/>
  <c r="Y428" i="17"/>
  <c r="Y41" i="23" s="1"/>
  <c r="AA15" i="17"/>
  <c r="W11" i="17"/>
  <c r="Y417" i="17"/>
  <c r="Y30" i="23" s="1"/>
  <c r="Y425" i="17"/>
  <c r="Y471" i="17"/>
  <c r="Y84" i="23" s="1"/>
  <c r="Y443" i="17"/>
  <c r="Y56" i="23" s="1"/>
  <c r="AB469" i="17"/>
  <c r="AB82" i="23" s="1"/>
  <c r="Y445" i="17"/>
  <c r="Y58" i="23" s="1"/>
  <c r="AB474" i="17"/>
  <c r="AB87" i="23" s="1"/>
  <c r="Y423" i="17"/>
  <c r="Y424" i="17"/>
  <c r="Y37" i="23" s="1"/>
  <c r="Z76" i="17"/>
  <c r="Y461" i="17"/>
  <c r="Y74" i="23" s="1"/>
  <c r="Y36" i="17"/>
  <c r="Y52" i="17"/>
  <c r="AC493" i="17"/>
  <c r="AC106" i="23" s="1"/>
  <c r="Y106" i="17"/>
  <c r="Y497" i="17"/>
  <c r="Y110" i="23" s="1"/>
  <c r="AA98" i="17"/>
  <c r="AC118" i="17"/>
  <c r="AC393" i="17"/>
  <c r="AD388" i="17"/>
  <c r="AC386" i="17"/>
  <c r="AC377" i="17"/>
  <c r="AC361" i="17"/>
  <c r="AC379" i="17"/>
  <c r="AC348" i="17"/>
  <c r="AC324" i="17"/>
  <c r="AC370" i="17"/>
  <c r="AC336" i="17"/>
  <c r="AC363" i="17"/>
  <c r="AC322" i="17"/>
  <c r="AC278" i="17"/>
  <c r="AC280" i="17"/>
  <c r="AC264" i="17"/>
  <c r="AC262" i="17"/>
  <c r="AC255" i="17"/>
  <c r="AC246" i="17"/>
  <c r="AC239" i="17"/>
  <c r="AC253" i="17"/>
  <c r="AC237" i="17"/>
  <c r="AC198" i="17"/>
  <c r="AC224" i="17"/>
  <c r="AC212" i="17"/>
  <c r="AC200" i="17"/>
  <c r="AC470" i="17"/>
  <c r="AC83" i="23" s="1"/>
  <c r="AA47" i="17"/>
  <c r="Z463" i="17"/>
  <c r="Z76" i="23" s="1"/>
  <c r="Z46" i="17"/>
  <c r="AC289" i="17"/>
  <c r="AD285" i="17"/>
  <c r="AC165" i="17"/>
  <c r="AD161" i="17"/>
  <c r="Z74" i="17"/>
  <c r="Z26" i="17"/>
  <c r="Z79" i="17"/>
  <c r="Z73" i="17"/>
  <c r="AE5" i="17"/>
  <c r="W403" i="17"/>
  <c r="W16" i="23" s="1"/>
  <c r="X27" i="17"/>
  <c r="V395" i="17"/>
  <c r="V8" i="23" s="1"/>
  <c r="Y29" i="17"/>
  <c r="Z6" i="14"/>
  <c r="Y23" i="17"/>
  <c r="Y72" i="17"/>
  <c r="Y24" i="17"/>
  <c r="Y70" i="17"/>
  <c r="Y12" i="17"/>
  <c r="Y20" i="17"/>
  <c r="Y67" i="17"/>
  <c r="Y34" i="17"/>
  <c r="Y69" i="17"/>
  <c r="Y19" i="17"/>
  <c r="X399" i="17"/>
  <c r="X12" i="23" s="1"/>
  <c r="Y64" i="17"/>
  <c r="Y21" i="17"/>
  <c r="Y18" i="17"/>
  <c r="Y22" i="17"/>
  <c r="Y68" i="17"/>
  <c r="X451" i="17"/>
  <c r="X64" i="23" s="1"/>
  <c r="Y66" i="17"/>
  <c r="Y71" i="17"/>
  <c r="Z189" i="14"/>
  <c r="Z154" i="14"/>
  <c r="Z138" i="14"/>
  <c r="Z169" i="14"/>
  <c r="Z343" i="14"/>
  <c r="Z342" i="14"/>
  <c r="Z294" i="14"/>
  <c r="Z351" i="14"/>
  <c r="Z367" i="14"/>
  <c r="Z389" i="14"/>
  <c r="Z219" i="14"/>
  <c r="Z229" i="14"/>
  <c r="Z216" i="14"/>
  <c r="Z269" i="14"/>
  <c r="Z168" i="14"/>
  <c r="Z368" i="14"/>
  <c r="Z353" i="14"/>
  <c r="Z139" i="14"/>
  <c r="Z340" i="14"/>
  <c r="Z390" i="14"/>
  <c r="Z286" i="14"/>
  <c r="Z303" i="14"/>
  <c r="Z317" i="14"/>
  <c r="Z268" i="14"/>
  <c r="Z136" i="14"/>
  <c r="Z240" i="14"/>
  <c r="Z131" i="14"/>
  <c r="Z350" i="14"/>
  <c r="Z153" i="14"/>
  <c r="Z383" i="14"/>
  <c r="Z344" i="14"/>
  <c r="Z265" i="14"/>
  <c r="Z338" i="14"/>
  <c r="Z356" i="14"/>
  <c r="Z310" i="14"/>
  <c r="Z345" i="14"/>
  <c r="Z309" i="14"/>
  <c r="Z302" i="14"/>
  <c r="Z173" i="14"/>
  <c r="Z330" i="14"/>
  <c r="Z296" i="14"/>
  <c r="Z218" i="14"/>
  <c r="Z308" i="14"/>
  <c r="Z217" i="14"/>
  <c r="Z271" i="14"/>
  <c r="Z183" i="14"/>
  <c r="Z241" i="14"/>
  <c r="Z201" i="14"/>
  <c r="Z204" i="14"/>
  <c r="Z128" i="14"/>
  <c r="Z155" i="14"/>
  <c r="Z150" i="14"/>
  <c r="Z120" i="14"/>
  <c r="Z301" i="14"/>
  <c r="Z328" i="14"/>
  <c r="Z292" i="14"/>
  <c r="Z341" i="14"/>
  <c r="Z214" i="14"/>
  <c r="Z299" i="14"/>
  <c r="Z221" i="14"/>
  <c r="Z194" i="14"/>
  <c r="Z206" i="14"/>
  <c r="Z208" i="14"/>
  <c r="Z364" i="14"/>
  <c r="Z256" i="14"/>
  <c r="Z352" i="14"/>
  <c r="Z191" i="14"/>
  <c r="Z293" i="14"/>
  <c r="Z311" i="14"/>
  <c r="Z226" i="14"/>
  <c r="Z135" i="14"/>
  <c r="Z170" i="14"/>
  <c r="Z181" i="14"/>
  <c r="Z372" i="14"/>
  <c r="Z331" i="14"/>
  <c r="Z304" i="14"/>
  <c r="Z171" i="14"/>
  <c r="Z316" i="14"/>
  <c r="Z225" i="14"/>
  <c r="Z205" i="14"/>
  <c r="Z185" i="14"/>
  <c r="Z267" i="14"/>
  <c r="Z179" i="14"/>
  <c r="Z337" i="14"/>
  <c r="Z258" i="14"/>
  <c r="Z162" i="14"/>
  <c r="Z380" i="14"/>
  <c r="Z257" i="14"/>
  <c r="Z354" i="14"/>
  <c r="Z243" i="14"/>
  <c r="Z144" i="14"/>
  <c r="Z130" i="14"/>
  <c r="Z175" i="14"/>
  <c r="Z129" i="14"/>
  <c r="Z134" i="14"/>
  <c r="Z163" i="14"/>
  <c r="Z332" i="14"/>
  <c r="Z127" i="14"/>
  <c r="Z325" i="14"/>
  <c r="Z334" i="14"/>
  <c r="Z274" i="14"/>
  <c r="Z329" i="14"/>
  <c r="Z297" i="14"/>
  <c r="Z272" i="14"/>
  <c r="Z381" i="14"/>
  <c r="Z313" i="14"/>
  <c r="Z244" i="14"/>
  <c r="Z230" i="14"/>
  <c r="Z247" i="14"/>
  <c r="Z172" i="14"/>
  <c r="Z215" i="14"/>
  <c r="Z203" i="14"/>
  <c r="Z222" i="14"/>
  <c r="Z213" i="14"/>
  <c r="Z233" i="14"/>
  <c r="Z314" i="14"/>
  <c r="Z187" i="14"/>
  <c r="Z382" i="14"/>
  <c r="Z275" i="14"/>
  <c r="Z152" i="14"/>
  <c r="Z142" i="14"/>
  <c r="Z123" i="14"/>
  <c r="Z148" i="14"/>
  <c r="Z132" i="14"/>
  <c r="Z137" i="14"/>
  <c r="Z318" i="14"/>
  <c r="Z119" i="14"/>
  <c r="Z248" i="14"/>
  <c r="Z374" i="14"/>
  <c r="Z312" i="14"/>
  <c r="Z326" i="14"/>
  <c r="Z373" i="14"/>
  <c r="Z339" i="14"/>
  <c r="Z366" i="14"/>
  <c r="Z307" i="14"/>
  <c r="Z186" i="14"/>
  <c r="Z188" i="14"/>
  <c r="Z228" i="14"/>
  <c r="Z122" i="14"/>
  <c r="Z220" i="14"/>
  <c r="Z149" i="14"/>
  <c r="Z259" i="14"/>
  <c r="Z192" i="14"/>
  <c r="Z133" i="14"/>
  <c r="Z242" i="14"/>
  <c r="Z300" i="14"/>
  <c r="Z357" i="14"/>
  <c r="Z358" i="14"/>
  <c r="Z227" i="14"/>
  <c r="Z178" i="14"/>
  <c r="Z177" i="14"/>
  <c r="Z207" i="14"/>
  <c r="Z210" i="14"/>
  <c r="Z166" i="14"/>
  <c r="Z167" i="14"/>
  <c r="Z146" i="14"/>
  <c r="Z287" i="14"/>
  <c r="Z319" i="14"/>
  <c r="Z298" i="14"/>
  <c r="Z266" i="14"/>
  <c r="Z184" i="14"/>
  <c r="Z193" i="14"/>
  <c r="Z291" i="14"/>
  <c r="Z209" i="14"/>
  <c r="Z202" i="14"/>
  <c r="Z182" i="14"/>
  <c r="Z147" i="14"/>
  <c r="Z140" i="14"/>
  <c r="Z121" i="14"/>
  <c r="Z174" i="14"/>
  <c r="Z151" i="14"/>
  <c r="Z156" i="14"/>
  <c r="Z371" i="14"/>
  <c r="Z355" i="14"/>
  <c r="Z327" i="14"/>
  <c r="Z315" i="14"/>
  <c r="Z306" i="14"/>
  <c r="Z290" i="14"/>
  <c r="Z195" i="14"/>
  <c r="Z305" i="14"/>
  <c r="Z180" i="14"/>
  <c r="Z231" i="14"/>
  <c r="Z190" i="14"/>
  <c r="Z143" i="14"/>
  <c r="Z145" i="14"/>
  <c r="Z349" i="14"/>
  <c r="Z365" i="14"/>
  <c r="Z295" i="14"/>
  <c r="Z232" i="14"/>
  <c r="Z273" i="14"/>
  <c r="Z250" i="14"/>
  <c r="Z234" i="14"/>
  <c r="Z249" i="14"/>
  <c r="Z333" i="14"/>
  <c r="Z176" i="14"/>
  <c r="Z270" i="14"/>
  <c r="Z346" i="14"/>
  <c r="Z141" i="14"/>
  <c r="X337" i="25" l="1"/>
  <c r="AI337" i="28" s="1"/>
  <c r="X435" i="17"/>
  <c r="X48" i="23" s="1"/>
  <c r="AC88" i="25"/>
  <c r="AX88" i="28" s="1"/>
  <c r="Y50" i="17"/>
  <c r="Z280" i="14"/>
  <c r="Z10" i="19"/>
  <c r="Z147" i="24"/>
  <c r="AN147" i="28" s="1"/>
  <c r="AP147" i="28" s="1"/>
  <c r="Z237" i="14"/>
  <c r="Z262" i="14"/>
  <c r="Z161" i="14"/>
  <c r="Z198" i="14"/>
  <c r="Z253" i="14"/>
  <c r="Z38" i="19"/>
  <c r="Z175" i="24"/>
  <c r="AN175" i="28" s="1"/>
  <c r="AP175" i="28" s="1"/>
  <c r="Z118" i="24"/>
  <c r="AN118" i="28" s="1"/>
  <c r="AP118" i="28" s="1"/>
  <c r="Z27" i="19"/>
  <c r="Z164" i="24"/>
  <c r="AN164" i="28" s="1"/>
  <c r="AP164" i="28" s="1"/>
  <c r="Z54" i="19"/>
  <c r="Z52" i="19"/>
  <c r="Z74" i="19"/>
  <c r="Z236" i="24"/>
  <c r="AN236" i="28" s="1"/>
  <c r="AP236" i="28" s="1"/>
  <c r="Z17" i="18"/>
  <c r="Z41" i="19"/>
  <c r="Z178" i="24"/>
  <c r="AN178" i="28" s="1"/>
  <c r="AP178" i="28" s="1"/>
  <c r="Z55" i="19"/>
  <c r="Z177" i="24"/>
  <c r="AN177" i="28" s="1"/>
  <c r="AP177" i="28" s="1"/>
  <c r="Z40" i="19"/>
  <c r="Z56" i="19"/>
  <c r="Z210" i="24"/>
  <c r="AN210" i="28" s="1"/>
  <c r="AP210" i="28" s="1"/>
  <c r="Z115" i="19"/>
  <c r="Z49" i="19"/>
  <c r="Z200" i="14"/>
  <c r="Z91" i="19"/>
  <c r="Z97" i="19"/>
  <c r="Z196" i="24"/>
  <c r="AN196" i="28" s="1"/>
  <c r="AP196" i="28" s="1"/>
  <c r="Z81" i="19"/>
  <c r="Z79" i="19"/>
  <c r="Z107" i="19"/>
  <c r="Z70" i="19"/>
  <c r="Z179" i="24"/>
  <c r="AN179" i="28" s="1"/>
  <c r="AP179" i="28" s="1"/>
  <c r="Z42" i="19"/>
  <c r="Z89" i="19"/>
  <c r="Z123" i="19"/>
  <c r="Z218" i="24"/>
  <c r="AN218" i="28" s="1"/>
  <c r="AP218" i="28" s="1"/>
  <c r="Z77" i="19"/>
  <c r="Z118" i="19"/>
  <c r="Z213" i="24"/>
  <c r="AN213" i="28" s="1"/>
  <c r="AP213" i="28" s="1"/>
  <c r="Z25" i="19"/>
  <c r="Z162" i="24"/>
  <c r="AN162" i="28" s="1"/>
  <c r="AP162" i="28" s="1"/>
  <c r="Z134" i="24"/>
  <c r="AN134" i="28" s="1"/>
  <c r="AP134" i="28" s="1"/>
  <c r="Z51" i="19"/>
  <c r="Z170" i="24"/>
  <c r="AN170" i="28" s="1"/>
  <c r="AP170" i="28" s="1"/>
  <c r="Z33" i="19"/>
  <c r="Z31" i="19"/>
  <c r="Z168" i="24"/>
  <c r="AN168" i="28" s="1"/>
  <c r="AP168" i="28" s="1"/>
  <c r="Z161" i="24"/>
  <c r="AN161" i="28" s="1"/>
  <c r="AP161" i="28" s="1"/>
  <c r="Z24" i="19"/>
  <c r="Z35" i="19"/>
  <c r="Z172" i="24"/>
  <c r="AN172" i="28" s="1"/>
  <c r="AP172" i="28" s="1"/>
  <c r="Z255" i="14"/>
  <c r="Z104" i="19"/>
  <c r="Z165" i="24"/>
  <c r="AN165" i="28" s="1"/>
  <c r="AP165" i="28" s="1"/>
  <c r="Z28" i="19"/>
  <c r="Z68" i="19"/>
  <c r="Z63" i="19"/>
  <c r="Z69" i="19"/>
  <c r="Z119" i="19"/>
  <c r="Z214" i="24"/>
  <c r="AN214" i="28" s="1"/>
  <c r="AP214" i="28" s="1"/>
  <c r="Z117" i="19"/>
  <c r="Z212" i="24"/>
  <c r="AN212" i="28" s="1"/>
  <c r="AP212" i="28" s="1"/>
  <c r="Z105" i="19"/>
  <c r="Z216" i="24"/>
  <c r="AN216" i="28" s="1"/>
  <c r="AP216" i="28" s="1"/>
  <c r="Z121" i="19"/>
  <c r="Z248" i="24"/>
  <c r="AN248" i="28" s="1"/>
  <c r="AP248" i="28" s="1"/>
  <c r="Z29" i="18"/>
  <c r="Z157" i="24"/>
  <c r="AN157" i="28" s="1"/>
  <c r="AP157" i="28" s="1"/>
  <c r="Z20" i="19"/>
  <c r="Z53" i="19"/>
  <c r="Z65" i="19"/>
  <c r="Z30" i="19"/>
  <c r="Z167" i="24"/>
  <c r="AN167" i="28" s="1"/>
  <c r="AP167" i="28" s="1"/>
  <c r="Z57" i="19"/>
  <c r="Z106" i="19"/>
  <c r="Z163" i="24"/>
  <c r="AN163" i="28" s="1"/>
  <c r="AP163" i="28" s="1"/>
  <c r="Z26" i="19"/>
  <c r="Z76" i="19"/>
  <c r="Z246" i="14"/>
  <c r="Z194" i="24"/>
  <c r="AN194" i="28" s="1"/>
  <c r="AP194" i="28" s="1"/>
  <c r="Z95" i="19"/>
  <c r="Z23" i="18"/>
  <c r="Z242" i="24"/>
  <c r="AN242" i="28" s="1"/>
  <c r="AP242" i="28" s="1"/>
  <c r="Z32" i="18"/>
  <c r="Z251" i="24"/>
  <c r="AN251" i="28" s="1"/>
  <c r="AP251" i="28" s="1"/>
  <c r="Z126" i="24"/>
  <c r="AN126" i="28" s="1"/>
  <c r="AP126" i="28" s="1"/>
  <c r="Z39" i="19"/>
  <c r="Z176" i="24"/>
  <c r="AN176" i="28" s="1"/>
  <c r="AP176" i="28" s="1"/>
  <c r="Z169" i="24"/>
  <c r="AN169" i="28" s="1"/>
  <c r="AP169" i="28" s="1"/>
  <c r="Z32" i="19"/>
  <c r="Z43" i="19"/>
  <c r="Z180" i="24"/>
  <c r="AN180" i="28" s="1"/>
  <c r="AP180" i="28" s="1"/>
  <c r="Z36" i="19"/>
  <c r="Z173" i="24"/>
  <c r="AN173" i="28" s="1"/>
  <c r="AP173" i="28" s="1"/>
  <c r="Z78" i="19"/>
  <c r="Z73" i="19"/>
  <c r="Z224" i="14"/>
  <c r="Z66" i="19"/>
  <c r="Z116" i="19"/>
  <c r="Z211" i="24"/>
  <c r="AN211" i="28" s="1"/>
  <c r="AP211" i="28" s="1"/>
  <c r="Z82" i="19"/>
  <c r="Z212" i="14"/>
  <c r="Z61" i="19"/>
  <c r="Z75" i="19"/>
  <c r="Z34" i="19"/>
  <c r="Z171" i="24"/>
  <c r="AN171" i="28" s="1"/>
  <c r="AP171" i="28" s="1"/>
  <c r="Z92" i="19"/>
  <c r="Z62" i="19"/>
  <c r="Z239" i="24"/>
  <c r="AN239" i="28" s="1"/>
  <c r="AP239" i="28" s="1"/>
  <c r="Z20" i="18"/>
  <c r="Z64" i="19"/>
  <c r="Z67" i="19"/>
  <c r="Z80" i="19"/>
  <c r="Z289" i="14"/>
  <c r="Z233" i="24"/>
  <c r="AN233" i="28" s="1"/>
  <c r="AP233" i="28" s="1"/>
  <c r="Z14" i="18"/>
  <c r="Z250" i="24"/>
  <c r="AN250" i="28" s="1"/>
  <c r="AP250" i="28" s="1"/>
  <c r="Z31" i="18"/>
  <c r="Z256" i="24"/>
  <c r="AN256" i="28" s="1"/>
  <c r="AP256" i="28" s="1"/>
  <c r="Z37" i="18"/>
  <c r="Z259" i="24"/>
  <c r="AN259" i="28" s="1"/>
  <c r="AP259" i="28" s="1"/>
  <c r="Z40" i="18"/>
  <c r="Z54" i="18"/>
  <c r="Z106" i="18"/>
  <c r="Z379" i="14"/>
  <c r="Z104" i="18"/>
  <c r="Z61" i="18"/>
  <c r="Z336" i="14"/>
  <c r="Z486" i="14" s="1"/>
  <c r="Z82" i="18"/>
  <c r="Z90" i="18"/>
  <c r="Z105" i="18"/>
  <c r="Z19" i="19"/>
  <c r="Z156" i="24"/>
  <c r="AN156" i="28" s="1"/>
  <c r="AP156" i="28" s="1"/>
  <c r="Z21" i="19"/>
  <c r="Z158" i="24"/>
  <c r="AN158" i="28" s="1"/>
  <c r="AP158" i="28" s="1"/>
  <c r="Z57" i="18"/>
  <c r="Z15" i="18"/>
  <c r="Z234" i="24"/>
  <c r="AN234" i="28" s="1"/>
  <c r="AP234" i="28" s="1"/>
  <c r="Z209" i="24"/>
  <c r="AN209" i="28" s="1"/>
  <c r="AP209" i="28" s="1"/>
  <c r="Z114" i="19"/>
  <c r="Z249" i="24"/>
  <c r="AN249" i="28" s="1"/>
  <c r="AP249" i="28" s="1"/>
  <c r="Z30" i="18"/>
  <c r="Z63" i="18"/>
  <c r="Z215" i="24"/>
  <c r="AN215" i="28" s="1"/>
  <c r="AP215" i="28" s="1"/>
  <c r="Z120" i="19"/>
  <c r="Z247" i="24"/>
  <c r="AN247" i="28" s="1"/>
  <c r="AP247" i="28" s="1"/>
  <c r="Z28" i="18"/>
  <c r="Z245" i="24"/>
  <c r="AN245" i="28" s="1"/>
  <c r="AP245" i="28" s="1"/>
  <c r="Z26" i="18"/>
  <c r="Z254" i="24"/>
  <c r="AN254" i="28" s="1"/>
  <c r="AP254" i="28" s="1"/>
  <c r="Z35" i="18"/>
  <c r="Z257" i="24"/>
  <c r="AN257" i="28" s="1"/>
  <c r="AP257" i="28" s="1"/>
  <c r="Z38" i="18"/>
  <c r="Z88" i="18"/>
  <c r="Z363" i="14"/>
  <c r="Z81" i="18"/>
  <c r="Z278" i="24"/>
  <c r="AN278" i="28" s="1"/>
  <c r="AP278" i="28" s="1"/>
  <c r="Z97" i="18"/>
  <c r="Z21" i="18"/>
  <c r="Z240" i="24"/>
  <c r="AN240" i="28" s="1"/>
  <c r="AP240" i="28" s="1"/>
  <c r="Z55" i="18"/>
  <c r="Z252" i="24"/>
  <c r="AN252" i="28" s="1"/>
  <c r="AP252" i="28" s="1"/>
  <c r="Z33" i="18"/>
  <c r="Z78" i="18"/>
  <c r="Z76" i="18"/>
  <c r="Z241" i="24"/>
  <c r="AN241" i="28" s="1"/>
  <c r="AP241" i="28" s="1"/>
  <c r="Z22" i="18"/>
  <c r="Z258" i="24"/>
  <c r="AN258" i="28" s="1"/>
  <c r="AP258" i="28" s="1"/>
  <c r="Z39" i="18"/>
  <c r="Z50" i="18"/>
  <c r="Z53" i="18"/>
  <c r="Z65" i="18"/>
  <c r="Z69" i="18"/>
  <c r="Z50" i="19"/>
  <c r="Z98" i="19"/>
  <c r="Z197" i="24"/>
  <c r="AN197" i="28" s="1"/>
  <c r="AP197" i="28" s="1"/>
  <c r="Z238" i="24"/>
  <c r="AN238" i="28" s="1"/>
  <c r="AP238" i="28" s="1"/>
  <c r="Z19" i="18"/>
  <c r="Z24" i="18"/>
  <c r="Z243" i="24"/>
  <c r="AN243" i="28" s="1"/>
  <c r="AP243" i="28" s="1"/>
  <c r="Z255" i="24"/>
  <c r="AN255" i="28" s="1"/>
  <c r="AP255" i="28" s="1"/>
  <c r="Z36" i="18"/>
  <c r="Z217" i="24"/>
  <c r="AN217" i="28" s="1"/>
  <c r="AP217" i="28" s="1"/>
  <c r="Z122" i="19"/>
  <c r="Z235" i="24"/>
  <c r="AN235" i="28" s="1"/>
  <c r="AP235" i="28" s="1"/>
  <c r="Z16" i="18"/>
  <c r="Z34" i="18"/>
  <c r="Z253" i="24"/>
  <c r="AN253" i="28" s="1"/>
  <c r="AP253" i="28" s="1"/>
  <c r="Z70" i="18"/>
  <c r="Z113" i="18"/>
  <c r="Z388" i="14"/>
  <c r="Z290" i="24"/>
  <c r="AN290" i="28" s="1"/>
  <c r="AP290" i="28" s="1"/>
  <c r="Z43" i="18"/>
  <c r="Z262" i="24"/>
  <c r="AN262" i="28" s="1"/>
  <c r="AP262" i="28" s="1"/>
  <c r="Z51" i="18"/>
  <c r="Z279" i="24"/>
  <c r="AN279" i="28" s="1"/>
  <c r="AP279" i="28" s="1"/>
  <c r="Z98" i="18"/>
  <c r="Z58" i="18"/>
  <c r="Z96" i="18"/>
  <c r="Z277" i="24"/>
  <c r="AN277" i="28" s="1"/>
  <c r="AP277" i="28" s="1"/>
  <c r="Z80" i="18"/>
  <c r="Z260" i="24"/>
  <c r="AN260" i="28" s="1"/>
  <c r="AP260" i="28" s="1"/>
  <c r="Z41" i="18"/>
  <c r="Z91" i="18"/>
  <c r="Z89" i="18"/>
  <c r="Z90" i="19"/>
  <c r="Z96" i="19"/>
  <c r="Z195" i="24"/>
  <c r="AN195" i="28" s="1"/>
  <c r="AP195" i="28" s="1"/>
  <c r="Z324" i="14"/>
  <c r="Z49" i="18"/>
  <c r="Z52" i="18"/>
  <c r="Z62" i="18"/>
  <c r="Z27" i="18"/>
  <c r="Z246" i="24"/>
  <c r="AN246" i="28" s="1"/>
  <c r="AP246" i="28" s="1"/>
  <c r="Z75" i="18"/>
  <c r="Z73" i="18"/>
  <c r="Z348" i="14"/>
  <c r="Z487" i="14" s="1"/>
  <c r="Z79" i="18"/>
  <c r="Z118" i="14"/>
  <c r="Z112" i="24"/>
  <c r="AN112" i="28" s="1"/>
  <c r="AP112" i="28" s="1"/>
  <c r="Z126" i="14"/>
  <c r="Z29" i="19"/>
  <c r="Z166" i="24"/>
  <c r="AN166" i="28" s="1"/>
  <c r="AP166" i="28" s="1"/>
  <c r="Z278" i="14"/>
  <c r="Z113" i="19"/>
  <c r="Z208" i="24"/>
  <c r="AN208" i="28" s="1"/>
  <c r="AP208" i="28" s="1"/>
  <c r="Z264" i="14"/>
  <c r="Z285" i="14"/>
  <c r="Z361" i="14"/>
  <c r="Z322" i="14"/>
  <c r="Z386" i="14"/>
  <c r="Z229" i="24"/>
  <c r="AN229" i="28" s="1"/>
  <c r="AP229" i="28" s="1"/>
  <c r="Z10" i="18"/>
  <c r="Z377" i="14"/>
  <c r="Z393" i="14"/>
  <c r="Z18" i="18"/>
  <c r="Z237" i="24"/>
  <c r="AN237" i="28" s="1"/>
  <c r="AP237" i="28" s="1"/>
  <c r="Z230" i="24"/>
  <c r="AN230" i="28" s="1"/>
  <c r="AP230" i="28" s="1"/>
  <c r="Z11" i="18"/>
  <c r="Z370" i="14"/>
  <c r="Z276" i="24"/>
  <c r="AN276" i="28" s="1"/>
  <c r="AP276" i="28" s="1"/>
  <c r="Z95" i="18"/>
  <c r="Z261" i="24"/>
  <c r="AN261" i="28" s="1"/>
  <c r="AP261" i="28" s="1"/>
  <c r="Z42" i="18"/>
  <c r="Z56" i="18"/>
  <c r="Z244" i="24"/>
  <c r="AN244" i="28" s="1"/>
  <c r="AP244" i="28" s="1"/>
  <c r="Z25" i="18"/>
  <c r="Z68" i="18"/>
  <c r="Z291" i="24"/>
  <c r="AN291" i="28" s="1"/>
  <c r="AP291" i="28" s="1"/>
  <c r="Z114" i="18"/>
  <c r="Z66" i="18"/>
  <c r="Z130" i="24"/>
  <c r="AN130" i="28" s="1"/>
  <c r="AP130" i="28" s="1"/>
  <c r="Z141" i="24"/>
  <c r="AN141" i="28" s="1"/>
  <c r="AP141" i="28" s="1"/>
  <c r="Z122" i="24"/>
  <c r="AN122" i="28" s="1"/>
  <c r="AP122" i="28" s="1"/>
  <c r="Z148" i="24"/>
  <c r="AN148" i="28" s="1"/>
  <c r="AP148" i="28" s="1"/>
  <c r="Z11" i="19"/>
  <c r="Z107" i="18"/>
  <c r="Z64" i="18"/>
  <c r="Z67" i="18"/>
  <c r="Z131" i="24"/>
  <c r="AN131" i="28" s="1"/>
  <c r="AP131" i="28" s="1"/>
  <c r="Z136" i="24"/>
  <c r="AN136" i="28" s="1"/>
  <c r="AP136" i="28" s="1"/>
  <c r="Z117" i="24"/>
  <c r="AN117" i="28" s="1"/>
  <c r="AP117" i="28" s="1"/>
  <c r="Z119" i="24"/>
  <c r="AN119" i="28" s="1"/>
  <c r="AP119" i="28" s="1"/>
  <c r="Z18" i="19"/>
  <c r="Z155" i="24"/>
  <c r="AN155" i="28" s="1"/>
  <c r="AP155" i="28" s="1"/>
  <c r="Z138" i="24"/>
  <c r="AN138" i="28" s="1"/>
  <c r="AP138" i="28" s="1"/>
  <c r="Z124" i="24"/>
  <c r="AN124" i="28" s="1"/>
  <c r="AP124" i="28" s="1"/>
  <c r="Z154" i="24"/>
  <c r="AN154" i="28" s="1"/>
  <c r="AP154" i="28" s="1"/>
  <c r="Z17" i="19"/>
  <c r="Z152" i="24"/>
  <c r="AN152" i="28" s="1"/>
  <c r="AP152" i="28" s="1"/>
  <c r="Z15" i="19"/>
  <c r="Z22" i="19"/>
  <c r="Z159" i="24"/>
  <c r="AN159" i="28" s="1"/>
  <c r="AP159" i="28" s="1"/>
  <c r="Z133" i="24"/>
  <c r="AN133" i="28" s="1"/>
  <c r="AP133" i="28" s="1"/>
  <c r="Z114" i="24"/>
  <c r="AN114" i="28" s="1"/>
  <c r="AP114" i="28" s="1"/>
  <c r="Z135" i="24"/>
  <c r="AN135" i="28" s="1"/>
  <c r="AP135" i="28" s="1"/>
  <c r="Z74" i="18"/>
  <c r="Z77" i="18"/>
  <c r="Z123" i="24"/>
  <c r="AN123" i="28" s="1"/>
  <c r="AP123" i="28" s="1"/>
  <c r="Z128" i="24"/>
  <c r="AN128" i="28" s="1"/>
  <c r="AP128" i="28" s="1"/>
  <c r="Z160" i="24"/>
  <c r="AN160" i="28" s="1"/>
  <c r="AP160" i="28" s="1"/>
  <c r="Z23" i="19"/>
  <c r="Z140" i="24"/>
  <c r="AN140" i="28" s="1"/>
  <c r="AP140" i="28" s="1"/>
  <c r="Z116" i="24"/>
  <c r="AN116" i="28" s="1"/>
  <c r="AP116" i="28" s="1"/>
  <c r="Z92" i="18"/>
  <c r="Z139" i="24"/>
  <c r="AN139" i="28" s="1"/>
  <c r="AP139" i="28" s="1"/>
  <c r="Z151" i="24"/>
  <c r="AN151" i="28" s="1"/>
  <c r="AP151" i="28" s="1"/>
  <c r="Z14" i="19"/>
  <c r="Z165" i="14"/>
  <c r="Z125" i="24"/>
  <c r="AN125" i="28" s="1"/>
  <c r="AP125" i="28" s="1"/>
  <c r="Z127" i="24"/>
  <c r="AN127" i="28" s="1"/>
  <c r="AP127" i="28" s="1"/>
  <c r="Z115" i="24"/>
  <c r="AN115" i="28" s="1"/>
  <c r="AP115" i="28" s="1"/>
  <c r="Z120" i="24"/>
  <c r="AN120" i="28" s="1"/>
  <c r="AP120" i="28" s="1"/>
  <c r="Z239" i="14"/>
  <c r="Z88" i="19"/>
  <c r="Z16" i="19"/>
  <c r="Z153" i="24"/>
  <c r="AN153" i="28" s="1"/>
  <c r="AP153" i="28" s="1"/>
  <c r="Z174" i="24"/>
  <c r="AN174" i="28" s="1"/>
  <c r="AP174" i="28" s="1"/>
  <c r="Z37" i="19"/>
  <c r="Z58" i="19"/>
  <c r="Z132" i="24"/>
  <c r="AN132" i="28" s="1"/>
  <c r="AP132" i="28" s="1"/>
  <c r="Z137" i="24"/>
  <c r="AN137" i="28" s="1"/>
  <c r="AP137" i="28" s="1"/>
  <c r="Z129" i="24"/>
  <c r="AN129" i="28" s="1"/>
  <c r="AP129" i="28" s="1"/>
  <c r="Z113" i="24"/>
  <c r="AN113" i="28" s="1"/>
  <c r="AP113" i="28" s="1"/>
  <c r="Z121" i="24"/>
  <c r="AN121" i="28" s="1"/>
  <c r="AP121" i="28" s="1"/>
  <c r="Z445" i="14"/>
  <c r="Y130" i="19"/>
  <c r="Y225" i="24"/>
  <c r="AK225" i="28" s="1"/>
  <c r="AM225" i="28" s="1"/>
  <c r="Z446" i="14"/>
  <c r="Z443" i="14"/>
  <c r="Z444" i="14"/>
  <c r="AB496" i="17"/>
  <c r="AB100" i="25"/>
  <c r="AU100" i="28" s="1"/>
  <c r="AA111" i="23"/>
  <c r="AB112" i="17"/>
  <c r="AA389" i="25"/>
  <c r="AR389" i="28" s="1"/>
  <c r="AB418" i="17"/>
  <c r="AB32" i="25"/>
  <c r="AU32" i="28" s="1"/>
  <c r="AM69" i="28"/>
  <c r="BU6" i="28"/>
  <c r="BW5" i="28"/>
  <c r="BV5" i="28"/>
  <c r="BT6" i="28"/>
  <c r="BS6" i="28"/>
  <c r="BX5" i="28"/>
  <c r="AO25" i="28"/>
  <c r="AO72" i="28"/>
  <c r="AO111" i="28"/>
  <c r="AL37" i="28"/>
  <c r="AL30" i="28"/>
  <c r="AM356" i="28"/>
  <c r="AL40" i="28"/>
  <c r="AL70" i="28"/>
  <c r="AM70" i="28" s="1"/>
  <c r="AL39" i="28"/>
  <c r="AL28" i="28"/>
  <c r="AM28" i="28" s="1"/>
  <c r="AL101" i="28"/>
  <c r="AM358" i="28"/>
  <c r="AL38" i="28"/>
  <c r="AM38" i="28" s="1"/>
  <c r="AL41" i="28"/>
  <c r="AL31" i="28"/>
  <c r="AL35" i="28"/>
  <c r="AM313" i="28"/>
  <c r="AL73" i="28"/>
  <c r="AL43" i="28"/>
  <c r="AL42" i="28"/>
  <c r="AI13" i="28"/>
  <c r="AI60" i="28"/>
  <c r="AJ60" i="28" s="1"/>
  <c r="AF17" i="28"/>
  <c r="AG17" i="28" s="1"/>
  <c r="AB480" i="17"/>
  <c r="AB89" i="25"/>
  <c r="AU89" i="28" s="1"/>
  <c r="AK102" i="28"/>
  <c r="AM102" i="28" s="1"/>
  <c r="AK96" i="28"/>
  <c r="AM96" i="28" s="1"/>
  <c r="Z31" i="24"/>
  <c r="AN31" i="28" s="1"/>
  <c r="AP31" i="28" s="1"/>
  <c r="Z417" i="14"/>
  <c r="Z22" i="24"/>
  <c r="AN22" i="28" s="1"/>
  <c r="Z408" i="14"/>
  <c r="Y397" i="14"/>
  <c r="Y299" i="24"/>
  <c r="AK299" i="28" s="1"/>
  <c r="Z12" i="14"/>
  <c r="Y11" i="20"/>
  <c r="Z21" i="24"/>
  <c r="AN21" i="28" s="1"/>
  <c r="Z407" i="14"/>
  <c r="Z442" i="14"/>
  <c r="Z55" i="14"/>
  <c r="Z53" i="24"/>
  <c r="AN53" i="28" s="1"/>
  <c r="AP53" i="28" s="1"/>
  <c r="Z439" i="14"/>
  <c r="Z27" i="24"/>
  <c r="AN27" i="28" s="1"/>
  <c r="Z413" i="14"/>
  <c r="Z83" i="24"/>
  <c r="AN83" i="28" s="1"/>
  <c r="AP83" i="28" s="1"/>
  <c r="Z474" i="14"/>
  <c r="Z46" i="24"/>
  <c r="AN46" i="28" s="1"/>
  <c r="AP46" i="28" s="1"/>
  <c r="Z432" i="14"/>
  <c r="Z454" i="14"/>
  <c r="Z63" i="24"/>
  <c r="Y64" i="20"/>
  <c r="Y347" i="24"/>
  <c r="AK347" i="28" s="1"/>
  <c r="Z429" i="14"/>
  <c r="Z43" i="24"/>
  <c r="AN43" i="28" s="1"/>
  <c r="AP43" i="28" s="1"/>
  <c r="Z466" i="14"/>
  <c r="Z75" i="24"/>
  <c r="Z437" i="14"/>
  <c r="Z51" i="24"/>
  <c r="AN51" i="28" s="1"/>
  <c r="AP51" i="28" s="1"/>
  <c r="Z469" i="14"/>
  <c r="Z78" i="24"/>
  <c r="AN78" i="28" s="1"/>
  <c r="AP78" i="28" s="1"/>
  <c r="Z465" i="14"/>
  <c r="Z74" i="24"/>
  <c r="Z38" i="24"/>
  <c r="AN38" i="28" s="1"/>
  <c r="Z424" i="14"/>
  <c r="Z425" i="14"/>
  <c r="Z39" i="24"/>
  <c r="AN39" i="28" s="1"/>
  <c r="AP39" i="28" s="1"/>
  <c r="Y11" i="24"/>
  <c r="AK11" i="28" s="1"/>
  <c r="Y9" i="14"/>
  <c r="Z66" i="24"/>
  <c r="Z457" i="14"/>
  <c r="Z460" i="14"/>
  <c r="Z69" i="24"/>
  <c r="Z76" i="24"/>
  <c r="Z467" i="14"/>
  <c r="Z462" i="14"/>
  <c r="Z71" i="24"/>
  <c r="Z62" i="24"/>
  <c r="Z453" i="14"/>
  <c r="Z480" i="14"/>
  <c r="Z89" i="24"/>
  <c r="AN89" i="28" s="1"/>
  <c r="AP89" i="28" s="1"/>
  <c r="Y54" i="20"/>
  <c r="Y342" i="24"/>
  <c r="AK342" i="28" s="1"/>
  <c r="Z41" i="24"/>
  <c r="AN41" i="28" s="1"/>
  <c r="AP41" i="28" s="1"/>
  <c r="Z427" i="14"/>
  <c r="Z64" i="24"/>
  <c r="Z455" i="14"/>
  <c r="Z477" i="14"/>
  <c r="Z86" i="24"/>
  <c r="AN86" i="28" s="1"/>
  <c r="AP86" i="28" s="1"/>
  <c r="Z401" i="14"/>
  <c r="Z15" i="24"/>
  <c r="AN15" i="28" s="1"/>
  <c r="AP15" i="28" s="1"/>
  <c r="Z415" i="14"/>
  <c r="Z29" i="24"/>
  <c r="AN29" i="28" s="1"/>
  <c r="Z42" i="24"/>
  <c r="AN42" i="28" s="1"/>
  <c r="AP42" i="28" s="1"/>
  <c r="Z428" i="14"/>
  <c r="Z35" i="24"/>
  <c r="AN35" i="28" s="1"/>
  <c r="AP35" i="28" s="1"/>
  <c r="Z421" i="14"/>
  <c r="Y383" i="24"/>
  <c r="AK383" i="28" s="1"/>
  <c r="AM383" i="28" s="1"/>
  <c r="Y105" i="20"/>
  <c r="Z84" i="24"/>
  <c r="AN84" i="28" s="1"/>
  <c r="AP84" i="28" s="1"/>
  <c r="Z475" i="14"/>
  <c r="Z461" i="14"/>
  <c r="Z70" i="24"/>
  <c r="Z497" i="14"/>
  <c r="Z101" i="24"/>
  <c r="AN101" i="28" s="1"/>
  <c r="AP101" i="28" s="1"/>
  <c r="Z50" i="24"/>
  <c r="AN50" i="28" s="1"/>
  <c r="AP50" i="28" s="1"/>
  <c r="Z436" i="14"/>
  <c r="Z49" i="14"/>
  <c r="Y58" i="24"/>
  <c r="AK58" i="28" s="1"/>
  <c r="Z68" i="24"/>
  <c r="Z459" i="14"/>
  <c r="Z458" i="14"/>
  <c r="Z67" i="24"/>
  <c r="Z61" i="24"/>
  <c r="AN61" i="28" s="1"/>
  <c r="Z452" i="14"/>
  <c r="Z65" i="14"/>
  <c r="Z97" i="24"/>
  <c r="AN97" i="28" s="1"/>
  <c r="AP97" i="28" s="1"/>
  <c r="Z493" i="14"/>
  <c r="Y93" i="24"/>
  <c r="Z24" i="24"/>
  <c r="AN24" i="28" s="1"/>
  <c r="Z410" i="14"/>
  <c r="Z414" i="14"/>
  <c r="Z28" i="24"/>
  <c r="AN28" i="28" s="1"/>
  <c r="Z20" i="24"/>
  <c r="AN20" i="28" s="1"/>
  <c r="Z406" i="14"/>
  <c r="Z496" i="14"/>
  <c r="Z100" i="24"/>
  <c r="AN100" i="28" s="1"/>
  <c r="AP100" i="28" s="1"/>
  <c r="Z98" i="24"/>
  <c r="AN98" i="28" s="1"/>
  <c r="AP98" i="28" s="1"/>
  <c r="Z494" i="14"/>
  <c r="Z404" i="14"/>
  <c r="Z17" i="14"/>
  <c r="Z18" i="24"/>
  <c r="AN18" i="28" s="1"/>
  <c r="Z36" i="24"/>
  <c r="AN36" i="28" s="1"/>
  <c r="AP36" i="28" s="1"/>
  <c r="Z422" i="14"/>
  <c r="Z25" i="24"/>
  <c r="AN25" i="28" s="1"/>
  <c r="Z411" i="14"/>
  <c r="Z456" i="14"/>
  <c r="Z65" i="24"/>
  <c r="Z80" i="24"/>
  <c r="AN80" i="28" s="1"/>
  <c r="AP80" i="28" s="1"/>
  <c r="Z471" i="14"/>
  <c r="Z81" i="24"/>
  <c r="AN81" i="28" s="1"/>
  <c r="AP81" i="28" s="1"/>
  <c r="Z472" i="14"/>
  <c r="Z88" i="24"/>
  <c r="AN88" i="28" s="1"/>
  <c r="AP88" i="28" s="1"/>
  <c r="Z479" i="14"/>
  <c r="Y484" i="14"/>
  <c r="Y449" i="14" s="1"/>
  <c r="Y98" i="20"/>
  <c r="Z99" i="14"/>
  <c r="Y336" i="24"/>
  <c r="AK336" i="28" s="1"/>
  <c r="AM336" i="28" s="1"/>
  <c r="Y48" i="20"/>
  <c r="Z412" i="14"/>
  <c r="Z26" i="24"/>
  <c r="AN26" i="28" s="1"/>
  <c r="Z37" i="24"/>
  <c r="AN37" i="28" s="1"/>
  <c r="AP37" i="28" s="1"/>
  <c r="Z423" i="14"/>
  <c r="Y304" i="24"/>
  <c r="AK304" i="28" s="1"/>
  <c r="Y16" i="20"/>
  <c r="Z45" i="24"/>
  <c r="AN45" i="28" s="1"/>
  <c r="AP45" i="28" s="1"/>
  <c r="Z431" i="14"/>
  <c r="Z85" i="24"/>
  <c r="AN85" i="28" s="1"/>
  <c r="AP85" i="28" s="1"/>
  <c r="Z476" i="14"/>
  <c r="Y346" i="24"/>
  <c r="AK346" i="28" s="1"/>
  <c r="Y63" i="20"/>
  <c r="Z64" i="14"/>
  <c r="Z87" i="24"/>
  <c r="AN87" i="28" s="1"/>
  <c r="AP87" i="28" s="1"/>
  <c r="Z478" i="14"/>
  <c r="Z79" i="24"/>
  <c r="AN79" i="28" s="1"/>
  <c r="AP79" i="28" s="1"/>
  <c r="Z470" i="14"/>
  <c r="Z19" i="24"/>
  <c r="AN19" i="28" s="1"/>
  <c r="Z405" i="14"/>
  <c r="X62" i="20"/>
  <c r="X345" i="24"/>
  <c r="AH345" i="28" s="1"/>
  <c r="Z438" i="14"/>
  <c r="Z52" i="24"/>
  <c r="AN52" i="28" s="1"/>
  <c r="AP52" i="28" s="1"/>
  <c r="Z73" i="24"/>
  <c r="Z464" i="14"/>
  <c r="Z481" i="14"/>
  <c r="Z90" i="24"/>
  <c r="AN90" i="28" s="1"/>
  <c r="AP90" i="28" s="1"/>
  <c r="Z14" i="24"/>
  <c r="AN14" i="28" s="1"/>
  <c r="AP14" i="28" s="1"/>
  <c r="Z400" i="14"/>
  <c r="Z13" i="14"/>
  <c r="Y111" i="20"/>
  <c r="Y389" i="24"/>
  <c r="AK389" i="28" s="1"/>
  <c r="AM389" i="28" s="1"/>
  <c r="Z112" i="14"/>
  <c r="Z419" i="14"/>
  <c r="Z33" i="24"/>
  <c r="Z433" i="14"/>
  <c r="Z47" i="24"/>
  <c r="AN47" i="28" s="1"/>
  <c r="AP47" i="28" s="1"/>
  <c r="Z426" i="14"/>
  <c r="Z40" i="24"/>
  <c r="AN40" i="28" s="1"/>
  <c r="AP40" i="28" s="1"/>
  <c r="Z77" i="24"/>
  <c r="Z468" i="14"/>
  <c r="Z34" i="24"/>
  <c r="AN34" i="28" s="1"/>
  <c r="Z420" i="14"/>
  <c r="Z72" i="24"/>
  <c r="Z463" i="14"/>
  <c r="Z495" i="14"/>
  <c r="Z99" i="24"/>
  <c r="AN99" i="28" s="1"/>
  <c r="AP99" i="28" s="1"/>
  <c r="Z409" i="14"/>
  <c r="Z23" i="24"/>
  <c r="AN23" i="28" s="1"/>
  <c r="Z30" i="24"/>
  <c r="AN30" i="28" s="1"/>
  <c r="Z416" i="14"/>
  <c r="Z430" i="14"/>
  <c r="Z44" i="24"/>
  <c r="AN44" i="28" s="1"/>
  <c r="AP44" i="28" s="1"/>
  <c r="Y300" i="24"/>
  <c r="AK300" i="28" s="1"/>
  <c r="AM300" i="28" s="1"/>
  <c r="Y12" i="20"/>
  <c r="Z32" i="24"/>
  <c r="Z418" i="14"/>
  <c r="X395" i="14"/>
  <c r="Z473" i="14"/>
  <c r="Z82" i="24"/>
  <c r="AN82" i="28" s="1"/>
  <c r="AP82" i="28" s="1"/>
  <c r="AB477" i="17"/>
  <c r="AB86" i="25"/>
  <c r="AU86" i="28" s="1"/>
  <c r="AC419" i="17"/>
  <c r="AC32" i="23" s="1"/>
  <c r="AC33" i="25"/>
  <c r="AX33" i="28" s="1"/>
  <c r="AB481" i="17"/>
  <c r="AB90" i="25"/>
  <c r="AU90" i="28" s="1"/>
  <c r="Y38" i="23"/>
  <c r="Y27" i="23"/>
  <c r="Y39" i="23"/>
  <c r="Y36" i="23"/>
  <c r="Z68" i="25"/>
  <c r="Y65" i="25"/>
  <c r="V296" i="25"/>
  <c r="AC296" i="28" s="1"/>
  <c r="AD296" i="28" s="1"/>
  <c r="AC186" i="25"/>
  <c r="AX186" i="28" s="1"/>
  <c r="AC60" i="22"/>
  <c r="AC274" i="25"/>
  <c r="AX274" i="28" s="1"/>
  <c r="AC287" i="25"/>
  <c r="AX287" i="28" s="1"/>
  <c r="AC384" i="25"/>
  <c r="AX384" i="28" s="1"/>
  <c r="AB369" i="25"/>
  <c r="AU369" i="28" s="1"/>
  <c r="Y21" i="25"/>
  <c r="X347" i="25"/>
  <c r="AI347" i="28" s="1"/>
  <c r="AJ347" i="28" s="1"/>
  <c r="Y22" i="25"/>
  <c r="AL22" i="28" s="1"/>
  <c r="AM22" i="28" s="1"/>
  <c r="Y59" i="25"/>
  <c r="Y64" i="25"/>
  <c r="Y24" i="25"/>
  <c r="AL24" i="28" s="1"/>
  <c r="AM24" i="28" s="1"/>
  <c r="Y23" i="25"/>
  <c r="AL23" i="28" s="1"/>
  <c r="AM23" i="28" s="1"/>
  <c r="X27" i="25"/>
  <c r="Z74" i="25"/>
  <c r="Z46" i="25"/>
  <c r="AC187" i="25"/>
  <c r="AX187" i="28" s="1"/>
  <c r="AC72" i="22"/>
  <c r="AC193" i="25"/>
  <c r="AX193" i="28" s="1"/>
  <c r="AC94" i="22"/>
  <c r="AC268" i="25"/>
  <c r="AX268" i="28" s="1"/>
  <c r="AD289" i="25"/>
  <c r="BA289" i="28" s="1"/>
  <c r="W11" i="25"/>
  <c r="AF11" i="28" s="1"/>
  <c r="AG11" i="28" s="1"/>
  <c r="AC368" i="25"/>
  <c r="AX368" i="28" s="1"/>
  <c r="W304" i="25"/>
  <c r="AF304" i="28" s="1"/>
  <c r="AG304" i="28" s="1"/>
  <c r="AC183" i="25"/>
  <c r="AX183" i="28" s="1"/>
  <c r="AC46" i="22"/>
  <c r="AC202" i="25"/>
  <c r="AX202" i="28" s="1"/>
  <c r="AC103" i="22"/>
  <c r="AC275" i="25"/>
  <c r="AX275" i="28" s="1"/>
  <c r="AC294" i="25"/>
  <c r="AX294" i="28" s="1"/>
  <c r="Y52" i="25"/>
  <c r="AL52" i="28" s="1"/>
  <c r="AB85" i="25"/>
  <c r="AU85" i="28" s="1"/>
  <c r="Y360" i="25"/>
  <c r="AL360" i="28" s="1"/>
  <c r="AM360" i="28" s="1"/>
  <c r="AA14" i="25"/>
  <c r="AR14" i="28" s="1"/>
  <c r="AD75" i="25"/>
  <c r="BA75" i="28" s="1"/>
  <c r="Y328" i="25"/>
  <c r="AL328" i="28" s="1"/>
  <c r="Y330" i="25"/>
  <c r="AL330" i="28" s="1"/>
  <c r="Z69" i="25"/>
  <c r="AD146" i="25"/>
  <c r="BA146" i="28" s="1"/>
  <c r="AD9" i="22"/>
  <c r="Z359" i="25"/>
  <c r="AO359" i="28" s="1"/>
  <c r="AC190" i="25"/>
  <c r="AX190" i="28" s="1"/>
  <c r="AC85" i="22"/>
  <c r="AC205" i="25"/>
  <c r="AX205" i="28" s="1"/>
  <c r="AC110" i="22"/>
  <c r="AC267" i="25"/>
  <c r="AX267" i="28" s="1"/>
  <c r="AC108" i="25"/>
  <c r="AX108" i="28" s="1"/>
  <c r="Y36" i="25"/>
  <c r="AB370" i="25"/>
  <c r="AU370" i="28" s="1"/>
  <c r="Y367" i="25"/>
  <c r="AL367" i="28" s="1"/>
  <c r="AA15" i="25"/>
  <c r="AR15" i="28" s="1"/>
  <c r="X336" i="25"/>
  <c r="AI336" i="28" s="1"/>
  <c r="Y63" i="25"/>
  <c r="Y18" i="25"/>
  <c r="X300" i="25"/>
  <c r="AI300" i="28" s="1"/>
  <c r="Y34" i="25"/>
  <c r="AC150" i="25"/>
  <c r="AX150" i="28" s="1"/>
  <c r="AC13" i="22"/>
  <c r="AA47" i="25"/>
  <c r="AR47" i="28" s="1"/>
  <c r="AC200" i="25"/>
  <c r="AX200" i="28" s="1"/>
  <c r="AC101" i="22"/>
  <c r="AC207" i="25"/>
  <c r="AX207" i="28" s="1"/>
  <c r="AC112" i="22"/>
  <c r="AC269" i="25"/>
  <c r="AX269" i="28" s="1"/>
  <c r="Y50" i="25"/>
  <c r="AL50" i="28" s="1"/>
  <c r="Y357" i="25"/>
  <c r="AL357" i="28" s="1"/>
  <c r="AM357" i="28" s="1"/>
  <c r="Y317" i="25"/>
  <c r="AL317" i="28" s="1"/>
  <c r="AM317" i="28" s="1"/>
  <c r="AB77" i="25"/>
  <c r="AU77" i="28" s="1"/>
  <c r="Y338" i="25"/>
  <c r="AL338" i="28" s="1"/>
  <c r="X58" i="25"/>
  <c r="Y340" i="25"/>
  <c r="AL340" i="28" s="1"/>
  <c r="Y12" i="25"/>
  <c r="AL12" i="28" s="1"/>
  <c r="AM12" i="28" s="1"/>
  <c r="Y67" i="25"/>
  <c r="Y29" i="25"/>
  <c r="AL29" i="28" s="1"/>
  <c r="AM29" i="28" s="1"/>
  <c r="AD228" i="25"/>
  <c r="BA228" i="28" s="1"/>
  <c r="AC366" i="25"/>
  <c r="AX366" i="28" s="1"/>
  <c r="AC223" i="25"/>
  <c r="AX223" i="28" s="1"/>
  <c r="AC128" i="22"/>
  <c r="AC284" i="25"/>
  <c r="AX284" i="28" s="1"/>
  <c r="AA93" i="25"/>
  <c r="AR93" i="28" s="1"/>
  <c r="Y325" i="25"/>
  <c r="AL325" i="28" s="1"/>
  <c r="AM325" i="28" s="1"/>
  <c r="AB76" i="25"/>
  <c r="AU76" i="28" s="1"/>
  <c r="Y66" i="25"/>
  <c r="Y61" i="25"/>
  <c r="Y19" i="25"/>
  <c r="AL19" i="28" s="1"/>
  <c r="AM19" i="28" s="1"/>
  <c r="Y62" i="25"/>
  <c r="AC232" i="25"/>
  <c r="AX232" i="28" s="1"/>
  <c r="AC221" i="25"/>
  <c r="AX221" i="28" s="1"/>
  <c r="AC126" i="22"/>
  <c r="AC272" i="25"/>
  <c r="AX272" i="28" s="1"/>
  <c r="Y388" i="25"/>
  <c r="AL388" i="28" s="1"/>
  <c r="AB365" i="25"/>
  <c r="AU365" i="28" s="1"/>
  <c r="Z312" i="25"/>
  <c r="AO312" i="28" s="1"/>
  <c r="Y322" i="25"/>
  <c r="AL322" i="28" s="1"/>
  <c r="Y55" i="25"/>
  <c r="AL55" i="28" s="1"/>
  <c r="AM55" i="28" s="1"/>
  <c r="AB371" i="25"/>
  <c r="AU371" i="28" s="1"/>
  <c r="Y20" i="25"/>
  <c r="AL20" i="28" s="1"/>
  <c r="AM20" i="28" s="1"/>
  <c r="Z26" i="25"/>
  <c r="AC185" i="25"/>
  <c r="AX185" i="28" s="1"/>
  <c r="AC48" i="22"/>
  <c r="AC192" i="25"/>
  <c r="AX192" i="28" s="1"/>
  <c r="AC87" i="22"/>
  <c r="AC265" i="25"/>
  <c r="AX265" i="28" s="1"/>
  <c r="AC282" i="25"/>
  <c r="AX282" i="28" s="1"/>
  <c r="Y96" i="25"/>
  <c r="Z71" i="25"/>
  <c r="Y318" i="25"/>
  <c r="AL318" i="28" s="1"/>
  <c r="Y329" i="25"/>
  <c r="AL329" i="28" s="1"/>
  <c r="AB385" i="25"/>
  <c r="AU385" i="28" s="1"/>
  <c r="AB386" i="25"/>
  <c r="AU386" i="28" s="1"/>
  <c r="AC375" i="25"/>
  <c r="AX375" i="28" s="1"/>
  <c r="AB87" i="25"/>
  <c r="AU87" i="28" s="1"/>
  <c r="Y326" i="25"/>
  <c r="AL326" i="28" s="1"/>
  <c r="Y324" i="25"/>
  <c r="AL324" i="28" s="1"/>
  <c r="Y315" i="25"/>
  <c r="AL315" i="28" s="1"/>
  <c r="AM315" i="28" s="1"/>
  <c r="Y327" i="25"/>
  <c r="AL327" i="28" s="1"/>
  <c r="AC60" i="21"/>
  <c r="AD112" i="21"/>
  <c r="AC94" i="21"/>
  <c r="AC117" i="21"/>
  <c r="AC48" i="21"/>
  <c r="AC72" i="21"/>
  <c r="AD86" i="17"/>
  <c r="AD472" i="17" s="1"/>
  <c r="AD85" i="23" s="1"/>
  <c r="AD93" i="17"/>
  <c r="AD479" i="17" s="1"/>
  <c r="AD92" i="23" s="1"/>
  <c r="AC103" i="21"/>
  <c r="AD9" i="21"/>
  <c r="AC85" i="21"/>
  <c r="AB478" i="17"/>
  <c r="AB91" i="23" s="1"/>
  <c r="AC89" i="17"/>
  <c r="AC13" i="21"/>
  <c r="AC46" i="21"/>
  <c r="AC101" i="21"/>
  <c r="AC87" i="21"/>
  <c r="AC110" i="21"/>
  <c r="AB467" i="17"/>
  <c r="AB80" i="23" s="1"/>
  <c r="AC108" i="17"/>
  <c r="Z75" i="17"/>
  <c r="Y441" i="17"/>
  <c r="Y54" i="23" s="1"/>
  <c r="AA484" i="17"/>
  <c r="AA97" i="23" s="1"/>
  <c r="AA25" i="17"/>
  <c r="Y422" i="17"/>
  <c r="AC109" i="17"/>
  <c r="Z57" i="17"/>
  <c r="AB99" i="17"/>
  <c r="X449" i="17"/>
  <c r="Y450" i="17"/>
  <c r="Y63" i="23" s="1"/>
  <c r="Z56" i="17"/>
  <c r="W397" i="17"/>
  <c r="W10" i="23" s="1"/>
  <c r="AC88" i="17"/>
  <c r="Z85" i="17"/>
  <c r="AA401" i="17"/>
  <c r="AA14" i="23" s="1"/>
  <c r="AB476" i="17"/>
  <c r="AB89" i="23" s="1"/>
  <c r="Z78" i="17"/>
  <c r="AA400" i="17"/>
  <c r="AA13" i="23" s="1"/>
  <c r="AC87" i="17"/>
  <c r="AD84" i="17"/>
  <c r="Z58" i="17"/>
  <c r="Y415" i="17"/>
  <c r="Y28" i="23" s="1"/>
  <c r="AA60" i="17"/>
  <c r="Y436" i="17"/>
  <c r="Y49" i="23" s="1"/>
  <c r="Z462" i="17"/>
  <c r="Z75" i="23" s="1"/>
  <c r="AB468" i="17"/>
  <c r="AB81" i="23" s="1"/>
  <c r="AA433" i="17"/>
  <c r="AA46" i="23" s="1"/>
  <c r="AC83" i="17"/>
  <c r="AB101" i="17"/>
  <c r="Y398" i="17"/>
  <c r="Y11" i="23" s="1"/>
  <c r="Z59" i="17"/>
  <c r="Y438" i="17"/>
  <c r="Y51" i="23" s="1"/>
  <c r="AC282" i="17"/>
  <c r="Z51" i="17"/>
  <c r="Y49" i="17"/>
  <c r="AA77" i="17"/>
  <c r="Z43" i="17"/>
  <c r="Z37" i="17"/>
  <c r="Z53" i="17"/>
  <c r="Z41" i="17"/>
  <c r="Z40" i="17"/>
  <c r="Z42" i="17"/>
  <c r="Z39" i="17"/>
  <c r="Z38" i="17"/>
  <c r="Y492" i="17"/>
  <c r="Y105" i="23" s="1"/>
  <c r="Z111" i="17"/>
  <c r="AD107" i="17"/>
  <c r="AC489" i="17"/>
  <c r="AC102" i="23" s="1"/>
  <c r="AC488" i="17"/>
  <c r="AC101" i="23" s="1"/>
  <c r="AB100" i="17"/>
  <c r="Z35" i="17"/>
  <c r="AD118" i="17"/>
  <c r="AD393" i="17"/>
  <c r="AD386" i="17"/>
  <c r="AD377" i="17"/>
  <c r="AD361" i="17"/>
  <c r="AD363" i="17"/>
  <c r="AD336" i="17"/>
  <c r="AD370" i="17"/>
  <c r="AD348" i="17"/>
  <c r="AD324" i="17"/>
  <c r="AD379" i="17"/>
  <c r="AD322" i="17"/>
  <c r="AD278" i="17"/>
  <c r="AD280" i="17"/>
  <c r="AD264" i="17"/>
  <c r="AD262" i="17"/>
  <c r="AD255" i="17"/>
  <c r="AD246" i="17"/>
  <c r="AD239" i="17"/>
  <c r="AD253" i="17"/>
  <c r="AD237" i="17"/>
  <c r="AD198" i="17"/>
  <c r="AD224" i="17"/>
  <c r="AD212" i="17"/>
  <c r="AD200" i="17"/>
  <c r="Y420" i="17"/>
  <c r="Y33" i="23" s="1"/>
  <c r="Z432" i="17"/>
  <c r="Z45" i="23" s="1"/>
  <c r="AD466" i="17"/>
  <c r="AD79" i="23" s="1"/>
  <c r="AA45" i="17"/>
  <c r="Z460" i="17"/>
  <c r="Z73" i="23" s="1"/>
  <c r="Z465" i="17"/>
  <c r="Z78" i="23" s="1"/>
  <c r="AA44" i="17"/>
  <c r="Z459" i="17"/>
  <c r="Z72" i="23" s="1"/>
  <c r="Z28" i="17"/>
  <c r="Z30" i="17"/>
  <c r="Z31" i="17"/>
  <c r="AD289" i="17"/>
  <c r="AD165" i="17"/>
  <c r="AD126" i="17"/>
  <c r="Z412" i="17"/>
  <c r="Z25" i="23" s="1"/>
  <c r="AA5" i="14"/>
  <c r="AE6" i="17"/>
  <c r="X17" i="17"/>
  <c r="X413" i="17"/>
  <c r="X26" i="23" s="1"/>
  <c r="W9" i="17"/>
  <c r="Y65" i="17"/>
  <c r="Y452" i="17"/>
  <c r="Y65" i="23" s="1"/>
  <c r="Y408" i="17"/>
  <c r="Y21" i="23" s="1"/>
  <c r="Y404" i="17"/>
  <c r="Y17" i="23" s="1"/>
  <c r="Y455" i="17"/>
  <c r="Y68" i="23" s="1"/>
  <c r="Y456" i="17"/>
  <c r="Y69" i="23" s="1"/>
  <c r="Y409" i="17"/>
  <c r="Y22" i="23" s="1"/>
  <c r="Y405" i="17"/>
  <c r="Y18" i="23" s="1"/>
  <c r="Y453" i="17"/>
  <c r="Y66" i="23" s="1"/>
  <c r="Y406" i="17"/>
  <c r="Y19" i="23" s="1"/>
  <c r="Y410" i="17"/>
  <c r="Y23" i="23" s="1"/>
  <c r="Y458" i="17"/>
  <c r="Y71" i="23" s="1"/>
  <c r="Y457" i="17"/>
  <c r="Y70" i="23" s="1"/>
  <c r="Y407" i="17"/>
  <c r="Y20" i="23" s="1"/>
  <c r="Y13" i="17"/>
  <c r="Y454" i="17"/>
  <c r="Y67" i="23" s="1"/>
  <c r="AE274" i="17"/>
  <c r="AE330" i="17"/>
  <c r="AE208" i="17"/>
  <c r="AE203" i="17"/>
  <c r="AE134" i="17"/>
  <c r="AE220" i="17"/>
  <c r="AE209" i="17"/>
  <c r="AE290" i="17"/>
  <c r="AE351" i="17"/>
  <c r="AE210" i="17"/>
  <c r="AE318" i="17"/>
  <c r="AE119" i="17"/>
  <c r="AE190" i="17"/>
  <c r="AE178" i="17"/>
  <c r="AE304" i="17"/>
  <c r="AE339" i="17"/>
  <c r="AE184" i="17"/>
  <c r="AE166" i="17"/>
  <c r="AE242" i="17"/>
  <c r="AE340" i="17"/>
  <c r="AE352" i="17"/>
  <c r="AE228" i="17"/>
  <c r="AE175" i="17"/>
  <c r="AE120" i="17"/>
  <c r="AE383" i="17"/>
  <c r="AE202" i="17"/>
  <c r="AE185" i="17"/>
  <c r="AE131" i="17"/>
  <c r="AE265" i="17"/>
  <c r="AE256" i="17"/>
  <c r="AE232" i="17"/>
  <c r="AE201" i="17"/>
  <c r="AE311" i="17"/>
  <c r="AE390" i="17"/>
  <c r="AE219" i="17"/>
  <c r="AE300" i="17"/>
  <c r="AE240" i="17"/>
  <c r="AE229" i="17"/>
  <c r="AE149" i="17"/>
  <c r="AE303" i="17"/>
  <c r="AE326" i="17"/>
  <c r="AE143" i="17"/>
  <c r="AE172" i="17"/>
  <c r="AE177" i="17"/>
  <c r="AE217" i="17"/>
  <c r="AE155" i="17"/>
  <c r="AE293" i="17"/>
  <c r="AE244" i="17"/>
  <c r="AE374" i="17"/>
  <c r="AE327" i="17"/>
  <c r="AE150" i="17"/>
  <c r="AE176" i="17"/>
  <c r="AE123" i="17"/>
  <c r="AE174" i="17"/>
  <c r="AE187" i="17"/>
  <c r="AE317" i="17"/>
  <c r="AE314" i="17"/>
  <c r="AE294" i="17"/>
  <c r="AE207" i="17"/>
  <c r="AE247" i="17"/>
  <c r="AE356" i="17"/>
  <c r="AE133" i="17"/>
  <c r="AE273" i="17"/>
  <c r="AE182" i="17"/>
  <c r="AE221" i="17"/>
  <c r="AE354" i="17"/>
  <c r="AE338" i="17"/>
  <c r="AE275" i="17"/>
  <c r="AE368" i="17"/>
  <c r="AE225" i="17"/>
  <c r="AE316" i="17"/>
  <c r="AE192" i="17"/>
  <c r="AE267" i="17"/>
  <c r="AE191" i="17"/>
  <c r="AE179" i="17"/>
  <c r="AE243" i="17"/>
  <c r="AE226" i="17"/>
  <c r="AE137" i="17"/>
  <c r="AE341" i="17"/>
  <c r="AE343" i="17"/>
  <c r="AE147" i="17"/>
  <c r="AE296" i="17"/>
  <c r="AE250" i="17"/>
  <c r="AE230" i="17"/>
  <c r="AE183" i="17"/>
  <c r="AE213" i="17"/>
  <c r="AE121" i="17"/>
  <c r="AE342" i="17"/>
  <c r="AE355" i="17"/>
  <c r="AE152" i="17"/>
  <c r="AE299" i="17"/>
  <c r="AE334" i="17"/>
  <c r="AE231" i="17"/>
  <c r="AE270" i="17"/>
  <c r="AE380" i="17"/>
  <c r="AE301" i="17"/>
  <c r="AE309" i="17"/>
  <c r="AE268" i="17"/>
  <c r="AE173" i="17"/>
  <c r="AE325" i="17"/>
  <c r="AE307" i="17"/>
  <c r="AE257" i="17"/>
  <c r="AE122" i="17"/>
  <c r="AE135" i="17"/>
  <c r="AE162" i="17"/>
  <c r="AE373" i="17"/>
  <c r="AE205" i="17"/>
  <c r="AE381" i="17"/>
  <c r="AE151" i="17"/>
  <c r="AE181" i="17"/>
  <c r="AE258" i="17"/>
  <c r="AE371" i="17"/>
  <c r="AE144" i="17"/>
  <c r="AE136" i="17"/>
  <c r="AE168" i="17"/>
  <c r="AE328" i="17"/>
  <c r="AE193" i="17"/>
  <c r="AE129" i="17"/>
  <c r="AE329" i="17"/>
  <c r="AE189" i="17"/>
  <c r="AE132" i="17"/>
  <c r="AE286" i="17"/>
  <c r="AE333" i="17"/>
  <c r="AE141" i="17"/>
  <c r="AE154" i="17"/>
  <c r="AE367" i="17"/>
  <c r="AE186" i="17"/>
  <c r="AE297" i="17"/>
  <c r="AE313" i="17"/>
  <c r="AE353" i="17"/>
  <c r="AE271" i="17"/>
  <c r="AE357" i="17"/>
  <c r="AE308" i="17"/>
  <c r="AE291" i="17"/>
  <c r="AE358" i="17"/>
  <c r="AE170" i="17"/>
  <c r="AE195" i="17"/>
  <c r="AE366" i="17"/>
  <c r="AE180" i="17"/>
  <c r="AE216" i="17"/>
  <c r="AE272" i="17"/>
  <c r="AE344" i="17"/>
  <c r="AE310" i="17"/>
  <c r="AE292" i="17"/>
  <c r="AE332" i="17"/>
  <c r="AE345" i="17"/>
  <c r="AE204" i="17"/>
  <c r="AE128" i="17"/>
  <c r="AE331" i="17"/>
  <c r="AE194" i="17"/>
  <c r="AE287" i="17"/>
  <c r="AE266" i="17"/>
  <c r="AE227" i="17"/>
  <c r="AE145" i="17"/>
  <c r="AE315" i="17"/>
  <c r="AE269" i="17"/>
  <c r="AE206" i="17"/>
  <c r="AE140" i="17"/>
  <c r="AE130" i="17"/>
  <c r="AE337" i="17"/>
  <c r="AE372" i="17"/>
  <c r="AE365" i="17"/>
  <c r="AE312" i="17"/>
  <c r="AE233" i="17"/>
  <c r="AE146" i="17"/>
  <c r="AE382" i="17"/>
  <c r="AE127" i="17"/>
  <c r="AE346" i="17"/>
  <c r="AE215" i="17"/>
  <c r="AE349" i="17"/>
  <c r="AE295" i="17"/>
  <c r="AE218" i="17"/>
  <c r="AE139" i="17"/>
  <c r="AE389" i="17"/>
  <c r="AE167" i="17"/>
  <c r="AE364" i="17"/>
  <c r="AE222" i="17"/>
  <c r="AE169" i="17"/>
  <c r="AE319" i="17"/>
  <c r="AE214" i="17"/>
  <c r="AE298" i="17"/>
  <c r="AE163" i="17"/>
  <c r="AE302" i="17"/>
  <c r="AE259" i="17"/>
  <c r="AE306" i="17"/>
  <c r="AE234" i="17"/>
  <c r="AE142" i="17"/>
  <c r="AE153" i="17"/>
  <c r="AE249" i="17"/>
  <c r="AE138" i="17"/>
  <c r="AE156" i="17"/>
  <c r="AE148" i="17"/>
  <c r="AE248" i="17"/>
  <c r="AE188" i="17"/>
  <c r="AE305" i="17"/>
  <c r="AE350" i="17"/>
  <c r="AE171" i="17"/>
  <c r="AE241" i="17"/>
  <c r="Z489" i="14" l="1"/>
  <c r="Z488" i="14"/>
  <c r="AE26" i="21"/>
  <c r="AE245" i="25"/>
  <c r="BD245" i="28" s="1"/>
  <c r="AE262" i="25"/>
  <c r="BD262" i="28" s="1"/>
  <c r="AE43" i="21"/>
  <c r="AE131" i="25"/>
  <c r="BD131" i="28" s="1"/>
  <c r="AE82" i="21"/>
  <c r="AE105" i="21"/>
  <c r="AE58" i="21"/>
  <c r="AE113" i="22"/>
  <c r="AE208" i="25"/>
  <c r="BD208" i="28" s="1"/>
  <c r="AE17" i="22"/>
  <c r="AE154" i="25"/>
  <c r="BD154" i="28" s="1"/>
  <c r="AE81" i="22"/>
  <c r="AE234" i="25"/>
  <c r="BD234" i="28" s="1"/>
  <c r="AE15" i="21"/>
  <c r="AE118" i="25"/>
  <c r="BD118" i="28" s="1"/>
  <c r="AE23" i="21"/>
  <c r="AE242" i="25"/>
  <c r="BD242" i="28" s="1"/>
  <c r="AE161" i="25"/>
  <c r="BD161" i="28" s="1"/>
  <c r="AE24" i="22"/>
  <c r="AE23" i="22"/>
  <c r="AE160" i="25"/>
  <c r="BD160" i="28" s="1"/>
  <c r="AE29" i="22"/>
  <c r="AE166" i="25"/>
  <c r="BD166" i="28" s="1"/>
  <c r="AE173" i="25"/>
  <c r="BD173" i="28" s="1"/>
  <c r="AE36" i="22"/>
  <c r="AE36" i="21"/>
  <c r="AE255" i="25"/>
  <c r="BD255" i="28" s="1"/>
  <c r="AE251" i="25"/>
  <c r="BD251" i="28" s="1"/>
  <c r="AE32" i="21"/>
  <c r="AE31" i="21"/>
  <c r="AE250" i="25"/>
  <c r="BD250" i="28" s="1"/>
  <c r="AE137" i="25"/>
  <c r="BD137" i="28" s="1"/>
  <c r="AE135" i="25"/>
  <c r="BD135" i="28" s="1"/>
  <c r="AE76" i="22"/>
  <c r="AE64" i="22"/>
  <c r="AE70" i="22"/>
  <c r="AE89" i="21"/>
  <c r="AE81" i="21"/>
  <c r="AE80" i="21"/>
  <c r="AE79" i="21"/>
  <c r="AE51" i="21"/>
  <c r="AE76" i="21"/>
  <c r="AE89" i="22"/>
  <c r="AE195" i="25"/>
  <c r="BD195" i="28" s="1"/>
  <c r="AE96" i="22"/>
  <c r="AE96" i="21"/>
  <c r="AE277" i="25"/>
  <c r="BD277" i="28" s="1"/>
  <c r="AE119" i="22"/>
  <c r="AE214" i="25"/>
  <c r="BD214" i="28" s="1"/>
  <c r="AE49" i="21"/>
  <c r="AE66" i="21"/>
  <c r="AE279" i="25"/>
  <c r="BD279" i="28" s="1"/>
  <c r="AE98" i="21"/>
  <c r="AE64" i="21"/>
  <c r="AE62" i="21"/>
  <c r="AE88" i="21"/>
  <c r="AE61" i="21"/>
  <c r="AE77" i="21"/>
  <c r="AE95" i="22"/>
  <c r="AE194" i="25"/>
  <c r="BD194" i="28" s="1"/>
  <c r="AE92" i="22"/>
  <c r="AE90" i="22"/>
  <c r="AE11" i="22"/>
  <c r="AE148" i="25"/>
  <c r="BD148" i="28" s="1"/>
  <c r="AE133" i="25"/>
  <c r="BD133" i="28" s="1"/>
  <c r="AE115" i="25"/>
  <c r="BD115" i="28" s="1"/>
  <c r="AE256" i="25"/>
  <c r="BD256" i="28" s="1"/>
  <c r="AE37" i="21"/>
  <c r="AE53" i="22"/>
  <c r="AE61" i="22"/>
  <c r="AE236" i="25"/>
  <c r="BD236" i="28" s="1"/>
  <c r="AE17" i="21"/>
  <c r="AE151" i="25"/>
  <c r="BD151" i="28" s="1"/>
  <c r="AE14" i="22"/>
  <c r="AE116" i="25"/>
  <c r="BD116" i="28" s="1"/>
  <c r="AE15" i="22"/>
  <c r="AE152" i="25"/>
  <c r="BD152" i="28" s="1"/>
  <c r="AE125" i="25"/>
  <c r="BD125" i="28" s="1"/>
  <c r="AE240" i="25"/>
  <c r="BD240" i="28" s="1"/>
  <c r="AE21" i="21"/>
  <c r="AE158" i="25"/>
  <c r="BD158" i="28" s="1"/>
  <c r="AE21" i="22"/>
  <c r="AE31" i="22"/>
  <c r="AE168" i="25"/>
  <c r="BD168" i="28" s="1"/>
  <c r="AE140" i="25"/>
  <c r="BD140" i="28" s="1"/>
  <c r="AE169" i="25"/>
  <c r="BD169" i="28" s="1"/>
  <c r="AE32" i="22"/>
  <c r="AE28" i="22"/>
  <c r="AE165" i="25"/>
  <c r="BD165" i="28" s="1"/>
  <c r="AE141" i="25"/>
  <c r="BD141" i="28" s="1"/>
  <c r="AE54" i="22"/>
  <c r="AE34" i="22"/>
  <c r="AE171" i="25"/>
  <c r="BD171" i="28" s="1"/>
  <c r="AE55" i="22"/>
  <c r="AE78" i="22"/>
  <c r="AE65" i="22"/>
  <c r="AE63" i="21"/>
  <c r="AE78" i="21"/>
  <c r="AE290" i="25"/>
  <c r="BD290" i="28" s="1"/>
  <c r="AE113" i="21"/>
  <c r="AE117" i="22"/>
  <c r="AE212" i="25"/>
  <c r="BD212" i="28" s="1"/>
  <c r="AE91" i="21"/>
  <c r="AE116" i="22"/>
  <c r="AE211" i="25"/>
  <c r="BD211" i="28" s="1"/>
  <c r="AE98" i="22"/>
  <c r="AE197" i="25"/>
  <c r="BD197" i="28" s="1"/>
  <c r="AE25" i="22"/>
  <c r="AE162" i="25"/>
  <c r="BD162" i="28" s="1"/>
  <c r="AE247" i="25"/>
  <c r="BD247" i="28" s="1"/>
  <c r="AE28" i="21"/>
  <c r="AE19" i="22"/>
  <c r="AE156" i="25"/>
  <c r="BD156" i="28" s="1"/>
  <c r="AE124" i="25"/>
  <c r="BD124" i="28" s="1"/>
  <c r="AE39" i="21"/>
  <c r="AE258" i="25"/>
  <c r="BD258" i="28" s="1"/>
  <c r="AE139" i="25"/>
  <c r="BD139" i="28" s="1"/>
  <c r="AE18" i="21"/>
  <c r="AE237" i="25"/>
  <c r="BD237" i="28" s="1"/>
  <c r="AE239" i="25"/>
  <c r="BD239" i="28" s="1"/>
  <c r="AE20" i="21"/>
  <c r="AE20" i="22"/>
  <c r="AE157" i="25"/>
  <c r="BD157" i="28" s="1"/>
  <c r="AE26" i="22"/>
  <c r="AE163" i="25"/>
  <c r="BD163" i="28" s="1"/>
  <c r="AE241" i="25"/>
  <c r="BD241" i="28" s="1"/>
  <c r="AE22" i="21"/>
  <c r="AE123" i="25"/>
  <c r="BD123" i="28" s="1"/>
  <c r="AE130" i="25"/>
  <c r="BD130" i="28" s="1"/>
  <c r="AE126" i="25"/>
  <c r="BD126" i="28" s="1"/>
  <c r="AE252" i="25"/>
  <c r="BD252" i="28" s="1"/>
  <c r="AE33" i="21"/>
  <c r="AE132" i="25"/>
  <c r="BD132" i="28" s="1"/>
  <c r="AE128" i="25"/>
  <c r="BD128" i="28" s="1"/>
  <c r="AE38" i="22"/>
  <c r="AE175" i="25"/>
  <c r="BD175" i="28" s="1"/>
  <c r="AE170" i="25"/>
  <c r="BD170" i="28" s="1"/>
  <c r="AE33" i="22"/>
  <c r="AE66" i="22"/>
  <c r="AE75" i="22"/>
  <c r="AE57" i="21"/>
  <c r="AE278" i="25"/>
  <c r="BD278" i="28" s="1"/>
  <c r="AE97" i="21"/>
  <c r="AE67" i="21"/>
  <c r="AE50" i="21"/>
  <c r="AE90" i="21"/>
  <c r="AE97" i="22"/>
  <c r="AE196" i="25"/>
  <c r="BD196" i="28" s="1"/>
  <c r="AE209" i="25"/>
  <c r="BD209" i="28" s="1"/>
  <c r="AE114" i="22"/>
  <c r="AE10" i="21"/>
  <c r="AE229" i="25"/>
  <c r="BD229" i="28" s="1"/>
  <c r="AE257" i="25"/>
  <c r="BD257" i="28" s="1"/>
  <c r="AE38" i="21"/>
  <c r="AE65" i="21"/>
  <c r="AE27" i="21"/>
  <c r="AE246" i="25"/>
  <c r="BD246" i="28" s="1"/>
  <c r="AE261" i="25"/>
  <c r="BD261" i="28" s="1"/>
  <c r="AE42" i="21"/>
  <c r="AE69" i="22"/>
  <c r="AE19" i="21"/>
  <c r="AE238" i="25"/>
  <c r="BD238" i="28" s="1"/>
  <c r="AE11" i="21"/>
  <c r="AE230" i="25"/>
  <c r="BD230" i="28" s="1"/>
  <c r="AE117" i="25"/>
  <c r="BD117" i="28" s="1"/>
  <c r="AE25" i="21"/>
  <c r="AE244" i="25"/>
  <c r="BD244" i="28" s="1"/>
  <c r="AE122" i="25"/>
  <c r="BD122" i="28" s="1"/>
  <c r="AE134" i="25"/>
  <c r="BD134" i="28" s="1"/>
  <c r="AE58" i="22"/>
  <c r="AE136" i="25"/>
  <c r="BD136" i="28" s="1"/>
  <c r="AE138" i="25"/>
  <c r="BD138" i="28" s="1"/>
  <c r="AE42" i="22"/>
  <c r="AE179" i="25"/>
  <c r="BD179" i="28" s="1"/>
  <c r="AE37" i="22"/>
  <c r="AE174" i="25"/>
  <c r="BD174" i="28" s="1"/>
  <c r="AE41" i="21"/>
  <c r="AE260" i="25"/>
  <c r="BD260" i="28" s="1"/>
  <c r="AE74" i="22"/>
  <c r="AE77" i="22"/>
  <c r="AE75" i="21"/>
  <c r="AE74" i="21"/>
  <c r="AE73" i="21"/>
  <c r="AE55" i="21"/>
  <c r="AE53" i="21"/>
  <c r="AE104" i="21"/>
  <c r="AE91" i="22"/>
  <c r="AE88" i="22"/>
  <c r="AE14" i="21"/>
  <c r="AE233" i="25"/>
  <c r="BD233" i="28" s="1"/>
  <c r="AE43" i="22"/>
  <c r="AE180" i="25"/>
  <c r="BD180" i="28" s="1"/>
  <c r="AE63" i="22"/>
  <c r="AE113" i="25"/>
  <c r="BD113" i="28" s="1"/>
  <c r="AE114" i="25"/>
  <c r="BD114" i="28" s="1"/>
  <c r="AE10" i="22"/>
  <c r="AE147" i="25"/>
  <c r="BD147" i="28" s="1"/>
  <c r="AE164" i="25"/>
  <c r="BD164" i="28" s="1"/>
  <c r="AE27" i="22"/>
  <c r="AE24" i="21"/>
  <c r="AE243" i="25"/>
  <c r="BD243" i="28" s="1"/>
  <c r="AE57" i="22"/>
  <c r="AE50" i="22"/>
  <c r="AE127" i="25"/>
  <c r="BD127" i="28" s="1"/>
  <c r="AE52" i="22"/>
  <c r="AE178" i="25"/>
  <c r="BD178" i="28" s="1"/>
  <c r="AE41" i="22"/>
  <c r="AE35" i="22"/>
  <c r="AE172" i="25"/>
  <c r="BD172" i="28" s="1"/>
  <c r="AE176" i="25"/>
  <c r="BD176" i="28" s="1"/>
  <c r="AE39" i="22"/>
  <c r="AE67" i="22"/>
  <c r="AE68" i="22"/>
  <c r="AE62" i="22"/>
  <c r="AE70" i="21"/>
  <c r="AE69" i="21"/>
  <c r="AE52" i="21"/>
  <c r="AE118" i="22"/>
  <c r="AE213" i="25"/>
  <c r="BD213" i="28" s="1"/>
  <c r="AE115" i="22"/>
  <c r="AE210" i="25"/>
  <c r="BD210" i="28" s="1"/>
  <c r="AE114" i="21"/>
  <c r="AE291" i="25"/>
  <c r="BD291" i="28" s="1"/>
  <c r="AE119" i="25"/>
  <c r="BD119" i="28" s="1"/>
  <c r="AE30" i="22"/>
  <c r="AE167" i="25"/>
  <c r="BD167" i="28" s="1"/>
  <c r="AE82" i="22"/>
  <c r="AE56" i="21"/>
  <c r="AE153" i="25"/>
  <c r="BD153" i="28" s="1"/>
  <c r="AE16" i="22"/>
  <c r="AE120" i="25"/>
  <c r="BD120" i="28" s="1"/>
  <c r="AE40" i="22"/>
  <c r="AE177" i="25"/>
  <c r="BD177" i="28" s="1"/>
  <c r="AE254" i="25"/>
  <c r="BD254" i="28" s="1"/>
  <c r="AE35" i="21"/>
  <c r="AE51" i="22"/>
  <c r="AE18" i="22"/>
  <c r="AE155" i="25"/>
  <c r="BD155" i="28" s="1"/>
  <c r="AE112" i="25"/>
  <c r="BD112" i="28" s="1"/>
  <c r="AE235" i="25"/>
  <c r="BD235" i="28" s="1"/>
  <c r="AE16" i="21"/>
  <c r="AE121" i="25"/>
  <c r="BD121" i="28" s="1"/>
  <c r="AE159" i="25"/>
  <c r="BD159" i="28" s="1"/>
  <c r="AE22" i="22"/>
  <c r="AE40" i="21"/>
  <c r="AE259" i="25"/>
  <c r="BD259" i="28" s="1"/>
  <c r="AE49" i="22"/>
  <c r="AE56" i="22"/>
  <c r="AE248" i="25"/>
  <c r="BD248" i="28" s="1"/>
  <c r="AE29" i="21"/>
  <c r="AE249" i="25"/>
  <c r="BD249" i="28" s="1"/>
  <c r="AE30" i="21"/>
  <c r="AE34" i="21"/>
  <c r="AE253" i="25"/>
  <c r="BD253" i="28" s="1"/>
  <c r="AE129" i="25"/>
  <c r="BD129" i="28" s="1"/>
  <c r="AE79" i="22"/>
  <c r="AE73" i="22"/>
  <c r="AE80" i="22"/>
  <c r="AE54" i="21"/>
  <c r="AE107" i="21"/>
  <c r="AE106" i="21"/>
  <c r="AE68" i="21"/>
  <c r="AE276" i="25"/>
  <c r="BD276" i="28" s="1"/>
  <c r="AE95" i="21"/>
  <c r="AE92" i="21"/>
  <c r="AE104" i="22"/>
  <c r="AE122" i="22"/>
  <c r="AE217" i="25"/>
  <c r="BD217" i="28" s="1"/>
  <c r="AE216" i="25"/>
  <c r="BD216" i="28" s="1"/>
  <c r="AE121" i="22"/>
  <c r="AE107" i="22"/>
  <c r="AE120" i="22"/>
  <c r="AE215" i="25"/>
  <c r="BD215" i="28" s="1"/>
  <c r="AE106" i="22"/>
  <c r="AE105" i="22"/>
  <c r="AE123" i="22"/>
  <c r="AE218" i="25"/>
  <c r="BD218" i="28" s="1"/>
  <c r="Z99" i="20"/>
  <c r="AA100" i="14"/>
  <c r="Z228" i="24"/>
  <c r="AN228" i="28" s="1"/>
  <c r="AP228" i="28" s="1"/>
  <c r="Z9" i="18"/>
  <c r="Z202" i="24"/>
  <c r="AN202" i="28" s="1"/>
  <c r="AP202" i="28" s="1"/>
  <c r="Z103" i="19"/>
  <c r="Z101" i="19"/>
  <c r="Z200" i="24"/>
  <c r="AN200" i="28" s="1"/>
  <c r="AP200" i="28" s="1"/>
  <c r="Z56" i="20"/>
  <c r="AA57" i="14"/>
  <c r="Z294" i="24"/>
  <c r="AN294" i="28" s="1"/>
  <c r="AP294" i="28" s="1"/>
  <c r="Z117" i="18"/>
  <c r="Z112" i="19"/>
  <c r="Z207" i="24"/>
  <c r="AN207" i="28" s="1"/>
  <c r="AP207" i="28" s="1"/>
  <c r="Z108" i="24"/>
  <c r="AN108" i="28" s="1"/>
  <c r="AP108" i="28" s="1"/>
  <c r="Z274" i="24"/>
  <c r="AN274" i="28" s="1"/>
  <c r="AP274" i="28" s="1"/>
  <c r="Z87" i="18"/>
  <c r="Z183" i="24"/>
  <c r="AN183" i="28" s="1"/>
  <c r="AP183" i="28" s="1"/>
  <c r="Z46" i="19"/>
  <c r="Z59" i="20"/>
  <c r="AA60" i="14"/>
  <c r="Z101" i="18"/>
  <c r="Z282" i="24"/>
  <c r="AN282" i="28" s="1"/>
  <c r="AP282" i="28" s="1"/>
  <c r="Z232" i="24"/>
  <c r="AN232" i="28" s="1"/>
  <c r="AP232" i="28" s="1"/>
  <c r="Z13" i="18"/>
  <c r="Z9" i="19"/>
  <c r="Z146" i="24"/>
  <c r="AN146" i="28" s="1"/>
  <c r="AP146" i="28" s="1"/>
  <c r="Z150" i="24"/>
  <c r="AN150" i="28" s="1"/>
  <c r="AP150" i="28" s="1"/>
  <c r="Z13" i="19"/>
  <c r="Z72" i="18"/>
  <c r="Z269" i="24"/>
  <c r="AN269" i="28" s="1"/>
  <c r="AP269" i="28" s="1"/>
  <c r="Z48" i="18"/>
  <c r="Z267" i="24"/>
  <c r="AN267" i="28" s="1"/>
  <c r="AP267" i="28" s="1"/>
  <c r="Z72" i="19"/>
  <c r="Z187" i="24"/>
  <c r="AN187" i="28" s="1"/>
  <c r="AP187" i="28" s="1"/>
  <c r="Z110" i="19"/>
  <c r="Z205" i="24"/>
  <c r="AN205" i="28" s="1"/>
  <c r="AP205" i="28" s="1"/>
  <c r="Z102" i="20"/>
  <c r="AA103" i="14"/>
  <c r="Z275" i="24"/>
  <c r="AN275" i="28" s="1"/>
  <c r="AP275" i="28" s="1"/>
  <c r="Z94" i="18"/>
  <c r="Z221" i="24"/>
  <c r="AN221" i="28" s="1"/>
  <c r="AP221" i="28" s="1"/>
  <c r="Z126" i="19"/>
  <c r="Z60" i="18"/>
  <c r="Z268" i="24"/>
  <c r="AN268" i="28" s="1"/>
  <c r="AP268" i="28" s="1"/>
  <c r="Z185" i="24"/>
  <c r="AN185" i="28" s="1"/>
  <c r="AP185" i="28" s="1"/>
  <c r="Z48" i="19"/>
  <c r="Z190" i="24"/>
  <c r="AN190" i="28" s="1"/>
  <c r="AP190" i="28" s="1"/>
  <c r="Z85" i="19"/>
  <c r="Z57" i="20"/>
  <c r="AA58" i="14"/>
  <c r="Z287" i="24"/>
  <c r="AN287" i="28" s="1"/>
  <c r="AP287" i="28" s="1"/>
  <c r="Z110" i="18"/>
  <c r="Z289" i="24"/>
  <c r="AN289" i="28" s="1"/>
  <c r="AP289" i="28" s="1"/>
  <c r="Z112" i="18"/>
  <c r="Z193" i="24"/>
  <c r="AN193" i="28" s="1"/>
  <c r="AP193" i="28" s="1"/>
  <c r="Z94" i="19"/>
  <c r="Z100" i="20"/>
  <c r="AA101" i="14"/>
  <c r="Z101" i="20"/>
  <c r="AA102" i="14"/>
  <c r="Z58" i="20"/>
  <c r="AA59" i="14"/>
  <c r="Z192" i="24"/>
  <c r="AN192" i="28" s="1"/>
  <c r="AP192" i="28" s="1"/>
  <c r="Z87" i="19"/>
  <c r="Z46" i="18"/>
  <c r="Z265" i="24"/>
  <c r="AN265" i="28" s="1"/>
  <c r="AP265" i="28" s="1"/>
  <c r="Z60" i="19"/>
  <c r="Z186" i="24"/>
  <c r="AN186" i="28" s="1"/>
  <c r="AP186" i="28" s="1"/>
  <c r="Z85" i="18"/>
  <c r="Z272" i="24"/>
  <c r="AN272" i="28" s="1"/>
  <c r="AP272" i="28" s="1"/>
  <c r="Z111" i="24"/>
  <c r="AN111" i="28" s="1"/>
  <c r="AP111" i="28" s="1"/>
  <c r="Z103" i="18"/>
  <c r="Z284" i="24"/>
  <c r="AN284" i="28" s="1"/>
  <c r="AP284" i="28" s="1"/>
  <c r="Z223" i="24"/>
  <c r="AN223" i="28" s="1"/>
  <c r="AP223" i="28" s="1"/>
  <c r="Z128" i="19"/>
  <c r="Z282" i="14"/>
  <c r="AB102" i="25"/>
  <c r="AU102" i="28" s="1"/>
  <c r="AB498" i="17"/>
  <c r="AB109" i="23"/>
  <c r="AC110" i="17"/>
  <c r="AB387" i="25"/>
  <c r="AU387" i="28" s="1"/>
  <c r="AB31" i="23"/>
  <c r="AC32" i="17"/>
  <c r="AB319" i="25"/>
  <c r="AU319" i="28" s="1"/>
  <c r="AP25" i="28"/>
  <c r="BX6" i="28"/>
  <c r="BZ5" i="28"/>
  <c r="BY5" i="28"/>
  <c r="BW6" i="28"/>
  <c r="BV6" i="28"/>
  <c r="AO69" i="28"/>
  <c r="AO46" i="28"/>
  <c r="AO74" i="28"/>
  <c r="AO71" i="28"/>
  <c r="AO26" i="28"/>
  <c r="AP26" i="28" s="1"/>
  <c r="AO68" i="28"/>
  <c r="AL62" i="28"/>
  <c r="AM62" i="28" s="1"/>
  <c r="AL18" i="28"/>
  <c r="AM18" i="28" s="1"/>
  <c r="AL59" i="28"/>
  <c r="AM59" i="28" s="1"/>
  <c r="AL63" i="28"/>
  <c r="AM63" i="28" s="1"/>
  <c r="AL61" i="28"/>
  <c r="AM61" i="28" s="1"/>
  <c r="AL66" i="28"/>
  <c r="AM66" i="28" s="1"/>
  <c r="AL21" i="28"/>
  <c r="AM21" i="28" s="1"/>
  <c r="AL65" i="28"/>
  <c r="AM65" i="28" s="1"/>
  <c r="AL96" i="28"/>
  <c r="AL67" i="28"/>
  <c r="AM67" i="28" s="1"/>
  <c r="AL34" i="28"/>
  <c r="AM34" i="28" s="1"/>
  <c r="AL36" i="28"/>
  <c r="AL64" i="28"/>
  <c r="AM64" i="28" s="1"/>
  <c r="AI58" i="28"/>
  <c r="AJ58" i="28" s="1"/>
  <c r="AI27" i="28"/>
  <c r="AJ27" i="28" s="1"/>
  <c r="AB93" i="23"/>
  <c r="AC94" i="17"/>
  <c r="AB376" i="25"/>
  <c r="AU376" i="28" s="1"/>
  <c r="AN74" i="28"/>
  <c r="AP74" i="28" s="1"/>
  <c r="AN65" i="28"/>
  <c r="AN72" i="28"/>
  <c r="AP72" i="28" s="1"/>
  <c r="AN33" i="28"/>
  <c r="AP33" i="28" s="1"/>
  <c r="AN68" i="28"/>
  <c r="AN76" i="28"/>
  <c r="AP76" i="28" s="1"/>
  <c r="AN32" i="28"/>
  <c r="AP32" i="28" s="1"/>
  <c r="AN70" i="28"/>
  <c r="AN69" i="28"/>
  <c r="AN63" i="28"/>
  <c r="AN64" i="28"/>
  <c r="AN77" i="28"/>
  <c r="AP77" i="28" s="1"/>
  <c r="AN73" i="28"/>
  <c r="AK93" i="28"/>
  <c r="AM93" i="28" s="1"/>
  <c r="AN67" i="28"/>
  <c r="AN75" i="28"/>
  <c r="AP75" i="28" s="1"/>
  <c r="AN71" i="28"/>
  <c r="AN62" i="28"/>
  <c r="AN66" i="28"/>
  <c r="Y345" i="24"/>
  <c r="AK345" i="28" s="1"/>
  <c r="Y62" i="20"/>
  <c r="Z39" i="20"/>
  <c r="Z327" i="24"/>
  <c r="AN327" i="28" s="1"/>
  <c r="AP327" i="28" s="1"/>
  <c r="AA40" i="14"/>
  <c r="Z102" i="24"/>
  <c r="AN102" i="28" s="1"/>
  <c r="AP102" i="28" s="1"/>
  <c r="Z498" i="14"/>
  <c r="Z492" i="14" s="1"/>
  <c r="Z106" i="14"/>
  <c r="AA89" i="14"/>
  <c r="Z88" i="20"/>
  <c r="Z371" i="24"/>
  <c r="AN371" i="28" s="1"/>
  <c r="AP371" i="28" s="1"/>
  <c r="Z14" i="20"/>
  <c r="Z302" i="24"/>
  <c r="AN302" i="28" s="1"/>
  <c r="AP302" i="28" s="1"/>
  <c r="AA15" i="14"/>
  <c r="Z40" i="20"/>
  <c r="AA41" i="14"/>
  <c r="Z328" i="24"/>
  <c r="AN328" i="28" s="1"/>
  <c r="AP328" i="28" s="1"/>
  <c r="Z38" i="20"/>
  <c r="AA39" i="14"/>
  <c r="Z326" i="24"/>
  <c r="AN326" i="28" s="1"/>
  <c r="AP326" i="28" s="1"/>
  <c r="AA68" i="14"/>
  <c r="Z350" i="24"/>
  <c r="AN350" i="28" s="1"/>
  <c r="Z67" i="20"/>
  <c r="Z314" i="24"/>
  <c r="AN314" i="28" s="1"/>
  <c r="AA27" i="14"/>
  <c r="Z26" i="20"/>
  <c r="Z55" i="24"/>
  <c r="AN55" i="28" s="1"/>
  <c r="Y298" i="24"/>
  <c r="AK298" i="28" s="1"/>
  <c r="Y10" i="20"/>
  <c r="Y395" i="14"/>
  <c r="X296" i="24"/>
  <c r="AH296" i="28" s="1"/>
  <c r="X8" i="20"/>
  <c r="Z331" i="24"/>
  <c r="AN331" i="28" s="1"/>
  <c r="AP331" i="28" s="1"/>
  <c r="Z43" i="20"/>
  <c r="AA44" i="14"/>
  <c r="AA95" i="14"/>
  <c r="Z94" i="20"/>
  <c r="Z377" i="24"/>
  <c r="AN377" i="28" s="1"/>
  <c r="AP377" i="28" s="1"/>
  <c r="Z69" i="20"/>
  <c r="AA70" i="14"/>
  <c r="Z352" i="24"/>
  <c r="AN352" i="28" s="1"/>
  <c r="Z109" i="20"/>
  <c r="AA110" i="14"/>
  <c r="Z387" i="24"/>
  <c r="AN387" i="28" s="1"/>
  <c r="AP387" i="28" s="1"/>
  <c r="Z384" i="24"/>
  <c r="AN384" i="28" s="1"/>
  <c r="AP384" i="28" s="1"/>
  <c r="Z106" i="20"/>
  <c r="AA107" i="14"/>
  <c r="AA42" i="14"/>
  <c r="Z41" i="20"/>
  <c r="Z329" i="24"/>
  <c r="AN329" i="28" s="1"/>
  <c r="AP329" i="28" s="1"/>
  <c r="AA94" i="14"/>
  <c r="Z93" i="20"/>
  <c r="Z376" i="24"/>
  <c r="AN376" i="28" s="1"/>
  <c r="AP376" i="28" s="1"/>
  <c r="AA81" i="14"/>
  <c r="Z80" i="20"/>
  <c r="Z363" i="24"/>
  <c r="AN363" i="28" s="1"/>
  <c r="AP363" i="28" s="1"/>
  <c r="Z82" i="20"/>
  <c r="Z365" i="24"/>
  <c r="AN365" i="28" s="1"/>
  <c r="AP365" i="28" s="1"/>
  <c r="AA83" i="14"/>
  <c r="Z55" i="20"/>
  <c r="Z441" i="14"/>
  <c r="AA56" i="14"/>
  <c r="Z31" i="20"/>
  <c r="Z319" i="24"/>
  <c r="AN319" i="28" s="1"/>
  <c r="AP319" i="28" s="1"/>
  <c r="AA32" i="14"/>
  <c r="Z108" i="20"/>
  <c r="AA109" i="14"/>
  <c r="Z386" i="24"/>
  <c r="AN386" i="28" s="1"/>
  <c r="AP386" i="28" s="1"/>
  <c r="AA92" i="14"/>
  <c r="Z91" i="20"/>
  <c r="Z374" i="24"/>
  <c r="AN374" i="28" s="1"/>
  <c r="AP374" i="28" s="1"/>
  <c r="Z372" i="24"/>
  <c r="AN372" i="28" s="1"/>
  <c r="AP372" i="28" s="1"/>
  <c r="AA90" i="14"/>
  <c r="Z89" i="20"/>
  <c r="Z368" i="24"/>
  <c r="AN368" i="28" s="1"/>
  <c r="AP368" i="28" s="1"/>
  <c r="Z85" i="20"/>
  <c r="AA86" i="14"/>
  <c r="Z17" i="24"/>
  <c r="AN17" i="28" s="1"/>
  <c r="Y9" i="24"/>
  <c r="AK9" i="28" s="1"/>
  <c r="Z37" i="20"/>
  <c r="AA38" i="14"/>
  <c r="Z325" i="24"/>
  <c r="AN325" i="28" s="1"/>
  <c r="Z330" i="24"/>
  <c r="AN330" i="28" s="1"/>
  <c r="AP330" i="28" s="1"/>
  <c r="Z42" i="20"/>
  <c r="AA43" i="14"/>
  <c r="Z45" i="20"/>
  <c r="AA46" i="14"/>
  <c r="Z333" i="24"/>
  <c r="AN333" i="28" s="1"/>
  <c r="AP333" i="28" s="1"/>
  <c r="Z20" i="20"/>
  <c r="AA21" i="14"/>
  <c r="Z308" i="24"/>
  <c r="AN308" i="28" s="1"/>
  <c r="Z309" i="24"/>
  <c r="AN309" i="28" s="1"/>
  <c r="Z21" i="20"/>
  <c r="AA22" i="14"/>
  <c r="AA30" i="14"/>
  <c r="Z317" i="24"/>
  <c r="AN317" i="28" s="1"/>
  <c r="Z29" i="20"/>
  <c r="Z46" i="20"/>
  <c r="AA47" i="14"/>
  <c r="Z334" i="24"/>
  <c r="AN334" i="28" s="1"/>
  <c r="AP334" i="28" s="1"/>
  <c r="Z77" i="20"/>
  <c r="AA78" i="14"/>
  <c r="Z360" i="24"/>
  <c r="AN360" i="28" s="1"/>
  <c r="Z36" i="20"/>
  <c r="Z324" i="24"/>
  <c r="AN324" i="28" s="1"/>
  <c r="AP324" i="28" s="1"/>
  <c r="AA37" i="14"/>
  <c r="AA25" i="14"/>
  <c r="Z312" i="24"/>
  <c r="AN312" i="28" s="1"/>
  <c r="AP312" i="28" s="1"/>
  <c r="Z24" i="20"/>
  <c r="Z17" i="20"/>
  <c r="Z403" i="14"/>
  <c r="Z305" i="24"/>
  <c r="AN305" i="28" s="1"/>
  <c r="AA18" i="14"/>
  <c r="AA20" i="14"/>
  <c r="Z19" i="20"/>
  <c r="Z307" i="24"/>
  <c r="AN307" i="28" s="1"/>
  <c r="AA24" i="14"/>
  <c r="Z311" i="24"/>
  <c r="AN311" i="28" s="1"/>
  <c r="Z23" i="20"/>
  <c r="AA72" i="14"/>
  <c r="Z354" i="24"/>
  <c r="AN354" i="28" s="1"/>
  <c r="Z71" i="20"/>
  <c r="Z110" i="20"/>
  <c r="Z388" i="24"/>
  <c r="AN388" i="28" s="1"/>
  <c r="AP388" i="28" s="1"/>
  <c r="AA111" i="14"/>
  <c r="Z90" i="20"/>
  <c r="AA91" i="14"/>
  <c r="Z373" i="24"/>
  <c r="AN373" i="28" s="1"/>
  <c r="AP373" i="28" s="1"/>
  <c r="Z349" i="24"/>
  <c r="AN349" i="28" s="1"/>
  <c r="AA67" i="14"/>
  <c r="Z66" i="20"/>
  <c r="AA77" i="14"/>
  <c r="Z76" i="20"/>
  <c r="Z359" i="24"/>
  <c r="AN359" i="28" s="1"/>
  <c r="AP359" i="28" s="1"/>
  <c r="AA82" i="14"/>
  <c r="Z364" i="24"/>
  <c r="AN364" i="28" s="1"/>
  <c r="AP364" i="28" s="1"/>
  <c r="Z81" i="20"/>
  <c r="Z13" i="24"/>
  <c r="AN13" i="28" s="1"/>
  <c r="AP13" i="28" s="1"/>
  <c r="Z18" i="20"/>
  <c r="AA19" i="14"/>
  <c r="Z306" i="24"/>
  <c r="AN306" i="28" s="1"/>
  <c r="Z485" i="14"/>
  <c r="Z98" i="14"/>
  <c r="Z60" i="24"/>
  <c r="AN60" i="28" s="1"/>
  <c r="Z49" i="24"/>
  <c r="AN49" i="28" s="1"/>
  <c r="AP49" i="28" s="1"/>
  <c r="Z338" i="24"/>
  <c r="AN338" i="28" s="1"/>
  <c r="AP338" i="28" s="1"/>
  <c r="Z50" i="20"/>
  <c r="AA51" i="14"/>
  <c r="Z13" i="20"/>
  <c r="Z399" i="14"/>
  <c r="Z301" i="24"/>
  <c r="AN301" i="28" s="1"/>
  <c r="AP301" i="28" s="1"/>
  <c r="AA14" i="14"/>
  <c r="Z44" i="20"/>
  <c r="Z332" i="24"/>
  <c r="AN332" i="28" s="1"/>
  <c r="AP332" i="28" s="1"/>
  <c r="AA45" i="14"/>
  <c r="Z84" i="20"/>
  <c r="AA85" i="14"/>
  <c r="Z367" i="24"/>
  <c r="AN367" i="28" s="1"/>
  <c r="AP367" i="28" s="1"/>
  <c r="Z107" i="20"/>
  <c r="AA108" i="14"/>
  <c r="Z385" i="24"/>
  <c r="AN385" i="28" s="1"/>
  <c r="AP385" i="28" s="1"/>
  <c r="Z451" i="14"/>
  <c r="AA66" i="14"/>
  <c r="Z348" i="24"/>
  <c r="AN348" i="28" s="1"/>
  <c r="Z65" i="20"/>
  <c r="Z435" i="14"/>
  <c r="AA50" i="14"/>
  <c r="Z337" i="24"/>
  <c r="AN337" i="28" s="1"/>
  <c r="AP337" i="28" s="1"/>
  <c r="Z49" i="20"/>
  <c r="Z28" i="20"/>
  <c r="Z316" i="24"/>
  <c r="AN316" i="28" s="1"/>
  <c r="AA29" i="14"/>
  <c r="Z68" i="20"/>
  <c r="Z351" i="24"/>
  <c r="AN351" i="28" s="1"/>
  <c r="AA69" i="14"/>
  <c r="Z73" i="20"/>
  <c r="AA74" i="14"/>
  <c r="Z356" i="24"/>
  <c r="AN356" i="28" s="1"/>
  <c r="Z87" i="20"/>
  <c r="AA88" i="14"/>
  <c r="Z370" i="24"/>
  <c r="AN370" i="28" s="1"/>
  <c r="AP370" i="28" s="1"/>
  <c r="Z340" i="24"/>
  <c r="AN340" i="28" s="1"/>
  <c r="AP340" i="28" s="1"/>
  <c r="Z52" i="20"/>
  <c r="AA53" i="14"/>
  <c r="Z318" i="24"/>
  <c r="AN318" i="28" s="1"/>
  <c r="AP318" i="28" s="1"/>
  <c r="AA31" i="14"/>
  <c r="Z30" i="20"/>
  <c r="Z320" i="24"/>
  <c r="AN320" i="28" s="1"/>
  <c r="AP320" i="28" s="1"/>
  <c r="AA33" i="14"/>
  <c r="Z32" i="20"/>
  <c r="Z450" i="14"/>
  <c r="Z59" i="24"/>
  <c r="AN59" i="28" s="1"/>
  <c r="Y97" i="20"/>
  <c r="Y380" i="24"/>
  <c r="AK380" i="28" s="1"/>
  <c r="AM380" i="28" s="1"/>
  <c r="Z35" i="20"/>
  <c r="AA36" i="14"/>
  <c r="Z323" i="24"/>
  <c r="AN323" i="28" s="1"/>
  <c r="Z74" i="20"/>
  <c r="Z357" i="24"/>
  <c r="AN357" i="28" s="1"/>
  <c r="AA75" i="14"/>
  <c r="Z34" i="20"/>
  <c r="AA35" i="14"/>
  <c r="Z322" i="24"/>
  <c r="AN322" i="28" s="1"/>
  <c r="AA79" i="14"/>
  <c r="Z78" i="20"/>
  <c r="Z361" i="24"/>
  <c r="AN361" i="28" s="1"/>
  <c r="AP361" i="28" s="1"/>
  <c r="Z398" i="14"/>
  <c r="Z11" i="14"/>
  <c r="Z12" i="24"/>
  <c r="AN12" i="28" s="1"/>
  <c r="Z369" i="24"/>
  <c r="AN369" i="28" s="1"/>
  <c r="AP369" i="28" s="1"/>
  <c r="Z86" i="20"/>
  <c r="AA87" i="14"/>
  <c r="Z310" i="24"/>
  <c r="AN310" i="28" s="1"/>
  <c r="AA23" i="14"/>
  <c r="Z22" i="20"/>
  <c r="Z33" i="20"/>
  <c r="Z321" i="24"/>
  <c r="AN321" i="28" s="1"/>
  <c r="AA34" i="14"/>
  <c r="Z51" i="20"/>
  <c r="AA52" i="14"/>
  <c r="Z339" i="24"/>
  <c r="AN339" i="28" s="1"/>
  <c r="AP339" i="28" s="1"/>
  <c r="AA84" i="14"/>
  <c r="Z366" i="24"/>
  <c r="AN366" i="28" s="1"/>
  <c r="AP366" i="28" s="1"/>
  <c r="Z83" i="20"/>
  <c r="Z313" i="24"/>
  <c r="AN313" i="28" s="1"/>
  <c r="Z25" i="20"/>
  <c r="AA26" i="14"/>
  <c r="Z92" i="20"/>
  <c r="Z375" i="24"/>
  <c r="AN375" i="28" s="1"/>
  <c r="AP375" i="28" s="1"/>
  <c r="AA93" i="14"/>
  <c r="Z27" i="20"/>
  <c r="AA28" i="14"/>
  <c r="Z315" i="24"/>
  <c r="AN315" i="28" s="1"/>
  <c r="Z355" i="24"/>
  <c r="AN355" i="28" s="1"/>
  <c r="Z72" i="20"/>
  <c r="AA73" i="14"/>
  <c r="Z75" i="20"/>
  <c r="AA76" i="14"/>
  <c r="Z358" i="24"/>
  <c r="AN358" i="28" s="1"/>
  <c r="AA71" i="14"/>
  <c r="Z353" i="24"/>
  <c r="AN353" i="28" s="1"/>
  <c r="Z70" i="20"/>
  <c r="AA80" i="14"/>
  <c r="Z79" i="20"/>
  <c r="Z362" i="24"/>
  <c r="AN362" i="28" s="1"/>
  <c r="AP362" i="28" s="1"/>
  <c r="AB90" i="23"/>
  <c r="AC91" i="17"/>
  <c r="AB373" i="25"/>
  <c r="AU373" i="28" s="1"/>
  <c r="AC320" i="25"/>
  <c r="AX320" i="28" s="1"/>
  <c r="AD33" i="17"/>
  <c r="AD419" i="17" s="1"/>
  <c r="AD32" i="23" s="1"/>
  <c r="Z461" i="17"/>
  <c r="Z74" i="23" s="1"/>
  <c r="AB94" i="23"/>
  <c r="AC95" i="17"/>
  <c r="AB377" i="25"/>
  <c r="AU377" i="28" s="1"/>
  <c r="AD470" i="17"/>
  <c r="AD83" i="23" s="1"/>
  <c r="Y35" i="23"/>
  <c r="X62" i="23"/>
  <c r="Z313" i="25"/>
  <c r="AO313" i="28" s="1"/>
  <c r="X17" i="25"/>
  <c r="Y350" i="25"/>
  <c r="AL350" i="28" s="1"/>
  <c r="AM350" i="28" s="1"/>
  <c r="Y354" i="25"/>
  <c r="AL354" i="28" s="1"/>
  <c r="AM354" i="28" s="1"/>
  <c r="Y13" i="25"/>
  <c r="Y348" i="25"/>
  <c r="AL348" i="28" s="1"/>
  <c r="AM348" i="28" s="1"/>
  <c r="AD150" i="25"/>
  <c r="BA150" i="28" s="1"/>
  <c r="AD13" i="22"/>
  <c r="Y321" i="25"/>
  <c r="AL321" i="28" s="1"/>
  <c r="AM321" i="28" s="1"/>
  <c r="AD187" i="25"/>
  <c r="BA187" i="28" s="1"/>
  <c r="AD72" i="22"/>
  <c r="AD207" i="25"/>
  <c r="BA207" i="28" s="1"/>
  <c r="AD112" i="22"/>
  <c r="AD268" i="25"/>
  <c r="BA268" i="28" s="1"/>
  <c r="Z42" i="25"/>
  <c r="Y49" i="25"/>
  <c r="AL49" i="28" s="1"/>
  <c r="Z358" i="25"/>
  <c r="AO358" i="28" s="1"/>
  <c r="Y311" i="25"/>
  <c r="AL311" i="28" s="1"/>
  <c r="AM311" i="28" s="1"/>
  <c r="Y310" i="25"/>
  <c r="AL310" i="28" s="1"/>
  <c r="AM310" i="28" s="1"/>
  <c r="Y305" i="25"/>
  <c r="AL305" i="28" s="1"/>
  <c r="AM305" i="28" s="1"/>
  <c r="W9" i="25"/>
  <c r="AF9" i="28" s="1"/>
  <c r="AG9" i="28" s="1"/>
  <c r="AD232" i="25"/>
  <c r="BA232" i="28" s="1"/>
  <c r="Z355" i="25"/>
  <c r="AO355" i="28" s="1"/>
  <c r="AD362" i="25"/>
  <c r="BA362" i="28" s="1"/>
  <c r="AD183" i="25"/>
  <c r="BA183" i="28" s="1"/>
  <c r="AD46" i="22"/>
  <c r="AD223" i="25"/>
  <c r="BA223" i="28" s="1"/>
  <c r="AD128" i="22"/>
  <c r="AD274" i="25"/>
  <c r="BA274" i="28" s="1"/>
  <c r="Z40" i="25"/>
  <c r="Z51" i="25"/>
  <c r="AO51" i="28" s="1"/>
  <c r="AD88" i="25"/>
  <c r="BA88" i="28" s="1"/>
  <c r="AD190" i="25"/>
  <c r="BA190" i="28" s="1"/>
  <c r="AD85" i="22"/>
  <c r="AD221" i="25"/>
  <c r="BA221" i="28" s="1"/>
  <c r="AD126" i="22"/>
  <c r="AD272" i="25"/>
  <c r="BA272" i="28" s="1"/>
  <c r="Z41" i="25"/>
  <c r="Y339" i="25"/>
  <c r="AL339" i="28" s="1"/>
  <c r="AC78" i="25"/>
  <c r="AX78" i="28" s="1"/>
  <c r="Y316" i="25"/>
  <c r="AL316" i="28" s="1"/>
  <c r="AM316" i="28" s="1"/>
  <c r="Z73" i="25"/>
  <c r="Y346" i="25"/>
  <c r="AL346" i="28" s="1"/>
  <c r="AM346" i="28" s="1"/>
  <c r="Z70" i="25"/>
  <c r="AA44" i="25"/>
  <c r="AR44" i="28" s="1"/>
  <c r="Z30" i="25"/>
  <c r="Z361" i="25"/>
  <c r="AO361" i="28" s="1"/>
  <c r="AD368" i="25"/>
  <c r="BA368" i="28" s="1"/>
  <c r="AD185" i="25"/>
  <c r="BA185" i="28" s="1"/>
  <c r="AD48" i="22"/>
  <c r="AD200" i="25"/>
  <c r="BA200" i="28" s="1"/>
  <c r="AD101" i="22"/>
  <c r="AD265" i="25"/>
  <c r="BA265" i="28" s="1"/>
  <c r="AD282" i="25"/>
  <c r="BA282" i="28" s="1"/>
  <c r="AD97" i="25"/>
  <c r="BA97" i="28" s="1"/>
  <c r="Z53" i="25"/>
  <c r="AO53" i="28" s="1"/>
  <c r="AB372" i="25"/>
  <c r="AU372" i="28" s="1"/>
  <c r="Y60" i="25"/>
  <c r="Z28" i="25"/>
  <c r="AD375" i="25"/>
  <c r="BA375" i="28" s="1"/>
  <c r="AD192" i="25"/>
  <c r="BA192" i="28" s="1"/>
  <c r="AD87" i="22"/>
  <c r="AD284" i="25"/>
  <c r="BA284" i="28" s="1"/>
  <c r="AD287" i="25"/>
  <c r="BA287" i="28" s="1"/>
  <c r="Z101" i="25"/>
  <c r="Z37" i="25"/>
  <c r="AA334" i="25"/>
  <c r="AR334" i="28" s="1"/>
  <c r="Y337" i="25"/>
  <c r="AL337" i="28" s="1"/>
  <c r="AC83" i="25"/>
  <c r="AX83" i="28" s="1"/>
  <c r="AA25" i="25"/>
  <c r="AR25" i="28" s="1"/>
  <c r="AC98" i="25"/>
  <c r="AX98" i="28" s="1"/>
  <c r="AD81" i="25"/>
  <c r="BA81" i="28" s="1"/>
  <c r="Y307" i="25"/>
  <c r="AL307" i="28" s="1"/>
  <c r="AM307" i="28" s="1"/>
  <c r="AD193" i="25"/>
  <c r="BA193" i="28" s="1"/>
  <c r="AD94" i="22"/>
  <c r="AD267" i="25"/>
  <c r="BA267" i="28" s="1"/>
  <c r="AD294" i="25"/>
  <c r="BA294" i="28" s="1"/>
  <c r="Y383" i="25"/>
  <c r="AL383" i="28" s="1"/>
  <c r="Z43" i="25"/>
  <c r="AC225" i="25"/>
  <c r="AX225" i="28" s="1"/>
  <c r="AC130" i="22"/>
  <c r="AB364" i="25"/>
  <c r="AU364" i="28" s="1"/>
  <c r="AA302" i="25"/>
  <c r="AR302" i="28" s="1"/>
  <c r="AB363" i="25"/>
  <c r="AU363" i="28" s="1"/>
  <c r="AC84" i="25"/>
  <c r="AX84" i="28" s="1"/>
  <c r="Y352" i="25"/>
  <c r="AL352" i="28" s="1"/>
  <c r="AM352" i="28" s="1"/>
  <c r="Y308" i="25"/>
  <c r="AL308" i="28" s="1"/>
  <c r="AM308" i="28" s="1"/>
  <c r="Y306" i="25"/>
  <c r="AL306" i="28" s="1"/>
  <c r="AM306" i="28" s="1"/>
  <c r="Z356" i="25"/>
  <c r="AO356" i="28" s="1"/>
  <c r="Z333" i="25"/>
  <c r="AO333" i="28" s="1"/>
  <c r="AD202" i="25"/>
  <c r="BA202" i="28" s="1"/>
  <c r="AD103" i="22"/>
  <c r="AD269" i="25"/>
  <c r="BA269" i="28" s="1"/>
  <c r="AD108" i="25"/>
  <c r="BA108" i="28" s="1"/>
  <c r="Z38" i="25"/>
  <c r="Y299" i="25"/>
  <c r="AL299" i="28" s="1"/>
  <c r="AM299" i="28" s="1"/>
  <c r="AD79" i="25"/>
  <c r="BA79" i="28" s="1"/>
  <c r="AC82" i="25"/>
  <c r="AX82" i="28" s="1"/>
  <c r="W298" i="25"/>
  <c r="AF298" i="28" s="1"/>
  <c r="AG298" i="28" s="1"/>
  <c r="AA380" i="25"/>
  <c r="AR380" i="28" s="1"/>
  <c r="AB374" i="25"/>
  <c r="AU374" i="28" s="1"/>
  <c r="X314" i="25"/>
  <c r="AI314" i="28" s="1"/>
  <c r="AJ314" i="28" s="1"/>
  <c r="Z31" i="25"/>
  <c r="AO31" i="28" s="1"/>
  <c r="Y353" i="25"/>
  <c r="AL353" i="28" s="1"/>
  <c r="AM353" i="28" s="1"/>
  <c r="Y349" i="25"/>
  <c r="AL349" i="28" s="1"/>
  <c r="AM349" i="28" s="1"/>
  <c r="Y351" i="25"/>
  <c r="AL351" i="28" s="1"/>
  <c r="AM351" i="28" s="1"/>
  <c r="Y309" i="25"/>
  <c r="AL309" i="28" s="1"/>
  <c r="AM309" i="28" s="1"/>
  <c r="AD111" i="25"/>
  <c r="BA111" i="28" s="1"/>
  <c r="AA45" i="25"/>
  <c r="AR45" i="28" s="1"/>
  <c r="AD186" i="25"/>
  <c r="BA186" i="28" s="1"/>
  <c r="AD60" i="22"/>
  <c r="AD205" i="25"/>
  <c r="BA205" i="28" s="1"/>
  <c r="AD110" i="22"/>
  <c r="AD275" i="25"/>
  <c r="BA275" i="28" s="1"/>
  <c r="Z35" i="25"/>
  <c r="Z39" i="25"/>
  <c r="AA301" i="25"/>
  <c r="AR301" i="28" s="1"/>
  <c r="Z80" i="25"/>
  <c r="AO80" i="28" s="1"/>
  <c r="AC99" i="25"/>
  <c r="AX99" i="28" s="1"/>
  <c r="Y342" i="25"/>
  <c r="AL342" i="28" s="1"/>
  <c r="AM342" i="28" s="1"/>
  <c r="X345" i="25"/>
  <c r="AI345" i="28" s="1"/>
  <c r="AJ345" i="28" s="1"/>
  <c r="AA463" i="17"/>
  <c r="AA76" i="23" s="1"/>
  <c r="AA72" i="25"/>
  <c r="AR72" i="28" s="1"/>
  <c r="Y323" i="25"/>
  <c r="AL323" i="28" s="1"/>
  <c r="AD46" i="21"/>
  <c r="AD101" i="21"/>
  <c r="AD103" i="21"/>
  <c r="AD110" i="21"/>
  <c r="AD117" i="21"/>
  <c r="AD48" i="21"/>
  <c r="AD72" i="21"/>
  <c r="AD94" i="21"/>
  <c r="AD13" i="21"/>
  <c r="AD60" i="21"/>
  <c r="AC475" i="17"/>
  <c r="AC88" i="23" s="1"/>
  <c r="AD87" i="21"/>
  <c r="AD85" i="21"/>
  <c r="AC92" i="17"/>
  <c r="AC81" i="17"/>
  <c r="Z444" i="17"/>
  <c r="Z57" i="23" s="1"/>
  <c r="Y63" i="17"/>
  <c r="AA26" i="17"/>
  <c r="AA431" i="17"/>
  <c r="AA44" i="23" s="1"/>
  <c r="AA46" i="17"/>
  <c r="AD103" i="17"/>
  <c r="Y435" i="17"/>
  <c r="Y48" i="23" s="1"/>
  <c r="AC82" i="17"/>
  <c r="AC90" i="17"/>
  <c r="Z442" i="17"/>
  <c r="Z55" i="23" s="1"/>
  <c r="Z437" i="17"/>
  <c r="Z50" i="23" s="1"/>
  <c r="Z464" i="17"/>
  <c r="Z77" i="23" s="1"/>
  <c r="AB47" i="17"/>
  <c r="AE80" i="17"/>
  <c r="Z425" i="17"/>
  <c r="Z38" i="23" s="1"/>
  <c r="AC474" i="17"/>
  <c r="AC87" i="23" s="1"/>
  <c r="Z429" i="17"/>
  <c r="Z42" i="23" s="1"/>
  <c r="AC495" i="17"/>
  <c r="AC108" i="23" s="1"/>
  <c r="Z416" i="17"/>
  <c r="Z29" i="23" s="1"/>
  <c r="AA430" i="17"/>
  <c r="AA43" i="23" s="1"/>
  <c r="Z428" i="17"/>
  <c r="Z41" i="23" s="1"/>
  <c r="AA76" i="17"/>
  <c r="AB15" i="17"/>
  <c r="Z445" i="17"/>
  <c r="Z58" i="23" s="1"/>
  <c r="AE86" i="17"/>
  <c r="Z421" i="17"/>
  <c r="AD493" i="17"/>
  <c r="AD106" i="23" s="1"/>
  <c r="Z426" i="17"/>
  <c r="Z39" i="23" s="1"/>
  <c r="AB487" i="17"/>
  <c r="AB100" i="23" s="1"/>
  <c r="AA446" i="17"/>
  <c r="AA59" i="23" s="1"/>
  <c r="AC473" i="17"/>
  <c r="AC86" i="23" s="1"/>
  <c r="Z424" i="17"/>
  <c r="AE93" i="17"/>
  <c r="AB486" i="17"/>
  <c r="AB99" i="23" s="1"/>
  <c r="Z427" i="17"/>
  <c r="Z40" i="23" s="1"/>
  <c r="AB14" i="17"/>
  <c r="Z471" i="17"/>
  <c r="Z84" i="23" s="1"/>
  <c r="AA411" i="17"/>
  <c r="AA24" i="23" s="1"/>
  <c r="Z439" i="17"/>
  <c r="Z52" i="23" s="1"/>
  <c r="AC469" i="17"/>
  <c r="AC82" i="23" s="1"/>
  <c r="AB485" i="17"/>
  <c r="AB98" i="23" s="1"/>
  <c r="AD102" i="17"/>
  <c r="Z423" i="17"/>
  <c r="Z36" i="23" s="1"/>
  <c r="Z55" i="17"/>
  <c r="Z443" i="17"/>
  <c r="Z56" i="23" s="1"/>
  <c r="AC494" i="17"/>
  <c r="AC107" i="23" s="1"/>
  <c r="AD282" i="17"/>
  <c r="X11" i="17"/>
  <c r="AA74" i="17"/>
  <c r="AA79" i="17"/>
  <c r="Z36" i="17"/>
  <c r="Z52" i="17"/>
  <c r="Z106" i="17"/>
  <c r="Z497" i="17"/>
  <c r="Z110" i="23" s="1"/>
  <c r="AB98" i="17"/>
  <c r="Z50" i="17"/>
  <c r="AE388" i="17"/>
  <c r="Z414" i="17"/>
  <c r="Z27" i="23" s="1"/>
  <c r="Z417" i="17"/>
  <c r="Z30" i="23" s="1"/>
  <c r="AE285" i="17"/>
  <c r="AE161" i="17"/>
  <c r="AA6" i="14"/>
  <c r="AA73" i="17"/>
  <c r="AF5" i="17"/>
  <c r="X403" i="17"/>
  <c r="X16" i="23" s="1"/>
  <c r="Y27" i="17"/>
  <c r="W395" i="17"/>
  <c r="W8" i="23" s="1"/>
  <c r="Z29" i="17"/>
  <c r="Z34" i="17"/>
  <c r="Y399" i="17"/>
  <c r="Y12" i="23" s="1"/>
  <c r="Z22" i="17"/>
  <c r="Z20" i="17"/>
  <c r="Z72" i="17"/>
  <c r="Z67" i="17"/>
  <c r="Z69" i="17"/>
  <c r="Z12" i="17"/>
  <c r="Z21" i="17"/>
  <c r="Z19" i="17"/>
  <c r="Z18" i="17"/>
  <c r="Z66" i="17"/>
  <c r="Y451" i="17"/>
  <c r="Y64" i="23" s="1"/>
  <c r="Z23" i="17"/>
  <c r="Z64" i="17"/>
  <c r="Z68" i="17"/>
  <c r="Z71" i="17"/>
  <c r="Z24" i="17"/>
  <c r="Z70" i="17"/>
  <c r="AA174" i="14"/>
  <c r="AA128" i="14"/>
  <c r="AA180" i="14"/>
  <c r="AA207" i="14"/>
  <c r="AA358" i="14"/>
  <c r="AA325" i="14"/>
  <c r="AA302" i="14"/>
  <c r="AA340" i="14"/>
  <c r="AA318" i="14"/>
  <c r="AA345" i="14"/>
  <c r="AA270" i="14"/>
  <c r="AA175" i="14"/>
  <c r="AA310" i="14"/>
  <c r="AA137" i="14"/>
  <c r="AA381" i="14"/>
  <c r="AA268" i="14"/>
  <c r="AA185" i="14"/>
  <c r="AA247" i="14"/>
  <c r="AA296" i="14"/>
  <c r="AA213" i="14"/>
  <c r="AA266" i="14"/>
  <c r="AA241" i="14"/>
  <c r="AA231" i="14"/>
  <c r="AA179" i="14"/>
  <c r="AA201" i="14"/>
  <c r="AA215" i="14"/>
  <c r="AA122" i="14"/>
  <c r="AA162" i="14"/>
  <c r="AA170" i="14"/>
  <c r="AA135" i="14"/>
  <c r="AA131" i="14"/>
  <c r="AA355" i="14"/>
  <c r="AA194" i="14"/>
  <c r="AA290" i="14"/>
  <c r="AA319" i="14"/>
  <c r="AA312" i="14"/>
  <c r="AA349" i="14"/>
  <c r="AA249" i="14"/>
  <c r="AA337" i="14"/>
  <c r="AA304" i="14"/>
  <c r="AA171" i="14"/>
  <c r="AA329" i="14"/>
  <c r="AA218" i="14"/>
  <c r="AA181" i="14"/>
  <c r="AA190" i="14"/>
  <c r="AA301" i="14"/>
  <c r="AA184" i="14"/>
  <c r="AA191" i="14"/>
  <c r="AA230" i="14"/>
  <c r="AA232" i="14"/>
  <c r="AA141" i="14"/>
  <c r="AA144" i="14"/>
  <c r="AA142" i="14"/>
  <c r="AA147" i="14"/>
  <c r="AA149" i="14"/>
  <c r="AA365" i="14"/>
  <c r="AA373" i="14"/>
  <c r="AA267" i="14"/>
  <c r="AA316" i="14"/>
  <c r="AA305" i="14"/>
  <c r="AA351" i="14"/>
  <c r="AA354" i="14"/>
  <c r="AA380" i="14"/>
  <c r="AA317" i="14"/>
  <c r="AA166" i="14"/>
  <c r="AA315" i="14"/>
  <c r="AA287" i="14"/>
  <c r="AA130" i="14"/>
  <c r="AA208" i="14"/>
  <c r="AA250" i="14"/>
  <c r="AA138" i="14"/>
  <c r="AA214" i="14"/>
  <c r="AA240" i="14"/>
  <c r="AA292" i="14"/>
  <c r="AA183" i="14"/>
  <c r="AA234" i="14"/>
  <c r="AA133" i="14"/>
  <c r="AA163" i="14"/>
  <c r="AA168" i="14"/>
  <c r="AA145" i="14"/>
  <c r="AA172" i="14"/>
  <c r="AA352" i="14"/>
  <c r="AA368" i="14"/>
  <c r="AA219" i="14"/>
  <c r="AA342" i="14"/>
  <c r="AA295" i="14"/>
  <c r="AA306" i="14"/>
  <c r="AA356" i="14"/>
  <c r="AA372" i="14"/>
  <c r="AA309" i="14"/>
  <c r="AA339" i="14"/>
  <c r="AA297" i="14"/>
  <c r="AA286" i="14"/>
  <c r="AA206" i="14"/>
  <c r="AA154" i="14"/>
  <c r="AA228" i="14"/>
  <c r="AA182" i="14"/>
  <c r="AA195" i="14"/>
  <c r="AA205" i="14"/>
  <c r="AA203" i="14"/>
  <c r="AA187" i="14"/>
  <c r="AA210" i="14"/>
  <c r="AA209" i="14"/>
  <c r="AA265" i="14"/>
  <c r="AA186" i="14"/>
  <c r="AA152" i="14"/>
  <c r="AA136" i="14"/>
  <c r="AA129" i="14"/>
  <c r="AA344" i="14"/>
  <c r="AA357" i="14"/>
  <c r="AA156" i="14"/>
  <c r="AA390" i="14"/>
  <c r="AA242" i="14"/>
  <c r="AA366" i="14"/>
  <c r="AA311" i="14"/>
  <c r="AA374" i="14"/>
  <c r="AA298" i="14"/>
  <c r="AA382" i="14"/>
  <c r="AA274" i="14"/>
  <c r="AA244" i="14"/>
  <c r="AA216" i="14"/>
  <c r="AA202" i="14"/>
  <c r="AA256" i="14"/>
  <c r="AA169" i="14"/>
  <c r="AA189" i="14"/>
  <c r="AA307" i="14"/>
  <c r="AA176" i="14"/>
  <c r="AA303" i="14"/>
  <c r="AA155" i="14"/>
  <c r="AA132" i="14"/>
  <c r="AA120" i="14"/>
  <c r="AA150" i="14"/>
  <c r="AA123" i="14"/>
  <c r="AA346" i="14"/>
  <c r="AA364" i="14"/>
  <c r="AA151" i="14"/>
  <c r="AA338" i="14"/>
  <c r="AA226" i="14"/>
  <c r="AA328" i="14"/>
  <c r="AA308" i="14"/>
  <c r="AA353" i="14"/>
  <c r="AA275" i="14"/>
  <c r="AA341" i="14"/>
  <c r="AA291" i="14"/>
  <c r="AA225" i="14"/>
  <c r="AA204" i="14"/>
  <c r="AA258" i="14"/>
  <c r="AA217" i="14"/>
  <c r="AA193" i="14"/>
  <c r="AA271" i="14"/>
  <c r="AA330" i="14"/>
  <c r="AA146" i="14"/>
  <c r="AA192" i="14"/>
  <c r="AA272" i="14"/>
  <c r="AA134" i="14"/>
  <c r="AA127" i="14"/>
  <c r="AA173" i="14"/>
  <c r="AA121" i="14"/>
  <c r="AA148" i="14"/>
  <c r="AA300" i="14"/>
  <c r="AA314" i="14"/>
  <c r="AA367" i="14"/>
  <c r="AA343" i="14"/>
  <c r="AA221" i="14"/>
  <c r="AA294" i="14"/>
  <c r="AA299" i="14"/>
  <c r="AA327" i="14"/>
  <c r="AA229" i="14"/>
  <c r="AA389" i="14"/>
  <c r="AA273" i="14"/>
  <c r="AA220" i="14"/>
  <c r="AA222" i="14"/>
  <c r="AA233" i="14"/>
  <c r="AA153" i="14"/>
  <c r="AA383" i="14"/>
  <c r="AA140" i="14"/>
  <c r="AA167" i="14"/>
  <c r="AA143" i="14"/>
  <c r="AA331" i="14"/>
  <c r="AA334" i="14"/>
  <c r="AA371" i="14"/>
  <c r="AA326" i="14"/>
  <c r="AA350" i="14"/>
  <c r="AA293" i="14"/>
  <c r="AA333" i="14"/>
  <c r="AA313" i="14"/>
  <c r="AA139" i="14"/>
  <c r="AA332" i="14"/>
  <c r="AA257" i="14"/>
  <c r="AA227" i="14"/>
  <c r="AA188" i="14"/>
  <c r="AA243" i="14"/>
  <c r="AA177" i="14"/>
  <c r="AA119" i="14"/>
  <c r="AA248" i="14"/>
  <c r="AA259" i="14"/>
  <c r="AA269" i="14"/>
  <c r="AA178" i="14"/>
  <c r="AA81" i="19" l="1"/>
  <c r="AA40" i="19"/>
  <c r="AA177" i="24"/>
  <c r="AQ177" i="28" s="1"/>
  <c r="AS177" i="28" s="1"/>
  <c r="AA58" i="19"/>
  <c r="AA35" i="19"/>
  <c r="AA172" i="24"/>
  <c r="AQ172" i="28" s="1"/>
  <c r="AS172" i="28" s="1"/>
  <c r="AA168" i="24"/>
  <c r="AQ168" i="28" s="1"/>
  <c r="AS168" i="28" s="1"/>
  <c r="AA31" i="19"/>
  <c r="AA63" i="19"/>
  <c r="AA27" i="19"/>
  <c r="AA164" i="24"/>
  <c r="AQ164" i="28" s="1"/>
  <c r="AS164" i="28" s="1"/>
  <c r="AA117" i="19"/>
  <c r="AA212" i="24"/>
  <c r="AQ212" i="28" s="1"/>
  <c r="AS212" i="28" s="1"/>
  <c r="AA26" i="19"/>
  <c r="AA163" i="24"/>
  <c r="AQ163" i="28" s="1"/>
  <c r="AS163" i="28" s="1"/>
  <c r="AA131" i="24"/>
  <c r="AQ131" i="28" s="1"/>
  <c r="AS131" i="28" s="1"/>
  <c r="AA24" i="19"/>
  <c r="AA161" i="24"/>
  <c r="AQ161" i="28" s="1"/>
  <c r="AS161" i="28" s="1"/>
  <c r="AA51" i="19"/>
  <c r="AA235" i="24"/>
  <c r="AQ235" i="28" s="1"/>
  <c r="AS235" i="28" s="1"/>
  <c r="AA16" i="18"/>
  <c r="AA49" i="19"/>
  <c r="AA200" i="14"/>
  <c r="AA79" i="19"/>
  <c r="AA107" i="19"/>
  <c r="AA120" i="19"/>
  <c r="AA215" i="24"/>
  <c r="AQ215" i="28" s="1"/>
  <c r="AS215" i="28" s="1"/>
  <c r="AA54" i="18"/>
  <c r="AA250" i="24"/>
  <c r="AQ250" i="28" s="1"/>
  <c r="AS250" i="28" s="1"/>
  <c r="AA31" i="18"/>
  <c r="AA53" i="19"/>
  <c r="AA88" i="19"/>
  <c r="AA239" i="14"/>
  <c r="AA78" i="19"/>
  <c r="AA89" i="19"/>
  <c r="AA96" i="19"/>
  <c r="AA195" i="24"/>
  <c r="AQ195" i="28" s="1"/>
  <c r="AS195" i="28" s="1"/>
  <c r="AA82" i="19"/>
  <c r="AA214" i="24"/>
  <c r="AQ214" i="28" s="1"/>
  <c r="AS214" i="28" s="1"/>
  <c r="AA119" i="19"/>
  <c r="AA37" i="19"/>
  <c r="AA174" i="24"/>
  <c r="AQ174" i="28" s="1"/>
  <c r="AS174" i="28" s="1"/>
  <c r="AA43" i="19"/>
  <c r="AA180" i="24"/>
  <c r="AQ180" i="28" s="1"/>
  <c r="AS180" i="28" s="1"/>
  <c r="AA62" i="19"/>
  <c r="AA39" i="19"/>
  <c r="AA176" i="24"/>
  <c r="AQ176" i="28" s="1"/>
  <c r="AS176" i="28" s="1"/>
  <c r="AA114" i="19"/>
  <c r="AA209" i="24"/>
  <c r="AQ209" i="28" s="1"/>
  <c r="AS209" i="28" s="1"/>
  <c r="AA118" i="14"/>
  <c r="AA80" i="19"/>
  <c r="AA41" i="19"/>
  <c r="AA178" i="24"/>
  <c r="AQ178" i="28" s="1"/>
  <c r="AS178" i="28" s="1"/>
  <c r="AA17" i="19"/>
  <c r="AA154" i="24"/>
  <c r="AQ154" i="28" s="1"/>
  <c r="AS154" i="28" s="1"/>
  <c r="AA30" i="19"/>
  <c r="AA167" i="24"/>
  <c r="AQ167" i="28" s="1"/>
  <c r="AS167" i="28" s="1"/>
  <c r="AA123" i="24"/>
  <c r="AQ123" i="28" s="1"/>
  <c r="AS123" i="28" s="1"/>
  <c r="AA169" i="24"/>
  <c r="AQ169" i="28" s="1"/>
  <c r="AS169" i="28" s="1"/>
  <c r="AA32" i="19"/>
  <c r="AA212" i="14"/>
  <c r="AA61" i="19"/>
  <c r="AA162" i="24"/>
  <c r="AQ162" i="28" s="1"/>
  <c r="AS162" i="28" s="1"/>
  <c r="AA25" i="19"/>
  <c r="AA57" i="19"/>
  <c r="AA65" i="19"/>
  <c r="AA104" i="19"/>
  <c r="AA255" i="14"/>
  <c r="AA76" i="19"/>
  <c r="AA98" i="19"/>
  <c r="AA197" i="24"/>
  <c r="AQ197" i="28" s="1"/>
  <c r="AS197" i="28" s="1"/>
  <c r="AA25" i="18"/>
  <c r="AA244" i="24"/>
  <c r="AQ244" i="28" s="1"/>
  <c r="AS244" i="28" s="1"/>
  <c r="AA239" i="24"/>
  <c r="AQ239" i="28" s="1"/>
  <c r="AS239" i="28" s="1"/>
  <c r="AA20" i="18"/>
  <c r="AA91" i="19"/>
  <c r="AA246" i="24"/>
  <c r="AQ246" i="28" s="1"/>
  <c r="AS246" i="28" s="1"/>
  <c r="AA27" i="18"/>
  <c r="AA106" i="19"/>
  <c r="AA50" i="19"/>
  <c r="AA139" i="24"/>
  <c r="AQ139" i="28" s="1"/>
  <c r="AS139" i="28" s="1"/>
  <c r="AA56" i="19"/>
  <c r="AA38" i="19"/>
  <c r="AA175" i="24"/>
  <c r="AQ175" i="28" s="1"/>
  <c r="AS175" i="28" s="1"/>
  <c r="AA194" i="24"/>
  <c r="AQ194" i="28" s="1"/>
  <c r="AS194" i="28" s="1"/>
  <c r="AA95" i="19"/>
  <c r="AA246" i="14"/>
  <c r="AA36" i="19"/>
  <c r="AA173" i="24"/>
  <c r="AQ173" i="28" s="1"/>
  <c r="AS173" i="28" s="1"/>
  <c r="AA70" i="19"/>
  <c r="AA52" i="19"/>
  <c r="AA64" i="19"/>
  <c r="AA54" i="19"/>
  <c r="AA115" i="24"/>
  <c r="AQ115" i="28" s="1"/>
  <c r="AS115" i="28" s="1"/>
  <c r="AA166" i="24"/>
  <c r="AQ166" i="28" s="1"/>
  <c r="AS166" i="28" s="1"/>
  <c r="AA29" i="19"/>
  <c r="AA33" i="19"/>
  <c r="AA170" i="24"/>
  <c r="AQ170" i="28" s="1"/>
  <c r="AS170" i="28" s="1"/>
  <c r="AA75" i="19"/>
  <c r="AA68" i="19"/>
  <c r="AA73" i="19"/>
  <c r="AA224" i="14"/>
  <c r="AA92" i="19"/>
  <c r="AA393" i="14"/>
  <c r="AA386" i="14"/>
  <c r="AA229" i="24"/>
  <c r="AQ229" i="28" s="1"/>
  <c r="AS229" i="28" s="1"/>
  <c r="AA10" i="18"/>
  <c r="AA285" i="14"/>
  <c r="AA361" i="14"/>
  <c r="AA322" i="14"/>
  <c r="AA377" i="14"/>
  <c r="AA230" i="24"/>
  <c r="AQ230" i="28" s="1"/>
  <c r="AS230" i="28" s="1"/>
  <c r="AA11" i="18"/>
  <c r="AA66" i="19"/>
  <c r="AA116" i="19"/>
  <c r="AA211" i="24"/>
  <c r="AQ211" i="28" s="1"/>
  <c r="AS211" i="28" s="1"/>
  <c r="AA105" i="19"/>
  <c r="AA121" i="19"/>
  <c r="AA216" i="24"/>
  <c r="AQ216" i="28" s="1"/>
  <c r="AS216" i="28" s="1"/>
  <c r="AA15" i="18"/>
  <c r="AA234" i="24"/>
  <c r="AQ234" i="28" s="1"/>
  <c r="AS234" i="28" s="1"/>
  <c r="AA217" i="24"/>
  <c r="AQ217" i="28" s="1"/>
  <c r="AS217" i="28" s="1"/>
  <c r="AA122" i="19"/>
  <c r="AA21" i="18"/>
  <c r="AA240" i="24"/>
  <c r="AQ240" i="28" s="1"/>
  <c r="AS240" i="28" s="1"/>
  <c r="AA39" i="18"/>
  <c r="AA258" i="24"/>
  <c r="AQ258" i="28" s="1"/>
  <c r="AS258" i="28" s="1"/>
  <c r="AA53" i="18"/>
  <c r="AA105" i="18"/>
  <c r="AA56" i="18"/>
  <c r="AA113" i="18"/>
  <c r="AA388" i="14"/>
  <c r="AA290" i="24"/>
  <c r="AQ290" i="28" s="1"/>
  <c r="AS290" i="28" s="1"/>
  <c r="AA65" i="18"/>
  <c r="AA106" i="18"/>
  <c r="AA63" i="18"/>
  <c r="AA165" i="14"/>
  <c r="AA14" i="19"/>
  <c r="AA151" i="24"/>
  <c r="AQ151" i="28" s="1"/>
  <c r="AS151" i="28" s="1"/>
  <c r="AA156" i="24"/>
  <c r="AQ156" i="28" s="1"/>
  <c r="AS156" i="28" s="1"/>
  <c r="AA19" i="19"/>
  <c r="AA122" i="24"/>
  <c r="AQ122" i="28" s="1"/>
  <c r="AS122" i="28" s="1"/>
  <c r="AA124" i="24"/>
  <c r="AQ124" i="28" s="1"/>
  <c r="AS124" i="28" s="1"/>
  <c r="AA77" i="19"/>
  <c r="AA123" i="19"/>
  <c r="AA218" i="24"/>
  <c r="AQ218" i="28" s="1"/>
  <c r="AS218" i="28" s="1"/>
  <c r="AA22" i="18"/>
  <c r="AA241" i="24"/>
  <c r="AQ241" i="28" s="1"/>
  <c r="AS241" i="28" s="1"/>
  <c r="AA252" i="24"/>
  <c r="AQ252" i="28" s="1"/>
  <c r="AS252" i="28" s="1"/>
  <c r="AA33" i="18"/>
  <c r="AA260" i="24"/>
  <c r="AQ260" i="28" s="1"/>
  <c r="AS260" i="28" s="1"/>
  <c r="AA41" i="18"/>
  <c r="AA28" i="18"/>
  <c r="AA247" i="24"/>
  <c r="AQ247" i="28" s="1"/>
  <c r="AS247" i="28" s="1"/>
  <c r="AA253" i="24"/>
  <c r="AQ253" i="28" s="1"/>
  <c r="AS253" i="28" s="1"/>
  <c r="AA34" i="18"/>
  <c r="AA256" i="24"/>
  <c r="AQ256" i="28" s="1"/>
  <c r="AS256" i="28" s="1"/>
  <c r="AA37" i="18"/>
  <c r="AA51" i="18"/>
  <c r="AA77" i="18"/>
  <c r="AA279" i="24"/>
  <c r="AQ279" i="28" s="1"/>
  <c r="AS279" i="28" s="1"/>
  <c r="AA98" i="18"/>
  <c r="AA96" i="18"/>
  <c r="AA277" i="24"/>
  <c r="AQ277" i="28" s="1"/>
  <c r="AS277" i="28" s="1"/>
  <c r="AA379" i="14"/>
  <c r="AA104" i="18"/>
  <c r="AA336" i="14"/>
  <c r="AA486" i="14" s="1"/>
  <c r="AA61" i="18"/>
  <c r="AA160" i="24"/>
  <c r="AQ160" i="28" s="1"/>
  <c r="AS160" i="28" s="1"/>
  <c r="AA23" i="19"/>
  <c r="AA57" i="18"/>
  <c r="AA242" i="24"/>
  <c r="AQ242" i="28" s="1"/>
  <c r="AS242" i="28" s="1"/>
  <c r="AA23" i="18"/>
  <c r="AA251" i="24"/>
  <c r="AQ251" i="28" s="1"/>
  <c r="AS251" i="28" s="1"/>
  <c r="AA32" i="18"/>
  <c r="AA35" i="18"/>
  <c r="AA254" i="24"/>
  <c r="AQ254" i="28" s="1"/>
  <c r="AS254" i="28" s="1"/>
  <c r="AA80" i="18"/>
  <c r="AA78" i="18"/>
  <c r="AA196" i="24"/>
  <c r="AQ196" i="28" s="1"/>
  <c r="AS196" i="28" s="1"/>
  <c r="AA97" i="19"/>
  <c r="AA213" i="24"/>
  <c r="AQ213" i="28" s="1"/>
  <c r="AS213" i="28" s="1"/>
  <c r="AA118" i="19"/>
  <c r="AA236" i="24"/>
  <c r="AQ236" i="28" s="1"/>
  <c r="AS236" i="28" s="1"/>
  <c r="AA17" i="18"/>
  <c r="AA237" i="24"/>
  <c r="AQ237" i="28" s="1"/>
  <c r="AS237" i="28" s="1"/>
  <c r="AA18" i="18"/>
  <c r="AA52" i="18"/>
  <c r="AA90" i="18"/>
  <c r="AA249" i="24"/>
  <c r="AQ249" i="28" s="1"/>
  <c r="AS249" i="28" s="1"/>
  <c r="AA30" i="18"/>
  <c r="AA75" i="18"/>
  <c r="AA73" i="18"/>
  <c r="AA348" i="14"/>
  <c r="AA69" i="18"/>
  <c r="AA74" i="18"/>
  <c r="AA69" i="19"/>
  <c r="AA74" i="19"/>
  <c r="AA90" i="19"/>
  <c r="AA238" i="24"/>
  <c r="AQ238" i="28" s="1"/>
  <c r="AS238" i="28" s="1"/>
  <c r="AA19" i="18"/>
  <c r="AA248" i="24"/>
  <c r="AQ248" i="28" s="1"/>
  <c r="AS248" i="28" s="1"/>
  <c r="AA29" i="18"/>
  <c r="AA255" i="24"/>
  <c r="AQ255" i="28" s="1"/>
  <c r="AS255" i="28" s="1"/>
  <c r="AA36" i="18"/>
  <c r="AA42" i="18"/>
  <c r="AA261" i="24"/>
  <c r="AQ261" i="28" s="1"/>
  <c r="AS261" i="28" s="1"/>
  <c r="AA50" i="18"/>
  <c r="AA67" i="18"/>
  <c r="AA62" i="18"/>
  <c r="AA114" i="18"/>
  <c r="AA291" i="24"/>
  <c r="AQ291" i="28" s="1"/>
  <c r="AS291" i="28" s="1"/>
  <c r="AA66" i="18"/>
  <c r="AA40" i="18"/>
  <c r="AA259" i="24"/>
  <c r="AQ259" i="28" s="1"/>
  <c r="AS259" i="28" s="1"/>
  <c r="AA43" i="18"/>
  <c r="AA262" i="24"/>
  <c r="AQ262" i="28" s="1"/>
  <c r="AS262" i="28" s="1"/>
  <c r="AA64" i="18"/>
  <c r="AA95" i="18"/>
  <c r="AA276" i="24"/>
  <c r="AQ276" i="28" s="1"/>
  <c r="AS276" i="28" s="1"/>
  <c r="AA370" i="14"/>
  <c r="AA91" i="18"/>
  <c r="AA136" i="24"/>
  <c r="AQ136" i="28" s="1"/>
  <c r="AS136" i="28" s="1"/>
  <c r="AA141" i="24"/>
  <c r="AQ141" i="28" s="1"/>
  <c r="AS141" i="28" s="1"/>
  <c r="AA67" i="19"/>
  <c r="AA115" i="19"/>
  <c r="AA210" i="24"/>
  <c r="AQ210" i="28" s="1"/>
  <c r="AS210" i="28" s="1"/>
  <c r="AA289" i="14"/>
  <c r="AA233" i="24"/>
  <c r="AQ233" i="28" s="1"/>
  <c r="AS233" i="28" s="1"/>
  <c r="AA14" i="18"/>
  <c r="AA245" i="24"/>
  <c r="AQ245" i="28" s="1"/>
  <c r="AS245" i="28" s="1"/>
  <c r="AA26" i="18"/>
  <c r="AA58" i="18"/>
  <c r="AA38" i="18"/>
  <c r="AA257" i="24"/>
  <c r="AQ257" i="28" s="1"/>
  <c r="AS257" i="28" s="1"/>
  <c r="AA363" i="14"/>
  <c r="AA88" i="18"/>
  <c r="AA81" i="18"/>
  <c r="AA92" i="18"/>
  <c r="AA278" i="24"/>
  <c r="AQ278" i="28" s="1"/>
  <c r="AS278" i="28" s="1"/>
  <c r="AA97" i="18"/>
  <c r="AA179" i="24"/>
  <c r="AQ179" i="28" s="1"/>
  <c r="AS179" i="28" s="1"/>
  <c r="AA42" i="19"/>
  <c r="AA324" i="14"/>
  <c r="AA49" i="18"/>
  <c r="AA55" i="18"/>
  <c r="AA243" i="24"/>
  <c r="AQ243" i="28" s="1"/>
  <c r="AS243" i="28" s="1"/>
  <c r="AA24" i="18"/>
  <c r="AA70" i="18"/>
  <c r="AA68" i="18"/>
  <c r="AA76" i="18"/>
  <c r="AA89" i="18"/>
  <c r="AA79" i="18"/>
  <c r="AA82" i="18"/>
  <c r="AA128" i="24"/>
  <c r="AQ128" i="28" s="1"/>
  <c r="AS128" i="28" s="1"/>
  <c r="AA133" i="24"/>
  <c r="AQ133" i="28" s="1"/>
  <c r="AS133" i="28" s="1"/>
  <c r="AA114" i="24"/>
  <c r="AQ114" i="28" s="1"/>
  <c r="AS114" i="28" s="1"/>
  <c r="AA20" i="19"/>
  <c r="AA157" i="24"/>
  <c r="AQ157" i="28" s="1"/>
  <c r="AS157" i="28" s="1"/>
  <c r="AA134" i="24"/>
  <c r="AQ134" i="28" s="1"/>
  <c r="AS134" i="28" s="1"/>
  <c r="AA116" i="24"/>
  <c r="AQ116" i="28" s="1"/>
  <c r="AS116" i="28" s="1"/>
  <c r="AA55" i="19"/>
  <c r="AA152" i="24"/>
  <c r="AQ152" i="28" s="1"/>
  <c r="AS152" i="28" s="1"/>
  <c r="AA15" i="19"/>
  <c r="AA135" i="24"/>
  <c r="AQ135" i="28" s="1"/>
  <c r="AS135" i="28" s="1"/>
  <c r="AA121" i="24"/>
  <c r="AQ121" i="28" s="1"/>
  <c r="AS121" i="28" s="1"/>
  <c r="AA130" i="24"/>
  <c r="AQ130" i="28" s="1"/>
  <c r="AS130" i="28" s="1"/>
  <c r="AA132" i="24"/>
  <c r="AQ132" i="28" s="1"/>
  <c r="AS132" i="28" s="1"/>
  <c r="AA120" i="24"/>
  <c r="AQ120" i="28" s="1"/>
  <c r="AS120" i="28" s="1"/>
  <c r="AA28" i="19"/>
  <c r="AA165" i="24"/>
  <c r="AQ165" i="28" s="1"/>
  <c r="AS165" i="28" s="1"/>
  <c r="AA125" i="24"/>
  <c r="AQ125" i="28" s="1"/>
  <c r="AS125" i="28" s="1"/>
  <c r="AA158" i="24"/>
  <c r="AQ158" i="28" s="1"/>
  <c r="AS158" i="28" s="1"/>
  <c r="AA21" i="19"/>
  <c r="AA137" i="24"/>
  <c r="AQ137" i="28" s="1"/>
  <c r="AS137" i="28" s="1"/>
  <c r="AA16" i="19"/>
  <c r="AA153" i="24"/>
  <c r="AQ153" i="28" s="1"/>
  <c r="AS153" i="28" s="1"/>
  <c r="AA127" i="24"/>
  <c r="AQ127" i="28" s="1"/>
  <c r="AS127" i="28" s="1"/>
  <c r="AA18" i="19"/>
  <c r="AA155" i="24"/>
  <c r="AQ155" i="28" s="1"/>
  <c r="AS155" i="28" s="1"/>
  <c r="AA113" i="24"/>
  <c r="AQ113" i="28" s="1"/>
  <c r="AS113" i="28" s="1"/>
  <c r="AA107" i="18"/>
  <c r="AA126" i="14"/>
  <c r="AA112" i="24"/>
  <c r="AQ112" i="28" s="1"/>
  <c r="AS112" i="28" s="1"/>
  <c r="AA117" i="24"/>
  <c r="AQ117" i="28" s="1"/>
  <c r="AS117" i="28" s="1"/>
  <c r="AA34" i="19"/>
  <c r="AA171" i="24"/>
  <c r="AQ171" i="28" s="1"/>
  <c r="AS171" i="28" s="1"/>
  <c r="AA148" i="24"/>
  <c r="AQ148" i="28" s="1"/>
  <c r="AS148" i="28" s="1"/>
  <c r="AA11" i="19"/>
  <c r="AA129" i="24"/>
  <c r="AQ129" i="28" s="1"/>
  <c r="AS129" i="28" s="1"/>
  <c r="AA253" i="14"/>
  <c r="AA237" i="14"/>
  <c r="AA198" i="14"/>
  <c r="AA10" i="19"/>
  <c r="AA147" i="24"/>
  <c r="AQ147" i="28" s="1"/>
  <c r="AS147" i="28" s="1"/>
  <c r="AA262" i="14"/>
  <c r="AA161" i="14"/>
  <c r="AA280" i="14"/>
  <c r="AA159" i="24"/>
  <c r="AQ159" i="28" s="1"/>
  <c r="AS159" i="28" s="1"/>
  <c r="AA22" i="19"/>
  <c r="AA138" i="24"/>
  <c r="AQ138" i="28" s="1"/>
  <c r="AS138" i="28" s="1"/>
  <c r="AA119" i="24"/>
  <c r="AQ119" i="28" s="1"/>
  <c r="AS119" i="28" s="1"/>
  <c r="AA140" i="24"/>
  <c r="AQ140" i="28" s="1"/>
  <c r="AS140" i="28" s="1"/>
  <c r="AA208" i="24"/>
  <c r="AQ208" i="28" s="1"/>
  <c r="AS208" i="28" s="1"/>
  <c r="AA264" i="14"/>
  <c r="AA278" i="14"/>
  <c r="AA113" i="19"/>
  <c r="AA118" i="24"/>
  <c r="AQ118" i="28" s="1"/>
  <c r="AS118" i="28" s="1"/>
  <c r="AA126" i="24"/>
  <c r="AQ126" i="28" s="1"/>
  <c r="AS126" i="28" s="1"/>
  <c r="Z130" i="19"/>
  <c r="Z225" i="24"/>
  <c r="AN225" i="28" s="1"/>
  <c r="AP225" i="28" s="1"/>
  <c r="AA445" i="14"/>
  <c r="AA444" i="14"/>
  <c r="AA489" i="14"/>
  <c r="AA488" i="14"/>
  <c r="AA446" i="14"/>
  <c r="AA443" i="14"/>
  <c r="AC100" i="25"/>
  <c r="AX100" i="28" s="1"/>
  <c r="AC496" i="17"/>
  <c r="AB111" i="23"/>
  <c r="AB389" i="25"/>
  <c r="AU389" i="28" s="1"/>
  <c r="AC112" i="17"/>
  <c r="AC418" i="17"/>
  <c r="AC32" i="25"/>
  <c r="AX32" i="28" s="1"/>
  <c r="BZ6" i="28"/>
  <c r="BY6" i="28"/>
  <c r="AP71" i="28"/>
  <c r="AP69" i="28"/>
  <c r="AP68" i="28"/>
  <c r="AO37" i="28"/>
  <c r="AO73" i="28"/>
  <c r="AP73" i="28" s="1"/>
  <c r="AO101" i="28"/>
  <c r="AO38" i="28"/>
  <c r="AP38" i="28" s="1"/>
  <c r="AO43" i="28"/>
  <c r="AP355" i="28"/>
  <c r="AO30" i="28"/>
  <c r="AP30" i="28" s="1"/>
  <c r="AO41" i="28"/>
  <c r="AO40" i="28"/>
  <c r="AO42" i="28"/>
  <c r="AP313" i="28"/>
  <c r="AO39" i="28"/>
  <c r="AO35" i="28"/>
  <c r="AO70" i="28"/>
  <c r="AP70" i="28" s="1"/>
  <c r="AP358" i="28"/>
  <c r="AO28" i="28"/>
  <c r="AP28" i="28" s="1"/>
  <c r="AP356" i="28"/>
  <c r="AL13" i="28"/>
  <c r="AL60" i="28"/>
  <c r="AM60" i="28" s="1"/>
  <c r="AI17" i="28"/>
  <c r="AJ17" i="28" s="1"/>
  <c r="AC480" i="17"/>
  <c r="AC89" i="25"/>
  <c r="AX89" i="28" s="1"/>
  <c r="Z63" i="14"/>
  <c r="Z9" i="14" s="1"/>
  <c r="Z383" i="24"/>
  <c r="AN383" i="28" s="1"/>
  <c r="AP383" i="28" s="1"/>
  <c r="Z105" i="20"/>
  <c r="AA68" i="24"/>
  <c r="AQ68" i="28" s="1"/>
  <c r="AA459" i="14"/>
  <c r="AA88" i="24"/>
  <c r="AQ88" i="28" s="1"/>
  <c r="AS88" i="28" s="1"/>
  <c r="AA479" i="14"/>
  <c r="AA420" i="14"/>
  <c r="AA34" i="24"/>
  <c r="AQ34" i="28" s="1"/>
  <c r="AA82" i="24"/>
  <c r="AQ82" i="28" s="1"/>
  <c r="AS82" i="28" s="1"/>
  <c r="AA473" i="14"/>
  <c r="AA36" i="24"/>
  <c r="AQ36" i="28" s="1"/>
  <c r="AA422" i="14"/>
  <c r="AA61" i="24"/>
  <c r="AQ61" i="28" s="1"/>
  <c r="AA65" i="14"/>
  <c r="AA452" i="14"/>
  <c r="AA80" i="24"/>
  <c r="AQ80" i="28" s="1"/>
  <c r="AS80" i="28" s="1"/>
  <c r="AA471" i="14"/>
  <c r="AA77" i="24"/>
  <c r="AQ77" i="28" s="1"/>
  <c r="AS77" i="28" s="1"/>
  <c r="AA468" i="14"/>
  <c r="AA37" i="24"/>
  <c r="AQ37" i="28" s="1"/>
  <c r="AS37" i="28" s="1"/>
  <c r="AA423" i="14"/>
  <c r="AA22" i="24"/>
  <c r="AQ22" i="28" s="1"/>
  <c r="AA408" i="14"/>
  <c r="AA81" i="24"/>
  <c r="AQ81" i="28" s="1"/>
  <c r="AS81" i="28" s="1"/>
  <c r="AA472" i="14"/>
  <c r="AA76" i="24"/>
  <c r="AQ76" i="28" s="1"/>
  <c r="AS76" i="28" s="1"/>
  <c r="AA467" i="14"/>
  <c r="AA42" i="24"/>
  <c r="AQ42" i="28" s="1"/>
  <c r="AS42" i="28" s="1"/>
  <c r="AA428" i="14"/>
  <c r="AA63" i="24"/>
  <c r="AQ63" i="28" s="1"/>
  <c r="AA454" i="14"/>
  <c r="AA84" i="24"/>
  <c r="AQ84" i="28" s="1"/>
  <c r="AS84" i="28" s="1"/>
  <c r="AA475" i="14"/>
  <c r="AA49" i="14"/>
  <c r="AA50" i="24"/>
  <c r="AQ50" i="28" s="1"/>
  <c r="AS50" i="28" s="1"/>
  <c r="AA436" i="14"/>
  <c r="Z347" i="24"/>
  <c r="AN347" i="28" s="1"/>
  <c r="Z64" i="20"/>
  <c r="Z12" i="20"/>
  <c r="Z300" i="24"/>
  <c r="AN300" i="28" s="1"/>
  <c r="AP300" i="28" s="1"/>
  <c r="AA19" i="24"/>
  <c r="AQ19" i="28" s="1"/>
  <c r="AA405" i="14"/>
  <c r="AA62" i="24"/>
  <c r="AQ62" i="28" s="1"/>
  <c r="AA453" i="14"/>
  <c r="Z16" i="20"/>
  <c r="Z304" i="24"/>
  <c r="AN304" i="28" s="1"/>
  <c r="AA38" i="24"/>
  <c r="AQ38" i="28" s="1"/>
  <c r="AA424" i="14"/>
  <c r="AA78" i="24"/>
  <c r="AQ78" i="28" s="1"/>
  <c r="AS78" i="28" s="1"/>
  <c r="AA469" i="14"/>
  <c r="AA401" i="14"/>
  <c r="AA15" i="24"/>
  <c r="AQ15" i="28" s="1"/>
  <c r="AS15" i="28" s="1"/>
  <c r="AA40" i="24"/>
  <c r="AQ40" i="28" s="1"/>
  <c r="AS40" i="28" s="1"/>
  <c r="AA426" i="14"/>
  <c r="AA70" i="24"/>
  <c r="AQ70" i="28" s="1"/>
  <c r="AA461" i="14"/>
  <c r="AA53" i="24"/>
  <c r="AQ53" i="28" s="1"/>
  <c r="AS53" i="28" s="1"/>
  <c r="AA439" i="14"/>
  <c r="Z48" i="20"/>
  <c r="Z336" i="24"/>
  <c r="AN336" i="28" s="1"/>
  <c r="AP336" i="28" s="1"/>
  <c r="AA24" i="24"/>
  <c r="AQ24" i="28" s="1"/>
  <c r="AA410" i="14"/>
  <c r="AA433" i="14"/>
  <c r="AA47" i="24"/>
  <c r="AQ47" i="28" s="1"/>
  <c r="AS47" i="28" s="1"/>
  <c r="AA46" i="24"/>
  <c r="AQ46" i="28" s="1"/>
  <c r="AS46" i="28" s="1"/>
  <c r="AA432" i="14"/>
  <c r="AA32" i="24"/>
  <c r="AQ32" i="28" s="1"/>
  <c r="AS32" i="28" s="1"/>
  <c r="AA418" i="14"/>
  <c r="AA97" i="24"/>
  <c r="AQ97" i="28" s="1"/>
  <c r="AS97" i="28" s="1"/>
  <c r="AA493" i="14"/>
  <c r="AA496" i="14"/>
  <c r="AA100" i="24"/>
  <c r="AQ100" i="28" s="1"/>
  <c r="AS100" i="28" s="1"/>
  <c r="AA66" i="24"/>
  <c r="AQ66" i="28" s="1"/>
  <c r="AA457" i="14"/>
  <c r="AA79" i="24"/>
  <c r="AQ79" i="28" s="1"/>
  <c r="AS79" i="28" s="1"/>
  <c r="AA470" i="14"/>
  <c r="AA74" i="24"/>
  <c r="AQ74" i="28" s="1"/>
  <c r="AS74" i="28" s="1"/>
  <c r="AA465" i="14"/>
  <c r="AA33" i="24"/>
  <c r="AQ33" i="28" s="1"/>
  <c r="AS33" i="28" s="1"/>
  <c r="AA419" i="14"/>
  <c r="AA415" i="14"/>
  <c r="AA29" i="24"/>
  <c r="AQ29" i="28" s="1"/>
  <c r="AA431" i="14"/>
  <c r="AA45" i="24"/>
  <c r="AQ45" i="28" s="1"/>
  <c r="AS45" i="28" s="1"/>
  <c r="AA87" i="24"/>
  <c r="AQ87" i="28" s="1"/>
  <c r="AS87" i="28" s="1"/>
  <c r="AA478" i="14"/>
  <c r="AA481" i="14"/>
  <c r="AA90" i="24"/>
  <c r="AQ90" i="28" s="1"/>
  <c r="AS90" i="28" s="1"/>
  <c r="Y296" i="24"/>
  <c r="AK296" i="28" s="1"/>
  <c r="Y8" i="20"/>
  <c r="AA27" i="24"/>
  <c r="AQ27" i="28" s="1"/>
  <c r="AA413" i="14"/>
  <c r="AA39" i="24"/>
  <c r="AQ39" i="28" s="1"/>
  <c r="AS39" i="28" s="1"/>
  <c r="AA425" i="14"/>
  <c r="AA412" i="14"/>
  <c r="AA26" i="24"/>
  <c r="AQ26" i="28" s="1"/>
  <c r="AA69" i="24"/>
  <c r="AQ69" i="28" s="1"/>
  <c r="AA460" i="14"/>
  <c r="AA98" i="24"/>
  <c r="AQ98" i="28" s="1"/>
  <c r="AS98" i="28" s="1"/>
  <c r="AA494" i="14"/>
  <c r="AA463" i="14"/>
  <c r="AA72" i="24"/>
  <c r="AQ72" i="28" s="1"/>
  <c r="AS72" i="28" s="1"/>
  <c r="AA477" i="14"/>
  <c r="AA86" i="24"/>
  <c r="AQ86" i="28" s="1"/>
  <c r="AS86" i="28" s="1"/>
  <c r="AA480" i="14"/>
  <c r="AA89" i="24"/>
  <c r="AQ89" i="28" s="1"/>
  <c r="AS89" i="28" s="1"/>
  <c r="AA430" i="14"/>
  <c r="AA44" i="24"/>
  <c r="AQ44" i="28" s="1"/>
  <c r="AS44" i="28" s="1"/>
  <c r="AA71" i="24"/>
  <c r="AQ71" i="28" s="1"/>
  <c r="AA462" i="14"/>
  <c r="AA28" i="24"/>
  <c r="AQ28" i="28" s="1"/>
  <c r="AA414" i="14"/>
  <c r="AA52" i="24"/>
  <c r="AQ52" i="28" s="1"/>
  <c r="AS52" i="28" s="1"/>
  <c r="AA438" i="14"/>
  <c r="Z11" i="24"/>
  <c r="AN11" i="28" s="1"/>
  <c r="Z93" i="24"/>
  <c r="AA73" i="24"/>
  <c r="AQ73" i="28" s="1"/>
  <c r="AA464" i="14"/>
  <c r="AA21" i="24"/>
  <c r="AQ21" i="28" s="1"/>
  <c r="AA407" i="14"/>
  <c r="AA429" i="14"/>
  <c r="AA43" i="24"/>
  <c r="AQ43" i="28" s="1"/>
  <c r="AS43" i="28" s="1"/>
  <c r="AA65" i="24"/>
  <c r="AQ65" i="28" s="1"/>
  <c r="AA456" i="14"/>
  <c r="Z96" i="24"/>
  <c r="AA23" i="24"/>
  <c r="AQ23" i="28" s="1"/>
  <c r="AA409" i="14"/>
  <c r="Z397" i="14"/>
  <c r="Z299" i="24"/>
  <c r="AN299" i="28" s="1"/>
  <c r="AA12" i="14"/>
  <c r="Z11" i="20"/>
  <c r="AA83" i="24"/>
  <c r="AQ83" i="28" s="1"/>
  <c r="AS83" i="28" s="1"/>
  <c r="AA474" i="14"/>
  <c r="AA437" i="14"/>
  <c r="AA51" i="24"/>
  <c r="AQ51" i="28" s="1"/>
  <c r="AS51" i="28" s="1"/>
  <c r="Z484" i="14"/>
  <c r="Z449" i="14" s="1"/>
  <c r="AA99" i="14"/>
  <c r="Z98" i="20"/>
  <c r="AA67" i="24"/>
  <c r="AQ67" i="28" s="1"/>
  <c r="AA458" i="14"/>
  <c r="AA20" i="24"/>
  <c r="AQ20" i="28" s="1"/>
  <c r="AA406" i="14"/>
  <c r="AA85" i="24"/>
  <c r="AQ85" i="28" s="1"/>
  <c r="AS85" i="28" s="1"/>
  <c r="AA476" i="14"/>
  <c r="AA442" i="14"/>
  <c r="AA55" i="14"/>
  <c r="AA112" i="14"/>
  <c r="Z111" i="20"/>
  <c r="Z389" i="24"/>
  <c r="AN389" i="28" s="1"/>
  <c r="AP389" i="28" s="1"/>
  <c r="AA75" i="24"/>
  <c r="AQ75" i="28" s="1"/>
  <c r="AS75" i="28" s="1"/>
  <c r="AA466" i="14"/>
  <c r="AA35" i="24"/>
  <c r="AQ35" i="28" s="1"/>
  <c r="AA421" i="14"/>
  <c r="Z346" i="24"/>
  <c r="AN346" i="28" s="1"/>
  <c r="Z63" i="20"/>
  <c r="AA64" i="14"/>
  <c r="AA31" i="24"/>
  <c r="AQ31" i="28" s="1"/>
  <c r="AS31" i="28" s="1"/>
  <c r="AA417" i="14"/>
  <c r="AA455" i="14"/>
  <c r="AA64" i="24"/>
  <c r="AQ64" i="28" s="1"/>
  <c r="AA14" i="24"/>
  <c r="AQ14" i="28" s="1"/>
  <c r="AS14" i="28" s="1"/>
  <c r="AA400" i="14"/>
  <c r="AA13" i="14"/>
  <c r="AA497" i="14"/>
  <c r="AA101" i="24"/>
  <c r="AQ101" i="28" s="1"/>
  <c r="AS101" i="28" s="1"/>
  <c r="AA404" i="14"/>
  <c r="AA17" i="14"/>
  <c r="AA18" i="24"/>
  <c r="AQ18" i="28" s="1"/>
  <c r="AA411" i="14"/>
  <c r="AA25" i="24"/>
  <c r="AQ25" i="28" s="1"/>
  <c r="AS25" i="28" s="1"/>
  <c r="AA416" i="14"/>
  <c r="AA30" i="24"/>
  <c r="AQ30" i="28" s="1"/>
  <c r="AA495" i="14"/>
  <c r="AA99" i="24"/>
  <c r="AQ99" i="28" s="1"/>
  <c r="AS99" i="28" s="1"/>
  <c r="Z54" i="20"/>
  <c r="Z342" i="24"/>
  <c r="AN342" i="28" s="1"/>
  <c r="AA427" i="14"/>
  <c r="AA41" i="24"/>
  <c r="AQ41" i="28" s="1"/>
  <c r="AS41" i="28" s="1"/>
  <c r="AE84" i="17"/>
  <c r="AE470" i="17" s="1"/>
  <c r="AE83" i="23" s="1"/>
  <c r="AA75" i="17"/>
  <c r="AA70" i="25" s="1"/>
  <c r="AR70" i="28" s="1"/>
  <c r="AC477" i="17"/>
  <c r="AC86" i="25"/>
  <c r="AX86" i="28" s="1"/>
  <c r="AE33" i="17"/>
  <c r="AE33" i="25" s="1"/>
  <c r="BD33" i="28" s="1"/>
  <c r="AD320" i="25"/>
  <c r="BA320" i="28" s="1"/>
  <c r="Z357" i="25"/>
  <c r="AO357" i="28" s="1"/>
  <c r="AP357" i="28" s="1"/>
  <c r="AD33" i="25"/>
  <c r="BA33" i="28" s="1"/>
  <c r="AD366" i="25"/>
  <c r="BA366" i="28" s="1"/>
  <c r="AC90" i="25"/>
  <c r="AX90" i="28" s="1"/>
  <c r="AC481" i="17"/>
  <c r="Z37" i="23"/>
  <c r="Z34" i="23"/>
  <c r="Z59" i="25"/>
  <c r="Z24" i="25"/>
  <c r="Y300" i="25"/>
  <c r="AL300" i="28" s="1"/>
  <c r="X304" i="25"/>
  <c r="AI304" i="28" s="1"/>
  <c r="AJ304" i="28" s="1"/>
  <c r="AE146" i="25"/>
  <c r="BD146" i="28" s="1"/>
  <c r="AE9" i="22"/>
  <c r="Z36" i="25"/>
  <c r="AC365" i="25"/>
  <c r="AX365" i="28" s="1"/>
  <c r="AA71" i="25"/>
  <c r="AR71" i="28" s="1"/>
  <c r="Z317" i="25"/>
  <c r="AO317" i="28" s="1"/>
  <c r="AP317" i="28" s="1"/>
  <c r="Z326" i="25"/>
  <c r="AO326" i="28" s="1"/>
  <c r="Y336" i="25"/>
  <c r="AL336" i="28" s="1"/>
  <c r="AA26" i="25"/>
  <c r="AR26" i="28" s="1"/>
  <c r="AC371" i="25"/>
  <c r="AX371" i="28" s="1"/>
  <c r="AE228" i="25"/>
  <c r="BD228" i="28" s="1"/>
  <c r="X11" i="25"/>
  <c r="AI11" i="28" s="1"/>
  <c r="AJ11" i="28" s="1"/>
  <c r="AC385" i="25"/>
  <c r="AX385" i="28" s="1"/>
  <c r="AA312" i="25"/>
  <c r="AR312" i="28" s="1"/>
  <c r="AC386" i="25"/>
  <c r="AX386" i="28" s="1"/>
  <c r="AA359" i="25"/>
  <c r="AR359" i="28" s="1"/>
  <c r="Z61" i="25"/>
  <c r="Z34" i="25"/>
  <c r="AA68" i="25"/>
  <c r="AR68" i="28" s="1"/>
  <c r="AE289" i="25"/>
  <c r="BD289" i="28" s="1"/>
  <c r="Z329" i="25"/>
  <c r="AO329" i="28" s="1"/>
  <c r="AE75" i="25"/>
  <c r="BD75" i="28" s="1"/>
  <c r="Y58" i="25"/>
  <c r="Z65" i="25"/>
  <c r="Z19" i="25"/>
  <c r="AO19" i="28" s="1"/>
  <c r="AP19" i="28" s="1"/>
  <c r="Z66" i="25"/>
  <c r="Z64" i="25"/>
  <c r="Z23" i="25"/>
  <c r="Z18" i="25"/>
  <c r="Z20" i="25"/>
  <c r="Z21" i="25"/>
  <c r="Z29" i="25"/>
  <c r="Z318" i="25"/>
  <c r="AO318" i="28" s="1"/>
  <c r="Z315" i="25"/>
  <c r="AO315" i="28" s="1"/>
  <c r="AP315" i="28" s="1"/>
  <c r="Z50" i="25"/>
  <c r="AO50" i="28" s="1"/>
  <c r="Z340" i="25"/>
  <c r="AO340" i="28" s="1"/>
  <c r="Z367" i="25"/>
  <c r="AO367" i="28" s="1"/>
  <c r="AE81" i="25"/>
  <c r="BD81" i="28" s="1"/>
  <c r="AB47" i="25"/>
  <c r="AU47" i="28" s="1"/>
  <c r="Z63" i="25"/>
  <c r="Z62" i="25"/>
  <c r="Z22" i="25"/>
  <c r="AB93" i="25"/>
  <c r="AU93" i="28" s="1"/>
  <c r="AB77" i="17"/>
  <c r="AC369" i="25"/>
  <c r="AX369" i="28" s="1"/>
  <c r="Z330" i="25"/>
  <c r="AO330" i="28" s="1"/>
  <c r="Z360" i="25"/>
  <c r="AO360" i="28" s="1"/>
  <c r="AP360" i="28" s="1"/>
  <c r="AA46" i="25"/>
  <c r="AR46" i="28" s="1"/>
  <c r="Z12" i="25"/>
  <c r="Z388" i="25"/>
  <c r="AO388" i="28" s="1"/>
  <c r="AA74" i="25"/>
  <c r="AR74" i="28" s="1"/>
  <c r="Z55" i="25"/>
  <c r="AB14" i="25"/>
  <c r="AU14" i="28" s="1"/>
  <c r="AE88" i="25"/>
  <c r="BD88" i="28" s="1"/>
  <c r="Z327" i="25"/>
  <c r="AO327" i="28" s="1"/>
  <c r="AC370" i="25"/>
  <c r="AX370" i="28" s="1"/>
  <c r="AC85" i="25"/>
  <c r="AX85" i="28" s="1"/>
  <c r="Y347" i="25"/>
  <c r="AL347" i="28" s="1"/>
  <c r="AM347" i="28" s="1"/>
  <c r="Z67" i="25"/>
  <c r="W296" i="25"/>
  <c r="AF296" i="28" s="1"/>
  <c r="AG296" i="28" s="1"/>
  <c r="Z96" i="25"/>
  <c r="AD225" i="25"/>
  <c r="BA225" i="28" s="1"/>
  <c r="AD130" i="22"/>
  <c r="AA331" i="25"/>
  <c r="AR331" i="28" s="1"/>
  <c r="AA332" i="25"/>
  <c r="AR332" i="28" s="1"/>
  <c r="AC76" i="25"/>
  <c r="AX76" i="28" s="1"/>
  <c r="Y27" i="25"/>
  <c r="Z52" i="25"/>
  <c r="AO52" i="28" s="1"/>
  <c r="AA69" i="25"/>
  <c r="AR69" i="28" s="1"/>
  <c r="Z324" i="25"/>
  <c r="AO324" i="28" s="1"/>
  <c r="Z328" i="25"/>
  <c r="AO328" i="28" s="1"/>
  <c r="AD384" i="25"/>
  <c r="BA384" i="28" s="1"/>
  <c r="AB15" i="25"/>
  <c r="AU15" i="28" s="1"/>
  <c r="Z338" i="25"/>
  <c r="AO338" i="28" s="1"/>
  <c r="AC77" i="25"/>
  <c r="AX77" i="28" s="1"/>
  <c r="AC87" i="25"/>
  <c r="AX87" i="28" s="1"/>
  <c r="AD488" i="17"/>
  <c r="Z325" i="25"/>
  <c r="AO325" i="28" s="1"/>
  <c r="AP325" i="28" s="1"/>
  <c r="Z322" i="25"/>
  <c r="AO322" i="28" s="1"/>
  <c r="AP322" i="28" s="1"/>
  <c r="AD489" i="17"/>
  <c r="AD102" i="23" s="1"/>
  <c r="AE107" i="17"/>
  <c r="AC478" i="17"/>
  <c r="AC91" i="23" s="1"/>
  <c r="AD89" i="17"/>
  <c r="AE112" i="21"/>
  <c r="AE9" i="21"/>
  <c r="AA460" i="17"/>
  <c r="AC467" i="17"/>
  <c r="AC80" i="23" s="1"/>
  <c r="AA85" i="17"/>
  <c r="AB484" i="17"/>
  <c r="AB97" i="23" s="1"/>
  <c r="AB401" i="17"/>
  <c r="AB14" i="23" s="1"/>
  <c r="AA58" i="17"/>
  <c r="AA56" i="17"/>
  <c r="AC101" i="17"/>
  <c r="AA462" i="17"/>
  <c r="AA75" i="23" s="1"/>
  <c r="AA30" i="17"/>
  <c r="AC468" i="17"/>
  <c r="AC81" i="23" s="1"/>
  <c r="AB45" i="17"/>
  <c r="AC99" i="17"/>
  <c r="AB400" i="17"/>
  <c r="AB13" i="23" s="1"/>
  <c r="AD109" i="17"/>
  <c r="AA412" i="17"/>
  <c r="AA25" i="23" s="1"/>
  <c r="AC476" i="17"/>
  <c r="AC89" i="23" s="1"/>
  <c r="Z415" i="17"/>
  <c r="Z28" i="23" s="1"/>
  <c r="AD108" i="17"/>
  <c r="AD87" i="17"/>
  <c r="Z436" i="17"/>
  <c r="Z49" i="23" s="1"/>
  <c r="AD83" i="17"/>
  <c r="AB433" i="17"/>
  <c r="AB46" i="23" s="1"/>
  <c r="AA57" i="17"/>
  <c r="Z398" i="17"/>
  <c r="Z11" i="23" s="1"/>
  <c r="AB60" i="17"/>
  <c r="Z438" i="17"/>
  <c r="Z51" i="23" s="1"/>
  <c r="AB25" i="17"/>
  <c r="AA78" i="17"/>
  <c r="Z441" i="17"/>
  <c r="Z54" i="23" s="1"/>
  <c r="Z450" i="17"/>
  <c r="Z63" i="23" s="1"/>
  <c r="Y449" i="17"/>
  <c r="Y62" i="23" s="1"/>
  <c r="AA59" i="17"/>
  <c r="X397" i="17"/>
  <c r="X10" i="23" s="1"/>
  <c r="AA31" i="17"/>
  <c r="AA28" i="17"/>
  <c r="Z422" i="17"/>
  <c r="Z35" i="23" s="1"/>
  <c r="AA465" i="17"/>
  <c r="AA78" i="23" s="1"/>
  <c r="AD88" i="17"/>
  <c r="AA432" i="17"/>
  <c r="AA45" i="23" s="1"/>
  <c r="AA51" i="17"/>
  <c r="Z49" i="17"/>
  <c r="AA42" i="17"/>
  <c r="AA37" i="17"/>
  <c r="AA53" i="17"/>
  <c r="AA40" i="17"/>
  <c r="AA39" i="17"/>
  <c r="AA38" i="17"/>
  <c r="AA41" i="17"/>
  <c r="AA43" i="17"/>
  <c r="Z492" i="17"/>
  <c r="Z105" i="23" s="1"/>
  <c r="AA111" i="17"/>
  <c r="AC100" i="17"/>
  <c r="AA35" i="17"/>
  <c r="AE118" i="17"/>
  <c r="AE393" i="17"/>
  <c r="AE386" i="17"/>
  <c r="AE377" i="17"/>
  <c r="AE361" i="17"/>
  <c r="AE363" i="17"/>
  <c r="AE379" i="17"/>
  <c r="AE336" i="17"/>
  <c r="AE348" i="17"/>
  <c r="AE324" i="17"/>
  <c r="AE370" i="17"/>
  <c r="AE322" i="17"/>
  <c r="AE278" i="17"/>
  <c r="AE280" i="17"/>
  <c r="AE264" i="17"/>
  <c r="AE262" i="17"/>
  <c r="AE255" i="17"/>
  <c r="AE246" i="17"/>
  <c r="AE239" i="17"/>
  <c r="AE253" i="17"/>
  <c r="AE237" i="17"/>
  <c r="AE198" i="17"/>
  <c r="AE224" i="17"/>
  <c r="AE212" i="17"/>
  <c r="AE200" i="17"/>
  <c r="Z420" i="17"/>
  <c r="Z33" i="23" s="1"/>
  <c r="AE479" i="17"/>
  <c r="AE92" i="23" s="1"/>
  <c r="AE472" i="17"/>
  <c r="AE85" i="23" s="1"/>
  <c r="AE466" i="17"/>
  <c r="AE79" i="23" s="1"/>
  <c r="AB44" i="17"/>
  <c r="AA459" i="17"/>
  <c r="AA72" i="23" s="1"/>
  <c r="AA461" i="17"/>
  <c r="AA74" i="23" s="1"/>
  <c r="AE289" i="17"/>
  <c r="AE165" i="17"/>
  <c r="AE126" i="17"/>
  <c r="AB5" i="14"/>
  <c r="AF6" i="17"/>
  <c r="Y17" i="17"/>
  <c r="Y413" i="17"/>
  <c r="Y26" i="23" s="1"/>
  <c r="X9" i="17"/>
  <c r="Z456" i="17"/>
  <c r="Z69" i="23" s="1"/>
  <c r="Z405" i="17"/>
  <c r="Z18" i="23" s="1"/>
  <c r="Z13" i="17"/>
  <c r="Z409" i="17"/>
  <c r="Z22" i="23" s="1"/>
  <c r="Z410" i="17"/>
  <c r="Z23" i="23" s="1"/>
  <c r="Z453" i="17"/>
  <c r="Z66" i="23" s="1"/>
  <c r="Z454" i="17"/>
  <c r="Z67" i="23" s="1"/>
  <c r="Z452" i="17"/>
  <c r="Z65" i="23" s="1"/>
  <c r="Z65" i="17"/>
  <c r="Z458" i="17"/>
  <c r="Z71" i="23" s="1"/>
  <c r="Z406" i="17"/>
  <c r="Z19" i="23" s="1"/>
  <c r="Z457" i="17"/>
  <c r="Z70" i="23" s="1"/>
  <c r="Z404" i="17"/>
  <c r="Z17" i="23" s="1"/>
  <c r="Z455" i="17"/>
  <c r="Z68" i="23" s="1"/>
  <c r="Z407" i="17"/>
  <c r="Z20" i="23" s="1"/>
  <c r="Z408" i="17"/>
  <c r="Z21" i="23" s="1"/>
  <c r="AF258" i="17"/>
  <c r="AF371" i="17"/>
  <c r="AF144" i="17"/>
  <c r="AF136" i="17"/>
  <c r="AF168" i="17"/>
  <c r="AF328" i="17"/>
  <c r="AF193" i="17"/>
  <c r="AF129" i="17"/>
  <c r="AF329" i="17"/>
  <c r="AF189" i="17"/>
  <c r="AF132" i="17"/>
  <c r="AF286" i="17"/>
  <c r="AF333" i="17"/>
  <c r="AF141" i="17"/>
  <c r="AF154" i="17"/>
  <c r="AF367" i="17"/>
  <c r="AF186" i="17"/>
  <c r="AF297" i="17"/>
  <c r="AF313" i="17"/>
  <c r="AF353" i="17"/>
  <c r="AF308" i="17"/>
  <c r="AF292" i="17"/>
  <c r="AF194" i="17"/>
  <c r="AF315" i="17"/>
  <c r="AF140" i="17"/>
  <c r="AF365" i="17"/>
  <c r="AF295" i="17"/>
  <c r="AF156" i="17"/>
  <c r="AF169" i="17"/>
  <c r="AF259" i="17"/>
  <c r="AF382" i="17"/>
  <c r="AF306" i="17"/>
  <c r="AF127" i="17"/>
  <c r="AF234" i="17"/>
  <c r="AF346" i="17"/>
  <c r="AF142" i="17"/>
  <c r="AF215" i="17"/>
  <c r="AF349" i="17"/>
  <c r="AF153" i="17"/>
  <c r="AF139" i="17"/>
  <c r="AF248" i="17"/>
  <c r="AF273" i="17"/>
  <c r="AF383" i="17"/>
  <c r="AF305" i="17"/>
  <c r="AF170" i="17"/>
  <c r="AF182" i="17"/>
  <c r="AF214" i="17"/>
  <c r="AF202" i="17"/>
  <c r="AF195" i="17"/>
  <c r="AF350" i="17"/>
  <c r="AF151" i="17"/>
  <c r="AF221" i="17"/>
  <c r="AF366" i="17"/>
  <c r="AF185" i="17"/>
  <c r="AF298" i="17"/>
  <c r="AF171" i="17"/>
  <c r="AF354" i="17"/>
  <c r="AF180" i="17"/>
  <c r="AF131" i="17"/>
  <c r="AF163" i="17"/>
  <c r="AF338" i="17"/>
  <c r="AF241" i="17"/>
  <c r="AF216" i="17"/>
  <c r="AF181" i="17"/>
  <c r="AF274" i="17"/>
  <c r="AF330" i="17"/>
  <c r="AF208" i="17"/>
  <c r="AF203" i="17"/>
  <c r="AF134" i="17"/>
  <c r="AF220" i="17"/>
  <c r="AF209" i="17"/>
  <c r="AF290" i="17"/>
  <c r="AF351" i="17"/>
  <c r="AF210" i="17"/>
  <c r="AF318" i="17"/>
  <c r="AF119" i="17"/>
  <c r="AF190" i="17"/>
  <c r="AF178" i="17"/>
  <c r="AF304" i="17"/>
  <c r="AF339" i="17"/>
  <c r="AF184" i="17"/>
  <c r="AF166" i="17"/>
  <c r="AF242" i="17"/>
  <c r="AF340" i="17"/>
  <c r="AF352" i="17"/>
  <c r="AF228" i="17"/>
  <c r="AF175" i="17"/>
  <c r="AF120" i="17"/>
  <c r="AF155" i="17"/>
  <c r="AF244" i="17"/>
  <c r="AF327" i="17"/>
  <c r="AF150" i="17"/>
  <c r="AF123" i="17"/>
  <c r="AF317" i="17"/>
  <c r="AF373" i="17"/>
  <c r="AF268" i="17"/>
  <c r="AF247" i="17"/>
  <c r="AF307" i="17"/>
  <c r="AF357" i="17"/>
  <c r="AF344" i="17"/>
  <c r="AF345" i="17"/>
  <c r="AF128" i="17"/>
  <c r="AF227" i="17"/>
  <c r="AF206" i="17"/>
  <c r="AF372" i="17"/>
  <c r="AF312" i="17"/>
  <c r="AF249" i="17"/>
  <c r="AF389" i="17"/>
  <c r="AF222" i="17"/>
  <c r="AF302" i="17"/>
  <c r="AF256" i="17"/>
  <c r="AF232" i="17"/>
  <c r="AF201" i="17"/>
  <c r="AF311" i="17"/>
  <c r="AF390" i="17"/>
  <c r="AF219" i="17"/>
  <c r="AF300" i="17"/>
  <c r="AF240" i="17"/>
  <c r="AF229" i="17"/>
  <c r="AF149" i="17"/>
  <c r="AF303" i="17"/>
  <c r="AF326" i="17"/>
  <c r="AF143" i="17"/>
  <c r="AF172" i="17"/>
  <c r="AF177" i="17"/>
  <c r="AF217" i="17"/>
  <c r="AF293" i="17"/>
  <c r="AF374" i="17"/>
  <c r="AF176" i="17"/>
  <c r="AF380" i="17"/>
  <c r="AF309" i="17"/>
  <c r="AF173" i="17"/>
  <c r="AF325" i="17"/>
  <c r="AF381" i="17"/>
  <c r="AF291" i="17"/>
  <c r="AF332" i="17"/>
  <c r="AF287" i="17"/>
  <c r="AF269" i="17"/>
  <c r="AF130" i="17"/>
  <c r="AF146" i="17"/>
  <c r="AF138" i="17"/>
  <c r="AF148" i="17"/>
  <c r="AF265" i="17"/>
  <c r="AF275" i="17"/>
  <c r="AF368" i="17"/>
  <c r="AF225" i="17"/>
  <c r="AF316" i="17"/>
  <c r="AF192" i="17"/>
  <c r="AF267" i="17"/>
  <c r="AF191" i="17"/>
  <c r="AF179" i="17"/>
  <c r="AF243" i="17"/>
  <c r="AF226" i="17"/>
  <c r="AF137" i="17"/>
  <c r="AF341" i="17"/>
  <c r="AF343" i="17"/>
  <c r="AF147" i="17"/>
  <c r="AF296" i="17"/>
  <c r="AF250" i="17"/>
  <c r="AF230" i="17"/>
  <c r="AF183" i="17"/>
  <c r="AF213" i="17"/>
  <c r="AF121" i="17"/>
  <c r="AF342" i="17"/>
  <c r="AF355" i="17"/>
  <c r="AF152" i="17"/>
  <c r="AF299" i="17"/>
  <c r="AF334" i="17"/>
  <c r="AF270" i="17"/>
  <c r="AF314" i="17"/>
  <c r="AF207" i="17"/>
  <c r="AF356" i="17"/>
  <c r="AF271" i="17"/>
  <c r="AF358" i="17"/>
  <c r="AF272" i="17"/>
  <c r="AF331" i="17"/>
  <c r="AF145" i="17"/>
  <c r="AF337" i="17"/>
  <c r="AF233" i="17"/>
  <c r="AF218" i="17"/>
  <c r="AF167" i="17"/>
  <c r="AF188" i="17"/>
  <c r="AF257" i="17"/>
  <c r="AF122" i="17"/>
  <c r="AF231" i="17"/>
  <c r="AF174" i="17"/>
  <c r="AF135" i="17"/>
  <c r="AF187" i="17"/>
  <c r="AF162" i="17"/>
  <c r="AF301" i="17"/>
  <c r="AF294" i="17"/>
  <c r="AF205" i="17"/>
  <c r="AF133" i="17"/>
  <c r="AF310" i="17"/>
  <c r="AF204" i="17"/>
  <c r="AF266" i="17"/>
  <c r="AF364" i="17"/>
  <c r="AF319" i="17"/>
  <c r="AA487" i="14" l="1"/>
  <c r="AF245" i="25"/>
  <c r="BG245" i="28" s="1"/>
  <c r="AF26" i="21"/>
  <c r="AF262" i="25"/>
  <c r="BG262" i="28" s="1"/>
  <c r="AF43" i="21"/>
  <c r="AF131" i="25"/>
  <c r="BG131" i="28" s="1"/>
  <c r="AF82" i="21"/>
  <c r="AF105" i="21"/>
  <c r="AF58" i="21"/>
  <c r="AF113" i="22"/>
  <c r="AF208" i="25"/>
  <c r="BG208" i="28" s="1"/>
  <c r="AF17" i="22"/>
  <c r="AF154" i="25"/>
  <c r="BG154" i="28" s="1"/>
  <c r="AF81" i="22"/>
  <c r="AF15" i="21"/>
  <c r="AF234" i="25"/>
  <c r="BG234" i="28" s="1"/>
  <c r="AF118" i="25"/>
  <c r="BG118" i="28" s="1"/>
  <c r="AF242" i="25"/>
  <c r="BG242" i="28" s="1"/>
  <c r="AF23" i="21"/>
  <c r="AF24" i="22"/>
  <c r="AF161" i="25"/>
  <c r="BG161" i="28" s="1"/>
  <c r="AF23" i="22"/>
  <c r="AF160" i="25"/>
  <c r="BG160" i="28" s="1"/>
  <c r="AF29" i="22"/>
  <c r="AF166" i="25"/>
  <c r="BG166" i="28" s="1"/>
  <c r="AF36" i="22"/>
  <c r="AF173" i="25"/>
  <c r="BG173" i="28" s="1"/>
  <c r="AF36" i="21"/>
  <c r="AF255" i="25"/>
  <c r="BG255" i="28" s="1"/>
  <c r="AF32" i="21"/>
  <c r="AF251" i="25"/>
  <c r="BG251" i="28" s="1"/>
  <c r="AF250" i="25"/>
  <c r="BG250" i="28" s="1"/>
  <c r="AF31" i="21"/>
  <c r="AF137" i="25"/>
  <c r="BG137" i="28" s="1"/>
  <c r="AF135" i="25"/>
  <c r="BG135" i="28" s="1"/>
  <c r="AF76" i="22"/>
  <c r="AF64" i="22"/>
  <c r="AF70" i="22"/>
  <c r="AF89" i="21"/>
  <c r="AF81" i="21"/>
  <c r="AF80" i="21"/>
  <c r="AF79" i="21"/>
  <c r="AF51" i="21"/>
  <c r="AF76" i="21"/>
  <c r="AF89" i="22"/>
  <c r="AF195" i="25"/>
  <c r="BG195" i="28" s="1"/>
  <c r="AF96" i="22"/>
  <c r="AF277" i="25"/>
  <c r="BG277" i="28" s="1"/>
  <c r="AF96" i="21"/>
  <c r="AF119" i="22"/>
  <c r="AF214" i="25"/>
  <c r="BG214" i="28" s="1"/>
  <c r="AF49" i="21"/>
  <c r="AF66" i="21"/>
  <c r="AF279" i="25"/>
  <c r="BG279" i="28" s="1"/>
  <c r="AF98" i="21"/>
  <c r="AF64" i="21"/>
  <c r="AF62" i="21"/>
  <c r="AF88" i="21"/>
  <c r="AF61" i="21"/>
  <c r="AF77" i="21"/>
  <c r="AF95" i="22"/>
  <c r="AF194" i="25"/>
  <c r="BG194" i="28" s="1"/>
  <c r="AF92" i="22"/>
  <c r="AF90" i="22"/>
  <c r="AF148" i="25"/>
  <c r="BG148" i="28" s="1"/>
  <c r="AF11" i="22"/>
  <c r="AF133" i="25"/>
  <c r="BG133" i="28" s="1"/>
  <c r="AF115" i="25"/>
  <c r="BG115" i="28" s="1"/>
  <c r="AF37" i="21"/>
  <c r="AF256" i="25"/>
  <c r="BG256" i="28" s="1"/>
  <c r="AF53" i="22"/>
  <c r="AF61" i="22"/>
  <c r="AF236" i="25"/>
  <c r="BG236" i="28" s="1"/>
  <c r="AF17" i="21"/>
  <c r="AF14" i="22"/>
  <c r="AF151" i="25"/>
  <c r="BG151" i="28" s="1"/>
  <c r="AF116" i="25"/>
  <c r="BG116" i="28" s="1"/>
  <c r="AF152" i="25"/>
  <c r="BG152" i="28" s="1"/>
  <c r="AF15" i="22"/>
  <c r="AF125" i="25"/>
  <c r="BG125" i="28" s="1"/>
  <c r="AF21" i="21"/>
  <c r="AF240" i="25"/>
  <c r="BG240" i="28" s="1"/>
  <c r="AF158" i="25"/>
  <c r="BG158" i="28" s="1"/>
  <c r="AF21" i="22"/>
  <c r="AF31" i="22"/>
  <c r="AF168" i="25"/>
  <c r="BG168" i="28" s="1"/>
  <c r="AF140" i="25"/>
  <c r="BG140" i="28" s="1"/>
  <c r="AF32" i="22"/>
  <c r="AF169" i="25"/>
  <c r="BG169" i="28" s="1"/>
  <c r="AF28" i="22"/>
  <c r="AF165" i="25"/>
  <c r="BG165" i="28" s="1"/>
  <c r="AF141" i="25"/>
  <c r="BG141" i="28" s="1"/>
  <c r="AF54" i="22"/>
  <c r="AF34" i="22"/>
  <c r="AF171" i="25"/>
  <c r="BG171" i="28" s="1"/>
  <c r="AF55" i="22"/>
  <c r="AF78" i="22"/>
  <c r="AF65" i="22"/>
  <c r="AF63" i="21"/>
  <c r="AF78" i="21"/>
  <c r="AF290" i="25"/>
  <c r="BG290" i="28" s="1"/>
  <c r="AF113" i="21"/>
  <c r="AF117" i="22"/>
  <c r="AF212" i="25"/>
  <c r="BG212" i="28" s="1"/>
  <c r="AF91" i="21"/>
  <c r="AF116" i="22"/>
  <c r="AF211" i="25"/>
  <c r="BG211" i="28" s="1"/>
  <c r="AF197" i="25"/>
  <c r="BG197" i="28" s="1"/>
  <c r="AF98" i="22"/>
  <c r="AF162" i="25"/>
  <c r="BG162" i="28" s="1"/>
  <c r="AF25" i="22"/>
  <c r="AF28" i="21"/>
  <c r="AF247" i="25"/>
  <c r="BG247" i="28" s="1"/>
  <c r="AF19" i="22"/>
  <c r="AF156" i="25"/>
  <c r="BG156" i="28" s="1"/>
  <c r="AF124" i="25"/>
  <c r="BG124" i="28" s="1"/>
  <c r="AF258" i="25"/>
  <c r="BG258" i="28" s="1"/>
  <c r="AF39" i="21"/>
  <c r="AF139" i="25"/>
  <c r="BG139" i="28" s="1"/>
  <c r="AF18" i="21"/>
  <c r="AF237" i="25"/>
  <c r="BG237" i="28" s="1"/>
  <c r="AF239" i="25"/>
  <c r="BG239" i="28" s="1"/>
  <c r="AF20" i="21"/>
  <c r="AF157" i="25"/>
  <c r="BG157" i="28" s="1"/>
  <c r="AF20" i="22"/>
  <c r="AF26" i="22"/>
  <c r="AF163" i="25"/>
  <c r="BG163" i="28" s="1"/>
  <c r="AF22" i="21"/>
  <c r="AF241" i="25"/>
  <c r="BG241" i="28" s="1"/>
  <c r="AF123" i="25"/>
  <c r="BG123" i="28" s="1"/>
  <c r="AF130" i="25"/>
  <c r="BG130" i="28" s="1"/>
  <c r="AF126" i="25"/>
  <c r="BG126" i="28" s="1"/>
  <c r="AF33" i="21"/>
  <c r="AF252" i="25"/>
  <c r="BG252" i="28" s="1"/>
  <c r="AF132" i="25"/>
  <c r="BG132" i="28" s="1"/>
  <c r="AF128" i="25"/>
  <c r="BG128" i="28" s="1"/>
  <c r="AF38" i="22"/>
  <c r="AF175" i="25"/>
  <c r="BG175" i="28" s="1"/>
  <c r="AF33" i="22"/>
  <c r="AF170" i="25"/>
  <c r="BG170" i="28" s="1"/>
  <c r="AF66" i="22"/>
  <c r="AF75" i="22"/>
  <c r="AF57" i="21"/>
  <c r="AF97" i="21"/>
  <c r="AF278" i="25"/>
  <c r="BG278" i="28" s="1"/>
  <c r="AF67" i="21"/>
  <c r="AF50" i="21"/>
  <c r="AF90" i="21"/>
  <c r="AF196" i="25"/>
  <c r="BG196" i="28" s="1"/>
  <c r="AF97" i="22"/>
  <c r="AF209" i="25"/>
  <c r="BG209" i="28" s="1"/>
  <c r="AF114" i="22"/>
  <c r="AF229" i="25"/>
  <c r="BG229" i="28" s="1"/>
  <c r="AF10" i="21"/>
  <c r="AF38" i="21"/>
  <c r="AF257" i="25"/>
  <c r="BG257" i="28" s="1"/>
  <c r="AF65" i="21"/>
  <c r="AF246" i="25"/>
  <c r="BG246" i="28" s="1"/>
  <c r="AF27" i="21"/>
  <c r="AF261" i="25"/>
  <c r="BG261" i="28" s="1"/>
  <c r="AF42" i="21"/>
  <c r="AF69" i="22"/>
  <c r="AF238" i="25"/>
  <c r="BG238" i="28" s="1"/>
  <c r="AF19" i="21"/>
  <c r="AF11" i="21"/>
  <c r="AF230" i="25"/>
  <c r="BG230" i="28" s="1"/>
  <c r="AF117" i="25"/>
  <c r="BG117" i="28" s="1"/>
  <c r="AF25" i="21"/>
  <c r="AF244" i="25"/>
  <c r="BG244" i="28" s="1"/>
  <c r="AF122" i="25"/>
  <c r="BG122" i="28" s="1"/>
  <c r="AF134" i="25"/>
  <c r="BG134" i="28" s="1"/>
  <c r="AF58" i="22"/>
  <c r="AF136" i="25"/>
  <c r="BG136" i="28" s="1"/>
  <c r="AF138" i="25"/>
  <c r="BG138" i="28" s="1"/>
  <c r="AF42" i="22"/>
  <c r="AF179" i="25"/>
  <c r="BG179" i="28" s="1"/>
  <c r="AF174" i="25"/>
  <c r="BG174" i="28" s="1"/>
  <c r="AF37" i="22"/>
  <c r="AF260" i="25"/>
  <c r="BG260" i="28" s="1"/>
  <c r="AF41" i="21"/>
  <c r="AF74" i="22"/>
  <c r="AF77" i="22"/>
  <c r="AF75" i="21"/>
  <c r="AF74" i="21"/>
  <c r="AF73" i="21"/>
  <c r="AF55" i="21"/>
  <c r="AF53" i="21"/>
  <c r="AF104" i="21"/>
  <c r="AF91" i="22"/>
  <c r="AF88" i="22"/>
  <c r="AF14" i="21"/>
  <c r="AF233" i="25"/>
  <c r="BG233" i="28" s="1"/>
  <c r="AF180" i="25"/>
  <c r="BG180" i="28" s="1"/>
  <c r="AF43" i="22"/>
  <c r="AF63" i="22"/>
  <c r="AF113" i="25"/>
  <c r="BG113" i="28" s="1"/>
  <c r="AF114" i="25"/>
  <c r="BG114" i="28" s="1"/>
  <c r="AF10" i="22"/>
  <c r="AF147" i="25"/>
  <c r="BG147" i="28" s="1"/>
  <c r="AF27" i="22"/>
  <c r="AF164" i="25"/>
  <c r="BG164" i="28" s="1"/>
  <c r="AF243" i="25"/>
  <c r="BG243" i="28" s="1"/>
  <c r="AF24" i="21"/>
  <c r="AF57" i="22"/>
  <c r="AF50" i="22"/>
  <c r="AF127" i="25"/>
  <c r="BG127" i="28" s="1"/>
  <c r="AF52" i="22"/>
  <c r="AF41" i="22"/>
  <c r="AF178" i="25"/>
  <c r="BG178" i="28" s="1"/>
  <c r="AF35" i="22"/>
  <c r="AF172" i="25"/>
  <c r="BG172" i="28" s="1"/>
  <c r="AF176" i="25"/>
  <c r="BG176" i="28" s="1"/>
  <c r="AF39" i="22"/>
  <c r="AF67" i="22"/>
  <c r="AF68" i="22"/>
  <c r="AF62" i="22"/>
  <c r="AF70" i="21"/>
  <c r="AF69" i="21"/>
  <c r="AF52" i="21"/>
  <c r="AF213" i="25"/>
  <c r="BG213" i="28" s="1"/>
  <c r="AF118" i="22"/>
  <c r="AF210" i="25"/>
  <c r="BG210" i="28" s="1"/>
  <c r="AF115" i="22"/>
  <c r="AF114" i="21"/>
  <c r="AF291" i="25"/>
  <c r="BG291" i="28" s="1"/>
  <c r="AF119" i="25"/>
  <c r="BG119" i="28" s="1"/>
  <c r="AF30" i="22"/>
  <c r="AF167" i="25"/>
  <c r="BG167" i="28" s="1"/>
  <c r="AF82" i="22"/>
  <c r="AF56" i="21"/>
  <c r="AF16" i="22"/>
  <c r="AF153" i="25"/>
  <c r="BG153" i="28" s="1"/>
  <c r="AF120" i="25"/>
  <c r="BG120" i="28" s="1"/>
  <c r="AF40" i="22"/>
  <c r="AF177" i="25"/>
  <c r="BG177" i="28" s="1"/>
  <c r="AF35" i="21"/>
  <c r="AF254" i="25"/>
  <c r="BG254" i="28" s="1"/>
  <c r="AF51" i="22"/>
  <c r="AF155" i="25"/>
  <c r="BG155" i="28" s="1"/>
  <c r="AF18" i="22"/>
  <c r="AF112" i="25"/>
  <c r="BG112" i="28" s="1"/>
  <c r="AF235" i="25"/>
  <c r="BG235" i="28" s="1"/>
  <c r="AF16" i="21"/>
  <c r="AF121" i="25"/>
  <c r="BG121" i="28" s="1"/>
  <c r="AF159" i="25"/>
  <c r="BG159" i="28" s="1"/>
  <c r="AF22" i="22"/>
  <c r="AF40" i="21"/>
  <c r="AF259" i="25"/>
  <c r="BG259" i="28" s="1"/>
  <c r="AF49" i="22"/>
  <c r="AF56" i="22"/>
  <c r="AF29" i="21"/>
  <c r="AF248" i="25"/>
  <c r="BG248" i="28" s="1"/>
  <c r="AF249" i="25"/>
  <c r="BG249" i="28" s="1"/>
  <c r="AF30" i="21"/>
  <c r="AF34" i="21"/>
  <c r="AF253" i="25"/>
  <c r="BG253" i="28" s="1"/>
  <c r="AF129" i="25"/>
  <c r="BG129" i="28" s="1"/>
  <c r="AF79" i="22"/>
  <c r="AF73" i="22"/>
  <c r="AF80" i="22"/>
  <c r="AF54" i="21"/>
  <c r="AF107" i="21"/>
  <c r="AF106" i="21"/>
  <c r="AF68" i="21"/>
  <c r="AF276" i="25"/>
  <c r="BG276" i="28" s="1"/>
  <c r="AF95" i="21"/>
  <c r="AF92" i="21"/>
  <c r="AF104" i="22"/>
  <c r="AF122" i="22"/>
  <c r="AF217" i="25"/>
  <c r="BG217" i="28" s="1"/>
  <c r="AF121" i="22"/>
  <c r="AF216" i="25"/>
  <c r="BG216" i="28" s="1"/>
  <c r="AF107" i="22"/>
  <c r="AF215" i="25"/>
  <c r="BG215" i="28" s="1"/>
  <c r="AF120" i="22"/>
  <c r="AF106" i="22"/>
  <c r="AF105" i="22"/>
  <c r="AF218" i="25"/>
  <c r="BG218" i="28" s="1"/>
  <c r="AF123" i="22"/>
  <c r="AA56" i="20"/>
  <c r="AB57" i="14"/>
  <c r="AA110" i="19"/>
  <c r="AA205" i="24"/>
  <c r="AQ205" i="28" s="1"/>
  <c r="AS205" i="28" s="1"/>
  <c r="AA294" i="24"/>
  <c r="AQ294" i="28" s="1"/>
  <c r="AS294" i="28" s="1"/>
  <c r="AA117" i="18"/>
  <c r="AA59" i="20"/>
  <c r="AB60" i="14"/>
  <c r="AA102" i="20"/>
  <c r="AB103" i="14"/>
  <c r="AA268" i="24"/>
  <c r="AQ268" i="28" s="1"/>
  <c r="AS268" i="28" s="1"/>
  <c r="AA60" i="18"/>
  <c r="AA101" i="18"/>
  <c r="AA282" i="24"/>
  <c r="AQ282" i="28" s="1"/>
  <c r="AS282" i="28" s="1"/>
  <c r="AA94" i="19"/>
  <c r="AA193" i="24"/>
  <c r="AQ193" i="28" s="1"/>
  <c r="AS193" i="28" s="1"/>
  <c r="AA48" i="19"/>
  <c r="AA185" i="24"/>
  <c r="AQ185" i="28" s="1"/>
  <c r="AS185" i="28" s="1"/>
  <c r="AA100" i="20"/>
  <c r="AB101" i="14"/>
  <c r="AA46" i="18"/>
  <c r="AA265" i="24"/>
  <c r="AQ265" i="28" s="1"/>
  <c r="AS265" i="28" s="1"/>
  <c r="AA72" i="19"/>
  <c r="AA187" i="24"/>
  <c r="AQ187" i="28" s="1"/>
  <c r="AS187" i="28" s="1"/>
  <c r="AA46" i="19"/>
  <c r="AA183" i="24"/>
  <c r="AQ183" i="28" s="1"/>
  <c r="AS183" i="28" s="1"/>
  <c r="AA275" i="24"/>
  <c r="AQ275" i="28" s="1"/>
  <c r="AS275" i="28" s="1"/>
  <c r="AA94" i="18"/>
  <c r="AA103" i="18"/>
  <c r="AA284" i="24"/>
  <c r="AQ284" i="28" s="1"/>
  <c r="AS284" i="28" s="1"/>
  <c r="AA272" i="24"/>
  <c r="AQ272" i="28" s="1"/>
  <c r="AS272" i="28" s="1"/>
  <c r="AA85" i="18"/>
  <c r="AA186" i="24"/>
  <c r="AQ186" i="28" s="1"/>
  <c r="AS186" i="28" s="1"/>
  <c r="AA60" i="19"/>
  <c r="AA85" i="19"/>
  <c r="AA190" i="24"/>
  <c r="AQ190" i="28" s="1"/>
  <c r="AS190" i="28" s="1"/>
  <c r="AA48" i="18"/>
  <c r="AA267" i="24"/>
  <c r="AQ267" i="28" s="1"/>
  <c r="AS267" i="28" s="1"/>
  <c r="AA274" i="24"/>
  <c r="AQ274" i="28" s="1"/>
  <c r="AS274" i="28" s="1"/>
  <c r="AA87" i="18"/>
  <c r="AA13" i="18"/>
  <c r="AA232" i="24"/>
  <c r="AQ232" i="28" s="1"/>
  <c r="AS232" i="28" s="1"/>
  <c r="AA112" i="18"/>
  <c r="AA289" i="24"/>
  <c r="AQ289" i="28" s="1"/>
  <c r="AS289" i="28" s="1"/>
  <c r="AA9" i="18"/>
  <c r="AA228" i="24"/>
  <c r="AQ228" i="28" s="1"/>
  <c r="AS228" i="28" s="1"/>
  <c r="AA103" i="19"/>
  <c r="AA202" i="24"/>
  <c r="AQ202" i="28" s="1"/>
  <c r="AS202" i="28" s="1"/>
  <c r="AA200" i="24"/>
  <c r="AQ200" i="28" s="1"/>
  <c r="AS200" i="28" s="1"/>
  <c r="AA101" i="19"/>
  <c r="AA111" i="24"/>
  <c r="AQ111" i="28" s="1"/>
  <c r="AS111" i="28" s="1"/>
  <c r="AA101" i="20"/>
  <c r="AB102" i="14"/>
  <c r="AA57" i="20"/>
  <c r="AB58" i="14"/>
  <c r="AA99" i="20"/>
  <c r="AB100" i="14"/>
  <c r="AA221" i="24"/>
  <c r="AQ221" i="28" s="1"/>
  <c r="AS221" i="28" s="1"/>
  <c r="AA126" i="19"/>
  <c r="AA223" i="24"/>
  <c r="AQ223" i="28" s="1"/>
  <c r="AS223" i="28" s="1"/>
  <c r="AA128" i="19"/>
  <c r="AA282" i="14"/>
  <c r="AA72" i="18"/>
  <c r="AA269" i="24"/>
  <c r="AQ269" i="28" s="1"/>
  <c r="AS269" i="28" s="1"/>
  <c r="AA108" i="24"/>
  <c r="AQ108" i="28" s="1"/>
  <c r="AS108" i="28" s="1"/>
  <c r="AA58" i="20"/>
  <c r="AB59" i="14"/>
  <c r="AA207" i="24"/>
  <c r="AQ207" i="28" s="1"/>
  <c r="AS207" i="28" s="1"/>
  <c r="AA112" i="19"/>
  <c r="AA9" i="19"/>
  <c r="AA146" i="24"/>
  <c r="AQ146" i="28" s="1"/>
  <c r="AS146" i="28" s="1"/>
  <c r="AA13" i="19"/>
  <c r="AA150" i="24"/>
  <c r="AQ150" i="28" s="1"/>
  <c r="AS150" i="28" s="1"/>
  <c r="AA110" i="18"/>
  <c r="AA287" i="24"/>
  <c r="AQ287" i="28" s="1"/>
  <c r="AS287" i="28" s="1"/>
  <c r="AA87" i="19"/>
  <c r="AA192" i="24"/>
  <c r="AQ192" i="28" s="1"/>
  <c r="AS192" i="28" s="1"/>
  <c r="AC102" i="25"/>
  <c r="AX102" i="28" s="1"/>
  <c r="AC498" i="17"/>
  <c r="AC109" i="23"/>
  <c r="AD110" i="17"/>
  <c r="AC387" i="25"/>
  <c r="AX387" i="28" s="1"/>
  <c r="AC31" i="23"/>
  <c r="AD32" i="17"/>
  <c r="AC319" i="25"/>
  <c r="AX319" i="28" s="1"/>
  <c r="AS71" i="28"/>
  <c r="AS26" i="28"/>
  <c r="AS70" i="28"/>
  <c r="AS68" i="28"/>
  <c r="Z58" i="24"/>
  <c r="AN58" i="28" s="1"/>
  <c r="AS69" i="28"/>
  <c r="AO67" i="28"/>
  <c r="AP67" i="28" s="1"/>
  <c r="AO64" i="28"/>
  <c r="AP64" i="28" s="1"/>
  <c r="AO36" i="28"/>
  <c r="AO22" i="28"/>
  <c r="AP22" i="28" s="1"/>
  <c r="AO66" i="28"/>
  <c r="AP66" i="28" s="1"/>
  <c r="AO34" i="28"/>
  <c r="AP34" i="28" s="1"/>
  <c r="AO12" i="28"/>
  <c r="AP12" i="28" s="1"/>
  <c r="AO62" i="28"/>
  <c r="AP62" i="28" s="1"/>
  <c r="AO61" i="28"/>
  <c r="AP61" i="28" s="1"/>
  <c r="AO63" i="28"/>
  <c r="AP63" i="28" s="1"/>
  <c r="AO29" i="28"/>
  <c r="AP29" i="28" s="1"/>
  <c r="AO65" i="28"/>
  <c r="AP65" i="28" s="1"/>
  <c r="AO21" i="28"/>
  <c r="AP21" i="28" s="1"/>
  <c r="AO20" i="28"/>
  <c r="AP20" i="28" s="1"/>
  <c r="AO24" i="28"/>
  <c r="AP24" i="28" s="1"/>
  <c r="AO96" i="28"/>
  <c r="AO18" i="28"/>
  <c r="AP18" i="28" s="1"/>
  <c r="AO59" i="28"/>
  <c r="AP59" i="28" s="1"/>
  <c r="AO55" i="28"/>
  <c r="AP55" i="28" s="1"/>
  <c r="AO23" i="28"/>
  <c r="AP23" i="28" s="1"/>
  <c r="AL27" i="28"/>
  <c r="AM27" i="28" s="1"/>
  <c r="AL58" i="28"/>
  <c r="AM58" i="28" s="1"/>
  <c r="AE79" i="25"/>
  <c r="BD79" i="28" s="1"/>
  <c r="AC93" i="23"/>
  <c r="AC376" i="25"/>
  <c r="AX376" i="28" s="1"/>
  <c r="AD94" i="17"/>
  <c r="AN96" i="28"/>
  <c r="AP96" i="28" s="1"/>
  <c r="AN93" i="28"/>
  <c r="AP93" i="28" s="1"/>
  <c r="AE419" i="17"/>
  <c r="AE32" i="23" s="1"/>
  <c r="AA68" i="20"/>
  <c r="AB69" i="14"/>
  <c r="AA351" i="24"/>
  <c r="AQ351" i="28" s="1"/>
  <c r="AA89" i="20"/>
  <c r="AB90" i="14"/>
  <c r="AA372" i="24"/>
  <c r="AQ372" i="28" s="1"/>
  <c r="AS372" i="28" s="1"/>
  <c r="AB43" i="14"/>
  <c r="AA42" i="20"/>
  <c r="AA330" i="24"/>
  <c r="AQ330" i="28" s="1"/>
  <c r="AS330" i="28" s="1"/>
  <c r="AA107" i="20"/>
  <c r="AB108" i="14"/>
  <c r="AA385" i="24"/>
  <c r="AQ385" i="28" s="1"/>
  <c r="AS385" i="28" s="1"/>
  <c r="AB24" i="14"/>
  <c r="AA23" i="20"/>
  <c r="AA311" i="24"/>
  <c r="AQ311" i="28" s="1"/>
  <c r="AB19" i="14"/>
  <c r="AA18" i="20"/>
  <c r="AA306" i="24"/>
  <c r="AQ306" i="28" s="1"/>
  <c r="AA80" i="20"/>
  <c r="AA363" i="24"/>
  <c r="AQ363" i="28" s="1"/>
  <c r="AS363" i="28" s="1"/>
  <c r="AB81" i="14"/>
  <c r="AB111" i="14"/>
  <c r="AA110" i="20"/>
  <c r="AA388" i="24"/>
  <c r="AQ388" i="28" s="1"/>
  <c r="AS388" i="28" s="1"/>
  <c r="AB52" i="14"/>
  <c r="AA51" i="20"/>
  <c r="AA339" i="24"/>
  <c r="AQ339" i="28" s="1"/>
  <c r="AS339" i="28" s="1"/>
  <c r="AA94" i="20"/>
  <c r="AB95" i="14"/>
  <c r="AA377" i="24"/>
  <c r="AQ377" i="28" s="1"/>
  <c r="AS377" i="28" s="1"/>
  <c r="AB110" i="14"/>
  <c r="AA109" i="20"/>
  <c r="AA387" i="24"/>
  <c r="AQ387" i="28" s="1"/>
  <c r="AS387" i="28" s="1"/>
  <c r="AA74" i="20"/>
  <c r="AB75" i="14"/>
  <c r="AA357" i="24"/>
  <c r="AQ357" i="28" s="1"/>
  <c r="AA49" i="20"/>
  <c r="AA337" i="24"/>
  <c r="AQ337" i="28" s="1"/>
  <c r="AS337" i="28" s="1"/>
  <c r="AA435" i="14"/>
  <c r="AB50" i="14"/>
  <c r="AA36" i="20"/>
  <c r="AA324" i="24"/>
  <c r="AQ324" i="28" s="1"/>
  <c r="AS324" i="28" s="1"/>
  <c r="AB37" i="14"/>
  <c r="AB87" i="14"/>
  <c r="AA369" i="24"/>
  <c r="AQ369" i="28" s="1"/>
  <c r="AS369" i="28" s="1"/>
  <c r="AA86" i="20"/>
  <c r="AB25" i="14"/>
  <c r="AA24" i="20"/>
  <c r="AA312" i="24"/>
  <c r="AQ312" i="28" s="1"/>
  <c r="AS312" i="28" s="1"/>
  <c r="AB31" i="14"/>
  <c r="AA318" i="24"/>
  <c r="AQ318" i="28" s="1"/>
  <c r="AS318" i="28" s="1"/>
  <c r="AA30" i="20"/>
  <c r="AA34" i="20"/>
  <c r="AA322" i="24"/>
  <c r="AQ322" i="28" s="1"/>
  <c r="AB35" i="14"/>
  <c r="AA485" i="14"/>
  <c r="AA98" i="14"/>
  <c r="AB21" i="14"/>
  <c r="AA20" i="20"/>
  <c r="AA308" i="24"/>
  <c r="AQ308" i="28" s="1"/>
  <c r="AA314" i="24"/>
  <c r="AQ314" i="28" s="1"/>
  <c r="AA26" i="20"/>
  <c r="AB27" i="14"/>
  <c r="AA316" i="24"/>
  <c r="AQ316" i="28" s="1"/>
  <c r="AA28" i="20"/>
  <c r="AB29" i="14"/>
  <c r="AB84" i="14"/>
  <c r="AA83" i="20"/>
  <c r="AA366" i="24"/>
  <c r="AQ366" i="28" s="1"/>
  <c r="AS366" i="28" s="1"/>
  <c r="AA333" i="24"/>
  <c r="AQ333" i="28" s="1"/>
  <c r="AS333" i="28" s="1"/>
  <c r="AA45" i="20"/>
  <c r="AB46" i="14"/>
  <c r="AA302" i="24"/>
  <c r="AQ302" i="28" s="1"/>
  <c r="AS302" i="28" s="1"/>
  <c r="AB15" i="14"/>
  <c r="AA14" i="20"/>
  <c r="AB68" i="14"/>
  <c r="AA350" i="24"/>
  <c r="AQ350" i="28" s="1"/>
  <c r="AA67" i="20"/>
  <c r="AA65" i="20"/>
  <c r="AA451" i="14"/>
  <c r="AB66" i="14"/>
  <c r="AA348" i="24"/>
  <c r="AQ348" i="28" s="1"/>
  <c r="AA72" i="20"/>
  <c r="AA355" i="24"/>
  <c r="AQ355" i="28" s="1"/>
  <c r="AB73" i="14"/>
  <c r="AA13" i="24"/>
  <c r="AQ13" i="28" s="1"/>
  <c r="AS13" i="28" s="1"/>
  <c r="AA498" i="14"/>
  <c r="AA102" i="24"/>
  <c r="AQ102" i="28" s="1"/>
  <c r="AS102" i="28" s="1"/>
  <c r="AA307" i="24"/>
  <c r="AQ307" i="28" s="1"/>
  <c r="AB20" i="14"/>
  <c r="AA19" i="20"/>
  <c r="Z380" i="24"/>
  <c r="AN380" i="28" s="1"/>
  <c r="AP380" i="28" s="1"/>
  <c r="Z97" i="20"/>
  <c r="AA11" i="14"/>
  <c r="AA12" i="24"/>
  <c r="AQ12" i="28" s="1"/>
  <c r="AA398" i="14"/>
  <c r="AB44" i="14"/>
  <c r="AA331" i="24"/>
  <c r="AQ331" i="28" s="1"/>
  <c r="AS331" i="28" s="1"/>
  <c r="AA43" i="20"/>
  <c r="AA373" i="24"/>
  <c r="AQ373" i="28" s="1"/>
  <c r="AS373" i="28" s="1"/>
  <c r="AB91" i="14"/>
  <c r="AA90" i="20"/>
  <c r="AA313" i="24"/>
  <c r="AQ313" i="28" s="1"/>
  <c r="AB26" i="14"/>
  <c r="AA25" i="20"/>
  <c r="AA91" i="20"/>
  <c r="AA374" i="24"/>
  <c r="AQ374" i="28" s="1"/>
  <c r="AS374" i="28" s="1"/>
  <c r="AB92" i="14"/>
  <c r="AA106" i="14"/>
  <c r="AA49" i="24"/>
  <c r="AQ49" i="28" s="1"/>
  <c r="AS49" i="28" s="1"/>
  <c r="AA85" i="20"/>
  <c r="AA368" i="24"/>
  <c r="AQ368" i="28" s="1"/>
  <c r="AS368" i="28" s="1"/>
  <c r="AB86" i="14"/>
  <c r="AA60" i="24"/>
  <c r="AQ60" i="28" s="1"/>
  <c r="AA108" i="20"/>
  <c r="AA386" i="24"/>
  <c r="AQ386" i="28" s="1"/>
  <c r="AS386" i="28" s="1"/>
  <c r="AB109" i="14"/>
  <c r="AA399" i="14"/>
  <c r="AB14" i="14"/>
  <c r="AA301" i="24"/>
  <c r="AQ301" i="28" s="1"/>
  <c r="AS301" i="28" s="1"/>
  <c r="AA13" i="20"/>
  <c r="AA352" i="24"/>
  <c r="AQ352" i="28" s="1"/>
  <c r="AA69" i="20"/>
  <c r="AB70" i="14"/>
  <c r="AA315" i="24"/>
  <c r="AQ315" i="28" s="1"/>
  <c r="AA27" i="20"/>
  <c r="AB28" i="14"/>
  <c r="AA32" i="20"/>
  <c r="AA320" i="24"/>
  <c r="AQ320" i="28" s="1"/>
  <c r="AS320" i="28" s="1"/>
  <c r="AB33" i="14"/>
  <c r="AB107" i="14"/>
  <c r="AA106" i="20"/>
  <c r="AA384" i="24"/>
  <c r="AQ384" i="28" s="1"/>
  <c r="AS384" i="28" s="1"/>
  <c r="AA39" i="20"/>
  <c r="AA327" i="24"/>
  <c r="AQ327" i="28" s="1"/>
  <c r="AS327" i="28" s="1"/>
  <c r="AB40" i="14"/>
  <c r="AA365" i="24"/>
  <c r="AQ365" i="28" s="1"/>
  <c r="AS365" i="28" s="1"/>
  <c r="AB83" i="14"/>
  <c r="AA82" i="20"/>
  <c r="AA81" i="20"/>
  <c r="AA364" i="24"/>
  <c r="AQ364" i="28" s="1"/>
  <c r="AS364" i="28" s="1"/>
  <c r="AB82" i="14"/>
  <c r="AA17" i="24"/>
  <c r="AQ17" i="28" s="1"/>
  <c r="Z345" i="24"/>
  <c r="AN345" i="28" s="1"/>
  <c r="Z62" i="20"/>
  <c r="AA362" i="24"/>
  <c r="AQ362" i="28" s="1"/>
  <c r="AS362" i="28" s="1"/>
  <c r="AA79" i="20"/>
  <c r="AB80" i="14"/>
  <c r="AB51" i="14"/>
  <c r="AA338" i="24"/>
  <c r="AQ338" i="28" s="1"/>
  <c r="AS338" i="28" s="1"/>
  <c r="AA50" i="20"/>
  <c r="Z10" i="20"/>
  <c r="Z298" i="24"/>
  <c r="AN298" i="28" s="1"/>
  <c r="Z395" i="14"/>
  <c r="AA77" i="20"/>
  <c r="AA360" i="24"/>
  <c r="AQ360" i="28" s="1"/>
  <c r="AB78" i="14"/>
  <c r="AA356" i="24"/>
  <c r="AQ356" i="28" s="1"/>
  <c r="AB74" i="14"/>
  <c r="AA73" i="20"/>
  <c r="AA353" i="24"/>
  <c r="AQ353" i="28" s="1"/>
  <c r="AA70" i="20"/>
  <c r="AB71" i="14"/>
  <c r="AB67" i="14"/>
  <c r="AA66" i="20"/>
  <c r="AA349" i="24"/>
  <c r="AQ349" i="28" s="1"/>
  <c r="AA41" i="20"/>
  <c r="AA329" i="24"/>
  <c r="AQ329" i="28" s="1"/>
  <c r="AS329" i="28" s="1"/>
  <c r="AB42" i="14"/>
  <c r="AA321" i="24"/>
  <c r="AQ321" i="28" s="1"/>
  <c r="AA33" i="20"/>
  <c r="AB34" i="14"/>
  <c r="AA328" i="24"/>
  <c r="AQ328" i="28" s="1"/>
  <c r="AS328" i="28" s="1"/>
  <c r="AA40" i="20"/>
  <c r="AB41" i="14"/>
  <c r="AA305" i="24"/>
  <c r="AQ305" i="28" s="1"/>
  <c r="AA403" i="14"/>
  <c r="AB18" i="14"/>
  <c r="AA17" i="20"/>
  <c r="AA59" i="24"/>
  <c r="AQ59" i="28" s="1"/>
  <c r="AA450" i="14"/>
  <c r="AA55" i="24"/>
  <c r="AQ55" i="28" s="1"/>
  <c r="AA71" i="20"/>
  <c r="AA354" i="24"/>
  <c r="AQ354" i="28" s="1"/>
  <c r="AB72" i="14"/>
  <c r="Z9" i="24"/>
  <c r="AN9" i="28" s="1"/>
  <c r="AA93" i="20"/>
  <c r="AA376" i="24"/>
  <c r="AQ376" i="28" s="1"/>
  <c r="AS376" i="28" s="1"/>
  <c r="AB94" i="14"/>
  <c r="AA76" i="20"/>
  <c r="AA359" i="24"/>
  <c r="AQ359" i="28" s="1"/>
  <c r="AS359" i="28" s="1"/>
  <c r="AB77" i="14"/>
  <c r="AB47" i="14"/>
  <c r="AA334" i="24"/>
  <c r="AQ334" i="28" s="1"/>
  <c r="AS334" i="28" s="1"/>
  <c r="AA46" i="20"/>
  <c r="AA340" i="24"/>
  <c r="AQ340" i="28" s="1"/>
  <c r="AS340" i="28" s="1"/>
  <c r="AA52" i="20"/>
  <c r="AB53" i="14"/>
  <c r="AB22" i="14"/>
  <c r="AA309" i="24"/>
  <c r="AQ309" i="28" s="1"/>
  <c r="AA21" i="20"/>
  <c r="AA35" i="20"/>
  <c r="AB36" i="14"/>
  <c r="AA323" i="24"/>
  <c r="AQ323" i="28" s="1"/>
  <c r="AA29" i="20"/>
  <c r="AB30" i="14"/>
  <c r="AA317" i="24"/>
  <c r="AQ317" i="28" s="1"/>
  <c r="AB56" i="14"/>
  <c r="AA55" i="20"/>
  <c r="AA441" i="14"/>
  <c r="AB88" i="14"/>
  <c r="AA370" i="24"/>
  <c r="AQ370" i="28" s="1"/>
  <c r="AS370" i="28" s="1"/>
  <c r="AA87" i="20"/>
  <c r="AA22" i="20"/>
  <c r="AA310" i="24"/>
  <c r="AQ310" i="28" s="1"/>
  <c r="AB23" i="14"/>
  <c r="AB76" i="14"/>
  <c r="AA358" i="24"/>
  <c r="AQ358" i="28" s="1"/>
  <c r="AA75" i="20"/>
  <c r="AA38" i="20"/>
  <c r="AA326" i="24"/>
  <c r="AQ326" i="28" s="1"/>
  <c r="AS326" i="28" s="1"/>
  <c r="AB39" i="14"/>
  <c r="AA44" i="20"/>
  <c r="AB45" i="14"/>
  <c r="AA332" i="24"/>
  <c r="AQ332" i="28" s="1"/>
  <c r="AS332" i="28" s="1"/>
  <c r="AA78" i="20"/>
  <c r="AA361" i="24"/>
  <c r="AQ361" i="28" s="1"/>
  <c r="AS361" i="28" s="1"/>
  <c r="AB79" i="14"/>
  <c r="AA31" i="20"/>
  <c r="AA319" i="24"/>
  <c r="AQ319" i="28" s="1"/>
  <c r="AS319" i="28" s="1"/>
  <c r="AB32" i="14"/>
  <c r="AB38" i="14"/>
  <c r="AA37" i="20"/>
  <c r="AA325" i="24"/>
  <c r="AQ325" i="28" s="1"/>
  <c r="AA371" i="24"/>
  <c r="AQ371" i="28" s="1"/>
  <c r="AS371" i="28" s="1"/>
  <c r="AA88" i="20"/>
  <c r="AB89" i="14"/>
  <c r="AA367" i="24"/>
  <c r="AQ367" i="28" s="1"/>
  <c r="AS367" i="28" s="1"/>
  <c r="AB85" i="14"/>
  <c r="AA84" i="20"/>
  <c r="AA375" i="24"/>
  <c r="AQ375" i="28" s="1"/>
  <c r="AS375" i="28" s="1"/>
  <c r="AB93" i="14"/>
  <c r="AA92" i="20"/>
  <c r="AC90" i="23"/>
  <c r="AD91" i="17"/>
  <c r="AC373" i="25"/>
  <c r="AX373" i="28" s="1"/>
  <c r="AA29" i="17"/>
  <c r="AA29" i="25" s="1"/>
  <c r="AR29" i="28" s="1"/>
  <c r="AS29" i="28" s="1"/>
  <c r="AE103" i="17"/>
  <c r="AE489" i="17" s="1"/>
  <c r="AE102" i="23" s="1"/>
  <c r="AC94" i="23"/>
  <c r="AC377" i="25"/>
  <c r="AX377" i="28" s="1"/>
  <c r="AD95" i="17"/>
  <c r="AB46" i="17"/>
  <c r="AB46" i="25" s="1"/>
  <c r="AU46" i="28" s="1"/>
  <c r="AB463" i="17"/>
  <c r="AB359" i="25" s="1"/>
  <c r="AU359" i="28" s="1"/>
  <c r="AA73" i="23"/>
  <c r="AB79" i="17"/>
  <c r="AB465" i="17" s="1"/>
  <c r="AE493" i="17"/>
  <c r="AE106" i="23" s="1"/>
  <c r="AE102" i="17"/>
  <c r="AE488" i="17" s="1"/>
  <c r="AE101" i="23" s="1"/>
  <c r="AD101" i="23"/>
  <c r="AA355" i="25"/>
  <c r="AR355" i="28" s="1"/>
  <c r="AE375" i="25"/>
  <c r="BD375" i="28" s="1"/>
  <c r="AE186" i="25"/>
  <c r="BD186" i="28" s="1"/>
  <c r="AE60" i="22"/>
  <c r="Z351" i="25"/>
  <c r="AO351" i="28" s="1"/>
  <c r="AP351" i="28" s="1"/>
  <c r="Z349" i="25"/>
  <c r="AO349" i="28" s="1"/>
  <c r="AP349" i="28" s="1"/>
  <c r="Z306" i="25"/>
  <c r="AO306" i="28" s="1"/>
  <c r="AP306" i="28" s="1"/>
  <c r="X9" i="25"/>
  <c r="AI9" i="28" s="1"/>
  <c r="AJ9" i="28" s="1"/>
  <c r="AE111" i="25"/>
  <c r="BD111" i="28" s="1"/>
  <c r="AB44" i="25"/>
  <c r="AU44" i="28" s="1"/>
  <c r="AE187" i="25"/>
  <c r="BD187" i="28" s="1"/>
  <c r="AE72" i="22"/>
  <c r="AE207" i="25"/>
  <c r="BD207" i="28" s="1"/>
  <c r="AE112" i="22"/>
  <c r="AE284" i="25"/>
  <c r="BD284" i="28" s="1"/>
  <c r="AA35" i="25"/>
  <c r="AR35" i="28" s="1"/>
  <c r="AS35" i="28" s="1"/>
  <c r="AA38" i="25"/>
  <c r="AR38" i="28" s="1"/>
  <c r="AS38" i="28" s="1"/>
  <c r="AD83" i="25"/>
  <c r="BA83" i="28" s="1"/>
  <c r="Z339" i="25"/>
  <c r="AO339" i="28" s="1"/>
  <c r="AD82" i="25"/>
  <c r="BA82" i="28" s="1"/>
  <c r="AA313" i="25"/>
  <c r="AR313" i="28" s="1"/>
  <c r="AC364" i="25"/>
  <c r="AX364" i="28" s="1"/>
  <c r="Z309" i="25"/>
  <c r="AO309" i="28" s="1"/>
  <c r="AP309" i="28" s="1"/>
  <c r="AE150" i="25"/>
  <c r="BD150" i="28" s="1"/>
  <c r="AE13" i="22"/>
  <c r="AE366" i="25"/>
  <c r="BD366" i="28" s="1"/>
  <c r="AE183" i="25"/>
  <c r="BD183" i="28" s="1"/>
  <c r="AE46" i="22"/>
  <c r="AE223" i="25"/>
  <c r="BD223" i="28" s="1"/>
  <c r="AE128" i="22"/>
  <c r="AE274" i="25"/>
  <c r="BD274" i="28" s="1"/>
  <c r="AA39" i="25"/>
  <c r="AR39" i="28" s="1"/>
  <c r="AA51" i="25"/>
  <c r="AR51" i="28" s="1"/>
  <c r="AD99" i="25"/>
  <c r="BA99" i="28" s="1"/>
  <c r="AE232" i="25"/>
  <c r="BD232" i="28" s="1"/>
  <c r="AE190" i="25"/>
  <c r="BD190" i="28" s="1"/>
  <c r="AE85" i="22"/>
  <c r="AE221" i="25"/>
  <c r="BD221" i="28" s="1"/>
  <c r="AE126" i="22"/>
  <c r="AE272" i="25"/>
  <c r="BD272" i="28" s="1"/>
  <c r="AA101" i="25"/>
  <c r="AR101" i="28" s="1"/>
  <c r="AA40" i="25"/>
  <c r="AR40" i="28" s="1"/>
  <c r="AA361" i="25"/>
  <c r="AR361" i="28" s="1"/>
  <c r="X298" i="25"/>
  <c r="AI298" i="28" s="1"/>
  <c r="AJ298" i="28" s="1"/>
  <c r="Z346" i="25"/>
  <c r="AO346" i="28" s="1"/>
  <c r="AP346" i="28" s="1"/>
  <c r="AB334" i="25"/>
  <c r="AU334" i="28" s="1"/>
  <c r="AD98" i="25"/>
  <c r="BA98" i="28" s="1"/>
  <c r="AB380" i="25"/>
  <c r="AU380" i="28" s="1"/>
  <c r="AB72" i="25"/>
  <c r="AU72" i="28" s="1"/>
  <c r="Z321" i="25"/>
  <c r="AO321" i="28" s="1"/>
  <c r="AP321" i="28" s="1"/>
  <c r="AE200" i="25"/>
  <c r="BD200" i="28" s="1"/>
  <c r="AE101" i="22"/>
  <c r="AE265" i="25"/>
  <c r="BD265" i="28" s="1"/>
  <c r="AE282" i="25"/>
  <c r="BD282" i="28" s="1"/>
  <c r="Z383" i="25"/>
  <c r="AO383" i="28" s="1"/>
  <c r="AA53" i="25"/>
  <c r="AR53" i="28" s="1"/>
  <c r="Z342" i="25"/>
  <c r="AO342" i="28" s="1"/>
  <c r="AP342" i="28" s="1"/>
  <c r="AB301" i="25"/>
  <c r="AU301" i="28" s="1"/>
  <c r="AA30" i="25"/>
  <c r="AR30" i="28" s="1"/>
  <c r="AS30" i="28" s="1"/>
  <c r="AA80" i="25"/>
  <c r="AR80" i="28" s="1"/>
  <c r="Y314" i="25"/>
  <c r="AL314" i="28" s="1"/>
  <c r="AM314" i="28" s="1"/>
  <c r="Z310" i="25"/>
  <c r="AO310" i="28" s="1"/>
  <c r="AP310" i="28" s="1"/>
  <c r="Z352" i="25"/>
  <c r="AO352" i="28" s="1"/>
  <c r="AP352" i="28" s="1"/>
  <c r="AE192" i="25"/>
  <c r="BD192" i="28" s="1"/>
  <c r="AE87" i="22"/>
  <c r="AE275" i="25"/>
  <c r="BD275" i="28" s="1"/>
  <c r="AE287" i="25"/>
  <c r="BD287" i="28" s="1"/>
  <c r="AA37" i="25"/>
  <c r="AR37" i="28" s="1"/>
  <c r="Z323" i="25"/>
  <c r="AO323" i="28" s="1"/>
  <c r="AP323" i="28" s="1"/>
  <c r="AB25" i="25"/>
  <c r="AU25" i="28" s="1"/>
  <c r="AD78" i="25"/>
  <c r="BA78" i="28" s="1"/>
  <c r="Z316" i="25"/>
  <c r="AO316" i="28" s="1"/>
  <c r="AP316" i="28" s="1"/>
  <c r="AD84" i="25"/>
  <c r="BA84" i="28" s="1"/>
  <c r="Z308" i="25"/>
  <c r="AO308" i="28" s="1"/>
  <c r="AP308" i="28" s="1"/>
  <c r="Z305" i="25"/>
  <c r="AO305" i="28" s="1"/>
  <c r="AP305" i="28" s="1"/>
  <c r="Z311" i="25"/>
  <c r="AO311" i="28" s="1"/>
  <c r="AP311" i="28" s="1"/>
  <c r="Z348" i="25"/>
  <c r="AO348" i="28" s="1"/>
  <c r="AP348" i="28" s="1"/>
  <c r="Y17" i="25"/>
  <c r="AL17" i="28" s="1"/>
  <c r="AM17" i="28" s="1"/>
  <c r="AA357" i="25"/>
  <c r="AR357" i="28" s="1"/>
  <c r="AE362" i="25"/>
  <c r="BD362" i="28" s="1"/>
  <c r="AE185" i="25"/>
  <c r="BD185" i="28" s="1"/>
  <c r="AE48" i="22"/>
  <c r="AE193" i="25"/>
  <c r="BD193" i="28" s="1"/>
  <c r="AE94" i="22"/>
  <c r="AE267" i="25"/>
  <c r="BD267" i="28" s="1"/>
  <c r="AE294" i="25"/>
  <c r="BD294" i="28" s="1"/>
  <c r="AA42" i="25"/>
  <c r="AR42" i="28" s="1"/>
  <c r="AA73" i="25"/>
  <c r="AR73" i="28" s="1"/>
  <c r="AS73" i="28" s="1"/>
  <c r="AC372" i="25"/>
  <c r="AX372" i="28" s="1"/>
  <c r="AA358" i="25"/>
  <c r="AR358" i="28" s="1"/>
  <c r="AC374" i="25"/>
  <c r="AX374" i="28" s="1"/>
  <c r="Z354" i="25"/>
  <c r="AO354" i="28" s="1"/>
  <c r="AP354" i="28" s="1"/>
  <c r="Z60" i="25"/>
  <c r="Z353" i="25"/>
  <c r="AO353" i="28" s="1"/>
  <c r="AP353" i="28" s="1"/>
  <c r="Z350" i="25"/>
  <c r="AO350" i="28" s="1"/>
  <c r="AP350" i="28" s="1"/>
  <c r="Z13" i="25"/>
  <c r="AE368" i="25"/>
  <c r="BD368" i="28" s="1"/>
  <c r="AE202" i="25"/>
  <c r="BD202" i="28" s="1"/>
  <c r="AE103" i="22"/>
  <c r="AE269" i="25"/>
  <c r="BD269" i="28" s="1"/>
  <c r="AA43" i="25"/>
  <c r="AR43" i="28" s="1"/>
  <c r="AA333" i="25"/>
  <c r="AR333" i="28" s="1"/>
  <c r="AA28" i="25"/>
  <c r="AR28" i="28" s="1"/>
  <c r="AS28" i="28" s="1"/>
  <c r="Y345" i="25"/>
  <c r="AL345" i="28" s="1"/>
  <c r="AM345" i="28" s="1"/>
  <c r="Z299" i="25"/>
  <c r="AO299" i="28" s="1"/>
  <c r="AP299" i="28" s="1"/>
  <c r="Z337" i="25"/>
  <c r="AO337" i="28" s="1"/>
  <c r="AE97" i="25"/>
  <c r="BD97" i="28" s="1"/>
  <c r="Z307" i="25"/>
  <c r="AO307" i="28" s="1"/>
  <c r="AP307" i="28" s="1"/>
  <c r="AE205" i="25"/>
  <c r="BD205" i="28" s="1"/>
  <c r="AE110" i="22"/>
  <c r="AE268" i="25"/>
  <c r="BD268" i="28" s="1"/>
  <c r="AE108" i="25"/>
  <c r="BD108" i="28" s="1"/>
  <c r="AA41" i="25"/>
  <c r="AR41" i="28" s="1"/>
  <c r="Z49" i="25"/>
  <c r="AO49" i="28" s="1"/>
  <c r="AB45" i="25"/>
  <c r="AU45" i="28" s="1"/>
  <c r="AB302" i="25"/>
  <c r="AU302" i="28" s="1"/>
  <c r="AC363" i="25"/>
  <c r="AX363" i="28" s="1"/>
  <c r="AB74" i="17"/>
  <c r="AB460" i="17" s="1"/>
  <c r="AB73" i="23" s="1"/>
  <c r="AA356" i="25"/>
  <c r="AR356" i="28" s="1"/>
  <c r="AA417" i="17"/>
  <c r="AA30" i="23" s="1"/>
  <c r="AA31" i="25"/>
  <c r="AR31" i="28" s="1"/>
  <c r="AE48" i="21"/>
  <c r="AE72" i="21"/>
  <c r="AE13" i="21"/>
  <c r="AE60" i="21"/>
  <c r="AE103" i="21"/>
  <c r="AE87" i="21"/>
  <c r="AE85" i="21"/>
  <c r="AE46" i="21"/>
  <c r="AE101" i="21"/>
  <c r="AD475" i="17"/>
  <c r="AD88" i="23" s="1"/>
  <c r="AE94" i="21"/>
  <c r="AE110" i="21"/>
  <c r="AE117" i="21"/>
  <c r="AD92" i="17"/>
  <c r="Z435" i="17"/>
  <c r="Z48" i="23" s="1"/>
  <c r="AD81" i="17"/>
  <c r="AA437" i="17"/>
  <c r="AA50" i="23" s="1"/>
  <c r="AB431" i="17"/>
  <c r="AB44" i="23" s="1"/>
  <c r="AA427" i="17"/>
  <c r="AA40" i="23" s="1"/>
  <c r="AD474" i="17"/>
  <c r="AD87" i="23" s="1"/>
  <c r="AA443" i="17"/>
  <c r="AA56" i="23" s="1"/>
  <c r="AD473" i="17"/>
  <c r="AD86" i="23" s="1"/>
  <c r="AB26" i="17"/>
  <c r="AD82" i="17"/>
  <c r="AA429" i="17"/>
  <c r="AA42" i="23" s="1"/>
  <c r="AA424" i="17"/>
  <c r="AD495" i="17"/>
  <c r="AD108" i="23" s="1"/>
  <c r="AC15" i="17"/>
  <c r="AA20" i="17"/>
  <c r="AA425" i="17"/>
  <c r="AA38" i="23" s="1"/>
  <c r="AB446" i="17"/>
  <c r="AB59" i="23" s="1"/>
  <c r="AC47" i="17"/>
  <c r="AD494" i="17"/>
  <c r="AD107" i="23" s="1"/>
  <c r="AA19" i="17"/>
  <c r="AA21" i="17"/>
  <c r="AA18" i="17"/>
  <c r="Z63" i="17"/>
  <c r="AA24" i="17"/>
  <c r="AB430" i="17"/>
  <c r="AB43" i="23" s="1"/>
  <c r="AC14" i="17"/>
  <c r="AA416" i="17"/>
  <c r="AA29" i="23" s="1"/>
  <c r="AA471" i="17"/>
  <c r="AA84" i="23" s="1"/>
  <c r="Y11" i="17"/>
  <c r="AF84" i="17"/>
  <c r="AA428" i="17"/>
  <c r="AA41" i="23" s="1"/>
  <c r="AC487" i="17"/>
  <c r="AC100" i="23" s="1"/>
  <c r="AA22" i="17"/>
  <c r="AA23" i="17"/>
  <c r="AF93" i="17"/>
  <c r="AA426" i="17"/>
  <c r="AA39" i="23" s="1"/>
  <c r="AA445" i="17"/>
  <c r="AA58" i="23" s="1"/>
  <c r="AB411" i="17"/>
  <c r="AB24" i="23" s="1"/>
  <c r="AD469" i="17"/>
  <c r="AD82" i="23" s="1"/>
  <c r="AA442" i="17"/>
  <c r="AA55" i="23" s="1"/>
  <c r="AF80" i="17"/>
  <c r="AA421" i="17"/>
  <c r="AA34" i="23" s="1"/>
  <c r="AA439" i="17"/>
  <c r="AA52" i="23" s="1"/>
  <c r="AA464" i="17"/>
  <c r="AA77" i="23" s="1"/>
  <c r="AD90" i="17"/>
  <c r="AC485" i="17"/>
  <c r="AC98" i="23" s="1"/>
  <c r="AB76" i="17"/>
  <c r="AF86" i="17"/>
  <c r="AC486" i="17"/>
  <c r="AC99" i="23" s="1"/>
  <c r="AA423" i="17"/>
  <c r="AA55" i="17"/>
  <c r="AA414" i="17"/>
  <c r="AA27" i="23" s="1"/>
  <c r="AA444" i="17"/>
  <c r="AA57" i="23" s="1"/>
  <c r="AE282" i="17"/>
  <c r="AA12" i="17"/>
  <c r="AA66" i="17"/>
  <c r="AB75" i="17"/>
  <c r="AA68" i="17"/>
  <c r="AA69" i="17"/>
  <c r="AA67" i="17"/>
  <c r="AB73" i="17"/>
  <c r="AA36" i="17"/>
  <c r="AA52" i="17"/>
  <c r="AA106" i="17"/>
  <c r="AA497" i="17"/>
  <c r="AA110" i="23" s="1"/>
  <c r="AA64" i="17"/>
  <c r="AC98" i="17"/>
  <c r="AA50" i="17"/>
  <c r="AF388" i="17"/>
  <c r="AF285" i="17"/>
  <c r="AF161" i="17"/>
  <c r="AB6" i="14"/>
  <c r="AG5" i="17"/>
  <c r="AA70" i="17"/>
  <c r="AA71" i="17"/>
  <c r="AA72" i="17"/>
  <c r="AA13" i="17"/>
  <c r="Y403" i="17"/>
  <c r="Y16" i="23" s="1"/>
  <c r="Z27" i="17"/>
  <c r="X395" i="17"/>
  <c r="X8" i="23" s="1"/>
  <c r="AA34" i="17"/>
  <c r="Z451" i="17"/>
  <c r="Z64" i="23" s="1"/>
  <c r="Z399" i="17"/>
  <c r="Z12" i="23" s="1"/>
  <c r="AB123" i="14"/>
  <c r="AB171" i="14"/>
  <c r="AB134" i="14"/>
  <c r="AB139" i="14"/>
  <c r="AB156" i="14"/>
  <c r="AB179" i="14"/>
  <c r="AB298" i="14"/>
  <c r="AB313" i="14"/>
  <c r="AB339" i="14"/>
  <c r="AB303" i="14"/>
  <c r="AB225" i="14"/>
  <c r="AB367" i="14"/>
  <c r="AB374" i="14"/>
  <c r="AB249" i="14"/>
  <c r="AB328" i="14"/>
  <c r="AB309" i="14"/>
  <c r="AB174" i="14"/>
  <c r="AB210" i="14"/>
  <c r="AB233" i="14"/>
  <c r="AB202" i="14"/>
  <c r="AB186" i="14"/>
  <c r="AB241" i="14"/>
  <c r="AB213" i="14"/>
  <c r="AB217" i="14"/>
  <c r="AB371" i="14"/>
  <c r="AB221" i="14"/>
  <c r="AB151" i="14"/>
  <c r="AB145" i="14"/>
  <c r="AB345" i="14"/>
  <c r="AB183" i="14"/>
  <c r="AB163" i="14"/>
  <c r="AB355" i="14"/>
  <c r="AB357" i="14"/>
  <c r="AB327" i="14"/>
  <c r="AB304" i="14"/>
  <c r="AB382" i="14"/>
  <c r="AB325" i="14"/>
  <c r="AB351" i="14"/>
  <c r="AB338" i="14"/>
  <c r="AB317" i="14"/>
  <c r="AB194" i="14"/>
  <c r="AB146" i="14"/>
  <c r="AB140" i="14"/>
  <c r="AB342" i="14"/>
  <c r="AB153" i="14"/>
  <c r="AB149" i="14"/>
  <c r="AB352" i="14"/>
  <c r="AB354" i="14"/>
  <c r="AB275" i="14"/>
  <c r="AB314" i="14"/>
  <c r="AB389" i="14"/>
  <c r="AB291" i="14"/>
  <c r="AB353" i="14"/>
  <c r="AB319" i="14"/>
  <c r="AB381" i="14"/>
  <c r="AB169" i="14"/>
  <c r="AB302" i="14"/>
  <c r="AB258" i="14"/>
  <c r="AB315" i="14"/>
  <c r="AB127" i="14"/>
  <c r="AB208" i="14"/>
  <c r="AB226" i="14"/>
  <c r="AB191" i="14"/>
  <c r="AB209" i="14"/>
  <c r="AB207" i="14"/>
  <c r="AB222" i="14"/>
  <c r="AB203" i="14"/>
  <c r="AB219" i="14"/>
  <c r="AB287" i="14"/>
  <c r="AB184" i="14"/>
  <c r="AB130" i="14"/>
  <c r="AB383" i="14"/>
  <c r="AB390" i="14"/>
  <c r="AB148" i="14"/>
  <c r="AB154" i="14"/>
  <c r="AB177" i="14"/>
  <c r="AB356" i="14"/>
  <c r="AB372" i="14"/>
  <c r="AB274" i="14"/>
  <c r="AB332" i="14"/>
  <c r="AB296" i="14"/>
  <c r="AB308" i="14"/>
  <c r="AB310" i="14"/>
  <c r="AB329" i="14"/>
  <c r="AB132" i="14"/>
  <c r="AB271" i="14"/>
  <c r="AB201" i="14"/>
  <c r="AB243" i="14"/>
  <c r="AB181" i="14"/>
  <c r="AB306" i="14"/>
  <c r="AB266" i="14"/>
  <c r="AB195" i="14"/>
  <c r="AB193" i="14"/>
  <c r="AB244" i="14"/>
  <c r="AB182" i="14"/>
  <c r="AB205" i="14"/>
  <c r="AB188" i="14"/>
  <c r="AB230" i="14"/>
  <c r="AB119" i="14"/>
  <c r="AB152" i="14"/>
  <c r="AB141" i="14"/>
  <c r="AB368" i="14"/>
  <c r="AB170" i="14"/>
  <c r="AB133" i="14"/>
  <c r="AB311" i="14"/>
  <c r="AB364" i="14"/>
  <c r="AB268" i="14"/>
  <c r="AB155" i="14"/>
  <c r="AB290" i="14"/>
  <c r="AB305" i="14"/>
  <c r="AB307" i="14"/>
  <c r="AB326" i="14"/>
  <c r="AB349" i="14"/>
  <c r="AB231" i="14"/>
  <c r="AB185" i="14"/>
  <c r="AB240" i="14"/>
  <c r="AB340" i="14"/>
  <c r="AB272" i="14"/>
  <c r="AB227" i="14"/>
  <c r="AB166" i="14"/>
  <c r="AB242" i="14"/>
  <c r="AB270" i="14"/>
  <c r="AB189" i="14"/>
  <c r="AB220" i="14"/>
  <c r="AB216" i="14"/>
  <c r="AB265" i="14"/>
  <c r="AB138" i="14"/>
  <c r="AB131" i="14"/>
  <c r="AB172" i="14"/>
  <c r="AB365" i="14"/>
  <c r="AB144" i="14"/>
  <c r="AB175" i="14"/>
  <c r="AB358" i="14"/>
  <c r="AB366" i="14"/>
  <c r="AB293" i="14"/>
  <c r="AB380" i="14"/>
  <c r="AB267" i="14"/>
  <c r="AB330" i="14"/>
  <c r="AB337" i="14"/>
  <c r="AB312" i="14"/>
  <c r="AB343" i="14"/>
  <c r="AB228" i="14"/>
  <c r="AB187" i="14"/>
  <c r="AB247" i="14"/>
  <c r="AB259" i="14"/>
  <c r="AB297" i="14"/>
  <c r="AB232" i="14"/>
  <c r="AB292" i="14"/>
  <c r="AB300" i="14"/>
  <c r="AB215" i="14"/>
  <c r="AB178" i="14"/>
  <c r="AB373" i="14"/>
  <c r="AB295" i="14"/>
  <c r="AB135" i="14"/>
  <c r="AB269" i="14"/>
  <c r="AB162" i="14"/>
  <c r="AB150" i="14"/>
  <c r="AB136" i="14"/>
  <c r="AB122" i="14"/>
  <c r="AB142" i="14"/>
  <c r="AB147" i="14"/>
  <c r="AB299" i="14"/>
  <c r="AB341" i="14"/>
  <c r="AB129" i="14"/>
  <c r="AB344" i="14"/>
  <c r="AB350" i="14"/>
  <c r="AB250" i="14"/>
  <c r="AB301" i="14"/>
  <c r="AB294" i="14"/>
  <c r="AB234" i="14"/>
  <c r="AB143" i="14"/>
  <c r="AB128" i="14"/>
  <c r="AB120" i="14"/>
  <c r="AB204" i="14"/>
  <c r="AB167" i="14"/>
  <c r="AB168" i="14"/>
  <c r="AB173" i="14"/>
  <c r="AB333" i="14"/>
  <c r="AB316" i="14"/>
  <c r="AB121" i="14"/>
  <c r="AB346" i="14"/>
  <c r="AB257" i="14"/>
  <c r="AB273" i="14"/>
  <c r="AB334" i="14"/>
  <c r="AB286" i="14"/>
  <c r="AB331" i="14"/>
  <c r="AB318" i="14"/>
  <c r="AB229" i="14"/>
  <c r="AB176" i="14"/>
  <c r="AB218" i="14"/>
  <c r="AB192" i="14"/>
  <c r="AB190" i="14"/>
  <c r="AB248" i="14"/>
  <c r="AB180" i="14"/>
  <c r="AB256" i="14"/>
  <c r="AB214" i="14"/>
  <c r="AB137" i="14"/>
  <c r="AB206" i="14"/>
  <c r="AB62" i="19" l="1"/>
  <c r="AB128" i="24"/>
  <c r="AT128" i="28" s="1"/>
  <c r="AV128" i="28" s="1"/>
  <c r="AB163" i="24"/>
  <c r="AT163" i="28" s="1"/>
  <c r="AV163" i="28" s="1"/>
  <c r="AB26" i="19"/>
  <c r="AB37" i="19"/>
  <c r="AB174" i="24"/>
  <c r="AT174" i="28" s="1"/>
  <c r="AV174" i="28" s="1"/>
  <c r="AB30" i="19"/>
  <c r="AB167" i="24"/>
  <c r="AT167" i="28" s="1"/>
  <c r="AV167" i="28" s="1"/>
  <c r="AB70" i="19"/>
  <c r="AB212" i="24"/>
  <c r="AT212" i="28" s="1"/>
  <c r="AV212" i="28" s="1"/>
  <c r="AB117" i="19"/>
  <c r="AB65" i="19"/>
  <c r="AB104" i="19"/>
  <c r="AB255" i="14"/>
  <c r="AB78" i="19"/>
  <c r="AB63" i="19"/>
  <c r="AB118" i="19"/>
  <c r="AB213" i="24"/>
  <c r="AT213" i="28" s="1"/>
  <c r="AV213" i="28" s="1"/>
  <c r="AB92" i="19"/>
  <c r="AB55" i="19"/>
  <c r="AB169" i="24"/>
  <c r="AT169" i="28" s="1"/>
  <c r="AV169" i="28" s="1"/>
  <c r="AB32" i="19"/>
  <c r="AB61" i="19"/>
  <c r="AB212" i="14"/>
  <c r="AB165" i="24"/>
  <c r="AT165" i="28" s="1"/>
  <c r="AV165" i="28" s="1"/>
  <c r="AB28" i="19"/>
  <c r="AB238" i="24"/>
  <c r="AT238" i="28" s="1"/>
  <c r="AV238" i="28" s="1"/>
  <c r="AB19" i="18"/>
  <c r="AB24" i="18"/>
  <c r="AB243" i="24"/>
  <c r="AT243" i="28" s="1"/>
  <c r="AV243" i="28" s="1"/>
  <c r="AB90" i="19"/>
  <c r="AB41" i="19"/>
  <c r="AB178" i="24"/>
  <c r="AT178" i="28" s="1"/>
  <c r="AV178" i="28" s="1"/>
  <c r="AB57" i="19"/>
  <c r="AB113" i="19"/>
  <c r="AB264" i="14"/>
  <c r="AB278" i="14"/>
  <c r="AB208" i="24"/>
  <c r="AT208" i="28" s="1"/>
  <c r="AV208" i="28" s="1"/>
  <c r="AB89" i="19"/>
  <c r="AB96" i="19"/>
  <c r="AB195" i="24"/>
  <c r="AT195" i="28" s="1"/>
  <c r="AV195" i="28" s="1"/>
  <c r="AB64" i="19"/>
  <c r="AB16" i="18"/>
  <c r="AB235" i="24"/>
  <c r="AT235" i="28" s="1"/>
  <c r="AV235" i="28" s="1"/>
  <c r="AB14" i="19"/>
  <c r="AB151" i="24"/>
  <c r="AT151" i="28" s="1"/>
  <c r="AV151" i="28" s="1"/>
  <c r="AB165" i="14"/>
  <c r="AB43" i="19"/>
  <c r="AB180" i="24"/>
  <c r="AT180" i="28" s="1"/>
  <c r="AV180" i="28" s="1"/>
  <c r="AB39" i="19"/>
  <c r="AB176" i="24"/>
  <c r="AT176" i="28" s="1"/>
  <c r="AV176" i="28" s="1"/>
  <c r="AB120" i="24"/>
  <c r="AT120" i="28" s="1"/>
  <c r="AV120" i="28" s="1"/>
  <c r="AB171" i="24"/>
  <c r="AT171" i="28" s="1"/>
  <c r="AV171" i="28" s="1"/>
  <c r="AB34" i="19"/>
  <c r="AB38" i="19"/>
  <c r="AB175" i="24"/>
  <c r="AT175" i="28" s="1"/>
  <c r="AV175" i="28" s="1"/>
  <c r="AB67" i="19"/>
  <c r="AB80" i="19"/>
  <c r="AB75" i="19"/>
  <c r="AB114" i="19"/>
  <c r="AB209" i="24"/>
  <c r="AT209" i="28" s="1"/>
  <c r="AV209" i="28" s="1"/>
  <c r="AB74" i="19"/>
  <c r="AB136" i="24"/>
  <c r="AT136" i="28" s="1"/>
  <c r="AV136" i="28" s="1"/>
  <c r="AB50" i="19"/>
  <c r="AB40" i="19"/>
  <c r="AB177" i="24"/>
  <c r="AT177" i="28" s="1"/>
  <c r="AV177" i="28" s="1"/>
  <c r="AB173" i="24"/>
  <c r="AT173" i="28" s="1"/>
  <c r="AV173" i="28" s="1"/>
  <c r="AB36" i="19"/>
  <c r="AB240" i="24"/>
  <c r="AT240" i="28" s="1"/>
  <c r="AV240" i="28" s="1"/>
  <c r="AB21" i="18"/>
  <c r="AB120" i="19"/>
  <c r="AB215" i="24"/>
  <c r="AT215" i="28" s="1"/>
  <c r="AV215" i="28" s="1"/>
  <c r="AB249" i="24"/>
  <c r="AT249" i="28" s="1"/>
  <c r="AV249" i="28" s="1"/>
  <c r="AB30" i="18"/>
  <c r="AB56" i="19"/>
  <c r="AB11" i="18"/>
  <c r="AB230" i="24"/>
  <c r="AT230" i="28" s="1"/>
  <c r="AV230" i="28" s="1"/>
  <c r="AB81" i="19"/>
  <c r="AB66" i="19"/>
  <c r="AB82" i="19"/>
  <c r="AB107" i="19"/>
  <c r="AB64" i="18"/>
  <c r="AB29" i="19"/>
  <c r="AB166" i="24"/>
  <c r="AT166" i="28" s="1"/>
  <c r="AV166" i="28" s="1"/>
  <c r="AB126" i="14"/>
  <c r="AB112" i="24"/>
  <c r="AT112" i="28" s="1"/>
  <c r="AV112" i="28" s="1"/>
  <c r="AB179" i="24"/>
  <c r="AT179" i="28" s="1"/>
  <c r="AV179" i="28" s="1"/>
  <c r="AB42" i="19"/>
  <c r="AB58" i="19"/>
  <c r="AB24" i="19"/>
  <c r="AB161" i="24"/>
  <c r="AT161" i="28" s="1"/>
  <c r="AV161" i="28" s="1"/>
  <c r="AB51" i="19"/>
  <c r="AB95" i="19"/>
  <c r="AB246" i="14"/>
  <c r="AB194" i="24"/>
  <c r="AT194" i="28" s="1"/>
  <c r="AV194" i="28" s="1"/>
  <c r="AB88" i="19"/>
  <c r="AB239" i="14"/>
  <c r="AB91" i="19"/>
  <c r="AB258" i="24"/>
  <c r="AT258" i="28" s="1"/>
  <c r="AV258" i="28" s="1"/>
  <c r="AB39" i="18"/>
  <c r="AB54" i="19"/>
  <c r="AB159" i="24"/>
  <c r="AT159" i="28" s="1"/>
  <c r="AV159" i="28" s="1"/>
  <c r="AB22" i="19"/>
  <c r="AB77" i="19"/>
  <c r="AB53" i="19"/>
  <c r="AB35" i="19"/>
  <c r="AB172" i="24"/>
  <c r="AT172" i="28" s="1"/>
  <c r="AV172" i="28" s="1"/>
  <c r="AB33" i="19"/>
  <c r="AB170" i="24"/>
  <c r="AT170" i="28" s="1"/>
  <c r="AV170" i="28" s="1"/>
  <c r="AB49" i="19"/>
  <c r="AB200" i="14"/>
  <c r="AB106" i="19"/>
  <c r="AB69" i="19"/>
  <c r="AB252" i="24"/>
  <c r="AT252" i="28" s="1"/>
  <c r="AV252" i="28" s="1"/>
  <c r="AB33" i="18"/>
  <c r="AB42" i="18"/>
  <c r="AB261" i="24"/>
  <c r="AT261" i="28" s="1"/>
  <c r="AV261" i="28" s="1"/>
  <c r="AB68" i="19"/>
  <c r="AB76" i="19"/>
  <c r="AB79" i="19"/>
  <c r="AB119" i="19"/>
  <c r="AB214" i="24"/>
  <c r="AT214" i="28" s="1"/>
  <c r="AV214" i="28" s="1"/>
  <c r="AB26" i="18"/>
  <c r="AB245" i="24"/>
  <c r="AT245" i="28" s="1"/>
  <c r="AV245" i="28" s="1"/>
  <c r="AB41" i="18"/>
  <c r="AB260" i="24"/>
  <c r="AT260" i="28" s="1"/>
  <c r="AV260" i="28" s="1"/>
  <c r="AB52" i="18"/>
  <c r="AB55" i="18"/>
  <c r="AB278" i="24"/>
  <c r="AT278" i="28" s="1"/>
  <c r="AV278" i="28" s="1"/>
  <c r="AB97" i="18"/>
  <c r="AB67" i="18"/>
  <c r="AB348" i="14"/>
  <c r="AB73" i="18"/>
  <c r="AB117" i="24"/>
  <c r="AT117" i="28" s="1"/>
  <c r="AV117" i="28" s="1"/>
  <c r="AB154" i="24"/>
  <c r="AT154" i="28" s="1"/>
  <c r="AV154" i="28" s="1"/>
  <c r="AB17" i="19"/>
  <c r="AB122" i="24"/>
  <c r="AT122" i="28" s="1"/>
  <c r="AV122" i="28" s="1"/>
  <c r="AB97" i="19"/>
  <c r="AB196" i="24"/>
  <c r="AT196" i="28" s="1"/>
  <c r="AV196" i="28" s="1"/>
  <c r="AB386" i="14"/>
  <c r="AB393" i="14"/>
  <c r="AB377" i="14"/>
  <c r="AB10" i="18"/>
  <c r="AB229" i="24"/>
  <c r="AT229" i="28" s="1"/>
  <c r="AV229" i="28" s="1"/>
  <c r="AB361" i="14"/>
  <c r="AB285" i="14"/>
  <c r="AB322" i="14"/>
  <c r="AB18" i="18"/>
  <c r="AB237" i="24"/>
  <c r="AT237" i="28" s="1"/>
  <c r="AV237" i="28" s="1"/>
  <c r="AB255" i="24"/>
  <c r="AT255" i="28" s="1"/>
  <c r="AV255" i="28" s="1"/>
  <c r="AB36" i="18"/>
  <c r="AB50" i="18"/>
  <c r="AB53" i="18"/>
  <c r="AB105" i="18"/>
  <c r="AB62" i="18"/>
  <c r="AB98" i="18"/>
  <c r="AB279" i="24"/>
  <c r="AT279" i="28" s="1"/>
  <c r="AV279" i="28" s="1"/>
  <c r="AB58" i="18"/>
  <c r="AB244" i="24"/>
  <c r="AT244" i="28" s="1"/>
  <c r="AV244" i="28" s="1"/>
  <c r="AB25" i="18"/>
  <c r="AB336" i="14"/>
  <c r="AB61" i="18"/>
  <c r="AB250" i="24"/>
  <c r="AT250" i="28" s="1"/>
  <c r="AV250" i="28" s="1"/>
  <c r="AB31" i="18"/>
  <c r="AB253" i="24"/>
  <c r="AT253" i="28" s="1"/>
  <c r="AV253" i="28" s="1"/>
  <c r="AB34" i="18"/>
  <c r="AB262" i="24"/>
  <c r="AT262" i="28" s="1"/>
  <c r="AV262" i="28" s="1"/>
  <c r="AB43" i="18"/>
  <c r="AB370" i="14"/>
  <c r="AB276" i="24"/>
  <c r="AT276" i="28" s="1"/>
  <c r="AV276" i="28" s="1"/>
  <c r="AB95" i="18"/>
  <c r="AB91" i="18"/>
  <c r="AB216" i="24"/>
  <c r="AT216" i="28" s="1"/>
  <c r="AV216" i="28" s="1"/>
  <c r="AB121" i="19"/>
  <c r="AB197" i="24"/>
  <c r="AT197" i="28" s="1"/>
  <c r="AV197" i="28" s="1"/>
  <c r="AB98" i="19"/>
  <c r="AB54" i="18"/>
  <c r="AB248" i="24"/>
  <c r="AT248" i="28" s="1"/>
  <c r="AV248" i="28" s="1"/>
  <c r="AB29" i="18"/>
  <c r="AB32" i="18"/>
  <c r="AB251" i="24"/>
  <c r="AT251" i="28" s="1"/>
  <c r="AV251" i="28" s="1"/>
  <c r="AB77" i="18"/>
  <c r="AB75" i="18"/>
  <c r="AB224" i="14"/>
  <c r="AB73" i="19"/>
  <c r="AB105" i="19"/>
  <c r="AB74" i="18"/>
  <c r="AB115" i="19"/>
  <c r="AB210" i="24"/>
  <c r="AT210" i="28" s="1"/>
  <c r="AV210" i="28" s="1"/>
  <c r="AB233" i="24"/>
  <c r="AT233" i="28" s="1"/>
  <c r="AV233" i="28" s="1"/>
  <c r="AB289" i="14"/>
  <c r="AB14" i="18"/>
  <c r="AB239" i="24"/>
  <c r="AT239" i="28" s="1"/>
  <c r="AV239" i="28" s="1"/>
  <c r="AB20" i="18"/>
  <c r="AB234" i="24"/>
  <c r="AT234" i="28" s="1"/>
  <c r="AV234" i="28" s="1"/>
  <c r="AB15" i="18"/>
  <c r="AB49" i="18"/>
  <c r="AB324" i="14"/>
  <c r="AB27" i="18"/>
  <c r="AB246" i="24"/>
  <c r="AT246" i="28" s="1"/>
  <c r="AV246" i="28" s="1"/>
  <c r="AB70" i="18"/>
  <c r="AB68" i="18"/>
  <c r="AB104" i="18"/>
  <c r="AB379" i="14"/>
  <c r="AB140" i="24"/>
  <c r="AT140" i="28" s="1"/>
  <c r="AV140" i="28" s="1"/>
  <c r="AB56" i="18"/>
  <c r="AB290" i="24"/>
  <c r="AT290" i="28" s="1"/>
  <c r="AV290" i="28" s="1"/>
  <c r="AB113" i="18"/>
  <c r="AB388" i="14"/>
  <c r="AB106" i="18"/>
  <c r="AB63" i="18"/>
  <c r="AB114" i="24"/>
  <c r="AT114" i="28" s="1"/>
  <c r="AV114" i="28" s="1"/>
  <c r="AB236" i="24"/>
  <c r="AT236" i="28" s="1"/>
  <c r="AV236" i="28" s="1"/>
  <c r="AB17" i="18"/>
  <c r="AB211" i="24"/>
  <c r="AT211" i="28" s="1"/>
  <c r="AV211" i="28" s="1"/>
  <c r="AB116" i="19"/>
  <c r="AB217" i="24"/>
  <c r="AT217" i="28" s="1"/>
  <c r="AV217" i="28" s="1"/>
  <c r="AB122" i="19"/>
  <c r="AB257" i="24"/>
  <c r="AT257" i="28" s="1"/>
  <c r="AV257" i="28" s="1"/>
  <c r="AB38" i="18"/>
  <c r="AB28" i="18"/>
  <c r="AB247" i="24"/>
  <c r="AT247" i="28" s="1"/>
  <c r="AV247" i="28" s="1"/>
  <c r="AB37" i="18"/>
  <c r="AB256" i="24"/>
  <c r="AT256" i="28" s="1"/>
  <c r="AV256" i="28" s="1"/>
  <c r="AB259" i="24"/>
  <c r="AT259" i="28" s="1"/>
  <c r="AV259" i="28" s="1"/>
  <c r="AB40" i="18"/>
  <c r="AB65" i="18"/>
  <c r="AB90" i="18"/>
  <c r="AB88" i="18"/>
  <c r="AB363" i="14"/>
  <c r="AB277" i="24"/>
  <c r="AT277" i="28" s="1"/>
  <c r="AV277" i="28" s="1"/>
  <c r="AB96" i="18"/>
  <c r="AB123" i="19"/>
  <c r="AB218" i="24"/>
  <c r="AT218" i="28" s="1"/>
  <c r="AV218" i="28" s="1"/>
  <c r="AB51" i="18"/>
  <c r="AB22" i="18"/>
  <c r="AB241" i="24"/>
  <c r="AT241" i="28" s="1"/>
  <c r="AV241" i="28" s="1"/>
  <c r="AB57" i="18"/>
  <c r="AB23" i="18"/>
  <c r="AB242" i="24"/>
  <c r="AT242" i="28" s="1"/>
  <c r="AV242" i="28" s="1"/>
  <c r="AB82" i="18"/>
  <c r="AB254" i="24"/>
  <c r="AT254" i="28" s="1"/>
  <c r="AV254" i="28" s="1"/>
  <c r="AB35" i="18"/>
  <c r="AB80" i="18"/>
  <c r="AB78" i="18"/>
  <c r="AB81" i="18"/>
  <c r="AB27" i="19"/>
  <c r="AB164" i="24"/>
  <c r="AT164" i="28" s="1"/>
  <c r="AV164" i="28" s="1"/>
  <c r="AB158" i="24"/>
  <c r="AT158" i="28" s="1"/>
  <c r="AV158" i="28" s="1"/>
  <c r="AB21" i="19"/>
  <c r="AB132" i="24"/>
  <c r="AT132" i="28" s="1"/>
  <c r="AV132" i="28" s="1"/>
  <c r="AB23" i="19"/>
  <c r="AB160" i="24"/>
  <c r="AT160" i="28" s="1"/>
  <c r="AV160" i="28" s="1"/>
  <c r="AB118" i="24"/>
  <c r="AT118" i="28" s="1"/>
  <c r="AV118" i="28" s="1"/>
  <c r="AB25" i="19"/>
  <c r="AB162" i="24"/>
  <c r="AT162" i="28" s="1"/>
  <c r="AV162" i="28" s="1"/>
  <c r="AB76" i="18"/>
  <c r="AB79" i="18"/>
  <c r="AB141" i="24"/>
  <c r="AT141" i="28" s="1"/>
  <c r="AV141" i="28" s="1"/>
  <c r="AB16" i="19"/>
  <c r="AB153" i="24"/>
  <c r="AT153" i="28" s="1"/>
  <c r="AV153" i="28" s="1"/>
  <c r="AB127" i="24"/>
  <c r="AT127" i="28" s="1"/>
  <c r="AV127" i="28" s="1"/>
  <c r="AB129" i="24"/>
  <c r="AT129" i="28" s="1"/>
  <c r="AV129" i="28" s="1"/>
  <c r="AB18" i="19"/>
  <c r="AB155" i="24"/>
  <c r="AT155" i="28" s="1"/>
  <c r="AV155" i="28" s="1"/>
  <c r="AB139" i="24"/>
  <c r="AT139" i="28" s="1"/>
  <c r="AV139" i="28" s="1"/>
  <c r="AB134" i="24"/>
  <c r="AT134" i="28" s="1"/>
  <c r="AV134" i="28" s="1"/>
  <c r="AB11" i="19"/>
  <c r="AB148" i="24"/>
  <c r="AT148" i="28" s="1"/>
  <c r="AV148" i="28" s="1"/>
  <c r="AB124" i="24"/>
  <c r="AT124" i="28" s="1"/>
  <c r="AV124" i="28" s="1"/>
  <c r="AB15" i="19"/>
  <c r="AB152" i="24"/>
  <c r="AT152" i="28" s="1"/>
  <c r="AV152" i="28" s="1"/>
  <c r="AB89" i="18"/>
  <c r="AB92" i="18"/>
  <c r="AB133" i="24"/>
  <c r="AT133" i="28" s="1"/>
  <c r="AV133" i="28" s="1"/>
  <c r="AB138" i="24"/>
  <c r="AT138" i="28" s="1"/>
  <c r="AV138" i="28" s="1"/>
  <c r="AB168" i="24"/>
  <c r="AT168" i="28" s="1"/>
  <c r="AV168" i="28" s="1"/>
  <c r="AB31" i="19"/>
  <c r="AB119" i="24"/>
  <c r="AT119" i="28" s="1"/>
  <c r="AV119" i="28" s="1"/>
  <c r="AB52" i="19"/>
  <c r="AB121" i="24"/>
  <c r="AT121" i="28" s="1"/>
  <c r="AV121" i="28" s="1"/>
  <c r="AB20" i="19"/>
  <c r="AB157" i="24"/>
  <c r="AT157" i="28" s="1"/>
  <c r="AV157" i="28" s="1"/>
  <c r="AB126" i="24"/>
  <c r="AT126" i="28" s="1"/>
  <c r="AV126" i="28" s="1"/>
  <c r="AB291" i="24"/>
  <c r="AT291" i="28" s="1"/>
  <c r="AV291" i="28" s="1"/>
  <c r="AB114" i="18"/>
  <c r="AB66" i="18"/>
  <c r="AB69" i="18"/>
  <c r="AB156" i="24"/>
  <c r="AT156" i="28" s="1"/>
  <c r="AV156" i="28" s="1"/>
  <c r="AB19" i="19"/>
  <c r="AB135" i="24"/>
  <c r="AT135" i="28" s="1"/>
  <c r="AV135" i="28" s="1"/>
  <c r="AB116" i="24"/>
  <c r="AT116" i="28" s="1"/>
  <c r="AV116" i="28" s="1"/>
  <c r="AB137" i="24"/>
  <c r="AT137" i="28" s="1"/>
  <c r="AV137" i="28" s="1"/>
  <c r="AB107" i="18"/>
  <c r="AB125" i="24"/>
  <c r="AT125" i="28" s="1"/>
  <c r="AV125" i="28" s="1"/>
  <c r="AB130" i="24"/>
  <c r="AT130" i="28" s="1"/>
  <c r="AV130" i="28" s="1"/>
  <c r="AB113" i="24"/>
  <c r="AT113" i="28" s="1"/>
  <c r="AV113" i="28" s="1"/>
  <c r="AB280" i="14"/>
  <c r="AB262" i="14"/>
  <c r="AB10" i="19"/>
  <c r="AB147" i="24"/>
  <c r="AT147" i="28" s="1"/>
  <c r="AV147" i="28" s="1"/>
  <c r="AB161" i="14"/>
  <c r="AB198" i="14"/>
  <c r="AB253" i="14"/>
  <c r="AB237" i="14"/>
  <c r="AB123" i="24"/>
  <c r="AT123" i="28" s="1"/>
  <c r="AV123" i="28" s="1"/>
  <c r="AB118" i="14"/>
  <c r="AB115" i="24"/>
  <c r="AT115" i="28" s="1"/>
  <c r="AV115" i="28" s="1"/>
  <c r="AB131" i="24"/>
  <c r="AT131" i="28" s="1"/>
  <c r="AV131" i="28" s="1"/>
  <c r="AB443" i="14"/>
  <c r="AB444" i="14"/>
  <c r="AB446" i="14"/>
  <c r="AA130" i="19"/>
  <c r="AA225" i="24"/>
  <c r="AQ225" i="28" s="1"/>
  <c r="AS225" i="28" s="1"/>
  <c r="AB488" i="14"/>
  <c r="AB445" i="14"/>
  <c r="AD496" i="17"/>
  <c r="AD100" i="25"/>
  <c r="BA100" i="28" s="1"/>
  <c r="AC111" i="23"/>
  <c r="AC389" i="25"/>
  <c r="AX389" i="28" s="1"/>
  <c r="AD112" i="17"/>
  <c r="AD32" i="25"/>
  <c r="BA32" i="28" s="1"/>
  <c r="AD418" i="17"/>
  <c r="AS355" i="28"/>
  <c r="AS313" i="28"/>
  <c r="AS357" i="28"/>
  <c r="AS358" i="28"/>
  <c r="AS356" i="28"/>
  <c r="AO60" i="28"/>
  <c r="AP60" i="28" s="1"/>
  <c r="AO13" i="28"/>
  <c r="AF33" i="17"/>
  <c r="AF419" i="17" s="1"/>
  <c r="AF32" i="23" s="1"/>
  <c r="AD89" i="25"/>
  <c r="BA89" i="28" s="1"/>
  <c r="AD480" i="17"/>
  <c r="AA415" i="17"/>
  <c r="AA28" i="23" s="1"/>
  <c r="AA63" i="14"/>
  <c r="AA9" i="14" s="1"/>
  <c r="AE320" i="25"/>
  <c r="BD320" i="28" s="1"/>
  <c r="AB14" i="24"/>
  <c r="AT14" i="28" s="1"/>
  <c r="AV14" i="28" s="1"/>
  <c r="AB400" i="14"/>
  <c r="AB13" i="14"/>
  <c r="AB84" i="24"/>
  <c r="AT84" i="28" s="1"/>
  <c r="AV84" i="28" s="1"/>
  <c r="AB475" i="14"/>
  <c r="AB442" i="14"/>
  <c r="AB55" i="14"/>
  <c r="AB66" i="24"/>
  <c r="AT66" i="28" s="1"/>
  <c r="AB457" i="14"/>
  <c r="AB69" i="24"/>
  <c r="AT69" i="28" s="1"/>
  <c r="AB460" i="14"/>
  <c r="AA12" i="20"/>
  <c r="AA300" i="24"/>
  <c r="AQ300" i="28" s="1"/>
  <c r="AS300" i="28" s="1"/>
  <c r="AB472" i="14"/>
  <c r="AB81" i="24"/>
  <c r="AT81" i="28" s="1"/>
  <c r="AV81" i="28" s="1"/>
  <c r="AB44" i="24"/>
  <c r="AT44" i="28" s="1"/>
  <c r="AV44" i="28" s="1"/>
  <c r="AB430" i="14"/>
  <c r="AB401" i="14"/>
  <c r="AB15" i="24"/>
  <c r="AT15" i="28" s="1"/>
  <c r="AV15" i="28" s="1"/>
  <c r="AB79" i="24"/>
  <c r="AT79" i="28" s="1"/>
  <c r="AV79" i="28" s="1"/>
  <c r="AB470" i="14"/>
  <c r="AB421" i="14"/>
  <c r="AB35" i="24"/>
  <c r="AT35" i="28" s="1"/>
  <c r="AB37" i="24"/>
  <c r="AT37" i="28" s="1"/>
  <c r="AV37" i="28" s="1"/>
  <c r="AB423" i="14"/>
  <c r="AB100" i="24"/>
  <c r="AT100" i="28" s="1"/>
  <c r="AV100" i="28" s="1"/>
  <c r="AB496" i="14"/>
  <c r="AB52" i="24"/>
  <c r="AT52" i="28" s="1"/>
  <c r="AV52" i="28" s="1"/>
  <c r="AB438" i="14"/>
  <c r="AB24" i="24"/>
  <c r="AT24" i="28" s="1"/>
  <c r="AB410" i="14"/>
  <c r="AB85" i="24"/>
  <c r="AT85" i="28" s="1"/>
  <c r="AV85" i="28" s="1"/>
  <c r="AB476" i="14"/>
  <c r="AB77" i="24"/>
  <c r="AT77" i="28" s="1"/>
  <c r="AV77" i="28" s="1"/>
  <c r="AB468" i="14"/>
  <c r="AA64" i="20"/>
  <c r="AA347" i="24"/>
  <c r="AQ347" i="28" s="1"/>
  <c r="AB473" i="14"/>
  <c r="AB82" i="24"/>
  <c r="AT82" i="28" s="1"/>
  <c r="AV82" i="28" s="1"/>
  <c r="AB480" i="14"/>
  <c r="AB89" i="24"/>
  <c r="AT89" i="28" s="1"/>
  <c r="AV89" i="28" s="1"/>
  <c r="AA11" i="20"/>
  <c r="AA299" i="24"/>
  <c r="AQ299" i="28" s="1"/>
  <c r="AA397" i="14"/>
  <c r="AB12" i="14"/>
  <c r="AB459" i="14"/>
  <c r="AB68" i="24"/>
  <c r="AT68" i="28" s="1"/>
  <c r="AB419" i="14"/>
  <c r="AB33" i="24"/>
  <c r="AT33" i="28" s="1"/>
  <c r="AV33" i="28" s="1"/>
  <c r="AB479" i="14"/>
  <c r="AB88" i="24"/>
  <c r="AT88" i="28" s="1"/>
  <c r="AV88" i="28" s="1"/>
  <c r="AB418" i="14"/>
  <c r="AB32" i="24"/>
  <c r="AT32" i="28" s="1"/>
  <c r="AV32" i="28" s="1"/>
  <c r="AB416" i="14"/>
  <c r="AB30" i="24"/>
  <c r="AT30" i="28" s="1"/>
  <c r="AB18" i="24"/>
  <c r="AT18" i="28" s="1"/>
  <c r="AB404" i="14"/>
  <c r="AB17" i="14"/>
  <c r="AB34" i="24"/>
  <c r="AT34" i="28" s="1"/>
  <c r="AB420" i="14"/>
  <c r="AB73" i="24"/>
  <c r="AT73" i="28" s="1"/>
  <c r="AB464" i="14"/>
  <c r="AB495" i="14"/>
  <c r="AB99" i="24"/>
  <c r="AT99" i="28" s="1"/>
  <c r="AV99" i="28" s="1"/>
  <c r="AB406" i="14"/>
  <c r="AB20" i="24"/>
  <c r="AT20" i="28" s="1"/>
  <c r="AB46" i="24"/>
  <c r="AT46" i="28" s="1"/>
  <c r="AV46" i="28" s="1"/>
  <c r="AB432" i="14"/>
  <c r="AB415" i="14"/>
  <c r="AB29" i="24"/>
  <c r="AT29" i="28" s="1"/>
  <c r="AB461" i="14"/>
  <c r="AB70" i="24"/>
  <c r="AT70" i="28" s="1"/>
  <c r="AB90" i="24"/>
  <c r="AT90" i="28" s="1"/>
  <c r="AV90" i="28" s="1"/>
  <c r="AB481" i="14"/>
  <c r="AB87" i="24"/>
  <c r="AT87" i="28" s="1"/>
  <c r="AV87" i="28" s="1"/>
  <c r="AB478" i="14"/>
  <c r="AA304" i="24"/>
  <c r="AQ304" i="28" s="1"/>
  <c r="AA16" i="20"/>
  <c r="AB28" i="24"/>
  <c r="AT28" i="28" s="1"/>
  <c r="AB414" i="14"/>
  <c r="AB477" i="14"/>
  <c r="AB86" i="24"/>
  <c r="AT86" i="28" s="1"/>
  <c r="AV86" i="28" s="1"/>
  <c r="AA11" i="24"/>
  <c r="AQ11" i="28" s="1"/>
  <c r="AB25" i="24"/>
  <c r="AT25" i="28" s="1"/>
  <c r="AV25" i="28" s="1"/>
  <c r="AB411" i="14"/>
  <c r="AB453" i="14"/>
  <c r="AB62" i="24"/>
  <c r="AT62" i="28" s="1"/>
  <c r="AB45" i="24"/>
  <c r="AT45" i="28" s="1"/>
  <c r="AV45" i="28" s="1"/>
  <c r="AB431" i="14"/>
  <c r="AB22" i="24"/>
  <c r="AT22" i="28" s="1"/>
  <c r="AB408" i="14"/>
  <c r="AB433" i="14"/>
  <c r="AB47" i="24"/>
  <c r="AT47" i="28" s="1"/>
  <c r="AV47" i="28" s="1"/>
  <c r="AB78" i="24"/>
  <c r="AT78" i="28" s="1"/>
  <c r="AV78" i="28" s="1"/>
  <c r="AB469" i="14"/>
  <c r="AB50" i="24"/>
  <c r="AT50" i="28" s="1"/>
  <c r="AV50" i="28" s="1"/>
  <c r="AB436" i="14"/>
  <c r="AB49" i="14"/>
  <c r="AB497" i="14"/>
  <c r="AB101" i="24"/>
  <c r="AT101" i="28" s="1"/>
  <c r="AV101" i="28" s="1"/>
  <c r="AB19" i="24"/>
  <c r="AT19" i="28" s="1"/>
  <c r="AB405" i="14"/>
  <c r="AB98" i="24"/>
  <c r="AT98" i="28" s="1"/>
  <c r="AV98" i="28" s="1"/>
  <c r="AB494" i="14"/>
  <c r="AB64" i="24"/>
  <c r="AT64" i="28" s="1"/>
  <c r="AB455" i="14"/>
  <c r="AB67" i="24"/>
  <c r="AT67" i="28" s="1"/>
  <c r="AB458" i="14"/>
  <c r="AB40" i="24"/>
  <c r="AT40" i="28" s="1"/>
  <c r="AV40" i="28" s="1"/>
  <c r="AB426" i="14"/>
  <c r="AA484" i="14"/>
  <c r="AA98" i="20"/>
  <c r="AB99" i="14"/>
  <c r="AB462" i="14"/>
  <c r="AB71" i="24"/>
  <c r="AT71" i="28" s="1"/>
  <c r="AB474" i="14"/>
  <c r="AB83" i="24"/>
  <c r="AT83" i="28" s="1"/>
  <c r="AV83" i="28" s="1"/>
  <c r="AB439" i="14"/>
  <c r="AB53" i="24"/>
  <c r="AT53" i="28" s="1"/>
  <c r="AV53" i="28" s="1"/>
  <c r="AB463" i="14"/>
  <c r="AB72" i="24"/>
  <c r="AT72" i="28" s="1"/>
  <c r="AV72" i="28" s="1"/>
  <c r="AB51" i="24"/>
  <c r="AT51" i="28" s="1"/>
  <c r="AV51" i="28" s="1"/>
  <c r="AB437" i="14"/>
  <c r="AB493" i="14"/>
  <c r="AB97" i="24"/>
  <c r="AT97" i="28" s="1"/>
  <c r="AV97" i="28" s="1"/>
  <c r="AB412" i="14"/>
  <c r="AB26" i="24"/>
  <c r="AT26" i="28" s="1"/>
  <c r="AA492" i="14"/>
  <c r="AB112" i="14"/>
  <c r="AA111" i="20"/>
  <c r="AA389" i="24"/>
  <c r="AQ389" i="28" s="1"/>
  <c r="AS389" i="28" s="1"/>
  <c r="AB454" i="14"/>
  <c r="AB63" i="24"/>
  <c r="AT63" i="28" s="1"/>
  <c r="AB21" i="24"/>
  <c r="AT21" i="28" s="1"/>
  <c r="AB407" i="14"/>
  <c r="AA48" i="20"/>
  <c r="AA336" i="24"/>
  <c r="AQ336" i="28" s="1"/>
  <c r="AS336" i="28" s="1"/>
  <c r="AB467" i="14"/>
  <c r="AB76" i="24"/>
  <c r="AT76" i="28" s="1"/>
  <c r="AV76" i="28" s="1"/>
  <c r="AB38" i="24"/>
  <c r="AT38" i="28" s="1"/>
  <c r="AB424" i="14"/>
  <c r="AB456" i="14"/>
  <c r="AB65" i="24"/>
  <c r="AT65" i="28" s="1"/>
  <c r="AB413" i="14"/>
  <c r="AB27" i="24"/>
  <c r="AT27" i="28" s="1"/>
  <c r="AB471" i="14"/>
  <c r="AB80" i="24"/>
  <c r="AT80" i="28" s="1"/>
  <c r="AV80" i="28" s="1"/>
  <c r="AB465" i="14"/>
  <c r="AB74" i="24"/>
  <c r="AT74" i="28" s="1"/>
  <c r="AV74" i="28" s="1"/>
  <c r="AB39" i="24"/>
  <c r="AT39" i="28" s="1"/>
  <c r="AV39" i="28" s="1"/>
  <c r="AB425" i="14"/>
  <c r="AB23" i="24"/>
  <c r="AT23" i="28" s="1"/>
  <c r="AB409" i="14"/>
  <c r="AA54" i="20"/>
  <c r="AA342" i="24"/>
  <c r="AQ342" i="28" s="1"/>
  <c r="AB422" i="14"/>
  <c r="AB36" i="24"/>
  <c r="AT36" i="28" s="1"/>
  <c r="AB64" i="14"/>
  <c r="AA63" i="20"/>
  <c r="AA346" i="24"/>
  <c r="AQ346" i="28" s="1"/>
  <c r="AB41" i="24"/>
  <c r="AT41" i="28" s="1"/>
  <c r="AV41" i="28" s="1"/>
  <c r="AB427" i="14"/>
  <c r="AB42" i="24"/>
  <c r="AT42" i="28" s="1"/>
  <c r="AV42" i="28" s="1"/>
  <c r="AB428" i="14"/>
  <c r="Z8" i="20"/>
  <c r="Z296" i="24"/>
  <c r="AN296" i="28" s="1"/>
  <c r="AB466" i="14"/>
  <c r="AB75" i="24"/>
  <c r="AT75" i="28" s="1"/>
  <c r="AV75" i="28" s="1"/>
  <c r="AA96" i="24"/>
  <c r="AQ96" i="28" s="1"/>
  <c r="AS96" i="28" s="1"/>
  <c r="AB452" i="14"/>
  <c r="AB65" i="14"/>
  <c r="AB61" i="24"/>
  <c r="AT61" i="28" s="1"/>
  <c r="AA93" i="24"/>
  <c r="AQ93" i="28" s="1"/>
  <c r="AS93" i="28" s="1"/>
  <c r="AB417" i="14"/>
  <c r="AB31" i="24"/>
  <c r="AT31" i="28" s="1"/>
  <c r="AV31" i="28" s="1"/>
  <c r="AB43" i="24"/>
  <c r="AT43" i="28" s="1"/>
  <c r="AV43" i="28" s="1"/>
  <c r="AB429" i="14"/>
  <c r="AD86" i="25"/>
  <c r="BA86" i="28" s="1"/>
  <c r="AD477" i="17"/>
  <c r="AC44" i="17"/>
  <c r="AC44" i="25" s="1"/>
  <c r="AX44" i="28" s="1"/>
  <c r="AF107" i="17"/>
  <c r="AF97" i="25" s="1"/>
  <c r="BG97" i="28" s="1"/>
  <c r="AB432" i="17"/>
  <c r="AB45" i="23" s="1"/>
  <c r="AB31" i="17"/>
  <c r="AB417" i="17" s="1"/>
  <c r="AB30" i="23" s="1"/>
  <c r="AD481" i="17"/>
  <c r="AD90" i="25"/>
  <c r="BA90" i="28" s="1"/>
  <c r="AB74" i="25"/>
  <c r="AU74" i="28" s="1"/>
  <c r="AE384" i="25"/>
  <c r="BD384" i="28" s="1"/>
  <c r="AB76" i="23"/>
  <c r="AC77" i="17"/>
  <c r="AC72" i="25" s="1"/>
  <c r="AX72" i="28" s="1"/>
  <c r="AA37" i="23"/>
  <c r="AA36" i="23"/>
  <c r="AB78" i="23"/>
  <c r="AA67" i="25"/>
  <c r="AR67" i="28" s="1"/>
  <c r="AS67" i="28" s="1"/>
  <c r="AF289" i="25"/>
  <c r="BG289" i="28" s="1"/>
  <c r="AA52" i="25"/>
  <c r="AR52" i="28" s="1"/>
  <c r="AA12" i="25"/>
  <c r="AR12" i="28" s="1"/>
  <c r="AS12" i="28" s="1"/>
  <c r="AA55" i="25"/>
  <c r="AR55" i="28" s="1"/>
  <c r="AS55" i="28" s="1"/>
  <c r="AA360" i="25"/>
  <c r="AR360" i="28" s="1"/>
  <c r="AS360" i="28" s="1"/>
  <c r="AF75" i="25"/>
  <c r="BG75" i="28" s="1"/>
  <c r="AB312" i="25"/>
  <c r="AU312" i="28" s="1"/>
  <c r="AA23" i="25"/>
  <c r="AR23" i="28" s="1"/>
  <c r="AS23" i="28" s="1"/>
  <c r="AF79" i="25"/>
  <c r="BG79" i="28" s="1"/>
  <c r="AA24" i="25"/>
  <c r="AR24" i="28" s="1"/>
  <c r="AS24" i="28" s="1"/>
  <c r="AA19" i="25"/>
  <c r="AR19" i="28" s="1"/>
  <c r="AS19" i="28" s="1"/>
  <c r="AA34" i="25"/>
  <c r="AR34" i="28" s="1"/>
  <c r="AS34" i="28" s="1"/>
  <c r="Z27" i="25"/>
  <c r="AA66" i="25"/>
  <c r="AR66" i="28" s="1"/>
  <c r="AS66" i="28" s="1"/>
  <c r="AA50" i="25"/>
  <c r="AR50" i="28" s="1"/>
  <c r="AA36" i="25"/>
  <c r="AR36" i="28" s="1"/>
  <c r="AS36" i="28" s="1"/>
  <c r="AB71" i="25"/>
  <c r="AU71" i="28" s="1"/>
  <c r="AD385" i="25"/>
  <c r="BA385" i="28" s="1"/>
  <c r="AA338" i="25"/>
  <c r="AR338" i="28" s="1"/>
  <c r="Y304" i="25"/>
  <c r="AL304" i="28" s="1"/>
  <c r="AM304" i="28" s="1"/>
  <c r="AA65" i="25"/>
  <c r="AR65" i="28" s="1"/>
  <c r="AS65" i="28" s="1"/>
  <c r="AF146" i="25"/>
  <c r="BG146" i="28" s="1"/>
  <c r="AF9" i="22"/>
  <c r="AC93" i="25"/>
  <c r="AX93" i="28" s="1"/>
  <c r="AB68" i="25"/>
  <c r="AU68" i="28" s="1"/>
  <c r="AE225" i="25"/>
  <c r="BD225" i="28" s="1"/>
  <c r="AE130" i="22"/>
  <c r="AA340" i="25"/>
  <c r="AR340" i="28" s="1"/>
  <c r="AA22" i="25"/>
  <c r="AR22" i="28" s="1"/>
  <c r="AS22" i="28" s="1"/>
  <c r="AC14" i="25"/>
  <c r="AX14" i="28" s="1"/>
  <c r="Z58" i="25"/>
  <c r="AA20" i="25"/>
  <c r="AR20" i="28" s="1"/>
  <c r="AS20" i="28" s="1"/>
  <c r="AD370" i="25"/>
  <c r="BA370" i="28" s="1"/>
  <c r="AA59" i="25"/>
  <c r="AR59" i="28" s="1"/>
  <c r="AS59" i="28" s="1"/>
  <c r="AA62" i="25"/>
  <c r="AR62" i="28" s="1"/>
  <c r="AS62" i="28" s="1"/>
  <c r="AC47" i="25"/>
  <c r="AX47" i="28" s="1"/>
  <c r="AD77" i="25"/>
  <c r="BA77" i="28" s="1"/>
  <c r="AD76" i="25"/>
  <c r="BA76" i="28" s="1"/>
  <c r="AD371" i="25"/>
  <c r="BA371" i="28" s="1"/>
  <c r="Z300" i="25"/>
  <c r="AO300" i="28" s="1"/>
  <c r="AF228" i="25"/>
  <c r="BG228" i="28" s="1"/>
  <c r="AA64" i="25"/>
  <c r="AR64" i="28" s="1"/>
  <c r="AS64" i="28" s="1"/>
  <c r="AA327" i="25"/>
  <c r="AR327" i="28" s="1"/>
  <c r="Y11" i="25"/>
  <c r="AL11" i="28" s="1"/>
  <c r="AM11" i="28" s="1"/>
  <c r="AA18" i="25"/>
  <c r="AR18" i="28" s="1"/>
  <c r="AS18" i="28" s="1"/>
  <c r="AA326" i="25"/>
  <c r="AR326" i="28" s="1"/>
  <c r="AC15" i="25"/>
  <c r="AX15" i="28" s="1"/>
  <c r="Z347" i="25"/>
  <c r="AO347" i="28" s="1"/>
  <c r="AP347" i="28" s="1"/>
  <c r="AA63" i="25"/>
  <c r="AR63" i="28" s="1"/>
  <c r="AS63" i="28" s="1"/>
  <c r="AD365" i="25"/>
  <c r="BA365" i="28" s="1"/>
  <c r="AA367" i="25"/>
  <c r="AR367" i="28" s="1"/>
  <c r="AB26" i="25"/>
  <c r="AU26" i="28" s="1"/>
  <c r="AA328" i="25"/>
  <c r="AR328" i="28" s="1"/>
  <c r="Z336" i="25"/>
  <c r="AO336" i="28" s="1"/>
  <c r="AA318" i="25"/>
  <c r="AR318" i="28" s="1"/>
  <c r="AA388" i="25"/>
  <c r="AR388" i="28" s="1"/>
  <c r="AB70" i="25"/>
  <c r="AU70" i="28" s="1"/>
  <c r="AF81" i="25"/>
  <c r="BG81" i="28" s="1"/>
  <c r="AD85" i="25"/>
  <c r="BA85" i="28" s="1"/>
  <c r="AA322" i="25"/>
  <c r="AR322" i="28" s="1"/>
  <c r="AS322" i="28" s="1"/>
  <c r="AF88" i="25"/>
  <c r="BG88" i="28" s="1"/>
  <c r="AA329" i="25"/>
  <c r="AR329" i="28" s="1"/>
  <c r="AB331" i="25"/>
  <c r="AU331" i="28" s="1"/>
  <c r="AA21" i="25"/>
  <c r="AR21" i="28" s="1"/>
  <c r="AS21" i="28" s="1"/>
  <c r="AD386" i="25"/>
  <c r="BA386" i="28" s="1"/>
  <c r="AD369" i="25"/>
  <c r="BA369" i="28" s="1"/>
  <c r="X296" i="25"/>
  <c r="AI296" i="28" s="1"/>
  <c r="AJ296" i="28" s="1"/>
  <c r="AA13" i="25"/>
  <c r="AR13" i="28" s="1"/>
  <c r="AA96" i="25"/>
  <c r="AR96" i="28" s="1"/>
  <c r="AA61" i="25"/>
  <c r="AR61" i="28" s="1"/>
  <c r="AS61" i="28" s="1"/>
  <c r="AA315" i="25"/>
  <c r="AR315" i="28" s="1"/>
  <c r="AS315" i="28" s="1"/>
  <c r="AA317" i="25"/>
  <c r="AR317" i="28" s="1"/>
  <c r="AS317" i="28" s="1"/>
  <c r="AB356" i="25"/>
  <c r="AU356" i="28" s="1"/>
  <c r="AA330" i="25"/>
  <c r="AR330" i="28" s="1"/>
  <c r="AB332" i="25"/>
  <c r="AU332" i="28" s="1"/>
  <c r="AD87" i="25"/>
  <c r="BA87" i="28" s="1"/>
  <c r="AB69" i="25"/>
  <c r="AU69" i="28" s="1"/>
  <c r="AB37" i="17"/>
  <c r="AB423" i="17" s="1"/>
  <c r="AB36" i="23" s="1"/>
  <c r="AA324" i="25"/>
  <c r="AR324" i="28" s="1"/>
  <c r="AC79" i="17"/>
  <c r="AC465" i="17" s="1"/>
  <c r="AC78" i="23" s="1"/>
  <c r="AB361" i="25"/>
  <c r="AU361" i="28" s="1"/>
  <c r="AB38" i="17"/>
  <c r="AB424" i="17" s="1"/>
  <c r="AB37" i="23" s="1"/>
  <c r="AA325" i="25"/>
  <c r="AR325" i="28" s="1"/>
  <c r="AS325" i="28" s="1"/>
  <c r="AB39" i="17"/>
  <c r="AC74" i="17"/>
  <c r="AF112" i="21"/>
  <c r="AF9" i="21"/>
  <c r="AD478" i="17"/>
  <c r="AD91" i="23" s="1"/>
  <c r="AE89" i="17"/>
  <c r="AB40" i="17"/>
  <c r="AD467" i="17"/>
  <c r="AD80" i="23" s="1"/>
  <c r="AB85" i="17"/>
  <c r="AE88" i="17"/>
  <c r="AA436" i="17"/>
  <c r="AA49" i="23" s="1"/>
  <c r="AB78" i="17"/>
  <c r="AC25" i="17"/>
  <c r="AA407" i="17"/>
  <c r="AA20" i="23" s="1"/>
  <c r="AC401" i="17"/>
  <c r="AC14" i="23" s="1"/>
  <c r="AD468" i="17"/>
  <c r="AD81" i="23" s="1"/>
  <c r="AB35" i="17"/>
  <c r="AB461" i="17"/>
  <c r="AB74" i="23" s="1"/>
  <c r="AB462" i="17"/>
  <c r="AB75" i="23" s="1"/>
  <c r="AB30" i="17"/>
  <c r="AA420" i="17"/>
  <c r="AA33" i="23" s="1"/>
  <c r="AC60" i="17"/>
  <c r="AC484" i="17"/>
  <c r="AC97" i="23" s="1"/>
  <c r="AA409" i="17"/>
  <c r="AA22" i="23" s="1"/>
  <c r="AA410" i="17"/>
  <c r="AA23" i="23" s="1"/>
  <c r="AA405" i="17"/>
  <c r="AA18" i="23" s="1"/>
  <c r="AE109" i="17"/>
  <c r="AB412" i="17"/>
  <c r="AB25" i="23" s="1"/>
  <c r="AA454" i="17"/>
  <c r="AA67" i="23" s="1"/>
  <c r="AA404" i="17"/>
  <c r="AA17" i="23" s="1"/>
  <c r="AA450" i="17"/>
  <c r="AA63" i="23" s="1"/>
  <c r="AA453" i="17"/>
  <c r="AA66" i="23" s="1"/>
  <c r="AB53" i="17"/>
  <c r="AD99" i="17"/>
  <c r="AE108" i="17"/>
  <c r="AE87" i="17"/>
  <c r="Y397" i="17"/>
  <c r="Y10" i="23" s="1"/>
  <c r="AB59" i="17"/>
  <c r="AA438" i="17"/>
  <c r="AA51" i="23" s="1"/>
  <c r="AA441" i="17"/>
  <c r="AA54" i="23" s="1"/>
  <c r="AA408" i="17"/>
  <c r="AA21" i="23" s="1"/>
  <c r="AC400" i="17"/>
  <c r="AC13" i="23" s="1"/>
  <c r="AC45" i="17"/>
  <c r="AB58" i="17"/>
  <c r="AF103" i="17"/>
  <c r="AA422" i="17"/>
  <c r="AA35" i="23" s="1"/>
  <c r="AA398" i="17"/>
  <c r="AA11" i="23" s="1"/>
  <c r="AB28" i="17"/>
  <c r="AE83" i="17"/>
  <c r="AD101" i="17"/>
  <c r="AC433" i="17"/>
  <c r="AC46" i="23" s="1"/>
  <c r="Z449" i="17"/>
  <c r="Z62" i="23" s="1"/>
  <c r="AB57" i="17"/>
  <c r="AF102" i="17"/>
  <c r="AB56" i="17"/>
  <c r="AD476" i="17"/>
  <c r="AD89" i="23" s="1"/>
  <c r="AA406" i="17"/>
  <c r="AA19" i="23" s="1"/>
  <c r="AA452" i="17"/>
  <c r="AA65" i="23" s="1"/>
  <c r="AA455" i="17"/>
  <c r="AA68" i="23" s="1"/>
  <c r="AB459" i="17"/>
  <c r="AB72" i="23" s="1"/>
  <c r="AA49" i="17"/>
  <c r="AB43" i="17"/>
  <c r="AB42" i="17"/>
  <c r="AB41" i="17"/>
  <c r="AB51" i="17"/>
  <c r="AB111" i="17"/>
  <c r="AA492" i="17"/>
  <c r="AA105" i="23" s="1"/>
  <c r="AD100" i="17"/>
  <c r="AF118" i="17"/>
  <c r="AF393" i="17"/>
  <c r="AF386" i="17"/>
  <c r="AF377" i="17"/>
  <c r="AF361" i="17"/>
  <c r="AF363" i="17"/>
  <c r="AF324" i="17"/>
  <c r="AF370" i="17"/>
  <c r="AF348" i="17"/>
  <c r="AF379" i="17"/>
  <c r="AF336" i="17"/>
  <c r="AF322" i="17"/>
  <c r="AF278" i="17"/>
  <c r="AF280" i="17"/>
  <c r="AF264" i="17"/>
  <c r="AF262" i="17"/>
  <c r="AF255" i="17"/>
  <c r="AF246" i="17"/>
  <c r="AF239" i="17"/>
  <c r="AF253" i="17"/>
  <c r="AF237" i="17"/>
  <c r="AF198" i="17"/>
  <c r="AF224" i="17"/>
  <c r="AF212" i="17"/>
  <c r="AF200" i="17"/>
  <c r="AF466" i="17"/>
  <c r="AF79" i="23" s="1"/>
  <c r="AF472" i="17"/>
  <c r="AF85" i="23" s="1"/>
  <c r="AF470" i="17"/>
  <c r="AF83" i="23" s="1"/>
  <c r="AF479" i="17"/>
  <c r="AF92" i="23" s="1"/>
  <c r="AA457" i="17"/>
  <c r="AA70" i="23" s="1"/>
  <c r="AA456" i="17"/>
  <c r="AA69" i="23" s="1"/>
  <c r="AA458" i="17"/>
  <c r="AA71" i="23" s="1"/>
  <c r="AF289" i="17"/>
  <c r="AF165" i="17"/>
  <c r="AC5" i="14"/>
  <c r="AF126" i="17"/>
  <c r="AG6" i="17"/>
  <c r="AA399" i="17"/>
  <c r="AA12" i="23" s="1"/>
  <c r="AA65" i="17"/>
  <c r="Z17" i="17"/>
  <c r="Z413" i="17"/>
  <c r="Z26" i="23" s="1"/>
  <c r="Y9" i="17"/>
  <c r="AG274" i="17"/>
  <c r="AG330" i="17"/>
  <c r="AG208" i="17"/>
  <c r="AG203" i="17"/>
  <c r="AG134" i="17"/>
  <c r="AG220" i="17"/>
  <c r="AG209" i="17"/>
  <c r="AG290" i="17"/>
  <c r="AG351" i="17"/>
  <c r="AG210" i="17"/>
  <c r="AG318" i="17"/>
  <c r="AG119" i="17"/>
  <c r="AG190" i="17"/>
  <c r="AG178" i="17"/>
  <c r="AG304" i="17"/>
  <c r="AG339" i="17"/>
  <c r="AG184" i="17"/>
  <c r="AG166" i="17"/>
  <c r="AG242" i="17"/>
  <c r="AG340" i="17"/>
  <c r="AG352" i="17"/>
  <c r="AG228" i="17"/>
  <c r="AG175" i="17"/>
  <c r="AG120" i="17"/>
  <c r="AG229" i="17"/>
  <c r="AG303" i="17"/>
  <c r="AG177" i="17"/>
  <c r="AG293" i="17"/>
  <c r="AG327" i="17"/>
  <c r="AG225" i="17"/>
  <c r="AG179" i="17"/>
  <c r="AG343" i="17"/>
  <c r="AG250" i="17"/>
  <c r="AG135" i="17"/>
  <c r="AG314" i="17"/>
  <c r="AG268" i="17"/>
  <c r="AG325" i="17"/>
  <c r="AG144" i="17"/>
  <c r="AG189" i="17"/>
  <c r="AG154" i="17"/>
  <c r="AG271" i="17"/>
  <c r="AG312" i="17"/>
  <c r="AG256" i="17"/>
  <c r="AG232" i="17"/>
  <c r="AG201" i="17"/>
  <c r="AG311" i="17"/>
  <c r="AG390" i="17"/>
  <c r="AG219" i="17"/>
  <c r="AG300" i="17"/>
  <c r="AG240" i="17"/>
  <c r="AG149" i="17"/>
  <c r="AG326" i="17"/>
  <c r="AG217" i="17"/>
  <c r="AG374" i="17"/>
  <c r="AG123" i="17"/>
  <c r="AG368" i="17"/>
  <c r="AG267" i="17"/>
  <c r="AG226" i="17"/>
  <c r="AG147" i="17"/>
  <c r="AG183" i="17"/>
  <c r="AG342" i="17"/>
  <c r="AG299" i="17"/>
  <c r="AG174" i="17"/>
  <c r="AG162" i="17"/>
  <c r="AG373" i="17"/>
  <c r="AG173" i="17"/>
  <c r="AG307" i="17"/>
  <c r="AG371" i="17"/>
  <c r="AG129" i="17"/>
  <c r="AG141" i="17"/>
  <c r="AG353" i="17"/>
  <c r="AG358" i="17"/>
  <c r="AG233" i="17"/>
  <c r="AG133" i="17"/>
  <c r="AG136" i="17"/>
  <c r="AG367" i="17"/>
  <c r="AG130" i="17"/>
  <c r="AG301" i="17"/>
  <c r="AG247" i="17"/>
  <c r="AG168" i="17"/>
  <c r="AG329" i="17"/>
  <c r="AG286" i="17"/>
  <c r="AG297" i="17"/>
  <c r="AG308" i="17"/>
  <c r="AG372" i="17"/>
  <c r="AG272" i="17"/>
  <c r="AG344" i="17"/>
  <c r="AG310" i="17"/>
  <c r="AG292" i="17"/>
  <c r="AG332" i="17"/>
  <c r="AG345" i="17"/>
  <c r="AG204" i="17"/>
  <c r="AG128" i="17"/>
  <c r="AG331" i="17"/>
  <c r="AG194" i="17"/>
  <c r="AG287" i="17"/>
  <c r="AG266" i="17"/>
  <c r="AG227" i="17"/>
  <c r="AG145" i="17"/>
  <c r="AG315" i="17"/>
  <c r="AG269" i="17"/>
  <c r="AG206" i="17"/>
  <c r="AG140" i="17"/>
  <c r="AG146" i="17"/>
  <c r="AG259" i="17"/>
  <c r="AG382" i="17"/>
  <c r="AG306" i="17"/>
  <c r="AG127" i="17"/>
  <c r="AG234" i="17"/>
  <c r="AG346" i="17"/>
  <c r="AG142" i="17"/>
  <c r="AG215" i="17"/>
  <c r="AG349" i="17"/>
  <c r="AG153" i="17"/>
  <c r="AG295" i="17"/>
  <c r="AG249" i="17"/>
  <c r="AG218" i="17"/>
  <c r="AG138" i="17"/>
  <c r="AG139" i="17"/>
  <c r="AG389" i="17"/>
  <c r="AG156" i="17"/>
  <c r="AG167" i="17"/>
  <c r="AG148" i="17"/>
  <c r="AG364" i="17"/>
  <c r="AG248" i="17"/>
  <c r="AG222" i="17"/>
  <c r="AG188" i="17"/>
  <c r="AG169" i="17"/>
  <c r="AG319" i="17"/>
  <c r="AG305" i="17"/>
  <c r="AG182" i="17"/>
  <c r="AG214" i="17"/>
  <c r="AG195" i="17"/>
  <c r="AG151" i="17"/>
  <c r="AG366" i="17"/>
  <c r="AG298" i="17"/>
  <c r="AG354" i="17"/>
  <c r="AG180" i="17"/>
  <c r="AG163" i="17"/>
  <c r="AG241" i="17"/>
  <c r="AG181" i="17"/>
  <c r="AG302" i="17"/>
  <c r="AG172" i="17"/>
  <c r="AG244" i="17"/>
  <c r="AG150" i="17"/>
  <c r="AG275" i="17"/>
  <c r="AG192" i="17"/>
  <c r="AG243" i="17"/>
  <c r="AG341" i="17"/>
  <c r="AG296" i="17"/>
  <c r="AG213" i="17"/>
  <c r="AG355" i="17"/>
  <c r="AG334" i="17"/>
  <c r="AG257" i="17"/>
  <c r="AG122" i="17"/>
  <c r="AG270" i="17"/>
  <c r="AG380" i="17"/>
  <c r="AG309" i="17"/>
  <c r="AG207" i="17"/>
  <c r="AG356" i="17"/>
  <c r="AG193" i="17"/>
  <c r="AG333" i="17"/>
  <c r="AG313" i="17"/>
  <c r="AG291" i="17"/>
  <c r="AG337" i="17"/>
  <c r="AG273" i="17"/>
  <c r="AG383" i="17"/>
  <c r="AG170" i="17"/>
  <c r="AG202" i="17"/>
  <c r="AG350" i="17"/>
  <c r="AG221" i="17"/>
  <c r="AG185" i="17"/>
  <c r="AG171" i="17"/>
  <c r="AG131" i="17"/>
  <c r="AG338" i="17"/>
  <c r="AG216" i="17"/>
  <c r="AG265" i="17"/>
  <c r="AG143" i="17"/>
  <c r="AG155" i="17"/>
  <c r="AG176" i="17"/>
  <c r="AG316" i="17"/>
  <c r="AG191" i="17"/>
  <c r="AG137" i="17"/>
  <c r="AG230" i="17"/>
  <c r="AG121" i="17"/>
  <c r="AG152" i="17"/>
  <c r="AG231" i="17"/>
  <c r="AG187" i="17"/>
  <c r="AG317" i="17"/>
  <c r="AG294" i="17"/>
  <c r="AG205" i="17"/>
  <c r="AG381" i="17"/>
  <c r="AG258" i="17"/>
  <c r="AG328" i="17"/>
  <c r="AG132" i="17"/>
  <c r="AG186" i="17"/>
  <c r="AG357" i="17"/>
  <c r="AG365" i="17"/>
  <c r="AB487" i="14" l="1"/>
  <c r="AB100" i="20" s="1"/>
  <c r="AB486" i="14"/>
  <c r="AB29" i="17"/>
  <c r="AA316" i="25"/>
  <c r="AR316" i="28" s="1"/>
  <c r="AS316" i="28" s="1"/>
  <c r="AG245" i="25"/>
  <c r="BJ245" i="28" s="1"/>
  <c r="AG26" i="21"/>
  <c r="AG262" i="25"/>
  <c r="BJ262" i="28" s="1"/>
  <c r="AG43" i="21"/>
  <c r="AG131" i="25"/>
  <c r="BJ131" i="28" s="1"/>
  <c r="AG82" i="21"/>
  <c r="AG105" i="21"/>
  <c r="AG58" i="21"/>
  <c r="AG113" i="22"/>
  <c r="AG208" i="25"/>
  <c r="BJ208" i="28" s="1"/>
  <c r="AG154" i="25"/>
  <c r="BJ154" i="28" s="1"/>
  <c r="AG17" i="22"/>
  <c r="AG81" i="22"/>
  <c r="AG234" i="25"/>
  <c r="BJ234" i="28" s="1"/>
  <c r="AG15" i="21"/>
  <c r="AG118" i="25"/>
  <c r="BJ118" i="28" s="1"/>
  <c r="AG242" i="25"/>
  <c r="BJ242" i="28" s="1"/>
  <c r="AG23" i="21"/>
  <c r="AG24" i="22"/>
  <c r="AG161" i="25"/>
  <c r="BJ161" i="28" s="1"/>
  <c r="AG23" i="22"/>
  <c r="AG160" i="25"/>
  <c r="BJ160" i="28" s="1"/>
  <c r="AG29" i="22"/>
  <c r="AG166" i="25"/>
  <c r="BJ166" i="28" s="1"/>
  <c r="AG36" i="22"/>
  <c r="AG173" i="25"/>
  <c r="BJ173" i="28" s="1"/>
  <c r="AG36" i="21"/>
  <c r="AG255" i="25"/>
  <c r="BJ255" i="28" s="1"/>
  <c r="AG251" i="25"/>
  <c r="BJ251" i="28" s="1"/>
  <c r="AG32" i="21"/>
  <c r="AG31" i="21"/>
  <c r="AG250" i="25"/>
  <c r="BJ250" i="28" s="1"/>
  <c r="AG137" i="25"/>
  <c r="BJ137" i="28" s="1"/>
  <c r="AG135" i="25"/>
  <c r="BJ135" i="28" s="1"/>
  <c r="AG76" i="22"/>
  <c r="AG64" i="22"/>
  <c r="AG70" i="22"/>
  <c r="AG89" i="21"/>
  <c r="AG81" i="21"/>
  <c r="AG80" i="21"/>
  <c r="AG79" i="21"/>
  <c r="AG51" i="21"/>
  <c r="AG76" i="21"/>
  <c r="AG89" i="22"/>
  <c r="AG96" i="22"/>
  <c r="AG195" i="25"/>
  <c r="BJ195" i="28" s="1"/>
  <c r="AG277" i="25"/>
  <c r="BJ277" i="28" s="1"/>
  <c r="AG96" i="21"/>
  <c r="AG214" i="25"/>
  <c r="BJ214" i="28" s="1"/>
  <c r="AG119" i="22"/>
  <c r="AG49" i="21"/>
  <c r="AG66" i="21"/>
  <c r="AG279" i="25"/>
  <c r="BJ279" i="28" s="1"/>
  <c r="AG98" i="21"/>
  <c r="AG64" i="21"/>
  <c r="AG62" i="21"/>
  <c r="AG88" i="21"/>
  <c r="AG61" i="21"/>
  <c r="AG77" i="21"/>
  <c r="AG95" i="22"/>
  <c r="AG194" i="25"/>
  <c r="BJ194" i="28" s="1"/>
  <c r="AG92" i="22"/>
  <c r="AG90" i="22"/>
  <c r="AG11" i="22"/>
  <c r="AG148" i="25"/>
  <c r="BJ148" i="28" s="1"/>
  <c r="AG133" i="25"/>
  <c r="BJ133" i="28" s="1"/>
  <c r="AG115" i="25"/>
  <c r="BJ115" i="28" s="1"/>
  <c r="AG256" i="25"/>
  <c r="BJ256" i="28" s="1"/>
  <c r="AG37" i="21"/>
  <c r="AG53" i="22"/>
  <c r="AG61" i="22"/>
  <c r="AG236" i="25"/>
  <c r="BJ236" i="28" s="1"/>
  <c r="AG17" i="21"/>
  <c r="AG14" i="22"/>
  <c r="AG151" i="25"/>
  <c r="BJ151" i="28" s="1"/>
  <c r="AG116" i="25"/>
  <c r="BJ116" i="28" s="1"/>
  <c r="AG152" i="25"/>
  <c r="BJ152" i="28" s="1"/>
  <c r="AG15" i="22"/>
  <c r="AG125" i="25"/>
  <c r="BJ125" i="28" s="1"/>
  <c r="AG240" i="25"/>
  <c r="BJ240" i="28" s="1"/>
  <c r="AG21" i="21"/>
  <c r="AG21" i="22"/>
  <c r="AG158" i="25"/>
  <c r="BJ158" i="28" s="1"/>
  <c r="AG168" i="25"/>
  <c r="BJ168" i="28" s="1"/>
  <c r="AG31" i="22"/>
  <c r="AG140" i="25"/>
  <c r="BJ140" i="28" s="1"/>
  <c r="AG32" i="22"/>
  <c r="AG169" i="25"/>
  <c r="BJ169" i="28" s="1"/>
  <c r="AG165" i="25"/>
  <c r="BJ165" i="28" s="1"/>
  <c r="AG28" i="22"/>
  <c r="AG141" i="25"/>
  <c r="BJ141" i="28" s="1"/>
  <c r="AG54" i="22"/>
  <c r="AG34" i="22"/>
  <c r="AG171" i="25"/>
  <c r="BJ171" i="28" s="1"/>
  <c r="AG55" i="22"/>
  <c r="AG78" i="22"/>
  <c r="AG65" i="22"/>
  <c r="AG63" i="21"/>
  <c r="AG78" i="21"/>
  <c r="AG113" i="21"/>
  <c r="AG290" i="25"/>
  <c r="BJ290" i="28" s="1"/>
  <c r="AG117" i="22"/>
  <c r="AG212" i="25"/>
  <c r="BJ212" i="28" s="1"/>
  <c r="AG91" i="21"/>
  <c r="AG211" i="25"/>
  <c r="BJ211" i="28" s="1"/>
  <c r="AG116" i="22"/>
  <c r="AG197" i="25"/>
  <c r="BJ197" i="28" s="1"/>
  <c r="AG98" i="22"/>
  <c r="AG25" i="22"/>
  <c r="AG162" i="25"/>
  <c r="BJ162" i="28" s="1"/>
  <c r="AG247" i="25"/>
  <c r="BJ247" i="28" s="1"/>
  <c r="AG28" i="21"/>
  <c r="AG19" i="22"/>
  <c r="AG156" i="25"/>
  <c r="BJ156" i="28" s="1"/>
  <c r="AG124" i="25"/>
  <c r="BJ124" i="28" s="1"/>
  <c r="AG258" i="25"/>
  <c r="BJ258" i="28" s="1"/>
  <c r="AG39" i="21"/>
  <c r="AG139" i="25"/>
  <c r="BJ139" i="28" s="1"/>
  <c r="AG237" i="25"/>
  <c r="BJ237" i="28" s="1"/>
  <c r="AG18" i="21"/>
  <c r="AG239" i="25"/>
  <c r="BJ239" i="28" s="1"/>
  <c r="AG20" i="21"/>
  <c r="AG20" i="22"/>
  <c r="AG157" i="25"/>
  <c r="BJ157" i="28" s="1"/>
  <c r="AG26" i="22"/>
  <c r="AG163" i="25"/>
  <c r="BJ163" i="28" s="1"/>
  <c r="AG22" i="21"/>
  <c r="AG241" i="25"/>
  <c r="BJ241" i="28" s="1"/>
  <c r="AG123" i="25"/>
  <c r="BJ123" i="28" s="1"/>
  <c r="AG130" i="25"/>
  <c r="BJ130" i="28" s="1"/>
  <c r="AG126" i="25"/>
  <c r="BJ126" i="28" s="1"/>
  <c r="AG252" i="25"/>
  <c r="BJ252" i="28" s="1"/>
  <c r="AG33" i="21"/>
  <c r="AG132" i="25"/>
  <c r="BJ132" i="28" s="1"/>
  <c r="AG128" i="25"/>
  <c r="BJ128" i="28" s="1"/>
  <c r="AG38" i="22"/>
  <c r="AG175" i="25"/>
  <c r="BJ175" i="28" s="1"/>
  <c r="AG33" i="22"/>
  <c r="AG170" i="25"/>
  <c r="BJ170" i="28" s="1"/>
  <c r="AG66" i="22"/>
  <c r="AG75" i="22"/>
  <c r="AG57" i="21"/>
  <c r="AG97" i="21"/>
  <c r="AG278" i="25"/>
  <c r="BJ278" i="28" s="1"/>
  <c r="AG67" i="21"/>
  <c r="AG50" i="21"/>
  <c r="AG90" i="21"/>
  <c r="AG97" i="22"/>
  <c r="AG196" i="25"/>
  <c r="BJ196" i="28" s="1"/>
  <c r="AG209" i="25"/>
  <c r="BJ209" i="28" s="1"/>
  <c r="AG114" i="22"/>
  <c r="AG229" i="25"/>
  <c r="BJ229" i="28" s="1"/>
  <c r="AG10" i="21"/>
  <c r="AG38" i="21"/>
  <c r="AG257" i="25"/>
  <c r="BJ257" i="28" s="1"/>
  <c r="AG65" i="21"/>
  <c r="AG246" i="25"/>
  <c r="BJ246" i="28" s="1"/>
  <c r="AG27" i="21"/>
  <c r="AG261" i="25"/>
  <c r="BJ261" i="28" s="1"/>
  <c r="AG42" i="21"/>
  <c r="AG69" i="22"/>
  <c r="AG19" i="21"/>
  <c r="AG238" i="25"/>
  <c r="BJ238" i="28" s="1"/>
  <c r="AG230" i="25"/>
  <c r="BJ230" i="28" s="1"/>
  <c r="AG11" i="21"/>
  <c r="AG117" i="25"/>
  <c r="BJ117" i="28" s="1"/>
  <c r="AG25" i="21"/>
  <c r="AG244" i="25"/>
  <c r="BJ244" i="28" s="1"/>
  <c r="AG122" i="25"/>
  <c r="BJ122" i="28" s="1"/>
  <c r="AG134" i="25"/>
  <c r="BJ134" i="28" s="1"/>
  <c r="AG58" i="22"/>
  <c r="AG136" i="25"/>
  <c r="BJ136" i="28" s="1"/>
  <c r="AG138" i="25"/>
  <c r="BJ138" i="28" s="1"/>
  <c r="AG42" i="22"/>
  <c r="AG179" i="25"/>
  <c r="BJ179" i="28" s="1"/>
  <c r="AG37" i="22"/>
  <c r="AG174" i="25"/>
  <c r="BJ174" i="28" s="1"/>
  <c r="AG260" i="25"/>
  <c r="BJ260" i="28" s="1"/>
  <c r="AG41" i="21"/>
  <c r="AG74" i="22"/>
  <c r="AG77" i="22"/>
  <c r="AG75" i="21"/>
  <c r="AG74" i="21"/>
  <c r="AG73" i="21"/>
  <c r="AG55" i="21"/>
  <c r="AG53" i="21"/>
  <c r="AG104" i="21"/>
  <c r="AG91" i="22"/>
  <c r="AG88" i="22"/>
  <c r="AG233" i="25"/>
  <c r="BJ233" i="28" s="1"/>
  <c r="AG14" i="21"/>
  <c r="AG180" i="25"/>
  <c r="BJ180" i="28" s="1"/>
  <c r="AG43" i="22"/>
  <c r="AG63" i="22"/>
  <c r="AG113" i="25"/>
  <c r="BJ113" i="28" s="1"/>
  <c r="AG114" i="25"/>
  <c r="BJ114" i="28" s="1"/>
  <c r="AG10" i="22"/>
  <c r="AG147" i="25"/>
  <c r="BJ147" i="28" s="1"/>
  <c r="AG164" i="25"/>
  <c r="BJ164" i="28" s="1"/>
  <c r="AG27" i="22"/>
  <c r="AG243" i="25"/>
  <c r="BJ243" i="28" s="1"/>
  <c r="AG24" i="21"/>
  <c r="AG57" i="22"/>
  <c r="AG50" i="22"/>
  <c r="AG127" i="25"/>
  <c r="BJ127" i="28" s="1"/>
  <c r="AG52" i="22"/>
  <c r="AG41" i="22"/>
  <c r="AG178" i="25"/>
  <c r="BJ178" i="28" s="1"/>
  <c r="AG35" i="22"/>
  <c r="AG172" i="25"/>
  <c r="BJ172" i="28" s="1"/>
  <c r="AG39" i="22"/>
  <c r="AG176" i="25"/>
  <c r="BJ176" i="28" s="1"/>
  <c r="AG67" i="22"/>
  <c r="AG68" i="22"/>
  <c r="AG62" i="22"/>
  <c r="AG70" i="21"/>
  <c r="AG69" i="21"/>
  <c r="AG52" i="21"/>
  <c r="AG213" i="25"/>
  <c r="BJ213" i="28" s="1"/>
  <c r="AG118" i="22"/>
  <c r="AG210" i="25"/>
  <c r="BJ210" i="28" s="1"/>
  <c r="AG115" i="22"/>
  <c r="AG291" i="25"/>
  <c r="BJ291" i="28" s="1"/>
  <c r="AG114" i="21"/>
  <c r="AG119" i="25"/>
  <c r="BJ119" i="28" s="1"/>
  <c r="AG167" i="25"/>
  <c r="BJ167" i="28" s="1"/>
  <c r="AG30" i="22"/>
  <c r="AG82" i="22"/>
  <c r="AG56" i="21"/>
  <c r="AG153" i="25"/>
  <c r="BJ153" i="28" s="1"/>
  <c r="AG16" i="22"/>
  <c r="AG120" i="25"/>
  <c r="BJ120" i="28" s="1"/>
  <c r="AG40" i="22"/>
  <c r="AG177" i="25"/>
  <c r="BJ177" i="28" s="1"/>
  <c r="AG35" i="21"/>
  <c r="AG254" i="25"/>
  <c r="BJ254" i="28" s="1"/>
  <c r="AG51" i="22"/>
  <c r="AG155" i="25"/>
  <c r="BJ155" i="28" s="1"/>
  <c r="AG18" i="22"/>
  <c r="AG112" i="25"/>
  <c r="BJ112" i="28" s="1"/>
  <c r="AG235" i="25"/>
  <c r="BJ235" i="28" s="1"/>
  <c r="AG16" i="21"/>
  <c r="AG121" i="25"/>
  <c r="BJ121" i="28" s="1"/>
  <c r="AG22" i="22"/>
  <c r="AG159" i="25"/>
  <c r="BJ159" i="28" s="1"/>
  <c r="AG40" i="21"/>
  <c r="AG259" i="25"/>
  <c r="BJ259" i="28" s="1"/>
  <c r="AG49" i="22"/>
  <c r="AG56" i="22"/>
  <c r="AG248" i="25"/>
  <c r="BJ248" i="28" s="1"/>
  <c r="AG29" i="21"/>
  <c r="AG30" i="21"/>
  <c r="AG249" i="25"/>
  <c r="BJ249" i="28" s="1"/>
  <c r="AG253" i="25"/>
  <c r="BJ253" i="28" s="1"/>
  <c r="AG34" i="21"/>
  <c r="AG129" i="25"/>
  <c r="BJ129" i="28" s="1"/>
  <c r="AG79" i="22"/>
  <c r="AG73" i="22"/>
  <c r="AG80" i="22"/>
  <c r="AG54" i="21"/>
  <c r="AG107" i="21"/>
  <c r="AG106" i="21"/>
  <c r="AG68" i="21"/>
  <c r="AG276" i="25"/>
  <c r="BJ276" i="28" s="1"/>
  <c r="AG95" i="21"/>
  <c r="AG92" i="21"/>
  <c r="AG104" i="22"/>
  <c r="AG122" i="22"/>
  <c r="AG217" i="25"/>
  <c r="BJ217" i="28" s="1"/>
  <c r="AG121" i="22"/>
  <c r="AG216" i="25"/>
  <c r="BJ216" i="28" s="1"/>
  <c r="AG107" i="22"/>
  <c r="AG120" i="22"/>
  <c r="AG215" i="25"/>
  <c r="BJ215" i="28" s="1"/>
  <c r="AG106" i="22"/>
  <c r="AG105" i="22"/>
  <c r="AG123" i="22"/>
  <c r="AG218" i="25"/>
  <c r="BJ218" i="28" s="1"/>
  <c r="AB101" i="19"/>
  <c r="AB200" i="24"/>
  <c r="AT200" i="28" s="1"/>
  <c r="AV200" i="28" s="1"/>
  <c r="AB187" i="24"/>
  <c r="AT187" i="28" s="1"/>
  <c r="AV187" i="28" s="1"/>
  <c r="AB72" i="19"/>
  <c r="AB186" i="24"/>
  <c r="AT186" i="28" s="1"/>
  <c r="AV186" i="28" s="1"/>
  <c r="AB60" i="19"/>
  <c r="AB183" i="24"/>
  <c r="AT183" i="28" s="1"/>
  <c r="AV183" i="28" s="1"/>
  <c r="AB46" i="19"/>
  <c r="AB13" i="18"/>
  <c r="AB232" i="24"/>
  <c r="AT232" i="28" s="1"/>
  <c r="AV232" i="28" s="1"/>
  <c r="AB185" i="24"/>
  <c r="AT185" i="28" s="1"/>
  <c r="AV185" i="28" s="1"/>
  <c r="AB48" i="19"/>
  <c r="AB150" i="24"/>
  <c r="AT150" i="28" s="1"/>
  <c r="AV150" i="28" s="1"/>
  <c r="AB13" i="19"/>
  <c r="AB59" i="20"/>
  <c r="AC60" i="14"/>
  <c r="AB146" i="24"/>
  <c r="AT146" i="28" s="1"/>
  <c r="AV146" i="28" s="1"/>
  <c r="AB9" i="19"/>
  <c r="AB87" i="18"/>
  <c r="AB274" i="24"/>
  <c r="AT274" i="28" s="1"/>
  <c r="AV274" i="28" s="1"/>
  <c r="AB48" i="18"/>
  <c r="AB267" i="24"/>
  <c r="AT267" i="28" s="1"/>
  <c r="AV267" i="28" s="1"/>
  <c r="AB282" i="24"/>
  <c r="AT282" i="28" s="1"/>
  <c r="AV282" i="28" s="1"/>
  <c r="AB101" i="18"/>
  <c r="AB94" i="19"/>
  <c r="AB193" i="24"/>
  <c r="AT193" i="28" s="1"/>
  <c r="AV193" i="28" s="1"/>
  <c r="AB103" i="19"/>
  <c r="AB202" i="24"/>
  <c r="AT202" i="28" s="1"/>
  <c r="AV202" i="28" s="1"/>
  <c r="AB57" i="20"/>
  <c r="AC58" i="14"/>
  <c r="AB117" i="18"/>
  <c r="AB294" i="24"/>
  <c r="AT294" i="28" s="1"/>
  <c r="AV294" i="28" s="1"/>
  <c r="AB111" i="24"/>
  <c r="AT111" i="28" s="1"/>
  <c r="AV111" i="28" s="1"/>
  <c r="AB221" i="24"/>
  <c r="AT221" i="28" s="1"/>
  <c r="AV221" i="28" s="1"/>
  <c r="AB126" i="19"/>
  <c r="AB103" i="18"/>
  <c r="AB284" i="24"/>
  <c r="AT284" i="28" s="1"/>
  <c r="AV284" i="28" s="1"/>
  <c r="AB287" i="24"/>
  <c r="AT287" i="28" s="1"/>
  <c r="AV287" i="28" s="1"/>
  <c r="AB110" i="18"/>
  <c r="AB269" i="24"/>
  <c r="AT269" i="28" s="1"/>
  <c r="AV269" i="28" s="1"/>
  <c r="AB72" i="18"/>
  <c r="AB112" i="19"/>
  <c r="AB207" i="24"/>
  <c r="AT207" i="28" s="1"/>
  <c r="AV207" i="28" s="1"/>
  <c r="AC101" i="14"/>
  <c r="AB56" i="20"/>
  <c r="AC57" i="14"/>
  <c r="AB108" i="24"/>
  <c r="AT108" i="28" s="1"/>
  <c r="AV108" i="28" s="1"/>
  <c r="AB110" i="19"/>
  <c r="AB205" i="24"/>
  <c r="AT205" i="28" s="1"/>
  <c r="AV205" i="28" s="1"/>
  <c r="AB265" i="24"/>
  <c r="AT265" i="28" s="1"/>
  <c r="AV265" i="28" s="1"/>
  <c r="AB46" i="18"/>
  <c r="AB58" i="20"/>
  <c r="AC59" i="14"/>
  <c r="AB489" i="14"/>
  <c r="AB128" i="19"/>
  <c r="AB223" i="24"/>
  <c r="AT223" i="28" s="1"/>
  <c r="AV223" i="28" s="1"/>
  <c r="AB282" i="14"/>
  <c r="AB228" i="24"/>
  <c r="AT228" i="28" s="1"/>
  <c r="AV228" i="28" s="1"/>
  <c r="AB9" i="18"/>
  <c r="AB101" i="20"/>
  <c r="AC102" i="14"/>
  <c r="AB99" i="20"/>
  <c r="AC100" i="14"/>
  <c r="AB190" i="24"/>
  <c r="AT190" i="28" s="1"/>
  <c r="AV190" i="28" s="1"/>
  <c r="AB85" i="19"/>
  <c r="AB112" i="18"/>
  <c r="AB289" i="24"/>
  <c r="AT289" i="28" s="1"/>
  <c r="AV289" i="28" s="1"/>
  <c r="AB275" i="24"/>
  <c r="AT275" i="28" s="1"/>
  <c r="AV275" i="28" s="1"/>
  <c r="AB94" i="18"/>
  <c r="AB268" i="24"/>
  <c r="AT268" i="28" s="1"/>
  <c r="AV268" i="28" s="1"/>
  <c r="AB60" i="18"/>
  <c r="AB85" i="18"/>
  <c r="AB272" i="24"/>
  <c r="AT272" i="28" s="1"/>
  <c r="AV272" i="28" s="1"/>
  <c r="AB87" i="19"/>
  <c r="AB192" i="24"/>
  <c r="AT192" i="28" s="1"/>
  <c r="AV192" i="28" s="1"/>
  <c r="AD498" i="17"/>
  <c r="AD102" i="25"/>
  <c r="BA102" i="28" s="1"/>
  <c r="AD109" i="23"/>
  <c r="AE110" i="17"/>
  <c r="AD387" i="25"/>
  <c r="BA387" i="28" s="1"/>
  <c r="AD31" i="23"/>
  <c r="AE32" i="17"/>
  <c r="AD319" i="25"/>
  <c r="BA319" i="28" s="1"/>
  <c r="AF33" i="25"/>
  <c r="BG33" i="28" s="1"/>
  <c r="AB12" i="17"/>
  <c r="AB398" i="17" s="1"/>
  <c r="AB11" i="23" s="1"/>
  <c r="AV71" i="28"/>
  <c r="AV69" i="28"/>
  <c r="AV70" i="28"/>
  <c r="AV26" i="28"/>
  <c r="AV68" i="28"/>
  <c r="AO58" i="28"/>
  <c r="AP58" i="28" s="1"/>
  <c r="AO27" i="28"/>
  <c r="AP27" i="28" s="1"/>
  <c r="AD93" i="23"/>
  <c r="AD376" i="25"/>
  <c r="BA376" i="28" s="1"/>
  <c r="AE94" i="17"/>
  <c r="AA58" i="24"/>
  <c r="AQ58" i="28" s="1"/>
  <c r="AF493" i="17"/>
  <c r="AF106" i="23" s="1"/>
  <c r="AA449" i="14"/>
  <c r="AA345" i="24" s="1"/>
  <c r="AQ345" i="28" s="1"/>
  <c r="AB60" i="24"/>
  <c r="AT60" i="28" s="1"/>
  <c r="AB102" i="24"/>
  <c r="AT102" i="28" s="1"/>
  <c r="AV102" i="28" s="1"/>
  <c r="AB498" i="14"/>
  <c r="AB492" i="14" s="1"/>
  <c r="AC76" i="14"/>
  <c r="AB75" i="20"/>
  <c r="AB358" i="24"/>
  <c r="AT358" i="28" s="1"/>
  <c r="AB71" i="20"/>
  <c r="AC72" i="14"/>
  <c r="AB354" i="24"/>
  <c r="AT354" i="28" s="1"/>
  <c r="AC50" i="14"/>
  <c r="AB337" i="24"/>
  <c r="AT337" i="28" s="1"/>
  <c r="AV337" i="28" s="1"/>
  <c r="AB49" i="20"/>
  <c r="AB435" i="14"/>
  <c r="AB312" i="24"/>
  <c r="AT312" i="28" s="1"/>
  <c r="AV312" i="28" s="1"/>
  <c r="AB24" i="20"/>
  <c r="AC25" i="14"/>
  <c r="AB357" i="24"/>
  <c r="AT357" i="28" s="1"/>
  <c r="AC75" i="14"/>
  <c r="AB74" i="20"/>
  <c r="AA10" i="20"/>
  <c r="AA298" i="24"/>
  <c r="AQ298" i="28" s="1"/>
  <c r="AB86" i="20"/>
  <c r="AC87" i="14"/>
  <c r="AB369" i="24"/>
  <c r="AT369" i="28" s="1"/>
  <c r="AV369" i="28" s="1"/>
  <c r="AB89" i="20"/>
  <c r="AB372" i="24"/>
  <c r="AT372" i="28" s="1"/>
  <c r="AV372" i="28" s="1"/>
  <c r="AC90" i="14"/>
  <c r="AB34" i="20"/>
  <c r="AC35" i="14"/>
  <c r="AB322" i="24"/>
  <c r="AT322" i="28" s="1"/>
  <c r="AC44" i="14"/>
  <c r="AB331" i="24"/>
  <c r="AT331" i="28" s="1"/>
  <c r="AV331" i="28" s="1"/>
  <c r="AB43" i="20"/>
  <c r="AB441" i="14"/>
  <c r="AB55" i="20"/>
  <c r="AC56" i="14"/>
  <c r="AB451" i="14"/>
  <c r="AC66" i="14"/>
  <c r="AB65" i="20"/>
  <c r="AB348" i="24"/>
  <c r="AT348" i="28" s="1"/>
  <c r="AB314" i="24"/>
  <c r="AT314" i="28" s="1"/>
  <c r="AB26" i="20"/>
  <c r="AC27" i="14"/>
  <c r="AA383" i="24"/>
  <c r="AQ383" i="28" s="1"/>
  <c r="AS383" i="28" s="1"/>
  <c r="AA105" i="20"/>
  <c r="AC51" i="14"/>
  <c r="AB338" i="24"/>
  <c r="AT338" i="28" s="1"/>
  <c r="AV338" i="28" s="1"/>
  <c r="AB50" i="20"/>
  <c r="AB306" i="24"/>
  <c r="AT306" i="28" s="1"/>
  <c r="AB18" i="20"/>
  <c r="AC19" i="14"/>
  <c r="AB334" i="24"/>
  <c r="AT334" i="28" s="1"/>
  <c r="AV334" i="28" s="1"/>
  <c r="AB46" i="20"/>
  <c r="AC47" i="14"/>
  <c r="AC92" i="14"/>
  <c r="AB91" i="20"/>
  <c r="AB374" i="24"/>
  <c r="AT374" i="28" s="1"/>
  <c r="AV374" i="28" s="1"/>
  <c r="AB307" i="24"/>
  <c r="AT307" i="28" s="1"/>
  <c r="AB19" i="20"/>
  <c r="AC20" i="14"/>
  <c r="AB33" i="20"/>
  <c r="AC34" i="14"/>
  <c r="AB321" i="24"/>
  <c r="AT321" i="28" s="1"/>
  <c r="AB317" i="24"/>
  <c r="AT317" i="28" s="1"/>
  <c r="AC30" i="14"/>
  <c r="AB29" i="20"/>
  <c r="AB109" i="20"/>
  <c r="AC110" i="14"/>
  <c r="AB387" i="24"/>
  <c r="AT387" i="28" s="1"/>
  <c r="AV387" i="28" s="1"/>
  <c r="AB356" i="24"/>
  <c r="AT356" i="28" s="1"/>
  <c r="AV356" i="28" s="1"/>
  <c r="AB73" i="20"/>
  <c r="AC74" i="14"/>
  <c r="AB371" i="24"/>
  <c r="AT371" i="28" s="1"/>
  <c r="AV371" i="28" s="1"/>
  <c r="AC89" i="14"/>
  <c r="AB88" i="20"/>
  <c r="AB80" i="20"/>
  <c r="AC81" i="14"/>
  <c r="AB363" i="24"/>
  <c r="AT363" i="28" s="1"/>
  <c r="AV363" i="28" s="1"/>
  <c r="AB52" i="20"/>
  <c r="AC53" i="14"/>
  <c r="AB340" i="24"/>
  <c r="AT340" i="28" s="1"/>
  <c r="AV340" i="28" s="1"/>
  <c r="AB98" i="14"/>
  <c r="AB485" i="14"/>
  <c r="AB32" i="20"/>
  <c r="AC33" i="14"/>
  <c r="AB320" i="24"/>
  <c r="AT320" i="28" s="1"/>
  <c r="AV320" i="28" s="1"/>
  <c r="AC84" i="14"/>
  <c r="AB366" i="24"/>
  <c r="AT366" i="28" s="1"/>
  <c r="AV366" i="28" s="1"/>
  <c r="AB83" i="20"/>
  <c r="AB30" i="20"/>
  <c r="AC31" i="14"/>
  <c r="AB318" i="24"/>
  <c r="AT318" i="28" s="1"/>
  <c r="AV318" i="28" s="1"/>
  <c r="AB41" i="20"/>
  <c r="AC42" i="14"/>
  <c r="AB329" i="24"/>
  <c r="AT329" i="28" s="1"/>
  <c r="AV329" i="28" s="1"/>
  <c r="AB361" i="24"/>
  <c r="AT361" i="28" s="1"/>
  <c r="AV361" i="28" s="1"/>
  <c r="AB78" i="20"/>
  <c r="AC79" i="14"/>
  <c r="AB67" i="20"/>
  <c r="AC68" i="14"/>
  <c r="AB350" i="24"/>
  <c r="AT350" i="28" s="1"/>
  <c r="AB313" i="24"/>
  <c r="AT313" i="28" s="1"/>
  <c r="AC26" i="14"/>
  <c r="AB25" i="20"/>
  <c r="AC69" i="14"/>
  <c r="AB351" i="24"/>
  <c r="AT351" i="28" s="1"/>
  <c r="AB68" i="20"/>
  <c r="AB82" i="20"/>
  <c r="AB365" i="24"/>
  <c r="AT365" i="28" s="1"/>
  <c r="AV365" i="28" s="1"/>
  <c r="AC83" i="14"/>
  <c r="AB21" i="20"/>
  <c r="AC22" i="14"/>
  <c r="AB309" i="24"/>
  <c r="AT309" i="28" s="1"/>
  <c r="AA9" i="24"/>
  <c r="AQ9" i="28" s="1"/>
  <c r="AB27" i="20"/>
  <c r="AC28" i="14"/>
  <c r="AB315" i="24"/>
  <c r="AT315" i="28" s="1"/>
  <c r="AB28" i="20"/>
  <c r="AB316" i="24"/>
  <c r="AT316" i="28" s="1"/>
  <c r="AC29" i="14"/>
  <c r="AB23" i="20"/>
  <c r="AB311" i="24"/>
  <c r="AT311" i="28" s="1"/>
  <c r="AC24" i="14"/>
  <c r="AB59" i="24"/>
  <c r="AT59" i="28" s="1"/>
  <c r="AB450" i="14"/>
  <c r="AB310" i="24"/>
  <c r="AT310" i="28" s="1"/>
  <c r="AB22" i="20"/>
  <c r="AC23" i="14"/>
  <c r="AC70" i="14"/>
  <c r="AB352" i="24"/>
  <c r="AT352" i="28" s="1"/>
  <c r="AB69" i="20"/>
  <c r="AA97" i="20"/>
  <c r="AA380" i="24"/>
  <c r="AQ380" i="28" s="1"/>
  <c r="AS380" i="28" s="1"/>
  <c r="AB94" i="20"/>
  <c r="AC95" i="14"/>
  <c r="AB377" i="24"/>
  <c r="AT377" i="28" s="1"/>
  <c r="AV377" i="28" s="1"/>
  <c r="AC109" i="14"/>
  <c r="AB108" i="20"/>
  <c r="AB386" i="24"/>
  <c r="AT386" i="28" s="1"/>
  <c r="AV386" i="28" s="1"/>
  <c r="AB17" i="24"/>
  <c r="AT17" i="28" s="1"/>
  <c r="AB319" i="24"/>
  <c r="AT319" i="28" s="1"/>
  <c r="AV319" i="28" s="1"/>
  <c r="AB31" i="20"/>
  <c r="AC32" i="14"/>
  <c r="AC37" i="14"/>
  <c r="AB324" i="24"/>
  <c r="AT324" i="28" s="1"/>
  <c r="AV324" i="28" s="1"/>
  <c r="AB36" i="20"/>
  <c r="AB85" i="20"/>
  <c r="AB368" i="24"/>
  <c r="AT368" i="28" s="1"/>
  <c r="AV368" i="28" s="1"/>
  <c r="AC86" i="14"/>
  <c r="AB70" i="20"/>
  <c r="AB353" i="24"/>
  <c r="AT353" i="28" s="1"/>
  <c r="AC71" i="14"/>
  <c r="AB13" i="24"/>
  <c r="AT13" i="28" s="1"/>
  <c r="AV13" i="28" s="1"/>
  <c r="AB106" i="14"/>
  <c r="AB87" i="20"/>
  <c r="AC88" i="14"/>
  <c r="AB370" i="24"/>
  <c r="AT370" i="28" s="1"/>
  <c r="AV370" i="28" s="1"/>
  <c r="AC40" i="14"/>
  <c r="AB39" i="20"/>
  <c r="AB327" i="24"/>
  <c r="AT327" i="28" s="1"/>
  <c r="AV327" i="28" s="1"/>
  <c r="AB110" i="20"/>
  <c r="AC111" i="14"/>
  <c r="AB388" i="24"/>
  <c r="AT388" i="28" s="1"/>
  <c r="AV388" i="28" s="1"/>
  <c r="AC46" i="14"/>
  <c r="AB45" i="20"/>
  <c r="AB333" i="24"/>
  <c r="AT333" i="28" s="1"/>
  <c r="AV333" i="28" s="1"/>
  <c r="AB305" i="24"/>
  <c r="AT305" i="28" s="1"/>
  <c r="AB17" i="20"/>
  <c r="AB403" i="14"/>
  <c r="AC18" i="14"/>
  <c r="AC73" i="14"/>
  <c r="AB355" i="24"/>
  <c r="AT355" i="28" s="1"/>
  <c r="AB72" i="20"/>
  <c r="AB93" i="20"/>
  <c r="AC94" i="14"/>
  <c r="AB376" i="24"/>
  <c r="AT376" i="28" s="1"/>
  <c r="AV376" i="28" s="1"/>
  <c r="AB81" i="20"/>
  <c r="AB364" i="24"/>
  <c r="AT364" i="28" s="1"/>
  <c r="AV364" i="28" s="1"/>
  <c r="AC82" i="14"/>
  <c r="AB399" i="14"/>
  <c r="AC14" i="14"/>
  <c r="AB13" i="20"/>
  <c r="AB301" i="24"/>
  <c r="AT301" i="28" s="1"/>
  <c r="AV301" i="28" s="1"/>
  <c r="AB362" i="24"/>
  <c r="AT362" i="28" s="1"/>
  <c r="AV362" i="28" s="1"/>
  <c r="AB79" i="20"/>
  <c r="AC80" i="14"/>
  <c r="AB40" i="20"/>
  <c r="AC41" i="14"/>
  <c r="AB328" i="24"/>
  <c r="AT328" i="28" s="1"/>
  <c r="AV328" i="28" s="1"/>
  <c r="AB367" i="24"/>
  <c r="AT367" i="28" s="1"/>
  <c r="AV367" i="28" s="1"/>
  <c r="AC85" i="14"/>
  <c r="AB84" i="20"/>
  <c r="AB325" i="24"/>
  <c r="AT325" i="28" s="1"/>
  <c r="AB37" i="20"/>
  <c r="AC38" i="14"/>
  <c r="AB385" i="24"/>
  <c r="AT385" i="28" s="1"/>
  <c r="AV385" i="28" s="1"/>
  <c r="AB107" i="20"/>
  <c r="AC108" i="14"/>
  <c r="AB332" i="24"/>
  <c r="AT332" i="28" s="1"/>
  <c r="AV332" i="28" s="1"/>
  <c r="AB44" i="20"/>
  <c r="AC45" i="14"/>
  <c r="AB349" i="24"/>
  <c r="AT349" i="28" s="1"/>
  <c r="AB66" i="20"/>
  <c r="AC67" i="14"/>
  <c r="AB77" i="20"/>
  <c r="AC78" i="14"/>
  <c r="AB360" i="24"/>
  <c r="AT360" i="28" s="1"/>
  <c r="AB51" i="20"/>
  <c r="AB339" i="24"/>
  <c r="AT339" i="28" s="1"/>
  <c r="AV339" i="28" s="1"/>
  <c r="AC52" i="14"/>
  <c r="AC15" i="14"/>
  <c r="AB302" i="24"/>
  <c r="AT302" i="28" s="1"/>
  <c r="AV302" i="28" s="1"/>
  <c r="AB14" i="20"/>
  <c r="AB42" i="20"/>
  <c r="AC43" i="14"/>
  <c r="AB330" i="24"/>
  <c r="AT330" i="28" s="1"/>
  <c r="AV330" i="28" s="1"/>
  <c r="AC36" i="14"/>
  <c r="AB323" i="24"/>
  <c r="AT323" i="28" s="1"/>
  <c r="AB35" i="20"/>
  <c r="AB326" i="24"/>
  <c r="AT326" i="28" s="1"/>
  <c r="AC39" i="14"/>
  <c r="AB38" i="20"/>
  <c r="AB308" i="24"/>
  <c r="AT308" i="28" s="1"/>
  <c r="AB20" i="20"/>
  <c r="AC21" i="14"/>
  <c r="AB384" i="24"/>
  <c r="AT384" i="28" s="1"/>
  <c r="AV384" i="28" s="1"/>
  <c r="AC107" i="14"/>
  <c r="AB106" i="20"/>
  <c r="AB359" i="24"/>
  <c r="AT359" i="28" s="1"/>
  <c r="AV359" i="28" s="1"/>
  <c r="AC77" i="14"/>
  <c r="AB76" i="20"/>
  <c r="AB49" i="24"/>
  <c r="AT49" i="28" s="1"/>
  <c r="AV49" i="28" s="1"/>
  <c r="AB373" i="24"/>
  <c r="AT373" i="28" s="1"/>
  <c r="AV373" i="28" s="1"/>
  <c r="AC91" i="14"/>
  <c r="AB90" i="20"/>
  <c r="AB375" i="24"/>
  <c r="AT375" i="28" s="1"/>
  <c r="AV375" i="28" s="1"/>
  <c r="AB92" i="20"/>
  <c r="AC93" i="14"/>
  <c r="AB12" i="24"/>
  <c r="AT12" i="28" s="1"/>
  <c r="AB398" i="14"/>
  <c r="AB11" i="14"/>
  <c r="AB55" i="24"/>
  <c r="AT55" i="28" s="1"/>
  <c r="AD90" i="23"/>
  <c r="AD373" i="25"/>
  <c r="BA373" i="28" s="1"/>
  <c r="AE91" i="17"/>
  <c r="AB31" i="25"/>
  <c r="AU31" i="28" s="1"/>
  <c r="AC430" i="17"/>
  <c r="AC331" i="25" s="1"/>
  <c r="AX331" i="28" s="1"/>
  <c r="AC46" i="17"/>
  <c r="AC46" i="25" s="1"/>
  <c r="AX46" i="28" s="1"/>
  <c r="AB333" i="25"/>
  <c r="AU333" i="28" s="1"/>
  <c r="AD94" i="23"/>
  <c r="AE95" i="17"/>
  <c r="AD377" i="25"/>
  <c r="BA377" i="28" s="1"/>
  <c r="AC463" i="17"/>
  <c r="AB66" i="17"/>
  <c r="AG33" i="17"/>
  <c r="AC31" i="17"/>
  <c r="AC460" i="17"/>
  <c r="AB425" i="17"/>
  <c r="AB38" i="23" s="1"/>
  <c r="AF232" i="25"/>
  <c r="BG232" i="28" s="1"/>
  <c r="AF366" i="25"/>
  <c r="BG366" i="28" s="1"/>
  <c r="AF183" i="25"/>
  <c r="BG183" i="28" s="1"/>
  <c r="AF46" i="22"/>
  <c r="AF223" i="25"/>
  <c r="BG223" i="28" s="1"/>
  <c r="AF128" i="22"/>
  <c r="AF274" i="25"/>
  <c r="BG274" i="28" s="1"/>
  <c r="AB101" i="25"/>
  <c r="AU101" i="28" s="1"/>
  <c r="AA49" i="25"/>
  <c r="AR49" i="28" s="1"/>
  <c r="AA307" i="25"/>
  <c r="AR307" i="28" s="1"/>
  <c r="AS307" i="28" s="1"/>
  <c r="AC334" i="25"/>
  <c r="AX334" i="28" s="1"/>
  <c r="AA299" i="25"/>
  <c r="AR299" i="28" s="1"/>
  <c r="AS299" i="28" s="1"/>
  <c r="AB313" i="25"/>
  <c r="AU313" i="28" s="1"/>
  <c r="AA310" i="25"/>
  <c r="AR310" i="28" s="1"/>
  <c r="AS310" i="28" s="1"/>
  <c r="AB358" i="25"/>
  <c r="AU358" i="28" s="1"/>
  <c r="AC302" i="25"/>
  <c r="AX302" i="28" s="1"/>
  <c r="AB80" i="25"/>
  <c r="AU80" i="28" s="1"/>
  <c r="AF190" i="25"/>
  <c r="BG190" i="28" s="1"/>
  <c r="AF85" i="22"/>
  <c r="AF221" i="25"/>
  <c r="BG221" i="28" s="1"/>
  <c r="AF126" i="22"/>
  <c r="AF272" i="25"/>
  <c r="BG272" i="28" s="1"/>
  <c r="AB355" i="25"/>
  <c r="AU355" i="28" s="1"/>
  <c r="AD372" i="25"/>
  <c r="BA372" i="28" s="1"/>
  <c r="AC45" i="25"/>
  <c r="AX45" i="28" s="1"/>
  <c r="Y298" i="25"/>
  <c r="AL298" i="28" s="1"/>
  <c r="AM298" i="28" s="1"/>
  <c r="AB53" i="25"/>
  <c r="AU53" i="28" s="1"/>
  <c r="AE99" i="25"/>
  <c r="BD99" i="28" s="1"/>
  <c r="AC361" i="25"/>
  <c r="AX361" i="28" s="1"/>
  <c r="AD363" i="25"/>
  <c r="BA363" i="28" s="1"/>
  <c r="AC74" i="25"/>
  <c r="AX74" i="28" s="1"/>
  <c r="AF200" i="25"/>
  <c r="BG200" i="28" s="1"/>
  <c r="AF101" i="22"/>
  <c r="AF265" i="25"/>
  <c r="BG265" i="28" s="1"/>
  <c r="AF282" i="25"/>
  <c r="BG282" i="28" s="1"/>
  <c r="AD79" i="17"/>
  <c r="AA323" i="25"/>
  <c r="AR323" i="28" s="1"/>
  <c r="AS323" i="28" s="1"/>
  <c r="AA305" i="25"/>
  <c r="AR305" i="28" s="1"/>
  <c r="AS305" i="28" s="1"/>
  <c r="AC380" i="25"/>
  <c r="AX380" i="28" s="1"/>
  <c r="AA321" i="25"/>
  <c r="AR321" i="28" s="1"/>
  <c r="AS321" i="28" s="1"/>
  <c r="AB357" i="25"/>
  <c r="AU357" i="28" s="1"/>
  <c r="AC69" i="25"/>
  <c r="AX69" i="28" s="1"/>
  <c r="AF287" i="25"/>
  <c r="BG287" i="28" s="1"/>
  <c r="AB51" i="25"/>
  <c r="AU51" i="28" s="1"/>
  <c r="AC301" i="25"/>
  <c r="AX301" i="28" s="1"/>
  <c r="AE82" i="25"/>
  <c r="BD82" i="28" s="1"/>
  <c r="AA349" i="25"/>
  <c r="AR349" i="28" s="1"/>
  <c r="AS349" i="28" s="1"/>
  <c r="AB35" i="25"/>
  <c r="AU35" i="28" s="1"/>
  <c r="AV35" i="28" s="1"/>
  <c r="AA308" i="25"/>
  <c r="AR308" i="28" s="1"/>
  <c r="AS308" i="28" s="1"/>
  <c r="AA337" i="25"/>
  <c r="AR337" i="28" s="1"/>
  <c r="AB40" i="25"/>
  <c r="AU40" i="28" s="1"/>
  <c r="AB39" i="25"/>
  <c r="AU39" i="28" s="1"/>
  <c r="AF320" i="25"/>
  <c r="BG320" i="28" s="1"/>
  <c r="AA300" i="25"/>
  <c r="AR300" i="28" s="1"/>
  <c r="AA353" i="25"/>
  <c r="AR353" i="28" s="1"/>
  <c r="AS353" i="28" s="1"/>
  <c r="AF268" i="25"/>
  <c r="BG268" i="28" s="1"/>
  <c r="AF294" i="25"/>
  <c r="BG294" i="28" s="1"/>
  <c r="AB41" i="25"/>
  <c r="AU41" i="28" s="1"/>
  <c r="AA351" i="25"/>
  <c r="AR351" i="28" s="1"/>
  <c r="AS351" i="28" s="1"/>
  <c r="AE78" i="25"/>
  <c r="BD78" i="28" s="1"/>
  <c r="AA339" i="25"/>
  <c r="AR339" i="28" s="1"/>
  <c r="AA306" i="25"/>
  <c r="AR306" i="28" s="1"/>
  <c r="AS306" i="28" s="1"/>
  <c r="AA60" i="25"/>
  <c r="AR60" i="28" s="1"/>
  <c r="AS60" i="28" s="1"/>
  <c r="AF192" i="25"/>
  <c r="BG192" i="28" s="1"/>
  <c r="AF87" i="22"/>
  <c r="Y9" i="25"/>
  <c r="AL9" i="28" s="1"/>
  <c r="AM9" i="28" s="1"/>
  <c r="AF193" i="25"/>
  <c r="BG193" i="28" s="1"/>
  <c r="AF94" i="22"/>
  <c r="AF284" i="25"/>
  <c r="BG284" i="28" s="1"/>
  <c r="Z314" i="25"/>
  <c r="AO314" i="28" s="1"/>
  <c r="AP314" i="28" s="1"/>
  <c r="AF185" i="25"/>
  <c r="BG185" i="28" s="1"/>
  <c r="AF48" i="22"/>
  <c r="AF202" i="25"/>
  <c r="BG202" i="28" s="1"/>
  <c r="AF103" i="22"/>
  <c r="AF269" i="25"/>
  <c r="BG269" i="28" s="1"/>
  <c r="AF108" i="25"/>
  <c r="BG108" i="28" s="1"/>
  <c r="AB42" i="25"/>
  <c r="AU42" i="28" s="1"/>
  <c r="AA348" i="25"/>
  <c r="AR348" i="28" s="1"/>
  <c r="AS348" i="28" s="1"/>
  <c r="AE98" i="25"/>
  <c r="BD98" i="28" s="1"/>
  <c r="AB324" i="25"/>
  <c r="AU324" i="28" s="1"/>
  <c r="AC25" i="25"/>
  <c r="AX25" i="28" s="1"/>
  <c r="AE84" i="25"/>
  <c r="BD84" i="28" s="1"/>
  <c r="AB318" i="25"/>
  <c r="AU318" i="28" s="1"/>
  <c r="AA354" i="25"/>
  <c r="AR354" i="28" s="1"/>
  <c r="AS354" i="28" s="1"/>
  <c r="AF368" i="25"/>
  <c r="BG368" i="28" s="1"/>
  <c r="AA352" i="25"/>
  <c r="AR352" i="28" s="1"/>
  <c r="AS352" i="28" s="1"/>
  <c r="AF111" i="25"/>
  <c r="BG111" i="28" s="1"/>
  <c r="AF186" i="25"/>
  <c r="BG186" i="28" s="1"/>
  <c r="AF60" i="22"/>
  <c r="AF205" i="25"/>
  <c r="BG205" i="28" s="1"/>
  <c r="AF110" i="22"/>
  <c r="AF275" i="25"/>
  <c r="BG275" i="28" s="1"/>
  <c r="AB43" i="25"/>
  <c r="AU43" i="28" s="1"/>
  <c r="AB325" i="25"/>
  <c r="AU325" i="28" s="1"/>
  <c r="Z345" i="25"/>
  <c r="AO345" i="28" s="1"/>
  <c r="AP345" i="28" s="1"/>
  <c r="AB28" i="25"/>
  <c r="AU28" i="28" s="1"/>
  <c r="AV28" i="28" s="1"/>
  <c r="AB29" i="25"/>
  <c r="AU29" i="28" s="1"/>
  <c r="AV29" i="28" s="1"/>
  <c r="AA309" i="25"/>
  <c r="AR309" i="28" s="1"/>
  <c r="AS309" i="28" s="1"/>
  <c r="AA350" i="25"/>
  <c r="AR350" i="28" s="1"/>
  <c r="AS350" i="28" s="1"/>
  <c r="AA311" i="25"/>
  <c r="AR311" i="28" s="1"/>
  <c r="AS311" i="28" s="1"/>
  <c r="AB30" i="25"/>
  <c r="AU30" i="28" s="1"/>
  <c r="AV30" i="28" s="1"/>
  <c r="AD364" i="25"/>
  <c r="BA364" i="28" s="1"/>
  <c r="AB73" i="25"/>
  <c r="AU73" i="28" s="1"/>
  <c r="AV73" i="28" s="1"/>
  <c r="AE83" i="25"/>
  <c r="BD83" i="28" s="1"/>
  <c r="AD374" i="25"/>
  <c r="BA374" i="28" s="1"/>
  <c r="AF362" i="25"/>
  <c r="BG362" i="28" s="1"/>
  <c r="Z17" i="25"/>
  <c r="AF150" i="25"/>
  <c r="BG150" i="28" s="1"/>
  <c r="AF13" i="22"/>
  <c r="AF375" i="25"/>
  <c r="BG375" i="28" s="1"/>
  <c r="AF187" i="25"/>
  <c r="BG187" i="28" s="1"/>
  <c r="AF72" i="22"/>
  <c r="AF207" i="25"/>
  <c r="BG207" i="28" s="1"/>
  <c r="AF112" i="22"/>
  <c r="AF267" i="25"/>
  <c r="BG267" i="28" s="1"/>
  <c r="AA383" i="25"/>
  <c r="AR383" i="28" s="1"/>
  <c r="AA342" i="25"/>
  <c r="AR342" i="28" s="1"/>
  <c r="AS342" i="28" s="1"/>
  <c r="AA346" i="25"/>
  <c r="AR346" i="28" s="1"/>
  <c r="AS346" i="28" s="1"/>
  <c r="AB38" i="25"/>
  <c r="AU38" i="28" s="1"/>
  <c r="AV38" i="28" s="1"/>
  <c r="AB37" i="25"/>
  <c r="AU37" i="28" s="1"/>
  <c r="AB426" i="17"/>
  <c r="AF46" i="21"/>
  <c r="AF101" i="21"/>
  <c r="AF60" i="21"/>
  <c r="AF110" i="21"/>
  <c r="AE92" i="17"/>
  <c r="AF117" i="21"/>
  <c r="AF13" i="21"/>
  <c r="AF103" i="21"/>
  <c r="AF72" i="21"/>
  <c r="AF94" i="21"/>
  <c r="AF48" i="21"/>
  <c r="AF87" i="21"/>
  <c r="AF85" i="21"/>
  <c r="AE475" i="17"/>
  <c r="AE88" i="23" s="1"/>
  <c r="AC75" i="17"/>
  <c r="AC461" i="17" s="1"/>
  <c r="AC74" i="23" s="1"/>
  <c r="AB64" i="17"/>
  <c r="AB415" i="17"/>
  <c r="AB28" i="23" s="1"/>
  <c r="AC38" i="17"/>
  <c r="AB68" i="17"/>
  <c r="AB18" i="17"/>
  <c r="AA435" i="17"/>
  <c r="AA48" i="23" s="1"/>
  <c r="AE81" i="17"/>
  <c r="AB69" i="17"/>
  <c r="AB21" i="17"/>
  <c r="AD486" i="17"/>
  <c r="AD99" i="23" s="1"/>
  <c r="AB429" i="17"/>
  <c r="AB442" i="17"/>
  <c r="AB55" i="23" s="1"/>
  <c r="AB443" i="17"/>
  <c r="AB56" i="23" s="1"/>
  <c r="AE469" i="17"/>
  <c r="AE82" i="23" s="1"/>
  <c r="AB19" i="17"/>
  <c r="AD14" i="17"/>
  <c r="AE473" i="17"/>
  <c r="AE86" i="23" s="1"/>
  <c r="AB421" i="17"/>
  <c r="AB34" i="23" s="1"/>
  <c r="AG93" i="17"/>
  <c r="AB52" i="17"/>
  <c r="AG84" i="17"/>
  <c r="AE494" i="17"/>
  <c r="AE107" i="23" s="1"/>
  <c r="AC411" i="17"/>
  <c r="AC24" i="23" s="1"/>
  <c r="AG86" i="17"/>
  <c r="AB437" i="17"/>
  <c r="AB50" i="23" s="1"/>
  <c r="AB67" i="17"/>
  <c r="AB414" i="17"/>
  <c r="AB27" i="23" s="1"/>
  <c r="AB22" i="17"/>
  <c r="AD485" i="17"/>
  <c r="AD98" i="23" s="1"/>
  <c r="AB24" i="17"/>
  <c r="AC446" i="17"/>
  <c r="AC59" i="23" s="1"/>
  <c r="AB416" i="17"/>
  <c r="AB29" i="23" s="1"/>
  <c r="AE82" i="17"/>
  <c r="AB464" i="17"/>
  <c r="AB77" i="23" s="1"/>
  <c r="AB427" i="17"/>
  <c r="AB40" i="23" s="1"/>
  <c r="AB445" i="17"/>
  <c r="AB58" i="23" s="1"/>
  <c r="AB55" i="17"/>
  <c r="AB20" i="17"/>
  <c r="AD47" i="17"/>
  <c r="AB444" i="17"/>
  <c r="AB57" i="23" s="1"/>
  <c r="AC26" i="17"/>
  <c r="AB23" i="17"/>
  <c r="AC76" i="17"/>
  <c r="AD15" i="17"/>
  <c r="AE474" i="17"/>
  <c r="AE87" i="23" s="1"/>
  <c r="AG80" i="17"/>
  <c r="Z11" i="17"/>
  <c r="AB428" i="17"/>
  <c r="AE90" i="17"/>
  <c r="AC431" i="17"/>
  <c r="AC44" i="23" s="1"/>
  <c r="AB439" i="17"/>
  <c r="AE495" i="17"/>
  <c r="AE108" i="23" s="1"/>
  <c r="AD487" i="17"/>
  <c r="AD100" i="23" s="1"/>
  <c r="AB471" i="17"/>
  <c r="AB84" i="23" s="1"/>
  <c r="AF282" i="17"/>
  <c r="AA63" i="17"/>
  <c r="AB70" i="17"/>
  <c r="AB71" i="17"/>
  <c r="AB72" i="17"/>
  <c r="AC73" i="17"/>
  <c r="AC37" i="17"/>
  <c r="AB497" i="17"/>
  <c r="AB110" i="23" s="1"/>
  <c r="AB106" i="17"/>
  <c r="AF488" i="17"/>
  <c r="AF101" i="23" s="1"/>
  <c r="AF489" i="17"/>
  <c r="AF102" i="23" s="1"/>
  <c r="AD98" i="17"/>
  <c r="AB36" i="17"/>
  <c r="AG388" i="17"/>
  <c r="AA451" i="17"/>
  <c r="AA64" i="23" s="1"/>
  <c r="AB34" i="17"/>
  <c r="AG285" i="17"/>
  <c r="AG161" i="17"/>
  <c r="AC6" i="14"/>
  <c r="AH5" i="17"/>
  <c r="AB13" i="17"/>
  <c r="AA27" i="17"/>
  <c r="Z403" i="17"/>
  <c r="Z16" i="23" s="1"/>
  <c r="Y395" i="17"/>
  <c r="Y8" i="23" s="1"/>
  <c r="AC130" i="14"/>
  <c r="AC209" i="14"/>
  <c r="AC188" i="14"/>
  <c r="AC201" i="14"/>
  <c r="AC146" i="14"/>
  <c r="AC153" i="14"/>
  <c r="AC358" i="14"/>
  <c r="AC290" i="14"/>
  <c r="AC306" i="14"/>
  <c r="AC389" i="14"/>
  <c r="AC346" i="14"/>
  <c r="AC299" i="14"/>
  <c r="AC304" i="14"/>
  <c r="AC318" i="14"/>
  <c r="AC325" i="14"/>
  <c r="AC330" i="14"/>
  <c r="AC242" i="14"/>
  <c r="AC243" i="14"/>
  <c r="AC294" i="14"/>
  <c r="AC202" i="14"/>
  <c r="AC229" i="14"/>
  <c r="AC172" i="14"/>
  <c r="AC154" i="14"/>
  <c r="AC138" i="14"/>
  <c r="AC131" i="14"/>
  <c r="AC167" i="14"/>
  <c r="AC380" i="14"/>
  <c r="AC313" i="14"/>
  <c r="AC334" i="14"/>
  <c r="AC287" i="14"/>
  <c r="AC343" i="14"/>
  <c r="AC350" i="14"/>
  <c r="AC319" i="14"/>
  <c r="AC338" i="14"/>
  <c r="AC309" i="14"/>
  <c r="AC314" i="14"/>
  <c r="AC296" i="14"/>
  <c r="AC195" i="14"/>
  <c r="AC203" i="14"/>
  <c r="AC268" i="14"/>
  <c r="AC148" i="14"/>
  <c r="AC258" i="14"/>
  <c r="AC177" i="14"/>
  <c r="AC213" i="14"/>
  <c r="AC266" i="14"/>
  <c r="AC191" i="14"/>
  <c r="AC171" i="14"/>
  <c r="AC240" i="14"/>
  <c r="AC351" i="14"/>
  <c r="AC226" i="14"/>
  <c r="AC151" i="14"/>
  <c r="AC122" i="14"/>
  <c r="AC152" i="14"/>
  <c r="AC150" i="14"/>
  <c r="AC134" i="14"/>
  <c r="AC372" i="14"/>
  <c r="AC310" i="14"/>
  <c r="AC374" i="14"/>
  <c r="AC231" i="14"/>
  <c r="AC300" i="14"/>
  <c r="AC368" i="14"/>
  <c r="AC241" i="14"/>
  <c r="AC292" i="14"/>
  <c r="AC345" i="14"/>
  <c r="AC303" i="14"/>
  <c r="AC295" i="14"/>
  <c r="AC207" i="14"/>
  <c r="AC205" i="14"/>
  <c r="AC317" i="14"/>
  <c r="AC210" i="14"/>
  <c r="AC206" i="14"/>
  <c r="AC181" i="14"/>
  <c r="AC179" i="14"/>
  <c r="AC228" i="14"/>
  <c r="AC222" i="14"/>
  <c r="AC274" i="14"/>
  <c r="AC189" i="14"/>
  <c r="AC144" i="14"/>
  <c r="AC175" i="14"/>
  <c r="AC123" i="14"/>
  <c r="AC145" i="14"/>
  <c r="AC129" i="14"/>
  <c r="AC173" i="14"/>
  <c r="AC355" i="14"/>
  <c r="AC381" i="14"/>
  <c r="AC149" i="14"/>
  <c r="AC331" i="14"/>
  <c r="AC302" i="14"/>
  <c r="AC233" i="14"/>
  <c r="AC269" i="14"/>
  <c r="AC305" i="14"/>
  <c r="AC297" i="14"/>
  <c r="AC272" i="14"/>
  <c r="AC140" i="14"/>
  <c r="AC178" i="14"/>
  <c r="AC217" i="14"/>
  <c r="AC208" i="14"/>
  <c r="AC190" i="14"/>
  <c r="AC220" i="14"/>
  <c r="AC186" i="14"/>
  <c r="AC215" i="14"/>
  <c r="AC192" i="14"/>
  <c r="AC364" i="14"/>
  <c r="AC121" i="14"/>
  <c r="AC170" i="14"/>
  <c r="AC120" i="14"/>
  <c r="AC367" i="14"/>
  <c r="AC119" i="14"/>
  <c r="AC141" i="14"/>
  <c r="AC168" i="14"/>
  <c r="AC337" i="14"/>
  <c r="AC329" i="14"/>
  <c r="AC147" i="14"/>
  <c r="AC342" i="14"/>
  <c r="AC333" i="14"/>
  <c r="AC227" i="14"/>
  <c r="AC390" i="14"/>
  <c r="AC291" i="14"/>
  <c r="AC244" i="14"/>
  <c r="AC256" i="14"/>
  <c r="AC267" i="14"/>
  <c r="AC185" i="14"/>
  <c r="AC204" i="14"/>
  <c r="AC156" i="14"/>
  <c r="AC307" i="14"/>
  <c r="AC143" i="14"/>
  <c r="AC166" i="14"/>
  <c r="AC142" i="14"/>
  <c r="AC169" i="14"/>
  <c r="AC162" i="14"/>
  <c r="AC139" i="14"/>
  <c r="AC365" i="14"/>
  <c r="AC301" i="14"/>
  <c r="AC315" i="14"/>
  <c r="AC352" i="14"/>
  <c r="AC339" i="14"/>
  <c r="AC327" i="14"/>
  <c r="AC344" i="14"/>
  <c r="AC311" i="14"/>
  <c r="AC135" i="14"/>
  <c r="AC128" i="14"/>
  <c r="AC137" i="14"/>
  <c r="AC176" i="14"/>
  <c r="AC136" i="14"/>
  <c r="AC163" i="14"/>
  <c r="AC357" i="14"/>
  <c r="AC271" i="14"/>
  <c r="AC312" i="14"/>
  <c r="AC349" i="14"/>
  <c r="AC382" i="14"/>
  <c r="AC332" i="14"/>
  <c r="AC366" i="14"/>
  <c r="AC373" i="14"/>
  <c r="AC340" i="14"/>
  <c r="AC353" i="14"/>
  <c r="AC230" i="14"/>
  <c r="AC259" i="14"/>
  <c r="AC298" i="14"/>
  <c r="AC187" i="14"/>
  <c r="AC273" i="14"/>
  <c r="AC132" i="14"/>
  <c r="AC219" i="14"/>
  <c r="AC286" i="14"/>
  <c r="AC182" i="14"/>
  <c r="AC183" i="14"/>
  <c r="AC234" i="14"/>
  <c r="AC371" i="14"/>
  <c r="AC249" i="14"/>
  <c r="AC127" i="14"/>
  <c r="AC180" i="14"/>
  <c r="AC216" i="14"/>
  <c r="AC133" i="14"/>
  <c r="AC155" i="14"/>
  <c r="AC174" i="14"/>
  <c r="AC356" i="14"/>
  <c r="AC265" i="14"/>
  <c r="AC383" i="14"/>
  <c r="AC341" i="14"/>
  <c r="AC354" i="14"/>
  <c r="AC247" i="14"/>
  <c r="AC316" i="14"/>
  <c r="AC326" i="14"/>
  <c r="AC328" i="14"/>
  <c r="AC308" i="14"/>
  <c r="AC232" i="14"/>
  <c r="AC225" i="14"/>
  <c r="AC248" i="14"/>
  <c r="AC194" i="14"/>
  <c r="AC250" i="14"/>
  <c r="AC275" i="14"/>
  <c r="AC214" i="14"/>
  <c r="AC293" i="14"/>
  <c r="AC184" i="14"/>
  <c r="AC257" i="14"/>
  <c r="AC218" i="14"/>
  <c r="AC221" i="14"/>
  <c r="AC270" i="14"/>
  <c r="AC193" i="14"/>
  <c r="AB12" i="25" l="1"/>
  <c r="AU12" i="28" s="1"/>
  <c r="AC19" i="19"/>
  <c r="AC156" i="24"/>
  <c r="AW156" i="28" s="1"/>
  <c r="AY156" i="28" s="1"/>
  <c r="AC39" i="19"/>
  <c r="AC176" i="24"/>
  <c r="AW176" i="28" s="1"/>
  <c r="AY176" i="28" s="1"/>
  <c r="AC50" i="19"/>
  <c r="AC169" i="24"/>
  <c r="AW169" i="28" s="1"/>
  <c r="AY169" i="28" s="1"/>
  <c r="AC32" i="19"/>
  <c r="AC167" i="24"/>
  <c r="AW167" i="28" s="1"/>
  <c r="AY167" i="28" s="1"/>
  <c r="AC30" i="19"/>
  <c r="AC41" i="19"/>
  <c r="AC178" i="24"/>
  <c r="AW178" i="28" s="1"/>
  <c r="AY178" i="28" s="1"/>
  <c r="AC122" i="19"/>
  <c r="AC217" i="24"/>
  <c r="AW217" i="28" s="1"/>
  <c r="AY217" i="28" s="1"/>
  <c r="AC63" i="19"/>
  <c r="AC76" i="19"/>
  <c r="AC114" i="19"/>
  <c r="AC209" i="24"/>
  <c r="AW209" i="28" s="1"/>
  <c r="AY209" i="28" s="1"/>
  <c r="AC69" i="19"/>
  <c r="AC236" i="24"/>
  <c r="AW236" i="28" s="1"/>
  <c r="AY236" i="28" s="1"/>
  <c r="AC17" i="18"/>
  <c r="AC285" i="14"/>
  <c r="AC386" i="14"/>
  <c r="AC393" i="14"/>
  <c r="AC361" i="14"/>
  <c r="AC322" i="14"/>
  <c r="AC10" i="18"/>
  <c r="AC377" i="14"/>
  <c r="AC229" i="24"/>
  <c r="AW229" i="28" s="1"/>
  <c r="AY229" i="28" s="1"/>
  <c r="AC196" i="24"/>
  <c r="AW196" i="28" s="1"/>
  <c r="AY196" i="28" s="1"/>
  <c r="AC97" i="19"/>
  <c r="AC141" i="24"/>
  <c r="AW141" i="28" s="1"/>
  <c r="AY141" i="28" s="1"/>
  <c r="AC171" i="24"/>
  <c r="AW171" i="28" s="1"/>
  <c r="AY171" i="28" s="1"/>
  <c r="AC34" i="19"/>
  <c r="AC27" i="19"/>
  <c r="AC164" i="24"/>
  <c r="AW164" i="28" s="1"/>
  <c r="AY164" i="28" s="1"/>
  <c r="AC61" i="19"/>
  <c r="AC212" i="14"/>
  <c r="AC82" i="19"/>
  <c r="AC62" i="19"/>
  <c r="AC67" i="19"/>
  <c r="AC254" i="24"/>
  <c r="AW254" i="28" s="1"/>
  <c r="AY254" i="28" s="1"/>
  <c r="AC35" i="18"/>
  <c r="AC88" i="19"/>
  <c r="AC239" i="14"/>
  <c r="AC68" i="19"/>
  <c r="AC29" i="19"/>
  <c r="AC166" i="24"/>
  <c r="AW166" i="28" s="1"/>
  <c r="AY166" i="28" s="1"/>
  <c r="AC25" i="19"/>
  <c r="AC162" i="24"/>
  <c r="AW162" i="28" s="1"/>
  <c r="AY162" i="28" s="1"/>
  <c r="AC66" i="19"/>
  <c r="AC123" i="19"/>
  <c r="AC218" i="24"/>
  <c r="AW218" i="28" s="1"/>
  <c r="AY218" i="28" s="1"/>
  <c r="AC117" i="24"/>
  <c r="AW117" i="28" s="1"/>
  <c r="AY117" i="28" s="1"/>
  <c r="AC74" i="19"/>
  <c r="AC40" i="19"/>
  <c r="AC177" i="24"/>
  <c r="AW177" i="28" s="1"/>
  <c r="AY177" i="28" s="1"/>
  <c r="AC38" i="19"/>
  <c r="AC175" i="24"/>
  <c r="AW175" i="28" s="1"/>
  <c r="AY175" i="28" s="1"/>
  <c r="AC54" i="19"/>
  <c r="AC106" i="19"/>
  <c r="AC237" i="24"/>
  <c r="AW237" i="28" s="1"/>
  <c r="AY237" i="28" s="1"/>
  <c r="AC18" i="18"/>
  <c r="AC98" i="19"/>
  <c r="AC197" i="24"/>
  <c r="AW197" i="28" s="1"/>
  <c r="AY197" i="28" s="1"/>
  <c r="AC216" i="24"/>
  <c r="AW216" i="28" s="1"/>
  <c r="AY216" i="28" s="1"/>
  <c r="AC121" i="19"/>
  <c r="AC52" i="19"/>
  <c r="AC56" i="19"/>
  <c r="AC58" i="19"/>
  <c r="AC133" i="24"/>
  <c r="AW133" i="28" s="1"/>
  <c r="AY133" i="28" s="1"/>
  <c r="AC31" i="19"/>
  <c r="AC168" i="24"/>
  <c r="AW168" i="28" s="1"/>
  <c r="AY168" i="28" s="1"/>
  <c r="AC179" i="24"/>
  <c r="AW179" i="28" s="1"/>
  <c r="AY179" i="28" s="1"/>
  <c r="AC42" i="19"/>
  <c r="AC172" i="24"/>
  <c r="AW172" i="28" s="1"/>
  <c r="AY172" i="28" s="1"/>
  <c r="AC35" i="19"/>
  <c r="AC77" i="19"/>
  <c r="AC70" i="19"/>
  <c r="AC65" i="19"/>
  <c r="AC41" i="18"/>
  <c r="AC260" i="24"/>
  <c r="AW260" i="28" s="1"/>
  <c r="AY260" i="28" s="1"/>
  <c r="AC211" i="24"/>
  <c r="AW211" i="28" s="1"/>
  <c r="AY211" i="28" s="1"/>
  <c r="AC116" i="19"/>
  <c r="AC105" i="19"/>
  <c r="AC96" i="19"/>
  <c r="AC195" i="24"/>
  <c r="AW195" i="28" s="1"/>
  <c r="AY195" i="28" s="1"/>
  <c r="AC241" i="24"/>
  <c r="AW241" i="28" s="1"/>
  <c r="AY241" i="28" s="1"/>
  <c r="AC22" i="18"/>
  <c r="AC250" i="24"/>
  <c r="AW250" i="28" s="1"/>
  <c r="AY250" i="28" s="1"/>
  <c r="AC31" i="18"/>
  <c r="AC170" i="24"/>
  <c r="AW170" i="28" s="1"/>
  <c r="AY170" i="28" s="1"/>
  <c r="AC33" i="19"/>
  <c r="AC26" i="19"/>
  <c r="AC163" i="24"/>
  <c r="AW163" i="28" s="1"/>
  <c r="AY163" i="28" s="1"/>
  <c r="AC53" i="19"/>
  <c r="AC51" i="19"/>
  <c r="AC91" i="19"/>
  <c r="AC73" i="19"/>
  <c r="AC224" i="14"/>
  <c r="AC107" i="19"/>
  <c r="AC37" i="19"/>
  <c r="AC174" i="24"/>
  <c r="AW174" i="28" s="1"/>
  <c r="AY174" i="28" s="1"/>
  <c r="AC115" i="19"/>
  <c r="AC210" i="24"/>
  <c r="AW210" i="28" s="1"/>
  <c r="AY210" i="28" s="1"/>
  <c r="AC125" i="24"/>
  <c r="AW125" i="28" s="1"/>
  <c r="AY125" i="28" s="1"/>
  <c r="AC55" i="19"/>
  <c r="AC43" i="19"/>
  <c r="AC180" i="24"/>
  <c r="AW180" i="28" s="1"/>
  <c r="AY180" i="28" s="1"/>
  <c r="AC90" i="19"/>
  <c r="AC80" i="19"/>
  <c r="AC78" i="19"/>
  <c r="AC213" i="24"/>
  <c r="AW213" i="28" s="1"/>
  <c r="AY213" i="28" s="1"/>
  <c r="AC118" i="19"/>
  <c r="AC104" i="19"/>
  <c r="AC255" i="14"/>
  <c r="AC215" i="24"/>
  <c r="AW215" i="28" s="1"/>
  <c r="AY215" i="28" s="1"/>
  <c r="AC120" i="19"/>
  <c r="AC238" i="24"/>
  <c r="AW238" i="28" s="1"/>
  <c r="AY238" i="28" s="1"/>
  <c r="AC19" i="18"/>
  <c r="AC239" i="24"/>
  <c r="AW239" i="28" s="1"/>
  <c r="AY239" i="28" s="1"/>
  <c r="AC20" i="18"/>
  <c r="AC54" i="18"/>
  <c r="AC32" i="18"/>
  <c r="AC251" i="24"/>
  <c r="AW251" i="28" s="1"/>
  <c r="AY251" i="28" s="1"/>
  <c r="AC77" i="18"/>
  <c r="AC75" i="18"/>
  <c r="AC92" i="19"/>
  <c r="AC240" i="24"/>
  <c r="AW240" i="28" s="1"/>
  <c r="AY240" i="28" s="1"/>
  <c r="AC21" i="18"/>
  <c r="AC246" i="24"/>
  <c r="AW246" i="28" s="1"/>
  <c r="AY246" i="28" s="1"/>
  <c r="AC27" i="18"/>
  <c r="AC38" i="18"/>
  <c r="AC257" i="24"/>
  <c r="AW257" i="28" s="1"/>
  <c r="AY257" i="28" s="1"/>
  <c r="AC324" i="14"/>
  <c r="AC49" i="18"/>
  <c r="AC52" i="18"/>
  <c r="AC64" i="18"/>
  <c r="AC68" i="18"/>
  <c r="AC234" i="24"/>
  <c r="AW234" i="28" s="1"/>
  <c r="AY234" i="28" s="1"/>
  <c r="AC15" i="18"/>
  <c r="AC248" i="24"/>
  <c r="AW248" i="28" s="1"/>
  <c r="AY248" i="28" s="1"/>
  <c r="AC29" i="18"/>
  <c r="AC69" i="18"/>
  <c r="AC252" i="24"/>
  <c r="AW252" i="28" s="1"/>
  <c r="AY252" i="28" s="1"/>
  <c r="AC33" i="18"/>
  <c r="AC42" i="18"/>
  <c r="AC261" i="24"/>
  <c r="AW261" i="28" s="1"/>
  <c r="AY261" i="28" s="1"/>
  <c r="AC50" i="18"/>
  <c r="AC97" i="18"/>
  <c r="AC278" i="24"/>
  <c r="AW278" i="28" s="1"/>
  <c r="AY278" i="28" s="1"/>
  <c r="AC276" i="24"/>
  <c r="AW276" i="28" s="1"/>
  <c r="AY276" i="28" s="1"/>
  <c r="AC95" i="18"/>
  <c r="AC370" i="14"/>
  <c r="AC114" i="18"/>
  <c r="AC291" i="24"/>
  <c r="AW291" i="28" s="1"/>
  <c r="AY291" i="28" s="1"/>
  <c r="AC212" i="24"/>
  <c r="AW212" i="28" s="1"/>
  <c r="AY212" i="28" s="1"/>
  <c r="AC117" i="19"/>
  <c r="AC235" i="24"/>
  <c r="AW235" i="28" s="1"/>
  <c r="AY235" i="28" s="1"/>
  <c r="AC16" i="18"/>
  <c r="AC62" i="18"/>
  <c r="AC247" i="24"/>
  <c r="AW247" i="28" s="1"/>
  <c r="AY247" i="28" s="1"/>
  <c r="AC28" i="18"/>
  <c r="AC259" i="24"/>
  <c r="AW259" i="28" s="1"/>
  <c r="AY259" i="28" s="1"/>
  <c r="AC40" i="18"/>
  <c r="AC90" i="18"/>
  <c r="AC88" i="18"/>
  <c r="AC363" i="14"/>
  <c r="AC75" i="19"/>
  <c r="AC81" i="19"/>
  <c r="AC89" i="19"/>
  <c r="AC43" i="18"/>
  <c r="AC262" i="24"/>
  <c r="AW262" i="28" s="1"/>
  <c r="AY262" i="28" s="1"/>
  <c r="AC23" i="18"/>
  <c r="AC242" i="24"/>
  <c r="AW242" i="28" s="1"/>
  <c r="AY242" i="28" s="1"/>
  <c r="AC194" i="24"/>
  <c r="AW194" i="28" s="1"/>
  <c r="AY194" i="28" s="1"/>
  <c r="AC246" i="14"/>
  <c r="AC95" i="19"/>
  <c r="AC56" i="18"/>
  <c r="AC51" i="18"/>
  <c r="AC57" i="18"/>
  <c r="AC245" i="24"/>
  <c r="AW245" i="28" s="1"/>
  <c r="AY245" i="28" s="1"/>
  <c r="AC26" i="18"/>
  <c r="AC92" i="18"/>
  <c r="AC74" i="18"/>
  <c r="AC70" i="18"/>
  <c r="AC78" i="18"/>
  <c r="AC106" i="18"/>
  <c r="AC63" i="18"/>
  <c r="AC66" i="18"/>
  <c r="AC55" i="18"/>
  <c r="AC243" i="24"/>
  <c r="AW243" i="28" s="1"/>
  <c r="AY243" i="28" s="1"/>
  <c r="AC24" i="18"/>
  <c r="AC67" i="18"/>
  <c r="AC388" i="14"/>
  <c r="AC290" i="24"/>
  <c r="AW290" i="28" s="1"/>
  <c r="AY290" i="28" s="1"/>
  <c r="AC113" i="18"/>
  <c r="AC65" i="18"/>
  <c r="AC348" i="14"/>
  <c r="AC487" i="14" s="1"/>
  <c r="AC73" i="18"/>
  <c r="AC76" i="18"/>
  <c r="AC132" i="24"/>
  <c r="AW132" i="28" s="1"/>
  <c r="AY132" i="28" s="1"/>
  <c r="AC134" i="24"/>
  <c r="AW134" i="28" s="1"/>
  <c r="AY134" i="28" s="1"/>
  <c r="AC79" i="19"/>
  <c r="AC230" i="24"/>
  <c r="AW230" i="28" s="1"/>
  <c r="AY230" i="28" s="1"/>
  <c r="AC11" i="18"/>
  <c r="AC249" i="24"/>
  <c r="AW249" i="28" s="1"/>
  <c r="AY249" i="28" s="1"/>
  <c r="AC30" i="18"/>
  <c r="AC107" i="18"/>
  <c r="AC255" i="24"/>
  <c r="AW255" i="28" s="1"/>
  <c r="AY255" i="28" s="1"/>
  <c r="AC36" i="18"/>
  <c r="AC39" i="18"/>
  <c r="AC258" i="24"/>
  <c r="AW258" i="28" s="1"/>
  <c r="AY258" i="28" s="1"/>
  <c r="AC53" i="18"/>
  <c r="AC105" i="18"/>
  <c r="AC98" i="18"/>
  <c r="AC279" i="24"/>
  <c r="AW279" i="28" s="1"/>
  <c r="AY279" i="28" s="1"/>
  <c r="AC58" i="18"/>
  <c r="AC289" i="14"/>
  <c r="AC233" i="24"/>
  <c r="AW233" i="28" s="1"/>
  <c r="AY233" i="28" s="1"/>
  <c r="AC14" i="18"/>
  <c r="AC278" i="14"/>
  <c r="AC113" i="19"/>
  <c r="AC208" i="24"/>
  <c r="AW208" i="28" s="1"/>
  <c r="AY208" i="28" s="1"/>
  <c r="AC264" i="14"/>
  <c r="AC214" i="24"/>
  <c r="AW214" i="28" s="1"/>
  <c r="AY214" i="28" s="1"/>
  <c r="AC119" i="19"/>
  <c r="AC25" i="18"/>
  <c r="AC244" i="24"/>
  <c r="AW244" i="28" s="1"/>
  <c r="AY244" i="28" s="1"/>
  <c r="AC61" i="18"/>
  <c r="AC336" i="14"/>
  <c r="AC79" i="18"/>
  <c r="AC253" i="24"/>
  <c r="AW253" i="28" s="1"/>
  <c r="AY253" i="28" s="1"/>
  <c r="AC34" i="18"/>
  <c r="AC256" i="24"/>
  <c r="AW256" i="28" s="1"/>
  <c r="AY256" i="28" s="1"/>
  <c r="AC37" i="18"/>
  <c r="AC82" i="18"/>
  <c r="AC80" i="18"/>
  <c r="AC81" i="18"/>
  <c r="AC89" i="18"/>
  <c r="AC16" i="19"/>
  <c r="AC153" i="24"/>
  <c r="AW153" i="28" s="1"/>
  <c r="AY153" i="28" s="1"/>
  <c r="AC21" i="19"/>
  <c r="AC158" i="24"/>
  <c r="AW158" i="28" s="1"/>
  <c r="AY158" i="28" s="1"/>
  <c r="AC277" i="24"/>
  <c r="AW277" i="28" s="1"/>
  <c r="AY277" i="28" s="1"/>
  <c r="AC96" i="18"/>
  <c r="AC379" i="14"/>
  <c r="AC488" i="14" s="1"/>
  <c r="AC104" i="18"/>
  <c r="AC138" i="24"/>
  <c r="AW138" i="28" s="1"/>
  <c r="AY138" i="28" s="1"/>
  <c r="AC159" i="24"/>
  <c r="AW159" i="28" s="1"/>
  <c r="AY159" i="28" s="1"/>
  <c r="AC22" i="19"/>
  <c r="AC148" i="24"/>
  <c r="AW148" i="28" s="1"/>
  <c r="AY148" i="28" s="1"/>
  <c r="AC11" i="19"/>
  <c r="AC124" i="24"/>
  <c r="AW124" i="28" s="1"/>
  <c r="AY124" i="28" s="1"/>
  <c r="AC126" i="24"/>
  <c r="AW126" i="28" s="1"/>
  <c r="AY126" i="28" s="1"/>
  <c r="AC114" i="24"/>
  <c r="AW114" i="28" s="1"/>
  <c r="AY114" i="28" s="1"/>
  <c r="AC119" i="24"/>
  <c r="AW119" i="28" s="1"/>
  <c r="AY119" i="28" s="1"/>
  <c r="AC15" i="19"/>
  <c r="AC152" i="24"/>
  <c r="AW152" i="28" s="1"/>
  <c r="AY152" i="28" s="1"/>
  <c r="AC131" i="24"/>
  <c r="AW131" i="28" s="1"/>
  <c r="AY131" i="28" s="1"/>
  <c r="AC140" i="24"/>
  <c r="AW140" i="28" s="1"/>
  <c r="AY140" i="28" s="1"/>
  <c r="AC121" i="24"/>
  <c r="AW121" i="28" s="1"/>
  <c r="AY121" i="28" s="1"/>
  <c r="AC147" i="24"/>
  <c r="AW147" i="28" s="1"/>
  <c r="AY147" i="28" s="1"/>
  <c r="AC237" i="14"/>
  <c r="AC253" i="14"/>
  <c r="AC280" i="14"/>
  <c r="AC198" i="14"/>
  <c r="AC262" i="14"/>
  <c r="AC10" i="19"/>
  <c r="AC161" i="14"/>
  <c r="AC118" i="14"/>
  <c r="AC130" i="24"/>
  <c r="AW130" i="28" s="1"/>
  <c r="AY130" i="28" s="1"/>
  <c r="AC135" i="24"/>
  <c r="AW135" i="28" s="1"/>
  <c r="AY135" i="28" s="1"/>
  <c r="AC116" i="24"/>
  <c r="AW116" i="28" s="1"/>
  <c r="AY116" i="28" s="1"/>
  <c r="AC49" i="19"/>
  <c r="AC200" i="14"/>
  <c r="AC118" i="24"/>
  <c r="AW118" i="28" s="1"/>
  <c r="AY118" i="28" s="1"/>
  <c r="AC24" i="19"/>
  <c r="AC161" i="24"/>
  <c r="AW161" i="28" s="1"/>
  <c r="AY161" i="28" s="1"/>
  <c r="AC154" i="24"/>
  <c r="AW154" i="28" s="1"/>
  <c r="AY154" i="28" s="1"/>
  <c r="AC17" i="19"/>
  <c r="AC91" i="18"/>
  <c r="AC137" i="24"/>
  <c r="AW137" i="28" s="1"/>
  <c r="AY137" i="28" s="1"/>
  <c r="AC123" i="24"/>
  <c r="AW123" i="28" s="1"/>
  <c r="AY123" i="28" s="1"/>
  <c r="AC36" i="19"/>
  <c r="AC173" i="24"/>
  <c r="AW173" i="28" s="1"/>
  <c r="AY173" i="28" s="1"/>
  <c r="AC64" i="19"/>
  <c r="AC122" i="24"/>
  <c r="AW122" i="28" s="1"/>
  <c r="AY122" i="28" s="1"/>
  <c r="AC127" i="24"/>
  <c r="AW127" i="28" s="1"/>
  <c r="AY127" i="28" s="1"/>
  <c r="AC160" i="24"/>
  <c r="AW160" i="28" s="1"/>
  <c r="AY160" i="28" s="1"/>
  <c r="AC23" i="19"/>
  <c r="AC139" i="24"/>
  <c r="AW139" i="28" s="1"/>
  <c r="AY139" i="28" s="1"/>
  <c r="AC57" i="19"/>
  <c r="AC165" i="24"/>
  <c r="AW165" i="28" s="1"/>
  <c r="AY165" i="28" s="1"/>
  <c r="AC28" i="19"/>
  <c r="AC113" i="24"/>
  <c r="AW113" i="28" s="1"/>
  <c r="AY113" i="28" s="1"/>
  <c r="AC165" i="14"/>
  <c r="AC14" i="19"/>
  <c r="AC151" i="24"/>
  <c r="AW151" i="28" s="1"/>
  <c r="AY151" i="28" s="1"/>
  <c r="AC18" i="19"/>
  <c r="AC155" i="24"/>
  <c r="AW155" i="28" s="1"/>
  <c r="AY155" i="28" s="1"/>
  <c r="AC129" i="24"/>
  <c r="AW129" i="28" s="1"/>
  <c r="AY129" i="28" s="1"/>
  <c r="AC136" i="24"/>
  <c r="AW136" i="28" s="1"/>
  <c r="AY136" i="28" s="1"/>
  <c r="AC20" i="19"/>
  <c r="AC157" i="24"/>
  <c r="AW157" i="28" s="1"/>
  <c r="AY157" i="28" s="1"/>
  <c r="AC115" i="24"/>
  <c r="AW115" i="28" s="1"/>
  <c r="AY115" i="28" s="1"/>
  <c r="AC126" i="14"/>
  <c r="AC112" i="24"/>
  <c r="AW112" i="28" s="1"/>
  <c r="AY112" i="28" s="1"/>
  <c r="AC120" i="24"/>
  <c r="AW120" i="28" s="1"/>
  <c r="AY120" i="28" s="1"/>
  <c r="AC128" i="24"/>
  <c r="AW128" i="28" s="1"/>
  <c r="AY128" i="28" s="1"/>
  <c r="AB102" i="20"/>
  <c r="AC103" i="14"/>
  <c r="AC443" i="14"/>
  <c r="AC446" i="14"/>
  <c r="AC445" i="14"/>
  <c r="AC444" i="14"/>
  <c r="AB130" i="19"/>
  <c r="AB225" i="24"/>
  <c r="AT225" i="28" s="1"/>
  <c r="AV225" i="28" s="1"/>
  <c r="AE496" i="17"/>
  <c r="AE100" i="25"/>
  <c r="BD100" i="28" s="1"/>
  <c r="AD111" i="23"/>
  <c r="AD389" i="25"/>
  <c r="BA389" i="28" s="1"/>
  <c r="AE112" i="17"/>
  <c r="AE32" i="25"/>
  <c r="BD32" i="28" s="1"/>
  <c r="AE418" i="17"/>
  <c r="AG107" i="17"/>
  <c r="AG97" i="25" s="1"/>
  <c r="BJ97" i="28" s="1"/>
  <c r="AV355" i="28"/>
  <c r="AF384" i="25"/>
  <c r="BG384" i="28" s="1"/>
  <c r="AV12" i="28"/>
  <c r="AV313" i="28"/>
  <c r="AV358" i="28"/>
  <c r="AV325" i="28"/>
  <c r="AV357" i="28"/>
  <c r="AO17" i="28"/>
  <c r="AP17" i="28" s="1"/>
  <c r="AE89" i="25"/>
  <c r="BD89" i="28" s="1"/>
  <c r="AE480" i="17"/>
  <c r="AA62" i="20"/>
  <c r="AA395" i="14"/>
  <c r="AA8" i="20" s="1"/>
  <c r="AB63" i="14"/>
  <c r="AB58" i="24" s="1"/>
  <c r="AT58" i="28" s="1"/>
  <c r="AB397" i="14"/>
  <c r="AC12" i="14"/>
  <c r="AB299" i="24"/>
  <c r="AT299" i="28" s="1"/>
  <c r="AB11" i="20"/>
  <c r="AC13" i="14"/>
  <c r="AC14" i="24"/>
  <c r="AW14" i="28" s="1"/>
  <c r="AY14" i="28" s="1"/>
  <c r="AC400" i="14"/>
  <c r="AC89" i="24"/>
  <c r="AW89" i="28" s="1"/>
  <c r="AY89" i="28" s="1"/>
  <c r="AC480" i="14"/>
  <c r="AB16" i="20"/>
  <c r="AB304" i="24"/>
  <c r="AT304" i="28" s="1"/>
  <c r="AC409" i="14"/>
  <c r="AC23" i="24"/>
  <c r="AW23" i="28" s="1"/>
  <c r="AC410" i="14"/>
  <c r="AC24" i="24"/>
  <c r="AW24" i="28" s="1"/>
  <c r="AC22" i="24"/>
  <c r="AW22" i="28" s="1"/>
  <c r="AC408" i="14"/>
  <c r="AC405" i="14"/>
  <c r="AC19" i="24"/>
  <c r="AW19" i="28" s="1"/>
  <c r="AC25" i="24"/>
  <c r="AW25" i="28" s="1"/>
  <c r="AY25" i="28" s="1"/>
  <c r="AC411" i="14"/>
  <c r="AC112" i="14"/>
  <c r="AC106" i="14" s="1"/>
  <c r="AB111" i="20"/>
  <c r="AB389" i="24"/>
  <c r="AT389" i="28" s="1"/>
  <c r="AV389" i="28" s="1"/>
  <c r="AC477" i="14"/>
  <c r="AC86" i="24"/>
  <c r="AW86" i="28" s="1"/>
  <c r="AY86" i="28" s="1"/>
  <c r="AB383" i="24"/>
  <c r="AT383" i="28" s="1"/>
  <c r="AV383" i="28" s="1"/>
  <c r="AB105" i="20"/>
  <c r="AC36" i="24"/>
  <c r="AW36" i="28" s="1"/>
  <c r="AC422" i="14"/>
  <c r="AC15" i="24"/>
  <c r="AW15" i="28" s="1"/>
  <c r="AY15" i="28" s="1"/>
  <c r="AC401" i="14"/>
  <c r="AB300" i="24"/>
  <c r="AT300" i="28" s="1"/>
  <c r="AV300" i="28" s="1"/>
  <c r="AB12" i="20"/>
  <c r="AC497" i="14"/>
  <c r="AC101" i="24"/>
  <c r="AW101" i="28" s="1"/>
  <c r="AY101" i="28" s="1"/>
  <c r="AC83" i="24"/>
  <c r="AW83" i="28" s="1"/>
  <c r="AY83" i="28" s="1"/>
  <c r="AC474" i="14"/>
  <c r="AC414" i="14"/>
  <c r="AC28" i="24"/>
  <c r="AW28" i="28" s="1"/>
  <c r="AC455" i="14"/>
  <c r="AC64" i="24"/>
  <c r="AW64" i="28" s="1"/>
  <c r="AC470" i="14"/>
  <c r="AC79" i="24"/>
  <c r="AW79" i="28" s="1"/>
  <c r="AY79" i="28" s="1"/>
  <c r="AC53" i="24"/>
  <c r="AW53" i="28" s="1"/>
  <c r="AY53" i="28" s="1"/>
  <c r="AC439" i="14"/>
  <c r="AC496" i="14"/>
  <c r="AC100" i="24"/>
  <c r="AW100" i="28" s="1"/>
  <c r="AY100" i="28" s="1"/>
  <c r="AC34" i="24"/>
  <c r="AW34" i="28" s="1"/>
  <c r="AC420" i="14"/>
  <c r="AC61" i="24"/>
  <c r="AW61" i="28" s="1"/>
  <c r="AC452" i="14"/>
  <c r="AC65" i="14"/>
  <c r="AC438" i="14"/>
  <c r="AC52" i="24"/>
  <c r="AW52" i="28" s="1"/>
  <c r="AY52" i="28" s="1"/>
  <c r="AC62" i="24"/>
  <c r="AW62" i="28" s="1"/>
  <c r="AC453" i="14"/>
  <c r="AC98" i="24"/>
  <c r="AW98" i="28" s="1"/>
  <c r="AY98" i="28" s="1"/>
  <c r="AC494" i="14"/>
  <c r="AC466" i="14"/>
  <c r="AC75" i="24"/>
  <c r="AW75" i="28" s="1"/>
  <c r="AY75" i="28" s="1"/>
  <c r="AC37" i="24"/>
  <c r="AW37" i="28" s="1"/>
  <c r="AY37" i="28" s="1"/>
  <c r="AC423" i="14"/>
  <c r="AC469" i="14"/>
  <c r="AC78" i="24"/>
  <c r="AW78" i="28" s="1"/>
  <c r="AY78" i="28" s="1"/>
  <c r="AC74" i="24"/>
  <c r="AW74" i="28" s="1"/>
  <c r="AY74" i="28" s="1"/>
  <c r="AC465" i="14"/>
  <c r="AC84" i="24"/>
  <c r="AW84" i="28" s="1"/>
  <c r="AY84" i="28" s="1"/>
  <c r="AC475" i="14"/>
  <c r="AB64" i="20"/>
  <c r="AB347" i="24"/>
  <c r="AT347" i="28" s="1"/>
  <c r="AC430" i="14"/>
  <c r="AC44" i="24"/>
  <c r="AW44" i="28" s="1"/>
  <c r="AY44" i="28" s="1"/>
  <c r="AC458" i="14"/>
  <c r="AC67" i="24"/>
  <c r="AW67" i="28" s="1"/>
  <c r="AC479" i="14"/>
  <c r="AC88" i="24"/>
  <c r="AW88" i="28" s="1"/>
  <c r="AY88" i="28" s="1"/>
  <c r="AC493" i="14"/>
  <c r="AC97" i="24"/>
  <c r="AW97" i="28" s="1"/>
  <c r="AY97" i="28" s="1"/>
  <c r="AC77" i="24"/>
  <c r="AW77" i="28" s="1"/>
  <c r="AY77" i="28" s="1"/>
  <c r="AC468" i="14"/>
  <c r="AC472" i="14"/>
  <c r="AC81" i="24"/>
  <c r="AW81" i="28" s="1"/>
  <c r="AY81" i="28" s="1"/>
  <c r="AC418" i="14"/>
  <c r="AC32" i="24"/>
  <c r="AW32" i="28" s="1"/>
  <c r="AY32" i="28" s="1"/>
  <c r="AC31" i="24"/>
  <c r="AW31" i="28" s="1"/>
  <c r="AY31" i="28" s="1"/>
  <c r="AC417" i="14"/>
  <c r="AC33" i="24"/>
  <c r="AW33" i="28" s="1"/>
  <c r="AY33" i="28" s="1"/>
  <c r="AC419" i="14"/>
  <c r="AC478" i="14"/>
  <c r="AC87" i="24"/>
  <c r="AW87" i="28" s="1"/>
  <c r="AY87" i="28" s="1"/>
  <c r="AC413" i="14"/>
  <c r="AC27" i="24"/>
  <c r="AW27" i="28" s="1"/>
  <c r="AB48" i="20"/>
  <c r="AB336" i="24"/>
  <c r="AT336" i="28" s="1"/>
  <c r="AV336" i="28" s="1"/>
  <c r="AC39" i="24"/>
  <c r="AW39" i="28" s="1"/>
  <c r="AC425" i="14"/>
  <c r="AC43" i="24"/>
  <c r="AW43" i="28" s="1"/>
  <c r="AY43" i="28" s="1"/>
  <c r="AC429" i="14"/>
  <c r="AC80" i="24"/>
  <c r="AW80" i="28" s="1"/>
  <c r="AY80" i="28" s="1"/>
  <c r="AC471" i="14"/>
  <c r="AB96" i="24"/>
  <c r="AT96" i="28" s="1"/>
  <c r="AV96" i="28" s="1"/>
  <c r="AC495" i="14"/>
  <c r="AC99" i="24"/>
  <c r="AW99" i="28" s="1"/>
  <c r="AY99" i="28" s="1"/>
  <c r="AC29" i="24"/>
  <c r="AW29" i="28" s="1"/>
  <c r="AC415" i="14"/>
  <c r="AC26" i="24"/>
  <c r="AW26" i="28" s="1"/>
  <c r="AC412" i="14"/>
  <c r="AC69" i="24"/>
  <c r="AW69" i="28" s="1"/>
  <c r="AY69" i="28" s="1"/>
  <c r="AC460" i="14"/>
  <c r="AC406" i="14"/>
  <c r="AC20" i="24"/>
  <c r="AW20" i="28" s="1"/>
  <c r="AC47" i="24"/>
  <c r="AW47" i="28" s="1"/>
  <c r="AY47" i="28" s="1"/>
  <c r="AC433" i="14"/>
  <c r="AC442" i="14"/>
  <c r="AC55" i="14"/>
  <c r="AC421" i="14"/>
  <c r="AC35" i="24"/>
  <c r="AW35" i="28" s="1"/>
  <c r="AC473" i="14"/>
  <c r="AC82" i="24"/>
  <c r="AW82" i="28" s="1"/>
  <c r="AY82" i="28" s="1"/>
  <c r="AB63" i="20"/>
  <c r="AB346" i="24"/>
  <c r="AT346" i="28" s="1"/>
  <c r="AC64" i="14"/>
  <c r="AC76" i="24"/>
  <c r="AW76" i="28" s="1"/>
  <c r="AY76" i="28" s="1"/>
  <c r="AC467" i="14"/>
  <c r="AC70" i="24"/>
  <c r="AW70" i="28" s="1"/>
  <c r="AC461" i="14"/>
  <c r="AC21" i="24"/>
  <c r="AW21" i="28" s="1"/>
  <c r="AC407" i="14"/>
  <c r="AC45" i="24"/>
  <c r="AW45" i="28" s="1"/>
  <c r="AY45" i="28" s="1"/>
  <c r="AC431" i="14"/>
  <c r="AC38" i="24"/>
  <c r="AW38" i="28" s="1"/>
  <c r="AC424" i="14"/>
  <c r="AC459" i="14"/>
  <c r="AC68" i="24"/>
  <c r="AW68" i="28" s="1"/>
  <c r="AC90" i="24"/>
  <c r="AW90" i="28" s="1"/>
  <c r="AY90" i="28" s="1"/>
  <c r="AC481" i="14"/>
  <c r="AB484" i="14"/>
  <c r="AC99" i="14"/>
  <c r="AB98" i="20"/>
  <c r="AC416" i="14"/>
  <c r="AC30" i="24"/>
  <c r="AW30" i="28" s="1"/>
  <c r="AB54" i="20"/>
  <c r="AB342" i="24"/>
  <c r="AT342" i="28" s="1"/>
  <c r="AC50" i="24"/>
  <c r="AW50" i="28" s="1"/>
  <c r="AY50" i="28" s="1"/>
  <c r="AC436" i="14"/>
  <c r="AC49" i="14"/>
  <c r="AB11" i="24"/>
  <c r="AT11" i="28" s="1"/>
  <c r="AC72" i="24"/>
  <c r="AW72" i="28" s="1"/>
  <c r="AY72" i="28" s="1"/>
  <c r="AC463" i="14"/>
  <c r="AC464" i="14"/>
  <c r="AC73" i="24"/>
  <c r="AW73" i="28" s="1"/>
  <c r="AC427" i="14"/>
  <c r="AC41" i="24"/>
  <c r="AW41" i="28" s="1"/>
  <c r="AY41" i="28" s="1"/>
  <c r="AC17" i="14"/>
  <c r="AC18" i="24"/>
  <c r="AW18" i="28" s="1"/>
  <c r="AC404" i="14"/>
  <c r="AC46" i="24"/>
  <c r="AW46" i="28" s="1"/>
  <c r="AY46" i="28" s="1"/>
  <c r="AC432" i="14"/>
  <c r="AC40" i="24"/>
  <c r="AW40" i="28" s="1"/>
  <c r="AY40" i="28" s="1"/>
  <c r="AC426" i="14"/>
  <c r="AC66" i="24"/>
  <c r="AW66" i="28" s="1"/>
  <c r="AC457" i="14"/>
  <c r="AC456" i="14"/>
  <c r="AC65" i="24"/>
  <c r="AW65" i="28" s="1"/>
  <c r="AC63" i="24"/>
  <c r="AW63" i="28" s="1"/>
  <c r="AC454" i="14"/>
  <c r="AC42" i="24"/>
  <c r="AW42" i="28" s="1"/>
  <c r="AY42" i="28" s="1"/>
  <c r="AC428" i="14"/>
  <c r="AB93" i="24"/>
  <c r="AT93" i="28" s="1"/>
  <c r="AV93" i="28" s="1"/>
  <c r="AC437" i="14"/>
  <c r="AC51" i="24"/>
  <c r="AW51" i="28" s="1"/>
  <c r="AY51" i="28" s="1"/>
  <c r="AC476" i="14"/>
  <c r="AC85" i="24"/>
  <c r="AW85" i="28" s="1"/>
  <c r="AY85" i="28" s="1"/>
  <c r="AC71" i="24"/>
  <c r="AW71" i="28" s="1"/>
  <c r="AC462" i="14"/>
  <c r="AC432" i="17"/>
  <c r="AC45" i="23" s="1"/>
  <c r="AE86" i="25"/>
  <c r="BD86" i="28" s="1"/>
  <c r="AE477" i="17"/>
  <c r="AC43" i="23"/>
  <c r="AD44" i="17"/>
  <c r="AC39" i="17"/>
  <c r="AC39" i="25" s="1"/>
  <c r="AX39" i="28" s="1"/>
  <c r="AE481" i="17"/>
  <c r="AE90" i="25"/>
  <c r="BD90" i="28" s="1"/>
  <c r="AB61" i="25"/>
  <c r="AU61" i="28" s="1"/>
  <c r="AV61" i="28" s="1"/>
  <c r="AC31" i="25"/>
  <c r="AX31" i="28" s="1"/>
  <c r="AC76" i="23"/>
  <c r="AD77" i="17"/>
  <c r="AC359" i="25"/>
  <c r="AX359" i="28" s="1"/>
  <c r="AB452" i="17"/>
  <c r="AB65" i="23" s="1"/>
  <c r="AB404" i="17"/>
  <c r="AB17" i="23" s="1"/>
  <c r="AC417" i="17"/>
  <c r="AC30" i="23" s="1"/>
  <c r="AB326" i="25"/>
  <c r="AU326" i="28" s="1"/>
  <c r="AV326" i="28" s="1"/>
  <c r="AG33" i="25"/>
  <c r="BJ33" i="28" s="1"/>
  <c r="AB41" i="23"/>
  <c r="AB42" i="23"/>
  <c r="AB52" i="23"/>
  <c r="AB39" i="23"/>
  <c r="AC73" i="23"/>
  <c r="AD74" i="17"/>
  <c r="AC356" i="25"/>
  <c r="AX356" i="28" s="1"/>
  <c r="AA27" i="25"/>
  <c r="AR27" i="28" s="1"/>
  <c r="AS27" i="28" s="1"/>
  <c r="AC37" i="25"/>
  <c r="AX37" i="28" s="1"/>
  <c r="AB367" i="25"/>
  <c r="AU367" i="28" s="1"/>
  <c r="AC71" i="25"/>
  <c r="AX71" i="28" s="1"/>
  <c r="AD47" i="25"/>
  <c r="BA47" i="28" s="1"/>
  <c r="AE77" i="25"/>
  <c r="BD77" i="28" s="1"/>
  <c r="AC70" i="25"/>
  <c r="AX70" i="28" s="1"/>
  <c r="AG289" i="25"/>
  <c r="BJ289" i="28" s="1"/>
  <c r="AB299" i="25"/>
  <c r="AU299" i="28" s="1"/>
  <c r="AB317" i="25"/>
  <c r="AU317" i="28" s="1"/>
  <c r="AV317" i="28" s="1"/>
  <c r="AG81" i="25"/>
  <c r="BJ81" i="28" s="1"/>
  <c r="AG88" i="25"/>
  <c r="BJ88" i="28" s="1"/>
  <c r="AB21" i="25"/>
  <c r="AU21" i="28" s="1"/>
  <c r="AV21" i="28" s="1"/>
  <c r="AE371" i="25"/>
  <c r="BD371" i="28" s="1"/>
  <c r="AE87" i="25"/>
  <c r="BD87" i="28" s="1"/>
  <c r="AA347" i="25"/>
  <c r="AR347" i="28" s="1"/>
  <c r="AS347" i="28" s="1"/>
  <c r="AC68" i="25"/>
  <c r="AX68" i="28" s="1"/>
  <c r="AE85" i="25"/>
  <c r="BD85" i="28" s="1"/>
  <c r="AG75" i="25"/>
  <c r="BJ75" i="28" s="1"/>
  <c r="Y296" i="25"/>
  <c r="AL296" i="28" s="1"/>
  <c r="AM296" i="28" s="1"/>
  <c r="AB13" i="25"/>
  <c r="AU13" i="28" s="1"/>
  <c r="AB36" i="25"/>
  <c r="AU36" i="28" s="1"/>
  <c r="AV36" i="28" s="1"/>
  <c r="AB67" i="25"/>
  <c r="AU67" i="28" s="1"/>
  <c r="AV67" i="28" s="1"/>
  <c r="AE386" i="25"/>
  <c r="BD386" i="28" s="1"/>
  <c r="AB328" i="25"/>
  <c r="AU328" i="28" s="1"/>
  <c r="AB22" i="25"/>
  <c r="AU22" i="28" s="1"/>
  <c r="AV22" i="28" s="1"/>
  <c r="AB18" i="25"/>
  <c r="AU18" i="28" s="1"/>
  <c r="AV18" i="28" s="1"/>
  <c r="AD93" i="25"/>
  <c r="BA93" i="28" s="1"/>
  <c r="AB66" i="25"/>
  <c r="AU66" i="28" s="1"/>
  <c r="AV66" i="28" s="1"/>
  <c r="AB23" i="25"/>
  <c r="AU23" i="28" s="1"/>
  <c r="AV23" i="28" s="1"/>
  <c r="AB20" i="25"/>
  <c r="AU20" i="28" s="1"/>
  <c r="AV20" i="28" s="1"/>
  <c r="AB322" i="25"/>
  <c r="AU322" i="28" s="1"/>
  <c r="AV322" i="28" s="1"/>
  <c r="AB19" i="25"/>
  <c r="AU19" i="28" s="1"/>
  <c r="AV19" i="28" s="1"/>
  <c r="AB64" i="25"/>
  <c r="AU64" i="28" s="1"/>
  <c r="AV64" i="28" s="1"/>
  <c r="AB63" i="25"/>
  <c r="AU63" i="28" s="1"/>
  <c r="AV63" i="28" s="1"/>
  <c r="AE370" i="25"/>
  <c r="BD370" i="28" s="1"/>
  <c r="AB55" i="25"/>
  <c r="AU55" i="28" s="1"/>
  <c r="AV55" i="28" s="1"/>
  <c r="AB315" i="25"/>
  <c r="AU315" i="28" s="1"/>
  <c r="AV315" i="28" s="1"/>
  <c r="AE369" i="25"/>
  <c r="BD369" i="28" s="1"/>
  <c r="AE365" i="25"/>
  <c r="BD365" i="28" s="1"/>
  <c r="AC38" i="25"/>
  <c r="AX38" i="28" s="1"/>
  <c r="AG146" i="25"/>
  <c r="BJ146" i="28" s="1"/>
  <c r="AG9" i="22"/>
  <c r="AC357" i="25"/>
  <c r="AX357" i="28" s="1"/>
  <c r="Z11" i="25"/>
  <c r="AO11" i="28" s="1"/>
  <c r="AP11" i="28" s="1"/>
  <c r="AC312" i="25"/>
  <c r="AX312" i="28" s="1"/>
  <c r="AE76" i="25"/>
  <c r="BD76" i="28" s="1"/>
  <c r="AB65" i="25"/>
  <c r="AU65" i="28" s="1"/>
  <c r="AV65" i="28" s="1"/>
  <c r="AC26" i="25"/>
  <c r="AX26" i="28" s="1"/>
  <c r="AB360" i="25"/>
  <c r="AU360" i="28" s="1"/>
  <c r="AV360" i="28" s="1"/>
  <c r="AB62" i="25"/>
  <c r="AU62" i="28" s="1"/>
  <c r="AV62" i="28" s="1"/>
  <c r="AG79" i="25"/>
  <c r="BJ79" i="28" s="1"/>
  <c r="AB316" i="25"/>
  <c r="AU316" i="28" s="1"/>
  <c r="AV316" i="28" s="1"/>
  <c r="AG228" i="25"/>
  <c r="BJ228" i="28" s="1"/>
  <c r="AB96" i="25"/>
  <c r="AU96" i="28" s="1"/>
  <c r="AA58" i="25"/>
  <c r="AR58" i="28" s="1"/>
  <c r="AS58" i="28" s="1"/>
  <c r="AB24" i="25"/>
  <c r="AU24" i="28" s="1"/>
  <c r="AV24" i="28" s="1"/>
  <c r="AE385" i="25"/>
  <c r="BD385" i="28" s="1"/>
  <c r="AA336" i="25"/>
  <c r="AR336" i="28" s="1"/>
  <c r="AB59" i="25"/>
  <c r="AU59" i="28" s="1"/>
  <c r="AV59" i="28" s="1"/>
  <c r="Z304" i="25"/>
  <c r="AO304" i="28" s="1"/>
  <c r="AP304" i="28" s="1"/>
  <c r="AB34" i="25"/>
  <c r="AU34" i="28" s="1"/>
  <c r="AV34" i="28" s="1"/>
  <c r="AB388" i="25"/>
  <c r="AU388" i="28" s="1"/>
  <c r="AF225" i="25"/>
  <c r="BG225" i="28" s="1"/>
  <c r="AF130" i="22"/>
  <c r="AC332" i="25"/>
  <c r="AX332" i="28" s="1"/>
  <c r="AD15" i="25"/>
  <c r="BA15" i="28" s="1"/>
  <c r="AB338" i="25"/>
  <c r="AU338" i="28" s="1"/>
  <c r="AB52" i="25"/>
  <c r="AU52" i="28" s="1"/>
  <c r="AD14" i="25"/>
  <c r="BA14" i="28" s="1"/>
  <c r="AD74" i="25"/>
  <c r="BA74" i="28" s="1"/>
  <c r="AD465" i="17"/>
  <c r="AD78" i="23" s="1"/>
  <c r="AC42" i="17"/>
  <c r="AC428" i="17" s="1"/>
  <c r="AB329" i="25"/>
  <c r="AU329" i="28" s="1"/>
  <c r="AC43" i="17"/>
  <c r="AB330" i="25"/>
  <c r="AU330" i="28" s="1"/>
  <c r="AC53" i="17"/>
  <c r="AB340" i="25"/>
  <c r="AU340" i="28" s="1"/>
  <c r="AB327" i="25"/>
  <c r="AU327" i="28" s="1"/>
  <c r="AB450" i="17"/>
  <c r="AC64" i="17" s="1"/>
  <c r="AC424" i="17"/>
  <c r="AC40" i="17"/>
  <c r="AB455" i="17"/>
  <c r="AB68" i="23" s="1"/>
  <c r="AG112" i="21"/>
  <c r="AC29" i="17"/>
  <c r="AG9" i="21"/>
  <c r="AF89" i="17"/>
  <c r="AE478" i="17"/>
  <c r="AE91" i="23" s="1"/>
  <c r="AB454" i="17"/>
  <c r="AB67" i="23" s="1"/>
  <c r="AC51" i="17"/>
  <c r="AE467" i="17"/>
  <c r="AE80" i="23" s="1"/>
  <c r="AC35" i="17"/>
  <c r="AB409" i="17"/>
  <c r="AB22" i="23" s="1"/>
  <c r="AB406" i="17"/>
  <c r="AB19" i="23" s="1"/>
  <c r="AB410" i="17"/>
  <c r="AB23" i="23" s="1"/>
  <c r="AB420" i="17"/>
  <c r="AB33" i="23" s="1"/>
  <c r="AC41" i="17"/>
  <c r="AF88" i="17"/>
  <c r="AD25" i="17"/>
  <c r="AD484" i="17"/>
  <c r="AD97" i="23" s="1"/>
  <c r="AD75" i="17"/>
  <c r="AC412" i="17"/>
  <c r="AC25" i="23" s="1"/>
  <c r="AE468" i="17"/>
  <c r="AE81" i="23" s="1"/>
  <c r="AE99" i="17"/>
  <c r="AF108" i="17"/>
  <c r="AB456" i="17"/>
  <c r="AG103" i="17"/>
  <c r="AC85" i="17"/>
  <c r="AC30" i="17"/>
  <c r="AB441" i="17"/>
  <c r="AB54" i="23" s="1"/>
  <c r="AB407" i="17"/>
  <c r="AB20" i="23" s="1"/>
  <c r="AA449" i="17"/>
  <c r="AA62" i="23" s="1"/>
  <c r="AG102" i="17"/>
  <c r="AC59" i="17"/>
  <c r="AD45" i="17"/>
  <c r="AD401" i="17"/>
  <c r="AD14" i="23" s="1"/>
  <c r="AB408" i="17"/>
  <c r="AB21" i="23" s="1"/>
  <c r="AF87" i="17"/>
  <c r="AE101" i="17"/>
  <c r="AC462" i="17"/>
  <c r="AC75" i="23" s="1"/>
  <c r="AD433" i="17"/>
  <c r="AD46" i="23" s="1"/>
  <c r="AB438" i="17"/>
  <c r="AB51" i="23" s="1"/>
  <c r="AB405" i="17"/>
  <c r="AB18" i="23" s="1"/>
  <c r="AC56" i="17"/>
  <c r="AE476" i="17"/>
  <c r="AE89" i="23" s="1"/>
  <c r="AC28" i="17"/>
  <c r="AF83" i="17"/>
  <c r="AB422" i="17"/>
  <c r="AC423" i="17"/>
  <c r="AC36" i="23" s="1"/>
  <c r="AC58" i="17"/>
  <c r="AF109" i="17"/>
  <c r="AC78" i="17"/>
  <c r="AB453" i="17"/>
  <c r="AB66" i="23" s="1"/>
  <c r="AD400" i="17"/>
  <c r="AD13" i="23" s="1"/>
  <c r="AB458" i="17"/>
  <c r="AB71" i="23" s="1"/>
  <c r="Z397" i="17"/>
  <c r="Z10" i="23" s="1"/>
  <c r="AB65" i="17"/>
  <c r="AB457" i="17"/>
  <c r="AB70" i="23" s="1"/>
  <c r="AC57" i="17"/>
  <c r="AB50" i="17"/>
  <c r="AD60" i="17"/>
  <c r="AC459" i="17"/>
  <c r="AC72" i="23" s="1"/>
  <c r="AC111" i="17"/>
  <c r="AB492" i="17"/>
  <c r="AB105" i="23" s="1"/>
  <c r="AE100" i="17"/>
  <c r="AG118" i="17"/>
  <c r="AG393" i="17"/>
  <c r="AG386" i="17"/>
  <c r="AG377" i="17"/>
  <c r="AG361" i="17"/>
  <c r="AG348" i="17"/>
  <c r="AG363" i="17"/>
  <c r="AG379" i="17"/>
  <c r="AG336" i="17"/>
  <c r="AG324" i="17"/>
  <c r="AG370" i="17"/>
  <c r="AG322" i="17"/>
  <c r="AG278" i="17"/>
  <c r="AG280" i="17"/>
  <c r="AG264" i="17"/>
  <c r="AG262" i="17"/>
  <c r="AG255" i="17"/>
  <c r="AG246" i="17"/>
  <c r="AG239" i="17"/>
  <c r="AG253" i="17"/>
  <c r="AG237" i="17"/>
  <c r="AG198" i="17"/>
  <c r="AG224" i="17"/>
  <c r="AG212" i="17"/>
  <c r="AG200" i="17"/>
  <c r="AG479" i="17"/>
  <c r="AG92" i="23" s="1"/>
  <c r="AG470" i="17"/>
  <c r="AG83" i="23" s="1"/>
  <c r="AG472" i="17"/>
  <c r="AG85" i="23" s="1"/>
  <c r="AG466" i="17"/>
  <c r="AG79" i="23" s="1"/>
  <c r="AG419" i="17"/>
  <c r="AG32" i="23" s="1"/>
  <c r="AG289" i="17"/>
  <c r="AG165" i="17"/>
  <c r="AD5" i="14"/>
  <c r="AG126" i="17"/>
  <c r="AH6" i="17"/>
  <c r="AB399" i="17"/>
  <c r="AB12" i="23" s="1"/>
  <c r="AC12" i="17"/>
  <c r="AA413" i="17"/>
  <c r="AA26" i="23" s="1"/>
  <c r="AA17" i="17"/>
  <c r="Z9" i="17"/>
  <c r="AH259" i="17"/>
  <c r="AH234" i="17"/>
  <c r="AH295" i="17"/>
  <c r="AH156" i="17"/>
  <c r="AH222" i="17"/>
  <c r="AH273" i="17"/>
  <c r="AH383" i="17"/>
  <c r="AH305" i="17"/>
  <c r="AH170" i="17"/>
  <c r="AH182" i="17"/>
  <c r="AH214" i="17"/>
  <c r="AH202" i="17"/>
  <c r="AH195" i="17"/>
  <c r="AH350" i="17"/>
  <c r="AH151" i="17"/>
  <c r="AH185" i="17"/>
  <c r="AH338" i="17"/>
  <c r="AH274" i="17"/>
  <c r="AH330" i="17"/>
  <c r="AH208" i="17"/>
  <c r="AH203" i="17"/>
  <c r="AH134" i="17"/>
  <c r="AH220" i="17"/>
  <c r="AH209" i="17"/>
  <c r="AH290" i="17"/>
  <c r="AH351" i="17"/>
  <c r="AH210" i="17"/>
  <c r="AH318" i="17"/>
  <c r="AH119" i="17"/>
  <c r="AH190" i="17"/>
  <c r="AH178" i="17"/>
  <c r="AH304" i="17"/>
  <c r="AH339" i="17"/>
  <c r="AH184" i="17"/>
  <c r="AH166" i="17"/>
  <c r="AH242" i="17"/>
  <c r="AH340" i="17"/>
  <c r="AH352" i="17"/>
  <c r="AH228" i="17"/>
  <c r="AH175" i="17"/>
  <c r="AH120" i="17"/>
  <c r="AH326" i="17"/>
  <c r="AH172" i="17"/>
  <c r="AH217" i="17"/>
  <c r="AH293" i="17"/>
  <c r="AH244" i="17"/>
  <c r="AH327" i="17"/>
  <c r="AH176" i="17"/>
  <c r="AH132" i="17"/>
  <c r="AH367" i="17"/>
  <c r="AH313" i="17"/>
  <c r="AH308" i="17"/>
  <c r="AH292" i="17"/>
  <c r="AH204" i="17"/>
  <c r="AH266" i="17"/>
  <c r="AH315" i="17"/>
  <c r="AH130" i="17"/>
  <c r="AH312" i="17"/>
  <c r="AH127" i="17"/>
  <c r="AH349" i="17"/>
  <c r="AH218" i="17"/>
  <c r="AH148" i="17"/>
  <c r="AH169" i="17"/>
  <c r="AH298" i="17"/>
  <c r="AH131" i="17"/>
  <c r="AH216" i="17"/>
  <c r="AH256" i="17"/>
  <c r="AH232" i="17"/>
  <c r="AH201" i="17"/>
  <c r="AH311" i="17"/>
  <c r="AH390" i="17"/>
  <c r="AH219" i="17"/>
  <c r="AH300" i="17"/>
  <c r="AH240" i="17"/>
  <c r="AH229" i="17"/>
  <c r="AH149" i="17"/>
  <c r="AH303" i="17"/>
  <c r="AH143" i="17"/>
  <c r="AH177" i="17"/>
  <c r="AH155" i="17"/>
  <c r="AH374" i="17"/>
  <c r="AH150" i="17"/>
  <c r="AH123" i="17"/>
  <c r="AH154" i="17"/>
  <c r="AH353" i="17"/>
  <c r="AH358" i="17"/>
  <c r="AH344" i="17"/>
  <c r="AH331" i="17"/>
  <c r="AH145" i="17"/>
  <c r="AH337" i="17"/>
  <c r="AH146" i="17"/>
  <c r="AH346" i="17"/>
  <c r="AH249" i="17"/>
  <c r="AH167" i="17"/>
  <c r="AH366" i="17"/>
  <c r="AH180" i="17"/>
  <c r="AH241" i="17"/>
  <c r="AH302" i="17"/>
  <c r="AH275" i="17"/>
  <c r="AH368" i="17"/>
  <c r="AH225" i="17"/>
  <c r="AH316" i="17"/>
  <c r="AH192" i="17"/>
  <c r="AH267" i="17"/>
  <c r="AH191" i="17"/>
  <c r="AH179" i="17"/>
  <c r="AH243" i="17"/>
  <c r="AH226" i="17"/>
  <c r="AH137" i="17"/>
  <c r="AH341" i="17"/>
  <c r="AH343" i="17"/>
  <c r="AH147" i="17"/>
  <c r="AH296" i="17"/>
  <c r="AH250" i="17"/>
  <c r="AH230" i="17"/>
  <c r="AH183" i="17"/>
  <c r="AH213" i="17"/>
  <c r="AH121" i="17"/>
  <c r="AH342" i="17"/>
  <c r="AH355" i="17"/>
  <c r="AH152" i="17"/>
  <c r="AH299" i="17"/>
  <c r="AH334" i="17"/>
  <c r="AH231" i="17"/>
  <c r="AH187" i="17"/>
  <c r="AH380" i="17"/>
  <c r="AH314" i="17"/>
  <c r="AH309" i="17"/>
  <c r="AH268" i="17"/>
  <c r="AH173" i="17"/>
  <c r="AH325" i="17"/>
  <c r="AH307" i="17"/>
  <c r="AH286" i="17"/>
  <c r="AH297" i="17"/>
  <c r="AH291" i="17"/>
  <c r="AH310" i="17"/>
  <c r="AH194" i="17"/>
  <c r="AH140" i="17"/>
  <c r="AH233" i="17"/>
  <c r="AH142" i="17"/>
  <c r="AH139" i="17"/>
  <c r="AH188" i="17"/>
  <c r="AH257" i="17"/>
  <c r="AH122" i="17"/>
  <c r="AH174" i="17"/>
  <c r="AH135" i="17"/>
  <c r="AH270" i="17"/>
  <c r="AH162" i="17"/>
  <c r="AH317" i="17"/>
  <c r="AH301" i="17"/>
  <c r="AH373" i="17"/>
  <c r="AH294" i="17"/>
  <c r="AH207" i="17"/>
  <c r="AH205" i="17"/>
  <c r="AH247" i="17"/>
  <c r="AH356" i="17"/>
  <c r="AH133" i="17"/>
  <c r="AH381" i="17"/>
  <c r="AH141" i="17"/>
  <c r="AH271" i="17"/>
  <c r="AH272" i="17"/>
  <c r="AH345" i="17"/>
  <c r="AH287" i="17"/>
  <c r="AH269" i="17"/>
  <c r="AH365" i="17"/>
  <c r="AH306" i="17"/>
  <c r="AH153" i="17"/>
  <c r="AH389" i="17"/>
  <c r="AH248" i="17"/>
  <c r="AH319" i="17"/>
  <c r="AH354" i="17"/>
  <c r="AH265" i="17"/>
  <c r="AH258" i="17"/>
  <c r="AH371" i="17"/>
  <c r="AH144" i="17"/>
  <c r="AH136" i="17"/>
  <c r="AH168" i="17"/>
  <c r="AH328" i="17"/>
  <c r="AH193" i="17"/>
  <c r="AH129" i="17"/>
  <c r="AH329" i="17"/>
  <c r="AH189" i="17"/>
  <c r="AH333" i="17"/>
  <c r="AH186" i="17"/>
  <c r="AH357" i="17"/>
  <c r="AH332" i="17"/>
  <c r="AH128" i="17"/>
  <c r="AH227" i="17"/>
  <c r="AH206" i="17"/>
  <c r="AH372" i="17"/>
  <c r="AH382" i="17"/>
  <c r="AH215" i="17"/>
  <c r="AH138" i="17"/>
  <c r="AH364" i="17"/>
  <c r="AH221" i="17"/>
  <c r="AH171" i="17"/>
  <c r="AH163" i="17"/>
  <c r="AH181" i="17"/>
  <c r="AH245" i="25" l="1"/>
  <c r="BM245" i="28" s="1"/>
  <c r="AH26" i="21"/>
  <c r="AH43" i="21"/>
  <c r="AH262" i="25"/>
  <c r="BM262" i="28" s="1"/>
  <c r="AH131" i="25"/>
  <c r="BM131" i="28" s="1"/>
  <c r="AH82" i="21"/>
  <c r="AH105" i="21"/>
  <c r="AH58" i="21"/>
  <c r="AH113" i="22"/>
  <c r="AH208" i="25"/>
  <c r="BM208" i="28" s="1"/>
  <c r="AH17" i="22"/>
  <c r="AH154" i="25"/>
  <c r="BM154" i="28" s="1"/>
  <c r="AH81" i="22"/>
  <c r="AH234" i="25"/>
  <c r="BM234" i="28" s="1"/>
  <c r="AH15" i="21"/>
  <c r="AH118" i="25"/>
  <c r="BM118" i="28" s="1"/>
  <c r="AH242" i="25"/>
  <c r="BM242" i="28" s="1"/>
  <c r="AH23" i="21"/>
  <c r="AH161" i="25"/>
  <c r="BM161" i="28" s="1"/>
  <c r="AH24" i="22"/>
  <c r="AH23" i="22"/>
  <c r="AH160" i="25"/>
  <c r="BM160" i="28" s="1"/>
  <c r="AH166" i="25"/>
  <c r="BM166" i="28" s="1"/>
  <c r="AH29" i="22"/>
  <c r="AH36" i="22"/>
  <c r="AH173" i="25"/>
  <c r="BM173" i="28" s="1"/>
  <c r="AH255" i="25"/>
  <c r="BM255" i="28" s="1"/>
  <c r="AH36" i="21"/>
  <c r="AH32" i="21"/>
  <c r="AH251" i="25"/>
  <c r="BM251" i="28" s="1"/>
  <c r="AH250" i="25"/>
  <c r="BM250" i="28" s="1"/>
  <c r="AH31" i="21"/>
  <c r="AH137" i="25"/>
  <c r="BM137" i="28" s="1"/>
  <c r="AH135" i="25"/>
  <c r="BM135" i="28" s="1"/>
  <c r="AH76" i="22"/>
  <c r="AH64" i="22"/>
  <c r="AH70" i="22"/>
  <c r="AH89" i="21"/>
  <c r="AH81" i="21"/>
  <c r="AH80" i="21"/>
  <c r="AH79" i="21"/>
  <c r="AH51" i="21"/>
  <c r="AH76" i="21"/>
  <c r="AH89" i="22"/>
  <c r="AH195" i="25"/>
  <c r="BM195" i="28" s="1"/>
  <c r="AH96" i="22"/>
  <c r="AH277" i="25"/>
  <c r="BM277" i="28" s="1"/>
  <c r="AH96" i="21"/>
  <c r="AH119" i="22"/>
  <c r="AH214" i="25"/>
  <c r="BM214" i="28" s="1"/>
  <c r="AH49" i="21"/>
  <c r="AH66" i="21"/>
  <c r="AH98" i="21"/>
  <c r="AH279" i="25"/>
  <c r="BM279" i="28" s="1"/>
  <c r="AH64" i="21"/>
  <c r="AH62" i="21"/>
  <c r="AH88" i="21"/>
  <c r="AH61" i="21"/>
  <c r="AH77" i="21"/>
  <c r="AH95" i="22"/>
  <c r="AH194" i="25"/>
  <c r="BM194" i="28" s="1"/>
  <c r="AH92" i="22"/>
  <c r="AH90" i="22"/>
  <c r="AH11" i="22"/>
  <c r="AH148" i="25"/>
  <c r="BM148" i="28" s="1"/>
  <c r="AH133" i="25"/>
  <c r="BM133" i="28" s="1"/>
  <c r="AH115" i="25"/>
  <c r="BM115" i="28" s="1"/>
  <c r="AH256" i="25"/>
  <c r="BM256" i="28" s="1"/>
  <c r="AH37" i="21"/>
  <c r="AH53" i="22"/>
  <c r="AH61" i="22"/>
  <c r="AH17" i="21"/>
  <c r="AH236" i="25"/>
  <c r="BM236" i="28" s="1"/>
  <c r="AH14" i="22"/>
  <c r="AH151" i="25"/>
  <c r="BM151" i="28" s="1"/>
  <c r="AH116" i="25"/>
  <c r="BM116" i="28" s="1"/>
  <c r="AH152" i="25"/>
  <c r="BM152" i="28" s="1"/>
  <c r="AH15" i="22"/>
  <c r="AH125" i="25"/>
  <c r="BM125" i="28" s="1"/>
  <c r="AH21" i="21"/>
  <c r="AH240" i="25"/>
  <c r="BM240" i="28" s="1"/>
  <c r="AH158" i="25"/>
  <c r="BM158" i="28" s="1"/>
  <c r="AH21" i="22"/>
  <c r="AH31" i="22"/>
  <c r="AH168" i="25"/>
  <c r="BM168" i="28" s="1"/>
  <c r="AH140" i="25"/>
  <c r="BM140" i="28" s="1"/>
  <c r="AH32" i="22"/>
  <c r="AH169" i="25"/>
  <c r="BM169" i="28" s="1"/>
  <c r="AH28" i="22"/>
  <c r="AH165" i="25"/>
  <c r="BM165" i="28" s="1"/>
  <c r="AH141" i="25"/>
  <c r="BM141" i="28" s="1"/>
  <c r="AH54" i="22"/>
  <c r="AH171" i="25"/>
  <c r="BM171" i="28" s="1"/>
  <c r="AH34" i="22"/>
  <c r="AH55" i="22"/>
  <c r="AH78" i="22"/>
  <c r="AH65" i="22"/>
  <c r="AH63" i="21"/>
  <c r="AH78" i="21"/>
  <c r="AH290" i="25"/>
  <c r="BM290" i="28" s="1"/>
  <c r="AH113" i="21"/>
  <c r="AH212" i="25"/>
  <c r="BM212" i="28" s="1"/>
  <c r="AH117" i="22"/>
  <c r="AH91" i="21"/>
  <c r="AH116" i="22"/>
  <c r="AH211" i="25"/>
  <c r="BM211" i="28" s="1"/>
  <c r="AH98" i="22"/>
  <c r="AH197" i="25"/>
  <c r="BM197" i="28" s="1"/>
  <c r="AH25" i="22"/>
  <c r="AH162" i="25"/>
  <c r="BM162" i="28" s="1"/>
  <c r="AH28" i="21"/>
  <c r="AH247" i="25"/>
  <c r="BM247" i="28" s="1"/>
  <c r="AH156" i="25"/>
  <c r="BM156" i="28" s="1"/>
  <c r="AH19" i="22"/>
  <c r="AH124" i="25"/>
  <c r="BM124" i="28" s="1"/>
  <c r="AH39" i="21"/>
  <c r="AH258" i="25"/>
  <c r="BM258" i="28" s="1"/>
  <c r="AH139" i="25"/>
  <c r="BM139" i="28" s="1"/>
  <c r="AH18" i="21"/>
  <c r="AH237" i="25"/>
  <c r="BM237" i="28" s="1"/>
  <c r="AH239" i="25"/>
  <c r="BM239" i="28" s="1"/>
  <c r="AH20" i="21"/>
  <c r="AH20" i="22"/>
  <c r="AH157" i="25"/>
  <c r="BM157" i="28" s="1"/>
  <c r="AH26" i="22"/>
  <c r="AH163" i="25"/>
  <c r="BM163" i="28" s="1"/>
  <c r="AH22" i="21"/>
  <c r="AH241" i="25"/>
  <c r="BM241" i="28" s="1"/>
  <c r="AH123" i="25"/>
  <c r="BM123" i="28" s="1"/>
  <c r="AH130" i="25"/>
  <c r="BM130" i="28" s="1"/>
  <c r="AH126" i="25"/>
  <c r="BM126" i="28" s="1"/>
  <c r="AH33" i="21"/>
  <c r="AH252" i="25"/>
  <c r="BM252" i="28" s="1"/>
  <c r="AH132" i="25"/>
  <c r="BM132" i="28" s="1"/>
  <c r="AH128" i="25"/>
  <c r="BM128" i="28" s="1"/>
  <c r="AH38" i="22"/>
  <c r="AH175" i="25"/>
  <c r="BM175" i="28" s="1"/>
  <c r="AH170" i="25"/>
  <c r="BM170" i="28" s="1"/>
  <c r="AH33" i="22"/>
  <c r="AH66" i="22"/>
  <c r="AH75" i="22"/>
  <c r="AH57" i="21"/>
  <c r="AH97" i="21"/>
  <c r="AH278" i="25"/>
  <c r="BM278" i="28" s="1"/>
  <c r="AH67" i="21"/>
  <c r="AH50" i="21"/>
  <c r="AH90" i="21"/>
  <c r="AH196" i="25"/>
  <c r="BM196" i="28" s="1"/>
  <c r="AH97" i="22"/>
  <c r="AH209" i="25"/>
  <c r="BM209" i="28" s="1"/>
  <c r="AH114" i="22"/>
  <c r="AH10" i="21"/>
  <c r="AH229" i="25"/>
  <c r="BM229" i="28" s="1"/>
  <c r="AH38" i="21"/>
  <c r="AH257" i="25"/>
  <c r="BM257" i="28" s="1"/>
  <c r="AH65" i="21"/>
  <c r="AH27" i="21"/>
  <c r="AH246" i="25"/>
  <c r="BM246" i="28" s="1"/>
  <c r="AH261" i="25"/>
  <c r="BM261" i="28" s="1"/>
  <c r="AH42" i="21"/>
  <c r="AH69" i="22"/>
  <c r="AH238" i="25"/>
  <c r="BM238" i="28" s="1"/>
  <c r="AH19" i="21"/>
  <c r="AH11" i="21"/>
  <c r="AH230" i="25"/>
  <c r="BM230" i="28" s="1"/>
  <c r="AH117" i="25"/>
  <c r="BM117" i="28" s="1"/>
  <c r="AH25" i="21"/>
  <c r="AH244" i="25"/>
  <c r="BM244" i="28" s="1"/>
  <c r="AH122" i="25"/>
  <c r="BM122" i="28" s="1"/>
  <c r="AH134" i="25"/>
  <c r="BM134" i="28" s="1"/>
  <c r="AH58" i="22"/>
  <c r="AH136" i="25"/>
  <c r="BM136" i="28" s="1"/>
  <c r="AH138" i="25"/>
  <c r="BM138" i="28" s="1"/>
  <c r="AH42" i="22"/>
  <c r="AH179" i="25"/>
  <c r="BM179" i="28" s="1"/>
  <c r="AH37" i="22"/>
  <c r="AH174" i="25"/>
  <c r="BM174" i="28" s="1"/>
  <c r="AH260" i="25"/>
  <c r="BM260" i="28" s="1"/>
  <c r="AH41" i="21"/>
  <c r="AH74" i="22"/>
  <c r="AH77" i="22"/>
  <c r="AH75" i="21"/>
  <c r="AH74" i="21"/>
  <c r="AH73" i="21"/>
  <c r="AH55" i="21"/>
  <c r="AH53" i="21"/>
  <c r="AH104" i="21"/>
  <c r="AH91" i="22"/>
  <c r="AH88" i="22"/>
  <c r="AH233" i="25"/>
  <c r="BM233" i="28" s="1"/>
  <c r="AH14" i="21"/>
  <c r="AH43" i="22"/>
  <c r="AH180" i="25"/>
  <c r="BM180" i="28" s="1"/>
  <c r="AH63" i="22"/>
  <c r="AH113" i="25"/>
  <c r="BM113" i="28" s="1"/>
  <c r="AH114" i="25"/>
  <c r="BM114" i="28" s="1"/>
  <c r="AH147" i="25"/>
  <c r="BM147" i="28" s="1"/>
  <c r="AH10" i="22"/>
  <c r="AH27" i="22"/>
  <c r="AH164" i="25"/>
  <c r="BM164" i="28" s="1"/>
  <c r="AH243" i="25"/>
  <c r="BM243" i="28" s="1"/>
  <c r="AH24" i="21"/>
  <c r="AH57" i="22"/>
  <c r="AH50" i="22"/>
  <c r="AH127" i="25"/>
  <c r="BM127" i="28" s="1"/>
  <c r="AH52" i="22"/>
  <c r="AH178" i="25"/>
  <c r="BM178" i="28" s="1"/>
  <c r="AH41" i="22"/>
  <c r="AH35" i="22"/>
  <c r="AH172" i="25"/>
  <c r="BM172" i="28" s="1"/>
  <c r="AH176" i="25"/>
  <c r="BM176" i="28" s="1"/>
  <c r="AH39" i="22"/>
  <c r="AH67" i="22"/>
  <c r="AH68" i="22"/>
  <c r="AH62" i="22"/>
  <c r="AH70" i="21"/>
  <c r="AH69" i="21"/>
  <c r="AH52" i="21"/>
  <c r="AH213" i="25"/>
  <c r="BM213" i="28" s="1"/>
  <c r="AH118" i="22"/>
  <c r="AH210" i="25"/>
  <c r="BM210" i="28" s="1"/>
  <c r="AH115" i="22"/>
  <c r="AH114" i="21"/>
  <c r="AH291" i="25"/>
  <c r="BM291" i="28" s="1"/>
  <c r="AH119" i="25"/>
  <c r="BM119" i="28" s="1"/>
  <c r="AH30" i="22"/>
  <c r="AH167" i="25"/>
  <c r="BM167" i="28" s="1"/>
  <c r="AH82" i="22"/>
  <c r="AH56" i="21"/>
  <c r="AH153" i="25"/>
  <c r="BM153" i="28" s="1"/>
  <c r="AH16" i="22"/>
  <c r="AH120" i="25"/>
  <c r="BM120" i="28" s="1"/>
  <c r="AH177" i="25"/>
  <c r="BM177" i="28" s="1"/>
  <c r="AH40" i="22"/>
  <c r="AH35" i="21"/>
  <c r="AH254" i="25"/>
  <c r="BM254" i="28" s="1"/>
  <c r="AH51" i="22"/>
  <c r="AH18" i="22"/>
  <c r="AH155" i="25"/>
  <c r="BM155" i="28" s="1"/>
  <c r="AH112" i="25"/>
  <c r="BM112" i="28" s="1"/>
  <c r="AH16" i="21"/>
  <c r="AH235" i="25"/>
  <c r="BM235" i="28" s="1"/>
  <c r="AH121" i="25"/>
  <c r="BM121" i="28" s="1"/>
  <c r="AH22" i="22"/>
  <c r="AH159" i="25"/>
  <c r="BM159" i="28" s="1"/>
  <c r="AH259" i="25"/>
  <c r="BM259" i="28" s="1"/>
  <c r="AH40" i="21"/>
  <c r="AH49" i="22"/>
  <c r="AH56" i="22"/>
  <c r="AH248" i="25"/>
  <c r="BM248" i="28" s="1"/>
  <c r="AH29" i="21"/>
  <c r="AH249" i="25"/>
  <c r="BM249" i="28" s="1"/>
  <c r="AH30" i="21"/>
  <c r="AH34" i="21"/>
  <c r="AH253" i="25"/>
  <c r="BM253" i="28" s="1"/>
  <c r="AH129" i="25"/>
  <c r="BM129" i="28" s="1"/>
  <c r="AH79" i="22"/>
  <c r="AH73" i="22"/>
  <c r="AH80" i="22"/>
  <c r="AH54" i="21"/>
  <c r="AH107" i="21"/>
  <c r="AH106" i="21"/>
  <c r="AH68" i="21"/>
  <c r="AH95" i="21"/>
  <c r="AH276" i="25"/>
  <c r="BM276" i="28" s="1"/>
  <c r="AH92" i="21"/>
  <c r="AH104" i="22"/>
  <c r="AH122" i="22"/>
  <c r="AH217" i="25"/>
  <c r="BM217" i="28" s="1"/>
  <c r="AH121" i="22"/>
  <c r="AH216" i="25"/>
  <c r="BM216" i="28" s="1"/>
  <c r="AH107" i="22"/>
  <c r="AH120" i="22"/>
  <c r="AH215" i="25"/>
  <c r="BM215" i="28" s="1"/>
  <c r="AH106" i="22"/>
  <c r="AH105" i="22"/>
  <c r="AH123" i="22"/>
  <c r="AH218" i="25"/>
  <c r="BM218" i="28" s="1"/>
  <c r="AC57" i="20"/>
  <c r="AD58" i="14"/>
  <c r="AC13" i="19"/>
  <c r="AC150" i="24"/>
  <c r="AW150" i="28" s="1"/>
  <c r="AY150" i="28" s="1"/>
  <c r="AC101" i="19"/>
  <c r="AC200" i="24"/>
  <c r="AW200" i="28" s="1"/>
  <c r="AY200" i="28" s="1"/>
  <c r="AC207" i="24"/>
  <c r="AW207" i="28" s="1"/>
  <c r="AY207" i="28" s="1"/>
  <c r="AC112" i="19"/>
  <c r="AC94" i="19"/>
  <c r="AC193" i="24"/>
  <c r="AW193" i="28" s="1"/>
  <c r="AY193" i="28" s="1"/>
  <c r="AC272" i="24"/>
  <c r="AW272" i="28" s="1"/>
  <c r="AY272" i="28" s="1"/>
  <c r="AC85" i="18"/>
  <c r="AC100" i="20"/>
  <c r="AD101" i="14"/>
  <c r="AC190" i="24"/>
  <c r="AW190" i="28" s="1"/>
  <c r="AY190" i="28" s="1"/>
  <c r="AC85" i="19"/>
  <c r="AC274" i="24"/>
  <c r="AW274" i="28" s="1"/>
  <c r="AY274" i="28" s="1"/>
  <c r="AC87" i="18"/>
  <c r="AC117" i="18"/>
  <c r="AC294" i="24"/>
  <c r="AW294" i="28" s="1"/>
  <c r="AY294" i="28" s="1"/>
  <c r="AC108" i="24"/>
  <c r="AW108" i="28" s="1"/>
  <c r="AY108" i="28" s="1"/>
  <c r="AC103" i="18"/>
  <c r="AC284" i="24"/>
  <c r="AW284" i="28" s="1"/>
  <c r="AY284" i="28" s="1"/>
  <c r="AC60" i="18"/>
  <c r="AC268" i="24"/>
  <c r="AW268" i="28" s="1"/>
  <c r="AY268" i="28" s="1"/>
  <c r="AC72" i="18"/>
  <c r="AC269" i="24"/>
  <c r="AW269" i="28" s="1"/>
  <c r="AY269" i="28" s="1"/>
  <c r="AC267" i="24"/>
  <c r="AW267" i="28" s="1"/>
  <c r="AY267" i="28" s="1"/>
  <c r="AC48" i="18"/>
  <c r="AC287" i="24"/>
  <c r="AW287" i="28" s="1"/>
  <c r="AY287" i="28" s="1"/>
  <c r="AC110" i="18"/>
  <c r="AC486" i="14"/>
  <c r="AC9" i="19"/>
  <c r="AC146" i="24"/>
  <c r="AW146" i="28" s="1"/>
  <c r="AY146" i="28" s="1"/>
  <c r="AC126" i="19"/>
  <c r="AC221" i="24"/>
  <c r="AW221" i="28" s="1"/>
  <c r="AY221" i="28" s="1"/>
  <c r="AC186" i="24"/>
  <c r="AW186" i="28" s="1"/>
  <c r="AY186" i="28" s="1"/>
  <c r="AC60" i="19"/>
  <c r="AC9" i="18"/>
  <c r="AC228" i="24"/>
  <c r="AW228" i="28" s="1"/>
  <c r="AY228" i="28" s="1"/>
  <c r="AC59" i="20"/>
  <c r="AD60" i="14"/>
  <c r="AC87" i="19"/>
  <c r="AC192" i="24"/>
  <c r="AW192" i="28" s="1"/>
  <c r="AY192" i="28" s="1"/>
  <c r="AC56" i="20"/>
  <c r="AD57" i="14"/>
  <c r="AC185" i="24"/>
  <c r="AW185" i="28" s="1"/>
  <c r="AY185" i="28" s="1"/>
  <c r="AC48" i="19"/>
  <c r="AC205" i="24"/>
  <c r="AW205" i="28" s="1"/>
  <c r="AY205" i="28" s="1"/>
  <c r="AC110" i="19"/>
  <c r="AC202" i="24"/>
  <c r="AW202" i="28" s="1"/>
  <c r="AY202" i="28" s="1"/>
  <c r="AC103" i="19"/>
  <c r="AC72" i="19"/>
  <c r="AC187" i="24"/>
  <c r="AW187" i="28" s="1"/>
  <c r="AY187" i="28" s="1"/>
  <c r="AC101" i="18"/>
  <c r="AC282" i="24"/>
  <c r="AW282" i="28" s="1"/>
  <c r="AY282" i="28" s="1"/>
  <c r="AD59" i="14"/>
  <c r="AC58" i="20"/>
  <c r="AC489" i="14"/>
  <c r="AC111" i="24"/>
  <c r="AW111" i="28" s="1"/>
  <c r="AY111" i="28" s="1"/>
  <c r="AC46" i="19"/>
  <c r="AC183" i="24"/>
  <c r="AW183" i="28" s="1"/>
  <c r="AY183" i="28" s="1"/>
  <c r="AC232" i="24"/>
  <c r="AW232" i="28" s="1"/>
  <c r="AY232" i="28" s="1"/>
  <c r="AC13" i="18"/>
  <c r="AC112" i="18"/>
  <c r="AC289" i="24"/>
  <c r="AW289" i="28" s="1"/>
  <c r="AY289" i="28" s="1"/>
  <c r="AC101" i="20"/>
  <c r="AD102" i="14"/>
  <c r="AC223" i="24"/>
  <c r="AW223" i="28" s="1"/>
  <c r="AY223" i="28" s="1"/>
  <c r="AC128" i="19"/>
  <c r="AC282" i="14"/>
  <c r="AC275" i="24"/>
  <c r="AW275" i="28" s="1"/>
  <c r="AY275" i="28" s="1"/>
  <c r="AC94" i="18"/>
  <c r="AC46" i="18"/>
  <c r="AC265" i="24"/>
  <c r="AW265" i="28" s="1"/>
  <c r="AY265" i="28" s="1"/>
  <c r="AE102" i="25"/>
  <c r="BD102" i="28" s="1"/>
  <c r="AE498" i="17"/>
  <c r="AG493" i="17"/>
  <c r="AG106" i="23" s="1"/>
  <c r="AE109" i="23"/>
  <c r="AF110" i="17"/>
  <c r="AE387" i="25"/>
  <c r="BD387" i="28" s="1"/>
  <c r="AE31" i="23"/>
  <c r="AE319" i="25"/>
  <c r="BD319" i="28" s="1"/>
  <c r="AF32" i="17"/>
  <c r="AB9" i="14"/>
  <c r="AB9" i="24" s="1"/>
  <c r="AT9" i="28" s="1"/>
  <c r="AY71" i="28"/>
  <c r="AY39" i="28"/>
  <c r="AY68" i="28"/>
  <c r="AY70" i="28"/>
  <c r="AY38" i="28"/>
  <c r="AY26" i="28"/>
  <c r="AV299" i="28"/>
  <c r="AC18" i="17"/>
  <c r="AC18" i="25" s="1"/>
  <c r="AX18" i="28" s="1"/>
  <c r="AY18" i="28" s="1"/>
  <c r="AC66" i="17"/>
  <c r="AC61" i="25" s="1"/>
  <c r="AX61" i="28" s="1"/>
  <c r="AY61" i="28" s="1"/>
  <c r="AE93" i="23"/>
  <c r="AE376" i="25"/>
  <c r="BD376" i="28" s="1"/>
  <c r="AF94" i="17"/>
  <c r="AD46" i="17"/>
  <c r="AD46" i="25" s="1"/>
  <c r="BA46" i="28" s="1"/>
  <c r="AA296" i="24"/>
  <c r="AQ296" i="28" s="1"/>
  <c r="AC333" i="25"/>
  <c r="AX333" i="28" s="1"/>
  <c r="AC485" i="14"/>
  <c r="AC98" i="14"/>
  <c r="AC63" i="14" s="1"/>
  <c r="AD38" i="14"/>
  <c r="AC37" i="20"/>
  <c r="AC325" i="24"/>
  <c r="AW325" i="28" s="1"/>
  <c r="AC59" i="24"/>
  <c r="AW59" i="28" s="1"/>
  <c r="AC450" i="14"/>
  <c r="AD35" i="14"/>
  <c r="AC34" i="20"/>
  <c r="AC322" i="24"/>
  <c r="AW322" i="28" s="1"/>
  <c r="AC19" i="20"/>
  <c r="AC307" i="24"/>
  <c r="AW307" i="28" s="1"/>
  <c r="AD20" i="14"/>
  <c r="AC28" i="20"/>
  <c r="AD29" i="14"/>
  <c r="AC316" i="24"/>
  <c r="AW316" i="28" s="1"/>
  <c r="AC367" i="24"/>
  <c r="AW367" i="28" s="1"/>
  <c r="AY367" i="28" s="1"/>
  <c r="AD85" i="14"/>
  <c r="AC84" i="20"/>
  <c r="AC91" i="20"/>
  <c r="AD92" i="14"/>
  <c r="AC374" i="24"/>
  <c r="AW374" i="28" s="1"/>
  <c r="AY374" i="28" s="1"/>
  <c r="AD83" i="14"/>
  <c r="AC82" i="20"/>
  <c r="AC365" i="24"/>
  <c r="AW365" i="28" s="1"/>
  <c r="AY365" i="28" s="1"/>
  <c r="AC385" i="24"/>
  <c r="AW385" i="28" s="1"/>
  <c r="AY385" i="28" s="1"/>
  <c r="AD108" i="14"/>
  <c r="AC107" i="20"/>
  <c r="AC14" i="20"/>
  <c r="AC302" i="24"/>
  <c r="AW302" i="28" s="1"/>
  <c r="AY302" i="28" s="1"/>
  <c r="AD15" i="14"/>
  <c r="AD25" i="14"/>
  <c r="AC24" i="20"/>
  <c r="AC312" i="24"/>
  <c r="AW312" i="28" s="1"/>
  <c r="AY312" i="28" s="1"/>
  <c r="AB380" i="24"/>
  <c r="AT380" i="28" s="1"/>
  <c r="AV380" i="28" s="1"/>
  <c r="AB97" i="20"/>
  <c r="AD75" i="14"/>
  <c r="AC74" i="20"/>
  <c r="AC357" i="24"/>
  <c r="AW357" i="28" s="1"/>
  <c r="AY357" i="28" s="1"/>
  <c r="AD32" i="14"/>
  <c r="AC31" i="20"/>
  <c r="AC319" i="24"/>
  <c r="AW319" i="28" s="1"/>
  <c r="AY319" i="28" s="1"/>
  <c r="AC96" i="24"/>
  <c r="AW96" i="28" s="1"/>
  <c r="AY96" i="28" s="1"/>
  <c r="AD72" i="14"/>
  <c r="AC354" i="24"/>
  <c r="AW354" i="28" s="1"/>
  <c r="AC71" i="20"/>
  <c r="AC371" i="24"/>
  <c r="AW371" i="28" s="1"/>
  <c r="AY371" i="28" s="1"/>
  <c r="AD89" i="14"/>
  <c r="AC88" i="20"/>
  <c r="AC60" i="24"/>
  <c r="AW60" i="28" s="1"/>
  <c r="AC109" i="20"/>
  <c r="AD110" i="14"/>
  <c r="AC387" i="24"/>
  <c r="AW387" i="28" s="1"/>
  <c r="AY387" i="28" s="1"/>
  <c r="AC352" i="24"/>
  <c r="AW352" i="28" s="1"/>
  <c r="AD70" i="14"/>
  <c r="AC69" i="20"/>
  <c r="AD46" i="14"/>
  <c r="AC45" i="20"/>
  <c r="AC333" i="24"/>
  <c r="AW333" i="28" s="1"/>
  <c r="AY333" i="28" s="1"/>
  <c r="AC328" i="24"/>
  <c r="AW328" i="28" s="1"/>
  <c r="AY328" i="28" s="1"/>
  <c r="AC40" i="20"/>
  <c r="AD41" i="14"/>
  <c r="AD95" i="14"/>
  <c r="AC377" i="24"/>
  <c r="AW377" i="28" s="1"/>
  <c r="AY377" i="28" s="1"/>
  <c r="AC94" i="20"/>
  <c r="AC55" i="24"/>
  <c r="AW55" i="28" s="1"/>
  <c r="AD74" i="14"/>
  <c r="AC73" i="20"/>
  <c r="AC356" i="24"/>
  <c r="AW356" i="28" s="1"/>
  <c r="AY356" i="28" s="1"/>
  <c r="AC32" i="20"/>
  <c r="AC320" i="24"/>
  <c r="AW320" i="28" s="1"/>
  <c r="AY320" i="28" s="1"/>
  <c r="AD33" i="14"/>
  <c r="AC324" i="24"/>
  <c r="AW324" i="28" s="1"/>
  <c r="AY324" i="28" s="1"/>
  <c r="AD37" i="14"/>
  <c r="AC36" i="20"/>
  <c r="AC65" i="20"/>
  <c r="AC348" i="24"/>
  <c r="AW348" i="28" s="1"/>
  <c r="AC451" i="14"/>
  <c r="AD66" i="14"/>
  <c r="AD69" i="14"/>
  <c r="AC68" i="20"/>
  <c r="AC351" i="24"/>
  <c r="AW351" i="28" s="1"/>
  <c r="AC373" i="24"/>
  <c r="AW373" i="28" s="1"/>
  <c r="AY373" i="28" s="1"/>
  <c r="AC90" i="20"/>
  <c r="AD91" i="14"/>
  <c r="AC311" i="24"/>
  <c r="AW311" i="28" s="1"/>
  <c r="AC23" i="20"/>
  <c r="AD24" i="14"/>
  <c r="AC376" i="24"/>
  <c r="AW376" i="28" s="1"/>
  <c r="AY376" i="28" s="1"/>
  <c r="AD94" i="14"/>
  <c r="AC93" i="20"/>
  <c r="AD42" i="14"/>
  <c r="AC41" i="20"/>
  <c r="AC329" i="24"/>
  <c r="AW329" i="28" s="1"/>
  <c r="AY329" i="28" s="1"/>
  <c r="AC44" i="20"/>
  <c r="AC332" i="24"/>
  <c r="AW332" i="28" s="1"/>
  <c r="AY332" i="28" s="1"/>
  <c r="AD45" i="14"/>
  <c r="AC441" i="14"/>
  <c r="AD56" i="14"/>
  <c r="AC55" i="20"/>
  <c r="AC42" i="20"/>
  <c r="AD43" i="14"/>
  <c r="AC330" i="24"/>
  <c r="AW330" i="28" s="1"/>
  <c r="AY330" i="28" s="1"/>
  <c r="AC106" i="20"/>
  <c r="AD107" i="14"/>
  <c r="AC384" i="24"/>
  <c r="AW384" i="28" s="1"/>
  <c r="AY384" i="28" s="1"/>
  <c r="AC349" i="24"/>
  <c r="AW349" i="28" s="1"/>
  <c r="AD67" i="14"/>
  <c r="AC66" i="20"/>
  <c r="AD53" i="14"/>
  <c r="AC52" i="20"/>
  <c r="AC340" i="24"/>
  <c r="AW340" i="28" s="1"/>
  <c r="AY340" i="28" s="1"/>
  <c r="AD111" i="14"/>
  <c r="AC388" i="24"/>
  <c r="AW388" i="28" s="1"/>
  <c r="AY388" i="28" s="1"/>
  <c r="AC110" i="20"/>
  <c r="AC35" i="20"/>
  <c r="AD36" i="14"/>
  <c r="AC323" i="24"/>
  <c r="AW323" i="28" s="1"/>
  <c r="AC12" i="24"/>
  <c r="AW12" i="28" s="1"/>
  <c r="AC398" i="14"/>
  <c r="AC11" i="14"/>
  <c r="AC89" i="20"/>
  <c r="AD90" i="14"/>
  <c r="AC372" i="24"/>
  <c r="AW372" i="28" s="1"/>
  <c r="AY372" i="28" s="1"/>
  <c r="AC70" i="20"/>
  <c r="AC353" i="24"/>
  <c r="AW353" i="28" s="1"/>
  <c r="AD71" i="14"/>
  <c r="AC80" i="20"/>
  <c r="AD81" i="14"/>
  <c r="AC363" i="24"/>
  <c r="AW363" i="28" s="1"/>
  <c r="AY363" i="28" s="1"/>
  <c r="AD47" i="14"/>
  <c r="AC46" i="20"/>
  <c r="AC334" i="24"/>
  <c r="AW334" i="28" s="1"/>
  <c r="AY334" i="28" s="1"/>
  <c r="AC386" i="24"/>
  <c r="AW386" i="28" s="1"/>
  <c r="AY386" i="28" s="1"/>
  <c r="AD109" i="14"/>
  <c r="AC108" i="20"/>
  <c r="AD86" i="14"/>
  <c r="AC85" i="20"/>
  <c r="AC368" i="24"/>
  <c r="AW368" i="28" s="1"/>
  <c r="AY368" i="28" s="1"/>
  <c r="AC331" i="24"/>
  <c r="AW331" i="28" s="1"/>
  <c r="AY331" i="28" s="1"/>
  <c r="AC43" i="20"/>
  <c r="AD44" i="14"/>
  <c r="AD79" i="14"/>
  <c r="AC78" i="20"/>
  <c r="AC361" i="24"/>
  <c r="AW361" i="28" s="1"/>
  <c r="AY361" i="28" s="1"/>
  <c r="AC306" i="24"/>
  <c r="AW306" i="28" s="1"/>
  <c r="AD19" i="14"/>
  <c r="AC18" i="20"/>
  <c r="AB298" i="24"/>
  <c r="AT298" i="28" s="1"/>
  <c r="AB10" i="20"/>
  <c r="AC75" i="20"/>
  <c r="AC358" i="24"/>
  <c r="AW358" i="28" s="1"/>
  <c r="AD76" i="14"/>
  <c r="AC305" i="24"/>
  <c r="AW305" i="28" s="1"/>
  <c r="AC17" i="20"/>
  <c r="AC403" i="14"/>
  <c r="AD18" i="14"/>
  <c r="AD78" i="14"/>
  <c r="AC360" i="24"/>
  <c r="AW360" i="28" s="1"/>
  <c r="AC77" i="20"/>
  <c r="AC49" i="24"/>
  <c r="AW49" i="28" s="1"/>
  <c r="AY49" i="28" s="1"/>
  <c r="AC317" i="24"/>
  <c r="AW317" i="28" s="1"/>
  <c r="AD30" i="14"/>
  <c r="AC29" i="20"/>
  <c r="AC86" i="20"/>
  <c r="AD87" i="14"/>
  <c r="AC369" i="24"/>
  <c r="AW369" i="28" s="1"/>
  <c r="AY369" i="28" s="1"/>
  <c r="AC25" i="20"/>
  <c r="AC313" i="24"/>
  <c r="AW313" i="28" s="1"/>
  <c r="AD26" i="14"/>
  <c r="AC26" i="20"/>
  <c r="AD27" i="14"/>
  <c r="AC314" i="24"/>
  <c r="AW314" i="28" s="1"/>
  <c r="AD31" i="14"/>
  <c r="AC30" i="20"/>
  <c r="AC318" i="24"/>
  <c r="AW318" i="28" s="1"/>
  <c r="AY318" i="28" s="1"/>
  <c r="AC321" i="24"/>
  <c r="AW321" i="28" s="1"/>
  <c r="AD34" i="14"/>
  <c r="AC33" i="20"/>
  <c r="AD28" i="14"/>
  <c r="AC27" i="20"/>
  <c r="AC315" i="24"/>
  <c r="AW315" i="28" s="1"/>
  <c r="AC22" i="20"/>
  <c r="AD23" i="14"/>
  <c r="AC310" i="24"/>
  <c r="AW310" i="28" s="1"/>
  <c r="AC301" i="24"/>
  <c r="AW301" i="28" s="1"/>
  <c r="AY301" i="28" s="1"/>
  <c r="AC399" i="14"/>
  <c r="AC13" i="20"/>
  <c r="AD14" i="14"/>
  <c r="AD68" i="14"/>
  <c r="AC67" i="20"/>
  <c r="AC350" i="24"/>
  <c r="AW350" i="28" s="1"/>
  <c r="AC435" i="14"/>
  <c r="AC49" i="20"/>
  <c r="AD50" i="14"/>
  <c r="AC337" i="24"/>
  <c r="AW337" i="28" s="1"/>
  <c r="AY337" i="28" s="1"/>
  <c r="AC72" i="20"/>
  <c r="AD73" i="14"/>
  <c r="AC355" i="24"/>
  <c r="AW355" i="28" s="1"/>
  <c r="AD21" i="14"/>
  <c r="AC20" i="20"/>
  <c r="AC308" i="24"/>
  <c r="AW308" i="28" s="1"/>
  <c r="AC326" i="24"/>
  <c r="AW326" i="28" s="1"/>
  <c r="AD39" i="14"/>
  <c r="AC38" i="20"/>
  <c r="AD82" i="14"/>
  <c r="AC81" i="20"/>
  <c r="AC364" i="24"/>
  <c r="AW364" i="28" s="1"/>
  <c r="AY364" i="28" s="1"/>
  <c r="AC375" i="24"/>
  <c r="AW375" i="28" s="1"/>
  <c r="AY375" i="28" s="1"/>
  <c r="AD93" i="14"/>
  <c r="AC92" i="20"/>
  <c r="AD80" i="14"/>
  <c r="AC79" i="20"/>
  <c r="AC362" i="24"/>
  <c r="AW362" i="28" s="1"/>
  <c r="AY362" i="28" s="1"/>
  <c r="AC102" i="24"/>
  <c r="AW102" i="28" s="1"/>
  <c r="AY102" i="28" s="1"/>
  <c r="AC498" i="14"/>
  <c r="AC309" i="24"/>
  <c r="AW309" i="28" s="1"/>
  <c r="AD22" i="14"/>
  <c r="AC21" i="20"/>
  <c r="AC50" i="20"/>
  <c r="AC338" i="24"/>
  <c r="AW338" i="28" s="1"/>
  <c r="AY338" i="28" s="1"/>
  <c r="AD51" i="14"/>
  <c r="AC327" i="24"/>
  <c r="AW327" i="28" s="1"/>
  <c r="AY327" i="28" s="1"/>
  <c r="AD40" i="14"/>
  <c r="AC39" i="20"/>
  <c r="AC17" i="24"/>
  <c r="AW17" i="28" s="1"/>
  <c r="AC359" i="24"/>
  <c r="AW359" i="28" s="1"/>
  <c r="AY359" i="28" s="1"/>
  <c r="AD77" i="14"/>
  <c r="AC76" i="20"/>
  <c r="AB449" i="14"/>
  <c r="AB395" i="14" s="1"/>
  <c r="AD52" i="14"/>
  <c r="AC339" i="24"/>
  <c r="AW339" i="28" s="1"/>
  <c r="AY339" i="28" s="1"/>
  <c r="AC51" i="20"/>
  <c r="AC83" i="20"/>
  <c r="AD84" i="14"/>
  <c r="AC366" i="24"/>
  <c r="AW366" i="28" s="1"/>
  <c r="AY366" i="28" s="1"/>
  <c r="AC370" i="24"/>
  <c r="AW370" i="28" s="1"/>
  <c r="AY370" i="28" s="1"/>
  <c r="AD88" i="14"/>
  <c r="AC87" i="20"/>
  <c r="AC13" i="24"/>
  <c r="AW13" i="28" s="1"/>
  <c r="AY13" i="28" s="1"/>
  <c r="AE90" i="23"/>
  <c r="AE373" i="25"/>
  <c r="BD373" i="28" s="1"/>
  <c r="AF91" i="17"/>
  <c r="AD44" i="25"/>
  <c r="BA44" i="28" s="1"/>
  <c r="AD430" i="17"/>
  <c r="AD31" i="17"/>
  <c r="AD417" i="17" s="1"/>
  <c r="AE31" i="17" s="1"/>
  <c r="AC318" i="25"/>
  <c r="AX318" i="28" s="1"/>
  <c r="AC425" i="17"/>
  <c r="AC326" i="25" s="1"/>
  <c r="AX326" i="28" s="1"/>
  <c r="AE94" i="23"/>
  <c r="AE377" i="25"/>
  <c r="BD377" i="28" s="1"/>
  <c r="AF95" i="17"/>
  <c r="AB305" i="25"/>
  <c r="AU305" i="28" s="1"/>
  <c r="AV305" i="28" s="1"/>
  <c r="AC415" i="17"/>
  <c r="AC316" i="25" s="1"/>
  <c r="AX316" i="28" s="1"/>
  <c r="AB348" i="25"/>
  <c r="AU348" i="28" s="1"/>
  <c r="AV348" i="28" s="1"/>
  <c r="AD72" i="25"/>
  <c r="BA72" i="28" s="1"/>
  <c r="AD463" i="17"/>
  <c r="AC439" i="17"/>
  <c r="AC52" i="23" s="1"/>
  <c r="AC429" i="17"/>
  <c r="AC42" i="23" s="1"/>
  <c r="AC37" i="23"/>
  <c r="AB63" i="23"/>
  <c r="AD460" i="17"/>
  <c r="AD69" i="25"/>
  <c r="BA69" i="28" s="1"/>
  <c r="AB69" i="23"/>
  <c r="AB35" i="23"/>
  <c r="AC41" i="23"/>
  <c r="Z9" i="25"/>
  <c r="AO9" i="28" s="1"/>
  <c r="AP9" i="28" s="1"/>
  <c r="AA17" i="25"/>
  <c r="AR17" i="28" s="1"/>
  <c r="AS17" i="28" s="1"/>
  <c r="AG375" i="25"/>
  <c r="BJ375" i="28" s="1"/>
  <c r="AG287" i="25"/>
  <c r="BJ287" i="28" s="1"/>
  <c r="AB354" i="25"/>
  <c r="AU354" i="28" s="1"/>
  <c r="AV354" i="28" s="1"/>
  <c r="AB321" i="25"/>
  <c r="AU321" i="28" s="1"/>
  <c r="AV321" i="28" s="1"/>
  <c r="AE363" i="25"/>
  <c r="BD363" i="28" s="1"/>
  <c r="AC53" i="25"/>
  <c r="AX53" i="28" s="1"/>
  <c r="AG232" i="25"/>
  <c r="BJ232" i="28" s="1"/>
  <c r="AG294" i="25"/>
  <c r="BJ294" i="28" s="1"/>
  <c r="AC355" i="25"/>
  <c r="AX355" i="28" s="1"/>
  <c r="AF99" i="25"/>
  <c r="BG99" i="28" s="1"/>
  <c r="AB306" i="25"/>
  <c r="AU306" i="28" s="1"/>
  <c r="AV306" i="28" s="1"/>
  <c r="AD45" i="25"/>
  <c r="BA45" i="28" s="1"/>
  <c r="AC30" i="25"/>
  <c r="AX30" i="28" s="1"/>
  <c r="AY30" i="28" s="1"/>
  <c r="AD25" i="25"/>
  <c r="BA25" i="28" s="1"/>
  <c r="AG200" i="25"/>
  <c r="BJ200" i="28" s="1"/>
  <c r="AG101" i="22"/>
  <c r="AG320" i="25"/>
  <c r="BJ320" i="28" s="1"/>
  <c r="AG192" i="25"/>
  <c r="BJ192" i="28" s="1"/>
  <c r="AG87" i="22"/>
  <c r="AG275" i="25"/>
  <c r="BJ275" i="28" s="1"/>
  <c r="AC12" i="25"/>
  <c r="AX12" i="28" s="1"/>
  <c r="AG362" i="25"/>
  <c r="BJ362" i="28" s="1"/>
  <c r="AG193" i="25"/>
  <c r="BJ193" i="28" s="1"/>
  <c r="AG94" i="22"/>
  <c r="AG267" i="25"/>
  <c r="BJ267" i="28" s="1"/>
  <c r="AG185" i="25"/>
  <c r="BJ185" i="28" s="1"/>
  <c r="AG48" i="22"/>
  <c r="AG202" i="25"/>
  <c r="BJ202" i="28" s="1"/>
  <c r="AG103" i="22"/>
  <c r="AG268" i="25"/>
  <c r="BJ268" i="28" s="1"/>
  <c r="AG108" i="25"/>
  <c r="BJ108" i="28" s="1"/>
  <c r="AE372" i="25"/>
  <c r="BD372" i="28" s="1"/>
  <c r="AA345" i="25"/>
  <c r="AR345" i="28" s="1"/>
  <c r="AS345" i="28" s="1"/>
  <c r="AC313" i="25"/>
  <c r="AX313" i="28" s="1"/>
  <c r="AB311" i="25"/>
  <c r="AU311" i="28" s="1"/>
  <c r="AV311" i="28" s="1"/>
  <c r="AC29" i="25"/>
  <c r="AX29" i="28" s="1"/>
  <c r="AY29" i="28" s="1"/>
  <c r="AC43" i="25"/>
  <c r="AX43" i="28" s="1"/>
  <c r="AG183" i="25"/>
  <c r="BJ183" i="28" s="1"/>
  <c r="AG46" i="22"/>
  <c r="AG205" i="25"/>
  <c r="BJ205" i="28" s="1"/>
  <c r="AG110" i="22"/>
  <c r="AG284" i="25"/>
  <c r="BJ284" i="28" s="1"/>
  <c r="AB50" i="25"/>
  <c r="AU50" i="28" s="1"/>
  <c r="AD301" i="25"/>
  <c r="BA301" i="28" s="1"/>
  <c r="AB339" i="25"/>
  <c r="AU339" i="28" s="1"/>
  <c r="AC80" i="25"/>
  <c r="AX80" i="28" s="1"/>
  <c r="AF98" i="25"/>
  <c r="BG98" i="28" s="1"/>
  <c r="AD70" i="25"/>
  <c r="BA70" i="28" s="1"/>
  <c r="AF83" i="25"/>
  <c r="BG83" i="28" s="1"/>
  <c r="AE374" i="25"/>
  <c r="BD374" i="28" s="1"/>
  <c r="AB351" i="25"/>
  <c r="AU351" i="28" s="1"/>
  <c r="AV351" i="28" s="1"/>
  <c r="AG111" i="25"/>
  <c r="BJ111" i="28" s="1"/>
  <c r="AG366" i="25"/>
  <c r="BJ366" i="28" s="1"/>
  <c r="AB300" i="25"/>
  <c r="AU300" i="28" s="1"/>
  <c r="AG186" i="25"/>
  <c r="BJ186" i="28" s="1"/>
  <c r="AG60" i="22"/>
  <c r="AG150" i="25"/>
  <c r="BJ150" i="28" s="1"/>
  <c r="AG13" i="22"/>
  <c r="AG368" i="25"/>
  <c r="BJ368" i="28" s="1"/>
  <c r="AG187" i="25"/>
  <c r="BJ187" i="28" s="1"/>
  <c r="AG72" i="22"/>
  <c r="AG207" i="25"/>
  <c r="BJ207" i="28" s="1"/>
  <c r="AG112" i="22"/>
  <c r="AG274" i="25"/>
  <c r="BJ274" i="28" s="1"/>
  <c r="AF82" i="25"/>
  <c r="BG82" i="28" s="1"/>
  <c r="AB307" i="25"/>
  <c r="AU307" i="28" s="1"/>
  <c r="AV307" i="28" s="1"/>
  <c r="AB350" i="25"/>
  <c r="AU350" i="28" s="1"/>
  <c r="AV350" i="28" s="1"/>
  <c r="AC42" i="25"/>
  <c r="AX42" i="28" s="1"/>
  <c r="AG223" i="25"/>
  <c r="BJ223" i="28" s="1"/>
  <c r="AG128" i="22"/>
  <c r="AG269" i="25"/>
  <c r="BJ269" i="28" s="1"/>
  <c r="AB383" i="25"/>
  <c r="AU383" i="28" s="1"/>
  <c r="AB353" i="25"/>
  <c r="AU353" i="28" s="1"/>
  <c r="AV353" i="28" s="1"/>
  <c r="AF78" i="25"/>
  <c r="BG78" i="28" s="1"/>
  <c r="AD334" i="25"/>
  <c r="BA334" i="28" s="1"/>
  <c r="AB308" i="25"/>
  <c r="AU308" i="28" s="1"/>
  <c r="AV308" i="28" s="1"/>
  <c r="AD361" i="25"/>
  <c r="BA361" i="28" s="1"/>
  <c r="AE79" i="17"/>
  <c r="AA314" i="25"/>
  <c r="AR314" i="28" s="1"/>
  <c r="AS314" i="28" s="1"/>
  <c r="AG190" i="25"/>
  <c r="BJ190" i="28" s="1"/>
  <c r="AG85" i="22"/>
  <c r="AG221" i="25"/>
  <c r="BJ221" i="28" s="1"/>
  <c r="AG126" i="22"/>
  <c r="AG272" i="25"/>
  <c r="BJ272" i="28" s="1"/>
  <c r="AC101" i="25"/>
  <c r="AX101" i="28" s="1"/>
  <c r="AB60" i="25"/>
  <c r="AU60" i="28" s="1"/>
  <c r="AV60" i="28" s="1"/>
  <c r="AB349" i="25"/>
  <c r="AU349" i="28" s="1"/>
  <c r="AV349" i="28" s="1"/>
  <c r="AB309" i="25"/>
  <c r="AU309" i="28" s="1"/>
  <c r="AV309" i="28" s="1"/>
  <c r="AB342" i="25"/>
  <c r="AU342" i="28" s="1"/>
  <c r="AV342" i="28" s="1"/>
  <c r="AE364" i="25"/>
  <c r="BD364" i="28" s="1"/>
  <c r="AC41" i="25"/>
  <c r="AX41" i="28" s="1"/>
  <c r="AB310" i="25"/>
  <c r="AU310" i="28" s="1"/>
  <c r="AV310" i="28" s="1"/>
  <c r="AF84" i="25"/>
  <c r="BG84" i="28" s="1"/>
  <c r="AC59" i="25"/>
  <c r="AX59" i="28" s="1"/>
  <c r="AG265" i="25"/>
  <c r="BJ265" i="28" s="1"/>
  <c r="AG282" i="25"/>
  <c r="BJ282" i="28" s="1"/>
  <c r="AG384" i="25"/>
  <c r="BJ384" i="28" s="1"/>
  <c r="Z298" i="25"/>
  <c r="AO298" i="28" s="1"/>
  <c r="AP298" i="28" s="1"/>
  <c r="AC73" i="25"/>
  <c r="AX73" i="28" s="1"/>
  <c r="AY73" i="28" s="1"/>
  <c r="AC324" i="25"/>
  <c r="AX324" i="28" s="1"/>
  <c r="AC28" i="25"/>
  <c r="AX28" i="28" s="1"/>
  <c r="AY28" i="28" s="1"/>
  <c r="AC358" i="25"/>
  <c r="AX358" i="28" s="1"/>
  <c r="AD302" i="25"/>
  <c r="BA302" i="28" s="1"/>
  <c r="AD380" i="25"/>
  <c r="BA380" i="28" s="1"/>
  <c r="AC35" i="25"/>
  <c r="AX35" i="28" s="1"/>
  <c r="AY35" i="28" s="1"/>
  <c r="AC36" i="17"/>
  <c r="AB323" i="25"/>
  <c r="AU323" i="28" s="1"/>
  <c r="AV323" i="28" s="1"/>
  <c r="AC70" i="17"/>
  <c r="AB352" i="25"/>
  <c r="AU352" i="28" s="1"/>
  <c r="AV352" i="28" s="1"/>
  <c r="AC426" i="17"/>
  <c r="AC39" i="23" s="1"/>
  <c r="AC40" i="25"/>
  <c r="AX40" i="28" s="1"/>
  <c r="AD38" i="17"/>
  <c r="AD424" i="17" s="1"/>
  <c r="AC325" i="25"/>
  <c r="AX325" i="28" s="1"/>
  <c r="AB346" i="25"/>
  <c r="AU346" i="28" s="1"/>
  <c r="AV346" i="28" s="1"/>
  <c r="AC51" i="25"/>
  <c r="AX51" i="28" s="1"/>
  <c r="AD42" i="17"/>
  <c r="AC329" i="25"/>
  <c r="AX329" i="28" s="1"/>
  <c r="AC69" i="17"/>
  <c r="AG117" i="21"/>
  <c r="AG13" i="21"/>
  <c r="AG48" i="21"/>
  <c r="AG60" i="21"/>
  <c r="AG103" i="21"/>
  <c r="AG87" i="21"/>
  <c r="AC437" i="17"/>
  <c r="AF475" i="17"/>
  <c r="AF88" i="23" s="1"/>
  <c r="AG72" i="21"/>
  <c r="AG85" i="21"/>
  <c r="AG46" i="21"/>
  <c r="AG101" i="21"/>
  <c r="AC421" i="17"/>
  <c r="AG94" i="21"/>
  <c r="AG110" i="21"/>
  <c r="AF92" i="17"/>
  <c r="AC34" i="17"/>
  <c r="AC68" i="17"/>
  <c r="AF81" i="17"/>
  <c r="AC464" i="17"/>
  <c r="AC77" i="23" s="1"/>
  <c r="AH86" i="17"/>
  <c r="AH93" i="17"/>
  <c r="AD446" i="17"/>
  <c r="AD59" i="23" s="1"/>
  <c r="AC72" i="17"/>
  <c r="AC414" i="17"/>
  <c r="AC27" i="23" s="1"/>
  <c r="AE47" i="17"/>
  <c r="AE15" i="17"/>
  <c r="AF494" i="17"/>
  <c r="AF107" i="23" s="1"/>
  <c r="AD26" i="17"/>
  <c r="AC24" i="17"/>
  <c r="AF495" i="17"/>
  <c r="AF108" i="23" s="1"/>
  <c r="AE485" i="17"/>
  <c r="AE98" i="23" s="1"/>
  <c r="AD461" i="17"/>
  <c r="AD74" i="23" s="1"/>
  <c r="AF474" i="17"/>
  <c r="AF87" i="23" s="1"/>
  <c r="AC398" i="17"/>
  <c r="AC11" i="23" s="1"/>
  <c r="AE486" i="17"/>
  <c r="AE99" i="23" s="1"/>
  <c r="AC442" i="17"/>
  <c r="AC55" i="23" s="1"/>
  <c r="AD76" i="17"/>
  <c r="AD431" i="17"/>
  <c r="AD44" i="23" s="1"/>
  <c r="AC416" i="17"/>
  <c r="AC29" i="23" s="1"/>
  <c r="AC20" i="17"/>
  <c r="AH80" i="17"/>
  <c r="AE14" i="17"/>
  <c r="AF90" i="17"/>
  <c r="AF82" i="17"/>
  <c r="AH33" i="17"/>
  <c r="AH107" i="17"/>
  <c r="AC71" i="17"/>
  <c r="AC19" i="17"/>
  <c r="AE487" i="17"/>
  <c r="AE100" i="23" s="1"/>
  <c r="AC471" i="17"/>
  <c r="AC84" i="23" s="1"/>
  <c r="AC427" i="17"/>
  <c r="AC40" i="23" s="1"/>
  <c r="AC23" i="17"/>
  <c r="Z395" i="17"/>
  <c r="Z8" i="23" s="1"/>
  <c r="AC450" i="17"/>
  <c r="AC63" i="23" s="1"/>
  <c r="AF473" i="17"/>
  <c r="AF86" i="23" s="1"/>
  <c r="AC445" i="17"/>
  <c r="AC58" i="23" s="1"/>
  <c r="AC22" i="17"/>
  <c r="AD411" i="17"/>
  <c r="AD24" i="23" s="1"/>
  <c r="AH84" i="17"/>
  <c r="AB63" i="17"/>
  <c r="AC67" i="17"/>
  <c r="AC444" i="17"/>
  <c r="AC57" i="23" s="1"/>
  <c r="AF469" i="17"/>
  <c r="AF82" i="23" s="1"/>
  <c r="AC21" i="17"/>
  <c r="AG282" i="17"/>
  <c r="AG488" i="17"/>
  <c r="AG101" i="23" s="1"/>
  <c r="AB451" i="17"/>
  <c r="AB64" i="23" s="1"/>
  <c r="AC55" i="17"/>
  <c r="AC443" i="17"/>
  <c r="AC56" i="23" s="1"/>
  <c r="AB49" i="17"/>
  <c r="AB436" i="17"/>
  <c r="AB49" i="23" s="1"/>
  <c r="AC52" i="17"/>
  <c r="AA11" i="17"/>
  <c r="AD73" i="17"/>
  <c r="AD37" i="17"/>
  <c r="AC497" i="17"/>
  <c r="AC110" i="23" s="1"/>
  <c r="AC106" i="17"/>
  <c r="AG489" i="17"/>
  <c r="AG102" i="23" s="1"/>
  <c r="AE98" i="17"/>
  <c r="AH388" i="17"/>
  <c r="AH285" i="17"/>
  <c r="AH161" i="17"/>
  <c r="AD6" i="14"/>
  <c r="AI5" i="17"/>
  <c r="AC452" i="17"/>
  <c r="AC65" i="23" s="1"/>
  <c r="AB27" i="17"/>
  <c r="AA403" i="17"/>
  <c r="AA16" i="23" s="1"/>
  <c r="AC13" i="17"/>
  <c r="AD138" i="14"/>
  <c r="AD357" i="14"/>
  <c r="AD382" i="14"/>
  <c r="AD130" i="14"/>
  <c r="AD367" i="14"/>
  <c r="AD139" i="14"/>
  <c r="AD303" i="14"/>
  <c r="AD328" i="14"/>
  <c r="AD302" i="14"/>
  <c r="AD345" i="14"/>
  <c r="AD287" i="14"/>
  <c r="AD352" i="14"/>
  <c r="AD142" i="14"/>
  <c r="AD317" i="14"/>
  <c r="AD293" i="14"/>
  <c r="AD310" i="14"/>
  <c r="AD232" i="14"/>
  <c r="AD219" i="14"/>
  <c r="AD231" i="14"/>
  <c r="AD217" i="14"/>
  <c r="AD244" i="14"/>
  <c r="AD319" i="14"/>
  <c r="AD220" i="14"/>
  <c r="AD229" i="14"/>
  <c r="AD226" i="14"/>
  <c r="AD315" i="14"/>
  <c r="AD311" i="14"/>
  <c r="AD182" i="14"/>
  <c r="AD191" i="14"/>
  <c r="AD187" i="14"/>
  <c r="AD136" i="14"/>
  <c r="AD354" i="14"/>
  <c r="AD171" i="14"/>
  <c r="AD128" i="14"/>
  <c r="AD143" i="14"/>
  <c r="AD134" i="14"/>
  <c r="AD297" i="14"/>
  <c r="AD342" i="14"/>
  <c r="AD266" i="14"/>
  <c r="AD349" i="14"/>
  <c r="AD184" i="14"/>
  <c r="AD234" i="14"/>
  <c r="AD155" i="14"/>
  <c r="AD146" i="14"/>
  <c r="AD135" i="14"/>
  <c r="AD154" i="14"/>
  <c r="AD162" i="14"/>
  <c r="AD371" i="14"/>
  <c r="AD151" i="14"/>
  <c r="AD314" i="14"/>
  <c r="AD268" i="14"/>
  <c r="AD333" i="14"/>
  <c r="AD218" i="14"/>
  <c r="AD306" i="14"/>
  <c r="AD344" i="14"/>
  <c r="AD172" i="14"/>
  <c r="AD292" i="14"/>
  <c r="AD332" i="14"/>
  <c r="AD230" i="14"/>
  <c r="AD168" i="14"/>
  <c r="AD186" i="14"/>
  <c r="AD203" i="14"/>
  <c r="AD225" i="14"/>
  <c r="AD247" i="14"/>
  <c r="AD190" i="14"/>
  <c r="AD192" i="14"/>
  <c r="AD286" i="14"/>
  <c r="AD213" i="14"/>
  <c r="AD221" i="14"/>
  <c r="AD150" i="14"/>
  <c r="AD122" i="14"/>
  <c r="AD149" i="14"/>
  <c r="AD133" i="14"/>
  <c r="AD131" i="14"/>
  <c r="AD373" i="14"/>
  <c r="AD338" i="14"/>
  <c r="AD296" i="14"/>
  <c r="AD119" i="14"/>
  <c r="AD181" i="14"/>
  <c r="AD240" i="14"/>
  <c r="AD341" i="14"/>
  <c r="AD209" i="14"/>
  <c r="AD132" i="14"/>
  <c r="AD127" i="14"/>
  <c r="AD144" i="14"/>
  <c r="AD175" i="14"/>
  <c r="AD152" i="14"/>
  <c r="AD148" i="14"/>
  <c r="AD326" i="14"/>
  <c r="AD381" i="14"/>
  <c r="AD273" i="14"/>
  <c r="AD156" i="14"/>
  <c r="AD356" i="14"/>
  <c r="AD258" i="14"/>
  <c r="AD270" i="14"/>
  <c r="AD389" i="14"/>
  <c r="AD350" i="14"/>
  <c r="AD248" i="14"/>
  <c r="AD275" i="14"/>
  <c r="AD195" i="14"/>
  <c r="AD274" i="14"/>
  <c r="AD137" i="14"/>
  <c r="AD189" i="14"/>
  <c r="AD205" i="14"/>
  <c r="AD208" i="14"/>
  <c r="AD194" i="14"/>
  <c r="AD188" i="14"/>
  <c r="AD201" i="14"/>
  <c r="AD129" i="14"/>
  <c r="AD241" i="14"/>
  <c r="AD267" i="14"/>
  <c r="AD346" i="14"/>
  <c r="AD242" i="14"/>
  <c r="AD140" i="14"/>
  <c r="AD169" i="14"/>
  <c r="AD170" i="14"/>
  <c r="AD120" i="14"/>
  <c r="AD193" i="14"/>
  <c r="AD123" i="14"/>
  <c r="AD312" i="14"/>
  <c r="AD340" i="14"/>
  <c r="AD290" i="14"/>
  <c r="AD364" i="14"/>
  <c r="AD358" i="14"/>
  <c r="AD366" i="14"/>
  <c r="AD365" i="14"/>
  <c r="AD337" i="14"/>
  <c r="AD305" i="14"/>
  <c r="AD185" i="14"/>
  <c r="AD250" i="14"/>
  <c r="AD215" i="14"/>
  <c r="AD228" i="14"/>
  <c r="AD180" i="14"/>
  <c r="AD207" i="14"/>
  <c r="AD183" i="14"/>
  <c r="AD153" i="14"/>
  <c r="AD227" i="14"/>
  <c r="AD300" i="14"/>
  <c r="AD121" i="14"/>
  <c r="AD141" i="14"/>
  <c r="AD163" i="14"/>
  <c r="AD166" i="14"/>
  <c r="AD173" i="14"/>
  <c r="AD334" i="14"/>
  <c r="AD309" i="14"/>
  <c r="AD383" i="14"/>
  <c r="AD316" i="14"/>
  <c r="AD351" i="14"/>
  <c r="AD313" i="14"/>
  <c r="AD368" i="14"/>
  <c r="AD295" i="14"/>
  <c r="AD325" i="14"/>
  <c r="AD327" i="14"/>
  <c r="AD353" i="14"/>
  <c r="AD259" i="14"/>
  <c r="AD202" i="14"/>
  <c r="AD214" i="14"/>
  <c r="AD291" i="14"/>
  <c r="AD178" i="14"/>
  <c r="AD145" i="14"/>
  <c r="AD330" i="14"/>
  <c r="AD222" i="14"/>
  <c r="AD179" i="14"/>
  <c r="AD256" i="14"/>
  <c r="AD307" i="14"/>
  <c r="AD294" i="14"/>
  <c r="AD269" i="14"/>
  <c r="AD204" i="14"/>
  <c r="AD174" i="14"/>
  <c r="AD167" i="14"/>
  <c r="AD390" i="14"/>
  <c r="AD177" i="14"/>
  <c r="AD372" i="14"/>
  <c r="AD374" i="14"/>
  <c r="AD339" i="14"/>
  <c r="AD331" i="14"/>
  <c r="AD272" i="14"/>
  <c r="AD343" i="14"/>
  <c r="AD301" i="14"/>
  <c r="AD318" i="14"/>
  <c r="AD147" i="14"/>
  <c r="AD380" i="14"/>
  <c r="AD329" i="14"/>
  <c r="AD355" i="14"/>
  <c r="AD243" i="14"/>
  <c r="AD271" i="14"/>
  <c r="AD265" i="14"/>
  <c r="AD304" i="14"/>
  <c r="AD176" i="14"/>
  <c r="AD210" i="14"/>
  <c r="AD233" i="14"/>
  <c r="AD308" i="14"/>
  <c r="AD206" i="14"/>
  <c r="AD299" i="14"/>
  <c r="AD298" i="14"/>
  <c r="AD249" i="14"/>
  <c r="AD257" i="14"/>
  <c r="AD216" i="14"/>
  <c r="AD432" i="17" l="1"/>
  <c r="AD45" i="23" s="1"/>
  <c r="AD39" i="19"/>
  <c r="AD176" i="24"/>
  <c r="AZ176" i="28" s="1"/>
  <c r="BB176" i="28" s="1"/>
  <c r="AD74" i="19"/>
  <c r="AD54" i="19"/>
  <c r="AD27" i="19"/>
  <c r="AD164" i="24"/>
  <c r="AZ164" i="28" s="1"/>
  <c r="BB164" i="28" s="1"/>
  <c r="AD138" i="24"/>
  <c r="AZ138" i="28" s="1"/>
  <c r="BB138" i="28" s="1"/>
  <c r="AD36" i="19"/>
  <c r="AD173" i="24"/>
  <c r="AZ173" i="28" s="1"/>
  <c r="BB173" i="28" s="1"/>
  <c r="AD52" i="19"/>
  <c r="AD40" i="19"/>
  <c r="AD177" i="24"/>
  <c r="AZ177" i="28" s="1"/>
  <c r="BB177" i="28" s="1"/>
  <c r="AD82" i="19"/>
  <c r="AD77" i="19"/>
  <c r="AD251" i="24"/>
  <c r="AZ251" i="28" s="1"/>
  <c r="BB251" i="28" s="1"/>
  <c r="AD32" i="18"/>
  <c r="AD70" i="19"/>
  <c r="AD114" i="24"/>
  <c r="AZ114" i="28" s="1"/>
  <c r="BB114" i="28" s="1"/>
  <c r="AD179" i="24"/>
  <c r="AZ179" i="28" s="1"/>
  <c r="BB179" i="28" s="1"/>
  <c r="AD42" i="19"/>
  <c r="AD69" i="19"/>
  <c r="AD38" i="19"/>
  <c r="AD175" i="24"/>
  <c r="AZ175" i="28" s="1"/>
  <c r="BB175" i="28" s="1"/>
  <c r="AD115" i="19"/>
  <c r="AD210" i="24"/>
  <c r="AZ210" i="28" s="1"/>
  <c r="BB210" i="28" s="1"/>
  <c r="AD68" i="19"/>
  <c r="AD81" i="19"/>
  <c r="AD54" i="18"/>
  <c r="AD168" i="24"/>
  <c r="AZ168" i="28" s="1"/>
  <c r="BB168" i="28" s="1"/>
  <c r="AD31" i="19"/>
  <c r="AD56" i="19"/>
  <c r="AD64" i="19"/>
  <c r="AD194" i="24"/>
  <c r="AZ194" i="28" s="1"/>
  <c r="BB194" i="28" s="1"/>
  <c r="AD246" i="14"/>
  <c r="AD95" i="19"/>
  <c r="AD75" i="19"/>
  <c r="AD43" i="18"/>
  <c r="AD262" i="24"/>
  <c r="AZ262" i="28" s="1"/>
  <c r="BB262" i="28" s="1"/>
  <c r="AD58" i="19"/>
  <c r="AD130" i="24"/>
  <c r="AZ130" i="28" s="1"/>
  <c r="BB130" i="28" s="1"/>
  <c r="AD200" i="14"/>
  <c r="AD49" i="19"/>
  <c r="AD53" i="19"/>
  <c r="AD90" i="19"/>
  <c r="AD224" i="14"/>
  <c r="AD73" i="19"/>
  <c r="AD18" i="18"/>
  <c r="AD237" i="24"/>
  <c r="AZ237" i="28" s="1"/>
  <c r="BB237" i="28" s="1"/>
  <c r="AD92" i="19"/>
  <c r="AD24" i="19"/>
  <c r="AD161" i="24"/>
  <c r="AZ161" i="28" s="1"/>
  <c r="BB161" i="28" s="1"/>
  <c r="AD26" i="19"/>
  <c r="AD163" i="24"/>
  <c r="AZ163" i="28" s="1"/>
  <c r="BB163" i="28" s="1"/>
  <c r="AD55" i="19"/>
  <c r="AD37" i="19"/>
  <c r="AD174" i="24"/>
  <c r="AZ174" i="28" s="1"/>
  <c r="BB174" i="28" s="1"/>
  <c r="AD35" i="19"/>
  <c r="AD172" i="24"/>
  <c r="AZ172" i="28" s="1"/>
  <c r="BB172" i="28" s="1"/>
  <c r="AD51" i="19"/>
  <c r="AD97" i="19"/>
  <c r="AD196" i="24"/>
  <c r="AZ196" i="28" s="1"/>
  <c r="BB196" i="28" s="1"/>
  <c r="AD65" i="19"/>
  <c r="AD28" i="18"/>
  <c r="AD247" i="24"/>
  <c r="AZ247" i="28" s="1"/>
  <c r="BB247" i="28" s="1"/>
  <c r="AD234" i="24"/>
  <c r="AZ234" i="28" s="1"/>
  <c r="BB234" i="28" s="1"/>
  <c r="AD15" i="18"/>
  <c r="AD28" i="19"/>
  <c r="AD165" i="24"/>
  <c r="AZ165" i="28" s="1"/>
  <c r="BB165" i="28" s="1"/>
  <c r="AD122" i="24"/>
  <c r="AZ122" i="28" s="1"/>
  <c r="BB122" i="28" s="1"/>
  <c r="AD57" i="19"/>
  <c r="AD34" i="19"/>
  <c r="AD171" i="24"/>
  <c r="AZ171" i="28" s="1"/>
  <c r="BB171" i="28" s="1"/>
  <c r="AD167" i="24"/>
  <c r="AZ167" i="28" s="1"/>
  <c r="BB167" i="28" s="1"/>
  <c r="AD30" i="19"/>
  <c r="AD79" i="19"/>
  <c r="AD208" i="24"/>
  <c r="AZ208" i="28" s="1"/>
  <c r="BB208" i="28" s="1"/>
  <c r="AD113" i="19"/>
  <c r="AD264" i="14"/>
  <c r="AD278" i="14"/>
  <c r="AD62" i="19"/>
  <c r="AD76" i="19"/>
  <c r="AD122" i="19"/>
  <c r="AD217" i="24"/>
  <c r="AZ217" i="28" s="1"/>
  <c r="BB217" i="28" s="1"/>
  <c r="AD243" i="24"/>
  <c r="AZ243" i="28" s="1"/>
  <c r="BB243" i="28" s="1"/>
  <c r="AD24" i="18"/>
  <c r="AD16" i="19"/>
  <c r="AD153" i="24"/>
  <c r="AZ153" i="28" s="1"/>
  <c r="BB153" i="28" s="1"/>
  <c r="AD169" i="24"/>
  <c r="AZ169" i="28" s="1"/>
  <c r="BB169" i="28" s="1"/>
  <c r="AD32" i="19"/>
  <c r="AD67" i="19"/>
  <c r="AD119" i="19"/>
  <c r="AD214" i="24"/>
  <c r="AZ214" i="28" s="1"/>
  <c r="BB214" i="28" s="1"/>
  <c r="AD50" i="19"/>
  <c r="AD63" i="19"/>
  <c r="AD180" i="24"/>
  <c r="AZ180" i="28" s="1"/>
  <c r="BB180" i="28" s="1"/>
  <c r="AD43" i="19"/>
  <c r="AD61" i="19"/>
  <c r="AD212" i="14"/>
  <c r="AD78" i="19"/>
  <c r="AD89" i="19"/>
  <c r="AD80" i="19"/>
  <c r="AD91" i="19"/>
  <c r="AD107" i="19"/>
  <c r="AD197" i="24"/>
  <c r="AZ197" i="28" s="1"/>
  <c r="BB197" i="28" s="1"/>
  <c r="AD98" i="19"/>
  <c r="AD123" i="19"/>
  <c r="AD218" i="24"/>
  <c r="AZ218" i="28" s="1"/>
  <c r="BB218" i="28" s="1"/>
  <c r="AD105" i="19"/>
  <c r="AD56" i="18"/>
  <c r="AD250" i="24"/>
  <c r="AZ250" i="28" s="1"/>
  <c r="BB250" i="28" s="1"/>
  <c r="AD31" i="18"/>
  <c r="AD253" i="24"/>
  <c r="AZ253" i="28" s="1"/>
  <c r="BB253" i="28" s="1"/>
  <c r="AD34" i="18"/>
  <c r="AD79" i="18"/>
  <c r="AD77" i="18"/>
  <c r="AD33" i="19"/>
  <c r="AD170" i="24"/>
  <c r="AZ170" i="28" s="1"/>
  <c r="BB170" i="28" s="1"/>
  <c r="AD195" i="24"/>
  <c r="AZ195" i="28" s="1"/>
  <c r="BB195" i="28" s="1"/>
  <c r="AD96" i="19"/>
  <c r="AD212" i="24"/>
  <c r="AZ212" i="28" s="1"/>
  <c r="BB212" i="28" s="1"/>
  <c r="AD117" i="19"/>
  <c r="AD16" i="18"/>
  <c r="AD235" i="24"/>
  <c r="AZ235" i="28" s="1"/>
  <c r="BB235" i="28" s="1"/>
  <c r="AD241" i="24"/>
  <c r="AZ241" i="28" s="1"/>
  <c r="BB241" i="28" s="1"/>
  <c r="AD22" i="18"/>
  <c r="AD236" i="24"/>
  <c r="AZ236" i="28" s="1"/>
  <c r="BB236" i="28" s="1"/>
  <c r="AD17" i="18"/>
  <c r="AD53" i="18"/>
  <c r="AD51" i="18"/>
  <c r="AD248" i="24"/>
  <c r="AZ248" i="28" s="1"/>
  <c r="BB248" i="28" s="1"/>
  <c r="AD29" i="18"/>
  <c r="AD74" i="18"/>
  <c r="AD70" i="18"/>
  <c r="AD20" i="19"/>
  <c r="AD157" i="24"/>
  <c r="AZ157" i="28" s="1"/>
  <c r="BB157" i="28" s="1"/>
  <c r="AD35" i="18"/>
  <c r="AD254" i="24"/>
  <c r="AZ254" i="28" s="1"/>
  <c r="BB254" i="28" s="1"/>
  <c r="AD260" i="24"/>
  <c r="AZ260" i="28" s="1"/>
  <c r="BB260" i="28" s="1"/>
  <c r="AD41" i="18"/>
  <c r="AD104" i="18"/>
  <c r="AD379" i="14"/>
  <c r="AD324" i="14"/>
  <c r="AD49" i="18"/>
  <c r="AD61" i="18"/>
  <c r="AD336" i="14"/>
  <c r="AD290" i="24"/>
  <c r="AZ290" i="28" s="1"/>
  <c r="BB290" i="28" s="1"/>
  <c r="AD113" i="18"/>
  <c r="AD388" i="14"/>
  <c r="AD65" i="18"/>
  <c r="AD68" i="18"/>
  <c r="AD73" i="18"/>
  <c r="AD348" i="14"/>
  <c r="AD487" i="14" s="1"/>
  <c r="AD127" i="24"/>
  <c r="AZ127" i="28" s="1"/>
  <c r="BB127" i="28" s="1"/>
  <c r="AD132" i="24"/>
  <c r="AZ132" i="28" s="1"/>
  <c r="BB132" i="28" s="1"/>
  <c r="AD238" i="24"/>
  <c r="AZ238" i="28" s="1"/>
  <c r="BB238" i="28" s="1"/>
  <c r="AD19" i="18"/>
  <c r="AD89" i="18"/>
  <c r="AD213" i="24"/>
  <c r="AZ213" i="28" s="1"/>
  <c r="BB213" i="28" s="1"/>
  <c r="AD118" i="19"/>
  <c r="AD386" i="14"/>
  <c r="AD361" i="14"/>
  <c r="AD377" i="14"/>
  <c r="AD229" i="24"/>
  <c r="AZ229" i="28" s="1"/>
  <c r="BB229" i="28" s="1"/>
  <c r="AD10" i="18"/>
  <c r="AD393" i="14"/>
  <c r="AD285" i="14"/>
  <c r="AD322" i="14"/>
  <c r="AD249" i="24"/>
  <c r="AZ249" i="28" s="1"/>
  <c r="BB249" i="28" s="1"/>
  <c r="AD30" i="18"/>
  <c r="AD39" i="18"/>
  <c r="AD258" i="24"/>
  <c r="AZ258" i="28" s="1"/>
  <c r="BB258" i="28" s="1"/>
  <c r="AD76" i="18"/>
  <c r="AD261" i="24"/>
  <c r="AZ261" i="28" s="1"/>
  <c r="BB261" i="28" s="1"/>
  <c r="AD42" i="18"/>
  <c r="AD92" i="18"/>
  <c r="AD90" i="18"/>
  <c r="AD106" i="19"/>
  <c r="AD88" i="19"/>
  <c r="AD239" i="14"/>
  <c r="AD66" i="19"/>
  <c r="AD209" i="24"/>
  <c r="AZ209" i="28" s="1"/>
  <c r="BB209" i="28" s="1"/>
  <c r="AD114" i="19"/>
  <c r="AD230" i="24"/>
  <c r="AZ230" i="28" s="1"/>
  <c r="BB230" i="28" s="1"/>
  <c r="AD11" i="18"/>
  <c r="AD25" i="18"/>
  <c r="AD244" i="24"/>
  <c r="AZ244" i="28" s="1"/>
  <c r="BB244" i="28" s="1"/>
  <c r="AD256" i="24"/>
  <c r="AZ256" i="28" s="1"/>
  <c r="BB256" i="28" s="1"/>
  <c r="AD37" i="18"/>
  <c r="AD82" i="18"/>
  <c r="AD80" i="18"/>
  <c r="AD29" i="19"/>
  <c r="AD166" i="24"/>
  <c r="AZ166" i="28" s="1"/>
  <c r="BB166" i="28" s="1"/>
  <c r="AD57" i="18"/>
  <c r="AD242" i="24"/>
  <c r="AZ242" i="28" s="1"/>
  <c r="BB242" i="28" s="1"/>
  <c r="AD23" i="18"/>
  <c r="AD69" i="18"/>
  <c r="AD67" i="18"/>
  <c r="AD75" i="18"/>
  <c r="AD88" i="18"/>
  <c r="AD363" i="14"/>
  <c r="AD141" i="24"/>
  <c r="AZ141" i="28" s="1"/>
  <c r="BB141" i="28" s="1"/>
  <c r="AD118" i="14"/>
  <c r="AD116" i="19"/>
  <c r="AD211" i="24"/>
  <c r="AZ211" i="28" s="1"/>
  <c r="BB211" i="28" s="1"/>
  <c r="AD104" i="19"/>
  <c r="AD255" i="14"/>
  <c r="AD488" i="14" s="1"/>
  <c r="AD245" i="24"/>
  <c r="AZ245" i="28" s="1"/>
  <c r="BB245" i="28" s="1"/>
  <c r="AD26" i="18"/>
  <c r="AD120" i="19"/>
  <c r="AD215" i="24"/>
  <c r="AZ215" i="28" s="1"/>
  <c r="BB215" i="28" s="1"/>
  <c r="AD259" i="24"/>
  <c r="AZ259" i="28" s="1"/>
  <c r="BB259" i="28" s="1"/>
  <c r="AD40" i="18"/>
  <c r="AD289" i="14"/>
  <c r="AD14" i="18"/>
  <c r="AD233" i="24"/>
  <c r="AZ233" i="28" s="1"/>
  <c r="BB233" i="28" s="1"/>
  <c r="AD121" i="19"/>
  <c r="AD216" i="24"/>
  <c r="AZ216" i="28" s="1"/>
  <c r="BB216" i="28" s="1"/>
  <c r="AD20" i="18"/>
  <c r="AD239" i="24"/>
  <c r="AZ239" i="28" s="1"/>
  <c r="BB239" i="28" s="1"/>
  <c r="AD257" i="24"/>
  <c r="AZ257" i="28" s="1"/>
  <c r="BB257" i="28" s="1"/>
  <c r="AD38" i="18"/>
  <c r="AD66" i="18"/>
  <c r="AD52" i="18"/>
  <c r="AD55" i="18"/>
  <c r="AD107" i="18"/>
  <c r="AD64" i="18"/>
  <c r="AD105" i="18"/>
  <c r="AD62" i="18"/>
  <c r="AD136" i="24"/>
  <c r="AZ136" i="28" s="1"/>
  <c r="BB136" i="28" s="1"/>
  <c r="AD21" i="18"/>
  <c r="AD240" i="24"/>
  <c r="AZ240" i="28" s="1"/>
  <c r="BB240" i="28" s="1"/>
  <c r="AD246" i="24"/>
  <c r="AZ246" i="28" s="1"/>
  <c r="BB246" i="28" s="1"/>
  <c r="AD27" i="18"/>
  <c r="AD63" i="18"/>
  <c r="AD252" i="24"/>
  <c r="AZ252" i="28" s="1"/>
  <c r="BB252" i="28" s="1"/>
  <c r="AD33" i="18"/>
  <c r="AD255" i="24"/>
  <c r="AZ255" i="28" s="1"/>
  <c r="BB255" i="28" s="1"/>
  <c r="AD36" i="18"/>
  <c r="AD50" i="18"/>
  <c r="AD97" i="18"/>
  <c r="AD278" i="24"/>
  <c r="AZ278" i="28" s="1"/>
  <c r="BB278" i="28" s="1"/>
  <c r="AD95" i="18"/>
  <c r="AD370" i="14"/>
  <c r="AD276" i="24"/>
  <c r="AZ276" i="28" s="1"/>
  <c r="BB276" i="28" s="1"/>
  <c r="AD119" i="24"/>
  <c r="AZ119" i="28" s="1"/>
  <c r="BB119" i="28" s="1"/>
  <c r="AD124" i="24"/>
  <c r="AZ124" i="28" s="1"/>
  <c r="BB124" i="28" s="1"/>
  <c r="AD98" i="18"/>
  <c r="AD279" i="24"/>
  <c r="AZ279" i="28" s="1"/>
  <c r="BB279" i="28" s="1"/>
  <c r="AD58" i="18"/>
  <c r="AD133" i="24"/>
  <c r="AZ133" i="28" s="1"/>
  <c r="BB133" i="28" s="1"/>
  <c r="AD116" i="24"/>
  <c r="AZ116" i="28" s="1"/>
  <c r="BB116" i="28" s="1"/>
  <c r="AD280" i="14"/>
  <c r="AD253" i="14"/>
  <c r="AD262" i="14"/>
  <c r="AD161" i="14"/>
  <c r="AD10" i="19"/>
  <c r="AD147" i="24"/>
  <c r="AZ147" i="28" s="1"/>
  <c r="BB147" i="28" s="1"/>
  <c r="AD198" i="14"/>
  <c r="AD237" i="14"/>
  <c r="AD128" i="24"/>
  <c r="AZ128" i="28" s="1"/>
  <c r="BB128" i="28" s="1"/>
  <c r="AD91" i="18"/>
  <c r="AD277" i="24"/>
  <c r="AZ277" i="28" s="1"/>
  <c r="BB277" i="28" s="1"/>
  <c r="AD96" i="18"/>
  <c r="AD158" i="24"/>
  <c r="AZ158" i="28" s="1"/>
  <c r="BB158" i="28" s="1"/>
  <c r="AD21" i="19"/>
  <c r="AD41" i="19"/>
  <c r="AD178" i="24"/>
  <c r="AZ178" i="28" s="1"/>
  <c r="BB178" i="28" s="1"/>
  <c r="AD137" i="24"/>
  <c r="AZ137" i="28" s="1"/>
  <c r="BB137" i="28" s="1"/>
  <c r="AD118" i="24"/>
  <c r="AZ118" i="28" s="1"/>
  <c r="BB118" i="28" s="1"/>
  <c r="AD139" i="24"/>
  <c r="AZ139" i="28" s="1"/>
  <c r="BB139" i="28" s="1"/>
  <c r="AD113" i="24"/>
  <c r="AZ113" i="28" s="1"/>
  <c r="BB113" i="28" s="1"/>
  <c r="AD115" i="24"/>
  <c r="AZ115" i="28" s="1"/>
  <c r="BB115" i="28" s="1"/>
  <c r="AD25" i="19"/>
  <c r="AD162" i="24"/>
  <c r="AZ162" i="28" s="1"/>
  <c r="BB162" i="28" s="1"/>
  <c r="AD151" i="24"/>
  <c r="AZ151" i="28" s="1"/>
  <c r="BB151" i="28" s="1"/>
  <c r="AD165" i="14"/>
  <c r="AD14" i="19"/>
  <c r="AD23" i="19"/>
  <c r="AD160" i="24"/>
  <c r="AZ160" i="28" s="1"/>
  <c r="BB160" i="28" s="1"/>
  <c r="AD134" i="24"/>
  <c r="AZ134" i="28" s="1"/>
  <c r="BB134" i="28" s="1"/>
  <c r="AD120" i="24"/>
  <c r="AZ120" i="28" s="1"/>
  <c r="BB120" i="28" s="1"/>
  <c r="AD19" i="19"/>
  <c r="AD156" i="24"/>
  <c r="AZ156" i="28" s="1"/>
  <c r="BB156" i="28" s="1"/>
  <c r="AD106" i="18"/>
  <c r="AD114" i="18"/>
  <c r="AD291" i="24"/>
  <c r="AZ291" i="28" s="1"/>
  <c r="BB291" i="28" s="1"/>
  <c r="AD11" i="19"/>
  <c r="AD148" i="24"/>
  <c r="AZ148" i="28" s="1"/>
  <c r="BB148" i="28" s="1"/>
  <c r="AD155" i="24"/>
  <c r="AZ155" i="28" s="1"/>
  <c r="BB155" i="28" s="1"/>
  <c r="AD18" i="19"/>
  <c r="AD129" i="24"/>
  <c r="AZ129" i="28" s="1"/>
  <c r="BB129" i="28" s="1"/>
  <c r="AD131" i="24"/>
  <c r="AZ131" i="28" s="1"/>
  <c r="BB131" i="28" s="1"/>
  <c r="AD78" i="18"/>
  <c r="AD81" i="18"/>
  <c r="AD15" i="19"/>
  <c r="AD152" i="24"/>
  <c r="AZ152" i="28" s="1"/>
  <c r="BB152" i="28" s="1"/>
  <c r="AD126" i="24"/>
  <c r="AZ126" i="28" s="1"/>
  <c r="BB126" i="28" s="1"/>
  <c r="AD17" i="19"/>
  <c r="AD154" i="24"/>
  <c r="AZ154" i="28" s="1"/>
  <c r="BB154" i="28" s="1"/>
  <c r="AD126" i="14"/>
  <c r="AD112" i="24"/>
  <c r="AZ112" i="28" s="1"/>
  <c r="BB112" i="28" s="1"/>
  <c r="AD135" i="24"/>
  <c r="AZ135" i="28" s="1"/>
  <c r="BB135" i="28" s="1"/>
  <c r="AD140" i="24"/>
  <c r="AZ140" i="28" s="1"/>
  <c r="BB140" i="28" s="1"/>
  <c r="AD121" i="24"/>
  <c r="AZ121" i="28" s="1"/>
  <c r="BB121" i="28" s="1"/>
  <c r="AD123" i="24"/>
  <c r="AZ123" i="28" s="1"/>
  <c r="BB123" i="28" s="1"/>
  <c r="AD159" i="24"/>
  <c r="AZ159" i="28" s="1"/>
  <c r="BB159" i="28" s="1"/>
  <c r="AD22" i="19"/>
  <c r="AD125" i="24"/>
  <c r="AZ125" i="28" s="1"/>
  <c r="BB125" i="28" s="1"/>
  <c r="AD117" i="24"/>
  <c r="AZ117" i="28" s="1"/>
  <c r="BB117" i="28" s="1"/>
  <c r="AD445" i="14"/>
  <c r="AD444" i="14"/>
  <c r="AC130" i="19"/>
  <c r="AC225" i="24"/>
  <c r="AW225" i="28" s="1"/>
  <c r="AY225" i="28" s="1"/>
  <c r="AC99" i="20"/>
  <c r="AD100" i="14"/>
  <c r="AD443" i="14"/>
  <c r="AC102" i="20"/>
  <c r="AD103" i="14"/>
  <c r="AD446" i="14"/>
  <c r="AF100" i="25"/>
  <c r="BG100" i="28" s="1"/>
  <c r="AF496" i="17"/>
  <c r="AE111" i="23"/>
  <c r="AF112" i="17"/>
  <c r="AE389" i="25"/>
  <c r="BD389" i="28" s="1"/>
  <c r="AF32" i="25"/>
  <c r="BG32" i="28" s="1"/>
  <c r="AF418" i="17"/>
  <c r="AC404" i="17"/>
  <c r="AC17" i="23" s="1"/>
  <c r="AY313" i="28"/>
  <c r="AY358" i="28"/>
  <c r="AY355" i="28"/>
  <c r="AY12" i="28"/>
  <c r="AY316" i="28"/>
  <c r="AY59" i="28"/>
  <c r="AY325" i="28"/>
  <c r="AY326" i="28"/>
  <c r="AF89" i="25"/>
  <c r="BG89" i="28" s="1"/>
  <c r="AF480" i="17"/>
  <c r="AD79" i="24"/>
  <c r="AZ79" i="28" s="1"/>
  <c r="BB79" i="28" s="1"/>
  <c r="AD470" i="14"/>
  <c r="AD75" i="24"/>
  <c r="AZ75" i="28" s="1"/>
  <c r="BB75" i="28" s="1"/>
  <c r="AD466" i="14"/>
  <c r="AD77" i="24"/>
  <c r="AZ77" i="28" s="1"/>
  <c r="BB77" i="28" s="1"/>
  <c r="AD468" i="14"/>
  <c r="AD21" i="24"/>
  <c r="AZ21" i="28" s="1"/>
  <c r="AD407" i="14"/>
  <c r="AC336" i="24"/>
  <c r="AW336" i="28" s="1"/>
  <c r="AY336" i="28" s="1"/>
  <c r="AC48" i="20"/>
  <c r="AC12" i="20"/>
  <c r="AC300" i="24"/>
  <c r="AW300" i="28" s="1"/>
  <c r="AY300" i="28" s="1"/>
  <c r="AD30" i="24"/>
  <c r="AZ30" i="28" s="1"/>
  <c r="AD416" i="14"/>
  <c r="AD495" i="14"/>
  <c r="AD99" i="24"/>
  <c r="AZ99" i="28" s="1"/>
  <c r="BB99" i="28" s="1"/>
  <c r="AD97" i="24"/>
  <c r="AZ97" i="28" s="1"/>
  <c r="BB97" i="28" s="1"/>
  <c r="AD493" i="14"/>
  <c r="AD442" i="14"/>
  <c r="AD55" i="14"/>
  <c r="AD37" i="24"/>
  <c r="AZ37" i="28" s="1"/>
  <c r="BB37" i="28" s="1"/>
  <c r="AD423" i="14"/>
  <c r="AD100" i="24"/>
  <c r="AZ100" i="28" s="1"/>
  <c r="BB100" i="28" s="1"/>
  <c r="AD496" i="14"/>
  <c r="AD80" i="24"/>
  <c r="AZ80" i="28" s="1"/>
  <c r="BB80" i="28" s="1"/>
  <c r="AD471" i="14"/>
  <c r="AD72" i="24"/>
  <c r="AZ72" i="28" s="1"/>
  <c r="BB72" i="28" s="1"/>
  <c r="AD463" i="14"/>
  <c r="AD404" i="14"/>
  <c r="AD17" i="14"/>
  <c r="AD18" i="24"/>
  <c r="AZ18" i="28" s="1"/>
  <c r="AD439" i="14"/>
  <c r="AD53" i="24"/>
  <c r="AZ53" i="28" s="1"/>
  <c r="BB53" i="28" s="1"/>
  <c r="AC54" i="20"/>
  <c r="AC342" i="24"/>
  <c r="AW342" i="28" s="1"/>
  <c r="AD428" i="14"/>
  <c r="AD42" i="24"/>
  <c r="AZ42" i="28" s="1"/>
  <c r="BB42" i="28" s="1"/>
  <c r="AD64" i="24"/>
  <c r="AZ64" i="28" s="1"/>
  <c r="AD455" i="14"/>
  <c r="AD78" i="24"/>
  <c r="AZ78" i="28" s="1"/>
  <c r="BB78" i="28" s="1"/>
  <c r="AD469" i="14"/>
  <c r="AD437" i="14"/>
  <c r="AD51" i="24"/>
  <c r="AZ51" i="28" s="1"/>
  <c r="BB51" i="28" s="1"/>
  <c r="AC111" i="20"/>
  <c r="AC389" i="24"/>
  <c r="AW389" i="28" s="1"/>
  <c r="AY389" i="28" s="1"/>
  <c r="AD112" i="14"/>
  <c r="AD88" i="24"/>
  <c r="AZ88" i="28" s="1"/>
  <c r="BB88" i="28" s="1"/>
  <c r="AD479" i="14"/>
  <c r="AD459" i="14"/>
  <c r="AD68" i="24"/>
  <c r="AZ68" i="28" s="1"/>
  <c r="AD414" i="14"/>
  <c r="AD28" i="24"/>
  <c r="AZ28" i="28" s="1"/>
  <c r="AD31" i="24"/>
  <c r="AZ31" i="28" s="1"/>
  <c r="BB31" i="28" s="1"/>
  <c r="AD417" i="14"/>
  <c r="AC304" i="24"/>
  <c r="AW304" i="28" s="1"/>
  <c r="AC16" i="20"/>
  <c r="AB8" i="20"/>
  <c r="AB296" i="24"/>
  <c r="AT296" i="28" s="1"/>
  <c r="AD66" i="24"/>
  <c r="AZ66" i="28" s="1"/>
  <c r="AD457" i="14"/>
  <c r="AC11" i="24"/>
  <c r="AW11" i="28" s="1"/>
  <c r="AC9" i="14"/>
  <c r="AD45" i="24"/>
  <c r="AZ45" i="28" s="1"/>
  <c r="BB45" i="28" s="1"/>
  <c r="AD431" i="14"/>
  <c r="AD86" i="24"/>
  <c r="AZ86" i="28" s="1"/>
  <c r="BB86" i="28" s="1"/>
  <c r="AD477" i="14"/>
  <c r="AD452" i="14"/>
  <c r="AD65" i="14"/>
  <c r="AD61" i="24"/>
  <c r="AZ61" i="28" s="1"/>
  <c r="AD460" i="14"/>
  <c r="AD69" i="24"/>
  <c r="AZ69" i="28" s="1"/>
  <c r="BB69" i="28" s="1"/>
  <c r="AD46" i="24"/>
  <c r="AZ46" i="28" s="1"/>
  <c r="BB46" i="28" s="1"/>
  <c r="AD432" i="14"/>
  <c r="AD32" i="24"/>
  <c r="AZ32" i="28" s="1"/>
  <c r="BB32" i="28" s="1"/>
  <c r="AD418" i="14"/>
  <c r="AD39" i="24"/>
  <c r="AZ39" i="28" s="1"/>
  <c r="AD425" i="14"/>
  <c r="AC11" i="20"/>
  <c r="AD12" i="14"/>
  <c r="AC299" i="24"/>
  <c r="AW299" i="28" s="1"/>
  <c r="AC397" i="14"/>
  <c r="AD89" i="24"/>
  <c r="AZ89" i="28" s="1"/>
  <c r="BB89" i="28" s="1"/>
  <c r="AD480" i="14"/>
  <c r="AC347" i="24"/>
  <c r="AW347" i="28" s="1"/>
  <c r="AC64" i="20"/>
  <c r="AD33" i="24"/>
  <c r="AZ33" i="28" s="1"/>
  <c r="BB33" i="28" s="1"/>
  <c r="AD419" i="14"/>
  <c r="AD41" i="24"/>
  <c r="AZ41" i="28" s="1"/>
  <c r="BB41" i="28" s="1"/>
  <c r="AD427" i="14"/>
  <c r="AD67" i="24"/>
  <c r="AZ67" i="28" s="1"/>
  <c r="AD458" i="14"/>
  <c r="AD87" i="24"/>
  <c r="AZ87" i="28" s="1"/>
  <c r="BB87" i="28" s="1"/>
  <c r="AD478" i="14"/>
  <c r="AD29" i="24"/>
  <c r="AZ29" i="28" s="1"/>
  <c r="AD415" i="14"/>
  <c r="AD474" i="14"/>
  <c r="AD83" i="24"/>
  <c r="AZ83" i="28" s="1"/>
  <c r="BB83" i="28" s="1"/>
  <c r="AD23" i="24"/>
  <c r="AZ23" i="28" s="1"/>
  <c r="AD409" i="14"/>
  <c r="AD413" i="14"/>
  <c r="AD27" i="24"/>
  <c r="AZ27" i="28" s="1"/>
  <c r="AD497" i="14"/>
  <c r="AD101" i="24"/>
  <c r="AZ101" i="28" s="1"/>
  <c r="BB101" i="28" s="1"/>
  <c r="AD62" i="24"/>
  <c r="AZ62" i="28" s="1"/>
  <c r="AD453" i="14"/>
  <c r="AD43" i="24"/>
  <c r="AZ43" i="28" s="1"/>
  <c r="BB43" i="28" s="1"/>
  <c r="AD429" i="14"/>
  <c r="AD98" i="24"/>
  <c r="AZ98" i="28" s="1"/>
  <c r="BB98" i="28" s="1"/>
  <c r="AD494" i="14"/>
  <c r="AD438" i="14"/>
  <c r="AD52" i="24"/>
  <c r="AZ52" i="28" s="1"/>
  <c r="BB52" i="28" s="1"/>
  <c r="AD63" i="24"/>
  <c r="AZ63" i="28" s="1"/>
  <c r="AD454" i="14"/>
  <c r="AD34" i="24"/>
  <c r="AZ34" i="28" s="1"/>
  <c r="AD420" i="14"/>
  <c r="AD82" i="24"/>
  <c r="AZ82" i="28" s="1"/>
  <c r="BB82" i="28" s="1"/>
  <c r="AD473" i="14"/>
  <c r="AD465" i="14"/>
  <c r="AD74" i="24"/>
  <c r="AZ74" i="28" s="1"/>
  <c r="BB74" i="28" s="1"/>
  <c r="AD472" i="14"/>
  <c r="AD81" i="24"/>
  <c r="AZ81" i="28" s="1"/>
  <c r="BB81" i="28" s="1"/>
  <c r="AD433" i="14"/>
  <c r="AD47" i="24"/>
  <c r="AZ47" i="28" s="1"/>
  <c r="BB47" i="28" s="1"/>
  <c r="AD65" i="24"/>
  <c r="AZ65" i="28" s="1"/>
  <c r="AD456" i="14"/>
  <c r="AD25" i="24"/>
  <c r="AZ25" i="28" s="1"/>
  <c r="BB25" i="28" s="1"/>
  <c r="AD411" i="14"/>
  <c r="AD35" i="24"/>
  <c r="AZ35" i="28" s="1"/>
  <c r="AD421" i="14"/>
  <c r="AD38" i="24"/>
  <c r="AZ38" i="28" s="1"/>
  <c r="AD424" i="14"/>
  <c r="AD436" i="14"/>
  <c r="AD49" i="14"/>
  <c r="AD50" i="24"/>
  <c r="AZ50" i="28" s="1"/>
  <c r="BB50" i="28" s="1"/>
  <c r="AD13" i="14"/>
  <c r="AD14" i="24"/>
  <c r="AZ14" i="28" s="1"/>
  <c r="BB14" i="28" s="1"/>
  <c r="AD400" i="14"/>
  <c r="AD462" i="14"/>
  <c r="AD71" i="24"/>
  <c r="AZ71" i="28" s="1"/>
  <c r="AD44" i="24"/>
  <c r="AZ44" i="28" s="1"/>
  <c r="BB44" i="28" s="1"/>
  <c r="AD430" i="14"/>
  <c r="AC492" i="14"/>
  <c r="AD410" i="14"/>
  <c r="AD24" i="24"/>
  <c r="AZ24" i="28" s="1"/>
  <c r="AD70" i="24"/>
  <c r="AZ70" i="28" s="1"/>
  <c r="BB70" i="28" s="1"/>
  <c r="AD461" i="14"/>
  <c r="AD15" i="24"/>
  <c r="AZ15" i="28" s="1"/>
  <c r="BB15" i="28" s="1"/>
  <c r="AD401" i="14"/>
  <c r="AD406" i="14"/>
  <c r="AD20" i="24"/>
  <c r="AZ20" i="28" s="1"/>
  <c r="AC58" i="24"/>
  <c r="AW58" i="28" s="1"/>
  <c r="AC93" i="24"/>
  <c r="AW93" i="28" s="1"/>
  <c r="AY93" i="28" s="1"/>
  <c r="AB345" i="24"/>
  <c r="AT345" i="28" s="1"/>
  <c r="AB62" i="20"/>
  <c r="AD40" i="24"/>
  <c r="AZ40" i="28" s="1"/>
  <c r="BB40" i="28" s="1"/>
  <c r="AD426" i="14"/>
  <c r="AD408" i="14"/>
  <c r="AD22" i="24"/>
  <c r="AZ22" i="28" s="1"/>
  <c r="AD26" i="24"/>
  <c r="AZ26" i="28" s="1"/>
  <c r="AD412" i="14"/>
  <c r="AD464" i="14"/>
  <c r="AD73" i="24"/>
  <c r="AZ73" i="28" s="1"/>
  <c r="AD405" i="14"/>
  <c r="AD19" i="24"/>
  <c r="AZ19" i="28" s="1"/>
  <c r="AD76" i="24"/>
  <c r="AZ76" i="28" s="1"/>
  <c r="BB76" i="28" s="1"/>
  <c r="AD467" i="14"/>
  <c r="AD476" i="14"/>
  <c r="AD85" i="24"/>
  <c r="AZ85" i="28" s="1"/>
  <c r="BB85" i="28" s="1"/>
  <c r="AD36" i="24"/>
  <c r="AZ36" i="28" s="1"/>
  <c r="AD422" i="14"/>
  <c r="AD90" i="24"/>
  <c r="AZ90" i="28" s="1"/>
  <c r="BB90" i="28" s="1"/>
  <c r="AD481" i="14"/>
  <c r="AD84" i="24"/>
  <c r="AZ84" i="28" s="1"/>
  <c r="BB84" i="28" s="1"/>
  <c r="AD475" i="14"/>
  <c r="AC346" i="24"/>
  <c r="AW346" i="28" s="1"/>
  <c r="AD64" i="14"/>
  <c r="AC63" i="20"/>
  <c r="AC98" i="20"/>
  <c r="AC484" i="14"/>
  <c r="AD99" i="14"/>
  <c r="AF86" i="25"/>
  <c r="BG86" i="28" s="1"/>
  <c r="AF477" i="17"/>
  <c r="AD29" i="17"/>
  <c r="AD415" i="17" s="1"/>
  <c r="AD43" i="17"/>
  <c r="AD43" i="25" s="1"/>
  <c r="BA43" i="28" s="1"/>
  <c r="AD31" i="25"/>
  <c r="BA31" i="28" s="1"/>
  <c r="AD43" i="23"/>
  <c r="AD331" i="25"/>
  <c r="BA331" i="28" s="1"/>
  <c r="AE44" i="17"/>
  <c r="AD40" i="17"/>
  <c r="AD40" i="25" s="1"/>
  <c r="BA40" i="28" s="1"/>
  <c r="AC38" i="23"/>
  <c r="AD39" i="17"/>
  <c r="AC28" i="23"/>
  <c r="AF90" i="25"/>
  <c r="BG90" i="28" s="1"/>
  <c r="AF481" i="17"/>
  <c r="AC330" i="25"/>
  <c r="AX330" i="28" s="1"/>
  <c r="AD76" i="23"/>
  <c r="AE77" i="17"/>
  <c r="AD359" i="25"/>
  <c r="BA359" i="28" s="1"/>
  <c r="AC422" i="17"/>
  <c r="AC35" i="23" s="1"/>
  <c r="AD428" i="17"/>
  <c r="AD41" i="23" s="1"/>
  <c r="AC456" i="17"/>
  <c r="AC69" i="23" s="1"/>
  <c r="AC340" i="25"/>
  <c r="AX340" i="28" s="1"/>
  <c r="AD53" i="17"/>
  <c r="AD439" i="17" s="1"/>
  <c r="AD52" i="23" s="1"/>
  <c r="AD30" i="23"/>
  <c r="AD37" i="23"/>
  <c r="AD73" i="23"/>
  <c r="AE74" i="17"/>
  <c r="AD356" i="25"/>
  <c r="BA356" i="28" s="1"/>
  <c r="AC50" i="23"/>
  <c r="AC34" i="23"/>
  <c r="AF369" i="25"/>
  <c r="BG369" i="28" s="1"/>
  <c r="AF370" i="25"/>
  <c r="BG370" i="28" s="1"/>
  <c r="AH289" i="25"/>
  <c r="BM289" i="28" s="1"/>
  <c r="AA11" i="25"/>
  <c r="AR11" i="28" s="1"/>
  <c r="AS11" i="28" s="1"/>
  <c r="AC21" i="25"/>
  <c r="AX21" i="28" s="1"/>
  <c r="AY21" i="28" s="1"/>
  <c r="AB58" i="25"/>
  <c r="AU58" i="28" s="1"/>
  <c r="AV58" i="28" s="1"/>
  <c r="AC22" i="25"/>
  <c r="AX22" i="28" s="1"/>
  <c r="AY22" i="28" s="1"/>
  <c r="AC23" i="25"/>
  <c r="AX23" i="28" s="1"/>
  <c r="AY23" i="28" s="1"/>
  <c r="AC20" i="25"/>
  <c r="AX20" i="28" s="1"/>
  <c r="AY20" i="28" s="1"/>
  <c r="AD333" i="25"/>
  <c r="BA333" i="28" s="1"/>
  <c r="AD26" i="25"/>
  <c r="BA26" i="28" s="1"/>
  <c r="AC315" i="25"/>
  <c r="AX315" i="28" s="1"/>
  <c r="AY315" i="28" s="1"/>
  <c r="AH81" i="25"/>
  <c r="BM81" i="28" s="1"/>
  <c r="AC36" i="25"/>
  <c r="AX36" i="28" s="1"/>
  <c r="AY36" i="28" s="1"/>
  <c r="AE93" i="25"/>
  <c r="BD93" i="28" s="1"/>
  <c r="AC52" i="25"/>
  <c r="AX52" i="28" s="1"/>
  <c r="AG225" i="25"/>
  <c r="BJ225" i="28" s="1"/>
  <c r="AG130" i="22"/>
  <c r="AF365" i="25"/>
  <c r="BG365" i="28" s="1"/>
  <c r="AH33" i="25"/>
  <c r="BM33" i="28" s="1"/>
  <c r="AC317" i="25"/>
  <c r="AX317" i="28" s="1"/>
  <c r="AY317" i="28" s="1"/>
  <c r="AF386" i="25"/>
  <c r="BG386" i="28" s="1"/>
  <c r="AF385" i="25"/>
  <c r="BG385" i="28" s="1"/>
  <c r="AC63" i="25"/>
  <c r="AX63" i="28" s="1"/>
  <c r="AY63" i="28" s="1"/>
  <c r="AF371" i="25"/>
  <c r="BG371" i="28" s="1"/>
  <c r="AE74" i="25"/>
  <c r="BD74" i="28" s="1"/>
  <c r="AE465" i="17"/>
  <c r="AE78" i="23" s="1"/>
  <c r="AD68" i="25"/>
  <c r="BA68" i="28" s="1"/>
  <c r="AE14" i="25"/>
  <c r="BD14" i="28" s="1"/>
  <c r="AB337" i="25"/>
  <c r="AU337" i="28" s="1"/>
  <c r="AC328" i="25"/>
  <c r="AX328" i="28" s="1"/>
  <c r="AC19" i="25"/>
  <c r="AX19" i="28" s="1"/>
  <c r="AY19" i="28" s="1"/>
  <c r="AD357" i="25"/>
  <c r="BA357" i="28" s="1"/>
  <c r="AC360" i="25"/>
  <c r="AX360" i="28" s="1"/>
  <c r="AY360" i="28" s="1"/>
  <c r="AH228" i="25"/>
  <c r="BM228" i="28" s="1"/>
  <c r="AH97" i="25"/>
  <c r="BM97" i="28" s="1"/>
  <c r="AC13" i="25"/>
  <c r="AX13" i="28" s="1"/>
  <c r="AC96" i="25"/>
  <c r="AX96" i="28" s="1"/>
  <c r="AB49" i="25"/>
  <c r="AU49" i="28" s="1"/>
  <c r="AC367" i="25"/>
  <c r="AX367" i="28" s="1"/>
  <c r="AF77" i="25"/>
  <c r="BG77" i="28" s="1"/>
  <c r="AC64" i="25"/>
  <c r="AX64" i="28" s="1"/>
  <c r="AY64" i="28" s="1"/>
  <c r="AA304" i="25"/>
  <c r="AR304" i="28" s="1"/>
  <c r="AS304" i="28" s="1"/>
  <c r="AC388" i="25"/>
  <c r="AX388" i="28" s="1"/>
  <c r="AH79" i="25"/>
  <c r="BM79" i="28" s="1"/>
  <c r="AC346" i="25"/>
  <c r="AX346" i="28" s="1"/>
  <c r="AD332" i="25"/>
  <c r="BA332" i="28" s="1"/>
  <c r="AE15" i="25"/>
  <c r="BD15" i="28" s="1"/>
  <c r="AC327" i="25"/>
  <c r="AX327" i="28" s="1"/>
  <c r="AB347" i="25"/>
  <c r="AU347" i="28" s="1"/>
  <c r="AV347" i="28" s="1"/>
  <c r="AB27" i="25"/>
  <c r="AU27" i="28" s="1"/>
  <c r="AV27" i="28" s="1"/>
  <c r="AC62" i="25"/>
  <c r="AX62" i="28" s="1"/>
  <c r="AY62" i="28" s="1"/>
  <c r="AD312" i="25"/>
  <c r="BA312" i="28" s="1"/>
  <c r="AC66" i="25"/>
  <c r="AX66" i="28" s="1"/>
  <c r="AY66" i="28" s="1"/>
  <c r="AF85" i="25"/>
  <c r="BG85" i="28" s="1"/>
  <c r="AD71" i="25"/>
  <c r="BA71" i="28" s="1"/>
  <c r="AE47" i="25"/>
  <c r="BD47" i="28" s="1"/>
  <c r="AF87" i="25"/>
  <c r="BG87" i="28" s="1"/>
  <c r="AE31" i="25"/>
  <c r="BD31" i="28" s="1"/>
  <c r="AC348" i="25"/>
  <c r="AX348" i="28" s="1"/>
  <c r="AY348" i="28" s="1"/>
  <c r="AH146" i="25"/>
  <c r="BM146" i="28" s="1"/>
  <c r="AH9" i="22"/>
  <c r="AD37" i="25"/>
  <c r="BA37" i="28" s="1"/>
  <c r="AC55" i="25"/>
  <c r="AX55" i="28" s="1"/>
  <c r="AY55" i="28" s="1"/>
  <c r="Z296" i="25"/>
  <c r="AO296" i="28" s="1"/>
  <c r="AP296" i="28" s="1"/>
  <c r="AH75" i="25"/>
  <c r="BM75" i="28" s="1"/>
  <c r="AC299" i="25"/>
  <c r="AX299" i="28" s="1"/>
  <c r="AC24" i="25"/>
  <c r="AX24" i="28" s="1"/>
  <c r="AY24" i="28" s="1"/>
  <c r="AH88" i="25"/>
  <c r="BM88" i="28" s="1"/>
  <c r="AF76" i="25"/>
  <c r="BG76" i="28" s="1"/>
  <c r="AD42" i="25"/>
  <c r="BA42" i="28" s="1"/>
  <c r="AC65" i="25"/>
  <c r="AX65" i="28" s="1"/>
  <c r="AY65" i="28" s="1"/>
  <c r="AC420" i="17"/>
  <c r="AC33" i="23" s="1"/>
  <c r="AC34" i="25"/>
  <c r="AX34" i="28" s="1"/>
  <c r="AY34" i="28" s="1"/>
  <c r="AE38" i="17"/>
  <c r="AD325" i="25"/>
  <c r="BA325" i="28" s="1"/>
  <c r="AD318" i="25"/>
  <c r="BA318" i="28" s="1"/>
  <c r="AD38" i="25"/>
  <c r="BA38" i="28" s="1"/>
  <c r="AD51" i="17"/>
  <c r="AD437" i="17" s="1"/>
  <c r="AD50" i="23" s="1"/>
  <c r="AC338" i="25"/>
  <c r="AX338" i="28" s="1"/>
  <c r="AD35" i="17"/>
  <c r="AC322" i="25"/>
  <c r="AX322" i="28" s="1"/>
  <c r="AY322" i="28" s="1"/>
  <c r="AC458" i="17"/>
  <c r="AC71" i="23" s="1"/>
  <c r="AC67" i="25"/>
  <c r="AX67" i="28" s="1"/>
  <c r="AY67" i="28" s="1"/>
  <c r="AE417" i="17"/>
  <c r="AF31" i="17" s="1"/>
  <c r="AC455" i="17"/>
  <c r="AC68" i="23" s="1"/>
  <c r="AF478" i="17"/>
  <c r="AF91" i="23" s="1"/>
  <c r="AH9" i="21"/>
  <c r="AG89" i="17"/>
  <c r="AH112" i="21"/>
  <c r="AH472" i="17"/>
  <c r="AD56" i="17"/>
  <c r="AC454" i="17"/>
  <c r="AC67" i="23" s="1"/>
  <c r="AC65" i="17"/>
  <c r="AF467" i="17"/>
  <c r="AF80" i="23" s="1"/>
  <c r="AC457" i="17"/>
  <c r="AA9" i="17"/>
  <c r="AC441" i="17"/>
  <c r="AC54" i="23" s="1"/>
  <c r="AC408" i="17"/>
  <c r="AC21" i="23" s="1"/>
  <c r="AD41" i="17"/>
  <c r="AC405" i="17"/>
  <c r="AC18" i="23" s="1"/>
  <c r="AF476" i="17"/>
  <c r="AF89" i="23" s="1"/>
  <c r="AG109" i="17"/>
  <c r="AG108" i="17"/>
  <c r="AH103" i="17"/>
  <c r="AD85" i="17"/>
  <c r="AE45" i="17"/>
  <c r="AE75" i="17"/>
  <c r="AD28" i="17"/>
  <c r="AE400" i="17"/>
  <c r="AE13" i="23" s="1"/>
  <c r="AD462" i="17"/>
  <c r="AD75" i="23" s="1"/>
  <c r="AF99" i="17"/>
  <c r="AD59" i="17"/>
  <c r="AC453" i="17"/>
  <c r="AC66" i="23" s="1"/>
  <c r="AE484" i="17"/>
  <c r="AE97" i="23" s="1"/>
  <c r="AE401" i="17"/>
  <c r="AE14" i="23" s="1"/>
  <c r="AB449" i="17"/>
  <c r="AB62" i="23" s="1"/>
  <c r="AE433" i="17"/>
  <c r="AE46" i="23" s="1"/>
  <c r="AD423" i="17"/>
  <c r="AD36" i="23" s="1"/>
  <c r="AB435" i="17"/>
  <c r="AB48" i="23" s="1"/>
  <c r="AH102" i="17"/>
  <c r="AE25" i="17"/>
  <c r="AF101" i="17"/>
  <c r="AC406" i="17"/>
  <c r="AC19" i="23" s="1"/>
  <c r="AC410" i="17"/>
  <c r="AC23" i="23" s="1"/>
  <c r="AD78" i="17"/>
  <c r="AC407" i="17"/>
  <c r="AC20" i="23" s="1"/>
  <c r="AC409" i="17"/>
  <c r="AC22" i="23" s="1"/>
  <c r="AF468" i="17"/>
  <c r="AF81" i="23" s="1"/>
  <c r="AD30" i="17"/>
  <c r="AG88" i="17"/>
  <c r="AD58" i="17"/>
  <c r="AG83" i="17"/>
  <c r="AG87" i="17"/>
  <c r="AE46" i="17"/>
  <c r="AD412" i="17"/>
  <c r="AD25" i="23" s="1"/>
  <c r="AD57" i="17"/>
  <c r="AC438" i="17"/>
  <c r="AC51" i="23" s="1"/>
  <c r="AC50" i="17"/>
  <c r="AA397" i="17"/>
  <c r="AA10" i="23" s="1"/>
  <c r="AE60" i="17"/>
  <c r="AD459" i="17"/>
  <c r="AD72" i="23" s="1"/>
  <c r="AH493" i="17"/>
  <c r="AH106" i="23" s="1"/>
  <c r="AD111" i="17"/>
  <c r="AC492" i="17"/>
  <c r="AC105" i="23" s="1"/>
  <c r="AF100" i="17"/>
  <c r="AH118" i="17"/>
  <c r="AH393" i="17"/>
  <c r="AH386" i="17"/>
  <c r="AH377" i="17"/>
  <c r="AH361" i="17"/>
  <c r="AH324" i="17"/>
  <c r="AH348" i="17"/>
  <c r="AH379" i="17"/>
  <c r="AH370" i="17"/>
  <c r="AH363" i="17"/>
  <c r="AH336" i="17"/>
  <c r="AH322" i="17"/>
  <c r="AH278" i="17"/>
  <c r="AH280" i="17"/>
  <c r="AH264" i="17"/>
  <c r="AH262" i="17"/>
  <c r="AH255" i="17"/>
  <c r="AH246" i="17"/>
  <c r="AH239" i="17"/>
  <c r="AH253" i="17"/>
  <c r="AH237" i="17"/>
  <c r="AH198" i="17"/>
  <c r="AH224" i="17"/>
  <c r="AH212" i="17"/>
  <c r="AH200" i="17"/>
  <c r="AH470" i="17"/>
  <c r="AH83" i="23" s="1"/>
  <c r="AH466" i="17"/>
  <c r="AH79" i="23" s="1"/>
  <c r="AH479" i="17"/>
  <c r="AH92" i="23" s="1"/>
  <c r="AH419" i="17"/>
  <c r="AH32" i="23" s="1"/>
  <c r="AH289" i="17"/>
  <c r="AH165" i="17"/>
  <c r="AH126" i="17"/>
  <c r="AE5" i="14"/>
  <c r="AI6" i="17"/>
  <c r="AD64" i="17"/>
  <c r="AD12" i="17"/>
  <c r="AB413" i="17"/>
  <c r="AB26" i="23" s="1"/>
  <c r="AB17" i="17"/>
  <c r="AD66" i="17"/>
  <c r="AC399" i="17"/>
  <c r="AC12" i="23" s="1"/>
  <c r="AI258" i="17"/>
  <c r="AI371" i="17"/>
  <c r="AI144" i="17"/>
  <c r="AI136" i="17"/>
  <c r="AI168" i="17"/>
  <c r="AI328" i="17"/>
  <c r="AI193" i="17"/>
  <c r="AI129" i="17"/>
  <c r="AI329" i="17"/>
  <c r="AI189" i="17"/>
  <c r="AI132" i="17"/>
  <c r="AI286" i="17"/>
  <c r="AI333" i="17"/>
  <c r="AI141" i="17"/>
  <c r="AI154" i="17"/>
  <c r="AI367" i="17"/>
  <c r="AI313" i="17"/>
  <c r="AI308" i="17"/>
  <c r="AI344" i="17"/>
  <c r="AI204" i="17"/>
  <c r="AI266" i="17"/>
  <c r="AI140" i="17"/>
  <c r="AI146" i="17"/>
  <c r="AI169" i="17"/>
  <c r="AI366" i="17"/>
  <c r="AI216" i="17"/>
  <c r="AI214" i="17"/>
  <c r="AI171" i="17"/>
  <c r="AI241" i="17"/>
  <c r="AI259" i="17"/>
  <c r="AI382" i="17"/>
  <c r="AI306" i="17"/>
  <c r="AI127" i="17"/>
  <c r="AI234" i="17"/>
  <c r="AI346" i="17"/>
  <c r="AI142" i="17"/>
  <c r="AI215" i="17"/>
  <c r="AI349" i="17"/>
  <c r="AI153" i="17"/>
  <c r="AI295" i="17"/>
  <c r="AI249" i="17"/>
  <c r="AI218" i="17"/>
  <c r="AI138" i="17"/>
  <c r="AI139" i="17"/>
  <c r="AI389" i="17"/>
  <c r="AI167" i="17"/>
  <c r="AI222" i="17"/>
  <c r="AI350" i="17"/>
  <c r="AI354" i="17"/>
  <c r="AI302" i="17"/>
  <c r="AI273" i="17"/>
  <c r="AI383" i="17"/>
  <c r="AI305" i="17"/>
  <c r="AI170" i="17"/>
  <c r="AI182" i="17"/>
  <c r="AI221" i="17"/>
  <c r="AI338" i="17"/>
  <c r="AI274" i="17"/>
  <c r="AI330" i="17"/>
  <c r="AI208" i="17"/>
  <c r="AI203" i="17"/>
  <c r="AI134" i="17"/>
  <c r="AI220" i="17"/>
  <c r="AI209" i="17"/>
  <c r="AI290" i="17"/>
  <c r="AI351" i="17"/>
  <c r="AI210" i="17"/>
  <c r="AI318" i="17"/>
  <c r="AI119" i="17"/>
  <c r="AI190" i="17"/>
  <c r="AI178" i="17"/>
  <c r="AI304" i="17"/>
  <c r="AI339" i="17"/>
  <c r="AI184" i="17"/>
  <c r="AI166" i="17"/>
  <c r="AI242" i="17"/>
  <c r="AI340" i="17"/>
  <c r="AI352" i="17"/>
  <c r="AI228" i="17"/>
  <c r="AI175" i="17"/>
  <c r="AI120" i="17"/>
  <c r="AI232" i="17"/>
  <c r="AI201" i="17"/>
  <c r="AI390" i="17"/>
  <c r="AI300" i="17"/>
  <c r="AI229" i="17"/>
  <c r="AI303" i="17"/>
  <c r="AI143" i="17"/>
  <c r="AI177" i="17"/>
  <c r="AI293" i="17"/>
  <c r="AI374" i="17"/>
  <c r="AI150" i="17"/>
  <c r="AI357" i="17"/>
  <c r="AI292" i="17"/>
  <c r="AI194" i="17"/>
  <c r="AI315" i="17"/>
  <c r="AI337" i="17"/>
  <c r="AI156" i="17"/>
  <c r="AI319" i="17"/>
  <c r="AI185" i="17"/>
  <c r="AI181" i="17"/>
  <c r="AI256" i="17"/>
  <c r="AI311" i="17"/>
  <c r="AI219" i="17"/>
  <c r="AI240" i="17"/>
  <c r="AI149" i="17"/>
  <c r="AI326" i="17"/>
  <c r="AI172" i="17"/>
  <c r="AI217" i="17"/>
  <c r="AI155" i="17"/>
  <c r="AI244" i="17"/>
  <c r="AI327" i="17"/>
  <c r="AI176" i="17"/>
  <c r="AI123" i="17"/>
  <c r="AI332" i="17"/>
  <c r="AI287" i="17"/>
  <c r="AI269" i="17"/>
  <c r="AI130" i="17"/>
  <c r="AI312" i="17"/>
  <c r="AI248" i="17"/>
  <c r="AI202" i="17"/>
  <c r="AI298" i="17"/>
  <c r="AI163" i="17"/>
  <c r="AI275" i="17"/>
  <c r="AI368" i="17"/>
  <c r="AI225" i="17"/>
  <c r="AI316" i="17"/>
  <c r="AI192" i="17"/>
  <c r="AI267" i="17"/>
  <c r="AI191" i="17"/>
  <c r="AI179" i="17"/>
  <c r="AI243" i="17"/>
  <c r="AI226" i="17"/>
  <c r="AI137" i="17"/>
  <c r="AI341" i="17"/>
  <c r="AI343" i="17"/>
  <c r="AI147" i="17"/>
  <c r="AI296" i="17"/>
  <c r="AI250" i="17"/>
  <c r="AI230" i="17"/>
  <c r="AI183" i="17"/>
  <c r="AI213" i="17"/>
  <c r="AI121" i="17"/>
  <c r="AI342" i="17"/>
  <c r="AI355" i="17"/>
  <c r="AI152" i="17"/>
  <c r="AI299" i="17"/>
  <c r="AI334" i="17"/>
  <c r="AI257" i="17"/>
  <c r="AI122" i="17"/>
  <c r="AI231" i="17"/>
  <c r="AI174" i="17"/>
  <c r="AI135" i="17"/>
  <c r="AI270" i="17"/>
  <c r="AI187" i="17"/>
  <c r="AI162" i="17"/>
  <c r="AI380" i="17"/>
  <c r="AI317" i="17"/>
  <c r="AI301" i="17"/>
  <c r="AI314" i="17"/>
  <c r="AI373" i="17"/>
  <c r="AI309" i="17"/>
  <c r="AI294" i="17"/>
  <c r="AI268" i="17"/>
  <c r="AI207" i="17"/>
  <c r="AI173" i="17"/>
  <c r="AI247" i="17"/>
  <c r="AI325" i="17"/>
  <c r="AI356" i="17"/>
  <c r="AI307" i="17"/>
  <c r="AI133" i="17"/>
  <c r="AI186" i="17"/>
  <c r="AI297" i="17"/>
  <c r="AI271" i="17"/>
  <c r="AI358" i="17"/>
  <c r="AI272" i="17"/>
  <c r="AI345" i="17"/>
  <c r="AI128" i="17"/>
  <c r="AI227" i="17"/>
  <c r="AI206" i="17"/>
  <c r="AI372" i="17"/>
  <c r="AI233" i="17"/>
  <c r="AI148" i="17"/>
  <c r="AI188" i="17"/>
  <c r="AI151" i="17"/>
  <c r="AI180" i="17"/>
  <c r="AI265" i="17"/>
  <c r="AI205" i="17"/>
  <c r="AI381" i="17"/>
  <c r="AI353" i="17"/>
  <c r="AI291" i="17"/>
  <c r="AI310" i="17"/>
  <c r="AI331" i="17"/>
  <c r="AI145" i="17"/>
  <c r="AI365" i="17"/>
  <c r="AI364" i="17"/>
  <c r="AI195" i="17"/>
  <c r="AI131" i="17"/>
  <c r="AD486" i="14" l="1"/>
  <c r="AD489" i="14"/>
  <c r="AI26" i="21"/>
  <c r="AI245" i="25"/>
  <c r="BP245" i="28" s="1"/>
  <c r="AI43" i="21"/>
  <c r="AI262" i="25"/>
  <c r="BP262" i="28" s="1"/>
  <c r="AI131" i="25"/>
  <c r="BP131" i="28" s="1"/>
  <c r="AI82" i="21"/>
  <c r="AI105" i="21"/>
  <c r="AI58" i="21"/>
  <c r="AI208" i="25"/>
  <c r="BP208" i="28" s="1"/>
  <c r="AI113" i="22"/>
  <c r="AI154" i="25"/>
  <c r="BP154" i="28" s="1"/>
  <c r="AI17" i="22"/>
  <c r="AI81" i="22"/>
  <c r="AI234" i="25"/>
  <c r="BP234" i="28" s="1"/>
  <c r="AI15" i="21"/>
  <c r="AI118" i="25"/>
  <c r="BP118" i="28" s="1"/>
  <c r="AI242" i="25"/>
  <c r="BP242" i="28" s="1"/>
  <c r="AI23" i="21"/>
  <c r="AI161" i="25"/>
  <c r="BP161" i="28" s="1"/>
  <c r="AI24" i="22"/>
  <c r="AI160" i="25"/>
  <c r="BP160" i="28" s="1"/>
  <c r="AI23" i="22"/>
  <c r="AI166" i="25"/>
  <c r="BP166" i="28" s="1"/>
  <c r="AI29" i="22"/>
  <c r="AI36" i="22"/>
  <c r="AI173" i="25"/>
  <c r="BP173" i="28" s="1"/>
  <c r="AI255" i="25"/>
  <c r="BP255" i="28" s="1"/>
  <c r="AI36" i="21"/>
  <c r="AI251" i="25"/>
  <c r="BP251" i="28" s="1"/>
  <c r="AI32" i="21"/>
  <c r="AI250" i="25"/>
  <c r="BP250" i="28" s="1"/>
  <c r="AI31" i="21"/>
  <c r="AI137" i="25"/>
  <c r="BP137" i="28" s="1"/>
  <c r="AI135" i="25"/>
  <c r="BP135" i="28" s="1"/>
  <c r="AI76" i="22"/>
  <c r="AI64" i="22"/>
  <c r="AI70" i="22"/>
  <c r="AI89" i="21"/>
  <c r="AI81" i="21"/>
  <c r="AI80" i="21"/>
  <c r="AI79" i="21"/>
  <c r="AI51" i="21"/>
  <c r="AI76" i="21"/>
  <c r="AI89" i="22"/>
  <c r="AI96" i="22"/>
  <c r="AI195" i="25"/>
  <c r="BP195" i="28" s="1"/>
  <c r="AI96" i="21"/>
  <c r="AI277" i="25"/>
  <c r="BP277" i="28" s="1"/>
  <c r="AI214" i="25"/>
  <c r="BP214" i="28" s="1"/>
  <c r="AI119" i="22"/>
  <c r="AI49" i="21"/>
  <c r="AI66" i="21"/>
  <c r="AI98" i="21"/>
  <c r="AI279" i="25"/>
  <c r="BP279" i="28" s="1"/>
  <c r="AI64" i="21"/>
  <c r="AI62" i="21"/>
  <c r="AI88" i="21"/>
  <c r="AI61" i="21"/>
  <c r="AI77" i="21"/>
  <c r="AI194" i="25"/>
  <c r="BP194" i="28" s="1"/>
  <c r="AI95" i="22"/>
  <c r="AI92" i="22"/>
  <c r="AI90" i="22"/>
  <c r="AI11" i="22"/>
  <c r="AI148" i="25"/>
  <c r="BP148" i="28" s="1"/>
  <c r="AI133" i="25"/>
  <c r="BP133" i="28" s="1"/>
  <c r="AI115" i="25"/>
  <c r="BP115" i="28" s="1"/>
  <c r="AI256" i="25"/>
  <c r="BP256" i="28" s="1"/>
  <c r="AI37" i="21"/>
  <c r="AI53" i="22"/>
  <c r="AI61" i="22"/>
  <c r="AI17" i="21"/>
  <c r="AI236" i="25"/>
  <c r="BP236" i="28" s="1"/>
  <c r="AI151" i="25"/>
  <c r="BP151" i="28" s="1"/>
  <c r="AI14" i="22"/>
  <c r="AI116" i="25"/>
  <c r="BP116" i="28" s="1"/>
  <c r="AI15" i="22"/>
  <c r="AI152" i="25"/>
  <c r="BP152" i="28" s="1"/>
  <c r="AI125" i="25"/>
  <c r="BP125" i="28" s="1"/>
  <c r="AI240" i="25"/>
  <c r="BP240" i="28" s="1"/>
  <c r="AI21" i="21"/>
  <c r="AI158" i="25"/>
  <c r="BP158" i="28" s="1"/>
  <c r="AI21" i="22"/>
  <c r="AI31" i="22"/>
  <c r="AI168" i="25"/>
  <c r="BP168" i="28" s="1"/>
  <c r="AI140" i="25"/>
  <c r="BP140" i="28" s="1"/>
  <c r="AI32" i="22"/>
  <c r="AI169" i="25"/>
  <c r="BP169" i="28" s="1"/>
  <c r="AI165" i="25"/>
  <c r="BP165" i="28" s="1"/>
  <c r="AI28" i="22"/>
  <c r="AI141" i="25"/>
  <c r="BP141" i="28" s="1"/>
  <c r="AI54" i="22"/>
  <c r="AI34" i="22"/>
  <c r="AI171" i="25"/>
  <c r="BP171" i="28" s="1"/>
  <c r="AI55" i="22"/>
  <c r="AI78" i="22"/>
  <c r="AI65" i="22"/>
  <c r="AI63" i="21"/>
  <c r="AI78" i="21"/>
  <c r="AI290" i="25"/>
  <c r="BP290" i="28" s="1"/>
  <c r="AI113" i="21"/>
  <c r="AI212" i="25"/>
  <c r="BP212" i="28" s="1"/>
  <c r="AI117" i="22"/>
  <c r="AI91" i="21"/>
  <c r="AI211" i="25"/>
  <c r="BP211" i="28" s="1"/>
  <c r="AI116" i="22"/>
  <c r="AI197" i="25"/>
  <c r="BP197" i="28" s="1"/>
  <c r="AI98" i="22"/>
  <c r="AI25" i="22"/>
  <c r="AI162" i="25"/>
  <c r="BP162" i="28" s="1"/>
  <c r="AI247" i="25"/>
  <c r="BP247" i="28" s="1"/>
  <c r="AI28" i="21"/>
  <c r="AI19" i="22"/>
  <c r="AI156" i="25"/>
  <c r="BP156" i="28" s="1"/>
  <c r="AI124" i="25"/>
  <c r="BP124" i="28" s="1"/>
  <c r="AI39" i="21"/>
  <c r="AI258" i="25"/>
  <c r="BP258" i="28" s="1"/>
  <c r="AI139" i="25"/>
  <c r="BP139" i="28" s="1"/>
  <c r="AI18" i="21"/>
  <c r="AI237" i="25"/>
  <c r="BP237" i="28" s="1"/>
  <c r="AI239" i="25"/>
  <c r="BP239" i="28" s="1"/>
  <c r="AI20" i="21"/>
  <c r="AI157" i="25"/>
  <c r="BP157" i="28" s="1"/>
  <c r="AI20" i="22"/>
  <c r="AI26" i="22"/>
  <c r="AI163" i="25"/>
  <c r="BP163" i="28" s="1"/>
  <c r="AI22" i="21"/>
  <c r="AI241" i="25"/>
  <c r="BP241" i="28" s="1"/>
  <c r="AI123" i="25"/>
  <c r="BP123" i="28" s="1"/>
  <c r="AI130" i="25"/>
  <c r="BP130" i="28" s="1"/>
  <c r="AI126" i="25"/>
  <c r="BP126" i="28" s="1"/>
  <c r="AI33" i="21"/>
  <c r="AI252" i="25"/>
  <c r="BP252" i="28" s="1"/>
  <c r="AI132" i="25"/>
  <c r="BP132" i="28" s="1"/>
  <c r="AI128" i="25"/>
  <c r="BP128" i="28" s="1"/>
  <c r="AI38" i="22"/>
  <c r="AI175" i="25"/>
  <c r="BP175" i="28" s="1"/>
  <c r="AI170" i="25"/>
  <c r="BP170" i="28" s="1"/>
  <c r="AI33" i="22"/>
  <c r="AI66" i="22"/>
  <c r="AI75" i="22"/>
  <c r="AI57" i="21"/>
  <c r="AI97" i="21"/>
  <c r="AI278" i="25"/>
  <c r="BP278" i="28" s="1"/>
  <c r="AI67" i="21"/>
  <c r="AI50" i="21"/>
  <c r="AI90" i="21"/>
  <c r="AI97" i="22"/>
  <c r="AI196" i="25"/>
  <c r="BP196" i="28" s="1"/>
  <c r="AI114" i="22"/>
  <c r="AI209" i="25"/>
  <c r="BP209" i="28" s="1"/>
  <c r="AI10" i="21"/>
  <c r="AI229" i="25"/>
  <c r="BP229" i="28" s="1"/>
  <c r="AI38" i="21"/>
  <c r="AI257" i="25"/>
  <c r="BP257" i="28" s="1"/>
  <c r="AI65" i="21"/>
  <c r="AI27" i="21"/>
  <c r="AI246" i="25"/>
  <c r="BP246" i="28" s="1"/>
  <c r="AI261" i="25"/>
  <c r="BP261" i="28" s="1"/>
  <c r="AI42" i="21"/>
  <c r="AI69" i="22"/>
  <c r="AI238" i="25"/>
  <c r="BP238" i="28" s="1"/>
  <c r="AI19" i="21"/>
  <c r="AI11" i="21"/>
  <c r="AI230" i="25"/>
  <c r="BP230" i="28" s="1"/>
  <c r="AI117" i="25"/>
  <c r="BP117" i="28" s="1"/>
  <c r="AI244" i="25"/>
  <c r="BP244" i="28" s="1"/>
  <c r="AI25" i="21"/>
  <c r="AI122" i="25"/>
  <c r="BP122" i="28" s="1"/>
  <c r="AI134" i="25"/>
  <c r="BP134" i="28" s="1"/>
  <c r="AI58" i="22"/>
  <c r="AI136" i="25"/>
  <c r="BP136" i="28" s="1"/>
  <c r="AI138" i="25"/>
  <c r="BP138" i="28" s="1"/>
  <c r="AI42" i="22"/>
  <c r="AI179" i="25"/>
  <c r="BP179" i="28" s="1"/>
  <c r="AI174" i="25"/>
  <c r="BP174" i="28" s="1"/>
  <c r="AI37" i="22"/>
  <c r="AI41" i="21"/>
  <c r="AI260" i="25"/>
  <c r="BP260" i="28" s="1"/>
  <c r="AI74" i="22"/>
  <c r="AI77" i="22"/>
  <c r="AI75" i="21"/>
  <c r="AI74" i="21"/>
  <c r="AI73" i="21"/>
  <c r="AI55" i="21"/>
  <c r="AI53" i="21"/>
  <c r="AI104" i="21"/>
  <c r="AI91" i="22"/>
  <c r="AI88" i="22"/>
  <c r="AI14" i="21"/>
  <c r="AI233" i="25"/>
  <c r="BP233" i="28" s="1"/>
  <c r="AI180" i="25"/>
  <c r="BP180" i="28" s="1"/>
  <c r="AI43" i="22"/>
  <c r="AI63" i="22"/>
  <c r="AI113" i="25"/>
  <c r="BP113" i="28" s="1"/>
  <c r="AI114" i="25"/>
  <c r="BP114" i="28" s="1"/>
  <c r="AI10" i="22"/>
  <c r="AI147" i="25"/>
  <c r="BP147" i="28" s="1"/>
  <c r="AI164" i="25"/>
  <c r="BP164" i="28" s="1"/>
  <c r="AI27" i="22"/>
  <c r="AI243" i="25"/>
  <c r="BP243" i="28" s="1"/>
  <c r="AI24" i="21"/>
  <c r="AI57" i="22"/>
  <c r="AI50" i="22"/>
  <c r="AI127" i="25"/>
  <c r="BP127" i="28" s="1"/>
  <c r="AI52" i="22"/>
  <c r="AI41" i="22"/>
  <c r="AI178" i="25"/>
  <c r="BP178" i="28" s="1"/>
  <c r="AI172" i="25"/>
  <c r="BP172" i="28" s="1"/>
  <c r="AI35" i="22"/>
  <c r="AI176" i="25"/>
  <c r="BP176" i="28" s="1"/>
  <c r="AI39" i="22"/>
  <c r="AI67" i="22"/>
  <c r="AI68" i="22"/>
  <c r="AI62" i="22"/>
  <c r="AI70" i="21"/>
  <c r="AI69" i="21"/>
  <c r="AI52" i="21"/>
  <c r="AI213" i="25"/>
  <c r="BP213" i="28" s="1"/>
  <c r="AI118" i="22"/>
  <c r="AI115" i="22"/>
  <c r="AI210" i="25"/>
  <c r="BP210" i="28" s="1"/>
  <c r="AI114" i="21"/>
  <c r="AI291" i="25"/>
  <c r="BP291" i="28" s="1"/>
  <c r="AI119" i="25"/>
  <c r="BP119" i="28" s="1"/>
  <c r="AI30" i="22"/>
  <c r="AI167" i="25"/>
  <c r="BP167" i="28" s="1"/>
  <c r="AI82" i="22"/>
  <c r="AI56" i="21"/>
  <c r="AI16" i="22"/>
  <c r="AI153" i="25"/>
  <c r="BP153" i="28" s="1"/>
  <c r="AI120" i="25"/>
  <c r="BP120" i="28" s="1"/>
  <c r="AI177" i="25"/>
  <c r="BP177" i="28" s="1"/>
  <c r="AI40" i="22"/>
  <c r="AI35" i="21"/>
  <c r="AI254" i="25"/>
  <c r="BP254" i="28" s="1"/>
  <c r="AI51" i="22"/>
  <c r="AI18" i="22"/>
  <c r="AI155" i="25"/>
  <c r="BP155" i="28" s="1"/>
  <c r="AI112" i="25"/>
  <c r="BP112" i="28" s="1"/>
  <c r="AI16" i="21"/>
  <c r="AI235" i="25"/>
  <c r="BP235" i="28" s="1"/>
  <c r="AI121" i="25"/>
  <c r="BP121" i="28" s="1"/>
  <c r="AI159" i="25"/>
  <c r="BP159" i="28" s="1"/>
  <c r="AI22" i="22"/>
  <c r="AI259" i="25"/>
  <c r="BP259" i="28" s="1"/>
  <c r="AI40" i="21"/>
  <c r="AI49" i="22"/>
  <c r="AI56" i="22"/>
  <c r="AI248" i="25"/>
  <c r="BP248" i="28" s="1"/>
  <c r="AI29" i="21"/>
  <c r="AI249" i="25"/>
  <c r="BP249" i="28" s="1"/>
  <c r="AI30" i="21"/>
  <c r="AI34" i="21"/>
  <c r="AI253" i="25"/>
  <c r="BP253" i="28" s="1"/>
  <c r="AI129" i="25"/>
  <c r="BP129" i="28" s="1"/>
  <c r="AI79" i="22"/>
  <c r="AI73" i="22"/>
  <c r="AI80" i="22"/>
  <c r="AI54" i="21"/>
  <c r="AI107" i="21"/>
  <c r="AI106" i="21"/>
  <c r="AI68" i="21"/>
  <c r="AI276" i="25"/>
  <c r="BP276" i="28" s="1"/>
  <c r="AI95" i="21"/>
  <c r="AI92" i="21"/>
  <c r="AI104" i="22"/>
  <c r="AI217" i="25"/>
  <c r="BP217" i="28" s="1"/>
  <c r="AI122" i="22"/>
  <c r="AI216" i="25"/>
  <c r="BP216" i="28" s="1"/>
  <c r="AI121" i="22"/>
  <c r="AI107" i="22"/>
  <c r="AI215" i="25"/>
  <c r="BP215" i="28" s="1"/>
  <c r="AI120" i="22"/>
  <c r="AI106" i="22"/>
  <c r="AI105" i="22"/>
  <c r="AI218" i="25"/>
  <c r="BP218" i="28" s="1"/>
  <c r="AI123" i="22"/>
  <c r="AD100" i="20"/>
  <c r="AE101" i="14"/>
  <c r="AD58" i="20"/>
  <c r="AE59" i="14"/>
  <c r="AD87" i="18"/>
  <c r="AD274" i="24"/>
  <c r="AZ274" i="28" s="1"/>
  <c r="BB274" i="28" s="1"/>
  <c r="AD110" i="18"/>
  <c r="AD287" i="24"/>
  <c r="AZ287" i="28" s="1"/>
  <c r="BB287" i="28" s="1"/>
  <c r="AD72" i="18"/>
  <c r="AD269" i="24"/>
  <c r="AZ269" i="28" s="1"/>
  <c r="BB269" i="28" s="1"/>
  <c r="AD102" i="20"/>
  <c r="AE103" i="14"/>
  <c r="AD146" i="24"/>
  <c r="AZ146" i="28" s="1"/>
  <c r="BB146" i="28" s="1"/>
  <c r="AD9" i="19"/>
  <c r="AD46" i="18"/>
  <c r="AD265" i="24"/>
  <c r="AZ265" i="28" s="1"/>
  <c r="BB265" i="28" s="1"/>
  <c r="AD221" i="24"/>
  <c r="AZ221" i="28" s="1"/>
  <c r="BB221" i="28" s="1"/>
  <c r="AD126" i="19"/>
  <c r="AD56" i="20"/>
  <c r="AE57" i="14"/>
  <c r="AD110" i="19"/>
  <c r="AD205" i="24"/>
  <c r="AZ205" i="28" s="1"/>
  <c r="BB205" i="28" s="1"/>
  <c r="AD103" i="19"/>
  <c r="AD202" i="24"/>
  <c r="AZ202" i="28" s="1"/>
  <c r="BB202" i="28" s="1"/>
  <c r="AD9" i="18"/>
  <c r="AD228" i="24"/>
  <c r="AZ228" i="28" s="1"/>
  <c r="BB228" i="28" s="1"/>
  <c r="AD48" i="18"/>
  <c r="AD267" i="24"/>
  <c r="AZ267" i="28" s="1"/>
  <c r="BB267" i="28" s="1"/>
  <c r="AD207" i="24"/>
  <c r="AZ207" i="28" s="1"/>
  <c r="BB207" i="28" s="1"/>
  <c r="AD112" i="19"/>
  <c r="AD101" i="20"/>
  <c r="AE102" i="14"/>
  <c r="AD200" i="24"/>
  <c r="AZ200" i="28" s="1"/>
  <c r="BB200" i="28" s="1"/>
  <c r="AD101" i="19"/>
  <c r="AD13" i="18"/>
  <c r="AD232" i="24"/>
  <c r="AZ232" i="28" s="1"/>
  <c r="BB232" i="28" s="1"/>
  <c r="AD117" i="18"/>
  <c r="AD294" i="24"/>
  <c r="AZ294" i="28" s="1"/>
  <c r="BB294" i="28" s="1"/>
  <c r="AD103" i="18"/>
  <c r="AD284" i="24"/>
  <c r="AZ284" i="28" s="1"/>
  <c r="BB284" i="28" s="1"/>
  <c r="AD187" i="24"/>
  <c r="AZ187" i="28" s="1"/>
  <c r="BB187" i="28" s="1"/>
  <c r="AD72" i="19"/>
  <c r="AD99" i="20"/>
  <c r="AE100" i="14"/>
  <c r="AD111" i="24"/>
  <c r="AZ111" i="28" s="1"/>
  <c r="BB111" i="28" s="1"/>
  <c r="AD150" i="24"/>
  <c r="AZ150" i="28" s="1"/>
  <c r="BB150" i="28" s="1"/>
  <c r="AD13" i="19"/>
  <c r="AD223" i="24"/>
  <c r="AZ223" i="28" s="1"/>
  <c r="BB223" i="28" s="1"/>
  <c r="AD128" i="19"/>
  <c r="AD282" i="14"/>
  <c r="AD112" i="18"/>
  <c r="AD289" i="24"/>
  <c r="AZ289" i="28" s="1"/>
  <c r="BB289" i="28" s="1"/>
  <c r="AD59" i="20"/>
  <c r="AE60" i="14"/>
  <c r="AD190" i="24"/>
  <c r="AZ190" i="28" s="1"/>
  <c r="BB190" i="28" s="1"/>
  <c r="AD85" i="19"/>
  <c r="AD94" i="18"/>
  <c r="AD275" i="24"/>
  <c r="AZ275" i="28" s="1"/>
  <c r="BB275" i="28" s="1"/>
  <c r="AD87" i="19"/>
  <c r="AD192" i="24"/>
  <c r="AZ192" i="28" s="1"/>
  <c r="BB192" i="28" s="1"/>
  <c r="AD46" i="19"/>
  <c r="AD183" i="24"/>
  <c r="AZ183" i="28" s="1"/>
  <c r="BB183" i="28" s="1"/>
  <c r="AD108" i="24"/>
  <c r="AZ108" i="28" s="1"/>
  <c r="BB108" i="28" s="1"/>
  <c r="AD101" i="18"/>
  <c r="AD282" i="24"/>
  <c r="AZ282" i="28" s="1"/>
  <c r="BB282" i="28" s="1"/>
  <c r="AD186" i="24"/>
  <c r="AZ186" i="28" s="1"/>
  <c r="BB186" i="28" s="1"/>
  <c r="AD60" i="19"/>
  <c r="AD94" i="19"/>
  <c r="AD193" i="24"/>
  <c r="AZ193" i="28" s="1"/>
  <c r="BB193" i="28" s="1"/>
  <c r="AD57" i="20"/>
  <c r="AE58" i="14"/>
  <c r="AD272" i="24"/>
  <c r="AZ272" i="28" s="1"/>
  <c r="BB272" i="28" s="1"/>
  <c r="AD85" i="18"/>
  <c r="AD268" i="24"/>
  <c r="AZ268" i="28" s="1"/>
  <c r="BB268" i="28" s="1"/>
  <c r="AD60" i="18"/>
  <c r="AD48" i="19"/>
  <c r="AD185" i="24"/>
  <c r="AZ185" i="28" s="1"/>
  <c r="BB185" i="28" s="1"/>
  <c r="AC305" i="25"/>
  <c r="AX305" i="28" s="1"/>
  <c r="AY305" i="28" s="1"/>
  <c r="AF498" i="17"/>
  <c r="AF102" i="25"/>
  <c r="BG102" i="28" s="1"/>
  <c r="AD18" i="17"/>
  <c r="AD404" i="17" s="1"/>
  <c r="AD17" i="23" s="1"/>
  <c r="AF109" i="23"/>
  <c r="AG110" i="17"/>
  <c r="AF387" i="25"/>
  <c r="BG387" i="28" s="1"/>
  <c r="AF31" i="23"/>
  <c r="AF319" i="25"/>
  <c r="BG319" i="28" s="1"/>
  <c r="AG32" i="17"/>
  <c r="BB71" i="28"/>
  <c r="BB38" i="28"/>
  <c r="BB68" i="28"/>
  <c r="AY346" i="28"/>
  <c r="BB26" i="28"/>
  <c r="AY299" i="28"/>
  <c r="AF93" i="23"/>
  <c r="AF376" i="25"/>
  <c r="BG376" i="28" s="1"/>
  <c r="AG94" i="17"/>
  <c r="AD34" i="17"/>
  <c r="AD34" i="25" s="1"/>
  <c r="BA34" i="28" s="1"/>
  <c r="BB34" i="28" s="1"/>
  <c r="AC449" i="14"/>
  <c r="AE90" i="14"/>
  <c r="AD89" i="20"/>
  <c r="AD372" i="24"/>
  <c r="AZ372" i="28" s="1"/>
  <c r="BB372" i="28" s="1"/>
  <c r="AD43" i="20"/>
  <c r="AD331" i="24"/>
  <c r="AZ331" i="28" s="1"/>
  <c r="BB331" i="28" s="1"/>
  <c r="AE44" i="14"/>
  <c r="AD13" i="24"/>
  <c r="AZ13" i="28" s="1"/>
  <c r="BB13" i="28" s="1"/>
  <c r="AD320" i="24"/>
  <c r="AZ320" i="28" s="1"/>
  <c r="BB320" i="28" s="1"/>
  <c r="AD32" i="20"/>
  <c r="AE33" i="14"/>
  <c r="AD73" i="20"/>
  <c r="AD356" i="24"/>
  <c r="AZ356" i="28" s="1"/>
  <c r="BB356" i="28" s="1"/>
  <c r="AE74" i="14"/>
  <c r="AD318" i="24"/>
  <c r="AZ318" i="28" s="1"/>
  <c r="BB318" i="28" s="1"/>
  <c r="AD30" i="20"/>
  <c r="AE31" i="14"/>
  <c r="AD52" i="20"/>
  <c r="AD340" i="24"/>
  <c r="AZ340" i="28" s="1"/>
  <c r="BB340" i="28" s="1"/>
  <c r="AE53" i="14"/>
  <c r="AD94" i="20"/>
  <c r="AD377" i="24"/>
  <c r="AZ377" i="28" s="1"/>
  <c r="BB377" i="28" s="1"/>
  <c r="AE95" i="14"/>
  <c r="AD77" i="20"/>
  <c r="AD360" i="24"/>
  <c r="AZ360" i="28" s="1"/>
  <c r="AE78" i="14"/>
  <c r="AD327" i="24"/>
  <c r="AZ327" i="28" s="1"/>
  <c r="BB327" i="28" s="1"/>
  <c r="AD39" i="20"/>
  <c r="AE40" i="14"/>
  <c r="AE75" i="14"/>
  <c r="AD357" i="24"/>
  <c r="AZ357" i="28" s="1"/>
  <c r="BB357" i="28" s="1"/>
  <c r="AD74" i="20"/>
  <c r="AD322" i="24"/>
  <c r="AZ322" i="28" s="1"/>
  <c r="AD34" i="20"/>
  <c r="AE35" i="14"/>
  <c r="AE79" i="14"/>
  <c r="AD78" i="20"/>
  <c r="AD361" i="24"/>
  <c r="AZ361" i="28" s="1"/>
  <c r="BB361" i="28" s="1"/>
  <c r="AE68" i="14"/>
  <c r="AD350" i="24"/>
  <c r="AZ350" i="28" s="1"/>
  <c r="AD67" i="20"/>
  <c r="AD388" i="24"/>
  <c r="AZ388" i="28" s="1"/>
  <c r="BB388" i="28" s="1"/>
  <c r="AD110" i="20"/>
  <c r="AE111" i="14"/>
  <c r="AC298" i="24"/>
  <c r="AW298" i="28" s="1"/>
  <c r="AC10" i="20"/>
  <c r="AD31" i="20"/>
  <c r="AE32" i="14"/>
  <c r="AD319" i="24"/>
  <c r="AZ319" i="28" s="1"/>
  <c r="BB319" i="28" s="1"/>
  <c r="AD332" i="24"/>
  <c r="AZ332" i="28" s="1"/>
  <c r="BB332" i="28" s="1"/>
  <c r="AD44" i="20"/>
  <c r="AE45" i="14"/>
  <c r="AD92" i="20"/>
  <c r="AD375" i="24"/>
  <c r="AZ375" i="28" s="1"/>
  <c r="BB375" i="28" s="1"/>
  <c r="AE93" i="14"/>
  <c r="AE51" i="14"/>
  <c r="AD50" i="20"/>
  <c r="AD338" i="24"/>
  <c r="AZ338" i="28" s="1"/>
  <c r="BB338" i="28" s="1"/>
  <c r="AD84" i="20"/>
  <c r="AE85" i="14"/>
  <c r="AD367" i="24"/>
  <c r="AZ367" i="28" s="1"/>
  <c r="AD386" i="24"/>
  <c r="AZ386" i="28" s="1"/>
  <c r="BB386" i="28" s="1"/>
  <c r="AE109" i="14"/>
  <c r="AD108" i="20"/>
  <c r="AD80" i="20"/>
  <c r="AD363" i="24"/>
  <c r="AZ363" i="28" s="1"/>
  <c r="BB363" i="28" s="1"/>
  <c r="AE81" i="14"/>
  <c r="AD330" i="24"/>
  <c r="AZ330" i="28" s="1"/>
  <c r="BB330" i="28" s="1"/>
  <c r="AD42" i="20"/>
  <c r="AE43" i="14"/>
  <c r="AE88" i="14"/>
  <c r="AD87" i="20"/>
  <c r="AD370" i="24"/>
  <c r="AZ370" i="28" s="1"/>
  <c r="BB370" i="28" s="1"/>
  <c r="AE72" i="14"/>
  <c r="AD354" i="24"/>
  <c r="AZ354" i="28" s="1"/>
  <c r="AD71" i="20"/>
  <c r="AD41" i="20"/>
  <c r="AD329" i="24"/>
  <c r="AZ329" i="28" s="1"/>
  <c r="BB329" i="28" s="1"/>
  <c r="AE42" i="14"/>
  <c r="AD55" i="24"/>
  <c r="AZ55" i="28" s="1"/>
  <c r="AD362" i="24"/>
  <c r="AZ362" i="28" s="1"/>
  <c r="BB362" i="28" s="1"/>
  <c r="AD79" i="20"/>
  <c r="AE80" i="14"/>
  <c r="AD450" i="14"/>
  <c r="AD59" i="24"/>
  <c r="AZ59" i="28" s="1"/>
  <c r="AD25" i="20"/>
  <c r="AD313" i="24"/>
  <c r="AZ313" i="28" s="1"/>
  <c r="AE26" i="14"/>
  <c r="AD49" i="24"/>
  <c r="AZ49" i="28" s="1"/>
  <c r="BB49" i="28" s="1"/>
  <c r="AE47" i="14"/>
  <c r="AD46" i="20"/>
  <c r="AD334" i="24"/>
  <c r="AZ334" i="28" s="1"/>
  <c r="BB334" i="28" s="1"/>
  <c r="AD369" i="24"/>
  <c r="AZ369" i="28" s="1"/>
  <c r="BB369" i="28" s="1"/>
  <c r="AE87" i="14"/>
  <c r="AD86" i="20"/>
  <c r="AD398" i="14"/>
  <c r="AD11" i="14"/>
  <c r="AD12" i="24"/>
  <c r="AZ12" i="28" s="1"/>
  <c r="AD60" i="24"/>
  <c r="AZ60" i="28" s="1"/>
  <c r="AD365" i="24"/>
  <c r="AZ365" i="28" s="1"/>
  <c r="BB365" i="28" s="1"/>
  <c r="AE83" i="14"/>
  <c r="AD82" i="20"/>
  <c r="AD17" i="24"/>
  <c r="AZ17" i="28" s="1"/>
  <c r="AD441" i="14"/>
  <c r="AE56" i="14"/>
  <c r="AD55" i="20"/>
  <c r="AE30" i="14"/>
  <c r="AD317" i="24"/>
  <c r="AZ317" i="28" s="1"/>
  <c r="AD29" i="20"/>
  <c r="AD35" i="20"/>
  <c r="AE36" i="14"/>
  <c r="AD323" i="24"/>
  <c r="AZ323" i="28" s="1"/>
  <c r="AD19" i="20"/>
  <c r="AE20" i="14"/>
  <c r="AD307" i="24"/>
  <c r="AZ307" i="28" s="1"/>
  <c r="AE76" i="14"/>
  <c r="AD75" i="20"/>
  <c r="AD358" i="24"/>
  <c r="AZ358" i="28" s="1"/>
  <c r="AD49" i="20"/>
  <c r="AD337" i="24"/>
  <c r="AZ337" i="28" s="1"/>
  <c r="BB337" i="28" s="1"/>
  <c r="AD435" i="14"/>
  <c r="AE50" i="14"/>
  <c r="AD24" i="20"/>
  <c r="AE25" i="14"/>
  <c r="AD312" i="24"/>
  <c r="AZ312" i="28" s="1"/>
  <c r="BB312" i="28" s="1"/>
  <c r="AE27" i="14"/>
  <c r="AD26" i="20"/>
  <c r="AD314" i="24"/>
  <c r="AZ314" i="28" s="1"/>
  <c r="AD316" i="24"/>
  <c r="AZ316" i="28" s="1"/>
  <c r="AD28" i="20"/>
  <c r="AE29" i="14"/>
  <c r="AD45" i="20"/>
  <c r="AD333" i="24"/>
  <c r="AZ333" i="28" s="1"/>
  <c r="BB333" i="28" s="1"/>
  <c r="AE46" i="14"/>
  <c r="AD65" i="20"/>
  <c r="AD348" i="24"/>
  <c r="AZ348" i="28" s="1"/>
  <c r="AD451" i="14"/>
  <c r="AE66" i="14"/>
  <c r="AC9" i="24"/>
  <c r="AW9" i="28" s="1"/>
  <c r="AD315" i="24"/>
  <c r="AZ315" i="28" s="1"/>
  <c r="AD27" i="20"/>
  <c r="AE28" i="14"/>
  <c r="AD102" i="24"/>
  <c r="AZ102" i="28" s="1"/>
  <c r="BB102" i="28" s="1"/>
  <c r="AD498" i="14"/>
  <c r="AD17" i="20"/>
  <c r="AD403" i="14"/>
  <c r="AE18" i="14"/>
  <c r="AD305" i="24"/>
  <c r="AZ305" i="28" s="1"/>
  <c r="AD109" i="20"/>
  <c r="AE110" i="14"/>
  <c r="AD387" i="24"/>
  <c r="AZ387" i="28" s="1"/>
  <c r="BB387" i="28" s="1"/>
  <c r="AD106" i="14"/>
  <c r="AD308" i="24"/>
  <c r="AZ308" i="28" s="1"/>
  <c r="AD20" i="20"/>
  <c r="AE21" i="14"/>
  <c r="AD23" i="20"/>
  <c r="AD311" i="24"/>
  <c r="AZ311" i="28" s="1"/>
  <c r="AE24" i="14"/>
  <c r="AD51" i="20"/>
  <c r="AD339" i="24"/>
  <c r="AZ339" i="28" s="1"/>
  <c r="BB339" i="28" s="1"/>
  <c r="AE52" i="14"/>
  <c r="AD66" i="20"/>
  <c r="AE67" i="14"/>
  <c r="AD349" i="24"/>
  <c r="AZ349" i="28" s="1"/>
  <c r="AD328" i="24"/>
  <c r="AZ328" i="28" s="1"/>
  <c r="BB328" i="28" s="1"/>
  <c r="AD40" i="20"/>
  <c r="AE41" i="14"/>
  <c r="AD384" i="24"/>
  <c r="AZ384" i="28" s="1"/>
  <c r="BB384" i="28" s="1"/>
  <c r="AD106" i="20"/>
  <c r="AE107" i="14"/>
  <c r="AD83" i="20"/>
  <c r="AD366" i="24"/>
  <c r="AZ366" i="28" s="1"/>
  <c r="BB366" i="28" s="1"/>
  <c r="AE84" i="14"/>
  <c r="AD485" i="14"/>
  <c r="AD98" i="14"/>
  <c r="AD88" i="20"/>
  <c r="AE89" i="14"/>
  <c r="AD371" i="24"/>
  <c r="AZ371" i="28" s="1"/>
  <c r="BB371" i="28" s="1"/>
  <c r="AD18" i="20"/>
  <c r="AD306" i="24"/>
  <c r="AZ306" i="28" s="1"/>
  <c r="AE19" i="14"/>
  <c r="AD302" i="24"/>
  <c r="AZ302" i="28" s="1"/>
  <c r="BB302" i="28" s="1"/>
  <c r="AE15" i="14"/>
  <c r="AD14" i="20"/>
  <c r="AD301" i="24"/>
  <c r="AZ301" i="28" s="1"/>
  <c r="BB301" i="28" s="1"/>
  <c r="AD13" i="20"/>
  <c r="AD399" i="14"/>
  <c r="AE14" i="14"/>
  <c r="AD325" i="24"/>
  <c r="AZ325" i="28" s="1"/>
  <c r="BB325" i="28" s="1"/>
  <c r="AD37" i="20"/>
  <c r="AE38" i="14"/>
  <c r="AD85" i="20"/>
  <c r="AD368" i="24"/>
  <c r="AZ368" i="28" s="1"/>
  <c r="BB368" i="28" s="1"/>
  <c r="AE86" i="14"/>
  <c r="AE34" i="14"/>
  <c r="AD33" i="20"/>
  <c r="AD321" i="24"/>
  <c r="AZ321" i="28" s="1"/>
  <c r="AD310" i="24"/>
  <c r="AZ310" i="28" s="1"/>
  <c r="AE23" i="14"/>
  <c r="AD22" i="20"/>
  <c r="AD376" i="24"/>
  <c r="AZ376" i="28" s="1"/>
  <c r="BB376" i="28" s="1"/>
  <c r="AD93" i="20"/>
  <c r="AE94" i="14"/>
  <c r="AD38" i="20"/>
  <c r="AE39" i="14"/>
  <c r="AD326" i="24"/>
  <c r="AZ326" i="28" s="1"/>
  <c r="AD90" i="20"/>
  <c r="AE91" i="14"/>
  <c r="AD373" i="24"/>
  <c r="AZ373" i="28" s="1"/>
  <c r="BB373" i="28" s="1"/>
  <c r="AD68" i="20"/>
  <c r="AD351" i="24"/>
  <c r="AZ351" i="28" s="1"/>
  <c r="AE69" i="14"/>
  <c r="AD76" i="20"/>
  <c r="AE77" i="14"/>
  <c r="AD359" i="24"/>
  <c r="AZ359" i="28" s="1"/>
  <c r="BB359" i="28" s="1"/>
  <c r="AC97" i="20"/>
  <c r="AC380" i="24"/>
  <c r="AW380" i="28" s="1"/>
  <c r="AY380" i="28" s="1"/>
  <c r="AD21" i="20"/>
  <c r="AD309" i="24"/>
  <c r="AZ309" i="28" s="1"/>
  <c r="AE22" i="14"/>
  <c r="AC383" i="24"/>
  <c r="AW383" i="28" s="1"/>
  <c r="AY383" i="28" s="1"/>
  <c r="AC105" i="20"/>
  <c r="AD352" i="24"/>
  <c r="AZ352" i="28" s="1"/>
  <c r="AD69" i="20"/>
  <c r="AE70" i="14"/>
  <c r="AE108" i="14"/>
  <c r="AD385" i="24"/>
  <c r="AZ385" i="28" s="1"/>
  <c r="BB385" i="28" s="1"/>
  <c r="AD107" i="20"/>
  <c r="AD91" i="20"/>
  <c r="AE92" i="14"/>
  <c r="AD374" i="24"/>
  <c r="AZ374" i="28" s="1"/>
  <c r="BB374" i="28" s="1"/>
  <c r="AD353" i="24"/>
  <c r="AZ353" i="28" s="1"/>
  <c r="AE71" i="14"/>
  <c r="AD70" i="20"/>
  <c r="AD72" i="20"/>
  <c r="AE73" i="14"/>
  <c r="AD355" i="24"/>
  <c r="AZ355" i="28" s="1"/>
  <c r="AE37" i="14"/>
  <c r="AD324" i="24"/>
  <c r="AZ324" i="28" s="1"/>
  <c r="AD36" i="20"/>
  <c r="AE82" i="14"/>
  <c r="AD81" i="20"/>
  <c r="AD364" i="24"/>
  <c r="AZ364" i="28" s="1"/>
  <c r="BB364" i="28" s="1"/>
  <c r="AD429" i="17"/>
  <c r="AD42" i="23" s="1"/>
  <c r="AD36" i="17"/>
  <c r="AD422" i="17" s="1"/>
  <c r="AD35" i="23" s="1"/>
  <c r="AF90" i="23"/>
  <c r="AG91" i="17"/>
  <c r="AF373" i="25"/>
  <c r="BG373" i="28" s="1"/>
  <c r="AD29" i="25"/>
  <c r="BA29" i="28" s="1"/>
  <c r="BB29" i="28" s="1"/>
  <c r="AD426" i="17"/>
  <c r="AD39" i="23" s="1"/>
  <c r="AD70" i="17"/>
  <c r="AD65" i="25" s="1"/>
  <c r="BA65" i="28" s="1"/>
  <c r="BB65" i="28" s="1"/>
  <c r="AE44" i="25"/>
  <c r="BD44" i="28" s="1"/>
  <c r="AE430" i="17"/>
  <c r="AD329" i="25"/>
  <c r="BA329" i="28" s="1"/>
  <c r="AD53" i="25"/>
  <c r="BA53" i="28" s="1"/>
  <c r="AC323" i="25"/>
  <c r="AX323" i="28" s="1"/>
  <c r="AY323" i="28" s="1"/>
  <c r="AD39" i="25"/>
  <c r="BA39" i="28" s="1"/>
  <c r="BB39" i="28" s="1"/>
  <c r="AD425" i="17"/>
  <c r="AD72" i="17"/>
  <c r="AD67" i="25" s="1"/>
  <c r="BA67" i="28" s="1"/>
  <c r="BB67" i="28" s="1"/>
  <c r="AE42" i="17"/>
  <c r="AE428" i="17" s="1"/>
  <c r="AD421" i="17"/>
  <c r="AD34" i="23" s="1"/>
  <c r="AE424" i="17"/>
  <c r="AE37" i="23" s="1"/>
  <c r="AC352" i="25"/>
  <c r="AX352" i="28" s="1"/>
  <c r="AY352" i="28" s="1"/>
  <c r="AF94" i="23"/>
  <c r="AG95" i="17"/>
  <c r="AF377" i="25"/>
  <c r="BG377" i="28" s="1"/>
  <c r="AE463" i="17"/>
  <c r="AE72" i="25"/>
  <c r="BD72" i="28" s="1"/>
  <c r="AC451" i="17"/>
  <c r="AC64" i="23" s="1"/>
  <c r="AE30" i="23"/>
  <c r="AH85" i="23"/>
  <c r="AC70" i="23"/>
  <c r="AD28" i="23"/>
  <c r="AE460" i="17"/>
  <c r="AE69" i="25"/>
  <c r="BD69" i="28" s="1"/>
  <c r="AD61" i="25"/>
  <c r="BA61" i="28" s="1"/>
  <c r="BB61" i="28" s="1"/>
  <c r="AH320" i="25"/>
  <c r="BM320" i="28" s="1"/>
  <c r="AH287" i="25"/>
  <c r="BM287" i="28" s="1"/>
  <c r="AG83" i="25"/>
  <c r="BJ83" i="28" s="1"/>
  <c r="AC308" i="25"/>
  <c r="AX308" i="28" s="1"/>
  <c r="AY308" i="28" s="1"/>
  <c r="AC307" i="25"/>
  <c r="AX307" i="28" s="1"/>
  <c r="AY307" i="28" s="1"/>
  <c r="AB336" i="25"/>
  <c r="AU336" i="28" s="1"/>
  <c r="AB345" i="25"/>
  <c r="AU345" i="28" s="1"/>
  <c r="AV345" i="28" s="1"/>
  <c r="AD28" i="25"/>
  <c r="BA28" i="28" s="1"/>
  <c r="BB28" i="28" s="1"/>
  <c r="AC309" i="25"/>
  <c r="AX309" i="28" s="1"/>
  <c r="AY309" i="28" s="1"/>
  <c r="AF374" i="25"/>
  <c r="BG374" i="28" s="1"/>
  <c r="AC354" i="25"/>
  <c r="AX354" i="28" s="1"/>
  <c r="AY354" i="28" s="1"/>
  <c r="AH265" i="25"/>
  <c r="BM265" i="28" s="1"/>
  <c r="AH294" i="25"/>
  <c r="BM294" i="28" s="1"/>
  <c r="AD355" i="25"/>
  <c r="BA355" i="28" s="1"/>
  <c r="AF31" i="25"/>
  <c r="BG31" i="28" s="1"/>
  <c r="AG78" i="25"/>
  <c r="BJ78" i="28" s="1"/>
  <c r="AD73" i="25"/>
  <c r="BA73" i="28" s="1"/>
  <c r="BB73" i="28" s="1"/>
  <c r="AE70" i="25"/>
  <c r="BD70" i="28" s="1"/>
  <c r="AF372" i="25"/>
  <c r="BG372" i="28" s="1"/>
  <c r="AF363" i="25"/>
  <c r="BG363" i="28" s="1"/>
  <c r="AH282" i="25"/>
  <c r="BM282" i="28" s="1"/>
  <c r="AG82" i="25"/>
  <c r="BJ82" i="28" s="1"/>
  <c r="AE380" i="25"/>
  <c r="BD380" i="28" s="1"/>
  <c r="AG99" i="25"/>
  <c r="BJ99" i="28" s="1"/>
  <c r="AH192" i="25"/>
  <c r="BM192" i="28" s="1"/>
  <c r="AH87" i="22"/>
  <c r="AH268" i="25"/>
  <c r="BM268" i="28" s="1"/>
  <c r="AB314" i="25"/>
  <c r="AU314" i="28" s="1"/>
  <c r="AV314" i="28" s="1"/>
  <c r="AH375" i="25"/>
  <c r="BM375" i="28" s="1"/>
  <c r="AH193" i="25"/>
  <c r="BM193" i="28" s="1"/>
  <c r="AH94" i="22"/>
  <c r="AH274" i="25"/>
  <c r="BM274" i="28" s="1"/>
  <c r="AD12" i="25"/>
  <c r="BA12" i="28" s="1"/>
  <c r="AH111" i="25"/>
  <c r="BM111" i="28" s="1"/>
  <c r="AH362" i="25"/>
  <c r="BM362" i="28" s="1"/>
  <c r="AH185" i="25"/>
  <c r="BM185" i="28" s="1"/>
  <c r="AH48" i="22"/>
  <c r="AH202" i="25"/>
  <c r="BM202" i="28" s="1"/>
  <c r="AH103" i="22"/>
  <c r="AH275" i="25"/>
  <c r="BM275" i="28" s="1"/>
  <c r="AH108" i="25"/>
  <c r="BM108" i="28" s="1"/>
  <c r="AD30" i="25"/>
  <c r="BA30" i="28" s="1"/>
  <c r="BB30" i="28" s="1"/>
  <c r="AD324" i="25"/>
  <c r="BA324" i="28" s="1"/>
  <c r="AD358" i="25"/>
  <c r="BA358" i="28" s="1"/>
  <c r="AD338" i="25"/>
  <c r="BA338" i="28" s="1"/>
  <c r="AC342" i="25"/>
  <c r="AX342" i="28" s="1"/>
  <c r="AY342" i="28" s="1"/>
  <c r="AG84" i="25"/>
  <c r="BJ84" i="28" s="1"/>
  <c r="AC351" i="25"/>
  <c r="AX351" i="28" s="1"/>
  <c r="AY351" i="28" s="1"/>
  <c r="AF79" i="17"/>
  <c r="AE361" i="25"/>
  <c r="BD361" i="28" s="1"/>
  <c r="AH200" i="25"/>
  <c r="BM200" i="28" s="1"/>
  <c r="AH101" i="22"/>
  <c r="AH205" i="25"/>
  <c r="BM205" i="28" s="1"/>
  <c r="AH110" i="22"/>
  <c r="AH284" i="25"/>
  <c r="BM284" i="28" s="1"/>
  <c r="AA298" i="25"/>
  <c r="AR298" i="28" s="1"/>
  <c r="AS298" i="28" s="1"/>
  <c r="AD313" i="25"/>
  <c r="BA313" i="28" s="1"/>
  <c r="AF364" i="25"/>
  <c r="BG364" i="28" s="1"/>
  <c r="AD340" i="25"/>
  <c r="BA340" i="28" s="1"/>
  <c r="AC349" i="25"/>
  <c r="AX349" i="28" s="1"/>
  <c r="AY349" i="28" s="1"/>
  <c r="AE301" i="25"/>
  <c r="BD301" i="28" s="1"/>
  <c r="AE45" i="25"/>
  <c r="BD45" i="28" s="1"/>
  <c r="AB17" i="25"/>
  <c r="AU17" i="28" s="1"/>
  <c r="AV17" i="28" s="1"/>
  <c r="AD59" i="25"/>
  <c r="BA59" i="28" s="1"/>
  <c r="AH150" i="25"/>
  <c r="BM150" i="28" s="1"/>
  <c r="AH13" i="22"/>
  <c r="AH366" i="25"/>
  <c r="BM366" i="28" s="1"/>
  <c r="AH186" i="25"/>
  <c r="BM186" i="28" s="1"/>
  <c r="AH60" i="22"/>
  <c r="AC300" i="25"/>
  <c r="AX300" i="28" s="1"/>
  <c r="AH232" i="25"/>
  <c r="BM232" i="28" s="1"/>
  <c r="AH187" i="25"/>
  <c r="BM187" i="28" s="1"/>
  <c r="AH72" i="22"/>
  <c r="AH207" i="25"/>
  <c r="BM207" i="28" s="1"/>
  <c r="AH112" i="22"/>
  <c r="AH269" i="25"/>
  <c r="BM269" i="28" s="1"/>
  <c r="AC383" i="25"/>
  <c r="AX383" i="28" s="1"/>
  <c r="AC50" i="25"/>
  <c r="AX50" i="28" s="1"/>
  <c r="AE46" i="25"/>
  <c r="BD46" i="28" s="1"/>
  <c r="AC311" i="25"/>
  <c r="AX311" i="28" s="1"/>
  <c r="AY311" i="28" s="1"/>
  <c r="AE25" i="25"/>
  <c r="BD25" i="28" s="1"/>
  <c r="AE334" i="25"/>
  <c r="BD334" i="28" s="1"/>
  <c r="AE302" i="25"/>
  <c r="BD302" i="28" s="1"/>
  <c r="AC306" i="25"/>
  <c r="AX306" i="28" s="1"/>
  <c r="AY306" i="28" s="1"/>
  <c r="AA9" i="25"/>
  <c r="AR9" i="28" s="1"/>
  <c r="AS9" i="28" s="1"/>
  <c r="AD35" i="25"/>
  <c r="BA35" i="28" s="1"/>
  <c r="BB35" i="28" s="1"/>
  <c r="AE38" i="25"/>
  <c r="BD38" i="28" s="1"/>
  <c r="AH183" i="25"/>
  <c r="BM183" i="28" s="1"/>
  <c r="AH46" i="22"/>
  <c r="AH223" i="25"/>
  <c r="BM223" i="28" s="1"/>
  <c r="AH128" i="22"/>
  <c r="AH267" i="25"/>
  <c r="BM267" i="28" s="1"/>
  <c r="AD101" i="25"/>
  <c r="BA101" i="28" s="1"/>
  <c r="AC339" i="25"/>
  <c r="AX339" i="28" s="1"/>
  <c r="AD41" i="25"/>
  <c r="BA41" i="28" s="1"/>
  <c r="AH190" i="25"/>
  <c r="BM190" i="28" s="1"/>
  <c r="AH85" i="22"/>
  <c r="AH221" i="25"/>
  <c r="BM221" i="28" s="1"/>
  <c r="AH126" i="22"/>
  <c r="AH272" i="25"/>
  <c r="BM272" i="28" s="1"/>
  <c r="AH384" i="25"/>
  <c r="BM384" i="28" s="1"/>
  <c r="AC310" i="25"/>
  <c r="AX310" i="28" s="1"/>
  <c r="AY310" i="28" s="1"/>
  <c r="AD80" i="25"/>
  <c r="BA80" i="28" s="1"/>
  <c r="AG98" i="25"/>
  <c r="BJ98" i="28" s="1"/>
  <c r="AC350" i="25"/>
  <c r="AX350" i="28" s="1"/>
  <c r="AY350" i="28" s="1"/>
  <c r="AD51" i="25"/>
  <c r="BA51" i="28" s="1"/>
  <c r="AC321" i="25"/>
  <c r="AX321" i="28" s="1"/>
  <c r="AY321" i="28" s="1"/>
  <c r="AC63" i="17"/>
  <c r="AC60" i="25"/>
  <c r="AX60" i="28" s="1"/>
  <c r="AY60" i="28" s="1"/>
  <c r="AE29" i="17"/>
  <c r="AD316" i="25"/>
  <c r="BA316" i="28" s="1"/>
  <c r="AD442" i="17"/>
  <c r="AD55" i="23" s="1"/>
  <c r="AC353" i="25"/>
  <c r="AX353" i="28" s="1"/>
  <c r="AY353" i="28" s="1"/>
  <c r="AH368" i="25"/>
  <c r="BM368" i="28" s="1"/>
  <c r="AE318" i="25"/>
  <c r="BD318" i="28" s="1"/>
  <c r="AD69" i="17"/>
  <c r="AH72" i="21"/>
  <c r="AH48" i="21"/>
  <c r="AH85" i="21"/>
  <c r="AD71" i="17"/>
  <c r="AI86" i="17"/>
  <c r="AH46" i="21"/>
  <c r="AH101" i="21"/>
  <c r="AH110" i="21"/>
  <c r="AG92" i="17"/>
  <c r="AH117" i="21"/>
  <c r="AH13" i="21"/>
  <c r="AH87" i="21"/>
  <c r="AH94" i="21"/>
  <c r="AG475" i="17"/>
  <c r="AG88" i="23" s="1"/>
  <c r="AH60" i="21"/>
  <c r="AH103" i="21"/>
  <c r="AD68" i="17"/>
  <c r="AG81" i="17"/>
  <c r="AD52" i="17"/>
  <c r="AD23" i="17"/>
  <c r="AD24" i="17"/>
  <c r="AE411" i="17"/>
  <c r="AE24" i="23" s="1"/>
  <c r="AF485" i="17"/>
  <c r="AF98" i="23" s="1"/>
  <c r="AD427" i="17"/>
  <c r="AD40" i="23" s="1"/>
  <c r="AD444" i="17"/>
  <c r="AD57" i="23" s="1"/>
  <c r="AF417" i="17"/>
  <c r="AF30" i="23" s="1"/>
  <c r="AG469" i="17"/>
  <c r="AG82" i="23" s="1"/>
  <c r="AF47" i="17"/>
  <c r="AD67" i="17"/>
  <c r="AG494" i="17"/>
  <c r="AG107" i="23" s="1"/>
  <c r="AI33" i="17"/>
  <c r="AG474" i="17"/>
  <c r="AG87" i="23" s="1"/>
  <c r="AD21" i="17"/>
  <c r="AF15" i="17"/>
  <c r="AE431" i="17"/>
  <c r="AE44" i="23" s="1"/>
  <c r="AG495" i="17"/>
  <c r="AG108" i="23" s="1"/>
  <c r="AF486" i="17"/>
  <c r="AF99" i="23" s="1"/>
  <c r="AD443" i="17"/>
  <c r="AD56" i="23" s="1"/>
  <c r="AE26" i="17"/>
  <c r="AE76" i="17"/>
  <c r="AD22" i="17"/>
  <c r="AD450" i="17"/>
  <c r="AD63" i="23" s="1"/>
  <c r="AI93" i="17"/>
  <c r="AD398" i="17"/>
  <c r="AD11" i="23" s="1"/>
  <c r="AI80" i="17"/>
  <c r="AE432" i="17"/>
  <c r="AE45" i="23" s="1"/>
  <c r="AD416" i="17"/>
  <c r="AD29" i="23" s="1"/>
  <c r="AD20" i="17"/>
  <c r="AD445" i="17"/>
  <c r="AD58" i="23" s="1"/>
  <c r="AF14" i="17"/>
  <c r="AG90" i="17"/>
  <c r="AI84" i="17"/>
  <c r="AG82" i="17"/>
  <c r="AD464" i="17"/>
  <c r="AD77" i="23" s="1"/>
  <c r="AD414" i="17"/>
  <c r="AD27" i="23" s="1"/>
  <c r="AD471" i="17"/>
  <c r="AD84" i="23" s="1"/>
  <c r="AA395" i="17"/>
  <c r="AA8" i="23" s="1"/>
  <c r="AF487" i="17"/>
  <c r="AF100" i="23" s="1"/>
  <c r="AE461" i="17"/>
  <c r="AE74" i="23" s="1"/>
  <c r="AE446" i="17"/>
  <c r="AE59" i="23" s="1"/>
  <c r="AC436" i="17"/>
  <c r="AC49" i="23" s="1"/>
  <c r="AG473" i="17"/>
  <c r="AG86" i="23" s="1"/>
  <c r="AD19" i="17"/>
  <c r="AH282" i="17"/>
  <c r="AD55" i="17"/>
  <c r="AH488" i="17"/>
  <c r="AH101" i="23" s="1"/>
  <c r="AC49" i="17"/>
  <c r="AE51" i="17"/>
  <c r="AB11" i="17"/>
  <c r="AE73" i="17"/>
  <c r="AE37" i="17"/>
  <c r="AE53" i="17"/>
  <c r="AD497" i="17"/>
  <c r="AD110" i="23" s="1"/>
  <c r="AD106" i="17"/>
  <c r="AI107" i="17"/>
  <c r="AH489" i="17"/>
  <c r="AH102" i="23" s="1"/>
  <c r="AF98" i="17"/>
  <c r="AI388" i="17"/>
  <c r="AI285" i="17"/>
  <c r="AI161" i="17"/>
  <c r="AE6" i="14"/>
  <c r="AJ5" i="17"/>
  <c r="AC27" i="17"/>
  <c r="AB403" i="17"/>
  <c r="AB16" i="23" s="1"/>
  <c r="AD13" i="17"/>
  <c r="AD452" i="17"/>
  <c r="AD65" i="23" s="1"/>
  <c r="AE137" i="14"/>
  <c r="AE228" i="14"/>
  <c r="AE148" i="14"/>
  <c r="AE168" i="14"/>
  <c r="AE146" i="14"/>
  <c r="AE139" i="14"/>
  <c r="AE373" i="14"/>
  <c r="AE293" i="14"/>
  <c r="AE307" i="14"/>
  <c r="AE312" i="14"/>
  <c r="AE242" i="14"/>
  <c r="AE314" i="14"/>
  <c r="AE382" i="14"/>
  <c r="AE138" i="14"/>
  <c r="AE272" i="14"/>
  <c r="AE318" i="14"/>
  <c r="AE305" i="14"/>
  <c r="AE357" i="14"/>
  <c r="AE241" i="14"/>
  <c r="AE258" i="14"/>
  <c r="AE209" i="14"/>
  <c r="AE296" i="14"/>
  <c r="AE295" i="14"/>
  <c r="AE297" i="14"/>
  <c r="AE206" i="14"/>
  <c r="AE308" i="14"/>
  <c r="AE367" i="14"/>
  <c r="AE309" i="14"/>
  <c r="AE220" i="14"/>
  <c r="AE233" i="14"/>
  <c r="AE205" i="14"/>
  <c r="AE150" i="14"/>
  <c r="AE179" i="14"/>
  <c r="AE142" i="14"/>
  <c r="AE145" i="14"/>
  <c r="AE316" i="14"/>
  <c r="AE249" i="14"/>
  <c r="AE202" i="14"/>
  <c r="AE129" i="14"/>
  <c r="AE135" i="14"/>
  <c r="AE169" i="14"/>
  <c r="AE141" i="14"/>
  <c r="AE172" i="14"/>
  <c r="AE371" i="14"/>
  <c r="AE337" i="14"/>
  <c r="AE275" i="14"/>
  <c r="AE259" i="14"/>
  <c r="AE339" i="14"/>
  <c r="AE374" i="14"/>
  <c r="AE343" i="14"/>
  <c r="AE270" i="14"/>
  <c r="AE332" i="14"/>
  <c r="AE188" i="14"/>
  <c r="AE193" i="14"/>
  <c r="AE215" i="14"/>
  <c r="AE240" i="14"/>
  <c r="AE300" i="14"/>
  <c r="AE269" i="14"/>
  <c r="AE192" i="14"/>
  <c r="AE170" i="14"/>
  <c r="AE290" i="14"/>
  <c r="AE265" i="14"/>
  <c r="AE140" i="14"/>
  <c r="AE176" i="14"/>
  <c r="AE136" i="14"/>
  <c r="AE119" i="14"/>
  <c r="AE156" i="14"/>
  <c r="AE151" i="14"/>
  <c r="AE380" i="14"/>
  <c r="AE248" i="14"/>
  <c r="AE353" i="14"/>
  <c r="AE303" i="14"/>
  <c r="AE338" i="14"/>
  <c r="AE299" i="14"/>
  <c r="AE345" i="14"/>
  <c r="AE364" i="14"/>
  <c r="AE243" i="14"/>
  <c r="AE306" i="14"/>
  <c r="AE266" i="14"/>
  <c r="AE326" i="14"/>
  <c r="AE177" i="14"/>
  <c r="AE230" i="14"/>
  <c r="AE163" i="14"/>
  <c r="AE207" i="14"/>
  <c r="AE226" i="14"/>
  <c r="AE219" i="14"/>
  <c r="AE195" i="14"/>
  <c r="AE128" i="14"/>
  <c r="AE344" i="14"/>
  <c r="AE213" i="14"/>
  <c r="AE342" i="14"/>
  <c r="AE313" i="14"/>
  <c r="AE333" i="14"/>
  <c r="AE351" i="14"/>
  <c r="AE298" i="14"/>
  <c r="AE189" i="14"/>
  <c r="AE144" i="14"/>
  <c r="AE162" i="14"/>
  <c r="AE187" i="14"/>
  <c r="AE154" i="14"/>
  <c r="AE203" i="14"/>
  <c r="AE131" i="14"/>
  <c r="AE167" i="14"/>
  <c r="AE127" i="14"/>
  <c r="AE130" i="14"/>
  <c r="AE390" i="14"/>
  <c r="AE346" i="14"/>
  <c r="AE355" i="14"/>
  <c r="AE273" i="14"/>
  <c r="AE381" i="14"/>
  <c r="AE301" i="14"/>
  <c r="AE302" i="14"/>
  <c r="AE350" i="14"/>
  <c r="AE354" i="14"/>
  <c r="AE340" i="14"/>
  <c r="AE214" i="14"/>
  <c r="AE256" i="14"/>
  <c r="AE222" i="14"/>
  <c r="AE217" i="14"/>
  <c r="AE191" i="14"/>
  <c r="AE180" i="14"/>
  <c r="AE231" i="14"/>
  <c r="AE208" i="14"/>
  <c r="AE186" i="14"/>
  <c r="AE133" i="14"/>
  <c r="AE182" i="14"/>
  <c r="AE328" i="14"/>
  <c r="AE310" i="14"/>
  <c r="AE291" i="14"/>
  <c r="AE352" i="14"/>
  <c r="AE218" i="14"/>
  <c r="AE250" i="14"/>
  <c r="AE143" i="14"/>
  <c r="AE315" i="14"/>
  <c r="AE225" i="14"/>
  <c r="AE183" i="14"/>
  <c r="AE155" i="14"/>
  <c r="AE383" i="14"/>
  <c r="AE229" i="14"/>
  <c r="AE311" i="14"/>
  <c r="AE274" i="14"/>
  <c r="AE190" i="14"/>
  <c r="AE152" i="14"/>
  <c r="AE341" i="14"/>
  <c r="AE132" i="14"/>
  <c r="AE122" i="14"/>
  <c r="AE149" i="14"/>
  <c r="AE325" i="14"/>
  <c r="AE330" i="14"/>
  <c r="AE358" i="14"/>
  <c r="AE267" i="14"/>
  <c r="AE331" i="14"/>
  <c r="AE257" i="14"/>
  <c r="AE372" i="14"/>
  <c r="AE304" i="14"/>
  <c r="AE356" i="14"/>
  <c r="AE294" i="14"/>
  <c r="AE210" i="14"/>
  <c r="AE216" i="14"/>
  <c r="AE286" i="14"/>
  <c r="AE234" i="14"/>
  <c r="AE287" i="14"/>
  <c r="AE227" i="14"/>
  <c r="AE201" i="14"/>
  <c r="AE194" i="14"/>
  <c r="AE174" i="14"/>
  <c r="AE317" i="14"/>
  <c r="AE368" i="14"/>
  <c r="AE173" i="14"/>
  <c r="AE120" i="14"/>
  <c r="AE147" i="14"/>
  <c r="AE389" i="14"/>
  <c r="AE178" i="14"/>
  <c r="AE153" i="14"/>
  <c r="AE175" i="14"/>
  <c r="AE334" i="14"/>
  <c r="AE327" i="14"/>
  <c r="AE365" i="14"/>
  <c r="AE292" i="14"/>
  <c r="AE349" i="14"/>
  <c r="AE166" i="14"/>
  <c r="AE319" i="14"/>
  <c r="AE329" i="14"/>
  <c r="AE366" i="14"/>
  <c r="AE271" i="14"/>
  <c r="AE184" i="14"/>
  <c r="AE221" i="14"/>
  <c r="AE204" i="14"/>
  <c r="AE244" i="14"/>
  <c r="AE232" i="14"/>
  <c r="AE247" i="14"/>
  <c r="AE185" i="14"/>
  <c r="AE123" i="14"/>
  <c r="AE121" i="14"/>
  <c r="AE268" i="14"/>
  <c r="AE181" i="14"/>
  <c r="AE171" i="14"/>
  <c r="AE134" i="14"/>
  <c r="AD420" i="17" l="1"/>
  <c r="AD33" i="23" s="1"/>
  <c r="AD18" i="25"/>
  <c r="BA18" i="28" s="1"/>
  <c r="BB18" i="28" s="1"/>
  <c r="AE197" i="24"/>
  <c r="BC197" i="28" s="1"/>
  <c r="BE197" i="28" s="1"/>
  <c r="AE98" i="19"/>
  <c r="AE34" i="19"/>
  <c r="AE171" i="24"/>
  <c r="BC171" i="28" s="1"/>
  <c r="BE171" i="28" s="1"/>
  <c r="AE43" i="19"/>
  <c r="AE180" i="24"/>
  <c r="BC180" i="28" s="1"/>
  <c r="BE180" i="28" s="1"/>
  <c r="AE135" i="24"/>
  <c r="BC135" i="28" s="1"/>
  <c r="BE135" i="28" s="1"/>
  <c r="AE54" i="19"/>
  <c r="AE31" i="19"/>
  <c r="AE168" i="24"/>
  <c r="BC168" i="28" s="1"/>
  <c r="BE168" i="28" s="1"/>
  <c r="AE42" i="19"/>
  <c r="AE179" i="24"/>
  <c r="BC179" i="28" s="1"/>
  <c r="BE179" i="28" s="1"/>
  <c r="AE177" i="24"/>
  <c r="BC177" i="28" s="1"/>
  <c r="BE177" i="28" s="1"/>
  <c r="AE40" i="19"/>
  <c r="AE56" i="19"/>
  <c r="AE67" i="19"/>
  <c r="AE239" i="14"/>
  <c r="AE88" i="19"/>
  <c r="AE240" i="24"/>
  <c r="BC240" i="28" s="1"/>
  <c r="BE240" i="28" s="1"/>
  <c r="AE21" i="18"/>
  <c r="AE21" i="19"/>
  <c r="AE158" i="24"/>
  <c r="BC158" i="28" s="1"/>
  <c r="BE158" i="28" s="1"/>
  <c r="AE170" i="24"/>
  <c r="BC170" i="28" s="1"/>
  <c r="BE170" i="28" s="1"/>
  <c r="AE33" i="19"/>
  <c r="AE49" i="19"/>
  <c r="AE200" i="14"/>
  <c r="AE37" i="19"/>
  <c r="AE174" i="24"/>
  <c r="BC174" i="28" s="1"/>
  <c r="BE174" i="28" s="1"/>
  <c r="AE79" i="19"/>
  <c r="AE74" i="19"/>
  <c r="AE63" i="19"/>
  <c r="AE19" i="18"/>
  <c r="AE238" i="24"/>
  <c r="BC238" i="28" s="1"/>
  <c r="BE238" i="28" s="1"/>
  <c r="AE172" i="24"/>
  <c r="BC172" i="28" s="1"/>
  <c r="BE172" i="28" s="1"/>
  <c r="AE35" i="19"/>
  <c r="AE246" i="14"/>
  <c r="AE95" i="19"/>
  <c r="AE194" i="24"/>
  <c r="BC194" i="28" s="1"/>
  <c r="BE194" i="28" s="1"/>
  <c r="AE75" i="19"/>
  <c r="AE127" i="24"/>
  <c r="BC127" i="28" s="1"/>
  <c r="BE127" i="28" s="1"/>
  <c r="AE165" i="24"/>
  <c r="BC165" i="28" s="1"/>
  <c r="BE165" i="28" s="1"/>
  <c r="AE28" i="19"/>
  <c r="AE55" i="19"/>
  <c r="AE53" i="19"/>
  <c r="AE239" i="24"/>
  <c r="BC239" i="28" s="1"/>
  <c r="BE239" i="28" s="1"/>
  <c r="AE20" i="18"/>
  <c r="AE264" i="14"/>
  <c r="AE278" i="14"/>
  <c r="AE113" i="19"/>
  <c r="AE208" i="24"/>
  <c r="BC208" i="28" s="1"/>
  <c r="BE208" i="28" s="1"/>
  <c r="AE80" i="19"/>
  <c r="AE230" i="24"/>
  <c r="BC230" i="28" s="1"/>
  <c r="BE230" i="28" s="1"/>
  <c r="AE11" i="18"/>
  <c r="AE241" i="24"/>
  <c r="BC241" i="28" s="1"/>
  <c r="BE241" i="28" s="1"/>
  <c r="AE22" i="18"/>
  <c r="AE39" i="19"/>
  <c r="AE176" i="24"/>
  <c r="BC176" i="28" s="1"/>
  <c r="BE176" i="28" s="1"/>
  <c r="AE11" i="19"/>
  <c r="AE148" i="24"/>
  <c r="BC148" i="28" s="1"/>
  <c r="BE148" i="28" s="1"/>
  <c r="AE41" i="19"/>
  <c r="AE178" i="24"/>
  <c r="BC178" i="28" s="1"/>
  <c r="BE178" i="28" s="1"/>
  <c r="AE57" i="19"/>
  <c r="AE50" i="19"/>
  <c r="AE92" i="19"/>
  <c r="AE82" i="19"/>
  <c r="AE117" i="19"/>
  <c r="AE212" i="24"/>
  <c r="BC212" i="28" s="1"/>
  <c r="BE212" i="28" s="1"/>
  <c r="AE65" i="19"/>
  <c r="AE78" i="19"/>
  <c r="AE81" i="19"/>
  <c r="AE106" i="19"/>
  <c r="AE122" i="19"/>
  <c r="AE217" i="24"/>
  <c r="BC217" i="28" s="1"/>
  <c r="BE217" i="28" s="1"/>
  <c r="AE52" i="19"/>
  <c r="AE361" i="14"/>
  <c r="AE229" i="24"/>
  <c r="BC229" i="28" s="1"/>
  <c r="BE229" i="28" s="1"/>
  <c r="AE377" i="14"/>
  <c r="AE10" i="18"/>
  <c r="AE285" i="14"/>
  <c r="AE386" i="14"/>
  <c r="AE322" i="14"/>
  <c r="AE393" i="14"/>
  <c r="AE66" i="19"/>
  <c r="AE70" i="19"/>
  <c r="AE25" i="19"/>
  <c r="AE162" i="24"/>
  <c r="BC162" i="28" s="1"/>
  <c r="BE162" i="28" s="1"/>
  <c r="AE36" i="19"/>
  <c r="AE173" i="24"/>
  <c r="BC173" i="28" s="1"/>
  <c r="BE173" i="28" s="1"/>
  <c r="AE89" i="19"/>
  <c r="AE29" i="19"/>
  <c r="AE166" i="24"/>
  <c r="BC166" i="28" s="1"/>
  <c r="BE166" i="28" s="1"/>
  <c r="AE69" i="19"/>
  <c r="AE64" i="19"/>
  <c r="AE77" i="19"/>
  <c r="AE255" i="14"/>
  <c r="AE104" i="19"/>
  <c r="AE50" i="18"/>
  <c r="AE68" i="19"/>
  <c r="AE81" i="18"/>
  <c r="AE119" i="24"/>
  <c r="BC119" i="28" s="1"/>
  <c r="BE119" i="28" s="1"/>
  <c r="AE169" i="24"/>
  <c r="BC169" i="28" s="1"/>
  <c r="BE169" i="28" s="1"/>
  <c r="AE32" i="19"/>
  <c r="AE58" i="19"/>
  <c r="AE164" i="24"/>
  <c r="BC164" i="28" s="1"/>
  <c r="BE164" i="28" s="1"/>
  <c r="AE27" i="19"/>
  <c r="AE62" i="19"/>
  <c r="AE114" i="19"/>
  <c r="AE209" i="24"/>
  <c r="BC209" i="28" s="1"/>
  <c r="BE209" i="28" s="1"/>
  <c r="AE56" i="18"/>
  <c r="AE248" i="24"/>
  <c r="BC248" i="28" s="1"/>
  <c r="BE248" i="28" s="1"/>
  <c r="AE29" i="18"/>
  <c r="AE73" i="19"/>
  <c r="AE224" i="14"/>
  <c r="AE119" i="19"/>
  <c r="AE214" i="24"/>
  <c r="BC214" i="28" s="1"/>
  <c r="BE214" i="28" s="1"/>
  <c r="AE18" i="18"/>
  <c r="AE237" i="24"/>
  <c r="BC237" i="28" s="1"/>
  <c r="BE237" i="28" s="1"/>
  <c r="AE243" i="24"/>
  <c r="BC243" i="28" s="1"/>
  <c r="BE243" i="28" s="1"/>
  <c r="AE24" i="18"/>
  <c r="AE64" i="18"/>
  <c r="AE30" i="18"/>
  <c r="AE249" i="24"/>
  <c r="BC249" i="28" s="1"/>
  <c r="BE249" i="28" s="1"/>
  <c r="AE33" i="18"/>
  <c r="AE252" i="24"/>
  <c r="BC252" i="28" s="1"/>
  <c r="BE252" i="28" s="1"/>
  <c r="AE42" i="18"/>
  <c r="AE261" i="24"/>
  <c r="BC261" i="28" s="1"/>
  <c r="BE261" i="28" s="1"/>
  <c r="AE92" i="18"/>
  <c r="AE90" i="18"/>
  <c r="AE80" i="18"/>
  <c r="AE75" i="18"/>
  <c r="AE78" i="18"/>
  <c r="AE91" i="19"/>
  <c r="AE213" i="24"/>
  <c r="BC213" i="28" s="1"/>
  <c r="BE213" i="28" s="1"/>
  <c r="AE118" i="19"/>
  <c r="AE120" i="19"/>
  <c r="AE215" i="24"/>
  <c r="BC215" i="28" s="1"/>
  <c r="BE215" i="28" s="1"/>
  <c r="AE97" i="19"/>
  <c r="AE196" i="24"/>
  <c r="BC196" i="28" s="1"/>
  <c r="BE196" i="28" s="1"/>
  <c r="AE53" i="18"/>
  <c r="AE247" i="24"/>
  <c r="BC247" i="28" s="1"/>
  <c r="BE247" i="28" s="1"/>
  <c r="AE28" i="18"/>
  <c r="AE76" i="18"/>
  <c r="AE74" i="18"/>
  <c r="AE88" i="18"/>
  <c r="AE363" i="14"/>
  <c r="AE91" i="18"/>
  <c r="AE123" i="24"/>
  <c r="BC123" i="28" s="1"/>
  <c r="BE123" i="28" s="1"/>
  <c r="AE289" i="14"/>
  <c r="AE233" i="24"/>
  <c r="BC233" i="28" s="1"/>
  <c r="BE233" i="28" s="1"/>
  <c r="AE14" i="18"/>
  <c r="AE43" i="18"/>
  <c r="AE262" i="24"/>
  <c r="BC262" i="28" s="1"/>
  <c r="BE262" i="28" s="1"/>
  <c r="AE277" i="24"/>
  <c r="BC277" i="28" s="1"/>
  <c r="BE277" i="28" s="1"/>
  <c r="AE96" i="18"/>
  <c r="AE57" i="18"/>
  <c r="AE26" i="18"/>
  <c r="AE245" i="24"/>
  <c r="BC245" i="28" s="1"/>
  <c r="BE245" i="28" s="1"/>
  <c r="AE69" i="18"/>
  <c r="AE67" i="18"/>
  <c r="AE106" i="18"/>
  <c r="AE237" i="14"/>
  <c r="AE198" i="14"/>
  <c r="AE10" i="19"/>
  <c r="AE147" i="24"/>
  <c r="BC147" i="28" s="1"/>
  <c r="BE147" i="28" s="1"/>
  <c r="AE280" i="14"/>
  <c r="AE262" i="14"/>
  <c r="AE253" i="14"/>
  <c r="AE161" i="14"/>
  <c r="AE151" i="24"/>
  <c r="BC151" i="28" s="1"/>
  <c r="BE151" i="28" s="1"/>
  <c r="AE165" i="14"/>
  <c r="AE14" i="19"/>
  <c r="AE105" i="19"/>
  <c r="AE15" i="18"/>
  <c r="AE234" i="24"/>
  <c r="BC234" i="28" s="1"/>
  <c r="BE234" i="28" s="1"/>
  <c r="AE244" i="24"/>
  <c r="BC244" i="28" s="1"/>
  <c r="BE244" i="28" s="1"/>
  <c r="AE25" i="18"/>
  <c r="AE23" i="18"/>
  <c r="AE242" i="24"/>
  <c r="BC242" i="28" s="1"/>
  <c r="BE242" i="28" s="1"/>
  <c r="AE32" i="18"/>
  <c r="AE251" i="24"/>
  <c r="BC251" i="28" s="1"/>
  <c r="BE251" i="28" s="1"/>
  <c r="AE257" i="24"/>
  <c r="BC257" i="28" s="1"/>
  <c r="BE257" i="28" s="1"/>
  <c r="AE38" i="18"/>
  <c r="AE260" i="24"/>
  <c r="BC260" i="28" s="1"/>
  <c r="BE260" i="28" s="1"/>
  <c r="AE41" i="18"/>
  <c r="AE73" i="18"/>
  <c r="AE348" i="14"/>
  <c r="AE55" i="18"/>
  <c r="AE107" i="18"/>
  <c r="AE105" i="18"/>
  <c r="AE62" i="18"/>
  <c r="AE98" i="18"/>
  <c r="AE279" i="24"/>
  <c r="BC279" i="28" s="1"/>
  <c r="BE279" i="28" s="1"/>
  <c r="AE90" i="19"/>
  <c r="AE116" i="19"/>
  <c r="AE211" i="24"/>
  <c r="BC211" i="28" s="1"/>
  <c r="BE211" i="28" s="1"/>
  <c r="AE16" i="18"/>
  <c r="AE235" i="24"/>
  <c r="BC235" i="28" s="1"/>
  <c r="BE235" i="28" s="1"/>
  <c r="AE115" i="19"/>
  <c r="AE210" i="24"/>
  <c r="BC210" i="28" s="1"/>
  <c r="BE210" i="28" s="1"/>
  <c r="AE256" i="24"/>
  <c r="BC256" i="28" s="1"/>
  <c r="BE256" i="28" s="1"/>
  <c r="AE37" i="18"/>
  <c r="AE216" i="24"/>
  <c r="BC216" i="28" s="1"/>
  <c r="BE216" i="28" s="1"/>
  <c r="AE121" i="19"/>
  <c r="AE246" i="24"/>
  <c r="BC246" i="28" s="1"/>
  <c r="BE246" i="28" s="1"/>
  <c r="AE27" i="18"/>
  <c r="AE63" i="18"/>
  <c r="AE36" i="18"/>
  <c r="AE255" i="24"/>
  <c r="BC255" i="28" s="1"/>
  <c r="BE255" i="28" s="1"/>
  <c r="AE39" i="18"/>
  <c r="AE258" i="24"/>
  <c r="BC258" i="28" s="1"/>
  <c r="BE258" i="28" s="1"/>
  <c r="AE89" i="18"/>
  <c r="AE82" i="18"/>
  <c r="AE253" i="24"/>
  <c r="BC253" i="28" s="1"/>
  <c r="BE253" i="28" s="1"/>
  <c r="AE34" i="18"/>
  <c r="AE79" i="18"/>
  <c r="AE77" i="18"/>
  <c r="AE107" i="19"/>
  <c r="AE250" i="24"/>
  <c r="BC250" i="28" s="1"/>
  <c r="BE250" i="28" s="1"/>
  <c r="AE31" i="18"/>
  <c r="AE259" i="24"/>
  <c r="BC259" i="28" s="1"/>
  <c r="BE259" i="28" s="1"/>
  <c r="AE40" i="18"/>
  <c r="AE51" i="18"/>
  <c r="AE54" i="18"/>
  <c r="AE66" i="18"/>
  <c r="AE70" i="18"/>
  <c r="AE96" i="19"/>
  <c r="AE195" i="24"/>
  <c r="BC195" i="28" s="1"/>
  <c r="BE195" i="28" s="1"/>
  <c r="AE123" i="19"/>
  <c r="AE218" i="24"/>
  <c r="BC218" i="28" s="1"/>
  <c r="BE218" i="28" s="1"/>
  <c r="AE17" i="18"/>
  <c r="AE236" i="24"/>
  <c r="BC236" i="28" s="1"/>
  <c r="BE236" i="28" s="1"/>
  <c r="AE35" i="18"/>
  <c r="AE254" i="24"/>
  <c r="BC254" i="28" s="1"/>
  <c r="BE254" i="28" s="1"/>
  <c r="AE58" i="18"/>
  <c r="AE49" i="18"/>
  <c r="AE324" i="14"/>
  <c r="AE52" i="18"/>
  <c r="AE291" i="24"/>
  <c r="BC291" i="28" s="1"/>
  <c r="BE291" i="28" s="1"/>
  <c r="AE114" i="18"/>
  <c r="AE104" i="18"/>
  <c r="AE379" i="14"/>
  <c r="AE488" i="14" s="1"/>
  <c r="AE61" i="18"/>
  <c r="AE336" i="14"/>
  <c r="AE278" i="24"/>
  <c r="BC278" i="28" s="1"/>
  <c r="BE278" i="28" s="1"/>
  <c r="AE97" i="18"/>
  <c r="AE155" i="24"/>
  <c r="BC155" i="28" s="1"/>
  <c r="BE155" i="28" s="1"/>
  <c r="AE18" i="19"/>
  <c r="AE23" i="19"/>
  <c r="AE160" i="24"/>
  <c r="BC160" i="28" s="1"/>
  <c r="BE160" i="28" s="1"/>
  <c r="AE134" i="24"/>
  <c r="BC134" i="28" s="1"/>
  <c r="BE134" i="28" s="1"/>
  <c r="AE61" i="19"/>
  <c r="AE212" i="14"/>
  <c r="AE115" i="24"/>
  <c r="BC115" i="28" s="1"/>
  <c r="BE115" i="28" s="1"/>
  <c r="AE136" i="24"/>
  <c r="BC136" i="28" s="1"/>
  <c r="BE136" i="28" s="1"/>
  <c r="AE370" i="14"/>
  <c r="AE276" i="24"/>
  <c r="BC276" i="28" s="1"/>
  <c r="BE276" i="28" s="1"/>
  <c r="AE95" i="18"/>
  <c r="AE124" i="24"/>
  <c r="BC124" i="28" s="1"/>
  <c r="BE124" i="28" s="1"/>
  <c r="AE129" i="24"/>
  <c r="BC129" i="28" s="1"/>
  <c r="BE129" i="28" s="1"/>
  <c r="AE138" i="24"/>
  <c r="BC138" i="28" s="1"/>
  <c r="BE138" i="28" s="1"/>
  <c r="AE30" i="19"/>
  <c r="AE167" i="24"/>
  <c r="BC167" i="28" s="1"/>
  <c r="BE167" i="28" s="1"/>
  <c r="AE112" i="24"/>
  <c r="BC112" i="28" s="1"/>
  <c r="BE112" i="28" s="1"/>
  <c r="AE126" i="14"/>
  <c r="AE141" i="24"/>
  <c r="BC141" i="28" s="1"/>
  <c r="BE141" i="28" s="1"/>
  <c r="AE20" i="19"/>
  <c r="AE157" i="24"/>
  <c r="BC157" i="28" s="1"/>
  <c r="BE157" i="28" s="1"/>
  <c r="AE131" i="24"/>
  <c r="BC131" i="28" s="1"/>
  <c r="BE131" i="28" s="1"/>
  <c r="AE159" i="24"/>
  <c r="BC159" i="28" s="1"/>
  <c r="BE159" i="28" s="1"/>
  <c r="AE22" i="19"/>
  <c r="AE26" i="19"/>
  <c r="AE163" i="24"/>
  <c r="BC163" i="28" s="1"/>
  <c r="BE163" i="28" s="1"/>
  <c r="AE117" i="24"/>
  <c r="BC117" i="28" s="1"/>
  <c r="BE117" i="28" s="1"/>
  <c r="AE140" i="24"/>
  <c r="BC140" i="28" s="1"/>
  <c r="BE140" i="28" s="1"/>
  <c r="AE152" i="24"/>
  <c r="BC152" i="28" s="1"/>
  <c r="BE152" i="28" s="1"/>
  <c r="AE15" i="19"/>
  <c r="AE118" i="14"/>
  <c r="AE126" i="24"/>
  <c r="BC126" i="28" s="1"/>
  <c r="BE126" i="28" s="1"/>
  <c r="AE16" i="19"/>
  <c r="AE153" i="24"/>
  <c r="BC153" i="28" s="1"/>
  <c r="BE153" i="28" s="1"/>
  <c r="AE128" i="24"/>
  <c r="BC128" i="28" s="1"/>
  <c r="BE128" i="28" s="1"/>
  <c r="AE113" i="18"/>
  <c r="AE290" i="24"/>
  <c r="BC290" i="28" s="1"/>
  <c r="BE290" i="28" s="1"/>
  <c r="AE388" i="14"/>
  <c r="AE65" i="18"/>
  <c r="AE68" i="18"/>
  <c r="AE116" i="24"/>
  <c r="BC116" i="28" s="1"/>
  <c r="BE116" i="28" s="1"/>
  <c r="AE121" i="24"/>
  <c r="BC121" i="28" s="1"/>
  <c r="BE121" i="28" s="1"/>
  <c r="AE154" i="24"/>
  <c r="BC154" i="28" s="1"/>
  <c r="BE154" i="28" s="1"/>
  <c r="AE17" i="19"/>
  <c r="AE133" i="24"/>
  <c r="BC133" i="28" s="1"/>
  <c r="BE133" i="28" s="1"/>
  <c r="AE132" i="24"/>
  <c r="BC132" i="28" s="1"/>
  <c r="BE132" i="28" s="1"/>
  <c r="AE137" i="24"/>
  <c r="BC137" i="28" s="1"/>
  <c r="BE137" i="28" s="1"/>
  <c r="AE118" i="24"/>
  <c r="BC118" i="28" s="1"/>
  <c r="BE118" i="28" s="1"/>
  <c r="AE51" i="19"/>
  <c r="AE24" i="19"/>
  <c r="AE161" i="24"/>
  <c r="BC161" i="28" s="1"/>
  <c r="BE161" i="28" s="1"/>
  <c r="AE120" i="24"/>
  <c r="BC120" i="28" s="1"/>
  <c r="BE120" i="28" s="1"/>
  <c r="AE76" i="19"/>
  <c r="AE19" i="19"/>
  <c r="AE156" i="24"/>
  <c r="BC156" i="28" s="1"/>
  <c r="BE156" i="28" s="1"/>
  <c r="AE38" i="19"/>
  <c r="AE175" i="24"/>
  <c r="BC175" i="28" s="1"/>
  <c r="BE175" i="28" s="1"/>
  <c r="AE113" i="24"/>
  <c r="BC113" i="28" s="1"/>
  <c r="BE113" i="28" s="1"/>
  <c r="AE139" i="24"/>
  <c r="BC139" i="28" s="1"/>
  <c r="BE139" i="28" s="1"/>
  <c r="AE125" i="24"/>
  <c r="BC125" i="28" s="1"/>
  <c r="BE125" i="28" s="1"/>
  <c r="AE114" i="24"/>
  <c r="BC114" i="28" s="1"/>
  <c r="BE114" i="28" s="1"/>
  <c r="AE122" i="24"/>
  <c r="BC122" i="28" s="1"/>
  <c r="BE122" i="28" s="1"/>
  <c r="AE130" i="24"/>
  <c r="BC130" i="28" s="1"/>
  <c r="BE130" i="28" s="1"/>
  <c r="AE444" i="14"/>
  <c r="AE446" i="14"/>
  <c r="AE486" i="14"/>
  <c r="AE443" i="14"/>
  <c r="AE445" i="14"/>
  <c r="AD225" i="24"/>
  <c r="AZ225" i="28" s="1"/>
  <c r="BB225" i="28" s="1"/>
  <c r="AD130" i="19"/>
  <c r="AE487" i="14"/>
  <c r="AG100" i="25"/>
  <c r="BJ100" i="28" s="1"/>
  <c r="AG496" i="17"/>
  <c r="AF111" i="23"/>
  <c r="AG112" i="17"/>
  <c r="AF389" i="25"/>
  <c r="BG389" i="28" s="1"/>
  <c r="AG32" i="25"/>
  <c r="BJ32" i="28" s="1"/>
  <c r="AG418" i="17"/>
  <c r="BB355" i="28"/>
  <c r="BB59" i="28"/>
  <c r="BB358" i="28"/>
  <c r="BB12" i="28"/>
  <c r="BB316" i="28"/>
  <c r="BB324" i="28"/>
  <c r="BB313" i="28"/>
  <c r="AG89" i="25"/>
  <c r="BJ89" i="28" s="1"/>
  <c r="AG480" i="17"/>
  <c r="AD456" i="17"/>
  <c r="AD69" i="23" s="1"/>
  <c r="AC62" i="20"/>
  <c r="AE43" i="17"/>
  <c r="AE43" i="25" s="1"/>
  <c r="BD43" i="28" s="1"/>
  <c r="AC395" i="14"/>
  <c r="AC296" i="24" s="1"/>
  <c r="AW296" i="28" s="1"/>
  <c r="AD63" i="14"/>
  <c r="AD9" i="14" s="1"/>
  <c r="AC345" i="24"/>
  <c r="AW345" i="28" s="1"/>
  <c r="AE40" i="17"/>
  <c r="AE426" i="17" s="1"/>
  <c r="AE39" i="23" s="1"/>
  <c r="AE468" i="14"/>
  <c r="AE77" i="24"/>
  <c r="BC77" i="28" s="1"/>
  <c r="BE77" i="28" s="1"/>
  <c r="AE39" i="24"/>
  <c r="BC39" i="28" s="1"/>
  <c r="AE425" i="14"/>
  <c r="AD300" i="24"/>
  <c r="AZ300" i="28" s="1"/>
  <c r="BB300" i="28" s="1"/>
  <c r="AD12" i="20"/>
  <c r="AE19" i="24"/>
  <c r="BC19" i="28" s="1"/>
  <c r="AE405" i="14"/>
  <c r="AD93" i="24"/>
  <c r="AZ93" i="28" s="1"/>
  <c r="BB93" i="28" s="1"/>
  <c r="AD48" i="20"/>
  <c r="AD336" i="24"/>
  <c r="AZ336" i="28" s="1"/>
  <c r="BB336" i="28" s="1"/>
  <c r="AD11" i="24"/>
  <c r="AZ11" i="28" s="1"/>
  <c r="AE421" i="14"/>
  <c r="AE35" i="24"/>
  <c r="BC35" i="28" s="1"/>
  <c r="AE31" i="24"/>
  <c r="BC31" i="28" s="1"/>
  <c r="BE31" i="28" s="1"/>
  <c r="AE417" i="14"/>
  <c r="AE23" i="24"/>
  <c r="BC23" i="28" s="1"/>
  <c r="AE409" i="14"/>
  <c r="AD484" i="14"/>
  <c r="AE99" i="14"/>
  <c r="AD98" i="20"/>
  <c r="AE62" i="24"/>
  <c r="BC62" i="28" s="1"/>
  <c r="AE453" i="14"/>
  <c r="AE112" i="14"/>
  <c r="AE106" i="14" s="1"/>
  <c r="AD111" i="20"/>
  <c r="AD389" i="24"/>
  <c r="AZ389" i="28" s="1"/>
  <c r="BB389" i="28" s="1"/>
  <c r="AE406" i="14"/>
  <c r="AE20" i="24"/>
  <c r="BC20" i="28" s="1"/>
  <c r="AD397" i="14"/>
  <c r="AE12" i="14"/>
  <c r="AD11" i="20"/>
  <c r="AD299" i="24"/>
  <c r="AZ299" i="28" s="1"/>
  <c r="AE495" i="14"/>
  <c r="AE99" i="24"/>
  <c r="BC99" i="28" s="1"/>
  <c r="BE99" i="28" s="1"/>
  <c r="AE470" i="14"/>
  <c r="AE79" i="24"/>
  <c r="BC79" i="28" s="1"/>
  <c r="BE79" i="28" s="1"/>
  <c r="AE496" i="14"/>
  <c r="AE100" i="24"/>
  <c r="BC100" i="28" s="1"/>
  <c r="BE100" i="28" s="1"/>
  <c r="AE61" i="24"/>
  <c r="BC61" i="28" s="1"/>
  <c r="AE452" i="14"/>
  <c r="AE65" i="14"/>
  <c r="AE27" i="24"/>
  <c r="BC27" i="28" s="1"/>
  <c r="AE413" i="14"/>
  <c r="AE47" i="24"/>
  <c r="BC47" i="28" s="1"/>
  <c r="BE47" i="28" s="1"/>
  <c r="AE433" i="14"/>
  <c r="AE67" i="24"/>
  <c r="BC67" i="28" s="1"/>
  <c r="AE458" i="14"/>
  <c r="AE437" i="14"/>
  <c r="AE51" i="24"/>
  <c r="BC51" i="28" s="1"/>
  <c r="BE51" i="28" s="1"/>
  <c r="AE63" i="24"/>
  <c r="BC63" i="28" s="1"/>
  <c r="AE454" i="14"/>
  <c r="AE66" i="24"/>
  <c r="BC66" i="28" s="1"/>
  <c r="AE457" i="14"/>
  <c r="AE89" i="24"/>
  <c r="BC89" i="28" s="1"/>
  <c r="BE89" i="28" s="1"/>
  <c r="AE480" i="14"/>
  <c r="AE38" i="24"/>
  <c r="BC38" i="28" s="1"/>
  <c r="BE38" i="28" s="1"/>
  <c r="AE424" i="14"/>
  <c r="AE41" i="24"/>
  <c r="BC41" i="28" s="1"/>
  <c r="BE41" i="28" s="1"/>
  <c r="AE427" i="14"/>
  <c r="AE438" i="14"/>
  <c r="AE52" i="24"/>
  <c r="BC52" i="28" s="1"/>
  <c r="BE52" i="28" s="1"/>
  <c r="AE21" i="24"/>
  <c r="BC21" i="28" s="1"/>
  <c r="AE407" i="14"/>
  <c r="AD64" i="20"/>
  <c r="AD347" i="24"/>
  <c r="AZ347" i="28" s="1"/>
  <c r="AE416" i="14"/>
  <c r="AE30" i="24"/>
  <c r="BC30" i="28" s="1"/>
  <c r="AE469" i="14"/>
  <c r="AE78" i="24"/>
  <c r="BC78" i="28" s="1"/>
  <c r="BE78" i="28" s="1"/>
  <c r="AE64" i="14"/>
  <c r="AD63" i="20"/>
  <c r="AD346" i="24"/>
  <c r="AZ346" i="28" s="1"/>
  <c r="AE428" i="14"/>
  <c r="AE42" i="24"/>
  <c r="BC42" i="28" s="1"/>
  <c r="BE42" i="28" s="1"/>
  <c r="AE467" i="14"/>
  <c r="AE76" i="24"/>
  <c r="BC76" i="28" s="1"/>
  <c r="BE76" i="28" s="1"/>
  <c r="AE88" i="24"/>
  <c r="BC88" i="28" s="1"/>
  <c r="BE88" i="28" s="1"/>
  <c r="AE479" i="14"/>
  <c r="AE101" i="24"/>
  <c r="BC101" i="28" s="1"/>
  <c r="BE101" i="28" s="1"/>
  <c r="AE497" i="14"/>
  <c r="AE73" i="24"/>
  <c r="BC73" i="28" s="1"/>
  <c r="AE464" i="14"/>
  <c r="AE439" i="14"/>
  <c r="AE53" i="24"/>
  <c r="BC53" i="28" s="1"/>
  <c r="BE53" i="28" s="1"/>
  <c r="AE460" i="14"/>
  <c r="AE69" i="24"/>
  <c r="BC69" i="28" s="1"/>
  <c r="BE69" i="28" s="1"/>
  <c r="AE423" i="14"/>
  <c r="AE37" i="24"/>
  <c r="BC37" i="28" s="1"/>
  <c r="AE98" i="24"/>
  <c r="BC98" i="28" s="1"/>
  <c r="BE98" i="28" s="1"/>
  <c r="AE494" i="14"/>
  <c r="AE22" i="24"/>
  <c r="BC22" i="28" s="1"/>
  <c r="AE408" i="14"/>
  <c r="AE463" i="14"/>
  <c r="AE72" i="24"/>
  <c r="BC72" i="28" s="1"/>
  <c r="BE72" i="28" s="1"/>
  <c r="AE414" i="14"/>
  <c r="AE28" i="24"/>
  <c r="BC28" i="28" s="1"/>
  <c r="AE29" i="24"/>
  <c r="BC29" i="28" s="1"/>
  <c r="AE415" i="14"/>
  <c r="AE80" i="24"/>
  <c r="BC80" i="28" s="1"/>
  <c r="AE471" i="14"/>
  <c r="AE32" i="24"/>
  <c r="BC32" i="28" s="1"/>
  <c r="BE32" i="28" s="1"/>
  <c r="AE418" i="14"/>
  <c r="AE85" i="24"/>
  <c r="BC85" i="28" s="1"/>
  <c r="BE85" i="28" s="1"/>
  <c r="AE476" i="14"/>
  <c r="AE86" i="24"/>
  <c r="BC86" i="28" s="1"/>
  <c r="BE86" i="28" s="1"/>
  <c r="AE477" i="14"/>
  <c r="AE475" i="14"/>
  <c r="AE84" i="24"/>
  <c r="BC84" i="28" s="1"/>
  <c r="BE84" i="28" s="1"/>
  <c r="AE17" i="14"/>
  <c r="AE18" i="24"/>
  <c r="BC18" i="28" s="1"/>
  <c r="AE404" i="14"/>
  <c r="AE25" i="24"/>
  <c r="BC25" i="28" s="1"/>
  <c r="BE25" i="28" s="1"/>
  <c r="AE411" i="14"/>
  <c r="AE442" i="14"/>
  <c r="AE55" i="14"/>
  <c r="AE473" i="14"/>
  <c r="AE82" i="24"/>
  <c r="BC82" i="28" s="1"/>
  <c r="BE82" i="28" s="1"/>
  <c r="AE412" i="14"/>
  <c r="AE26" i="24"/>
  <c r="BC26" i="28" s="1"/>
  <c r="AE44" i="24"/>
  <c r="BC44" i="28" s="1"/>
  <c r="BE44" i="28" s="1"/>
  <c r="AE430" i="14"/>
  <c r="AE459" i="14"/>
  <c r="AE68" i="24"/>
  <c r="BC68" i="28" s="1"/>
  <c r="AE478" i="14"/>
  <c r="AE87" i="24"/>
  <c r="BC87" i="28" s="1"/>
  <c r="BE87" i="28" s="1"/>
  <c r="AE456" i="14"/>
  <c r="AE65" i="24"/>
  <c r="BC65" i="28" s="1"/>
  <c r="AE34" i="24"/>
  <c r="BC34" i="28" s="1"/>
  <c r="AE420" i="14"/>
  <c r="AE401" i="14"/>
  <c r="AE15" i="24"/>
  <c r="BC15" i="28" s="1"/>
  <c r="BE15" i="28" s="1"/>
  <c r="AD492" i="14"/>
  <c r="AD304" i="24"/>
  <c r="AZ304" i="28" s="1"/>
  <c r="AD16" i="20"/>
  <c r="AE36" i="24"/>
  <c r="BC36" i="28" s="1"/>
  <c r="AE422" i="14"/>
  <c r="AD54" i="20"/>
  <c r="AD342" i="24"/>
  <c r="AZ342" i="28" s="1"/>
  <c r="AE466" i="14"/>
  <c r="AE75" i="24"/>
  <c r="BC75" i="28" s="1"/>
  <c r="BE75" i="28" s="1"/>
  <c r="AE83" i="24"/>
  <c r="BC83" i="28" s="1"/>
  <c r="BE83" i="28" s="1"/>
  <c r="AE474" i="14"/>
  <c r="AE74" i="24"/>
  <c r="BC74" i="28" s="1"/>
  <c r="BE74" i="28" s="1"/>
  <c r="AE465" i="14"/>
  <c r="AE70" i="24"/>
  <c r="BC70" i="28" s="1"/>
  <c r="BE70" i="28" s="1"/>
  <c r="AE461" i="14"/>
  <c r="AE455" i="14"/>
  <c r="AE64" i="24"/>
  <c r="BC64" i="28" s="1"/>
  <c r="AE472" i="14"/>
  <c r="AE81" i="24"/>
  <c r="BC81" i="28" s="1"/>
  <c r="BE81" i="28" s="1"/>
  <c r="AE14" i="24"/>
  <c r="BC14" i="28" s="1"/>
  <c r="BE14" i="28" s="1"/>
  <c r="AE400" i="14"/>
  <c r="AE13" i="14"/>
  <c r="AE493" i="14"/>
  <c r="AE97" i="24"/>
  <c r="BC97" i="28" s="1"/>
  <c r="BE97" i="28" s="1"/>
  <c r="AE410" i="14"/>
  <c r="AE24" i="24"/>
  <c r="BC24" i="28" s="1"/>
  <c r="AD96" i="24"/>
  <c r="AZ96" i="28" s="1"/>
  <c r="BB96" i="28" s="1"/>
  <c r="AE46" i="24"/>
  <c r="BC46" i="28" s="1"/>
  <c r="BE46" i="28" s="1"/>
  <c r="AE432" i="14"/>
  <c r="AE50" i="24"/>
  <c r="BC50" i="28" s="1"/>
  <c r="BE50" i="28" s="1"/>
  <c r="AE436" i="14"/>
  <c r="AE49" i="14"/>
  <c r="AE71" i="24"/>
  <c r="BC71" i="28" s="1"/>
  <c r="AE462" i="14"/>
  <c r="AE43" i="24"/>
  <c r="BC43" i="28" s="1"/>
  <c r="BE43" i="28" s="1"/>
  <c r="AE429" i="14"/>
  <c r="AE431" i="14"/>
  <c r="AE45" i="24"/>
  <c r="BC45" i="28" s="1"/>
  <c r="BE45" i="28" s="1"/>
  <c r="AE40" i="24"/>
  <c r="BC40" i="28" s="1"/>
  <c r="BE40" i="28" s="1"/>
  <c r="AE426" i="14"/>
  <c r="AE481" i="14"/>
  <c r="AE90" i="24"/>
  <c r="BC90" i="28" s="1"/>
  <c r="BE90" i="28" s="1"/>
  <c r="AE419" i="14"/>
  <c r="AE33" i="24"/>
  <c r="BC33" i="28" s="1"/>
  <c r="BE33" i="28" s="1"/>
  <c r="AD330" i="25"/>
  <c r="BA330" i="28" s="1"/>
  <c r="AD36" i="25"/>
  <c r="BA36" i="28" s="1"/>
  <c r="BB36" i="28" s="1"/>
  <c r="AE35" i="17"/>
  <c r="AE35" i="25" s="1"/>
  <c r="BD35" i="28" s="1"/>
  <c r="AG86" i="25"/>
  <c r="BJ86" i="28" s="1"/>
  <c r="AG477" i="17"/>
  <c r="AD458" i="17"/>
  <c r="AD71" i="23" s="1"/>
  <c r="AD327" i="25"/>
  <c r="BA327" i="28" s="1"/>
  <c r="AF38" i="17"/>
  <c r="AF38" i="25" s="1"/>
  <c r="BG38" i="28" s="1"/>
  <c r="AD322" i="25"/>
  <c r="BA322" i="28" s="1"/>
  <c r="BB322" i="28" s="1"/>
  <c r="AE325" i="25"/>
  <c r="BD325" i="28" s="1"/>
  <c r="AE43" i="23"/>
  <c r="AF44" i="17"/>
  <c r="AE331" i="25"/>
  <c r="BD331" i="28" s="1"/>
  <c r="AC449" i="17"/>
  <c r="AC62" i="23" s="1"/>
  <c r="AD38" i="23"/>
  <c r="AE39" i="17"/>
  <c r="AD326" i="25"/>
  <c r="BA326" i="28" s="1"/>
  <c r="BB326" i="28" s="1"/>
  <c r="AE42" i="25"/>
  <c r="BD42" i="28" s="1"/>
  <c r="AC347" i="25"/>
  <c r="AX347" i="28" s="1"/>
  <c r="AY347" i="28" s="1"/>
  <c r="AG481" i="17"/>
  <c r="AG90" i="25"/>
  <c r="BJ90" i="28" s="1"/>
  <c r="AF77" i="17"/>
  <c r="AE359" i="25"/>
  <c r="BD359" i="28" s="1"/>
  <c r="AE76" i="23"/>
  <c r="AE56" i="17"/>
  <c r="AE442" i="17" s="1"/>
  <c r="AE55" i="23" s="1"/>
  <c r="AE41" i="23"/>
  <c r="AE73" i="23"/>
  <c r="AE356" i="25"/>
  <c r="BD356" i="28" s="1"/>
  <c r="AF74" i="17"/>
  <c r="AD55" i="25"/>
  <c r="BA55" i="28" s="1"/>
  <c r="BB55" i="28" s="1"/>
  <c r="AI289" i="25"/>
  <c r="BP289" i="28" s="1"/>
  <c r="AE37" i="25"/>
  <c r="BD37" i="28" s="1"/>
  <c r="AH225" i="25"/>
  <c r="BM225" i="28" s="1"/>
  <c r="AH130" i="22"/>
  <c r="AD367" i="25"/>
  <c r="BA367" i="28" s="1"/>
  <c r="BB367" i="28" s="1"/>
  <c r="AI75" i="25"/>
  <c r="BP75" i="28" s="1"/>
  <c r="AD323" i="25"/>
  <c r="BA323" i="28" s="1"/>
  <c r="BB323" i="28" s="1"/>
  <c r="AF15" i="25"/>
  <c r="BG15" i="28" s="1"/>
  <c r="AG87" i="25"/>
  <c r="BJ87" i="28" s="1"/>
  <c r="AA296" i="25"/>
  <c r="AR296" i="28" s="1"/>
  <c r="AS296" i="28" s="1"/>
  <c r="AE71" i="25"/>
  <c r="BD71" i="28" s="1"/>
  <c r="AD24" i="25"/>
  <c r="BA24" i="28" s="1"/>
  <c r="BB24" i="28" s="1"/>
  <c r="AF47" i="25"/>
  <c r="BG47" i="28" s="1"/>
  <c r="AF93" i="25"/>
  <c r="BG93" i="28" s="1"/>
  <c r="AB11" i="25"/>
  <c r="AU11" i="28" s="1"/>
  <c r="AV11" i="28" s="1"/>
  <c r="AE357" i="25"/>
  <c r="BD357" i="28" s="1"/>
  <c r="AI79" i="25"/>
  <c r="BP79" i="28" s="1"/>
  <c r="AD20" i="25"/>
  <c r="BA20" i="28" s="1"/>
  <c r="BB20" i="28" s="1"/>
  <c r="AD299" i="25"/>
  <c r="BA299" i="28" s="1"/>
  <c r="AD321" i="25"/>
  <c r="BA321" i="28" s="1"/>
  <c r="BB321" i="28" s="1"/>
  <c r="AI33" i="25"/>
  <c r="BP33" i="28" s="1"/>
  <c r="AC58" i="25"/>
  <c r="AX58" i="28" s="1"/>
  <c r="AY58" i="28" s="1"/>
  <c r="AE53" i="25"/>
  <c r="BD53" i="28" s="1"/>
  <c r="AE68" i="25"/>
  <c r="BD68" i="28" s="1"/>
  <c r="AE51" i="25"/>
  <c r="BD51" i="28" s="1"/>
  <c r="AD315" i="25"/>
  <c r="BA315" i="28" s="1"/>
  <c r="BB315" i="28" s="1"/>
  <c r="AD317" i="25"/>
  <c r="BA317" i="28" s="1"/>
  <c r="BB317" i="28" s="1"/>
  <c r="AG386" i="25"/>
  <c r="BJ386" i="28" s="1"/>
  <c r="AG385" i="25"/>
  <c r="BJ385" i="28" s="1"/>
  <c r="AG365" i="25"/>
  <c r="BJ365" i="28" s="1"/>
  <c r="AD328" i="25"/>
  <c r="BA328" i="28" s="1"/>
  <c r="AD23" i="25"/>
  <c r="BA23" i="28" s="1"/>
  <c r="BB23" i="28" s="1"/>
  <c r="AG76" i="25"/>
  <c r="BJ76" i="28" s="1"/>
  <c r="AG371" i="25"/>
  <c r="BJ371" i="28" s="1"/>
  <c r="AI81" i="25"/>
  <c r="BP81" i="28" s="1"/>
  <c r="AD64" i="25"/>
  <c r="BA64" i="28" s="1"/>
  <c r="BB64" i="28" s="1"/>
  <c r="AD305" i="25"/>
  <c r="BA305" i="28" s="1"/>
  <c r="BB305" i="28" s="1"/>
  <c r="AD348" i="25"/>
  <c r="BA348" i="28" s="1"/>
  <c r="BB348" i="28" s="1"/>
  <c r="AI97" i="25"/>
  <c r="BP97" i="28" s="1"/>
  <c r="AG369" i="25"/>
  <c r="BJ369" i="28" s="1"/>
  <c r="AG85" i="25"/>
  <c r="BJ85" i="28" s="1"/>
  <c r="AD346" i="25"/>
  <c r="BA346" i="28" s="1"/>
  <c r="AE26" i="25"/>
  <c r="BD26" i="28" s="1"/>
  <c r="AD21" i="25"/>
  <c r="BA21" i="28" s="1"/>
  <c r="BB21" i="28" s="1"/>
  <c r="AC27" i="25"/>
  <c r="AX27" i="28" s="1"/>
  <c r="AY27" i="28" s="1"/>
  <c r="AG77" i="25"/>
  <c r="BJ77" i="28" s="1"/>
  <c r="AC49" i="25"/>
  <c r="AX49" i="28" s="1"/>
  <c r="AD19" i="25"/>
  <c r="BA19" i="28" s="1"/>
  <c r="BB19" i="28" s="1"/>
  <c r="AD360" i="25"/>
  <c r="BA360" i="28" s="1"/>
  <c r="BB360" i="28" s="1"/>
  <c r="AG370" i="25"/>
  <c r="BJ370" i="28" s="1"/>
  <c r="AD62" i="25"/>
  <c r="BA62" i="28" s="1"/>
  <c r="BB62" i="28" s="1"/>
  <c r="AD52" i="25"/>
  <c r="BA52" i="28" s="1"/>
  <c r="AF74" i="25"/>
  <c r="BG74" i="28" s="1"/>
  <c r="AF465" i="17"/>
  <c r="AF78" i="23" s="1"/>
  <c r="AI228" i="25"/>
  <c r="BP228" i="28" s="1"/>
  <c r="AC337" i="25"/>
  <c r="AX337" i="28" s="1"/>
  <c r="AD13" i="25"/>
  <c r="BA13" i="28" s="1"/>
  <c r="AD96" i="25"/>
  <c r="BA96" i="28" s="1"/>
  <c r="AB304" i="25"/>
  <c r="AU304" i="28" s="1"/>
  <c r="AV304" i="28" s="1"/>
  <c r="AI146" i="25"/>
  <c r="BP146" i="28" s="1"/>
  <c r="AI9" i="22"/>
  <c r="AD388" i="25"/>
  <c r="BA388" i="28" s="1"/>
  <c r="AF14" i="25"/>
  <c r="BG14" i="28" s="1"/>
  <c r="AE333" i="25"/>
  <c r="BD333" i="28" s="1"/>
  <c r="AI88" i="25"/>
  <c r="BP88" i="28" s="1"/>
  <c r="AD22" i="25"/>
  <c r="BA22" i="28" s="1"/>
  <c r="BB22" i="28" s="1"/>
  <c r="AE332" i="25"/>
  <c r="BD332" i="28" s="1"/>
  <c r="AF318" i="25"/>
  <c r="BG318" i="28" s="1"/>
  <c r="AE312" i="25"/>
  <c r="BD312" i="28" s="1"/>
  <c r="AD63" i="25"/>
  <c r="BA63" i="28" s="1"/>
  <c r="BB63" i="28" s="1"/>
  <c r="AE415" i="17"/>
  <c r="AE29" i="25"/>
  <c r="BD29" i="28" s="1"/>
  <c r="AD457" i="17"/>
  <c r="AD70" i="23" s="1"/>
  <c r="AD66" i="25"/>
  <c r="BA66" i="28" s="1"/>
  <c r="BB66" i="28" s="1"/>
  <c r="AE329" i="25"/>
  <c r="BD329" i="28" s="1"/>
  <c r="AD65" i="17"/>
  <c r="AF42" i="17"/>
  <c r="AC435" i="17"/>
  <c r="AD455" i="17"/>
  <c r="AD68" i="23" s="1"/>
  <c r="AH89" i="17"/>
  <c r="AG478" i="17"/>
  <c r="AG91" i="23" s="1"/>
  <c r="AI9" i="21"/>
  <c r="AI112" i="21"/>
  <c r="AD454" i="17"/>
  <c r="AG467" i="17"/>
  <c r="AG80" i="23" s="1"/>
  <c r="AE423" i="17"/>
  <c r="AE36" i="23" s="1"/>
  <c r="AF46" i="17"/>
  <c r="AD453" i="17"/>
  <c r="AD66" i="23" s="1"/>
  <c r="AD50" i="17"/>
  <c r="AE28" i="17"/>
  <c r="AG468" i="17"/>
  <c r="AG81" i="23" s="1"/>
  <c r="AH109" i="17"/>
  <c r="AG31" i="17"/>
  <c r="AE41" i="17"/>
  <c r="AD410" i="17"/>
  <c r="AD23" i="23" s="1"/>
  <c r="AF484" i="17"/>
  <c r="AF97" i="23" s="1"/>
  <c r="AB9" i="17"/>
  <c r="AE59" i="17"/>
  <c r="AD408" i="17"/>
  <c r="AD21" i="23" s="1"/>
  <c r="AE57" i="17"/>
  <c r="AD407" i="17"/>
  <c r="AD20" i="23" s="1"/>
  <c r="AF433" i="17"/>
  <c r="AF46" i="23" s="1"/>
  <c r="AE412" i="17"/>
  <c r="AE25" i="23" s="1"/>
  <c r="AE437" i="17"/>
  <c r="AE50" i="23" s="1"/>
  <c r="AE462" i="17"/>
  <c r="AE75" i="23" s="1"/>
  <c r="AH88" i="17"/>
  <c r="AD409" i="17"/>
  <c r="AD22" i="23" s="1"/>
  <c r="AG101" i="17"/>
  <c r="AE58" i="17"/>
  <c r="AD406" i="17"/>
  <c r="AD19" i="23" s="1"/>
  <c r="AF45" i="17"/>
  <c r="AG99" i="17"/>
  <c r="AF400" i="17"/>
  <c r="AF13" i="23" s="1"/>
  <c r="AI103" i="17"/>
  <c r="AI102" i="17"/>
  <c r="AD405" i="17"/>
  <c r="AD18" i="23" s="1"/>
  <c r="AE30" i="17"/>
  <c r="AD438" i="17"/>
  <c r="AD51" i="23" s="1"/>
  <c r="AH87" i="17"/>
  <c r="AF75" i="17"/>
  <c r="AE85" i="17"/>
  <c r="AG476" i="17"/>
  <c r="AG89" i="23" s="1"/>
  <c r="AF401" i="17"/>
  <c r="AF14" i="23" s="1"/>
  <c r="AH108" i="17"/>
  <c r="AH83" i="17"/>
  <c r="AF25" i="17"/>
  <c r="AE439" i="17"/>
  <c r="AE52" i="23" s="1"/>
  <c r="AD441" i="17"/>
  <c r="AD54" i="23" s="1"/>
  <c r="AE78" i="17"/>
  <c r="AB397" i="17"/>
  <c r="AB10" i="23" s="1"/>
  <c r="AF60" i="17"/>
  <c r="AE459" i="17"/>
  <c r="AE72" i="23" s="1"/>
  <c r="AE36" i="17"/>
  <c r="AD492" i="17"/>
  <c r="AD105" i="23" s="1"/>
  <c r="AE111" i="17"/>
  <c r="AI493" i="17"/>
  <c r="AI106" i="23" s="1"/>
  <c r="AG100" i="17"/>
  <c r="AI118" i="17"/>
  <c r="AI393" i="17"/>
  <c r="AI386" i="17"/>
  <c r="AI377" i="17"/>
  <c r="AI361" i="17"/>
  <c r="AI370" i="17"/>
  <c r="AI336" i="17"/>
  <c r="AI379" i="17"/>
  <c r="AI348" i="17"/>
  <c r="AI363" i="17"/>
  <c r="AI324" i="17"/>
  <c r="AI322" i="17"/>
  <c r="AI278" i="17"/>
  <c r="AI280" i="17"/>
  <c r="AI264" i="17"/>
  <c r="AI262" i="17"/>
  <c r="AI255" i="17"/>
  <c r="AI246" i="17"/>
  <c r="AI239" i="17"/>
  <c r="AI253" i="17"/>
  <c r="AI237" i="17"/>
  <c r="AI198" i="17"/>
  <c r="AI224" i="17"/>
  <c r="AI212" i="17"/>
  <c r="AI200" i="17"/>
  <c r="AI466" i="17"/>
  <c r="AI79" i="23" s="1"/>
  <c r="AI470" i="17"/>
  <c r="AI83" i="23" s="1"/>
  <c r="AI472" i="17"/>
  <c r="AI85" i="23" s="1"/>
  <c r="AI479" i="17"/>
  <c r="AI92" i="23" s="1"/>
  <c r="AI419" i="17"/>
  <c r="AI32" i="23" s="1"/>
  <c r="AE34" i="17"/>
  <c r="AI289" i="17"/>
  <c r="AI165" i="17"/>
  <c r="AI126" i="17"/>
  <c r="AF5" i="14"/>
  <c r="AJ6" i="17"/>
  <c r="AE12" i="17"/>
  <c r="AE18" i="17"/>
  <c r="AE64" i="17"/>
  <c r="AC413" i="17"/>
  <c r="AC26" i="23" s="1"/>
  <c r="AC17" i="17"/>
  <c r="AD399" i="17"/>
  <c r="AD12" i="23" s="1"/>
  <c r="AE66" i="17"/>
  <c r="AJ257" i="17"/>
  <c r="AJ122" i="17"/>
  <c r="AJ231" i="17"/>
  <c r="AJ174" i="17"/>
  <c r="AJ135" i="17"/>
  <c r="AJ270" i="17"/>
  <c r="AJ187" i="17"/>
  <c r="AJ162" i="17"/>
  <c r="AJ380" i="17"/>
  <c r="AJ317" i="17"/>
  <c r="AJ301" i="17"/>
  <c r="AJ314" i="17"/>
  <c r="AJ373" i="17"/>
  <c r="AJ309" i="17"/>
  <c r="AJ294" i="17"/>
  <c r="AJ268" i="17"/>
  <c r="AJ207" i="17"/>
  <c r="AJ173" i="17"/>
  <c r="AJ205" i="17"/>
  <c r="AJ133" i="17"/>
  <c r="AJ333" i="17"/>
  <c r="AJ271" i="17"/>
  <c r="AJ258" i="17"/>
  <c r="AJ371" i="17"/>
  <c r="AJ144" i="17"/>
  <c r="AJ136" i="17"/>
  <c r="AJ168" i="17"/>
  <c r="AJ286" i="17"/>
  <c r="AJ367" i="17"/>
  <c r="AJ308" i="17"/>
  <c r="AJ272" i="17"/>
  <c r="AJ344" i="17"/>
  <c r="AJ310" i="17"/>
  <c r="AJ292" i="17"/>
  <c r="AJ332" i="17"/>
  <c r="AJ345" i="17"/>
  <c r="AJ204" i="17"/>
  <c r="AJ128" i="17"/>
  <c r="AJ331" i="17"/>
  <c r="AJ194" i="17"/>
  <c r="AJ287" i="17"/>
  <c r="AJ266" i="17"/>
  <c r="AJ227" i="17"/>
  <c r="AJ145" i="17"/>
  <c r="AJ315" i="17"/>
  <c r="AJ269" i="17"/>
  <c r="AJ206" i="17"/>
  <c r="AJ140" i="17"/>
  <c r="AJ130" i="17"/>
  <c r="AJ337" i="17"/>
  <c r="AJ372" i="17"/>
  <c r="AJ365" i="17"/>
  <c r="AJ312" i="17"/>
  <c r="AJ233" i="17"/>
  <c r="AJ146" i="17"/>
  <c r="AJ382" i="17"/>
  <c r="AJ306" i="17"/>
  <c r="AJ234" i="17"/>
  <c r="AJ346" i="17"/>
  <c r="AJ215" i="17"/>
  <c r="AJ153" i="17"/>
  <c r="AJ249" i="17"/>
  <c r="AJ218" i="17"/>
  <c r="AJ139" i="17"/>
  <c r="AJ156" i="17"/>
  <c r="AJ148" i="17"/>
  <c r="AJ248" i="17"/>
  <c r="AJ188" i="17"/>
  <c r="AJ319" i="17"/>
  <c r="AJ244" i="17"/>
  <c r="AJ176" i="17"/>
  <c r="AJ368" i="17"/>
  <c r="AJ192" i="17"/>
  <c r="AJ137" i="17"/>
  <c r="AJ250" i="17"/>
  <c r="AJ355" i="17"/>
  <c r="AJ356" i="17"/>
  <c r="AJ193" i="17"/>
  <c r="AJ313" i="17"/>
  <c r="AJ259" i="17"/>
  <c r="AJ127" i="17"/>
  <c r="AJ142" i="17"/>
  <c r="AJ349" i="17"/>
  <c r="AJ295" i="17"/>
  <c r="AJ138" i="17"/>
  <c r="AJ389" i="17"/>
  <c r="AJ167" i="17"/>
  <c r="AJ364" i="17"/>
  <c r="AJ222" i="17"/>
  <c r="AJ169" i="17"/>
  <c r="AJ374" i="17"/>
  <c r="AJ123" i="17"/>
  <c r="AJ316" i="17"/>
  <c r="AJ226" i="17"/>
  <c r="AJ296" i="17"/>
  <c r="AJ342" i="17"/>
  <c r="AJ325" i="17"/>
  <c r="AJ189" i="17"/>
  <c r="AJ353" i="17"/>
  <c r="AJ273" i="17"/>
  <c r="AJ383" i="17"/>
  <c r="AJ305" i="17"/>
  <c r="AJ170" i="17"/>
  <c r="AJ182" i="17"/>
  <c r="AJ214" i="17"/>
  <c r="AJ202" i="17"/>
  <c r="AJ195" i="17"/>
  <c r="AJ350" i="17"/>
  <c r="AJ151" i="17"/>
  <c r="AJ221" i="17"/>
  <c r="AJ366" i="17"/>
  <c r="AJ185" i="17"/>
  <c r="AJ298" i="17"/>
  <c r="AJ171" i="17"/>
  <c r="AJ354" i="17"/>
  <c r="AJ180" i="17"/>
  <c r="AJ131" i="17"/>
  <c r="AJ163" i="17"/>
  <c r="AJ338" i="17"/>
  <c r="AJ241" i="17"/>
  <c r="AJ216" i="17"/>
  <c r="AJ181" i="17"/>
  <c r="AJ265" i="17"/>
  <c r="AJ302" i="17"/>
  <c r="AJ178" i="17"/>
  <c r="AJ184" i="17"/>
  <c r="AJ242" i="17"/>
  <c r="AJ352" i="17"/>
  <c r="AJ175" i="17"/>
  <c r="AJ232" i="17"/>
  <c r="AJ311" i="17"/>
  <c r="AJ219" i="17"/>
  <c r="AJ240" i="17"/>
  <c r="AJ149" i="17"/>
  <c r="AJ326" i="17"/>
  <c r="AJ172" i="17"/>
  <c r="AJ217" i="17"/>
  <c r="AJ293" i="17"/>
  <c r="AJ150" i="17"/>
  <c r="AJ275" i="17"/>
  <c r="AJ179" i="17"/>
  <c r="AJ343" i="17"/>
  <c r="AJ213" i="17"/>
  <c r="AJ299" i="17"/>
  <c r="AJ381" i="17"/>
  <c r="AJ132" i="17"/>
  <c r="AJ297" i="17"/>
  <c r="AJ358" i="17"/>
  <c r="AJ274" i="17"/>
  <c r="AJ330" i="17"/>
  <c r="AJ208" i="17"/>
  <c r="AJ203" i="17"/>
  <c r="AJ134" i="17"/>
  <c r="AJ220" i="17"/>
  <c r="AJ209" i="17"/>
  <c r="AJ290" i="17"/>
  <c r="AJ351" i="17"/>
  <c r="AJ210" i="17"/>
  <c r="AJ318" i="17"/>
  <c r="AJ119" i="17"/>
  <c r="AJ190" i="17"/>
  <c r="AJ304" i="17"/>
  <c r="AJ339" i="17"/>
  <c r="AJ166" i="17"/>
  <c r="AJ340" i="17"/>
  <c r="AJ228" i="17"/>
  <c r="AJ120" i="17"/>
  <c r="AJ256" i="17"/>
  <c r="AJ201" i="17"/>
  <c r="AJ390" i="17"/>
  <c r="AJ300" i="17"/>
  <c r="AJ229" i="17"/>
  <c r="AJ303" i="17"/>
  <c r="AJ143" i="17"/>
  <c r="AJ177" i="17"/>
  <c r="AJ155" i="17"/>
  <c r="AJ327" i="17"/>
  <c r="AJ267" i="17"/>
  <c r="AJ341" i="17"/>
  <c r="AJ230" i="17"/>
  <c r="AJ152" i="17"/>
  <c r="AJ307" i="17"/>
  <c r="AJ329" i="17"/>
  <c r="AJ154" i="17"/>
  <c r="AJ291" i="17"/>
  <c r="AJ243" i="17"/>
  <c r="AJ183" i="17"/>
  <c r="AJ334" i="17"/>
  <c r="AJ328" i="17"/>
  <c r="AJ141" i="17"/>
  <c r="AJ357" i="17"/>
  <c r="AJ225" i="17"/>
  <c r="AJ191" i="17"/>
  <c r="AJ147" i="17"/>
  <c r="AJ121" i="17"/>
  <c r="AJ247" i="17"/>
  <c r="AJ129" i="17"/>
  <c r="AJ186" i="17"/>
  <c r="AE70" i="17" l="1"/>
  <c r="AD352" i="25"/>
  <c r="BA352" i="28" s="1"/>
  <c r="BB352" i="28" s="1"/>
  <c r="AE429" i="17"/>
  <c r="AE42" i="23" s="1"/>
  <c r="AJ245" i="25"/>
  <c r="BS245" i="28" s="1"/>
  <c r="AJ26" i="21"/>
  <c r="AJ262" i="25"/>
  <c r="BS262" i="28" s="1"/>
  <c r="AJ43" i="21"/>
  <c r="AJ131" i="25"/>
  <c r="BS131" i="28" s="1"/>
  <c r="AJ82" i="21"/>
  <c r="AJ105" i="21"/>
  <c r="AJ58" i="21"/>
  <c r="AJ113" i="22"/>
  <c r="AJ208" i="25"/>
  <c r="BS208" i="28" s="1"/>
  <c r="AJ154" i="25"/>
  <c r="BS154" i="28" s="1"/>
  <c r="AJ17" i="22"/>
  <c r="AJ81" i="22"/>
  <c r="AJ15" i="21"/>
  <c r="AJ234" i="25"/>
  <c r="BS234" i="28" s="1"/>
  <c r="AJ118" i="25"/>
  <c r="BS118" i="28" s="1"/>
  <c r="AJ242" i="25"/>
  <c r="BS242" i="28" s="1"/>
  <c r="AJ23" i="21"/>
  <c r="AJ161" i="25"/>
  <c r="BS161" i="28" s="1"/>
  <c r="AJ24" i="22"/>
  <c r="AJ160" i="25"/>
  <c r="BS160" i="28" s="1"/>
  <c r="AJ23" i="22"/>
  <c r="AJ166" i="25"/>
  <c r="BS166" i="28" s="1"/>
  <c r="AJ29" i="22"/>
  <c r="AJ36" i="22"/>
  <c r="AJ173" i="25"/>
  <c r="BS173" i="28" s="1"/>
  <c r="AJ36" i="21"/>
  <c r="AJ255" i="25"/>
  <c r="BS255" i="28" s="1"/>
  <c r="AJ32" i="21"/>
  <c r="AJ251" i="25"/>
  <c r="BS251" i="28" s="1"/>
  <c r="AJ250" i="25"/>
  <c r="BS250" i="28" s="1"/>
  <c r="AJ31" i="21"/>
  <c r="AJ137" i="25"/>
  <c r="BS137" i="28" s="1"/>
  <c r="AJ135" i="25"/>
  <c r="BS135" i="28" s="1"/>
  <c r="AJ76" i="22"/>
  <c r="AJ64" i="22"/>
  <c r="AJ70" i="22"/>
  <c r="AJ89" i="21"/>
  <c r="AJ81" i="21"/>
  <c r="AJ80" i="21"/>
  <c r="AJ79" i="21"/>
  <c r="AJ51" i="21"/>
  <c r="AJ76" i="21"/>
  <c r="AJ89" i="22"/>
  <c r="AJ96" i="22"/>
  <c r="AJ195" i="25"/>
  <c r="BS195" i="28" s="1"/>
  <c r="AJ277" i="25"/>
  <c r="BS277" i="28" s="1"/>
  <c r="AJ96" i="21"/>
  <c r="AJ119" i="22"/>
  <c r="AJ214" i="25"/>
  <c r="BS214" i="28" s="1"/>
  <c r="AJ49" i="21"/>
  <c r="AJ66" i="21"/>
  <c r="AJ279" i="25"/>
  <c r="BS279" i="28" s="1"/>
  <c r="AJ98" i="21"/>
  <c r="AJ64" i="21"/>
  <c r="AJ62" i="21"/>
  <c r="AJ88" i="21"/>
  <c r="AJ61" i="21"/>
  <c r="AJ77" i="21"/>
  <c r="AJ95" i="22"/>
  <c r="AJ194" i="25"/>
  <c r="BS194" i="28" s="1"/>
  <c r="AJ92" i="22"/>
  <c r="AJ90" i="22"/>
  <c r="AJ11" i="22"/>
  <c r="AJ148" i="25"/>
  <c r="BS148" i="28" s="1"/>
  <c r="AJ133" i="25"/>
  <c r="BS133" i="28" s="1"/>
  <c r="AJ115" i="25"/>
  <c r="BS115" i="28" s="1"/>
  <c r="AJ37" i="21"/>
  <c r="AJ256" i="25"/>
  <c r="BS256" i="28" s="1"/>
  <c r="AJ53" i="22"/>
  <c r="AJ61" i="22"/>
  <c r="AJ236" i="25"/>
  <c r="BS236" i="28" s="1"/>
  <c r="AJ17" i="21"/>
  <c r="AJ14" i="22"/>
  <c r="AJ151" i="25"/>
  <c r="BS151" i="28" s="1"/>
  <c r="AJ116" i="25"/>
  <c r="BS116" i="28" s="1"/>
  <c r="AJ15" i="22"/>
  <c r="AJ152" i="25"/>
  <c r="BS152" i="28" s="1"/>
  <c r="AJ125" i="25"/>
  <c r="BS125" i="28" s="1"/>
  <c r="AJ240" i="25"/>
  <c r="BS240" i="28" s="1"/>
  <c r="AJ21" i="21"/>
  <c r="AJ21" i="22"/>
  <c r="AJ158" i="25"/>
  <c r="BS158" i="28" s="1"/>
  <c r="AJ31" i="22"/>
  <c r="AJ168" i="25"/>
  <c r="BS168" i="28" s="1"/>
  <c r="AJ140" i="25"/>
  <c r="BS140" i="28" s="1"/>
  <c r="AJ32" i="22"/>
  <c r="AJ169" i="25"/>
  <c r="BS169" i="28" s="1"/>
  <c r="AJ165" i="25"/>
  <c r="BS165" i="28" s="1"/>
  <c r="AJ28" i="22"/>
  <c r="AJ141" i="25"/>
  <c r="BS141" i="28" s="1"/>
  <c r="AJ54" i="22"/>
  <c r="AJ171" i="25"/>
  <c r="BS171" i="28" s="1"/>
  <c r="AJ34" i="22"/>
  <c r="AJ55" i="22"/>
  <c r="AJ78" i="22"/>
  <c r="AJ65" i="22"/>
  <c r="AJ63" i="21"/>
  <c r="AJ78" i="21"/>
  <c r="AJ290" i="25"/>
  <c r="BS290" i="28" s="1"/>
  <c r="AJ113" i="21"/>
  <c r="AJ212" i="25"/>
  <c r="BS212" i="28" s="1"/>
  <c r="AJ117" i="22"/>
  <c r="AJ91" i="21"/>
  <c r="AJ211" i="25"/>
  <c r="BS211" i="28" s="1"/>
  <c r="AJ116" i="22"/>
  <c r="AJ98" i="22"/>
  <c r="AJ197" i="25"/>
  <c r="BS197" i="28" s="1"/>
  <c r="AJ25" i="22"/>
  <c r="AJ162" i="25"/>
  <c r="BS162" i="28" s="1"/>
  <c r="AJ28" i="21"/>
  <c r="AJ247" i="25"/>
  <c r="BS247" i="28" s="1"/>
  <c r="AJ19" i="22"/>
  <c r="AJ156" i="25"/>
  <c r="BS156" i="28" s="1"/>
  <c r="AJ124" i="25"/>
  <c r="BS124" i="28" s="1"/>
  <c r="AJ258" i="25"/>
  <c r="BS258" i="28" s="1"/>
  <c r="AJ39" i="21"/>
  <c r="AJ139" i="25"/>
  <c r="BS139" i="28" s="1"/>
  <c r="AJ237" i="25"/>
  <c r="BS237" i="28" s="1"/>
  <c r="AJ18" i="21"/>
  <c r="AJ239" i="25"/>
  <c r="BS239" i="28" s="1"/>
  <c r="AJ20" i="21"/>
  <c r="AJ20" i="22"/>
  <c r="AJ157" i="25"/>
  <c r="BS157" i="28" s="1"/>
  <c r="AJ163" i="25"/>
  <c r="BS163" i="28" s="1"/>
  <c r="AJ26" i="22"/>
  <c r="AJ241" i="25"/>
  <c r="BS241" i="28" s="1"/>
  <c r="AJ22" i="21"/>
  <c r="AJ123" i="25"/>
  <c r="BS123" i="28" s="1"/>
  <c r="AJ130" i="25"/>
  <c r="BS130" i="28" s="1"/>
  <c r="AJ126" i="25"/>
  <c r="BS126" i="28" s="1"/>
  <c r="AJ252" i="25"/>
  <c r="BS252" i="28" s="1"/>
  <c r="AJ33" i="21"/>
  <c r="AJ132" i="25"/>
  <c r="BS132" i="28" s="1"/>
  <c r="AJ128" i="25"/>
  <c r="BS128" i="28" s="1"/>
  <c r="AJ175" i="25"/>
  <c r="BS175" i="28" s="1"/>
  <c r="AJ38" i="22"/>
  <c r="AJ33" i="22"/>
  <c r="AJ170" i="25"/>
  <c r="BS170" i="28" s="1"/>
  <c r="AJ66" i="22"/>
  <c r="AJ75" i="22"/>
  <c r="AJ57" i="21"/>
  <c r="AJ278" i="25"/>
  <c r="BS278" i="28" s="1"/>
  <c r="AJ97" i="21"/>
  <c r="AJ67" i="21"/>
  <c r="AJ50" i="21"/>
  <c r="AJ90" i="21"/>
  <c r="AJ97" i="22"/>
  <c r="AJ196" i="25"/>
  <c r="BS196" i="28" s="1"/>
  <c r="AJ209" i="25"/>
  <c r="BS209" i="28" s="1"/>
  <c r="AJ114" i="22"/>
  <c r="AJ10" i="21"/>
  <c r="AJ229" i="25"/>
  <c r="BS229" i="28" s="1"/>
  <c r="AJ38" i="21"/>
  <c r="AJ257" i="25"/>
  <c r="BS257" i="28" s="1"/>
  <c r="AJ65" i="21"/>
  <c r="AJ246" i="25"/>
  <c r="BS246" i="28" s="1"/>
  <c r="AJ27" i="21"/>
  <c r="AJ261" i="25"/>
  <c r="BS261" i="28" s="1"/>
  <c r="AJ42" i="21"/>
  <c r="AJ69" i="22"/>
  <c r="AJ238" i="25"/>
  <c r="BS238" i="28" s="1"/>
  <c r="AJ19" i="21"/>
  <c r="AJ11" i="21"/>
  <c r="AJ230" i="25"/>
  <c r="BS230" i="28" s="1"/>
  <c r="AJ117" i="25"/>
  <c r="BS117" i="28" s="1"/>
  <c r="AJ25" i="21"/>
  <c r="AJ244" i="25"/>
  <c r="BS244" i="28" s="1"/>
  <c r="AJ122" i="25"/>
  <c r="BS122" i="28" s="1"/>
  <c r="AJ134" i="25"/>
  <c r="BS134" i="28" s="1"/>
  <c r="AJ58" i="22"/>
  <c r="AJ136" i="25"/>
  <c r="BS136" i="28" s="1"/>
  <c r="AJ138" i="25"/>
  <c r="BS138" i="28" s="1"/>
  <c r="AJ42" i="22"/>
  <c r="AJ179" i="25"/>
  <c r="BS179" i="28" s="1"/>
  <c r="AJ37" i="22"/>
  <c r="AJ174" i="25"/>
  <c r="BS174" i="28" s="1"/>
  <c r="AJ41" i="21"/>
  <c r="AJ260" i="25"/>
  <c r="BS260" i="28" s="1"/>
  <c r="AJ74" i="22"/>
  <c r="AJ77" i="22"/>
  <c r="AJ75" i="21"/>
  <c r="AJ74" i="21"/>
  <c r="AJ73" i="21"/>
  <c r="AJ55" i="21"/>
  <c r="AJ53" i="21"/>
  <c r="AJ104" i="21"/>
  <c r="AJ91" i="22"/>
  <c r="AJ88" i="22"/>
  <c r="AJ14" i="21"/>
  <c r="AJ233" i="25"/>
  <c r="BS233" i="28" s="1"/>
  <c r="AJ43" i="22"/>
  <c r="AJ180" i="25"/>
  <c r="BS180" i="28" s="1"/>
  <c r="AJ63" i="22"/>
  <c r="AJ113" i="25"/>
  <c r="BS113" i="28" s="1"/>
  <c r="AJ114" i="25"/>
  <c r="BS114" i="28" s="1"/>
  <c r="AJ147" i="25"/>
  <c r="BS147" i="28" s="1"/>
  <c r="AJ10" i="22"/>
  <c r="AJ27" i="22"/>
  <c r="AJ164" i="25"/>
  <c r="BS164" i="28" s="1"/>
  <c r="AJ243" i="25"/>
  <c r="BS243" i="28" s="1"/>
  <c r="AJ24" i="21"/>
  <c r="AJ57" i="22"/>
  <c r="AJ50" i="22"/>
  <c r="AJ127" i="25"/>
  <c r="BS127" i="28" s="1"/>
  <c r="AJ52" i="22"/>
  <c r="AJ41" i="22"/>
  <c r="AJ178" i="25"/>
  <c r="BS178" i="28" s="1"/>
  <c r="AJ35" i="22"/>
  <c r="AJ172" i="25"/>
  <c r="BS172" i="28" s="1"/>
  <c r="AJ39" i="22"/>
  <c r="AJ176" i="25"/>
  <c r="BS176" i="28" s="1"/>
  <c r="AJ67" i="22"/>
  <c r="AJ68" i="22"/>
  <c r="AJ62" i="22"/>
  <c r="AJ70" i="21"/>
  <c r="AJ69" i="21"/>
  <c r="AJ52" i="21"/>
  <c r="AJ118" i="22"/>
  <c r="AJ213" i="25"/>
  <c r="BS213" i="28" s="1"/>
  <c r="AJ210" i="25"/>
  <c r="BS210" i="28" s="1"/>
  <c r="AJ115" i="22"/>
  <c r="AJ291" i="25"/>
  <c r="BS291" i="28" s="1"/>
  <c r="AJ114" i="21"/>
  <c r="AJ119" i="25"/>
  <c r="BS119" i="28" s="1"/>
  <c r="AJ167" i="25"/>
  <c r="BS167" i="28" s="1"/>
  <c r="AJ30" i="22"/>
  <c r="AJ82" i="22"/>
  <c r="AJ56" i="21"/>
  <c r="AJ153" i="25"/>
  <c r="BS153" i="28" s="1"/>
  <c r="AJ16" i="22"/>
  <c r="AJ120" i="25"/>
  <c r="BS120" i="28" s="1"/>
  <c r="AJ177" i="25"/>
  <c r="BS177" i="28" s="1"/>
  <c r="AJ40" i="22"/>
  <c r="AJ35" i="21"/>
  <c r="AJ254" i="25"/>
  <c r="BS254" i="28" s="1"/>
  <c r="AJ51" i="22"/>
  <c r="AJ155" i="25"/>
  <c r="BS155" i="28" s="1"/>
  <c r="AJ18" i="22"/>
  <c r="AJ112" i="25"/>
  <c r="BS112" i="28" s="1"/>
  <c r="AJ235" i="25"/>
  <c r="BS235" i="28" s="1"/>
  <c r="AJ16" i="21"/>
  <c r="AJ121" i="25"/>
  <c r="BS121" i="28" s="1"/>
  <c r="AJ159" i="25"/>
  <c r="BS159" i="28" s="1"/>
  <c r="AJ22" i="22"/>
  <c r="AJ259" i="25"/>
  <c r="BS259" i="28" s="1"/>
  <c r="AJ40" i="21"/>
  <c r="AJ49" i="22"/>
  <c r="AJ56" i="22"/>
  <c r="AJ29" i="21"/>
  <c r="AJ248" i="25"/>
  <c r="BS248" i="28" s="1"/>
  <c r="AJ30" i="21"/>
  <c r="AJ249" i="25"/>
  <c r="BS249" i="28" s="1"/>
  <c r="AJ34" i="21"/>
  <c r="AJ253" i="25"/>
  <c r="BS253" i="28" s="1"/>
  <c r="AJ129" i="25"/>
  <c r="BS129" i="28" s="1"/>
  <c r="AJ79" i="22"/>
  <c r="AJ73" i="22"/>
  <c r="AJ80" i="22"/>
  <c r="AJ54" i="21"/>
  <c r="AJ107" i="21"/>
  <c r="AJ106" i="21"/>
  <c r="AJ68" i="21"/>
  <c r="AJ276" i="25"/>
  <c r="BS276" i="28" s="1"/>
  <c r="AJ95" i="21"/>
  <c r="AJ92" i="21"/>
  <c r="AJ104" i="22"/>
  <c r="AJ122" i="22"/>
  <c r="AJ217" i="25"/>
  <c r="BS217" i="28" s="1"/>
  <c r="AJ121" i="22"/>
  <c r="AJ216" i="25"/>
  <c r="BS216" i="28" s="1"/>
  <c r="AJ107" i="22"/>
  <c r="AJ120" i="22"/>
  <c r="AJ215" i="25"/>
  <c r="BS215" i="28" s="1"/>
  <c r="AJ106" i="22"/>
  <c r="AJ105" i="22"/>
  <c r="AJ218" i="25"/>
  <c r="BS218" i="28" s="1"/>
  <c r="AJ123" i="22"/>
  <c r="AE59" i="20"/>
  <c r="AF60" i="14"/>
  <c r="AE111" i="24"/>
  <c r="BC111" i="28" s="1"/>
  <c r="BE111" i="28" s="1"/>
  <c r="AE9" i="19"/>
  <c r="AE146" i="24"/>
  <c r="BC146" i="28" s="1"/>
  <c r="BE146" i="28" s="1"/>
  <c r="AE287" i="24"/>
  <c r="BC287" i="28" s="1"/>
  <c r="BE287" i="28" s="1"/>
  <c r="AE110" i="18"/>
  <c r="AE221" i="24"/>
  <c r="BC221" i="28" s="1"/>
  <c r="BE221" i="28" s="1"/>
  <c r="AE126" i="19"/>
  <c r="AE100" i="20"/>
  <c r="AF101" i="14"/>
  <c r="AE57" i="20"/>
  <c r="AF58" i="14"/>
  <c r="AE275" i="24"/>
  <c r="BC275" i="28" s="1"/>
  <c r="BE275" i="28" s="1"/>
  <c r="AE94" i="18"/>
  <c r="AE101" i="19"/>
  <c r="AE200" i="24"/>
  <c r="BC200" i="28" s="1"/>
  <c r="BE200" i="28" s="1"/>
  <c r="AE202" i="24"/>
  <c r="BC202" i="28" s="1"/>
  <c r="BE202" i="28" s="1"/>
  <c r="AE103" i="19"/>
  <c r="AE9" i="18"/>
  <c r="AE228" i="24"/>
  <c r="BC228" i="28" s="1"/>
  <c r="BE228" i="28" s="1"/>
  <c r="AE112" i="19"/>
  <c r="AE207" i="24"/>
  <c r="BC207" i="28" s="1"/>
  <c r="BE207" i="28" s="1"/>
  <c r="AE101" i="20"/>
  <c r="AF102" i="14"/>
  <c r="AE110" i="19"/>
  <c r="AE205" i="24"/>
  <c r="BC205" i="28" s="1"/>
  <c r="BE205" i="28" s="1"/>
  <c r="AE108" i="24"/>
  <c r="BC108" i="28" s="1"/>
  <c r="BE108" i="28" s="1"/>
  <c r="AE223" i="24"/>
  <c r="BC223" i="28" s="1"/>
  <c r="BE223" i="28" s="1"/>
  <c r="AE128" i="19"/>
  <c r="AE282" i="14"/>
  <c r="AE282" i="24"/>
  <c r="BC282" i="28" s="1"/>
  <c r="BE282" i="28" s="1"/>
  <c r="AE101" i="18"/>
  <c r="AE58" i="20"/>
  <c r="AF59" i="14"/>
  <c r="AE112" i="18"/>
  <c r="AE289" i="24"/>
  <c r="BC289" i="28" s="1"/>
  <c r="BE289" i="28" s="1"/>
  <c r="AE60" i="19"/>
  <c r="AE186" i="24"/>
  <c r="BC186" i="28" s="1"/>
  <c r="BE186" i="28" s="1"/>
  <c r="AE267" i="24"/>
  <c r="BC267" i="28" s="1"/>
  <c r="BE267" i="28" s="1"/>
  <c r="AE48" i="18"/>
  <c r="AE232" i="24"/>
  <c r="BC232" i="28" s="1"/>
  <c r="BE232" i="28" s="1"/>
  <c r="AE13" i="18"/>
  <c r="AE193" i="24"/>
  <c r="BC193" i="28" s="1"/>
  <c r="BE193" i="28" s="1"/>
  <c r="AE94" i="19"/>
  <c r="AE489" i="14"/>
  <c r="AE60" i="18"/>
  <c r="AE268" i="24"/>
  <c r="BC268" i="28" s="1"/>
  <c r="BE268" i="28" s="1"/>
  <c r="AE85" i="18"/>
  <c r="AE272" i="24"/>
  <c r="BC272" i="28" s="1"/>
  <c r="BE272" i="28" s="1"/>
  <c r="AE56" i="20"/>
  <c r="AF57" i="14"/>
  <c r="AE72" i="18"/>
  <c r="AE269" i="24"/>
  <c r="BC269" i="28" s="1"/>
  <c r="BE269" i="28" s="1"/>
  <c r="AE13" i="19"/>
  <c r="AE150" i="24"/>
  <c r="BC150" i="28" s="1"/>
  <c r="BE150" i="28" s="1"/>
  <c r="AE46" i="19"/>
  <c r="AE183" i="24"/>
  <c r="BC183" i="28" s="1"/>
  <c r="BE183" i="28" s="1"/>
  <c r="AE117" i="18"/>
  <c r="AE294" i="24"/>
  <c r="BC294" i="28" s="1"/>
  <c r="BE294" i="28" s="1"/>
  <c r="AE48" i="19"/>
  <c r="AE185" i="24"/>
  <c r="BC185" i="28" s="1"/>
  <c r="BE185" i="28" s="1"/>
  <c r="AE99" i="20"/>
  <c r="AF100" i="14"/>
  <c r="AE284" i="24"/>
  <c r="BC284" i="28" s="1"/>
  <c r="BE284" i="28" s="1"/>
  <c r="AE103" i="18"/>
  <c r="AE190" i="24"/>
  <c r="BC190" i="28" s="1"/>
  <c r="BE190" i="28" s="1"/>
  <c r="AE85" i="19"/>
  <c r="AE87" i="18"/>
  <c r="AE274" i="24"/>
  <c r="BC274" i="28" s="1"/>
  <c r="BE274" i="28" s="1"/>
  <c r="AE72" i="19"/>
  <c r="AE187" i="24"/>
  <c r="BC187" i="28" s="1"/>
  <c r="BE187" i="28" s="1"/>
  <c r="AE46" i="18"/>
  <c r="AE265" i="24"/>
  <c r="BC265" i="28" s="1"/>
  <c r="BE265" i="28" s="1"/>
  <c r="AE192" i="24"/>
  <c r="BC192" i="28" s="1"/>
  <c r="BE192" i="28" s="1"/>
  <c r="AE87" i="19"/>
  <c r="AG498" i="17"/>
  <c r="AG102" i="25"/>
  <c r="BJ102" i="28" s="1"/>
  <c r="AG109" i="23"/>
  <c r="AG387" i="25"/>
  <c r="BJ387" i="28" s="1"/>
  <c r="AH110" i="17"/>
  <c r="AG31" i="23"/>
  <c r="AG319" i="25"/>
  <c r="BJ319" i="28" s="1"/>
  <c r="AH32" i="17"/>
  <c r="AC8" i="20"/>
  <c r="AE40" i="25"/>
  <c r="BD40" i="28" s="1"/>
  <c r="BE37" i="28"/>
  <c r="BE26" i="28"/>
  <c r="BE35" i="28"/>
  <c r="BE71" i="28"/>
  <c r="BE68" i="28"/>
  <c r="BE29" i="28"/>
  <c r="BB346" i="28"/>
  <c r="BB299" i="28"/>
  <c r="AG93" i="23"/>
  <c r="AH94" i="17"/>
  <c r="AG376" i="25"/>
  <c r="BJ376" i="28" s="1"/>
  <c r="AD58" i="24"/>
  <c r="AZ58" i="28" s="1"/>
  <c r="AE320" i="24"/>
  <c r="BC320" i="28" s="1"/>
  <c r="BE320" i="28" s="1"/>
  <c r="AE32" i="20"/>
  <c r="AF33" i="14"/>
  <c r="AE333" i="24"/>
  <c r="BC333" i="28" s="1"/>
  <c r="BE333" i="28" s="1"/>
  <c r="AF46" i="14"/>
  <c r="AE45" i="20"/>
  <c r="AE96" i="24"/>
  <c r="BC96" i="28" s="1"/>
  <c r="BE96" i="28" s="1"/>
  <c r="AF80" i="14"/>
  <c r="AE79" i="20"/>
  <c r="AE362" i="24"/>
  <c r="BC362" i="28" s="1"/>
  <c r="BE362" i="28" s="1"/>
  <c r="AF91" i="14"/>
  <c r="AE90" i="20"/>
  <c r="AE373" i="24"/>
  <c r="BC373" i="28" s="1"/>
  <c r="BE373" i="28" s="1"/>
  <c r="AE27" i="20"/>
  <c r="AF28" i="14"/>
  <c r="AE315" i="24"/>
  <c r="BC315" i="28" s="1"/>
  <c r="AE385" i="24"/>
  <c r="BC385" i="28" s="1"/>
  <c r="BE385" i="28" s="1"/>
  <c r="AF108" i="14"/>
  <c r="AE107" i="20"/>
  <c r="AE70" i="20"/>
  <c r="AF71" i="14"/>
  <c r="AE353" i="24"/>
  <c r="BC353" i="28" s="1"/>
  <c r="AE358" i="24"/>
  <c r="BC358" i="28" s="1"/>
  <c r="AF76" i="14"/>
  <c r="AE75" i="20"/>
  <c r="AF86" i="14"/>
  <c r="AE85" i="20"/>
  <c r="AE368" i="24"/>
  <c r="BC368" i="28" s="1"/>
  <c r="BE368" i="28" s="1"/>
  <c r="AF79" i="14"/>
  <c r="AE78" i="20"/>
  <c r="AE361" i="24"/>
  <c r="BC361" i="28" s="1"/>
  <c r="BE361" i="28" s="1"/>
  <c r="AE72" i="20"/>
  <c r="AE355" i="24"/>
  <c r="BC355" i="28" s="1"/>
  <c r="AF73" i="14"/>
  <c r="AE403" i="14"/>
  <c r="AF18" i="14"/>
  <c r="AE305" i="24"/>
  <c r="BC305" i="28" s="1"/>
  <c r="AE17" i="20"/>
  <c r="AE84" i="20"/>
  <c r="AF85" i="14"/>
  <c r="AE367" i="24"/>
  <c r="BC367" i="28" s="1"/>
  <c r="AE329" i="24"/>
  <c r="BC329" i="28" s="1"/>
  <c r="BE329" i="28" s="1"/>
  <c r="AE41" i="20"/>
  <c r="AF42" i="14"/>
  <c r="AE365" i="24"/>
  <c r="BC365" i="28" s="1"/>
  <c r="BE365" i="28" s="1"/>
  <c r="AF83" i="14"/>
  <c r="AE82" i="20"/>
  <c r="AF21" i="14"/>
  <c r="AE20" i="20"/>
  <c r="AE308" i="24"/>
  <c r="BC308" i="28" s="1"/>
  <c r="AE354" i="24"/>
  <c r="BC354" i="28" s="1"/>
  <c r="AE71" i="20"/>
  <c r="AF72" i="14"/>
  <c r="AE485" i="14"/>
  <c r="AE98" i="14"/>
  <c r="AE63" i="14" s="1"/>
  <c r="AF107" i="14"/>
  <c r="AE106" i="20"/>
  <c r="AE384" i="24"/>
  <c r="BC384" i="28" s="1"/>
  <c r="BE384" i="28" s="1"/>
  <c r="AE86" i="20"/>
  <c r="AE369" i="24"/>
  <c r="BC369" i="28" s="1"/>
  <c r="BE369" i="28" s="1"/>
  <c r="AF87" i="14"/>
  <c r="AE340" i="24"/>
  <c r="BC340" i="28" s="1"/>
  <c r="BE340" i="28" s="1"/>
  <c r="AE52" i="20"/>
  <c r="AF53" i="14"/>
  <c r="AF93" i="14"/>
  <c r="AE92" i="20"/>
  <c r="AE375" i="24"/>
  <c r="BC375" i="28" s="1"/>
  <c r="BE375" i="28" s="1"/>
  <c r="AE325" i="24"/>
  <c r="BC325" i="28" s="1"/>
  <c r="BE325" i="28" s="1"/>
  <c r="AF38" i="14"/>
  <c r="AE37" i="20"/>
  <c r="AE60" i="24"/>
  <c r="BC60" i="28" s="1"/>
  <c r="AE83" i="20"/>
  <c r="AF84" i="14"/>
  <c r="AE366" i="24"/>
  <c r="BC366" i="28" s="1"/>
  <c r="BE366" i="28" s="1"/>
  <c r="AD380" i="24"/>
  <c r="AZ380" i="28" s="1"/>
  <c r="BB380" i="28" s="1"/>
  <c r="AD97" i="20"/>
  <c r="AE322" i="24"/>
  <c r="BC322" i="28" s="1"/>
  <c r="AE34" i="20"/>
  <c r="AF35" i="14"/>
  <c r="AF39" i="14"/>
  <c r="AE38" i="20"/>
  <c r="AE326" i="24"/>
  <c r="BC326" i="28" s="1"/>
  <c r="AE377" i="24"/>
  <c r="BC377" i="28" s="1"/>
  <c r="BE377" i="28" s="1"/>
  <c r="AE94" i="20"/>
  <c r="AF95" i="14"/>
  <c r="AD105" i="20"/>
  <c r="AD383" i="24"/>
  <c r="AZ383" i="28" s="1"/>
  <c r="BB383" i="28" s="1"/>
  <c r="AE352" i="24"/>
  <c r="BC352" i="28" s="1"/>
  <c r="AF70" i="14"/>
  <c r="AE69" i="20"/>
  <c r="AF44" i="14"/>
  <c r="AE43" i="20"/>
  <c r="AE331" i="24"/>
  <c r="BC331" i="28" s="1"/>
  <c r="BE331" i="28" s="1"/>
  <c r="AE17" i="24"/>
  <c r="BC17" i="28" s="1"/>
  <c r="AE372" i="24"/>
  <c r="BC372" i="28" s="1"/>
  <c r="BE372" i="28" s="1"/>
  <c r="AE89" i="20"/>
  <c r="AF90" i="14"/>
  <c r="AE359" i="24"/>
  <c r="BC359" i="28" s="1"/>
  <c r="BE359" i="28" s="1"/>
  <c r="AF77" i="14"/>
  <c r="AE76" i="20"/>
  <c r="AD449" i="14"/>
  <c r="AD395" i="14" s="1"/>
  <c r="AE350" i="24"/>
  <c r="BC350" i="28" s="1"/>
  <c r="AF68" i="14"/>
  <c r="AE67" i="20"/>
  <c r="AE65" i="20"/>
  <c r="AF66" i="14"/>
  <c r="AE348" i="24"/>
  <c r="BC348" i="28" s="1"/>
  <c r="AE451" i="14"/>
  <c r="AE11" i="14"/>
  <c r="AE12" i="24"/>
  <c r="BC12" i="28" s="1"/>
  <c r="AE398" i="14"/>
  <c r="AE310" i="24"/>
  <c r="BC310" i="28" s="1"/>
  <c r="AF23" i="14"/>
  <c r="AE22" i="20"/>
  <c r="AF45" i="14"/>
  <c r="AE44" i="20"/>
  <c r="AE332" i="24"/>
  <c r="BC332" i="28" s="1"/>
  <c r="BE332" i="28" s="1"/>
  <c r="AE49" i="24"/>
  <c r="BC49" i="28" s="1"/>
  <c r="BE49" i="28" s="1"/>
  <c r="AE13" i="24"/>
  <c r="BC13" i="28" s="1"/>
  <c r="BE13" i="28" s="1"/>
  <c r="AE68" i="20"/>
  <c r="AF69" i="14"/>
  <c r="AE351" i="24"/>
  <c r="BC351" i="28" s="1"/>
  <c r="AE370" i="24"/>
  <c r="BC370" i="28" s="1"/>
  <c r="BE370" i="28" s="1"/>
  <c r="AF88" i="14"/>
  <c r="AE87" i="20"/>
  <c r="AE55" i="24"/>
  <c r="BC55" i="28" s="1"/>
  <c r="AE316" i="24"/>
  <c r="BC316" i="28" s="1"/>
  <c r="AF29" i="14"/>
  <c r="AE28" i="20"/>
  <c r="AF37" i="14"/>
  <c r="AE36" i="20"/>
  <c r="AE324" i="24"/>
  <c r="BC324" i="28" s="1"/>
  <c r="AE360" i="24"/>
  <c r="BC360" i="28" s="1"/>
  <c r="AF78" i="14"/>
  <c r="AE77" i="20"/>
  <c r="AE29" i="20"/>
  <c r="AE317" i="24"/>
  <c r="BC317" i="28" s="1"/>
  <c r="AF30" i="14"/>
  <c r="AE46" i="20"/>
  <c r="AF47" i="14"/>
  <c r="AE334" i="24"/>
  <c r="BC334" i="28" s="1"/>
  <c r="BE334" i="28" s="1"/>
  <c r="AD298" i="24"/>
  <c r="AZ298" i="28" s="1"/>
  <c r="AD10" i="20"/>
  <c r="AE498" i="14"/>
  <c r="AE102" i="24"/>
  <c r="BC102" i="28" s="1"/>
  <c r="BE102" i="28" s="1"/>
  <c r="AD9" i="24"/>
  <c r="AZ9" i="28" s="1"/>
  <c r="AE18" i="20"/>
  <c r="AF19" i="14"/>
  <c r="AE306" i="24"/>
  <c r="BC306" i="28" s="1"/>
  <c r="AF40" i="14"/>
  <c r="AE39" i="20"/>
  <c r="AE327" i="24"/>
  <c r="BC327" i="28" s="1"/>
  <c r="BE327" i="28" s="1"/>
  <c r="AE49" i="20"/>
  <c r="AE337" i="24"/>
  <c r="BC337" i="28" s="1"/>
  <c r="BE337" i="28" s="1"/>
  <c r="AE435" i="14"/>
  <c r="AF50" i="14"/>
  <c r="AE13" i="20"/>
  <c r="AE301" i="24"/>
  <c r="BC301" i="28" s="1"/>
  <c r="BE301" i="28" s="1"/>
  <c r="AE399" i="14"/>
  <c r="AF14" i="14"/>
  <c r="AE323" i="24"/>
  <c r="BC323" i="28" s="1"/>
  <c r="AE35" i="20"/>
  <c r="AF36" i="14"/>
  <c r="AE302" i="24"/>
  <c r="BC302" i="28" s="1"/>
  <c r="BE302" i="28" s="1"/>
  <c r="AE14" i="20"/>
  <c r="AF15" i="14"/>
  <c r="AE441" i="14"/>
  <c r="AF56" i="14"/>
  <c r="AE55" i="20"/>
  <c r="AE309" i="24"/>
  <c r="BC309" i="28" s="1"/>
  <c r="AF22" i="14"/>
  <c r="AE21" i="20"/>
  <c r="AE51" i="20"/>
  <c r="AE339" i="24"/>
  <c r="BC339" i="28" s="1"/>
  <c r="BE339" i="28" s="1"/>
  <c r="AF52" i="14"/>
  <c r="AE93" i="20"/>
  <c r="AE376" i="24"/>
  <c r="BC376" i="28" s="1"/>
  <c r="BE376" i="28" s="1"/>
  <c r="AF94" i="14"/>
  <c r="AE386" i="24"/>
  <c r="BC386" i="28" s="1"/>
  <c r="BE386" i="28" s="1"/>
  <c r="AF109" i="14"/>
  <c r="AE108" i="20"/>
  <c r="AE349" i="24"/>
  <c r="BC349" i="28" s="1"/>
  <c r="AF67" i="14"/>
  <c r="AE66" i="20"/>
  <c r="AE330" i="24"/>
  <c r="BC330" i="28" s="1"/>
  <c r="BE330" i="28" s="1"/>
  <c r="AF43" i="14"/>
  <c r="AE42" i="20"/>
  <c r="AE23" i="20"/>
  <c r="AF24" i="14"/>
  <c r="AE311" i="24"/>
  <c r="BC311" i="28" s="1"/>
  <c r="AE357" i="24"/>
  <c r="BC357" i="28" s="1"/>
  <c r="BE357" i="28" s="1"/>
  <c r="AF75" i="14"/>
  <c r="AE74" i="20"/>
  <c r="AF92" i="14"/>
  <c r="AE91" i="20"/>
  <c r="AE374" i="24"/>
  <c r="BC374" i="28" s="1"/>
  <c r="BE374" i="28" s="1"/>
  <c r="AE312" i="24"/>
  <c r="BC312" i="28" s="1"/>
  <c r="BE312" i="28" s="1"/>
  <c r="AE24" i="20"/>
  <c r="AF25" i="14"/>
  <c r="AF89" i="14"/>
  <c r="AE88" i="20"/>
  <c r="AE371" i="24"/>
  <c r="BC371" i="28" s="1"/>
  <c r="BE371" i="28" s="1"/>
  <c r="AF32" i="14"/>
  <c r="AE31" i="20"/>
  <c r="AE319" i="24"/>
  <c r="BC319" i="28" s="1"/>
  <c r="BE319" i="28" s="1"/>
  <c r="AF81" i="14"/>
  <c r="AE80" i="20"/>
  <c r="AE363" i="24"/>
  <c r="BC363" i="28" s="1"/>
  <c r="BE363" i="28" s="1"/>
  <c r="AE450" i="14"/>
  <c r="AE59" i="24"/>
  <c r="BC59" i="28" s="1"/>
  <c r="AF31" i="14"/>
  <c r="AE30" i="20"/>
  <c r="AE318" i="24"/>
  <c r="BC318" i="28" s="1"/>
  <c r="BE318" i="28" s="1"/>
  <c r="AE364" i="24"/>
  <c r="BC364" i="28" s="1"/>
  <c r="BE364" i="28" s="1"/>
  <c r="AF82" i="14"/>
  <c r="AE81" i="20"/>
  <c r="AE321" i="24"/>
  <c r="BC321" i="28" s="1"/>
  <c r="AE33" i="20"/>
  <c r="AF34" i="14"/>
  <c r="AE25" i="20"/>
  <c r="AE313" i="24"/>
  <c r="BC313" i="28" s="1"/>
  <c r="AF26" i="14"/>
  <c r="AE356" i="24"/>
  <c r="BC356" i="28" s="1"/>
  <c r="BE356" i="28" s="1"/>
  <c r="AF74" i="14"/>
  <c r="AE73" i="20"/>
  <c r="AE388" i="24"/>
  <c r="BC388" i="28" s="1"/>
  <c r="BE388" i="28" s="1"/>
  <c r="AF111" i="14"/>
  <c r="AE110" i="20"/>
  <c r="AE40" i="20"/>
  <c r="AF41" i="14"/>
  <c r="AE328" i="24"/>
  <c r="BC328" i="28" s="1"/>
  <c r="BE328" i="28" s="1"/>
  <c r="AE338" i="24"/>
  <c r="BC338" i="28" s="1"/>
  <c r="BE338" i="28" s="1"/>
  <c r="AF51" i="14"/>
  <c r="AE50" i="20"/>
  <c r="AE26" i="20"/>
  <c r="AE314" i="24"/>
  <c r="BC314" i="28" s="1"/>
  <c r="AF27" i="14"/>
  <c r="AE387" i="24"/>
  <c r="BC387" i="28" s="1"/>
  <c r="BE387" i="28" s="1"/>
  <c r="AF110" i="14"/>
  <c r="AE109" i="20"/>
  <c r="AF20" i="14"/>
  <c r="AE19" i="20"/>
  <c r="AE307" i="24"/>
  <c r="BC307" i="28" s="1"/>
  <c r="AF424" i="17"/>
  <c r="AF37" i="23" s="1"/>
  <c r="AE421" i="17"/>
  <c r="AE34" i="23" s="1"/>
  <c r="AE72" i="17"/>
  <c r="AE67" i="25" s="1"/>
  <c r="BD67" i="28" s="1"/>
  <c r="BE67" i="28" s="1"/>
  <c r="AC345" i="25"/>
  <c r="AX345" i="28" s="1"/>
  <c r="AY345" i="28" s="1"/>
  <c r="AD354" i="25"/>
  <c r="BA354" i="28" s="1"/>
  <c r="BB354" i="28" s="1"/>
  <c r="AG90" i="23"/>
  <c r="AG373" i="25"/>
  <c r="BJ373" i="28" s="1"/>
  <c r="AH91" i="17"/>
  <c r="AF44" i="25"/>
  <c r="BG44" i="28" s="1"/>
  <c r="AF430" i="17"/>
  <c r="AE425" i="17"/>
  <c r="AE39" i="25"/>
  <c r="BD39" i="28" s="1"/>
  <c r="BE39" i="28" s="1"/>
  <c r="AE71" i="17"/>
  <c r="AE457" i="17" s="1"/>
  <c r="AE70" i="23" s="1"/>
  <c r="AD63" i="17"/>
  <c r="AD58" i="25" s="1"/>
  <c r="BA58" i="28" s="1"/>
  <c r="AG94" i="23"/>
  <c r="AG377" i="25"/>
  <c r="BJ377" i="28" s="1"/>
  <c r="AH95" i="17"/>
  <c r="AF72" i="25"/>
  <c r="BG72" i="28" s="1"/>
  <c r="AF463" i="17"/>
  <c r="AC48" i="23"/>
  <c r="AF69" i="25"/>
  <c r="BG69" i="28" s="1"/>
  <c r="AF460" i="17"/>
  <c r="AE28" i="23"/>
  <c r="AD67" i="23"/>
  <c r="AI205" i="25"/>
  <c r="BP205" i="28" s="1"/>
  <c r="AI110" i="22"/>
  <c r="AI284" i="25"/>
  <c r="BP284" i="28" s="1"/>
  <c r="AB298" i="25"/>
  <c r="AU298" i="28" s="1"/>
  <c r="AV298" i="28" s="1"/>
  <c r="AE340" i="25"/>
  <c r="BD340" i="28" s="1"/>
  <c r="AH82" i="25"/>
  <c r="BM82" i="28" s="1"/>
  <c r="AE313" i="25"/>
  <c r="BD313" i="28" s="1"/>
  <c r="AH99" i="25"/>
  <c r="BM99" i="28" s="1"/>
  <c r="AC17" i="25"/>
  <c r="AX17" i="28" s="1"/>
  <c r="AY17" i="28" s="1"/>
  <c r="AI150" i="25"/>
  <c r="BP150" i="28" s="1"/>
  <c r="AI13" i="22"/>
  <c r="AI187" i="25"/>
  <c r="BP187" i="28" s="1"/>
  <c r="AI72" i="22"/>
  <c r="AI207" i="25"/>
  <c r="BP207" i="28" s="1"/>
  <c r="AI112" i="22"/>
  <c r="AI268" i="25"/>
  <c r="BP268" i="28" s="1"/>
  <c r="AI384" i="25"/>
  <c r="BP384" i="28" s="1"/>
  <c r="AG372" i="25"/>
  <c r="BJ372" i="28" s="1"/>
  <c r="AD310" i="25"/>
  <c r="BA310" i="28" s="1"/>
  <c r="BB310" i="28" s="1"/>
  <c r="AD309" i="25"/>
  <c r="BA309" i="28" s="1"/>
  <c r="BB309" i="28" s="1"/>
  <c r="AF380" i="25"/>
  <c r="BG380" i="28" s="1"/>
  <c r="AF361" i="25"/>
  <c r="BG361" i="28" s="1"/>
  <c r="AG79" i="17"/>
  <c r="AI223" i="25"/>
  <c r="BP223" i="28" s="1"/>
  <c r="AI128" i="22"/>
  <c r="AI275" i="25"/>
  <c r="BP275" i="28" s="1"/>
  <c r="AE101" i="25"/>
  <c r="BD101" i="28" s="1"/>
  <c r="AF25" i="25"/>
  <c r="BG25" i="28" s="1"/>
  <c r="AE327" i="25"/>
  <c r="BD327" i="28" s="1"/>
  <c r="AD307" i="25"/>
  <c r="BA307" i="28" s="1"/>
  <c r="BB307" i="28" s="1"/>
  <c r="AG364" i="25"/>
  <c r="BJ364" i="28" s="1"/>
  <c r="AH84" i="25"/>
  <c r="BM84" i="28" s="1"/>
  <c r="AD300" i="25"/>
  <c r="BA300" i="28" s="1"/>
  <c r="AC314" i="25"/>
  <c r="AX314" i="28" s="1"/>
  <c r="AY314" i="28" s="1"/>
  <c r="AI221" i="25"/>
  <c r="BP221" i="28" s="1"/>
  <c r="AI126" i="22"/>
  <c r="AI272" i="25"/>
  <c r="BP272" i="28" s="1"/>
  <c r="AD383" i="25"/>
  <c r="BA383" i="28" s="1"/>
  <c r="AF301" i="25"/>
  <c r="BG301" i="28" s="1"/>
  <c r="AH83" i="25"/>
  <c r="BM83" i="28" s="1"/>
  <c r="AF334" i="25"/>
  <c r="BG334" i="28" s="1"/>
  <c r="AD311" i="25"/>
  <c r="BA311" i="28" s="1"/>
  <c r="BB311" i="28" s="1"/>
  <c r="AD349" i="25"/>
  <c r="BA349" i="28" s="1"/>
  <c r="BB349" i="28" s="1"/>
  <c r="AE324" i="25"/>
  <c r="BD324" i="28" s="1"/>
  <c r="AD60" i="25"/>
  <c r="BA60" i="28" s="1"/>
  <c r="BB60" i="28" s="1"/>
  <c r="AI190" i="25"/>
  <c r="BP190" i="28" s="1"/>
  <c r="AI85" i="22"/>
  <c r="AE18" i="25"/>
  <c r="BD18" i="28" s="1"/>
  <c r="BE18" i="28" s="1"/>
  <c r="AI320" i="25"/>
  <c r="BP320" i="28" s="1"/>
  <c r="AI362" i="25"/>
  <c r="BP362" i="28" s="1"/>
  <c r="AI282" i="25"/>
  <c r="BP282" i="28" s="1"/>
  <c r="AE73" i="25"/>
  <c r="BD73" i="28" s="1"/>
  <c r="BE73" i="28" s="1"/>
  <c r="AH78" i="25"/>
  <c r="BM78" i="28" s="1"/>
  <c r="AE80" i="25"/>
  <c r="BD80" i="28" s="1"/>
  <c r="BE80" i="28" s="1"/>
  <c r="AD339" i="25"/>
  <c r="BA339" i="28" s="1"/>
  <c r="AE30" i="25"/>
  <c r="BD30" i="28" s="1"/>
  <c r="BE30" i="28" s="1"/>
  <c r="AE330" i="25"/>
  <c r="BD330" i="28" s="1"/>
  <c r="AE41" i="25"/>
  <c r="BD41" i="28" s="1"/>
  <c r="AG363" i="25"/>
  <c r="BJ363" i="28" s="1"/>
  <c r="AI200" i="25"/>
  <c r="BP200" i="28" s="1"/>
  <c r="AI101" i="22"/>
  <c r="AI287" i="25"/>
  <c r="BP287" i="28" s="1"/>
  <c r="AE36" i="25"/>
  <c r="BD36" i="28" s="1"/>
  <c r="BE36" i="28" s="1"/>
  <c r="AF70" i="25"/>
  <c r="BG70" i="28" s="1"/>
  <c r="AE358" i="25"/>
  <c r="BD358" i="28" s="1"/>
  <c r="AD308" i="25"/>
  <c r="BA308" i="28" s="1"/>
  <c r="BB308" i="28" s="1"/>
  <c r="AE65" i="25"/>
  <c r="BD65" i="28" s="1"/>
  <c r="BE65" i="28" s="1"/>
  <c r="AE28" i="25"/>
  <c r="BD28" i="28" s="1"/>
  <c r="BE28" i="28" s="1"/>
  <c r="AD351" i="25"/>
  <c r="BA351" i="28" s="1"/>
  <c r="BB351" i="28" s="1"/>
  <c r="AI111" i="25"/>
  <c r="BP111" i="28" s="1"/>
  <c r="AI186" i="25"/>
  <c r="BP186" i="28" s="1"/>
  <c r="AI60" i="22"/>
  <c r="AI232" i="25"/>
  <c r="BP232" i="28" s="1"/>
  <c r="AI265" i="25"/>
  <c r="BP265" i="28" s="1"/>
  <c r="AE12" i="25"/>
  <c r="BD12" i="28" s="1"/>
  <c r="AI192" i="25"/>
  <c r="BP192" i="28" s="1"/>
  <c r="AI87" i="22"/>
  <c r="AI267" i="25"/>
  <c r="BP267" i="28" s="1"/>
  <c r="AI375" i="25"/>
  <c r="BP375" i="28" s="1"/>
  <c r="AI193" i="25"/>
  <c r="BP193" i="28" s="1"/>
  <c r="AI94" i="22"/>
  <c r="AI274" i="25"/>
  <c r="BP274" i="28" s="1"/>
  <c r="AD342" i="25"/>
  <c r="BA342" i="28" s="1"/>
  <c r="BB342" i="28" s="1"/>
  <c r="AD306" i="25"/>
  <c r="BA306" i="28" s="1"/>
  <c r="BB306" i="28" s="1"/>
  <c r="AF46" i="25"/>
  <c r="BG46" i="28" s="1"/>
  <c r="AG374" i="25"/>
  <c r="BJ374" i="28" s="1"/>
  <c r="AD353" i="25"/>
  <c r="BA353" i="28" s="1"/>
  <c r="BB353" i="28" s="1"/>
  <c r="AI183" i="25"/>
  <c r="BP183" i="28" s="1"/>
  <c r="AI46" i="22"/>
  <c r="AE59" i="25"/>
  <c r="BD59" i="28" s="1"/>
  <c r="AE34" i="25"/>
  <c r="BD34" i="28" s="1"/>
  <c r="BE34" i="28" s="1"/>
  <c r="AI366" i="25"/>
  <c r="BP366" i="28" s="1"/>
  <c r="AI294" i="25"/>
  <c r="BP294" i="28" s="1"/>
  <c r="AE355" i="25"/>
  <c r="BD355" i="28" s="1"/>
  <c r="AH98" i="25"/>
  <c r="BM98" i="28" s="1"/>
  <c r="AE61" i="25"/>
  <c r="BD61" i="28" s="1"/>
  <c r="BE61" i="28" s="1"/>
  <c r="AI368" i="25"/>
  <c r="BP368" i="28" s="1"/>
  <c r="AI185" i="25"/>
  <c r="BP185" i="28" s="1"/>
  <c r="AI48" i="22"/>
  <c r="AI202" i="25"/>
  <c r="BP202" i="28" s="1"/>
  <c r="AI103" i="22"/>
  <c r="AI269" i="25"/>
  <c r="BP269" i="28" s="1"/>
  <c r="AI108" i="25"/>
  <c r="BP108" i="28" s="1"/>
  <c r="AF302" i="25"/>
  <c r="BG302" i="28" s="1"/>
  <c r="AF45" i="25"/>
  <c r="BG45" i="28" s="1"/>
  <c r="AE338" i="25"/>
  <c r="BD338" i="28" s="1"/>
  <c r="AB9" i="25"/>
  <c r="AU9" i="28" s="1"/>
  <c r="AV9" i="28" s="1"/>
  <c r="AG31" i="25"/>
  <c r="BJ31" i="28" s="1"/>
  <c r="AD50" i="25"/>
  <c r="BA50" i="28" s="1"/>
  <c r="AF42" i="25"/>
  <c r="BG42" i="28" s="1"/>
  <c r="AF428" i="17"/>
  <c r="AC336" i="25"/>
  <c r="AX336" i="28" s="1"/>
  <c r="AE55" i="17"/>
  <c r="AD451" i="17"/>
  <c r="AD64" i="23" s="1"/>
  <c r="AD350" i="25"/>
  <c r="BA350" i="28" s="1"/>
  <c r="BB350" i="28" s="1"/>
  <c r="AE316" i="25"/>
  <c r="BD316" i="28" s="1"/>
  <c r="AF29" i="17"/>
  <c r="AE69" i="17"/>
  <c r="AI103" i="21"/>
  <c r="AI117" i="21"/>
  <c r="AI60" i="21"/>
  <c r="AH92" i="17"/>
  <c r="AI94" i="21"/>
  <c r="AH475" i="17"/>
  <c r="AH88" i="23" s="1"/>
  <c r="AI85" i="21"/>
  <c r="AI101" i="21"/>
  <c r="AI110" i="21"/>
  <c r="AI48" i="21"/>
  <c r="AI87" i="21"/>
  <c r="AI46" i="21"/>
  <c r="AI13" i="21"/>
  <c r="AI72" i="21"/>
  <c r="AE68" i="17"/>
  <c r="AH81" i="17"/>
  <c r="AE52" i="17"/>
  <c r="AG15" i="17"/>
  <c r="AG14" i="17"/>
  <c r="AE23" i="17"/>
  <c r="AE22" i="17"/>
  <c r="AG417" i="17"/>
  <c r="AG30" i="23" s="1"/>
  <c r="AD436" i="17"/>
  <c r="AD49" i="23" s="1"/>
  <c r="AD49" i="17"/>
  <c r="AJ33" i="17"/>
  <c r="AJ93" i="17"/>
  <c r="AH494" i="17"/>
  <c r="AH107" i="23" s="1"/>
  <c r="AE416" i="17"/>
  <c r="AE29" i="23" s="1"/>
  <c r="AF432" i="17"/>
  <c r="AF45" i="23" s="1"/>
  <c r="AJ84" i="17"/>
  <c r="AJ86" i="17"/>
  <c r="AJ80" i="17"/>
  <c r="AG486" i="17"/>
  <c r="AG99" i="23" s="1"/>
  <c r="AE422" i="17"/>
  <c r="AE35" i="23" s="1"/>
  <c r="AH473" i="17"/>
  <c r="AH86" i="23" s="1"/>
  <c r="AE20" i="17"/>
  <c r="AE445" i="17"/>
  <c r="AE58" i="23" s="1"/>
  <c r="AH495" i="17"/>
  <c r="AH108" i="23" s="1"/>
  <c r="AE450" i="17"/>
  <c r="AE63" i="23" s="1"/>
  <c r="AB395" i="17"/>
  <c r="AB8" i="23" s="1"/>
  <c r="AH90" i="17"/>
  <c r="AG485" i="17"/>
  <c r="AG98" i="23" s="1"/>
  <c r="AH474" i="17"/>
  <c r="AH87" i="23" s="1"/>
  <c r="AG47" i="17"/>
  <c r="AF56" i="17"/>
  <c r="AF411" i="17"/>
  <c r="AF24" i="23" s="1"/>
  <c r="AF40" i="17"/>
  <c r="AE19" i="17"/>
  <c r="AF43" i="17"/>
  <c r="AH82" i="17"/>
  <c r="AE444" i="17"/>
  <c r="AE57" i="23" s="1"/>
  <c r="AF76" i="17"/>
  <c r="AE21" i="17"/>
  <c r="AE456" i="17"/>
  <c r="AE69" i="23" s="1"/>
  <c r="AE24" i="17"/>
  <c r="AE67" i="17"/>
  <c r="AE398" i="17"/>
  <c r="AE11" i="23" s="1"/>
  <c r="AE420" i="17"/>
  <c r="AE33" i="23" s="1"/>
  <c r="AE464" i="17"/>
  <c r="AE77" i="23" s="1"/>
  <c r="AH469" i="17"/>
  <c r="AH82" i="23" s="1"/>
  <c r="AE471" i="17"/>
  <c r="AE84" i="23" s="1"/>
  <c r="AF26" i="17"/>
  <c r="AE427" i="17"/>
  <c r="AE40" i="23" s="1"/>
  <c r="AF461" i="17"/>
  <c r="AF74" i="23" s="1"/>
  <c r="AF431" i="17"/>
  <c r="AF44" i="23" s="1"/>
  <c r="AG487" i="17"/>
  <c r="AG100" i="23" s="1"/>
  <c r="AE443" i="17"/>
  <c r="AE56" i="23" s="1"/>
  <c r="AE414" i="17"/>
  <c r="AE27" i="23" s="1"/>
  <c r="AI282" i="17"/>
  <c r="AF446" i="17"/>
  <c r="AF59" i="23" s="1"/>
  <c r="AF51" i="17"/>
  <c r="AC11" i="17"/>
  <c r="AF73" i="17"/>
  <c r="AF37" i="17"/>
  <c r="AF53" i="17"/>
  <c r="AE497" i="17"/>
  <c r="AE110" i="23" s="1"/>
  <c r="AE106" i="17"/>
  <c r="AJ107" i="17"/>
  <c r="AI488" i="17"/>
  <c r="AI101" i="23" s="1"/>
  <c r="AI489" i="17"/>
  <c r="AI102" i="23" s="1"/>
  <c r="AG98" i="17"/>
  <c r="AJ388" i="17"/>
  <c r="AJ285" i="17"/>
  <c r="AJ161" i="17"/>
  <c r="AF6" i="14"/>
  <c r="AK5" i="17"/>
  <c r="AE404" i="17"/>
  <c r="AE17" i="23" s="1"/>
  <c r="AE13" i="17"/>
  <c r="AD27" i="17"/>
  <c r="AC403" i="17"/>
  <c r="AC16" i="23" s="1"/>
  <c r="AE452" i="17"/>
  <c r="AE65" i="23" s="1"/>
  <c r="AF123" i="14"/>
  <c r="AF151" i="14"/>
  <c r="AF127" i="14"/>
  <c r="AF128" i="14"/>
  <c r="AF169" i="14"/>
  <c r="AF136" i="14"/>
  <c r="AF313" i="14"/>
  <c r="AF367" i="14"/>
  <c r="AF312" i="14"/>
  <c r="AF314" i="14"/>
  <c r="AF214" i="14"/>
  <c r="AF342" i="14"/>
  <c r="AF275" i="14"/>
  <c r="AF349" i="14"/>
  <c r="AF365" i="14"/>
  <c r="AF220" i="14"/>
  <c r="AF272" i="14"/>
  <c r="AF234" i="14"/>
  <c r="AF190" i="14"/>
  <c r="AF206" i="14"/>
  <c r="AF203" i="14"/>
  <c r="AF134" i="14"/>
  <c r="AF150" i="14"/>
  <c r="AF135" i="14"/>
  <c r="AF195" i="14"/>
  <c r="AF389" i="14"/>
  <c r="AF351" i="14"/>
  <c r="AF310" i="14"/>
  <c r="AF329" i="14"/>
  <c r="AF309" i="14"/>
  <c r="AF311" i="14"/>
  <c r="AF265" i="14"/>
  <c r="AF390" i="14"/>
  <c r="AF292" i="14"/>
  <c r="AF301" i="14"/>
  <c r="AF315" i="14"/>
  <c r="AF368" i="14"/>
  <c r="AF297" i="14"/>
  <c r="AF218" i="14"/>
  <c r="AF259" i="14"/>
  <c r="AF222" i="14"/>
  <c r="AF233" i="14"/>
  <c r="AF216" i="14"/>
  <c r="AF228" i="14"/>
  <c r="AF287" i="14"/>
  <c r="AF170" i="14"/>
  <c r="AF139" i="14"/>
  <c r="AF179" i="14"/>
  <c r="AF208" i="14"/>
  <c r="AF154" i="14"/>
  <c r="AF140" i="14"/>
  <c r="AF153" i="14"/>
  <c r="AF346" i="14"/>
  <c r="AF296" i="14"/>
  <c r="AF295" i="14"/>
  <c r="AF162" i="14"/>
  <c r="AF305" i="14"/>
  <c r="AF168" i="14"/>
  <c r="AF299" i="14"/>
  <c r="AF274" i="14"/>
  <c r="AF332" i="14"/>
  <c r="AF303" i="14"/>
  <c r="AF372" i="14"/>
  <c r="AF318" i="14"/>
  <c r="AF210" i="14"/>
  <c r="AF256" i="14"/>
  <c r="AF267" i="14"/>
  <c r="AF204" i="14"/>
  <c r="AF184" i="14"/>
  <c r="AF186" i="14"/>
  <c r="AF219" i="14"/>
  <c r="AF185" i="14"/>
  <c r="AF148" i="14"/>
  <c r="AF122" i="14"/>
  <c r="AF175" i="14"/>
  <c r="AF138" i="14"/>
  <c r="AF163" i="14"/>
  <c r="AF343" i="14"/>
  <c r="AF364" i="14"/>
  <c r="AF294" i="14"/>
  <c r="AF152" i="14"/>
  <c r="AF382" i="14"/>
  <c r="AF341" i="14"/>
  <c r="AF333" i="14"/>
  <c r="AF258" i="14"/>
  <c r="AF326" i="14"/>
  <c r="AF354" i="14"/>
  <c r="AF325" i="14"/>
  <c r="AF247" i="14"/>
  <c r="AF178" i="14"/>
  <c r="AF229" i="14"/>
  <c r="AF270" i="14"/>
  <c r="AF177" i="14"/>
  <c r="AF248" i="14"/>
  <c r="AF226" i="14"/>
  <c r="AF244" i="14"/>
  <c r="AF231" i="14"/>
  <c r="AF146" i="14"/>
  <c r="AF181" i="14"/>
  <c r="AF187" i="14"/>
  <c r="AF129" i="14"/>
  <c r="AF121" i="14"/>
  <c r="AF339" i="14"/>
  <c r="AF356" i="14"/>
  <c r="AF271" i="14"/>
  <c r="AF373" i="14"/>
  <c r="AF302" i="14"/>
  <c r="AF338" i="14"/>
  <c r="AF330" i="14"/>
  <c r="AF132" i="14"/>
  <c r="AF149" i="14"/>
  <c r="AF331" i="14"/>
  <c r="AF317" i="14"/>
  <c r="AF300" i="14"/>
  <c r="AF257" i="14"/>
  <c r="AF192" i="14"/>
  <c r="AF249" i="14"/>
  <c r="AF131" i="14"/>
  <c r="AF188" i="14"/>
  <c r="AF205" i="14"/>
  <c r="AF176" i="14"/>
  <c r="AF194" i="14"/>
  <c r="AF172" i="14"/>
  <c r="AF374" i="14"/>
  <c r="AF145" i="14"/>
  <c r="AF171" i="14"/>
  <c r="AF174" i="14"/>
  <c r="AF344" i="14"/>
  <c r="AF350" i="14"/>
  <c r="AF250" i="14"/>
  <c r="AF380" i="14"/>
  <c r="AF286" i="14"/>
  <c r="AF381" i="14"/>
  <c r="AF316" i="14"/>
  <c r="AF130" i="14"/>
  <c r="AF144" i="14"/>
  <c r="AF291" i="14"/>
  <c r="AF337" i="14"/>
  <c r="AF304" i="14"/>
  <c r="AF120" i="14"/>
  <c r="AF183" i="14"/>
  <c r="AF242" i="14"/>
  <c r="AF213" i="14"/>
  <c r="AF155" i="14"/>
  <c r="AF189" i="14"/>
  <c r="AF207" i="14"/>
  <c r="AF232" i="14"/>
  <c r="AF167" i="14"/>
  <c r="AF371" i="14"/>
  <c r="AF166" i="14"/>
  <c r="AF173" i="14"/>
  <c r="AF119" i="14"/>
  <c r="AF327" i="14"/>
  <c r="AF352" i="14"/>
  <c r="AF355" i="14"/>
  <c r="AF328" i="14"/>
  <c r="AF230" i="14"/>
  <c r="AF340" i="14"/>
  <c r="AF306" i="14"/>
  <c r="AF353" i="14"/>
  <c r="AF366" i="14"/>
  <c r="AF268" i="14"/>
  <c r="AF308" i="14"/>
  <c r="AF227" i="14"/>
  <c r="AF241" i="14"/>
  <c r="AF201" i="14"/>
  <c r="AF293" i="14"/>
  <c r="AF182" i="14"/>
  <c r="AF193" i="14"/>
  <c r="AF191" i="14"/>
  <c r="AF180" i="14"/>
  <c r="AF221" i="14"/>
  <c r="AF142" i="14"/>
  <c r="AF137" i="14"/>
  <c r="AF156" i="14"/>
  <c r="AF133" i="14"/>
  <c r="AF143" i="14"/>
  <c r="AF141" i="14"/>
  <c r="AF319" i="14"/>
  <c r="AF307" i="14"/>
  <c r="AF357" i="14"/>
  <c r="AF334" i="14"/>
  <c r="AF217" i="14"/>
  <c r="AF383" i="14"/>
  <c r="AF298" i="14"/>
  <c r="AF345" i="14"/>
  <c r="AF358" i="14"/>
  <c r="AF266" i="14"/>
  <c r="AF290" i="14"/>
  <c r="AF269" i="14"/>
  <c r="AF273" i="14"/>
  <c r="AF147" i="14"/>
  <c r="AF202" i="14"/>
  <c r="AF240" i="14"/>
  <c r="AF243" i="14"/>
  <c r="AF209" i="14"/>
  <c r="AF225" i="14"/>
  <c r="AF215" i="14"/>
  <c r="AF179" i="24" l="1"/>
  <c r="BF179" i="28" s="1"/>
  <c r="BH179" i="28" s="1"/>
  <c r="AF42" i="19"/>
  <c r="AF79" i="19"/>
  <c r="AF33" i="19"/>
  <c r="AF170" i="24"/>
  <c r="BF170" i="28" s="1"/>
  <c r="BH170" i="28" s="1"/>
  <c r="AF18" i="19"/>
  <c r="AF155" i="24"/>
  <c r="BF155" i="28" s="1"/>
  <c r="BH155" i="28" s="1"/>
  <c r="AF51" i="19"/>
  <c r="AF224" i="14"/>
  <c r="AF73" i="19"/>
  <c r="AF165" i="24"/>
  <c r="BF165" i="28" s="1"/>
  <c r="BH165" i="28" s="1"/>
  <c r="AF28" i="19"/>
  <c r="AF55" i="19"/>
  <c r="AF24" i="19"/>
  <c r="AF161" i="24"/>
  <c r="BF161" i="28" s="1"/>
  <c r="BH161" i="28" s="1"/>
  <c r="AF92" i="19"/>
  <c r="AF67" i="19"/>
  <c r="AF11" i="18"/>
  <c r="AF230" i="24"/>
  <c r="BF230" i="28" s="1"/>
  <c r="BH230" i="28" s="1"/>
  <c r="AF124" i="24"/>
  <c r="BF124" i="28" s="1"/>
  <c r="BH124" i="28" s="1"/>
  <c r="AF57" i="19"/>
  <c r="AF176" i="24"/>
  <c r="BF176" i="28" s="1"/>
  <c r="BH176" i="28" s="1"/>
  <c r="AF39" i="19"/>
  <c r="AF37" i="19"/>
  <c r="AF174" i="24"/>
  <c r="BF174" i="28" s="1"/>
  <c r="BH174" i="28" s="1"/>
  <c r="AF53" i="19"/>
  <c r="AF74" i="19"/>
  <c r="AF34" i="19"/>
  <c r="AF171" i="24"/>
  <c r="BF171" i="28" s="1"/>
  <c r="BH171" i="28" s="1"/>
  <c r="AF76" i="19"/>
  <c r="AF69" i="19"/>
  <c r="AF91" i="19"/>
  <c r="AF41" i="19"/>
  <c r="AF178" i="24"/>
  <c r="BF178" i="28" s="1"/>
  <c r="BH178" i="28" s="1"/>
  <c r="AF140" i="24"/>
  <c r="BF140" i="28" s="1"/>
  <c r="BH140" i="28" s="1"/>
  <c r="AF36" i="19"/>
  <c r="AF173" i="24"/>
  <c r="BF173" i="28" s="1"/>
  <c r="BH173" i="28" s="1"/>
  <c r="AF195" i="24"/>
  <c r="BF195" i="28" s="1"/>
  <c r="BH195" i="28" s="1"/>
  <c r="AF96" i="19"/>
  <c r="AF169" i="24"/>
  <c r="BF169" i="28" s="1"/>
  <c r="BH169" i="28" s="1"/>
  <c r="AF32" i="19"/>
  <c r="AF64" i="19"/>
  <c r="AF80" i="19"/>
  <c r="AF239" i="14"/>
  <c r="AF88" i="19"/>
  <c r="AF167" i="24"/>
  <c r="BF167" i="28" s="1"/>
  <c r="BH167" i="28" s="1"/>
  <c r="AF30" i="19"/>
  <c r="AF61" i="19"/>
  <c r="AF212" i="14"/>
  <c r="AF116" i="24"/>
  <c r="BF116" i="28" s="1"/>
  <c r="BH116" i="28" s="1"/>
  <c r="AF25" i="19"/>
  <c r="AF162" i="24"/>
  <c r="BF162" i="28" s="1"/>
  <c r="BH162" i="28" s="1"/>
  <c r="AF52" i="19"/>
  <c r="AF81" i="19"/>
  <c r="AF63" i="19"/>
  <c r="AF50" i="19"/>
  <c r="AF236" i="24"/>
  <c r="BF236" i="28" s="1"/>
  <c r="BH236" i="28" s="1"/>
  <c r="AF17" i="18"/>
  <c r="AF90" i="19"/>
  <c r="AF97" i="19"/>
  <c r="AF196" i="24"/>
  <c r="BF196" i="28" s="1"/>
  <c r="BH196" i="28" s="1"/>
  <c r="AF118" i="19"/>
  <c r="AF213" i="24"/>
  <c r="BF213" i="28" s="1"/>
  <c r="BH213" i="28" s="1"/>
  <c r="AF210" i="24"/>
  <c r="BF210" i="28" s="1"/>
  <c r="BH210" i="28" s="1"/>
  <c r="AF115" i="19"/>
  <c r="AF70" i="19"/>
  <c r="AF54" i="19"/>
  <c r="AF132" i="24"/>
  <c r="BF132" i="28" s="1"/>
  <c r="BH132" i="28" s="1"/>
  <c r="AF200" i="14"/>
  <c r="AF49" i="19"/>
  <c r="AF31" i="19"/>
  <c r="AF168" i="24"/>
  <c r="BF168" i="28" s="1"/>
  <c r="BH168" i="28" s="1"/>
  <c r="AF40" i="19"/>
  <c r="AF177" i="24"/>
  <c r="BF177" i="28" s="1"/>
  <c r="BH177" i="28" s="1"/>
  <c r="AF77" i="19"/>
  <c r="AF104" i="19"/>
  <c r="AF255" i="14"/>
  <c r="AF107" i="19"/>
  <c r="AF38" i="19"/>
  <c r="AF175" i="24"/>
  <c r="BF175" i="28" s="1"/>
  <c r="BH175" i="28" s="1"/>
  <c r="AF216" i="24"/>
  <c r="BF216" i="28" s="1"/>
  <c r="BH216" i="28" s="1"/>
  <c r="AF121" i="19"/>
  <c r="AF89" i="19"/>
  <c r="AF105" i="19"/>
  <c r="AF26" i="19"/>
  <c r="AF163" i="24"/>
  <c r="BF163" i="28" s="1"/>
  <c r="BH163" i="28" s="1"/>
  <c r="AF58" i="19"/>
  <c r="AF66" i="19"/>
  <c r="AF82" i="19"/>
  <c r="AF212" i="24"/>
  <c r="BF212" i="28" s="1"/>
  <c r="BH212" i="28" s="1"/>
  <c r="AF117" i="19"/>
  <c r="AF75" i="19"/>
  <c r="AF247" i="24"/>
  <c r="BF247" i="28" s="1"/>
  <c r="BH247" i="28" s="1"/>
  <c r="AF28" i="18"/>
  <c r="AF243" i="24"/>
  <c r="BF243" i="28" s="1"/>
  <c r="BH243" i="28" s="1"/>
  <c r="AF24" i="18"/>
  <c r="AF95" i="19"/>
  <c r="AF194" i="24"/>
  <c r="BF194" i="28" s="1"/>
  <c r="BH194" i="28" s="1"/>
  <c r="AF246" i="14"/>
  <c r="AF42" i="18"/>
  <c r="AF261" i="24"/>
  <c r="BF261" i="28" s="1"/>
  <c r="BH261" i="28" s="1"/>
  <c r="AF240" i="24"/>
  <c r="BF240" i="28" s="1"/>
  <c r="BH240" i="28" s="1"/>
  <c r="AF21" i="18"/>
  <c r="AF215" i="24"/>
  <c r="BF215" i="28" s="1"/>
  <c r="BH215" i="28" s="1"/>
  <c r="AF120" i="19"/>
  <c r="AF289" i="14"/>
  <c r="AF233" i="24"/>
  <c r="BF233" i="28" s="1"/>
  <c r="BH233" i="28" s="1"/>
  <c r="AF14" i="18"/>
  <c r="AF251" i="24"/>
  <c r="BF251" i="28" s="1"/>
  <c r="BH251" i="28" s="1"/>
  <c r="AF32" i="18"/>
  <c r="AF336" i="14"/>
  <c r="AF61" i="18"/>
  <c r="AF260" i="24"/>
  <c r="BF260" i="28" s="1"/>
  <c r="BH260" i="28" s="1"/>
  <c r="AF41" i="18"/>
  <c r="AF324" i="14"/>
  <c r="AF49" i="18"/>
  <c r="AF96" i="18"/>
  <c r="AF277" i="24"/>
  <c r="BF277" i="28" s="1"/>
  <c r="BH277" i="28" s="1"/>
  <c r="AF92" i="18"/>
  <c r="AF68" i="19"/>
  <c r="AF209" i="24"/>
  <c r="BF209" i="28" s="1"/>
  <c r="BH209" i="28" s="1"/>
  <c r="AF114" i="19"/>
  <c r="AF116" i="19"/>
  <c r="AF211" i="24"/>
  <c r="BF211" i="28" s="1"/>
  <c r="BH211" i="28" s="1"/>
  <c r="AF234" i="24"/>
  <c r="BF234" i="28" s="1"/>
  <c r="BH234" i="28" s="1"/>
  <c r="AF15" i="18"/>
  <c r="AF55" i="18"/>
  <c r="AF78" i="18"/>
  <c r="AF246" i="24"/>
  <c r="BF246" i="28" s="1"/>
  <c r="BH246" i="28" s="1"/>
  <c r="AF27" i="18"/>
  <c r="AF258" i="24"/>
  <c r="BF258" i="28" s="1"/>
  <c r="BH258" i="28" s="1"/>
  <c r="AF39" i="18"/>
  <c r="AF89" i="18"/>
  <c r="AF82" i="18"/>
  <c r="AF90" i="18"/>
  <c r="AF129" i="24"/>
  <c r="BF129" i="28" s="1"/>
  <c r="BH129" i="28" s="1"/>
  <c r="AF134" i="24"/>
  <c r="BF134" i="28" s="1"/>
  <c r="BH134" i="28" s="1"/>
  <c r="AF50" i="18"/>
  <c r="AF56" i="18"/>
  <c r="AF25" i="18"/>
  <c r="AF244" i="24"/>
  <c r="BF244" i="28" s="1"/>
  <c r="BH244" i="28" s="1"/>
  <c r="AF73" i="18"/>
  <c r="AF348" i="14"/>
  <c r="AF69" i="18"/>
  <c r="AF77" i="18"/>
  <c r="AF115" i="24"/>
  <c r="BF115" i="28" s="1"/>
  <c r="BH115" i="28" s="1"/>
  <c r="AF117" i="24"/>
  <c r="BF117" i="28" s="1"/>
  <c r="BH117" i="28" s="1"/>
  <c r="AF106" i="19"/>
  <c r="AF217" i="24"/>
  <c r="BF217" i="28" s="1"/>
  <c r="BH217" i="28" s="1"/>
  <c r="AF122" i="19"/>
  <c r="AF235" i="24"/>
  <c r="BF235" i="28" s="1"/>
  <c r="BH235" i="28" s="1"/>
  <c r="AF16" i="18"/>
  <c r="AF218" i="24"/>
  <c r="BF218" i="28" s="1"/>
  <c r="BH218" i="28" s="1"/>
  <c r="AF123" i="19"/>
  <c r="AF241" i="24"/>
  <c r="BF241" i="28" s="1"/>
  <c r="BH241" i="28" s="1"/>
  <c r="AF22" i="18"/>
  <c r="AF30" i="18"/>
  <c r="AF249" i="24"/>
  <c r="BF249" i="28" s="1"/>
  <c r="BH249" i="28" s="1"/>
  <c r="AF259" i="24"/>
  <c r="BF259" i="28" s="1"/>
  <c r="BH259" i="28" s="1"/>
  <c r="AF40" i="18"/>
  <c r="AF54" i="18"/>
  <c r="AF57" i="18"/>
  <c r="AF242" i="24"/>
  <c r="BF242" i="28" s="1"/>
  <c r="BH242" i="28" s="1"/>
  <c r="AF23" i="18"/>
  <c r="AF114" i="18"/>
  <c r="AF291" i="24"/>
  <c r="BF291" i="28" s="1"/>
  <c r="BH291" i="28" s="1"/>
  <c r="AF66" i="18"/>
  <c r="AF107" i="18"/>
  <c r="AF64" i="18"/>
  <c r="AF105" i="18"/>
  <c r="AF62" i="18"/>
  <c r="AF65" i="18"/>
  <c r="AF16" i="19"/>
  <c r="AF153" i="24"/>
  <c r="BF153" i="28" s="1"/>
  <c r="BH153" i="28" s="1"/>
  <c r="AF113" i="19"/>
  <c r="AF208" i="24"/>
  <c r="BF208" i="28" s="1"/>
  <c r="BH208" i="28" s="1"/>
  <c r="AF264" i="14"/>
  <c r="AF278" i="14"/>
  <c r="AF62" i="19"/>
  <c r="AF65" i="19"/>
  <c r="AF78" i="19"/>
  <c r="AF229" i="24"/>
  <c r="BF229" i="28" s="1"/>
  <c r="BH229" i="28" s="1"/>
  <c r="AF10" i="18"/>
  <c r="AF377" i="14"/>
  <c r="AF386" i="14"/>
  <c r="AF285" i="14"/>
  <c r="AF322" i="14"/>
  <c r="AF361" i="14"/>
  <c r="AF393" i="14"/>
  <c r="AF26" i="18"/>
  <c r="AF245" i="24"/>
  <c r="BF245" i="28" s="1"/>
  <c r="BH245" i="28" s="1"/>
  <c r="AF106" i="18"/>
  <c r="AF29" i="18"/>
  <c r="AF248" i="24"/>
  <c r="BF248" i="28" s="1"/>
  <c r="BH248" i="28" s="1"/>
  <c r="AF254" i="24"/>
  <c r="BF254" i="28" s="1"/>
  <c r="BH254" i="28" s="1"/>
  <c r="AF35" i="18"/>
  <c r="AF257" i="24"/>
  <c r="BF257" i="28" s="1"/>
  <c r="BH257" i="28" s="1"/>
  <c r="AF38" i="18"/>
  <c r="AF58" i="18"/>
  <c r="AF52" i="18"/>
  <c r="AF379" i="14"/>
  <c r="AF104" i="18"/>
  <c r="AF97" i="18"/>
  <c r="AF278" i="24"/>
  <c r="BF278" i="28" s="1"/>
  <c r="BH278" i="28" s="1"/>
  <c r="AF137" i="24"/>
  <c r="BF137" i="28" s="1"/>
  <c r="BH137" i="28" s="1"/>
  <c r="AF10" i="19"/>
  <c r="AF147" i="24"/>
  <c r="BF147" i="28" s="1"/>
  <c r="BH147" i="28" s="1"/>
  <c r="AF253" i="14"/>
  <c r="AF198" i="14"/>
  <c r="AF237" i="14"/>
  <c r="AF262" i="14"/>
  <c r="AF280" i="14"/>
  <c r="AF161" i="14"/>
  <c r="AF33" i="18"/>
  <c r="AF252" i="24"/>
  <c r="BF252" i="28" s="1"/>
  <c r="BH252" i="28" s="1"/>
  <c r="AF36" i="18"/>
  <c r="AF255" i="24"/>
  <c r="BF255" i="28" s="1"/>
  <c r="BH255" i="28" s="1"/>
  <c r="AF81" i="18"/>
  <c r="AF79" i="18"/>
  <c r="AF197" i="24"/>
  <c r="BF197" i="28" s="1"/>
  <c r="BH197" i="28" s="1"/>
  <c r="AF98" i="19"/>
  <c r="AF119" i="19"/>
  <c r="AF214" i="24"/>
  <c r="BF214" i="28" s="1"/>
  <c r="BH214" i="28" s="1"/>
  <c r="AF237" i="24"/>
  <c r="BF237" i="28" s="1"/>
  <c r="BH237" i="28" s="1"/>
  <c r="AF18" i="18"/>
  <c r="AF238" i="24"/>
  <c r="BF238" i="28" s="1"/>
  <c r="BH238" i="28" s="1"/>
  <c r="AF19" i="18"/>
  <c r="AF53" i="18"/>
  <c r="AF91" i="18"/>
  <c r="AF250" i="24"/>
  <c r="BF250" i="28" s="1"/>
  <c r="BH250" i="28" s="1"/>
  <c r="AF31" i="18"/>
  <c r="AF76" i="18"/>
  <c r="AF74" i="18"/>
  <c r="AF80" i="18"/>
  <c r="AF88" i="18"/>
  <c r="AF363" i="14"/>
  <c r="AF239" i="24"/>
  <c r="BF239" i="28" s="1"/>
  <c r="BH239" i="28" s="1"/>
  <c r="AF20" i="18"/>
  <c r="AF34" i="18"/>
  <c r="AF253" i="24"/>
  <c r="BF253" i="28" s="1"/>
  <c r="BH253" i="28" s="1"/>
  <c r="AF256" i="24"/>
  <c r="BF256" i="28" s="1"/>
  <c r="BH256" i="28" s="1"/>
  <c r="AF37" i="18"/>
  <c r="AF43" i="18"/>
  <c r="AF262" i="24"/>
  <c r="BF262" i="28" s="1"/>
  <c r="BH262" i="28" s="1"/>
  <c r="AF51" i="18"/>
  <c r="AF68" i="18"/>
  <c r="AF63" i="18"/>
  <c r="AF67" i="18"/>
  <c r="AF70" i="18"/>
  <c r="AF75" i="18"/>
  <c r="AF121" i="24"/>
  <c r="BF121" i="28" s="1"/>
  <c r="BH121" i="28" s="1"/>
  <c r="AF126" i="24"/>
  <c r="BF126" i="28" s="1"/>
  <c r="BH126" i="28" s="1"/>
  <c r="AF118" i="14"/>
  <c r="AF22" i="19"/>
  <c r="AF159" i="24"/>
  <c r="BF159" i="28" s="1"/>
  <c r="BH159" i="28" s="1"/>
  <c r="AF11" i="19"/>
  <c r="AF148" i="24"/>
  <c r="BF148" i="28" s="1"/>
  <c r="BH148" i="28" s="1"/>
  <c r="AF138" i="24"/>
  <c r="BF138" i="28" s="1"/>
  <c r="BH138" i="28" s="1"/>
  <c r="AF388" i="14"/>
  <c r="AF290" i="24"/>
  <c r="BF290" i="28" s="1"/>
  <c r="BH290" i="28" s="1"/>
  <c r="AF113" i="18"/>
  <c r="AF17" i="19"/>
  <c r="AF154" i="24"/>
  <c r="BF154" i="28" s="1"/>
  <c r="BH154" i="28" s="1"/>
  <c r="AF128" i="24"/>
  <c r="BF128" i="28" s="1"/>
  <c r="BH128" i="28" s="1"/>
  <c r="AF158" i="24"/>
  <c r="BF158" i="28" s="1"/>
  <c r="BH158" i="28" s="1"/>
  <c r="AF21" i="19"/>
  <c r="AF19" i="19"/>
  <c r="AF156" i="24"/>
  <c r="BF156" i="28" s="1"/>
  <c r="BH156" i="28" s="1"/>
  <c r="AF114" i="24"/>
  <c r="BF114" i="28" s="1"/>
  <c r="BH114" i="28" s="1"/>
  <c r="AF123" i="24"/>
  <c r="BF123" i="28" s="1"/>
  <c r="BH123" i="28" s="1"/>
  <c r="AF125" i="24"/>
  <c r="BF125" i="28" s="1"/>
  <c r="BH125" i="28" s="1"/>
  <c r="AF43" i="19"/>
  <c r="AF180" i="24"/>
  <c r="BF180" i="28" s="1"/>
  <c r="BH180" i="28" s="1"/>
  <c r="AF113" i="24"/>
  <c r="BF113" i="28" s="1"/>
  <c r="BH113" i="28" s="1"/>
  <c r="AF118" i="24"/>
  <c r="BF118" i="28" s="1"/>
  <c r="BH118" i="28" s="1"/>
  <c r="AF151" i="24"/>
  <c r="BF151" i="28" s="1"/>
  <c r="BH151" i="28" s="1"/>
  <c r="AF14" i="19"/>
  <c r="AF165" i="14"/>
  <c r="AF130" i="24"/>
  <c r="BF130" i="28" s="1"/>
  <c r="BH130" i="28" s="1"/>
  <c r="AF35" i="19"/>
  <c r="AF172" i="24"/>
  <c r="BF172" i="28" s="1"/>
  <c r="BH172" i="28" s="1"/>
  <c r="AF23" i="19"/>
  <c r="AF160" i="24"/>
  <c r="BF160" i="28" s="1"/>
  <c r="BH160" i="28" s="1"/>
  <c r="AF139" i="24"/>
  <c r="BF139" i="28" s="1"/>
  <c r="BH139" i="28" s="1"/>
  <c r="AF120" i="24"/>
  <c r="BF120" i="28" s="1"/>
  <c r="BH120" i="28" s="1"/>
  <c r="AF126" i="14"/>
  <c r="AF112" i="24"/>
  <c r="BF112" i="28" s="1"/>
  <c r="BH112" i="28" s="1"/>
  <c r="AF141" i="24"/>
  <c r="BF141" i="28" s="1"/>
  <c r="BH141" i="28" s="1"/>
  <c r="AF276" i="24"/>
  <c r="BF276" i="28" s="1"/>
  <c r="BH276" i="28" s="1"/>
  <c r="AF95" i="18"/>
  <c r="AF370" i="14"/>
  <c r="AF279" i="24"/>
  <c r="BF279" i="28" s="1"/>
  <c r="BH279" i="28" s="1"/>
  <c r="AF98" i="18"/>
  <c r="AF166" i="24"/>
  <c r="BF166" i="28" s="1"/>
  <c r="BH166" i="28" s="1"/>
  <c r="AF29" i="19"/>
  <c r="AF56" i="19"/>
  <c r="AF135" i="24"/>
  <c r="BF135" i="28" s="1"/>
  <c r="BH135" i="28" s="1"/>
  <c r="AF136" i="24"/>
  <c r="BF136" i="28" s="1"/>
  <c r="BH136" i="28" s="1"/>
  <c r="AF122" i="24"/>
  <c r="BF122" i="28" s="1"/>
  <c r="BH122" i="28" s="1"/>
  <c r="AF152" i="24"/>
  <c r="BF152" i="28" s="1"/>
  <c r="BH152" i="28" s="1"/>
  <c r="AF15" i="19"/>
  <c r="AF20" i="19"/>
  <c r="AF157" i="24"/>
  <c r="BF157" i="28" s="1"/>
  <c r="BH157" i="28" s="1"/>
  <c r="AF131" i="24"/>
  <c r="BF131" i="28" s="1"/>
  <c r="BH131" i="28" s="1"/>
  <c r="AF133" i="24"/>
  <c r="BF133" i="28" s="1"/>
  <c r="BH133" i="28" s="1"/>
  <c r="AF164" i="24"/>
  <c r="BF164" i="28" s="1"/>
  <c r="BH164" i="28" s="1"/>
  <c r="AF27" i="19"/>
  <c r="AF119" i="24"/>
  <c r="BF119" i="28" s="1"/>
  <c r="BH119" i="28" s="1"/>
  <c r="AF127" i="24"/>
  <c r="BF127" i="28" s="1"/>
  <c r="BH127" i="28" s="1"/>
  <c r="AF446" i="14"/>
  <c r="AF486" i="14"/>
  <c r="AF488" i="14"/>
  <c r="AE130" i="19"/>
  <c r="AE225" i="24"/>
  <c r="BC225" i="28" s="1"/>
  <c r="BE225" i="28" s="1"/>
  <c r="AE102" i="20"/>
  <c r="AF103" i="14"/>
  <c r="AF489" i="14" s="1"/>
  <c r="AF443" i="14"/>
  <c r="AF444" i="14"/>
  <c r="AF445" i="14"/>
  <c r="AF487" i="14"/>
  <c r="AH496" i="17"/>
  <c r="AH100" i="25"/>
  <c r="BM100" i="28" s="1"/>
  <c r="AG111" i="23"/>
  <c r="AH112" i="17"/>
  <c r="AG389" i="25"/>
  <c r="BJ389" i="28" s="1"/>
  <c r="AH32" i="25"/>
  <c r="BM32" i="28" s="1"/>
  <c r="AH418" i="17"/>
  <c r="BE12" i="28"/>
  <c r="BE313" i="28"/>
  <c r="BE324" i="28"/>
  <c r="BE59" i="28"/>
  <c r="BE355" i="28"/>
  <c r="BE316" i="28"/>
  <c r="BE358" i="28"/>
  <c r="BB58" i="28"/>
  <c r="AH89" i="25"/>
  <c r="BM89" i="28" s="1"/>
  <c r="AH480" i="17"/>
  <c r="AF325" i="25"/>
  <c r="BG325" i="28" s="1"/>
  <c r="AG38" i="17"/>
  <c r="AG38" i="25" s="1"/>
  <c r="BJ38" i="28" s="1"/>
  <c r="AD8" i="20"/>
  <c r="AD296" i="24"/>
  <c r="AZ296" i="28" s="1"/>
  <c r="AF406" i="14"/>
  <c r="AF20" i="24"/>
  <c r="BF20" i="28" s="1"/>
  <c r="AF460" i="14"/>
  <c r="AF69" i="24"/>
  <c r="BF69" i="28" s="1"/>
  <c r="BH69" i="28" s="1"/>
  <c r="AF84" i="24"/>
  <c r="BF84" i="28" s="1"/>
  <c r="BH84" i="28" s="1"/>
  <c r="AF475" i="14"/>
  <c r="AF408" i="14"/>
  <c r="AF22" i="24"/>
  <c r="BF22" i="28" s="1"/>
  <c r="AF474" i="14"/>
  <c r="AF83" i="24"/>
  <c r="BF83" i="28" s="1"/>
  <c r="BH83" i="28" s="1"/>
  <c r="AF409" i="14"/>
  <c r="AF23" i="24"/>
  <c r="BF23" i="28" s="1"/>
  <c r="AF61" i="24"/>
  <c r="BF61" i="28" s="1"/>
  <c r="AF452" i="14"/>
  <c r="AF65" i="14"/>
  <c r="AF65" i="24"/>
  <c r="BF65" i="28" s="1"/>
  <c r="AF456" i="14"/>
  <c r="AF99" i="14"/>
  <c r="AE98" i="20"/>
  <c r="AE484" i="14"/>
  <c r="AF407" i="14"/>
  <c r="AF21" i="24"/>
  <c r="BF21" i="28" s="1"/>
  <c r="AE16" i="20"/>
  <c r="AE304" i="24"/>
  <c r="BC304" i="28" s="1"/>
  <c r="AF71" i="24"/>
  <c r="BF71" i="28" s="1"/>
  <c r="AF462" i="14"/>
  <c r="AF494" i="14"/>
  <c r="AF98" i="24"/>
  <c r="BF98" i="28" s="1"/>
  <c r="BH98" i="28" s="1"/>
  <c r="AF417" i="14"/>
  <c r="AF31" i="24"/>
  <c r="BF31" i="28" s="1"/>
  <c r="BH31" i="28" s="1"/>
  <c r="AF467" i="14"/>
  <c r="AF76" i="24"/>
  <c r="BF76" i="28" s="1"/>
  <c r="BH76" i="28" s="1"/>
  <c r="AF478" i="14"/>
  <c r="AF87" i="24"/>
  <c r="BF87" i="28" s="1"/>
  <c r="BH87" i="28" s="1"/>
  <c r="AF36" i="24"/>
  <c r="BF36" i="28" s="1"/>
  <c r="AF422" i="14"/>
  <c r="AF433" i="14"/>
  <c r="AF47" i="24"/>
  <c r="BF47" i="28" s="1"/>
  <c r="BH47" i="28" s="1"/>
  <c r="AF479" i="14"/>
  <c r="AF88" i="24"/>
  <c r="BF88" i="28" s="1"/>
  <c r="BH88" i="28" s="1"/>
  <c r="AF465" i="14"/>
  <c r="AF74" i="24"/>
  <c r="BF74" i="28" s="1"/>
  <c r="BH74" i="28" s="1"/>
  <c r="AF477" i="14"/>
  <c r="AF86" i="24"/>
  <c r="BF86" i="28" s="1"/>
  <c r="BH86" i="28" s="1"/>
  <c r="AF432" i="14"/>
  <c r="AF46" i="24"/>
  <c r="BF46" i="28" s="1"/>
  <c r="BH46" i="28" s="1"/>
  <c r="AF412" i="14"/>
  <c r="AF26" i="24"/>
  <c r="BF26" i="28" s="1"/>
  <c r="AE58" i="24"/>
  <c r="BC58" i="28" s="1"/>
  <c r="AF52" i="24"/>
  <c r="BF52" i="28" s="1"/>
  <c r="BH52" i="28" s="1"/>
  <c r="AF438" i="14"/>
  <c r="AF50" i="24"/>
  <c r="BF50" i="28" s="1"/>
  <c r="BH50" i="28" s="1"/>
  <c r="AF436" i="14"/>
  <c r="AF49" i="14"/>
  <c r="AF40" i="24"/>
  <c r="BF40" i="28" s="1"/>
  <c r="BH40" i="28" s="1"/>
  <c r="AF426" i="14"/>
  <c r="AE389" i="24"/>
  <c r="BC389" i="28" s="1"/>
  <c r="BE389" i="28" s="1"/>
  <c r="AF112" i="14"/>
  <c r="AF106" i="14" s="1"/>
  <c r="AE111" i="20"/>
  <c r="AF73" i="24"/>
  <c r="BF73" i="28" s="1"/>
  <c r="AF464" i="14"/>
  <c r="AF415" i="14"/>
  <c r="AF29" i="24"/>
  <c r="BF29" i="28" s="1"/>
  <c r="AF12" i="14"/>
  <c r="AE11" i="20"/>
  <c r="AE299" i="24"/>
  <c r="BC299" i="28" s="1"/>
  <c r="AE397" i="14"/>
  <c r="AF72" i="24"/>
  <c r="BF72" i="28" s="1"/>
  <c r="BH72" i="28" s="1"/>
  <c r="AF463" i="14"/>
  <c r="AF53" i="24"/>
  <c r="BF53" i="28" s="1"/>
  <c r="BH53" i="28" s="1"/>
  <c r="AF439" i="14"/>
  <c r="AE492" i="14"/>
  <c r="AF458" i="14"/>
  <c r="AF67" i="24"/>
  <c r="BF67" i="28" s="1"/>
  <c r="AF471" i="14"/>
  <c r="AF80" i="24"/>
  <c r="BF80" i="28" s="1"/>
  <c r="AF68" i="24"/>
  <c r="BF68" i="28" s="1"/>
  <c r="AF459" i="14"/>
  <c r="AF411" i="14"/>
  <c r="AF25" i="24"/>
  <c r="BF25" i="28" s="1"/>
  <c r="BH25" i="28" s="1"/>
  <c r="AF99" i="24"/>
  <c r="BF99" i="28" s="1"/>
  <c r="BH99" i="28" s="1"/>
  <c r="AF495" i="14"/>
  <c r="AF442" i="14"/>
  <c r="AF55" i="14"/>
  <c r="AE336" i="24"/>
  <c r="BC336" i="28" s="1"/>
  <c r="BE336" i="28" s="1"/>
  <c r="AE48" i="20"/>
  <c r="AF64" i="24"/>
  <c r="BF64" i="28" s="1"/>
  <c r="AF455" i="14"/>
  <c r="AF78" i="24"/>
  <c r="BF78" i="28" s="1"/>
  <c r="BH78" i="28" s="1"/>
  <c r="AF469" i="14"/>
  <c r="AF66" i="24"/>
  <c r="BF66" i="28" s="1"/>
  <c r="AF457" i="14"/>
  <c r="AF414" i="14"/>
  <c r="AF28" i="24"/>
  <c r="BF28" i="28" s="1"/>
  <c r="AF100" i="24"/>
  <c r="BF100" i="28" s="1"/>
  <c r="BH100" i="28" s="1"/>
  <c r="AF496" i="14"/>
  <c r="AF437" i="14"/>
  <c r="AF51" i="24"/>
  <c r="BF51" i="28" s="1"/>
  <c r="BH51" i="28" s="1"/>
  <c r="AF497" i="14"/>
  <c r="AF101" i="24"/>
  <c r="BF101" i="28" s="1"/>
  <c r="BH101" i="28" s="1"/>
  <c r="AF77" i="24"/>
  <c r="BF77" i="28" s="1"/>
  <c r="BH77" i="28" s="1"/>
  <c r="AF468" i="14"/>
  <c r="AF64" i="14"/>
  <c r="AE63" i="20"/>
  <c r="AE346" i="24"/>
  <c r="BC346" i="28" s="1"/>
  <c r="AF70" i="24"/>
  <c r="BF70" i="28" s="1"/>
  <c r="BH70" i="28" s="1"/>
  <c r="AF461" i="14"/>
  <c r="AF43" i="24"/>
  <c r="BF43" i="28" s="1"/>
  <c r="BH43" i="28" s="1"/>
  <c r="AF429" i="14"/>
  <c r="AE342" i="24"/>
  <c r="BC342" i="28" s="1"/>
  <c r="AE54" i="20"/>
  <c r="AF405" i="14"/>
  <c r="AF19" i="24"/>
  <c r="BF19" i="28" s="1"/>
  <c r="AF416" i="14"/>
  <c r="AF30" i="24"/>
  <c r="BF30" i="28" s="1"/>
  <c r="AE11" i="24"/>
  <c r="BC11" i="28" s="1"/>
  <c r="AE9" i="14"/>
  <c r="AF476" i="14"/>
  <c r="AF85" i="24"/>
  <c r="BF85" i="28" s="1"/>
  <c r="BH85" i="28" s="1"/>
  <c r="AF425" i="14"/>
  <c r="AF39" i="24"/>
  <c r="BF39" i="28" s="1"/>
  <c r="AF424" i="14"/>
  <c r="AF38" i="24"/>
  <c r="BF38" i="28" s="1"/>
  <c r="BH38" i="28" s="1"/>
  <c r="AF419" i="14"/>
  <c r="AF33" i="24"/>
  <c r="BF33" i="28" s="1"/>
  <c r="BH33" i="28" s="1"/>
  <c r="AF418" i="14"/>
  <c r="AF32" i="24"/>
  <c r="BF32" i="28" s="1"/>
  <c r="BH32" i="28" s="1"/>
  <c r="AF401" i="14"/>
  <c r="AF15" i="24"/>
  <c r="BF15" i="28" s="1"/>
  <c r="BH15" i="28" s="1"/>
  <c r="AF400" i="14"/>
  <c r="AF14" i="24"/>
  <c r="BF14" i="28" s="1"/>
  <c r="BH14" i="28" s="1"/>
  <c r="AF13" i="14"/>
  <c r="AF45" i="24"/>
  <c r="BF45" i="28" s="1"/>
  <c r="BH45" i="28" s="1"/>
  <c r="AF431" i="14"/>
  <c r="AF454" i="14"/>
  <c r="AF63" i="24"/>
  <c r="BF63" i="28" s="1"/>
  <c r="AF430" i="14"/>
  <c r="AF44" i="24"/>
  <c r="BF44" i="28" s="1"/>
  <c r="BH44" i="28" s="1"/>
  <c r="AF481" i="14"/>
  <c r="AF90" i="24"/>
  <c r="BF90" i="28" s="1"/>
  <c r="BH90" i="28" s="1"/>
  <c r="AF421" i="14"/>
  <c r="AF35" i="24"/>
  <c r="BF35" i="28" s="1"/>
  <c r="AF470" i="14"/>
  <c r="AF79" i="24"/>
  <c r="BF79" i="28" s="1"/>
  <c r="BH79" i="28" s="1"/>
  <c r="AF493" i="14"/>
  <c r="AF97" i="24"/>
  <c r="BF97" i="28" s="1"/>
  <c r="BH97" i="28" s="1"/>
  <c r="AF428" i="14"/>
  <c r="AF42" i="24"/>
  <c r="BF42" i="28" s="1"/>
  <c r="BH42" i="28" s="1"/>
  <c r="AF81" i="24"/>
  <c r="BF81" i="28" s="1"/>
  <c r="BH81" i="28" s="1"/>
  <c r="AF472" i="14"/>
  <c r="AF75" i="24"/>
  <c r="BF75" i="28" s="1"/>
  <c r="BH75" i="28" s="1"/>
  <c r="AF466" i="14"/>
  <c r="AF413" i="14"/>
  <c r="AF27" i="24"/>
  <c r="BF27" i="28" s="1"/>
  <c r="AF34" i="24"/>
  <c r="BF34" i="28" s="1"/>
  <c r="AF420" i="14"/>
  <c r="AF480" i="14"/>
  <c r="AF89" i="24"/>
  <c r="BF89" i="28" s="1"/>
  <c r="BH89" i="28" s="1"/>
  <c r="AE300" i="24"/>
  <c r="BC300" i="28" s="1"/>
  <c r="BE300" i="28" s="1"/>
  <c r="AE12" i="20"/>
  <c r="AE64" i="20"/>
  <c r="AE347" i="24"/>
  <c r="BC347" i="28" s="1"/>
  <c r="AF82" i="24"/>
  <c r="BF82" i="28" s="1"/>
  <c r="BH82" i="28" s="1"/>
  <c r="AF473" i="14"/>
  <c r="AF41" i="24"/>
  <c r="BF41" i="28" s="1"/>
  <c r="BH41" i="28" s="1"/>
  <c r="AF427" i="14"/>
  <c r="AF24" i="24"/>
  <c r="BF24" i="28" s="1"/>
  <c r="AF410" i="14"/>
  <c r="AF453" i="14"/>
  <c r="AF62" i="24"/>
  <c r="BF62" i="28" s="1"/>
  <c r="AF423" i="14"/>
  <c r="AF37" i="24"/>
  <c r="BF37" i="28" s="1"/>
  <c r="AD62" i="20"/>
  <c r="AD345" i="24"/>
  <c r="AZ345" i="28" s="1"/>
  <c r="AE93" i="24"/>
  <c r="BC93" i="28" s="1"/>
  <c r="BE93" i="28" s="1"/>
  <c r="AF18" i="24"/>
  <c r="BF18" i="28" s="1"/>
  <c r="AF404" i="14"/>
  <c r="AF17" i="14"/>
  <c r="AF35" i="17"/>
  <c r="AF35" i="25" s="1"/>
  <c r="BG35" i="28" s="1"/>
  <c r="AE458" i="17"/>
  <c r="AE71" i="23" s="1"/>
  <c r="AE322" i="25"/>
  <c r="BD322" i="28" s="1"/>
  <c r="BE322" i="28" s="1"/>
  <c r="AH86" i="25"/>
  <c r="BM86" i="28" s="1"/>
  <c r="AH477" i="17"/>
  <c r="AF43" i="23"/>
  <c r="AG44" i="17"/>
  <c r="AF331" i="25"/>
  <c r="BG331" i="28" s="1"/>
  <c r="AE66" i="25"/>
  <c r="BD66" i="28" s="1"/>
  <c r="BE66" i="28" s="1"/>
  <c r="AE38" i="23"/>
  <c r="AE326" i="25"/>
  <c r="BD326" i="28" s="1"/>
  <c r="BE326" i="28" s="1"/>
  <c r="AF39" i="17"/>
  <c r="AH90" i="25"/>
  <c r="BM90" i="28" s="1"/>
  <c r="AH481" i="17"/>
  <c r="AF76" i="23"/>
  <c r="AF359" i="25"/>
  <c r="BG359" i="28" s="1"/>
  <c r="AG77" i="17"/>
  <c r="AD449" i="17"/>
  <c r="AD62" i="23" s="1"/>
  <c r="AF73" i="23"/>
  <c r="AG74" i="17"/>
  <c r="AF356" i="25"/>
  <c r="BG356" i="28" s="1"/>
  <c r="AF41" i="23"/>
  <c r="AF332" i="25"/>
  <c r="BG332" i="28" s="1"/>
  <c r="AE23" i="25"/>
  <c r="BD23" i="28" s="1"/>
  <c r="BE23" i="28" s="1"/>
  <c r="AF37" i="25"/>
  <c r="BG37" i="28" s="1"/>
  <c r="AE315" i="25"/>
  <c r="BD315" i="28" s="1"/>
  <c r="BE315" i="28" s="1"/>
  <c r="AE19" i="25"/>
  <c r="BD19" i="28" s="1"/>
  <c r="BE19" i="28" s="1"/>
  <c r="AH85" i="25"/>
  <c r="BM85" i="28" s="1"/>
  <c r="AE323" i="25"/>
  <c r="BD323" i="28" s="1"/>
  <c r="BE323" i="28" s="1"/>
  <c r="AJ79" i="25"/>
  <c r="BS79" i="28" s="1"/>
  <c r="AD347" i="25"/>
  <c r="BA347" i="28" s="1"/>
  <c r="BB347" i="28" s="1"/>
  <c r="AH386" i="25"/>
  <c r="BM386" i="28" s="1"/>
  <c r="AG93" i="25"/>
  <c r="BJ93" i="28" s="1"/>
  <c r="AE321" i="25"/>
  <c r="BD321" i="28" s="1"/>
  <c r="BE321" i="28" s="1"/>
  <c r="AG47" i="25"/>
  <c r="BJ47" i="28" s="1"/>
  <c r="AD337" i="25"/>
  <c r="BA337" i="28" s="1"/>
  <c r="AG14" i="25"/>
  <c r="BJ14" i="28" s="1"/>
  <c r="AE64" i="25"/>
  <c r="BD64" i="28" s="1"/>
  <c r="BE64" i="28" s="1"/>
  <c r="AG74" i="25"/>
  <c r="BJ74" i="28" s="1"/>
  <c r="AG465" i="17"/>
  <c r="AG78" i="23" s="1"/>
  <c r="AF53" i="25"/>
  <c r="BG53" i="28" s="1"/>
  <c r="AF68" i="25"/>
  <c r="BG68" i="28" s="1"/>
  <c r="AJ146" i="25"/>
  <c r="BS146" i="28" s="1"/>
  <c r="AJ9" i="22"/>
  <c r="AC11" i="25"/>
  <c r="AX11" i="28" s="1"/>
  <c r="AY11" i="28" s="1"/>
  <c r="AE367" i="25"/>
  <c r="BD367" i="28" s="1"/>
  <c r="BE367" i="28" s="1"/>
  <c r="AE352" i="25"/>
  <c r="BD352" i="28" s="1"/>
  <c r="BE352" i="28" s="1"/>
  <c r="AB296" i="25"/>
  <c r="AU296" i="28" s="1"/>
  <c r="AV296" i="28" s="1"/>
  <c r="AF333" i="25"/>
  <c r="BG333" i="28" s="1"/>
  <c r="AJ88" i="25"/>
  <c r="BS88" i="28" s="1"/>
  <c r="AE55" i="25"/>
  <c r="BD55" i="28" s="1"/>
  <c r="BE55" i="28" s="1"/>
  <c r="AE360" i="25"/>
  <c r="BD360" i="28" s="1"/>
  <c r="BE360" i="28" s="1"/>
  <c r="AF357" i="25"/>
  <c r="BG357" i="28" s="1"/>
  <c r="AE24" i="25"/>
  <c r="BD24" i="28" s="1"/>
  <c r="BE24" i="28" s="1"/>
  <c r="AJ228" i="25"/>
  <c r="BS228" i="28" s="1"/>
  <c r="AF51" i="25"/>
  <c r="BG51" i="28" s="1"/>
  <c r="AE299" i="25"/>
  <c r="BD299" i="28" s="1"/>
  <c r="AF40" i="25"/>
  <c r="BG40" i="28" s="1"/>
  <c r="AH370" i="25"/>
  <c r="BM370" i="28" s="1"/>
  <c r="AG318" i="25"/>
  <c r="BJ318" i="28" s="1"/>
  <c r="AJ289" i="25"/>
  <c r="BS289" i="28" s="1"/>
  <c r="AF26" i="25"/>
  <c r="BG26" i="28" s="1"/>
  <c r="AD49" i="25"/>
  <c r="BA49" i="28" s="1"/>
  <c r="AH371" i="25"/>
  <c r="BM371" i="28" s="1"/>
  <c r="AE353" i="25"/>
  <c r="BD353" i="28" s="1"/>
  <c r="BE353" i="28" s="1"/>
  <c r="AE348" i="25"/>
  <c r="BD348" i="28" s="1"/>
  <c r="BE348" i="28" s="1"/>
  <c r="AC304" i="25"/>
  <c r="AX304" i="28" s="1"/>
  <c r="AY304" i="28" s="1"/>
  <c r="AJ97" i="25"/>
  <c r="BS97" i="28" s="1"/>
  <c r="AH365" i="25"/>
  <c r="BM365" i="28" s="1"/>
  <c r="AH77" i="25"/>
  <c r="BM77" i="28" s="1"/>
  <c r="AE20" i="25"/>
  <c r="BD20" i="28" s="1"/>
  <c r="BE20" i="28" s="1"/>
  <c r="AJ75" i="25"/>
  <c r="BS75" i="28" s="1"/>
  <c r="AE317" i="25"/>
  <c r="BD317" i="28" s="1"/>
  <c r="BE317" i="28" s="1"/>
  <c r="AJ33" i="25"/>
  <c r="BS33" i="28" s="1"/>
  <c r="AH76" i="25"/>
  <c r="BM76" i="28" s="1"/>
  <c r="AD27" i="25"/>
  <c r="BA27" i="28" s="1"/>
  <c r="BB27" i="28" s="1"/>
  <c r="AE96" i="25"/>
  <c r="BD96" i="28" s="1"/>
  <c r="AE21" i="25"/>
  <c r="BD21" i="28" s="1"/>
  <c r="BE21" i="28" s="1"/>
  <c r="AF43" i="25"/>
  <c r="BG43" i="28" s="1"/>
  <c r="AH369" i="25"/>
  <c r="BM369" i="28" s="1"/>
  <c r="AH385" i="25"/>
  <c r="BM385" i="28" s="1"/>
  <c r="AE22" i="25"/>
  <c r="BD22" i="28" s="1"/>
  <c r="BE22" i="28" s="1"/>
  <c r="AG15" i="25"/>
  <c r="BJ15" i="28" s="1"/>
  <c r="AE63" i="25"/>
  <c r="BD63" i="28" s="1"/>
  <c r="BE63" i="28" s="1"/>
  <c r="AF329" i="25"/>
  <c r="BG329" i="28" s="1"/>
  <c r="AE305" i="25"/>
  <c r="BD305" i="28" s="1"/>
  <c r="BE305" i="28" s="1"/>
  <c r="AE328" i="25"/>
  <c r="BD328" i="28" s="1"/>
  <c r="AF312" i="25"/>
  <c r="BG312" i="28" s="1"/>
  <c r="AE13" i="25"/>
  <c r="BD13" i="28" s="1"/>
  <c r="AE388" i="25"/>
  <c r="BD388" i="28" s="1"/>
  <c r="AI225" i="25"/>
  <c r="BP225" i="28" s="1"/>
  <c r="AI130" i="22"/>
  <c r="AE62" i="25"/>
  <c r="BD62" i="28" s="1"/>
  <c r="BE62" i="28" s="1"/>
  <c r="AF71" i="25"/>
  <c r="BG71" i="28" s="1"/>
  <c r="AE346" i="25"/>
  <c r="BD346" i="28" s="1"/>
  <c r="AJ81" i="25"/>
  <c r="BS81" i="28" s="1"/>
  <c r="AE52" i="25"/>
  <c r="BD52" i="28" s="1"/>
  <c r="AH87" i="25"/>
  <c r="BM87" i="28" s="1"/>
  <c r="AG42" i="17"/>
  <c r="AF29" i="25"/>
  <c r="BG29" i="28" s="1"/>
  <c r="AF415" i="17"/>
  <c r="AE455" i="17"/>
  <c r="AE68" i="23" s="1"/>
  <c r="AJ112" i="21"/>
  <c r="AE65" i="17"/>
  <c r="AJ9" i="21"/>
  <c r="AH478" i="17"/>
  <c r="AH91" i="23" s="1"/>
  <c r="AI89" i="17"/>
  <c r="AE454" i="17"/>
  <c r="AE67" i="23" s="1"/>
  <c r="AH467" i="17"/>
  <c r="AH80" i="23" s="1"/>
  <c r="AF437" i="17"/>
  <c r="AF50" i="23" s="1"/>
  <c r="AF28" i="17"/>
  <c r="AI83" i="17"/>
  <c r="AF426" i="17"/>
  <c r="AF39" i="23" s="1"/>
  <c r="AI109" i="17"/>
  <c r="AE409" i="17"/>
  <c r="AE22" i="23" s="1"/>
  <c r="AG401" i="17"/>
  <c r="AG14" i="23" s="1"/>
  <c r="AG75" i="17"/>
  <c r="AF412" i="17"/>
  <c r="AF25" i="23" s="1"/>
  <c r="AE407" i="17"/>
  <c r="AE20" i="23" s="1"/>
  <c r="AH468" i="17"/>
  <c r="AH81" i="23" s="1"/>
  <c r="AF30" i="17"/>
  <c r="AJ102" i="17"/>
  <c r="AF439" i="17"/>
  <c r="AF52" i="23" s="1"/>
  <c r="AE453" i="17"/>
  <c r="AE66" i="23" s="1"/>
  <c r="AF462" i="17"/>
  <c r="AF75" i="23" s="1"/>
  <c r="AF429" i="17"/>
  <c r="AF42" i="23" s="1"/>
  <c r="AG25" i="17"/>
  <c r="AI88" i="17"/>
  <c r="AD435" i="17"/>
  <c r="AD48" i="23" s="1"/>
  <c r="AE50" i="17"/>
  <c r="AG400" i="17"/>
  <c r="AG13" i="23" s="1"/>
  <c r="AJ103" i="17"/>
  <c r="AF57" i="17"/>
  <c r="AF78" i="17"/>
  <c r="AF59" i="17"/>
  <c r="AG484" i="17"/>
  <c r="AG97" i="23" s="1"/>
  <c r="AG46" i="17"/>
  <c r="AE438" i="17"/>
  <c r="AH101" i="17"/>
  <c r="AF442" i="17"/>
  <c r="AF55" i="23" s="1"/>
  <c r="AH99" i="17"/>
  <c r="AI108" i="17"/>
  <c r="AH31" i="17"/>
  <c r="AF423" i="17"/>
  <c r="AF36" i="23" s="1"/>
  <c r="AE410" i="17"/>
  <c r="AE23" i="23" s="1"/>
  <c r="AE441" i="17"/>
  <c r="AE54" i="23" s="1"/>
  <c r="AF58" i="17"/>
  <c r="AE405" i="17"/>
  <c r="AE18" i="23" s="1"/>
  <c r="AE406" i="17"/>
  <c r="AE19" i="23" s="1"/>
  <c r="AF85" i="17"/>
  <c r="AF70" i="17"/>
  <c r="AF71" i="17"/>
  <c r="AG433" i="17"/>
  <c r="AG46" i="23" s="1"/>
  <c r="AI87" i="17"/>
  <c r="AE408" i="17"/>
  <c r="AE21" i="23" s="1"/>
  <c r="AC9" i="17"/>
  <c r="AG45" i="17"/>
  <c r="AF41" i="17"/>
  <c r="AH476" i="17"/>
  <c r="AH89" i="23" s="1"/>
  <c r="AC397" i="17"/>
  <c r="AC10" i="23" s="1"/>
  <c r="AG60" i="17"/>
  <c r="AF459" i="17"/>
  <c r="AF72" i="23" s="1"/>
  <c r="AF36" i="17"/>
  <c r="AJ493" i="17"/>
  <c r="AJ106" i="23" s="1"/>
  <c r="AE492" i="17"/>
  <c r="AE105" i="23" s="1"/>
  <c r="AF111" i="17"/>
  <c r="AH100" i="17"/>
  <c r="AJ118" i="17"/>
  <c r="AJ393" i="17"/>
  <c r="AJ386" i="17"/>
  <c r="AJ377" i="17"/>
  <c r="AJ361" i="17"/>
  <c r="AJ324" i="17"/>
  <c r="AJ348" i="17"/>
  <c r="AJ370" i="17"/>
  <c r="AJ336" i="17"/>
  <c r="AJ363" i="17"/>
  <c r="AJ379" i="17"/>
  <c r="AJ322" i="17"/>
  <c r="AJ278" i="17"/>
  <c r="AJ280" i="17"/>
  <c r="AJ264" i="17"/>
  <c r="AJ262" i="17"/>
  <c r="AJ255" i="17"/>
  <c r="AJ246" i="17"/>
  <c r="AJ239" i="17"/>
  <c r="AJ253" i="17"/>
  <c r="AJ198" i="17"/>
  <c r="AJ237" i="17"/>
  <c r="AJ224" i="17"/>
  <c r="AJ212" i="17"/>
  <c r="AJ200" i="17"/>
  <c r="AJ466" i="17"/>
  <c r="AJ79" i="23" s="1"/>
  <c r="AJ472" i="17"/>
  <c r="AJ85" i="23" s="1"/>
  <c r="AJ479" i="17"/>
  <c r="AJ92" i="23" s="1"/>
  <c r="AJ470" i="17"/>
  <c r="AJ83" i="23" s="1"/>
  <c r="AJ419" i="17"/>
  <c r="AJ32" i="23" s="1"/>
  <c r="AF34" i="17"/>
  <c r="AJ289" i="17"/>
  <c r="AJ165" i="17"/>
  <c r="AG5" i="14"/>
  <c r="AJ126" i="17"/>
  <c r="AK6" i="17"/>
  <c r="AF64" i="17"/>
  <c r="AE399" i="17"/>
  <c r="AE12" i="23" s="1"/>
  <c r="AF18" i="17"/>
  <c r="AF66" i="17"/>
  <c r="AD413" i="17"/>
  <c r="AD26" i="23" s="1"/>
  <c r="AD17" i="17"/>
  <c r="AF12" i="17"/>
  <c r="AK232" i="17"/>
  <c r="AK149" i="17"/>
  <c r="AK177" i="17"/>
  <c r="AK244" i="17"/>
  <c r="AK267" i="17"/>
  <c r="AK343" i="17"/>
  <c r="AK183" i="17"/>
  <c r="AK152" i="17"/>
  <c r="AK309" i="17"/>
  <c r="AK247" i="17"/>
  <c r="AK307" i="17"/>
  <c r="AK258" i="17"/>
  <c r="AK129" i="17"/>
  <c r="AK141" i="17"/>
  <c r="AK313" i="17"/>
  <c r="AK358" i="17"/>
  <c r="AK257" i="17"/>
  <c r="AK122" i="17"/>
  <c r="AK231" i="17"/>
  <c r="AK174" i="17"/>
  <c r="AK135" i="17"/>
  <c r="AK270" i="17"/>
  <c r="AK187" i="17"/>
  <c r="AK162" i="17"/>
  <c r="AK380" i="17"/>
  <c r="AK317" i="17"/>
  <c r="AK301" i="17"/>
  <c r="AK207" i="17"/>
  <c r="AK381" i="17"/>
  <c r="AK144" i="17"/>
  <c r="AK189" i="17"/>
  <c r="AK367" i="17"/>
  <c r="AK353" i="17"/>
  <c r="AK272" i="17"/>
  <c r="AK344" i="17"/>
  <c r="AK310" i="17"/>
  <c r="AK292" i="17"/>
  <c r="AK332" i="17"/>
  <c r="AK345" i="17"/>
  <c r="AK204" i="17"/>
  <c r="AK128" i="17"/>
  <c r="AK331" i="17"/>
  <c r="AK194" i="17"/>
  <c r="AK287" i="17"/>
  <c r="AK266" i="17"/>
  <c r="AK227" i="17"/>
  <c r="AK145" i="17"/>
  <c r="AK315" i="17"/>
  <c r="AK269" i="17"/>
  <c r="AK206" i="17"/>
  <c r="AK140" i="17"/>
  <c r="AK130" i="17"/>
  <c r="AK337" i="17"/>
  <c r="AK372" i="17"/>
  <c r="AK365" i="17"/>
  <c r="AK312" i="17"/>
  <c r="AK233" i="17"/>
  <c r="AK146" i="17"/>
  <c r="AK127" i="17"/>
  <c r="AK142" i="17"/>
  <c r="AK349" i="17"/>
  <c r="AK295" i="17"/>
  <c r="AK249" i="17"/>
  <c r="AK138" i="17"/>
  <c r="AK389" i="17"/>
  <c r="AK167" i="17"/>
  <c r="AK364" i="17"/>
  <c r="AK222" i="17"/>
  <c r="AK169" i="17"/>
  <c r="AK166" i="17"/>
  <c r="AK175" i="17"/>
  <c r="AK201" i="17"/>
  <c r="AK219" i="17"/>
  <c r="AK303" i="17"/>
  <c r="AK217" i="17"/>
  <c r="AK374" i="17"/>
  <c r="AK123" i="17"/>
  <c r="AK225" i="17"/>
  <c r="AK179" i="17"/>
  <c r="AK341" i="17"/>
  <c r="AK230" i="17"/>
  <c r="AK355" i="17"/>
  <c r="AK314" i="17"/>
  <c r="AK173" i="17"/>
  <c r="AK133" i="17"/>
  <c r="AK136" i="17"/>
  <c r="AK329" i="17"/>
  <c r="AK154" i="17"/>
  <c r="AK357" i="17"/>
  <c r="AK259" i="17"/>
  <c r="AK382" i="17"/>
  <c r="AK306" i="17"/>
  <c r="AK234" i="17"/>
  <c r="AK346" i="17"/>
  <c r="AK215" i="17"/>
  <c r="AK153" i="17"/>
  <c r="AK218" i="17"/>
  <c r="AK139" i="17"/>
  <c r="AK156" i="17"/>
  <c r="AK148" i="17"/>
  <c r="AK248" i="17"/>
  <c r="AK188" i="17"/>
  <c r="AK319" i="17"/>
  <c r="AK340" i="17"/>
  <c r="AK120" i="17"/>
  <c r="AK311" i="17"/>
  <c r="AK240" i="17"/>
  <c r="AK326" i="17"/>
  <c r="AK293" i="17"/>
  <c r="AK150" i="17"/>
  <c r="AK275" i="17"/>
  <c r="AK243" i="17"/>
  <c r="AK147" i="17"/>
  <c r="AK121" i="17"/>
  <c r="AK334" i="17"/>
  <c r="AK268" i="17"/>
  <c r="AK356" i="17"/>
  <c r="AK371" i="17"/>
  <c r="AK193" i="17"/>
  <c r="AK333" i="17"/>
  <c r="AK271" i="17"/>
  <c r="AK273" i="17"/>
  <c r="AK383" i="17"/>
  <c r="AK305" i="17"/>
  <c r="AK170" i="17"/>
  <c r="AK182" i="17"/>
  <c r="AK214" i="17"/>
  <c r="AK202" i="17"/>
  <c r="AK195" i="17"/>
  <c r="AK350" i="17"/>
  <c r="AK151" i="17"/>
  <c r="AK221" i="17"/>
  <c r="AK366" i="17"/>
  <c r="AK185" i="17"/>
  <c r="AK298" i="17"/>
  <c r="AK171" i="17"/>
  <c r="AK354" i="17"/>
  <c r="AK180" i="17"/>
  <c r="AK131" i="17"/>
  <c r="AK163" i="17"/>
  <c r="AK338" i="17"/>
  <c r="AK241" i="17"/>
  <c r="AK216" i="17"/>
  <c r="AK181" i="17"/>
  <c r="AK265" i="17"/>
  <c r="AK302" i="17"/>
  <c r="AK274" i="17"/>
  <c r="AK330" i="17"/>
  <c r="AK203" i="17"/>
  <c r="AK134" i="17"/>
  <c r="AK220" i="17"/>
  <c r="AK209" i="17"/>
  <c r="AK351" i="17"/>
  <c r="AK210" i="17"/>
  <c r="AK119" i="17"/>
  <c r="AK178" i="17"/>
  <c r="AK339" i="17"/>
  <c r="AK242" i="17"/>
  <c r="AK352" i="17"/>
  <c r="AK256" i="17"/>
  <c r="AK390" i="17"/>
  <c r="AK229" i="17"/>
  <c r="AK143" i="17"/>
  <c r="AK155" i="17"/>
  <c r="AK176" i="17"/>
  <c r="AK368" i="17"/>
  <c r="AK191" i="17"/>
  <c r="AK137" i="17"/>
  <c r="AK250" i="17"/>
  <c r="AK342" i="17"/>
  <c r="AK373" i="17"/>
  <c r="AK205" i="17"/>
  <c r="AK168" i="17"/>
  <c r="AK286" i="17"/>
  <c r="AK297" i="17"/>
  <c r="AK291" i="17"/>
  <c r="AK208" i="17"/>
  <c r="AK290" i="17"/>
  <c r="AK318" i="17"/>
  <c r="AK190" i="17"/>
  <c r="AK304" i="17"/>
  <c r="AK184" i="17"/>
  <c r="AK228" i="17"/>
  <c r="AK300" i="17"/>
  <c r="AK172" i="17"/>
  <c r="AK327" i="17"/>
  <c r="AK316" i="17"/>
  <c r="AK192" i="17"/>
  <c r="AK226" i="17"/>
  <c r="AK296" i="17"/>
  <c r="AK213" i="17"/>
  <c r="AK299" i="17"/>
  <c r="AK294" i="17"/>
  <c r="AK325" i="17"/>
  <c r="AK328" i="17"/>
  <c r="AK132" i="17"/>
  <c r="AK186" i="17"/>
  <c r="AK308" i="17"/>
  <c r="AK245" i="25" l="1"/>
  <c r="BV245" i="28" s="1"/>
  <c r="AK26" i="21"/>
  <c r="AK43" i="21"/>
  <c r="AK262" i="25"/>
  <c r="BV262" i="28" s="1"/>
  <c r="AK131" i="25"/>
  <c r="BV131" i="28" s="1"/>
  <c r="AK82" i="21"/>
  <c r="AK105" i="21"/>
  <c r="AK58" i="21"/>
  <c r="AK208" i="25"/>
  <c r="BV208" i="28" s="1"/>
  <c r="AK113" i="22"/>
  <c r="AK17" i="22"/>
  <c r="AK154" i="25"/>
  <c r="BV154" i="28" s="1"/>
  <c r="AK81" i="22"/>
  <c r="AK15" i="21"/>
  <c r="AK234" i="25"/>
  <c r="BV234" i="28" s="1"/>
  <c r="AK118" i="25"/>
  <c r="BV118" i="28" s="1"/>
  <c r="AK242" i="25"/>
  <c r="BV242" i="28" s="1"/>
  <c r="AK23" i="21"/>
  <c r="AK24" i="22"/>
  <c r="AK161" i="25"/>
  <c r="BV161" i="28" s="1"/>
  <c r="AK160" i="25"/>
  <c r="BV160" i="28" s="1"/>
  <c r="AK23" i="22"/>
  <c r="AK166" i="25"/>
  <c r="BV166" i="28" s="1"/>
  <c r="AK29" i="22"/>
  <c r="AK36" i="22"/>
  <c r="AK173" i="25"/>
  <c r="BV173" i="28" s="1"/>
  <c r="AK255" i="25"/>
  <c r="BV255" i="28" s="1"/>
  <c r="AK36" i="21"/>
  <c r="AK251" i="25"/>
  <c r="BV251" i="28" s="1"/>
  <c r="AK32" i="21"/>
  <c r="AK31" i="21"/>
  <c r="AK250" i="25"/>
  <c r="BV250" i="28" s="1"/>
  <c r="AK137" i="25"/>
  <c r="BV137" i="28" s="1"/>
  <c r="AK135" i="25"/>
  <c r="BV135" i="28" s="1"/>
  <c r="AK76" i="22"/>
  <c r="AK64" i="22"/>
  <c r="AK70" i="22"/>
  <c r="AK89" i="21"/>
  <c r="AK81" i="21"/>
  <c r="AK80" i="21"/>
  <c r="AK79" i="21"/>
  <c r="AK51" i="21"/>
  <c r="AK76" i="21"/>
  <c r="AK89" i="22"/>
  <c r="AK195" i="25"/>
  <c r="BV195" i="28" s="1"/>
  <c r="AK96" i="22"/>
  <c r="AK96" i="21"/>
  <c r="AK277" i="25"/>
  <c r="BV277" i="28" s="1"/>
  <c r="AK119" i="22"/>
  <c r="AK214" i="25"/>
  <c r="BV214" i="28" s="1"/>
  <c r="AK49" i="21"/>
  <c r="AK66" i="21"/>
  <c r="AK279" i="25"/>
  <c r="BV279" i="28" s="1"/>
  <c r="AK98" i="21"/>
  <c r="AK64" i="21"/>
  <c r="AK62" i="21"/>
  <c r="AK88" i="21"/>
  <c r="AK61" i="21"/>
  <c r="AK77" i="21"/>
  <c r="AK194" i="25"/>
  <c r="BV194" i="28" s="1"/>
  <c r="AK95" i="22"/>
  <c r="AK92" i="22"/>
  <c r="AK90" i="22"/>
  <c r="AK11" i="22"/>
  <c r="AK148" i="25"/>
  <c r="BV148" i="28" s="1"/>
  <c r="AK133" i="25"/>
  <c r="BV133" i="28" s="1"/>
  <c r="AK115" i="25"/>
  <c r="BV115" i="28" s="1"/>
  <c r="AK256" i="25"/>
  <c r="BV256" i="28" s="1"/>
  <c r="AK37" i="21"/>
  <c r="AK53" i="22"/>
  <c r="AK61" i="22"/>
  <c r="AK236" i="25"/>
  <c r="BV236" i="28" s="1"/>
  <c r="AK17" i="21"/>
  <c r="AK151" i="25"/>
  <c r="BV151" i="28" s="1"/>
  <c r="AK14" i="22"/>
  <c r="AK116" i="25"/>
  <c r="BV116" i="28" s="1"/>
  <c r="AK15" i="22"/>
  <c r="AK152" i="25"/>
  <c r="BV152" i="28" s="1"/>
  <c r="AK125" i="25"/>
  <c r="BV125" i="28" s="1"/>
  <c r="AK240" i="25"/>
  <c r="BV240" i="28" s="1"/>
  <c r="AK21" i="21"/>
  <c r="AK21" i="22"/>
  <c r="AK158" i="25"/>
  <c r="BV158" i="28" s="1"/>
  <c r="AK31" i="22"/>
  <c r="AK168" i="25"/>
  <c r="BV168" i="28" s="1"/>
  <c r="AK140" i="25"/>
  <c r="BV140" i="28" s="1"/>
  <c r="AK169" i="25"/>
  <c r="BV169" i="28" s="1"/>
  <c r="AK32" i="22"/>
  <c r="AK28" i="22"/>
  <c r="AK165" i="25"/>
  <c r="BV165" i="28" s="1"/>
  <c r="AK141" i="25"/>
  <c r="BV141" i="28" s="1"/>
  <c r="AK54" i="22"/>
  <c r="AK34" i="22"/>
  <c r="AK171" i="25"/>
  <c r="BV171" i="28" s="1"/>
  <c r="AK55" i="22"/>
  <c r="AK78" i="22"/>
  <c r="AK65" i="22"/>
  <c r="AK63" i="21"/>
  <c r="AK78" i="21"/>
  <c r="AK290" i="25"/>
  <c r="BV290" i="28" s="1"/>
  <c r="AK113" i="21"/>
  <c r="AK212" i="25"/>
  <c r="BV212" i="28" s="1"/>
  <c r="AK117" i="22"/>
  <c r="AK91" i="21"/>
  <c r="AK211" i="25"/>
  <c r="BV211" i="28" s="1"/>
  <c r="AK116" i="22"/>
  <c r="AK98" i="22"/>
  <c r="AK197" i="25"/>
  <c r="BV197" i="28" s="1"/>
  <c r="AK162" i="25"/>
  <c r="BV162" i="28" s="1"/>
  <c r="AK25" i="22"/>
  <c r="AK247" i="25"/>
  <c r="BV247" i="28" s="1"/>
  <c r="AK28" i="21"/>
  <c r="AK156" i="25"/>
  <c r="BV156" i="28" s="1"/>
  <c r="AK19" i="22"/>
  <c r="AK124" i="25"/>
  <c r="BV124" i="28" s="1"/>
  <c r="AK258" i="25"/>
  <c r="BV258" i="28" s="1"/>
  <c r="AK39" i="21"/>
  <c r="AK139" i="25"/>
  <c r="BV139" i="28" s="1"/>
  <c r="AK18" i="21"/>
  <c r="AK237" i="25"/>
  <c r="BV237" i="28" s="1"/>
  <c r="AK239" i="25"/>
  <c r="BV239" i="28" s="1"/>
  <c r="AK20" i="21"/>
  <c r="AK20" i="22"/>
  <c r="AK157" i="25"/>
  <c r="BV157" i="28" s="1"/>
  <c r="AK163" i="25"/>
  <c r="BV163" i="28" s="1"/>
  <c r="AK26" i="22"/>
  <c r="AK22" i="21"/>
  <c r="AK241" i="25"/>
  <c r="BV241" i="28" s="1"/>
  <c r="AK123" i="25"/>
  <c r="BV123" i="28" s="1"/>
  <c r="AK130" i="25"/>
  <c r="BV130" i="28" s="1"/>
  <c r="AK126" i="25"/>
  <c r="BV126" i="28" s="1"/>
  <c r="AK33" i="21"/>
  <c r="AK252" i="25"/>
  <c r="BV252" i="28" s="1"/>
  <c r="AK132" i="25"/>
  <c r="BV132" i="28" s="1"/>
  <c r="AK128" i="25"/>
  <c r="BV128" i="28" s="1"/>
  <c r="AK38" i="22"/>
  <c r="AK175" i="25"/>
  <c r="BV175" i="28" s="1"/>
  <c r="AK170" i="25"/>
  <c r="BV170" i="28" s="1"/>
  <c r="AK33" i="22"/>
  <c r="AK66" i="22"/>
  <c r="AK75" i="22"/>
  <c r="AK57" i="21"/>
  <c r="AK97" i="21"/>
  <c r="AK278" i="25"/>
  <c r="BV278" i="28" s="1"/>
  <c r="AK67" i="21"/>
  <c r="AK50" i="21"/>
  <c r="AK90" i="21"/>
  <c r="AK196" i="25"/>
  <c r="BV196" i="28" s="1"/>
  <c r="AK97" i="22"/>
  <c r="AK114" i="22"/>
  <c r="AK209" i="25"/>
  <c r="BV209" i="28" s="1"/>
  <c r="AK10" i="21"/>
  <c r="AK229" i="25"/>
  <c r="BV229" i="28" s="1"/>
  <c r="AK257" i="25"/>
  <c r="BV257" i="28" s="1"/>
  <c r="AK38" i="21"/>
  <c r="AK65" i="21"/>
  <c r="AK246" i="25"/>
  <c r="BV246" i="28" s="1"/>
  <c r="AK27" i="21"/>
  <c r="AK261" i="25"/>
  <c r="BV261" i="28" s="1"/>
  <c r="AK42" i="21"/>
  <c r="AK69" i="22"/>
  <c r="AK19" i="21"/>
  <c r="AK238" i="25"/>
  <c r="BV238" i="28" s="1"/>
  <c r="AK230" i="25"/>
  <c r="BV230" i="28" s="1"/>
  <c r="AK11" i="21"/>
  <c r="AK117" i="25"/>
  <c r="BV117" i="28" s="1"/>
  <c r="AK25" i="21"/>
  <c r="AK244" i="25"/>
  <c r="BV244" i="28" s="1"/>
  <c r="AK122" i="25"/>
  <c r="BV122" i="28" s="1"/>
  <c r="AK134" i="25"/>
  <c r="BV134" i="28" s="1"/>
  <c r="AK58" i="22"/>
  <c r="AK136" i="25"/>
  <c r="BV136" i="28" s="1"/>
  <c r="AK138" i="25"/>
  <c r="BV138" i="28" s="1"/>
  <c r="AK42" i="22"/>
  <c r="AK179" i="25"/>
  <c r="BV179" i="28" s="1"/>
  <c r="AK174" i="25"/>
  <c r="BV174" i="28" s="1"/>
  <c r="AK37" i="22"/>
  <c r="AK41" i="21"/>
  <c r="AK260" i="25"/>
  <c r="BV260" i="28" s="1"/>
  <c r="AK74" i="22"/>
  <c r="AK77" i="22"/>
  <c r="AK75" i="21"/>
  <c r="AK74" i="21"/>
  <c r="AK73" i="21"/>
  <c r="AK55" i="21"/>
  <c r="AK53" i="21"/>
  <c r="AK104" i="21"/>
  <c r="AK91" i="22"/>
  <c r="AK88" i="22"/>
  <c r="AK14" i="21"/>
  <c r="AK233" i="25"/>
  <c r="BV233" i="28" s="1"/>
  <c r="AK43" i="22"/>
  <c r="AK180" i="25"/>
  <c r="BV180" i="28" s="1"/>
  <c r="AK63" i="22"/>
  <c r="AK113" i="25"/>
  <c r="BV113" i="28" s="1"/>
  <c r="AK114" i="25"/>
  <c r="BV114" i="28" s="1"/>
  <c r="AK147" i="25"/>
  <c r="BV147" i="28" s="1"/>
  <c r="AK10" i="22"/>
  <c r="AK164" i="25"/>
  <c r="BV164" i="28" s="1"/>
  <c r="AK27" i="22"/>
  <c r="AK24" i="21"/>
  <c r="AK243" i="25"/>
  <c r="BV243" i="28" s="1"/>
  <c r="AK57" i="22"/>
  <c r="AK50" i="22"/>
  <c r="AK127" i="25"/>
  <c r="BV127" i="28" s="1"/>
  <c r="AK52" i="22"/>
  <c r="AK41" i="22"/>
  <c r="AK178" i="25"/>
  <c r="BV178" i="28" s="1"/>
  <c r="AK172" i="25"/>
  <c r="BV172" i="28" s="1"/>
  <c r="AK35" i="22"/>
  <c r="AK176" i="25"/>
  <c r="BV176" i="28" s="1"/>
  <c r="AK39" i="22"/>
  <c r="AK67" i="22"/>
  <c r="AK68" i="22"/>
  <c r="AK62" i="22"/>
  <c r="AK70" i="21"/>
  <c r="AK69" i="21"/>
  <c r="AK52" i="21"/>
  <c r="AK213" i="25"/>
  <c r="BV213" i="28" s="1"/>
  <c r="AK118" i="22"/>
  <c r="AK115" i="22"/>
  <c r="AK210" i="25"/>
  <c r="BV210" i="28" s="1"/>
  <c r="AK291" i="25"/>
  <c r="BV291" i="28" s="1"/>
  <c r="AK114" i="21"/>
  <c r="AK119" i="25"/>
  <c r="BV119" i="28" s="1"/>
  <c r="AK30" i="22"/>
  <c r="AK167" i="25"/>
  <c r="BV167" i="28" s="1"/>
  <c r="AK82" i="22"/>
  <c r="AK56" i="21"/>
  <c r="AK16" i="22"/>
  <c r="AK153" i="25"/>
  <c r="BV153" i="28" s="1"/>
  <c r="AK120" i="25"/>
  <c r="BV120" i="28" s="1"/>
  <c r="AK40" i="22"/>
  <c r="AK177" i="25"/>
  <c r="BV177" i="28" s="1"/>
  <c r="AK254" i="25"/>
  <c r="BV254" i="28" s="1"/>
  <c r="AK35" i="21"/>
  <c r="AK51" i="22"/>
  <c r="AK155" i="25"/>
  <c r="BV155" i="28" s="1"/>
  <c r="AK18" i="22"/>
  <c r="AK112" i="25"/>
  <c r="BV112" i="28" s="1"/>
  <c r="AK235" i="25"/>
  <c r="BV235" i="28" s="1"/>
  <c r="AK16" i="21"/>
  <c r="AK121" i="25"/>
  <c r="BV121" i="28" s="1"/>
  <c r="AK159" i="25"/>
  <c r="BV159" i="28" s="1"/>
  <c r="AK22" i="22"/>
  <c r="AK40" i="21"/>
  <c r="AK259" i="25"/>
  <c r="BV259" i="28" s="1"/>
  <c r="AK49" i="22"/>
  <c r="AK56" i="22"/>
  <c r="AK29" i="21"/>
  <c r="AK248" i="25"/>
  <c r="BV248" i="28" s="1"/>
  <c r="AK30" i="21"/>
  <c r="AK249" i="25"/>
  <c r="BV249" i="28" s="1"/>
  <c r="AK34" i="21"/>
  <c r="AK253" i="25"/>
  <c r="BV253" i="28" s="1"/>
  <c r="AK129" i="25"/>
  <c r="BV129" i="28" s="1"/>
  <c r="AK79" i="22"/>
  <c r="AK73" i="22"/>
  <c r="AK80" i="22"/>
  <c r="AK54" i="21"/>
  <c r="AK107" i="21"/>
  <c r="AK106" i="21"/>
  <c r="AK68" i="21"/>
  <c r="AK95" i="21"/>
  <c r="AK276" i="25"/>
  <c r="BV276" i="28" s="1"/>
  <c r="AK92" i="21"/>
  <c r="AK104" i="22"/>
  <c r="AK217" i="25"/>
  <c r="BV217" i="28" s="1"/>
  <c r="AK122" i="22"/>
  <c r="AK216" i="25"/>
  <c r="BV216" i="28" s="1"/>
  <c r="AK121" i="22"/>
  <c r="AK107" i="22"/>
  <c r="AK120" i="22"/>
  <c r="AK215" i="25"/>
  <c r="BV215" i="28" s="1"/>
  <c r="AK106" i="22"/>
  <c r="AK105" i="22"/>
  <c r="AK218" i="25"/>
  <c r="BV218" i="28" s="1"/>
  <c r="AK123" i="22"/>
  <c r="AF102" i="20"/>
  <c r="AG103" i="14"/>
  <c r="AF99" i="20"/>
  <c r="AG100" i="14"/>
  <c r="AF101" i="19"/>
  <c r="AF200" i="24"/>
  <c r="BF200" i="28" s="1"/>
  <c r="BH200" i="28" s="1"/>
  <c r="AF101" i="18"/>
  <c r="AF282" i="24"/>
  <c r="BF282" i="28" s="1"/>
  <c r="BH282" i="28" s="1"/>
  <c r="AF72" i="18"/>
  <c r="AF269" i="24"/>
  <c r="BF269" i="28" s="1"/>
  <c r="BH269" i="28" s="1"/>
  <c r="AF268" i="24"/>
  <c r="BF268" i="28" s="1"/>
  <c r="BH268" i="28" s="1"/>
  <c r="AF60" i="18"/>
  <c r="AF59" i="20"/>
  <c r="AG60" i="14"/>
  <c r="AF111" i="24"/>
  <c r="BF111" i="28" s="1"/>
  <c r="BH111" i="28" s="1"/>
  <c r="AF150" i="24"/>
  <c r="BF150" i="28" s="1"/>
  <c r="BH150" i="28" s="1"/>
  <c r="AF13" i="19"/>
  <c r="AF108" i="24"/>
  <c r="BF108" i="28" s="1"/>
  <c r="BH108" i="28" s="1"/>
  <c r="AF146" i="24"/>
  <c r="BF146" i="28" s="1"/>
  <c r="BH146" i="28" s="1"/>
  <c r="AF9" i="19"/>
  <c r="AF294" i="24"/>
  <c r="BF294" i="28" s="1"/>
  <c r="BH294" i="28" s="1"/>
  <c r="AF117" i="18"/>
  <c r="AF202" i="24"/>
  <c r="BF202" i="28" s="1"/>
  <c r="BH202" i="28" s="1"/>
  <c r="AF103" i="19"/>
  <c r="AF185" i="24"/>
  <c r="BF185" i="28" s="1"/>
  <c r="BH185" i="28" s="1"/>
  <c r="AF48" i="19"/>
  <c r="AF57" i="20"/>
  <c r="AG58" i="14"/>
  <c r="AF87" i="18"/>
  <c r="AF274" i="24"/>
  <c r="BF274" i="28" s="1"/>
  <c r="BH274" i="28" s="1"/>
  <c r="AF128" i="19"/>
  <c r="AF223" i="24"/>
  <c r="BF223" i="28" s="1"/>
  <c r="BH223" i="28" s="1"/>
  <c r="AF282" i="14"/>
  <c r="AF85" i="18"/>
  <c r="AF272" i="24"/>
  <c r="BF272" i="28" s="1"/>
  <c r="BH272" i="28" s="1"/>
  <c r="AF192" i="24"/>
  <c r="BF192" i="28" s="1"/>
  <c r="BH192" i="28" s="1"/>
  <c r="AF87" i="19"/>
  <c r="AF56" i="20"/>
  <c r="AG57" i="14"/>
  <c r="AF94" i="18"/>
  <c r="AF275" i="24"/>
  <c r="BF275" i="28" s="1"/>
  <c r="BH275" i="28" s="1"/>
  <c r="AF289" i="24"/>
  <c r="BF289" i="28" s="1"/>
  <c r="BH289" i="28" s="1"/>
  <c r="AF112" i="18"/>
  <c r="AF205" i="24"/>
  <c r="BF205" i="28" s="1"/>
  <c r="BH205" i="28" s="1"/>
  <c r="AF110" i="19"/>
  <c r="AF46" i="18"/>
  <c r="AF265" i="24"/>
  <c r="BF265" i="28" s="1"/>
  <c r="BH265" i="28" s="1"/>
  <c r="AF267" i="24"/>
  <c r="BF267" i="28" s="1"/>
  <c r="BH267" i="28" s="1"/>
  <c r="AF48" i="18"/>
  <c r="AF193" i="24"/>
  <c r="BF193" i="28" s="1"/>
  <c r="BH193" i="28" s="1"/>
  <c r="AF94" i="19"/>
  <c r="AF100" i="20"/>
  <c r="AG101" i="14"/>
  <c r="AF85" i="19"/>
  <c r="AF190" i="24"/>
  <c r="BF190" i="28" s="1"/>
  <c r="BH190" i="28" s="1"/>
  <c r="AF9" i="18"/>
  <c r="AF228" i="24"/>
  <c r="BF228" i="28" s="1"/>
  <c r="BH228" i="28" s="1"/>
  <c r="AF126" i="19"/>
  <c r="AF221" i="24"/>
  <c r="BF221" i="28" s="1"/>
  <c r="BH221" i="28" s="1"/>
  <c r="AF232" i="24"/>
  <c r="BF232" i="28" s="1"/>
  <c r="BH232" i="28" s="1"/>
  <c r="AF13" i="18"/>
  <c r="AG59" i="14"/>
  <c r="AF58" i="20"/>
  <c r="AF101" i="20"/>
  <c r="AG102" i="14"/>
  <c r="AF183" i="24"/>
  <c r="BF183" i="28" s="1"/>
  <c r="BH183" i="28" s="1"/>
  <c r="AF46" i="19"/>
  <c r="AF103" i="18"/>
  <c r="AF284" i="24"/>
  <c r="BF284" i="28" s="1"/>
  <c r="BH284" i="28" s="1"/>
  <c r="AF110" i="18"/>
  <c r="AF287" i="24"/>
  <c r="BF287" i="28" s="1"/>
  <c r="BH287" i="28" s="1"/>
  <c r="AF112" i="19"/>
  <c r="AF207" i="24"/>
  <c r="BF207" i="28" s="1"/>
  <c r="BH207" i="28" s="1"/>
  <c r="AF60" i="19"/>
  <c r="AF186" i="24"/>
  <c r="BF186" i="28" s="1"/>
  <c r="BH186" i="28" s="1"/>
  <c r="AF187" i="24"/>
  <c r="BF187" i="28" s="1"/>
  <c r="BH187" i="28" s="1"/>
  <c r="AF72" i="19"/>
  <c r="AH498" i="17"/>
  <c r="AH102" i="25"/>
  <c r="BM102" i="28" s="1"/>
  <c r="AH109" i="23"/>
  <c r="AI110" i="17"/>
  <c r="AH387" i="25"/>
  <c r="BM387" i="28" s="1"/>
  <c r="AH31" i="23"/>
  <c r="AH319" i="25"/>
  <c r="BM319" i="28" s="1"/>
  <c r="AI32" i="17"/>
  <c r="AG424" i="17"/>
  <c r="BH37" i="28"/>
  <c r="BH71" i="28"/>
  <c r="BH26" i="28"/>
  <c r="BH29" i="28"/>
  <c r="BH35" i="28"/>
  <c r="BH68" i="28"/>
  <c r="BE299" i="28"/>
  <c r="BE346" i="28"/>
  <c r="AH93" i="23"/>
  <c r="AI94" i="17"/>
  <c r="AH376" i="25"/>
  <c r="BM376" i="28" s="1"/>
  <c r="AE449" i="14"/>
  <c r="AE62" i="20" s="1"/>
  <c r="AF324" i="24"/>
  <c r="BF324" i="28" s="1"/>
  <c r="AF36" i="20"/>
  <c r="AG37" i="14"/>
  <c r="AF328" i="24"/>
  <c r="BF328" i="28" s="1"/>
  <c r="BH328" i="28" s="1"/>
  <c r="AG41" i="14"/>
  <c r="AF40" i="20"/>
  <c r="AG86" i="14"/>
  <c r="AF85" i="20"/>
  <c r="AF368" i="24"/>
  <c r="BF368" i="28" s="1"/>
  <c r="BH368" i="28" s="1"/>
  <c r="AF106" i="20"/>
  <c r="AF384" i="24"/>
  <c r="BF384" i="28" s="1"/>
  <c r="BH384" i="28" s="1"/>
  <c r="AG107" i="14"/>
  <c r="AF372" i="24"/>
  <c r="BF372" i="28" s="1"/>
  <c r="BH372" i="28" s="1"/>
  <c r="AG90" i="14"/>
  <c r="AF89" i="20"/>
  <c r="AF338" i="24"/>
  <c r="BF338" i="28" s="1"/>
  <c r="BH338" i="28" s="1"/>
  <c r="AF50" i="20"/>
  <c r="AG51" i="14"/>
  <c r="AG71" i="14"/>
  <c r="AF353" i="24"/>
  <c r="BF353" i="28" s="1"/>
  <c r="AF70" i="20"/>
  <c r="AF367" i="24"/>
  <c r="BF367" i="28" s="1"/>
  <c r="AF84" i="20"/>
  <c r="AG85" i="14"/>
  <c r="AF25" i="20"/>
  <c r="AF313" i="24"/>
  <c r="BF313" i="28" s="1"/>
  <c r="AG26" i="14"/>
  <c r="AF80" i="20"/>
  <c r="AF363" i="24"/>
  <c r="BF363" i="28" s="1"/>
  <c r="BH363" i="28" s="1"/>
  <c r="AG81" i="14"/>
  <c r="AF358" i="24"/>
  <c r="BF358" i="28" s="1"/>
  <c r="AF75" i="20"/>
  <c r="AG76" i="14"/>
  <c r="AF65" i="20"/>
  <c r="AF451" i="14"/>
  <c r="AF348" i="24"/>
  <c r="BF348" i="28" s="1"/>
  <c r="AG66" i="14"/>
  <c r="AF356" i="24"/>
  <c r="BF356" i="28" s="1"/>
  <c r="BH356" i="28" s="1"/>
  <c r="AG74" i="14"/>
  <c r="AF73" i="20"/>
  <c r="AG95" i="14"/>
  <c r="AF377" i="24"/>
  <c r="BF377" i="28" s="1"/>
  <c r="BH377" i="28" s="1"/>
  <c r="AF94" i="20"/>
  <c r="AG45" i="14"/>
  <c r="AF332" i="24"/>
  <c r="BF332" i="28" s="1"/>
  <c r="BH332" i="28" s="1"/>
  <c r="AF44" i="20"/>
  <c r="AF14" i="20"/>
  <c r="AF302" i="24"/>
  <c r="BF302" i="28" s="1"/>
  <c r="BH302" i="28" s="1"/>
  <c r="AG15" i="14"/>
  <c r="AG19" i="14"/>
  <c r="AF18" i="20"/>
  <c r="AF306" i="24"/>
  <c r="BF306" i="28" s="1"/>
  <c r="AF74" i="20"/>
  <c r="AG75" i="14"/>
  <c r="AF357" i="24"/>
  <c r="BF357" i="28" s="1"/>
  <c r="BH357" i="28" s="1"/>
  <c r="AF81" i="20"/>
  <c r="AG82" i="14"/>
  <c r="AF364" i="24"/>
  <c r="BF364" i="28" s="1"/>
  <c r="BH364" i="28" s="1"/>
  <c r="AG77" i="14"/>
  <c r="AF359" i="24"/>
  <c r="BF359" i="28" s="1"/>
  <c r="BH359" i="28" s="1"/>
  <c r="AF76" i="20"/>
  <c r="AF498" i="14"/>
  <c r="AF102" i="24"/>
  <c r="BF102" i="28" s="1"/>
  <c r="BH102" i="28" s="1"/>
  <c r="AF361" i="24"/>
  <c r="BF361" i="28" s="1"/>
  <c r="BH361" i="28" s="1"/>
  <c r="AG79" i="14"/>
  <c r="AF78" i="20"/>
  <c r="AG36" i="14"/>
  <c r="AF323" i="24"/>
  <c r="BF323" i="28" s="1"/>
  <c r="AF35" i="20"/>
  <c r="AE380" i="24"/>
  <c r="BC380" i="28" s="1"/>
  <c r="BE380" i="28" s="1"/>
  <c r="AE97" i="20"/>
  <c r="AF325" i="24"/>
  <c r="BF325" i="28" s="1"/>
  <c r="BH325" i="28" s="1"/>
  <c r="AG38" i="14"/>
  <c r="AF37" i="20"/>
  <c r="AE9" i="24"/>
  <c r="BC9" i="28" s="1"/>
  <c r="AG110" i="14"/>
  <c r="AF387" i="24"/>
  <c r="BF387" i="28" s="1"/>
  <c r="BH387" i="28" s="1"/>
  <c r="AF109" i="20"/>
  <c r="AF312" i="24"/>
  <c r="BF312" i="28" s="1"/>
  <c r="BH312" i="28" s="1"/>
  <c r="AG25" i="14"/>
  <c r="AF24" i="20"/>
  <c r="AG29" i="14"/>
  <c r="AF28" i="20"/>
  <c r="AF316" i="24"/>
  <c r="BF316" i="28" s="1"/>
  <c r="AF339" i="24"/>
  <c r="BF339" i="28" s="1"/>
  <c r="BH339" i="28" s="1"/>
  <c r="AG52" i="14"/>
  <c r="AF51" i="20"/>
  <c r="AG22" i="14"/>
  <c r="AF309" i="24"/>
  <c r="BF309" i="28" s="1"/>
  <c r="AF21" i="20"/>
  <c r="AG67" i="14"/>
  <c r="AF349" i="24"/>
  <c r="BF349" i="28" s="1"/>
  <c r="AF66" i="20"/>
  <c r="AF86" i="20"/>
  <c r="AG87" i="14"/>
  <c r="AF369" i="24"/>
  <c r="BF369" i="28" s="1"/>
  <c r="BH369" i="28" s="1"/>
  <c r="AG27" i="14"/>
  <c r="AF314" i="24"/>
  <c r="BF314" i="28" s="1"/>
  <c r="AF26" i="20"/>
  <c r="AF366" i="24"/>
  <c r="BF366" i="28" s="1"/>
  <c r="BH366" i="28" s="1"/>
  <c r="AG84" i="14"/>
  <c r="AF83" i="20"/>
  <c r="AG83" i="14"/>
  <c r="AF365" i="24"/>
  <c r="BF365" i="28" s="1"/>
  <c r="BH365" i="28" s="1"/>
  <c r="AF82" i="20"/>
  <c r="AG72" i="14"/>
  <c r="AF71" i="20"/>
  <c r="AF354" i="24"/>
  <c r="BF354" i="28" s="1"/>
  <c r="AG40" i="14"/>
  <c r="AF327" i="24"/>
  <c r="BF327" i="28" s="1"/>
  <c r="BH327" i="28" s="1"/>
  <c r="AF39" i="20"/>
  <c r="AF45" i="20"/>
  <c r="AF333" i="24"/>
  <c r="BF333" i="28" s="1"/>
  <c r="BH333" i="28" s="1"/>
  <c r="AG46" i="14"/>
  <c r="AG31" i="14"/>
  <c r="AF30" i="20"/>
  <c r="AF318" i="24"/>
  <c r="BF318" i="28" s="1"/>
  <c r="BH318" i="28" s="1"/>
  <c r="AF485" i="14"/>
  <c r="AF98" i="14"/>
  <c r="AF63" i="14" s="1"/>
  <c r="AG20" i="14"/>
  <c r="AF19" i="20"/>
  <c r="AF307" i="24"/>
  <c r="BF307" i="28" s="1"/>
  <c r="AF41" i="20"/>
  <c r="AF329" i="24"/>
  <c r="BF329" i="28" s="1"/>
  <c r="BH329" i="28" s="1"/>
  <c r="AG42" i="14"/>
  <c r="AF331" i="24"/>
  <c r="BF331" i="28" s="1"/>
  <c r="BH331" i="28" s="1"/>
  <c r="AG44" i="14"/>
  <c r="AF43" i="20"/>
  <c r="AF13" i="24"/>
  <c r="BF13" i="28" s="1"/>
  <c r="BH13" i="28" s="1"/>
  <c r="AF319" i="24"/>
  <c r="BF319" i="28" s="1"/>
  <c r="BH319" i="28" s="1"/>
  <c r="AG32" i="14"/>
  <c r="AF31" i="20"/>
  <c r="AF55" i="24"/>
  <c r="BF55" i="28" s="1"/>
  <c r="AF72" i="20"/>
  <c r="AF355" i="24"/>
  <c r="BF355" i="28" s="1"/>
  <c r="AG73" i="14"/>
  <c r="AE10" i="20"/>
  <c r="AE298" i="24"/>
  <c r="BC298" i="28" s="1"/>
  <c r="AF77" i="20"/>
  <c r="AG78" i="14"/>
  <c r="AF360" i="24"/>
  <c r="BF360" i="28" s="1"/>
  <c r="AF375" i="24"/>
  <c r="BF375" i="28" s="1"/>
  <c r="BH375" i="28" s="1"/>
  <c r="AG93" i="14"/>
  <c r="AF92" i="20"/>
  <c r="AG70" i="14"/>
  <c r="AF352" i="24"/>
  <c r="BF352" i="28" s="1"/>
  <c r="AF69" i="20"/>
  <c r="AG23" i="14"/>
  <c r="AF310" i="24"/>
  <c r="BF310" i="28" s="1"/>
  <c r="AF22" i="20"/>
  <c r="AF88" i="20"/>
  <c r="AF371" i="24"/>
  <c r="BF371" i="28" s="1"/>
  <c r="BH371" i="28" s="1"/>
  <c r="AG89" i="14"/>
  <c r="AG24" i="14"/>
  <c r="AF311" i="24"/>
  <c r="BF311" i="28" s="1"/>
  <c r="AF23" i="20"/>
  <c r="AF93" i="20"/>
  <c r="AF376" i="24"/>
  <c r="BF376" i="28" s="1"/>
  <c r="BH376" i="28" s="1"/>
  <c r="AG94" i="14"/>
  <c r="AF79" i="20"/>
  <c r="AF362" i="24"/>
  <c r="BF362" i="28" s="1"/>
  <c r="BH362" i="28" s="1"/>
  <c r="AG80" i="14"/>
  <c r="AG39" i="14"/>
  <c r="AF38" i="20"/>
  <c r="AF326" i="24"/>
  <c r="BF326" i="28" s="1"/>
  <c r="AF110" i="20"/>
  <c r="AG111" i="14"/>
  <c r="AF388" i="24"/>
  <c r="BF388" i="28" s="1"/>
  <c r="BH388" i="28" s="1"/>
  <c r="AF441" i="14"/>
  <c r="AG56" i="14"/>
  <c r="AF55" i="20"/>
  <c r="AE383" i="24"/>
  <c r="BC383" i="28" s="1"/>
  <c r="BE383" i="28" s="1"/>
  <c r="AE105" i="20"/>
  <c r="AF91" i="20"/>
  <c r="AF374" i="24"/>
  <c r="BF374" i="28" s="1"/>
  <c r="BH374" i="28" s="1"/>
  <c r="AG92" i="14"/>
  <c r="AF17" i="24"/>
  <c r="BF17" i="28" s="1"/>
  <c r="AF96" i="24"/>
  <c r="BF96" i="28" s="1"/>
  <c r="BH96" i="28" s="1"/>
  <c r="AF34" i="20"/>
  <c r="AF322" i="24"/>
  <c r="BF322" i="28" s="1"/>
  <c r="AG35" i="14"/>
  <c r="AF13" i="20"/>
  <c r="AF399" i="14"/>
  <c r="AF301" i="24"/>
  <c r="BF301" i="28" s="1"/>
  <c r="BH301" i="28" s="1"/>
  <c r="AG14" i="14"/>
  <c r="AG30" i="14"/>
  <c r="AF317" i="24"/>
  <c r="BF317" i="28" s="1"/>
  <c r="AF29" i="20"/>
  <c r="AF330" i="24"/>
  <c r="BF330" i="28" s="1"/>
  <c r="BH330" i="28" s="1"/>
  <c r="AG43" i="14"/>
  <c r="AF42" i="20"/>
  <c r="AF315" i="24"/>
  <c r="BF315" i="28" s="1"/>
  <c r="AG28" i="14"/>
  <c r="AF27" i="20"/>
  <c r="AG69" i="14"/>
  <c r="AF68" i="20"/>
  <c r="AF351" i="24"/>
  <c r="BF351" i="28" s="1"/>
  <c r="AG109" i="14"/>
  <c r="AF386" i="24"/>
  <c r="BF386" i="28" s="1"/>
  <c r="BH386" i="28" s="1"/>
  <c r="AF108" i="20"/>
  <c r="AG53" i="14"/>
  <c r="AF340" i="24"/>
  <c r="BF340" i="28" s="1"/>
  <c r="BH340" i="28" s="1"/>
  <c r="AF52" i="20"/>
  <c r="AF49" i="24"/>
  <c r="BF49" i="28" s="1"/>
  <c r="BH49" i="28" s="1"/>
  <c r="AF373" i="24"/>
  <c r="BF373" i="28" s="1"/>
  <c r="BH373" i="28" s="1"/>
  <c r="AG91" i="14"/>
  <c r="AF90" i="20"/>
  <c r="AF385" i="24"/>
  <c r="BF385" i="28" s="1"/>
  <c r="BH385" i="28" s="1"/>
  <c r="AG108" i="14"/>
  <c r="AF107" i="20"/>
  <c r="AF403" i="14"/>
  <c r="AF17" i="20"/>
  <c r="AG18" i="14"/>
  <c r="AF305" i="24"/>
  <c r="BF305" i="28" s="1"/>
  <c r="AG34" i="14"/>
  <c r="AF321" i="24"/>
  <c r="BF321" i="28" s="1"/>
  <c r="AF33" i="20"/>
  <c r="AG68" i="14"/>
  <c r="AF67" i="20"/>
  <c r="AF350" i="24"/>
  <c r="BF350" i="28" s="1"/>
  <c r="AG33" i="14"/>
  <c r="AF32" i="20"/>
  <c r="AF320" i="24"/>
  <c r="BF320" i="28" s="1"/>
  <c r="BH320" i="28" s="1"/>
  <c r="AF450" i="14"/>
  <c r="AF59" i="24"/>
  <c r="BF59" i="28" s="1"/>
  <c r="AF398" i="14"/>
  <c r="AF12" i="24"/>
  <c r="BF12" i="28" s="1"/>
  <c r="AF11" i="14"/>
  <c r="AF435" i="14"/>
  <c r="AG50" i="14"/>
  <c r="AF49" i="20"/>
  <c r="AF337" i="24"/>
  <c r="BF337" i="28" s="1"/>
  <c r="BH337" i="28" s="1"/>
  <c r="AF334" i="24"/>
  <c r="BF334" i="28" s="1"/>
  <c r="BH334" i="28" s="1"/>
  <c r="AG47" i="14"/>
  <c r="AF46" i="20"/>
  <c r="AG21" i="14"/>
  <c r="AF308" i="24"/>
  <c r="BF308" i="28" s="1"/>
  <c r="AF20" i="20"/>
  <c r="AF60" i="24"/>
  <c r="BF60" i="28" s="1"/>
  <c r="AF87" i="20"/>
  <c r="AG88" i="14"/>
  <c r="AF370" i="24"/>
  <c r="BF370" i="28" s="1"/>
  <c r="BH370" i="28" s="1"/>
  <c r="AF421" i="17"/>
  <c r="AF34" i="23" s="1"/>
  <c r="AF72" i="17"/>
  <c r="AF458" i="17" s="1"/>
  <c r="AG72" i="17" s="1"/>
  <c r="AG67" i="25" s="1"/>
  <c r="BJ67" i="28" s="1"/>
  <c r="AE354" i="25"/>
  <c r="BD354" i="28" s="1"/>
  <c r="BE354" i="28" s="1"/>
  <c r="AH90" i="23"/>
  <c r="AH373" i="25"/>
  <c r="BM373" i="28" s="1"/>
  <c r="AI91" i="17"/>
  <c r="AG44" i="25"/>
  <c r="BJ44" i="28" s="1"/>
  <c r="AG430" i="17"/>
  <c r="AF425" i="17"/>
  <c r="AF39" i="25"/>
  <c r="BG39" i="28" s="1"/>
  <c r="BH39" i="28" s="1"/>
  <c r="AE451" i="17"/>
  <c r="AE64" i="23" s="1"/>
  <c r="AH94" i="23"/>
  <c r="AH377" i="25"/>
  <c r="BM377" i="28" s="1"/>
  <c r="AI95" i="17"/>
  <c r="AD345" i="25"/>
  <c r="BA345" i="28" s="1"/>
  <c r="BB345" i="28" s="1"/>
  <c r="AG72" i="25"/>
  <c r="BJ72" i="28" s="1"/>
  <c r="AG463" i="17"/>
  <c r="AG37" i="23"/>
  <c r="AG69" i="25"/>
  <c r="BJ69" i="28" s="1"/>
  <c r="AG460" i="17"/>
  <c r="AE51" i="23"/>
  <c r="AF28" i="23"/>
  <c r="AJ200" i="25"/>
  <c r="BS200" i="28" s="1"/>
  <c r="AJ101" i="22"/>
  <c r="AF41" i="25"/>
  <c r="BG41" i="28" s="1"/>
  <c r="AJ287" i="25"/>
  <c r="BS287" i="28" s="1"/>
  <c r="AF36" i="25"/>
  <c r="BG36" i="28" s="1"/>
  <c r="BH36" i="28" s="1"/>
  <c r="AE309" i="25"/>
  <c r="BD309" i="28" s="1"/>
  <c r="BE309" i="28" s="1"/>
  <c r="AE307" i="25"/>
  <c r="BD307" i="28" s="1"/>
  <c r="BE307" i="28" s="1"/>
  <c r="AF73" i="25"/>
  <c r="BG73" i="28" s="1"/>
  <c r="BH73" i="28" s="1"/>
  <c r="AF313" i="25"/>
  <c r="BG313" i="28" s="1"/>
  <c r="AI99" i="25"/>
  <c r="BP99" i="28" s="1"/>
  <c r="AJ265" i="25"/>
  <c r="BS265" i="28" s="1"/>
  <c r="AE311" i="25"/>
  <c r="BD311" i="28" s="1"/>
  <c r="BE311" i="28" s="1"/>
  <c r="AG25" i="25"/>
  <c r="BJ25" i="28" s="1"/>
  <c r="AE308" i="25"/>
  <c r="BD308" i="28" s="1"/>
  <c r="BE308" i="28" s="1"/>
  <c r="AE310" i="25"/>
  <c r="BD310" i="28" s="1"/>
  <c r="BE310" i="28" s="1"/>
  <c r="AE350" i="25"/>
  <c r="BD350" i="28" s="1"/>
  <c r="BE350" i="28" s="1"/>
  <c r="AE351" i="25"/>
  <c r="BD351" i="28" s="1"/>
  <c r="BE351" i="28" s="1"/>
  <c r="AF59" i="25"/>
  <c r="BG59" i="28" s="1"/>
  <c r="AJ320" i="25"/>
  <c r="BS320" i="28" s="1"/>
  <c r="AJ192" i="25"/>
  <c r="BS192" i="28" s="1"/>
  <c r="AJ87" i="22"/>
  <c r="AJ284" i="25"/>
  <c r="BS284" i="28" s="1"/>
  <c r="AF12" i="25"/>
  <c r="BG12" i="28" s="1"/>
  <c r="AJ274" i="25"/>
  <c r="BS274" i="28" s="1"/>
  <c r="AG45" i="25"/>
  <c r="BJ45" i="28" s="1"/>
  <c r="AF338" i="25"/>
  <c r="BG338" i="28" s="1"/>
  <c r="AG361" i="25"/>
  <c r="BJ361" i="28" s="1"/>
  <c r="AH79" i="17"/>
  <c r="AJ282" i="25"/>
  <c r="BS282" i="28" s="1"/>
  <c r="AI98" i="25"/>
  <c r="BP98" i="28" s="1"/>
  <c r="AG301" i="25"/>
  <c r="BJ301" i="28" s="1"/>
  <c r="AF340" i="25"/>
  <c r="BG340" i="28" s="1"/>
  <c r="AF28" i="25"/>
  <c r="BG28" i="28" s="1"/>
  <c r="BH28" i="28" s="1"/>
  <c r="AJ193" i="25"/>
  <c r="BS193" i="28" s="1"/>
  <c r="AJ94" i="22"/>
  <c r="AF355" i="25"/>
  <c r="BG355" i="28" s="1"/>
  <c r="AF330" i="25"/>
  <c r="BG330" i="28" s="1"/>
  <c r="AJ111" i="25"/>
  <c r="BS111" i="28" s="1"/>
  <c r="AJ202" i="25"/>
  <c r="BS202" i="28" s="1"/>
  <c r="AJ103" i="22"/>
  <c r="AJ108" i="25"/>
  <c r="BS108" i="28" s="1"/>
  <c r="AI82" i="25"/>
  <c r="BP82" i="28" s="1"/>
  <c r="AF65" i="25"/>
  <c r="BG65" i="28" s="1"/>
  <c r="BH65" i="28" s="1"/>
  <c r="AE306" i="25"/>
  <c r="BD306" i="28" s="1"/>
  <c r="BE306" i="28" s="1"/>
  <c r="AG46" i="25"/>
  <c r="BJ46" i="28" s="1"/>
  <c r="AD336" i="25"/>
  <c r="BA336" i="28" s="1"/>
  <c r="AG70" i="25"/>
  <c r="BJ70" i="28" s="1"/>
  <c r="AH363" i="25"/>
  <c r="BM363" i="28" s="1"/>
  <c r="AJ190" i="25"/>
  <c r="BS190" i="28" s="1"/>
  <c r="AJ85" i="22"/>
  <c r="AF18" i="25"/>
  <c r="BG18" i="28" s="1"/>
  <c r="BH18" i="28" s="1"/>
  <c r="AF34" i="25"/>
  <c r="BG34" i="28" s="1"/>
  <c r="BH34" i="28" s="1"/>
  <c r="AJ362" i="25"/>
  <c r="BS362" i="28" s="1"/>
  <c r="AE300" i="25"/>
  <c r="BD300" i="28" s="1"/>
  <c r="AJ205" i="25"/>
  <c r="BS205" i="28" s="1"/>
  <c r="AJ110" i="22"/>
  <c r="AC298" i="25"/>
  <c r="AX298" i="28" s="1"/>
  <c r="AY298" i="28" s="1"/>
  <c r="AG334" i="25"/>
  <c r="BJ334" i="28" s="1"/>
  <c r="AF324" i="25"/>
  <c r="BG324" i="28" s="1"/>
  <c r="AF358" i="25"/>
  <c r="BG358" i="28" s="1"/>
  <c r="AF30" i="25"/>
  <c r="BG30" i="28" s="1"/>
  <c r="BH30" i="28" s="1"/>
  <c r="AF327" i="25"/>
  <c r="BG327" i="28" s="1"/>
  <c r="AH374" i="25"/>
  <c r="BM374" i="28" s="1"/>
  <c r="AJ232" i="25"/>
  <c r="BS232" i="28" s="1"/>
  <c r="AJ294" i="25"/>
  <c r="BS294" i="28" s="1"/>
  <c r="AE50" i="25"/>
  <c r="BD50" i="28" s="1"/>
  <c r="AD17" i="25"/>
  <c r="BA17" i="28" s="1"/>
  <c r="BB17" i="28" s="1"/>
  <c r="AJ366" i="25"/>
  <c r="BS366" i="28" s="1"/>
  <c r="AJ185" i="25"/>
  <c r="BS185" i="28" s="1"/>
  <c r="AJ48" i="22"/>
  <c r="AJ268" i="25"/>
  <c r="BS268" i="28" s="1"/>
  <c r="AD314" i="25"/>
  <c r="BA314" i="28" s="1"/>
  <c r="BB314" i="28" s="1"/>
  <c r="AJ375" i="25"/>
  <c r="BS375" i="28" s="1"/>
  <c r="AJ186" i="25"/>
  <c r="BS186" i="28" s="1"/>
  <c r="AJ60" i="22"/>
  <c r="AJ275" i="25"/>
  <c r="BS275" i="28" s="1"/>
  <c r="AF61" i="25"/>
  <c r="BG61" i="28" s="1"/>
  <c r="BH61" i="28" s="1"/>
  <c r="AJ150" i="25"/>
  <c r="BS150" i="28" s="1"/>
  <c r="AJ13" i="22"/>
  <c r="AJ368" i="25"/>
  <c r="BS368" i="28" s="1"/>
  <c r="AJ187" i="25"/>
  <c r="BS187" i="28" s="1"/>
  <c r="AJ72" i="22"/>
  <c r="AJ207" i="25"/>
  <c r="BS207" i="28" s="1"/>
  <c r="AJ112" i="22"/>
  <c r="AJ269" i="25"/>
  <c r="BS269" i="28" s="1"/>
  <c r="AF101" i="25"/>
  <c r="BG101" i="28" s="1"/>
  <c r="AC9" i="25"/>
  <c r="AX9" i="28" s="1"/>
  <c r="AY9" i="28" s="1"/>
  <c r="AF80" i="25"/>
  <c r="BG80" i="28" s="1"/>
  <c r="BH80" i="28" s="1"/>
  <c r="AH31" i="25"/>
  <c r="BM31" i="28" s="1"/>
  <c r="AH364" i="25"/>
  <c r="BM364" i="28" s="1"/>
  <c r="AG302" i="25"/>
  <c r="BJ302" i="28" s="1"/>
  <c r="AJ223" i="25"/>
  <c r="BS223" i="28" s="1"/>
  <c r="AJ128" i="22"/>
  <c r="AJ267" i="25"/>
  <c r="BS267" i="28" s="1"/>
  <c r="AE383" i="25"/>
  <c r="BD383" i="28" s="1"/>
  <c r="AH372" i="25"/>
  <c r="BM372" i="28" s="1"/>
  <c r="AE342" i="25"/>
  <c r="BD342" i="28" s="1"/>
  <c r="BE342" i="28" s="1"/>
  <c r="AG380" i="25"/>
  <c r="BJ380" i="28" s="1"/>
  <c r="AI83" i="25"/>
  <c r="BP83" i="28" s="1"/>
  <c r="AE349" i="25"/>
  <c r="BD349" i="28" s="1"/>
  <c r="BE349" i="28" s="1"/>
  <c r="AI78" i="25"/>
  <c r="BP78" i="28" s="1"/>
  <c r="AI84" i="25"/>
  <c r="BP84" i="28" s="1"/>
  <c r="AJ183" i="25"/>
  <c r="BS183" i="28" s="1"/>
  <c r="AJ46" i="22"/>
  <c r="AJ221" i="25"/>
  <c r="BS221" i="28" s="1"/>
  <c r="AJ126" i="22"/>
  <c r="AJ272" i="25"/>
  <c r="BS272" i="28" s="1"/>
  <c r="AJ384" i="25"/>
  <c r="BS384" i="28" s="1"/>
  <c r="AF66" i="25"/>
  <c r="BG66" i="28" s="1"/>
  <c r="BH66" i="28" s="1"/>
  <c r="AG325" i="25"/>
  <c r="BJ325" i="28" s="1"/>
  <c r="AH38" i="17"/>
  <c r="AF52" i="17"/>
  <c r="AE339" i="25"/>
  <c r="BD339" i="28" s="1"/>
  <c r="AF316" i="25"/>
  <c r="BG316" i="28" s="1"/>
  <c r="AG29" i="17"/>
  <c r="AE63" i="17"/>
  <c r="AE60" i="25"/>
  <c r="BD60" i="28" s="1"/>
  <c r="BE60" i="28" s="1"/>
  <c r="AG42" i="25"/>
  <c r="BJ42" i="28" s="1"/>
  <c r="AG428" i="17"/>
  <c r="AF69" i="17"/>
  <c r="AJ117" i="21"/>
  <c r="AI92" i="17"/>
  <c r="AJ46" i="21"/>
  <c r="AJ103" i="21"/>
  <c r="AJ87" i="21"/>
  <c r="AJ60" i="21"/>
  <c r="AJ94" i="21"/>
  <c r="AJ13" i="21"/>
  <c r="AJ72" i="21"/>
  <c r="AJ48" i="21"/>
  <c r="AI475" i="17"/>
  <c r="AI88" i="23" s="1"/>
  <c r="AJ85" i="21"/>
  <c r="AJ101" i="21"/>
  <c r="AJ110" i="21"/>
  <c r="AF68" i="17"/>
  <c r="AI81" i="17"/>
  <c r="AG431" i="17"/>
  <c r="AG44" i="23" s="1"/>
  <c r="AI494" i="17"/>
  <c r="AI107" i="23" s="1"/>
  <c r="AG461" i="17"/>
  <c r="AG74" i="23" s="1"/>
  <c r="AK107" i="17"/>
  <c r="AF422" i="17"/>
  <c r="AF35" i="23" s="1"/>
  <c r="AI473" i="17"/>
  <c r="AI86" i="23" s="1"/>
  <c r="AF456" i="17"/>
  <c r="AF69" i="23" s="1"/>
  <c r="AF19" i="17"/>
  <c r="AF443" i="17"/>
  <c r="AF56" i="23" s="1"/>
  <c r="AF55" i="17"/>
  <c r="AH14" i="17"/>
  <c r="AI474" i="17"/>
  <c r="AI87" i="23" s="1"/>
  <c r="AF67" i="17"/>
  <c r="AG40" i="17"/>
  <c r="AH47" i="17"/>
  <c r="AF444" i="17"/>
  <c r="AF57" i="23" s="1"/>
  <c r="AH487" i="17"/>
  <c r="AH100" i="23" s="1"/>
  <c r="AI82" i="17"/>
  <c r="AH15" i="17"/>
  <c r="AF420" i="17"/>
  <c r="AF33" i="23" s="1"/>
  <c r="AF471" i="17"/>
  <c r="AF84" i="23" s="1"/>
  <c r="AH485" i="17"/>
  <c r="AH98" i="23" s="1"/>
  <c r="AF445" i="17"/>
  <c r="AF58" i="23" s="1"/>
  <c r="AE436" i="17"/>
  <c r="AE49" i="17"/>
  <c r="AG411" i="17"/>
  <c r="AG24" i="23" s="1"/>
  <c r="AI469" i="17"/>
  <c r="AI82" i="23" s="1"/>
  <c r="AF450" i="17"/>
  <c r="AF63" i="23" s="1"/>
  <c r="AI90" i="17"/>
  <c r="AH486" i="17"/>
  <c r="AH99" i="23" s="1"/>
  <c r="AF457" i="17"/>
  <c r="AF70" i="23" s="1"/>
  <c r="AH417" i="17"/>
  <c r="AH30" i="23" s="1"/>
  <c r="AF464" i="17"/>
  <c r="AF77" i="23" s="1"/>
  <c r="AG43" i="17"/>
  <c r="AF21" i="17"/>
  <c r="AF23" i="17"/>
  <c r="AF414" i="17"/>
  <c r="AF27" i="23" s="1"/>
  <c r="AK93" i="17"/>
  <c r="AK33" i="17"/>
  <c r="AK86" i="17"/>
  <c r="AF398" i="17"/>
  <c r="AF11" i="23" s="1"/>
  <c r="AK84" i="17"/>
  <c r="AK80" i="17"/>
  <c r="AC395" i="17"/>
  <c r="AC8" i="23" s="1"/>
  <c r="AF427" i="17"/>
  <c r="AF40" i="23" s="1"/>
  <c r="AF24" i="17"/>
  <c r="AG56" i="17"/>
  <c r="AG26" i="17"/>
  <c r="AI495" i="17"/>
  <c r="AI108" i="23" s="1"/>
  <c r="AF22" i="17"/>
  <c r="AF20" i="17"/>
  <c r="AG432" i="17"/>
  <c r="AG45" i="23" s="1"/>
  <c r="AG76" i="17"/>
  <c r="AF416" i="17"/>
  <c r="AF29" i="23" s="1"/>
  <c r="AJ282" i="17"/>
  <c r="AG446" i="17"/>
  <c r="AG59" i="23" s="1"/>
  <c r="AG51" i="17"/>
  <c r="AD11" i="17"/>
  <c r="AG73" i="17"/>
  <c r="AG37" i="17"/>
  <c r="AG53" i="17"/>
  <c r="AF497" i="17"/>
  <c r="AF110" i="23" s="1"/>
  <c r="AF106" i="17"/>
  <c r="AJ488" i="17"/>
  <c r="AJ101" i="23" s="1"/>
  <c r="AJ489" i="17"/>
  <c r="AJ102" i="23" s="1"/>
  <c r="AH98" i="17"/>
  <c r="AK388" i="17"/>
  <c r="AK285" i="17"/>
  <c r="AK161" i="17"/>
  <c r="AG6" i="14"/>
  <c r="AL5" i="17"/>
  <c r="AF404" i="17"/>
  <c r="AF17" i="23" s="1"/>
  <c r="AF13" i="17"/>
  <c r="AE27" i="17"/>
  <c r="AD403" i="17"/>
  <c r="AD16" i="23" s="1"/>
  <c r="AF452" i="17"/>
  <c r="AF65" i="23" s="1"/>
  <c r="AG150" i="14"/>
  <c r="AG162" i="14"/>
  <c r="AG243" i="14"/>
  <c r="AG151" i="14"/>
  <c r="AG135" i="14"/>
  <c r="AG140" i="14"/>
  <c r="AG292" i="14"/>
  <c r="AG354" i="14"/>
  <c r="AG381" i="14"/>
  <c r="AG355" i="14"/>
  <c r="AG315" i="14"/>
  <c r="AG226" i="14"/>
  <c r="AG171" i="14"/>
  <c r="AG373" i="14"/>
  <c r="AG146" i="14"/>
  <c r="AG172" i="14"/>
  <c r="AG121" i="14"/>
  <c r="AG166" i="14"/>
  <c r="AG328" i="14"/>
  <c r="AG364" i="14"/>
  <c r="AG368" i="14"/>
  <c r="AG337" i="14"/>
  <c r="AG295" i="14"/>
  <c r="AG342" i="14"/>
  <c r="AG357" i="14"/>
  <c r="AG305" i="14"/>
  <c r="AG333" i="14"/>
  <c r="AG222" i="14"/>
  <c r="AG265" i="14"/>
  <c r="AG187" i="14"/>
  <c r="AG267" i="14"/>
  <c r="AG181" i="14"/>
  <c r="AG152" i="14"/>
  <c r="AG128" i="14"/>
  <c r="AG241" i="14"/>
  <c r="AG248" i="14"/>
  <c r="AG144" i="14"/>
  <c r="AG177" i="14"/>
  <c r="AG303" i="14"/>
  <c r="AG271" i="14"/>
  <c r="AG316" i="14"/>
  <c r="AG311" i="14"/>
  <c r="AG259" i="14"/>
  <c r="AG138" i="14"/>
  <c r="AG134" i="14"/>
  <c r="AG205" i="14"/>
  <c r="AG142" i="14"/>
  <c r="AG154" i="14"/>
  <c r="AG174" i="14"/>
  <c r="AG297" i="14"/>
  <c r="AG309" i="14"/>
  <c r="AG372" i="14"/>
  <c r="AG380" i="14"/>
  <c r="AG272" i="14"/>
  <c r="AG344" i="14"/>
  <c r="AG312" i="14"/>
  <c r="AG275" i="14"/>
  <c r="AG319" i="14"/>
  <c r="AG249" i="14"/>
  <c r="AG298" i="14"/>
  <c r="AG201" i="14"/>
  <c r="AG210" i="14"/>
  <c r="AG185" i="14"/>
  <c r="AG351" i="14"/>
  <c r="AG296" i="14"/>
  <c r="AG204" i="14"/>
  <c r="AG215" i="14"/>
  <c r="AG217" i="14"/>
  <c r="AG207" i="14"/>
  <c r="AG130" i="14"/>
  <c r="AG119" i="14"/>
  <c r="AG234" i="14"/>
  <c r="AG290" i="14"/>
  <c r="AG133" i="14"/>
  <c r="AG163" i="14"/>
  <c r="AG141" i="14"/>
  <c r="AG170" i="14"/>
  <c r="AG149" i="14"/>
  <c r="AG345" i="14"/>
  <c r="AG291" i="14"/>
  <c r="AG306" i="14"/>
  <c r="AG325" i="14"/>
  <c r="AG339" i="14"/>
  <c r="AG287" i="14"/>
  <c r="AG332" i="14"/>
  <c r="AG300" i="14"/>
  <c r="AG269" i="14"/>
  <c r="AG338" i="14"/>
  <c r="AG219" i="14"/>
  <c r="AG229" i="14"/>
  <c r="AG184" i="14"/>
  <c r="AG194" i="14"/>
  <c r="AG266" i="14"/>
  <c r="AG231" i="14"/>
  <c r="AG349" i="14"/>
  <c r="AG382" i="14"/>
  <c r="AG294" i="14"/>
  <c r="AG220" i="14"/>
  <c r="AG139" i="14"/>
  <c r="AG145" i="14"/>
  <c r="AG129" i="14"/>
  <c r="AG356" i="14"/>
  <c r="AG156" i="14"/>
  <c r="AG346" i="14"/>
  <c r="AG331" i="14"/>
  <c r="AG329" i="14"/>
  <c r="AG228" i="14"/>
  <c r="AG120" i="14"/>
  <c r="AG192" i="14"/>
  <c r="AG176" i="14"/>
  <c r="AG353" i="14"/>
  <c r="AG173" i="14"/>
  <c r="AG343" i="14"/>
  <c r="AG304" i="14"/>
  <c r="AG268" i="14"/>
  <c r="AG256" i="14"/>
  <c r="AG122" i="14"/>
  <c r="AG330" i="14"/>
  <c r="AG250" i="14"/>
  <c r="AG318" i="14"/>
  <c r="AG365" i="14"/>
  <c r="AG340" i="14"/>
  <c r="AG374" i="14"/>
  <c r="AG189" i="14"/>
  <c r="AG257" i="14"/>
  <c r="AG302" i="14"/>
  <c r="AG270" i="14"/>
  <c r="AG175" i="14"/>
  <c r="AG218" i="14"/>
  <c r="AG202" i="14"/>
  <c r="AG195" i="14"/>
  <c r="AG209" i="14"/>
  <c r="AG307" i="14"/>
  <c r="AG314" i="14"/>
  <c r="AG203" i="14"/>
  <c r="AG206" i="14"/>
  <c r="AG180" i="14"/>
  <c r="AG230" i="14"/>
  <c r="AG147" i="14"/>
  <c r="AG143" i="14"/>
  <c r="AG155" i="14"/>
  <c r="AG153" i="14"/>
  <c r="AG178" i="14"/>
  <c r="AG123" i="14"/>
  <c r="AG326" i="14"/>
  <c r="AG148" i="14"/>
  <c r="AG301" i="14"/>
  <c r="AG371" i="14"/>
  <c r="AG327" i="14"/>
  <c r="AG216" i="14"/>
  <c r="AG341" i="14"/>
  <c r="AG367" i="14"/>
  <c r="AG383" i="14"/>
  <c r="AG310" i="14"/>
  <c r="AG193" i="14"/>
  <c r="AG233" i="14"/>
  <c r="AG286" i="14"/>
  <c r="AG308" i="14"/>
  <c r="AG190" i="14"/>
  <c r="AG225" i="14"/>
  <c r="AG186" i="14"/>
  <c r="AG232" i="14"/>
  <c r="AG182" i="14"/>
  <c r="AG358" i="14"/>
  <c r="AG334" i="14"/>
  <c r="AG227" i="14"/>
  <c r="AG179" i="14"/>
  <c r="AG208" i="14"/>
  <c r="AG131" i="14"/>
  <c r="AG169" i="14"/>
  <c r="AG127" i="14"/>
  <c r="AG132" i="14"/>
  <c r="AG137" i="14"/>
  <c r="AG168" i="14"/>
  <c r="AG299" i="14"/>
  <c r="AG352" i="14"/>
  <c r="AG274" i="14"/>
  <c r="AG366" i="14"/>
  <c r="AG313" i="14"/>
  <c r="AG389" i="14"/>
  <c r="AG214" i="14"/>
  <c r="AG317" i="14"/>
  <c r="AG390" i="14"/>
  <c r="AG293" i="14"/>
  <c r="AG167" i="14"/>
  <c r="AG191" i="14"/>
  <c r="AG273" i="14"/>
  <c r="AG242" i="14"/>
  <c r="AG188" i="14"/>
  <c r="AG183" i="14"/>
  <c r="AG247" i="14"/>
  <c r="AG258" i="14"/>
  <c r="AG136" i="14"/>
  <c r="AG350" i="14"/>
  <c r="AG240" i="14"/>
  <c r="AG221" i="14"/>
  <c r="AG244" i="14"/>
  <c r="AG213" i="14"/>
  <c r="AG129" i="24" l="1"/>
  <c r="BI129" i="28" s="1"/>
  <c r="BK129" i="28" s="1"/>
  <c r="AG28" i="19"/>
  <c r="AG165" i="24"/>
  <c r="BI165" i="28" s="1"/>
  <c r="BK165" i="28" s="1"/>
  <c r="AG121" i="24"/>
  <c r="BI121" i="28" s="1"/>
  <c r="BK121" i="28" s="1"/>
  <c r="AG167" i="24"/>
  <c r="BI167" i="28" s="1"/>
  <c r="BK167" i="28" s="1"/>
  <c r="AG30" i="19"/>
  <c r="AG57" i="19"/>
  <c r="AG78" i="19"/>
  <c r="AG55" i="19"/>
  <c r="AG63" i="19"/>
  <c r="AG96" i="19"/>
  <c r="AG195" i="24"/>
  <c r="BI195" i="28" s="1"/>
  <c r="BK195" i="28" s="1"/>
  <c r="AG92" i="19"/>
  <c r="AG106" i="19"/>
  <c r="AG80" i="19"/>
  <c r="AG180" i="24"/>
  <c r="BI180" i="28" s="1"/>
  <c r="BK180" i="28" s="1"/>
  <c r="AG43" i="19"/>
  <c r="AG212" i="14"/>
  <c r="AG61" i="19"/>
  <c r="AG162" i="24"/>
  <c r="BI162" i="28" s="1"/>
  <c r="BK162" i="28" s="1"/>
  <c r="AG25" i="19"/>
  <c r="AG52" i="19"/>
  <c r="AG89" i="19"/>
  <c r="AG74" i="19"/>
  <c r="AG194" i="24"/>
  <c r="BI194" i="28" s="1"/>
  <c r="BK194" i="28" s="1"/>
  <c r="AG95" i="19"/>
  <c r="AG246" i="14"/>
  <c r="AG171" i="24"/>
  <c r="BI171" i="28" s="1"/>
  <c r="BK171" i="28" s="1"/>
  <c r="AG34" i="19"/>
  <c r="AG50" i="19"/>
  <c r="AG107" i="19"/>
  <c r="AG79" i="19"/>
  <c r="AG239" i="24"/>
  <c r="BI239" i="28" s="1"/>
  <c r="BK239" i="28" s="1"/>
  <c r="AG20" i="18"/>
  <c r="AG113" i="24"/>
  <c r="BI113" i="28" s="1"/>
  <c r="BK113" i="28" s="1"/>
  <c r="AG164" i="24"/>
  <c r="BI164" i="28" s="1"/>
  <c r="BK164" i="28" s="1"/>
  <c r="AG27" i="19"/>
  <c r="AG31" i="19"/>
  <c r="AG168" i="24"/>
  <c r="BI168" i="28" s="1"/>
  <c r="BK168" i="28" s="1"/>
  <c r="AG224" i="14"/>
  <c r="AG73" i="19"/>
  <c r="AG66" i="19"/>
  <c r="AG233" i="24"/>
  <c r="BI233" i="28" s="1"/>
  <c r="BK233" i="28" s="1"/>
  <c r="AG14" i="18"/>
  <c r="AG289" i="14"/>
  <c r="AG65" i="19"/>
  <c r="AG75" i="18"/>
  <c r="AG137" i="24"/>
  <c r="BI137" i="28" s="1"/>
  <c r="BK137" i="28" s="1"/>
  <c r="AG54" i="19"/>
  <c r="AG36" i="19"/>
  <c r="AG173" i="24"/>
  <c r="BI173" i="28" s="1"/>
  <c r="BK173" i="28" s="1"/>
  <c r="AG175" i="24"/>
  <c r="BI175" i="28" s="1"/>
  <c r="BK175" i="28" s="1"/>
  <c r="AG38" i="19"/>
  <c r="AG23" i="19"/>
  <c r="AG160" i="24"/>
  <c r="BI160" i="28" s="1"/>
  <c r="BK160" i="28" s="1"/>
  <c r="AG56" i="19"/>
  <c r="AG114" i="19"/>
  <c r="AG209" i="24"/>
  <c r="BI209" i="28" s="1"/>
  <c r="BK209" i="28" s="1"/>
  <c r="AG33" i="19"/>
  <c r="AG170" i="24"/>
  <c r="BI170" i="28" s="1"/>
  <c r="BK170" i="28" s="1"/>
  <c r="AG166" i="24"/>
  <c r="BI166" i="28" s="1"/>
  <c r="BK166" i="28" s="1"/>
  <c r="AG29" i="19"/>
  <c r="AG69" i="19"/>
  <c r="AG90" i="19"/>
  <c r="AG251" i="24"/>
  <c r="BI251" i="28" s="1"/>
  <c r="BK251" i="28" s="1"/>
  <c r="AG32" i="18"/>
  <c r="AG213" i="24"/>
  <c r="BI213" i="28" s="1"/>
  <c r="BK213" i="28" s="1"/>
  <c r="AG118" i="19"/>
  <c r="AG68" i="19"/>
  <c r="AG42" i="19"/>
  <c r="AG179" i="24"/>
  <c r="BI179" i="28" s="1"/>
  <c r="BK179" i="28" s="1"/>
  <c r="AG58" i="19"/>
  <c r="AG115" i="19"/>
  <c r="AG210" i="24"/>
  <c r="BI210" i="28" s="1"/>
  <c r="BK210" i="28" s="1"/>
  <c r="AG75" i="19"/>
  <c r="AG121" i="19"/>
  <c r="AG216" i="24"/>
  <c r="BI216" i="28" s="1"/>
  <c r="BK216" i="28" s="1"/>
  <c r="AG393" i="14"/>
  <c r="AG322" i="14"/>
  <c r="AG386" i="14"/>
  <c r="AG377" i="14"/>
  <c r="AG229" i="24"/>
  <c r="BI229" i="28" s="1"/>
  <c r="BK229" i="28" s="1"/>
  <c r="AG285" i="14"/>
  <c r="AG10" i="18"/>
  <c r="AG361" i="14"/>
  <c r="AG245" i="24"/>
  <c r="BI245" i="28" s="1"/>
  <c r="BK245" i="28" s="1"/>
  <c r="AG26" i="18"/>
  <c r="AG254" i="24"/>
  <c r="BI254" i="28" s="1"/>
  <c r="BK254" i="28" s="1"/>
  <c r="AG35" i="18"/>
  <c r="AG32" i="19"/>
  <c r="AG169" i="24"/>
  <c r="BI169" i="28" s="1"/>
  <c r="BK169" i="28" s="1"/>
  <c r="AG49" i="19"/>
  <c r="AG200" i="14"/>
  <c r="AG35" i="19"/>
  <c r="AG172" i="24"/>
  <c r="BI172" i="28" s="1"/>
  <c r="BK172" i="28" s="1"/>
  <c r="AG51" i="19"/>
  <c r="AG39" i="19"/>
  <c r="AG176" i="24"/>
  <c r="BI176" i="28" s="1"/>
  <c r="BK176" i="28" s="1"/>
  <c r="AG81" i="19"/>
  <c r="AG105" i="19"/>
  <c r="AG76" i="19"/>
  <c r="AG77" i="19"/>
  <c r="AG22" i="18"/>
  <c r="AG241" i="24"/>
  <c r="BI241" i="28" s="1"/>
  <c r="BK241" i="28" s="1"/>
  <c r="AG113" i="19"/>
  <c r="AG208" i="24"/>
  <c r="BI208" i="28" s="1"/>
  <c r="BK208" i="28" s="1"/>
  <c r="AG264" i="14"/>
  <c r="AG278" i="14"/>
  <c r="AG258" i="24"/>
  <c r="BI258" i="28" s="1"/>
  <c r="BK258" i="28" s="1"/>
  <c r="AG39" i="18"/>
  <c r="AG15" i="19"/>
  <c r="AG152" i="24"/>
  <c r="BI152" i="28" s="1"/>
  <c r="BK152" i="28" s="1"/>
  <c r="AG178" i="24"/>
  <c r="BI178" i="28" s="1"/>
  <c r="BK178" i="28" s="1"/>
  <c r="AG41" i="19"/>
  <c r="AG37" i="19"/>
  <c r="AG174" i="24"/>
  <c r="BI174" i="28" s="1"/>
  <c r="BK174" i="28" s="1"/>
  <c r="AG82" i="19"/>
  <c r="AG67" i="19"/>
  <c r="AG196" i="24"/>
  <c r="BI196" i="28" s="1"/>
  <c r="BK196" i="28" s="1"/>
  <c r="AG97" i="19"/>
  <c r="AG70" i="19"/>
  <c r="AG88" i="19"/>
  <c r="AG239" i="14"/>
  <c r="AG17" i="18"/>
  <c r="AG236" i="24"/>
  <c r="BI236" i="28" s="1"/>
  <c r="BK236" i="28" s="1"/>
  <c r="AG253" i="24"/>
  <c r="BI253" i="28" s="1"/>
  <c r="BK253" i="28" s="1"/>
  <c r="AG34" i="18"/>
  <c r="AG279" i="24"/>
  <c r="BI279" i="28" s="1"/>
  <c r="BK279" i="28" s="1"/>
  <c r="AG98" i="18"/>
  <c r="AG259" i="24"/>
  <c r="BI259" i="28" s="1"/>
  <c r="BK259" i="28" s="1"/>
  <c r="AG40" i="18"/>
  <c r="AG62" i="18"/>
  <c r="AG43" i="18"/>
  <c r="AG262" i="24"/>
  <c r="BI262" i="28" s="1"/>
  <c r="BK262" i="28" s="1"/>
  <c r="AG57" i="18"/>
  <c r="AG58" i="18"/>
  <c r="AG291" i="24"/>
  <c r="BI291" i="28" s="1"/>
  <c r="BK291" i="28" s="1"/>
  <c r="AG114" i="18"/>
  <c r="AG107" i="18"/>
  <c r="AG64" i="18"/>
  <c r="AG237" i="24"/>
  <c r="BI237" i="28" s="1"/>
  <c r="BK237" i="28" s="1"/>
  <c r="AG18" i="18"/>
  <c r="AG117" i="19"/>
  <c r="AG212" i="24"/>
  <c r="BI212" i="28" s="1"/>
  <c r="BK212" i="28" s="1"/>
  <c r="AG123" i="19"/>
  <c r="AG218" i="24"/>
  <c r="BI218" i="28" s="1"/>
  <c r="BK218" i="28" s="1"/>
  <c r="AG248" i="24"/>
  <c r="BI248" i="28" s="1"/>
  <c r="BK248" i="28" s="1"/>
  <c r="AG29" i="18"/>
  <c r="AG38" i="18"/>
  <c r="AG257" i="24"/>
  <c r="BI257" i="28" s="1"/>
  <c r="BK257" i="28" s="1"/>
  <c r="AG41" i="18"/>
  <c r="AG260" i="24"/>
  <c r="BI260" i="28" s="1"/>
  <c r="BK260" i="28" s="1"/>
  <c r="AG91" i="18"/>
  <c r="AG89" i="18"/>
  <c r="AG118" i="14"/>
  <c r="AG489" i="14" s="1"/>
  <c r="AG243" i="24"/>
  <c r="BI243" i="28" s="1"/>
  <c r="BK243" i="28" s="1"/>
  <c r="AG24" i="18"/>
  <c r="AG255" i="24"/>
  <c r="BI255" i="28" s="1"/>
  <c r="BK255" i="28" s="1"/>
  <c r="AG36" i="18"/>
  <c r="AG81" i="18"/>
  <c r="AG79" i="18"/>
  <c r="AG62" i="19"/>
  <c r="AG65" i="18"/>
  <c r="AG261" i="24"/>
  <c r="BI261" i="28" s="1"/>
  <c r="BK261" i="28" s="1"/>
  <c r="AG42" i="18"/>
  <c r="AG53" i="18"/>
  <c r="AG56" i="18"/>
  <c r="AG68" i="18"/>
  <c r="AG66" i="18"/>
  <c r="AG74" i="18"/>
  <c r="AG113" i="18"/>
  <c r="AG388" i="14"/>
  <c r="AG290" i="24"/>
  <c r="BI290" i="28" s="1"/>
  <c r="BK290" i="28" s="1"/>
  <c r="AG64" i="19"/>
  <c r="AG98" i="19"/>
  <c r="AG197" i="24"/>
  <c r="BI197" i="28" s="1"/>
  <c r="BK197" i="28" s="1"/>
  <c r="AG119" i="19"/>
  <c r="AG214" i="24"/>
  <c r="BI214" i="28" s="1"/>
  <c r="BK214" i="28" s="1"/>
  <c r="AG230" i="24"/>
  <c r="BI230" i="28" s="1"/>
  <c r="BK230" i="28" s="1"/>
  <c r="AG11" i="18"/>
  <c r="AG120" i="19"/>
  <c r="AG215" i="24"/>
  <c r="BI215" i="28" s="1"/>
  <c r="BK215" i="28" s="1"/>
  <c r="AG238" i="24"/>
  <c r="BI238" i="28" s="1"/>
  <c r="BK238" i="28" s="1"/>
  <c r="AG19" i="18"/>
  <c r="AG250" i="24"/>
  <c r="BI250" i="28" s="1"/>
  <c r="BK250" i="28" s="1"/>
  <c r="AG31" i="18"/>
  <c r="AG256" i="24"/>
  <c r="BI256" i="28" s="1"/>
  <c r="BK256" i="28" s="1"/>
  <c r="AG37" i="18"/>
  <c r="AG51" i="18"/>
  <c r="AG54" i="18"/>
  <c r="AG106" i="18"/>
  <c r="AG63" i="18"/>
  <c r="AG104" i="18"/>
  <c r="AG379" i="14"/>
  <c r="AG61" i="18"/>
  <c r="AG336" i="14"/>
  <c r="AG82" i="18"/>
  <c r="AG90" i="18"/>
  <c r="AG95" i="18"/>
  <c r="AG370" i="14"/>
  <c r="AG276" i="24"/>
  <c r="BI276" i="28" s="1"/>
  <c r="BK276" i="28" s="1"/>
  <c r="AG115" i="24"/>
  <c r="BI115" i="28" s="1"/>
  <c r="BK115" i="28" s="1"/>
  <c r="AG49" i="18"/>
  <c r="AG324" i="14"/>
  <c r="AG96" i="18"/>
  <c r="AG277" i="24"/>
  <c r="BI277" i="28" s="1"/>
  <c r="BK277" i="28" s="1"/>
  <c r="AG92" i="18"/>
  <c r="AG105" i="18"/>
  <c r="AG217" i="24"/>
  <c r="BI217" i="28" s="1"/>
  <c r="BK217" i="28" s="1"/>
  <c r="AG122" i="19"/>
  <c r="AG244" i="24"/>
  <c r="BI244" i="28" s="1"/>
  <c r="BK244" i="28" s="1"/>
  <c r="AG25" i="18"/>
  <c r="AG255" i="14"/>
  <c r="AG104" i="19"/>
  <c r="AG55" i="18"/>
  <c r="AG30" i="18"/>
  <c r="AG249" i="24"/>
  <c r="BI249" i="28" s="1"/>
  <c r="BK249" i="28" s="1"/>
  <c r="AG252" i="24"/>
  <c r="BI252" i="28" s="1"/>
  <c r="BK252" i="28" s="1"/>
  <c r="AG33" i="18"/>
  <c r="AG88" i="18"/>
  <c r="AG363" i="14"/>
  <c r="AG78" i="18"/>
  <c r="AG76" i="18"/>
  <c r="AG133" i="24"/>
  <c r="BI133" i="28" s="1"/>
  <c r="BK133" i="28" s="1"/>
  <c r="AG211" i="24"/>
  <c r="BI211" i="28" s="1"/>
  <c r="BK211" i="28" s="1"/>
  <c r="AG116" i="19"/>
  <c r="AG246" i="24"/>
  <c r="BI246" i="28" s="1"/>
  <c r="BK246" i="28" s="1"/>
  <c r="AG27" i="18"/>
  <c r="AG234" i="24"/>
  <c r="BI234" i="28" s="1"/>
  <c r="BK234" i="28" s="1"/>
  <c r="AG15" i="18"/>
  <c r="AG21" i="18"/>
  <c r="AG240" i="24"/>
  <c r="BI240" i="28" s="1"/>
  <c r="BK240" i="28" s="1"/>
  <c r="AG52" i="18"/>
  <c r="AG235" i="24"/>
  <c r="BI235" i="28" s="1"/>
  <c r="BK235" i="28" s="1"/>
  <c r="AG16" i="18"/>
  <c r="AG23" i="18"/>
  <c r="AG242" i="24"/>
  <c r="BI242" i="28" s="1"/>
  <c r="BK242" i="28" s="1"/>
  <c r="AG50" i="18"/>
  <c r="AG28" i="18"/>
  <c r="AG247" i="24"/>
  <c r="BI247" i="28" s="1"/>
  <c r="BK247" i="28" s="1"/>
  <c r="AG348" i="14"/>
  <c r="AG73" i="18"/>
  <c r="AG69" i="18"/>
  <c r="AG22" i="19"/>
  <c r="AG159" i="24"/>
  <c r="BI159" i="28" s="1"/>
  <c r="BK159" i="28" s="1"/>
  <c r="AG14" i="19"/>
  <c r="AG165" i="14"/>
  <c r="AG151" i="24"/>
  <c r="BI151" i="28" s="1"/>
  <c r="BK151" i="28" s="1"/>
  <c r="AG125" i="24"/>
  <c r="BI125" i="28" s="1"/>
  <c r="BK125" i="28" s="1"/>
  <c r="AG16" i="19"/>
  <c r="AG153" i="24"/>
  <c r="BI153" i="28" s="1"/>
  <c r="BK153" i="28" s="1"/>
  <c r="AG67" i="18"/>
  <c r="AG70" i="18"/>
  <c r="AG134" i="24"/>
  <c r="BI134" i="28" s="1"/>
  <c r="BK134" i="28" s="1"/>
  <c r="AG139" i="24"/>
  <c r="BI139" i="28" s="1"/>
  <c r="BK139" i="28" s="1"/>
  <c r="AG120" i="24"/>
  <c r="BI120" i="28" s="1"/>
  <c r="BK120" i="28" s="1"/>
  <c r="AG122" i="24"/>
  <c r="BI122" i="28" s="1"/>
  <c r="BK122" i="28" s="1"/>
  <c r="AG163" i="24"/>
  <c r="BI163" i="28" s="1"/>
  <c r="BK163" i="28" s="1"/>
  <c r="AG26" i="19"/>
  <c r="AG21" i="19"/>
  <c r="AG158" i="24"/>
  <c r="BI158" i="28" s="1"/>
  <c r="BK158" i="28" s="1"/>
  <c r="AG141" i="24"/>
  <c r="BI141" i="28" s="1"/>
  <c r="BK141" i="28" s="1"/>
  <c r="AG18" i="19"/>
  <c r="AG155" i="24"/>
  <c r="BI155" i="28" s="1"/>
  <c r="BK155" i="28" s="1"/>
  <c r="AG127" i="24"/>
  <c r="BI127" i="28" s="1"/>
  <c r="BK127" i="28" s="1"/>
  <c r="AG157" i="24"/>
  <c r="BI157" i="28" s="1"/>
  <c r="BK157" i="28" s="1"/>
  <c r="AG20" i="19"/>
  <c r="AG136" i="24"/>
  <c r="BI136" i="28" s="1"/>
  <c r="BK136" i="28" s="1"/>
  <c r="AG117" i="24"/>
  <c r="BI117" i="28" s="1"/>
  <c r="BK117" i="28" s="1"/>
  <c r="AG138" i="24"/>
  <c r="BI138" i="28" s="1"/>
  <c r="BK138" i="28" s="1"/>
  <c r="AG77" i="18"/>
  <c r="AG80" i="18"/>
  <c r="AG126" i="24"/>
  <c r="BI126" i="28" s="1"/>
  <c r="BK126" i="28" s="1"/>
  <c r="AG53" i="19"/>
  <c r="AG131" i="24"/>
  <c r="BI131" i="28" s="1"/>
  <c r="BK131" i="28" s="1"/>
  <c r="AG91" i="19"/>
  <c r="AG112" i="24"/>
  <c r="BI112" i="28" s="1"/>
  <c r="BK112" i="28" s="1"/>
  <c r="AG126" i="14"/>
  <c r="AG140" i="24"/>
  <c r="BI140" i="28" s="1"/>
  <c r="BK140" i="28" s="1"/>
  <c r="AG161" i="24"/>
  <c r="BI161" i="28" s="1"/>
  <c r="BK161" i="28" s="1"/>
  <c r="AG24" i="19"/>
  <c r="AG114" i="24"/>
  <c r="BI114" i="28" s="1"/>
  <c r="BK114" i="28" s="1"/>
  <c r="AG11" i="19"/>
  <c r="AG148" i="24"/>
  <c r="BI148" i="28" s="1"/>
  <c r="BK148" i="28" s="1"/>
  <c r="AG119" i="24"/>
  <c r="BI119" i="28" s="1"/>
  <c r="BK119" i="28" s="1"/>
  <c r="AG97" i="18"/>
  <c r="AG278" i="24"/>
  <c r="BI278" i="28" s="1"/>
  <c r="BK278" i="28" s="1"/>
  <c r="AG237" i="14"/>
  <c r="AG262" i="14"/>
  <c r="AG253" i="14"/>
  <c r="AG10" i="19"/>
  <c r="AG147" i="24"/>
  <c r="BI147" i="28" s="1"/>
  <c r="BK147" i="28" s="1"/>
  <c r="AG161" i="14"/>
  <c r="AG280" i="14"/>
  <c r="AG198" i="14"/>
  <c r="AG17" i="19"/>
  <c r="AG154" i="24"/>
  <c r="BI154" i="28" s="1"/>
  <c r="BK154" i="28" s="1"/>
  <c r="AG128" i="24"/>
  <c r="BI128" i="28" s="1"/>
  <c r="BK128" i="28" s="1"/>
  <c r="AG40" i="19"/>
  <c r="AG177" i="24"/>
  <c r="BI177" i="28" s="1"/>
  <c r="BK177" i="28" s="1"/>
  <c r="AG130" i="24"/>
  <c r="BI130" i="28" s="1"/>
  <c r="BK130" i="28" s="1"/>
  <c r="AG118" i="24"/>
  <c r="BI118" i="28" s="1"/>
  <c r="BK118" i="28" s="1"/>
  <c r="AG123" i="24"/>
  <c r="BI123" i="28" s="1"/>
  <c r="BK123" i="28" s="1"/>
  <c r="AG156" i="24"/>
  <c r="BI156" i="28" s="1"/>
  <c r="BK156" i="28" s="1"/>
  <c r="AG19" i="19"/>
  <c r="AG135" i="24"/>
  <c r="BI135" i="28" s="1"/>
  <c r="BK135" i="28" s="1"/>
  <c r="AG116" i="24"/>
  <c r="BI116" i="28" s="1"/>
  <c r="BK116" i="28" s="1"/>
  <c r="AG132" i="24"/>
  <c r="BI132" i="28" s="1"/>
  <c r="BK132" i="28" s="1"/>
  <c r="AG124" i="24"/>
  <c r="BI124" i="28" s="1"/>
  <c r="BK124" i="28" s="1"/>
  <c r="AG488" i="14"/>
  <c r="AF225" i="24"/>
  <c r="BF225" i="28" s="1"/>
  <c r="BH225" i="28" s="1"/>
  <c r="AF130" i="19"/>
  <c r="AG443" i="14"/>
  <c r="AG445" i="14"/>
  <c r="AG446" i="14"/>
  <c r="AG444" i="14"/>
  <c r="AG486" i="14"/>
  <c r="AI100" i="25"/>
  <c r="BP100" i="28" s="1"/>
  <c r="AI496" i="17"/>
  <c r="AH111" i="23"/>
  <c r="AH389" i="25"/>
  <c r="BM389" i="28" s="1"/>
  <c r="AI112" i="17"/>
  <c r="AI418" i="17"/>
  <c r="AI32" i="25"/>
  <c r="BP32" i="28" s="1"/>
  <c r="BH12" i="28"/>
  <c r="AE395" i="14"/>
  <c r="AE296" i="24" s="1"/>
  <c r="BC296" i="28" s="1"/>
  <c r="BH355" i="28"/>
  <c r="BH358" i="28"/>
  <c r="BH316" i="28"/>
  <c r="BH59" i="28"/>
  <c r="BH313" i="28"/>
  <c r="BH324" i="28"/>
  <c r="AE345" i="24"/>
  <c r="BC345" i="28" s="1"/>
  <c r="AI480" i="17"/>
  <c r="AI89" i="25"/>
  <c r="BP89" i="28" s="1"/>
  <c r="AG35" i="17"/>
  <c r="AG35" i="25" s="1"/>
  <c r="BJ35" i="28" s="1"/>
  <c r="AF322" i="25"/>
  <c r="BG322" i="28" s="1"/>
  <c r="BH322" i="28" s="1"/>
  <c r="AG30" i="24"/>
  <c r="BI30" i="28" s="1"/>
  <c r="AG416" i="14"/>
  <c r="AF54" i="20"/>
  <c r="AF342" i="24"/>
  <c r="BF342" i="28" s="1"/>
  <c r="AG39" i="24"/>
  <c r="BI39" i="28" s="1"/>
  <c r="AG425" i="14"/>
  <c r="AG456" i="14"/>
  <c r="AG65" i="24"/>
  <c r="BI65" i="28" s="1"/>
  <c r="AG32" i="24"/>
  <c r="BI32" i="28" s="1"/>
  <c r="BK32" i="28" s="1"/>
  <c r="AG418" i="14"/>
  <c r="AG428" i="14"/>
  <c r="AG42" i="24"/>
  <c r="BI42" i="28" s="1"/>
  <c r="BK42" i="28" s="1"/>
  <c r="AF93" i="24"/>
  <c r="BF93" i="28" s="1"/>
  <c r="BH93" i="28" s="1"/>
  <c r="AG408" i="14"/>
  <c r="AG22" i="24"/>
  <c r="BI22" i="28" s="1"/>
  <c r="AG465" i="14"/>
  <c r="AG74" i="24"/>
  <c r="BI74" i="28" s="1"/>
  <c r="BK74" i="28" s="1"/>
  <c r="AF347" i="24"/>
  <c r="BF347" i="28" s="1"/>
  <c r="AF64" i="20"/>
  <c r="AG97" i="24"/>
  <c r="BI97" i="28" s="1"/>
  <c r="BK97" i="28" s="1"/>
  <c r="AG493" i="14"/>
  <c r="AF397" i="14"/>
  <c r="AG12" i="14"/>
  <c r="AF11" i="20"/>
  <c r="AF299" i="24"/>
  <c r="BF299" i="28" s="1"/>
  <c r="AG33" i="24"/>
  <c r="BI33" i="28" s="1"/>
  <c r="BK33" i="28" s="1"/>
  <c r="AG419" i="14"/>
  <c r="AG420" i="14"/>
  <c r="AG34" i="24"/>
  <c r="BI34" i="28" s="1"/>
  <c r="AG494" i="14"/>
  <c r="AG98" i="24"/>
  <c r="BI98" i="28" s="1"/>
  <c r="BK98" i="28" s="1"/>
  <c r="AG495" i="14"/>
  <c r="AG99" i="24"/>
  <c r="BI99" i="28" s="1"/>
  <c r="BK99" i="28" s="1"/>
  <c r="AG466" i="14"/>
  <c r="AG75" i="24"/>
  <c r="BI75" i="28" s="1"/>
  <c r="BK75" i="28" s="1"/>
  <c r="AF98" i="20"/>
  <c r="AF484" i="14"/>
  <c r="AG99" i="14"/>
  <c r="AG67" i="24"/>
  <c r="BI67" i="28" s="1"/>
  <c r="BK67" i="28" s="1"/>
  <c r="AG458" i="14"/>
  <c r="AG29" i="24"/>
  <c r="BI29" i="28" s="1"/>
  <c r="AG415" i="14"/>
  <c r="AG100" i="24"/>
  <c r="BI100" i="28" s="1"/>
  <c r="BK100" i="28" s="1"/>
  <c r="AG496" i="14"/>
  <c r="AG72" i="24"/>
  <c r="BI72" i="28" s="1"/>
  <c r="BK72" i="28" s="1"/>
  <c r="AG463" i="14"/>
  <c r="AG90" i="24"/>
  <c r="BI90" i="28" s="1"/>
  <c r="BK90" i="28" s="1"/>
  <c r="AG481" i="14"/>
  <c r="AG400" i="14"/>
  <c r="AG14" i="24"/>
  <c r="BI14" i="28" s="1"/>
  <c r="BK14" i="28" s="1"/>
  <c r="AG13" i="14"/>
  <c r="AG101" i="24"/>
  <c r="BI101" i="28" s="1"/>
  <c r="BK101" i="28" s="1"/>
  <c r="AG497" i="14"/>
  <c r="AG41" i="24"/>
  <c r="BI41" i="28" s="1"/>
  <c r="BK41" i="28" s="1"/>
  <c r="AG427" i="14"/>
  <c r="AF58" i="24"/>
  <c r="BF58" i="28" s="1"/>
  <c r="AG43" i="24"/>
  <c r="BI43" i="28" s="1"/>
  <c r="BK43" i="28" s="1"/>
  <c r="AG429" i="14"/>
  <c r="AG23" i="24"/>
  <c r="BI23" i="28" s="1"/>
  <c r="AG409" i="14"/>
  <c r="AG479" i="14"/>
  <c r="AG88" i="24"/>
  <c r="BI88" i="28" s="1"/>
  <c r="BK88" i="28" s="1"/>
  <c r="AG25" i="24"/>
  <c r="BI25" i="28" s="1"/>
  <c r="BK25" i="28" s="1"/>
  <c r="AG411" i="14"/>
  <c r="AG77" i="24"/>
  <c r="BI77" i="28" s="1"/>
  <c r="BK77" i="28" s="1"/>
  <c r="AG468" i="14"/>
  <c r="AG71" i="24"/>
  <c r="BI71" i="28" s="1"/>
  <c r="AG462" i="14"/>
  <c r="AG26" i="24"/>
  <c r="BI26" i="28" s="1"/>
  <c r="AG412" i="14"/>
  <c r="AG436" i="14"/>
  <c r="AG49" i="14"/>
  <c r="AG50" i="24"/>
  <c r="BI50" i="28" s="1"/>
  <c r="BK50" i="28" s="1"/>
  <c r="AG404" i="14"/>
  <c r="AG17" i="14"/>
  <c r="AG18" i="24"/>
  <c r="BI18" i="28" s="1"/>
  <c r="AF300" i="24"/>
  <c r="BF300" i="28" s="1"/>
  <c r="BH300" i="28" s="1"/>
  <c r="AF12" i="20"/>
  <c r="AG24" i="24"/>
  <c r="BI24" i="28" s="1"/>
  <c r="AG410" i="14"/>
  <c r="AG469" i="14"/>
  <c r="AG78" i="24"/>
  <c r="BI78" i="28" s="1"/>
  <c r="BK78" i="28" s="1"/>
  <c r="AG52" i="24"/>
  <c r="BI52" i="28" s="1"/>
  <c r="BK52" i="28" s="1"/>
  <c r="AG438" i="14"/>
  <c r="AF389" i="24"/>
  <c r="BF389" i="28" s="1"/>
  <c r="BH389" i="28" s="1"/>
  <c r="AF111" i="20"/>
  <c r="AG112" i="14"/>
  <c r="AG45" i="24"/>
  <c r="BI45" i="28" s="1"/>
  <c r="BK45" i="28" s="1"/>
  <c r="AG431" i="14"/>
  <c r="AG69" i="24"/>
  <c r="BI69" i="28" s="1"/>
  <c r="BK69" i="28" s="1"/>
  <c r="AG460" i="14"/>
  <c r="AG85" i="24"/>
  <c r="BI85" i="28" s="1"/>
  <c r="BK85" i="28" s="1"/>
  <c r="AG476" i="14"/>
  <c r="AG423" i="14"/>
  <c r="AG37" i="24"/>
  <c r="BI37" i="28" s="1"/>
  <c r="AG83" i="24"/>
  <c r="BI83" i="28" s="1"/>
  <c r="BK83" i="28" s="1"/>
  <c r="AG474" i="14"/>
  <c r="AG407" i="14"/>
  <c r="AG21" i="24"/>
  <c r="BI21" i="28" s="1"/>
  <c r="AF48" i="20"/>
  <c r="AF336" i="24"/>
  <c r="BF336" i="28" s="1"/>
  <c r="BH336" i="28" s="1"/>
  <c r="AG64" i="14"/>
  <c r="AF63" i="20"/>
  <c r="AF346" i="24"/>
  <c r="BF346" i="28" s="1"/>
  <c r="AG477" i="14"/>
  <c r="AG86" i="24"/>
  <c r="BI86" i="28" s="1"/>
  <c r="BK86" i="28" s="1"/>
  <c r="AG439" i="14"/>
  <c r="AG53" i="24"/>
  <c r="BI53" i="28" s="1"/>
  <c r="BK53" i="28" s="1"/>
  <c r="AG64" i="24"/>
  <c r="BI64" i="28" s="1"/>
  <c r="AG455" i="14"/>
  <c r="AG89" i="24"/>
  <c r="BI89" i="28" s="1"/>
  <c r="BK89" i="28" s="1"/>
  <c r="AG480" i="14"/>
  <c r="AG475" i="14"/>
  <c r="AG84" i="24"/>
  <c r="BI84" i="28" s="1"/>
  <c r="BK84" i="28" s="1"/>
  <c r="AG459" i="14"/>
  <c r="AG68" i="24"/>
  <c r="BI68" i="28" s="1"/>
  <c r="AG417" i="14"/>
  <c r="AG31" i="24"/>
  <c r="BI31" i="28" s="1"/>
  <c r="BK31" i="28" s="1"/>
  <c r="AG426" i="14"/>
  <c r="AG40" i="24"/>
  <c r="BI40" i="28" s="1"/>
  <c r="BK40" i="28" s="1"/>
  <c r="AG27" i="24"/>
  <c r="BI27" i="28" s="1"/>
  <c r="AG413" i="14"/>
  <c r="AG62" i="24"/>
  <c r="BI62" i="28" s="1"/>
  <c r="AG453" i="14"/>
  <c r="AG424" i="14"/>
  <c r="AG38" i="24"/>
  <c r="BI38" i="28" s="1"/>
  <c r="BK38" i="28" s="1"/>
  <c r="AG405" i="14"/>
  <c r="AG19" i="24"/>
  <c r="BI19" i="28" s="1"/>
  <c r="AG454" i="14"/>
  <c r="AG63" i="24"/>
  <c r="BI63" i="28" s="1"/>
  <c r="AF304" i="24"/>
  <c r="BF304" i="28" s="1"/>
  <c r="AF16" i="20"/>
  <c r="AG73" i="24"/>
  <c r="BI73" i="28" s="1"/>
  <c r="AG464" i="14"/>
  <c r="AG430" i="14"/>
  <c r="AG44" i="24"/>
  <c r="BI44" i="28" s="1"/>
  <c r="BK44" i="28" s="1"/>
  <c r="AG432" i="14"/>
  <c r="AG46" i="24"/>
  <c r="BI46" i="28" s="1"/>
  <c r="BK46" i="28" s="1"/>
  <c r="AG36" i="24"/>
  <c r="BI36" i="28" s="1"/>
  <c r="AG422" i="14"/>
  <c r="AG15" i="24"/>
  <c r="BI15" i="28" s="1"/>
  <c r="BK15" i="28" s="1"/>
  <c r="AG401" i="14"/>
  <c r="AG452" i="14"/>
  <c r="AG61" i="24"/>
  <c r="BI61" i="28" s="1"/>
  <c r="AG65" i="14"/>
  <c r="AG66" i="24"/>
  <c r="BI66" i="28" s="1"/>
  <c r="AG457" i="14"/>
  <c r="AG47" i="24"/>
  <c r="BI47" i="28" s="1"/>
  <c r="BK47" i="28" s="1"/>
  <c r="AG433" i="14"/>
  <c r="AF11" i="24"/>
  <c r="BF11" i="28" s="1"/>
  <c r="AF9" i="14"/>
  <c r="AG28" i="24"/>
  <c r="BI28" i="28" s="1"/>
  <c r="AG414" i="14"/>
  <c r="AG421" i="14"/>
  <c r="AG35" i="24"/>
  <c r="BI35" i="28" s="1"/>
  <c r="AG87" i="24"/>
  <c r="BI87" i="28" s="1"/>
  <c r="BK87" i="28" s="1"/>
  <c r="AG478" i="14"/>
  <c r="AG442" i="14"/>
  <c r="AG55" i="14"/>
  <c r="AG20" i="24"/>
  <c r="BI20" i="28" s="1"/>
  <c r="AG406" i="14"/>
  <c r="AG79" i="24"/>
  <c r="BI79" i="28" s="1"/>
  <c r="BK79" i="28" s="1"/>
  <c r="AG470" i="14"/>
  <c r="AG473" i="14"/>
  <c r="AG82" i="24"/>
  <c r="BI82" i="28" s="1"/>
  <c r="BK82" i="28" s="1"/>
  <c r="AG70" i="24"/>
  <c r="BI70" i="28" s="1"/>
  <c r="BK70" i="28" s="1"/>
  <c r="AG461" i="14"/>
  <c r="AG76" i="24"/>
  <c r="BI76" i="28" s="1"/>
  <c r="BK76" i="28" s="1"/>
  <c r="AG467" i="14"/>
  <c r="AG80" i="24"/>
  <c r="BI80" i="28" s="1"/>
  <c r="AG471" i="14"/>
  <c r="AG51" i="24"/>
  <c r="BI51" i="28" s="1"/>
  <c r="BK51" i="28" s="1"/>
  <c r="AG437" i="14"/>
  <c r="AF492" i="14"/>
  <c r="AG472" i="14"/>
  <c r="AG81" i="24"/>
  <c r="BI81" i="28" s="1"/>
  <c r="BK81" i="28" s="1"/>
  <c r="AG458" i="17"/>
  <c r="AG71" i="23" s="1"/>
  <c r="AF71" i="23"/>
  <c r="AF354" i="25"/>
  <c r="BG354" i="28" s="1"/>
  <c r="BH354" i="28" s="1"/>
  <c r="AF67" i="25"/>
  <c r="BG67" i="28" s="1"/>
  <c r="BH67" i="28" s="1"/>
  <c r="AI86" i="25"/>
  <c r="BP86" i="28" s="1"/>
  <c r="AI477" i="17"/>
  <c r="AE449" i="17"/>
  <c r="AE62" i="23" s="1"/>
  <c r="AE347" i="25"/>
  <c r="BD347" i="28" s="1"/>
  <c r="BE347" i="28" s="1"/>
  <c r="AG43" i="23"/>
  <c r="AG331" i="25"/>
  <c r="BJ331" i="28" s="1"/>
  <c r="AH44" i="17"/>
  <c r="AF38" i="23"/>
  <c r="AF326" i="25"/>
  <c r="BG326" i="28" s="1"/>
  <c r="BH326" i="28" s="1"/>
  <c r="AG39" i="17"/>
  <c r="AI90" i="25"/>
  <c r="BP90" i="28" s="1"/>
  <c r="AI481" i="17"/>
  <c r="AG76" i="23"/>
  <c r="AH77" i="17"/>
  <c r="AG359" i="25"/>
  <c r="BJ359" i="28" s="1"/>
  <c r="AG41" i="23"/>
  <c r="AG73" i="23"/>
  <c r="AH74" i="17"/>
  <c r="AG356" i="25"/>
  <c r="BJ356" i="28" s="1"/>
  <c r="AE49" i="23"/>
  <c r="AG53" i="25"/>
  <c r="BJ53" i="28" s="1"/>
  <c r="AI385" i="25"/>
  <c r="BP385" i="28" s="1"/>
  <c r="AE58" i="25"/>
  <c r="BD58" i="28" s="1"/>
  <c r="BE58" i="28" s="1"/>
  <c r="AF52" i="25"/>
  <c r="BG52" i="28" s="1"/>
  <c r="AH465" i="17"/>
  <c r="AH78" i="23" s="1"/>
  <c r="AH74" i="25"/>
  <c r="BM74" i="28" s="1"/>
  <c r="AD304" i="25"/>
  <c r="BA304" i="28" s="1"/>
  <c r="BB304" i="28" s="1"/>
  <c r="AK289" i="25"/>
  <c r="BV289" i="28" s="1"/>
  <c r="AG37" i="25"/>
  <c r="BJ37" i="28" s="1"/>
  <c r="AF317" i="25"/>
  <c r="BG317" i="28" s="1"/>
  <c r="BH317" i="28" s="1"/>
  <c r="AF20" i="25"/>
  <c r="BG20" i="28" s="1"/>
  <c r="BH20" i="28" s="1"/>
  <c r="AC296" i="25"/>
  <c r="AX296" i="28" s="1"/>
  <c r="AY296" i="28" s="1"/>
  <c r="AF299" i="25"/>
  <c r="BG299" i="28" s="1"/>
  <c r="AK88" i="25"/>
  <c r="BV88" i="28" s="1"/>
  <c r="AF62" i="25"/>
  <c r="BG62" i="28" s="1"/>
  <c r="BH62" i="28" s="1"/>
  <c r="AF323" i="25"/>
  <c r="BG323" i="28" s="1"/>
  <c r="BH323" i="28" s="1"/>
  <c r="AI76" i="25"/>
  <c r="BP76" i="28" s="1"/>
  <c r="AK228" i="25"/>
  <c r="BV228" i="28" s="1"/>
  <c r="AF63" i="25"/>
  <c r="BG63" i="28" s="1"/>
  <c r="BH63" i="28" s="1"/>
  <c r="AF13" i="25"/>
  <c r="BG13" i="28" s="1"/>
  <c r="AH93" i="25"/>
  <c r="BM93" i="28" s="1"/>
  <c r="AD11" i="25"/>
  <c r="BA11" i="28" s="1"/>
  <c r="BB11" i="28" s="1"/>
  <c r="AF22" i="25"/>
  <c r="BG22" i="28" s="1"/>
  <c r="BH22" i="28" s="1"/>
  <c r="AF24" i="25"/>
  <c r="BG24" i="28" s="1"/>
  <c r="BH24" i="28" s="1"/>
  <c r="AK75" i="25"/>
  <c r="BV75" i="28" s="1"/>
  <c r="AF360" i="25"/>
  <c r="BG360" i="28" s="1"/>
  <c r="BH360" i="28" s="1"/>
  <c r="AF346" i="25"/>
  <c r="BG346" i="28" s="1"/>
  <c r="AI370" i="25"/>
  <c r="BP370" i="28" s="1"/>
  <c r="AF19" i="25"/>
  <c r="BG19" i="28" s="1"/>
  <c r="BH19" i="28" s="1"/>
  <c r="AK97" i="25"/>
  <c r="BV97" i="28" s="1"/>
  <c r="AG332" i="25"/>
  <c r="BJ332" i="28" s="1"/>
  <c r="AG43" i="25"/>
  <c r="BJ43" i="28" s="1"/>
  <c r="AG68" i="25"/>
  <c r="BJ68" i="28" s="1"/>
  <c r="AF305" i="25"/>
  <c r="BG305" i="28" s="1"/>
  <c r="BH305" i="28" s="1"/>
  <c r="AH15" i="25"/>
  <c r="BM15" i="28" s="1"/>
  <c r="AF352" i="25"/>
  <c r="BG352" i="28" s="1"/>
  <c r="BH352" i="28" s="1"/>
  <c r="AG357" i="25"/>
  <c r="BJ357" i="28" s="1"/>
  <c r="AF64" i="25"/>
  <c r="BG64" i="28" s="1"/>
  <c r="BH64" i="28" s="1"/>
  <c r="AF348" i="25"/>
  <c r="BG348" i="28" s="1"/>
  <c r="BH348" i="28" s="1"/>
  <c r="AE27" i="25"/>
  <c r="BD27" i="28" s="1"/>
  <c r="BE27" i="28" s="1"/>
  <c r="AG71" i="25"/>
  <c r="BJ71" i="28" s="1"/>
  <c r="AF315" i="25"/>
  <c r="BG315" i="28" s="1"/>
  <c r="BH315" i="28" s="1"/>
  <c r="AF321" i="25"/>
  <c r="BG321" i="28" s="1"/>
  <c r="BH321" i="28" s="1"/>
  <c r="AG51" i="25"/>
  <c r="BJ51" i="28" s="1"/>
  <c r="AI386" i="25"/>
  <c r="BP386" i="28" s="1"/>
  <c r="AH318" i="25"/>
  <c r="BM318" i="28" s="1"/>
  <c r="AI365" i="25"/>
  <c r="BP365" i="28" s="1"/>
  <c r="AH47" i="25"/>
  <c r="BM47" i="28" s="1"/>
  <c r="AG333" i="25"/>
  <c r="BJ333" i="28" s="1"/>
  <c r="AK79" i="25"/>
  <c r="BV79" i="28" s="1"/>
  <c r="AK33" i="25"/>
  <c r="BV33" i="28" s="1"/>
  <c r="AF23" i="25"/>
  <c r="BG23" i="28" s="1"/>
  <c r="BH23" i="28" s="1"/>
  <c r="AI85" i="25"/>
  <c r="BP85" i="28" s="1"/>
  <c r="AF438" i="17"/>
  <c r="AF51" i="23" s="1"/>
  <c r="AI87" i="25"/>
  <c r="BP87" i="28" s="1"/>
  <c r="AF367" i="25"/>
  <c r="BG367" i="28" s="1"/>
  <c r="BH367" i="28" s="1"/>
  <c r="AF353" i="25"/>
  <c r="BG353" i="28" s="1"/>
  <c r="BH353" i="28" s="1"/>
  <c r="AG312" i="25"/>
  <c r="BJ312" i="28" s="1"/>
  <c r="AI77" i="25"/>
  <c r="BP77" i="28" s="1"/>
  <c r="AH14" i="25"/>
  <c r="BM14" i="28" s="1"/>
  <c r="AI369" i="25"/>
  <c r="BP369" i="28" s="1"/>
  <c r="AI371" i="25"/>
  <c r="BP371" i="28" s="1"/>
  <c r="AE49" i="25"/>
  <c r="BD49" i="28" s="1"/>
  <c r="AF96" i="25"/>
  <c r="BG96" i="28" s="1"/>
  <c r="AK146" i="25"/>
  <c r="BV146" i="28" s="1"/>
  <c r="AK9" i="22"/>
  <c r="AF388" i="25"/>
  <c r="BG388" i="28" s="1"/>
  <c r="AJ225" i="25"/>
  <c r="BS225" i="28" s="1"/>
  <c r="AJ130" i="22"/>
  <c r="AG26" i="25"/>
  <c r="BJ26" i="28" s="1"/>
  <c r="AF328" i="25"/>
  <c r="BG328" i="28" s="1"/>
  <c r="AF21" i="25"/>
  <c r="BG21" i="28" s="1"/>
  <c r="BH21" i="28" s="1"/>
  <c r="AG40" i="25"/>
  <c r="BJ40" i="28" s="1"/>
  <c r="AF55" i="25"/>
  <c r="BG55" i="28" s="1"/>
  <c r="BH55" i="28" s="1"/>
  <c r="AF50" i="17"/>
  <c r="AF49" i="17" s="1"/>
  <c r="AE337" i="25"/>
  <c r="BD337" i="28" s="1"/>
  <c r="AG329" i="25"/>
  <c r="BJ329" i="28" s="1"/>
  <c r="AH42" i="17"/>
  <c r="AK472" i="17"/>
  <c r="AK85" i="23" s="1"/>
  <c r="AK81" i="25"/>
  <c r="BV81" i="28" s="1"/>
  <c r="AH38" i="25"/>
  <c r="BM38" i="28" s="1"/>
  <c r="AH424" i="17"/>
  <c r="AG29" i="25"/>
  <c r="BJ29" i="28" s="1"/>
  <c r="AG415" i="17"/>
  <c r="AF65" i="17"/>
  <c r="AF455" i="17"/>
  <c r="AF68" i="23" s="1"/>
  <c r="AI478" i="17"/>
  <c r="AI91" i="23" s="1"/>
  <c r="AK9" i="21"/>
  <c r="AK112" i="21"/>
  <c r="AJ89" i="17"/>
  <c r="AK419" i="17"/>
  <c r="AK32" i="23" s="1"/>
  <c r="AF454" i="17"/>
  <c r="AF67" i="23" s="1"/>
  <c r="AI467" i="17"/>
  <c r="AI80" i="23" s="1"/>
  <c r="AG439" i="17"/>
  <c r="AG52" i="23" s="1"/>
  <c r="AG85" i="17"/>
  <c r="AI468" i="17"/>
  <c r="AI81" i="23" s="1"/>
  <c r="AG423" i="17"/>
  <c r="AG36" i="23" s="1"/>
  <c r="AF406" i="17"/>
  <c r="AF19" i="23" s="1"/>
  <c r="AG412" i="17"/>
  <c r="AG25" i="23" s="1"/>
  <c r="AG41" i="17"/>
  <c r="AF409" i="17"/>
  <c r="AF22" i="23" s="1"/>
  <c r="AI101" i="17"/>
  <c r="AJ88" i="17"/>
  <c r="AG442" i="17"/>
  <c r="AG55" i="23" s="1"/>
  <c r="AI31" i="17"/>
  <c r="AE435" i="17"/>
  <c r="AE48" i="23" s="1"/>
  <c r="AJ108" i="17"/>
  <c r="AK103" i="17"/>
  <c r="AF408" i="17"/>
  <c r="AF21" i="23" s="1"/>
  <c r="AF407" i="17"/>
  <c r="AF20" i="23" s="1"/>
  <c r="AI476" i="17"/>
  <c r="AI89" i="23" s="1"/>
  <c r="AG426" i="17"/>
  <c r="AG39" i="23" s="1"/>
  <c r="AF405" i="17"/>
  <c r="AF18" i="23" s="1"/>
  <c r="AK102" i="17"/>
  <c r="AG429" i="17"/>
  <c r="AG42" i="23" s="1"/>
  <c r="AG71" i="17"/>
  <c r="AJ83" i="17"/>
  <c r="AG59" i="17"/>
  <c r="AG58" i="17"/>
  <c r="AH400" i="17"/>
  <c r="AH13" i="23" s="1"/>
  <c r="AG70" i="17"/>
  <c r="AD9" i="17"/>
  <c r="AG30" i="17"/>
  <c r="AH46" i="17"/>
  <c r="AF410" i="17"/>
  <c r="AF23" i="23" s="1"/>
  <c r="AI99" i="17"/>
  <c r="AH45" i="17"/>
  <c r="AG437" i="17"/>
  <c r="AG50" i="23" s="1"/>
  <c r="AG462" i="17"/>
  <c r="AG75" i="23" s="1"/>
  <c r="AJ109" i="17"/>
  <c r="AG28" i="17"/>
  <c r="AH25" i="17"/>
  <c r="AH401" i="17"/>
  <c r="AH14" i="23" s="1"/>
  <c r="AH433" i="17"/>
  <c r="AH46" i="23" s="1"/>
  <c r="AJ87" i="17"/>
  <c r="AH75" i="17"/>
  <c r="AG78" i="17"/>
  <c r="AH484" i="17"/>
  <c r="AH97" i="23" s="1"/>
  <c r="AF453" i="17"/>
  <c r="AF66" i="23" s="1"/>
  <c r="AG57" i="17"/>
  <c r="AF441" i="17"/>
  <c r="AF54" i="23" s="1"/>
  <c r="AD397" i="17"/>
  <c r="AD10" i="23" s="1"/>
  <c r="AH60" i="17"/>
  <c r="AG459" i="17"/>
  <c r="AG72" i="23" s="1"/>
  <c r="AG36" i="17"/>
  <c r="AK493" i="17"/>
  <c r="AK106" i="23" s="1"/>
  <c r="AF492" i="17"/>
  <c r="AF105" i="23" s="1"/>
  <c r="AG111" i="17"/>
  <c r="AI100" i="17"/>
  <c r="AK118" i="17"/>
  <c r="AK393" i="17"/>
  <c r="AK386" i="17"/>
  <c r="AK377" i="17"/>
  <c r="AK361" i="17"/>
  <c r="AK348" i="17"/>
  <c r="AK363" i="17"/>
  <c r="AK324" i="17"/>
  <c r="AK379" i="17"/>
  <c r="AK370" i="17"/>
  <c r="AK336" i="17"/>
  <c r="AK322" i="17"/>
  <c r="AK278" i="17"/>
  <c r="AK280" i="17"/>
  <c r="AK264" i="17"/>
  <c r="AK262" i="17"/>
  <c r="AK255" i="17"/>
  <c r="AK246" i="17"/>
  <c r="AK239" i="17"/>
  <c r="AK253" i="17"/>
  <c r="AK237" i="17"/>
  <c r="AK198" i="17"/>
  <c r="AK224" i="17"/>
  <c r="AK212" i="17"/>
  <c r="AK200" i="17"/>
  <c r="AK470" i="17"/>
  <c r="AK83" i="23" s="1"/>
  <c r="AK466" i="17"/>
  <c r="AK79" i="23" s="1"/>
  <c r="AK479" i="17"/>
  <c r="AK92" i="23" s="1"/>
  <c r="AG34" i="17"/>
  <c r="AK289" i="17"/>
  <c r="AK165" i="17"/>
  <c r="AK126" i="17"/>
  <c r="AH5" i="14"/>
  <c r="AL6" i="17"/>
  <c r="AG66" i="17"/>
  <c r="AE413" i="17"/>
  <c r="AE26" i="23" s="1"/>
  <c r="AE17" i="17"/>
  <c r="AG12" i="17"/>
  <c r="AF399" i="17"/>
  <c r="AF12" i="23" s="1"/>
  <c r="AG64" i="17"/>
  <c r="AG18" i="17"/>
  <c r="AL257" i="17"/>
  <c r="AL122" i="17"/>
  <c r="AL231" i="17"/>
  <c r="AL174" i="17"/>
  <c r="AL135" i="17"/>
  <c r="AL270" i="17"/>
  <c r="AL187" i="17"/>
  <c r="AL162" i="17"/>
  <c r="AL380" i="17"/>
  <c r="AL317" i="17"/>
  <c r="AL301" i="17"/>
  <c r="AL314" i="17"/>
  <c r="AL373" i="17"/>
  <c r="AL309" i="17"/>
  <c r="AL294" i="17"/>
  <c r="AL268" i="17"/>
  <c r="AL207" i="17"/>
  <c r="AL173" i="17"/>
  <c r="AL205" i="17"/>
  <c r="AL247" i="17"/>
  <c r="AL325" i="17"/>
  <c r="AL356" i="17"/>
  <c r="AL307" i="17"/>
  <c r="AL133" i="17"/>
  <c r="AL381" i="17"/>
  <c r="AL258" i="17"/>
  <c r="AL371" i="17"/>
  <c r="AL144" i="17"/>
  <c r="AL136" i="17"/>
  <c r="AL168" i="17"/>
  <c r="AL328" i="17"/>
  <c r="AL193" i="17"/>
  <c r="AL129" i="17"/>
  <c r="AL329" i="17"/>
  <c r="AL189" i="17"/>
  <c r="AL132" i="17"/>
  <c r="AL286" i="17"/>
  <c r="AL333" i="17"/>
  <c r="AL141" i="17"/>
  <c r="AL154" i="17"/>
  <c r="AL367" i="17"/>
  <c r="AL186" i="17"/>
  <c r="AL297" i="17"/>
  <c r="AL313" i="17"/>
  <c r="AL353" i="17"/>
  <c r="AL271" i="17"/>
  <c r="AL357" i="17"/>
  <c r="AL308" i="17"/>
  <c r="AL291" i="17"/>
  <c r="AL358" i="17"/>
  <c r="AL272" i="17"/>
  <c r="Q272" i="17" s="1"/>
  <c r="AL344" i="17"/>
  <c r="AL310" i="17"/>
  <c r="AL292" i="17"/>
  <c r="AL332" i="17"/>
  <c r="AL345" i="17"/>
  <c r="AL204" i="17"/>
  <c r="AL128" i="17"/>
  <c r="AL331" i="17"/>
  <c r="AL194" i="17"/>
  <c r="AL287" i="17"/>
  <c r="AL266" i="17"/>
  <c r="AL227" i="17"/>
  <c r="AL145" i="17"/>
  <c r="AL315" i="17"/>
  <c r="AL269" i="17"/>
  <c r="AL206" i="17"/>
  <c r="AL140" i="17"/>
  <c r="AL130" i="17"/>
  <c r="AL337" i="17"/>
  <c r="AL372" i="17"/>
  <c r="AL365" i="17"/>
  <c r="AL312" i="17"/>
  <c r="AL233" i="17"/>
  <c r="AL146" i="17"/>
  <c r="AL259" i="17"/>
  <c r="Q259" i="17" s="1"/>
  <c r="AL382" i="17"/>
  <c r="Q382" i="17" s="1"/>
  <c r="AL306" i="17"/>
  <c r="Q306" i="17" s="1"/>
  <c r="AL127" i="17"/>
  <c r="Q127" i="17" s="1"/>
  <c r="AL234" i="17"/>
  <c r="Q234" i="17" s="1"/>
  <c r="AL346" i="17"/>
  <c r="Q346" i="17" s="1"/>
  <c r="AL142" i="17"/>
  <c r="Q142" i="17" s="1"/>
  <c r="AL215" i="17"/>
  <c r="Q215" i="17" s="1"/>
  <c r="AL349" i="17"/>
  <c r="Q349" i="17" s="1"/>
  <c r="AL153" i="17"/>
  <c r="Q153" i="17" s="1"/>
  <c r="AL295" i="17"/>
  <c r="Q295" i="17" s="1"/>
  <c r="AL249" i="17"/>
  <c r="Q249" i="17" s="1"/>
  <c r="AL218" i="17"/>
  <c r="AL138" i="17"/>
  <c r="AL139" i="17"/>
  <c r="AL389" i="17"/>
  <c r="AL156" i="17"/>
  <c r="AL167" i="17"/>
  <c r="AL148" i="17"/>
  <c r="AL364" i="17"/>
  <c r="AL248" i="17"/>
  <c r="AL222" i="17"/>
  <c r="AL188" i="17"/>
  <c r="AL169" i="17"/>
  <c r="AL319" i="17"/>
  <c r="Q247" i="17"/>
  <c r="Q325" i="17"/>
  <c r="Q356" i="17"/>
  <c r="Q307" i="17"/>
  <c r="Q133" i="17"/>
  <c r="Q146" i="17"/>
  <c r="Q381" i="17"/>
  <c r="AL273" i="17"/>
  <c r="Q273" i="17" s="1"/>
  <c r="AL383" i="17"/>
  <c r="Q383" i="17" s="1"/>
  <c r="AL305" i="17"/>
  <c r="Q305" i="17" s="1"/>
  <c r="AL170" i="17"/>
  <c r="Q170" i="17" s="1"/>
  <c r="AL182" i="17"/>
  <c r="Q182" i="17" s="1"/>
  <c r="AL214" i="17"/>
  <c r="Q214" i="17" s="1"/>
  <c r="AL202" i="17"/>
  <c r="Q202" i="17" s="1"/>
  <c r="AL195" i="17"/>
  <c r="Q195" i="17" s="1"/>
  <c r="AL350" i="17"/>
  <c r="Q350" i="17" s="1"/>
  <c r="AL151" i="17"/>
  <c r="Q151" i="17" s="1"/>
  <c r="AL221" i="17"/>
  <c r="Q221" i="17" s="1"/>
  <c r="AL366" i="17"/>
  <c r="Q366" i="17" s="1"/>
  <c r="AL185" i="17"/>
  <c r="AL298" i="17"/>
  <c r="Q298" i="17" s="1"/>
  <c r="AL171" i="17"/>
  <c r="AL354" i="17"/>
  <c r="AL180" i="17"/>
  <c r="Q180" i="17" s="1"/>
  <c r="AL131" i="17"/>
  <c r="AL163" i="17"/>
  <c r="AL338" i="17"/>
  <c r="AL241" i="17"/>
  <c r="AL216" i="17"/>
  <c r="AL181" i="17"/>
  <c r="AL265" i="17"/>
  <c r="AL302" i="17"/>
  <c r="Q373" i="17"/>
  <c r="Q309" i="17"/>
  <c r="Q294" i="17"/>
  <c r="Q268" i="17"/>
  <c r="Q207" i="17"/>
  <c r="Q173" i="17"/>
  <c r="Q205" i="17"/>
  <c r="Q353" i="17"/>
  <c r="Q271" i="17"/>
  <c r="Q357" i="17"/>
  <c r="Q308" i="17"/>
  <c r="Q291" i="17"/>
  <c r="Q319" i="17"/>
  <c r="Q186" i="17"/>
  <c r="Q313" i="17"/>
  <c r="Q372" i="17"/>
  <c r="Q312" i="17"/>
  <c r="Q233" i="17"/>
  <c r="Q131" i="17"/>
  <c r="AL274" i="17"/>
  <c r="Q274" i="17" s="1"/>
  <c r="AL330" i="17"/>
  <c r="Q330" i="17" s="1"/>
  <c r="AL208" i="17"/>
  <c r="Q208" i="17" s="1"/>
  <c r="AL203" i="17"/>
  <c r="Q203" i="17" s="1"/>
  <c r="AL134" i="17"/>
  <c r="Q134" i="17" s="1"/>
  <c r="AL220" i="17"/>
  <c r="Q220" i="17" s="1"/>
  <c r="AL209" i="17"/>
  <c r="Q209" i="17" s="1"/>
  <c r="AL290" i="17"/>
  <c r="Q290" i="17" s="1"/>
  <c r="AL351" i="17"/>
  <c r="Q351" i="17" s="1"/>
  <c r="AL210" i="17"/>
  <c r="Q210" i="17" s="1"/>
  <c r="AL318" i="17"/>
  <c r="Q318" i="17" s="1"/>
  <c r="AL119" i="17"/>
  <c r="AL190" i="17"/>
  <c r="Q190" i="17" s="1"/>
  <c r="AL178" i="17"/>
  <c r="Q178" i="17" s="1"/>
  <c r="AL304" i="17"/>
  <c r="Q304" i="17" s="1"/>
  <c r="AL339" i="17"/>
  <c r="Q339" i="17" s="1"/>
  <c r="AL184" i="17"/>
  <c r="Q184" i="17" s="1"/>
  <c r="AL166" i="17"/>
  <c r="Q166" i="17" s="1"/>
  <c r="AL242" i="17"/>
  <c r="Q242" i="17" s="1"/>
  <c r="AL340" i="17"/>
  <c r="AL352" i="17"/>
  <c r="AL228" i="17"/>
  <c r="Q228" i="17" s="1"/>
  <c r="AL175" i="17"/>
  <c r="Q175" i="17" s="1"/>
  <c r="AL120" i="17"/>
  <c r="Q231" i="17"/>
  <c r="Q174" i="17"/>
  <c r="Q135" i="17"/>
  <c r="Q270" i="17"/>
  <c r="Q187" i="17"/>
  <c r="Q162" i="17"/>
  <c r="Q380" i="17"/>
  <c r="Q317" i="17"/>
  <c r="Q301" i="17"/>
  <c r="Q314" i="17"/>
  <c r="Q333" i="17"/>
  <c r="Q141" i="17"/>
  <c r="Q154" i="17"/>
  <c r="Q367" i="17"/>
  <c r="Q297" i="17"/>
  <c r="Q337" i="17"/>
  <c r="Q365" i="17"/>
  <c r="Q302" i="17"/>
  <c r="Q340" i="17"/>
  <c r="AL256" i="17"/>
  <c r="Q256" i="17" s="1"/>
  <c r="AL232" i="17"/>
  <c r="Q232" i="17" s="1"/>
  <c r="AL201" i="17"/>
  <c r="Q201" i="17" s="1"/>
  <c r="AL311" i="17"/>
  <c r="Q311" i="17" s="1"/>
  <c r="AL390" i="17"/>
  <c r="Q390" i="17" s="1"/>
  <c r="AL219" i="17"/>
  <c r="Q219" i="17" s="1"/>
  <c r="AL300" i="17"/>
  <c r="Q300" i="17" s="1"/>
  <c r="AL240" i="17"/>
  <c r="Q240" i="17" s="1"/>
  <c r="AL229" i="17"/>
  <c r="Q229" i="17" s="1"/>
  <c r="AL149" i="17"/>
  <c r="Q149" i="17" s="1"/>
  <c r="AL303" i="17"/>
  <c r="Q303" i="17" s="1"/>
  <c r="AL326" i="17"/>
  <c r="Q326" i="17" s="1"/>
  <c r="AL143" i="17"/>
  <c r="Q143" i="17" s="1"/>
  <c r="AL172" i="17"/>
  <c r="Q172" i="17" s="1"/>
  <c r="AL177" i="17"/>
  <c r="Q177" i="17" s="1"/>
  <c r="AL217" i="17"/>
  <c r="Q217" i="17" s="1"/>
  <c r="AL155" i="17"/>
  <c r="Q155" i="17" s="1"/>
  <c r="AL293" i="17"/>
  <c r="Q293" i="17" s="1"/>
  <c r="AL244" i="17"/>
  <c r="Q244" i="17" s="1"/>
  <c r="AL374" i="17"/>
  <c r="Q374" i="17" s="1"/>
  <c r="AL327" i="17"/>
  <c r="Q327" i="17" s="1"/>
  <c r="AL150" i="17"/>
  <c r="AL176" i="17"/>
  <c r="Q176" i="17" s="1"/>
  <c r="AL123" i="17"/>
  <c r="Q257" i="17"/>
  <c r="Q371" i="17"/>
  <c r="Q144" i="17"/>
  <c r="Q136" i="17"/>
  <c r="Q168" i="17"/>
  <c r="Q328" i="17"/>
  <c r="Q193" i="17"/>
  <c r="Q129" i="17"/>
  <c r="Q329" i="17"/>
  <c r="Q189" i="17"/>
  <c r="Q132" i="17"/>
  <c r="Q286" i="17"/>
  <c r="Q227" i="17"/>
  <c r="Q145" i="17"/>
  <c r="Q315" i="17"/>
  <c r="Q269" i="17"/>
  <c r="Q206" i="17"/>
  <c r="Q140" i="17"/>
  <c r="Q130" i="17"/>
  <c r="Q364" i="17"/>
  <c r="Q248" i="17"/>
  <c r="Q222" i="17"/>
  <c r="Q188" i="17"/>
  <c r="Q169" i="17"/>
  <c r="Q156" i="17"/>
  <c r="Q148" i="17"/>
  <c r="Q241" i="17"/>
  <c r="Q181" i="17"/>
  <c r="Q185" i="17"/>
  <c r="Q354" i="17"/>
  <c r="Q352" i="17"/>
  <c r="Q150" i="17"/>
  <c r="AL275" i="17"/>
  <c r="Q275" i="17" s="1"/>
  <c r="AL368" i="17"/>
  <c r="Q368" i="17" s="1"/>
  <c r="AL225" i="17"/>
  <c r="Q225" i="17" s="1"/>
  <c r="AL316" i="17"/>
  <c r="Q316" i="17" s="1"/>
  <c r="AL192" i="17"/>
  <c r="Q192" i="17" s="1"/>
  <c r="AL267" i="17"/>
  <c r="Q267" i="17" s="1"/>
  <c r="AL191" i="17"/>
  <c r="Q191" i="17" s="1"/>
  <c r="AL179" i="17"/>
  <c r="Q179" i="17" s="1"/>
  <c r="AL243" i="17"/>
  <c r="Q243" i="17" s="1"/>
  <c r="AL226" i="17"/>
  <c r="Q226" i="17" s="1"/>
  <c r="AL137" i="17"/>
  <c r="Q137" i="17" s="1"/>
  <c r="AL341" i="17"/>
  <c r="Q341" i="17" s="1"/>
  <c r="AL343" i="17"/>
  <c r="Q343" i="17" s="1"/>
  <c r="AL147" i="17"/>
  <c r="Q147" i="17" s="1"/>
  <c r="AL296" i="17"/>
  <c r="Q296" i="17" s="1"/>
  <c r="AL250" i="17"/>
  <c r="Q250" i="17" s="1"/>
  <c r="AL230" i="17"/>
  <c r="Q230" i="17" s="1"/>
  <c r="AL183" i="17"/>
  <c r="Q183" i="17" s="1"/>
  <c r="AL213" i="17"/>
  <c r="Q213" i="17" s="1"/>
  <c r="AL121" i="17"/>
  <c r="AL342" i="17"/>
  <c r="Q342" i="17" s="1"/>
  <c r="AL355" i="17"/>
  <c r="Q355" i="17" s="1"/>
  <c r="AL152" i="17"/>
  <c r="Q152" i="17" s="1"/>
  <c r="AL299" i="17"/>
  <c r="Q299" i="17" s="1"/>
  <c r="AL334" i="17"/>
  <c r="Q258" i="17"/>
  <c r="Q344" i="17"/>
  <c r="Q310" i="17"/>
  <c r="Q292" i="17"/>
  <c r="Q332" i="17"/>
  <c r="Q345" i="17"/>
  <c r="Q204" i="17"/>
  <c r="Q128" i="17"/>
  <c r="Q331" i="17"/>
  <c r="Q194" i="17"/>
  <c r="Q287" i="17"/>
  <c r="Q266" i="17"/>
  <c r="Q218" i="17"/>
  <c r="Q138" i="17"/>
  <c r="Q139" i="17"/>
  <c r="Q389" i="17"/>
  <c r="Q167" i="17"/>
  <c r="Q338" i="17"/>
  <c r="Q216" i="17"/>
  <c r="Q265" i="17"/>
  <c r="Q171" i="17"/>
  <c r="Q163" i="17"/>
  <c r="Q334" i="17"/>
  <c r="Q358" i="17"/>
  <c r="AG421" i="17" l="1"/>
  <c r="AG34" i="23" s="1"/>
  <c r="AG487" i="14"/>
  <c r="Q26" i="21"/>
  <c r="Q245" i="25"/>
  <c r="R245" i="28" s="1"/>
  <c r="Q262" i="25"/>
  <c r="R262" i="28" s="1"/>
  <c r="Q43" i="21"/>
  <c r="Q131" i="25"/>
  <c r="R131" i="28" s="1"/>
  <c r="Q82" i="21"/>
  <c r="Q105" i="21"/>
  <c r="Q58" i="21"/>
  <c r="Q208" i="25"/>
  <c r="R208" i="28" s="1"/>
  <c r="Q113" i="22"/>
  <c r="Q17" i="22"/>
  <c r="Q154" i="25"/>
  <c r="R154" i="28" s="1"/>
  <c r="Q81" i="22"/>
  <c r="Q234" i="25"/>
  <c r="R234" i="28" s="1"/>
  <c r="Q15" i="21"/>
  <c r="Q118" i="25"/>
  <c r="R118" i="28" s="1"/>
  <c r="Q242" i="25"/>
  <c r="R242" i="28" s="1"/>
  <c r="Q23" i="21"/>
  <c r="Q24" i="22"/>
  <c r="Q161" i="25"/>
  <c r="R161" i="28" s="1"/>
  <c r="Q160" i="25"/>
  <c r="R160" i="28" s="1"/>
  <c r="Q23" i="22"/>
  <c r="Q166" i="25"/>
  <c r="R166" i="28" s="1"/>
  <c r="Q29" i="22"/>
  <c r="Q36" i="22"/>
  <c r="Q173" i="25"/>
  <c r="R173" i="28" s="1"/>
  <c r="Q255" i="25"/>
  <c r="R255" i="28" s="1"/>
  <c r="Q36" i="21"/>
  <c r="Q251" i="25"/>
  <c r="R251" i="28" s="1"/>
  <c r="Q32" i="21"/>
  <c r="Q250" i="25"/>
  <c r="R250" i="28" s="1"/>
  <c r="Q31" i="21"/>
  <c r="Q137" i="25"/>
  <c r="R137" i="28" s="1"/>
  <c r="Q135" i="25"/>
  <c r="R135" i="28" s="1"/>
  <c r="Q76" i="22"/>
  <c r="Q64" i="22"/>
  <c r="Q70" i="22"/>
  <c r="Q89" i="21"/>
  <c r="Q81" i="21"/>
  <c r="Q80" i="21"/>
  <c r="Q79" i="21"/>
  <c r="Q51" i="21"/>
  <c r="Q76" i="21"/>
  <c r="Q89" i="22"/>
  <c r="Q195" i="25"/>
  <c r="R195" i="28" s="1"/>
  <c r="Q96" i="22"/>
  <c r="Q277" i="25"/>
  <c r="R277" i="28" s="1"/>
  <c r="Q96" i="21"/>
  <c r="Q214" i="25"/>
  <c r="R214" i="28" s="1"/>
  <c r="Q119" i="22"/>
  <c r="Q49" i="21"/>
  <c r="Q66" i="21"/>
  <c r="Q98" i="21"/>
  <c r="Q279" i="25"/>
  <c r="R279" i="28" s="1"/>
  <c r="Q64" i="21"/>
  <c r="Q62" i="21"/>
  <c r="Q88" i="21"/>
  <c r="Q61" i="21"/>
  <c r="Q77" i="21"/>
  <c r="Q95" i="22"/>
  <c r="Q194" i="25"/>
  <c r="R194" i="28" s="1"/>
  <c r="Q92" i="22"/>
  <c r="Q90" i="22"/>
  <c r="Q11" i="22"/>
  <c r="Q148" i="25"/>
  <c r="R148" i="28" s="1"/>
  <c r="Q133" i="25"/>
  <c r="R133" i="28" s="1"/>
  <c r="Q115" i="25"/>
  <c r="R115" i="28" s="1"/>
  <c r="Q37" i="21"/>
  <c r="Q256" i="25"/>
  <c r="R256" i="28" s="1"/>
  <c r="Q53" i="22"/>
  <c r="Q61" i="22"/>
  <c r="Q236" i="25"/>
  <c r="R236" i="28" s="1"/>
  <c r="Q17" i="21"/>
  <c r="Q14" i="22"/>
  <c r="Q151" i="25"/>
  <c r="R151" i="28" s="1"/>
  <c r="Q116" i="25"/>
  <c r="R116" i="28" s="1"/>
  <c r="Q15" i="22"/>
  <c r="Q152" i="25"/>
  <c r="R152" i="28" s="1"/>
  <c r="Q125" i="25"/>
  <c r="R125" i="28" s="1"/>
  <c r="Q21" i="21"/>
  <c r="Q240" i="25"/>
  <c r="R240" i="28" s="1"/>
  <c r="Q158" i="25"/>
  <c r="R158" i="28" s="1"/>
  <c r="Q21" i="22"/>
  <c r="Q168" i="25"/>
  <c r="R168" i="28" s="1"/>
  <c r="Q31" i="22"/>
  <c r="Q140" i="25"/>
  <c r="R140" i="28" s="1"/>
  <c r="Q32" i="22"/>
  <c r="Q169" i="25"/>
  <c r="R169" i="28" s="1"/>
  <c r="Q165" i="25"/>
  <c r="R165" i="28" s="1"/>
  <c r="Q28" i="22"/>
  <c r="Q141" i="25"/>
  <c r="R141" i="28" s="1"/>
  <c r="Q54" i="22"/>
  <c r="Q171" i="25"/>
  <c r="R171" i="28" s="1"/>
  <c r="Q34" i="22"/>
  <c r="Q55" i="22"/>
  <c r="Q78" i="22"/>
  <c r="Q65" i="22"/>
  <c r="Q63" i="21"/>
  <c r="Q78" i="21"/>
  <c r="Q290" i="25"/>
  <c r="R290" i="28" s="1"/>
  <c r="Q113" i="21"/>
  <c r="Q117" i="22"/>
  <c r="Q212" i="25"/>
  <c r="R212" i="28" s="1"/>
  <c r="Q91" i="21"/>
  <c r="Q116" i="22"/>
  <c r="Q211" i="25"/>
  <c r="R211" i="28" s="1"/>
  <c r="Q197" i="25"/>
  <c r="R197" i="28" s="1"/>
  <c r="Q98" i="22"/>
  <c r="Q25" i="22"/>
  <c r="Q162" i="25"/>
  <c r="R162" i="28" s="1"/>
  <c r="Q247" i="25"/>
  <c r="R247" i="28" s="1"/>
  <c r="Q28" i="21"/>
  <c r="Q19" i="22"/>
  <c r="Q156" i="25"/>
  <c r="R156" i="28" s="1"/>
  <c r="Q124" i="25"/>
  <c r="R124" i="28" s="1"/>
  <c r="Q39" i="21"/>
  <c r="Q258" i="25"/>
  <c r="R258" i="28" s="1"/>
  <c r="Q139" i="25"/>
  <c r="R139" i="28" s="1"/>
  <c r="Q18" i="21"/>
  <c r="Q237" i="25"/>
  <c r="R237" i="28" s="1"/>
  <c r="Q20" i="21"/>
  <c r="Q239" i="25"/>
  <c r="R239" i="28" s="1"/>
  <c r="Q157" i="25"/>
  <c r="R157" i="28" s="1"/>
  <c r="Q20" i="22"/>
  <c r="Q163" i="25"/>
  <c r="R163" i="28" s="1"/>
  <c r="Q26" i="22"/>
  <c r="Q241" i="25"/>
  <c r="R241" i="28" s="1"/>
  <c r="Q22" i="21"/>
  <c r="Q123" i="25"/>
  <c r="R123" i="28" s="1"/>
  <c r="Q130" i="25"/>
  <c r="R130" i="28" s="1"/>
  <c r="Q126" i="25"/>
  <c r="R126" i="28" s="1"/>
  <c r="Q33" i="21"/>
  <c r="Q252" i="25"/>
  <c r="R252" i="28" s="1"/>
  <c r="Q132" i="25"/>
  <c r="R132" i="28" s="1"/>
  <c r="Q128" i="25"/>
  <c r="R128" i="28" s="1"/>
  <c r="Q38" i="22"/>
  <c r="Q175" i="25"/>
  <c r="R175" i="28" s="1"/>
  <c r="Q170" i="25"/>
  <c r="R170" i="28" s="1"/>
  <c r="Q33" i="22"/>
  <c r="Q66" i="22"/>
  <c r="Q75" i="22"/>
  <c r="Q57" i="21"/>
  <c r="Q278" i="25"/>
  <c r="R278" i="28" s="1"/>
  <c r="Q97" i="21"/>
  <c r="Q67" i="21"/>
  <c r="Q50" i="21"/>
  <c r="Q90" i="21"/>
  <c r="Q97" i="22"/>
  <c r="Q196" i="25"/>
  <c r="R196" i="28" s="1"/>
  <c r="Q209" i="25"/>
  <c r="R209" i="28" s="1"/>
  <c r="Q114" i="22"/>
  <c r="Q10" i="21"/>
  <c r="Q229" i="25"/>
  <c r="R229" i="28" s="1"/>
  <c r="Q257" i="25"/>
  <c r="R257" i="28" s="1"/>
  <c r="Q38" i="21"/>
  <c r="Q65" i="21"/>
  <c r="Q27" i="21"/>
  <c r="Q246" i="25"/>
  <c r="R246" i="28" s="1"/>
  <c r="Q42" i="21"/>
  <c r="Q261" i="25"/>
  <c r="R261" i="28" s="1"/>
  <c r="Q69" i="22"/>
  <c r="Q238" i="25"/>
  <c r="R238" i="28" s="1"/>
  <c r="Q19" i="21"/>
  <c r="Q230" i="25"/>
  <c r="R230" i="28" s="1"/>
  <c r="Q11" i="21"/>
  <c r="Q117" i="25"/>
  <c r="R117" i="28" s="1"/>
  <c r="Q244" i="25"/>
  <c r="R244" i="28" s="1"/>
  <c r="Q25" i="21"/>
  <c r="Q122" i="25"/>
  <c r="R122" i="28" s="1"/>
  <c r="Q134" i="25"/>
  <c r="R134" i="28" s="1"/>
  <c r="Q58" i="22"/>
  <c r="Q136" i="25"/>
  <c r="R136" i="28" s="1"/>
  <c r="Q138" i="25"/>
  <c r="R138" i="28" s="1"/>
  <c r="Q42" i="22"/>
  <c r="Q179" i="25"/>
  <c r="R179" i="28" s="1"/>
  <c r="Q174" i="25"/>
  <c r="R174" i="28" s="1"/>
  <c r="Q37" i="22"/>
  <c r="Q260" i="25"/>
  <c r="R260" i="28" s="1"/>
  <c r="Q41" i="21"/>
  <c r="Q74" i="22"/>
  <c r="Q77" i="22"/>
  <c r="Q75" i="21"/>
  <c r="Q74" i="21"/>
  <c r="Q73" i="21"/>
  <c r="Q55" i="21"/>
  <c r="Q53" i="21"/>
  <c r="Q104" i="21"/>
  <c r="Q91" i="22"/>
  <c r="Q88" i="22"/>
  <c r="Q233" i="25"/>
  <c r="R233" i="28" s="1"/>
  <c r="Q14" i="21"/>
  <c r="Q43" i="22"/>
  <c r="Q180" i="25"/>
  <c r="R180" i="28" s="1"/>
  <c r="Q63" i="22"/>
  <c r="Q113" i="25"/>
  <c r="R113" i="28" s="1"/>
  <c r="Q114" i="25"/>
  <c r="R114" i="28" s="1"/>
  <c r="Q10" i="22"/>
  <c r="Q147" i="25"/>
  <c r="R147" i="28" s="1"/>
  <c r="Q164" i="25"/>
  <c r="R164" i="28" s="1"/>
  <c r="Q27" i="22"/>
  <c r="Q243" i="25"/>
  <c r="R243" i="28" s="1"/>
  <c r="Q24" i="21"/>
  <c r="Q57" i="22"/>
  <c r="Q50" i="22"/>
  <c r="Q127" i="25"/>
  <c r="R127" i="28" s="1"/>
  <c r="Q52" i="22"/>
  <c r="Q41" i="22"/>
  <c r="Q178" i="25"/>
  <c r="R178" i="28" s="1"/>
  <c r="Q172" i="25"/>
  <c r="R172" i="28" s="1"/>
  <c r="Q35" i="22"/>
  <c r="Q39" i="22"/>
  <c r="Q176" i="25"/>
  <c r="R176" i="28" s="1"/>
  <c r="Q67" i="22"/>
  <c r="Q68" i="22"/>
  <c r="Q62" i="22"/>
  <c r="Q70" i="21"/>
  <c r="Q69" i="21"/>
  <c r="Q52" i="21"/>
  <c r="Q118" i="22"/>
  <c r="Q213" i="25"/>
  <c r="R213" i="28" s="1"/>
  <c r="Q115" i="22"/>
  <c r="Q210" i="25"/>
  <c r="R210" i="28" s="1"/>
  <c r="Q291" i="25"/>
  <c r="R291" i="28" s="1"/>
  <c r="Q114" i="21"/>
  <c r="Q119" i="25"/>
  <c r="R119" i="28" s="1"/>
  <c r="Q167" i="25"/>
  <c r="R167" i="28" s="1"/>
  <c r="Q30" i="22"/>
  <c r="Q82" i="22"/>
  <c r="Q56" i="21"/>
  <c r="Q16" i="22"/>
  <c r="Q153" i="25"/>
  <c r="R153" i="28" s="1"/>
  <c r="Q120" i="25"/>
  <c r="R120" i="28" s="1"/>
  <c r="Q40" i="22"/>
  <c r="Q177" i="25"/>
  <c r="R177" i="28" s="1"/>
  <c r="Q254" i="25"/>
  <c r="R254" i="28" s="1"/>
  <c r="Q35" i="21"/>
  <c r="Q51" i="22"/>
  <c r="Q18" i="22"/>
  <c r="Q155" i="25"/>
  <c r="R155" i="28" s="1"/>
  <c r="Q112" i="25"/>
  <c r="R112" i="28" s="1"/>
  <c r="Q235" i="25"/>
  <c r="R235" i="28" s="1"/>
  <c r="Q16" i="21"/>
  <c r="Q121" i="25"/>
  <c r="R121" i="28" s="1"/>
  <c r="Q22" i="22"/>
  <c r="Q159" i="25"/>
  <c r="R159" i="28" s="1"/>
  <c r="Q40" i="21"/>
  <c r="Q259" i="25"/>
  <c r="R259" i="28" s="1"/>
  <c r="Q49" i="22"/>
  <c r="Q56" i="22"/>
  <c r="Q248" i="25"/>
  <c r="R248" i="28" s="1"/>
  <c r="Q29" i="21"/>
  <c r="Q30" i="21"/>
  <c r="Q249" i="25"/>
  <c r="R249" i="28" s="1"/>
  <c r="Q34" i="21"/>
  <c r="Q253" i="25"/>
  <c r="R253" i="28" s="1"/>
  <c r="Q129" i="25"/>
  <c r="R129" i="28" s="1"/>
  <c r="Q79" i="22"/>
  <c r="Q73" i="22"/>
  <c r="Q80" i="22"/>
  <c r="Q54" i="21"/>
  <c r="Q107" i="21"/>
  <c r="Q106" i="21"/>
  <c r="Q68" i="21"/>
  <c r="Q276" i="25"/>
  <c r="R276" i="28" s="1"/>
  <c r="Q95" i="21"/>
  <c r="Q92" i="21"/>
  <c r="Q104" i="22"/>
  <c r="Q217" i="25"/>
  <c r="R217" i="28" s="1"/>
  <c r="Q122" i="22"/>
  <c r="Q121" i="22"/>
  <c r="Q216" i="25"/>
  <c r="R216" i="28" s="1"/>
  <c r="Q107" i="22"/>
  <c r="Q120" i="22"/>
  <c r="Q215" i="25"/>
  <c r="R215" i="28" s="1"/>
  <c r="Q106" i="22"/>
  <c r="Q105" i="22"/>
  <c r="Q123" i="22"/>
  <c r="Q218" i="25"/>
  <c r="R218" i="28" s="1"/>
  <c r="AL26" i="21"/>
  <c r="AL245" i="25"/>
  <c r="BY245" i="28" s="1"/>
  <c r="AL262" i="25"/>
  <c r="BY262" i="28" s="1"/>
  <c r="AL43" i="21"/>
  <c r="AL131" i="25"/>
  <c r="BY131" i="28" s="1"/>
  <c r="AL82" i="21"/>
  <c r="AL105" i="21"/>
  <c r="AL58" i="21"/>
  <c r="AL113" i="22"/>
  <c r="AL208" i="25"/>
  <c r="BY208" i="28" s="1"/>
  <c r="AL154" i="25"/>
  <c r="BY154" i="28" s="1"/>
  <c r="AL17" i="22"/>
  <c r="AL81" i="22"/>
  <c r="AL15" i="21"/>
  <c r="AL234" i="25"/>
  <c r="BY234" i="28" s="1"/>
  <c r="AL118" i="25"/>
  <c r="BY118" i="28" s="1"/>
  <c r="AL242" i="25"/>
  <c r="BY242" i="28" s="1"/>
  <c r="AL23" i="21"/>
  <c r="AL161" i="25"/>
  <c r="BY161" i="28" s="1"/>
  <c r="AL24" i="22"/>
  <c r="AL23" i="22"/>
  <c r="AL160" i="25"/>
  <c r="BY160" i="28" s="1"/>
  <c r="AL166" i="25"/>
  <c r="BY166" i="28" s="1"/>
  <c r="AL29" i="22"/>
  <c r="AL173" i="25"/>
  <c r="BY173" i="28" s="1"/>
  <c r="AL36" i="22"/>
  <c r="AL255" i="25"/>
  <c r="BY255" i="28" s="1"/>
  <c r="AL36" i="21"/>
  <c r="AL251" i="25"/>
  <c r="BY251" i="28" s="1"/>
  <c r="AL32" i="21"/>
  <c r="AL250" i="25"/>
  <c r="BY250" i="28" s="1"/>
  <c r="AL31" i="21"/>
  <c r="AL137" i="25"/>
  <c r="BY137" i="28" s="1"/>
  <c r="AL135" i="25"/>
  <c r="BY135" i="28" s="1"/>
  <c r="AL76" i="22"/>
  <c r="AL64" i="22"/>
  <c r="AL70" i="22"/>
  <c r="AL89" i="21"/>
  <c r="AL81" i="21"/>
  <c r="AL80" i="21"/>
  <c r="AL79" i="21"/>
  <c r="AL51" i="21"/>
  <c r="AL76" i="21"/>
  <c r="AL89" i="22"/>
  <c r="AL96" i="22"/>
  <c r="AL195" i="25"/>
  <c r="BY195" i="28" s="1"/>
  <c r="AL96" i="21"/>
  <c r="AL277" i="25"/>
  <c r="BY277" i="28" s="1"/>
  <c r="AL214" i="25"/>
  <c r="BY214" i="28" s="1"/>
  <c r="AL119" i="22"/>
  <c r="AL49" i="21"/>
  <c r="AL66" i="21"/>
  <c r="AL98" i="21"/>
  <c r="AL279" i="25"/>
  <c r="BY279" i="28" s="1"/>
  <c r="AL64" i="21"/>
  <c r="AL62" i="21"/>
  <c r="AL88" i="21"/>
  <c r="AL61" i="21"/>
  <c r="AL77" i="21"/>
  <c r="AL194" i="25"/>
  <c r="BY194" i="28" s="1"/>
  <c r="AL95" i="22"/>
  <c r="AL92" i="22"/>
  <c r="AL90" i="22"/>
  <c r="AL148" i="25"/>
  <c r="BY148" i="28" s="1"/>
  <c r="AL11" i="22"/>
  <c r="AL133" i="25"/>
  <c r="BY133" i="28" s="1"/>
  <c r="AL115" i="25"/>
  <c r="BY115" i="28" s="1"/>
  <c r="AL256" i="25"/>
  <c r="BY256" i="28" s="1"/>
  <c r="AL37" i="21"/>
  <c r="AL53" i="22"/>
  <c r="AL61" i="22"/>
  <c r="AL236" i="25"/>
  <c r="BY236" i="28" s="1"/>
  <c r="AL17" i="21"/>
  <c r="AL151" i="25"/>
  <c r="BY151" i="28" s="1"/>
  <c r="AL14" i="22"/>
  <c r="AL116" i="25"/>
  <c r="BY116" i="28" s="1"/>
  <c r="AL15" i="22"/>
  <c r="AL152" i="25"/>
  <c r="BY152" i="28" s="1"/>
  <c r="AL125" i="25"/>
  <c r="BY125" i="28" s="1"/>
  <c r="AL240" i="25"/>
  <c r="BY240" i="28" s="1"/>
  <c r="AL21" i="21"/>
  <c r="AL21" i="22"/>
  <c r="AL158" i="25"/>
  <c r="BY158" i="28" s="1"/>
  <c r="AL31" i="22"/>
  <c r="AL168" i="25"/>
  <c r="BY168" i="28" s="1"/>
  <c r="AL140" i="25"/>
  <c r="BY140" i="28" s="1"/>
  <c r="AL32" i="22"/>
  <c r="AL169" i="25"/>
  <c r="BY169" i="28" s="1"/>
  <c r="AL28" i="22"/>
  <c r="AL165" i="25"/>
  <c r="BY165" i="28" s="1"/>
  <c r="AL141" i="25"/>
  <c r="BY141" i="28" s="1"/>
  <c r="AL54" i="22"/>
  <c r="AL171" i="25"/>
  <c r="BY171" i="28" s="1"/>
  <c r="AL34" i="22"/>
  <c r="AL55" i="22"/>
  <c r="AL78" i="22"/>
  <c r="AL65" i="22"/>
  <c r="AL63" i="21"/>
  <c r="AL78" i="21"/>
  <c r="AL290" i="25"/>
  <c r="BY290" i="28" s="1"/>
  <c r="AL113" i="21"/>
  <c r="AL117" i="22"/>
  <c r="AL212" i="25"/>
  <c r="BY212" i="28" s="1"/>
  <c r="AL91" i="21"/>
  <c r="AL116" i="22"/>
  <c r="AL211" i="25"/>
  <c r="BY211" i="28" s="1"/>
  <c r="AL98" i="22"/>
  <c r="AL197" i="25"/>
  <c r="BY197" i="28" s="1"/>
  <c r="AL25" i="22"/>
  <c r="AL162" i="25"/>
  <c r="BY162" i="28" s="1"/>
  <c r="AL28" i="21"/>
  <c r="AL247" i="25"/>
  <c r="BY247" i="28" s="1"/>
  <c r="AL19" i="22"/>
  <c r="AL156" i="25"/>
  <c r="BY156" i="28" s="1"/>
  <c r="AL124" i="25"/>
  <c r="BY124" i="28" s="1"/>
  <c r="AL258" i="25"/>
  <c r="BY258" i="28" s="1"/>
  <c r="AL39" i="21"/>
  <c r="AL139" i="25"/>
  <c r="BY139" i="28" s="1"/>
  <c r="AL237" i="25"/>
  <c r="BY237" i="28" s="1"/>
  <c r="AL18" i="21"/>
  <c r="AL20" i="21"/>
  <c r="AL239" i="25"/>
  <c r="BY239" i="28" s="1"/>
  <c r="AL20" i="22"/>
  <c r="AL157" i="25"/>
  <c r="BY157" i="28" s="1"/>
  <c r="AL26" i="22"/>
  <c r="AL163" i="25"/>
  <c r="BY163" i="28" s="1"/>
  <c r="AL241" i="25"/>
  <c r="BY241" i="28" s="1"/>
  <c r="AL22" i="21"/>
  <c r="AL123" i="25"/>
  <c r="BY123" i="28" s="1"/>
  <c r="AL130" i="25"/>
  <c r="BY130" i="28" s="1"/>
  <c r="AL126" i="25"/>
  <c r="BY126" i="28" s="1"/>
  <c r="AL33" i="21"/>
  <c r="AL252" i="25"/>
  <c r="BY252" i="28" s="1"/>
  <c r="AL132" i="25"/>
  <c r="BY132" i="28" s="1"/>
  <c r="AL128" i="25"/>
  <c r="BY128" i="28" s="1"/>
  <c r="AL175" i="25"/>
  <c r="BY175" i="28" s="1"/>
  <c r="AL38" i="22"/>
  <c r="AL33" i="22"/>
  <c r="AL170" i="25"/>
  <c r="BY170" i="28" s="1"/>
  <c r="AL66" i="22"/>
  <c r="AL75" i="22"/>
  <c r="AL57" i="21"/>
  <c r="AL97" i="21"/>
  <c r="AL278" i="25"/>
  <c r="BY278" i="28" s="1"/>
  <c r="AL67" i="21"/>
  <c r="AL50" i="21"/>
  <c r="AL90" i="21"/>
  <c r="AL97" i="22"/>
  <c r="AL196" i="25"/>
  <c r="BY196" i="28" s="1"/>
  <c r="AL209" i="25"/>
  <c r="BY209" i="28" s="1"/>
  <c r="AL114" i="22"/>
  <c r="AL229" i="25"/>
  <c r="BY229" i="28" s="1"/>
  <c r="AL10" i="21"/>
  <c r="AL257" i="25"/>
  <c r="BY257" i="28" s="1"/>
  <c r="AL38" i="21"/>
  <c r="AL65" i="21"/>
  <c r="AL27" i="21"/>
  <c r="AL246" i="25"/>
  <c r="BY246" i="28" s="1"/>
  <c r="AL42" i="21"/>
  <c r="AL261" i="25"/>
  <c r="BY261" i="28" s="1"/>
  <c r="AL69" i="22"/>
  <c r="AL238" i="25"/>
  <c r="BY238" i="28" s="1"/>
  <c r="AL19" i="21"/>
  <c r="AL11" i="21"/>
  <c r="AL230" i="25"/>
  <c r="BY230" i="28" s="1"/>
  <c r="AL117" i="25"/>
  <c r="BY117" i="28" s="1"/>
  <c r="AL244" i="25"/>
  <c r="BY244" i="28" s="1"/>
  <c r="AL25" i="21"/>
  <c r="AL122" i="25"/>
  <c r="BY122" i="28" s="1"/>
  <c r="AL134" i="25"/>
  <c r="BY134" i="28" s="1"/>
  <c r="AL58" i="22"/>
  <c r="AL136" i="25"/>
  <c r="BY136" i="28" s="1"/>
  <c r="AL138" i="25"/>
  <c r="BY138" i="28" s="1"/>
  <c r="AL179" i="25"/>
  <c r="BY179" i="28" s="1"/>
  <c r="AL42" i="22"/>
  <c r="AL37" i="22"/>
  <c r="AL174" i="25"/>
  <c r="BY174" i="28" s="1"/>
  <c r="AL41" i="21"/>
  <c r="AL260" i="25"/>
  <c r="BY260" i="28" s="1"/>
  <c r="AL74" i="22"/>
  <c r="AL77" i="22"/>
  <c r="AL75" i="21"/>
  <c r="AL74" i="21"/>
  <c r="AL73" i="21"/>
  <c r="AL55" i="21"/>
  <c r="AL53" i="21"/>
  <c r="AL104" i="21"/>
  <c r="AL91" i="22"/>
  <c r="AL88" i="22"/>
  <c r="AL14" i="21"/>
  <c r="AL233" i="25"/>
  <c r="BY233" i="28" s="1"/>
  <c r="AL43" i="22"/>
  <c r="AL180" i="25"/>
  <c r="BY180" i="28" s="1"/>
  <c r="AL63" i="22"/>
  <c r="AL113" i="25"/>
  <c r="BY113" i="28" s="1"/>
  <c r="AL114" i="25"/>
  <c r="BY114" i="28" s="1"/>
  <c r="AL10" i="22"/>
  <c r="AL147" i="25"/>
  <c r="BY147" i="28" s="1"/>
  <c r="AL164" i="25"/>
  <c r="BY164" i="28" s="1"/>
  <c r="AL27" i="22"/>
  <c r="AL243" i="25"/>
  <c r="BY243" i="28" s="1"/>
  <c r="AL24" i="21"/>
  <c r="AL57" i="22"/>
  <c r="AL50" i="22"/>
  <c r="AL127" i="25"/>
  <c r="BY127" i="28" s="1"/>
  <c r="AL52" i="22"/>
  <c r="AL178" i="25"/>
  <c r="BY178" i="28" s="1"/>
  <c r="AL41" i="22"/>
  <c r="AL35" i="22"/>
  <c r="AL172" i="25"/>
  <c r="BY172" i="28" s="1"/>
  <c r="AL39" i="22"/>
  <c r="AL176" i="25"/>
  <c r="BY176" i="28" s="1"/>
  <c r="AL67" i="22"/>
  <c r="AL68" i="22"/>
  <c r="AL62" i="22"/>
  <c r="AL70" i="21"/>
  <c r="AL69" i="21"/>
  <c r="AL52" i="21"/>
  <c r="AL213" i="25"/>
  <c r="BY213" i="28" s="1"/>
  <c r="AL118" i="22"/>
  <c r="AL115" i="22"/>
  <c r="AL210" i="25"/>
  <c r="BY210" i="28" s="1"/>
  <c r="AL114" i="21"/>
  <c r="AL291" i="25"/>
  <c r="BY291" i="28" s="1"/>
  <c r="AL119" i="25"/>
  <c r="BY119" i="28" s="1"/>
  <c r="AL30" i="22"/>
  <c r="AL167" i="25"/>
  <c r="BY167" i="28" s="1"/>
  <c r="AL82" i="22"/>
  <c r="AL56" i="21"/>
  <c r="AL153" i="25"/>
  <c r="BY153" i="28" s="1"/>
  <c r="AL16" i="22"/>
  <c r="AL120" i="25"/>
  <c r="BY120" i="28" s="1"/>
  <c r="AL177" i="25"/>
  <c r="BY177" i="28" s="1"/>
  <c r="AL40" i="22"/>
  <c r="AL254" i="25"/>
  <c r="BY254" i="28" s="1"/>
  <c r="AL35" i="21"/>
  <c r="AL51" i="22"/>
  <c r="AL155" i="25"/>
  <c r="BY155" i="28" s="1"/>
  <c r="AL18" i="22"/>
  <c r="AL112" i="25"/>
  <c r="BY112" i="28" s="1"/>
  <c r="AL235" i="25"/>
  <c r="BY235" i="28" s="1"/>
  <c r="AL16" i="21"/>
  <c r="AL121" i="25"/>
  <c r="BY121" i="28" s="1"/>
  <c r="AL159" i="25"/>
  <c r="BY159" i="28" s="1"/>
  <c r="AL22" i="22"/>
  <c r="AL40" i="21"/>
  <c r="AL259" i="25"/>
  <c r="BY259" i="28" s="1"/>
  <c r="AL49" i="22"/>
  <c r="AL56" i="22"/>
  <c r="AL29" i="21"/>
  <c r="AL248" i="25"/>
  <c r="BY248" i="28" s="1"/>
  <c r="AL30" i="21"/>
  <c r="AL249" i="25"/>
  <c r="BY249" i="28" s="1"/>
  <c r="AL253" i="25"/>
  <c r="BY253" i="28" s="1"/>
  <c r="AL34" i="21"/>
  <c r="AL129" i="25"/>
  <c r="BY129" i="28" s="1"/>
  <c r="AL79" i="22"/>
  <c r="AL73" i="22"/>
  <c r="AL80" i="22"/>
  <c r="AL54" i="21"/>
  <c r="AL107" i="21"/>
  <c r="AL106" i="21"/>
  <c r="AL68" i="21"/>
  <c r="AL276" i="25"/>
  <c r="BY276" i="28" s="1"/>
  <c r="AL95" i="21"/>
  <c r="AL92" i="21"/>
  <c r="AL104" i="22"/>
  <c r="AL217" i="25"/>
  <c r="BY217" i="28" s="1"/>
  <c r="AL122" i="22"/>
  <c r="AL121" i="22"/>
  <c r="AL216" i="25"/>
  <c r="BY216" i="28" s="1"/>
  <c r="AL107" i="22"/>
  <c r="AL120" i="22"/>
  <c r="AL215" i="25"/>
  <c r="BY215" i="28" s="1"/>
  <c r="AL106" i="22"/>
  <c r="AL105" i="22"/>
  <c r="AL218" i="25"/>
  <c r="BY218" i="28" s="1"/>
  <c r="AL123" i="22"/>
  <c r="AG100" i="20"/>
  <c r="AH101" i="14"/>
  <c r="AG190" i="24"/>
  <c r="BI190" i="28" s="1"/>
  <c r="BK190" i="28" s="1"/>
  <c r="AG85" i="19"/>
  <c r="AG275" i="24"/>
  <c r="BI275" i="28" s="1"/>
  <c r="BK275" i="28" s="1"/>
  <c r="AG94" i="18"/>
  <c r="AG287" i="24"/>
  <c r="BI287" i="28" s="1"/>
  <c r="BK287" i="28" s="1"/>
  <c r="AG110" i="18"/>
  <c r="AG72" i="19"/>
  <c r="AG187" i="24"/>
  <c r="BI187" i="28" s="1"/>
  <c r="BK187" i="28" s="1"/>
  <c r="AG99" i="20"/>
  <c r="AH100" i="14"/>
  <c r="AG46" i="19"/>
  <c r="AG183" i="24"/>
  <c r="BI183" i="28" s="1"/>
  <c r="BK183" i="28" s="1"/>
  <c r="AG150" i="24"/>
  <c r="BI150" i="28" s="1"/>
  <c r="BK150" i="28" s="1"/>
  <c r="AG13" i="19"/>
  <c r="AG46" i="18"/>
  <c r="AG265" i="24"/>
  <c r="BI265" i="28" s="1"/>
  <c r="BK265" i="28" s="1"/>
  <c r="AG57" i="20"/>
  <c r="AH58" i="14"/>
  <c r="AG101" i="20"/>
  <c r="AH102" i="14"/>
  <c r="AG223" i="24"/>
  <c r="BI223" i="28" s="1"/>
  <c r="BK223" i="28" s="1"/>
  <c r="AG128" i="19"/>
  <c r="AG282" i="14"/>
  <c r="AG111" i="24"/>
  <c r="BI111" i="28" s="1"/>
  <c r="BK111" i="28" s="1"/>
  <c r="AG117" i="18"/>
  <c r="AG294" i="24"/>
  <c r="BI294" i="28" s="1"/>
  <c r="BK294" i="28" s="1"/>
  <c r="AG59" i="20"/>
  <c r="AH60" i="14"/>
  <c r="AG9" i="19"/>
  <c r="AG146" i="24"/>
  <c r="BI146" i="28" s="1"/>
  <c r="BK146" i="28" s="1"/>
  <c r="AG87" i="18"/>
  <c r="AG274" i="24"/>
  <c r="BI274" i="28" s="1"/>
  <c r="BK274" i="28" s="1"/>
  <c r="AG103" i="19"/>
  <c r="AG202" i="24"/>
  <c r="BI202" i="28" s="1"/>
  <c r="BK202" i="28" s="1"/>
  <c r="AG185" i="24"/>
  <c r="BI185" i="28" s="1"/>
  <c r="BK185" i="28" s="1"/>
  <c r="AG48" i="19"/>
  <c r="AG85" i="18"/>
  <c r="AG272" i="24"/>
  <c r="BI272" i="28" s="1"/>
  <c r="BK272" i="28" s="1"/>
  <c r="AG13" i="18"/>
  <c r="AG232" i="24"/>
  <c r="BI232" i="28" s="1"/>
  <c r="BK232" i="28" s="1"/>
  <c r="AG48" i="18"/>
  <c r="AG267" i="24"/>
  <c r="BI267" i="28" s="1"/>
  <c r="BK267" i="28" s="1"/>
  <c r="AG268" i="24"/>
  <c r="BI268" i="28" s="1"/>
  <c r="BK268" i="28" s="1"/>
  <c r="AG60" i="18"/>
  <c r="AG112" i="18"/>
  <c r="AG289" i="24"/>
  <c r="BI289" i="28" s="1"/>
  <c r="BK289" i="28" s="1"/>
  <c r="AG126" i="19"/>
  <c r="AG221" i="24"/>
  <c r="BI221" i="28" s="1"/>
  <c r="BK221" i="28" s="1"/>
  <c r="AG58" i="20"/>
  <c r="AH59" i="14"/>
  <c r="AG108" i="24"/>
  <c r="BI108" i="28" s="1"/>
  <c r="BK108" i="28" s="1"/>
  <c r="AG87" i="19"/>
  <c r="AG192" i="24"/>
  <c r="BI192" i="28" s="1"/>
  <c r="BK192" i="28" s="1"/>
  <c r="AG112" i="19"/>
  <c r="AG207" i="24"/>
  <c r="BI207" i="28" s="1"/>
  <c r="BK207" i="28" s="1"/>
  <c r="AG9" i="18"/>
  <c r="AG228" i="24"/>
  <c r="BI228" i="28" s="1"/>
  <c r="BK228" i="28" s="1"/>
  <c r="AG94" i="19"/>
  <c r="AG193" i="24"/>
  <c r="BI193" i="28" s="1"/>
  <c r="BK193" i="28" s="1"/>
  <c r="AG56" i="20"/>
  <c r="AH57" i="14"/>
  <c r="AG101" i="19"/>
  <c r="AG200" i="24"/>
  <c r="BI200" i="28" s="1"/>
  <c r="BK200" i="28" s="1"/>
  <c r="AG103" i="18"/>
  <c r="AG284" i="24"/>
  <c r="BI284" i="28" s="1"/>
  <c r="BK284" i="28" s="1"/>
  <c r="AG60" i="19"/>
  <c r="AG186" i="24"/>
  <c r="BI186" i="28" s="1"/>
  <c r="BK186" i="28" s="1"/>
  <c r="AG102" i="20"/>
  <c r="AH103" i="14"/>
  <c r="AG110" i="19"/>
  <c r="AG205" i="24"/>
  <c r="BI205" i="28" s="1"/>
  <c r="BK205" i="28" s="1"/>
  <c r="AG72" i="18"/>
  <c r="AG269" i="24"/>
  <c r="BI269" i="28" s="1"/>
  <c r="BK269" i="28" s="1"/>
  <c r="AG282" i="24"/>
  <c r="BI282" i="28" s="1"/>
  <c r="BK282" i="28" s="1"/>
  <c r="AG101" i="18"/>
  <c r="AI498" i="17"/>
  <c r="AI102" i="25"/>
  <c r="BP102" i="28" s="1"/>
  <c r="AI109" i="23"/>
  <c r="AJ110" i="17"/>
  <c r="AI387" i="25"/>
  <c r="BP387" i="28" s="1"/>
  <c r="AE8" i="20"/>
  <c r="AI31" i="23"/>
  <c r="AI319" i="25"/>
  <c r="BP319" i="28" s="1"/>
  <c r="AJ32" i="17"/>
  <c r="BK29" i="28"/>
  <c r="BK35" i="28"/>
  <c r="BK37" i="28"/>
  <c r="BH299" i="28"/>
  <c r="BK26" i="28"/>
  <c r="BK68" i="28"/>
  <c r="BK71" i="28"/>
  <c r="BH346" i="28"/>
  <c r="AI93" i="23"/>
  <c r="AI376" i="25"/>
  <c r="BP376" i="28" s="1"/>
  <c r="AJ94" i="17"/>
  <c r="AF449" i="14"/>
  <c r="AF345" i="24" s="1"/>
  <c r="BF345" i="28" s="1"/>
  <c r="AH85" i="14"/>
  <c r="AG367" i="24"/>
  <c r="BI367" i="28" s="1"/>
  <c r="AG84" i="20"/>
  <c r="AG322" i="24"/>
  <c r="BI322" i="28" s="1"/>
  <c r="AG34" i="20"/>
  <c r="AH35" i="14"/>
  <c r="AG334" i="24"/>
  <c r="BI334" i="28" s="1"/>
  <c r="BK334" i="28" s="1"/>
  <c r="AG46" i="20"/>
  <c r="AH47" i="14"/>
  <c r="AG451" i="14"/>
  <c r="AH66" i="14"/>
  <c r="AG65" i="20"/>
  <c r="AG348" i="24"/>
  <c r="BI348" i="28" s="1"/>
  <c r="AH19" i="14"/>
  <c r="AG306" i="24"/>
  <c r="BI306" i="28" s="1"/>
  <c r="AG18" i="20"/>
  <c r="AG314" i="24"/>
  <c r="BI314" i="28" s="1"/>
  <c r="AG26" i="20"/>
  <c r="AH27" i="14"/>
  <c r="AG75" i="20"/>
  <c r="AG358" i="24"/>
  <c r="BI358" i="28" s="1"/>
  <c r="AH76" i="14"/>
  <c r="AG106" i="20"/>
  <c r="AG384" i="24"/>
  <c r="BI384" i="28" s="1"/>
  <c r="BK384" i="28" s="1"/>
  <c r="AH107" i="14"/>
  <c r="AG45" i="20"/>
  <c r="AH46" i="14"/>
  <c r="AG333" i="24"/>
  <c r="BI333" i="28" s="1"/>
  <c r="BK333" i="28" s="1"/>
  <c r="AG90" i="20"/>
  <c r="AH91" i="14"/>
  <c r="AG373" i="24"/>
  <c r="BI373" i="28" s="1"/>
  <c r="BK373" i="28" s="1"/>
  <c r="AG339" i="24"/>
  <c r="BI339" i="28" s="1"/>
  <c r="BK339" i="28" s="1"/>
  <c r="AH52" i="14"/>
  <c r="AG51" i="20"/>
  <c r="AG359" i="24"/>
  <c r="BI359" i="28" s="1"/>
  <c r="BK359" i="28" s="1"/>
  <c r="AG76" i="20"/>
  <c r="AH77" i="14"/>
  <c r="AG31" i="20"/>
  <c r="AG319" i="24"/>
  <c r="BI319" i="28" s="1"/>
  <c r="BK319" i="28" s="1"/>
  <c r="AH32" i="14"/>
  <c r="AH86" i="14"/>
  <c r="AG368" i="24"/>
  <c r="BI368" i="28" s="1"/>
  <c r="BK368" i="28" s="1"/>
  <c r="AG85" i="20"/>
  <c r="AG86" i="20"/>
  <c r="AH87" i="14"/>
  <c r="AG369" i="24"/>
  <c r="BI369" i="28" s="1"/>
  <c r="BK369" i="28" s="1"/>
  <c r="AG55" i="24"/>
  <c r="BI55" i="28" s="1"/>
  <c r="AG315" i="24"/>
  <c r="BI315" i="28" s="1"/>
  <c r="AG27" i="20"/>
  <c r="AH28" i="14"/>
  <c r="AH15" i="14"/>
  <c r="AG302" i="24"/>
  <c r="BI302" i="28" s="1"/>
  <c r="BK302" i="28" s="1"/>
  <c r="AG14" i="20"/>
  <c r="AG72" i="20"/>
  <c r="AH73" i="14"/>
  <c r="AG355" i="24"/>
  <c r="BI355" i="28" s="1"/>
  <c r="AG351" i="24"/>
  <c r="BI351" i="28" s="1"/>
  <c r="AG68" i="20"/>
  <c r="AH69" i="14"/>
  <c r="AG324" i="24"/>
  <c r="BI324" i="28" s="1"/>
  <c r="AG36" i="20"/>
  <c r="AH37" i="14"/>
  <c r="AG44" i="20"/>
  <c r="AG332" i="24"/>
  <c r="BI332" i="28" s="1"/>
  <c r="BK332" i="28" s="1"/>
  <c r="AH45" i="14"/>
  <c r="AG49" i="24"/>
  <c r="BI49" i="28" s="1"/>
  <c r="BK49" i="28" s="1"/>
  <c r="AG375" i="24"/>
  <c r="BI375" i="28" s="1"/>
  <c r="BK375" i="28" s="1"/>
  <c r="AG92" i="20"/>
  <c r="AH93" i="14"/>
  <c r="AG13" i="24"/>
  <c r="BI13" i="28" s="1"/>
  <c r="BK13" i="28" s="1"/>
  <c r="AH72" i="14"/>
  <c r="AG354" i="24"/>
  <c r="BI354" i="28" s="1"/>
  <c r="AG71" i="20"/>
  <c r="AG107" i="20"/>
  <c r="AG385" i="24"/>
  <c r="BI385" i="28" s="1"/>
  <c r="BK385" i="28" s="1"/>
  <c r="AH108" i="14"/>
  <c r="AG309" i="24"/>
  <c r="BI309" i="28" s="1"/>
  <c r="AH22" i="14"/>
  <c r="AG21" i="20"/>
  <c r="AH72" i="17"/>
  <c r="AH458" i="17" s="1"/>
  <c r="AG363" i="24"/>
  <c r="BI363" i="28" s="1"/>
  <c r="BK363" i="28" s="1"/>
  <c r="AG80" i="20"/>
  <c r="AH81" i="14"/>
  <c r="AG55" i="20"/>
  <c r="AG441" i="14"/>
  <c r="AH56" i="14"/>
  <c r="AH71" i="14"/>
  <c r="AG353" i="24"/>
  <c r="BI353" i="28" s="1"/>
  <c r="AG70" i="20"/>
  <c r="AH38" i="14"/>
  <c r="AG325" i="24"/>
  <c r="BI325" i="28" s="1"/>
  <c r="BK325" i="28" s="1"/>
  <c r="AG37" i="20"/>
  <c r="AG337" i="24"/>
  <c r="BI337" i="28" s="1"/>
  <c r="BK337" i="28" s="1"/>
  <c r="AG435" i="14"/>
  <c r="AH50" i="14"/>
  <c r="AG49" i="20"/>
  <c r="AG81" i="20"/>
  <c r="AH82" i="14"/>
  <c r="AG364" i="24"/>
  <c r="BI364" i="28" s="1"/>
  <c r="BK364" i="28" s="1"/>
  <c r="AF105" i="20"/>
  <c r="AF383" i="24"/>
  <c r="BF383" i="28" s="1"/>
  <c r="BH383" i="28" s="1"/>
  <c r="AG83" i="20"/>
  <c r="AG366" i="24"/>
  <c r="BI366" i="28" s="1"/>
  <c r="BK366" i="28" s="1"/>
  <c r="AH84" i="14"/>
  <c r="AH92" i="14"/>
  <c r="AG91" i="20"/>
  <c r="AG374" i="24"/>
  <c r="BI374" i="28" s="1"/>
  <c r="BK374" i="28" s="1"/>
  <c r="AH44" i="14"/>
  <c r="AG43" i="20"/>
  <c r="AG331" i="24"/>
  <c r="BI331" i="28" s="1"/>
  <c r="BK331" i="28" s="1"/>
  <c r="AG327" i="24"/>
  <c r="BI327" i="28" s="1"/>
  <c r="BK327" i="28" s="1"/>
  <c r="AG39" i="20"/>
  <c r="AH40" i="14"/>
  <c r="AH21" i="14"/>
  <c r="AG308" i="24"/>
  <c r="BI308" i="28" s="1"/>
  <c r="AG20" i="20"/>
  <c r="AG89" i="20"/>
  <c r="AH90" i="14"/>
  <c r="AG372" i="24"/>
  <c r="BI372" i="28" s="1"/>
  <c r="BK372" i="28" s="1"/>
  <c r="AG310" i="24"/>
  <c r="BI310" i="28" s="1"/>
  <c r="AG22" i="20"/>
  <c r="AH23" i="14"/>
  <c r="AG40" i="20"/>
  <c r="AH41" i="14"/>
  <c r="AG328" i="24"/>
  <c r="BI328" i="28" s="1"/>
  <c r="BK328" i="28" s="1"/>
  <c r="AG13" i="20"/>
  <c r="AG399" i="14"/>
  <c r="AH14" i="14"/>
  <c r="AG301" i="24"/>
  <c r="BI301" i="28" s="1"/>
  <c r="BK301" i="28" s="1"/>
  <c r="AH110" i="14"/>
  <c r="AG387" i="24"/>
  <c r="BI387" i="28" s="1"/>
  <c r="BK387" i="28" s="1"/>
  <c r="AG109" i="20"/>
  <c r="AH80" i="14"/>
  <c r="AG79" i="20"/>
  <c r="AG362" i="24"/>
  <c r="BI362" i="28" s="1"/>
  <c r="BK362" i="28" s="1"/>
  <c r="AG12" i="24"/>
  <c r="BI12" i="28" s="1"/>
  <c r="AG398" i="14"/>
  <c r="AG11" i="14"/>
  <c r="AG338" i="24"/>
  <c r="BI338" i="28" s="1"/>
  <c r="BK338" i="28" s="1"/>
  <c r="AH51" i="14"/>
  <c r="AG50" i="20"/>
  <c r="AF9" i="24"/>
  <c r="BF9" i="28" s="1"/>
  <c r="AH36" i="14"/>
  <c r="AG35" i="20"/>
  <c r="AG323" i="24"/>
  <c r="BI323" i="28" s="1"/>
  <c r="AH68" i="14"/>
  <c r="AG350" i="24"/>
  <c r="BI350" i="28" s="1"/>
  <c r="AG67" i="20"/>
  <c r="AG349" i="24"/>
  <c r="BI349" i="28" s="1"/>
  <c r="AG66" i="20"/>
  <c r="AH67" i="14"/>
  <c r="AH89" i="14"/>
  <c r="AG371" i="24"/>
  <c r="BI371" i="28" s="1"/>
  <c r="BK371" i="28" s="1"/>
  <c r="AG88" i="20"/>
  <c r="AG82" i="20"/>
  <c r="AH83" i="14"/>
  <c r="AG365" i="24"/>
  <c r="BI365" i="28" s="1"/>
  <c r="BK365" i="28" s="1"/>
  <c r="AG313" i="24"/>
  <c r="BI313" i="28" s="1"/>
  <c r="AG25" i="20"/>
  <c r="AH26" i="14"/>
  <c r="AG485" i="14"/>
  <c r="AG98" i="14"/>
  <c r="AH34" i="14"/>
  <c r="AG321" i="24"/>
  <c r="BI321" i="28" s="1"/>
  <c r="AG33" i="20"/>
  <c r="AF10" i="20"/>
  <c r="AF298" i="24"/>
  <c r="BF298" i="28" s="1"/>
  <c r="AF395" i="14"/>
  <c r="AH70" i="14"/>
  <c r="AG69" i="20"/>
  <c r="AG352" i="24"/>
  <c r="BI352" i="28" s="1"/>
  <c r="AH30" i="14"/>
  <c r="AG29" i="20"/>
  <c r="AG317" i="24"/>
  <c r="BI317" i="28" s="1"/>
  <c r="AH75" i="14"/>
  <c r="AG74" i="20"/>
  <c r="AG357" i="24"/>
  <c r="BI357" i="28" s="1"/>
  <c r="BK357" i="28" s="1"/>
  <c r="AG60" i="24"/>
  <c r="BI60" i="28" s="1"/>
  <c r="AG360" i="24"/>
  <c r="BI360" i="28" s="1"/>
  <c r="AH78" i="14"/>
  <c r="AG77" i="20"/>
  <c r="AG52" i="20"/>
  <c r="AG340" i="24"/>
  <c r="BI340" i="28" s="1"/>
  <c r="BK340" i="28" s="1"/>
  <c r="AH53" i="14"/>
  <c r="AG59" i="24"/>
  <c r="BI59" i="28" s="1"/>
  <c r="AG450" i="14"/>
  <c r="AG370" i="24"/>
  <c r="BI370" i="28" s="1"/>
  <c r="BK370" i="28" s="1"/>
  <c r="AG87" i="20"/>
  <c r="AH88" i="14"/>
  <c r="AG498" i="14"/>
  <c r="AG492" i="14" s="1"/>
  <c r="AG102" i="24"/>
  <c r="BI102" i="28" s="1"/>
  <c r="BK102" i="28" s="1"/>
  <c r="AG17" i="24"/>
  <c r="BI17" i="28" s="1"/>
  <c r="AG312" i="24"/>
  <c r="BI312" i="28" s="1"/>
  <c r="BK312" i="28" s="1"/>
  <c r="AG24" i="20"/>
  <c r="AH25" i="14"/>
  <c r="AH95" i="14"/>
  <c r="AG377" i="24"/>
  <c r="BI377" i="28" s="1"/>
  <c r="BK377" i="28" s="1"/>
  <c r="AG94" i="20"/>
  <c r="AF97" i="20"/>
  <c r="AF380" i="24"/>
  <c r="BF380" i="28" s="1"/>
  <c r="BH380" i="28" s="1"/>
  <c r="AG307" i="24"/>
  <c r="BI307" i="28" s="1"/>
  <c r="AH20" i="14"/>
  <c r="AG19" i="20"/>
  <c r="AH31" i="14"/>
  <c r="AG318" i="24"/>
  <c r="BI318" i="28" s="1"/>
  <c r="BK318" i="28" s="1"/>
  <c r="AG30" i="20"/>
  <c r="AG93" i="20"/>
  <c r="AH94" i="14"/>
  <c r="AG376" i="24"/>
  <c r="BI376" i="28" s="1"/>
  <c r="BK376" i="28" s="1"/>
  <c r="AH74" i="14"/>
  <c r="AG73" i="20"/>
  <c r="AG356" i="24"/>
  <c r="BI356" i="28" s="1"/>
  <c r="BK356" i="28" s="1"/>
  <c r="AG311" i="24"/>
  <c r="BI311" i="28" s="1"/>
  <c r="AH24" i="14"/>
  <c r="AG23" i="20"/>
  <c r="AG17" i="20"/>
  <c r="AG305" i="24"/>
  <c r="BI305" i="28" s="1"/>
  <c r="AG403" i="14"/>
  <c r="AH18" i="14"/>
  <c r="AG42" i="20"/>
  <c r="AH43" i="14"/>
  <c r="AG330" i="24"/>
  <c r="BI330" i="28" s="1"/>
  <c r="BK330" i="28" s="1"/>
  <c r="AG388" i="24"/>
  <c r="BI388" i="28" s="1"/>
  <c r="BK388" i="28" s="1"/>
  <c r="AG110" i="20"/>
  <c r="AH111" i="14"/>
  <c r="AH29" i="14"/>
  <c r="AG316" i="24"/>
  <c r="BI316" i="28" s="1"/>
  <c r="AG28" i="20"/>
  <c r="AG386" i="24"/>
  <c r="BI386" i="28" s="1"/>
  <c r="BK386" i="28" s="1"/>
  <c r="AG108" i="20"/>
  <c r="AH109" i="14"/>
  <c r="AH33" i="14"/>
  <c r="AG320" i="24"/>
  <c r="BI320" i="28" s="1"/>
  <c r="BK320" i="28" s="1"/>
  <c r="AG32" i="20"/>
  <c r="AG106" i="14"/>
  <c r="AG361" i="24"/>
  <c r="BI361" i="28" s="1"/>
  <c r="BK361" i="28" s="1"/>
  <c r="AG78" i="20"/>
  <c r="AH79" i="14"/>
  <c r="AG329" i="24"/>
  <c r="BI329" i="28" s="1"/>
  <c r="BK329" i="28" s="1"/>
  <c r="AG41" i="20"/>
  <c r="AH42" i="14"/>
  <c r="AH39" i="14"/>
  <c r="AG38" i="20"/>
  <c r="AG326" i="24"/>
  <c r="BI326" i="28" s="1"/>
  <c r="AG354" i="25"/>
  <c r="BJ354" i="28" s="1"/>
  <c r="AI90" i="23"/>
  <c r="AI373" i="25"/>
  <c r="BP373" i="28" s="1"/>
  <c r="AJ91" i="17"/>
  <c r="AE345" i="25"/>
  <c r="BD345" i="28" s="1"/>
  <c r="BE345" i="28" s="1"/>
  <c r="AH44" i="25"/>
  <c r="BM44" i="28" s="1"/>
  <c r="AH430" i="17"/>
  <c r="AG52" i="17"/>
  <c r="AG438" i="17" s="1"/>
  <c r="AG51" i="23" s="1"/>
  <c r="AG39" i="25"/>
  <c r="BJ39" i="28" s="1"/>
  <c r="BK39" i="28" s="1"/>
  <c r="AG425" i="17"/>
  <c r="AL86" i="17"/>
  <c r="AF436" i="17"/>
  <c r="AF49" i="23" s="1"/>
  <c r="AI94" i="23"/>
  <c r="AJ95" i="17"/>
  <c r="AI377" i="25"/>
  <c r="BP377" i="28" s="1"/>
  <c r="AH463" i="17"/>
  <c r="AH72" i="25"/>
  <c r="BM72" i="28" s="1"/>
  <c r="AG28" i="23"/>
  <c r="AH69" i="25"/>
  <c r="BM69" i="28" s="1"/>
  <c r="AH460" i="17"/>
  <c r="AF63" i="17"/>
  <c r="AH37" i="23"/>
  <c r="AK183" i="25"/>
  <c r="BV183" i="28" s="1"/>
  <c r="AK46" i="22"/>
  <c r="AK223" i="25"/>
  <c r="BV223" i="28" s="1"/>
  <c r="AK128" i="22"/>
  <c r="AK269" i="25"/>
  <c r="BV269" i="28" s="1"/>
  <c r="AF383" i="25"/>
  <c r="BG383" i="28" s="1"/>
  <c r="AD298" i="25"/>
  <c r="BA298" i="28" s="1"/>
  <c r="BB298" i="28" s="1"/>
  <c r="AH380" i="25"/>
  <c r="BM380" i="28" s="1"/>
  <c r="AJ82" i="25"/>
  <c r="BS82" i="28" s="1"/>
  <c r="AG28" i="25"/>
  <c r="BJ28" i="28" s="1"/>
  <c r="BK28" i="28" s="1"/>
  <c r="AG338" i="25"/>
  <c r="BJ338" i="28" s="1"/>
  <c r="AG66" i="25"/>
  <c r="BJ66" i="28" s="1"/>
  <c r="BK66" i="28" s="1"/>
  <c r="AE336" i="25"/>
  <c r="BD336" i="28" s="1"/>
  <c r="AI363" i="25"/>
  <c r="BP363" i="28" s="1"/>
  <c r="AK320" i="25"/>
  <c r="BV320" i="28" s="1"/>
  <c r="AJ84" i="25"/>
  <c r="BS84" i="28" s="1"/>
  <c r="AI374" i="25"/>
  <c r="BP374" i="28" s="1"/>
  <c r="AF60" i="25"/>
  <c r="BG60" i="28" s="1"/>
  <c r="BH60" i="28" s="1"/>
  <c r="AG61" i="25"/>
  <c r="BJ61" i="28" s="1"/>
  <c r="BK61" i="28" s="1"/>
  <c r="AK207" i="25"/>
  <c r="BV207" i="28" s="1"/>
  <c r="AK112" i="22"/>
  <c r="AF49" i="25"/>
  <c r="BG49" i="28" s="1"/>
  <c r="AH301" i="25"/>
  <c r="BM301" i="28" s="1"/>
  <c r="AI364" i="25"/>
  <c r="BP364" i="28" s="1"/>
  <c r="AK221" i="25"/>
  <c r="BV221" i="28" s="1"/>
  <c r="AK126" i="22"/>
  <c r="AK272" i="25"/>
  <c r="BV272" i="28" s="1"/>
  <c r="AK384" i="25"/>
  <c r="BV384" i="28" s="1"/>
  <c r="AG73" i="25"/>
  <c r="BJ73" i="28" s="1"/>
  <c r="BK73" i="28" s="1"/>
  <c r="AH334" i="25"/>
  <c r="BM334" i="28" s="1"/>
  <c r="AH45" i="25"/>
  <c r="BM45" i="28" s="1"/>
  <c r="AF306" i="25"/>
  <c r="BG306" i="28" s="1"/>
  <c r="BH306" i="28" s="1"/>
  <c r="AF309" i="25"/>
  <c r="BG309" i="28" s="1"/>
  <c r="BH309" i="28" s="1"/>
  <c r="AF307" i="25"/>
  <c r="BG307" i="28" s="1"/>
  <c r="BH307" i="28" s="1"/>
  <c r="AG80" i="25"/>
  <c r="BJ80" i="28" s="1"/>
  <c r="BK80" i="28" s="1"/>
  <c r="AK368" i="25"/>
  <c r="BV368" i="28" s="1"/>
  <c r="AF50" i="25"/>
  <c r="BG50" i="28" s="1"/>
  <c r="AG101" i="25"/>
  <c r="BJ101" i="28" s="1"/>
  <c r="AF308" i="25"/>
  <c r="BG308" i="28" s="1"/>
  <c r="BH308" i="28" s="1"/>
  <c r="AG322" i="25"/>
  <c r="BJ322" i="28" s="1"/>
  <c r="AG18" i="25"/>
  <c r="BJ18" i="28" s="1"/>
  <c r="BK18" i="28" s="1"/>
  <c r="AK375" i="25"/>
  <c r="BV375" i="28" s="1"/>
  <c r="AK111" i="25"/>
  <c r="BV111" i="28" s="1"/>
  <c r="AK282" i="25"/>
  <c r="BV282" i="28" s="1"/>
  <c r="AF342" i="25"/>
  <c r="BG342" i="28" s="1"/>
  <c r="BH342" i="28" s="1"/>
  <c r="AG30" i="25"/>
  <c r="BJ30" i="28" s="1"/>
  <c r="BK30" i="28" s="1"/>
  <c r="AG330" i="25"/>
  <c r="BJ330" i="28" s="1"/>
  <c r="AI31" i="25"/>
  <c r="BP31" i="28" s="1"/>
  <c r="AK200" i="25"/>
  <c r="BV200" i="28" s="1"/>
  <c r="AK101" i="22"/>
  <c r="AK265" i="25"/>
  <c r="BV265" i="28" s="1"/>
  <c r="AF300" i="25"/>
  <c r="BG300" i="28" s="1"/>
  <c r="AK150" i="25"/>
  <c r="BV150" i="28" s="1"/>
  <c r="AK13" i="22"/>
  <c r="AK362" i="25"/>
  <c r="BV362" i="28" s="1"/>
  <c r="AK192" i="25"/>
  <c r="BV192" i="28" s="1"/>
  <c r="AK87" i="22"/>
  <c r="AK268" i="25"/>
  <c r="BV268" i="28" s="1"/>
  <c r="AJ99" i="25"/>
  <c r="BS99" i="28" s="1"/>
  <c r="AF310" i="25"/>
  <c r="BG310" i="28" s="1"/>
  <c r="BH310" i="28" s="1"/>
  <c r="AK190" i="25"/>
  <c r="BV190" i="28" s="1"/>
  <c r="AK85" i="22"/>
  <c r="AG59" i="25"/>
  <c r="BJ59" i="28" s="1"/>
  <c r="AK294" i="25"/>
  <c r="BV294" i="28" s="1"/>
  <c r="AG36" i="25"/>
  <c r="BJ36" i="28" s="1"/>
  <c r="BK36" i="28" s="1"/>
  <c r="AD9" i="25"/>
  <c r="BA9" i="28" s="1"/>
  <c r="BB9" i="28" s="1"/>
  <c r="AG327" i="25"/>
  <c r="BJ327" i="28" s="1"/>
  <c r="AG324" i="25"/>
  <c r="BJ324" i="28" s="1"/>
  <c r="AF350" i="25"/>
  <c r="BG350" i="28" s="1"/>
  <c r="BH350" i="28" s="1"/>
  <c r="AF339" i="25"/>
  <c r="BG339" i="28" s="1"/>
  <c r="AK187" i="25"/>
  <c r="BV187" i="28" s="1"/>
  <c r="AK72" i="22"/>
  <c r="AK274" i="25"/>
  <c r="BV274" i="28" s="1"/>
  <c r="AH46" i="25"/>
  <c r="BM46" i="28" s="1"/>
  <c r="AG313" i="25"/>
  <c r="BJ313" i="28" s="1"/>
  <c r="AK287" i="25"/>
  <c r="BV287" i="28" s="1"/>
  <c r="AH302" i="25"/>
  <c r="BM302" i="28" s="1"/>
  <c r="AG12" i="25"/>
  <c r="BJ12" i="28" s="1"/>
  <c r="AK232" i="25"/>
  <c r="BV232" i="28" s="1"/>
  <c r="AK366" i="25"/>
  <c r="BV366" i="28" s="1"/>
  <c r="AK193" i="25"/>
  <c r="BV193" i="28" s="1"/>
  <c r="AK94" i="22"/>
  <c r="AK275" i="25"/>
  <c r="BV275" i="28" s="1"/>
  <c r="AE17" i="25"/>
  <c r="BD17" i="28" s="1"/>
  <c r="BE17" i="28" s="1"/>
  <c r="AG34" i="25"/>
  <c r="BJ34" i="28" s="1"/>
  <c r="BK34" i="28" s="1"/>
  <c r="AK185" i="25"/>
  <c r="BV185" i="28" s="1"/>
  <c r="AK48" i="22"/>
  <c r="AK202" i="25"/>
  <c r="BV202" i="28" s="1"/>
  <c r="AK103" i="22"/>
  <c r="AK284" i="25"/>
  <c r="BV284" i="28" s="1"/>
  <c r="AK108" i="25"/>
  <c r="BV108" i="28" s="1"/>
  <c r="AG355" i="25"/>
  <c r="BJ355" i="28" s="1"/>
  <c r="AH70" i="25"/>
  <c r="BM70" i="28" s="1"/>
  <c r="AF311" i="25"/>
  <c r="BG311" i="28" s="1"/>
  <c r="BH311" i="28" s="1"/>
  <c r="AG65" i="25"/>
  <c r="BJ65" i="28" s="1"/>
  <c r="BK65" i="28" s="1"/>
  <c r="AI372" i="25"/>
  <c r="BP372" i="28" s="1"/>
  <c r="AG41" i="25"/>
  <c r="BJ41" i="28" s="1"/>
  <c r="AG340" i="25"/>
  <c r="BJ340" i="28" s="1"/>
  <c r="AF351" i="25"/>
  <c r="BG351" i="28" s="1"/>
  <c r="BH351" i="28" s="1"/>
  <c r="AH361" i="25"/>
  <c r="BM361" i="28" s="1"/>
  <c r="AI79" i="17"/>
  <c r="AE314" i="25"/>
  <c r="BD314" i="28" s="1"/>
  <c r="BE314" i="28" s="1"/>
  <c r="AK186" i="25"/>
  <c r="BV186" i="28" s="1"/>
  <c r="AK60" i="22"/>
  <c r="AK205" i="25"/>
  <c r="BV205" i="28" s="1"/>
  <c r="AK110" i="22"/>
  <c r="AK267" i="25"/>
  <c r="BV267" i="28" s="1"/>
  <c r="AF349" i="25"/>
  <c r="BG349" i="28" s="1"/>
  <c r="BH349" i="28" s="1"/>
  <c r="AH25" i="25"/>
  <c r="BM25" i="28" s="1"/>
  <c r="AG358" i="25"/>
  <c r="BJ358" i="28" s="1"/>
  <c r="AJ78" i="25"/>
  <c r="BS78" i="28" s="1"/>
  <c r="AJ98" i="25"/>
  <c r="BS98" i="28" s="1"/>
  <c r="AJ83" i="25"/>
  <c r="BS83" i="28" s="1"/>
  <c r="AG316" i="25"/>
  <c r="BJ316" i="28" s="1"/>
  <c r="AH29" i="17"/>
  <c r="AH325" i="25"/>
  <c r="BM325" i="28" s="1"/>
  <c r="AI38" i="17"/>
  <c r="AH42" i="25"/>
  <c r="BM42" i="28" s="1"/>
  <c r="AH428" i="17"/>
  <c r="AL33" i="17"/>
  <c r="AG69" i="17"/>
  <c r="AK117" i="21"/>
  <c r="AK13" i="21"/>
  <c r="AK46" i="21"/>
  <c r="AK60" i="21"/>
  <c r="AK94" i="21"/>
  <c r="AK103" i="21"/>
  <c r="AK48" i="21"/>
  <c r="AF451" i="17"/>
  <c r="AF64" i="23" s="1"/>
  <c r="AK87" i="21"/>
  <c r="AK72" i="21"/>
  <c r="AK85" i="21"/>
  <c r="AJ475" i="17"/>
  <c r="AJ88" i="23" s="1"/>
  <c r="AJ92" i="17"/>
  <c r="AK101" i="21"/>
  <c r="AK110" i="21"/>
  <c r="AG68" i="17"/>
  <c r="AJ81" i="17"/>
  <c r="AI486" i="17"/>
  <c r="AI99" i="23" s="1"/>
  <c r="AG443" i="17"/>
  <c r="AG56" i="23" s="1"/>
  <c r="AG55" i="17"/>
  <c r="AG464" i="17"/>
  <c r="AG77" i="23" s="1"/>
  <c r="AH432" i="17"/>
  <c r="AH45" i="23" s="1"/>
  <c r="AI14" i="17"/>
  <c r="AJ90" i="17"/>
  <c r="AG427" i="17"/>
  <c r="AG40" i="23" s="1"/>
  <c r="AG422" i="17"/>
  <c r="AG35" i="23" s="1"/>
  <c r="AG414" i="17"/>
  <c r="AG27" i="23" s="1"/>
  <c r="AG457" i="17"/>
  <c r="AG70" i="23" s="1"/>
  <c r="AI487" i="17"/>
  <c r="AI100" i="23" s="1"/>
  <c r="AI47" i="17"/>
  <c r="AH431" i="17"/>
  <c r="AH44" i="23" s="1"/>
  <c r="AG21" i="17"/>
  <c r="AH26" i="17"/>
  <c r="AG420" i="17"/>
  <c r="AG33" i="23" s="1"/>
  <c r="AL80" i="17"/>
  <c r="AL107" i="17"/>
  <c r="AG67" i="17"/>
  <c r="AG416" i="17"/>
  <c r="AG29" i="23" s="1"/>
  <c r="AG444" i="17"/>
  <c r="AG57" i="23" s="1"/>
  <c r="AH43" i="17"/>
  <c r="AI417" i="17"/>
  <c r="AI30" i="23" s="1"/>
  <c r="AD395" i="17"/>
  <c r="AD8" i="23" s="1"/>
  <c r="AH461" i="17"/>
  <c r="AH74" i="23" s="1"/>
  <c r="AI15" i="17"/>
  <c r="AJ495" i="17"/>
  <c r="AJ108" i="23" s="1"/>
  <c r="AI485" i="17"/>
  <c r="AI98" i="23" s="1"/>
  <c r="AG445" i="17"/>
  <c r="AG58" i="23" s="1"/>
  <c r="AG19" i="17"/>
  <c r="AG22" i="17"/>
  <c r="AG20" i="17"/>
  <c r="AJ82" i="17"/>
  <c r="AH56" i="17"/>
  <c r="AG450" i="17"/>
  <c r="AG63" i="23" s="1"/>
  <c r="AL93" i="17"/>
  <c r="AL84" i="17"/>
  <c r="AG398" i="17"/>
  <c r="AG11" i="23" s="1"/>
  <c r="AG24" i="17"/>
  <c r="AG456" i="17"/>
  <c r="AG69" i="23" s="1"/>
  <c r="AG23" i="17"/>
  <c r="AG471" i="17"/>
  <c r="AG84" i="23" s="1"/>
  <c r="AJ473" i="17"/>
  <c r="AJ86" i="23" s="1"/>
  <c r="AH411" i="17"/>
  <c r="AH24" i="23" s="1"/>
  <c r="AH76" i="17"/>
  <c r="AJ469" i="17"/>
  <c r="AJ82" i="23" s="1"/>
  <c r="AH40" i="17"/>
  <c r="AJ494" i="17"/>
  <c r="AJ107" i="23" s="1"/>
  <c r="AJ474" i="17"/>
  <c r="AJ87" i="23" s="1"/>
  <c r="AK282" i="17"/>
  <c r="AH446" i="17"/>
  <c r="AH59" i="23" s="1"/>
  <c r="AH51" i="17"/>
  <c r="AE11" i="17"/>
  <c r="AH73" i="17"/>
  <c r="AH37" i="17"/>
  <c r="AH53" i="17"/>
  <c r="AG497" i="17"/>
  <c r="AG110" i="23" s="1"/>
  <c r="AG106" i="17"/>
  <c r="AK488" i="17"/>
  <c r="AK101" i="23" s="1"/>
  <c r="AK489" i="17"/>
  <c r="AK102" i="23" s="1"/>
  <c r="AI98" i="17"/>
  <c r="AH35" i="17"/>
  <c r="AL388" i="17"/>
  <c r="AL224" i="17"/>
  <c r="AL285" i="17"/>
  <c r="AL161" i="17"/>
  <c r="AH6" i="14"/>
  <c r="AF27" i="17"/>
  <c r="AE403" i="17"/>
  <c r="AE16" i="23" s="1"/>
  <c r="AG452" i="17"/>
  <c r="AG65" i="23" s="1"/>
  <c r="AG404" i="17"/>
  <c r="AG17" i="23" s="1"/>
  <c r="AG13" i="17"/>
  <c r="Q121" i="17"/>
  <c r="AH137" i="14"/>
  <c r="AH173" i="14"/>
  <c r="AH138" i="14"/>
  <c r="AH127" i="14"/>
  <c r="AH366" i="14"/>
  <c r="AH349" i="14"/>
  <c r="AH367" i="14"/>
  <c r="AH222" i="14"/>
  <c r="AH319" i="14"/>
  <c r="AH315" i="14"/>
  <c r="AH154" i="14"/>
  <c r="AH333" i="14"/>
  <c r="AH302" i="14"/>
  <c r="AH389" i="14"/>
  <c r="AH249" i="14"/>
  <c r="AH294" i="14"/>
  <c r="AH225" i="14"/>
  <c r="AH256" i="14"/>
  <c r="AH228" i="14"/>
  <c r="AH141" i="14"/>
  <c r="AH194" i="14"/>
  <c r="AH275" i="14"/>
  <c r="AH204" i="14"/>
  <c r="AH214" i="14"/>
  <c r="Q285" i="17"/>
  <c r="AH338" i="14"/>
  <c r="AH286" i="14"/>
  <c r="AH207" i="14"/>
  <c r="AH203" i="14"/>
  <c r="AH216" i="14"/>
  <c r="AH206" i="14"/>
  <c r="Q224" i="17"/>
  <c r="AH344" i="14"/>
  <c r="AH192" i="14"/>
  <c r="AH179" i="14"/>
  <c r="Q161" i="17"/>
  <c r="AH153" i="14"/>
  <c r="AH330" i="14"/>
  <c r="AH176" i="14"/>
  <c r="Q123" i="17"/>
  <c r="AH156" i="14"/>
  <c r="AH145" i="14"/>
  <c r="AH150" i="14"/>
  <c r="AH119" i="14"/>
  <c r="AH358" i="14"/>
  <c r="AH351" i="14"/>
  <c r="AH317" i="14"/>
  <c r="AH343" i="14"/>
  <c r="AH346" i="14"/>
  <c r="AH300" i="14"/>
  <c r="AH352" i="14"/>
  <c r="AH257" i="14"/>
  <c r="AH272" i="14"/>
  <c r="AH342" i="14"/>
  <c r="AH230" i="14"/>
  <c r="AH274" i="14"/>
  <c r="AH183" i="14"/>
  <c r="AH258" i="14"/>
  <c r="AH305" i="14"/>
  <c r="AH229" i="14"/>
  <c r="AH339" i="14"/>
  <c r="AH188" i="14"/>
  <c r="AH240" i="14"/>
  <c r="AH163" i="14"/>
  <c r="AH306" i="14"/>
  <c r="AH166" i="14"/>
  <c r="AH182" i="14"/>
  <c r="AH292" i="14"/>
  <c r="Q120" i="17"/>
  <c r="AH144" i="14"/>
  <c r="AH147" i="14"/>
  <c r="AH171" i="14"/>
  <c r="AH129" i="14"/>
  <c r="AH202" i="14"/>
  <c r="AH142" i="14"/>
  <c r="AH303" i="14"/>
  <c r="AH308" i="14"/>
  <c r="AH340" i="14"/>
  <c r="AH368" i="14"/>
  <c r="AH298" i="14"/>
  <c r="AH354" i="14"/>
  <c r="AH373" i="14"/>
  <c r="AH325" i="14"/>
  <c r="AH316" i="14"/>
  <c r="AH390" i="14"/>
  <c r="AH304" i="14"/>
  <c r="AH227" i="14"/>
  <c r="AH191" i="14"/>
  <c r="AH219" i="14"/>
  <c r="AH208" i="14"/>
  <c r="AH185" i="14"/>
  <c r="AH231" i="14"/>
  <c r="AH217" i="14"/>
  <c r="AH244" i="14"/>
  <c r="Q388" i="17"/>
  <c r="AH168" i="14"/>
  <c r="AH355" i="14"/>
  <c r="AH167" i="14"/>
  <c r="AH177" i="14"/>
  <c r="AH328" i="14"/>
  <c r="AH345" i="14"/>
  <c r="AH309" i="14"/>
  <c r="AH381" i="14"/>
  <c r="AH265" i="14"/>
  <c r="AH215" i="14"/>
  <c r="AH233" i="14"/>
  <c r="AH146" i="14"/>
  <c r="AH311" i="14"/>
  <c r="AH250" i="14"/>
  <c r="AH268" i="14"/>
  <c r="Q119" i="17"/>
  <c r="AH128" i="14"/>
  <c r="AH170" i="14"/>
  <c r="AH383" i="14"/>
  <c r="AH357" i="14"/>
  <c r="AH295" i="14"/>
  <c r="AH186" i="14"/>
  <c r="AH143" i="14"/>
  <c r="AH287" i="14"/>
  <c r="Q122" i="17"/>
  <c r="AH136" i="14"/>
  <c r="AH135" i="14"/>
  <c r="AH155" i="14"/>
  <c r="AH148" i="14"/>
  <c r="AH134" i="14"/>
  <c r="AH189" i="14"/>
  <c r="AH248" i="14"/>
  <c r="AH299" i="14"/>
  <c r="AH372" i="14"/>
  <c r="AH341" i="14"/>
  <c r="AH267" i="14"/>
  <c r="AH331" i="14"/>
  <c r="AH364" i="14"/>
  <c r="AH337" i="14"/>
  <c r="AH313" i="14"/>
  <c r="AH301" i="14"/>
  <c r="AH221" i="14"/>
  <c r="AH195" i="14"/>
  <c r="AH193" i="14"/>
  <c r="AH220" i="14"/>
  <c r="AH312" i="14"/>
  <c r="AH172" i="14"/>
  <c r="AH243" i="14"/>
  <c r="AH149" i="14"/>
  <c r="AH190" i="14"/>
  <c r="AH350" i="14"/>
  <c r="AH371" i="14"/>
  <c r="AH269" i="14"/>
  <c r="AH259" i="14"/>
  <c r="AH120" i="14"/>
  <c r="AH152" i="14"/>
  <c r="AH123" i="14"/>
  <c r="AH175" i="14"/>
  <c r="AH132" i="14"/>
  <c r="AH140" i="14"/>
  <c r="AH174" i="14"/>
  <c r="AH293" i="14"/>
  <c r="AH334" i="14"/>
  <c r="AH329" i="14"/>
  <c r="AH226" i="14"/>
  <c r="AH297" i="14"/>
  <c r="AH356" i="14"/>
  <c r="AH380" i="14"/>
  <c r="AH307" i="14"/>
  <c r="AH332" i="14"/>
  <c r="AH266" i="14"/>
  <c r="AH133" i="14"/>
  <c r="AH213" i="14"/>
  <c r="AH180" i="14"/>
  <c r="AH241" i="14"/>
  <c r="AH122" i="14"/>
  <c r="AH201" i="14"/>
  <c r="AH209" i="14"/>
  <c r="AH184" i="14"/>
  <c r="AH131" i="14"/>
  <c r="AH327" i="14"/>
  <c r="AH232" i="14"/>
  <c r="AH247" i="14"/>
  <c r="AH210" i="14"/>
  <c r="AH130" i="14"/>
  <c r="AH121" i="14"/>
  <c r="AH139" i="14"/>
  <c r="AH151" i="14"/>
  <c r="AH353" i="14"/>
  <c r="AH169" i="14"/>
  <c r="AH270" i="14"/>
  <c r="AH374" i="14"/>
  <c r="AH326" i="14"/>
  <c r="AH218" i="14"/>
  <c r="AH296" i="14"/>
  <c r="AH314" i="14"/>
  <c r="AH382" i="14"/>
  <c r="AH290" i="14"/>
  <c r="AH318" i="14"/>
  <c r="AH234" i="14"/>
  <c r="AH178" i="14"/>
  <c r="AH162" i="14"/>
  <c r="AH187" i="14"/>
  <c r="AH271" i="14"/>
  <c r="AH310" i="14"/>
  <c r="AH291" i="14"/>
  <c r="AH205" i="14"/>
  <c r="AH181" i="14"/>
  <c r="AH365" i="14"/>
  <c r="AH273" i="14"/>
  <c r="AH242" i="14"/>
  <c r="AH211" i="24" l="1"/>
  <c r="BL211" i="28" s="1"/>
  <c r="BN211" i="28" s="1"/>
  <c r="AH116" i="19"/>
  <c r="AH166" i="24"/>
  <c r="BL166" i="28" s="1"/>
  <c r="BN166" i="28" s="1"/>
  <c r="AH29" i="19"/>
  <c r="AH169" i="24"/>
  <c r="BL169" i="28" s="1"/>
  <c r="BN169" i="28" s="1"/>
  <c r="AH32" i="19"/>
  <c r="AH38" i="19"/>
  <c r="AH175" i="24"/>
  <c r="BL175" i="28" s="1"/>
  <c r="BN175" i="28" s="1"/>
  <c r="AH34" i="19"/>
  <c r="AH171" i="24"/>
  <c r="BL171" i="28" s="1"/>
  <c r="BN171" i="28" s="1"/>
  <c r="AH92" i="19"/>
  <c r="AH106" i="19"/>
  <c r="AH62" i="19"/>
  <c r="AH235" i="24"/>
  <c r="BL235" i="28" s="1"/>
  <c r="BN235" i="28" s="1"/>
  <c r="AH16" i="18"/>
  <c r="AH53" i="19"/>
  <c r="AH57" i="19"/>
  <c r="AH134" i="24"/>
  <c r="BL134" i="28" s="1"/>
  <c r="BN134" i="28" s="1"/>
  <c r="AH27" i="19"/>
  <c r="AH164" i="24"/>
  <c r="BL164" i="28" s="1"/>
  <c r="BN164" i="28" s="1"/>
  <c r="AH65" i="19"/>
  <c r="AH54" i="19"/>
  <c r="AH52" i="19"/>
  <c r="AH107" i="19"/>
  <c r="AH234" i="24"/>
  <c r="BL234" i="28" s="1"/>
  <c r="BN234" i="28" s="1"/>
  <c r="AH15" i="18"/>
  <c r="AH49" i="19"/>
  <c r="AH200" i="14"/>
  <c r="AH91" i="19"/>
  <c r="AH81" i="19"/>
  <c r="AH79" i="19"/>
  <c r="AH64" i="19"/>
  <c r="AH123" i="19"/>
  <c r="AH218" i="24"/>
  <c r="BL218" i="28" s="1"/>
  <c r="BN218" i="28" s="1"/>
  <c r="AH246" i="14"/>
  <c r="AH95" i="19"/>
  <c r="AH194" i="24"/>
  <c r="BL194" i="28" s="1"/>
  <c r="BN194" i="28" s="1"/>
  <c r="AH253" i="24"/>
  <c r="BL253" i="28" s="1"/>
  <c r="BN253" i="28" s="1"/>
  <c r="AH34" i="18"/>
  <c r="AH157" i="24"/>
  <c r="BL157" i="28" s="1"/>
  <c r="BN157" i="28" s="1"/>
  <c r="AH20" i="19"/>
  <c r="AH88" i="19"/>
  <c r="AH239" i="14"/>
  <c r="AH33" i="19"/>
  <c r="AH170" i="24"/>
  <c r="BL170" i="28" s="1"/>
  <c r="BN170" i="28" s="1"/>
  <c r="AH31" i="19"/>
  <c r="AH168" i="24"/>
  <c r="BL168" i="28" s="1"/>
  <c r="BN168" i="28" s="1"/>
  <c r="AH42" i="19"/>
  <c r="AH179" i="24"/>
  <c r="BL179" i="28" s="1"/>
  <c r="BN179" i="28" s="1"/>
  <c r="AH98" i="19"/>
  <c r="AH197" i="24"/>
  <c r="BL197" i="28" s="1"/>
  <c r="BN197" i="28" s="1"/>
  <c r="AH214" i="24"/>
  <c r="BL214" i="28" s="1"/>
  <c r="BN214" i="28" s="1"/>
  <c r="AH119" i="19"/>
  <c r="AH89" i="19"/>
  <c r="AH255" i="24"/>
  <c r="BL255" i="28" s="1"/>
  <c r="BN255" i="28" s="1"/>
  <c r="AH36" i="18"/>
  <c r="AH177" i="24"/>
  <c r="BL177" i="28" s="1"/>
  <c r="BN177" i="28" s="1"/>
  <c r="AH40" i="19"/>
  <c r="AH56" i="19"/>
  <c r="AH51" i="19"/>
  <c r="AH126" i="24"/>
  <c r="BL126" i="28" s="1"/>
  <c r="BN126" i="28" s="1"/>
  <c r="AH24" i="19"/>
  <c r="AH161" i="24"/>
  <c r="BL161" i="28" s="1"/>
  <c r="BN161" i="28" s="1"/>
  <c r="AH35" i="19"/>
  <c r="AH172" i="24"/>
  <c r="BL172" i="28" s="1"/>
  <c r="BN172" i="28" s="1"/>
  <c r="AH28" i="19"/>
  <c r="AH165" i="24"/>
  <c r="BL165" i="28" s="1"/>
  <c r="BN165" i="28" s="1"/>
  <c r="AH68" i="19"/>
  <c r="AH63" i="19"/>
  <c r="AH67" i="19"/>
  <c r="AH122" i="19"/>
  <c r="AH217" i="24"/>
  <c r="BL217" i="28" s="1"/>
  <c r="BN217" i="28" s="1"/>
  <c r="AH76" i="19"/>
  <c r="AH167" i="24"/>
  <c r="BL167" i="28" s="1"/>
  <c r="BN167" i="28" s="1"/>
  <c r="AH30" i="19"/>
  <c r="AH253" i="14"/>
  <c r="AH237" i="14"/>
  <c r="AH280" i="14"/>
  <c r="AH262" i="14"/>
  <c r="AH10" i="19"/>
  <c r="AH147" i="24"/>
  <c r="BL147" i="28" s="1"/>
  <c r="BN147" i="28" s="1"/>
  <c r="AH198" i="14"/>
  <c r="AH161" i="14"/>
  <c r="AH61" i="19"/>
  <c r="AH212" i="14"/>
  <c r="AH178" i="24"/>
  <c r="BL178" i="28" s="1"/>
  <c r="BN178" i="28" s="1"/>
  <c r="AH41" i="19"/>
  <c r="AH238" i="24"/>
  <c r="BL238" i="28" s="1"/>
  <c r="BN238" i="28" s="1"/>
  <c r="AH19" i="18"/>
  <c r="AH39" i="19"/>
  <c r="AH176" i="24"/>
  <c r="BL176" i="28" s="1"/>
  <c r="BN176" i="28" s="1"/>
  <c r="AH55" i="19"/>
  <c r="AH255" i="14"/>
  <c r="AH104" i="19"/>
  <c r="AH90" i="19"/>
  <c r="AH26" i="19"/>
  <c r="AH163" i="24"/>
  <c r="BL163" i="28" s="1"/>
  <c r="BN163" i="28" s="1"/>
  <c r="AH118" i="24"/>
  <c r="BL118" i="28" s="1"/>
  <c r="BN118" i="28" s="1"/>
  <c r="AH43" i="19"/>
  <c r="AH180" i="24"/>
  <c r="BL180" i="28" s="1"/>
  <c r="BN180" i="28" s="1"/>
  <c r="AH173" i="24"/>
  <c r="BL173" i="28" s="1"/>
  <c r="BN173" i="28" s="1"/>
  <c r="AH36" i="19"/>
  <c r="AH75" i="19"/>
  <c r="AH78" i="19"/>
  <c r="AH224" i="14"/>
  <c r="AH73" i="19"/>
  <c r="AH212" i="24"/>
  <c r="BL212" i="28" s="1"/>
  <c r="BN212" i="28" s="1"/>
  <c r="AH117" i="19"/>
  <c r="AH82" i="19"/>
  <c r="AH209" i="24"/>
  <c r="BL209" i="28" s="1"/>
  <c r="BN209" i="28" s="1"/>
  <c r="AH114" i="19"/>
  <c r="AH69" i="19"/>
  <c r="AH113" i="19"/>
  <c r="AH264" i="14"/>
  <c r="AH278" i="14"/>
  <c r="AH208" i="24"/>
  <c r="BL208" i="28" s="1"/>
  <c r="BN208" i="28" s="1"/>
  <c r="AH247" i="24"/>
  <c r="BL247" i="28" s="1"/>
  <c r="BN247" i="28" s="1"/>
  <c r="AH28" i="18"/>
  <c r="AH10" i="18"/>
  <c r="AH361" i="14"/>
  <c r="AH386" i="14"/>
  <c r="AH377" i="14"/>
  <c r="AH393" i="14"/>
  <c r="AH285" i="14"/>
  <c r="AH322" i="14"/>
  <c r="AH229" i="24"/>
  <c r="BL229" i="28" s="1"/>
  <c r="BN229" i="28" s="1"/>
  <c r="AH237" i="24"/>
  <c r="BL237" i="28" s="1"/>
  <c r="BN237" i="28" s="1"/>
  <c r="AH18" i="18"/>
  <c r="AH11" i="18"/>
  <c r="AH230" i="24"/>
  <c r="BL230" i="28" s="1"/>
  <c r="BN230" i="28" s="1"/>
  <c r="AH261" i="24"/>
  <c r="BL261" i="28" s="1"/>
  <c r="BN261" i="28" s="1"/>
  <c r="AH42" i="18"/>
  <c r="AH56" i="18"/>
  <c r="AH244" i="24"/>
  <c r="BL244" i="28" s="1"/>
  <c r="BN244" i="28" s="1"/>
  <c r="AH25" i="18"/>
  <c r="AH68" i="18"/>
  <c r="AH114" i="18"/>
  <c r="AH291" i="24"/>
  <c r="BL291" i="28" s="1"/>
  <c r="BN291" i="28" s="1"/>
  <c r="AH66" i="18"/>
  <c r="AH97" i="19"/>
  <c r="AH196" i="24"/>
  <c r="BL196" i="28" s="1"/>
  <c r="BN196" i="28" s="1"/>
  <c r="AH80" i="19"/>
  <c r="AH14" i="18"/>
  <c r="AH289" i="14"/>
  <c r="AH233" i="24"/>
  <c r="BL233" i="28" s="1"/>
  <c r="BN233" i="28" s="1"/>
  <c r="AH250" i="24"/>
  <c r="BL250" i="28" s="1"/>
  <c r="BN250" i="28" s="1"/>
  <c r="AH31" i="18"/>
  <c r="AH256" i="24"/>
  <c r="BL256" i="28" s="1"/>
  <c r="BN256" i="28" s="1"/>
  <c r="AH37" i="18"/>
  <c r="AH63" i="18"/>
  <c r="AH40" i="18"/>
  <c r="AH259" i="24"/>
  <c r="BL259" i="28" s="1"/>
  <c r="BN259" i="28" s="1"/>
  <c r="AH62" i="18"/>
  <c r="AH113" i="18"/>
  <c r="AH388" i="14"/>
  <c r="AH290" i="24"/>
  <c r="BL290" i="28" s="1"/>
  <c r="BN290" i="28" s="1"/>
  <c r="AH54" i="18"/>
  <c r="AH106" i="18"/>
  <c r="AH379" i="14"/>
  <c r="AH104" i="18"/>
  <c r="AH61" i="18"/>
  <c r="AH336" i="14"/>
  <c r="AH486" i="14" s="1"/>
  <c r="AH105" i="18"/>
  <c r="AH324" i="14"/>
  <c r="AH49" i="18"/>
  <c r="AH215" i="24"/>
  <c r="BL215" i="28" s="1"/>
  <c r="BN215" i="28" s="1"/>
  <c r="AH120" i="19"/>
  <c r="AH26" i="18"/>
  <c r="AH245" i="24"/>
  <c r="BL245" i="28" s="1"/>
  <c r="BN245" i="28" s="1"/>
  <c r="AH35" i="18"/>
  <c r="AH254" i="24"/>
  <c r="BL254" i="28" s="1"/>
  <c r="BN254" i="28" s="1"/>
  <c r="AH257" i="24"/>
  <c r="BL257" i="28" s="1"/>
  <c r="BN257" i="28" s="1"/>
  <c r="AH38" i="18"/>
  <c r="AH80" i="18"/>
  <c r="AH88" i="18"/>
  <c r="AH363" i="14"/>
  <c r="AH81" i="18"/>
  <c r="AH278" i="24"/>
  <c r="BL278" i="28" s="1"/>
  <c r="BN278" i="28" s="1"/>
  <c r="AH97" i="18"/>
  <c r="AH105" i="19"/>
  <c r="AH57" i="18"/>
  <c r="AH121" i="19"/>
  <c r="AH216" i="24"/>
  <c r="BL216" i="28" s="1"/>
  <c r="BN216" i="28" s="1"/>
  <c r="AH239" i="24"/>
  <c r="BL239" i="28" s="1"/>
  <c r="BN239" i="28" s="1"/>
  <c r="AH20" i="18"/>
  <c r="AH240" i="24"/>
  <c r="BL240" i="28" s="1"/>
  <c r="BN240" i="28" s="1"/>
  <c r="AH21" i="18"/>
  <c r="AH55" i="18"/>
  <c r="AH252" i="24"/>
  <c r="BL252" i="28" s="1"/>
  <c r="BN252" i="28" s="1"/>
  <c r="AH33" i="18"/>
  <c r="AH78" i="18"/>
  <c r="AH76" i="18"/>
  <c r="AH139" i="24"/>
  <c r="BL139" i="28" s="1"/>
  <c r="BN139" i="28" s="1"/>
  <c r="AH151" i="24"/>
  <c r="BL151" i="28" s="1"/>
  <c r="BN151" i="28" s="1"/>
  <c r="AH14" i="19"/>
  <c r="AH165" i="14"/>
  <c r="AH66" i="19"/>
  <c r="AH74" i="19"/>
  <c r="AH115" i="19"/>
  <c r="AH210" i="24"/>
  <c r="BL210" i="28" s="1"/>
  <c r="BN210" i="28" s="1"/>
  <c r="AH77" i="19"/>
  <c r="AH241" i="24"/>
  <c r="BL241" i="28" s="1"/>
  <c r="BN241" i="28" s="1"/>
  <c r="AH22" i="18"/>
  <c r="AH24" i="18"/>
  <c r="AH243" i="24"/>
  <c r="BL243" i="28" s="1"/>
  <c r="BN243" i="28" s="1"/>
  <c r="AH39" i="18"/>
  <c r="AH258" i="24"/>
  <c r="BL258" i="28" s="1"/>
  <c r="BN258" i="28" s="1"/>
  <c r="AH276" i="24"/>
  <c r="BL276" i="28" s="1"/>
  <c r="BN276" i="28" s="1"/>
  <c r="AH95" i="18"/>
  <c r="AH370" i="14"/>
  <c r="AH50" i="18"/>
  <c r="AH53" i="18"/>
  <c r="AH65" i="18"/>
  <c r="AH69" i="18"/>
  <c r="AH92" i="18"/>
  <c r="AH70" i="18"/>
  <c r="AH262" i="24"/>
  <c r="BL262" i="28" s="1"/>
  <c r="BN262" i="28" s="1"/>
  <c r="AH43" i="18"/>
  <c r="AH51" i="18"/>
  <c r="AH98" i="18"/>
  <c r="AH279" i="24"/>
  <c r="BL279" i="28" s="1"/>
  <c r="BN279" i="28" s="1"/>
  <c r="AH58" i="18"/>
  <c r="AH96" i="18"/>
  <c r="AH277" i="24"/>
  <c r="BL277" i="28" s="1"/>
  <c r="BN277" i="28" s="1"/>
  <c r="AH107" i="18"/>
  <c r="AH64" i="18"/>
  <c r="AH67" i="18"/>
  <c r="AH70" i="19"/>
  <c r="AH30" i="18"/>
  <c r="AH249" i="24"/>
  <c r="BL249" i="28" s="1"/>
  <c r="BN249" i="28" s="1"/>
  <c r="AH118" i="19"/>
  <c r="AH213" i="24"/>
  <c r="BL213" i="28" s="1"/>
  <c r="BN213" i="28" s="1"/>
  <c r="AH236" i="24"/>
  <c r="BL236" i="28" s="1"/>
  <c r="BN236" i="28" s="1"/>
  <c r="AH17" i="18"/>
  <c r="AH242" i="24"/>
  <c r="BL242" i="28" s="1"/>
  <c r="BN242" i="28" s="1"/>
  <c r="AH23" i="18"/>
  <c r="AH248" i="24"/>
  <c r="BL248" i="28" s="1"/>
  <c r="BN248" i="28" s="1"/>
  <c r="AH29" i="18"/>
  <c r="AH32" i="18"/>
  <c r="AH251" i="24"/>
  <c r="BL251" i="28" s="1"/>
  <c r="BN251" i="28" s="1"/>
  <c r="AH260" i="24"/>
  <c r="BL260" i="28" s="1"/>
  <c r="BN260" i="28" s="1"/>
  <c r="AH41" i="18"/>
  <c r="AH91" i="18"/>
  <c r="AH89" i="18"/>
  <c r="AH17" i="19"/>
  <c r="AH154" i="24"/>
  <c r="BL154" i="28" s="1"/>
  <c r="BN154" i="28" s="1"/>
  <c r="AH159" i="24"/>
  <c r="BL159" i="28" s="1"/>
  <c r="BN159" i="28" s="1"/>
  <c r="AH22" i="19"/>
  <c r="AH195" i="24"/>
  <c r="BL195" i="28" s="1"/>
  <c r="BN195" i="28" s="1"/>
  <c r="AH96" i="19"/>
  <c r="AH52" i="18"/>
  <c r="AH246" i="24"/>
  <c r="BL246" i="28" s="1"/>
  <c r="BN246" i="28" s="1"/>
  <c r="AH27" i="18"/>
  <c r="AH75" i="18"/>
  <c r="AH73" i="18"/>
  <c r="AH348" i="14"/>
  <c r="AH74" i="18"/>
  <c r="AH77" i="18"/>
  <c r="AH125" i="24"/>
  <c r="BL125" i="28" s="1"/>
  <c r="BN125" i="28" s="1"/>
  <c r="AH37" i="19"/>
  <c r="AH174" i="24"/>
  <c r="BL174" i="28" s="1"/>
  <c r="BN174" i="28" s="1"/>
  <c r="AH25" i="19"/>
  <c r="AH162" i="24"/>
  <c r="BL162" i="28" s="1"/>
  <c r="BN162" i="28" s="1"/>
  <c r="AH127" i="24"/>
  <c r="BL127" i="28" s="1"/>
  <c r="BN127" i="28" s="1"/>
  <c r="AH82" i="18"/>
  <c r="AH90" i="18"/>
  <c r="AH131" i="24"/>
  <c r="BL131" i="28" s="1"/>
  <c r="BN131" i="28" s="1"/>
  <c r="AH136" i="24"/>
  <c r="BL136" i="28" s="1"/>
  <c r="BN136" i="28" s="1"/>
  <c r="AH117" i="24"/>
  <c r="BL117" i="28" s="1"/>
  <c r="BN117" i="28" s="1"/>
  <c r="AH119" i="24"/>
  <c r="BL119" i="28" s="1"/>
  <c r="BN119" i="28" s="1"/>
  <c r="AH18" i="19"/>
  <c r="AH155" i="24"/>
  <c r="BL155" i="28" s="1"/>
  <c r="BN155" i="28" s="1"/>
  <c r="AH50" i="19"/>
  <c r="AH118" i="14"/>
  <c r="AH489" i="14" s="1"/>
  <c r="AH112" i="24"/>
  <c r="BL112" i="28" s="1"/>
  <c r="BN112" i="28" s="1"/>
  <c r="AH126" i="14"/>
  <c r="AH138" i="24"/>
  <c r="BL138" i="28" s="1"/>
  <c r="BN138" i="28" s="1"/>
  <c r="AH124" i="24"/>
  <c r="BL124" i="28" s="1"/>
  <c r="BN124" i="28" s="1"/>
  <c r="AH23" i="19"/>
  <c r="AH160" i="24"/>
  <c r="BL160" i="28" s="1"/>
  <c r="BN160" i="28" s="1"/>
  <c r="AH133" i="24"/>
  <c r="BL133" i="28" s="1"/>
  <c r="BN133" i="28" s="1"/>
  <c r="AH152" i="24"/>
  <c r="BL152" i="28" s="1"/>
  <c r="BN152" i="28" s="1"/>
  <c r="AH15" i="19"/>
  <c r="AH114" i="24"/>
  <c r="BL114" i="28" s="1"/>
  <c r="BN114" i="28" s="1"/>
  <c r="AH135" i="24"/>
  <c r="BL135" i="28" s="1"/>
  <c r="BN135" i="28" s="1"/>
  <c r="AH123" i="24"/>
  <c r="BL123" i="28" s="1"/>
  <c r="BN123" i="28" s="1"/>
  <c r="AH128" i="24"/>
  <c r="BL128" i="28" s="1"/>
  <c r="BN128" i="28" s="1"/>
  <c r="AH140" i="24"/>
  <c r="BL140" i="28" s="1"/>
  <c r="BN140" i="28" s="1"/>
  <c r="AH79" i="18"/>
  <c r="AH156" i="24"/>
  <c r="BL156" i="28" s="1"/>
  <c r="BN156" i="28" s="1"/>
  <c r="AH19" i="19"/>
  <c r="AH130" i="24"/>
  <c r="BL130" i="28" s="1"/>
  <c r="BN130" i="28" s="1"/>
  <c r="AH21" i="19"/>
  <c r="AH158" i="24"/>
  <c r="BL158" i="28" s="1"/>
  <c r="BN158" i="28" s="1"/>
  <c r="AH116" i="24"/>
  <c r="BL116" i="28" s="1"/>
  <c r="BN116" i="28" s="1"/>
  <c r="AH115" i="24"/>
  <c r="BL115" i="28" s="1"/>
  <c r="BN115" i="28" s="1"/>
  <c r="AH137" i="24"/>
  <c r="BL137" i="28" s="1"/>
  <c r="BN137" i="28" s="1"/>
  <c r="AH120" i="24"/>
  <c r="BL120" i="28" s="1"/>
  <c r="BN120" i="28" s="1"/>
  <c r="AH16" i="19"/>
  <c r="AH153" i="24"/>
  <c r="BL153" i="28" s="1"/>
  <c r="BN153" i="28" s="1"/>
  <c r="AH132" i="24"/>
  <c r="BL132" i="28" s="1"/>
  <c r="BN132" i="28" s="1"/>
  <c r="AH141" i="24"/>
  <c r="BL141" i="28" s="1"/>
  <c r="BN141" i="28" s="1"/>
  <c r="AH122" i="24"/>
  <c r="BL122" i="28" s="1"/>
  <c r="BN122" i="28" s="1"/>
  <c r="AH11" i="19"/>
  <c r="AH148" i="24"/>
  <c r="BL148" i="28" s="1"/>
  <c r="BN148" i="28" s="1"/>
  <c r="AH58" i="19"/>
  <c r="AH121" i="24"/>
  <c r="BL121" i="28" s="1"/>
  <c r="BN121" i="28" s="1"/>
  <c r="AH113" i="24"/>
  <c r="BL113" i="28" s="1"/>
  <c r="BN113" i="28" s="1"/>
  <c r="AH129" i="24"/>
  <c r="BL129" i="28" s="1"/>
  <c r="BN129" i="28" s="1"/>
  <c r="AG130" i="19"/>
  <c r="AG225" i="24"/>
  <c r="BI225" i="28" s="1"/>
  <c r="BK225" i="28" s="1"/>
  <c r="AH487" i="14"/>
  <c r="AH443" i="14"/>
  <c r="AH446" i="14"/>
  <c r="AH445" i="14"/>
  <c r="AH444" i="14"/>
  <c r="AJ496" i="17"/>
  <c r="AJ100" i="25"/>
  <c r="BS100" i="28" s="1"/>
  <c r="AI111" i="23"/>
  <c r="AJ112" i="17"/>
  <c r="AI389" i="25"/>
  <c r="BP389" i="28" s="1"/>
  <c r="AJ32" i="25"/>
  <c r="BS32" i="28" s="1"/>
  <c r="AJ418" i="17"/>
  <c r="BK59" i="28"/>
  <c r="BK12" i="28"/>
  <c r="BK354" i="28"/>
  <c r="BK355" i="28"/>
  <c r="BK313" i="28"/>
  <c r="BK358" i="28"/>
  <c r="BK324" i="28"/>
  <c r="BK322" i="28"/>
  <c r="BK316" i="28"/>
  <c r="AJ89" i="25"/>
  <c r="BS89" i="28" s="1"/>
  <c r="AJ480" i="17"/>
  <c r="AH67" i="25"/>
  <c r="BM67" i="28" s="1"/>
  <c r="AF62" i="20"/>
  <c r="AG383" i="24"/>
  <c r="BI383" i="28" s="1"/>
  <c r="BK383" i="28" s="1"/>
  <c r="AG105" i="20"/>
  <c r="AH42" i="24"/>
  <c r="BL42" i="28" s="1"/>
  <c r="BN42" i="28" s="1"/>
  <c r="AH428" i="14"/>
  <c r="AG96" i="24"/>
  <c r="BI96" i="28" s="1"/>
  <c r="BK96" i="28" s="1"/>
  <c r="AH417" i="14"/>
  <c r="AH31" i="24"/>
  <c r="BL31" i="28" s="1"/>
  <c r="BN31" i="28" s="1"/>
  <c r="AH63" i="24"/>
  <c r="BL63" i="28" s="1"/>
  <c r="AH454" i="14"/>
  <c r="AH478" i="14"/>
  <c r="AH87" i="24"/>
  <c r="BL87" i="28" s="1"/>
  <c r="BN87" i="28" s="1"/>
  <c r="AH71" i="24"/>
  <c r="BL71" i="28" s="1"/>
  <c r="AH462" i="14"/>
  <c r="AH69" i="24"/>
  <c r="BL69" i="28" s="1"/>
  <c r="BN69" i="28" s="1"/>
  <c r="AH460" i="14"/>
  <c r="AH84" i="24"/>
  <c r="BL84" i="28" s="1"/>
  <c r="BN84" i="28" s="1"/>
  <c r="AH475" i="14"/>
  <c r="AH437" i="14"/>
  <c r="AH51" i="24"/>
  <c r="BL51" i="28" s="1"/>
  <c r="BN51" i="28" s="1"/>
  <c r="AH14" i="24"/>
  <c r="BL14" i="28" s="1"/>
  <c r="BN14" i="28" s="1"/>
  <c r="AH400" i="14"/>
  <c r="AH13" i="14"/>
  <c r="AH470" i="14"/>
  <c r="AH79" i="24"/>
  <c r="BL79" i="28" s="1"/>
  <c r="BN79" i="28" s="1"/>
  <c r="AH442" i="14"/>
  <c r="AH55" i="14"/>
  <c r="AH37" i="24"/>
  <c r="BL37" i="28" s="1"/>
  <c r="AH423" i="14"/>
  <c r="AH414" i="14"/>
  <c r="AH28" i="24"/>
  <c r="BL28" i="28" s="1"/>
  <c r="AH82" i="24"/>
  <c r="BL82" i="28" s="1"/>
  <c r="BN82" i="28" s="1"/>
  <c r="AH473" i="14"/>
  <c r="AH438" i="14"/>
  <c r="AH52" i="24"/>
  <c r="BL52" i="28" s="1"/>
  <c r="BN52" i="28" s="1"/>
  <c r="AH46" i="24"/>
  <c r="BL46" i="28" s="1"/>
  <c r="BN46" i="28" s="1"/>
  <c r="AH432" i="14"/>
  <c r="AH433" i="14"/>
  <c r="AH47" i="24"/>
  <c r="BL47" i="28" s="1"/>
  <c r="BN47" i="28" s="1"/>
  <c r="AH429" i="14"/>
  <c r="AH43" i="24"/>
  <c r="BL43" i="28" s="1"/>
  <c r="BN43" i="28" s="1"/>
  <c r="AG63" i="14"/>
  <c r="AG9" i="14" s="1"/>
  <c r="AH34" i="24"/>
  <c r="BL34" i="28" s="1"/>
  <c r="AH420" i="14"/>
  <c r="AH62" i="24"/>
  <c r="BL62" i="28" s="1"/>
  <c r="AH453" i="14"/>
  <c r="AG12" i="20"/>
  <c r="AG300" i="24"/>
  <c r="BI300" i="28" s="1"/>
  <c r="BK300" i="28" s="1"/>
  <c r="AH23" i="24"/>
  <c r="BL23" i="28" s="1"/>
  <c r="AH409" i="14"/>
  <c r="AH77" i="24"/>
  <c r="BL77" i="28" s="1"/>
  <c r="BN77" i="28" s="1"/>
  <c r="AH468" i="14"/>
  <c r="AG54" i="20"/>
  <c r="AG342" i="24"/>
  <c r="BI342" i="28" s="1"/>
  <c r="AH68" i="24"/>
  <c r="BL68" i="28" s="1"/>
  <c r="AH459" i="14"/>
  <c r="AH33" i="24"/>
  <c r="BL33" i="28" s="1"/>
  <c r="BN33" i="28" s="1"/>
  <c r="AH419" i="14"/>
  <c r="AH29" i="24"/>
  <c r="BL29" i="28" s="1"/>
  <c r="AH415" i="14"/>
  <c r="AH410" i="14"/>
  <c r="AH24" i="24"/>
  <c r="BL24" i="28" s="1"/>
  <c r="AH89" i="24"/>
  <c r="BL89" i="28" s="1"/>
  <c r="BN89" i="28" s="1"/>
  <c r="AH480" i="14"/>
  <c r="AH90" i="24"/>
  <c r="BL90" i="28" s="1"/>
  <c r="BN90" i="28" s="1"/>
  <c r="AH481" i="14"/>
  <c r="AG346" i="24"/>
  <c r="BI346" i="28" s="1"/>
  <c r="AH64" i="14"/>
  <c r="AG63" i="20"/>
  <c r="AH73" i="24"/>
  <c r="BL73" i="28" s="1"/>
  <c r="AH464" i="14"/>
  <c r="AH70" i="24"/>
  <c r="BL70" i="28" s="1"/>
  <c r="BN70" i="28" s="1"/>
  <c r="AH461" i="14"/>
  <c r="AH456" i="14"/>
  <c r="AH65" i="24"/>
  <c r="BL65" i="28" s="1"/>
  <c r="AH469" i="14"/>
  <c r="AH78" i="24"/>
  <c r="BL78" i="28" s="1"/>
  <c r="BN78" i="28" s="1"/>
  <c r="AH75" i="24"/>
  <c r="BL75" i="28" s="1"/>
  <c r="BN75" i="28" s="1"/>
  <c r="AH466" i="14"/>
  <c r="AH407" i="14"/>
  <c r="AH21" i="24"/>
  <c r="BL21" i="28" s="1"/>
  <c r="AH424" i="14"/>
  <c r="AH38" i="24"/>
  <c r="BL38" i="28" s="1"/>
  <c r="BN38" i="28" s="1"/>
  <c r="AH22" i="24"/>
  <c r="BL22" i="28" s="1"/>
  <c r="AH408" i="14"/>
  <c r="AH463" i="14"/>
  <c r="AH72" i="24"/>
  <c r="BL72" i="28" s="1"/>
  <c r="BN72" i="28" s="1"/>
  <c r="AH19" i="24"/>
  <c r="BL19" i="28" s="1"/>
  <c r="AH405" i="14"/>
  <c r="AH20" i="24"/>
  <c r="BL20" i="28" s="1"/>
  <c r="AH406" i="14"/>
  <c r="AG111" i="20"/>
  <c r="AG389" i="24"/>
  <c r="BI389" i="28" s="1"/>
  <c r="BK389" i="28" s="1"/>
  <c r="AH112" i="14"/>
  <c r="AH106" i="14" s="1"/>
  <c r="AF8" i="20"/>
  <c r="AF296" i="24"/>
  <c r="BF296" i="28" s="1"/>
  <c r="AG93" i="24"/>
  <c r="BI93" i="28" s="1"/>
  <c r="BK93" i="28" s="1"/>
  <c r="AG11" i="24"/>
  <c r="BI11" i="28" s="1"/>
  <c r="AH430" i="14"/>
  <c r="AH44" i="24"/>
  <c r="BL44" i="28" s="1"/>
  <c r="BN44" i="28" s="1"/>
  <c r="AH467" i="14"/>
  <c r="AH76" i="24"/>
  <c r="BL76" i="28" s="1"/>
  <c r="BN76" i="28" s="1"/>
  <c r="AH67" i="24"/>
  <c r="BL67" i="28" s="1"/>
  <c r="AH458" i="14"/>
  <c r="AH477" i="14"/>
  <c r="AH86" i="24"/>
  <c r="BL86" i="28" s="1"/>
  <c r="BN86" i="28" s="1"/>
  <c r="AH97" i="24"/>
  <c r="BL97" i="28" s="1"/>
  <c r="BN97" i="28" s="1"/>
  <c r="AH493" i="14"/>
  <c r="AH27" i="24"/>
  <c r="BL27" i="28" s="1"/>
  <c r="AH413" i="14"/>
  <c r="AH471" i="14"/>
  <c r="AH80" i="24"/>
  <c r="BL80" i="28" s="1"/>
  <c r="AH465" i="14"/>
  <c r="AH74" i="24"/>
  <c r="BL74" i="28" s="1"/>
  <c r="BN74" i="28" s="1"/>
  <c r="AH495" i="14"/>
  <c r="AH99" i="24"/>
  <c r="BL99" i="28" s="1"/>
  <c r="BN99" i="28" s="1"/>
  <c r="AH497" i="14"/>
  <c r="AH101" i="24"/>
  <c r="BL101" i="28" s="1"/>
  <c r="BN101" i="28" s="1"/>
  <c r="AH18" i="24"/>
  <c r="BL18" i="28" s="1"/>
  <c r="AH404" i="14"/>
  <c r="AH17" i="14"/>
  <c r="AH25" i="24"/>
  <c r="BL25" i="28" s="1"/>
  <c r="BN25" i="28" s="1"/>
  <c r="AH411" i="14"/>
  <c r="AG98" i="20"/>
  <c r="AG484" i="14"/>
  <c r="AG449" i="14" s="1"/>
  <c r="AH99" i="14"/>
  <c r="AH36" i="24"/>
  <c r="BL36" i="28" s="1"/>
  <c r="AH422" i="14"/>
  <c r="AG299" i="24"/>
  <c r="BI299" i="28" s="1"/>
  <c r="AG11" i="20"/>
  <c r="AG397" i="14"/>
  <c r="AH12" i="14"/>
  <c r="AH426" i="14"/>
  <c r="AH40" i="24"/>
  <c r="BL40" i="28" s="1"/>
  <c r="BN40" i="28" s="1"/>
  <c r="AH50" i="24"/>
  <c r="BL50" i="28" s="1"/>
  <c r="BN50" i="28" s="1"/>
  <c r="AH436" i="14"/>
  <c r="AH49" i="14"/>
  <c r="AH98" i="24"/>
  <c r="BL98" i="28" s="1"/>
  <c r="BN98" i="28" s="1"/>
  <c r="AH494" i="14"/>
  <c r="AH431" i="14"/>
  <c r="AH45" i="24"/>
  <c r="BL45" i="28" s="1"/>
  <c r="BN45" i="28" s="1"/>
  <c r="AH455" i="14"/>
  <c r="AH64" i="24"/>
  <c r="BL64" i="28" s="1"/>
  <c r="AH81" i="24"/>
  <c r="BL81" i="28" s="1"/>
  <c r="BN81" i="28" s="1"/>
  <c r="AH472" i="14"/>
  <c r="AH35" i="24"/>
  <c r="BL35" i="28" s="1"/>
  <c r="AH421" i="14"/>
  <c r="AG16" i="20"/>
  <c r="AG304" i="24"/>
  <c r="BI304" i="28" s="1"/>
  <c r="AH83" i="24"/>
  <c r="BL83" i="28" s="1"/>
  <c r="BN83" i="28" s="1"/>
  <c r="AH474" i="14"/>
  <c r="AH53" i="24"/>
  <c r="BL53" i="28" s="1"/>
  <c r="BN53" i="28" s="1"/>
  <c r="AH439" i="14"/>
  <c r="AH30" i="24"/>
  <c r="BL30" i="28" s="1"/>
  <c r="AH416" i="14"/>
  <c r="AH26" i="24"/>
  <c r="BL26" i="28" s="1"/>
  <c r="AH412" i="14"/>
  <c r="AH41" i="24"/>
  <c r="BL41" i="28" s="1"/>
  <c r="BN41" i="28" s="1"/>
  <c r="AH427" i="14"/>
  <c r="AH85" i="24"/>
  <c r="BL85" i="28" s="1"/>
  <c r="BN85" i="28" s="1"/>
  <c r="AH476" i="14"/>
  <c r="AG48" i="20"/>
  <c r="AG336" i="24"/>
  <c r="BI336" i="28" s="1"/>
  <c r="BK336" i="28" s="1"/>
  <c r="AH65" i="14"/>
  <c r="AH61" i="24"/>
  <c r="BL61" i="28" s="1"/>
  <c r="AH452" i="14"/>
  <c r="AH39" i="24"/>
  <c r="BL39" i="28" s="1"/>
  <c r="AH425" i="14"/>
  <c r="AH496" i="14"/>
  <c r="AH100" i="24"/>
  <c r="BL100" i="28" s="1"/>
  <c r="BN100" i="28" s="1"/>
  <c r="AH66" i="24"/>
  <c r="BL66" i="28" s="1"/>
  <c r="AH457" i="14"/>
  <c r="AH479" i="14"/>
  <c r="AH88" i="24"/>
  <c r="BL88" i="28" s="1"/>
  <c r="BN88" i="28" s="1"/>
  <c r="AH15" i="24"/>
  <c r="BL15" i="28" s="1"/>
  <c r="BN15" i="28" s="1"/>
  <c r="AH401" i="14"/>
  <c r="AH32" i="24"/>
  <c r="BL32" i="28" s="1"/>
  <c r="BN32" i="28" s="1"/>
  <c r="AH418" i="14"/>
  <c r="AG64" i="20"/>
  <c r="AG347" i="24"/>
  <c r="BI347" i="28" s="1"/>
  <c r="AG52" i="25"/>
  <c r="BJ52" i="28" s="1"/>
  <c r="AJ477" i="17"/>
  <c r="AJ86" i="25"/>
  <c r="BS86" i="28" s="1"/>
  <c r="AH43" i="23"/>
  <c r="AH331" i="25"/>
  <c r="BM331" i="28" s="1"/>
  <c r="AI44" i="17"/>
  <c r="AG38" i="23"/>
  <c r="AG326" i="25"/>
  <c r="BJ326" i="28" s="1"/>
  <c r="BK326" i="28" s="1"/>
  <c r="AH39" i="17"/>
  <c r="AJ100" i="17"/>
  <c r="AL81" i="25"/>
  <c r="BY81" i="28" s="1"/>
  <c r="AG50" i="17"/>
  <c r="AG436" i="17" s="1"/>
  <c r="AG49" i="23" s="1"/>
  <c r="AF337" i="25"/>
  <c r="BG337" i="28" s="1"/>
  <c r="AJ90" i="25"/>
  <c r="BS90" i="28" s="1"/>
  <c r="AJ481" i="17"/>
  <c r="AF435" i="17"/>
  <c r="AF48" i="23" s="1"/>
  <c r="AF58" i="25"/>
  <c r="BG58" i="28" s="1"/>
  <c r="BH58" i="28" s="1"/>
  <c r="AH359" i="25"/>
  <c r="BM359" i="28" s="1"/>
  <c r="AI77" i="17"/>
  <c r="AH76" i="23"/>
  <c r="AH73" i="23"/>
  <c r="AI74" i="17"/>
  <c r="AH356" i="25"/>
  <c r="BM356" i="28" s="1"/>
  <c r="AH71" i="23"/>
  <c r="AH41" i="23"/>
  <c r="Q9" i="22"/>
  <c r="Q72" i="22"/>
  <c r="AH37" i="25"/>
  <c r="BM37" i="28" s="1"/>
  <c r="AL88" i="25"/>
  <c r="BY88" i="28" s="1"/>
  <c r="AG55" i="25"/>
  <c r="BJ55" i="28" s="1"/>
  <c r="BK55" i="28" s="1"/>
  <c r="AF27" i="25"/>
  <c r="BG27" i="28" s="1"/>
  <c r="BH27" i="28" s="1"/>
  <c r="AH68" i="25"/>
  <c r="BM68" i="28" s="1"/>
  <c r="AJ385" i="25"/>
  <c r="BS385" i="28" s="1"/>
  <c r="AH312" i="25"/>
  <c r="BM312" i="28" s="1"/>
  <c r="AG367" i="25"/>
  <c r="BJ367" i="28" s="1"/>
  <c r="BK367" i="28" s="1"/>
  <c r="AJ85" i="25"/>
  <c r="BS85" i="28" s="1"/>
  <c r="AF347" i="25"/>
  <c r="BG347" i="28" s="1"/>
  <c r="BH347" i="28" s="1"/>
  <c r="AH35" i="25"/>
  <c r="BM35" i="28" s="1"/>
  <c r="AG19" i="25"/>
  <c r="BJ19" i="28" s="1"/>
  <c r="BK19" i="28" s="1"/>
  <c r="AG353" i="25"/>
  <c r="BJ353" i="28" s="1"/>
  <c r="BK353" i="28" s="1"/>
  <c r="AJ87" i="25"/>
  <c r="BS87" i="28" s="1"/>
  <c r="AI93" i="25"/>
  <c r="BP93" i="28" s="1"/>
  <c r="AJ77" i="25"/>
  <c r="BS77" i="28" s="1"/>
  <c r="AH357" i="25"/>
  <c r="BM357" i="28" s="1"/>
  <c r="AL75" i="25"/>
  <c r="BY75" i="28" s="1"/>
  <c r="AG21" i="25"/>
  <c r="BJ21" i="28" s="1"/>
  <c r="BK21" i="28" s="1"/>
  <c r="AG315" i="25"/>
  <c r="BJ315" i="28" s="1"/>
  <c r="BK315" i="28" s="1"/>
  <c r="AJ371" i="25"/>
  <c r="BS371" i="28" s="1"/>
  <c r="AI465" i="17"/>
  <c r="AI78" i="23" s="1"/>
  <c r="AI74" i="25"/>
  <c r="BP74" i="28" s="1"/>
  <c r="AI15" i="25"/>
  <c r="BP15" i="28" s="1"/>
  <c r="AL146" i="25"/>
  <c r="BY146" i="28" s="1"/>
  <c r="AL9" i="22"/>
  <c r="AE11" i="25"/>
  <c r="BD11" i="28" s="1"/>
  <c r="BE11" i="28" s="1"/>
  <c r="AH40" i="25"/>
  <c r="BM40" i="28" s="1"/>
  <c r="AJ369" i="25"/>
  <c r="BS369" i="28" s="1"/>
  <c r="AG317" i="25"/>
  <c r="BJ317" i="28" s="1"/>
  <c r="BK317" i="28" s="1"/>
  <c r="AH332" i="25"/>
  <c r="BM332" i="28" s="1"/>
  <c r="AI14" i="25"/>
  <c r="BP14" i="28" s="1"/>
  <c r="AG64" i="25"/>
  <c r="BJ64" i="28" s="1"/>
  <c r="BK64" i="28" s="1"/>
  <c r="AI47" i="25"/>
  <c r="BP47" i="28" s="1"/>
  <c r="AH51" i="25"/>
  <c r="BM51" i="28" s="1"/>
  <c r="AG20" i="25"/>
  <c r="BJ20" i="28" s="1"/>
  <c r="BK20" i="28" s="1"/>
  <c r="AG339" i="25"/>
  <c r="BJ339" i="28" s="1"/>
  <c r="AL33" i="25"/>
  <c r="BY33" i="28" s="1"/>
  <c r="AL228" i="25"/>
  <c r="BY228" i="28" s="1"/>
  <c r="AG299" i="25"/>
  <c r="BJ299" i="28" s="1"/>
  <c r="AD296" i="25"/>
  <c r="BA296" i="28" s="1"/>
  <c r="BB296" i="28" s="1"/>
  <c r="AG13" i="25"/>
  <c r="BJ13" i="28" s="1"/>
  <c r="AG96" i="25"/>
  <c r="BJ96" i="28" s="1"/>
  <c r="AJ365" i="25"/>
  <c r="BS365" i="28" s="1"/>
  <c r="AG352" i="25"/>
  <c r="BJ352" i="28" s="1"/>
  <c r="BK352" i="28" s="1"/>
  <c r="AJ386" i="25"/>
  <c r="BS386" i="28" s="1"/>
  <c r="AI318" i="25"/>
  <c r="BP318" i="28" s="1"/>
  <c r="AG62" i="25"/>
  <c r="BJ62" i="28" s="1"/>
  <c r="BK62" i="28" s="1"/>
  <c r="AG323" i="25"/>
  <c r="BJ323" i="28" s="1"/>
  <c r="BK323" i="28" s="1"/>
  <c r="AH333" i="25"/>
  <c r="BM333" i="28" s="1"/>
  <c r="AG24" i="25"/>
  <c r="BJ24" i="28" s="1"/>
  <c r="BK24" i="28" s="1"/>
  <c r="AL97" i="25"/>
  <c r="BY97" i="28" s="1"/>
  <c r="AG23" i="25"/>
  <c r="BJ23" i="28" s="1"/>
  <c r="BK23" i="28" s="1"/>
  <c r="AG346" i="25"/>
  <c r="BJ346" i="28" s="1"/>
  <c r="AG321" i="25"/>
  <c r="BJ321" i="28" s="1"/>
  <c r="BK321" i="28" s="1"/>
  <c r="AG305" i="25"/>
  <c r="BJ305" i="28" s="1"/>
  <c r="BK305" i="28" s="1"/>
  <c r="AL187" i="25"/>
  <c r="BY187" i="28" s="1"/>
  <c r="AL72" i="22"/>
  <c r="AG388" i="25"/>
  <c r="BJ388" i="28" s="1"/>
  <c r="AK225" i="25"/>
  <c r="BV225" i="28" s="1"/>
  <c r="AK130" i="22"/>
  <c r="AL79" i="25"/>
  <c r="BY79" i="28" s="1"/>
  <c r="AG22" i="25"/>
  <c r="BJ22" i="28" s="1"/>
  <c r="BK22" i="28" s="1"/>
  <c r="AH26" i="25"/>
  <c r="BM26" i="28" s="1"/>
  <c r="AJ76" i="25"/>
  <c r="BS76" i="28" s="1"/>
  <c r="AE304" i="25"/>
  <c r="BD304" i="28" s="1"/>
  <c r="BE304" i="28" s="1"/>
  <c r="AG348" i="25"/>
  <c r="BJ348" i="28" s="1"/>
  <c r="BK348" i="28" s="1"/>
  <c r="AL289" i="25"/>
  <c r="BY289" i="28" s="1"/>
  <c r="AH53" i="25"/>
  <c r="BM53" i="28" s="1"/>
  <c r="AJ370" i="25"/>
  <c r="BS370" i="28" s="1"/>
  <c r="AH71" i="25"/>
  <c r="BM71" i="28" s="1"/>
  <c r="AH43" i="25"/>
  <c r="BM43" i="28" s="1"/>
  <c r="AG328" i="25"/>
  <c r="BJ328" i="28" s="1"/>
  <c r="AG360" i="25"/>
  <c r="BJ360" i="28" s="1"/>
  <c r="BK360" i="28" s="1"/>
  <c r="AG63" i="25"/>
  <c r="BJ63" i="28" s="1"/>
  <c r="BK63" i="28" s="1"/>
  <c r="Q146" i="25"/>
  <c r="Q187" i="25"/>
  <c r="Q228" i="25"/>
  <c r="R228" i="28" s="1"/>
  <c r="Q289" i="25"/>
  <c r="R289" i="28" s="1"/>
  <c r="AI72" i="17"/>
  <c r="AH354" i="25"/>
  <c r="BM354" i="28" s="1"/>
  <c r="AH329" i="25"/>
  <c r="BM329" i="28" s="1"/>
  <c r="AI42" i="17"/>
  <c r="AH29" i="25"/>
  <c r="BM29" i="28" s="1"/>
  <c r="AH415" i="17"/>
  <c r="AF449" i="17"/>
  <c r="AF62" i="23" s="1"/>
  <c r="AI38" i="25"/>
  <c r="BP38" i="28" s="1"/>
  <c r="AI424" i="17"/>
  <c r="AG455" i="17"/>
  <c r="AG68" i="23" s="1"/>
  <c r="AL112" i="21"/>
  <c r="AL9" i="21"/>
  <c r="AJ478" i="17"/>
  <c r="AJ91" i="23" s="1"/>
  <c r="AG65" i="17"/>
  <c r="AK89" i="17"/>
  <c r="AG454" i="17"/>
  <c r="AG67" i="23" s="1"/>
  <c r="AL466" i="17"/>
  <c r="AL79" i="23" s="1"/>
  <c r="AJ467" i="17"/>
  <c r="AJ80" i="23" s="1"/>
  <c r="Q9" i="21"/>
  <c r="Q112" i="21"/>
  <c r="AH426" i="17"/>
  <c r="AH39" i="23" s="1"/>
  <c r="AK87" i="17"/>
  <c r="AH85" i="17"/>
  <c r="AH442" i="17"/>
  <c r="AH55" i="23" s="1"/>
  <c r="AJ99" i="17"/>
  <c r="AH429" i="17"/>
  <c r="AH42" i="23" s="1"/>
  <c r="AH71" i="17"/>
  <c r="AI484" i="17"/>
  <c r="AI97" i="23" s="1"/>
  <c r="AG410" i="17"/>
  <c r="AG23" i="23" s="1"/>
  <c r="AH412" i="17"/>
  <c r="AH25" i="23" s="1"/>
  <c r="AJ476" i="17"/>
  <c r="AJ89" i="23" s="1"/>
  <c r="AH78" i="17"/>
  <c r="AH439" i="17"/>
  <c r="AH52" i="23" s="1"/>
  <c r="AH423" i="17"/>
  <c r="AH36" i="23" s="1"/>
  <c r="AL103" i="17"/>
  <c r="AK83" i="17"/>
  <c r="AK109" i="17"/>
  <c r="AH28" i="17"/>
  <c r="AG409" i="17"/>
  <c r="AG22" i="23" s="1"/>
  <c r="AG408" i="17"/>
  <c r="AG21" i="23" s="1"/>
  <c r="AH58" i="17"/>
  <c r="AI433" i="17"/>
  <c r="AI46" i="23" s="1"/>
  <c r="AI400" i="17"/>
  <c r="AI13" i="23" s="1"/>
  <c r="AL102" i="17"/>
  <c r="AE9" i="17"/>
  <c r="AK88" i="17"/>
  <c r="AH462" i="17"/>
  <c r="AH75" i="23" s="1"/>
  <c r="AJ31" i="17"/>
  <c r="AH30" i="17"/>
  <c r="AH57" i="17"/>
  <c r="AH437" i="17"/>
  <c r="AH50" i="23" s="1"/>
  <c r="AJ468" i="17"/>
  <c r="AJ81" i="23" s="1"/>
  <c r="AG405" i="17"/>
  <c r="AG18" i="23" s="1"/>
  <c r="AI401" i="17"/>
  <c r="AI14" i="23" s="1"/>
  <c r="AG407" i="17"/>
  <c r="AG20" i="23" s="1"/>
  <c r="AI46" i="17"/>
  <c r="AH421" i="17"/>
  <c r="AH34" i="23" s="1"/>
  <c r="AK108" i="17"/>
  <c r="AI25" i="17"/>
  <c r="AH70" i="17"/>
  <c r="AG453" i="17"/>
  <c r="AG66" i="23" s="1"/>
  <c r="AI45" i="17"/>
  <c r="AJ101" i="17"/>
  <c r="AG406" i="17"/>
  <c r="AG19" i="23" s="1"/>
  <c r="AH59" i="17"/>
  <c r="AI75" i="17"/>
  <c r="AH41" i="17"/>
  <c r="AG441" i="17"/>
  <c r="AG54" i="23" s="1"/>
  <c r="AE397" i="17"/>
  <c r="AE10" i="23" s="1"/>
  <c r="AI60" i="17"/>
  <c r="AH459" i="17"/>
  <c r="AH72" i="23" s="1"/>
  <c r="AH36" i="17"/>
  <c r="AH52" i="17"/>
  <c r="AL493" i="17"/>
  <c r="AL106" i="23" s="1"/>
  <c r="AH111" i="17"/>
  <c r="AG492" i="17"/>
  <c r="AG105" i="23" s="1"/>
  <c r="AL118" i="17"/>
  <c r="AL393" i="17"/>
  <c r="AL386" i="17"/>
  <c r="AL377" i="17"/>
  <c r="AL361" i="17"/>
  <c r="AL370" i="17"/>
  <c r="AL348" i="17"/>
  <c r="AL324" i="17"/>
  <c r="AL363" i="17"/>
  <c r="AL336" i="17"/>
  <c r="AL379" i="17"/>
  <c r="AL322" i="17"/>
  <c r="AL278" i="17"/>
  <c r="AL280" i="17"/>
  <c r="AL264" i="17"/>
  <c r="AL262" i="17"/>
  <c r="AL255" i="17"/>
  <c r="AL246" i="17"/>
  <c r="AL239" i="17"/>
  <c r="AL253" i="17"/>
  <c r="AL198" i="17"/>
  <c r="AL237" i="17"/>
  <c r="AL212" i="17"/>
  <c r="AL200" i="17"/>
  <c r="AL479" i="17"/>
  <c r="AL92" i="23" s="1"/>
  <c r="AL470" i="17"/>
  <c r="AL83" i="23" s="1"/>
  <c r="AL472" i="17"/>
  <c r="AL85" i="23" s="1"/>
  <c r="AL419" i="17"/>
  <c r="AL32" i="23" s="1"/>
  <c r="AH34" i="17"/>
  <c r="AL289" i="17"/>
  <c r="AL165" i="17"/>
  <c r="AI5" i="14"/>
  <c r="AL126" i="17"/>
  <c r="AH66" i="17"/>
  <c r="AH64" i="17"/>
  <c r="AG399" i="17"/>
  <c r="AG12" i="23" s="1"/>
  <c r="AH18" i="17"/>
  <c r="AF413" i="17"/>
  <c r="AF26" i="23" s="1"/>
  <c r="AF17" i="17"/>
  <c r="AH12" i="17"/>
  <c r="Q393" i="17"/>
  <c r="Q165" i="17"/>
  <c r="Q200" i="17"/>
  <c r="Q466" i="17"/>
  <c r="Q493" i="17"/>
  <c r="Q470" i="17"/>
  <c r="Q237" i="17"/>
  <c r="Q419" i="17"/>
  <c r="Q370" i="17"/>
  <c r="Q212" i="17"/>
  <c r="Q363" i="17"/>
  <c r="Q264" i="17"/>
  <c r="Q126" i="17"/>
  <c r="Q361" i="17"/>
  <c r="Q289" i="17"/>
  <c r="Q479" i="17"/>
  <c r="Q262" i="17"/>
  <c r="Q324" i="17"/>
  <c r="Q253" i="17"/>
  <c r="Q386" i="17"/>
  <c r="Q472" i="17"/>
  <c r="Q118" i="17"/>
  <c r="Q280" i="17"/>
  <c r="Q377" i="17"/>
  <c r="Q278" i="17"/>
  <c r="Q246" i="17"/>
  <c r="Q198" i="17"/>
  <c r="Q348" i="17"/>
  <c r="Q322" i="17"/>
  <c r="Q336" i="17"/>
  <c r="Q379" i="17"/>
  <c r="Q239" i="17"/>
  <c r="Q255" i="17"/>
  <c r="BN67" i="28" l="1"/>
  <c r="AH488" i="14"/>
  <c r="AI102" i="14" s="1"/>
  <c r="AH100" i="20"/>
  <c r="AI101" i="14"/>
  <c r="AH72" i="18"/>
  <c r="AH269" i="24"/>
  <c r="BL269" i="28" s="1"/>
  <c r="BN269" i="28" s="1"/>
  <c r="AH274" i="24"/>
  <c r="BL274" i="28" s="1"/>
  <c r="BN274" i="28" s="1"/>
  <c r="AH87" i="18"/>
  <c r="AH232" i="24"/>
  <c r="BL232" i="28" s="1"/>
  <c r="BN232" i="28" s="1"/>
  <c r="AH13" i="18"/>
  <c r="AH272" i="24"/>
  <c r="BL272" i="28" s="1"/>
  <c r="BN272" i="28" s="1"/>
  <c r="AH85" i="18"/>
  <c r="AH99" i="20"/>
  <c r="AI100" i="14"/>
  <c r="AH103" i="18"/>
  <c r="AH284" i="24"/>
  <c r="BL284" i="28" s="1"/>
  <c r="BN284" i="28" s="1"/>
  <c r="AH110" i="19"/>
  <c r="AH205" i="24"/>
  <c r="BL205" i="28" s="1"/>
  <c r="BN205" i="28" s="1"/>
  <c r="AH57" i="20"/>
  <c r="AI58" i="14"/>
  <c r="AH223" i="24"/>
  <c r="BL223" i="28" s="1"/>
  <c r="BN223" i="28" s="1"/>
  <c r="AH128" i="19"/>
  <c r="AH282" i="14"/>
  <c r="AH58" i="20"/>
  <c r="AI59" i="14"/>
  <c r="AH265" i="24"/>
  <c r="BL265" i="28" s="1"/>
  <c r="BN265" i="28" s="1"/>
  <c r="AH46" i="18"/>
  <c r="AH103" i="19"/>
  <c r="AH202" i="24"/>
  <c r="BL202" i="28" s="1"/>
  <c r="BN202" i="28" s="1"/>
  <c r="AH186" i="24"/>
  <c r="BL186" i="28" s="1"/>
  <c r="BN186" i="28" s="1"/>
  <c r="AH60" i="19"/>
  <c r="AH85" i="19"/>
  <c r="AH190" i="24"/>
  <c r="BL190" i="28" s="1"/>
  <c r="BN190" i="28" s="1"/>
  <c r="AH101" i="20"/>
  <c r="AH111" i="24"/>
  <c r="BL111" i="28" s="1"/>
  <c r="BN111" i="28" s="1"/>
  <c r="AH13" i="19"/>
  <c r="AH150" i="24"/>
  <c r="BL150" i="28" s="1"/>
  <c r="BN150" i="28" s="1"/>
  <c r="AH48" i="18"/>
  <c r="AH267" i="24"/>
  <c r="BL267" i="28" s="1"/>
  <c r="BN267" i="28" s="1"/>
  <c r="AH228" i="24"/>
  <c r="BL228" i="28" s="1"/>
  <c r="BN228" i="28" s="1"/>
  <c r="AH9" i="18"/>
  <c r="AH200" i="24"/>
  <c r="BL200" i="28" s="1"/>
  <c r="BN200" i="28" s="1"/>
  <c r="AH101" i="19"/>
  <c r="AH185" i="24"/>
  <c r="BL185" i="28" s="1"/>
  <c r="BN185" i="28" s="1"/>
  <c r="AH48" i="19"/>
  <c r="AH59" i="20"/>
  <c r="AI60" i="14"/>
  <c r="AH289" i="24"/>
  <c r="BL289" i="28" s="1"/>
  <c r="BN289" i="28" s="1"/>
  <c r="AH112" i="18"/>
  <c r="AH117" i="18"/>
  <c r="AH294" i="24"/>
  <c r="BL294" i="28" s="1"/>
  <c r="BN294" i="28" s="1"/>
  <c r="AH126" i="19"/>
  <c r="AH221" i="24"/>
  <c r="BL221" i="28" s="1"/>
  <c r="BN221" i="28" s="1"/>
  <c r="AH146" i="24"/>
  <c r="BL146" i="28" s="1"/>
  <c r="BN146" i="28" s="1"/>
  <c r="AH9" i="19"/>
  <c r="AH192" i="24"/>
  <c r="BL192" i="28" s="1"/>
  <c r="BN192" i="28" s="1"/>
  <c r="AH87" i="19"/>
  <c r="AH193" i="24"/>
  <c r="BL193" i="28" s="1"/>
  <c r="BN193" i="28" s="1"/>
  <c r="AH94" i="19"/>
  <c r="AI57" i="14"/>
  <c r="AH56" i="20"/>
  <c r="AH108" i="24"/>
  <c r="BL108" i="28" s="1"/>
  <c r="BN108" i="28" s="1"/>
  <c r="AH275" i="24"/>
  <c r="BL275" i="28" s="1"/>
  <c r="BN275" i="28" s="1"/>
  <c r="AH94" i="18"/>
  <c r="AH268" i="24"/>
  <c r="BL268" i="28" s="1"/>
  <c r="BN268" i="28" s="1"/>
  <c r="AH60" i="18"/>
  <c r="AH101" i="18"/>
  <c r="AH282" i="24"/>
  <c r="BL282" i="28" s="1"/>
  <c r="BN282" i="28" s="1"/>
  <c r="AH207" i="24"/>
  <c r="BL207" i="28" s="1"/>
  <c r="BN207" i="28" s="1"/>
  <c r="AH112" i="19"/>
  <c r="AH46" i="19"/>
  <c r="AH183" i="24"/>
  <c r="BL183" i="28" s="1"/>
  <c r="BN183" i="28" s="1"/>
  <c r="AH102" i="20"/>
  <c r="AI103" i="14"/>
  <c r="AH110" i="18"/>
  <c r="AH287" i="24"/>
  <c r="BL287" i="28" s="1"/>
  <c r="BN287" i="28" s="1"/>
  <c r="AH187" i="24"/>
  <c r="BL187" i="28" s="1"/>
  <c r="BN187" i="28" s="1"/>
  <c r="AH72" i="19"/>
  <c r="AJ102" i="25"/>
  <c r="BS102" i="28" s="1"/>
  <c r="AJ498" i="17"/>
  <c r="AJ109" i="23"/>
  <c r="AJ387" i="25"/>
  <c r="BS387" i="28" s="1"/>
  <c r="AK110" i="17"/>
  <c r="AJ31" i="23"/>
  <c r="AK32" i="17"/>
  <c r="AJ319" i="25"/>
  <c r="BS319" i="28" s="1"/>
  <c r="BN29" i="28"/>
  <c r="BN35" i="28"/>
  <c r="BN68" i="28"/>
  <c r="BN71" i="28"/>
  <c r="BN26" i="28"/>
  <c r="BN37" i="28"/>
  <c r="BK346" i="28"/>
  <c r="BK299" i="28"/>
  <c r="AJ93" i="23"/>
  <c r="AK94" i="17"/>
  <c r="AJ376" i="25"/>
  <c r="BS376" i="28" s="1"/>
  <c r="R146" i="28"/>
  <c r="R187" i="28"/>
  <c r="AG345" i="24"/>
  <c r="BI345" i="28" s="1"/>
  <c r="AG62" i="20"/>
  <c r="AI93" i="14"/>
  <c r="AH375" i="24"/>
  <c r="BL375" i="28" s="1"/>
  <c r="BN375" i="28" s="1"/>
  <c r="AH92" i="20"/>
  <c r="AH38" i="20"/>
  <c r="AH326" i="24"/>
  <c r="BL326" i="28" s="1"/>
  <c r="AI39" i="14"/>
  <c r="AI26" i="14"/>
  <c r="AH25" i="20"/>
  <c r="AH313" i="24"/>
  <c r="BL313" i="28" s="1"/>
  <c r="AI25" i="14"/>
  <c r="AH312" i="24"/>
  <c r="BL312" i="28" s="1"/>
  <c r="BN312" i="28" s="1"/>
  <c r="AH24" i="20"/>
  <c r="AI111" i="14"/>
  <c r="AH388" i="24"/>
  <c r="BL388" i="28" s="1"/>
  <c r="BN388" i="28" s="1"/>
  <c r="AH110" i="20"/>
  <c r="AI83" i="14"/>
  <c r="AH82" i="20"/>
  <c r="AH365" i="24"/>
  <c r="BL365" i="28" s="1"/>
  <c r="BN365" i="28" s="1"/>
  <c r="AH77" i="20"/>
  <c r="AI78" i="14"/>
  <c r="AH360" i="24"/>
  <c r="BL360" i="28" s="1"/>
  <c r="AI95" i="14"/>
  <c r="AH377" i="24"/>
  <c r="BL377" i="28" s="1"/>
  <c r="BN377" i="28" s="1"/>
  <c r="AH94" i="20"/>
  <c r="AI23" i="14"/>
  <c r="AH310" i="24"/>
  <c r="BL310" i="28" s="1"/>
  <c r="AH22" i="20"/>
  <c r="AH301" i="24"/>
  <c r="BL301" i="28" s="1"/>
  <c r="BN301" i="28" s="1"/>
  <c r="AH13" i="20"/>
  <c r="AH399" i="14"/>
  <c r="AI14" i="14"/>
  <c r="AH374" i="24"/>
  <c r="BL374" i="28" s="1"/>
  <c r="BN374" i="28" s="1"/>
  <c r="AH91" i="20"/>
  <c r="AI92" i="14"/>
  <c r="AH31" i="20"/>
  <c r="AI32" i="14"/>
  <c r="AH319" i="24"/>
  <c r="BL319" i="28" s="1"/>
  <c r="BN319" i="28" s="1"/>
  <c r="AH370" i="24"/>
  <c r="BL370" i="28" s="1"/>
  <c r="BN370" i="28" s="1"/>
  <c r="AI88" i="14"/>
  <c r="AH87" i="20"/>
  <c r="AI45" i="14"/>
  <c r="AH332" i="24"/>
  <c r="BL332" i="28" s="1"/>
  <c r="BN332" i="28" s="1"/>
  <c r="AH44" i="20"/>
  <c r="AH367" i="24"/>
  <c r="BL367" i="28" s="1"/>
  <c r="AI85" i="14"/>
  <c r="AH84" i="20"/>
  <c r="AH80" i="20"/>
  <c r="AI81" i="14"/>
  <c r="AH363" i="24"/>
  <c r="BL363" i="28" s="1"/>
  <c r="BN363" i="28" s="1"/>
  <c r="AI77" i="14"/>
  <c r="AH359" i="24"/>
  <c r="BL359" i="28" s="1"/>
  <c r="BN359" i="28" s="1"/>
  <c r="AH76" i="20"/>
  <c r="AH28" i="20"/>
  <c r="AH316" i="24"/>
  <c r="BL316" i="28" s="1"/>
  <c r="AI29" i="14"/>
  <c r="AH33" i="20"/>
  <c r="AH321" i="24"/>
  <c r="BL321" i="28" s="1"/>
  <c r="AI34" i="14"/>
  <c r="AH46" i="20"/>
  <c r="AH334" i="24"/>
  <c r="BL334" i="28" s="1"/>
  <c r="BN334" i="28" s="1"/>
  <c r="AI47" i="14"/>
  <c r="AH369" i="24"/>
  <c r="BL369" i="28" s="1"/>
  <c r="BN369" i="28" s="1"/>
  <c r="AI87" i="14"/>
  <c r="AH86" i="20"/>
  <c r="AH356" i="24"/>
  <c r="BL356" i="28" s="1"/>
  <c r="BN356" i="28" s="1"/>
  <c r="AI74" i="14"/>
  <c r="AH73" i="20"/>
  <c r="AH70" i="20"/>
  <c r="AH353" i="24"/>
  <c r="BL353" i="28" s="1"/>
  <c r="AI71" i="14"/>
  <c r="AH372" i="24"/>
  <c r="BL372" i="28" s="1"/>
  <c r="BN372" i="28" s="1"/>
  <c r="AI90" i="14"/>
  <c r="AH89" i="20"/>
  <c r="AH368" i="24"/>
  <c r="BL368" i="28" s="1"/>
  <c r="BN368" i="28" s="1"/>
  <c r="AH85" i="20"/>
  <c r="AI86" i="14"/>
  <c r="AH323" i="24"/>
  <c r="BL323" i="28" s="1"/>
  <c r="AI36" i="14"/>
  <c r="AH35" i="20"/>
  <c r="AH19" i="20"/>
  <c r="AI20" i="14"/>
  <c r="AH307" i="24"/>
  <c r="BL307" i="28" s="1"/>
  <c r="AH20" i="20"/>
  <c r="AI21" i="14"/>
  <c r="AH308" i="24"/>
  <c r="BL308" i="28" s="1"/>
  <c r="AH55" i="24"/>
  <c r="BL55" i="28" s="1"/>
  <c r="AH67" i="20"/>
  <c r="AH350" i="24"/>
  <c r="BL350" i="28" s="1"/>
  <c r="AI68" i="14"/>
  <c r="AH41" i="20"/>
  <c r="AI42" i="14"/>
  <c r="AH329" i="24"/>
  <c r="BL329" i="28" s="1"/>
  <c r="BN329" i="28" s="1"/>
  <c r="AH65" i="20"/>
  <c r="AI66" i="14"/>
  <c r="AH348" i="24"/>
  <c r="BL348" i="28" s="1"/>
  <c r="AH451" i="14"/>
  <c r="AH29" i="20"/>
  <c r="AH317" i="24"/>
  <c r="BL317" i="28" s="1"/>
  <c r="AI30" i="14"/>
  <c r="AI108" i="14"/>
  <c r="AH385" i="24"/>
  <c r="BL385" i="28" s="1"/>
  <c r="BN385" i="28" s="1"/>
  <c r="AH107" i="20"/>
  <c r="AH39" i="20"/>
  <c r="AH327" i="24"/>
  <c r="BL327" i="28" s="1"/>
  <c r="BN327" i="28" s="1"/>
  <c r="AI40" i="14"/>
  <c r="AH17" i="24"/>
  <c r="BL17" i="28" s="1"/>
  <c r="AI109" i="14"/>
  <c r="AH108" i="20"/>
  <c r="AH386" i="24"/>
  <c r="BL386" i="28" s="1"/>
  <c r="BN386" i="28" s="1"/>
  <c r="AH314" i="24"/>
  <c r="BL314" i="28" s="1"/>
  <c r="AH26" i="20"/>
  <c r="AI27" i="14"/>
  <c r="AH90" i="20"/>
  <c r="AH373" i="24"/>
  <c r="BL373" i="28" s="1"/>
  <c r="BN373" i="28" s="1"/>
  <c r="AI91" i="14"/>
  <c r="AI22" i="14"/>
  <c r="AH309" i="24"/>
  <c r="BL309" i="28" s="1"/>
  <c r="AH21" i="20"/>
  <c r="AH69" i="20"/>
  <c r="AI70" i="14"/>
  <c r="AH352" i="24"/>
  <c r="BL352" i="28" s="1"/>
  <c r="AH93" i="20"/>
  <c r="AH376" i="24"/>
  <c r="BL376" i="28" s="1"/>
  <c r="BN376" i="28" s="1"/>
  <c r="AI94" i="14"/>
  <c r="AH333" i="24"/>
  <c r="BL333" i="28" s="1"/>
  <c r="BN333" i="28" s="1"/>
  <c r="AH45" i="20"/>
  <c r="AI46" i="14"/>
  <c r="AH441" i="14"/>
  <c r="AI56" i="14"/>
  <c r="AH55" i="20"/>
  <c r="AH302" i="24"/>
  <c r="BL302" i="28" s="1"/>
  <c r="BN302" i="28" s="1"/>
  <c r="AI15" i="14"/>
  <c r="AH14" i="20"/>
  <c r="AH305" i="24"/>
  <c r="BL305" i="28" s="1"/>
  <c r="AH403" i="14"/>
  <c r="AH17" i="20"/>
  <c r="AI18" i="14"/>
  <c r="AH43" i="20"/>
  <c r="AI44" i="14"/>
  <c r="AH331" i="24"/>
  <c r="BL331" i="28" s="1"/>
  <c r="BN331" i="28" s="1"/>
  <c r="AI80" i="14"/>
  <c r="AH79" i="20"/>
  <c r="AH362" i="24"/>
  <c r="BL362" i="28" s="1"/>
  <c r="BN362" i="28" s="1"/>
  <c r="AH320" i="24"/>
  <c r="BL320" i="28" s="1"/>
  <c r="BN320" i="28" s="1"/>
  <c r="AH32" i="20"/>
  <c r="AI33" i="14"/>
  <c r="AG58" i="24"/>
  <c r="BI58" i="28" s="1"/>
  <c r="AH50" i="20"/>
  <c r="AH338" i="24"/>
  <c r="BL338" i="28" s="1"/>
  <c r="BN338" i="28" s="1"/>
  <c r="AI51" i="14"/>
  <c r="AH75" i="20"/>
  <c r="AH358" i="24"/>
  <c r="BL358" i="28" s="1"/>
  <c r="AI76" i="14"/>
  <c r="AH60" i="24"/>
  <c r="BL60" i="28" s="1"/>
  <c r="AI41" i="14"/>
  <c r="AH40" i="20"/>
  <c r="AH328" i="24"/>
  <c r="BL328" i="28" s="1"/>
  <c r="BN328" i="28" s="1"/>
  <c r="AH12" i="24"/>
  <c r="BL12" i="28" s="1"/>
  <c r="AH398" i="14"/>
  <c r="AH11" i="14"/>
  <c r="AH485" i="14"/>
  <c r="AH98" i="14"/>
  <c r="AH63" i="14" s="1"/>
  <c r="AH354" i="24"/>
  <c r="BL354" i="28" s="1"/>
  <c r="BN354" i="28" s="1"/>
  <c r="AI72" i="14"/>
  <c r="AH71" i="20"/>
  <c r="AH18" i="20"/>
  <c r="AH306" i="24"/>
  <c r="BL306" i="28" s="1"/>
  <c r="AI19" i="14"/>
  <c r="AH74" i="20"/>
  <c r="AH357" i="24"/>
  <c r="BL357" i="28" s="1"/>
  <c r="BN357" i="28" s="1"/>
  <c r="AI75" i="14"/>
  <c r="AH450" i="14"/>
  <c r="AH59" i="24"/>
  <c r="BL59" i="28" s="1"/>
  <c r="AH81" i="20"/>
  <c r="AH364" i="24"/>
  <c r="BL364" i="28" s="1"/>
  <c r="BN364" i="28" s="1"/>
  <c r="AI82" i="14"/>
  <c r="AH27" i="20"/>
  <c r="AI28" i="14"/>
  <c r="AH315" i="24"/>
  <c r="BL315" i="28" s="1"/>
  <c r="AI84" i="14"/>
  <c r="AH366" i="24"/>
  <c r="BL366" i="28" s="1"/>
  <c r="BN366" i="28" s="1"/>
  <c r="AH83" i="20"/>
  <c r="AH387" i="24"/>
  <c r="BL387" i="28" s="1"/>
  <c r="BN387" i="28" s="1"/>
  <c r="AI110" i="14"/>
  <c r="AH109" i="20"/>
  <c r="AI53" i="14"/>
  <c r="AH340" i="24"/>
  <c r="BL340" i="28" s="1"/>
  <c r="BN340" i="28" s="1"/>
  <c r="AH52" i="20"/>
  <c r="AI69" i="14"/>
  <c r="AH351" i="24"/>
  <c r="BL351" i="28" s="1"/>
  <c r="AH68" i="20"/>
  <c r="AH49" i="24"/>
  <c r="BL49" i="28" s="1"/>
  <c r="BN49" i="28" s="1"/>
  <c r="AG10" i="20"/>
  <c r="AG298" i="24"/>
  <c r="BI298" i="28" s="1"/>
  <c r="AG395" i="14"/>
  <c r="AG97" i="20"/>
  <c r="AG380" i="24"/>
  <c r="BI380" i="28" s="1"/>
  <c r="BK380" i="28" s="1"/>
  <c r="AI79" i="14"/>
  <c r="AH361" i="24"/>
  <c r="BL361" i="28" s="1"/>
  <c r="BN361" i="28" s="1"/>
  <c r="AH78" i="20"/>
  <c r="AH96" i="24"/>
  <c r="BL96" i="28" s="1"/>
  <c r="BN96" i="28" s="1"/>
  <c r="AG9" i="24"/>
  <c r="BI9" i="28" s="1"/>
  <c r="AH102" i="24"/>
  <c r="BL102" i="28" s="1"/>
  <c r="BN102" i="28" s="1"/>
  <c r="AH498" i="14"/>
  <c r="AH492" i="14" s="1"/>
  <c r="AI67" i="14"/>
  <c r="AH349" i="24"/>
  <c r="BL349" i="28" s="1"/>
  <c r="AH66" i="20"/>
  <c r="AH42" i="20"/>
  <c r="AH330" i="24"/>
  <c r="BL330" i="28" s="1"/>
  <c r="BN330" i="28" s="1"/>
  <c r="AI43" i="14"/>
  <c r="AH371" i="24"/>
  <c r="BL371" i="28" s="1"/>
  <c r="BN371" i="28" s="1"/>
  <c r="AI89" i="14"/>
  <c r="AH88" i="20"/>
  <c r="AH30" i="20"/>
  <c r="AI31" i="14"/>
  <c r="AH318" i="24"/>
  <c r="BL318" i="28" s="1"/>
  <c r="BN318" i="28" s="1"/>
  <c r="AH322" i="24"/>
  <c r="BL322" i="28" s="1"/>
  <c r="AI35" i="14"/>
  <c r="AH34" i="20"/>
  <c r="AI50" i="14"/>
  <c r="AH337" i="24"/>
  <c r="BL337" i="28" s="1"/>
  <c r="BN337" i="28" s="1"/>
  <c r="AH435" i="14"/>
  <c r="AH49" i="20"/>
  <c r="AI107" i="14"/>
  <c r="AH106" i="20"/>
  <c r="AH384" i="24"/>
  <c r="BL384" i="28" s="1"/>
  <c r="BN384" i="28" s="1"/>
  <c r="AH37" i="20"/>
  <c r="AH325" i="24"/>
  <c r="BL325" i="28" s="1"/>
  <c r="BN325" i="28" s="1"/>
  <c r="AI38" i="14"/>
  <c r="AH311" i="24"/>
  <c r="BL311" i="28" s="1"/>
  <c r="AI24" i="14"/>
  <c r="AH23" i="20"/>
  <c r="AI73" i="14"/>
  <c r="AH355" i="24"/>
  <c r="BL355" i="28" s="1"/>
  <c r="AH72" i="20"/>
  <c r="AH51" i="20"/>
  <c r="AI52" i="14"/>
  <c r="AH339" i="24"/>
  <c r="BL339" i="28" s="1"/>
  <c r="BN339" i="28" s="1"/>
  <c r="AH324" i="24"/>
  <c r="BL324" i="28" s="1"/>
  <c r="AH36" i="20"/>
  <c r="AI37" i="14"/>
  <c r="AH13" i="24"/>
  <c r="BL13" i="28" s="1"/>
  <c r="BN13" i="28" s="1"/>
  <c r="AJ90" i="23"/>
  <c r="AJ373" i="25"/>
  <c r="BS373" i="28" s="1"/>
  <c r="AK91" i="17"/>
  <c r="AJ486" i="17"/>
  <c r="AJ99" i="23" s="1"/>
  <c r="AI430" i="17"/>
  <c r="AI44" i="25"/>
  <c r="BP44" i="28" s="1"/>
  <c r="AH50" i="17"/>
  <c r="AH50" i="25" s="1"/>
  <c r="BM50" i="28" s="1"/>
  <c r="AF336" i="25"/>
  <c r="BG336" i="28" s="1"/>
  <c r="AG337" i="25"/>
  <c r="BJ337" i="28" s="1"/>
  <c r="AG50" i="25"/>
  <c r="BJ50" i="28" s="1"/>
  <c r="AH425" i="17"/>
  <c r="AH39" i="25"/>
  <c r="BM39" i="28" s="1"/>
  <c r="BN39" i="28" s="1"/>
  <c r="AG435" i="17"/>
  <c r="AG48" i="23" s="1"/>
  <c r="AG49" i="17"/>
  <c r="AJ94" i="23"/>
  <c r="AJ377" i="25"/>
  <c r="BS377" i="28" s="1"/>
  <c r="AK95" i="17"/>
  <c r="AI463" i="17"/>
  <c r="AI72" i="25"/>
  <c r="BP72" i="28" s="1"/>
  <c r="AG451" i="17"/>
  <c r="AG64" i="23" s="1"/>
  <c r="Q32" i="23"/>
  <c r="Q83" i="23"/>
  <c r="Q92" i="23"/>
  <c r="Q85" i="23"/>
  <c r="Q106" i="23"/>
  <c r="Q79" i="23"/>
  <c r="AI37" i="23"/>
  <c r="AI69" i="25"/>
  <c r="BP69" i="28" s="1"/>
  <c r="AI460" i="17"/>
  <c r="AH28" i="23"/>
  <c r="Q13" i="22"/>
  <c r="Q46" i="22"/>
  <c r="Q60" i="22"/>
  <c r="Q48" i="22"/>
  <c r="Q85" i="22"/>
  <c r="Q87" i="22"/>
  <c r="Q94" i="22"/>
  <c r="Q101" i="22"/>
  <c r="Q103" i="22"/>
  <c r="Q110" i="22"/>
  <c r="Q112" i="22"/>
  <c r="Q128" i="22"/>
  <c r="Q126" i="22"/>
  <c r="AL205" i="25"/>
  <c r="BY205" i="28" s="1"/>
  <c r="AL110" i="22"/>
  <c r="AL267" i="25"/>
  <c r="BY267" i="28" s="1"/>
  <c r="AH338" i="25"/>
  <c r="BM338" i="28" s="1"/>
  <c r="AE9" i="25"/>
  <c r="BD9" i="28" s="1"/>
  <c r="BE9" i="28" s="1"/>
  <c r="AH28" i="25"/>
  <c r="BM28" i="28" s="1"/>
  <c r="BN28" i="28" s="1"/>
  <c r="AH324" i="25"/>
  <c r="BM324" i="28" s="1"/>
  <c r="AF345" i="25"/>
  <c r="BG345" i="28" s="1"/>
  <c r="BH345" i="28" s="1"/>
  <c r="AG300" i="25"/>
  <c r="BJ300" i="28" s="1"/>
  <c r="AH34" i="25"/>
  <c r="BM34" i="28" s="1"/>
  <c r="BN34" i="28" s="1"/>
  <c r="AL186" i="25"/>
  <c r="BY186" i="28" s="1"/>
  <c r="AL60" i="22"/>
  <c r="AL207" i="25"/>
  <c r="BY207" i="28" s="1"/>
  <c r="AL112" i="22"/>
  <c r="AL269" i="25"/>
  <c r="BY269" i="28" s="1"/>
  <c r="AG383" i="25"/>
  <c r="BJ383" i="28" s="1"/>
  <c r="AE298" i="25"/>
  <c r="BD298" i="28" s="1"/>
  <c r="BE298" i="28" s="1"/>
  <c r="AI45" i="25"/>
  <c r="BP45" i="28" s="1"/>
  <c r="AK98" i="25"/>
  <c r="BV98" i="28" s="1"/>
  <c r="AI302" i="25"/>
  <c r="BP302" i="28" s="1"/>
  <c r="AJ31" i="25"/>
  <c r="BS31" i="28" s="1"/>
  <c r="AK99" i="25"/>
  <c r="BV99" i="28" s="1"/>
  <c r="AG311" i="25"/>
  <c r="BJ311" i="28" s="1"/>
  <c r="BK311" i="28" s="1"/>
  <c r="AG350" i="25"/>
  <c r="BJ350" i="28" s="1"/>
  <c r="BK350" i="28" s="1"/>
  <c r="AL223" i="25"/>
  <c r="BY223" i="28" s="1"/>
  <c r="AL128" i="22"/>
  <c r="AL275" i="25"/>
  <c r="BY275" i="28" s="1"/>
  <c r="AH101" i="25"/>
  <c r="BM101" i="28" s="1"/>
  <c r="AG307" i="25"/>
  <c r="BJ307" i="28" s="1"/>
  <c r="BK307" i="28" s="1"/>
  <c r="AH340" i="25"/>
  <c r="BM340" i="28" s="1"/>
  <c r="AH330" i="25"/>
  <c r="BM330" i="28" s="1"/>
  <c r="AK82" i="25"/>
  <c r="BV82" i="28" s="1"/>
  <c r="AJ363" i="25"/>
  <c r="BS363" i="28" s="1"/>
  <c r="AL190" i="25"/>
  <c r="BY190" i="28" s="1"/>
  <c r="AL85" i="22"/>
  <c r="AH61" i="25"/>
  <c r="BM61" i="28" s="1"/>
  <c r="BN61" i="28" s="1"/>
  <c r="AL368" i="25"/>
  <c r="BY368" i="28" s="1"/>
  <c r="AL272" i="25"/>
  <c r="BY272" i="28" s="1"/>
  <c r="AL384" i="25"/>
  <c r="BY384" i="28" s="1"/>
  <c r="AG342" i="25"/>
  <c r="BJ342" i="28" s="1"/>
  <c r="BK342" i="28" s="1"/>
  <c r="AG349" i="25"/>
  <c r="BJ349" i="28" s="1"/>
  <c r="BK349" i="28" s="1"/>
  <c r="AG306" i="25"/>
  <c r="BJ306" i="28" s="1"/>
  <c r="BK306" i="28" s="1"/>
  <c r="AI301" i="25"/>
  <c r="BP301" i="28" s="1"/>
  <c r="AG309" i="25"/>
  <c r="BJ309" i="28" s="1"/>
  <c r="BK309" i="28" s="1"/>
  <c r="AH73" i="25"/>
  <c r="BM73" i="28" s="1"/>
  <c r="BN73" i="28" s="1"/>
  <c r="AK84" i="25"/>
  <c r="BV84" i="28" s="1"/>
  <c r="AG351" i="25"/>
  <c r="BJ351" i="28" s="1"/>
  <c r="BK351" i="28" s="1"/>
  <c r="AL183" i="25"/>
  <c r="BY183" i="28" s="1"/>
  <c r="AL46" i="22"/>
  <c r="AL282" i="25"/>
  <c r="BY282" i="28" s="1"/>
  <c r="AH41" i="25"/>
  <c r="BM41" i="28" s="1"/>
  <c r="AH65" i="25"/>
  <c r="BM65" i="28" s="1"/>
  <c r="BN65" i="28" s="1"/>
  <c r="AH322" i="25"/>
  <c r="BM322" i="28" s="1"/>
  <c r="AH358" i="25"/>
  <c r="BM358" i="28" s="1"/>
  <c r="AK78" i="25"/>
  <c r="BV78" i="28" s="1"/>
  <c r="AI380" i="25"/>
  <c r="BP380" i="28" s="1"/>
  <c r="AH327" i="25"/>
  <c r="BM327" i="28" s="1"/>
  <c r="AJ374" i="25"/>
  <c r="BS374" i="28" s="1"/>
  <c r="AH18" i="25"/>
  <c r="BM18" i="28" s="1"/>
  <c r="BN18" i="28" s="1"/>
  <c r="AL185" i="25"/>
  <c r="BY185" i="28" s="1"/>
  <c r="AL48" i="22"/>
  <c r="AL221" i="25"/>
  <c r="BY221" i="28" s="1"/>
  <c r="AL126" i="22"/>
  <c r="AL287" i="25"/>
  <c r="BY287" i="28" s="1"/>
  <c r="AH52" i="25"/>
  <c r="BM52" i="28" s="1"/>
  <c r="AI46" i="25"/>
  <c r="BP46" i="28" s="1"/>
  <c r="AJ364" i="25"/>
  <c r="BS364" i="28" s="1"/>
  <c r="AI334" i="25"/>
  <c r="BP334" i="28" s="1"/>
  <c r="AG310" i="25"/>
  <c r="BJ310" i="28" s="1"/>
  <c r="BK310" i="28" s="1"/>
  <c r="AJ372" i="25"/>
  <c r="BS372" i="28" s="1"/>
  <c r="AL232" i="25"/>
  <c r="BY232" i="28" s="1"/>
  <c r="AH59" i="25"/>
  <c r="BM59" i="28" s="1"/>
  <c r="AL320" i="25"/>
  <c r="BY320" i="28" s="1"/>
  <c r="AL294" i="25"/>
  <c r="BY294" i="28" s="1"/>
  <c r="AI70" i="25"/>
  <c r="BP70" i="28" s="1"/>
  <c r="AK83" i="25"/>
  <c r="BV83" i="28" s="1"/>
  <c r="AH66" i="25"/>
  <c r="BM66" i="28" s="1"/>
  <c r="BN66" i="28" s="1"/>
  <c r="AL200" i="25"/>
  <c r="BY200" i="28" s="1"/>
  <c r="AL101" i="22"/>
  <c r="AL265" i="25"/>
  <c r="BY265" i="28" s="1"/>
  <c r="AH12" i="25"/>
  <c r="BM12" i="28" s="1"/>
  <c r="AL111" i="25"/>
  <c r="BY111" i="28" s="1"/>
  <c r="AL366" i="25"/>
  <c r="BY366" i="28" s="1"/>
  <c r="AL192" i="25"/>
  <c r="BY192" i="28" s="1"/>
  <c r="AL87" i="22"/>
  <c r="AL284" i="25"/>
  <c r="BY284" i="28" s="1"/>
  <c r="AF17" i="25"/>
  <c r="BG17" i="28" s="1"/>
  <c r="BH17" i="28" s="1"/>
  <c r="AL193" i="25"/>
  <c r="BY193" i="28" s="1"/>
  <c r="AL94" i="22"/>
  <c r="AL268" i="25"/>
  <c r="BY268" i="28" s="1"/>
  <c r="AH36" i="25"/>
  <c r="BM36" i="28" s="1"/>
  <c r="BN36" i="28" s="1"/>
  <c r="AF314" i="25"/>
  <c r="BG314" i="28" s="1"/>
  <c r="BH314" i="28" s="1"/>
  <c r="AL150" i="25"/>
  <c r="BY150" i="28" s="1"/>
  <c r="AL13" i="22"/>
  <c r="AL375" i="25"/>
  <c r="BY375" i="28" s="1"/>
  <c r="AL202" i="25"/>
  <c r="BY202" i="28" s="1"/>
  <c r="AL103" i="22"/>
  <c r="AL274" i="25"/>
  <c r="BY274" i="28" s="1"/>
  <c r="AL108" i="25"/>
  <c r="BY108" i="28" s="1"/>
  <c r="AH355" i="25"/>
  <c r="BM355" i="28" s="1"/>
  <c r="AI25" i="25"/>
  <c r="BP25" i="28" s="1"/>
  <c r="AG308" i="25"/>
  <c r="BJ308" i="28" s="1"/>
  <c r="BK308" i="28" s="1"/>
  <c r="AH30" i="25"/>
  <c r="BM30" i="28" s="1"/>
  <c r="BN30" i="28" s="1"/>
  <c r="AH313" i="25"/>
  <c r="BM313" i="28" s="1"/>
  <c r="AH80" i="25"/>
  <c r="BM80" i="28" s="1"/>
  <c r="BN80" i="28" s="1"/>
  <c r="AL362" i="25"/>
  <c r="BY362" i="28" s="1"/>
  <c r="AI361" i="25"/>
  <c r="BP361" i="28" s="1"/>
  <c r="AJ79" i="17"/>
  <c r="Q108" i="25"/>
  <c r="Q111" i="25"/>
  <c r="Q150" i="25"/>
  <c r="R150" i="28" s="1"/>
  <c r="Q183" i="25"/>
  <c r="Q186" i="25"/>
  <c r="R186" i="28" s="1"/>
  <c r="Q185" i="25"/>
  <c r="Q190" i="25"/>
  <c r="Q192" i="25"/>
  <c r="Q193" i="25"/>
  <c r="R193" i="28" s="1"/>
  <c r="Q200" i="25"/>
  <c r="Q202" i="25"/>
  <c r="Q205" i="25"/>
  <c r="Q207" i="25"/>
  <c r="Q223" i="25"/>
  <c r="Q221" i="25"/>
  <c r="Q232" i="25"/>
  <c r="R232" i="28" s="1"/>
  <c r="Q267" i="25"/>
  <c r="R267" i="28" s="1"/>
  <c r="Q269" i="25"/>
  <c r="R269" i="28" s="1"/>
  <c r="Q265" i="25"/>
  <c r="R265" i="28" s="1"/>
  <c r="Q268" i="25"/>
  <c r="R268" i="28" s="1"/>
  <c r="Q275" i="25"/>
  <c r="R275" i="28" s="1"/>
  <c r="Q274" i="25"/>
  <c r="R274" i="28" s="1"/>
  <c r="Q272" i="25"/>
  <c r="R272" i="28" s="1"/>
  <c r="Q282" i="25"/>
  <c r="R282" i="28" s="1"/>
  <c r="Q284" i="25"/>
  <c r="R284" i="28" s="1"/>
  <c r="Q287" i="25"/>
  <c r="R287" i="28" s="1"/>
  <c r="Q294" i="25"/>
  <c r="R294" i="28" s="1"/>
  <c r="Q320" i="25"/>
  <c r="R320" i="28" s="1"/>
  <c r="Q366" i="25"/>
  <c r="R366" i="28" s="1"/>
  <c r="Q375" i="25"/>
  <c r="R375" i="28" s="1"/>
  <c r="Q368" i="25"/>
  <c r="R368" i="28" s="1"/>
  <c r="Q384" i="25"/>
  <c r="R384" i="28" s="1"/>
  <c r="Q362" i="25"/>
  <c r="R362" i="28" s="1"/>
  <c r="AI42" i="25"/>
  <c r="BP42" i="28" s="1"/>
  <c r="AI428" i="17"/>
  <c r="AG63" i="17"/>
  <c r="AG60" i="25"/>
  <c r="BJ60" i="28" s="1"/>
  <c r="BK60" i="28" s="1"/>
  <c r="AI325" i="25"/>
  <c r="BP325" i="28" s="1"/>
  <c r="AJ38" i="17"/>
  <c r="AH316" i="25"/>
  <c r="BM316" i="28" s="1"/>
  <c r="AI29" i="17"/>
  <c r="AI458" i="17"/>
  <c r="AI67" i="25"/>
  <c r="BP67" i="28" s="1"/>
  <c r="AH69" i="17"/>
  <c r="AL110" i="21"/>
  <c r="AK92" i="17"/>
  <c r="AL117" i="21"/>
  <c r="AL46" i="21"/>
  <c r="AL13" i="21"/>
  <c r="AL60" i="21"/>
  <c r="AL87" i="21"/>
  <c r="AL48" i="21"/>
  <c r="AL103" i="21"/>
  <c r="AL72" i="21"/>
  <c r="AL94" i="21"/>
  <c r="AK475" i="17"/>
  <c r="AK88" i="23" s="1"/>
  <c r="AL85" i="21"/>
  <c r="AH55" i="17"/>
  <c r="AL101" i="21"/>
  <c r="AJ98" i="17"/>
  <c r="AH68" i="17"/>
  <c r="AK81" i="17"/>
  <c r="Q13" i="21"/>
  <c r="Q48" i="21"/>
  <c r="Q72" i="21"/>
  <c r="Q46" i="21"/>
  <c r="Q60" i="21"/>
  <c r="Q94" i="21"/>
  <c r="Q87" i="21"/>
  <c r="Q85" i="21"/>
  <c r="Q101" i="21"/>
  <c r="Q103" i="21"/>
  <c r="Q110" i="21"/>
  <c r="Q117" i="21"/>
  <c r="AH21" i="17"/>
  <c r="AJ47" i="17"/>
  <c r="AH23" i="17"/>
  <c r="AH24" i="17"/>
  <c r="AI461" i="17"/>
  <c r="AI74" i="23" s="1"/>
  <c r="AK494" i="17"/>
  <c r="AK107" i="23" s="1"/>
  <c r="AK474" i="17"/>
  <c r="AK87" i="23" s="1"/>
  <c r="AK469" i="17"/>
  <c r="AK82" i="23" s="1"/>
  <c r="AI43" i="17"/>
  <c r="AI56" i="17"/>
  <c r="AE395" i="17"/>
  <c r="AE8" i="23" s="1"/>
  <c r="AJ15" i="17"/>
  <c r="AH416" i="17"/>
  <c r="AH29" i="23" s="1"/>
  <c r="AH464" i="17"/>
  <c r="AH77" i="23" s="1"/>
  <c r="AH471" i="17"/>
  <c r="AH84" i="23" s="1"/>
  <c r="AH398" i="17"/>
  <c r="AH11" i="23" s="1"/>
  <c r="AH445" i="17"/>
  <c r="AH58" i="23" s="1"/>
  <c r="AH67" i="17"/>
  <c r="AH414" i="17"/>
  <c r="AH27" i="23" s="1"/>
  <c r="AH420" i="17"/>
  <c r="AH33" i="23" s="1"/>
  <c r="AH450" i="17"/>
  <c r="AH63" i="23" s="1"/>
  <c r="AH438" i="17"/>
  <c r="AH51" i="23" s="1"/>
  <c r="AH456" i="17"/>
  <c r="AH69" i="23" s="1"/>
  <c r="AH19" i="17"/>
  <c r="AH443" i="17"/>
  <c r="AH56" i="23" s="1"/>
  <c r="AJ417" i="17"/>
  <c r="AJ30" i="23" s="1"/>
  <c r="AH444" i="17"/>
  <c r="AH57" i="23" s="1"/>
  <c r="AK90" i="17"/>
  <c r="AJ485" i="17"/>
  <c r="AJ98" i="23" s="1"/>
  <c r="AH422" i="17"/>
  <c r="AH35" i="23" s="1"/>
  <c r="AH20" i="17"/>
  <c r="AJ487" i="17"/>
  <c r="AJ100" i="23" s="1"/>
  <c r="AH457" i="17"/>
  <c r="AH70" i="23" s="1"/>
  <c r="AK473" i="17"/>
  <c r="AK86" i="23" s="1"/>
  <c r="AI432" i="17"/>
  <c r="AI45" i="23" s="1"/>
  <c r="AK82" i="17"/>
  <c r="AJ14" i="17"/>
  <c r="AH22" i="17"/>
  <c r="AK495" i="17"/>
  <c r="AK108" i="23" s="1"/>
  <c r="AI26" i="17"/>
  <c r="AH427" i="17"/>
  <c r="AH40" i="23" s="1"/>
  <c r="AI431" i="17"/>
  <c r="AI44" i="23" s="1"/>
  <c r="AI411" i="17"/>
  <c r="AI24" i="23" s="1"/>
  <c r="AI76" i="17"/>
  <c r="AI40" i="17"/>
  <c r="AI446" i="17"/>
  <c r="AI59" i="23" s="1"/>
  <c r="AI51" i="17"/>
  <c r="AF11" i="17"/>
  <c r="AI73" i="17"/>
  <c r="AI37" i="17"/>
  <c r="AI53" i="17"/>
  <c r="AH497" i="17"/>
  <c r="AH110" i="23" s="1"/>
  <c r="AH106" i="17"/>
  <c r="AL489" i="17"/>
  <c r="AL102" i="23" s="1"/>
  <c r="AL488" i="17"/>
  <c r="AL101" i="23" s="1"/>
  <c r="AI35" i="17"/>
  <c r="AL282" i="17"/>
  <c r="AI6" i="14"/>
  <c r="AH13" i="17"/>
  <c r="AH452" i="17"/>
  <c r="AH65" i="23" s="1"/>
  <c r="AG27" i="17"/>
  <c r="AF403" i="17"/>
  <c r="AF16" i="23" s="1"/>
  <c r="AH404" i="17"/>
  <c r="AH17" i="23" s="1"/>
  <c r="AI141" i="14"/>
  <c r="AI134" i="14"/>
  <c r="AI139" i="14"/>
  <c r="AI368" i="14"/>
  <c r="AI120" i="14"/>
  <c r="AI355" i="14"/>
  <c r="AI302" i="14"/>
  <c r="AI316" i="14"/>
  <c r="AI338" i="14"/>
  <c r="AI309" i="14"/>
  <c r="AI132" i="14"/>
  <c r="AI258" i="14"/>
  <c r="AI313" i="14"/>
  <c r="AI332" i="14"/>
  <c r="AI257" i="14"/>
  <c r="AI325" i="14"/>
  <c r="AI229" i="14"/>
  <c r="AI208" i="14"/>
  <c r="AI206" i="14"/>
  <c r="AI214" i="14"/>
  <c r="AI182" i="14"/>
  <c r="AI221" i="14"/>
  <c r="AI303" i="14"/>
  <c r="AI119" i="14"/>
  <c r="AI232" i="14"/>
  <c r="AI153" i="14"/>
  <c r="AI128" i="14"/>
  <c r="AI136" i="14"/>
  <c r="AI293" i="14"/>
  <c r="AI343" i="14"/>
  <c r="AI216" i="14"/>
  <c r="AI195" i="14"/>
  <c r="AI340" i="14"/>
  <c r="AI122" i="14"/>
  <c r="AI178" i="14"/>
  <c r="AI173" i="14"/>
  <c r="AI317" i="14"/>
  <c r="AI127" i="14"/>
  <c r="AI330" i="14"/>
  <c r="AI241" i="14"/>
  <c r="AI167" i="14"/>
  <c r="AI174" i="14"/>
  <c r="AI137" i="14"/>
  <c r="AI170" i="14"/>
  <c r="AI180" i="14"/>
  <c r="AI150" i="14"/>
  <c r="AI290" i="14"/>
  <c r="AI287" i="14"/>
  <c r="AI326" i="14"/>
  <c r="AI270" i="14"/>
  <c r="AI354" i="14"/>
  <c r="AI305" i="14"/>
  <c r="AI304" i="14"/>
  <c r="AI329" i="14"/>
  <c r="AI352" i="14"/>
  <c r="AI234" i="14"/>
  <c r="AI269" i="14"/>
  <c r="AI184" i="14"/>
  <c r="AI202" i="14"/>
  <c r="AI295" i="14"/>
  <c r="AI205" i="14"/>
  <c r="AI230" i="14"/>
  <c r="AI131" i="14"/>
  <c r="AI350" i="14"/>
  <c r="AI156" i="14"/>
  <c r="AI207" i="14"/>
  <c r="AI147" i="14"/>
  <c r="AI121" i="14"/>
  <c r="AI140" i="14"/>
  <c r="AI271" i="14"/>
  <c r="AI349" i="14"/>
  <c r="AI249" i="14"/>
  <c r="AI356" i="14"/>
  <c r="AI337" i="14"/>
  <c r="AI339" i="14"/>
  <c r="AI315" i="14"/>
  <c r="AI344" i="14"/>
  <c r="AI231" i="14"/>
  <c r="AI250" i="14"/>
  <c r="AI219" i="14"/>
  <c r="AI130" i="14"/>
  <c r="AI272" i="14"/>
  <c r="AI138" i="14"/>
  <c r="AI240" i="14"/>
  <c r="AI242" i="14"/>
  <c r="AI267" i="14"/>
  <c r="AI146" i="14"/>
  <c r="AI266" i="14"/>
  <c r="AI220" i="14"/>
  <c r="AI307" i="14"/>
  <c r="AI129" i="14"/>
  <c r="AI345" i="14"/>
  <c r="AI162" i="14"/>
  <c r="AI142" i="14"/>
  <c r="AI145" i="14"/>
  <c r="AI365" i="14"/>
  <c r="AI135" i="14"/>
  <c r="AI296" i="14"/>
  <c r="AI351" i="14"/>
  <c r="AI256" i="14"/>
  <c r="AI311" i="14"/>
  <c r="AI380" i="14"/>
  <c r="AI382" i="14"/>
  <c r="AI297" i="14"/>
  <c r="AI346" i="14"/>
  <c r="AI225" i="14"/>
  <c r="AI268" i="14"/>
  <c r="AI218" i="14"/>
  <c r="AI259" i="14"/>
  <c r="AI248" i="14"/>
  <c r="AI203" i="14"/>
  <c r="AI193" i="14"/>
  <c r="AI215" i="14"/>
  <c r="AI244" i="14"/>
  <c r="AI209" i="14"/>
  <c r="AI274" i="14"/>
  <c r="AI318" i="14"/>
  <c r="AI233" i="14"/>
  <c r="AI169" i="14"/>
  <c r="AI183" i="14"/>
  <c r="AI334" i="14"/>
  <c r="AI383" i="14"/>
  <c r="AI213" i="14"/>
  <c r="AI265" i="14"/>
  <c r="AI201" i="14"/>
  <c r="AI148" i="14"/>
  <c r="AI144" i="14"/>
  <c r="AI123" i="14"/>
  <c r="AI168" i="14"/>
  <c r="AI171" i="14"/>
  <c r="AI357" i="14"/>
  <c r="AI367" i="14"/>
  <c r="AI247" i="14"/>
  <c r="AI306" i="14"/>
  <c r="AI228" i="14"/>
  <c r="AI308" i="14"/>
  <c r="AI372" i="14"/>
  <c r="AI341" i="14"/>
  <c r="AI300" i="14"/>
  <c r="AI204" i="14"/>
  <c r="AI217" i="14"/>
  <c r="AI189" i="14"/>
  <c r="Q489" i="17"/>
  <c r="AI181" i="14"/>
  <c r="AI143" i="14"/>
  <c r="AI175" i="14"/>
  <c r="AI151" i="14"/>
  <c r="AI186" i="14"/>
  <c r="AI166" i="14"/>
  <c r="AI364" i="14"/>
  <c r="AI371" i="14"/>
  <c r="AI342" i="14"/>
  <c r="AI328" i="14"/>
  <c r="AI163" i="14"/>
  <c r="AI299" i="14"/>
  <c r="AI374" i="14"/>
  <c r="AI389" i="14"/>
  <c r="AI291" i="14"/>
  <c r="AI366" i="14"/>
  <c r="AI353" i="14"/>
  <c r="AI188" i="14"/>
  <c r="AI243" i="14"/>
  <c r="AI177" i="14"/>
  <c r="AI222" i="14"/>
  <c r="AI194" i="14"/>
  <c r="AI176" i="14"/>
  <c r="AI187" i="14"/>
  <c r="AI227" i="14"/>
  <c r="Q488" i="17"/>
  <c r="AI286" i="14"/>
  <c r="AI301" i="14"/>
  <c r="AI312" i="14"/>
  <c r="AI133" i="14"/>
  <c r="AI155" i="14"/>
  <c r="AI149" i="14"/>
  <c r="AI373" i="14"/>
  <c r="AI152" i="14"/>
  <c r="AI358" i="14"/>
  <c r="AI314" i="14"/>
  <c r="AI319" i="14"/>
  <c r="AI390" i="14"/>
  <c r="AI294" i="14"/>
  <c r="AI172" i="14"/>
  <c r="AI333" i="14"/>
  <c r="AI327" i="14"/>
  <c r="AI381" i="14"/>
  <c r="AI273" i="14"/>
  <c r="AI331" i="14"/>
  <c r="AI275" i="14"/>
  <c r="AI190" i="14"/>
  <c r="AI292" i="14"/>
  <c r="AI226" i="14"/>
  <c r="AI191" i="14"/>
  <c r="AI298" i="14"/>
  <c r="AI154" i="14"/>
  <c r="AI210" i="14"/>
  <c r="AI185" i="14"/>
  <c r="Q282" i="17"/>
  <c r="AI310" i="14"/>
  <c r="AI179" i="14"/>
  <c r="AI192" i="14"/>
  <c r="AI57" i="19" l="1"/>
  <c r="AI131" i="24"/>
  <c r="BO131" i="28" s="1"/>
  <c r="BQ131" i="28" s="1"/>
  <c r="AI29" i="19"/>
  <c r="AI166" i="24"/>
  <c r="BO166" i="28" s="1"/>
  <c r="BQ166" i="28" s="1"/>
  <c r="AI40" i="19"/>
  <c r="AI177" i="24"/>
  <c r="BO177" i="28" s="1"/>
  <c r="BQ177" i="28" s="1"/>
  <c r="AI80" i="19"/>
  <c r="AI33" i="19"/>
  <c r="AI170" i="24"/>
  <c r="BO170" i="28" s="1"/>
  <c r="BQ170" i="28" s="1"/>
  <c r="AI75" i="19"/>
  <c r="AI68" i="19"/>
  <c r="AI92" i="19"/>
  <c r="AI115" i="19"/>
  <c r="AI210" i="24"/>
  <c r="BO210" i="28" s="1"/>
  <c r="BQ210" i="28" s="1"/>
  <c r="AI255" i="24"/>
  <c r="BO255" i="28" s="1"/>
  <c r="BQ255" i="28" s="1"/>
  <c r="AI36" i="18"/>
  <c r="AI64" i="18"/>
  <c r="AI118" i="14"/>
  <c r="AI58" i="19"/>
  <c r="AI35" i="19"/>
  <c r="AI172" i="24"/>
  <c r="BO172" i="28" s="1"/>
  <c r="BQ172" i="28" s="1"/>
  <c r="AI31" i="19"/>
  <c r="AI168" i="24"/>
  <c r="BO168" i="28" s="1"/>
  <c r="BQ168" i="28" s="1"/>
  <c r="AI63" i="19"/>
  <c r="AI90" i="19"/>
  <c r="AI200" i="14"/>
  <c r="AI49" i="19"/>
  <c r="AI264" i="14"/>
  <c r="AI278" i="14"/>
  <c r="AI208" i="24"/>
  <c r="BO208" i="28" s="1"/>
  <c r="BQ208" i="28" s="1"/>
  <c r="AI113" i="19"/>
  <c r="AI246" i="24"/>
  <c r="BO246" i="28" s="1"/>
  <c r="BQ246" i="28" s="1"/>
  <c r="AI27" i="18"/>
  <c r="AI139" i="24"/>
  <c r="BO139" i="28" s="1"/>
  <c r="BQ139" i="28" s="1"/>
  <c r="AI24" i="19"/>
  <c r="AI161" i="24"/>
  <c r="BO161" i="28" s="1"/>
  <c r="BQ161" i="28" s="1"/>
  <c r="AI37" i="19"/>
  <c r="AI174" i="24"/>
  <c r="BO174" i="28" s="1"/>
  <c r="BQ174" i="28" s="1"/>
  <c r="AI41" i="19"/>
  <c r="AI178" i="24"/>
  <c r="BO178" i="28" s="1"/>
  <c r="BQ178" i="28" s="1"/>
  <c r="AI88" i="19"/>
  <c r="AI239" i="14"/>
  <c r="AI78" i="19"/>
  <c r="AI89" i="19"/>
  <c r="AI69" i="19"/>
  <c r="AI22" i="18"/>
  <c r="AI241" i="24"/>
  <c r="BO241" i="28" s="1"/>
  <c r="BQ241" i="28" s="1"/>
  <c r="AI42" i="19"/>
  <c r="AI179" i="24"/>
  <c r="BO179" i="28" s="1"/>
  <c r="BQ179" i="28" s="1"/>
  <c r="AI17" i="19"/>
  <c r="AI154" i="24"/>
  <c r="BO154" i="28" s="1"/>
  <c r="BQ154" i="28" s="1"/>
  <c r="AI51" i="19"/>
  <c r="AI123" i="24"/>
  <c r="BO123" i="28" s="1"/>
  <c r="BQ123" i="28" s="1"/>
  <c r="AI53" i="19"/>
  <c r="AI43" i="19"/>
  <c r="AI180" i="24"/>
  <c r="BO180" i="28" s="1"/>
  <c r="BQ180" i="28" s="1"/>
  <c r="AI167" i="24"/>
  <c r="BO167" i="28" s="1"/>
  <c r="BQ167" i="28" s="1"/>
  <c r="AI30" i="19"/>
  <c r="AI39" i="19"/>
  <c r="AI176" i="24"/>
  <c r="BO176" i="28" s="1"/>
  <c r="BQ176" i="28" s="1"/>
  <c r="AI70" i="19"/>
  <c r="AI114" i="19"/>
  <c r="AI209" i="24"/>
  <c r="BO209" i="28" s="1"/>
  <c r="BQ209" i="28" s="1"/>
  <c r="AI195" i="24"/>
  <c r="BO195" i="28" s="1"/>
  <c r="BQ195" i="28" s="1"/>
  <c r="AI96" i="19"/>
  <c r="AI120" i="19"/>
  <c r="AI215" i="24"/>
  <c r="BO215" i="28" s="1"/>
  <c r="BQ215" i="28" s="1"/>
  <c r="AI19" i="18"/>
  <c r="AI238" i="24"/>
  <c r="BO238" i="28" s="1"/>
  <c r="BQ238" i="28" s="1"/>
  <c r="AI244" i="24"/>
  <c r="BO244" i="28" s="1"/>
  <c r="BQ244" i="28" s="1"/>
  <c r="AI25" i="18"/>
  <c r="AI62" i="19"/>
  <c r="AI74" i="19"/>
  <c r="AI25" i="19"/>
  <c r="AI162" i="24"/>
  <c r="BO162" i="28" s="1"/>
  <c r="BQ162" i="28" s="1"/>
  <c r="AI65" i="19"/>
  <c r="AI107" i="19"/>
  <c r="AI115" i="24"/>
  <c r="BO115" i="28" s="1"/>
  <c r="BQ115" i="28" s="1"/>
  <c r="AI50" i="19"/>
  <c r="AI27" i="19"/>
  <c r="AI164" i="24"/>
  <c r="BO164" i="28" s="1"/>
  <c r="BQ164" i="28" s="1"/>
  <c r="AI54" i="19"/>
  <c r="AI235" i="24"/>
  <c r="BO235" i="28" s="1"/>
  <c r="BQ235" i="28" s="1"/>
  <c r="AI16" i="18"/>
  <c r="AI91" i="19"/>
  <c r="AI81" i="19"/>
  <c r="AI66" i="19"/>
  <c r="AI67" i="19"/>
  <c r="AI32" i="19"/>
  <c r="AI169" i="24"/>
  <c r="BO169" i="28" s="1"/>
  <c r="BQ169" i="28" s="1"/>
  <c r="AI61" i="19"/>
  <c r="AI212" i="14"/>
  <c r="AI56" i="19"/>
  <c r="AI175" i="24"/>
  <c r="BO175" i="28" s="1"/>
  <c r="BQ175" i="28" s="1"/>
  <c r="AI38" i="19"/>
  <c r="AI36" i="19"/>
  <c r="AI173" i="24"/>
  <c r="BO173" i="28" s="1"/>
  <c r="BQ173" i="28" s="1"/>
  <c r="AI52" i="19"/>
  <c r="AI116" i="19"/>
  <c r="AI211" i="24"/>
  <c r="BO211" i="28" s="1"/>
  <c r="BQ211" i="28" s="1"/>
  <c r="AI197" i="24"/>
  <c r="BO197" i="28" s="1"/>
  <c r="BQ197" i="28" s="1"/>
  <c r="AI98" i="19"/>
  <c r="AI117" i="19"/>
  <c r="AI212" i="24"/>
  <c r="BO212" i="28" s="1"/>
  <c r="BQ212" i="28" s="1"/>
  <c r="AI64" i="19"/>
  <c r="AI77" i="19"/>
  <c r="AI123" i="19"/>
  <c r="AI218" i="24"/>
  <c r="BO218" i="28" s="1"/>
  <c r="BQ218" i="28" s="1"/>
  <c r="AI77" i="18"/>
  <c r="AI261" i="24"/>
  <c r="BO261" i="28" s="1"/>
  <c r="BQ261" i="28" s="1"/>
  <c r="AI42" i="18"/>
  <c r="AI224" i="14"/>
  <c r="AI73" i="19"/>
  <c r="AI79" i="19"/>
  <c r="AI82" i="19"/>
  <c r="AI54" i="18"/>
  <c r="AI49" i="18"/>
  <c r="AI324" i="14"/>
  <c r="AI55" i="18"/>
  <c r="AI90" i="18"/>
  <c r="AI243" i="24"/>
  <c r="BO243" i="28" s="1"/>
  <c r="BQ243" i="28" s="1"/>
  <c r="AI24" i="18"/>
  <c r="AI70" i="18"/>
  <c r="AI68" i="18"/>
  <c r="AI76" i="18"/>
  <c r="AI107" i="18"/>
  <c r="AI105" i="19"/>
  <c r="AI121" i="19"/>
  <c r="AI216" i="24"/>
  <c r="BO216" i="28" s="1"/>
  <c r="BQ216" i="28" s="1"/>
  <c r="AI234" i="24"/>
  <c r="BO234" i="28" s="1"/>
  <c r="BQ234" i="28" s="1"/>
  <c r="AI15" i="18"/>
  <c r="AI122" i="19"/>
  <c r="AI217" i="24"/>
  <c r="BO217" i="28" s="1"/>
  <c r="BQ217" i="28" s="1"/>
  <c r="AI240" i="24"/>
  <c r="BO240" i="28" s="1"/>
  <c r="BQ240" i="28" s="1"/>
  <c r="AI21" i="18"/>
  <c r="AI258" i="24"/>
  <c r="BO258" i="28" s="1"/>
  <c r="BQ258" i="28" s="1"/>
  <c r="AI39" i="18"/>
  <c r="AI53" i="18"/>
  <c r="AI67" i="18"/>
  <c r="AI56" i="18"/>
  <c r="AI105" i="18"/>
  <c r="AI388" i="14"/>
  <c r="AI113" i="18"/>
  <c r="AI290" i="24"/>
  <c r="BO290" i="28" s="1"/>
  <c r="BQ290" i="28" s="1"/>
  <c r="AI65" i="18"/>
  <c r="AI106" i="18"/>
  <c r="AI63" i="18"/>
  <c r="AI247" i="24"/>
  <c r="BO247" i="28" s="1"/>
  <c r="BQ247" i="28" s="1"/>
  <c r="AI28" i="18"/>
  <c r="AI253" i="24"/>
  <c r="BO253" i="28" s="1"/>
  <c r="BQ253" i="28" s="1"/>
  <c r="AI34" i="18"/>
  <c r="AI37" i="18"/>
  <c r="AI256" i="24"/>
  <c r="BO256" i="28" s="1"/>
  <c r="BQ256" i="28" s="1"/>
  <c r="AI51" i="18"/>
  <c r="AI279" i="24"/>
  <c r="BO279" i="28" s="1"/>
  <c r="BQ279" i="28" s="1"/>
  <c r="AI98" i="18"/>
  <c r="AI277" i="24"/>
  <c r="BO277" i="28" s="1"/>
  <c r="BQ277" i="28" s="1"/>
  <c r="AI96" i="18"/>
  <c r="AI379" i="14"/>
  <c r="AI104" i="18"/>
  <c r="AI61" i="18"/>
  <c r="AI336" i="14"/>
  <c r="AI29" i="18"/>
  <c r="AI248" i="24"/>
  <c r="BO248" i="28" s="1"/>
  <c r="BQ248" i="28" s="1"/>
  <c r="AI10" i="18"/>
  <c r="AI285" i="14"/>
  <c r="AI361" i="14"/>
  <c r="AI377" i="14"/>
  <c r="AI386" i="14"/>
  <c r="AI229" i="24"/>
  <c r="BO229" i="28" s="1"/>
  <c r="BQ229" i="28" s="1"/>
  <c r="AI322" i="14"/>
  <c r="AI393" i="14"/>
  <c r="AI106" i="19"/>
  <c r="AI57" i="18"/>
  <c r="AI23" i="18"/>
  <c r="AI242" i="24"/>
  <c r="BO242" i="28" s="1"/>
  <c r="BQ242" i="28" s="1"/>
  <c r="AI32" i="18"/>
  <c r="AI251" i="24"/>
  <c r="BO251" i="28" s="1"/>
  <c r="BQ251" i="28" s="1"/>
  <c r="AI254" i="24"/>
  <c r="BO254" i="28" s="1"/>
  <c r="BQ254" i="28" s="1"/>
  <c r="AI35" i="18"/>
  <c r="AI80" i="18"/>
  <c r="AI78" i="18"/>
  <c r="AI112" i="24"/>
  <c r="BO112" i="28" s="1"/>
  <c r="BQ112" i="28" s="1"/>
  <c r="AI126" i="14"/>
  <c r="AI117" i="24"/>
  <c r="BO117" i="28" s="1"/>
  <c r="BQ117" i="28" s="1"/>
  <c r="AI20" i="19"/>
  <c r="AI157" i="24"/>
  <c r="BO157" i="28" s="1"/>
  <c r="BQ157" i="28" s="1"/>
  <c r="AI11" i="19"/>
  <c r="AI148" i="24"/>
  <c r="BO148" i="28" s="1"/>
  <c r="BQ148" i="28" s="1"/>
  <c r="AI76" i="19"/>
  <c r="AI104" i="19"/>
  <c r="AI255" i="14"/>
  <c r="AI488" i="14" s="1"/>
  <c r="AI97" i="19"/>
  <c r="AI196" i="24"/>
  <c r="BO196" i="28" s="1"/>
  <c r="BQ196" i="28" s="1"/>
  <c r="AI118" i="19"/>
  <c r="AI213" i="24"/>
  <c r="BO213" i="28" s="1"/>
  <c r="BQ213" i="28" s="1"/>
  <c r="AI17" i="18"/>
  <c r="AI236" i="24"/>
  <c r="BO236" i="28" s="1"/>
  <c r="BQ236" i="28" s="1"/>
  <c r="AI252" i="24"/>
  <c r="BO252" i="28" s="1"/>
  <c r="BQ252" i="28" s="1"/>
  <c r="AI33" i="18"/>
  <c r="AI18" i="18"/>
  <c r="AI237" i="24"/>
  <c r="BO237" i="28" s="1"/>
  <c r="BQ237" i="28" s="1"/>
  <c r="AI52" i="18"/>
  <c r="AI249" i="24"/>
  <c r="BO249" i="28" s="1"/>
  <c r="BQ249" i="28" s="1"/>
  <c r="AI30" i="18"/>
  <c r="AI75" i="18"/>
  <c r="AI73" i="18"/>
  <c r="AI348" i="14"/>
  <c r="AI487" i="14" s="1"/>
  <c r="AI50" i="18"/>
  <c r="AI58" i="18"/>
  <c r="AI62" i="18"/>
  <c r="AI291" i="24"/>
  <c r="BO291" i="28" s="1"/>
  <c r="BQ291" i="28" s="1"/>
  <c r="AI114" i="18"/>
  <c r="AI66" i="18"/>
  <c r="AI95" i="19"/>
  <c r="AI194" i="24"/>
  <c r="BO194" i="28" s="1"/>
  <c r="BQ194" i="28" s="1"/>
  <c r="AI246" i="14"/>
  <c r="AI239" i="24"/>
  <c r="BO239" i="28" s="1"/>
  <c r="BQ239" i="28" s="1"/>
  <c r="AI20" i="18"/>
  <c r="AI214" i="24"/>
  <c r="BO214" i="28" s="1"/>
  <c r="BQ214" i="28" s="1"/>
  <c r="AI119" i="19"/>
  <c r="AI230" i="24"/>
  <c r="BO230" i="28" s="1"/>
  <c r="BQ230" i="28" s="1"/>
  <c r="AI11" i="18"/>
  <c r="AI250" i="24"/>
  <c r="BO250" i="28" s="1"/>
  <c r="BQ250" i="28" s="1"/>
  <c r="AI31" i="18"/>
  <c r="AI40" i="18"/>
  <c r="AI259" i="24"/>
  <c r="BO259" i="28" s="1"/>
  <c r="BQ259" i="28" s="1"/>
  <c r="AI43" i="18"/>
  <c r="AI262" i="24"/>
  <c r="BO262" i="28" s="1"/>
  <c r="BQ262" i="28" s="1"/>
  <c r="AI276" i="24"/>
  <c r="BO276" i="28" s="1"/>
  <c r="BQ276" i="28" s="1"/>
  <c r="AI95" i="18"/>
  <c r="AI370" i="14"/>
  <c r="AI91" i="18"/>
  <c r="AI120" i="24"/>
  <c r="BO120" i="28" s="1"/>
  <c r="BQ120" i="28" s="1"/>
  <c r="AI125" i="24"/>
  <c r="BO125" i="28" s="1"/>
  <c r="BQ125" i="28" s="1"/>
  <c r="AI233" i="24"/>
  <c r="BO233" i="28" s="1"/>
  <c r="BQ233" i="28" s="1"/>
  <c r="AI14" i="18"/>
  <c r="AI289" i="14"/>
  <c r="AI41" i="18"/>
  <c r="AI260" i="24"/>
  <c r="BO260" i="28" s="1"/>
  <c r="BQ260" i="28" s="1"/>
  <c r="AI245" i="24"/>
  <c r="BO245" i="28" s="1"/>
  <c r="BQ245" i="28" s="1"/>
  <c r="AI26" i="18"/>
  <c r="AI257" i="24"/>
  <c r="BO257" i="28" s="1"/>
  <c r="BQ257" i="28" s="1"/>
  <c r="AI38" i="18"/>
  <c r="AI88" i="18"/>
  <c r="AI363" i="14"/>
  <c r="AI81" i="18"/>
  <c r="AI89" i="18"/>
  <c r="AI135" i="24"/>
  <c r="BO135" i="28" s="1"/>
  <c r="BQ135" i="28" s="1"/>
  <c r="AI121" i="24"/>
  <c r="BO121" i="28" s="1"/>
  <c r="BQ121" i="28" s="1"/>
  <c r="AI79" i="18"/>
  <c r="AI82" i="18"/>
  <c r="AI14" i="19"/>
  <c r="AI151" i="24"/>
  <c r="BO151" i="28" s="1"/>
  <c r="BQ151" i="28" s="1"/>
  <c r="AI165" i="14"/>
  <c r="AI19" i="19"/>
  <c r="AI156" i="24"/>
  <c r="BO156" i="28" s="1"/>
  <c r="BQ156" i="28" s="1"/>
  <c r="AI130" i="24"/>
  <c r="BO130" i="28" s="1"/>
  <c r="BQ130" i="28" s="1"/>
  <c r="AI132" i="24"/>
  <c r="BO132" i="28" s="1"/>
  <c r="BQ132" i="28" s="1"/>
  <c r="AI165" i="24"/>
  <c r="BO165" i="28" s="1"/>
  <c r="BQ165" i="28" s="1"/>
  <c r="AI28" i="19"/>
  <c r="AI158" i="24"/>
  <c r="BO158" i="28" s="1"/>
  <c r="BQ158" i="28" s="1"/>
  <c r="AI21" i="19"/>
  <c r="AI137" i="24"/>
  <c r="BO137" i="28" s="1"/>
  <c r="BQ137" i="28" s="1"/>
  <c r="AI171" i="24"/>
  <c r="BO171" i="28" s="1"/>
  <c r="BQ171" i="28" s="1"/>
  <c r="AI34" i="19"/>
  <c r="AI153" i="24"/>
  <c r="BO153" i="28" s="1"/>
  <c r="BQ153" i="28" s="1"/>
  <c r="AI16" i="19"/>
  <c r="AI127" i="24"/>
  <c r="BO127" i="28" s="1"/>
  <c r="BQ127" i="28" s="1"/>
  <c r="AI55" i="19"/>
  <c r="AI18" i="19"/>
  <c r="AI155" i="24"/>
  <c r="BO155" i="28" s="1"/>
  <c r="BQ155" i="28" s="1"/>
  <c r="AI113" i="24"/>
  <c r="BO113" i="28" s="1"/>
  <c r="BQ113" i="28" s="1"/>
  <c r="AI92" i="18"/>
  <c r="AI97" i="18"/>
  <c r="AI278" i="24"/>
  <c r="BO278" i="28" s="1"/>
  <c r="BQ278" i="28" s="1"/>
  <c r="AI136" i="24"/>
  <c r="BO136" i="28" s="1"/>
  <c r="BQ136" i="28" s="1"/>
  <c r="AI262" i="14"/>
  <c r="AI280" i="14"/>
  <c r="AI253" i="14"/>
  <c r="AI10" i="19"/>
  <c r="AI147" i="24"/>
  <c r="BO147" i="28" s="1"/>
  <c r="BQ147" i="28" s="1"/>
  <c r="AI237" i="14"/>
  <c r="AI198" i="14"/>
  <c r="AI161" i="14"/>
  <c r="AI141" i="24"/>
  <c r="BO141" i="28" s="1"/>
  <c r="BQ141" i="28" s="1"/>
  <c r="AI122" i="24"/>
  <c r="BO122" i="28" s="1"/>
  <c r="BQ122" i="28" s="1"/>
  <c r="AI163" i="24"/>
  <c r="BO163" i="28" s="1"/>
  <c r="BQ163" i="28" s="1"/>
  <c r="AI26" i="19"/>
  <c r="AI124" i="24"/>
  <c r="BO124" i="28" s="1"/>
  <c r="BQ124" i="28" s="1"/>
  <c r="AI134" i="24"/>
  <c r="BO134" i="28" s="1"/>
  <c r="BQ134" i="28" s="1"/>
  <c r="AI23" i="19"/>
  <c r="AI160" i="24"/>
  <c r="BO160" i="28" s="1"/>
  <c r="BQ160" i="28" s="1"/>
  <c r="AI129" i="24"/>
  <c r="BO129" i="28" s="1"/>
  <c r="BQ129" i="28" s="1"/>
  <c r="AI69" i="18"/>
  <c r="AI74" i="18"/>
  <c r="AI159" i="24"/>
  <c r="BO159" i="28" s="1"/>
  <c r="BQ159" i="28" s="1"/>
  <c r="AI22" i="19"/>
  <c r="AI138" i="24"/>
  <c r="BO138" i="28" s="1"/>
  <c r="BQ138" i="28" s="1"/>
  <c r="AI119" i="24"/>
  <c r="BO119" i="28" s="1"/>
  <c r="BQ119" i="28" s="1"/>
  <c r="AI140" i="24"/>
  <c r="BO140" i="28" s="1"/>
  <c r="BQ140" i="28" s="1"/>
  <c r="AI128" i="24"/>
  <c r="BO128" i="28" s="1"/>
  <c r="BQ128" i="28" s="1"/>
  <c r="AI133" i="24"/>
  <c r="BO133" i="28" s="1"/>
  <c r="BQ133" i="28" s="1"/>
  <c r="AI114" i="24"/>
  <c r="BO114" i="28" s="1"/>
  <c r="BQ114" i="28" s="1"/>
  <c r="AI116" i="24"/>
  <c r="BO116" i="28" s="1"/>
  <c r="BQ116" i="28" s="1"/>
  <c r="AI15" i="19"/>
  <c r="AI152" i="24"/>
  <c r="BO152" i="28" s="1"/>
  <c r="BQ152" i="28" s="1"/>
  <c r="AI126" i="24"/>
  <c r="BO126" i="28" s="1"/>
  <c r="BQ126" i="28" s="1"/>
  <c r="AI118" i="24"/>
  <c r="BO118" i="28" s="1"/>
  <c r="BQ118" i="28" s="1"/>
  <c r="AI445" i="14"/>
  <c r="AI446" i="14"/>
  <c r="AH225" i="24"/>
  <c r="BL225" i="28" s="1"/>
  <c r="BN225" i="28" s="1"/>
  <c r="AH130" i="19"/>
  <c r="AI443" i="14"/>
  <c r="AI486" i="14"/>
  <c r="AI489" i="14"/>
  <c r="AI444" i="14"/>
  <c r="AK496" i="17"/>
  <c r="AK100" i="25"/>
  <c r="BV100" i="28" s="1"/>
  <c r="AJ111" i="23"/>
  <c r="AK112" i="17"/>
  <c r="AJ389" i="25"/>
  <c r="BS389" i="28" s="1"/>
  <c r="AK32" i="25"/>
  <c r="BV32" i="28" s="1"/>
  <c r="AK418" i="17"/>
  <c r="BN59" i="28"/>
  <c r="BN355" i="28"/>
  <c r="BN322" i="28"/>
  <c r="BN313" i="28"/>
  <c r="BN358" i="28"/>
  <c r="BN324" i="28"/>
  <c r="BN12" i="28"/>
  <c r="BN316" i="28"/>
  <c r="AH49" i="17"/>
  <c r="AH49" i="25" s="1"/>
  <c r="BM49" i="28" s="1"/>
  <c r="AH436" i="17"/>
  <c r="AH49" i="23" s="1"/>
  <c r="AK89" i="25"/>
  <c r="BV89" i="28" s="1"/>
  <c r="AK480" i="17"/>
  <c r="R108" i="28"/>
  <c r="R192" i="28"/>
  <c r="R221" i="28"/>
  <c r="R190" i="28"/>
  <c r="R223" i="28"/>
  <c r="R185" i="28"/>
  <c r="R207" i="28"/>
  <c r="R205" i="28"/>
  <c r="R183" i="28"/>
  <c r="R202" i="28"/>
  <c r="R200" i="28"/>
  <c r="R111" i="28"/>
  <c r="AK100" i="17"/>
  <c r="AK486" i="17" s="1"/>
  <c r="AK99" i="23" s="1"/>
  <c r="AI453" i="14"/>
  <c r="AI62" i="24"/>
  <c r="BO62" i="28" s="1"/>
  <c r="AI64" i="24"/>
  <c r="BO64" i="28" s="1"/>
  <c r="AI455" i="14"/>
  <c r="AH397" i="14"/>
  <c r="AH299" i="24"/>
  <c r="BL299" i="28" s="1"/>
  <c r="AI12" i="14"/>
  <c r="AH11" i="20"/>
  <c r="AI27" i="24"/>
  <c r="BO27" i="28" s="1"/>
  <c r="AI413" i="14"/>
  <c r="AI98" i="24"/>
  <c r="BO98" i="28" s="1"/>
  <c r="BQ98" i="28" s="1"/>
  <c r="AI494" i="14"/>
  <c r="AI81" i="24"/>
  <c r="BO81" i="28" s="1"/>
  <c r="BQ81" i="28" s="1"/>
  <c r="AI472" i="14"/>
  <c r="AI457" i="14"/>
  <c r="AI66" i="24"/>
  <c r="BO66" i="28" s="1"/>
  <c r="AI420" i="14"/>
  <c r="AI34" i="24"/>
  <c r="BO34" i="28" s="1"/>
  <c r="AI87" i="24"/>
  <c r="BO87" i="28" s="1"/>
  <c r="BQ87" i="28" s="1"/>
  <c r="AI478" i="14"/>
  <c r="AI90" i="24"/>
  <c r="BO90" i="28" s="1"/>
  <c r="BQ90" i="28" s="1"/>
  <c r="AI481" i="14"/>
  <c r="AI469" i="14"/>
  <c r="AI78" i="24"/>
  <c r="BO78" i="28" s="1"/>
  <c r="BQ78" i="28" s="1"/>
  <c r="AI25" i="24"/>
  <c r="BO25" i="28" s="1"/>
  <c r="BQ25" i="28" s="1"/>
  <c r="AI411" i="14"/>
  <c r="AH48" i="20"/>
  <c r="AH336" i="24"/>
  <c r="BL336" i="28" s="1"/>
  <c r="BN336" i="28" s="1"/>
  <c r="AI43" i="24"/>
  <c r="BO43" i="28" s="1"/>
  <c r="BQ43" i="28" s="1"/>
  <c r="AI429" i="14"/>
  <c r="AI112" i="14"/>
  <c r="AI106" i="14" s="1"/>
  <c r="AH111" i="20"/>
  <c r="AH389" i="24"/>
  <c r="BL389" i="28" s="1"/>
  <c r="BN389" i="28" s="1"/>
  <c r="AI468" i="14"/>
  <c r="AI77" i="24"/>
  <c r="BO77" i="28" s="1"/>
  <c r="BQ77" i="28" s="1"/>
  <c r="AI461" i="14"/>
  <c r="AI70" i="24"/>
  <c r="BO70" i="28" s="1"/>
  <c r="BQ70" i="28" s="1"/>
  <c r="AI71" i="24"/>
  <c r="BO71" i="28" s="1"/>
  <c r="AI462" i="14"/>
  <c r="AH304" i="24"/>
  <c r="BL304" i="28" s="1"/>
  <c r="AH16" i="20"/>
  <c r="AI55" i="14"/>
  <c r="AI442" i="14"/>
  <c r="AI40" i="24"/>
  <c r="BO40" i="28" s="1"/>
  <c r="BQ40" i="28" s="1"/>
  <c r="AI426" i="14"/>
  <c r="AI416" i="14"/>
  <c r="AI30" i="24"/>
  <c r="BO30" i="28" s="1"/>
  <c r="AI20" i="24"/>
  <c r="BO20" i="28" s="1"/>
  <c r="AI406" i="14"/>
  <c r="AI68" i="24"/>
  <c r="BO68" i="28" s="1"/>
  <c r="AI459" i="14"/>
  <c r="AI31" i="24"/>
  <c r="BO31" i="28" s="1"/>
  <c r="BQ31" i="28" s="1"/>
  <c r="AI417" i="14"/>
  <c r="AI75" i="24"/>
  <c r="BO75" i="28" s="1"/>
  <c r="BQ75" i="28" s="1"/>
  <c r="AI466" i="14"/>
  <c r="AH54" i="20"/>
  <c r="AH342" i="24"/>
  <c r="BL342" i="28" s="1"/>
  <c r="AI22" i="24"/>
  <c r="BO22" i="28" s="1"/>
  <c r="AI408" i="14"/>
  <c r="AI82" i="24"/>
  <c r="BO82" i="28" s="1"/>
  <c r="BQ82" i="28" s="1"/>
  <c r="AI473" i="14"/>
  <c r="AI72" i="24"/>
  <c r="BO72" i="28" s="1"/>
  <c r="BQ72" i="28" s="1"/>
  <c r="AI463" i="14"/>
  <c r="AI80" i="24"/>
  <c r="BO80" i="28" s="1"/>
  <c r="AI471" i="14"/>
  <c r="AI474" i="14"/>
  <c r="AI83" i="24"/>
  <c r="BO83" i="28" s="1"/>
  <c r="BQ83" i="28" s="1"/>
  <c r="AH105" i="20"/>
  <c r="AH383" i="24"/>
  <c r="BL383" i="28" s="1"/>
  <c r="BN383" i="28" s="1"/>
  <c r="AI436" i="14"/>
  <c r="AI49" i="14"/>
  <c r="AI50" i="24"/>
  <c r="BO50" i="28" s="1"/>
  <c r="BQ50" i="28" s="1"/>
  <c r="AI74" i="24"/>
  <c r="BO74" i="28" s="1"/>
  <c r="BQ74" i="28" s="1"/>
  <c r="AI465" i="14"/>
  <c r="AI67" i="24"/>
  <c r="BO67" i="28" s="1"/>
  <c r="BQ67" i="28" s="1"/>
  <c r="AI458" i="14"/>
  <c r="AI86" i="24"/>
  <c r="BO86" i="28" s="1"/>
  <c r="BQ86" i="28" s="1"/>
  <c r="AI477" i="14"/>
  <c r="AI42" i="24"/>
  <c r="BO42" i="28" s="1"/>
  <c r="BQ42" i="28" s="1"/>
  <c r="AI428" i="14"/>
  <c r="AI73" i="24"/>
  <c r="BO73" i="28" s="1"/>
  <c r="AI464" i="14"/>
  <c r="AI52" i="24"/>
  <c r="BO52" i="28" s="1"/>
  <c r="BQ52" i="28" s="1"/>
  <c r="AI438" i="14"/>
  <c r="AI53" i="24"/>
  <c r="BO53" i="28" s="1"/>
  <c r="BQ53" i="28" s="1"/>
  <c r="AI439" i="14"/>
  <c r="AI470" i="14"/>
  <c r="AI79" i="24"/>
  <c r="BO79" i="28" s="1"/>
  <c r="BQ79" i="28" s="1"/>
  <c r="AI419" i="14"/>
  <c r="AI33" i="24"/>
  <c r="BO33" i="28" s="1"/>
  <c r="BQ33" i="28" s="1"/>
  <c r="AI46" i="24"/>
  <c r="BO46" i="28" s="1"/>
  <c r="BQ46" i="28" s="1"/>
  <c r="AI432" i="14"/>
  <c r="AI65" i="24"/>
  <c r="BO65" i="28" s="1"/>
  <c r="AI456" i="14"/>
  <c r="AI47" i="24"/>
  <c r="BO47" i="28" s="1"/>
  <c r="BQ47" i="28" s="1"/>
  <c r="AI433" i="14"/>
  <c r="AI29" i="24"/>
  <c r="BO29" i="28" s="1"/>
  <c r="AI415" i="14"/>
  <c r="AI14" i="24"/>
  <c r="BO14" i="28" s="1"/>
  <c r="BQ14" i="28" s="1"/>
  <c r="AI400" i="14"/>
  <c r="AI13" i="14"/>
  <c r="AI23" i="24"/>
  <c r="BO23" i="28" s="1"/>
  <c r="AI409" i="14"/>
  <c r="AI101" i="24"/>
  <c r="BO101" i="28" s="1"/>
  <c r="BQ101" i="28" s="1"/>
  <c r="AI497" i="14"/>
  <c r="AI26" i="24"/>
  <c r="BO26" i="28" s="1"/>
  <c r="AI412" i="14"/>
  <c r="AI88" i="24"/>
  <c r="BO88" i="28" s="1"/>
  <c r="BQ88" i="28" s="1"/>
  <c r="AI479" i="14"/>
  <c r="AI24" i="24"/>
  <c r="BO24" i="28" s="1"/>
  <c r="AI410" i="14"/>
  <c r="AH58" i="24"/>
  <c r="BL58" i="28" s="1"/>
  <c r="AI19" i="24"/>
  <c r="BO19" i="28" s="1"/>
  <c r="AI405" i="14"/>
  <c r="AH93" i="24"/>
  <c r="BL93" i="28" s="1"/>
  <c r="BN93" i="28" s="1"/>
  <c r="AI437" i="14"/>
  <c r="AI51" i="24"/>
  <c r="BO51" i="28" s="1"/>
  <c r="BQ51" i="28" s="1"/>
  <c r="AI44" i="24"/>
  <c r="BO44" i="28" s="1"/>
  <c r="BQ44" i="28" s="1"/>
  <c r="AI430" i="14"/>
  <c r="AH64" i="20"/>
  <c r="AH347" i="24"/>
  <c r="BL347" i="28" s="1"/>
  <c r="AI407" i="14"/>
  <c r="AI21" i="24"/>
  <c r="BO21" i="28" s="1"/>
  <c r="AI76" i="24"/>
  <c r="BO76" i="28" s="1"/>
  <c r="BQ76" i="28" s="1"/>
  <c r="AI467" i="14"/>
  <c r="AH300" i="24"/>
  <c r="BL300" i="28" s="1"/>
  <c r="BN300" i="28" s="1"/>
  <c r="AH12" i="20"/>
  <c r="AI425" i="14"/>
  <c r="AI39" i="24"/>
  <c r="BO39" i="28" s="1"/>
  <c r="AI493" i="14"/>
  <c r="AI97" i="24"/>
  <c r="BO97" i="28" s="1"/>
  <c r="BQ97" i="28" s="1"/>
  <c r="AI35" i="24"/>
  <c r="BO35" i="28" s="1"/>
  <c r="AI421" i="14"/>
  <c r="AI28" i="24"/>
  <c r="BO28" i="28" s="1"/>
  <c r="AI414" i="14"/>
  <c r="AH484" i="14"/>
  <c r="AH449" i="14" s="1"/>
  <c r="AH98" i="20"/>
  <c r="AI99" i="14"/>
  <c r="AI41" i="24"/>
  <c r="BO41" i="28" s="1"/>
  <c r="BQ41" i="28" s="1"/>
  <c r="AI427" i="14"/>
  <c r="AI15" i="24"/>
  <c r="BO15" i="28" s="1"/>
  <c r="BQ15" i="28" s="1"/>
  <c r="AI401" i="14"/>
  <c r="AI495" i="14"/>
  <c r="AI99" i="24"/>
  <c r="BO99" i="28" s="1"/>
  <c r="BQ99" i="28" s="1"/>
  <c r="AI63" i="24"/>
  <c r="BO63" i="28" s="1"/>
  <c r="AI454" i="14"/>
  <c r="AI422" i="14"/>
  <c r="AI36" i="24"/>
  <c r="BO36" i="28" s="1"/>
  <c r="AI476" i="14"/>
  <c r="AI85" i="24"/>
  <c r="BO85" i="28" s="1"/>
  <c r="BQ85" i="28" s="1"/>
  <c r="AI69" i="24"/>
  <c r="BO69" i="28" s="1"/>
  <c r="BQ69" i="28" s="1"/>
  <c r="AI460" i="14"/>
  <c r="AI32" i="24"/>
  <c r="BO32" i="28" s="1"/>
  <c r="BQ32" i="28" s="1"/>
  <c r="AI418" i="14"/>
  <c r="AI37" i="24"/>
  <c r="BO37" i="28" s="1"/>
  <c r="AI423" i="14"/>
  <c r="AI38" i="24"/>
  <c r="BO38" i="28" s="1"/>
  <c r="BQ38" i="28" s="1"/>
  <c r="AI424" i="14"/>
  <c r="AI475" i="14"/>
  <c r="AI84" i="24"/>
  <c r="BO84" i="28" s="1"/>
  <c r="BQ84" i="28" s="1"/>
  <c r="AG8" i="20"/>
  <c r="AG296" i="24"/>
  <c r="BI296" i="28" s="1"/>
  <c r="AI100" i="24"/>
  <c r="BO100" i="28" s="1"/>
  <c r="BQ100" i="28" s="1"/>
  <c r="AI496" i="14"/>
  <c r="AI64" i="14"/>
  <c r="AH63" i="20"/>
  <c r="AH346" i="24"/>
  <c r="BL346" i="28" s="1"/>
  <c r="AH11" i="24"/>
  <c r="BL11" i="28" s="1"/>
  <c r="AH9" i="14"/>
  <c r="AI404" i="14"/>
  <c r="AI17" i="14"/>
  <c r="AI18" i="24"/>
  <c r="BO18" i="28" s="1"/>
  <c r="AI89" i="24"/>
  <c r="BO89" i="28" s="1"/>
  <c r="BQ89" i="28" s="1"/>
  <c r="AI480" i="14"/>
  <c r="AI452" i="14"/>
  <c r="AI65" i="14"/>
  <c r="AI61" i="24"/>
  <c r="BO61" i="28" s="1"/>
  <c r="AI45" i="24"/>
  <c r="BO45" i="28" s="1"/>
  <c r="BQ45" i="28" s="1"/>
  <c r="AI431" i="14"/>
  <c r="AK86" i="25"/>
  <c r="BV86" i="28" s="1"/>
  <c r="AK477" i="17"/>
  <c r="AG449" i="17"/>
  <c r="AG62" i="23" s="1"/>
  <c r="AI43" i="23"/>
  <c r="AI331" i="25"/>
  <c r="BP331" i="28" s="1"/>
  <c r="AJ44" i="17"/>
  <c r="AG347" i="25"/>
  <c r="BJ347" i="28" s="1"/>
  <c r="BK347" i="28" s="1"/>
  <c r="AH38" i="23"/>
  <c r="AI39" i="17"/>
  <c r="AH326" i="25"/>
  <c r="BM326" i="28" s="1"/>
  <c r="BN326" i="28" s="1"/>
  <c r="AG336" i="25"/>
  <c r="BJ336" i="28" s="1"/>
  <c r="AG49" i="25"/>
  <c r="BJ49" i="28" s="1"/>
  <c r="AK90" i="25"/>
  <c r="BV90" i="28" s="1"/>
  <c r="AK481" i="17"/>
  <c r="AI76" i="23"/>
  <c r="AJ77" i="17"/>
  <c r="AI359" i="25"/>
  <c r="BP359" i="28" s="1"/>
  <c r="Q101" i="23"/>
  <c r="Q102" i="23"/>
  <c r="AI71" i="23"/>
  <c r="AI73" i="23"/>
  <c r="AI356" i="25"/>
  <c r="BP356" i="28" s="1"/>
  <c r="AJ74" i="17"/>
  <c r="AI41" i="23"/>
  <c r="Q130" i="22"/>
  <c r="AK77" i="25"/>
  <c r="BV77" i="28" s="1"/>
  <c r="AH19" i="25"/>
  <c r="BM19" i="28" s="1"/>
  <c r="BN19" i="28" s="1"/>
  <c r="AH55" i="25"/>
  <c r="BM55" i="28" s="1"/>
  <c r="BN55" i="28" s="1"/>
  <c r="AL225" i="25"/>
  <c r="BY225" i="28" s="1"/>
  <c r="AL130" i="22"/>
  <c r="AH22" i="25"/>
  <c r="BM22" i="28" s="1"/>
  <c r="BN22" i="28" s="1"/>
  <c r="AH305" i="25"/>
  <c r="BM305" i="28" s="1"/>
  <c r="BN305" i="28" s="1"/>
  <c r="AJ14" i="25"/>
  <c r="BS14" i="28" s="1"/>
  <c r="AH346" i="25"/>
  <c r="BM346" i="28" s="1"/>
  <c r="AE296" i="25"/>
  <c r="BD296" i="28" s="1"/>
  <c r="BE296" i="28" s="1"/>
  <c r="AG58" i="25"/>
  <c r="BJ58" i="28" s="1"/>
  <c r="BK58" i="28" s="1"/>
  <c r="AF304" i="25"/>
  <c r="BG304" i="28" s="1"/>
  <c r="BH304" i="28" s="1"/>
  <c r="AF11" i="25"/>
  <c r="BG11" i="28" s="1"/>
  <c r="BH11" i="28" s="1"/>
  <c r="AI312" i="25"/>
  <c r="BP312" i="28" s="1"/>
  <c r="AH24" i="25"/>
  <c r="BM24" i="28" s="1"/>
  <c r="BN24" i="28" s="1"/>
  <c r="AH96" i="25"/>
  <c r="BM96" i="28" s="1"/>
  <c r="AK386" i="25"/>
  <c r="BV386" i="28" s="1"/>
  <c r="AH317" i="25"/>
  <c r="BM317" i="28" s="1"/>
  <c r="BN317" i="28" s="1"/>
  <c r="AK385" i="25"/>
  <c r="BV385" i="28" s="1"/>
  <c r="AH23" i="25"/>
  <c r="BM23" i="28" s="1"/>
  <c r="BN23" i="28" s="1"/>
  <c r="AH64" i="25"/>
  <c r="BM64" i="28" s="1"/>
  <c r="BN64" i="28" s="1"/>
  <c r="AG27" i="25"/>
  <c r="BJ27" i="28" s="1"/>
  <c r="BK27" i="28" s="1"/>
  <c r="AI26" i="25"/>
  <c r="BP26" i="28" s="1"/>
  <c r="AH321" i="25"/>
  <c r="BM321" i="28" s="1"/>
  <c r="BN321" i="28" s="1"/>
  <c r="AI332" i="25"/>
  <c r="BP332" i="28" s="1"/>
  <c r="AH315" i="25"/>
  <c r="BM315" i="28" s="1"/>
  <c r="BN315" i="28" s="1"/>
  <c r="AH13" i="25"/>
  <c r="BM13" i="28" s="1"/>
  <c r="AH388" i="25"/>
  <c r="BM388" i="28" s="1"/>
  <c r="AH20" i="25"/>
  <c r="BM20" i="28" s="1"/>
  <c r="BN20" i="28" s="1"/>
  <c r="AH299" i="25"/>
  <c r="BM299" i="28" s="1"/>
  <c r="AJ93" i="25"/>
  <c r="BS93" i="28" s="1"/>
  <c r="AI51" i="25"/>
  <c r="BP51" i="28" s="1"/>
  <c r="AK85" i="25"/>
  <c r="BV85" i="28" s="1"/>
  <c r="AH348" i="25"/>
  <c r="BM348" i="28" s="1"/>
  <c r="BN348" i="28" s="1"/>
  <c r="AI40" i="25"/>
  <c r="BP40" i="28" s="1"/>
  <c r="AI333" i="25"/>
  <c r="BP333" i="28" s="1"/>
  <c r="AH352" i="25"/>
  <c r="BM352" i="28" s="1"/>
  <c r="BN352" i="28" s="1"/>
  <c r="AI43" i="25"/>
  <c r="BP43" i="28" s="1"/>
  <c r="AI53" i="25"/>
  <c r="BP53" i="28" s="1"/>
  <c r="AI71" i="25"/>
  <c r="BP71" i="28" s="1"/>
  <c r="AK369" i="25"/>
  <c r="BV369" i="28" s="1"/>
  <c r="AJ318" i="25"/>
  <c r="BS318" i="28" s="1"/>
  <c r="AH62" i="25"/>
  <c r="BM62" i="28" s="1"/>
  <c r="BN62" i="28" s="1"/>
  <c r="AH367" i="25"/>
  <c r="BM367" i="28" s="1"/>
  <c r="BN367" i="28" s="1"/>
  <c r="AK365" i="25"/>
  <c r="BV365" i="28" s="1"/>
  <c r="AJ47" i="25"/>
  <c r="BS47" i="28" s="1"/>
  <c r="AH328" i="25"/>
  <c r="BM328" i="28" s="1"/>
  <c r="AH339" i="25"/>
  <c r="BM339" i="28" s="1"/>
  <c r="AJ15" i="25"/>
  <c r="BS15" i="28" s="1"/>
  <c r="AK76" i="25"/>
  <c r="BV76" i="28" s="1"/>
  <c r="AK371" i="25"/>
  <c r="BV371" i="28" s="1"/>
  <c r="AI37" i="25"/>
  <c r="BP37" i="28" s="1"/>
  <c r="AH323" i="25"/>
  <c r="BM323" i="28" s="1"/>
  <c r="BN323" i="28" s="1"/>
  <c r="AI35" i="25"/>
  <c r="BP35" i="28" s="1"/>
  <c r="AI68" i="25"/>
  <c r="BP68" i="28" s="1"/>
  <c r="AH353" i="25"/>
  <c r="BM353" i="28" s="1"/>
  <c r="BN353" i="28" s="1"/>
  <c r="AH360" i="25"/>
  <c r="BM360" i="28" s="1"/>
  <c r="BN360" i="28" s="1"/>
  <c r="AK370" i="25"/>
  <c r="BV370" i="28" s="1"/>
  <c r="AI357" i="25"/>
  <c r="BP357" i="28" s="1"/>
  <c r="AH21" i="25"/>
  <c r="BM21" i="28" s="1"/>
  <c r="BN21" i="28" s="1"/>
  <c r="AK87" i="25"/>
  <c r="BV87" i="28" s="1"/>
  <c r="AJ74" i="25"/>
  <c r="BS74" i="28" s="1"/>
  <c r="AJ465" i="17"/>
  <c r="AJ78" i="23" s="1"/>
  <c r="Q225" i="25"/>
  <c r="R225" i="28" s="1"/>
  <c r="AH65" i="17"/>
  <c r="AH63" i="25"/>
  <c r="BM63" i="28" s="1"/>
  <c r="BN63" i="28" s="1"/>
  <c r="AI354" i="25"/>
  <c r="BP354" i="28" s="1"/>
  <c r="AJ72" i="17"/>
  <c r="AI29" i="25"/>
  <c r="BP29" i="28" s="1"/>
  <c r="AI415" i="17"/>
  <c r="AJ38" i="25"/>
  <c r="BS38" i="28" s="1"/>
  <c r="AJ424" i="17"/>
  <c r="AI329" i="25"/>
  <c r="BP329" i="28" s="1"/>
  <c r="AJ42" i="17"/>
  <c r="AH455" i="17"/>
  <c r="AH68" i="23" s="1"/>
  <c r="AK478" i="17"/>
  <c r="AK91" i="23" s="1"/>
  <c r="AL89" i="17"/>
  <c r="AH435" i="17"/>
  <c r="AH48" i="23" s="1"/>
  <c r="AH454" i="17"/>
  <c r="AH67" i="23" s="1"/>
  <c r="AK467" i="17"/>
  <c r="AK80" i="23" s="1"/>
  <c r="AJ484" i="17"/>
  <c r="AJ97" i="23" s="1"/>
  <c r="AI412" i="17"/>
  <c r="AI25" i="23" s="1"/>
  <c r="AK468" i="17"/>
  <c r="AK81" i="23" s="1"/>
  <c r="AK476" i="17"/>
  <c r="AK89" i="23" s="1"/>
  <c r="AI57" i="17"/>
  <c r="AH441" i="17"/>
  <c r="AH54" i="23" s="1"/>
  <c r="AI59" i="17"/>
  <c r="AJ401" i="17"/>
  <c r="AJ14" i="23" s="1"/>
  <c r="AH409" i="17"/>
  <c r="AH22" i="23" s="1"/>
  <c r="AI462" i="17"/>
  <c r="AI75" i="23" s="1"/>
  <c r="AL109" i="17"/>
  <c r="AJ46" i="17"/>
  <c r="AI78" i="17"/>
  <c r="AL83" i="17"/>
  <c r="AI437" i="17"/>
  <c r="AI50" i="23" s="1"/>
  <c r="AI439" i="17"/>
  <c r="AI52" i="23" s="1"/>
  <c r="AI41" i="17"/>
  <c r="AH406" i="17"/>
  <c r="AH19" i="23" s="1"/>
  <c r="AH405" i="17"/>
  <c r="AH18" i="23" s="1"/>
  <c r="AJ433" i="17"/>
  <c r="AJ46" i="23" s="1"/>
  <c r="AI421" i="17"/>
  <c r="AI34" i="23" s="1"/>
  <c r="AI423" i="17"/>
  <c r="AI36" i="23" s="1"/>
  <c r="AL87" i="17"/>
  <c r="AI70" i="17"/>
  <c r="AI28" i="17"/>
  <c r="AL88" i="17"/>
  <c r="AH408" i="17"/>
  <c r="AH21" i="23" s="1"/>
  <c r="AI58" i="17"/>
  <c r="AJ75" i="17"/>
  <c r="AJ25" i="17"/>
  <c r="AI71" i="17"/>
  <c r="AK99" i="17"/>
  <c r="AK31" i="17"/>
  <c r="AH453" i="17"/>
  <c r="AH66" i="23" s="1"/>
  <c r="AI85" i="17"/>
  <c r="AI30" i="17"/>
  <c r="AI442" i="17"/>
  <c r="AI55" i="23" s="1"/>
  <c r="AJ400" i="17"/>
  <c r="AJ13" i="23" s="1"/>
  <c r="AH410" i="17"/>
  <c r="AH23" i="23" s="1"/>
  <c r="AH407" i="17"/>
  <c r="AH20" i="23" s="1"/>
  <c r="AF9" i="17"/>
  <c r="AI426" i="17"/>
  <c r="AI39" i="23" s="1"/>
  <c r="AJ45" i="17"/>
  <c r="AK101" i="17"/>
  <c r="AI429" i="17"/>
  <c r="AI42" i="23" s="1"/>
  <c r="AL108" i="17"/>
  <c r="AF397" i="17"/>
  <c r="AF10" i="23" s="1"/>
  <c r="AJ60" i="17"/>
  <c r="AI459" i="17"/>
  <c r="AI72" i="23" s="1"/>
  <c r="AI36" i="17"/>
  <c r="AI52" i="17"/>
  <c r="AI111" i="17"/>
  <c r="AH492" i="17"/>
  <c r="AH105" i="23" s="1"/>
  <c r="AI34" i="17"/>
  <c r="AJ5" i="14"/>
  <c r="AI12" i="17"/>
  <c r="AI66" i="17"/>
  <c r="AH399" i="17"/>
  <c r="AH12" i="23" s="1"/>
  <c r="AG413" i="17"/>
  <c r="AG26" i="23" s="1"/>
  <c r="AG17" i="17"/>
  <c r="AI18" i="17"/>
  <c r="AI64" i="17"/>
  <c r="AH337" i="25" l="1"/>
  <c r="BM337" i="28" s="1"/>
  <c r="AI100" i="20"/>
  <c r="AJ101" i="14"/>
  <c r="AI101" i="19"/>
  <c r="AI200" i="24"/>
  <c r="BO200" i="28" s="1"/>
  <c r="BQ200" i="28" s="1"/>
  <c r="AI94" i="18"/>
  <c r="AI275" i="24"/>
  <c r="BO275" i="28" s="1"/>
  <c r="BQ275" i="28" s="1"/>
  <c r="AI72" i="18"/>
  <c r="AI269" i="24"/>
  <c r="BO269" i="28" s="1"/>
  <c r="BQ269" i="28" s="1"/>
  <c r="AI103" i="19"/>
  <c r="AI202" i="24"/>
  <c r="BO202" i="28" s="1"/>
  <c r="BQ202" i="28" s="1"/>
  <c r="AI111" i="24"/>
  <c r="BO111" i="28" s="1"/>
  <c r="BQ111" i="28" s="1"/>
  <c r="AI282" i="24"/>
  <c r="BO282" i="28" s="1"/>
  <c r="BQ282" i="28" s="1"/>
  <c r="AI101" i="18"/>
  <c r="AI72" i="19"/>
  <c r="AI187" i="24"/>
  <c r="BO187" i="28" s="1"/>
  <c r="BQ187" i="28" s="1"/>
  <c r="AI57" i="20"/>
  <c r="AJ58" i="14"/>
  <c r="AI128" i="19"/>
  <c r="AI223" i="24"/>
  <c r="BO223" i="28" s="1"/>
  <c r="BQ223" i="28" s="1"/>
  <c r="AI282" i="14"/>
  <c r="AI150" i="24"/>
  <c r="BO150" i="28" s="1"/>
  <c r="BQ150" i="28" s="1"/>
  <c r="AI13" i="19"/>
  <c r="AI85" i="18"/>
  <c r="AI272" i="24"/>
  <c r="BO272" i="28" s="1"/>
  <c r="BQ272" i="28" s="1"/>
  <c r="AI284" i="24"/>
  <c r="BO284" i="28" s="1"/>
  <c r="BQ284" i="28" s="1"/>
  <c r="AI103" i="18"/>
  <c r="AI101" i="20"/>
  <c r="AJ102" i="14"/>
  <c r="AI205" i="24"/>
  <c r="BO205" i="28" s="1"/>
  <c r="BQ205" i="28" s="1"/>
  <c r="AI110" i="19"/>
  <c r="AI87" i="18"/>
  <c r="AI274" i="24"/>
  <c r="BO274" i="28" s="1"/>
  <c r="BQ274" i="28" s="1"/>
  <c r="AI13" i="18"/>
  <c r="AI232" i="24"/>
  <c r="BO232" i="28" s="1"/>
  <c r="BQ232" i="28" s="1"/>
  <c r="AI9" i="18"/>
  <c r="AI228" i="24"/>
  <c r="BO228" i="28" s="1"/>
  <c r="BQ228" i="28" s="1"/>
  <c r="AI112" i="18"/>
  <c r="AI289" i="24"/>
  <c r="BO289" i="28" s="1"/>
  <c r="BQ289" i="28" s="1"/>
  <c r="AI267" i="24"/>
  <c r="BO267" i="28" s="1"/>
  <c r="BQ267" i="28" s="1"/>
  <c r="AI48" i="18"/>
  <c r="AI102" i="20"/>
  <c r="AJ103" i="14"/>
  <c r="AI9" i="19"/>
  <c r="AI146" i="24"/>
  <c r="BO146" i="28" s="1"/>
  <c r="BQ146" i="28" s="1"/>
  <c r="AI221" i="24"/>
  <c r="BO221" i="28" s="1"/>
  <c r="BQ221" i="28" s="1"/>
  <c r="AI126" i="19"/>
  <c r="AI183" i="24"/>
  <c r="BO183" i="28" s="1"/>
  <c r="BQ183" i="28" s="1"/>
  <c r="AI46" i="19"/>
  <c r="AI294" i="24"/>
  <c r="BO294" i="28" s="1"/>
  <c r="BQ294" i="28" s="1"/>
  <c r="AI117" i="18"/>
  <c r="AI60" i="19"/>
  <c r="AI186" i="24"/>
  <c r="BO186" i="28" s="1"/>
  <c r="BQ186" i="28" s="1"/>
  <c r="AI112" i="19"/>
  <c r="AI207" i="24"/>
  <c r="BO207" i="28" s="1"/>
  <c r="BQ207" i="28" s="1"/>
  <c r="AI59" i="20"/>
  <c r="AJ60" i="14"/>
  <c r="AI85" i="19"/>
  <c r="AI190" i="24"/>
  <c r="BO190" i="28" s="1"/>
  <c r="BQ190" i="28" s="1"/>
  <c r="AI46" i="18"/>
  <c r="AI265" i="24"/>
  <c r="BO265" i="28" s="1"/>
  <c r="BQ265" i="28" s="1"/>
  <c r="AI99" i="20"/>
  <c r="AJ100" i="14"/>
  <c r="AI60" i="18"/>
  <c r="AI268" i="24"/>
  <c r="BO268" i="28" s="1"/>
  <c r="BQ268" i="28" s="1"/>
  <c r="AI192" i="24"/>
  <c r="BO192" i="28" s="1"/>
  <c r="BQ192" i="28" s="1"/>
  <c r="AI87" i="19"/>
  <c r="AI185" i="24"/>
  <c r="BO185" i="28" s="1"/>
  <c r="BQ185" i="28" s="1"/>
  <c r="AI48" i="19"/>
  <c r="AI108" i="24"/>
  <c r="BO108" i="28" s="1"/>
  <c r="BQ108" i="28" s="1"/>
  <c r="AI56" i="20"/>
  <c r="AJ57" i="14"/>
  <c r="AI58" i="20"/>
  <c r="AJ59" i="14"/>
  <c r="AI193" i="24"/>
  <c r="BO193" i="28" s="1"/>
  <c r="BQ193" i="28" s="1"/>
  <c r="AI94" i="19"/>
  <c r="AI287" i="24"/>
  <c r="BO287" i="28" s="1"/>
  <c r="BQ287" i="28" s="1"/>
  <c r="AI110" i="18"/>
  <c r="AK498" i="17"/>
  <c r="AK102" i="25"/>
  <c r="BV102" i="28" s="1"/>
  <c r="AK109" i="23"/>
  <c r="AL110" i="17"/>
  <c r="AK387" i="25"/>
  <c r="BV387" i="28" s="1"/>
  <c r="AK31" i="23"/>
  <c r="AL32" i="17"/>
  <c r="AK319" i="25"/>
  <c r="BV319" i="28" s="1"/>
  <c r="BQ37" i="28"/>
  <c r="BQ26" i="28"/>
  <c r="BQ68" i="28"/>
  <c r="BQ29" i="28"/>
  <c r="BQ71" i="28"/>
  <c r="BQ35" i="28"/>
  <c r="BN346" i="28"/>
  <c r="BN299" i="28"/>
  <c r="AK93" i="23"/>
  <c r="AL94" i="17"/>
  <c r="AK376" i="25"/>
  <c r="BV376" i="28" s="1"/>
  <c r="AH345" i="24"/>
  <c r="BL345" i="28" s="1"/>
  <c r="AH62" i="20"/>
  <c r="AI67" i="20"/>
  <c r="AI350" i="24"/>
  <c r="BO350" i="28" s="1"/>
  <c r="AJ68" i="14"/>
  <c r="AI331" i="24"/>
  <c r="BO331" i="28" s="1"/>
  <c r="BQ331" i="28" s="1"/>
  <c r="AJ44" i="14"/>
  <c r="AI43" i="20"/>
  <c r="AI306" i="24"/>
  <c r="BO306" i="28" s="1"/>
  <c r="AJ19" i="14"/>
  <c r="AI18" i="20"/>
  <c r="AI92" i="20"/>
  <c r="AI375" i="24"/>
  <c r="BO375" i="28" s="1"/>
  <c r="BQ375" i="28" s="1"/>
  <c r="AJ93" i="14"/>
  <c r="AI28" i="20"/>
  <c r="AI316" i="24"/>
  <c r="BO316" i="28" s="1"/>
  <c r="AJ29" i="14"/>
  <c r="AI83" i="20"/>
  <c r="AI366" i="24"/>
  <c r="BO366" i="28" s="1"/>
  <c r="BQ366" i="28" s="1"/>
  <c r="AJ84" i="14"/>
  <c r="AI77" i="20"/>
  <c r="AI360" i="24"/>
  <c r="BO360" i="28" s="1"/>
  <c r="AJ78" i="14"/>
  <c r="AI49" i="24"/>
  <c r="BO49" i="28" s="1"/>
  <c r="BQ49" i="28" s="1"/>
  <c r="AI362" i="24"/>
  <c r="BO362" i="28" s="1"/>
  <c r="BQ362" i="28" s="1"/>
  <c r="AI79" i="20"/>
  <c r="AJ80" i="14"/>
  <c r="AI377" i="24"/>
  <c r="BO377" i="28" s="1"/>
  <c r="BQ377" i="28" s="1"/>
  <c r="AI94" i="20"/>
  <c r="AJ95" i="14"/>
  <c r="AH10" i="20"/>
  <c r="AH298" i="24"/>
  <c r="BL298" i="28" s="1"/>
  <c r="AH395" i="14"/>
  <c r="AJ37" i="14"/>
  <c r="AI324" i="24"/>
  <c r="BO324" i="28" s="1"/>
  <c r="AI36" i="20"/>
  <c r="AI328" i="24"/>
  <c r="BO328" i="28" s="1"/>
  <c r="BQ328" i="28" s="1"/>
  <c r="AJ41" i="14"/>
  <c r="AI40" i="20"/>
  <c r="AJ23" i="14"/>
  <c r="AI22" i="20"/>
  <c r="AI310" i="24"/>
  <c r="BO310" i="28" s="1"/>
  <c r="AJ46" i="14"/>
  <c r="AI333" i="24"/>
  <c r="BO333" i="28" s="1"/>
  <c r="BQ333" i="28" s="1"/>
  <c r="AI45" i="20"/>
  <c r="AI354" i="24"/>
  <c r="BO354" i="28" s="1"/>
  <c r="BQ354" i="28" s="1"/>
  <c r="AI71" i="20"/>
  <c r="AJ72" i="14"/>
  <c r="AI49" i="20"/>
  <c r="AI337" i="24"/>
  <c r="BO337" i="28" s="1"/>
  <c r="BQ337" i="28" s="1"/>
  <c r="AI435" i="14"/>
  <c r="AJ50" i="14"/>
  <c r="AI367" i="24"/>
  <c r="BO367" i="28" s="1"/>
  <c r="AI84" i="20"/>
  <c r="AJ85" i="14"/>
  <c r="AJ20" i="14"/>
  <c r="AI19" i="20"/>
  <c r="AI307" i="24"/>
  <c r="BO307" i="28" s="1"/>
  <c r="AI17" i="24"/>
  <c r="BO17" i="28" s="1"/>
  <c r="AJ35" i="14"/>
  <c r="AI34" i="20"/>
  <c r="AI322" i="24"/>
  <c r="BO322" i="28" s="1"/>
  <c r="AI326" i="24"/>
  <c r="BO326" i="28" s="1"/>
  <c r="AJ39" i="14"/>
  <c r="AI38" i="20"/>
  <c r="AI340" i="24"/>
  <c r="BO340" i="28" s="1"/>
  <c r="BQ340" i="28" s="1"/>
  <c r="AI52" i="20"/>
  <c r="AJ53" i="14"/>
  <c r="AI309" i="24"/>
  <c r="BO309" i="28" s="1"/>
  <c r="AJ22" i="14"/>
  <c r="AI21" i="20"/>
  <c r="AI441" i="14"/>
  <c r="AI55" i="20"/>
  <c r="AJ56" i="14"/>
  <c r="AJ25" i="14"/>
  <c r="AI312" i="24"/>
  <c r="BO312" i="28" s="1"/>
  <c r="BQ312" i="28" s="1"/>
  <c r="AI24" i="20"/>
  <c r="AJ71" i="14"/>
  <c r="AI70" i="20"/>
  <c r="AI353" i="24"/>
  <c r="BO353" i="28" s="1"/>
  <c r="AI314" i="24"/>
  <c r="BO314" i="28" s="1"/>
  <c r="AJ27" i="14"/>
  <c r="AI26" i="20"/>
  <c r="AI68" i="20"/>
  <c r="AI351" i="24"/>
  <c r="BO351" i="28" s="1"/>
  <c r="AJ69" i="14"/>
  <c r="AI60" i="24"/>
  <c r="BO60" i="28" s="1"/>
  <c r="AI17" i="20"/>
  <c r="AI305" i="24"/>
  <c r="BO305" i="28" s="1"/>
  <c r="AI403" i="14"/>
  <c r="AJ18" i="14"/>
  <c r="AI59" i="24"/>
  <c r="BO59" i="28" s="1"/>
  <c r="AI450" i="14"/>
  <c r="AJ90" i="14"/>
  <c r="AI89" i="20"/>
  <c r="AI372" i="24"/>
  <c r="BO372" i="28" s="1"/>
  <c r="BQ372" i="28" s="1"/>
  <c r="AJ21" i="14"/>
  <c r="AI20" i="20"/>
  <c r="AI308" i="24"/>
  <c r="BO308" i="28" s="1"/>
  <c r="AI25" i="20"/>
  <c r="AI313" i="24"/>
  <c r="BO313" i="28" s="1"/>
  <c r="AJ26" i="14"/>
  <c r="AI334" i="24"/>
  <c r="BO334" i="28" s="1"/>
  <c r="BQ334" i="28" s="1"/>
  <c r="AJ47" i="14"/>
  <c r="AI46" i="20"/>
  <c r="AI329" i="24"/>
  <c r="BO329" i="28" s="1"/>
  <c r="BQ329" i="28" s="1"/>
  <c r="AJ42" i="14"/>
  <c r="AI41" i="20"/>
  <c r="AI318" i="24"/>
  <c r="BO318" i="28" s="1"/>
  <c r="BQ318" i="28" s="1"/>
  <c r="AI30" i="20"/>
  <c r="AJ31" i="14"/>
  <c r="AI55" i="24"/>
  <c r="BO55" i="28" s="1"/>
  <c r="AI357" i="24"/>
  <c r="BO357" i="28" s="1"/>
  <c r="BQ357" i="28" s="1"/>
  <c r="AI74" i="20"/>
  <c r="AJ75" i="14"/>
  <c r="AI498" i="14"/>
  <c r="AI492" i="14" s="1"/>
  <c r="AI102" i="24"/>
  <c r="BO102" i="28" s="1"/>
  <c r="BQ102" i="28" s="1"/>
  <c r="AJ92" i="14"/>
  <c r="AI91" i="20"/>
  <c r="AI374" i="24"/>
  <c r="BO374" i="28" s="1"/>
  <c r="BQ374" i="28" s="1"/>
  <c r="AI348" i="24"/>
  <c r="BO348" i="28" s="1"/>
  <c r="AI451" i="14"/>
  <c r="AI65" i="20"/>
  <c r="AJ66" i="14"/>
  <c r="AI88" i="20"/>
  <c r="AI371" i="24"/>
  <c r="BO371" i="28" s="1"/>
  <c r="BQ371" i="28" s="1"/>
  <c r="AJ89" i="14"/>
  <c r="AI31" i="20"/>
  <c r="AI319" i="24"/>
  <c r="BO319" i="28" s="1"/>
  <c r="BQ319" i="28" s="1"/>
  <c r="AJ32" i="14"/>
  <c r="AI386" i="24"/>
  <c r="BO386" i="28" s="1"/>
  <c r="BQ386" i="28" s="1"/>
  <c r="AJ109" i="14"/>
  <c r="AI108" i="20"/>
  <c r="AI485" i="14"/>
  <c r="AI98" i="14"/>
  <c r="AI338" i="24"/>
  <c r="BO338" i="28" s="1"/>
  <c r="BQ338" i="28" s="1"/>
  <c r="AI50" i="20"/>
  <c r="AJ51" i="14"/>
  <c r="AI13" i="24"/>
  <c r="BO13" i="28" s="1"/>
  <c r="BQ13" i="28" s="1"/>
  <c r="AI78" i="20"/>
  <c r="AI361" i="24"/>
  <c r="BO361" i="28" s="1"/>
  <c r="BQ361" i="28" s="1"/>
  <c r="AJ79" i="14"/>
  <c r="AI76" i="20"/>
  <c r="AI359" i="24"/>
  <c r="BO359" i="28" s="1"/>
  <c r="BQ359" i="28" s="1"/>
  <c r="AJ77" i="14"/>
  <c r="AI330" i="24"/>
  <c r="BO330" i="28" s="1"/>
  <c r="BQ330" i="28" s="1"/>
  <c r="AI42" i="20"/>
  <c r="AJ43" i="14"/>
  <c r="AI85" i="20"/>
  <c r="AJ86" i="14"/>
  <c r="AI368" i="24"/>
  <c r="BO368" i="28" s="1"/>
  <c r="BQ368" i="28" s="1"/>
  <c r="AH9" i="24"/>
  <c r="BL9" i="28" s="1"/>
  <c r="AI109" i="20"/>
  <c r="AJ110" i="14"/>
  <c r="AI387" i="24"/>
  <c r="BO387" i="28" s="1"/>
  <c r="BQ387" i="28" s="1"/>
  <c r="AI96" i="24"/>
  <c r="BO96" i="28" s="1"/>
  <c r="BQ96" i="28" s="1"/>
  <c r="AI311" i="24"/>
  <c r="BO311" i="28" s="1"/>
  <c r="AJ24" i="14"/>
  <c r="AI23" i="20"/>
  <c r="AJ14" i="14"/>
  <c r="AI301" i="24"/>
  <c r="BO301" i="28" s="1"/>
  <c r="BQ301" i="28" s="1"/>
  <c r="AI399" i="14"/>
  <c r="AI13" i="20"/>
  <c r="AJ33" i="14"/>
  <c r="AI32" i="20"/>
  <c r="AI320" i="24"/>
  <c r="BO320" i="28" s="1"/>
  <c r="BQ320" i="28" s="1"/>
  <c r="AI51" i="20"/>
  <c r="AJ52" i="14"/>
  <c r="AI339" i="24"/>
  <c r="BO339" i="28" s="1"/>
  <c r="BQ339" i="28" s="1"/>
  <c r="AI29" i="20"/>
  <c r="AI317" i="24"/>
  <c r="BO317" i="28" s="1"/>
  <c r="AJ30" i="14"/>
  <c r="AI93" i="20"/>
  <c r="AI376" i="24"/>
  <c r="BO376" i="28" s="1"/>
  <c r="BQ376" i="28" s="1"/>
  <c r="AJ94" i="14"/>
  <c r="AJ38" i="14"/>
  <c r="AI37" i="20"/>
  <c r="AI325" i="24"/>
  <c r="BO325" i="28" s="1"/>
  <c r="BQ325" i="28" s="1"/>
  <c r="AI323" i="24"/>
  <c r="BO323" i="28" s="1"/>
  <c r="AJ36" i="14"/>
  <c r="AI35" i="20"/>
  <c r="AI14" i="20"/>
  <c r="AJ15" i="14"/>
  <c r="AI302" i="24"/>
  <c r="BO302" i="28" s="1"/>
  <c r="BQ302" i="28" s="1"/>
  <c r="AH380" i="24"/>
  <c r="BL380" i="28" s="1"/>
  <c r="BN380" i="28" s="1"/>
  <c r="AH97" i="20"/>
  <c r="AI110" i="20"/>
  <c r="AI388" i="24"/>
  <c r="BO388" i="28" s="1"/>
  <c r="BQ388" i="28" s="1"/>
  <c r="AJ111" i="14"/>
  <c r="AJ70" i="14"/>
  <c r="AI69" i="20"/>
  <c r="AI352" i="24"/>
  <c r="BO352" i="28" s="1"/>
  <c r="AI373" i="24"/>
  <c r="BO373" i="28" s="1"/>
  <c r="BQ373" i="28" s="1"/>
  <c r="AJ91" i="14"/>
  <c r="AI90" i="20"/>
  <c r="AI355" i="24"/>
  <c r="BO355" i="28" s="1"/>
  <c r="AJ73" i="14"/>
  <c r="AI72" i="20"/>
  <c r="AI364" i="24"/>
  <c r="BO364" i="28" s="1"/>
  <c r="BQ364" i="28" s="1"/>
  <c r="AI81" i="20"/>
  <c r="AJ82" i="14"/>
  <c r="AJ83" i="14"/>
  <c r="AI82" i="20"/>
  <c r="AI365" i="24"/>
  <c r="BO365" i="28" s="1"/>
  <c r="BQ365" i="28" s="1"/>
  <c r="AI12" i="24"/>
  <c r="BO12" i="28" s="1"/>
  <c r="AI398" i="14"/>
  <c r="AI11" i="14"/>
  <c r="AI349" i="24"/>
  <c r="BO349" i="28" s="1"/>
  <c r="AI66" i="20"/>
  <c r="AJ67" i="14"/>
  <c r="AI332" i="24"/>
  <c r="BO332" i="28" s="1"/>
  <c r="BQ332" i="28" s="1"/>
  <c r="AI44" i="20"/>
  <c r="AJ45" i="14"/>
  <c r="AI356" i="24"/>
  <c r="BO356" i="28" s="1"/>
  <c r="BQ356" i="28" s="1"/>
  <c r="AJ74" i="14"/>
  <c r="AI73" i="20"/>
  <c r="AI27" i="20"/>
  <c r="AI315" i="24"/>
  <c r="BO315" i="28" s="1"/>
  <c r="AJ28" i="14"/>
  <c r="AI384" i="24"/>
  <c r="BO384" i="28" s="1"/>
  <c r="BQ384" i="28" s="1"/>
  <c r="AI106" i="20"/>
  <c r="AJ107" i="14"/>
  <c r="AI80" i="20"/>
  <c r="AI363" i="24"/>
  <c r="BO363" i="28" s="1"/>
  <c r="BQ363" i="28" s="1"/>
  <c r="AJ81" i="14"/>
  <c r="AI87" i="20"/>
  <c r="AI370" i="24"/>
  <c r="BO370" i="28" s="1"/>
  <c r="BQ370" i="28" s="1"/>
  <c r="AJ88" i="14"/>
  <c r="AJ87" i="14"/>
  <c r="AI86" i="20"/>
  <c r="AI369" i="24"/>
  <c r="BO369" i="28" s="1"/>
  <c r="BQ369" i="28" s="1"/>
  <c r="AI39" i="20"/>
  <c r="AI327" i="24"/>
  <c r="BO327" i="28" s="1"/>
  <c r="BQ327" i="28" s="1"/>
  <c r="AJ40" i="14"/>
  <c r="AI358" i="24"/>
  <c r="BO358" i="28" s="1"/>
  <c r="AI75" i="20"/>
  <c r="AJ76" i="14"/>
  <c r="AI321" i="24"/>
  <c r="BO321" i="28" s="1"/>
  <c r="AI33" i="20"/>
  <c r="AJ34" i="14"/>
  <c r="AI107" i="20"/>
  <c r="AI385" i="24"/>
  <c r="BO385" i="28" s="1"/>
  <c r="BQ385" i="28" s="1"/>
  <c r="AJ108" i="14"/>
  <c r="AK90" i="23"/>
  <c r="AK373" i="25"/>
  <c r="BV373" i="28" s="1"/>
  <c r="AL91" i="17"/>
  <c r="AG345" i="25"/>
  <c r="BJ345" i="28" s="1"/>
  <c r="BK345" i="28" s="1"/>
  <c r="AJ430" i="17"/>
  <c r="AJ44" i="25"/>
  <c r="BS44" i="28" s="1"/>
  <c r="AI39" i="25"/>
  <c r="BP39" i="28" s="1"/>
  <c r="BQ39" i="28" s="1"/>
  <c r="AI425" i="17"/>
  <c r="AK94" i="23"/>
  <c r="AL95" i="17"/>
  <c r="AK377" i="25"/>
  <c r="BV377" i="28" s="1"/>
  <c r="AJ72" i="25"/>
  <c r="BS72" i="28" s="1"/>
  <c r="AJ463" i="17"/>
  <c r="AI28" i="23"/>
  <c r="AJ37" i="23"/>
  <c r="AJ69" i="25"/>
  <c r="BS69" i="28" s="1"/>
  <c r="AJ460" i="17"/>
  <c r="AL98" i="25"/>
  <c r="BY98" i="28" s="1"/>
  <c r="AI66" i="25"/>
  <c r="BP66" i="28" s="1"/>
  <c r="BQ66" i="28" s="1"/>
  <c r="AJ46" i="25"/>
  <c r="BS46" i="28" s="1"/>
  <c r="AH300" i="25"/>
  <c r="BM300" i="28" s="1"/>
  <c r="AI36" i="25"/>
  <c r="BP36" i="28" s="1"/>
  <c r="BQ36" i="28" s="1"/>
  <c r="AI330" i="25"/>
  <c r="BP330" i="28" s="1"/>
  <c r="AF9" i="25"/>
  <c r="BG9" i="28" s="1"/>
  <c r="BH9" i="28" s="1"/>
  <c r="AH349" i="25"/>
  <c r="BM349" i="28" s="1"/>
  <c r="BN349" i="28" s="1"/>
  <c r="AH309" i="25"/>
  <c r="BM309" i="28" s="1"/>
  <c r="BN309" i="28" s="1"/>
  <c r="AI65" i="25"/>
  <c r="BP65" i="28" s="1"/>
  <c r="BQ65" i="28" s="1"/>
  <c r="AI41" i="25"/>
  <c r="BP41" i="28" s="1"/>
  <c r="AI338" i="25"/>
  <c r="BP338" i="28" s="1"/>
  <c r="AI313" i="25"/>
  <c r="BP313" i="28" s="1"/>
  <c r="AK374" i="25"/>
  <c r="BV374" i="28" s="1"/>
  <c r="AI61" i="25"/>
  <c r="BP61" i="28" s="1"/>
  <c r="BQ61" i="28" s="1"/>
  <c r="AI355" i="25"/>
  <c r="BP355" i="28" s="1"/>
  <c r="AH308" i="25"/>
  <c r="BM308" i="28" s="1"/>
  <c r="BN308" i="28" s="1"/>
  <c r="AK31" i="25"/>
  <c r="BV31" i="28" s="1"/>
  <c r="AJ25" i="25"/>
  <c r="BS25" i="28" s="1"/>
  <c r="AI322" i="25"/>
  <c r="BP322" i="28" s="1"/>
  <c r="AI358" i="25"/>
  <c r="BP358" i="28" s="1"/>
  <c r="AH342" i="25"/>
  <c r="BM342" i="28" s="1"/>
  <c r="BN342" i="28" s="1"/>
  <c r="AH351" i="25"/>
  <c r="BM351" i="28" s="1"/>
  <c r="BN351" i="28" s="1"/>
  <c r="AI12" i="25"/>
  <c r="BP12" i="28" s="1"/>
  <c r="AL78" i="25"/>
  <c r="BY78" i="28" s="1"/>
  <c r="AH60" i="25"/>
  <c r="BM60" i="28" s="1"/>
  <c r="BN60" i="28" s="1"/>
  <c r="AH311" i="25"/>
  <c r="BM311" i="28" s="1"/>
  <c r="BN311" i="28" s="1"/>
  <c r="AL82" i="25"/>
  <c r="BY82" i="28" s="1"/>
  <c r="AI73" i="25"/>
  <c r="BP73" i="28" s="1"/>
  <c r="BQ73" i="28" s="1"/>
  <c r="AH310" i="25"/>
  <c r="BM310" i="28" s="1"/>
  <c r="BN310" i="28" s="1"/>
  <c r="AH350" i="25"/>
  <c r="BM350" i="28" s="1"/>
  <c r="BN350" i="28" s="1"/>
  <c r="AJ70" i="25"/>
  <c r="BS70" i="28" s="1"/>
  <c r="AJ334" i="25"/>
  <c r="BS334" i="28" s="1"/>
  <c r="AH63" i="17"/>
  <c r="AI30" i="25"/>
  <c r="BP30" i="28" s="1"/>
  <c r="BQ30" i="28" s="1"/>
  <c r="AI59" i="25"/>
  <c r="BP59" i="28" s="1"/>
  <c r="AI34" i="25"/>
  <c r="BP34" i="28" s="1"/>
  <c r="BQ34" i="28" s="1"/>
  <c r="AF298" i="25"/>
  <c r="BG298" i="28" s="1"/>
  <c r="BH298" i="28" s="1"/>
  <c r="AJ45" i="25"/>
  <c r="BS45" i="28" s="1"/>
  <c r="AH306" i="25"/>
  <c r="BM306" i="28" s="1"/>
  <c r="BN306" i="28" s="1"/>
  <c r="AI340" i="25"/>
  <c r="BP340" i="28" s="1"/>
  <c r="AK372" i="25"/>
  <c r="BV372" i="28" s="1"/>
  <c r="AI18" i="25"/>
  <c r="BP18" i="28" s="1"/>
  <c r="BQ18" i="28" s="1"/>
  <c r="AH383" i="25"/>
  <c r="BM383" i="28" s="1"/>
  <c r="AI327" i="25"/>
  <c r="BP327" i="28" s="1"/>
  <c r="AJ301" i="25"/>
  <c r="BS301" i="28" s="1"/>
  <c r="AI80" i="25"/>
  <c r="BP80" i="28" s="1"/>
  <c r="BQ80" i="28" s="1"/>
  <c r="AL83" i="25"/>
  <c r="BY83" i="28" s="1"/>
  <c r="AJ302" i="25"/>
  <c r="BS302" i="28" s="1"/>
  <c r="AH336" i="25"/>
  <c r="BM336" i="28" s="1"/>
  <c r="AG17" i="25"/>
  <c r="BJ17" i="28" s="1"/>
  <c r="BK17" i="28" s="1"/>
  <c r="AJ380" i="25"/>
  <c r="BS380" i="28" s="1"/>
  <c r="AI101" i="25"/>
  <c r="BP101" i="28" s="1"/>
  <c r="AH307" i="25"/>
  <c r="BM307" i="28" s="1"/>
  <c r="BN307" i="28" s="1"/>
  <c r="AK364" i="25"/>
  <c r="BV364" i="28" s="1"/>
  <c r="AG314" i="25"/>
  <c r="BJ314" i="28" s="1"/>
  <c r="BK314" i="28" s="1"/>
  <c r="AI52" i="25"/>
  <c r="BP52" i="28" s="1"/>
  <c r="AI28" i="25"/>
  <c r="BP28" i="28" s="1"/>
  <c r="BQ28" i="28" s="1"/>
  <c r="AI324" i="25"/>
  <c r="BP324" i="28" s="1"/>
  <c r="AL99" i="25"/>
  <c r="BY99" i="28" s="1"/>
  <c r="AK363" i="25"/>
  <c r="BV363" i="28" s="1"/>
  <c r="AL84" i="25"/>
  <c r="BY84" i="28" s="1"/>
  <c r="AJ361" i="25"/>
  <c r="BS361" i="28" s="1"/>
  <c r="AK79" i="17"/>
  <c r="AJ42" i="25"/>
  <c r="BS42" i="28" s="1"/>
  <c r="AJ428" i="17"/>
  <c r="AI316" i="25"/>
  <c r="BP316" i="28" s="1"/>
  <c r="AJ29" i="17"/>
  <c r="AJ325" i="25"/>
  <c r="BS325" i="28" s="1"/>
  <c r="AK38" i="17"/>
  <c r="AJ67" i="25"/>
  <c r="BS67" i="28" s="1"/>
  <c r="AJ458" i="17"/>
  <c r="AH451" i="17"/>
  <c r="AH64" i="23" s="1"/>
  <c r="AI69" i="17"/>
  <c r="AL92" i="17"/>
  <c r="AL475" i="17"/>
  <c r="AL88" i="23" s="1"/>
  <c r="AI68" i="17"/>
  <c r="AL81" i="17"/>
  <c r="AK417" i="17"/>
  <c r="AK30" i="23" s="1"/>
  <c r="AJ411" i="17"/>
  <c r="AJ24" i="23" s="1"/>
  <c r="AL474" i="17"/>
  <c r="AL87" i="23" s="1"/>
  <c r="AL469" i="17"/>
  <c r="AL82" i="23" s="1"/>
  <c r="AJ26" i="17"/>
  <c r="AK487" i="17"/>
  <c r="AK100" i="23" s="1"/>
  <c r="AI22" i="17"/>
  <c r="AJ76" i="17"/>
  <c r="AI438" i="17"/>
  <c r="AI51" i="23" s="1"/>
  <c r="AI422" i="17"/>
  <c r="AI35" i="23" s="1"/>
  <c r="AI24" i="17"/>
  <c r="AI416" i="17"/>
  <c r="AI29" i="23" s="1"/>
  <c r="AI414" i="17"/>
  <c r="AI27" i="23" s="1"/>
  <c r="AI443" i="17"/>
  <c r="AI56" i="23" s="1"/>
  <c r="AI55" i="17"/>
  <c r="AL494" i="17"/>
  <c r="AL107" i="23" s="1"/>
  <c r="AJ431" i="17"/>
  <c r="AJ44" i="23" s="1"/>
  <c r="AK485" i="17"/>
  <c r="AK98" i="23" s="1"/>
  <c r="AJ461" i="17"/>
  <c r="AJ74" i="23" s="1"/>
  <c r="AI456" i="17"/>
  <c r="AI69" i="23" s="1"/>
  <c r="AI20" i="17"/>
  <c r="AI464" i="17"/>
  <c r="AI77" i="23" s="1"/>
  <c r="AI23" i="17"/>
  <c r="AI21" i="17"/>
  <c r="AI398" i="17"/>
  <c r="AI11" i="23" s="1"/>
  <c r="AJ40" i="17"/>
  <c r="AK14" i="17"/>
  <c r="AI471" i="17"/>
  <c r="AI84" i="23" s="1"/>
  <c r="AL90" i="17"/>
  <c r="AJ43" i="17"/>
  <c r="AI457" i="17"/>
  <c r="AI70" i="23" s="1"/>
  <c r="AK47" i="17"/>
  <c r="AI427" i="17"/>
  <c r="AI40" i="23" s="1"/>
  <c r="AK15" i="17"/>
  <c r="AI450" i="17"/>
  <c r="AI63" i="23" s="1"/>
  <c r="AK98" i="17"/>
  <c r="AL473" i="17"/>
  <c r="AL86" i="23" s="1"/>
  <c r="AJ432" i="17"/>
  <c r="AJ45" i="23" s="1"/>
  <c r="AL82" i="17"/>
  <c r="AF395" i="17"/>
  <c r="AF8" i="23" s="1"/>
  <c r="AJ56" i="17"/>
  <c r="AI420" i="17"/>
  <c r="AI33" i="23" s="1"/>
  <c r="AI67" i="17"/>
  <c r="AI444" i="17"/>
  <c r="AI57" i="23" s="1"/>
  <c r="AI19" i="17"/>
  <c r="AL495" i="17"/>
  <c r="AL108" i="23" s="1"/>
  <c r="AI445" i="17"/>
  <c r="AI58" i="23" s="1"/>
  <c r="AJ446" i="17"/>
  <c r="AJ59" i="23" s="1"/>
  <c r="AJ51" i="17"/>
  <c r="AG11" i="17"/>
  <c r="AI50" i="17"/>
  <c r="AJ73" i="17"/>
  <c r="AJ37" i="17"/>
  <c r="AJ53" i="17"/>
  <c r="AI497" i="17"/>
  <c r="AI110" i="23" s="1"/>
  <c r="AI106" i="17"/>
  <c r="AL100" i="17"/>
  <c r="AJ35" i="17"/>
  <c r="AJ6" i="14"/>
  <c r="AI452" i="17"/>
  <c r="AI65" i="23" s="1"/>
  <c r="AI404" i="17"/>
  <c r="AI17" i="23" s="1"/>
  <c r="AI13" i="17"/>
  <c r="AH27" i="17"/>
  <c r="AG403" i="17"/>
  <c r="AG16" i="23" s="1"/>
  <c r="AJ133" i="14"/>
  <c r="AJ140" i="14"/>
  <c r="AJ177" i="14"/>
  <c r="AJ163" i="14"/>
  <c r="AJ144" i="14"/>
  <c r="AJ366" i="14"/>
  <c r="AJ339" i="14"/>
  <c r="AJ234" i="14"/>
  <c r="AJ150" i="14"/>
  <c r="AJ306" i="14"/>
  <c r="AJ367" i="14"/>
  <c r="AJ272" i="14"/>
  <c r="AJ326" i="14"/>
  <c r="AJ343" i="14"/>
  <c r="AJ356" i="14"/>
  <c r="AJ259" i="14"/>
  <c r="AJ271" i="14"/>
  <c r="AJ206" i="14"/>
  <c r="AJ327" i="14"/>
  <c r="AJ229" i="14"/>
  <c r="AJ209" i="14"/>
  <c r="AJ180" i="14"/>
  <c r="AJ222" i="14"/>
  <c r="AJ266" i="14"/>
  <c r="AJ143" i="14"/>
  <c r="AJ291" i="14"/>
  <c r="AJ204" i="14"/>
  <c r="AJ365" i="14"/>
  <c r="AJ188" i="14"/>
  <c r="AJ175" i="14"/>
  <c r="AJ141" i="14"/>
  <c r="AJ134" i="14"/>
  <c r="AJ149" i="14"/>
  <c r="AJ191" i="14"/>
  <c r="AJ316" i="14"/>
  <c r="AJ382" i="14"/>
  <c r="AJ171" i="14"/>
  <c r="AJ351" i="14"/>
  <c r="AJ247" i="14"/>
  <c r="AJ371" i="14"/>
  <c r="AJ120" i="14"/>
  <c r="AJ340" i="14"/>
  <c r="AJ331" i="14"/>
  <c r="AJ311" i="14"/>
  <c r="AJ216" i="14"/>
  <c r="AJ240" i="14"/>
  <c r="AJ208" i="14"/>
  <c r="AJ290" i="14"/>
  <c r="AJ202" i="14"/>
  <c r="AJ193" i="14"/>
  <c r="AJ242" i="14"/>
  <c r="AJ182" i="14"/>
  <c r="AJ201" i="14"/>
  <c r="Q474" i="17"/>
  <c r="AJ154" i="14"/>
  <c r="AJ293" i="14"/>
  <c r="AJ341" i="14"/>
  <c r="AJ243" i="14"/>
  <c r="AJ221" i="14"/>
  <c r="AJ147" i="14"/>
  <c r="AJ155" i="14"/>
  <c r="AJ153" i="14"/>
  <c r="AJ170" i="14"/>
  <c r="AJ142" i="14"/>
  <c r="AJ313" i="14"/>
  <c r="AJ389" i="14"/>
  <c r="AJ344" i="14"/>
  <c r="AJ353" i="14"/>
  <c r="AJ244" i="14"/>
  <c r="AJ319" i="14"/>
  <c r="AJ357" i="14"/>
  <c r="AJ312" i="14"/>
  <c r="AJ328" i="14"/>
  <c r="AJ358" i="14"/>
  <c r="AJ269" i="14"/>
  <c r="AJ203" i="14"/>
  <c r="AJ181" i="14"/>
  <c r="AJ226" i="14"/>
  <c r="AJ186" i="14"/>
  <c r="AJ207" i="14"/>
  <c r="AJ213" i="14"/>
  <c r="AJ189" i="14"/>
  <c r="AJ185" i="14"/>
  <c r="Q475" i="17"/>
  <c r="AJ241" i="14"/>
  <c r="AJ294" i="14"/>
  <c r="AJ299" i="14"/>
  <c r="AJ314" i="14"/>
  <c r="AJ297" i="14"/>
  <c r="AJ127" i="14"/>
  <c r="AJ135" i="14"/>
  <c r="AJ187" i="14"/>
  <c r="AJ230" i="14"/>
  <c r="AJ374" i="14"/>
  <c r="AJ345" i="14"/>
  <c r="AJ256" i="14"/>
  <c r="AJ258" i="14"/>
  <c r="AJ195" i="14"/>
  <c r="AJ166" i="14"/>
  <c r="AJ136" i="14"/>
  <c r="AJ292" i="14"/>
  <c r="AJ354" i="14"/>
  <c r="AJ248" i="14"/>
  <c r="AJ138" i="14"/>
  <c r="AJ173" i="14"/>
  <c r="AJ129" i="14"/>
  <c r="AJ148" i="14"/>
  <c r="AJ169" i="14"/>
  <c r="AJ168" i="14"/>
  <c r="AJ304" i="14"/>
  <c r="AJ332" i="14"/>
  <c r="AJ346" i="14"/>
  <c r="AJ308" i="14"/>
  <c r="AJ310" i="14"/>
  <c r="AJ334" i="14"/>
  <c r="AJ317" i="14"/>
  <c r="AJ233" i="14"/>
  <c r="AJ174" i="14"/>
  <c r="AJ151" i="14"/>
  <c r="AJ178" i="14"/>
  <c r="Q494" i="17"/>
  <c r="AJ228" i="14"/>
  <c r="AJ205" i="14"/>
  <c r="AJ152" i="14"/>
  <c r="AJ190" i="14"/>
  <c r="AJ146" i="14"/>
  <c r="AJ162" i="14"/>
  <c r="AJ121" i="14"/>
  <c r="AJ122" i="14"/>
  <c r="AJ137" i="14"/>
  <c r="AJ156" i="14"/>
  <c r="AJ274" i="14"/>
  <c r="AJ318" i="14"/>
  <c r="AJ373" i="14"/>
  <c r="AJ305" i="14"/>
  <c r="AJ307" i="14"/>
  <c r="AJ355" i="14"/>
  <c r="AJ333" i="14"/>
  <c r="AJ219" i="14"/>
  <c r="AJ296" i="14"/>
  <c r="Q473" i="17"/>
  <c r="AJ179" i="14"/>
  <c r="AJ329" i="14"/>
  <c r="AJ270" i="14"/>
  <c r="AJ119" i="14"/>
  <c r="AJ128" i="14"/>
  <c r="AJ372" i="14"/>
  <c r="AJ167" i="14"/>
  <c r="AJ183" i="14"/>
  <c r="AJ383" i="14"/>
  <c r="AJ268" i="14"/>
  <c r="AJ315" i="14"/>
  <c r="AJ303" i="14"/>
  <c r="AJ330" i="14"/>
  <c r="AJ131" i="14"/>
  <c r="AJ350" i="14"/>
  <c r="AJ338" i="14"/>
  <c r="AJ352" i="14"/>
  <c r="AJ342" i="14"/>
  <c r="AJ300" i="14"/>
  <c r="AJ265" i="14"/>
  <c r="AJ231" i="14"/>
  <c r="AJ325" i="14"/>
  <c r="AJ227" i="14"/>
  <c r="AJ184" i="14"/>
  <c r="AJ220" i="14"/>
  <c r="AJ215" i="14"/>
  <c r="AJ192" i="14"/>
  <c r="AJ176" i="14"/>
  <c r="Q469" i="17"/>
  <c r="AJ145" i="14"/>
  <c r="AJ295" i="14"/>
  <c r="AJ214" i="14"/>
  <c r="AJ194" i="14"/>
  <c r="AJ130" i="14"/>
  <c r="AJ123" i="14"/>
  <c r="AJ172" i="14"/>
  <c r="AJ139" i="14"/>
  <c r="AJ132" i="14"/>
  <c r="AJ380" i="14"/>
  <c r="AJ302" i="14"/>
  <c r="AJ309" i="14"/>
  <c r="AJ337" i="14"/>
  <c r="AJ250" i="14"/>
  <c r="AJ368" i="14"/>
  <c r="AJ301" i="14"/>
  <c r="AJ381" i="14"/>
  <c r="AJ349" i="14"/>
  <c r="AJ390" i="14"/>
  <c r="AJ298" i="14"/>
  <c r="AJ225" i="14"/>
  <c r="AJ218" i="14"/>
  <c r="AJ286" i="14"/>
  <c r="AJ232" i="14"/>
  <c r="AJ249" i="14"/>
  <c r="AJ257" i="14"/>
  <c r="AJ287" i="14"/>
  <c r="AJ267" i="14"/>
  <c r="AJ210" i="14"/>
  <c r="Q495" i="17"/>
  <c r="AJ364" i="14"/>
  <c r="AJ273" i="14"/>
  <c r="AJ275" i="14"/>
  <c r="AJ217" i="14"/>
  <c r="AJ128" i="24" l="1"/>
  <c r="BR128" i="28" s="1"/>
  <c r="BT128" i="28" s="1"/>
  <c r="AJ42" i="19"/>
  <c r="AJ179" i="24"/>
  <c r="BR179" i="28" s="1"/>
  <c r="BT179" i="28" s="1"/>
  <c r="AJ58" i="19"/>
  <c r="AJ24" i="19"/>
  <c r="AJ161" i="24"/>
  <c r="BR161" i="28" s="1"/>
  <c r="BT161" i="28" s="1"/>
  <c r="AJ53" i="19"/>
  <c r="AJ35" i="19"/>
  <c r="AJ172" i="24"/>
  <c r="BR172" i="28" s="1"/>
  <c r="BT172" i="28" s="1"/>
  <c r="AJ170" i="24"/>
  <c r="BR170" i="28" s="1"/>
  <c r="BT170" i="28" s="1"/>
  <c r="AJ33" i="19"/>
  <c r="AJ200" i="14"/>
  <c r="AJ49" i="19"/>
  <c r="AJ114" i="19"/>
  <c r="AJ209" i="24"/>
  <c r="BR209" i="28" s="1"/>
  <c r="BT209" i="28" s="1"/>
  <c r="AJ69" i="19"/>
  <c r="AJ210" i="24"/>
  <c r="BR210" i="28" s="1"/>
  <c r="BT210" i="28" s="1"/>
  <c r="AJ115" i="19"/>
  <c r="AJ40" i="19"/>
  <c r="AJ177" i="24"/>
  <c r="BR177" i="28" s="1"/>
  <c r="BT177" i="28" s="1"/>
  <c r="AJ14" i="19"/>
  <c r="AJ151" i="24"/>
  <c r="BR151" i="28" s="1"/>
  <c r="BT151" i="28" s="1"/>
  <c r="AJ165" i="14"/>
  <c r="AJ26" i="19"/>
  <c r="AJ163" i="24"/>
  <c r="BR163" i="28" s="1"/>
  <c r="BT163" i="28" s="1"/>
  <c r="AJ37" i="19"/>
  <c r="AJ174" i="24"/>
  <c r="BR174" i="28" s="1"/>
  <c r="BT174" i="28" s="1"/>
  <c r="AJ30" i="19"/>
  <c r="AJ167" i="24"/>
  <c r="BR167" i="28" s="1"/>
  <c r="BT167" i="28" s="1"/>
  <c r="AJ70" i="19"/>
  <c r="AJ65" i="19"/>
  <c r="AJ230" i="24"/>
  <c r="BR230" i="28" s="1"/>
  <c r="BT230" i="28" s="1"/>
  <c r="AJ11" i="18"/>
  <c r="AJ63" i="19"/>
  <c r="AJ234" i="24"/>
  <c r="BR234" i="28" s="1"/>
  <c r="BT234" i="28" s="1"/>
  <c r="AJ15" i="18"/>
  <c r="AJ120" i="24"/>
  <c r="BR120" i="28" s="1"/>
  <c r="BT120" i="28" s="1"/>
  <c r="AJ212" i="14"/>
  <c r="AJ61" i="19"/>
  <c r="AJ90" i="19"/>
  <c r="AJ28" i="19"/>
  <c r="AJ165" i="24"/>
  <c r="BR165" i="28" s="1"/>
  <c r="BT165" i="28" s="1"/>
  <c r="AJ213" i="24"/>
  <c r="BR213" i="28" s="1"/>
  <c r="BT213" i="28" s="1"/>
  <c r="AJ118" i="19"/>
  <c r="AJ105" i="19"/>
  <c r="AJ68" i="19"/>
  <c r="AJ20" i="18"/>
  <c r="AJ239" i="24"/>
  <c r="BR239" i="28" s="1"/>
  <c r="BT239" i="28" s="1"/>
  <c r="AJ112" i="24"/>
  <c r="BR112" i="28" s="1"/>
  <c r="BT112" i="28" s="1"/>
  <c r="AJ126" i="14"/>
  <c r="AJ55" i="19"/>
  <c r="AJ178" i="24"/>
  <c r="BR178" i="28" s="1"/>
  <c r="BT178" i="28" s="1"/>
  <c r="AJ41" i="19"/>
  <c r="AJ57" i="19"/>
  <c r="AJ96" i="19"/>
  <c r="AJ195" i="24"/>
  <c r="BR195" i="28" s="1"/>
  <c r="BT195" i="28" s="1"/>
  <c r="AJ97" i="19"/>
  <c r="AJ196" i="24"/>
  <c r="BR196" i="28" s="1"/>
  <c r="BT196" i="28" s="1"/>
  <c r="AJ32" i="19"/>
  <c r="AJ169" i="24"/>
  <c r="BR169" i="28" s="1"/>
  <c r="BT169" i="28" s="1"/>
  <c r="AJ180" i="24"/>
  <c r="BR180" i="28" s="1"/>
  <c r="BT180" i="28" s="1"/>
  <c r="AJ43" i="19"/>
  <c r="AJ136" i="24"/>
  <c r="BR136" i="28" s="1"/>
  <c r="BT136" i="28" s="1"/>
  <c r="AJ171" i="24"/>
  <c r="BR171" i="28" s="1"/>
  <c r="BT171" i="28" s="1"/>
  <c r="AJ34" i="19"/>
  <c r="AJ50" i="19"/>
  <c r="AJ77" i="19"/>
  <c r="AJ38" i="19"/>
  <c r="AJ175" i="24"/>
  <c r="BR175" i="28" s="1"/>
  <c r="BT175" i="28" s="1"/>
  <c r="AJ80" i="19"/>
  <c r="AJ75" i="19"/>
  <c r="AJ76" i="19"/>
  <c r="AJ240" i="24"/>
  <c r="BR240" i="28" s="1"/>
  <c r="BT240" i="28" s="1"/>
  <c r="AJ21" i="18"/>
  <c r="AJ74" i="19"/>
  <c r="AJ289" i="14"/>
  <c r="AJ14" i="18"/>
  <c r="AJ233" i="24"/>
  <c r="BR233" i="28" s="1"/>
  <c r="BT233" i="28" s="1"/>
  <c r="AJ51" i="18"/>
  <c r="AJ173" i="24"/>
  <c r="BR173" i="28" s="1"/>
  <c r="BT173" i="28" s="1"/>
  <c r="AJ36" i="19"/>
  <c r="AJ386" i="14"/>
  <c r="AJ229" i="24"/>
  <c r="BR229" i="28" s="1"/>
  <c r="BT229" i="28" s="1"/>
  <c r="AJ10" i="18"/>
  <c r="AJ285" i="14"/>
  <c r="AJ393" i="14"/>
  <c r="AJ322" i="14"/>
  <c r="AJ377" i="14"/>
  <c r="AJ361" i="14"/>
  <c r="AJ49" i="18"/>
  <c r="AJ324" i="14"/>
  <c r="AJ67" i="19"/>
  <c r="AJ22" i="19"/>
  <c r="AJ159" i="24"/>
  <c r="BR159" i="28" s="1"/>
  <c r="BT159" i="28" s="1"/>
  <c r="AJ29" i="19"/>
  <c r="AJ166" i="24"/>
  <c r="BR166" i="28" s="1"/>
  <c r="BT166" i="28" s="1"/>
  <c r="AJ56" i="19"/>
  <c r="AJ54" i="19"/>
  <c r="AJ62" i="19"/>
  <c r="AJ66" i="19"/>
  <c r="AJ79" i="19"/>
  <c r="AJ106" i="19"/>
  <c r="AJ38" i="18"/>
  <c r="AJ257" i="24"/>
  <c r="BR257" i="28" s="1"/>
  <c r="BT257" i="28" s="1"/>
  <c r="AJ51" i="19"/>
  <c r="AJ239" i="14"/>
  <c r="AJ88" i="19"/>
  <c r="AJ119" i="19"/>
  <c r="AJ214" i="24"/>
  <c r="BR214" i="28" s="1"/>
  <c r="BT214" i="28" s="1"/>
  <c r="AJ91" i="19"/>
  <c r="AJ73" i="19"/>
  <c r="AJ224" i="14"/>
  <c r="AJ487" i="14" s="1"/>
  <c r="AJ113" i="19"/>
  <c r="AJ264" i="14"/>
  <c r="AJ278" i="14"/>
  <c r="AJ208" i="24"/>
  <c r="BR208" i="28" s="1"/>
  <c r="BT208" i="28" s="1"/>
  <c r="AJ104" i="19"/>
  <c r="AJ255" i="14"/>
  <c r="AJ81" i="19"/>
  <c r="AJ212" i="24"/>
  <c r="BR212" i="28" s="1"/>
  <c r="BT212" i="28" s="1"/>
  <c r="AJ117" i="19"/>
  <c r="AJ64" i="19"/>
  <c r="AJ107" i="19"/>
  <c r="AJ218" i="24"/>
  <c r="BR218" i="28" s="1"/>
  <c r="BT218" i="28" s="1"/>
  <c r="AJ123" i="19"/>
  <c r="AJ22" i="18"/>
  <c r="AJ241" i="24"/>
  <c r="BR241" i="28" s="1"/>
  <c r="BT241" i="28" s="1"/>
  <c r="AJ243" i="24"/>
  <c r="BR243" i="28" s="1"/>
  <c r="BT243" i="28" s="1"/>
  <c r="AJ24" i="18"/>
  <c r="AJ57" i="18"/>
  <c r="AJ242" i="24"/>
  <c r="BR242" i="28" s="1"/>
  <c r="BT242" i="28" s="1"/>
  <c r="AJ23" i="18"/>
  <c r="AJ82" i="18"/>
  <c r="AJ35" i="18"/>
  <c r="AJ254" i="24"/>
  <c r="BR254" i="28" s="1"/>
  <c r="BT254" i="28" s="1"/>
  <c r="AJ80" i="18"/>
  <c r="AJ78" i="18"/>
  <c r="AJ114" i="18"/>
  <c r="AJ291" i="24"/>
  <c r="BR291" i="28" s="1"/>
  <c r="BT291" i="28" s="1"/>
  <c r="AJ66" i="18"/>
  <c r="AJ69" i="18"/>
  <c r="AJ260" i="24"/>
  <c r="BR260" i="28" s="1"/>
  <c r="BT260" i="28" s="1"/>
  <c r="AJ41" i="18"/>
  <c r="AJ52" i="18"/>
  <c r="AJ55" i="18"/>
  <c r="AJ67" i="18"/>
  <c r="AJ65" i="18"/>
  <c r="AJ348" i="14"/>
  <c r="AJ73" i="18"/>
  <c r="AJ76" i="18"/>
  <c r="AJ79" i="18"/>
  <c r="AJ237" i="24"/>
  <c r="BR237" i="28" s="1"/>
  <c r="BT237" i="28" s="1"/>
  <c r="AJ18" i="18"/>
  <c r="AJ255" i="24"/>
  <c r="BR255" i="28" s="1"/>
  <c r="BT255" i="28" s="1"/>
  <c r="AJ36" i="18"/>
  <c r="AJ64" i="18"/>
  <c r="AJ50" i="18"/>
  <c r="AJ53" i="18"/>
  <c r="AJ105" i="18"/>
  <c r="AJ62" i="18"/>
  <c r="AJ98" i="18"/>
  <c r="AJ279" i="24"/>
  <c r="BR279" i="28" s="1"/>
  <c r="BT279" i="28" s="1"/>
  <c r="AJ58" i="18"/>
  <c r="AJ81" i="18"/>
  <c r="AJ215" i="24"/>
  <c r="BR215" i="28" s="1"/>
  <c r="BT215" i="28" s="1"/>
  <c r="AJ120" i="19"/>
  <c r="AJ19" i="18"/>
  <c r="AJ238" i="24"/>
  <c r="BR238" i="28" s="1"/>
  <c r="BT238" i="28" s="1"/>
  <c r="AJ244" i="24"/>
  <c r="BR244" i="28" s="1"/>
  <c r="BT244" i="28" s="1"/>
  <c r="AJ25" i="18"/>
  <c r="AJ74" i="18"/>
  <c r="AJ250" i="24"/>
  <c r="BR250" i="28" s="1"/>
  <c r="BT250" i="28" s="1"/>
  <c r="AJ31" i="18"/>
  <c r="AJ253" i="24"/>
  <c r="BR253" i="28" s="1"/>
  <c r="BT253" i="28" s="1"/>
  <c r="AJ34" i="18"/>
  <c r="AJ43" i="18"/>
  <c r="AJ262" i="24"/>
  <c r="BR262" i="28" s="1"/>
  <c r="BT262" i="28" s="1"/>
  <c r="AJ95" i="18"/>
  <c r="AJ370" i="14"/>
  <c r="AJ276" i="24"/>
  <c r="BR276" i="28" s="1"/>
  <c r="BT276" i="28" s="1"/>
  <c r="AJ91" i="18"/>
  <c r="AJ89" i="18"/>
  <c r="AJ92" i="18"/>
  <c r="AJ116" i="24"/>
  <c r="BR116" i="28" s="1"/>
  <c r="BT116" i="28" s="1"/>
  <c r="AJ78" i="19"/>
  <c r="AJ89" i="19"/>
  <c r="AJ92" i="19"/>
  <c r="AJ95" i="19"/>
  <c r="AJ194" i="24"/>
  <c r="BR194" i="28" s="1"/>
  <c r="BT194" i="28" s="1"/>
  <c r="AJ246" i="14"/>
  <c r="AJ249" i="24"/>
  <c r="BR249" i="28" s="1"/>
  <c r="BT249" i="28" s="1"/>
  <c r="AJ30" i="18"/>
  <c r="AJ121" i="19"/>
  <c r="AJ216" i="24"/>
  <c r="BR216" i="28" s="1"/>
  <c r="BT216" i="28" s="1"/>
  <c r="AJ98" i="19"/>
  <c r="AJ197" i="24"/>
  <c r="BR197" i="28" s="1"/>
  <c r="BT197" i="28" s="1"/>
  <c r="AJ54" i="18"/>
  <c r="AJ248" i="24"/>
  <c r="BR248" i="28" s="1"/>
  <c r="BT248" i="28" s="1"/>
  <c r="AJ29" i="18"/>
  <c r="AJ251" i="24"/>
  <c r="BR251" i="28" s="1"/>
  <c r="BT251" i="28" s="1"/>
  <c r="AJ32" i="18"/>
  <c r="AJ77" i="18"/>
  <c r="AJ75" i="18"/>
  <c r="AJ135" i="24"/>
  <c r="BR135" i="28" s="1"/>
  <c r="BT135" i="28" s="1"/>
  <c r="AJ137" i="24"/>
  <c r="BR137" i="28" s="1"/>
  <c r="BT137" i="28" s="1"/>
  <c r="AJ61" i="18"/>
  <c r="AJ336" i="14"/>
  <c r="AJ27" i="18"/>
  <c r="AJ246" i="24"/>
  <c r="BR246" i="28" s="1"/>
  <c r="BT246" i="28" s="1"/>
  <c r="AJ278" i="24"/>
  <c r="BR278" i="28" s="1"/>
  <c r="BT278" i="28" s="1"/>
  <c r="AJ97" i="18"/>
  <c r="AJ70" i="18"/>
  <c r="AJ68" i="18"/>
  <c r="AJ19" i="19"/>
  <c r="AJ156" i="24"/>
  <c r="BR156" i="28" s="1"/>
  <c r="BT156" i="28" s="1"/>
  <c r="AJ82" i="19"/>
  <c r="AJ16" i="18"/>
  <c r="AJ235" i="24"/>
  <c r="BR235" i="28" s="1"/>
  <c r="BT235" i="28" s="1"/>
  <c r="AJ252" i="24"/>
  <c r="BR252" i="28" s="1"/>
  <c r="BT252" i="28" s="1"/>
  <c r="AJ33" i="18"/>
  <c r="AJ39" i="18"/>
  <c r="AJ258" i="24"/>
  <c r="BR258" i="28" s="1"/>
  <c r="BT258" i="28" s="1"/>
  <c r="AJ261" i="24"/>
  <c r="BR261" i="28" s="1"/>
  <c r="BT261" i="28" s="1"/>
  <c r="AJ42" i="18"/>
  <c r="AJ56" i="18"/>
  <c r="AJ113" i="18"/>
  <c r="AJ290" i="24"/>
  <c r="BR290" i="28" s="1"/>
  <c r="BT290" i="28" s="1"/>
  <c r="AJ388" i="14"/>
  <c r="AJ106" i="18"/>
  <c r="AJ63" i="18"/>
  <c r="AJ236" i="24"/>
  <c r="BR236" i="28" s="1"/>
  <c r="BT236" i="28" s="1"/>
  <c r="AJ17" i="18"/>
  <c r="AJ26" i="18"/>
  <c r="AJ245" i="24"/>
  <c r="BR245" i="28" s="1"/>
  <c r="BT245" i="28" s="1"/>
  <c r="AJ211" i="24"/>
  <c r="BR211" i="28" s="1"/>
  <c r="BT211" i="28" s="1"/>
  <c r="AJ116" i="19"/>
  <c r="AJ217" i="24"/>
  <c r="BR217" i="28" s="1"/>
  <c r="BT217" i="28" s="1"/>
  <c r="AJ122" i="19"/>
  <c r="AJ247" i="24"/>
  <c r="BR247" i="28" s="1"/>
  <c r="BT247" i="28" s="1"/>
  <c r="AJ28" i="18"/>
  <c r="AJ256" i="24"/>
  <c r="BR256" i="28" s="1"/>
  <c r="BT256" i="28" s="1"/>
  <c r="AJ37" i="18"/>
  <c r="AJ40" i="18"/>
  <c r="AJ259" i="24"/>
  <c r="BR259" i="28" s="1"/>
  <c r="BT259" i="28" s="1"/>
  <c r="AJ90" i="18"/>
  <c r="AJ88" i="18"/>
  <c r="AJ363" i="14"/>
  <c r="AJ104" i="18"/>
  <c r="AJ379" i="14"/>
  <c r="AJ488" i="14" s="1"/>
  <c r="AJ107" i="18"/>
  <c r="AJ141" i="24"/>
  <c r="BR141" i="28" s="1"/>
  <c r="BT141" i="28" s="1"/>
  <c r="AJ16" i="19"/>
  <c r="AJ153" i="24"/>
  <c r="BR153" i="28" s="1"/>
  <c r="BT153" i="28" s="1"/>
  <c r="AJ127" i="24"/>
  <c r="BR127" i="28" s="1"/>
  <c r="BT127" i="28" s="1"/>
  <c r="AJ176" i="24"/>
  <c r="BR176" i="28" s="1"/>
  <c r="BT176" i="28" s="1"/>
  <c r="AJ39" i="19"/>
  <c r="AJ129" i="24"/>
  <c r="BR129" i="28" s="1"/>
  <c r="BT129" i="28" s="1"/>
  <c r="AJ164" i="24"/>
  <c r="BR164" i="28" s="1"/>
  <c r="BT164" i="28" s="1"/>
  <c r="AJ27" i="19"/>
  <c r="AJ117" i="24"/>
  <c r="BR117" i="28" s="1"/>
  <c r="BT117" i="28" s="1"/>
  <c r="AJ168" i="24"/>
  <c r="BR168" i="28" s="1"/>
  <c r="BT168" i="28" s="1"/>
  <c r="AJ31" i="19"/>
  <c r="AJ122" i="24"/>
  <c r="BR122" i="28" s="1"/>
  <c r="BT122" i="28" s="1"/>
  <c r="AJ154" i="24"/>
  <c r="BR154" i="28" s="1"/>
  <c r="BT154" i="28" s="1"/>
  <c r="AJ17" i="19"/>
  <c r="AJ18" i="19"/>
  <c r="AJ155" i="24"/>
  <c r="BR155" i="28" s="1"/>
  <c r="BT155" i="28" s="1"/>
  <c r="AJ134" i="24"/>
  <c r="BR134" i="28" s="1"/>
  <c r="BT134" i="28" s="1"/>
  <c r="AJ148" i="24"/>
  <c r="BR148" i="28" s="1"/>
  <c r="BT148" i="28" s="1"/>
  <c r="AJ11" i="19"/>
  <c r="AJ52" i="19"/>
  <c r="AJ124" i="24"/>
  <c r="BR124" i="28" s="1"/>
  <c r="BT124" i="28" s="1"/>
  <c r="AJ152" i="24"/>
  <c r="BR152" i="28" s="1"/>
  <c r="BT152" i="28" s="1"/>
  <c r="AJ15" i="19"/>
  <c r="AJ133" i="24"/>
  <c r="BR133" i="28" s="1"/>
  <c r="BT133" i="28" s="1"/>
  <c r="AJ138" i="24"/>
  <c r="BR138" i="28" s="1"/>
  <c r="BT138" i="28" s="1"/>
  <c r="AJ119" i="24"/>
  <c r="BR119" i="28" s="1"/>
  <c r="BT119" i="28" s="1"/>
  <c r="AJ25" i="19"/>
  <c r="AJ162" i="24"/>
  <c r="BR162" i="28" s="1"/>
  <c r="BT162" i="28" s="1"/>
  <c r="AJ121" i="24"/>
  <c r="BR121" i="28" s="1"/>
  <c r="BT121" i="28" s="1"/>
  <c r="AJ20" i="19"/>
  <c r="AJ157" i="24"/>
  <c r="BR157" i="28" s="1"/>
  <c r="BT157" i="28" s="1"/>
  <c r="AJ277" i="24"/>
  <c r="BR277" i="28" s="1"/>
  <c r="BT277" i="28" s="1"/>
  <c r="AJ96" i="18"/>
  <c r="AJ114" i="24"/>
  <c r="BR114" i="28" s="1"/>
  <c r="BT114" i="28" s="1"/>
  <c r="AJ140" i="24"/>
  <c r="BR140" i="28" s="1"/>
  <c r="BT140" i="28" s="1"/>
  <c r="AJ126" i="24"/>
  <c r="BR126" i="28" s="1"/>
  <c r="BT126" i="28" s="1"/>
  <c r="AJ125" i="24"/>
  <c r="BR125" i="28" s="1"/>
  <c r="BT125" i="28" s="1"/>
  <c r="AJ130" i="24"/>
  <c r="BR130" i="28" s="1"/>
  <c r="BT130" i="28" s="1"/>
  <c r="AJ113" i="24"/>
  <c r="BR113" i="28" s="1"/>
  <c r="BT113" i="28" s="1"/>
  <c r="AJ262" i="14"/>
  <c r="AJ198" i="14"/>
  <c r="AJ161" i="14"/>
  <c r="AJ253" i="14"/>
  <c r="AJ237" i="14"/>
  <c r="AJ10" i="19"/>
  <c r="AJ147" i="24"/>
  <c r="BR147" i="28" s="1"/>
  <c r="BT147" i="28" s="1"/>
  <c r="AJ280" i="14"/>
  <c r="AJ21" i="19"/>
  <c r="AJ158" i="24"/>
  <c r="BR158" i="28" s="1"/>
  <c r="BT158" i="28" s="1"/>
  <c r="AJ132" i="24"/>
  <c r="BR132" i="28" s="1"/>
  <c r="BT132" i="28" s="1"/>
  <c r="AJ160" i="24"/>
  <c r="BR160" i="28" s="1"/>
  <c r="BT160" i="28" s="1"/>
  <c r="AJ23" i="19"/>
  <c r="AJ118" i="24"/>
  <c r="BR118" i="28" s="1"/>
  <c r="BT118" i="28" s="1"/>
  <c r="AJ139" i="24"/>
  <c r="BR139" i="28" s="1"/>
  <c r="BT139" i="28" s="1"/>
  <c r="AJ115" i="24"/>
  <c r="BR115" i="28" s="1"/>
  <c r="BT115" i="28" s="1"/>
  <c r="AJ118" i="14"/>
  <c r="AJ131" i="24"/>
  <c r="BR131" i="28" s="1"/>
  <c r="BT131" i="28" s="1"/>
  <c r="AJ123" i="24"/>
  <c r="BR123" i="28" s="1"/>
  <c r="BT123" i="28" s="1"/>
  <c r="AJ446" i="14"/>
  <c r="AJ486" i="14"/>
  <c r="AI225" i="24"/>
  <c r="BO225" i="28" s="1"/>
  <c r="BQ225" i="28" s="1"/>
  <c r="AI130" i="19"/>
  <c r="AJ445" i="14"/>
  <c r="AJ444" i="14"/>
  <c r="AJ443" i="14"/>
  <c r="AL100" i="25"/>
  <c r="BY100" i="28" s="1"/>
  <c r="AL496" i="17"/>
  <c r="AK111" i="23"/>
  <c r="AK389" i="25"/>
  <c r="BV389" i="28" s="1"/>
  <c r="AL112" i="17"/>
  <c r="AL418" i="17"/>
  <c r="AL32" i="25"/>
  <c r="BY32" i="28" s="1"/>
  <c r="BQ316" i="28"/>
  <c r="BQ322" i="28"/>
  <c r="BQ12" i="28"/>
  <c r="BQ313" i="28"/>
  <c r="BQ355" i="28"/>
  <c r="BQ59" i="28"/>
  <c r="BQ358" i="28"/>
  <c r="BQ324" i="28"/>
  <c r="AL89" i="25"/>
  <c r="BY89" i="28" s="1"/>
  <c r="AL480" i="17"/>
  <c r="AJ414" i="14"/>
  <c r="AJ28" i="24"/>
  <c r="BR28" i="28" s="1"/>
  <c r="AJ45" i="24"/>
  <c r="BR45" i="28" s="1"/>
  <c r="BT45" i="28" s="1"/>
  <c r="AJ431" i="14"/>
  <c r="AI11" i="24"/>
  <c r="BO11" i="28" s="1"/>
  <c r="AJ468" i="14"/>
  <c r="AJ77" i="24"/>
  <c r="BR77" i="28" s="1"/>
  <c r="BT77" i="28" s="1"/>
  <c r="AJ101" i="24"/>
  <c r="BR101" i="28" s="1"/>
  <c r="BT101" i="28" s="1"/>
  <c r="AJ497" i="14"/>
  <c r="AJ15" i="24"/>
  <c r="BR15" i="28" s="1"/>
  <c r="BT15" i="28" s="1"/>
  <c r="AJ401" i="14"/>
  <c r="AJ74" i="24"/>
  <c r="BR74" i="28" s="1"/>
  <c r="BT74" i="28" s="1"/>
  <c r="AJ465" i="14"/>
  <c r="AJ32" i="24"/>
  <c r="BR32" i="28" s="1"/>
  <c r="BT32" i="28" s="1"/>
  <c r="AJ418" i="14"/>
  <c r="AJ61" i="24"/>
  <c r="BR61" i="28" s="1"/>
  <c r="AJ65" i="14"/>
  <c r="AJ452" i="14"/>
  <c r="AJ478" i="14"/>
  <c r="AJ87" i="24"/>
  <c r="BR87" i="28" s="1"/>
  <c r="BT87" i="28" s="1"/>
  <c r="AJ457" i="14"/>
  <c r="AJ66" i="24"/>
  <c r="BR66" i="28" s="1"/>
  <c r="AJ67" i="24"/>
  <c r="BR67" i="28" s="1"/>
  <c r="BT67" i="28" s="1"/>
  <c r="AJ458" i="14"/>
  <c r="AI397" i="14"/>
  <c r="AJ12" i="14"/>
  <c r="AI11" i="20"/>
  <c r="AI299" i="24"/>
  <c r="BO299" i="28" s="1"/>
  <c r="AJ86" i="24"/>
  <c r="BR86" i="28" s="1"/>
  <c r="BT86" i="28" s="1"/>
  <c r="AJ477" i="14"/>
  <c r="AJ33" i="24"/>
  <c r="BR33" i="28" s="1"/>
  <c r="BT33" i="28" s="1"/>
  <c r="AJ419" i="14"/>
  <c r="AJ43" i="24"/>
  <c r="BR43" i="28" s="1"/>
  <c r="BT43" i="28" s="1"/>
  <c r="AJ429" i="14"/>
  <c r="AJ85" i="24"/>
  <c r="BR85" i="28" s="1"/>
  <c r="BT85" i="28" s="1"/>
  <c r="AJ476" i="14"/>
  <c r="AJ464" i="14"/>
  <c r="AJ73" i="24"/>
  <c r="BR73" i="28" s="1"/>
  <c r="AJ415" i="14"/>
  <c r="AJ29" i="24"/>
  <c r="BR29" i="28" s="1"/>
  <c r="AJ63" i="24"/>
  <c r="BR63" i="28" s="1"/>
  <c r="AJ454" i="14"/>
  <c r="AJ473" i="14"/>
  <c r="AJ82" i="24"/>
  <c r="BR82" i="28" s="1"/>
  <c r="BT82" i="28" s="1"/>
  <c r="AJ424" i="14"/>
  <c r="AJ38" i="24"/>
  <c r="BR38" i="28" s="1"/>
  <c r="BT38" i="28" s="1"/>
  <c r="AJ410" i="14"/>
  <c r="AJ24" i="24"/>
  <c r="BR24" i="28" s="1"/>
  <c r="AI93" i="24"/>
  <c r="BO93" i="28" s="1"/>
  <c r="BQ93" i="28" s="1"/>
  <c r="AI347" i="24"/>
  <c r="BO347" i="28" s="1"/>
  <c r="AI64" i="20"/>
  <c r="AI389" i="24"/>
  <c r="BO389" i="28" s="1"/>
  <c r="BQ389" i="28" s="1"/>
  <c r="AJ112" i="14"/>
  <c r="AJ106" i="14" s="1"/>
  <c r="AI111" i="20"/>
  <c r="AJ417" i="14"/>
  <c r="AJ31" i="24"/>
  <c r="BR31" i="28" s="1"/>
  <c r="BT31" i="28" s="1"/>
  <c r="AI63" i="14"/>
  <c r="AJ408" i="14"/>
  <c r="AJ22" i="24"/>
  <c r="BR22" i="28" s="1"/>
  <c r="AJ39" i="24"/>
  <c r="BR39" i="28" s="1"/>
  <c r="AJ425" i="14"/>
  <c r="AJ436" i="14"/>
  <c r="AJ49" i="14"/>
  <c r="AJ50" i="24"/>
  <c r="BR50" i="28" s="1"/>
  <c r="BT50" i="28" s="1"/>
  <c r="AJ23" i="24"/>
  <c r="BR23" i="28" s="1"/>
  <c r="AJ409" i="14"/>
  <c r="AJ423" i="14"/>
  <c r="AJ37" i="24"/>
  <c r="BR37" i="28" s="1"/>
  <c r="AJ405" i="14"/>
  <c r="AJ19" i="24"/>
  <c r="BR19" i="28" s="1"/>
  <c r="AJ40" i="24"/>
  <c r="BR40" i="28" s="1"/>
  <c r="BT40" i="28" s="1"/>
  <c r="AJ426" i="14"/>
  <c r="AJ474" i="14"/>
  <c r="AJ83" i="24"/>
  <c r="BR83" i="28" s="1"/>
  <c r="BT83" i="28" s="1"/>
  <c r="AI105" i="20"/>
  <c r="AI383" i="24"/>
  <c r="BO383" i="28" s="1"/>
  <c r="BQ383" i="28" s="1"/>
  <c r="AJ89" i="24"/>
  <c r="BR89" i="28" s="1"/>
  <c r="BT89" i="28" s="1"/>
  <c r="AJ480" i="14"/>
  <c r="AI484" i="14"/>
  <c r="AI449" i="14" s="1"/>
  <c r="AJ99" i="14"/>
  <c r="AI98" i="20"/>
  <c r="AI63" i="20"/>
  <c r="AI346" i="24"/>
  <c r="BO346" i="28" s="1"/>
  <c r="AJ64" i="14"/>
  <c r="AJ413" i="14"/>
  <c r="AJ27" i="24"/>
  <c r="BR27" i="28" s="1"/>
  <c r="AI48" i="20"/>
  <c r="AI336" i="24"/>
  <c r="BO336" i="28" s="1"/>
  <c r="BQ336" i="28" s="1"/>
  <c r="AH296" i="24"/>
  <c r="BL296" i="28" s="1"/>
  <c r="AH8" i="20"/>
  <c r="AJ466" i="14"/>
  <c r="AJ75" i="24"/>
  <c r="BR75" i="28" s="1"/>
  <c r="BT75" i="28" s="1"/>
  <c r="AJ420" i="14"/>
  <c r="AJ34" i="24"/>
  <c r="BR34" i="28" s="1"/>
  <c r="AJ97" i="24"/>
  <c r="BR97" i="28" s="1"/>
  <c r="BT97" i="28" s="1"/>
  <c r="AJ493" i="14"/>
  <c r="AJ422" i="14"/>
  <c r="AJ36" i="24"/>
  <c r="BR36" i="28" s="1"/>
  <c r="AI300" i="24"/>
  <c r="BO300" i="28" s="1"/>
  <c r="BQ300" i="28" s="1"/>
  <c r="AI12" i="20"/>
  <c r="AJ463" i="14"/>
  <c r="AJ72" i="24"/>
  <c r="BR72" i="28" s="1"/>
  <c r="BT72" i="28" s="1"/>
  <c r="AJ84" i="24"/>
  <c r="BR84" i="28" s="1"/>
  <c r="BT84" i="28" s="1"/>
  <c r="AJ475" i="14"/>
  <c r="AJ70" i="24"/>
  <c r="BR70" i="28" s="1"/>
  <c r="BT70" i="28" s="1"/>
  <c r="AJ461" i="14"/>
  <c r="AJ47" i="24"/>
  <c r="BR47" i="28" s="1"/>
  <c r="BT47" i="28" s="1"/>
  <c r="AJ433" i="14"/>
  <c r="AJ25" i="24"/>
  <c r="BR25" i="28" s="1"/>
  <c r="BT25" i="28" s="1"/>
  <c r="AJ411" i="14"/>
  <c r="AJ53" i="24"/>
  <c r="BR53" i="28" s="1"/>
  <c r="BT53" i="28" s="1"/>
  <c r="AJ439" i="14"/>
  <c r="AJ427" i="14"/>
  <c r="AJ41" i="24"/>
  <c r="BR41" i="28" s="1"/>
  <c r="BT41" i="28" s="1"/>
  <c r="AJ62" i="24"/>
  <c r="BR62" i="28" s="1"/>
  <c r="AJ453" i="14"/>
  <c r="AJ68" i="24"/>
  <c r="BR68" i="28" s="1"/>
  <c r="AJ459" i="14"/>
  <c r="AJ52" i="24"/>
  <c r="BR52" i="28" s="1"/>
  <c r="BT52" i="28" s="1"/>
  <c r="AJ438" i="14"/>
  <c r="AJ472" i="14"/>
  <c r="AJ81" i="24"/>
  <c r="BR81" i="28" s="1"/>
  <c r="BT81" i="28" s="1"/>
  <c r="AJ99" i="24"/>
  <c r="BR99" i="28" s="1"/>
  <c r="BT99" i="28" s="1"/>
  <c r="AJ495" i="14"/>
  <c r="AJ21" i="24"/>
  <c r="BR21" i="28" s="1"/>
  <c r="AJ407" i="14"/>
  <c r="AJ64" i="24"/>
  <c r="BR64" i="28" s="1"/>
  <c r="AJ455" i="14"/>
  <c r="AJ442" i="14"/>
  <c r="AJ55" i="14"/>
  <c r="AJ20" i="24"/>
  <c r="BR20" i="28" s="1"/>
  <c r="AJ406" i="14"/>
  <c r="AJ470" i="14"/>
  <c r="AJ79" i="24"/>
  <c r="BR79" i="28" s="1"/>
  <c r="BT79" i="28" s="1"/>
  <c r="AJ88" i="24"/>
  <c r="BR88" i="28" s="1"/>
  <c r="BT88" i="28" s="1"/>
  <c r="AJ479" i="14"/>
  <c r="AJ69" i="24"/>
  <c r="BR69" i="28" s="1"/>
  <c r="BT69" i="28" s="1"/>
  <c r="AJ460" i="14"/>
  <c r="AJ13" i="14"/>
  <c r="AJ14" i="24"/>
  <c r="BR14" i="28" s="1"/>
  <c r="BT14" i="28" s="1"/>
  <c r="AJ400" i="14"/>
  <c r="AJ51" i="24"/>
  <c r="BR51" i="28" s="1"/>
  <c r="BT51" i="28" s="1"/>
  <c r="AJ437" i="14"/>
  <c r="AJ26" i="24"/>
  <c r="BR26" i="28" s="1"/>
  <c r="AJ412" i="14"/>
  <c r="AJ404" i="14"/>
  <c r="AJ17" i="14"/>
  <c r="AJ18" i="24"/>
  <c r="BR18" i="28" s="1"/>
  <c r="AJ471" i="14"/>
  <c r="AJ80" i="24"/>
  <c r="BR80" i="28" s="1"/>
  <c r="AJ46" i="24"/>
  <c r="BR46" i="28" s="1"/>
  <c r="BT46" i="28" s="1"/>
  <c r="AJ432" i="14"/>
  <c r="AJ430" i="14"/>
  <c r="AJ44" i="24"/>
  <c r="BR44" i="28" s="1"/>
  <c r="BT44" i="28" s="1"/>
  <c r="AJ494" i="14"/>
  <c r="AJ98" i="24"/>
  <c r="BR98" i="28" s="1"/>
  <c r="BT98" i="28" s="1"/>
  <c r="AJ462" i="14"/>
  <c r="AJ71" i="24"/>
  <c r="BR71" i="28" s="1"/>
  <c r="AJ76" i="24"/>
  <c r="BR76" i="28" s="1"/>
  <c r="BT76" i="28" s="1"/>
  <c r="AJ467" i="14"/>
  <c r="AJ78" i="24"/>
  <c r="BR78" i="28" s="1"/>
  <c r="BT78" i="28" s="1"/>
  <c r="AJ469" i="14"/>
  <c r="AJ456" i="14"/>
  <c r="AJ65" i="24"/>
  <c r="BR65" i="28" s="1"/>
  <c r="AJ416" i="14"/>
  <c r="AJ30" i="24"/>
  <c r="BR30" i="28" s="1"/>
  <c r="AJ100" i="24"/>
  <c r="BR100" i="28" s="1"/>
  <c r="BT100" i="28" s="1"/>
  <c r="AJ496" i="14"/>
  <c r="AJ428" i="14"/>
  <c r="AJ42" i="24"/>
  <c r="BR42" i="28" s="1"/>
  <c r="BT42" i="28" s="1"/>
  <c r="AI304" i="24"/>
  <c r="BO304" i="28" s="1"/>
  <c r="AI16" i="20"/>
  <c r="AI54" i="20"/>
  <c r="AI342" i="24"/>
  <c r="BO342" i="28" s="1"/>
  <c r="AJ35" i="24"/>
  <c r="BR35" i="28" s="1"/>
  <c r="AJ421" i="14"/>
  <c r="AJ90" i="24"/>
  <c r="BR90" i="28" s="1"/>
  <c r="BT90" i="28" s="1"/>
  <c r="AJ481" i="14"/>
  <c r="AL86" i="25"/>
  <c r="BY86" i="28" s="1"/>
  <c r="AL477" i="17"/>
  <c r="AJ43" i="23"/>
  <c r="AJ331" i="25"/>
  <c r="BS331" i="28" s="1"/>
  <c r="AK44" i="17"/>
  <c r="AI38" i="23"/>
  <c r="AI326" i="25"/>
  <c r="BP326" i="28" s="1"/>
  <c r="BQ326" i="28" s="1"/>
  <c r="AJ39" i="17"/>
  <c r="AL481" i="17"/>
  <c r="AL90" i="25"/>
  <c r="BY90" i="28" s="1"/>
  <c r="AJ359" i="25"/>
  <c r="BS359" i="28" s="1"/>
  <c r="AJ76" i="23"/>
  <c r="AK77" i="17"/>
  <c r="Q108" i="23"/>
  <c r="Q82" i="23"/>
  <c r="Q86" i="23"/>
  <c r="Q107" i="23"/>
  <c r="Q87" i="23"/>
  <c r="Q88" i="23"/>
  <c r="AJ71" i="23"/>
  <c r="AJ41" i="23"/>
  <c r="AJ73" i="23"/>
  <c r="AJ356" i="25"/>
  <c r="BS356" i="28" s="1"/>
  <c r="AK74" i="17"/>
  <c r="AF296" i="25"/>
  <c r="BG296" i="28" s="1"/>
  <c r="BH296" i="28" s="1"/>
  <c r="AI13" i="25"/>
  <c r="BP13" i="28" s="1"/>
  <c r="AJ53" i="25"/>
  <c r="BS53" i="28" s="1"/>
  <c r="AI62" i="25"/>
  <c r="BP62" i="28" s="1"/>
  <c r="BQ62" i="28" s="1"/>
  <c r="AJ332" i="25"/>
  <c r="BS332" i="28" s="1"/>
  <c r="AI339" i="25"/>
  <c r="BP339" i="28" s="1"/>
  <c r="AJ26" i="25"/>
  <c r="BS26" i="28" s="1"/>
  <c r="AL87" i="25"/>
  <c r="BY87" i="28" s="1"/>
  <c r="AI64" i="25"/>
  <c r="BP64" i="28" s="1"/>
  <c r="BQ64" i="28" s="1"/>
  <c r="AK93" i="25"/>
  <c r="BV93" i="28" s="1"/>
  <c r="AK47" i="25"/>
  <c r="BV47" i="28" s="1"/>
  <c r="AL85" i="25"/>
  <c r="BY85" i="28" s="1"/>
  <c r="AI299" i="25"/>
  <c r="BP299" i="28" s="1"/>
  <c r="AI20" i="25"/>
  <c r="BP20" i="28" s="1"/>
  <c r="BQ20" i="28" s="1"/>
  <c r="AI317" i="25"/>
  <c r="BP317" i="28" s="1"/>
  <c r="BQ317" i="28" s="1"/>
  <c r="AJ71" i="25"/>
  <c r="BS71" i="28" s="1"/>
  <c r="AL365" i="25"/>
  <c r="BY365" i="28" s="1"/>
  <c r="AK318" i="25"/>
  <c r="BV318" i="28" s="1"/>
  <c r="AH347" i="25"/>
  <c r="BM347" i="28" s="1"/>
  <c r="BN347" i="28" s="1"/>
  <c r="AK74" i="25"/>
  <c r="BV74" i="28" s="1"/>
  <c r="AK465" i="17"/>
  <c r="AK78" i="23" s="1"/>
  <c r="AI367" i="25"/>
  <c r="BP367" i="28" s="1"/>
  <c r="BQ367" i="28" s="1"/>
  <c r="AI352" i="25"/>
  <c r="BP352" i="28" s="1"/>
  <c r="BQ352" i="28" s="1"/>
  <c r="AL385" i="25"/>
  <c r="BY385" i="28" s="1"/>
  <c r="AJ68" i="25"/>
  <c r="BS68" i="28" s="1"/>
  <c r="AI50" i="25"/>
  <c r="BP50" i="28" s="1"/>
  <c r="AL77" i="25"/>
  <c r="BY77" i="28" s="1"/>
  <c r="AH58" i="25"/>
  <c r="BM58" i="28" s="1"/>
  <c r="BN58" i="28" s="1"/>
  <c r="AI346" i="25"/>
  <c r="BP346" i="28" s="1"/>
  <c r="AI21" i="25"/>
  <c r="BP21" i="28" s="1"/>
  <c r="BQ21" i="28" s="1"/>
  <c r="AJ35" i="25"/>
  <c r="BS35" i="28" s="1"/>
  <c r="AG11" i="25"/>
  <c r="BJ11" i="28" s="1"/>
  <c r="BK11" i="28" s="1"/>
  <c r="AJ333" i="25"/>
  <c r="BS333" i="28" s="1"/>
  <c r="AI353" i="25"/>
  <c r="BP353" i="28" s="1"/>
  <c r="BQ353" i="28" s="1"/>
  <c r="AI55" i="25"/>
  <c r="BP55" i="28" s="1"/>
  <c r="BQ55" i="28" s="1"/>
  <c r="AI24" i="25"/>
  <c r="BP24" i="28" s="1"/>
  <c r="BQ24" i="28" s="1"/>
  <c r="AI22" i="25"/>
  <c r="BP22" i="28" s="1"/>
  <c r="BQ22" i="28" s="1"/>
  <c r="AI305" i="25"/>
  <c r="BP305" i="28" s="1"/>
  <c r="BQ305" i="28" s="1"/>
  <c r="AL386" i="25"/>
  <c r="BY386" i="28" s="1"/>
  <c r="AJ51" i="25"/>
  <c r="BS51" i="28" s="1"/>
  <c r="AI19" i="25"/>
  <c r="BP19" i="28" s="1"/>
  <c r="BQ19" i="28" s="1"/>
  <c r="AI321" i="25"/>
  <c r="BP321" i="28" s="1"/>
  <c r="BQ321" i="28" s="1"/>
  <c r="AK15" i="25"/>
  <c r="BV15" i="28" s="1"/>
  <c r="AK14" i="25"/>
  <c r="BV14" i="28" s="1"/>
  <c r="AI23" i="25"/>
  <c r="BP23" i="28" s="1"/>
  <c r="BQ23" i="28" s="1"/>
  <c r="AJ357" i="25"/>
  <c r="BS357" i="28" s="1"/>
  <c r="AL370" i="25"/>
  <c r="BY370" i="28" s="1"/>
  <c r="AL76" i="25"/>
  <c r="BY76" i="28" s="1"/>
  <c r="AG304" i="25"/>
  <c r="BJ304" i="28" s="1"/>
  <c r="BK304" i="28" s="1"/>
  <c r="AJ40" i="25"/>
  <c r="BS40" i="28" s="1"/>
  <c r="AJ37" i="25"/>
  <c r="BS37" i="28" s="1"/>
  <c r="AI348" i="25"/>
  <c r="BP348" i="28" s="1"/>
  <c r="BQ348" i="28" s="1"/>
  <c r="AI96" i="25"/>
  <c r="BP96" i="28" s="1"/>
  <c r="AL369" i="25"/>
  <c r="BY369" i="28" s="1"/>
  <c r="AJ43" i="25"/>
  <c r="BS43" i="28" s="1"/>
  <c r="AI360" i="25"/>
  <c r="BP360" i="28" s="1"/>
  <c r="BQ360" i="28" s="1"/>
  <c r="AI323" i="25"/>
  <c r="BP323" i="28" s="1"/>
  <c r="BQ323" i="28" s="1"/>
  <c r="AH27" i="25"/>
  <c r="BM27" i="28" s="1"/>
  <c r="BN27" i="28" s="1"/>
  <c r="AI388" i="25"/>
  <c r="BP388" i="28" s="1"/>
  <c r="AH449" i="17"/>
  <c r="AH62" i="23" s="1"/>
  <c r="AI328" i="25"/>
  <c r="BP328" i="28" s="1"/>
  <c r="AI315" i="25"/>
  <c r="BP315" i="28" s="1"/>
  <c r="BQ315" i="28" s="1"/>
  <c r="AJ312" i="25"/>
  <c r="BS312" i="28" s="1"/>
  <c r="AI63" i="25"/>
  <c r="BP63" i="28" s="1"/>
  <c r="BQ63" i="28" s="1"/>
  <c r="AL371" i="25"/>
  <c r="BY371" i="28" s="1"/>
  <c r="Q386" i="25"/>
  <c r="R386" i="28" s="1"/>
  <c r="Q365" i="25"/>
  <c r="R365" i="28" s="1"/>
  <c r="Q369" i="25"/>
  <c r="R369" i="28" s="1"/>
  <c r="Q385" i="25"/>
  <c r="R385" i="28" s="1"/>
  <c r="Q370" i="25"/>
  <c r="R370" i="28" s="1"/>
  <c r="Q371" i="25"/>
  <c r="R371" i="28" s="1"/>
  <c r="AJ354" i="25"/>
  <c r="BS354" i="28" s="1"/>
  <c r="AK72" i="17"/>
  <c r="AJ329" i="25"/>
  <c r="BS329" i="28" s="1"/>
  <c r="AK42" i="17"/>
  <c r="AK38" i="25"/>
  <c r="BV38" i="28" s="1"/>
  <c r="AK424" i="17"/>
  <c r="AJ29" i="25"/>
  <c r="BS29" i="28" s="1"/>
  <c r="AJ415" i="17"/>
  <c r="AI455" i="17"/>
  <c r="AI68" i="23" s="1"/>
  <c r="AK484" i="17"/>
  <c r="AL478" i="17"/>
  <c r="AL91" i="23" s="1"/>
  <c r="AI454" i="17"/>
  <c r="AI67" i="23" s="1"/>
  <c r="AL467" i="17"/>
  <c r="AL80" i="23" s="1"/>
  <c r="AJ426" i="17"/>
  <c r="AJ39" i="23" s="1"/>
  <c r="AJ78" i="17"/>
  <c r="AJ41" i="17"/>
  <c r="AK75" i="17"/>
  <c r="AJ30" i="17"/>
  <c r="AJ462" i="17"/>
  <c r="AJ75" i="23" s="1"/>
  <c r="AK25" i="17"/>
  <c r="AL99" i="17"/>
  <c r="AJ57" i="17"/>
  <c r="AJ412" i="17"/>
  <c r="AJ25" i="23" s="1"/>
  <c r="AK433" i="17"/>
  <c r="AK46" i="23" s="1"/>
  <c r="AL476" i="17"/>
  <c r="AL89" i="23" s="1"/>
  <c r="AI406" i="17"/>
  <c r="AI19" i="23" s="1"/>
  <c r="AL31" i="17"/>
  <c r="AJ429" i="17"/>
  <c r="AJ42" i="23" s="1"/>
  <c r="AJ437" i="17"/>
  <c r="AJ50" i="23" s="1"/>
  <c r="AK46" i="17"/>
  <c r="AJ85" i="17"/>
  <c r="AJ70" i="17"/>
  <c r="AK45" i="17"/>
  <c r="AI410" i="17"/>
  <c r="AI23" i="23" s="1"/>
  <c r="AI407" i="17"/>
  <c r="AI20" i="23" s="1"/>
  <c r="AJ28" i="17"/>
  <c r="AI441" i="17"/>
  <c r="AI54" i="23" s="1"/>
  <c r="AI453" i="17"/>
  <c r="AI66" i="23" s="1"/>
  <c r="AJ59" i="17"/>
  <c r="AG9" i="17"/>
  <c r="AI405" i="17"/>
  <c r="AI18" i="23" s="1"/>
  <c r="AJ439" i="17"/>
  <c r="AJ52" i="23" s="1"/>
  <c r="AJ442" i="17"/>
  <c r="AJ55" i="23" s="1"/>
  <c r="AJ71" i="17"/>
  <c r="AI408" i="17"/>
  <c r="AI21" i="23" s="1"/>
  <c r="AJ421" i="17"/>
  <c r="AJ34" i="23" s="1"/>
  <c r="AL486" i="17"/>
  <c r="AL99" i="23" s="1"/>
  <c r="AL468" i="17"/>
  <c r="AL81" i="23" s="1"/>
  <c r="AI65" i="17"/>
  <c r="AJ423" i="17"/>
  <c r="AJ36" i="23" s="1"/>
  <c r="AJ58" i="17"/>
  <c r="AK401" i="17"/>
  <c r="AK14" i="23" s="1"/>
  <c r="AK400" i="17"/>
  <c r="AK13" i="23" s="1"/>
  <c r="AI409" i="17"/>
  <c r="AI22" i="23" s="1"/>
  <c r="AL101" i="17"/>
  <c r="AI49" i="17"/>
  <c r="AI436" i="17"/>
  <c r="AI49" i="23" s="1"/>
  <c r="AG397" i="17"/>
  <c r="AG10" i="23" s="1"/>
  <c r="AJ459" i="17"/>
  <c r="AJ72" i="23" s="1"/>
  <c r="AK60" i="17"/>
  <c r="AJ36" i="17"/>
  <c r="AJ52" i="17"/>
  <c r="AI492" i="17"/>
  <c r="AI105" i="23" s="1"/>
  <c r="AJ111" i="17"/>
  <c r="AJ34" i="17"/>
  <c r="AK5" i="14"/>
  <c r="AJ18" i="17"/>
  <c r="AJ64" i="17"/>
  <c r="AJ66" i="17"/>
  <c r="AH413" i="17"/>
  <c r="AH26" i="23" s="1"/>
  <c r="AH17" i="17"/>
  <c r="AJ12" i="17"/>
  <c r="AI399" i="17"/>
  <c r="AI12" i="23" s="1"/>
  <c r="Q476" i="17"/>
  <c r="Q480" i="17"/>
  <c r="Q468" i="17"/>
  <c r="Q481" i="17"/>
  <c r="Q496" i="17"/>
  <c r="Q467" i="17"/>
  <c r="Q486" i="17"/>
  <c r="Q477" i="17"/>
  <c r="Q478" i="17"/>
  <c r="Q418" i="17"/>
  <c r="AJ489" i="14" l="1"/>
  <c r="AJ102" i="20" s="1"/>
  <c r="AJ72" i="19"/>
  <c r="AJ187" i="24"/>
  <c r="BR187" i="28" s="1"/>
  <c r="BT187" i="28" s="1"/>
  <c r="AJ101" i="18"/>
  <c r="AJ282" i="24"/>
  <c r="BR282" i="28" s="1"/>
  <c r="BT282" i="28" s="1"/>
  <c r="AJ101" i="20"/>
  <c r="AK102" i="14"/>
  <c r="AJ99" i="20"/>
  <c r="AK100" i="14"/>
  <c r="AJ85" i="19"/>
  <c r="AJ190" i="24"/>
  <c r="BR190" i="28" s="1"/>
  <c r="BT190" i="28" s="1"/>
  <c r="AJ274" i="24"/>
  <c r="BR274" i="28" s="1"/>
  <c r="BT274" i="28" s="1"/>
  <c r="AJ87" i="18"/>
  <c r="AJ268" i="24"/>
  <c r="BR268" i="28" s="1"/>
  <c r="BT268" i="28" s="1"/>
  <c r="AJ60" i="18"/>
  <c r="AJ265" i="24"/>
  <c r="BR265" i="28" s="1"/>
  <c r="BT265" i="28" s="1"/>
  <c r="AJ46" i="18"/>
  <c r="AJ150" i="24"/>
  <c r="BR150" i="28" s="1"/>
  <c r="BT150" i="28" s="1"/>
  <c r="AJ13" i="19"/>
  <c r="AJ59" i="20"/>
  <c r="AK60" i="14"/>
  <c r="AJ200" i="24"/>
  <c r="BR200" i="28" s="1"/>
  <c r="BT200" i="28" s="1"/>
  <c r="AJ101" i="19"/>
  <c r="AJ94" i="19"/>
  <c r="AJ193" i="24"/>
  <c r="BR193" i="28" s="1"/>
  <c r="BT193" i="28" s="1"/>
  <c r="AJ202" i="24"/>
  <c r="BR202" i="28" s="1"/>
  <c r="BT202" i="28" s="1"/>
  <c r="AJ103" i="19"/>
  <c r="AJ294" i="24"/>
  <c r="BR294" i="28" s="1"/>
  <c r="BT294" i="28" s="1"/>
  <c r="AJ117" i="18"/>
  <c r="AJ60" i="19"/>
  <c r="AJ186" i="24"/>
  <c r="BR186" i="28" s="1"/>
  <c r="BT186" i="28" s="1"/>
  <c r="AJ56" i="20"/>
  <c r="AK57" i="14"/>
  <c r="AJ146" i="24"/>
  <c r="BR146" i="28" s="1"/>
  <c r="BT146" i="28" s="1"/>
  <c r="AJ9" i="19"/>
  <c r="AJ9" i="18"/>
  <c r="AJ228" i="24"/>
  <c r="BR228" i="28" s="1"/>
  <c r="BT228" i="28" s="1"/>
  <c r="AJ100" i="20"/>
  <c r="AK101" i="14"/>
  <c r="AJ46" i="19"/>
  <c r="AJ183" i="24"/>
  <c r="BR183" i="28" s="1"/>
  <c r="BT183" i="28" s="1"/>
  <c r="AJ112" i="18"/>
  <c r="AJ289" i="24"/>
  <c r="BR289" i="28" s="1"/>
  <c r="BT289" i="28" s="1"/>
  <c r="AJ269" i="24"/>
  <c r="BR269" i="28" s="1"/>
  <c r="BT269" i="28" s="1"/>
  <c r="AJ72" i="18"/>
  <c r="AJ13" i="18"/>
  <c r="AJ232" i="24"/>
  <c r="BR232" i="28" s="1"/>
  <c r="BT232" i="28" s="1"/>
  <c r="AJ185" i="24"/>
  <c r="BR185" i="28" s="1"/>
  <c r="BT185" i="28" s="1"/>
  <c r="AJ48" i="19"/>
  <c r="AJ57" i="20"/>
  <c r="AK58" i="14"/>
  <c r="AJ108" i="24"/>
  <c r="BR108" i="28" s="1"/>
  <c r="BT108" i="28" s="1"/>
  <c r="AJ205" i="24"/>
  <c r="BR205" i="28" s="1"/>
  <c r="BT205" i="28" s="1"/>
  <c r="AJ110" i="19"/>
  <c r="AJ94" i="18"/>
  <c r="AJ275" i="24"/>
  <c r="BR275" i="28" s="1"/>
  <c r="BT275" i="28" s="1"/>
  <c r="AJ221" i="24"/>
  <c r="BR221" i="28" s="1"/>
  <c r="BT221" i="28" s="1"/>
  <c r="AJ126" i="19"/>
  <c r="AJ48" i="18"/>
  <c r="AJ267" i="24"/>
  <c r="BR267" i="28" s="1"/>
  <c r="BT267" i="28" s="1"/>
  <c r="AJ58" i="20"/>
  <c r="AK59" i="14"/>
  <c r="AJ128" i="19"/>
  <c r="AJ223" i="24"/>
  <c r="BR223" i="28" s="1"/>
  <c r="BT223" i="28" s="1"/>
  <c r="AJ282" i="14"/>
  <c r="AJ207" i="24"/>
  <c r="BR207" i="28" s="1"/>
  <c r="BT207" i="28" s="1"/>
  <c r="AJ112" i="19"/>
  <c r="AJ87" i="19"/>
  <c r="AJ192" i="24"/>
  <c r="BR192" i="28" s="1"/>
  <c r="BT192" i="28" s="1"/>
  <c r="AJ287" i="24"/>
  <c r="BR287" i="28" s="1"/>
  <c r="BT287" i="28" s="1"/>
  <c r="AJ110" i="18"/>
  <c r="AJ111" i="24"/>
  <c r="BR111" i="28" s="1"/>
  <c r="BT111" i="28" s="1"/>
  <c r="AJ103" i="18"/>
  <c r="AJ284" i="24"/>
  <c r="BR284" i="28" s="1"/>
  <c r="BT284" i="28" s="1"/>
  <c r="AJ85" i="18"/>
  <c r="AJ272" i="24"/>
  <c r="BR272" i="28" s="1"/>
  <c r="BT272" i="28" s="1"/>
  <c r="Q109" i="23"/>
  <c r="Q387" i="25"/>
  <c r="R387" i="28" s="1"/>
  <c r="AL102" i="25"/>
  <c r="BY102" i="28" s="1"/>
  <c r="AL498" i="17"/>
  <c r="AL109" i="23"/>
  <c r="AL387" i="25"/>
  <c r="BY387" i="28" s="1"/>
  <c r="Q31" i="23"/>
  <c r="Q319" i="25"/>
  <c r="R319" i="28" s="1"/>
  <c r="AL31" i="23"/>
  <c r="AL319" i="25"/>
  <c r="BY319" i="28" s="1"/>
  <c r="BT26" i="28"/>
  <c r="BT35" i="28"/>
  <c r="BT71" i="28"/>
  <c r="BT68" i="28"/>
  <c r="BT37" i="28"/>
  <c r="BT29" i="28"/>
  <c r="BQ299" i="28"/>
  <c r="BQ346" i="28"/>
  <c r="Q93" i="23"/>
  <c r="Q376" i="25"/>
  <c r="R376" i="28" s="1"/>
  <c r="AL93" i="23"/>
  <c r="AL376" i="25"/>
  <c r="BY376" i="28" s="1"/>
  <c r="AJ17" i="24"/>
  <c r="BR17" i="28" s="1"/>
  <c r="AJ377" i="24"/>
  <c r="BR377" i="28" s="1"/>
  <c r="BT377" i="28" s="1"/>
  <c r="AJ94" i="20"/>
  <c r="AK95" i="14"/>
  <c r="AJ365" i="24"/>
  <c r="BR365" i="28" s="1"/>
  <c r="BT365" i="28" s="1"/>
  <c r="AJ82" i="20"/>
  <c r="AK83" i="14"/>
  <c r="AJ55" i="20"/>
  <c r="AJ441" i="14"/>
  <c r="AK56" i="14"/>
  <c r="AK73" i="14"/>
  <c r="AJ72" i="20"/>
  <c r="AJ355" i="24"/>
  <c r="BR355" i="28" s="1"/>
  <c r="AJ498" i="14"/>
  <c r="AJ492" i="14" s="1"/>
  <c r="AJ102" i="24"/>
  <c r="BR102" i="28" s="1"/>
  <c r="BT102" i="28" s="1"/>
  <c r="AK78" i="14"/>
  <c r="AJ77" i="20"/>
  <c r="AJ360" i="24"/>
  <c r="BR360" i="28" s="1"/>
  <c r="AJ32" i="20"/>
  <c r="AK33" i="14"/>
  <c r="AJ320" i="24"/>
  <c r="BR320" i="28" s="1"/>
  <c r="BT320" i="28" s="1"/>
  <c r="AJ12" i="24"/>
  <c r="BR12" i="28" s="1"/>
  <c r="AJ398" i="14"/>
  <c r="AJ11" i="14"/>
  <c r="AJ319" i="24"/>
  <c r="BR319" i="28" s="1"/>
  <c r="BT319" i="28" s="1"/>
  <c r="AK32" i="14"/>
  <c r="AJ31" i="20"/>
  <c r="AK70" i="14"/>
  <c r="AJ69" i="20"/>
  <c r="AJ352" i="24"/>
  <c r="BR352" i="28" s="1"/>
  <c r="AJ25" i="20"/>
  <c r="AJ313" i="24"/>
  <c r="BR313" i="28" s="1"/>
  <c r="AK26" i="14"/>
  <c r="AJ13" i="24"/>
  <c r="BR13" i="28" s="1"/>
  <c r="BT13" i="28" s="1"/>
  <c r="AJ68" i="20"/>
  <c r="AJ351" i="24"/>
  <c r="BR351" i="28" s="1"/>
  <c r="AK69" i="14"/>
  <c r="AK53" i="14"/>
  <c r="AJ52" i="20"/>
  <c r="AJ340" i="24"/>
  <c r="BR340" i="28" s="1"/>
  <c r="BT340" i="28" s="1"/>
  <c r="AJ76" i="20"/>
  <c r="AJ359" i="24"/>
  <c r="BR359" i="28" s="1"/>
  <c r="BT359" i="28" s="1"/>
  <c r="AK77" i="14"/>
  <c r="AJ96" i="24"/>
  <c r="BR96" i="28" s="1"/>
  <c r="BT96" i="28" s="1"/>
  <c r="AJ79" i="20"/>
  <c r="AJ362" i="24"/>
  <c r="BR362" i="28" s="1"/>
  <c r="BT362" i="28" s="1"/>
  <c r="AK80" i="14"/>
  <c r="AJ18" i="20"/>
  <c r="AJ306" i="24"/>
  <c r="BR306" i="28" s="1"/>
  <c r="AK19" i="14"/>
  <c r="AJ21" i="20"/>
  <c r="AJ309" i="24"/>
  <c r="BR309" i="28" s="1"/>
  <c r="AK22" i="14"/>
  <c r="AK24" i="14"/>
  <c r="AJ23" i="20"/>
  <c r="AJ311" i="24"/>
  <c r="BR311" i="28" s="1"/>
  <c r="AJ67" i="20"/>
  <c r="AJ350" i="24"/>
  <c r="BR350" i="28" s="1"/>
  <c r="AK68" i="14"/>
  <c r="AI10" i="20"/>
  <c r="AI298" i="24"/>
  <c r="BO298" i="28" s="1"/>
  <c r="AI395" i="14"/>
  <c r="AJ110" i="20"/>
  <c r="AK111" i="14"/>
  <c r="AJ388" i="24"/>
  <c r="BR388" i="28" s="1"/>
  <c r="BT388" i="28" s="1"/>
  <c r="AK84" i="14"/>
  <c r="AJ83" i="20"/>
  <c r="AJ366" i="24"/>
  <c r="BR366" i="28" s="1"/>
  <c r="BT366" i="28" s="1"/>
  <c r="AJ384" i="24"/>
  <c r="BR384" i="28" s="1"/>
  <c r="BT384" i="28" s="1"/>
  <c r="AJ106" i="20"/>
  <c r="AK107" i="14"/>
  <c r="AJ314" i="24"/>
  <c r="BR314" i="28" s="1"/>
  <c r="AK27" i="14"/>
  <c r="AJ26" i="20"/>
  <c r="AJ485" i="14"/>
  <c r="AJ98" i="14"/>
  <c r="AJ63" i="14" s="1"/>
  <c r="AJ49" i="24"/>
  <c r="BR49" i="28" s="1"/>
  <c r="BT49" i="28" s="1"/>
  <c r="AK90" i="14"/>
  <c r="AJ372" i="24"/>
  <c r="BR372" i="28" s="1"/>
  <c r="BT372" i="28" s="1"/>
  <c r="AJ89" i="20"/>
  <c r="AJ374" i="24"/>
  <c r="BR374" i="28" s="1"/>
  <c r="BT374" i="28" s="1"/>
  <c r="AK92" i="14"/>
  <c r="AJ91" i="20"/>
  <c r="AJ332" i="24"/>
  <c r="BR332" i="28" s="1"/>
  <c r="BT332" i="28" s="1"/>
  <c r="AK45" i="14"/>
  <c r="AJ44" i="20"/>
  <c r="AK108" i="14"/>
  <c r="AJ107" i="20"/>
  <c r="AJ385" i="24"/>
  <c r="BR385" i="28" s="1"/>
  <c r="BT385" i="28" s="1"/>
  <c r="AJ322" i="24"/>
  <c r="BR322" i="28" s="1"/>
  <c r="AK35" i="14"/>
  <c r="AJ34" i="20"/>
  <c r="AK30" i="14"/>
  <c r="AJ29" i="20"/>
  <c r="AJ317" i="24"/>
  <c r="BR317" i="28" s="1"/>
  <c r="AJ80" i="20"/>
  <c r="AJ363" i="24"/>
  <c r="BR363" i="28" s="1"/>
  <c r="BT363" i="28" s="1"/>
  <c r="AK81" i="14"/>
  <c r="AJ84" i="20"/>
  <c r="AJ367" i="24"/>
  <c r="BR367" i="28" s="1"/>
  <c r="AK85" i="14"/>
  <c r="AJ356" i="24"/>
  <c r="BR356" i="28" s="1"/>
  <c r="BT356" i="28" s="1"/>
  <c r="AK74" i="14"/>
  <c r="AJ73" i="20"/>
  <c r="AJ85" i="20"/>
  <c r="AJ368" i="24"/>
  <c r="BR368" i="28" s="1"/>
  <c r="BT368" i="28" s="1"/>
  <c r="AK86" i="14"/>
  <c r="AK67" i="14"/>
  <c r="AJ66" i="20"/>
  <c r="AJ349" i="24"/>
  <c r="BR349" i="28" s="1"/>
  <c r="AI97" i="20"/>
  <c r="AI380" i="24"/>
  <c r="BO380" i="28" s="1"/>
  <c r="BQ380" i="28" s="1"/>
  <c r="AJ370" i="24"/>
  <c r="BR370" i="28" s="1"/>
  <c r="BT370" i="28" s="1"/>
  <c r="AK88" i="14"/>
  <c r="AJ87" i="20"/>
  <c r="AJ337" i="24"/>
  <c r="BR337" i="28" s="1"/>
  <c r="BT337" i="28" s="1"/>
  <c r="AK50" i="14"/>
  <c r="AJ49" i="20"/>
  <c r="AJ435" i="14"/>
  <c r="AI58" i="24"/>
  <c r="BO58" i="28" s="1"/>
  <c r="AK91" i="14"/>
  <c r="AJ373" i="24"/>
  <c r="BR373" i="28" s="1"/>
  <c r="BT373" i="28" s="1"/>
  <c r="AJ90" i="20"/>
  <c r="AJ354" i="24"/>
  <c r="BR354" i="28" s="1"/>
  <c r="BT354" i="28" s="1"/>
  <c r="AK72" i="14"/>
  <c r="AJ71" i="20"/>
  <c r="AJ78" i="20"/>
  <c r="AJ361" i="24"/>
  <c r="BR361" i="28" s="1"/>
  <c r="BT361" i="28" s="1"/>
  <c r="AK79" i="14"/>
  <c r="AK51" i="14"/>
  <c r="AJ50" i="20"/>
  <c r="AJ338" i="24"/>
  <c r="BR338" i="28" s="1"/>
  <c r="BT338" i="28" s="1"/>
  <c r="AJ307" i="24"/>
  <c r="BR307" i="28" s="1"/>
  <c r="AK20" i="14"/>
  <c r="AJ19" i="20"/>
  <c r="AJ20" i="20"/>
  <c r="AJ308" i="24"/>
  <c r="BR308" i="28" s="1"/>
  <c r="AK21" i="14"/>
  <c r="AK25" i="14"/>
  <c r="AJ24" i="20"/>
  <c r="AJ312" i="24"/>
  <c r="BR312" i="28" s="1"/>
  <c r="BT312" i="28" s="1"/>
  <c r="AI345" i="24"/>
  <c r="BO345" i="28" s="1"/>
  <c r="AI62" i="20"/>
  <c r="AJ376" i="24"/>
  <c r="BR376" i="28" s="1"/>
  <c r="BT376" i="28" s="1"/>
  <c r="AJ93" i="20"/>
  <c r="AK94" i="14"/>
  <c r="AK37" i="14"/>
  <c r="AJ36" i="20"/>
  <c r="AJ324" i="24"/>
  <c r="BR324" i="28" s="1"/>
  <c r="AK38" i="14"/>
  <c r="AJ37" i="20"/>
  <c r="AJ325" i="24"/>
  <c r="BR325" i="28" s="1"/>
  <c r="BT325" i="28" s="1"/>
  <c r="AJ451" i="14"/>
  <c r="AJ348" i="24"/>
  <c r="BR348" i="28" s="1"/>
  <c r="AK66" i="14"/>
  <c r="AJ65" i="20"/>
  <c r="AJ357" i="24"/>
  <c r="BR357" i="28" s="1"/>
  <c r="BT357" i="28" s="1"/>
  <c r="AJ74" i="20"/>
  <c r="AK75" i="14"/>
  <c r="AK42" i="14"/>
  <c r="AJ41" i="20"/>
  <c r="AJ329" i="24"/>
  <c r="BR329" i="28" s="1"/>
  <c r="BT329" i="28" s="1"/>
  <c r="AJ43" i="20"/>
  <c r="AJ331" i="24"/>
  <c r="BR331" i="28" s="1"/>
  <c r="BT331" i="28" s="1"/>
  <c r="AK44" i="14"/>
  <c r="AK52" i="14"/>
  <c r="AJ51" i="20"/>
  <c r="AJ339" i="24"/>
  <c r="BR339" i="28" s="1"/>
  <c r="BT339" i="28" s="1"/>
  <c r="AK89" i="14"/>
  <c r="AJ88" i="20"/>
  <c r="AJ371" i="24"/>
  <c r="BR371" i="28" s="1"/>
  <c r="BT371" i="28" s="1"/>
  <c r="AJ450" i="14"/>
  <c r="AJ59" i="24"/>
  <c r="BR59" i="28" s="1"/>
  <c r="AJ327" i="24"/>
  <c r="BR327" i="28" s="1"/>
  <c r="BT327" i="28" s="1"/>
  <c r="AJ39" i="20"/>
  <c r="AK40" i="14"/>
  <c r="AJ326" i="24"/>
  <c r="BR326" i="28" s="1"/>
  <c r="AK39" i="14"/>
  <c r="AJ38" i="20"/>
  <c r="AK31" i="14"/>
  <c r="AJ318" i="24"/>
  <c r="BR318" i="28" s="1"/>
  <c r="BT318" i="28" s="1"/>
  <c r="AJ30" i="20"/>
  <c r="AJ316" i="24"/>
  <c r="BR316" i="28" s="1"/>
  <c r="AK29" i="14"/>
  <c r="AJ28" i="20"/>
  <c r="AK43" i="14"/>
  <c r="AJ42" i="20"/>
  <c r="AJ330" i="24"/>
  <c r="BR330" i="28" s="1"/>
  <c r="BT330" i="28" s="1"/>
  <c r="AJ60" i="24"/>
  <c r="BR60" i="28" s="1"/>
  <c r="AJ364" i="24"/>
  <c r="BR364" i="28" s="1"/>
  <c r="BT364" i="28" s="1"/>
  <c r="AK82" i="14"/>
  <c r="AJ81" i="20"/>
  <c r="AJ375" i="24"/>
  <c r="BR375" i="28" s="1"/>
  <c r="BT375" i="28" s="1"/>
  <c r="AJ92" i="20"/>
  <c r="AK93" i="14"/>
  <c r="AJ321" i="24"/>
  <c r="BR321" i="28" s="1"/>
  <c r="AJ33" i="20"/>
  <c r="AK34" i="14"/>
  <c r="AJ14" i="20"/>
  <c r="AJ302" i="24"/>
  <c r="BR302" i="28" s="1"/>
  <c r="BT302" i="28" s="1"/>
  <c r="AK15" i="14"/>
  <c r="AK28" i="14"/>
  <c r="AJ27" i="20"/>
  <c r="AJ315" i="24"/>
  <c r="BR315" i="28" s="1"/>
  <c r="AJ22" i="20"/>
  <c r="AK23" i="14"/>
  <c r="AJ310" i="24"/>
  <c r="BR310" i="28" s="1"/>
  <c r="AK110" i="14"/>
  <c r="AJ387" i="24"/>
  <c r="BR387" i="28" s="1"/>
  <c r="BT387" i="28" s="1"/>
  <c r="AJ109" i="20"/>
  <c r="AK76" i="14"/>
  <c r="AJ75" i="20"/>
  <c r="AJ358" i="24"/>
  <c r="BR358" i="28" s="1"/>
  <c r="AK46" i="14"/>
  <c r="AJ45" i="20"/>
  <c r="AJ333" i="24"/>
  <c r="BR333" i="28" s="1"/>
  <c r="BT333" i="28" s="1"/>
  <c r="AJ403" i="14"/>
  <c r="AJ17" i="20"/>
  <c r="AK18" i="14"/>
  <c r="AJ305" i="24"/>
  <c r="BR305" i="28" s="1"/>
  <c r="AJ301" i="24"/>
  <c r="BR301" i="28" s="1"/>
  <c r="BT301" i="28" s="1"/>
  <c r="AJ399" i="14"/>
  <c r="AK14" i="14"/>
  <c r="AJ13" i="20"/>
  <c r="AJ55" i="24"/>
  <c r="BR55" i="28" s="1"/>
  <c r="AJ108" i="20"/>
  <c r="AK109" i="14"/>
  <c r="AJ386" i="24"/>
  <c r="BR386" i="28" s="1"/>
  <c r="BT386" i="28" s="1"/>
  <c r="AJ328" i="24"/>
  <c r="BR328" i="28" s="1"/>
  <c r="BT328" i="28" s="1"/>
  <c r="AJ40" i="20"/>
  <c r="AK41" i="14"/>
  <c r="AJ334" i="24"/>
  <c r="BR334" i="28" s="1"/>
  <c r="BT334" i="28" s="1"/>
  <c r="AK47" i="14"/>
  <c r="AJ46" i="20"/>
  <c r="AJ323" i="24"/>
  <c r="BR323" i="28" s="1"/>
  <c r="AK36" i="14"/>
  <c r="AJ35" i="20"/>
  <c r="AJ369" i="24"/>
  <c r="BR369" i="28" s="1"/>
  <c r="BT369" i="28" s="1"/>
  <c r="AK87" i="14"/>
  <c r="AJ86" i="20"/>
  <c r="AK71" i="14"/>
  <c r="AJ70" i="20"/>
  <c r="AJ353" i="24"/>
  <c r="BR353" i="28" s="1"/>
  <c r="AI9" i="14"/>
  <c r="Q373" i="25"/>
  <c r="R373" i="28" s="1"/>
  <c r="Q90" i="23"/>
  <c r="AL90" i="23"/>
  <c r="AL373" i="25"/>
  <c r="BY373" i="28" s="1"/>
  <c r="AK430" i="17"/>
  <c r="AK44" i="25"/>
  <c r="BV44" i="28" s="1"/>
  <c r="AJ425" i="17"/>
  <c r="AJ39" i="25"/>
  <c r="BS39" i="28" s="1"/>
  <c r="BT39" i="28" s="1"/>
  <c r="Q94" i="23"/>
  <c r="Q377" i="25"/>
  <c r="R377" i="28" s="1"/>
  <c r="AL94" i="23"/>
  <c r="AL377" i="25"/>
  <c r="BY377" i="28" s="1"/>
  <c r="AK72" i="25"/>
  <c r="BV72" i="28" s="1"/>
  <c r="AK463" i="17"/>
  <c r="Q81" i="23"/>
  <c r="Q89" i="23"/>
  <c r="Q99" i="23"/>
  <c r="Q80" i="23"/>
  <c r="Q91" i="23"/>
  <c r="AK97" i="23"/>
  <c r="AK37" i="23"/>
  <c r="AJ28" i="23"/>
  <c r="AK69" i="25"/>
  <c r="BV69" i="28" s="1"/>
  <c r="AK460" i="17"/>
  <c r="AJ34" i="25"/>
  <c r="BS34" i="28" s="1"/>
  <c r="BT34" i="28" s="1"/>
  <c r="AK302" i="25"/>
  <c r="BV302" i="28" s="1"/>
  <c r="AG298" i="25"/>
  <c r="BJ298" i="28" s="1"/>
  <c r="BK298" i="28" s="1"/>
  <c r="AK301" i="25"/>
  <c r="BV301" i="28" s="1"/>
  <c r="AI60" i="25"/>
  <c r="BP60" i="28" s="1"/>
  <c r="BQ60" i="28" s="1"/>
  <c r="AJ340" i="25"/>
  <c r="BS340" i="28" s="1"/>
  <c r="AI349" i="25"/>
  <c r="BP349" i="28" s="1"/>
  <c r="BQ349" i="28" s="1"/>
  <c r="AI311" i="25"/>
  <c r="BP311" i="28" s="1"/>
  <c r="BQ311" i="28" s="1"/>
  <c r="AL31" i="25"/>
  <c r="BY31" i="28" s="1"/>
  <c r="AK70" i="25"/>
  <c r="BV70" i="28" s="1"/>
  <c r="AI351" i="25"/>
  <c r="BP351" i="28" s="1"/>
  <c r="BQ351" i="28" s="1"/>
  <c r="AI300" i="25"/>
  <c r="BP300" i="28" s="1"/>
  <c r="AI306" i="25"/>
  <c r="BP306" i="28" s="1"/>
  <c r="BQ306" i="28" s="1"/>
  <c r="AI342" i="25"/>
  <c r="BP342" i="28" s="1"/>
  <c r="BQ342" i="28" s="1"/>
  <c r="AJ313" i="25"/>
  <c r="BS313" i="28" s="1"/>
  <c r="AL363" i="25"/>
  <c r="BY363" i="28" s="1"/>
  <c r="AL374" i="25"/>
  <c r="BY374" i="28" s="1"/>
  <c r="AJ41" i="25"/>
  <c r="BS41" i="28" s="1"/>
  <c r="AH17" i="25"/>
  <c r="BM17" i="28" s="1"/>
  <c r="BN17" i="28" s="1"/>
  <c r="AK361" i="25"/>
  <c r="BV361" i="28" s="1"/>
  <c r="AL79" i="17"/>
  <c r="AJ101" i="25"/>
  <c r="BS101" i="28" s="1"/>
  <c r="AI383" i="25"/>
  <c r="BP383" i="28" s="1"/>
  <c r="AK45" i="25"/>
  <c r="BV45" i="28" s="1"/>
  <c r="AK46" i="25"/>
  <c r="BV46" i="28" s="1"/>
  <c r="AI307" i="25"/>
  <c r="BP307" i="28" s="1"/>
  <c r="BQ307" i="28" s="1"/>
  <c r="AK25" i="25"/>
  <c r="BV25" i="28" s="1"/>
  <c r="AH314" i="25"/>
  <c r="BM314" i="28" s="1"/>
  <c r="BN314" i="28" s="1"/>
  <c r="AJ52" i="25"/>
  <c r="BS52" i="28" s="1"/>
  <c r="AG9" i="25"/>
  <c r="BJ9" i="28" s="1"/>
  <c r="BK9" i="28" s="1"/>
  <c r="AJ28" i="25"/>
  <c r="BS28" i="28" s="1"/>
  <c r="BT28" i="28" s="1"/>
  <c r="AJ65" i="25"/>
  <c r="BS65" i="28" s="1"/>
  <c r="BT65" i="28" s="1"/>
  <c r="AJ358" i="25"/>
  <c r="BS358" i="28" s="1"/>
  <c r="AJ73" i="25"/>
  <c r="BS73" i="28" s="1"/>
  <c r="BT73" i="28" s="1"/>
  <c r="AH345" i="25"/>
  <c r="BM345" i="28" s="1"/>
  <c r="BN345" i="28" s="1"/>
  <c r="AL364" i="25"/>
  <c r="BY364" i="28" s="1"/>
  <c r="AJ66" i="25"/>
  <c r="BS66" i="28" s="1"/>
  <c r="BT66" i="28" s="1"/>
  <c r="AJ61" i="25"/>
  <c r="BS61" i="28" s="1"/>
  <c r="BT61" i="28" s="1"/>
  <c r="AJ36" i="25"/>
  <c r="BS36" i="28" s="1"/>
  <c r="BT36" i="28" s="1"/>
  <c r="AI308" i="25"/>
  <c r="BP308" i="28" s="1"/>
  <c r="BQ308" i="28" s="1"/>
  <c r="AJ338" i="25"/>
  <c r="BS338" i="28" s="1"/>
  <c r="AL372" i="25"/>
  <c r="BY372" i="28" s="1"/>
  <c r="AI337" i="25"/>
  <c r="BP337" i="28" s="1"/>
  <c r="AJ12" i="25"/>
  <c r="BS12" i="28" s="1"/>
  <c r="AJ59" i="25"/>
  <c r="BS59" i="28" s="1"/>
  <c r="AJ322" i="25"/>
  <c r="BS322" i="28" s="1"/>
  <c r="AJ327" i="25"/>
  <c r="BS327" i="28" s="1"/>
  <c r="AI350" i="25"/>
  <c r="BP350" i="28" s="1"/>
  <c r="BQ350" i="28" s="1"/>
  <c r="AI49" i="25"/>
  <c r="BP49" i="28" s="1"/>
  <c r="AI310" i="25"/>
  <c r="BP310" i="28" s="1"/>
  <c r="BQ310" i="28" s="1"/>
  <c r="AJ80" i="25"/>
  <c r="BS80" i="28" s="1"/>
  <c r="BT80" i="28" s="1"/>
  <c r="AJ30" i="25"/>
  <c r="BS30" i="28" s="1"/>
  <c r="BT30" i="28" s="1"/>
  <c r="AJ18" i="25"/>
  <c r="BS18" i="28" s="1"/>
  <c r="BT18" i="28" s="1"/>
  <c r="AJ355" i="25"/>
  <c r="BS355" i="28" s="1"/>
  <c r="AJ324" i="25"/>
  <c r="BS324" i="28" s="1"/>
  <c r="AI309" i="25"/>
  <c r="BP309" i="28" s="1"/>
  <c r="BQ309" i="28" s="1"/>
  <c r="AJ330" i="25"/>
  <c r="BS330" i="28" s="1"/>
  <c r="AK334" i="25"/>
  <c r="BV334" i="28" s="1"/>
  <c r="Q364" i="25"/>
  <c r="R364" i="28" s="1"/>
  <c r="Q372" i="25"/>
  <c r="R372" i="28" s="1"/>
  <c r="Q363" i="25"/>
  <c r="R363" i="28" s="1"/>
  <c r="Q374" i="25"/>
  <c r="R374" i="28" s="1"/>
  <c r="AJ316" i="25"/>
  <c r="BS316" i="28" s="1"/>
  <c r="AK29" i="17"/>
  <c r="AK42" i="25"/>
  <c r="BV42" i="28" s="1"/>
  <c r="AK428" i="17"/>
  <c r="AK380" i="25"/>
  <c r="BV380" i="28" s="1"/>
  <c r="AK325" i="25"/>
  <c r="BV325" i="28" s="1"/>
  <c r="AL38" i="17"/>
  <c r="AK67" i="25"/>
  <c r="BV67" i="28" s="1"/>
  <c r="AK458" i="17"/>
  <c r="AJ69" i="17"/>
  <c r="AJ68" i="17"/>
  <c r="AK56" i="17"/>
  <c r="AK431" i="17"/>
  <c r="AK44" i="23" s="1"/>
  <c r="AK432" i="17"/>
  <c r="AK45" i="23" s="1"/>
  <c r="AK26" i="17"/>
  <c r="AJ456" i="17"/>
  <c r="AJ69" i="23" s="1"/>
  <c r="AJ427" i="17"/>
  <c r="AJ40" i="23" s="1"/>
  <c r="AJ67" i="17"/>
  <c r="AJ20" i="17"/>
  <c r="AJ443" i="17"/>
  <c r="AJ56" i="23" s="1"/>
  <c r="AJ55" i="17"/>
  <c r="AK411" i="17"/>
  <c r="AK24" i="23" s="1"/>
  <c r="AJ19" i="17"/>
  <c r="AJ471" i="17"/>
  <c r="AJ84" i="23" s="1"/>
  <c r="AK76" i="17"/>
  <c r="AJ464" i="17"/>
  <c r="AJ77" i="23" s="1"/>
  <c r="AJ398" i="17"/>
  <c r="AJ11" i="23" s="1"/>
  <c r="AL14" i="17"/>
  <c r="AG395" i="17"/>
  <c r="AG8" i="23" s="1"/>
  <c r="AL15" i="17"/>
  <c r="AK43" i="17"/>
  <c r="AL487" i="17"/>
  <c r="AL100" i="23" s="1"/>
  <c r="AI435" i="17"/>
  <c r="AI48" i="23" s="1"/>
  <c r="AJ457" i="17"/>
  <c r="AJ70" i="23" s="1"/>
  <c r="AJ24" i="17"/>
  <c r="AL417" i="17"/>
  <c r="AL30" i="23" s="1"/>
  <c r="AL485" i="17"/>
  <c r="AL98" i="23" s="1"/>
  <c r="AJ416" i="17"/>
  <c r="AJ29" i="23" s="1"/>
  <c r="AK40" i="17"/>
  <c r="AJ23" i="17"/>
  <c r="AI451" i="17"/>
  <c r="AI64" i="23" s="1"/>
  <c r="AJ438" i="17"/>
  <c r="AJ51" i="23" s="1"/>
  <c r="AJ444" i="17"/>
  <c r="AJ57" i="23" s="1"/>
  <c r="AJ414" i="17"/>
  <c r="AJ27" i="23" s="1"/>
  <c r="AL47" i="17"/>
  <c r="AJ22" i="17"/>
  <c r="AJ420" i="17"/>
  <c r="AJ33" i="23" s="1"/>
  <c r="AL98" i="17"/>
  <c r="AJ450" i="17"/>
  <c r="AJ63" i="23" s="1"/>
  <c r="AJ422" i="17"/>
  <c r="AJ35" i="23" s="1"/>
  <c r="AI63" i="17"/>
  <c r="AJ445" i="17"/>
  <c r="AJ58" i="23" s="1"/>
  <c r="AJ21" i="17"/>
  <c r="AK461" i="17"/>
  <c r="AK74" i="23" s="1"/>
  <c r="AK446" i="17"/>
  <c r="AK59" i="23" s="1"/>
  <c r="AK51" i="17"/>
  <c r="AH11" i="17"/>
  <c r="AK73" i="17"/>
  <c r="AJ50" i="17"/>
  <c r="AK37" i="17"/>
  <c r="AK53" i="17"/>
  <c r="AJ497" i="17"/>
  <c r="AJ110" i="23" s="1"/>
  <c r="AJ106" i="17"/>
  <c r="AK35" i="17"/>
  <c r="AK6" i="14"/>
  <c r="AJ404" i="17"/>
  <c r="AJ17" i="23" s="1"/>
  <c r="AJ452" i="17"/>
  <c r="AJ65" i="23" s="1"/>
  <c r="AI27" i="17"/>
  <c r="AH403" i="17"/>
  <c r="AH16" i="23" s="1"/>
  <c r="AJ13" i="17"/>
  <c r="AK139" i="14"/>
  <c r="AK357" i="14"/>
  <c r="AK138" i="14"/>
  <c r="AK119" i="14"/>
  <c r="AK167" i="14"/>
  <c r="AK374" i="14"/>
  <c r="AK287" i="14"/>
  <c r="AK338" i="14"/>
  <c r="AK294" i="14"/>
  <c r="AK122" i="14"/>
  <c r="AK292" i="14"/>
  <c r="AK318" i="14"/>
  <c r="AK328" i="14"/>
  <c r="AK330" i="14"/>
  <c r="AK145" i="14"/>
  <c r="AK303" i="14"/>
  <c r="AK209" i="14"/>
  <c r="AK222" i="14"/>
  <c r="AK190" i="14"/>
  <c r="AK218" i="14"/>
  <c r="AK186" i="14"/>
  <c r="AK219" i="14"/>
  <c r="AK184" i="14"/>
  <c r="AK232" i="14"/>
  <c r="Q498" i="17"/>
  <c r="AK151" i="14"/>
  <c r="AK352" i="14"/>
  <c r="AK154" i="14"/>
  <c r="AK269" i="14"/>
  <c r="AK325" i="14"/>
  <c r="AK356" i="14"/>
  <c r="AK249" i="14"/>
  <c r="AK192" i="14"/>
  <c r="AK333" i="14"/>
  <c r="AK202" i="14"/>
  <c r="Q485" i="17"/>
  <c r="Q487" i="17"/>
  <c r="AK146" i="14"/>
  <c r="AK304" i="14"/>
  <c r="AK265" i="14"/>
  <c r="AK257" i="14"/>
  <c r="AK163" i="14"/>
  <c r="AK166" i="14"/>
  <c r="AK162" i="14"/>
  <c r="AK201" i="14"/>
  <c r="AK381" i="14"/>
  <c r="AK331" i="14"/>
  <c r="AK120" i="14"/>
  <c r="AK383" i="14"/>
  <c r="AK296" i="14"/>
  <c r="AK290" i="14"/>
  <c r="AK297" i="14"/>
  <c r="AK248" i="14"/>
  <c r="AK213" i="14"/>
  <c r="AK242" i="14"/>
  <c r="AK210" i="14"/>
  <c r="AK299" i="14"/>
  <c r="AK226" i="14"/>
  <c r="AK195" i="14"/>
  <c r="AK390" i="14"/>
  <c r="AK302" i="14"/>
  <c r="AK150" i="14"/>
  <c r="AK214" i="14"/>
  <c r="AK143" i="14"/>
  <c r="AK153" i="14"/>
  <c r="AK188" i="14"/>
  <c r="AK152" i="14"/>
  <c r="AK136" i="14"/>
  <c r="AK134" i="14"/>
  <c r="AK329" i="14"/>
  <c r="AK349" i="14"/>
  <c r="AK317" i="14"/>
  <c r="AK142" i="14"/>
  <c r="AK364" i="14"/>
  <c r="AK221" i="14"/>
  <c r="AK309" i="14"/>
  <c r="AK314" i="14"/>
  <c r="AK295" i="14"/>
  <c r="AK358" i="14"/>
  <c r="AK250" i="14"/>
  <c r="AK270" i="14"/>
  <c r="AK241" i="14"/>
  <c r="AK227" i="14"/>
  <c r="AK132" i="14"/>
  <c r="AK131" i="14"/>
  <c r="AK326" i="14"/>
  <c r="AK206" i="14"/>
  <c r="AK171" i="14"/>
  <c r="AK127" i="14"/>
  <c r="AK130" i="14"/>
  <c r="AK149" i="14"/>
  <c r="AK123" i="14"/>
  <c r="AK155" i="14"/>
  <c r="AK129" i="14"/>
  <c r="AK315" i="14"/>
  <c r="AK341" i="14"/>
  <c r="AK286" i="14"/>
  <c r="AK137" i="14"/>
  <c r="AK366" i="14"/>
  <c r="AK243" i="14"/>
  <c r="AK291" i="14"/>
  <c r="AK332" i="14"/>
  <c r="AK305" i="14"/>
  <c r="AK313" i="14"/>
  <c r="AK240" i="14"/>
  <c r="AK185" i="14"/>
  <c r="AK233" i="14"/>
  <c r="AK121" i="14"/>
  <c r="AK268" i="14"/>
  <c r="AK247" i="14"/>
  <c r="AK267" i="14"/>
  <c r="AK187" i="14"/>
  <c r="AK207" i="14"/>
  <c r="Q417" i="17"/>
  <c r="AK258" i="14"/>
  <c r="AK327" i="14"/>
  <c r="AK230" i="14"/>
  <c r="AK365" i="14"/>
  <c r="AK311" i="14"/>
  <c r="AK308" i="14"/>
  <c r="AK182" i="14"/>
  <c r="AK135" i="14"/>
  <c r="AK172" i="14"/>
  <c r="AK147" i="14"/>
  <c r="AK169" i="14"/>
  <c r="AK176" i="14"/>
  <c r="AK342" i="14"/>
  <c r="AK312" i="14"/>
  <c r="AK389" i="14"/>
  <c r="AK293" i="14"/>
  <c r="AK354" i="14"/>
  <c r="AK316" i="14"/>
  <c r="AK367" i="14"/>
  <c r="AK273" i="14"/>
  <c r="AK368" i="14"/>
  <c r="AK272" i="14"/>
  <c r="AK310" i="14"/>
  <c r="AK225" i="14"/>
  <c r="AK189" i="14"/>
  <c r="AK229" i="14"/>
  <c r="AK204" i="14"/>
  <c r="AK177" i="14"/>
  <c r="AK231" i="14"/>
  <c r="AK228" i="14"/>
  <c r="AK194" i="14"/>
  <c r="AK191" i="14"/>
  <c r="AK275" i="14"/>
  <c r="AK371" i="14"/>
  <c r="AK351" i="14"/>
  <c r="AK256" i="14"/>
  <c r="AK234" i="14"/>
  <c r="AK183" i="14"/>
  <c r="AK208" i="14"/>
  <c r="AK215" i="14"/>
  <c r="AK140" i="14"/>
  <c r="AK181" i="14"/>
  <c r="AK178" i="14"/>
  <c r="AK174" i="14"/>
  <c r="AK319" i="14"/>
  <c r="AK340" i="14"/>
  <c r="AK179" i="14"/>
  <c r="AK180" i="14"/>
  <c r="AK144" i="14"/>
  <c r="AK173" i="14"/>
  <c r="AK133" i="14"/>
  <c r="AK380" i="14"/>
  <c r="AK339" i="14"/>
  <c r="AK345" i="14"/>
  <c r="AK343" i="14"/>
  <c r="AK346" i="14"/>
  <c r="AK355" i="14"/>
  <c r="AK298" i="14"/>
  <c r="AK301" i="14"/>
  <c r="AK216" i="14"/>
  <c r="AK148" i="14"/>
  <c r="AK220" i="14"/>
  <c r="AK156" i="14"/>
  <c r="AK274" i="14"/>
  <c r="AK244" i="14"/>
  <c r="AK141" i="14"/>
  <c r="AK170" i="14"/>
  <c r="AK168" i="14"/>
  <c r="AK128" i="14"/>
  <c r="AK372" i="14"/>
  <c r="AK382" i="14"/>
  <c r="AK306" i="14"/>
  <c r="AK300" i="14"/>
  <c r="AK259" i="14"/>
  <c r="AK350" i="14"/>
  <c r="AK307" i="14"/>
  <c r="AK373" i="14"/>
  <c r="AK344" i="14"/>
  <c r="AK353" i="14"/>
  <c r="AK175" i="14"/>
  <c r="AK271" i="14"/>
  <c r="AK203" i="14"/>
  <c r="AK266" i="14"/>
  <c r="AK193" i="14"/>
  <c r="AK337" i="14"/>
  <c r="AK205" i="14"/>
  <c r="AK334" i="14"/>
  <c r="AK217" i="14"/>
  <c r="AK103" i="14" l="1"/>
  <c r="AK156" i="24"/>
  <c r="BU156" i="28" s="1"/>
  <c r="BW156" i="28" s="1"/>
  <c r="AK19" i="19"/>
  <c r="AK163" i="24"/>
  <c r="BU163" i="28" s="1"/>
  <c r="BW163" i="28" s="1"/>
  <c r="AK26" i="19"/>
  <c r="AK141" i="24"/>
  <c r="BU141" i="28" s="1"/>
  <c r="BW141" i="28" s="1"/>
  <c r="AK39" i="19"/>
  <c r="AK176" i="24"/>
  <c r="BU176" i="28" s="1"/>
  <c r="BW176" i="28" s="1"/>
  <c r="AK55" i="19"/>
  <c r="AK180" i="24"/>
  <c r="BU180" i="28" s="1"/>
  <c r="BW180" i="28" s="1"/>
  <c r="AK43" i="19"/>
  <c r="AK90" i="19"/>
  <c r="AK80" i="19"/>
  <c r="AK105" i="19"/>
  <c r="AK78" i="19"/>
  <c r="AK106" i="19"/>
  <c r="AK179" i="24"/>
  <c r="BU179" i="28" s="1"/>
  <c r="BW179" i="28" s="1"/>
  <c r="AK42" i="19"/>
  <c r="AK172" i="24"/>
  <c r="BU172" i="28" s="1"/>
  <c r="BW172" i="28" s="1"/>
  <c r="AK35" i="19"/>
  <c r="AK117" i="24"/>
  <c r="BU117" i="28" s="1"/>
  <c r="BW117" i="28" s="1"/>
  <c r="AK50" i="19"/>
  <c r="AK32" i="19"/>
  <c r="AK169" i="24"/>
  <c r="BU169" i="28" s="1"/>
  <c r="BW169" i="28" s="1"/>
  <c r="AK30" i="19"/>
  <c r="AK167" i="24"/>
  <c r="BU167" i="28" s="1"/>
  <c r="BW167" i="28" s="1"/>
  <c r="AK178" i="24"/>
  <c r="BU178" i="28" s="1"/>
  <c r="BW178" i="28" s="1"/>
  <c r="AK41" i="19"/>
  <c r="AK63" i="19"/>
  <c r="AK76" i="19"/>
  <c r="AK115" i="19"/>
  <c r="AK210" i="24"/>
  <c r="BU210" i="28" s="1"/>
  <c r="BW210" i="28" s="1"/>
  <c r="AK74" i="19"/>
  <c r="AK61" i="19"/>
  <c r="AK212" i="14"/>
  <c r="AK67" i="19"/>
  <c r="AK62" i="19"/>
  <c r="AK217" i="24"/>
  <c r="BU217" i="28" s="1"/>
  <c r="BW217" i="28" s="1"/>
  <c r="AK122" i="19"/>
  <c r="AK68" i="19"/>
  <c r="AK79" i="19"/>
  <c r="AK194" i="24"/>
  <c r="BU194" i="28" s="1"/>
  <c r="BW194" i="28" s="1"/>
  <c r="AK246" i="14"/>
  <c r="AK95" i="19"/>
  <c r="AK23" i="18"/>
  <c r="AK242" i="24"/>
  <c r="BU242" i="28" s="1"/>
  <c r="BW242" i="28" s="1"/>
  <c r="AK57" i="18"/>
  <c r="AK34" i="19"/>
  <c r="AK171" i="24"/>
  <c r="BU171" i="28" s="1"/>
  <c r="BW171" i="28" s="1"/>
  <c r="AK27" i="19"/>
  <c r="AK164" i="24"/>
  <c r="BU164" i="28" s="1"/>
  <c r="BW164" i="28" s="1"/>
  <c r="AK166" i="24"/>
  <c r="BU166" i="28" s="1"/>
  <c r="BW166" i="28" s="1"/>
  <c r="AK29" i="19"/>
  <c r="AK56" i="19"/>
  <c r="AK162" i="24"/>
  <c r="BU162" i="28" s="1"/>
  <c r="BW162" i="28" s="1"/>
  <c r="AK25" i="19"/>
  <c r="AK116" i="19"/>
  <c r="AK211" i="24"/>
  <c r="BU211" i="28" s="1"/>
  <c r="BW211" i="28" s="1"/>
  <c r="AK75" i="19"/>
  <c r="AK96" i="19"/>
  <c r="AK195" i="24"/>
  <c r="BU195" i="28" s="1"/>
  <c r="BW195" i="28" s="1"/>
  <c r="AK66" i="19"/>
  <c r="AK92" i="19"/>
  <c r="AK51" i="18"/>
  <c r="AK133" i="24"/>
  <c r="BU133" i="28" s="1"/>
  <c r="BW133" i="28" s="1"/>
  <c r="AK52" i="19"/>
  <c r="AK58" i="19"/>
  <c r="AK40" i="19"/>
  <c r="AK177" i="24"/>
  <c r="BU177" i="28" s="1"/>
  <c r="BW177" i="28" s="1"/>
  <c r="AK38" i="19"/>
  <c r="AK175" i="24"/>
  <c r="BU175" i="28" s="1"/>
  <c r="BW175" i="28" s="1"/>
  <c r="AK54" i="19"/>
  <c r="AK114" i="19"/>
  <c r="AK209" i="24"/>
  <c r="BU209" i="28" s="1"/>
  <c r="BW209" i="28" s="1"/>
  <c r="AK168" i="24"/>
  <c r="BU168" i="28" s="1"/>
  <c r="BW168" i="28" s="1"/>
  <c r="AK31" i="19"/>
  <c r="AK77" i="19"/>
  <c r="AK81" i="19"/>
  <c r="AK89" i="19"/>
  <c r="AK240" i="24"/>
  <c r="BU240" i="28" s="1"/>
  <c r="BW240" i="28" s="1"/>
  <c r="AK21" i="18"/>
  <c r="AK70" i="19"/>
  <c r="AK65" i="19"/>
  <c r="AK125" i="24"/>
  <c r="BU125" i="28" s="1"/>
  <c r="BW125" i="28" s="1"/>
  <c r="AK64" i="19"/>
  <c r="AK37" i="19"/>
  <c r="AK174" i="24"/>
  <c r="BU174" i="28" s="1"/>
  <c r="BW174" i="28" s="1"/>
  <c r="AK170" i="24"/>
  <c r="BU170" i="28" s="1"/>
  <c r="BW170" i="28" s="1"/>
  <c r="AK33" i="19"/>
  <c r="AK118" i="19"/>
  <c r="AK213" i="24"/>
  <c r="BU213" i="28" s="1"/>
  <c r="BW213" i="28" s="1"/>
  <c r="AK97" i="19"/>
  <c r="AK196" i="24"/>
  <c r="BU196" i="28" s="1"/>
  <c r="BW196" i="28" s="1"/>
  <c r="AK57" i="19"/>
  <c r="AK53" i="19"/>
  <c r="AK51" i="19"/>
  <c r="AK82" i="19"/>
  <c r="AK73" i="19"/>
  <c r="AK224" i="14"/>
  <c r="AK88" i="19"/>
  <c r="AK239" i="14"/>
  <c r="AK197" i="24"/>
  <c r="BU197" i="28" s="1"/>
  <c r="BW197" i="28" s="1"/>
  <c r="AK98" i="19"/>
  <c r="AK233" i="24"/>
  <c r="BU233" i="28" s="1"/>
  <c r="BW233" i="28" s="1"/>
  <c r="AK14" i="18"/>
  <c r="AK289" i="14"/>
  <c r="AK27" i="18"/>
  <c r="AK246" i="24"/>
  <c r="BU246" i="28" s="1"/>
  <c r="BW246" i="28" s="1"/>
  <c r="AK113" i="19"/>
  <c r="AK208" i="24"/>
  <c r="BU208" i="28" s="1"/>
  <c r="BW208" i="28" s="1"/>
  <c r="AK278" i="14"/>
  <c r="AK264" i="14"/>
  <c r="AK214" i="24"/>
  <c r="BU214" i="28" s="1"/>
  <c r="BW214" i="28" s="1"/>
  <c r="AK119" i="19"/>
  <c r="AK25" i="18"/>
  <c r="AK244" i="24"/>
  <c r="BU244" i="28" s="1"/>
  <c r="BW244" i="28" s="1"/>
  <c r="AK34" i="18"/>
  <c r="AK253" i="24"/>
  <c r="BU253" i="28" s="1"/>
  <c r="BW253" i="28" s="1"/>
  <c r="AK256" i="24"/>
  <c r="BU256" i="28" s="1"/>
  <c r="BW256" i="28" s="1"/>
  <c r="AK37" i="18"/>
  <c r="AK82" i="18"/>
  <c r="AK80" i="18"/>
  <c r="AK130" i="24"/>
  <c r="BU130" i="28" s="1"/>
  <c r="BW130" i="28" s="1"/>
  <c r="AK135" i="24"/>
  <c r="BU135" i="28" s="1"/>
  <c r="BW135" i="28" s="1"/>
  <c r="AK23" i="19"/>
  <c r="AK160" i="24"/>
  <c r="BU160" i="28" s="1"/>
  <c r="BW160" i="28" s="1"/>
  <c r="AK104" i="19"/>
  <c r="AK255" i="14"/>
  <c r="AK215" i="24"/>
  <c r="BU215" i="28" s="1"/>
  <c r="BW215" i="28" s="1"/>
  <c r="AK120" i="19"/>
  <c r="AK29" i="18"/>
  <c r="AK248" i="24"/>
  <c r="BU248" i="28" s="1"/>
  <c r="BW248" i="28" s="1"/>
  <c r="AK19" i="18"/>
  <c r="AK238" i="24"/>
  <c r="BU238" i="28" s="1"/>
  <c r="BW238" i="28" s="1"/>
  <c r="AK239" i="24"/>
  <c r="BU239" i="28" s="1"/>
  <c r="BW239" i="28" s="1"/>
  <c r="AK20" i="18"/>
  <c r="AK54" i="18"/>
  <c r="AK251" i="24"/>
  <c r="BU251" i="28" s="1"/>
  <c r="BW251" i="28" s="1"/>
  <c r="AK32" i="18"/>
  <c r="AK77" i="18"/>
  <c r="AK75" i="18"/>
  <c r="AK92" i="18"/>
  <c r="AK56" i="18"/>
  <c r="AK38" i="18"/>
  <c r="AK257" i="24"/>
  <c r="BU257" i="28" s="1"/>
  <c r="BW257" i="28" s="1"/>
  <c r="AK49" i="18"/>
  <c r="AK324" i="14"/>
  <c r="AK52" i="18"/>
  <c r="AK64" i="18"/>
  <c r="AK68" i="18"/>
  <c r="AK241" i="24"/>
  <c r="BU241" i="28" s="1"/>
  <c r="BW241" i="28" s="1"/>
  <c r="AK22" i="18"/>
  <c r="AK121" i="19"/>
  <c r="AK216" i="24"/>
  <c r="BU216" i="28" s="1"/>
  <c r="BW216" i="28" s="1"/>
  <c r="AK234" i="24"/>
  <c r="BU234" i="28" s="1"/>
  <c r="BW234" i="28" s="1"/>
  <c r="AK15" i="18"/>
  <c r="AK252" i="24"/>
  <c r="BU252" i="28" s="1"/>
  <c r="BW252" i="28" s="1"/>
  <c r="AK33" i="18"/>
  <c r="AK107" i="18"/>
  <c r="AK42" i="18"/>
  <c r="AK261" i="24"/>
  <c r="BU261" i="28" s="1"/>
  <c r="BW261" i="28" s="1"/>
  <c r="AK50" i="18"/>
  <c r="AK278" i="24"/>
  <c r="BU278" i="28" s="1"/>
  <c r="BW278" i="28" s="1"/>
  <c r="AK97" i="18"/>
  <c r="AK276" i="24"/>
  <c r="BU276" i="28" s="1"/>
  <c r="BW276" i="28" s="1"/>
  <c r="AK95" i="18"/>
  <c r="AK370" i="14"/>
  <c r="AK91" i="18"/>
  <c r="AK91" i="19"/>
  <c r="AK69" i="19"/>
  <c r="AK117" i="19"/>
  <c r="AK212" i="24"/>
  <c r="BU212" i="28" s="1"/>
  <c r="BW212" i="28" s="1"/>
  <c r="AK235" i="24"/>
  <c r="BU235" i="28" s="1"/>
  <c r="BW235" i="28" s="1"/>
  <c r="AK16" i="18"/>
  <c r="AK247" i="24"/>
  <c r="BU247" i="28" s="1"/>
  <c r="BW247" i="28" s="1"/>
  <c r="AK28" i="18"/>
  <c r="AK250" i="24"/>
  <c r="BU250" i="28" s="1"/>
  <c r="BW250" i="28" s="1"/>
  <c r="AK31" i="18"/>
  <c r="AK79" i="18"/>
  <c r="AK40" i="18"/>
  <c r="AK259" i="24"/>
  <c r="BU259" i="28" s="1"/>
  <c r="BW259" i="28" s="1"/>
  <c r="AK90" i="18"/>
  <c r="AK88" i="18"/>
  <c r="AK363" i="14"/>
  <c r="AK26" i="18"/>
  <c r="AK245" i="24"/>
  <c r="BU245" i="28" s="1"/>
  <c r="BW245" i="28" s="1"/>
  <c r="AK74" i="18"/>
  <c r="AK70" i="18"/>
  <c r="AK78" i="18"/>
  <c r="AK122" i="24"/>
  <c r="BU122" i="28" s="1"/>
  <c r="BW122" i="28" s="1"/>
  <c r="AK127" i="24"/>
  <c r="BU127" i="28" s="1"/>
  <c r="BW127" i="28" s="1"/>
  <c r="AK139" i="24"/>
  <c r="BU139" i="28" s="1"/>
  <c r="BW139" i="28" s="1"/>
  <c r="AK237" i="24"/>
  <c r="BU237" i="28" s="1"/>
  <c r="BW237" i="28" s="1"/>
  <c r="AK18" i="18"/>
  <c r="AK35" i="18"/>
  <c r="AK254" i="24"/>
  <c r="BU254" i="28" s="1"/>
  <c r="BW254" i="28" s="1"/>
  <c r="AK107" i="19"/>
  <c r="AK123" i="19"/>
  <c r="AK218" i="24"/>
  <c r="BU218" i="28" s="1"/>
  <c r="BW218" i="28" s="1"/>
  <c r="AK236" i="24"/>
  <c r="BU236" i="28" s="1"/>
  <c r="BW236" i="28" s="1"/>
  <c r="AK17" i="18"/>
  <c r="AK322" i="14"/>
  <c r="AK386" i="14"/>
  <c r="AK285" i="14"/>
  <c r="AK10" i="18"/>
  <c r="AK229" i="24"/>
  <c r="BU229" i="28" s="1"/>
  <c r="BW229" i="28" s="1"/>
  <c r="AK361" i="14"/>
  <c r="AK393" i="14"/>
  <c r="AK377" i="14"/>
  <c r="AK260" i="24"/>
  <c r="BU260" i="28" s="1"/>
  <c r="BW260" i="28" s="1"/>
  <c r="AK41" i="18"/>
  <c r="AK55" i="18"/>
  <c r="AK62" i="18"/>
  <c r="AK61" i="18"/>
  <c r="AK336" i="14"/>
  <c r="AK24" i="18"/>
  <c r="AK243" i="24"/>
  <c r="BU243" i="28" s="1"/>
  <c r="BW243" i="28" s="1"/>
  <c r="AK67" i="18"/>
  <c r="AK290" i="24"/>
  <c r="BU290" i="28" s="1"/>
  <c r="BW290" i="28" s="1"/>
  <c r="AK113" i="18"/>
  <c r="AK388" i="14"/>
  <c r="AK65" i="18"/>
  <c r="AK73" i="18"/>
  <c r="AK348" i="14"/>
  <c r="AK487" i="14" s="1"/>
  <c r="AK76" i="18"/>
  <c r="AK230" i="24"/>
  <c r="BU230" i="28" s="1"/>
  <c r="BW230" i="28" s="1"/>
  <c r="AK11" i="18"/>
  <c r="AK262" i="24"/>
  <c r="BU262" i="28" s="1"/>
  <c r="BW262" i="28" s="1"/>
  <c r="AK43" i="18"/>
  <c r="AK30" i="18"/>
  <c r="AK249" i="24"/>
  <c r="BU249" i="28" s="1"/>
  <c r="BW249" i="28" s="1"/>
  <c r="AK69" i="18"/>
  <c r="AK255" i="24"/>
  <c r="BU255" i="28" s="1"/>
  <c r="BW255" i="28" s="1"/>
  <c r="AK36" i="18"/>
  <c r="AK39" i="18"/>
  <c r="AK258" i="24"/>
  <c r="BU258" i="28" s="1"/>
  <c r="BW258" i="28" s="1"/>
  <c r="AK53" i="18"/>
  <c r="AK105" i="18"/>
  <c r="AK279" i="24"/>
  <c r="BU279" i="28" s="1"/>
  <c r="BW279" i="28" s="1"/>
  <c r="AK98" i="18"/>
  <c r="AK58" i="18"/>
  <c r="AK106" i="18"/>
  <c r="AK63" i="18"/>
  <c r="AK66" i="18"/>
  <c r="AK114" i="24"/>
  <c r="BU114" i="28" s="1"/>
  <c r="BW114" i="28" s="1"/>
  <c r="AK119" i="24"/>
  <c r="BU119" i="28" s="1"/>
  <c r="BW119" i="28" s="1"/>
  <c r="AK49" i="19"/>
  <c r="AK200" i="14"/>
  <c r="AK152" i="24"/>
  <c r="BU152" i="28" s="1"/>
  <c r="BW152" i="28" s="1"/>
  <c r="AK15" i="19"/>
  <c r="AK131" i="24"/>
  <c r="BU131" i="28" s="1"/>
  <c r="BW131" i="28" s="1"/>
  <c r="AK96" i="18"/>
  <c r="AK277" i="24"/>
  <c r="BU277" i="28" s="1"/>
  <c r="BW277" i="28" s="1"/>
  <c r="AK104" i="18"/>
  <c r="AK379" i="14"/>
  <c r="AK161" i="24"/>
  <c r="BU161" i="28" s="1"/>
  <c r="BW161" i="28" s="1"/>
  <c r="AK24" i="19"/>
  <c r="AK140" i="24"/>
  <c r="BU140" i="28" s="1"/>
  <c r="BW140" i="28" s="1"/>
  <c r="AK121" i="24"/>
  <c r="BU121" i="28" s="1"/>
  <c r="BW121" i="28" s="1"/>
  <c r="AK237" i="14"/>
  <c r="AK198" i="14"/>
  <c r="AK262" i="14"/>
  <c r="AK253" i="14"/>
  <c r="AK280" i="14"/>
  <c r="AK10" i="19"/>
  <c r="AK147" i="24"/>
  <c r="BU147" i="28" s="1"/>
  <c r="BW147" i="28" s="1"/>
  <c r="AK161" i="14"/>
  <c r="AK118" i="14"/>
  <c r="AK489" i="14" s="1"/>
  <c r="AK116" i="24"/>
  <c r="BU116" i="28" s="1"/>
  <c r="BW116" i="28" s="1"/>
  <c r="AK113" i="24"/>
  <c r="BU113" i="28" s="1"/>
  <c r="BW113" i="28" s="1"/>
  <c r="AK118" i="24"/>
  <c r="BU118" i="28" s="1"/>
  <c r="BW118" i="28" s="1"/>
  <c r="AK17" i="19"/>
  <c r="AK154" i="24"/>
  <c r="BU154" i="28" s="1"/>
  <c r="BW154" i="28" s="1"/>
  <c r="AK137" i="24"/>
  <c r="BU137" i="28" s="1"/>
  <c r="BW137" i="28" s="1"/>
  <c r="AK136" i="24"/>
  <c r="BU136" i="28" s="1"/>
  <c r="BW136" i="28" s="1"/>
  <c r="AK123" i="24"/>
  <c r="BU123" i="28" s="1"/>
  <c r="BW123" i="28" s="1"/>
  <c r="AK114" i="18"/>
  <c r="AK291" i="24"/>
  <c r="BU291" i="28" s="1"/>
  <c r="BW291" i="28" s="1"/>
  <c r="AK16" i="19"/>
  <c r="AK153" i="24"/>
  <c r="BU153" i="28" s="1"/>
  <c r="BW153" i="28" s="1"/>
  <c r="AK21" i="19"/>
  <c r="AK158" i="24"/>
  <c r="BU158" i="28" s="1"/>
  <c r="BW158" i="28" s="1"/>
  <c r="AK132" i="24"/>
  <c r="BU132" i="28" s="1"/>
  <c r="BW132" i="28" s="1"/>
  <c r="AK134" i="24"/>
  <c r="BU134" i="28" s="1"/>
  <c r="BW134" i="28" s="1"/>
  <c r="AK36" i="19"/>
  <c r="AK173" i="24"/>
  <c r="BU173" i="28" s="1"/>
  <c r="BW173" i="28" s="1"/>
  <c r="AK14" i="19"/>
  <c r="AK151" i="24"/>
  <c r="BU151" i="28" s="1"/>
  <c r="BW151" i="28" s="1"/>
  <c r="AK165" i="14"/>
  <c r="AK81" i="18"/>
  <c r="AK89" i="18"/>
  <c r="AK18" i="19"/>
  <c r="AK155" i="24"/>
  <c r="BU155" i="28" s="1"/>
  <c r="BW155" i="28" s="1"/>
  <c r="AK129" i="24"/>
  <c r="BU129" i="28" s="1"/>
  <c r="BW129" i="28" s="1"/>
  <c r="AK20" i="19"/>
  <c r="AK157" i="24"/>
  <c r="BU157" i="28" s="1"/>
  <c r="BW157" i="28" s="1"/>
  <c r="AK115" i="24"/>
  <c r="BU115" i="28" s="1"/>
  <c r="BW115" i="28" s="1"/>
  <c r="AK138" i="24"/>
  <c r="BU138" i="28" s="1"/>
  <c r="BW138" i="28" s="1"/>
  <c r="AK11" i="19"/>
  <c r="AK148" i="24"/>
  <c r="BU148" i="28" s="1"/>
  <c r="BW148" i="28" s="1"/>
  <c r="AK124" i="24"/>
  <c r="BU124" i="28" s="1"/>
  <c r="BW124" i="28" s="1"/>
  <c r="AK159" i="24"/>
  <c r="BU159" i="28" s="1"/>
  <c r="BW159" i="28" s="1"/>
  <c r="AK22" i="19"/>
  <c r="AK126" i="24"/>
  <c r="BU126" i="28" s="1"/>
  <c r="BW126" i="28" s="1"/>
  <c r="AK28" i="19"/>
  <c r="AK165" i="24"/>
  <c r="BU165" i="28" s="1"/>
  <c r="BW165" i="28" s="1"/>
  <c r="AK120" i="24"/>
  <c r="BU120" i="28" s="1"/>
  <c r="BW120" i="28" s="1"/>
  <c r="AK112" i="24"/>
  <c r="BU112" i="28" s="1"/>
  <c r="BW112" i="28" s="1"/>
  <c r="AK126" i="14"/>
  <c r="AK128" i="24"/>
  <c r="BU128" i="28" s="1"/>
  <c r="BW128" i="28" s="1"/>
  <c r="AK486" i="14"/>
  <c r="AK445" i="14"/>
  <c r="AK446" i="14"/>
  <c r="AK444" i="14"/>
  <c r="AJ225" i="24"/>
  <c r="BR225" i="28" s="1"/>
  <c r="BT225" i="28" s="1"/>
  <c r="AJ130" i="19"/>
  <c r="AK443" i="14"/>
  <c r="Q389" i="25"/>
  <c r="R389" i="28" s="1"/>
  <c r="Q111" i="23"/>
  <c r="AL111" i="23"/>
  <c r="AL389" i="25"/>
  <c r="BY389" i="28" s="1"/>
  <c r="BT313" i="28"/>
  <c r="BT316" i="28"/>
  <c r="BT12" i="28"/>
  <c r="BT358" i="28"/>
  <c r="BT59" i="28"/>
  <c r="BT324" i="28"/>
  <c r="BT355" i="28"/>
  <c r="BT322" i="28"/>
  <c r="AK23" i="24"/>
  <c r="BU23" i="28" s="1"/>
  <c r="AK409" i="14"/>
  <c r="AK52" i="24"/>
  <c r="BU52" i="28" s="1"/>
  <c r="BW52" i="28" s="1"/>
  <c r="AK438" i="14"/>
  <c r="AK42" i="24"/>
  <c r="BU42" i="28" s="1"/>
  <c r="BW42" i="28" s="1"/>
  <c r="AK428" i="14"/>
  <c r="AJ347" i="24"/>
  <c r="BR347" i="28" s="1"/>
  <c r="AJ64" i="20"/>
  <c r="AK437" i="14"/>
  <c r="AK51" i="24"/>
  <c r="BU51" i="28" s="1"/>
  <c r="BW51" i="28" s="1"/>
  <c r="AK87" i="24"/>
  <c r="BU87" i="28" s="1"/>
  <c r="BW87" i="28" s="1"/>
  <c r="AK478" i="14"/>
  <c r="AK493" i="14"/>
  <c r="AK97" i="24"/>
  <c r="BU97" i="28" s="1"/>
  <c r="BW97" i="28" s="1"/>
  <c r="AK454" i="14"/>
  <c r="AK63" i="24"/>
  <c r="BU63" i="28" s="1"/>
  <c r="AK22" i="24"/>
  <c r="BU22" i="28" s="1"/>
  <c r="AK408" i="14"/>
  <c r="AK75" i="24"/>
  <c r="BU75" i="28" s="1"/>
  <c r="BW75" i="28" s="1"/>
  <c r="AK466" i="14"/>
  <c r="AJ11" i="24"/>
  <c r="BR11" i="28" s="1"/>
  <c r="AJ9" i="14"/>
  <c r="AI9" i="24"/>
  <c r="BO9" i="28" s="1"/>
  <c r="AK422" i="14"/>
  <c r="AK36" i="24"/>
  <c r="BU36" i="28" s="1"/>
  <c r="AJ304" i="24"/>
  <c r="BR304" i="28" s="1"/>
  <c r="AJ16" i="20"/>
  <c r="AK40" i="24"/>
  <c r="BU40" i="28" s="1"/>
  <c r="BW40" i="28" s="1"/>
  <c r="AK426" i="14"/>
  <c r="AK44" i="24"/>
  <c r="BU44" i="28" s="1"/>
  <c r="BW44" i="28" s="1"/>
  <c r="AK430" i="14"/>
  <c r="AK70" i="24"/>
  <c r="BU70" i="28" s="1"/>
  <c r="BW70" i="28" s="1"/>
  <c r="AK461" i="14"/>
  <c r="AK37" i="24"/>
  <c r="BU37" i="28" s="1"/>
  <c r="AK423" i="14"/>
  <c r="AK465" i="14"/>
  <c r="AK74" i="24"/>
  <c r="BU74" i="28" s="1"/>
  <c r="BW74" i="28" s="1"/>
  <c r="AK436" i="14"/>
  <c r="AK49" i="14"/>
  <c r="AK50" i="24"/>
  <c r="BU50" i="28" s="1"/>
  <c r="BW50" i="28" s="1"/>
  <c r="AK30" i="24"/>
  <c r="BU30" i="28" s="1"/>
  <c r="AK416" i="14"/>
  <c r="AJ93" i="24"/>
  <c r="BR93" i="28" s="1"/>
  <c r="BT93" i="28" s="1"/>
  <c r="AK101" i="24"/>
  <c r="BU101" i="28" s="1"/>
  <c r="BW101" i="28" s="1"/>
  <c r="AK497" i="14"/>
  <c r="AJ299" i="24"/>
  <c r="BR299" i="28" s="1"/>
  <c r="AJ11" i="20"/>
  <c r="AJ397" i="14"/>
  <c r="AK12" i="14"/>
  <c r="AK66" i="24"/>
  <c r="BU66" i="28" s="1"/>
  <c r="AK457" i="14"/>
  <c r="AK89" i="24"/>
  <c r="BU89" i="28" s="1"/>
  <c r="BW89" i="28" s="1"/>
  <c r="AK480" i="14"/>
  <c r="AK20" i="24"/>
  <c r="BU20" i="28" s="1"/>
  <c r="AK406" i="14"/>
  <c r="AK98" i="24"/>
  <c r="BU98" i="28" s="1"/>
  <c r="BW98" i="28" s="1"/>
  <c r="AK494" i="14"/>
  <c r="AJ98" i="20"/>
  <c r="AJ484" i="14"/>
  <c r="AJ449" i="14" s="1"/>
  <c r="AK99" i="14"/>
  <c r="AK459" i="14"/>
  <c r="AK68" i="24"/>
  <c r="BU68" i="28" s="1"/>
  <c r="AK90" i="24"/>
  <c r="BU90" i="28" s="1"/>
  <c r="BW90" i="28" s="1"/>
  <c r="AK481" i="14"/>
  <c r="AK400" i="14"/>
  <c r="AK13" i="14"/>
  <c r="AK14" i="24"/>
  <c r="BU14" i="28" s="1"/>
  <c r="BW14" i="28" s="1"/>
  <c r="AK71" i="24"/>
  <c r="BU71" i="28" s="1"/>
  <c r="AK462" i="14"/>
  <c r="AJ12" i="20"/>
  <c r="AJ300" i="24"/>
  <c r="BR300" i="28" s="1"/>
  <c r="BT300" i="28" s="1"/>
  <c r="AK417" i="14"/>
  <c r="AK31" i="24"/>
  <c r="BU31" i="28" s="1"/>
  <c r="BW31" i="28" s="1"/>
  <c r="AK84" i="24"/>
  <c r="BU84" i="28" s="1"/>
  <c r="BW84" i="28" s="1"/>
  <c r="AK475" i="14"/>
  <c r="AK477" i="14"/>
  <c r="AK86" i="24"/>
  <c r="BU86" i="28" s="1"/>
  <c r="BW86" i="28" s="1"/>
  <c r="AK76" i="24"/>
  <c r="BU76" i="28" s="1"/>
  <c r="BW76" i="28" s="1"/>
  <c r="AK467" i="14"/>
  <c r="AK456" i="14"/>
  <c r="AK65" i="24"/>
  <c r="BU65" i="28" s="1"/>
  <c r="AK73" i="24"/>
  <c r="BU73" i="28" s="1"/>
  <c r="AK464" i="14"/>
  <c r="AK442" i="14"/>
  <c r="AK55" i="14"/>
  <c r="AK420" i="14"/>
  <c r="AK34" i="24"/>
  <c r="BU34" i="28" s="1"/>
  <c r="AK43" i="24"/>
  <c r="BU43" i="28" s="1"/>
  <c r="BW43" i="28" s="1"/>
  <c r="AK429" i="14"/>
  <c r="AK411" i="14"/>
  <c r="AK25" i="24"/>
  <c r="BU25" i="28" s="1"/>
  <c r="BW25" i="28" s="1"/>
  <c r="AK69" i="24"/>
  <c r="BU69" i="28" s="1"/>
  <c r="BW69" i="28" s="1"/>
  <c r="AK460" i="14"/>
  <c r="AK431" i="14"/>
  <c r="AK45" i="24"/>
  <c r="BU45" i="28" s="1"/>
  <c r="BW45" i="28" s="1"/>
  <c r="AK413" i="14"/>
  <c r="AK27" i="24"/>
  <c r="BU27" i="28" s="1"/>
  <c r="AI296" i="24"/>
  <c r="BO296" i="28" s="1"/>
  <c r="AI8" i="20"/>
  <c r="AK405" i="14"/>
  <c r="AK19" i="24"/>
  <c r="BU19" i="28" s="1"/>
  <c r="AK26" i="24"/>
  <c r="BU26" i="28" s="1"/>
  <c r="AK412" i="14"/>
  <c r="AJ54" i="20"/>
  <c r="AJ342" i="24"/>
  <c r="BR342" i="28" s="1"/>
  <c r="AK473" i="14"/>
  <c r="AK82" i="24"/>
  <c r="BU82" i="28" s="1"/>
  <c r="BW82" i="28" s="1"/>
  <c r="AK433" i="14"/>
  <c r="AK47" i="24"/>
  <c r="BU47" i="28" s="1"/>
  <c r="BW47" i="28" s="1"/>
  <c r="AK99" i="24"/>
  <c r="BU99" i="28" s="1"/>
  <c r="BW99" i="28" s="1"/>
  <c r="AK495" i="14"/>
  <c r="AK432" i="14"/>
  <c r="AK46" i="24"/>
  <c r="BU46" i="28" s="1"/>
  <c r="BW46" i="28" s="1"/>
  <c r="AK100" i="24"/>
  <c r="BU100" i="28" s="1"/>
  <c r="BW100" i="28" s="1"/>
  <c r="AK496" i="14"/>
  <c r="AK468" i="14"/>
  <c r="AK77" i="24"/>
  <c r="BU77" i="28" s="1"/>
  <c r="BW77" i="28" s="1"/>
  <c r="AJ58" i="24"/>
  <c r="BR58" i="28" s="1"/>
  <c r="AK38" i="24"/>
  <c r="BU38" i="28" s="1"/>
  <c r="BW38" i="28" s="1"/>
  <c r="AK424" i="14"/>
  <c r="AK21" i="24"/>
  <c r="BU21" i="28" s="1"/>
  <c r="AK407" i="14"/>
  <c r="AK83" i="24"/>
  <c r="BU83" i="28" s="1"/>
  <c r="BW83" i="28" s="1"/>
  <c r="AK474" i="14"/>
  <c r="AK421" i="14"/>
  <c r="AK35" i="24"/>
  <c r="BU35" i="28" s="1"/>
  <c r="AK439" i="14"/>
  <c r="AK53" i="24"/>
  <c r="BU53" i="28" s="1"/>
  <c r="BW53" i="28" s="1"/>
  <c r="AK32" i="24"/>
  <c r="BU32" i="28" s="1"/>
  <c r="BW32" i="28" s="1"/>
  <c r="AK418" i="14"/>
  <c r="AK419" i="14"/>
  <c r="AK33" i="24"/>
  <c r="BU33" i="28" s="1"/>
  <c r="BW33" i="28" s="1"/>
  <c r="AJ111" i="20"/>
  <c r="AK112" i="14"/>
  <c r="AK106" i="14" s="1"/>
  <c r="AJ389" i="24"/>
  <c r="BR389" i="28" s="1"/>
  <c r="BT389" i="28" s="1"/>
  <c r="AK414" i="14"/>
  <c r="AK28" i="24"/>
  <c r="BU28" i="28" s="1"/>
  <c r="AK39" i="24"/>
  <c r="BU39" i="28" s="1"/>
  <c r="AK425" i="14"/>
  <c r="AK61" i="24"/>
  <c r="BU61" i="28" s="1"/>
  <c r="AK452" i="14"/>
  <c r="AK65" i="14"/>
  <c r="AK67" i="24"/>
  <c r="BU67" i="28" s="1"/>
  <c r="BW67" i="28" s="1"/>
  <c r="AK458" i="14"/>
  <c r="AK62" i="24"/>
  <c r="BU62" i="28" s="1"/>
  <c r="AK453" i="14"/>
  <c r="AK85" i="24"/>
  <c r="BU85" i="28" s="1"/>
  <c r="BW85" i="28" s="1"/>
  <c r="AK476" i="14"/>
  <c r="AK463" i="14"/>
  <c r="AK72" i="24"/>
  <c r="BU72" i="28" s="1"/>
  <c r="BW72" i="28" s="1"/>
  <c r="AK64" i="24"/>
  <c r="BU64" i="28" s="1"/>
  <c r="AK455" i="14"/>
  <c r="AK469" i="14"/>
  <c r="AK78" i="24"/>
  <c r="BU78" i="28" s="1"/>
  <c r="BW78" i="28" s="1"/>
  <c r="AK415" i="14"/>
  <c r="AK29" i="24"/>
  <c r="BU29" i="28" s="1"/>
  <c r="AK427" i="14"/>
  <c r="AK41" i="24"/>
  <c r="BU41" i="28" s="1"/>
  <c r="BW41" i="28" s="1"/>
  <c r="AK404" i="14"/>
  <c r="AK18" i="24"/>
  <c r="BU18" i="28" s="1"/>
  <c r="AK17" i="14"/>
  <c r="AK15" i="24"/>
  <c r="BU15" i="28" s="1"/>
  <c r="BW15" i="28" s="1"/>
  <c r="AK401" i="14"/>
  <c r="AK479" i="14"/>
  <c r="AK88" i="24"/>
  <c r="BU88" i="28" s="1"/>
  <c r="BW88" i="28" s="1"/>
  <c r="AJ346" i="24"/>
  <c r="BR346" i="28" s="1"/>
  <c r="AK64" i="14"/>
  <c r="AJ63" i="20"/>
  <c r="AJ48" i="20"/>
  <c r="AJ336" i="24"/>
  <c r="BR336" i="28" s="1"/>
  <c r="BT336" i="28" s="1"/>
  <c r="AK81" i="24"/>
  <c r="BU81" i="28" s="1"/>
  <c r="BW81" i="28" s="1"/>
  <c r="AK472" i="14"/>
  <c r="AK80" i="24"/>
  <c r="BU80" i="28" s="1"/>
  <c r="AK471" i="14"/>
  <c r="AJ105" i="20"/>
  <c r="AJ383" i="24"/>
  <c r="BR383" i="28" s="1"/>
  <c r="BT383" i="28" s="1"/>
  <c r="AK79" i="24"/>
  <c r="BU79" i="28" s="1"/>
  <c r="BW79" i="28" s="1"/>
  <c r="AK470" i="14"/>
  <c r="AK24" i="24"/>
  <c r="BU24" i="28" s="1"/>
  <c r="AK410" i="14"/>
  <c r="AK43" i="23"/>
  <c r="AK331" i="25"/>
  <c r="BV331" i="28" s="1"/>
  <c r="AL44" i="17"/>
  <c r="AJ38" i="23"/>
  <c r="AK39" i="17"/>
  <c r="AJ326" i="25"/>
  <c r="BS326" i="28" s="1"/>
  <c r="BT326" i="28" s="1"/>
  <c r="AK359" i="25"/>
  <c r="BV359" i="28" s="1"/>
  <c r="AK76" i="23"/>
  <c r="AL77" i="17"/>
  <c r="Q98" i="23"/>
  <c r="Q30" i="23"/>
  <c r="Q100" i="23"/>
  <c r="AK71" i="23"/>
  <c r="AK73" i="23"/>
  <c r="AL74" i="17"/>
  <c r="AK356" i="25"/>
  <c r="BV356" i="28" s="1"/>
  <c r="AK41" i="23"/>
  <c r="AJ96" i="25"/>
  <c r="BS96" i="28" s="1"/>
  <c r="AJ321" i="25"/>
  <c r="BS321" i="28" s="1"/>
  <c r="BT321" i="28" s="1"/>
  <c r="AJ23" i="25"/>
  <c r="BS23" i="28" s="1"/>
  <c r="BT23" i="28" s="1"/>
  <c r="AJ367" i="25"/>
  <c r="BS367" i="28" s="1"/>
  <c r="BT367" i="28" s="1"/>
  <c r="AJ352" i="25"/>
  <c r="BS352" i="28" s="1"/>
  <c r="BT352" i="28" s="1"/>
  <c r="AK35" i="25"/>
  <c r="BV35" i="28" s="1"/>
  <c r="AG296" i="25"/>
  <c r="BJ296" i="28" s="1"/>
  <c r="BK296" i="28" s="1"/>
  <c r="AL14" i="25"/>
  <c r="BY14" i="28" s="1"/>
  <c r="AL74" i="25"/>
  <c r="BY74" i="28" s="1"/>
  <c r="AL465" i="17"/>
  <c r="AL78" i="23" s="1"/>
  <c r="AJ55" i="25"/>
  <c r="BS55" i="28" s="1"/>
  <c r="BT55" i="28" s="1"/>
  <c r="AJ388" i="25"/>
  <c r="BS388" i="28" s="1"/>
  <c r="AK43" i="25"/>
  <c r="BV43" i="28" s="1"/>
  <c r="AK357" i="25"/>
  <c r="BV357" i="28" s="1"/>
  <c r="AH304" i="25"/>
  <c r="BM304" i="28" s="1"/>
  <c r="BN304" i="28" s="1"/>
  <c r="AJ22" i="25"/>
  <c r="BS22" i="28" s="1"/>
  <c r="BT22" i="28" s="1"/>
  <c r="AK40" i="25"/>
  <c r="BV40" i="28" s="1"/>
  <c r="AJ24" i="25"/>
  <c r="BS24" i="28" s="1"/>
  <c r="BT24" i="28" s="1"/>
  <c r="AI27" i="25"/>
  <c r="BP27" i="28" s="1"/>
  <c r="BQ27" i="28" s="1"/>
  <c r="AK37" i="25"/>
  <c r="BV37" i="28" s="1"/>
  <c r="AJ323" i="25"/>
  <c r="BS323" i="28" s="1"/>
  <c r="BT323" i="28" s="1"/>
  <c r="AJ317" i="25"/>
  <c r="BS317" i="28" s="1"/>
  <c r="BT317" i="28" s="1"/>
  <c r="AJ353" i="25"/>
  <c r="BS353" i="28" s="1"/>
  <c r="BT353" i="28" s="1"/>
  <c r="AJ299" i="25"/>
  <c r="BS299" i="28" s="1"/>
  <c r="AJ19" i="25"/>
  <c r="BS19" i="28" s="1"/>
  <c r="BT19" i="28" s="1"/>
  <c r="AJ20" i="25"/>
  <c r="BS20" i="28" s="1"/>
  <c r="BT20" i="28" s="1"/>
  <c r="AK26" i="25"/>
  <c r="BV26" i="28" s="1"/>
  <c r="AJ64" i="25"/>
  <c r="BS64" i="28" s="1"/>
  <c r="BT64" i="28" s="1"/>
  <c r="AK51" i="25"/>
  <c r="BV51" i="28" s="1"/>
  <c r="AL318" i="25"/>
  <c r="BY318" i="28" s="1"/>
  <c r="AJ13" i="25"/>
  <c r="BS13" i="28" s="1"/>
  <c r="AK53" i="25"/>
  <c r="BV53" i="28" s="1"/>
  <c r="AJ348" i="25"/>
  <c r="BS348" i="28" s="1"/>
  <c r="BT348" i="28" s="1"/>
  <c r="AJ50" i="25"/>
  <c r="BS50" i="28" s="1"/>
  <c r="AL47" i="25"/>
  <c r="BY47" i="28" s="1"/>
  <c r="AJ360" i="25"/>
  <c r="BS360" i="28" s="1"/>
  <c r="BT360" i="28" s="1"/>
  <c r="AJ62" i="25"/>
  <c r="BS62" i="28" s="1"/>
  <c r="BT62" i="28" s="1"/>
  <c r="AK333" i="25"/>
  <c r="BV333" i="28" s="1"/>
  <c r="AJ315" i="25"/>
  <c r="BS315" i="28" s="1"/>
  <c r="BT315" i="28" s="1"/>
  <c r="AJ305" i="25"/>
  <c r="BS305" i="28" s="1"/>
  <c r="BT305" i="28" s="1"/>
  <c r="AJ346" i="25"/>
  <c r="BS346" i="28" s="1"/>
  <c r="AK312" i="25"/>
  <c r="BV312" i="28" s="1"/>
  <c r="AJ63" i="25"/>
  <c r="BS63" i="28" s="1"/>
  <c r="BT63" i="28" s="1"/>
  <c r="AI58" i="25"/>
  <c r="BP58" i="28" s="1"/>
  <c r="BQ58" i="28" s="1"/>
  <c r="AK68" i="25"/>
  <c r="BV68" i="28" s="1"/>
  <c r="AJ339" i="25"/>
  <c r="BS339" i="28" s="1"/>
  <c r="AL15" i="25"/>
  <c r="BY15" i="28" s="1"/>
  <c r="AH11" i="25"/>
  <c r="BM11" i="28" s="1"/>
  <c r="BN11" i="28" s="1"/>
  <c r="AJ21" i="25"/>
  <c r="BS21" i="28" s="1"/>
  <c r="BT21" i="28" s="1"/>
  <c r="AL93" i="25"/>
  <c r="BY93" i="28" s="1"/>
  <c r="AI347" i="25"/>
  <c r="BP347" i="28" s="1"/>
  <c r="BQ347" i="28" s="1"/>
  <c r="AI336" i="25"/>
  <c r="BP336" i="28" s="1"/>
  <c r="AK71" i="25"/>
  <c r="BV71" i="28" s="1"/>
  <c r="AJ328" i="25"/>
  <c r="BS328" i="28" s="1"/>
  <c r="AK332" i="25"/>
  <c r="BV332" i="28" s="1"/>
  <c r="Q318" i="25"/>
  <c r="R318" i="28" s="1"/>
  <c r="AK329" i="25"/>
  <c r="BV329" i="28" s="1"/>
  <c r="AL42" i="17"/>
  <c r="AL38" i="25"/>
  <c r="BY38" i="28" s="1"/>
  <c r="AL424" i="17"/>
  <c r="AK29" i="25"/>
  <c r="BV29" i="28" s="1"/>
  <c r="AK415" i="17"/>
  <c r="AK354" i="25"/>
  <c r="BV354" i="28" s="1"/>
  <c r="AL72" i="17"/>
  <c r="AJ455" i="17"/>
  <c r="AJ68" i="23" s="1"/>
  <c r="AJ454" i="17"/>
  <c r="AJ67" i="23" s="1"/>
  <c r="AI449" i="17"/>
  <c r="AI62" i="23" s="1"/>
  <c r="AJ441" i="17"/>
  <c r="AJ54" i="23" s="1"/>
  <c r="AL484" i="17"/>
  <c r="AL97" i="23" s="1"/>
  <c r="AL401" i="17"/>
  <c r="AL14" i="23" s="1"/>
  <c r="AK412" i="17"/>
  <c r="AK25" i="23" s="1"/>
  <c r="AJ436" i="17"/>
  <c r="AK462" i="17"/>
  <c r="AK75" i="23" s="1"/>
  <c r="AL25" i="17"/>
  <c r="AJ453" i="17"/>
  <c r="AJ66" i="23" s="1"/>
  <c r="AK58" i="17"/>
  <c r="AL75" i="17"/>
  <c r="AH9" i="17"/>
  <c r="AL433" i="17"/>
  <c r="AL46" i="23" s="1"/>
  <c r="AJ409" i="17"/>
  <c r="AJ22" i="23" s="1"/>
  <c r="AK85" i="17"/>
  <c r="AK41" i="17"/>
  <c r="AL46" i="17"/>
  <c r="AK421" i="17"/>
  <c r="AK34" i="23" s="1"/>
  <c r="AK437" i="17"/>
  <c r="AK50" i="23" s="1"/>
  <c r="AL400" i="17"/>
  <c r="AL13" i="23" s="1"/>
  <c r="AK426" i="17"/>
  <c r="AK39" i="23" s="1"/>
  <c r="AJ410" i="17"/>
  <c r="AJ23" i="23" s="1"/>
  <c r="AK429" i="17"/>
  <c r="AK42" i="23" s="1"/>
  <c r="AK57" i="17"/>
  <c r="AK70" i="17"/>
  <c r="AL45" i="17"/>
  <c r="AJ408" i="17"/>
  <c r="AJ21" i="23" s="1"/>
  <c r="AJ407" i="17"/>
  <c r="AJ20" i="23" s="1"/>
  <c r="AK439" i="17"/>
  <c r="AK52" i="23" s="1"/>
  <c r="AK28" i="17"/>
  <c r="AK30" i="17"/>
  <c r="AK71" i="17"/>
  <c r="AJ65" i="17"/>
  <c r="AK423" i="17"/>
  <c r="AK36" i="23" s="1"/>
  <c r="AK59" i="17"/>
  <c r="AK78" i="17"/>
  <c r="AJ405" i="17"/>
  <c r="AJ18" i="23" s="1"/>
  <c r="AJ406" i="17"/>
  <c r="AJ19" i="23" s="1"/>
  <c r="AK442" i="17"/>
  <c r="AK55" i="23" s="1"/>
  <c r="AH397" i="17"/>
  <c r="AH10" i="23" s="1"/>
  <c r="AJ49" i="17"/>
  <c r="AK459" i="17"/>
  <c r="AK72" i="23" s="1"/>
  <c r="AL60" i="17"/>
  <c r="AK36" i="17"/>
  <c r="AK52" i="17"/>
  <c r="AK111" i="17"/>
  <c r="AJ492" i="17"/>
  <c r="AJ105" i="23" s="1"/>
  <c r="AK34" i="17"/>
  <c r="AL5" i="14"/>
  <c r="AJ399" i="17"/>
  <c r="AJ12" i="23" s="1"/>
  <c r="AK18" i="17"/>
  <c r="AI413" i="17"/>
  <c r="AI26" i="23" s="1"/>
  <c r="AI17" i="17"/>
  <c r="AK64" i="17"/>
  <c r="AK66" i="17"/>
  <c r="AK12" i="17"/>
  <c r="Q424" i="17"/>
  <c r="Q400" i="17"/>
  <c r="Q484" i="17"/>
  <c r="Q401" i="17"/>
  <c r="Q433" i="17"/>
  <c r="Q465" i="17"/>
  <c r="AK488" i="14" l="1"/>
  <c r="AL102" i="14" s="1"/>
  <c r="AK102" i="20"/>
  <c r="AL103" i="14"/>
  <c r="AK58" i="20"/>
  <c r="AL59" i="14"/>
  <c r="AK13" i="19"/>
  <c r="AK150" i="24"/>
  <c r="BU150" i="28" s="1"/>
  <c r="BW150" i="28" s="1"/>
  <c r="AK101" i="18"/>
  <c r="AK282" i="24"/>
  <c r="BU282" i="28" s="1"/>
  <c r="BW282" i="28" s="1"/>
  <c r="AK56" i="20"/>
  <c r="AL57" i="14"/>
  <c r="AK99" i="20"/>
  <c r="AL100" i="14"/>
  <c r="AK128" i="19"/>
  <c r="AK223" i="24"/>
  <c r="BU223" i="28" s="1"/>
  <c r="BW223" i="28" s="1"/>
  <c r="AK282" i="14"/>
  <c r="AK48" i="19"/>
  <c r="AK185" i="24"/>
  <c r="BU185" i="28" s="1"/>
  <c r="BW185" i="28" s="1"/>
  <c r="AK72" i="18"/>
  <c r="AK269" i="24"/>
  <c r="BU269" i="28" s="1"/>
  <c r="BW269" i="28" s="1"/>
  <c r="AK294" i="24"/>
  <c r="BU294" i="28" s="1"/>
  <c r="BW294" i="28" s="1"/>
  <c r="AK117" i="18"/>
  <c r="AK274" i="24"/>
  <c r="BU274" i="28" s="1"/>
  <c r="BW274" i="28" s="1"/>
  <c r="AK87" i="18"/>
  <c r="AK202" i="24"/>
  <c r="BU202" i="28" s="1"/>
  <c r="BW202" i="28" s="1"/>
  <c r="AK103" i="19"/>
  <c r="AK207" i="24"/>
  <c r="BU207" i="28" s="1"/>
  <c r="BW207" i="28" s="1"/>
  <c r="AK112" i="19"/>
  <c r="AK100" i="20"/>
  <c r="AL101" i="14"/>
  <c r="AK101" i="19"/>
  <c r="AK200" i="24"/>
  <c r="BU200" i="28" s="1"/>
  <c r="BW200" i="28" s="1"/>
  <c r="AK103" i="18"/>
  <c r="AK284" i="24"/>
  <c r="BU284" i="28" s="1"/>
  <c r="BW284" i="28" s="1"/>
  <c r="AK60" i="18"/>
  <c r="AK268" i="24"/>
  <c r="BU268" i="28" s="1"/>
  <c r="BW268" i="28" s="1"/>
  <c r="AK272" i="24"/>
  <c r="BU272" i="28" s="1"/>
  <c r="BW272" i="28" s="1"/>
  <c r="AK85" i="18"/>
  <c r="AK275" i="24"/>
  <c r="BU275" i="28" s="1"/>
  <c r="BW275" i="28" s="1"/>
  <c r="AK94" i="18"/>
  <c r="AK126" i="19"/>
  <c r="AK221" i="24"/>
  <c r="BU221" i="28" s="1"/>
  <c r="BW221" i="28" s="1"/>
  <c r="AK205" i="24"/>
  <c r="BU205" i="28" s="1"/>
  <c r="BW205" i="28" s="1"/>
  <c r="AK110" i="19"/>
  <c r="AK111" i="24"/>
  <c r="BU111" i="28" s="1"/>
  <c r="BW111" i="28" s="1"/>
  <c r="AK46" i="19"/>
  <c r="AK183" i="24"/>
  <c r="BU183" i="28" s="1"/>
  <c r="BW183" i="28" s="1"/>
  <c r="AK112" i="18"/>
  <c r="AK289" i="24"/>
  <c r="BU289" i="28" s="1"/>
  <c r="BW289" i="28" s="1"/>
  <c r="AK192" i="24"/>
  <c r="BU192" i="28" s="1"/>
  <c r="BW192" i="28" s="1"/>
  <c r="AK87" i="19"/>
  <c r="AK57" i="20"/>
  <c r="AL58" i="14"/>
  <c r="AK108" i="24"/>
  <c r="BU108" i="28" s="1"/>
  <c r="BW108" i="28" s="1"/>
  <c r="AK190" i="24"/>
  <c r="BU190" i="28" s="1"/>
  <c r="BW190" i="28" s="1"/>
  <c r="AK85" i="19"/>
  <c r="AK9" i="18"/>
  <c r="AK228" i="24"/>
  <c r="BU228" i="28" s="1"/>
  <c r="BW228" i="28" s="1"/>
  <c r="AK101" i="20"/>
  <c r="AK9" i="19"/>
  <c r="AK146" i="24"/>
  <c r="BU146" i="28" s="1"/>
  <c r="BW146" i="28" s="1"/>
  <c r="AK110" i="18"/>
  <c r="AK287" i="24"/>
  <c r="BU287" i="28" s="1"/>
  <c r="BW287" i="28" s="1"/>
  <c r="AK48" i="18"/>
  <c r="AK267" i="24"/>
  <c r="BU267" i="28" s="1"/>
  <c r="BW267" i="28" s="1"/>
  <c r="AK72" i="19"/>
  <c r="AK187" i="24"/>
  <c r="BU187" i="28" s="1"/>
  <c r="BW187" i="28" s="1"/>
  <c r="AK193" i="24"/>
  <c r="BU193" i="28" s="1"/>
  <c r="BW193" i="28" s="1"/>
  <c r="AK94" i="19"/>
  <c r="AK60" i="19"/>
  <c r="AK186" i="24"/>
  <c r="BU186" i="28" s="1"/>
  <c r="BW186" i="28" s="1"/>
  <c r="AK59" i="20"/>
  <c r="AL60" i="14"/>
  <c r="AK46" i="18"/>
  <c r="AK265" i="24"/>
  <c r="BU265" i="28" s="1"/>
  <c r="BW265" i="28" s="1"/>
  <c r="AK13" i="18"/>
  <c r="AK232" i="24"/>
  <c r="BU232" i="28" s="1"/>
  <c r="BW232" i="28" s="1"/>
  <c r="BW35" i="28"/>
  <c r="BW26" i="28"/>
  <c r="BW68" i="28"/>
  <c r="BW29" i="28"/>
  <c r="BW71" i="28"/>
  <c r="BW37" i="28"/>
  <c r="BT346" i="28"/>
  <c r="BT299" i="28"/>
  <c r="AK37" i="20"/>
  <c r="AK325" i="24"/>
  <c r="BU325" i="28" s="1"/>
  <c r="BW325" i="28" s="1"/>
  <c r="AL38" i="14"/>
  <c r="AK83" i="20"/>
  <c r="AK366" i="24"/>
  <c r="BU366" i="28" s="1"/>
  <c r="BW366" i="28" s="1"/>
  <c r="AL84" i="14"/>
  <c r="AK349" i="24"/>
  <c r="BU349" i="28" s="1"/>
  <c r="AL67" i="14"/>
  <c r="AK66" i="20"/>
  <c r="AK370" i="24"/>
  <c r="BU370" i="28" s="1"/>
  <c r="BW370" i="28" s="1"/>
  <c r="AK87" i="20"/>
  <c r="AL88" i="14"/>
  <c r="AK46" i="20"/>
  <c r="AK334" i="24"/>
  <c r="BU334" i="28" s="1"/>
  <c r="BW334" i="28" s="1"/>
  <c r="AL47" i="14"/>
  <c r="AK25" i="20"/>
  <c r="AK313" i="24"/>
  <c r="BU313" i="28" s="1"/>
  <c r="AL26" i="14"/>
  <c r="AJ97" i="20"/>
  <c r="AJ380" i="24"/>
  <c r="BR380" i="28" s="1"/>
  <c r="BT380" i="28" s="1"/>
  <c r="AK93" i="20"/>
  <c r="AK376" i="24"/>
  <c r="BU376" i="28" s="1"/>
  <c r="BW376" i="28" s="1"/>
  <c r="AL94" i="14"/>
  <c r="AL30" i="14"/>
  <c r="AK317" i="24"/>
  <c r="BU317" i="28" s="1"/>
  <c r="AK29" i="20"/>
  <c r="AK78" i="20"/>
  <c r="AL79" i="14"/>
  <c r="AK361" i="24"/>
  <c r="BU361" i="28" s="1"/>
  <c r="BW361" i="28" s="1"/>
  <c r="AL44" i="14"/>
  <c r="AK331" i="24"/>
  <c r="BU331" i="28" s="1"/>
  <c r="BW331" i="28" s="1"/>
  <c r="AK43" i="20"/>
  <c r="AK67" i="20"/>
  <c r="AL68" i="14"/>
  <c r="AK350" i="24"/>
  <c r="BU350" i="28" s="1"/>
  <c r="AK322" i="24"/>
  <c r="BU322" i="28" s="1"/>
  <c r="AL35" i="14"/>
  <c r="AK34" i="20"/>
  <c r="AK85" i="20"/>
  <c r="AK368" i="24"/>
  <c r="BU368" i="28" s="1"/>
  <c r="BW368" i="28" s="1"/>
  <c r="AL86" i="14"/>
  <c r="AK450" i="14"/>
  <c r="AK59" i="24"/>
  <c r="BU59" i="28" s="1"/>
  <c r="AK498" i="14"/>
  <c r="AK492" i="14" s="1"/>
  <c r="AK102" i="24"/>
  <c r="BU102" i="28" s="1"/>
  <c r="BW102" i="28" s="1"/>
  <c r="AL34" i="14"/>
  <c r="AK33" i="20"/>
  <c r="AK321" i="24"/>
  <c r="BU321" i="28" s="1"/>
  <c r="AK69" i="20"/>
  <c r="AK352" i="24"/>
  <c r="BU352" i="28" s="1"/>
  <c r="AL70" i="14"/>
  <c r="AK371" i="24"/>
  <c r="BU371" i="28" s="1"/>
  <c r="BW371" i="28" s="1"/>
  <c r="AL89" i="14"/>
  <c r="AK88" i="20"/>
  <c r="AL95" i="14"/>
  <c r="AK94" i="20"/>
  <c r="AK377" i="24"/>
  <c r="BU377" i="28" s="1"/>
  <c r="BW377" i="28" s="1"/>
  <c r="AK362" i="24"/>
  <c r="BU362" i="28" s="1"/>
  <c r="BW362" i="28" s="1"/>
  <c r="AK79" i="20"/>
  <c r="AL80" i="14"/>
  <c r="AK28" i="20"/>
  <c r="AK316" i="24"/>
  <c r="BU316" i="28" s="1"/>
  <c r="AL29" i="14"/>
  <c r="AK38" i="20"/>
  <c r="AL39" i="14"/>
  <c r="AK326" i="24"/>
  <c r="BU326" i="28" s="1"/>
  <c r="AK75" i="20"/>
  <c r="AL76" i="14"/>
  <c r="AK358" i="24"/>
  <c r="BU358" i="28" s="1"/>
  <c r="AL108" i="14"/>
  <c r="AK107" i="20"/>
  <c r="AK385" i="24"/>
  <c r="BU385" i="28" s="1"/>
  <c r="BW385" i="28" s="1"/>
  <c r="AK324" i="24"/>
  <c r="BU324" i="28" s="1"/>
  <c r="AK36" i="20"/>
  <c r="AL37" i="14"/>
  <c r="AL36" i="14"/>
  <c r="AK35" i="20"/>
  <c r="AK323" i="24"/>
  <c r="BU323" i="28" s="1"/>
  <c r="AK96" i="24"/>
  <c r="BU96" i="28" s="1"/>
  <c r="BW96" i="28" s="1"/>
  <c r="AL51" i="14"/>
  <c r="AK50" i="20"/>
  <c r="AK338" i="24"/>
  <c r="BU338" i="28" s="1"/>
  <c r="BW338" i="28" s="1"/>
  <c r="AL52" i="14"/>
  <c r="AK339" i="24"/>
  <c r="BU339" i="28" s="1"/>
  <c r="BW339" i="28" s="1"/>
  <c r="AK51" i="20"/>
  <c r="AK17" i="24"/>
  <c r="BU17" i="28" s="1"/>
  <c r="AL46" i="14"/>
  <c r="AK45" i="20"/>
  <c r="AK333" i="24"/>
  <c r="BU333" i="28" s="1"/>
  <c r="BW333" i="28" s="1"/>
  <c r="AK76" i="20"/>
  <c r="AK359" i="24"/>
  <c r="BU359" i="28" s="1"/>
  <c r="BW359" i="28" s="1"/>
  <c r="AL77" i="14"/>
  <c r="AK71" i="20"/>
  <c r="AK354" i="24"/>
  <c r="BU354" i="28" s="1"/>
  <c r="BW354" i="28" s="1"/>
  <c r="AL72" i="14"/>
  <c r="AL53" i="14"/>
  <c r="AK340" i="24"/>
  <c r="BU340" i="28" s="1"/>
  <c r="BW340" i="28" s="1"/>
  <c r="AK52" i="20"/>
  <c r="AL21" i="14"/>
  <c r="AK308" i="24"/>
  <c r="BU308" i="28" s="1"/>
  <c r="AK20" i="20"/>
  <c r="AK369" i="24"/>
  <c r="BU369" i="28" s="1"/>
  <c r="BW369" i="28" s="1"/>
  <c r="AL87" i="14"/>
  <c r="AK86" i="20"/>
  <c r="AK24" i="20"/>
  <c r="AL25" i="14"/>
  <c r="AK312" i="24"/>
  <c r="BU312" i="28" s="1"/>
  <c r="BW312" i="28" s="1"/>
  <c r="AK55" i="24"/>
  <c r="BU55" i="28" s="1"/>
  <c r="AK80" i="20"/>
  <c r="AL81" i="14"/>
  <c r="AK363" i="24"/>
  <c r="BU363" i="28" s="1"/>
  <c r="BW363" i="28" s="1"/>
  <c r="AL71" i="14"/>
  <c r="AK353" i="24"/>
  <c r="BU353" i="28" s="1"/>
  <c r="AK70" i="20"/>
  <c r="AK110" i="20"/>
  <c r="AK388" i="24"/>
  <c r="BU388" i="28" s="1"/>
  <c r="BW388" i="28" s="1"/>
  <c r="AL111" i="14"/>
  <c r="AL40" i="14"/>
  <c r="AK39" i="20"/>
  <c r="AK327" i="24"/>
  <c r="BU327" i="28" s="1"/>
  <c r="BW327" i="28" s="1"/>
  <c r="AK314" i="24"/>
  <c r="BU314" i="28" s="1"/>
  <c r="AK26" i="20"/>
  <c r="AL27" i="14"/>
  <c r="AK17" i="20"/>
  <c r="AL18" i="14"/>
  <c r="AK305" i="24"/>
  <c r="BU305" i="28" s="1"/>
  <c r="AK403" i="14"/>
  <c r="AK81" i="20"/>
  <c r="AK364" i="24"/>
  <c r="BU364" i="28" s="1"/>
  <c r="BW364" i="28" s="1"/>
  <c r="AL82" i="14"/>
  <c r="AK386" i="24"/>
  <c r="BU386" i="28" s="1"/>
  <c r="BW386" i="28" s="1"/>
  <c r="AK108" i="20"/>
  <c r="AL109" i="14"/>
  <c r="AK18" i="20"/>
  <c r="AK306" i="24"/>
  <c r="BU306" i="28" s="1"/>
  <c r="AL19" i="14"/>
  <c r="AK55" i="20"/>
  <c r="AK441" i="14"/>
  <c r="AL56" i="14"/>
  <c r="AK49" i="24"/>
  <c r="BU49" i="28" s="1"/>
  <c r="BW49" i="28" s="1"/>
  <c r="AK21" i="20"/>
  <c r="AK309" i="24"/>
  <c r="BU309" i="28" s="1"/>
  <c r="AL22" i="14"/>
  <c r="AK384" i="24"/>
  <c r="BU384" i="28" s="1"/>
  <c r="BW384" i="28" s="1"/>
  <c r="AK106" i="20"/>
  <c r="AL107" i="14"/>
  <c r="AL24" i="14"/>
  <c r="AK23" i="20"/>
  <c r="AK311" i="24"/>
  <c r="BU311" i="28" s="1"/>
  <c r="AL93" i="14"/>
  <c r="AK92" i="20"/>
  <c r="AK375" i="24"/>
  <c r="BU375" i="28" s="1"/>
  <c r="BW375" i="28" s="1"/>
  <c r="AK82" i="20"/>
  <c r="AL83" i="14"/>
  <c r="AK365" i="24"/>
  <c r="BU365" i="28" s="1"/>
  <c r="BW365" i="28" s="1"/>
  <c r="AL90" i="14"/>
  <c r="AK89" i="20"/>
  <c r="AK372" i="24"/>
  <c r="BU372" i="28" s="1"/>
  <c r="BW372" i="28" s="1"/>
  <c r="AK32" i="20"/>
  <c r="AL33" i="14"/>
  <c r="AK320" i="24"/>
  <c r="BU320" i="28" s="1"/>
  <c r="BW320" i="28" s="1"/>
  <c r="AK44" i="20"/>
  <c r="AL45" i="14"/>
  <c r="AK332" i="24"/>
  <c r="BU332" i="28" s="1"/>
  <c r="BW332" i="28" s="1"/>
  <c r="AK42" i="20"/>
  <c r="AK330" i="24"/>
  <c r="BU330" i="28" s="1"/>
  <c r="BW330" i="28" s="1"/>
  <c r="AL43" i="14"/>
  <c r="AK360" i="24"/>
  <c r="BU360" i="28" s="1"/>
  <c r="AK77" i="20"/>
  <c r="AL78" i="14"/>
  <c r="AL31" i="14"/>
  <c r="AK30" i="20"/>
  <c r="AK318" i="24"/>
  <c r="BU318" i="28" s="1"/>
  <c r="BW318" i="28" s="1"/>
  <c r="AK72" i="20"/>
  <c r="AK355" i="24"/>
  <c r="BU355" i="28" s="1"/>
  <c r="AL73" i="14"/>
  <c r="AK19" i="20"/>
  <c r="AL20" i="14"/>
  <c r="AK307" i="24"/>
  <c r="BU307" i="28" s="1"/>
  <c r="AK435" i="14"/>
  <c r="AL50" i="14"/>
  <c r="AK337" i="24"/>
  <c r="BU337" i="28" s="1"/>
  <c r="BW337" i="28" s="1"/>
  <c r="AK49" i="20"/>
  <c r="AL75" i="14"/>
  <c r="AK74" i="20"/>
  <c r="AK357" i="24"/>
  <c r="BU357" i="28" s="1"/>
  <c r="BW357" i="28" s="1"/>
  <c r="AK310" i="24"/>
  <c r="BU310" i="28" s="1"/>
  <c r="AL23" i="14"/>
  <c r="AK22" i="20"/>
  <c r="AK84" i="20"/>
  <c r="AK367" i="24"/>
  <c r="BU367" i="28" s="1"/>
  <c r="AL85" i="14"/>
  <c r="AK27" i="20"/>
  <c r="AK315" i="24"/>
  <c r="BU315" i="28" s="1"/>
  <c r="AL28" i="14"/>
  <c r="AL110" i="14"/>
  <c r="AK109" i="20"/>
  <c r="AK387" i="24"/>
  <c r="BU387" i="28" s="1"/>
  <c r="BW387" i="28" s="1"/>
  <c r="AK13" i="24"/>
  <c r="BU13" i="28" s="1"/>
  <c r="BW13" i="28" s="1"/>
  <c r="AK398" i="14"/>
  <c r="AK11" i="14"/>
  <c r="AK12" i="24"/>
  <c r="BU12" i="28" s="1"/>
  <c r="AJ9" i="24"/>
  <c r="BR9" i="28" s="1"/>
  <c r="AK374" i="24"/>
  <c r="BU374" i="28" s="1"/>
  <c r="BW374" i="28" s="1"/>
  <c r="AL92" i="14"/>
  <c r="AK91" i="20"/>
  <c r="AK60" i="24"/>
  <c r="BU60" i="28" s="1"/>
  <c r="AJ345" i="24"/>
  <c r="BR345" i="28" s="1"/>
  <c r="AJ62" i="20"/>
  <c r="AK14" i="20"/>
  <c r="AL15" i="14"/>
  <c r="AK302" i="24"/>
  <c r="BU302" i="28" s="1"/>
  <c r="BW302" i="28" s="1"/>
  <c r="AK40" i="20"/>
  <c r="AK328" i="24"/>
  <c r="BU328" i="28" s="1"/>
  <c r="BW328" i="28" s="1"/>
  <c r="AL41" i="14"/>
  <c r="AK68" i="20"/>
  <c r="AK351" i="24"/>
  <c r="BU351" i="28" s="1"/>
  <c r="AL69" i="14"/>
  <c r="AK65" i="20"/>
  <c r="AK348" i="24"/>
  <c r="BU348" i="28" s="1"/>
  <c r="AK451" i="14"/>
  <c r="AL66" i="14"/>
  <c r="AK319" i="24"/>
  <c r="BU319" i="28" s="1"/>
  <c r="BW319" i="28" s="1"/>
  <c r="AL32" i="14"/>
  <c r="AK31" i="20"/>
  <c r="AK73" i="20"/>
  <c r="AK356" i="24"/>
  <c r="BU356" i="28" s="1"/>
  <c r="BW356" i="28" s="1"/>
  <c r="AL74" i="14"/>
  <c r="AK373" i="24"/>
  <c r="BU373" i="28" s="1"/>
  <c r="BW373" i="28" s="1"/>
  <c r="AK90" i="20"/>
  <c r="AL91" i="14"/>
  <c r="AK399" i="14"/>
  <c r="AL14" i="14"/>
  <c r="AK13" i="20"/>
  <c r="AK301" i="24"/>
  <c r="BU301" i="28" s="1"/>
  <c r="BW301" i="28" s="1"/>
  <c r="AK98" i="14"/>
  <c r="AK485" i="14"/>
  <c r="AJ298" i="24"/>
  <c r="BR298" i="28" s="1"/>
  <c r="AJ10" i="20"/>
  <c r="AJ395" i="14"/>
  <c r="AL42" i="14"/>
  <c r="AK329" i="24"/>
  <c r="BU329" i="28" s="1"/>
  <c r="BW329" i="28" s="1"/>
  <c r="AK41" i="20"/>
  <c r="AL430" i="17"/>
  <c r="AL44" i="25"/>
  <c r="BY44" i="28" s="1"/>
  <c r="AK39" i="25"/>
  <c r="BV39" i="28" s="1"/>
  <c r="BW39" i="28" s="1"/>
  <c r="AK425" i="17"/>
  <c r="AL72" i="25"/>
  <c r="BY72" i="28" s="1"/>
  <c r="AL463" i="17"/>
  <c r="Q14" i="23"/>
  <c r="Q13" i="23"/>
  <c r="Q97" i="23"/>
  <c r="Q46" i="23"/>
  <c r="Q37" i="23"/>
  <c r="Q78" i="23"/>
  <c r="AL37" i="23"/>
  <c r="AK28" i="23"/>
  <c r="AJ49" i="23"/>
  <c r="AL69" i="25"/>
  <c r="BY69" i="28" s="1"/>
  <c r="AL460" i="17"/>
  <c r="Q361" i="25"/>
  <c r="R361" i="28" s="1"/>
  <c r="AI314" i="25"/>
  <c r="BP314" i="28" s="1"/>
  <c r="BQ314" i="28" s="1"/>
  <c r="AK36" i="25"/>
  <c r="BV36" i="28" s="1"/>
  <c r="BW36" i="28" s="1"/>
  <c r="AK324" i="25"/>
  <c r="BV324" i="28" s="1"/>
  <c r="AK28" i="25"/>
  <c r="BV28" i="28" s="1"/>
  <c r="BW28" i="28" s="1"/>
  <c r="AJ311" i="25"/>
  <c r="BS311" i="28" s="1"/>
  <c r="BT311" i="28" s="1"/>
  <c r="AK80" i="25"/>
  <c r="BV80" i="28" s="1"/>
  <c r="BW80" i="28" s="1"/>
  <c r="AL70" i="25"/>
  <c r="BY70" i="28" s="1"/>
  <c r="AL302" i="25"/>
  <c r="BY302" i="28" s="1"/>
  <c r="AJ306" i="25"/>
  <c r="BS306" i="28" s="1"/>
  <c r="BT306" i="28" s="1"/>
  <c r="AL45" i="25"/>
  <c r="BY45" i="28" s="1"/>
  <c r="AK338" i="25"/>
  <c r="BV338" i="28" s="1"/>
  <c r="AL25" i="25"/>
  <c r="BY25" i="28" s="1"/>
  <c r="AJ300" i="25"/>
  <c r="BS300" i="28" s="1"/>
  <c r="AK327" i="25"/>
  <c r="BV327" i="28" s="1"/>
  <c r="AJ310" i="25"/>
  <c r="BS310" i="28" s="1"/>
  <c r="BT310" i="28" s="1"/>
  <c r="AL380" i="25"/>
  <c r="BY380" i="28" s="1"/>
  <c r="AJ342" i="25"/>
  <c r="BS342" i="28" s="1"/>
  <c r="BT342" i="28" s="1"/>
  <c r="AJ351" i="25"/>
  <c r="BS351" i="28" s="1"/>
  <c r="BT351" i="28" s="1"/>
  <c r="AK330" i="25"/>
  <c r="BV330" i="28" s="1"/>
  <c r="AJ60" i="25"/>
  <c r="BS60" i="28" s="1"/>
  <c r="BT60" i="28" s="1"/>
  <c r="AK355" i="25"/>
  <c r="BV355" i="28" s="1"/>
  <c r="AK65" i="25"/>
  <c r="BV65" i="28" s="1"/>
  <c r="BW65" i="28" s="1"/>
  <c r="AK358" i="25"/>
  <c r="BV358" i="28" s="1"/>
  <c r="AJ49" i="25"/>
  <c r="BS49" i="28" s="1"/>
  <c r="AK73" i="25"/>
  <c r="BV73" i="28" s="1"/>
  <c r="BW73" i="28" s="1"/>
  <c r="AK340" i="25"/>
  <c r="BV340" i="28" s="1"/>
  <c r="AK322" i="25"/>
  <c r="BV322" i="28" s="1"/>
  <c r="AI345" i="25"/>
  <c r="BP345" i="28" s="1"/>
  <c r="BQ345" i="28" s="1"/>
  <c r="AJ307" i="25"/>
  <c r="BS307" i="28" s="1"/>
  <c r="BT307" i="28" s="1"/>
  <c r="AJ349" i="25"/>
  <c r="BS349" i="28" s="1"/>
  <c r="BT349" i="28" s="1"/>
  <c r="AK18" i="25"/>
  <c r="BV18" i="28" s="1"/>
  <c r="BW18" i="28" s="1"/>
  <c r="AK12" i="25"/>
  <c r="BV12" i="28" s="1"/>
  <c r="AK34" i="25"/>
  <c r="BV34" i="28" s="1"/>
  <c r="BW34" i="28" s="1"/>
  <c r="AH298" i="25"/>
  <c r="BM298" i="28" s="1"/>
  <c r="BN298" i="28" s="1"/>
  <c r="AK66" i="25"/>
  <c r="BV66" i="28" s="1"/>
  <c r="BW66" i="28" s="1"/>
  <c r="AJ308" i="25"/>
  <c r="BS308" i="28" s="1"/>
  <c r="BT308" i="28" s="1"/>
  <c r="AL301" i="25"/>
  <c r="BY301" i="28" s="1"/>
  <c r="AL334" i="25"/>
  <c r="BY334" i="28" s="1"/>
  <c r="AK52" i="25"/>
  <c r="BV52" i="28" s="1"/>
  <c r="AK61" i="25"/>
  <c r="BV61" i="28" s="1"/>
  <c r="BW61" i="28" s="1"/>
  <c r="AJ350" i="25"/>
  <c r="BS350" i="28" s="1"/>
  <c r="BT350" i="28" s="1"/>
  <c r="AI17" i="25"/>
  <c r="BP17" i="28" s="1"/>
  <c r="BQ17" i="28" s="1"/>
  <c r="AH9" i="25"/>
  <c r="BM9" i="28" s="1"/>
  <c r="BN9" i="28" s="1"/>
  <c r="AJ383" i="25"/>
  <c r="BS383" i="28" s="1"/>
  <c r="AK30" i="25"/>
  <c r="BV30" i="28" s="1"/>
  <c r="BW30" i="28" s="1"/>
  <c r="AL46" i="25"/>
  <c r="BY46" i="28" s="1"/>
  <c r="AK59" i="25"/>
  <c r="BV59" i="28" s="1"/>
  <c r="AK101" i="25"/>
  <c r="BV101" i="28" s="1"/>
  <c r="AJ309" i="25"/>
  <c r="BS309" i="28" s="1"/>
  <c r="BT309" i="28" s="1"/>
  <c r="AK41" i="25"/>
  <c r="BV41" i="28" s="1"/>
  <c r="AK313" i="25"/>
  <c r="BV313" i="28" s="1"/>
  <c r="AL361" i="25"/>
  <c r="BY361" i="28" s="1"/>
  <c r="Q302" i="25"/>
  <c r="R302" i="28" s="1"/>
  <c r="Q301" i="25"/>
  <c r="R301" i="28" s="1"/>
  <c r="Q380" i="25"/>
  <c r="R380" i="28" s="1"/>
  <c r="Q334" i="25"/>
  <c r="R334" i="28" s="1"/>
  <c r="Q325" i="25"/>
  <c r="R325" i="28" s="1"/>
  <c r="AL67" i="25"/>
  <c r="BY67" i="28" s="1"/>
  <c r="AL458" i="17"/>
  <c r="AL42" i="25"/>
  <c r="BY42" i="28" s="1"/>
  <c r="AL428" i="17"/>
  <c r="AK316" i="25"/>
  <c r="BV316" i="28" s="1"/>
  <c r="AL29" i="17"/>
  <c r="AK50" i="17"/>
  <c r="AK436" i="17" s="1"/>
  <c r="AK49" i="23" s="1"/>
  <c r="AJ337" i="25"/>
  <c r="BS337" i="28" s="1"/>
  <c r="AL325" i="25"/>
  <c r="BY325" i="28" s="1"/>
  <c r="AK69" i="17"/>
  <c r="AJ451" i="17"/>
  <c r="AJ64" i="23" s="1"/>
  <c r="AJ63" i="17"/>
  <c r="AK68" i="17"/>
  <c r="AL26" i="17"/>
  <c r="AH395" i="17"/>
  <c r="AH8" i="23" s="1"/>
  <c r="AK67" i="17"/>
  <c r="AK464" i="17"/>
  <c r="AK77" i="23" s="1"/>
  <c r="AK450" i="17"/>
  <c r="AK63" i="23" s="1"/>
  <c r="AL40" i="17"/>
  <c r="AK438" i="17"/>
  <c r="AK51" i="23" s="1"/>
  <c r="AK416" i="17"/>
  <c r="AK29" i="23" s="1"/>
  <c r="AK21" i="17"/>
  <c r="AK443" i="17"/>
  <c r="AK56" i="23" s="1"/>
  <c r="AK55" i="17"/>
  <c r="AL411" i="17"/>
  <c r="AL24" i="23" s="1"/>
  <c r="AL431" i="17"/>
  <c r="AL44" i="23" s="1"/>
  <c r="AK456" i="17"/>
  <c r="AK69" i="23" s="1"/>
  <c r="AL432" i="17"/>
  <c r="AL45" i="23" s="1"/>
  <c r="AL76" i="17"/>
  <c r="AK23" i="17"/>
  <c r="AK457" i="17"/>
  <c r="AK70" i="23" s="1"/>
  <c r="AK22" i="17"/>
  <c r="AK427" i="17"/>
  <c r="AK40" i="23" s="1"/>
  <c r="AK444" i="17"/>
  <c r="AK57" i="23" s="1"/>
  <c r="AL461" i="17"/>
  <c r="AL74" i="23" s="1"/>
  <c r="AL56" i="17"/>
  <c r="AK20" i="17"/>
  <c r="AK398" i="17"/>
  <c r="AK11" i="23" s="1"/>
  <c r="AK414" i="17"/>
  <c r="AK27" i="23" s="1"/>
  <c r="AL43" i="17"/>
  <c r="AK445" i="17"/>
  <c r="AK58" i="23" s="1"/>
  <c r="AK422" i="17"/>
  <c r="AK35" i="23" s="1"/>
  <c r="AK420" i="17"/>
  <c r="AK33" i="23" s="1"/>
  <c r="AK19" i="17"/>
  <c r="AK24" i="17"/>
  <c r="AK471" i="17"/>
  <c r="AK84" i="23" s="1"/>
  <c r="AJ435" i="17"/>
  <c r="AJ48" i="23" s="1"/>
  <c r="AL446" i="17"/>
  <c r="AL59" i="23" s="1"/>
  <c r="AL51" i="17"/>
  <c r="AI11" i="17"/>
  <c r="AL73" i="17"/>
  <c r="AL37" i="17"/>
  <c r="AL53" i="17"/>
  <c r="AK497" i="17"/>
  <c r="AK110" i="23" s="1"/>
  <c r="AK106" i="17"/>
  <c r="AL35" i="17"/>
  <c r="AL6" i="14"/>
  <c r="AJ27" i="17"/>
  <c r="AI403" i="17"/>
  <c r="AI16" i="23" s="1"/>
  <c r="AK452" i="17"/>
  <c r="AK65" i="23" s="1"/>
  <c r="AK13" i="17"/>
  <c r="AK404" i="17"/>
  <c r="AK17" i="23" s="1"/>
  <c r="AL123" i="14"/>
  <c r="AL127" i="14"/>
  <c r="AL146" i="14"/>
  <c r="AL166" i="14"/>
  <c r="AL142" i="14"/>
  <c r="AL173" i="14"/>
  <c r="AL314" i="14"/>
  <c r="AL343" i="14"/>
  <c r="AL302" i="14"/>
  <c r="AL313" i="14"/>
  <c r="AL315" i="14"/>
  <c r="AL337" i="14"/>
  <c r="AL291" i="14"/>
  <c r="AL169" i="14"/>
  <c r="AL275" i="14"/>
  <c r="AL303" i="14"/>
  <c r="AL214" i="14"/>
  <c r="AL287" i="14"/>
  <c r="AL180" i="14"/>
  <c r="AL258" i="14"/>
  <c r="AL298" i="14"/>
  <c r="AL220" i="14"/>
  <c r="AL192" i="14"/>
  <c r="AL230" i="14"/>
  <c r="Q431" i="17"/>
  <c r="Q460" i="17"/>
  <c r="AL121" i="14"/>
  <c r="AL181" i="14"/>
  <c r="AL151" i="14"/>
  <c r="AL179" i="14"/>
  <c r="AL156" i="14"/>
  <c r="AL334" i="14"/>
  <c r="AL382" i="14"/>
  <c r="AL296" i="14"/>
  <c r="AL345" i="14"/>
  <c r="AL304" i="14"/>
  <c r="AL122" i="14"/>
  <c r="AL306" i="14"/>
  <c r="AL380" i="14"/>
  <c r="AL267" i="14"/>
  <c r="AL167" i="14"/>
  <c r="AL141" i="14"/>
  <c r="AL297" i="14"/>
  <c r="AL182" i="14"/>
  <c r="AL243" i="14"/>
  <c r="AL203" i="14"/>
  <c r="AL215" i="14"/>
  <c r="AL227" i="14"/>
  <c r="AL259" i="14"/>
  <c r="AL204" i="14"/>
  <c r="AL213" i="14"/>
  <c r="Q428" i="17"/>
  <c r="AL140" i="14"/>
  <c r="Q140" i="14" s="1"/>
  <c r="AL174" i="14"/>
  <c r="Q174" i="14" s="1"/>
  <c r="AL119" i="14"/>
  <c r="Q119" i="14" s="1"/>
  <c r="AL144" i="14"/>
  <c r="Q144" i="14" s="1"/>
  <c r="AL130" i="14"/>
  <c r="Q130" i="14" s="1"/>
  <c r="AL374" i="14"/>
  <c r="Q374" i="14" s="1"/>
  <c r="AL338" i="14"/>
  <c r="Q338" i="14" s="1"/>
  <c r="AL273" i="14"/>
  <c r="Q273" i="14" s="1"/>
  <c r="AL299" i="14"/>
  <c r="Q299" i="14" s="1"/>
  <c r="AL233" i="14"/>
  <c r="Q233" i="14" s="1"/>
  <c r="AL357" i="14"/>
  <c r="AL286" i="14"/>
  <c r="AL325" i="14"/>
  <c r="AL346" i="14"/>
  <c r="AL353" i="14"/>
  <c r="AL120" i="14"/>
  <c r="AL274" i="14"/>
  <c r="AL244" i="14"/>
  <c r="AL222" i="14"/>
  <c r="AL292" i="14"/>
  <c r="AL205" i="14"/>
  <c r="AL216" i="14"/>
  <c r="AL190" i="14"/>
  <c r="AL188" i="14"/>
  <c r="AL195" i="14"/>
  <c r="Q432" i="17"/>
  <c r="AL132" i="14"/>
  <c r="Q132" i="14" s="1"/>
  <c r="AL138" i="14"/>
  <c r="Q138" i="14" s="1"/>
  <c r="AL172" i="14"/>
  <c r="Q172" i="14" s="1"/>
  <c r="AL148" i="14"/>
  <c r="Q148" i="14" s="1"/>
  <c r="AL231" i="14"/>
  <c r="Q231" i="14" s="1"/>
  <c r="AL154" i="14"/>
  <c r="Q154" i="14" s="1"/>
  <c r="AL381" i="14"/>
  <c r="Q381" i="14" s="1"/>
  <c r="AL290" i="14"/>
  <c r="Q290" i="14" s="1"/>
  <c r="AL333" i="14"/>
  <c r="Q333" i="14" s="1"/>
  <c r="AL390" i="14"/>
  <c r="Q390" i="14" s="1"/>
  <c r="AL354" i="14"/>
  <c r="Q354" i="14" s="1"/>
  <c r="AL270" i="14"/>
  <c r="Q270" i="14" s="1"/>
  <c r="AL342" i="14"/>
  <c r="Q342" i="14" s="1"/>
  <c r="AL350" i="14"/>
  <c r="Q350" i="14" s="1"/>
  <c r="AL355" i="14"/>
  <c r="Q355" i="14" s="1"/>
  <c r="AL371" i="14"/>
  <c r="AL265" i="14"/>
  <c r="AL186" i="14"/>
  <c r="AL219" i="14"/>
  <c r="AL218" i="14"/>
  <c r="AL178" i="14"/>
  <c r="AL208" i="14"/>
  <c r="AL194" i="14"/>
  <c r="AL217" i="14"/>
  <c r="AL202" i="14"/>
  <c r="Q446" i="17"/>
  <c r="AL143" i="14"/>
  <c r="Q143" i="14" s="1"/>
  <c r="AL136" i="14"/>
  <c r="Q136" i="14" s="1"/>
  <c r="AL139" i="14"/>
  <c r="Q139" i="14" s="1"/>
  <c r="AL170" i="14"/>
  <c r="Q170" i="14" s="1"/>
  <c r="AL128" i="14"/>
  <c r="Q128" i="14" s="1"/>
  <c r="AL185" i="14"/>
  <c r="Q185" i="14" s="1"/>
  <c r="AL340" i="14"/>
  <c r="Q340" i="14" s="1"/>
  <c r="AL272" i="14"/>
  <c r="Q272" i="14" s="1"/>
  <c r="AL330" i="14"/>
  <c r="Q330" i="14" s="1"/>
  <c r="AL372" i="14"/>
  <c r="Q372" i="14" s="1"/>
  <c r="AL366" i="14"/>
  <c r="Q366" i="14" s="1"/>
  <c r="AL295" i="14"/>
  <c r="Q295" i="14" s="1"/>
  <c r="AL317" i="14"/>
  <c r="Q317" i="14" s="1"/>
  <c r="AL305" i="14"/>
  <c r="Q305" i="14" s="1"/>
  <c r="AL310" i="14"/>
  <c r="Q310" i="14" s="1"/>
  <c r="AL373" i="14"/>
  <c r="Q373" i="14" s="1"/>
  <c r="AL228" i="14"/>
  <c r="Q228" i="14" s="1"/>
  <c r="AL209" i="14"/>
  <c r="Q209" i="14" s="1"/>
  <c r="AL226" i="14"/>
  <c r="Q226" i="14" s="1"/>
  <c r="AL250" i="14"/>
  <c r="Q250" i="14" s="1"/>
  <c r="AL201" i="14"/>
  <c r="Q201" i="14" s="1"/>
  <c r="AL247" i="14"/>
  <c r="Q247" i="14" s="1"/>
  <c r="AL269" i="14"/>
  <c r="AL187" i="14"/>
  <c r="Q187" i="14" s="1"/>
  <c r="AL175" i="14"/>
  <c r="Q411" i="17"/>
  <c r="Q303" i="14"/>
  <c r="Q214" i="14"/>
  <c r="Q287" i="14"/>
  <c r="Q180" i="14"/>
  <c r="Q258" i="14"/>
  <c r="Q298" i="14"/>
  <c r="Q220" i="14"/>
  <c r="Q192" i="14"/>
  <c r="Q230" i="14"/>
  <c r="Q259" i="14"/>
  <c r="Q213" i="14"/>
  <c r="AL162" i="14"/>
  <c r="Q162" i="14" s="1"/>
  <c r="AL155" i="14"/>
  <c r="Q155" i="14" s="1"/>
  <c r="AL134" i="14"/>
  <c r="Q134" i="14" s="1"/>
  <c r="AL163" i="14"/>
  <c r="Q163" i="14" s="1"/>
  <c r="AL147" i="14"/>
  <c r="Q147" i="14" s="1"/>
  <c r="AL133" i="14"/>
  <c r="Q133" i="14" s="1"/>
  <c r="AL383" i="14"/>
  <c r="Q383" i="14" s="1"/>
  <c r="AL256" i="14"/>
  <c r="Q256" i="14" s="1"/>
  <c r="AL365" i="14"/>
  <c r="Q365" i="14" s="1"/>
  <c r="AL367" i="14"/>
  <c r="Q367" i="14" s="1"/>
  <c r="AL368" i="14"/>
  <c r="Q368" i="14" s="1"/>
  <c r="AL268" i="14"/>
  <c r="Q268" i="14" s="1"/>
  <c r="AL311" i="14"/>
  <c r="Q311" i="14" s="1"/>
  <c r="AL339" i="14"/>
  <c r="Q339" i="14" s="1"/>
  <c r="AL307" i="14"/>
  <c r="Q307" i="14" s="1"/>
  <c r="AL326" i="14"/>
  <c r="Q326" i="14" s="1"/>
  <c r="AL329" i="14"/>
  <c r="Q329" i="14" s="1"/>
  <c r="AL153" i="14"/>
  <c r="Q153" i="14" s="1"/>
  <c r="AL221" i="14"/>
  <c r="Q221" i="14" s="1"/>
  <c r="AL225" i="14"/>
  <c r="Q225" i="14" s="1"/>
  <c r="AL168" i="14"/>
  <c r="Q168" i="14" s="1"/>
  <c r="AL176" i="14"/>
  <c r="Q176" i="14" s="1"/>
  <c r="AL240" i="14"/>
  <c r="Q240" i="14" s="1"/>
  <c r="AL137" i="14"/>
  <c r="Q137" i="14" s="1"/>
  <c r="AL129" i="14"/>
  <c r="Q129" i="14" s="1"/>
  <c r="Q463" i="17"/>
  <c r="Q315" i="14"/>
  <c r="Q337" i="14"/>
  <c r="Q291" i="14"/>
  <c r="Q169" i="14"/>
  <c r="Q275" i="14"/>
  <c r="Q297" i="14"/>
  <c r="Q182" i="14"/>
  <c r="Q243" i="14"/>
  <c r="Q203" i="14"/>
  <c r="Q215" i="14"/>
  <c r="Q227" i="14"/>
  <c r="Q204" i="14"/>
  <c r="Q188" i="14"/>
  <c r="AL131" i="14"/>
  <c r="Q131" i="14" s="1"/>
  <c r="AL193" i="14"/>
  <c r="Q193" i="14" s="1"/>
  <c r="AL349" i="14"/>
  <c r="Q349" i="14" s="1"/>
  <c r="AL135" i="14"/>
  <c r="Q135" i="14" s="1"/>
  <c r="AL249" i="14"/>
  <c r="Q249" i="14" s="1"/>
  <c r="AL152" i="14"/>
  <c r="Q152" i="14" s="1"/>
  <c r="AL331" i="14"/>
  <c r="Q331" i="14" s="1"/>
  <c r="AL364" i="14"/>
  <c r="Q364" i="14" s="1"/>
  <c r="AL319" i="14"/>
  <c r="Q319" i="14" s="1"/>
  <c r="AL356" i="14"/>
  <c r="Q356" i="14" s="1"/>
  <c r="AL352" i="14"/>
  <c r="Q352" i="14" s="1"/>
  <c r="AL341" i="14"/>
  <c r="Q341" i="14" s="1"/>
  <c r="AL308" i="14"/>
  <c r="Q308" i="14" s="1"/>
  <c r="AL327" i="14"/>
  <c r="Q327" i="14" s="1"/>
  <c r="AL332" i="14"/>
  <c r="Q332" i="14" s="1"/>
  <c r="AL312" i="14"/>
  <c r="Q312" i="14" s="1"/>
  <c r="AL271" i="14"/>
  <c r="Q271" i="14" s="1"/>
  <c r="AL189" i="14"/>
  <c r="AL184" i="14"/>
  <c r="Q184" i="14" s="1"/>
  <c r="AL232" i="14"/>
  <c r="Q232" i="14" s="1"/>
  <c r="AL183" i="14"/>
  <c r="Q183" i="14" s="1"/>
  <c r="AL210" i="14"/>
  <c r="Q210" i="14" s="1"/>
  <c r="AL229" i="14"/>
  <c r="Q229" i="14" s="1"/>
  <c r="AL248" i="14"/>
  <c r="AL207" i="14"/>
  <c r="Q207" i="14" s="1"/>
  <c r="Q430" i="17"/>
  <c r="Q127" i="14"/>
  <c r="Q146" i="14"/>
  <c r="Q166" i="14"/>
  <c r="Q142" i="14"/>
  <c r="Q173" i="14"/>
  <c r="Q314" i="14"/>
  <c r="Q343" i="14"/>
  <c r="Q302" i="14"/>
  <c r="Q313" i="14"/>
  <c r="Q306" i="14"/>
  <c r="Q380" i="14"/>
  <c r="Q267" i="14"/>
  <c r="Q167" i="14"/>
  <c r="Q141" i="14"/>
  <c r="Q274" i="14"/>
  <c r="Q244" i="14"/>
  <c r="Q222" i="14"/>
  <c r="Q292" i="14"/>
  <c r="Q205" i="14"/>
  <c r="Q216" i="14"/>
  <c r="Q190" i="14"/>
  <c r="Q195" i="14"/>
  <c r="Q248" i="14"/>
  <c r="AL206" i="14"/>
  <c r="Q206" i="14" s="1"/>
  <c r="AL150" i="14"/>
  <c r="Q150" i="14" s="1"/>
  <c r="AL344" i="14"/>
  <c r="Q344" i="14" s="1"/>
  <c r="AL149" i="14"/>
  <c r="Q149" i="14" s="1"/>
  <c r="AL171" i="14"/>
  <c r="Q171" i="14" s="1"/>
  <c r="AL177" i="14"/>
  <c r="Q177" i="14" s="1"/>
  <c r="AL328" i="14"/>
  <c r="Q328" i="14" s="1"/>
  <c r="AL351" i="14"/>
  <c r="Q351" i="14" s="1"/>
  <c r="AL300" i="14"/>
  <c r="Q300" i="14" s="1"/>
  <c r="AL358" i="14"/>
  <c r="Q358" i="14" s="1"/>
  <c r="AL318" i="14"/>
  <c r="Q318" i="14" s="1"/>
  <c r="AL389" i="14"/>
  <c r="Q389" i="14" s="1"/>
  <c r="AL294" i="14"/>
  <c r="Q294" i="14" s="1"/>
  <c r="AL293" i="14"/>
  <c r="Q293" i="14" s="1"/>
  <c r="AL257" i="14"/>
  <c r="Q257" i="14" s="1"/>
  <c r="AL309" i="14"/>
  <c r="Q309" i="14" s="1"/>
  <c r="AL266" i="14"/>
  <c r="Q266" i="14" s="1"/>
  <c r="AL316" i="14"/>
  <c r="Q316" i="14" s="1"/>
  <c r="AL191" i="14"/>
  <c r="Q191" i="14" s="1"/>
  <c r="AL242" i="14"/>
  <c r="Q242" i="14" s="1"/>
  <c r="AL145" i="14"/>
  <c r="Q145" i="14" s="1"/>
  <c r="AL301" i="14"/>
  <c r="Q301" i="14" s="1"/>
  <c r="AL234" i="14"/>
  <c r="Q234" i="14" s="1"/>
  <c r="AL241" i="14"/>
  <c r="Q241" i="14" s="1"/>
  <c r="Q458" i="17"/>
  <c r="Q461" i="17"/>
  <c r="Q181" i="14"/>
  <c r="Q151" i="14"/>
  <c r="Q179" i="14"/>
  <c r="Q156" i="14"/>
  <c r="Q334" i="14"/>
  <c r="Q382" i="14"/>
  <c r="Q296" i="14"/>
  <c r="Q345" i="14"/>
  <c r="Q304" i="14"/>
  <c r="Q357" i="14"/>
  <c r="Q286" i="14"/>
  <c r="Q325" i="14"/>
  <c r="Q346" i="14"/>
  <c r="Q353" i="14"/>
  <c r="Q371" i="14"/>
  <c r="Q265" i="14"/>
  <c r="Q186" i="14"/>
  <c r="Q219" i="14"/>
  <c r="Q218" i="14"/>
  <c r="Q178" i="14"/>
  <c r="Q208" i="14"/>
  <c r="Q194" i="14"/>
  <c r="Q217" i="14"/>
  <c r="Q202" i="14"/>
  <c r="Q269" i="14"/>
  <c r="Q175" i="14"/>
  <c r="Q189" i="14"/>
  <c r="Q55" i="19" l="1"/>
  <c r="Q114" i="24"/>
  <c r="Q114" i="28" s="1"/>
  <c r="S114" i="28" s="1"/>
  <c r="Q160" i="24"/>
  <c r="Q160" i="28" s="1"/>
  <c r="S160" i="28" s="1"/>
  <c r="Q23" i="19"/>
  <c r="Q50" i="19"/>
  <c r="Q43" i="19"/>
  <c r="Q180" i="24"/>
  <c r="Q180" i="28" s="1"/>
  <c r="S180" i="28" s="1"/>
  <c r="Q61" i="19"/>
  <c r="Q78" i="19"/>
  <c r="Q89" i="19"/>
  <c r="Q96" i="19"/>
  <c r="Q195" i="24"/>
  <c r="Q195" i="28" s="1"/>
  <c r="S195" i="28" s="1"/>
  <c r="Q122" i="24"/>
  <c r="Q122" i="28" s="1"/>
  <c r="S122" i="28" s="1"/>
  <c r="Q172" i="24"/>
  <c r="Q172" i="28" s="1"/>
  <c r="S172" i="28" s="1"/>
  <c r="Q35" i="19"/>
  <c r="Q65" i="19"/>
  <c r="Q173" i="24"/>
  <c r="Q173" i="28" s="1"/>
  <c r="S173" i="28" s="1"/>
  <c r="Q36" i="19"/>
  <c r="Q52" i="19"/>
  <c r="Q40" i="19"/>
  <c r="Q177" i="24"/>
  <c r="Q177" i="28" s="1"/>
  <c r="S177" i="28" s="1"/>
  <c r="Q82" i="19"/>
  <c r="Q77" i="19"/>
  <c r="Q88" i="19"/>
  <c r="Q117" i="19"/>
  <c r="Q212" i="24"/>
  <c r="Q212" i="28" s="1"/>
  <c r="S212" i="28" s="1"/>
  <c r="Q179" i="24"/>
  <c r="Q179" i="28" s="1"/>
  <c r="S179" i="28" s="1"/>
  <c r="Q42" i="19"/>
  <c r="Q38" i="19"/>
  <c r="Q175" i="24"/>
  <c r="Q175" i="28" s="1"/>
  <c r="S175" i="28" s="1"/>
  <c r="Q107" i="19"/>
  <c r="Q68" i="19"/>
  <c r="Q25" i="18"/>
  <c r="Q244" i="24"/>
  <c r="Q244" i="28" s="1"/>
  <c r="S244" i="28" s="1"/>
  <c r="Q58" i="19"/>
  <c r="Q161" i="24"/>
  <c r="Q161" i="28" s="1"/>
  <c r="S161" i="28" s="1"/>
  <c r="Q24" i="19"/>
  <c r="Q95" i="19"/>
  <c r="Q194" i="24"/>
  <c r="Q194" i="28" s="1"/>
  <c r="S194" i="28" s="1"/>
  <c r="Q56" i="19"/>
  <c r="Q64" i="19"/>
  <c r="Q75" i="19"/>
  <c r="Q22" i="18"/>
  <c r="Q241" i="24"/>
  <c r="Q241" i="28" s="1"/>
  <c r="S241" i="28" s="1"/>
  <c r="Q130" i="24"/>
  <c r="Q130" i="28" s="1"/>
  <c r="S130" i="28" s="1"/>
  <c r="Q168" i="24"/>
  <c r="Q168" i="28" s="1"/>
  <c r="S168" i="28" s="1"/>
  <c r="Q31" i="19"/>
  <c r="Q16" i="19"/>
  <c r="Q153" i="24"/>
  <c r="Q153" i="28" s="1"/>
  <c r="S153" i="28" s="1"/>
  <c r="Q49" i="19"/>
  <c r="Q26" i="19"/>
  <c r="Q163" i="24"/>
  <c r="Q163" i="28" s="1"/>
  <c r="S163" i="28" s="1"/>
  <c r="Q53" i="19"/>
  <c r="Q63" i="19"/>
  <c r="Q106" i="19"/>
  <c r="Q90" i="19"/>
  <c r="Q80" i="19"/>
  <c r="Q73" i="19"/>
  <c r="Q98" i="19"/>
  <c r="Q197" i="24"/>
  <c r="Q197" i="28" s="1"/>
  <c r="S197" i="28" s="1"/>
  <c r="Q66" i="19"/>
  <c r="Q235" i="24"/>
  <c r="Q235" i="28" s="1"/>
  <c r="S235" i="28" s="1"/>
  <c r="Q16" i="18"/>
  <c r="Q51" i="19"/>
  <c r="Q28" i="19"/>
  <c r="Q165" i="24"/>
  <c r="Q165" i="28" s="1"/>
  <c r="S165" i="28" s="1"/>
  <c r="Q176" i="24"/>
  <c r="Q176" i="28" s="1"/>
  <c r="S176" i="28" s="1"/>
  <c r="Q39" i="19"/>
  <c r="Q169" i="24"/>
  <c r="Q169" i="28" s="1"/>
  <c r="S169" i="28" s="1"/>
  <c r="Q32" i="19"/>
  <c r="Q69" i="19"/>
  <c r="Q74" i="19"/>
  <c r="Q67" i="19"/>
  <c r="Q70" i="19"/>
  <c r="Q91" i="19"/>
  <c r="Q11" i="18"/>
  <c r="Q230" i="24"/>
  <c r="Q230" i="28" s="1"/>
  <c r="S230" i="28" s="1"/>
  <c r="Q259" i="24"/>
  <c r="Q259" i="28" s="1"/>
  <c r="S259" i="28" s="1"/>
  <c r="Q40" i="18"/>
  <c r="Q174" i="24"/>
  <c r="Q174" i="28" s="1"/>
  <c r="S174" i="28" s="1"/>
  <c r="Q37" i="19"/>
  <c r="Q138" i="24"/>
  <c r="Q138" i="28" s="1"/>
  <c r="S138" i="28" s="1"/>
  <c r="Q57" i="19"/>
  <c r="Q171" i="24"/>
  <c r="Q171" i="28" s="1"/>
  <c r="S171" i="28" s="1"/>
  <c r="Q34" i="19"/>
  <c r="Q92" i="19"/>
  <c r="Q30" i="19"/>
  <c r="Q167" i="24"/>
  <c r="Q167" i="28" s="1"/>
  <c r="S167" i="28" s="1"/>
  <c r="Q62" i="19"/>
  <c r="Q114" i="19"/>
  <c r="Q209" i="24"/>
  <c r="Q209" i="28" s="1"/>
  <c r="S209" i="28" s="1"/>
  <c r="Q214" i="24"/>
  <c r="Q214" i="28" s="1"/>
  <c r="S214" i="28" s="1"/>
  <c r="Q119" i="19"/>
  <c r="Q53" i="18"/>
  <c r="Q76" i="19"/>
  <c r="Q208" i="24"/>
  <c r="Q208" i="28" s="1"/>
  <c r="S208" i="28" s="1"/>
  <c r="Q113" i="19"/>
  <c r="Q122" i="19"/>
  <c r="Q217" i="24"/>
  <c r="Q217" i="28" s="1"/>
  <c r="S217" i="28" s="1"/>
  <c r="Q21" i="18"/>
  <c r="Q240" i="24"/>
  <c r="Q240" i="28" s="1"/>
  <c r="S240" i="28" s="1"/>
  <c r="Q27" i="18"/>
  <c r="Q246" i="24"/>
  <c r="Q246" i="28" s="1"/>
  <c r="S246" i="28" s="1"/>
  <c r="Q252" i="24"/>
  <c r="Q252" i="28" s="1"/>
  <c r="S252" i="28" s="1"/>
  <c r="Q33" i="18"/>
  <c r="Q255" i="24"/>
  <c r="Q255" i="28" s="1"/>
  <c r="S255" i="28" s="1"/>
  <c r="Q36" i="18"/>
  <c r="Q50" i="18"/>
  <c r="Q278" i="24"/>
  <c r="Q278" i="28" s="1"/>
  <c r="S278" i="28" s="1"/>
  <c r="Q97" i="18"/>
  <c r="Q95" i="18"/>
  <c r="Q276" i="24"/>
  <c r="Q276" i="28" s="1"/>
  <c r="S276" i="28" s="1"/>
  <c r="Q126" i="24"/>
  <c r="Q126" i="28" s="1"/>
  <c r="S126" i="28" s="1"/>
  <c r="Q123" i="19"/>
  <c r="Q218" i="24"/>
  <c r="Q218" i="28" s="1"/>
  <c r="S218" i="28" s="1"/>
  <c r="Q105" i="19"/>
  <c r="Q56" i="18"/>
  <c r="Q250" i="24"/>
  <c r="Q250" i="28" s="1"/>
  <c r="S250" i="28" s="1"/>
  <c r="Q31" i="18"/>
  <c r="Q253" i="24"/>
  <c r="Q253" i="28" s="1"/>
  <c r="S253" i="28" s="1"/>
  <c r="Q34" i="18"/>
  <c r="Q79" i="18"/>
  <c r="Q77" i="18"/>
  <c r="Q152" i="24"/>
  <c r="Q152" i="28" s="1"/>
  <c r="S152" i="28" s="1"/>
  <c r="Q15" i="19"/>
  <c r="Q17" i="19"/>
  <c r="Q154" i="24"/>
  <c r="Q154" i="28" s="1"/>
  <c r="S154" i="28" s="1"/>
  <c r="Q17" i="18"/>
  <c r="Q236" i="24"/>
  <c r="Q236" i="28" s="1"/>
  <c r="S236" i="28" s="1"/>
  <c r="Q51" i="18"/>
  <c r="Q63" i="18"/>
  <c r="Q248" i="24"/>
  <c r="Q248" i="28" s="1"/>
  <c r="S248" i="28" s="1"/>
  <c r="Q29" i="18"/>
  <c r="Q74" i="18"/>
  <c r="Q70" i="18"/>
  <c r="Q210" i="24"/>
  <c r="Q210" i="28" s="1"/>
  <c r="S210" i="28" s="1"/>
  <c r="Q115" i="19"/>
  <c r="Q234" i="24"/>
  <c r="Q234" i="28" s="1"/>
  <c r="S234" i="28" s="1"/>
  <c r="Q15" i="18"/>
  <c r="Q18" i="18"/>
  <c r="Q237" i="24"/>
  <c r="Q237" i="28" s="1"/>
  <c r="S237" i="28" s="1"/>
  <c r="Q251" i="24"/>
  <c r="Q251" i="28" s="1"/>
  <c r="S251" i="28" s="1"/>
  <c r="Q32" i="18"/>
  <c r="Q254" i="24"/>
  <c r="Q254" i="28" s="1"/>
  <c r="S254" i="28" s="1"/>
  <c r="Q35" i="18"/>
  <c r="Q260" i="24"/>
  <c r="Q260" i="28" s="1"/>
  <c r="S260" i="28" s="1"/>
  <c r="Q41" i="18"/>
  <c r="Q66" i="18"/>
  <c r="Q49" i="18"/>
  <c r="Q104" i="18"/>
  <c r="Q61" i="18"/>
  <c r="Q290" i="24"/>
  <c r="Q290" i="28" s="1"/>
  <c r="S290" i="28" s="1"/>
  <c r="Q113" i="18"/>
  <c r="Q65" i="18"/>
  <c r="Q211" i="24"/>
  <c r="Q211" i="28" s="1"/>
  <c r="S211" i="28" s="1"/>
  <c r="Q116" i="19"/>
  <c r="Q238" i="24"/>
  <c r="Q238" i="28" s="1"/>
  <c r="S238" i="28" s="1"/>
  <c r="Q19" i="18"/>
  <c r="Q213" i="24"/>
  <c r="Q213" i="28" s="1"/>
  <c r="S213" i="28" s="1"/>
  <c r="Q118" i="19"/>
  <c r="Q229" i="24"/>
  <c r="Q229" i="28" s="1"/>
  <c r="S229" i="28" s="1"/>
  <c r="Q10" i="18"/>
  <c r="Q30" i="18"/>
  <c r="Q249" i="24"/>
  <c r="Q249" i="28" s="1"/>
  <c r="S249" i="28" s="1"/>
  <c r="Q258" i="24"/>
  <c r="Q258" i="28" s="1"/>
  <c r="S258" i="28" s="1"/>
  <c r="Q39" i="18"/>
  <c r="Q261" i="24"/>
  <c r="Q261" i="28" s="1"/>
  <c r="S261" i="28" s="1"/>
  <c r="Q42" i="18"/>
  <c r="Q76" i="18"/>
  <c r="Q92" i="18"/>
  <c r="Q90" i="18"/>
  <c r="Q78" i="18"/>
  <c r="Q81" i="18"/>
  <c r="Q256" i="24"/>
  <c r="Q256" i="28" s="1"/>
  <c r="S256" i="28" s="1"/>
  <c r="Q37" i="18"/>
  <c r="Q82" i="18"/>
  <c r="Q80" i="18"/>
  <c r="Q91" i="18"/>
  <c r="Q277" i="24"/>
  <c r="Q277" i="28" s="1"/>
  <c r="S277" i="28" s="1"/>
  <c r="Q96" i="18"/>
  <c r="Q114" i="18"/>
  <c r="Q291" i="24"/>
  <c r="Q291" i="28" s="1"/>
  <c r="S291" i="28" s="1"/>
  <c r="Q81" i="19"/>
  <c r="Q28" i="18"/>
  <c r="Q247" i="24"/>
  <c r="Q247" i="28" s="1"/>
  <c r="S247" i="28" s="1"/>
  <c r="Q245" i="24"/>
  <c r="Q245" i="28" s="1"/>
  <c r="S245" i="28" s="1"/>
  <c r="Q26" i="18"/>
  <c r="Q24" i="18"/>
  <c r="Q243" i="24"/>
  <c r="Q243" i="28" s="1"/>
  <c r="S243" i="28" s="1"/>
  <c r="Q262" i="24"/>
  <c r="Q262" i="28" s="1"/>
  <c r="S262" i="28" s="1"/>
  <c r="Q43" i="18"/>
  <c r="Q89" i="18"/>
  <c r="Q54" i="18"/>
  <c r="Q57" i="18"/>
  <c r="Q242" i="24"/>
  <c r="Q242" i="28" s="1"/>
  <c r="S242" i="28" s="1"/>
  <c r="Q23" i="18"/>
  <c r="Q69" i="18"/>
  <c r="Q67" i="18"/>
  <c r="Q75" i="18"/>
  <c r="Q88" i="18"/>
  <c r="Q104" i="19"/>
  <c r="Q215" i="24"/>
  <c r="Q215" i="28" s="1"/>
  <c r="S215" i="28" s="1"/>
  <c r="Q120" i="19"/>
  <c r="Q233" i="24"/>
  <c r="Q233" i="28" s="1"/>
  <c r="S233" i="28" s="1"/>
  <c r="Q14" i="18"/>
  <c r="Q121" i="19"/>
  <c r="Q216" i="24"/>
  <c r="Q216" i="28" s="1"/>
  <c r="S216" i="28" s="1"/>
  <c r="Q20" i="18"/>
  <c r="Q239" i="24"/>
  <c r="Q239" i="28" s="1"/>
  <c r="S239" i="28" s="1"/>
  <c r="Q257" i="24"/>
  <c r="Q257" i="28" s="1"/>
  <c r="S257" i="28" s="1"/>
  <c r="Q38" i="18"/>
  <c r="Q52" i="18"/>
  <c r="Q55" i="18"/>
  <c r="Q107" i="18"/>
  <c r="Q64" i="18"/>
  <c r="Q105" i="18"/>
  <c r="Q62" i="18"/>
  <c r="Q106" i="18"/>
  <c r="Q21" i="19"/>
  <c r="Q158" i="24"/>
  <c r="Q158" i="28" s="1"/>
  <c r="S158" i="28" s="1"/>
  <c r="Q25" i="19"/>
  <c r="Q162" i="24"/>
  <c r="Q162" i="28" s="1"/>
  <c r="S162" i="28" s="1"/>
  <c r="Q137" i="24"/>
  <c r="Q137" i="28" s="1"/>
  <c r="S137" i="28" s="1"/>
  <c r="Q118" i="24"/>
  <c r="Q118" i="28" s="1"/>
  <c r="S118" i="28" s="1"/>
  <c r="Q170" i="24"/>
  <c r="Q170" i="28" s="1"/>
  <c r="S170" i="28" s="1"/>
  <c r="Q33" i="19"/>
  <c r="Q139" i="24"/>
  <c r="Q139" i="28" s="1"/>
  <c r="S139" i="28" s="1"/>
  <c r="Q279" i="24"/>
  <c r="Q279" i="28" s="1"/>
  <c r="S279" i="28" s="1"/>
  <c r="Q98" i="18"/>
  <c r="Q58" i="18"/>
  <c r="Q127" i="24"/>
  <c r="Q127" i="28" s="1"/>
  <c r="S127" i="28" s="1"/>
  <c r="Q156" i="24"/>
  <c r="Q156" i="28" s="1"/>
  <c r="S156" i="28" s="1"/>
  <c r="Q19" i="19"/>
  <c r="Q97" i="19"/>
  <c r="Q196" i="24"/>
  <c r="Q196" i="28" s="1"/>
  <c r="S196" i="28" s="1"/>
  <c r="Q132" i="24"/>
  <c r="Q132" i="28" s="1"/>
  <c r="S132" i="28" s="1"/>
  <c r="Q113" i="24"/>
  <c r="Q113" i="28" s="1"/>
  <c r="S113" i="28" s="1"/>
  <c r="Q79" i="19"/>
  <c r="Q115" i="24"/>
  <c r="Q115" i="28" s="1"/>
  <c r="S115" i="28" s="1"/>
  <c r="Q141" i="24"/>
  <c r="Q141" i="28" s="1"/>
  <c r="S141" i="28" s="1"/>
  <c r="Q14" i="19"/>
  <c r="Q151" i="24"/>
  <c r="Q151" i="28" s="1"/>
  <c r="S151" i="28" s="1"/>
  <c r="Q134" i="24"/>
  <c r="Q134" i="28" s="1"/>
  <c r="S134" i="28" s="1"/>
  <c r="Q120" i="24"/>
  <c r="Q120" i="28" s="1"/>
  <c r="S120" i="28" s="1"/>
  <c r="Q11" i="19"/>
  <c r="Q148" i="24"/>
  <c r="Q148" i="28" s="1"/>
  <c r="S148" i="28" s="1"/>
  <c r="Q155" i="24"/>
  <c r="Q155" i="28" s="1"/>
  <c r="S155" i="28" s="1"/>
  <c r="Q18" i="19"/>
  <c r="Q133" i="24"/>
  <c r="Q133" i="28" s="1"/>
  <c r="S133" i="28" s="1"/>
  <c r="Q129" i="24"/>
  <c r="Q129" i="28" s="1"/>
  <c r="S129" i="28" s="1"/>
  <c r="Q27" i="19"/>
  <c r="Q164" i="24"/>
  <c r="Q164" i="28" s="1"/>
  <c r="S164" i="28" s="1"/>
  <c r="Q131" i="24"/>
  <c r="Q131" i="28" s="1"/>
  <c r="S131" i="28" s="1"/>
  <c r="Q68" i="18"/>
  <c r="Q73" i="18"/>
  <c r="Q119" i="24"/>
  <c r="Q119" i="28" s="1"/>
  <c r="S119" i="28" s="1"/>
  <c r="Q124" i="24"/>
  <c r="Q124" i="28" s="1"/>
  <c r="S124" i="28" s="1"/>
  <c r="Q157" i="24"/>
  <c r="Q157" i="28" s="1"/>
  <c r="S157" i="28" s="1"/>
  <c r="Q20" i="19"/>
  <c r="Q136" i="24"/>
  <c r="Q136" i="28" s="1"/>
  <c r="S136" i="28" s="1"/>
  <c r="Q112" i="24"/>
  <c r="Q112" i="28" s="1"/>
  <c r="S112" i="28" s="1"/>
  <c r="Q135" i="24"/>
  <c r="Q135" i="28" s="1"/>
  <c r="S135" i="28" s="1"/>
  <c r="Q178" i="24"/>
  <c r="Q178" i="28" s="1"/>
  <c r="S178" i="28" s="1"/>
  <c r="Q41" i="19"/>
  <c r="Q140" i="24"/>
  <c r="Q140" i="28" s="1"/>
  <c r="S140" i="28" s="1"/>
  <c r="Q121" i="24"/>
  <c r="Q121" i="28" s="1"/>
  <c r="S121" i="28" s="1"/>
  <c r="Q123" i="24"/>
  <c r="Q123" i="28" s="1"/>
  <c r="S123" i="28" s="1"/>
  <c r="Q159" i="24"/>
  <c r="Q159" i="28" s="1"/>
  <c r="S159" i="28" s="1"/>
  <c r="Q22" i="19"/>
  <c r="Q166" i="24"/>
  <c r="Q166" i="28" s="1"/>
  <c r="S166" i="28" s="1"/>
  <c r="Q29" i="19"/>
  <c r="Q54" i="19"/>
  <c r="Q116" i="24"/>
  <c r="Q116" i="28" s="1"/>
  <c r="S116" i="28" s="1"/>
  <c r="Q10" i="19"/>
  <c r="Q147" i="24"/>
  <c r="Q147" i="28" s="1"/>
  <c r="S147" i="28" s="1"/>
  <c r="Q128" i="24"/>
  <c r="Q128" i="28" s="1"/>
  <c r="S128" i="28" s="1"/>
  <c r="Q117" i="24"/>
  <c r="Q117" i="28" s="1"/>
  <c r="S117" i="28" s="1"/>
  <c r="Q125" i="24"/>
  <c r="Q125" i="28" s="1"/>
  <c r="S125" i="28" s="1"/>
  <c r="AL55" i="19"/>
  <c r="AL114" i="24"/>
  <c r="BX114" i="28" s="1"/>
  <c r="BZ114" i="28" s="1"/>
  <c r="AL160" i="24"/>
  <c r="BX160" i="28" s="1"/>
  <c r="BZ160" i="28" s="1"/>
  <c r="AL23" i="19"/>
  <c r="AL50" i="19"/>
  <c r="AL180" i="24"/>
  <c r="BX180" i="28" s="1"/>
  <c r="BZ180" i="28" s="1"/>
  <c r="AL43" i="19"/>
  <c r="AL61" i="19"/>
  <c r="AL212" i="14"/>
  <c r="AL78" i="19"/>
  <c r="AL89" i="19"/>
  <c r="AL195" i="24"/>
  <c r="BX195" i="28" s="1"/>
  <c r="BZ195" i="28" s="1"/>
  <c r="AL96" i="19"/>
  <c r="AL122" i="24"/>
  <c r="BX122" i="28" s="1"/>
  <c r="BZ122" i="28" s="1"/>
  <c r="AL35" i="19"/>
  <c r="AL172" i="24"/>
  <c r="BX172" i="28" s="1"/>
  <c r="BZ172" i="28" s="1"/>
  <c r="AL65" i="19"/>
  <c r="AL36" i="19"/>
  <c r="AL173" i="24"/>
  <c r="BX173" i="28" s="1"/>
  <c r="BZ173" i="28" s="1"/>
  <c r="AL52" i="19"/>
  <c r="AL40" i="19"/>
  <c r="AL177" i="24"/>
  <c r="BX177" i="28" s="1"/>
  <c r="BZ177" i="28" s="1"/>
  <c r="AL82" i="19"/>
  <c r="AL77" i="19"/>
  <c r="AL88" i="19"/>
  <c r="AL239" i="14"/>
  <c r="AL117" i="19"/>
  <c r="AL212" i="24"/>
  <c r="BX212" i="28" s="1"/>
  <c r="BZ212" i="28" s="1"/>
  <c r="AL179" i="24"/>
  <c r="BX179" i="28" s="1"/>
  <c r="BZ179" i="28" s="1"/>
  <c r="AL42" i="19"/>
  <c r="AL38" i="19"/>
  <c r="AL175" i="24"/>
  <c r="BX175" i="28" s="1"/>
  <c r="BZ175" i="28" s="1"/>
  <c r="AL107" i="19"/>
  <c r="AL68" i="19"/>
  <c r="AL244" i="24"/>
  <c r="BX244" i="28" s="1"/>
  <c r="BZ244" i="28" s="1"/>
  <c r="AL25" i="18"/>
  <c r="AL58" i="19"/>
  <c r="AL161" i="24"/>
  <c r="BX161" i="28" s="1"/>
  <c r="BZ161" i="28" s="1"/>
  <c r="AL24" i="19"/>
  <c r="AL194" i="24"/>
  <c r="BX194" i="28" s="1"/>
  <c r="BZ194" i="28" s="1"/>
  <c r="AL246" i="14"/>
  <c r="AL95" i="19"/>
  <c r="AL56" i="19"/>
  <c r="AL64" i="19"/>
  <c r="AL75" i="19"/>
  <c r="AL241" i="24"/>
  <c r="BX241" i="28" s="1"/>
  <c r="BZ241" i="28" s="1"/>
  <c r="AL22" i="18"/>
  <c r="AL130" i="24"/>
  <c r="BX130" i="28" s="1"/>
  <c r="BZ130" i="28" s="1"/>
  <c r="AL31" i="19"/>
  <c r="AL168" i="24"/>
  <c r="BX168" i="28" s="1"/>
  <c r="BZ168" i="28" s="1"/>
  <c r="AL153" i="24"/>
  <c r="BX153" i="28" s="1"/>
  <c r="BZ153" i="28" s="1"/>
  <c r="AL16" i="19"/>
  <c r="AL200" i="14"/>
  <c r="AL49" i="19"/>
  <c r="AL26" i="19"/>
  <c r="AL163" i="24"/>
  <c r="BX163" i="28" s="1"/>
  <c r="BZ163" i="28" s="1"/>
  <c r="AL53" i="19"/>
  <c r="AL63" i="19"/>
  <c r="AL106" i="19"/>
  <c r="AL90" i="19"/>
  <c r="AL80" i="19"/>
  <c r="AL224" i="14"/>
  <c r="AL73" i="19"/>
  <c r="AL98" i="19"/>
  <c r="AL197" i="24"/>
  <c r="BX197" i="28" s="1"/>
  <c r="BZ197" i="28" s="1"/>
  <c r="AL66" i="19"/>
  <c r="AL235" i="24"/>
  <c r="BX235" i="28" s="1"/>
  <c r="BZ235" i="28" s="1"/>
  <c r="AL16" i="18"/>
  <c r="AL51" i="19"/>
  <c r="AL165" i="24"/>
  <c r="BX165" i="28" s="1"/>
  <c r="BZ165" i="28" s="1"/>
  <c r="AL28" i="19"/>
  <c r="AL176" i="24"/>
  <c r="BX176" i="28" s="1"/>
  <c r="BZ176" i="28" s="1"/>
  <c r="AL39" i="19"/>
  <c r="AL169" i="24"/>
  <c r="BX169" i="28" s="1"/>
  <c r="BZ169" i="28" s="1"/>
  <c r="AL32" i="19"/>
  <c r="AL69" i="19"/>
  <c r="AL74" i="19"/>
  <c r="AL67" i="19"/>
  <c r="AL70" i="19"/>
  <c r="AL91" i="19"/>
  <c r="AL230" i="24"/>
  <c r="BX230" i="28" s="1"/>
  <c r="BZ230" i="28" s="1"/>
  <c r="AL11" i="18"/>
  <c r="AL259" i="24"/>
  <c r="BX259" i="28" s="1"/>
  <c r="BZ259" i="28" s="1"/>
  <c r="AL40" i="18"/>
  <c r="AL174" i="24"/>
  <c r="BX174" i="28" s="1"/>
  <c r="BZ174" i="28" s="1"/>
  <c r="AL37" i="19"/>
  <c r="AL138" i="24"/>
  <c r="BX138" i="28" s="1"/>
  <c r="BZ138" i="28" s="1"/>
  <c r="AL57" i="19"/>
  <c r="AL34" i="19"/>
  <c r="AL171" i="24"/>
  <c r="BX171" i="28" s="1"/>
  <c r="BZ171" i="28" s="1"/>
  <c r="AL92" i="19"/>
  <c r="AL167" i="24"/>
  <c r="BX167" i="28" s="1"/>
  <c r="BZ167" i="28" s="1"/>
  <c r="AL30" i="19"/>
  <c r="AL62" i="19"/>
  <c r="AL114" i="19"/>
  <c r="AL209" i="24"/>
  <c r="BX209" i="28" s="1"/>
  <c r="BZ209" i="28" s="1"/>
  <c r="AL119" i="19"/>
  <c r="AL214" i="24"/>
  <c r="BX214" i="28" s="1"/>
  <c r="BZ214" i="28" s="1"/>
  <c r="AL53" i="18"/>
  <c r="AL76" i="19"/>
  <c r="AL113" i="19"/>
  <c r="AL264" i="14"/>
  <c r="AL278" i="14"/>
  <c r="AL208" i="24"/>
  <c r="BX208" i="28" s="1"/>
  <c r="BZ208" i="28" s="1"/>
  <c r="AL122" i="19"/>
  <c r="AL217" i="24"/>
  <c r="BX217" i="28" s="1"/>
  <c r="BZ217" i="28" s="1"/>
  <c r="AL240" i="24"/>
  <c r="BX240" i="28" s="1"/>
  <c r="BZ240" i="28" s="1"/>
  <c r="AL21" i="18"/>
  <c r="AL27" i="18"/>
  <c r="AL246" i="24"/>
  <c r="BX246" i="28" s="1"/>
  <c r="BZ246" i="28" s="1"/>
  <c r="AL252" i="24"/>
  <c r="BX252" i="28" s="1"/>
  <c r="BZ252" i="28" s="1"/>
  <c r="AL33" i="18"/>
  <c r="AL255" i="24"/>
  <c r="BX255" i="28" s="1"/>
  <c r="BZ255" i="28" s="1"/>
  <c r="AL36" i="18"/>
  <c r="AL50" i="18"/>
  <c r="AL278" i="24"/>
  <c r="BX278" i="28" s="1"/>
  <c r="BZ278" i="28" s="1"/>
  <c r="AL97" i="18"/>
  <c r="AL276" i="24"/>
  <c r="BX276" i="28" s="1"/>
  <c r="BZ276" i="28" s="1"/>
  <c r="AL95" i="18"/>
  <c r="AL370" i="14"/>
  <c r="AL126" i="24"/>
  <c r="BX126" i="28" s="1"/>
  <c r="BZ126" i="28" s="1"/>
  <c r="AL218" i="24"/>
  <c r="BX218" i="28" s="1"/>
  <c r="BZ218" i="28" s="1"/>
  <c r="AL123" i="19"/>
  <c r="AL105" i="19"/>
  <c r="AL56" i="18"/>
  <c r="AL250" i="24"/>
  <c r="BX250" i="28" s="1"/>
  <c r="BZ250" i="28" s="1"/>
  <c r="AL31" i="18"/>
  <c r="AL253" i="24"/>
  <c r="BX253" i="28" s="1"/>
  <c r="BZ253" i="28" s="1"/>
  <c r="AL34" i="18"/>
  <c r="AL79" i="18"/>
  <c r="AL77" i="18"/>
  <c r="AL15" i="19"/>
  <c r="AL152" i="24"/>
  <c r="BX152" i="28" s="1"/>
  <c r="BZ152" i="28" s="1"/>
  <c r="AL17" i="19"/>
  <c r="AL154" i="24"/>
  <c r="BX154" i="28" s="1"/>
  <c r="BZ154" i="28" s="1"/>
  <c r="AL236" i="24"/>
  <c r="BX236" i="28" s="1"/>
  <c r="BZ236" i="28" s="1"/>
  <c r="AL17" i="18"/>
  <c r="AL51" i="18"/>
  <c r="AL63" i="18"/>
  <c r="AL29" i="18"/>
  <c r="AL248" i="24"/>
  <c r="BX248" i="28" s="1"/>
  <c r="BZ248" i="28" s="1"/>
  <c r="AL74" i="18"/>
  <c r="AL70" i="18"/>
  <c r="AL115" i="19"/>
  <c r="AL210" i="24"/>
  <c r="BX210" i="28" s="1"/>
  <c r="BZ210" i="28" s="1"/>
  <c r="AL15" i="18"/>
  <c r="AL234" i="24"/>
  <c r="BX234" i="28" s="1"/>
  <c r="BZ234" i="28" s="1"/>
  <c r="AL18" i="18"/>
  <c r="AL237" i="24"/>
  <c r="BX237" i="28" s="1"/>
  <c r="BZ237" i="28" s="1"/>
  <c r="AL251" i="24"/>
  <c r="BX251" i="28" s="1"/>
  <c r="BZ251" i="28" s="1"/>
  <c r="AL32" i="18"/>
  <c r="AL254" i="24"/>
  <c r="BX254" i="28" s="1"/>
  <c r="BZ254" i="28" s="1"/>
  <c r="AL35" i="18"/>
  <c r="AL41" i="18"/>
  <c r="AL260" i="24"/>
  <c r="BX260" i="28" s="1"/>
  <c r="BZ260" i="28" s="1"/>
  <c r="AL66" i="18"/>
  <c r="AL49" i="18"/>
  <c r="AL324" i="14"/>
  <c r="AL379" i="14"/>
  <c r="AL104" i="18"/>
  <c r="AL336" i="14"/>
  <c r="AL61" i="18"/>
  <c r="AL113" i="18"/>
  <c r="AL388" i="14"/>
  <c r="AL290" i="24"/>
  <c r="BX290" i="28" s="1"/>
  <c r="BZ290" i="28" s="1"/>
  <c r="AL65" i="18"/>
  <c r="AL116" i="19"/>
  <c r="AL211" i="24"/>
  <c r="BX211" i="28" s="1"/>
  <c r="BZ211" i="28" s="1"/>
  <c r="AL238" i="24"/>
  <c r="BX238" i="28" s="1"/>
  <c r="BZ238" i="28" s="1"/>
  <c r="AL19" i="18"/>
  <c r="AL118" i="19"/>
  <c r="AL213" i="24"/>
  <c r="BX213" i="28" s="1"/>
  <c r="BZ213" i="28" s="1"/>
  <c r="AL386" i="14"/>
  <c r="AL393" i="14"/>
  <c r="AL377" i="14"/>
  <c r="AL229" i="24"/>
  <c r="BX229" i="28" s="1"/>
  <c r="BZ229" i="28" s="1"/>
  <c r="AL322" i="14"/>
  <c r="AL10" i="18"/>
  <c r="AL285" i="14"/>
  <c r="AL361" i="14"/>
  <c r="AL30" i="18"/>
  <c r="AL249" i="24"/>
  <c r="BX249" i="28" s="1"/>
  <c r="BZ249" i="28" s="1"/>
  <c r="AL39" i="18"/>
  <c r="AL258" i="24"/>
  <c r="BX258" i="28" s="1"/>
  <c r="BZ258" i="28" s="1"/>
  <c r="AL261" i="24"/>
  <c r="BX261" i="28" s="1"/>
  <c r="BZ261" i="28" s="1"/>
  <c r="AL42" i="18"/>
  <c r="AL76" i="18"/>
  <c r="AL92" i="18"/>
  <c r="AL90" i="18"/>
  <c r="AL78" i="18"/>
  <c r="AL81" i="18"/>
  <c r="AL256" i="24"/>
  <c r="BX256" i="28" s="1"/>
  <c r="BZ256" i="28" s="1"/>
  <c r="AL37" i="18"/>
  <c r="AL82" i="18"/>
  <c r="AL80" i="18"/>
  <c r="AL91" i="18"/>
  <c r="AL96" i="18"/>
  <c r="AL277" i="24"/>
  <c r="BX277" i="28" s="1"/>
  <c r="BZ277" i="28" s="1"/>
  <c r="AL114" i="18"/>
  <c r="AL291" i="24"/>
  <c r="BX291" i="28" s="1"/>
  <c r="BZ291" i="28" s="1"/>
  <c r="AL81" i="19"/>
  <c r="AL28" i="18"/>
  <c r="AL247" i="24"/>
  <c r="BX247" i="28" s="1"/>
  <c r="BZ247" i="28" s="1"/>
  <c r="AL245" i="24"/>
  <c r="BX245" i="28" s="1"/>
  <c r="BZ245" i="28" s="1"/>
  <c r="AL26" i="18"/>
  <c r="AL24" i="18"/>
  <c r="AL243" i="24"/>
  <c r="BX243" i="28" s="1"/>
  <c r="BZ243" i="28" s="1"/>
  <c r="AL43" i="18"/>
  <c r="AL262" i="24"/>
  <c r="BX262" i="28" s="1"/>
  <c r="BZ262" i="28" s="1"/>
  <c r="AL89" i="18"/>
  <c r="AL54" i="18"/>
  <c r="AL57" i="18"/>
  <c r="AL23" i="18"/>
  <c r="AL242" i="24"/>
  <c r="BX242" i="28" s="1"/>
  <c r="BZ242" i="28" s="1"/>
  <c r="AL69" i="18"/>
  <c r="AL67" i="18"/>
  <c r="AL75" i="18"/>
  <c r="AL88" i="18"/>
  <c r="AL363" i="14"/>
  <c r="AL104" i="19"/>
  <c r="AL255" i="14"/>
  <c r="AL488" i="14" s="1"/>
  <c r="AL215" i="24"/>
  <c r="BX215" i="28" s="1"/>
  <c r="BZ215" i="28" s="1"/>
  <c r="AL120" i="19"/>
  <c r="AL233" i="24"/>
  <c r="BX233" i="28" s="1"/>
  <c r="BZ233" i="28" s="1"/>
  <c r="AL14" i="18"/>
  <c r="AL289" i="14"/>
  <c r="AL121" i="19"/>
  <c r="AL216" i="24"/>
  <c r="BX216" i="28" s="1"/>
  <c r="BZ216" i="28" s="1"/>
  <c r="AL239" i="24"/>
  <c r="BX239" i="28" s="1"/>
  <c r="BZ239" i="28" s="1"/>
  <c r="AL20" i="18"/>
  <c r="AL38" i="18"/>
  <c r="AL257" i="24"/>
  <c r="BX257" i="28" s="1"/>
  <c r="BZ257" i="28" s="1"/>
  <c r="AL52" i="18"/>
  <c r="AL55" i="18"/>
  <c r="AL107" i="18"/>
  <c r="AL64" i="18"/>
  <c r="AL105" i="18"/>
  <c r="AL62" i="18"/>
  <c r="AL106" i="18"/>
  <c r="AL158" i="24"/>
  <c r="BX158" i="28" s="1"/>
  <c r="BZ158" i="28" s="1"/>
  <c r="AL21" i="19"/>
  <c r="AL25" i="19"/>
  <c r="AL162" i="24"/>
  <c r="BX162" i="28" s="1"/>
  <c r="BZ162" i="28" s="1"/>
  <c r="AL137" i="24"/>
  <c r="BX137" i="28" s="1"/>
  <c r="BZ137" i="28" s="1"/>
  <c r="AL118" i="24"/>
  <c r="BX118" i="28" s="1"/>
  <c r="BZ118" i="28" s="1"/>
  <c r="AL33" i="19"/>
  <c r="AL170" i="24"/>
  <c r="BX170" i="28" s="1"/>
  <c r="BZ170" i="28" s="1"/>
  <c r="AL139" i="24"/>
  <c r="BX139" i="28" s="1"/>
  <c r="BZ139" i="28" s="1"/>
  <c r="AL98" i="18"/>
  <c r="AL279" i="24"/>
  <c r="BX279" i="28" s="1"/>
  <c r="BZ279" i="28" s="1"/>
  <c r="AL58" i="18"/>
  <c r="AL127" i="24"/>
  <c r="BX127" i="28" s="1"/>
  <c r="BZ127" i="28" s="1"/>
  <c r="AL19" i="19"/>
  <c r="AL156" i="24"/>
  <c r="BX156" i="28" s="1"/>
  <c r="BZ156" i="28" s="1"/>
  <c r="AL196" i="24"/>
  <c r="BX196" i="28" s="1"/>
  <c r="BZ196" i="28" s="1"/>
  <c r="AL97" i="19"/>
  <c r="AL132" i="24"/>
  <c r="BX132" i="28" s="1"/>
  <c r="BZ132" i="28" s="1"/>
  <c r="AL113" i="24"/>
  <c r="BX113" i="28" s="1"/>
  <c r="BZ113" i="28" s="1"/>
  <c r="AL79" i="19"/>
  <c r="AL115" i="24"/>
  <c r="BX115" i="28" s="1"/>
  <c r="BZ115" i="28" s="1"/>
  <c r="AL141" i="24"/>
  <c r="BX141" i="28" s="1"/>
  <c r="BZ141" i="28" s="1"/>
  <c r="AL151" i="24"/>
  <c r="BX151" i="28" s="1"/>
  <c r="BZ151" i="28" s="1"/>
  <c r="AL165" i="14"/>
  <c r="AL14" i="19"/>
  <c r="AL134" i="24"/>
  <c r="BX134" i="28" s="1"/>
  <c r="BZ134" i="28" s="1"/>
  <c r="AL120" i="24"/>
  <c r="BX120" i="28" s="1"/>
  <c r="BZ120" i="28" s="1"/>
  <c r="AL148" i="24"/>
  <c r="BX148" i="28" s="1"/>
  <c r="BZ148" i="28" s="1"/>
  <c r="AL11" i="19"/>
  <c r="AL18" i="19"/>
  <c r="AL155" i="24"/>
  <c r="BX155" i="28" s="1"/>
  <c r="BZ155" i="28" s="1"/>
  <c r="AL133" i="24"/>
  <c r="BX133" i="28" s="1"/>
  <c r="BZ133" i="28" s="1"/>
  <c r="AL129" i="24"/>
  <c r="BX129" i="28" s="1"/>
  <c r="BZ129" i="28" s="1"/>
  <c r="AL164" i="24"/>
  <c r="BX164" i="28" s="1"/>
  <c r="BZ164" i="28" s="1"/>
  <c r="AL27" i="19"/>
  <c r="AL131" i="24"/>
  <c r="BX131" i="28" s="1"/>
  <c r="BZ131" i="28" s="1"/>
  <c r="AL68" i="18"/>
  <c r="AL348" i="14"/>
  <c r="AL487" i="14" s="1"/>
  <c r="AL73" i="18"/>
  <c r="AL119" i="24"/>
  <c r="BX119" i="28" s="1"/>
  <c r="BZ119" i="28" s="1"/>
  <c r="AL124" i="24"/>
  <c r="BX124" i="28" s="1"/>
  <c r="BZ124" i="28" s="1"/>
  <c r="AL20" i="19"/>
  <c r="AL157" i="24"/>
  <c r="BX157" i="28" s="1"/>
  <c r="BZ157" i="28" s="1"/>
  <c r="AL118" i="14"/>
  <c r="AL136" i="24"/>
  <c r="BX136" i="28" s="1"/>
  <c r="BZ136" i="28" s="1"/>
  <c r="AL112" i="24"/>
  <c r="BX112" i="28" s="1"/>
  <c r="BZ112" i="28" s="1"/>
  <c r="AL126" i="14"/>
  <c r="AL135" i="24"/>
  <c r="BX135" i="28" s="1"/>
  <c r="BZ135" i="28" s="1"/>
  <c r="AL41" i="19"/>
  <c r="AL178" i="24"/>
  <c r="BX178" i="28" s="1"/>
  <c r="BZ178" i="28" s="1"/>
  <c r="AL140" i="24"/>
  <c r="BX140" i="28" s="1"/>
  <c r="BZ140" i="28" s="1"/>
  <c r="AL121" i="24"/>
  <c r="BX121" i="28" s="1"/>
  <c r="BZ121" i="28" s="1"/>
  <c r="AL123" i="24"/>
  <c r="BX123" i="28" s="1"/>
  <c r="BZ123" i="28" s="1"/>
  <c r="AL22" i="19"/>
  <c r="AL159" i="24"/>
  <c r="BX159" i="28" s="1"/>
  <c r="BZ159" i="28" s="1"/>
  <c r="AL166" i="24"/>
  <c r="BX166" i="28" s="1"/>
  <c r="BZ166" i="28" s="1"/>
  <c r="AL29" i="19"/>
  <c r="AL54" i="19"/>
  <c r="AL116" i="24"/>
  <c r="BX116" i="28" s="1"/>
  <c r="BZ116" i="28" s="1"/>
  <c r="AL147" i="24"/>
  <c r="BX147" i="28" s="1"/>
  <c r="BZ147" i="28" s="1"/>
  <c r="AL253" i="14"/>
  <c r="AL161" i="14"/>
  <c r="AL237" i="14"/>
  <c r="AL262" i="14"/>
  <c r="AL198" i="14"/>
  <c r="AL280" i="14"/>
  <c r="AL10" i="19"/>
  <c r="AL128" i="24"/>
  <c r="BX128" i="28" s="1"/>
  <c r="BZ128" i="28" s="1"/>
  <c r="AL117" i="24"/>
  <c r="BX117" i="28" s="1"/>
  <c r="BZ117" i="28" s="1"/>
  <c r="AL125" i="24"/>
  <c r="BX125" i="28" s="1"/>
  <c r="BZ125" i="28" s="1"/>
  <c r="AK130" i="19"/>
  <c r="AK225" i="24"/>
  <c r="BU225" i="28" s="1"/>
  <c r="BW225" i="28" s="1"/>
  <c r="AL444" i="14"/>
  <c r="AL486" i="14"/>
  <c r="AL445" i="14"/>
  <c r="AL443" i="14"/>
  <c r="AL446" i="14"/>
  <c r="BW59" i="28"/>
  <c r="BW12" i="28"/>
  <c r="BW324" i="28"/>
  <c r="BW313" i="28"/>
  <c r="BW355" i="28"/>
  <c r="BW316" i="28"/>
  <c r="BW358" i="28"/>
  <c r="BW322" i="28"/>
  <c r="AK93" i="24"/>
  <c r="BU93" i="28" s="1"/>
  <c r="BW93" i="28" s="1"/>
  <c r="AL32" i="24"/>
  <c r="BX32" i="28" s="1"/>
  <c r="BZ32" i="28" s="1"/>
  <c r="AL418" i="14"/>
  <c r="AL15" i="24"/>
  <c r="BX15" i="28" s="1"/>
  <c r="BZ15" i="28" s="1"/>
  <c r="AL401" i="14"/>
  <c r="AK299" i="24"/>
  <c r="BU299" i="28" s="1"/>
  <c r="AK397" i="14"/>
  <c r="AK11" i="20"/>
  <c r="AL12" i="14"/>
  <c r="AL414" i="14"/>
  <c r="AL28" i="24"/>
  <c r="BX28" i="28" s="1"/>
  <c r="AL31" i="24"/>
  <c r="BX31" i="28" s="1"/>
  <c r="BZ31" i="28" s="1"/>
  <c r="AL417" i="14"/>
  <c r="AL24" i="24"/>
  <c r="BX24" i="28" s="1"/>
  <c r="AL410" i="14"/>
  <c r="AL468" i="14"/>
  <c r="AL77" i="24"/>
  <c r="BX77" i="28" s="1"/>
  <c r="BZ77" i="28" s="1"/>
  <c r="AL27" i="24"/>
  <c r="BX27" i="28" s="1"/>
  <c r="AL413" i="14"/>
  <c r="AL101" i="24"/>
  <c r="BX101" i="28" s="1"/>
  <c r="BZ101" i="28" s="1"/>
  <c r="AL497" i="14"/>
  <c r="AL84" i="24"/>
  <c r="BX84" i="28" s="1"/>
  <c r="BZ84" i="28" s="1"/>
  <c r="AL475" i="14"/>
  <c r="AL44" i="24"/>
  <c r="BX44" i="28" s="1"/>
  <c r="BZ44" i="28" s="1"/>
  <c r="AL430" i="14"/>
  <c r="AL30" i="24"/>
  <c r="BX30" i="28" s="1"/>
  <c r="AL416" i="14"/>
  <c r="AL26" i="24"/>
  <c r="BX26" i="28" s="1"/>
  <c r="AL412" i="14"/>
  <c r="AL474" i="14"/>
  <c r="AL83" i="24"/>
  <c r="BX83" i="28" s="1"/>
  <c r="BZ83" i="28" s="1"/>
  <c r="AL470" i="14"/>
  <c r="AL79" i="24"/>
  <c r="BX79" i="28" s="1"/>
  <c r="BZ79" i="28" s="1"/>
  <c r="AL459" i="14"/>
  <c r="AL68" i="24"/>
  <c r="BX68" i="28" s="1"/>
  <c r="AL73" i="24"/>
  <c r="BX73" i="28" s="1"/>
  <c r="AL464" i="14"/>
  <c r="AK383" i="24"/>
  <c r="BU383" i="28" s="1"/>
  <c r="BW383" i="28" s="1"/>
  <c r="AK105" i="20"/>
  <c r="AL467" i="14"/>
  <c r="AL76" i="24"/>
  <c r="BX76" i="28" s="1"/>
  <c r="BZ76" i="28" s="1"/>
  <c r="AL407" i="14"/>
  <c r="AL21" i="24"/>
  <c r="BX21" i="28" s="1"/>
  <c r="AL46" i="24"/>
  <c r="BX46" i="28" s="1"/>
  <c r="BZ46" i="28" s="1"/>
  <c r="AL432" i="14"/>
  <c r="AL36" i="24"/>
  <c r="BX36" i="28" s="1"/>
  <c r="AL422" i="14"/>
  <c r="AL98" i="24"/>
  <c r="BX98" i="28" s="1"/>
  <c r="BZ98" i="28" s="1"/>
  <c r="AL494" i="14"/>
  <c r="AL34" i="24"/>
  <c r="BX34" i="28" s="1"/>
  <c r="AL420" i="14"/>
  <c r="AL81" i="24"/>
  <c r="BX81" i="28" s="1"/>
  <c r="BZ81" i="28" s="1"/>
  <c r="AL472" i="14"/>
  <c r="AL480" i="14"/>
  <c r="AL89" i="24"/>
  <c r="BX89" i="28" s="1"/>
  <c r="BZ89" i="28" s="1"/>
  <c r="AL42" i="24"/>
  <c r="BX42" i="28" s="1"/>
  <c r="BZ42" i="28" s="1"/>
  <c r="AL428" i="14"/>
  <c r="AL452" i="14"/>
  <c r="AL61" i="24"/>
  <c r="BX61" i="28" s="1"/>
  <c r="AL65" i="14"/>
  <c r="AL23" i="24"/>
  <c r="BX23" i="28" s="1"/>
  <c r="AL409" i="14"/>
  <c r="AL436" i="14"/>
  <c r="AL50" i="24"/>
  <c r="BX50" i="28" s="1"/>
  <c r="BZ50" i="28" s="1"/>
  <c r="AL49" i="14"/>
  <c r="AL493" i="14"/>
  <c r="AL97" i="24"/>
  <c r="BX97" i="28" s="1"/>
  <c r="BZ97" i="28" s="1"/>
  <c r="AL37" i="24"/>
  <c r="BX37" i="28" s="1"/>
  <c r="AL423" i="14"/>
  <c r="AL65" i="24"/>
  <c r="BX65" i="28" s="1"/>
  <c r="AL456" i="14"/>
  <c r="AL69" i="24"/>
  <c r="BX69" i="28" s="1"/>
  <c r="BZ69" i="28" s="1"/>
  <c r="AL460" i="14"/>
  <c r="AL87" i="24"/>
  <c r="BX87" i="28" s="1"/>
  <c r="BZ87" i="28" s="1"/>
  <c r="AL478" i="14"/>
  <c r="AJ8" i="20"/>
  <c r="AJ296" i="24"/>
  <c r="BR296" i="28" s="1"/>
  <c r="AL400" i="14"/>
  <c r="AL13" i="14"/>
  <c r="AL14" i="24"/>
  <c r="BX14" i="28" s="1"/>
  <c r="BZ14" i="28" s="1"/>
  <c r="AK64" i="20"/>
  <c r="AK347" i="24"/>
  <c r="BU347" i="28" s="1"/>
  <c r="AL41" i="24"/>
  <c r="BX41" i="28" s="1"/>
  <c r="BZ41" i="28" s="1"/>
  <c r="AL427" i="14"/>
  <c r="AK336" i="24"/>
  <c r="BU336" i="28" s="1"/>
  <c r="BW336" i="28" s="1"/>
  <c r="AK48" i="20"/>
  <c r="AL431" i="14"/>
  <c r="AL45" i="24"/>
  <c r="BX45" i="28" s="1"/>
  <c r="BZ45" i="28" s="1"/>
  <c r="AL99" i="24"/>
  <c r="BX99" i="28" s="1"/>
  <c r="BZ99" i="28" s="1"/>
  <c r="AL495" i="14"/>
  <c r="AK16" i="20"/>
  <c r="AK304" i="24"/>
  <c r="BU304" i="28" s="1"/>
  <c r="AL72" i="24"/>
  <c r="BX72" i="28" s="1"/>
  <c r="BZ72" i="28" s="1"/>
  <c r="AL463" i="14"/>
  <c r="AL51" i="24"/>
  <c r="BX51" i="28" s="1"/>
  <c r="BZ51" i="28" s="1"/>
  <c r="AL437" i="14"/>
  <c r="AL71" i="24"/>
  <c r="BX71" i="28" s="1"/>
  <c r="AL462" i="14"/>
  <c r="AL29" i="24"/>
  <c r="BX29" i="28" s="1"/>
  <c r="AL415" i="14"/>
  <c r="AL112" i="14"/>
  <c r="AK111" i="20"/>
  <c r="AK389" i="24"/>
  <c r="BU389" i="28" s="1"/>
  <c r="BW389" i="28" s="1"/>
  <c r="AL454" i="14"/>
  <c r="AL63" i="24"/>
  <c r="BX63" i="28" s="1"/>
  <c r="AL74" i="24"/>
  <c r="BX74" i="28" s="1"/>
  <c r="BZ74" i="28" s="1"/>
  <c r="AL465" i="14"/>
  <c r="AK12" i="20"/>
  <c r="AK300" i="24"/>
  <c r="BU300" i="28" s="1"/>
  <c r="BW300" i="28" s="1"/>
  <c r="AL80" i="24"/>
  <c r="BX80" i="28" s="1"/>
  <c r="AL471" i="14"/>
  <c r="AL476" i="14"/>
  <c r="AL85" i="24"/>
  <c r="BX85" i="28" s="1"/>
  <c r="BZ85" i="28" s="1"/>
  <c r="AL88" i="24"/>
  <c r="BX88" i="28" s="1"/>
  <c r="BZ88" i="28" s="1"/>
  <c r="AL479" i="14"/>
  <c r="AL442" i="14"/>
  <c r="AL55" i="14"/>
  <c r="AL82" i="24"/>
  <c r="BX82" i="28" s="1"/>
  <c r="BZ82" i="28" s="1"/>
  <c r="AL473" i="14"/>
  <c r="AL47" i="24"/>
  <c r="BX47" i="28" s="1"/>
  <c r="BZ47" i="28" s="1"/>
  <c r="AL433" i="14"/>
  <c r="AL38" i="24"/>
  <c r="BX38" i="28" s="1"/>
  <c r="BZ38" i="28" s="1"/>
  <c r="AL424" i="14"/>
  <c r="AL43" i="24"/>
  <c r="BX43" i="28" s="1"/>
  <c r="BZ43" i="28" s="1"/>
  <c r="AL429" i="14"/>
  <c r="AK342" i="24"/>
  <c r="BU342" i="28" s="1"/>
  <c r="AK54" i="20"/>
  <c r="AL404" i="14"/>
  <c r="AL18" i="24"/>
  <c r="BX18" i="28" s="1"/>
  <c r="AL17" i="14"/>
  <c r="AL439" i="14"/>
  <c r="AL53" i="24"/>
  <c r="BX53" i="28" s="1"/>
  <c r="BZ53" i="28" s="1"/>
  <c r="AL90" i="24"/>
  <c r="BX90" i="28" s="1"/>
  <c r="BZ90" i="28" s="1"/>
  <c r="AL481" i="14"/>
  <c r="AK63" i="14"/>
  <c r="AK9" i="14" s="1"/>
  <c r="AL20" i="24"/>
  <c r="BX20" i="28" s="1"/>
  <c r="AL406" i="14"/>
  <c r="AL22" i="24"/>
  <c r="BX22" i="28" s="1"/>
  <c r="AL408" i="14"/>
  <c r="AL67" i="24"/>
  <c r="BX67" i="28" s="1"/>
  <c r="BZ67" i="28" s="1"/>
  <c r="AL458" i="14"/>
  <c r="AL75" i="24"/>
  <c r="BX75" i="28" s="1"/>
  <c r="BZ75" i="28" s="1"/>
  <c r="AL466" i="14"/>
  <c r="AL62" i="24"/>
  <c r="BX62" i="28" s="1"/>
  <c r="AL453" i="14"/>
  <c r="AL86" i="24"/>
  <c r="BX86" i="28" s="1"/>
  <c r="BZ86" i="28" s="1"/>
  <c r="AL477" i="14"/>
  <c r="AK98" i="20"/>
  <c r="AK484" i="14"/>
  <c r="AK449" i="14" s="1"/>
  <c r="AL99" i="14"/>
  <c r="AL64" i="24"/>
  <c r="BX64" i="28" s="1"/>
  <c r="AL455" i="14"/>
  <c r="AK11" i="24"/>
  <c r="BU11" i="28" s="1"/>
  <c r="AL100" i="24"/>
  <c r="BX100" i="28" s="1"/>
  <c r="BZ100" i="28" s="1"/>
  <c r="AL496" i="14"/>
  <c r="AL70" i="24"/>
  <c r="BX70" i="28" s="1"/>
  <c r="BZ70" i="28" s="1"/>
  <c r="AL461" i="14"/>
  <c r="AL33" i="24"/>
  <c r="BX33" i="28" s="1"/>
  <c r="BZ33" i="28" s="1"/>
  <c r="AL419" i="14"/>
  <c r="AL78" i="24"/>
  <c r="BX78" i="28" s="1"/>
  <c r="BZ78" i="28" s="1"/>
  <c r="AL469" i="14"/>
  <c r="AL405" i="14"/>
  <c r="AL19" i="24"/>
  <c r="BX19" i="28" s="1"/>
  <c r="AL426" i="14"/>
  <c r="AL40" i="24"/>
  <c r="BX40" i="28" s="1"/>
  <c r="BZ40" i="28" s="1"/>
  <c r="AL66" i="24"/>
  <c r="BX66" i="28" s="1"/>
  <c r="AL457" i="14"/>
  <c r="AL25" i="24"/>
  <c r="BX25" i="28" s="1"/>
  <c r="BZ25" i="28" s="1"/>
  <c r="AL411" i="14"/>
  <c r="AL52" i="24"/>
  <c r="BX52" i="28" s="1"/>
  <c r="BZ52" i="28" s="1"/>
  <c r="AL438" i="14"/>
  <c r="AL39" i="24"/>
  <c r="BX39" i="28" s="1"/>
  <c r="AL425" i="14"/>
  <c r="AK346" i="24"/>
  <c r="BU346" i="28" s="1"/>
  <c r="AK63" i="20"/>
  <c r="AL64" i="14"/>
  <c r="AL35" i="24"/>
  <c r="BX35" i="28" s="1"/>
  <c r="AL421" i="14"/>
  <c r="AK49" i="17"/>
  <c r="AK49" i="25" s="1"/>
  <c r="BV49" i="28" s="1"/>
  <c r="Q43" i="23"/>
  <c r="Q331" i="25"/>
  <c r="R331" i="28" s="1"/>
  <c r="AL43" i="23"/>
  <c r="AL331" i="25"/>
  <c r="BY331" i="28" s="1"/>
  <c r="AK38" i="23"/>
  <c r="AL39" i="17"/>
  <c r="AK326" i="25"/>
  <c r="BV326" i="28" s="1"/>
  <c r="BW326" i="28" s="1"/>
  <c r="Q359" i="25"/>
  <c r="R359" i="28" s="1"/>
  <c r="Q76" i="23"/>
  <c r="AL359" i="25"/>
  <c r="BY359" i="28" s="1"/>
  <c r="AL76" i="23"/>
  <c r="Q59" i="23"/>
  <c r="Q44" i="23"/>
  <c r="Q74" i="23"/>
  <c r="Q24" i="23"/>
  <c r="Q45" i="23"/>
  <c r="Q41" i="23"/>
  <c r="Q71" i="23"/>
  <c r="Q73" i="23"/>
  <c r="Q356" i="25"/>
  <c r="R356" i="28" s="1"/>
  <c r="AL41" i="23"/>
  <c r="AL73" i="23"/>
  <c r="AL356" i="25"/>
  <c r="BY356" i="28" s="1"/>
  <c r="AL71" i="23"/>
  <c r="AL40" i="25"/>
  <c r="BY40" i="28" s="1"/>
  <c r="AK50" i="25"/>
  <c r="BV50" i="28" s="1"/>
  <c r="AJ347" i="25"/>
  <c r="BS347" i="28" s="1"/>
  <c r="BT347" i="28" s="1"/>
  <c r="AK305" i="25"/>
  <c r="BV305" i="28" s="1"/>
  <c r="BW305" i="28" s="1"/>
  <c r="AK20" i="25"/>
  <c r="BV20" i="28" s="1"/>
  <c r="BW20" i="28" s="1"/>
  <c r="AK328" i="25"/>
  <c r="BV328" i="28" s="1"/>
  <c r="AK337" i="25"/>
  <c r="BV337" i="28" s="1"/>
  <c r="AL332" i="25"/>
  <c r="BY332" i="28" s="1"/>
  <c r="AH296" i="25"/>
  <c r="BM296" i="28" s="1"/>
  <c r="BN296" i="28" s="1"/>
  <c r="AL53" i="25"/>
  <c r="BY53" i="28" s="1"/>
  <c r="AL37" i="25"/>
  <c r="BY37" i="28" s="1"/>
  <c r="AK321" i="25"/>
  <c r="BV321" i="28" s="1"/>
  <c r="BW321" i="28" s="1"/>
  <c r="AK21" i="25"/>
  <c r="BV21" i="28" s="1"/>
  <c r="BW21" i="28" s="1"/>
  <c r="AK346" i="25"/>
  <c r="BV346" i="28" s="1"/>
  <c r="AK23" i="25"/>
  <c r="BV23" i="28" s="1"/>
  <c r="BW23" i="28" s="1"/>
  <c r="AI304" i="25"/>
  <c r="BP304" i="28" s="1"/>
  <c r="BQ304" i="28" s="1"/>
  <c r="AK367" i="25"/>
  <c r="BV367" i="28" s="1"/>
  <c r="BW367" i="28" s="1"/>
  <c r="AK315" i="25"/>
  <c r="BV315" i="28" s="1"/>
  <c r="BW315" i="28" s="1"/>
  <c r="AL357" i="25"/>
  <c r="BY357" i="28" s="1"/>
  <c r="AK22" i="25"/>
  <c r="BV22" i="28" s="1"/>
  <c r="BW22" i="28" s="1"/>
  <c r="AL71" i="25"/>
  <c r="BY71" i="28" s="1"/>
  <c r="AL312" i="25"/>
  <c r="BY312" i="28" s="1"/>
  <c r="AK317" i="25"/>
  <c r="BV317" i="28" s="1"/>
  <c r="BW317" i="28" s="1"/>
  <c r="AL26" i="25"/>
  <c r="BY26" i="28" s="1"/>
  <c r="AK64" i="25"/>
  <c r="BV64" i="28" s="1"/>
  <c r="BW64" i="28" s="1"/>
  <c r="AK388" i="25"/>
  <c r="BV388" i="28" s="1"/>
  <c r="AK13" i="25"/>
  <c r="BV13" i="28" s="1"/>
  <c r="AK348" i="25"/>
  <c r="BV348" i="28" s="1"/>
  <c r="BW348" i="28" s="1"/>
  <c r="AJ27" i="25"/>
  <c r="BS27" i="28" s="1"/>
  <c r="BT27" i="28" s="1"/>
  <c r="AL68" i="25"/>
  <c r="BY68" i="28" s="1"/>
  <c r="AK323" i="25"/>
  <c r="BV323" i="28" s="1"/>
  <c r="BW323" i="28" s="1"/>
  <c r="AK353" i="25"/>
  <c r="BV353" i="28" s="1"/>
  <c r="BW353" i="28" s="1"/>
  <c r="AK360" i="25"/>
  <c r="BV360" i="28" s="1"/>
  <c r="BW360" i="28" s="1"/>
  <c r="AK96" i="25"/>
  <c r="BV96" i="28" s="1"/>
  <c r="AK352" i="25"/>
  <c r="BV352" i="28" s="1"/>
  <c r="BW352" i="28" s="1"/>
  <c r="AJ58" i="25"/>
  <c r="BS58" i="28" s="1"/>
  <c r="BT58" i="28" s="1"/>
  <c r="AJ449" i="17"/>
  <c r="AJ62" i="23" s="1"/>
  <c r="AI11" i="25"/>
  <c r="BP11" i="28" s="1"/>
  <c r="BQ11" i="28" s="1"/>
  <c r="AL333" i="25"/>
  <c r="BY333" i="28" s="1"/>
  <c r="AK19" i="25"/>
  <c r="BV19" i="28" s="1"/>
  <c r="BW19" i="28" s="1"/>
  <c r="AL43" i="25"/>
  <c r="BY43" i="28" s="1"/>
  <c r="AJ336" i="25"/>
  <c r="BS336" i="28" s="1"/>
  <c r="AL35" i="25"/>
  <c r="BY35" i="28" s="1"/>
  <c r="AL51" i="25"/>
  <c r="BY51" i="28" s="1"/>
  <c r="AK24" i="25"/>
  <c r="BV24" i="28" s="1"/>
  <c r="BW24" i="28" s="1"/>
  <c r="AK299" i="25"/>
  <c r="BV299" i="28" s="1"/>
  <c r="AK55" i="25"/>
  <c r="BV55" i="28" s="1"/>
  <c r="BW55" i="28" s="1"/>
  <c r="AK339" i="25"/>
  <c r="BV339" i="28" s="1"/>
  <c r="AK63" i="25"/>
  <c r="BV63" i="28" s="1"/>
  <c r="BW63" i="28" s="1"/>
  <c r="Q332" i="25"/>
  <c r="R332" i="28" s="1"/>
  <c r="Q357" i="25"/>
  <c r="R357" i="28" s="1"/>
  <c r="Q312" i="25"/>
  <c r="R312" i="28" s="1"/>
  <c r="Q333" i="25"/>
  <c r="R333" i="28" s="1"/>
  <c r="Q329" i="25"/>
  <c r="R329" i="28" s="1"/>
  <c r="Q354" i="25"/>
  <c r="R354" i="28" s="1"/>
  <c r="AL29" i="25"/>
  <c r="BY29" i="28" s="1"/>
  <c r="AL415" i="17"/>
  <c r="AL329" i="25"/>
  <c r="BY329" i="28" s="1"/>
  <c r="AK65" i="17"/>
  <c r="AK62" i="25"/>
  <c r="BV62" i="28" s="1"/>
  <c r="BW62" i="28" s="1"/>
  <c r="AL354" i="25"/>
  <c r="BY354" i="28" s="1"/>
  <c r="AK435" i="17"/>
  <c r="AK48" i="23" s="1"/>
  <c r="AK455" i="17"/>
  <c r="AK68" i="23" s="1"/>
  <c r="AK454" i="17"/>
  <c r="AK67" i="23" s="1"/>
  <c r="AK409" i="17"/>
  <c r="AK22" i="23" s="1"/>
  <c r="AL70" i="17"/>
  <c r="AK406" i="17"/>
  <c r="AK19" i="23" s="1"/>
  <c r="AK453" i="17"/>
  <c r="AK66" i="23" s="1"/>
  <c r="AL421" i="17"/>
  <c r="AL34" i="23" s="1"/>
  <c r="AL437" i="17"/>
  <c r="AL50" i="23" s="1"/>
  <c r="AL85" i="17"/>
  <c r="AL429" i="17"/>
  <c r="AL42" i="23" s="1"/>
  <c r="AL442" i="17"/>
  <c r="AL55" i="23" s="1"/>
  <c r="AL41" i="17"/>
  <c r="AI9" i="17"/>
  <c r="AL57" i="17"/>
  <c r="AK441" i="17"/>
  <c r="AK54" i="23" s="1"/>
  <c r="AL28" i="17"/>
  <c r="AK408" i="17"/>
  <c r="AK21" i="23" s="1"/>
  <c r="AL462" i="17"/>
  <c r="AL75" i="23" s="1"/>
  <c r="AL426" i="17"/>
  <c r="AL39" i="23" s="1"/>
  <c r="AL59" i="17"/>
  <c r="AL71" i="17"/>
  <c r="AK407" i="17"/>
  <c r="AK20" i="23" s="1"/>
  <c r="AL423" i="17"/>
  <c r="AL36" i="23" s="1"/>
  <c r="AL30" i="17"/>
  <c r="AL412" i="17"/>
  <c r="AL25" i="23" s="1"/>
  <c r="AL439" i="17"/>
  <c r="AL52" i="23" s="1"/>
  <c r="AK410" i="17"/>
  <c r="AK23" i="23" s="1"/>
  <c r="AK405" i="17"/>
  <c r="AK18" i="23" s="1"/>
  <c r="AL58" i="17"/>
  <c r="AL78" i="17"/>
  <c r="AI397" i="17"/>
  <c r="AI10" i="23" s="1"/>
  <c r="AL459" i="17"/>
  <c r="AL72" i="23" s="1"/>
  <c r="AL36" i="17"/>
  <c r="AL52" i="17"/>
  <c r="AK492" i="17"/>
  <c r="AK105" i="23" s="1"/>
  <c r="AL111" i="17"/>
  <c r="AL34" i="17"/>
  <c r="AK399" i="17"/>
  <c r="AK12" i="23" s="1"/>
  <c r="AL12" i="17"/>
  <c r="AL18" i="17"/>
  <c r="AL66" i="17"/>
  <c r="AL64" i="17"/>
  <c r="AJ413" i="17"/>
  <c r="AJ26" i="23" s="1"/>
  <c r="AJ17" i="17"/>
  <c r="Q120" i="14"/>
  <c r="Q361" i="14"/>
  <c r="Q443" i="14"/>
  <c r="Q379" i="14"/>
  <c r="Q212" i="14"/>
  <c r="Q486" i="14"/>
  <c r="Q412" i="14"/>
  <c r="Q481" i="14"/>
  <c r="Q421" i="17"/>
  <c r="Q456" i="14"/>
  <c r="Q416" i="14"/>
  <c r="Q465" i="14"/>
  <c r="Q415" i="17"/>
  <c r="Q122" i="14"/>
  <c r="Q253" i="14"/>
  <c r="Q224" i="14"/>
  <c r="Q377" i="14"/>
  <c r="Q246" i="14"/>
  <c r="Q438" i="14"/>
  <c r="Q455" i="14"/>
  <c r="Q408" i="14"/>
  <c r="Q452" i="14"/>
  <c r="Q475" i="14"/>
  <c r="Q439" i="17"/>
  <c r="Q495" i="14"/>
  <c r="Q121" i="14"/>
  <c r="Q488" i="14"/>
  <c r="Q264" i="14"/>
  <c r="Q165" i="14"/>
  <c r="Q336" i="14"/>
  <c r="Q469" i="14"/>
  <c r="Q431" i="14"/>
  <c r="Q415" i="14"/>
  <c r="Q419" i="14"/>
  <c r="Q432" i="14"/>
  <c r="Q462" i="17"/>
  <c r="Q464" i="14"/>
  <c r="Q460" i="14"/>
  <c r="Q479" i="14"/>
  <c r="Q463" i="14"/>
  <c r="Q471" i="14"/>
  <c r="Q470" i="14"/>
  <c r="Q428" i="14"/>
  <c r="Q123" i="14"/>
  <c r="Q285" i="14"/>
  <c r="Q200" i="14"/>
  <c r="Q324" i="14"/>
  <c r="Q262" i="14"/>
  <c r="Q322" i="14"/>
  <c r="Q430" i="14"/>
  <c r="Q462" i="14"/>
  <c r="Q423" i="17"/>
  <c r="Q404" i="14"/>
  <c r="Q426" i="14"/>
  <c r="Q407" i="14"/>
  <c r="Q497" i="14"/>
  <c r="Q418" i="14"/>
  <c r="Q420" i="14"/>
  <c r="Q410" i="14"/>
  <c r="Q426" i="17"/>
  <c r="Q444" i="14"/>
  <c r="Q424" i="14"/>
  <c r="Q458" i="14"/>
  <c r="Q427" i="14"/>
  <c r="Q289" i="14"/>
  <c r="Q433" i="14"/>
  <c r="Q439" i="14"/>
  <c r="Q417" i="14"/>
  <c r="Q363" i="14"/>
  <c r="Q386" i="14"/>
  <c r="Q393" i="14"/>
  <c r="Q446" i="14"/>
  <c r="Q280" i="14"/>
  <c r="Q472" i="14"/>
  <c r="Q429" i="14"/>
  <c r="Q461" i="14"/>
  <c r="Q437" i="14"/>
  <c r="Q473" i="14"/>
  <c r="Q406" i="14"/>
  <c r="Q493" i="14"/>
  <c r="Q466" i="14"/>
  <c r="Q467" i="14"/>
  <c r="Q411" i="14"/>
  <c r="Q126" i="14"/>
  <c r="Q436" i="14"/>
  <c r="Q425" i="14"/>
  <c r="Q409" i="14"/>
  <c r="Q476" i="14"/>
  <c r="Q496" i="14"/>
  <c r="Q405" i="14"/>
  <c r="Q442" i="14"/>
  <c r="Q118" i="14"/>
  <c r="Q255" i="14"/>
  <c r="Q370" i="14"/>
  <c r="Q457" i="14"/>
  <c r="Q421" i="14"/>
  <c r="Q454" i="14"/>
  <c r="Q278" i="14"/>
  <c r="Q480" i="14"/>
  <c r="Q459" i="14"/>
  <c r="Q412" i="17"/>
  <c r="Q445" i="14"/>
  <c r="Q348" i="14"/>
  <c r="Q237" i="14"/>
  <c r="Q198" i="14"/>
  <c r="Q239" i="14"/>
  <c r="Q468" i="14"/>
  <c r="Q453" i="14"/>
  <c r="Q459" i="17"/>
  <c r="Q423" i="14"/>
  <c r="Q474" i="14"/>
  <c r="Q437" i="17"/>
  <c r="Q413" i="14"/>
  <c r="Q400" i="14"/>
  <c r="Q429" i="17"/>
  <c r="Q478" i="14"/>
  <c r="Q388" i="14"/>
  <c r="Q487" i="14"/>
  <c r="Q422" i="14"/>
  <c r="Q494" i="14"/>
  <c r="Q442" i="17"/>
  <c r="Q161" i="14"/>
  <c r="Q477" i="14"/>
  <c r="Q414" i="14"/>
  <c r="Q401" i="14"/>
  <c r="AL489" i="14" l="1"/>
  <c r="AL102" i="20" s="1"/>
  <c r="Q99" i="20"/>
  <c r="Q232" i="24"/>
  <c r="Q232" i="28" s="1"/>
  <c r="S232" i="28" s="1"/>
  <c r="Q13" i="18"/>
  <c r="Q87" i="19"/>
  <c r="Q192" i="24"/>
  <c r="Q192" i="28" s="1"/>
  <c r="S192" i="28" s="1"/>
  <c r="Q57" i="20"/>
  <c r="Q128" i="19"/>
  <c r="Q223" i="24"/>
  <c r="Q223" i="28" s="1"/>
  <c r="S223" i="28" s="1"/>
  <c r="Q46" i="18"/>
  <c r="Q265" i="24"/>
  <c r="Q265" i="28" s="1"/>
  <c r="S265" i="28" s="1"/>
  <c r="Q268" i="24"/>
  <c r="Q268" i="28" s="1"/>
  <c r="S268" i="28" s="1"/>
  <c r="Q60" i="18"/>
  <c r="Q193" i="24"/>
  <c r="Q193" i="28" s="1"/>
  <c r="S193" i="28" s="1"/>
  <c r="Q94" i="19"/>
  <c r="Q60" i="19"/>
  <c r="Q186" i="24"/>
  <c r="Q186" i="28" s="1"/>
  <c r="S186" i="28" s="1"/>
  <c r="Q100" i="20"/>
  <c r="Q183" i="24"/>
  <c r="Q183" i="28" s="1"/>
  <c r="S183" i="28" s="1"/>
  <c r="Q46" i="19"/>
  <c r="Q275" i="24"/>
  <c r="Q275" i="28" s="1"/>
  <c r="S275" i="28" s="1"/>
  <c r="Q94" i="18"/>
  <c r="Q59" i="20"/>
  <c r="Q205" i="24"/>
  <c r="Q205" i="28" s="1"/>
  <c r="S205" i="28" s="1"/>
  <c r="Q110" i="19"/>
  <c r="Q13" i="19"/>
  <c r="Q150" i="24"/>
  <c r="Q150" i="28" s="1"/>
  <c r="S150" i="28" s="1"/>
  <c r="Q282" i="24"/>
  <c r="Q282" i="28" s="1"/>
  <c r="S282" i="28" s="1"/>
  <c r="Q101" i="18"/>
  <c r="Q284" i="24"/>
  <c r="Q284" i="28" s="1"/>
  <c r="S284" i="28" s="1"/>
  <c r="Q103" i="18"/>
  <c r="Q221" i="24"/>
  <c r="Q221" i="28" s="1"/>
  <c r="S221" i="28" s="1"/>
  <c r="Q126" i="19"/>
  <c r="Q85" i="19"/>
  <c r="Q190" i="24"/>
  <c r="Q190" i="28" s="1"/>
  <c r="S190" i="28" s="1"/>
  <c r="Q111" i="24"/>
  <c r="Q111" i="28" s="1"/>
  <c r="S111" i="28" s="1"/>
  <c r="Q117" i="18"/>
  <c r="Q294" i="24"/>
  <c r="Q294" i="28" s="1"/>
  <c r="S294" i="28" s="1"/>
  <c r="Q48" i="18"/>
  <c r="Q267" i="24"/>
  <c r="Q267" i="28" s="1"/>
  <c r="S267" i="28" s="1"/>
  <c r="Q112" i="19"/>
  <c r="Q207" i="24"/>
  <c r="Q207" i="28" s="1"/>
  <c r="S207" i="28" s="1"/>
  <c r="Q72" i="19"/>
  <c r="Q187" i="24"/>
  <c r="Q187" i="28" s="1"/>
  <c r="S187" i="28" s="1"/>
  <c r="Q56" i="20"/>
  <c r="Q146" i="24"/>
  <c r="Q146" i="28" s="1"/>
  <c r="S146" i="28" s="1"/>
  <c r="Q9" i="19"/>
  <c r="Q269" i="24"/>
  <c r="Q269" i="28" s="1"/>
  <c r="S269" i="28" s="1"/>
  <c r="Q72" i="18"/>
  <c r="Q202" i="24"/>
  <c r="Q202" i="28" s="1"/>
  <c r="S202" i="28" s="1"/>
  <c r="Q103" i="19"/>
  <c r="Q110" i="18"/>
  <c r="Q287" i="24"/>
  <c r="Q287" i="28" s="1"/>
  <c r="S287" i="28" s="1"/>
  <c r="Q48" i="19"/>
  <c r="Q185" i="24"/>
  <c r="Q185" i="28" s="1"/>
  <c r="S185" i="28" s="1"/>
  <c r="Q101" i="20"/>
  <c r="Q101" i="19"/>
  <c r="Q200" i="24"/>
  <c r="Q200" i="28" s="1"/>
  <c r="S200" i="28" s="1"/>
  <c r="Q272" i="24"/>
  <c r="Q272" i="28" s="1"/>
  <c r="S272" i="28" s="1"/>
  <c r="Q85" i="18"/>
  <c r="Q289" i="24"/>
  <c r="Q289" i="28" s="1"/>
  <c r="S289" i="28" s="1"/>
  <c r="Q112" i="18"/>
  <c r="Q58" i="20"/>
  <c r="Q108" i="24"/>
  <c r="Q108" i="28" s="1"/>
  <c r="S108" i="28" s="1"/>
  <c r="Q274" i="24"/>
  <c r="Q274" i="28" s="1"/>
  <c r="S274" i="28" s="1"/>
  <c r="Q87" i="18"/>
  <c r="Q9" i="18"/>
  <c r="Q228" i="24"/>
  <c r="Q228" i="28" s="1"/>
  <c r="S228" i="28" s="1"/>
  <c r="AL99" i="20"/>
  <c r="AL13" i="18"/>
  <c r="AL232" i="24"/>
  <c r="BX232" i="28" s="1"/>
  <c r="BZ232" i="28" s="1"/>
  <c r="AL192" i="24"/>
  <c r="BX192" i="28" s="1"/>
  <c r="BZ192" i="28" s="1"/>
  <c r="AL87" i="19"/>
  <c r="AL57" i="20"/>
  <c r="AL223" i="24"/>
  <c r="BX223" i="28" s="1"/>
  <c r="BZ223" i="28" s="1"/>
  <c r="AL128" i="19"/>
  <c r="AL282" i="14"/>
  <c r="AL46" i="18"/>
  <c r="AL265" i="24"/>
  <c r="BX265" i="28" s="1"/>
  <c r="BZ265" i="28" s="1"/>
  <c r="AL60" i="18"/>
  <c r="AL268" i="24"/>
  <c r="BX268" i="28" s="1"/>
  <c r="BZ268" i="28" s="1"/>
  <c r="AL94" i="19"/>
  <c r="AL193" i="24"/>
  <c r="BX193" i="28" s="1"/>
  <c r="BZ193" i="28" s="1"/>
  <c r="AL60" i="19"/>
  <c r="AL186" i="24"/>
  <c r="BX186" i="28" s="1"/>
  <c r="BZ186" i="28" s="1"/>
  <c r="AL100" i="20"/>
  <c r="AL183" i="24"/>
  <c r="BX183" i="28" s="1"/>
  <c r="BZ183" i="28" s="1"/>
  <c r="AL46" i="19"/>
  <c r="AL94" i="18"/>
  <c r="AL275" i="24"/>
  <c r="BX275" i="28" s="1"/>
  <c r="BZ275" i="28" s="1"/>
  <c r="AL59" i="20"/>
  <c r="AL205" i="24"/>
  <c r="BX205" i="28" s="1"/>
  <c r="BZ205" i="28" s="1"/>
  <c r="AL110" i="19"/>
  <c r="AL150" i="24"/>
  <c r="BX150" i="28" s="1"/>
  <c r="BZ150" i="28" s="1"/>
  <c r="AL13" i="19"/>
  <c r="AL101" i="18"/>
  <c r="AL282" i="24"/>
  <c r="BX282" i="28" s="1"/>
  <c r="BZ282" i="28" s="1"/>
  <c r="AL103" i="18"/>
  <c r="AL284" i="24"/>
  <c r="BX284" i="28" s="1"/>
  <c r="BZ284" i="28" s="1"/>
  <c r="AL221" i="24"/>
  <c r="BX221" i="28" s="1"/>
  <c r="BZ221" i="28" s="1"/>
  <c r="AL126" i="19"/>
  <c r="AL85" i="19"/>
  <c r="AL190" i="24"/>
  <c r="BX190" i="28" s="1"/>
  <c r="BZ190" i="28" s="1"/>
  <c r="AL111" i="24"/>
  <c r="BX111" i="28" s="1"/>
  <c r="BZ111" i="28" s="1"/>
  <c r="AL117" i="18"/>
  <c r="AL294" i="24"/>
  <c r="BX294" i="28" s="1"/>
  <c r="BZ294" i="28" s="1"/>
  <c r="AL48" i="18"/>
  <c r="AL267" i="24"/>
  <c r="BX267" i="28" s="1"/>
  <c r="BZ267" i="28" s="1"/>
  <c r="AL207" i="24"/>
  <c r="BX207" i="28" s="1"/>
  <c r="BZ207" i="28" s="1"/>
  <c r="AL112" i="19"/>
  <c r="AL187" i="24"/>
  <c r="BX187" i="28" s="1"/>
  <c r="BZ187" i="28" s="1"/>
  <c r="AL72" i="19"/>
  <c r="AL56" i="20"/>
  <c r="AL9" i="19"/>
  <c r="AL146" i="24"/>
  <c r="BX146" i="28" s="1"/>
  <c r="BZ146" i="28" s="1"/>
  <c r="AL72" i="18"/>
  <c r="AL269" i="24"/>
  <c r="BX269" i="28" s="1"/>
  <c r="BZ269" i="28" s="1"/>
  <c r="AL103" i="19"/>
  <c r="AL202" i="24"/>
  <c r="BX202" i="28" s="1"/>
  <c r="BZ202" i="28" s="1"/>
  <c r="AL110" i="18"/>
  <c r="AL287" i="24"/>
  <c r="BX287" i="28" s="1"/>
  <c r="BZ287" i="28" s="1"/>
  <c r="AL185" i="24"/>
  <c r="BX185" i="28" s="1"/>
  <c r="BZ185" i="28" s="1"/>
  <c r="AL48" i="19"/>
  <c r="AL101" i="20"/>
  <c r="AL101" i="19"/>
  <c r="AL200" i="24"/>
  <c r="BX200" i="28" s="1"/>
  <c r="BZ200" i="28" s="1"/>
  <c r="AL85" i="18"/>
  <c r="AL272" i="24"/>
  <c r="BX272" i="28" s="1"/>
  <c r="BZ272" i="28" s="1"/>
  <c r="AL289" i="24"/>
  <c r="BX289" i="28" s="1"/>
  <c r="BZ289" i="28" s="1"/>
  <c r="AL112" i="18"/>
  <c r="AL58" i="20"/>
  <c r="AL108" i="24"/>
  <c r="BX108" i="28" s="1"/>
  <c r="BZ108" i="28" s="1"/>
  <c r="AL274" i="24"/>
  <c r="BX274" i="28" s="1"/>
  <c r="BZ274" i="28" s="1"/>
  <c r="AL87" i="18"/>
  <c r="AL9" i="18"/>
  <c r="AL228" i="24"/>
  <c r="BX228" i="28" s="1"/>
  <c r="BZ228" i="28" s="1"/>
  <c r="BZ37" i="28"/>
  <c r="BZ26" i="28"/>
  <c r="BZ29" i="28"/>
  <c r="BZ68" i="28"/>
  <c r="BZ35" i="28"/>
  <c r="BZ71" i="28"/>
  <c r="BW346" i="28"/>
  <c r="BW299" i="28"/>
  <c r="Q75" i="20"/>
  <c r="Q358" i="24"/>
  <c r="Q358" i="28" s="1"/>
  <c r="Q34" i="20"/>
  <c r="Q322" i="24"/>
  <c r="Q322" i="28" s="1"/>
  <c r="Q38" i="20"/>
  <c r="Q326" i="24"/>
  <c r="Q326" i="28" s="1"/>
  <c r="Q18" i="20"/>
  <c r="Q306" i="24"/>
  <c r="Q306" i="28" s="1"/>
  <c r="Q357" i="24"/>
  <c r="Q357" i="28" s="1"/>
  <c r="S357" i="28" s="1"/>
  <c r="Q74" i="20"/>
  <c r="Q71" i="20"/>
  <c r="Q354" i="24"/>
  <c r="Q354" i="28" s="1"/>
  <c r="S354" i="28" s="1"/>
  <c r="Q369" i="24"/>
  <c r="Q369" i="28" s="1"/>
  <c r="S369" i="28" s="1"/>
  <c r="Q86" i="20"/>
  <c r="Q91" i="20"/>
  <c r="Q374" i="24"/>
  <c r="Q374" i="28" s="1"/>
  <c r="S374" i="28" s="1"/>
  <c r="Q83" i="20"/>
  <c r="Q366" i="24"/>
  <c r="Q366" i="28" s="1"/>
  <c r="S366" i="28" s="1"/>
  <c r="Q317" i="24"/>
  <c r="Q317" i="28" s="1"/>
  <c r="Q29" i="20"/>
  <c r="Q81" i="20"/>
  <c r="Q364" i="24"/>
  <c r="Q364" i="28" s="1"/>
  <c r="S364" i="28" s="1"/>
  <c r="Q14" i="20"/>
  <c r="Q302" i="24"/>
  <c r="Q302" i="28" s="1"/>
  <c r="S302" i="28" s="1"/>
  <c r="Q312" i="24"/>
  <c r="Q312" i="28" s="1"/>
  <c r="S312" i="28" s="1"/>
  <c r="Q24" i="20"/>
  <c r="Q70" i="20"/>
  <c r="Q353" i="24"/>
  <c r="Q353" i="28" s="1"/>
  <c r="Q68" i="20"/>
  <c r="Q351" i="24"/>
  <c r="Q351" i="28" s="1"/>
  <c r="Q372" i="24"/>
  <c r="Q372" i="28" s="1"/>
  <c r="S372" i="28" s="1"/>
  <c r="Q89" i="20"/>
  <c r="Q361" i="24"/>
  <c r="Q361" i="28" s="1"/>
  <c r="S361" i="28" s="1"/>
  <c r="Q78" i="20"/>
  <c r="Q338" i="24"/>
  <c r="Q338" i="28" s="1"/>
  <c r="S338" i="28" s="1"/>
  <c r="Q50" i="20"/>
  <c r="Q324" i="24"/>
  <c r="Q324" i="28" s="1"/>
  <c r="Q36" i="20"/>
  <c r="Q65" i="20"/>
  <c r="Q348" i="24"/>
  <c r="Q348" i="28" s="1"/>
  <c r="Q85" i="20"/>
  <c r="Q368" i="24"/>
  <c r="Q368" i="28" s="1"/>
  <c r="S368" i="28" s="1"/>
  <c r="Q308" i="24"/>
  <c r="Q308" i="28" s="1"/>
  <c r="Q20" i="20"/>
  <c r="Q77" i="20"/>
  <c r="Q360" i="24"/>
  <c r="Q360" i="28" s="1"/>
  <c r="Q388" i="24"/>
  <c r="Q388" i="28" s="1"/>
  <c r="S388" i="28" s="1"/>
  <c r="Q110" i="20"/>
  <c r="Q27" i="20"/>
  <c r="Q315" i="24"/>
  <c r="Q315" i="28" s="1"/>
  <c r="Q349" i="24"/>
  <c r="Q349" i="28" s="1"/>
  <c r="Q66" i="20"/>
  <c r="Q377" i="24"/>
  <c r="Q377" i="28" s="1"/>
  <c r="S377" i="28" s="1"/>
  <c r="Q94" i="20"/>
  <c r="Q325" i="24"/>
  <c r="Q325" i="28" s="1"/>
  <c r="S325" i="28" s="1"/>
  <c r="Q37" i="20"/>
  <c r="Q108" i="20"/>
  <c r="Q386" i="24"/>
  <c r="Q386" i="28" s="1"/>
  <c r="S386" i="28" s="1"/>
  <c r="Q337" i="24"/>
  <c r="Q337" i="28" s="1"/>
  <c r="S337" i="28" s="1"/>
  <c r="Q49" i="20"/>
  <c r="Q35" i="20"/>
  <c r="Q323" i="24"/>
  <c r="Q323" i="28" s="1"/>
  <c r="Q311" i="24"/>
  <c r="Q311" i="28" s="1"/>
  <c r="Q23" i="20"/>
  <c r="Q17" i="20"/>
  <c r="Q305" i="24"/>
  <c r="Q305" i="28" s="1"/>
  <c r="Q339" i="24"/>
  <c r="Q339" i="28" s="1"/>
  <c r="S339" i="28" s="1"/>
  <c r="Q51" i="20"/>
  <c r="Q109" i="20"/>
  <c r="Q387" i="24"/>
  <c r="Q387" i="28" s="1"/>
  <c r="S387" i="28" s="1"/>
  <c r="Q309" i="24"/>
  <c r="Q309" i="28" s="1"/>
  <c r="Q21" i="20"/>
  <c r="Q84" i="20"/>
  <c r="Q367" i="24"/>
  <c r="Q367" i="28" s="1"/>
  <c r="Q28" i="20"/>
  <c r="Q316" i="24"/>
  <c r="Q316" i="28" s="1"/>
  <c r="Q328" i="24"/>
  <c r="Q328" i="28" s="1"/>
  <c r="S328" i="28" s="1"/>
  <c r="Q40" i="20"/>
  <c r="Q301" i="24"/>
  <c r="Q301" i="28" s="1"/>
  <c r="S301" i="28" s="1"/>
  <c r="Q13" i="20"/>
  <c r="Q356" i="24"/>
  <c r="Q356" i="28" s="1"/>
  <c r="S356" i="28" s="1"/>
  <c r="Q73" i="20"/>
  <c r="Q41" i="20"/>
  <c r="Q329" i="24"/>
  <c r="Q329" i="28" s="1"/>
  <c r="S329" i="28" s="1"/>
  <c r="Q370" i="24"/>
  <c r="Q370" i="28" s="1"/>
  <c r="S370" i="28" s="1"/>
  <c r="Q87" i="20"/>
  <c r="Q43" i="20"/>
  <c r="Q331" i="24"/>
  <c r="Q331" i="28" s="1"/>
  <c r="S331" i="28" s="1"/>
  <c r="Q31" i="20"/>
  <c r="Q319" i="24"/>
  <c r="Q319" i="28" s="1"/>
  <c r="S319" i="28" s="1"/>
  <c r="Q55" i="20"/>
  <c r="Q359" i="24"/>
  <c r="Q359" i="28" s="1"/>
  <c r="S359" i="28" s="1"/>
  <c r="Q76" i="20"/>
  <c r="Q22" i="20"/>
  <c r="Q310" i="24"/>
  <c r="Q310" i="28" s="1"/>
  <c r="Q321" i="24"/>
  <c r="Q321" i="28" s="1"/>
  <c r="Q33" i="20"/>
  <c r="Q80" i="20"/>
  <c r="Q363" i="24"/>
  <c r="Q363" i="28" s="1"/>
  <c r="S363" i="28" s="1"/>
  <c r="Q26" i="20"/>
  <c r="Q314" i="24"/>
  <c r="Q314" i="28" s="1"/>
  <c r="Q365" i="24"/>
  <c r="Q365" i="28" s="1"/>
  <c r="S365" i="28" s="1"/>
  <c r="Q82" i="20"/>
  <c r="Q39" i="20"/>
  <c r="Q327" i="24"/>
  <c r="Q327" i="28" s="1"/>
  <c r="S327" i="28" s="1"/>
  <c r="Q320" i="24"/>
  <c r="Q320" i="28" s="1"/>
  <c r="S320" i="28" s="1"/>
  <c r="Q32" i="20"/>
  <c r="Q362" i="24"/>
  <c r="Q362" i="28" s="1"/>
  <c r="S362" i="28" s="1"/>
  <c r="Q79" i="20"/>
  <c r="Q46" i="20"/>
  <c r="Q334" i="24"/>
  <c r="Q334" i="28" s="1"/>
  <c r="S334" i="28" s="1"/>
  <c r="Q92" i="20"/>
  <c r="Q375" i="24"/>
  <c r="Q375" i="28" s="1"/>
  <c r="S375" i="28" s="1"/>
  <c r="Q350" i="24"/>
  <c r="Q350" i="28" s="1"/>
  <c r="Q67" i="20"/>
  <c r="Q45" i="20"/>
  <c r="Q333" i="24"/>
  <c r="Q333" i="28" s="1"/>
  <c r="S333" i="28" s="1"/>
  <c r="Q72" i="20"/>
  <c r="Q355" i="24"/>
  <c r="Q355" i="28" s="1"/>
  <c r="Q313" i="24"/>
  <c r="Q313" i="28" s="1"/>
  <c r="Q25" i="20"/>
  <c r="Q30" i="20"/>
  <c r="Q318" i="24"/>
  <c r="Q318" i="28" s="1"/>
  <c r="S318" i="28" s="1"/>
  <c r="Q52" i="20"/>
  <c r="Q340" i="24"/>
  <c r="Q340" i="28" s="1"/>
  <c r="S340" i="28" s="1"/>
  <c r="Q44" i="20"/>
  <c r="Q332" i="24"/>
  <c r="Q332" i="28" s="1"/>
  <c r="S332" i="28" s="1"/>
  <c r="Q352" i="24"/>
  <c r="Q352" i="28" s="1"/>
  <c r="Q69" i="20"/>
  <c r="Q384" i="24"/>
  <c r="Q384" i="28" s="1"/>
  <c r="S384" i="28" s="1"/>
  <c r="Q106" i="20"/>
  <c r="Q88" i="20"/>
  <c r="Q371" i="24"/>
  <c r="Q371" i="28" s="1"/>
  <c r="S371" i="28" s="1"/>
  <c r="Q307" i="24"/>
  <c r="Q307" i="28" s="1"/>
  <c r="Q19" i="20"/>
  <c r="Q90" i="20"/>
  <c r="Q373" i="24"/>
  <c r="Q373" i="28" s="1"/>
  <c r="S373" i="28" s="1"/>
  <c r="Q42" i="20"/>
  <c r="Q330" i="24"/>
  <c r="Q330" i="28" s="1"/>
  <c r="S330" i="28" s="1"/>
  <c r="Q376" i="24"/>
  <c r="Q376" i="28" s="1"/>
  <c r="S376" i="28" s="1"/>
  <c r="Q93" i="20"/>
  <c r="Q385" i="24"/>
  <c r="Q385" i="28" s="1"/>
  <c r="S385" i="28" s="1"/>
  <c r="Q107" i="20"/>
  <c r="AK62" i="20"/>
  <c r="AK345" i="24"/>
  <c r="BU345" i="28" s="1"/>
  <c r="AL358" i="24"/>
  <c r="BX358" i="28" s="1"/>
  <c r="AL75" i="20"/>
  <c r="AL322" i="24"/>
  <c r="BX322" i="28" s="1"/>
  <c r="AL34" i="20"/>
  <c r="AL38" i="20"/>
  <c r="AL326" i="24"/>
  <c r="BX326" i="28" s="1"/>
  <c r="AL306" i="24"/>
  <c r="BX306" i="28" s="1"/>
  <c r="AL18" i="20"/>
  <c r="AL74" i="20"/>
  <c r="AL357" i="24"/>
  <c r="BX357" i="28" s="1"/>
  <c r="BZ357" i="28" s="1"/>
  <c r="AL71" i="20"/>
  <c r="AL354" i="24"/>
  <c r="BX354" i="28" s="1"/>
  <c r="BZ354" i="28" s="1"/>
  <c r="AL17" i="24"/>
  <c r="BX17" i="28" s="1"/>
  <c r="AL369" i="24"/>
  <c r="BX369" i="28" s="1"/>
  <c r="BZ369" i="28" s="1"/>
  <c r="AL86" i="20"/>
  <c r="AL91" i="20"/>
  <c r="AL374" i="24"/>
  <c r="BX374" i="28" s="1"/>
  <c r="BZ374" i="28" s="1"/>
  <c r="AL49" i="24"/>
  <c r="BX49" i="28" s="1"/>
  <c r="BZ49" i="28" s="1"/>
  <c r="AL83" i="20"/>
  <c r="AL366" i="24"/>
  <c r="BX366" i="28" s="1"/>
  <c r="BZ366" i="28" s="1"/>
  <c r="AL29" i="20"/>
  <c r="AL317" i="24"/>
  <c r="BX317" i="28" s="1"/>
  <c r="AL81" i="20"/>
  <c r="AL364" i="24"/>
  <c r="BX364" i="28" s="1"/>
  <c r="BZ364" i="28" s="1"/>
  <c r="AL14" i="20"/>
  <c r="AL302" i="24"/>
  <c r="BX302" i="28" s="1"/>
  <c r="BZ302" i="28" s="1"/>
  <c r="AL312" i="24"/>
  <c r="BX312" i="28" s="1"/>
  <c r="BZ312" i="28" s="1"/>
  <c r="AL24" i="20"/>
  <c r="AL353" i="24"/>
  <c r="BX353" i="28" s="1"/>
  <c r="AL70" i="20"/>
  <c r="AL351" i="24"/>
  <c r="BX351" i="28" s="1"/>
  <c r="AL68" i="20"/>
  <c r="AK58" i="24"/>
  <c r="BU58" i="28" s="1"/>
  <c r="AL89" i="20"/>
  <c r="AL372" i="24"/>
  <c r="BX372" i="28" s="1"/>
  <c r="BZ372" i="28" s="1"/>
  <c r="AL361" i="24"/>
  <c r="BX361" i="28" s="1"/>
  <c r="BZ361" i="28" s="1"/>
  <c r="AL78" i="20"/>
  <c r="AL338" i="24"/>
  <c r="BX338" i="28" s="1"/>
  <c r="BZ338" i="28" s="1"/>
  <c r="AL50" i="20"/>
  <c r="AL324" i="24"/>
  <c r="BX324" i="28" s="1"/>
  <c r="AL36" i="20"/>
  <c r="AL451" i="14"/>
  <c r="AL65" i="20"/>
  <c r="AL348" i="24"/>
  <c r="BX348" i="28" s="1"/>
  <c r="AL85" i="20"/>
  <c r="AL368" i="24"/>
  <c r="BX368" i="28" s="1"/>
  <c r="BZ368" i="28" s="1"/>
  <c r="AL20" i="20"/>
  <c r="AL308" i="24"/>
  <c r="BX308" i="28" s="1"/>
  <c r="AL360" i="24"/>
  <c r="BX360" i="28" s="1"/>
  <c r="AL77" i="20"/>
  <c r="AL110" i="20"/>
  <c r="AL388" i="24"/>
  <c r="BX388" i="28" s="1"/>
  <c r="BZ388" i="28" s="1"/>
  <c r="AL27" i="20"/>
  <c r="AL315" i="24"/>
  <c r="BX315" i="28" s="1"/>
  <c r="AL66" i="20"/>
  <c r="AL349" i="24"/>
  <c r="BX349" i="28" s="1"/>
  <c r="AL94" i="20"/>
  <c r="AL377" i="24"/>
  <c r="BX377" i="28" s="1"/>
  <c r="BZ377" i="28" s="1"/>
  <c r="AL325" i="24"/>
  <c r="BX325" i="28" s="1"/>
  <c r="BZ325" i="28" s="1"/>
  <c r="AL37" i="20"/>
  <c r="AL102" i="24"/>
  <c r="BX102" i="28" s="1"/>
  <c r="BZ102" i="28" s="1"/>
  <c r="AL498" i="14"/>
  <c r="AL492" i="14" s="1"/>
  <c r="AL386" i="24"/>
  <c r="BX386" i="28" s="1"/>
  <c r="BZ386" i="28" s="1"/>
  <c r="AL108" i="20"/>
  <c r="AL13" i="24"/>
  <c r="BX13" i="28" s="1"/>
  <c r="BZ13" i="28" s="1"/>
  <c r="AL49" i="20"/>
  <c r="AL435" i="14"/>
  <c r="AL337" i="24"/>
  <c r="BX337" i="28" s="1"/>
  <c r="BZ337" i="28" s="1"/>
  <c r="AL35" i="20"/>
  <c r="AL323" i="24"/>
  <c r="BX323" i="28" s="1"/>
  <c r="AL23" i="20"/>
  <c r="AL311" i="24"/>
  <c r="BX311" i="28" s="1"/>
  <c r="AL305" i="24"/>
  <c r="BX305" i="28" s="1"/>
  <c r="AL403" i="14"/>
  <c r="AL17" i="20"/>
  <c r="AL51" i="20"/>
  <c r="AL339" i="24"/>
  <c r="BX339" i="28" s="1"/>
  <c r="BZ339" i="28" s="1"/>
  <c r="AL109" i="20"/>
  <c r="AL387" i="24"/>
  <c r="BX387" i="28" s="1"/>
  <c r="BZ387" i="28" s="1"/>
  <c r="AL21" i="20"/>
  <c r="AL309" i="24"/>
  <c r="BX309" i="28" s="1"/>
  <c r="AL55" i="24"/>
  <c r="BX55" i="28" s="1"/>
  <c r="AL84" i="20"/>
  <c r="AL367" i="24"/>
  <c r="BX367" i="28" s="1"/>
  <c r="AL28" i="20"/>
  <c r="AL316" i="24"/>
  <c r="BX316" i="28" s="1"/>
  <c r="AL40" i="20"/>
  <c r="AL328" i="24"/>
  <c r="BX328" i="28" s="1"/>
  <c r="BZ328" i="28" s="1"/>
  <c r="AL301" i="24"/>
  <c r="BX301" i="28" s="1"/>
  <c r="BZ301" i="28" s="1"/>
  <c r="AL399" i="14"/>
  <c r="AL13" i="20"/>
  <c r="AL356" i="24"/>
  <c r="BX356" i="28" s="1"/>
  <c r="BZ356" i="28" s="1"/>
  <c r="AL73" i="20"/>
  <c r="AL329" i="24"/>
  <c r="BX329" i="28" s="1"/>
  <c r="BZ329" i="28" s="1"/>
  <c r="AL41" i="20"/>
  <c r="AL87" i="20"/>
  <c r="AL370" i="24"/>
  <c r="BX370" i="28" s="1"/>
  <c r="BZ370" i="28" s="1"/>
  <c r="AL43" i="20"/>
  <c r="AL331" i="24"/>
  <c r="BX331" i="28" s="1"/>
  <c r="BZ331" i="28" s="1"/>
  <c r="AL398" i="14"/>
  <c r="AL11" i="14"/>
  <c r="AL12" i="24"/>
  <c r="BX12" i="28" s="1"/>
  <c r="AL31" i="20"/>
  <c r="AL319" i="24"/>
  <c r="BX319" i="28" s="1"/>
  <c r="BZ319" i="28" s="1"/>
  <c r="AL59" i="24"/>
  <c r="BX59" i="28" s="1"/>
  <c r="AL450" i="14"/>
  <c r="AL98" i="14"/>
  <c r="AL485" i="14"/>
  <c r="AL55" i="20"/>
  <c r="AL441" i="14"/>
  <c r="AL359" i="24"/>
  <c r="BX359" i="28" s="1"/>
  <c r="BZ359" i="28" s="1"/>
  <c r="AL76" i="20"/>
  <c r="AL106" i="14"/>
  <c r="AL310" i="24"/>
  <c r="BX310" i="28" s="1"/>
  <c r="AL22" i="20"/>
  <c r="AL33" i="20"/>
  <c r="AL321" i="24"/>
  <c r="BX321" i="28" s="1"/>
  <c r="AL80" i="20"/>
  <c r="AL363" i="24"/>
  <c r="BX363" i="28" s="1"/>
  <c r="BZ363" i="28" s="1"/>
  <c r="AL26" i="20"/>
  <c r="AL314" i="24"/>
  <c r="BX314" i="28" s="1"/>
  <c r="AL82" i="20"/>
  <c r="AL365" i="24"/>
  <c r="BX365" i="28" s="1"/>
  <c r="BZ365" i="28" s="1"/>
  <c r="AL39" i="20"/>
  <c r="AL327" i="24"/>
  <c r="BX327" i="28" s="1"/>
  <c r="BZ327" i="28" s="1"/>
  <c r="AL32" i="20"/>
  <c r="AL320" i="24"/>
  <c r="BX320" i="28" s="1"/>
  <c r="BZ320" i="28" s="1"/>
  <c r="AK380" i="24"/>
  <c r="BU380" i="28" s="1"/>
  <c r="BW380" i="28" s="1"/>
  <c r="AK97" i="20"/>
  <c r="AL79" i="20"/>
  <c r="AL362" i="24"/>
  <c r="BX362" i="28" s="1"/>
  <c r="BZ362" i="28" s="1"/>
  <c r="AL46" i="20"/>
  <c r="AL334" i="24"/>
  <c r="BX334" i="28" s="1"/>
  <c r="BZ334" i="28" s="1"/>
  <c r="AL375" i="24"/>
  <c r="BX375" i="28" s="1"/>
  <c r="BZ375" i="28" s="1"/>
  <c r="AL92" i="20"/>
  <c r="AL67" i="20"/>
  <c r="AL350" i="24"/>
  <c r="BX350" i="28" s="1"/>
  <c r="AL45" i="20"/>
  <c r="AL333" i="24"/>
  <c r="BX333" i="28" s="1"/>
  <c r="BZ333" i="28" s="1"/>
  <c r="AL355" i="24"/>
  <c r="BX355" i="28" s="1"/>
  <c r="AL72" i="20"/>
  <c r="AL25" i="20"/>
  <c r="AL313" i="24"/>
  <c r="BX313" i="28" s="1"/>
  <c r="AL318" i="24"/>
  <c r="BX318" i="28" s="1"/>
  <c r="BZ318" i="28" s="1"/>
  <c r="AL30" i="20"/>
  <c r="AK10" i="20"/>
  <c r="AK298" i="24"/>
  <c r="BU298" i="28" s="1"/>
  <c r="AK395" i="14"/>
  <c r="AL340" i="24"/>
  <c r="BX340" i="28" s="1"/>
  <c r="BZ340" i="28" s="1"/>
  <c r="AL52" i="20"/>
  <c r="AL332" i="24"/>
  <c r="BX332" i="28" s="1"/>
  <c r="BZ332" i="28" s="1"/>
  <c r="AL44" i="20"/>
  <c r="AL69" i="20"/>
  <c r="AL352" i="24"/>
  <c r="BX352" i="28" s="1"/>
  <c r="AL106" i="20"/>
  <c r="AL384" i="24"/>
  <c r="BX384" i="28" s="1"/>
  <c r="BZ384" i="28" s="1"/>
  <c r="AL371" i="24"/>
  <c r="BX371" i="28" s="1"/>
  <c r="BZ371" i="28" s="1"/>
  <c r="AL88" i="20"/>
  <c r="AK9" i="24"/>
  <c r="BU9" i="28" s="1"/>
  <c r="AL19" i="20"/>
  <c r="AL307" i="24"/>
  <c r="BX307" i="28" s="1"/>
  <c r="AL90" i="20"/>
  <c r="AL373" i="24"/>
  <c r="BX373" i="28" s="1"/>
  <c r="BZ373" i="28" s="1"/>
  <c r="AL42" i="20"/>
  <c r="AL330" i="24"/>
  <c r="BX330" i="28" s="1"/>
  <c r="BZ330" i="28" s="1"/>
  <c r="AL60" i="24"/>
  <c r="BX60" i="28" s="1"/>
  <c r="AL93" i="20"/>
  <c r="AL376" i="24"/>
  <c r="BX376" i="28" s="1"/>
  <c r="BZ376" i="28" s="1"/>
  <c r="AL385" i="24"/>
  <c r="BX385" i="28" s="1"/>
  <c r="BZ385" i="28" s="1"/>
  <c r="AL107" i="20"/>
  <c r="AL39" i="25"/>
  <c r="BY39" i="28" s="1"/>
  <c r="BZ39" i="28" s="1"/>
  <c r="AL425" i="17"/>
  <c r="Q72" i="23"/>
  <c r="Q55" i="23"/>
  <c r="Q42" i="23"/>
  <c r="Q75" i="23"/>
  <c r="Q52" i="23"/>
  <c r="Q34" i="23"/>
  <c r="Q36" i="23"/>
  <c r="Q39" i="23"/>
  <c r="Q25" i="23"/>
  <c r="Q50" i="23"/>
  <c r="Q28" i="23"/>
  <c r="AL28" i="23"/>
  <c r="AK63" i="17"/>
  <c r="AL338" i="25"/>
  <c r="BY338" i="28" s="1"/>
  <c r="AJ17" i="25"/>
  <c r="BS17" i="28" s="1"/>
  <c r="BT17" i="28" s="1"/>
  <c r="AL101" i="25"/>
  <c r="BY101" i="28" s="1"/>
  <c r="AL340" i="25"/>
  <c r="BY340" i="28" s="1"/>
  <c r="AK308" i="25"/>
  <c r="BV308" i="28" s="1"/>
  <c r="BW308" i="28" s="1"/>
  <c r="AK342" i="25"/>
  <c r="BV342" i="28" s="1"/>
  <c r="BW342" i="28" s="1"/>
  <c r="AK310" i="25"/>
  <c r="BV310" i="28" s="1"/>
  <c r="BW310" i="28" s="1"/>
  <c r="AL324" i="25"/>
  <c r="BY324" i="28" s="1"/>
  <c r="AL322" i="25"/>
  <c r="BY322" i="28" s="1"/>
  <c r="AL358" i="25"/>
  <c r="BY358" i="28" s="1"/>
  <c r="AL59" i="25"/>
  <c r="BY59" i="28" s="1"/>
  <c r="AK349" i="25"/>
  <c r="BV349" i="28" s="1"/>
  <c r="BW349" i="28" s="1"/>
  <c r="AK336" i="25"/>
  <c r="BV336" i="28" s="1"/>
  <c r="AJ314" i="25"/>
  <c r="BS314" i="28" s="1"/>
  <c r="BT314" i="28" s="1"/>
  <c r="AL313" i="25"/>
  <c r="BY313" i="28" s="1"/>
  <c r="AK351" i="25"/>
  <c r="BV351" i="28" s="1"/>
  <c r="BW351" i="28" s="1"/>
  <c r="AL52" i="25"/>
  <c r="BY52" i="28" s="1"/>
  <c r="AL330" i="25"/>
  <c r="BY330" i="28" s="1"/>
  <c r="AL61" i="25"/>
  <c r="BY61" i="28" s="1"/>
  <c r="BZ61" i="28" s="1"/>
  <c r="AL36" i="25"/>
  <c r="BY36" i="28" s="1"/>
  <c r="BZ36" i="28" s="1"/>
  <c r="AK306" i="25"/>
  <c r="BV306" i="28" s="1"/>
  <c r="BW306" i="28" s="1"/>
  <c r="AL30" i="25"/>
  <c r="BY30" i="28" s="1"/>
  <c r="BZ30" i="28" s="1"/>
  <c r="AL66" i="25"/>
  <c r="BY66" i="28" s="1"/>
  <c r="BZ66" i="28" s="1"/>
  <c r="AK309" i="25"/>
  <c r="BV309" i="28" s="1"/>
  <c r="BW309" i="28" s="1"/>
  <c r="AL73" i="25"/>
  <c r="BY73" i="28" s="1"/>
  <c r="BZ73" i="28" s="1"/>
  <c r="AK383" i="25"/>
  <c r="BV383" i="28" s="1"/>
  <c r="AL18" i="25"/>
  <c r="BY18" i="28" s="1"/>
  <c r="BZ18" i="28" s="1"/>
  <c r="AL355" i="25"/>
  <c r="BY355" i="28" s="1"/>
  <c r="AI9" i="25"/>
  <c r="BP9" i="28" s="1"/>
  <c r="BQ9" i="28" s="1"/>
  <c r="AL80" i="25"/>
  <c r="BY80" i="28" s="1"/>
  <c r="BZ80" i="28" s="1"/>
  <c r="AK307" i="25"/>
  <c r="BV307" i="28" s="1"/>
  <c r="BW307" i="28" s="1"/>
  <c r="AL34" i="25"/>
  <c r="BY34" i="28" s="1"/>
  <c r="BZ34" i="28" s="1"/>
  <c r="AK350" i="25"/>
  <c r="BV350" i="28" s="1"/>
  <c r="BW350" i="28" s="1"/>
  <c r="AL12" i="25"/>
  <c r="BY12" i="28" s="1"/>
  <c r="AL28" i="25"/>
  <c r="BY28" i="28" s="1"/>
  <c r="BZ28" i="28" s="1"/>
  <c r="AK311" i="25"/>
  <c r="BV311" i="28" s="1"/>
  <c r="BW311" i="28" s="1"/>
  <c r="AK300" i="25"/>
  <c r="BV300" i="28" s="1"/>
  <c r="AI298" i="25"/>
  <c r="BP298" i="28" s="1"/>
  <c r="BQ298" i="28" s="1"/>
  <c r="AL327" i="25"/>
  <c r="BY327" i="28" s="1"/>
  <c r="AL41" i="25"/>
  <c r="BY41" i="28" s="1"/>
  <c r="AL65" i="25"/>
  <c r="BY65" i="28" s="1"/>
  <c r="BZ65" i="28" s="1"/>
  <c r="AK60" i="25"/>
  <c r="BV60" i="28" s="1"/>
  <c r="BW60" i="28" s="1"/>
  <c r="AJ345" i="25"/>
  <c r="BS345" i="28" s="1"/>
  <c r="BT345" i="28" s="1"/>
  <c r="Q355" i="25"/>
  <c r="R355" i="28" s="1"/>
  <c r="Q330" i="25"/>
  <c r="R330" i="28" s="1"/>
  <c r="Q358" i="25"/>
  <c r="R358" i="28" s="1"/>
  <c r="Q340" i="25"/>
  <c r="R340" i="28" s="1"/>
  <c r="Q322" i="25"/>
  <c r="R322" i="28" s="1"/>
  <c r="Q324" i="25"/>
  <c r="R324" i="28" s="1"/>
  <c r="Q327" i="25"/>
  <c r="R327" i="28" s="1"/>
  <c r="Q313" i="25"/>
  <c r="R313" i="28" s="1"/>
  <c r="Q338" i="25"/>
  <c r="R338" i="28" s="1"/>
  <c r="Q316" i="25"/>
  <c r="R316" i="28" s="1"/>
  <c r="AL316" i="25"/>
  <c r="BY316" i="28" s="1"/>
  <c r="AK451" i="17"/>
  <c r="AK64" i="23" s="1"/>
  <c r="AL69" i="17"/>
  <c r="AL68" i="17"/>
  <c r="AL23" i="17"/>
  <c r="AL450" i="17"/>
  <c r="AL63" i="23" s="1"/>
  <c r="AL457" i="17"/>
  <c r="AL70" i="23" s="1"/>
  <c r="AL67" i="17"/>
  <c r="AL24" i="17"/>
  <c r="AL445" i="17"/>
  <c r="AL58" i="23" s="1"/>
  <c r="AL22" i="17"/>
  <c r="AL471" i="17"/>
  <c r="AL84" i="23" s="1"/>
  <c r="AL20" i="17"/>
  <c r="AL443" i="17"/>
  <c r="AL56" i="23" s="1"/>
  <c r="AL438" i="17"/>
  <c r="AL51" i="23" s="1"/>
  <c r="AL444" i="17"/>
  <c r="AL57" i="23" s="1"/>
  <c r="AL55" i="17"/>
  <c r="AL420" i="17"/>
  <c r="AL33" i="23" s="1"/>
  <c r="AL398" i="17"/>
  <c r="AL11" i="23" s="1"/>
  <c r="AL50" i="17"/>
  <c r="AL427" i="17"/>
  <c r="AL40" i="23" s="1"/>
  <c r="AL456" i="17"/>
  <c r="AL69" i="23" s="1"/>
  <c r="AL464" i="17"/>
  <c r="AL77" i="23" s="1"/>
  <c r="AL422" i="17"/>
  <c r="AL35" i="23" s="1"/>
  <c r="AI395" i="17"/>
  <c r="AI8" i="23" s="1"/>
  <c r="AL19" i="17"/>
  <c r="AL416" i="17"/>
  <c r="AL29" i="23" s="1"/>
  <c r="AL21" i="17"/>
  <c r="AL414" i="17"/>
  <c r="AL27" i="23" s="1"/>
  <c r="AJ11" i="17"/>
  <c r="AL497" i="17"/>
  <c r="AL110" i="23" s="1"/>
  <c r="AL106" i="17"/>
  <c r="AL404" i="17"/>
  <c r="AL17" i="23" s="1"/>
  <c r="AL399" i="17"/>
  <c r="AL12" i="23" s="1"/>
  <c r="AL13" i="17"/>
  <c r="AK27" i="17"/>
  <c r="AJ403" i="17"/>
  <c r="AJ16" i="23" s="1"/>
  <c r="AL452" i="17"/>
  <c r="AL65" i="23" s="1"/>
  <c r="Q420" i="17"/>
  <c r="Q485" i="14"/>
  <c r="Q445" i="17"/>
  <c r="Q498" i="14"/>
  <c r="Q457" i="17"/>
  <c r="Q425" i="17"/>
  <c r="Q464" i="17"/>
  <c r="Q444" i="17"/>
  <c r="Q450" i="14"/>
  <c r="Q443" i="17"/>
  <c r="Q492" i="14"/>
  <c r="Q399" i="14"/>
  <c r="Q403" i="14"/>
  <c r="Q452" i="17"/>
  <c r="Q404" i="17"/>
  <c r="Q497" i="17"/>
  <c r="Q399" i="17"/>
  <c r="Q489" i="14"/>
  <c r="Q398" i="17"/>
  <c r="Q456" i="17"/>
  <c r="Q422" i="17"/>
  <c r="Q451" i="14"/>
  <c r="Q435" i="14"/>
  <c r="Q282" i="14"/>
  <c r="Q414" i="17"/>
  <c r="Q441" i="14"/>
  <c r="Q438" i="17"/>
  <c r="Q427" i="17"/>
  <c r="Q450" i="17"/>
  <c r="Q398" i="14"/>
  <c r="Q471" i="17"/>
  <c r="Q416" i="17"/>
  <c r="Q102" i="20" l="1"/>
  <c r="Q225" i="24"/>
  <c r="Q225" i="28" s="1"/>
  <c r="S225" i="28" s="1"/>
  <c r="Q130" i="19"/>
  <c r="AL130" i="19"/>
  <c r="AL225" i="24"/>
  <c r="BX225" i="28" s="1"/>
  <c r="BZ225" i="28" s="1"/>
  <c r="BZ59" i="28"/>
  <c r="BZ358" i="28"/>
  <c r="BZ324" i="28"/>
  <c r="BZ313" i="28"/>
  <c r="BZ12" i="28"/>
  <c r="BZ316" i="28"/>
  <c r="BZ355" i="28"/>
  <c r="BZ322" i="28"/>
  <c r="S313" i="28"/>
  <c r="S355" i="28"/>
  <c r="S324" i="28"/>
  <c r="S316" i="28"/>
  <c r="S322" i="28"/>
  <c r="S358" i="28"/>
  <c r="Q63" i="20"/>
  <c r="Q346" i="24"/>
  <c r="Q346" i="28" s="1"/>
  <c r="Q11" i="20"/>
  <c r="Q299" i="24"/>
  <c r="Q299" i="28" s="1"/>
  <c r="Q383" i="24"/>
  <c r="Q383" i="28" s="1"/>
  <c r="S383" i="28" s="1"/>
  <c r="Q105" i="20"/>
  <c r="Q48" i="20"/>
  <c r="Q336" i="24"/>
  <c r="Q336" i="28" s="1"/>
  <c r="S336" i="28" s="1"/>
  <c r="Q389" i="24"/>
  <c r="Q389" i="28" s="1"/>
  <c r="S389" i="28" s="1"/>
  <c r="Q111" i="20"/>
  <c r="Q54" i="20"/>
  <c r="Q342" i="24"/>
  <c r="Q342" i="28" s="1"/>
  <c r="Q98" i="20"/>
  <c r="Q64" i="20"/>
  <c r="Q347" i="24"/>
  <c r="Q347" i="28" s="1"/>
  <c r="Q12" i="20"/>
  <c r="Q300" i="24"/>
  <c r="Q300" i="28" s="1"/>
  <c r="S300" i="28" s="1"/>
  <c r="Q16" i="20"/>
  <c r="Q304" i="24"/>
  <c r="Q304" i="28" s="1"/>
  <c r="AL346" i="24"/>
  <c r="BX346" i="28" s="1"/>
  <c r="AL63" i="20"/>
  <c r="AL397" i="14"/>
  <c r="AL11" i="20"/>
  <c r="AL299" i="24"/>
  <c r="BX299" i="28" s="1"/>
  <c r="AL383" i="24"/>
  <c r="BX383" i="28" s="1"/>
  <c r="BZ383" i="28" s="1"/>
  <c r="AL105" i="20"/>
  <c r="AL336" i="24"/>
  <c r="BX336" i="28" s="1"/>
  <c r="BZ336" i="28" s="1"/>
  <c r="AL48" i="20"/>
  <c r="AL111" i="20"/>
  <c r="AL389" i="24"/>
  <c r="BX389" i="28" s="1"/>
  <c r="BZ389" i="28" s="1"/>
  <c r="AK8" i="20"/>
  <c r="AK296" i="24"/>
  <c r="BU296" i="28" s="1"/>
  <c r="AL54" i="20"/>
  <c r="AL342" i="24"/>
  <c r="BX342" i="28" s="1"/>
  <c r="AL484" i="14"/>
  <c r="AL449" i="14" s="1"/>
  <c r="AL98" i="20"/>
  <c r="AL93" i="24"/>
  <c r="BX93" i="28" s="1"/>
  <c r="BZ93" i="28" s="1"/>
  <c r="AL347" i="24"/>
  <c r="BX347" i="28" s="1"/>
  <c r="AL64" i="20"/>
  <c r="AL96" i="24"/>
  <c r="BX96" i="28" s="1"/>
  <c r="BZ96" i="28" s="1"/>
  <c r="AL63" i="14"/>
  <c r="AL9" i="14" s="1"/>
  <c r="AL11" i="24"/>
  <c r="BX11" i="28" s="1"/>
  <c r="AL12" i="20"/>
  <c r="AL300" i="24"/>
  <c r="BX300" i="28" s="1"/>
  <c r="BZ300" i="28" s="1"/>
  <c r="AL16" i="20"/>
  <c r="AL304" i="24"/>
  <c r="BX304" i="28" s="1"/>
  <c r="Q38" i="23"/>
  <c r="Q326" i="25"/>
  <c r="R326" i="28" s="1"/>
  <c r="S326" i="28" s="1"/>
  <c r="AL38" i="23"/>
  <c r="AL326" i="25"/>
  <c r="BY326" i="28" s="1"/>
  <c r="BZ326" i="28" s="1"/>
  <c r="AK449" i="17"/>
  <c r="AK62" i="23" s="1"/>
  <c r="Q12" i="23"/>
  <c r="Q17" i="23"/>
  <c r="Q65" i="23"/>
  <c r="Q110" i="23"/>
  <c r="Q57" i="23"/>
  <c r="Q69" i="23"/>
  <c r="Q63" i="23"/>
  <c r="Q84" i="23"/>
  <c r="Q27" i="23"/>
  <c r="Q11" i="23"/>
  <c r="Q51" i="23"/>
  <c r="Q40" i="23"/>
  <c r="Q77" i="23"/>
  <c r="Q33" i="23"/>
  <c r="Q56" i="23"/>
  <c r="Q29" i="23"/>
  <c r="Q35" i="23"/>
  <c r="Q58" i="23"/>
  <c r="Q70" i="23"/>
  <c r="AK58" i="25"/>
  <c r="BV58" i="28" s="1"/>
  <c r="BW58" i="28" s="1"/>
  <c r="AL323" i="25"/>
  <c r="BY323" i="28" s="1"/>
  <c r="BZ323" i="28" s="1"/>
  <c r="AJ304" i="25"/>
  <c r="BS304" i="28" s="1"/>
  <c r="BT304" i="28" s="1"/>
  <c r="AL360" i="25"/>
  <c r="BY360" i="28" s="1"/>
  <c r="BZ360" i="28" s="1"/>
  <c r="AL367" i="25"/>
  <c r="BY367" i="28" s="1"/>
  <c r="BZ367" i="28" s="1"/>
  <c r="AL346" i="25"/>
  <c r="BY346" i="28" s="1"/>
  <c r="AL317" i="25"/>
  <c r="BY317" i="28" s="1"/>
  <c r="BZ317" i="28" s="1"/>
  <c r="AK27" i="25"/>
  <c r="BV27" i="28" s="1"/>
  <c r="BW27" i="28" s="1"/>
  <c r="AL50" i="25"/>
  <c r="BY50" i="28" s="1"/>
  <c r="AL24" i="25"/>
  <c r="BY24" i="28" s="1"/>
  <c r="BZ24" i="28" s="1"/>
  <c r="AL64" i="25"/>
  <c r="BY64" i="28" s="1"/>
  <c r="BZ64" i="28" s="1"/>
  <c r="AL20" i="25"/>
  <c r="BY20" i="28" s="1"/>
  <c r="BZ20" i="28" s="1"/>
  <c r="AL352" i="25"/>
  <c r="BY352" i="28" s="1"/>
  <c r="BZ352" i="28" s="1"/>
  <c r="AL62" i="25"/>
  <c r="BY62" i="28" s="1"/>
  <c r="BZ62" i="28" s="1"/>
  <c r="AL13" i="25"/>
  <c r="BY13" i="28" s="1"/>
  <c r="AL19" i="25"/>
  <c r="BY19" i="28" s="1"/>
  <c r="BZ19" i="28" s="1"/>
  <c r="AL23" i="25"/>
  <c r="BY23" i="28" s="1"/>
  <c r="BZ23" i="28" s="1"/>
  <c r="AL300" i="25"/>
  <c r="BY300" i="28" s="1"/>
  <c r="AL315" i="25"/>
  <c r="BY315" i="28" s="1"/>
  <c r="BZ315" i="28" s="1"/>
  <c r="AL299" i="25"/>
  <c r="BY299" i="28" s="1"/>
  <c r="AL339" i="25"/>
  <c r="BY339" i="28" s="1"/>
  <c r="AK347" i="25"/>
  <c r="BV347" i="28" s="1"/>
  <c r="BW347" i="28" s="1"/>
  <c r="AL305" i="25"/>
  <c r="BY305" i="28" s="1"/>
  <c r="BZ305" i="28" s="1"/>
  <c r="AI296" i="25"/>
  <c r="BP296" i="28" s="1"/>
  <c r="BQ296" i="28" s="1"/>
  <c r="AL328" i="25"/>
  <c r="BY328" i="28" s="1"/>
  <c r="AL348" i="25"/>
  <c r="BY348" i="28" s="1"/>
  <c r="BZ348" i="28" s="1"/>
  <c r="AL55" i="25"/>
  <c r="BY55" i="28" s="1"/>
  <c r="BZ55" i="28" s="1"/>
  <c r="AL96" i="25"/>
  <c r="BY96" i="28" s="1"/>
  <c r="AL22" i="25"/>
  <c r="BY22" i="28" s="1"/>
  <c r="BZ22" i="28" s="1"/>
  <c r="AL63" i="25"/>
  <c r="BY63" i="28" s="1"/>
  <c r="BZ63" i="28" s="1"/>
  <c r="AJ11" i="25"/>
  <c r="BS11" i="28" s="1"/>
  <c r="BT11" i="28" s="1"/>
  <c r="AL353" i="25"/>
  <c r="BY353" i="28" s="1"/>
  <c r="BZ353" i="28" s="1"/>
  <c r="AL388" i="25"/>
  <c r="BY388" i="28" s="1"/>
  <c r="AL21" i="25"/>
  <c r="BY21" i="28" s="1"/>
  <c r="BZ21" i="28" s="1"/>
  <c r="AL321" i="25"/>
  <c r="BY321" i="28" s="1"/>
  <c r="BZ321" i="28" s="1"/>
  <c r="Q300" i="25"/>
  <c r="R300" i="28" s="1"/>
  <c r="Q305" i="25"/>
  <c r="R305" i="28" s="1"/>
  <c r="S305" i="28" s="1"/>
  <c r="Q348" i="25"/>
  <c r="R348" i="28" s="1"/>
  <c r="S348" i="28" s="1"/>
  <c r="Q388" i="25"/>
  <c r="R388" i="28" s="1"/>
  <c r="Q352" i="25"/>
  <c r="R352" i="28" s="1"/>
  <c r="S352" i="28" s="1"/>
  <c r="Q346" i="25"/>
  <c r="R346" i="28" s="1"/>
  <c r="Q367" i="25"/>
  <c r="R367" i="28" s="1"/>
  <c r="S367" i="28" s="1"/>
  <c r="Q315" i="25"/>
  <c r="R315" i="28" s="1"/>
  <c r="S315" i="28" s="1"/>
  <c r="Q299" i="25"/>
  <c r="R299" i="28" s="1"/>
  <c r="Q339" i="25"/>
  <c r="R339" i="28" s="1"/>
  <c r="Q328" i="25"/>
  <c r="R328" i="28" s="1"/>
  <c r="Q360" i="25"/>
  <c r="R360" i="28" s="1"/>
  <c r="S360" i="28" s="1"/>
  <c r="Q321" i="25"/>
  <c r="R321" i="28" s="1"/>
  <c r="S321" i="28" s="1"/>
  <c r="Q317" i="25"/>
  <c r="R317" i="28" s="1"/>
  <c r="S317" i="28" s="1"/>
  <c r="Q323" i="25"/>
  <c r="R323" i="28" s="1"/>
  <c r="S323" i="28" s="1"/>
  <c r="Q353" i="25"/>
  <c r="R353" i="28" s="1"/>
  <c r="S353" i="28" s="1"/>
  <c r="AL455" i="17"/>
  <c r="AL68" i="23" s="1"/>
  <c r="AL65" i="17"/>
  <c r="AL49" i="17"/>
  <c r="AL454" i="17"/>
  <c r="AL67" i="23" s="1"/>
  <c r="AL406" i="17"/>
  <c r="AL19" i="23" s="1"/>
  <c r="AL405" i="17"/>
  <c r="AL18" i="23" s="1"/>
  <c r="AL410" i="17"/>
  <c r="AL23" i="23" s="1"/>
  <c r="AL441" i="17"/>
  <c r="AL54" i="23" s="1"/>
  <c r="AL453" i="17"/>
  <c r="AL66" i="23" s="1"/>
  <c r="AL409" i="17"/>
  <c r="AL22" i="23" s="1"/>
  <c r="AJ9" i="17"/>
  <c r="AL408" i="17"/>
  <c r="AL21" i="23" s="1"/>
  <c r="AL436" i="17"/>
  <c r="AL49" i="23" s="1"/>
  <c r="AL407" i="17"/>
  <c r="AL20" i="23" s="1"/>
  <c r="AL492" i="17"/>
  <c r="AL105" i="23" s="1"/>
  <c r="AJ397" i="17"/>
  <c r="AJ10" i="23" s="1"/>
  <c r="AK413" i="17"/>
  <c r="AK26" i="23" s="1"/>
  <c r="AK17" i="17"/>
  <c r="Q441" i="17"/>
  <c r="Q397" i="14"/>
  <c r="Q407" i="17"/>
  <c r="Q406" i="17"/>
  <c r="Q455" i="17"/>
  <c r="Q453" i="17"/>
  <c r="Q436" i="17"/>
  <c r="Q454" i="17"/>
  <c r="Q409" i="17"/>
  <c r="Q484" i="14"/>
  <c r="Q408" i="17"/>
  <c r="Q449" i="14"/>
  <c r="Q410" i="17"/>
  <c r="Q405" i="17"/>
  <c r="Q492" i="17"/>
  <c r="Q9" i="14"/>
  <c r="BZ299" i="28" l="1"/>
  <c r="BZ346" i="28"/>
  <c r="S299" i="28"/>
  <c r="S346" i="28"/>
  <c r="Q62" i="20"/>
  <c r="Q345" i="24"/>
  <c r="Q345" i="28" s="1"/>
  <c r="Q9" i="24"/>
  <c r="Q9" i="28" s="1"/>
  <c r="Q380" i="24"/>
  <c r="Q380" i="28" s="1"/>
  <c r="S380" i="28" s="1"/>
  <c r="Q97" i="20"/>
  <c r="Q298" i="24"/>
  <c r="Q298" i="28" s="1"/>
  <c r="Q10" i="20"/>
  <c r="AL62" i="20"/>
  <c r="AL345" i="24"/>
  <c r="BX345" i="28" s="1"/>
  <c r="AL9" i="24"/>
  <c r="BX9" i="28" s="1"/>
  <c r="AL58" i="24"/>
  <c r="BX58" i="28" s="1"/>
  <c r="AL380" i="24"/>
  <c r="BX380" i="28" s="1"/>
  <c r="BZ380" i="28" s="1"/>
  <c r="AL97" i="20"/>
  <c r="AL298" i="24"/>
  <c r="BX298" i="28" s="1"/>
  <c r="AL10" i="20"/>
  <c r="AL395" i="14"/>
  <c r="AK345" i="25"/>
  <c r="BV345" i="28" s="1"/>
  <c r="BW345" i="28" s="1"/>
  <c r="AL63" i="17"/>
  <c r="Q105" i="23"/>
  <c r="Q22" i="23"/>
  <c r="Q21" i="23"/>
  <c r="Q19" i="23"/>
  <c r="Q66" i="23"/>
  <c r="Q49" i="23"/>
  <c r="Q54" i="23"/>
  <c r="Q20" i="23"/>
  <c r="Q23" i="23"/>
  <c r="Q18" i="23"/>
  <c r="Q67" i="23"/>
  <c r="Q68" i="23"/>
  <c r="AL349" i="25"/>
  <c r="BY349" i="28" s="1"/>
  <c r="BZ349" i="28" s="1"/>
  <c r="AJ298" i="25"/>
  <c r="BS298" i="28" s="1"/>
  <c r="BT298" i="28" s="1"/>
  <c r="AK314" i="25"/>
  <c r="BV314" i="28" s="1"/>
  <c r="BW314" i="28" s="1"/>
  <c r="AL342" i="25"/>
  <c r="BY342" i="28" s="1"/>
  <c r="BZ342" i="28" s="1"/>
  <c r="AL60" i="25"/>
  <c r="BY60" i="28" s="1"/>
  <c r="BZ60" i="28" s="1"/>
  <c r="AL308" i="25"/>
  <c r="BY308" i="28" s="1"/>
  <c r="BZ308" i="28" s="1"/>
  <c r="AJ9" i="25"/>
  <c r="BS9" i="28" s="1"/>
  <c r="BT9" i="28" s="1"/>
  <c r="AL311" i="25"/>
  <c r="BY311" i="28" s="1"/>
  <c r="BZ311" i="28" s="1"/>
  <c r="AL306" i="25"/>
  <c r="BY306" i="28" s="1"/>
  <c r="BZ306" i="28" s="1"/>
  <c r="AL351" i="25"/>
  <c r="BY351" i="28" s="1"/>
  <c r="BZ351" i="28" s="1"/>
  <c r="AL350" i="25"/>
  <c r="BY350" i="28" s="1"/>
  <c r="BZ350" i="28" s="1"/>
  <c r="AL337" i="25"/>
  <c r="BY337" i="28" s="1"/>
  <c r="AL383" i="25"/>
  <c r="BY383" i="28" s="1"/>
  <c r="AL310" i="25"/>
  <c r="BY310" i="28" s="1"/>
  <c r="BZ310" i="28" s="1"/>
  <c r="AK17" i="25"/>
  <c r="BV17" i="28" s="1"/>
  <c r="BW17" i="28" s="1"/>
  <c r="AL309" i="25"/>
  <c r="BY309" i="28" s="1"/>
  <c r="BZ309" i="28" s="1"/>
  <c r="AL307" i="25"/>
  <c r="BY307" i="28" s="1"/>
  <c r="BZ307" i="28" s="1"/>
  <c r="AL49" i="25"/>
  <c r="BY49" i="28" s="1"/>
  <c r="Q383" i="25"/>
  <c r="R383" i="28" s="1"/>
  <c r="Q310" i="25"/>
  <c r="R310" i="28" s="1"/>
  <c r="S310" i="28" s="1"/>
  <c r="Q309" i="25"/>
  <c r="R309" i="28" s="1"/>
  <c r="S309" i="28" s="1"/>
  <c r="Q307" i="25"/>
  <c r="R307" i="28" s="1"/>
  <c r="S307" i="28" s="1"/>
  <c r="Q349" i="25"/>
  <c r="R349" i="28" s="1"/>
  <c r="S349" i="28" s="1"/>
  <c r="Q337" i="25"/>
  <c r="R337" i="28" s="1"/>
  <c r="Q342" i="25"/>
  <c r="R342" i="28" s="1"/>
  <c r="S342" i="28" s="1"/>
  <c r="Q308" i="25"/>
  <c r="R308" i="28" s="1"/>
  <c r="S308" i="28" s="1"/>
  <c r="Q311" i="25"/>
  <c r="R311" i="28" s="1"/>
  <c r="S311" i="28" s="1"/>
  <c r="Q306" i="25"/>
  <c r="R306" i="28" s="1"/>
  <c r="S306" i="28" s="1"/>
  <c r="Q350" i="25"/>
  <c r="R350" i="28" s="1"/>
  <c r="S350" i="28" s="1"/>
  <c r="Q351" i="25"/>
  <c r="R351" i="28" s="1"/>
  <c r="S351" i="28" s="1"/>
  <c r="AL435" i="17"/>
  <c r="AL48" i="23" s="1"/>
  <c r="AJ395" i="17"/>
  <c r="AJ8" i="23" s="1"/>
  <c r="AL451" i="17"/>
  <c r="AL64" i="23" s="1"/>
  <c r="AK11" i="17"/>
  <c r="AL27" i="17"/>
  <c r="AK403" i="17"/>
  <c r="AK16" i="23" s="1"/>
  <c r="Q395" i="14"/>
  <c r="Q451" i="17"/>
  <c r="Q435" i="17"/>
  <c r="Q296" i="24" l="1"/>
  <c r="Q296" i="28" s="1"/>
  <c r="Q8" i="20"/>
  <c r="AL296" i="24"/>
  <c r="BX296" i="28" s="1"/>
  <c r="AL8" i="20"/>
  <c r="AL58" i="25"/>
  <c r="BY58" i="28" s="1"/>
  <c r="BZ58" i="28" s="1"/>
  <c r="Q64" i="23"/>
  <c r="Q48" i="23"/>
  <c r="AL347" i="25"/>
  <c r="BY347" i="28" s="1"/>
  <c r="BZ347" i="28" s="1"/>
  <c r="AK304" i="25"/>
  <c r="BV304" i="28" s="1"/>
  <c r="BW304" i="28" s="1"/>
  <c r="AJ296" i="25"/>
  <c r="BS296" i="28" s="1"/>
  <c r="BT296" i="28" s="1"/>
  <c r="AK11" i="25"/>
  <c r="BV11" i="28" s="1"/>
  <c r="BW11" i="28" s="1"/>
  <c r="AL27" i="25"/>
  <c r="BY27" i="28" s="1"/>
  <c r="BZ27" i="28" s="1"/>
  <c r="AL336" i="25"/>
  <c r="BY336" i="28" s="1"/>
  <c r="Q347" i="25"/>
  <c r="R347" i="28" s="1"/>
  <c r="S347" i="28" s="1"/>
  <c r="Q336" i="25"/>
  <c r="R336" i="28" s="1"/>
  <c r="AL449" i="17"/>
  <c r="AL62" i="23" s="1"/>
  <c r="AK9" i="17"/>
  <c r="AK397" i="17"/>
  <c r="AK10" i="23" s="1"/>
  <c r="AL413" i="17"/>
  <c r="AL26" i="23" s="1"/>
  <c r="AL17" i="17"/>
  <c r="Q413" i="17"/>
  <c r="Q449" i="17"/>
  <c r="Q26" i="23" l="1"/>
  <c r="Q62" i="23"/>
  <c r="AL17" i="25"/>
  <c r="BY17" i="28" s="1"/>
  <c r="BZ17" i="28" s="1"/>
  <c r="AL314" i="25"/>
  <c r="BY314" i="28" s="1"/>
  <c r="BZ314" i="28" s="1"/>
  <c r="AK298" i="25"/>
  <c r="BV298" i="28" s="1"/>
  <c r="BW298" i="28" s="1"/>
  <c r="AK9" i="25"/>
  <c r="BV9" i="28" s="1"/>
  <c r="BW9" i="28" s="1"/>
  <c r="AL345" i="25"/>
  <c r="BY345" i="28" s="1"/>
  <c r="BZ345" i="28" s="1"/>
  <c r="Q314" i="25"/>
  <c r="R314" i="28" s="1"/>
  <c r="S314" i="28" s="1"/>
  <c r="Q345" i="25"/>
  <c r="R345" i="28" s="1"/>
  <c r="S345" i="28" s="1"/>
  <c r="AK395" i="17"/>
  <c r="AK8" i="23" s="1"/>
  <c r="AL403" i="17"/>
  <c r="AL16" i="23" s="1"/>
  <c r="AL11" i="17"/>
  <c r="Q403" i="17"/>
  <c r="Q16" i="23" l="1"/>
  <c r="AL304" i="25"/>
  <c r="BY304" i="28" s="1"/>
  <c r="BZ304" i="28" s="1"/>
  <c r="AK296" i="25"/>
  <c r="BV296" i="28" s="1"/>
  <c r="BW296" i="28" s="1"/>
  <c r="AL11" i="25"/>
  <c r="BY11" i="28" s="1"/>
  <c r="BZ11" i="28" s="1"/>
  <c r="Q304" i="25"/>
  <c r="R304" i="28" s="1"/>
  <c r="S304" i="28" s="1"/>
  <c r="AL9" i="17"/>
  <c r="AL397" i="17"/>
  <c r="AL10" i="23" s="1"/>
  <c r="Q397" i="17"/>
  <c r="Q9" i="17"/>
  <c r="Q10" i="23" l="1"/>
  <c r="AL9" i="25"/>
  <c r="BY9" i="28" s="1"/>
  <c r="BZ9" i="28" s="1"/>
  <c r="AL298" i="25"/>
  <c r="BY298" i="28" s="1"/>
  <c r="BZ298" i="28" s="1"/>
  <c r="Q9" i="25"/>
  <c r="R9" i="28" s="1"/>
  <c r="S9" i="28" s="1"/>
  <c r="Q298" i="25"/>
  <c r="R298" i="28" s="1"/>
  <c r="S298" i="28" s="1"/>
  <c r="AL395" i="17"/>
  <c r="AL8" i="23" s="1"/>
  <c r="Q395" i="17"/>
  <c r="Q8" i="23" l="1"/>
  <c r="AL296" i="25"/>
  <c r="BY296" i="28" s="1"/>
  <c r="BZ296" i="28" s="1"/>
  <c r="Q296" i="25"/>
  <c r="R296" i="28" s="1"/>
  <c r="S296" i="28" s="1"/>
</calcChain>
</file>

<file path=xl/sharedStrings.xml><?xml version="1.0" encoding="utf-8"?>
<sst xmlns="http://schemas.openxmlformats.org/spreadsheetml/2006/main" count="9536" uniqueCount="218">
  <si>
    <t>дата</t>
  </si>
  <si>
    <t>итого</t>
  </si>
  <si>
    <t>Активы</t>
  </si>
  <si>
    <t>Выручка</t>
  </si>
  <si>
    <t>Пассивы</t>
  </si>
  <si>
    <t>контроль</t>
  </si>
  <si>
    <t>Все объекты</t>
  </si>
  <si>
    <t>Баланс-BS</t>
  </si>
  <si>
    <t>Статьи-1</t>
  </si>
  <si>
    <t>Статьи-2</t>
  </si>
  <si>
    <t>ОПиУ-PL</t>
  </si>
  <si>
    <t>ДДС-CF</t>
  </si>
  <si>
    <t>Выбор объекта</t>
  </si>
  <si>
    <t>Валовая прибыль</t>
  </si>
  <si>
    <t>Выбор объекта:</t>
  </si>
  <si>
    <t>Баланс на начало периода</t>
  </si>
  <si>
    <t>Дебиторская задолженность</t>
  </si>
  <si>
    <t>Денежные средства</t>
  </si>
  <si>
    <t>Закупки и прочие начисления на баланс</t>
  </si>
  <si>
    <t>Движение денежных средств</t>
  </si>
  <si>
    <t>Баланс на конец периода</t>
  </si>
  <si>
    <t>Прочие доходы</t>
  </si>
  <si>
    <t>Всего себестоимость</t>
  </si>
  <si>
    <t>Реклама</t>
  </si>
  <si>
    <t>PL(+)</t>
  </si>
  <si>
    <t>PL(-)</t>
  </si>
  <si>
    <t>Амортизация основных средств</t>
  </si>
  <si>
    <t>Чистая прибыль</t>
  </si>
  <si>
    <t>контроль-PL</t>
  </si>
  <si>
    <t>контроль-CF</t>
  </si>
  <si>
    <t>CF(+)</t>
  </si>
  <si>
    <t>CF(-)</t>
  </si>
  <si>
    <t>метки-PL</t>
  </si>
  <si>
    <t>метки-CF</t>
  </si>
  <si>
    <t>столбец-db</t>
  </si>
  <si>
    <t>Поступление денежных средств по операционной деятельности</t>
  </si>
  <si>
    <t>Поступление от реализации</t>
  </si>
  <si>
    <t>Прочие поступления</t>
  </si>
  <si>
    <t>Оплаты себестоимостных затрат</t>
  </si>
  <si>
    <t>Финпоток от производственной деятельности</t>
  </si>
  <si>
    <t>CF</t>
  </si>
  <si>
    <t>PL</t>
  </si>
  <si>
    <t>метки-BS</t>
  </si>
  <si>
    <t>контроль-BS</t>
  </si>
  <si>
    <t>Начисление себестоимости</t>
  </si>
  <si>
    <t>BS(+)</t>
  </si>
  <si>
    <t>Незавершенное производство и запасы</t>
  </si>
  <si>
    <t>BS</t>
  </si>
  <si>
    <t>ДЗ по реализации</t>
  </si>
  <si>
    <t>ДЗ по прочим доходам</t>
  </si>
  <si>
    <t>пустая строка</t>
  </si>
  <si>
    <t>Собственный капитал</t>
  </si>
  <si>
    <t>Кредиторская задолженность по себестоимостным затратам</t>
  </si>
  <si>
    <t>dbP</t>
  </si>
  <si>
    <t>Прибыли и убытки</t>
  </si>
  <si>
    <t>Бюджет (План) - детализировано</t>
  </si>
  <si>
    <t>dbF</t>
  </si>
  <si>
    <t>Факт - детализировано</t>
  </si>
  <si>
    <t>Факт - укрупненно</t>
  </si>
  <si>
    <t>План</t>
  </si>
  <si>
    <t>Факт</t>
  </si>
  <si>
    <t>IN</t>
  </si>
  <si>
    <t>OUT</t>
  </si>
  <si>
    <t>Выручка от реализации объектов</t>
  </si>
  <si>
    <t>Объект</t>
  </si>
  <si>
    <t>Подготовительные работы</t>
  </si>
  <si>
    <t>ГСМ</t>
  </si>
  <si>
    <t>Электрика</t>
  </si>
  <si>
    <t>Монтаж окон</t>
  </si>
  <si>
    <t>Доставка</t>
  </si>
  <si>
    <t>Монтаж фасада</t>
  </si>
  <si>
    <t>Финпоток по основной деятельности</t>
  </si>
  <si>
    <t>Прочее</t>
  </si>
  <si>
    <t>Проектирование</t>
  </si>
  <si>
    <t>Канализация, Скважина,кессон и септик</t>
  </si>
  <si>
    <t>Материалы Фундамент</t>
  </si>
  <si>
    <t>Метизы, расходники</t>
  </si>
  <si>
    <t>Материалы Коробка</t>
  </si>
  <si>
    <t>Материалы Кровля</t>
  </si>
  <si>
    <t>Монтаж Коробки</t>
  </si>
  <si>
    <t>Материалы Окна и двери</t>
  </si>
  <si>
    <t>Материалы Фасад</t>
  </si>
  <si>
    <t>Монтаж Фасада</t>
  </si>
  <si>
    <t>Монтаж коробки</t>
  </si>
  <si>
    <t>Материалы кровля</t>
  </si>
  <si>
    <t>Расходы брокера</t>
  </si>
  <si>
    <t>Монтаж фундамента</t>
  </si>
  <si>
    <t>Материалы фундамент</t>
  </si>
  <si>
    <t>Монтаж благоустройства</t>
  </si>
  <si>
    <t>Монтаж кровли</t>
  </si>
  <si>
    <t>Материалы фасад</t>
  </si>
  <si>
    <t>Материалы Благоустройство</t>
  </si>
  <si>
    <t>Спец техника</t>
  </si>
  <si>
    <t>Аналитика-1</t>
  </si>
  <si>
    <t>Аналитика-2</t>
  </si>
  <si>
    <t>Аналитика-3</t>
  </si>
  <si>
    <t>Аналитика-4</t>
  </si>
  <si>
    <t>Аналитика-5</t>
  </si>
  <si>
    <t>Аналитика-6</t>
  </si>
  <si>
    <t>Затраты на покупку участка</t>
  </si>
  <si>
    <t>Монтаж Благоустройства</t>
  </si>
  <si>
    <t>Общая территория (дорога, ливневка, газ, эл-во)</t>
  </si>
  <si>
    <t>Резерв-1</t>
  </si>
  <si>
    <t>Резерв-2</t>
  </si>
  <si>
    <t>Резерв-3</t>
  </si>
  <si>
    <t>Резерв-4</t>
  </si>
  <si>
    <t>Резерв-5</t>
  </si>
  <si>
    <t>Резерв-6</t>
  </si>
  <si>
    <t>Резерв-7</t>
  </si>
  <si>
    <t>Резерв-8</t>
  </si>
  <si>
    <t>Оплата переменных расходов</t>
  </si>
  <si>
    <t>Монтаж Фундамента</t>
  </si>
  <si>
    <t>Расходы на связь и интернет</t>
  </si>
  <si>
    <t>Монтаж Кровли</t>
  </si>
  <si>
    <t>Оплата постоянных расходов</t>
  </si>
  <si>
    <t>Расходы на персонал</t>
  </si>
  <si>
    <t>Оплата расходов на персонал</t>
  </si>
  <si>
    <t>Руководитель снабжения</t>
  </si>
  <si>
    <t>Руководитель производства</t>
  </si>
  <si>
    <t>Архитектор</t>
  </si>
  <si>
    <t>Маркетолог</t>
  </si>
  <si>
    <t>Брокер</t>
  </si>
  <si>
    <t>Бухгалтер</t>
  </si>
  <si>
    <t>Директор</t>
  </si>
  <si>
    <t>Фин директор</t>
  </si>
  <si>
    <t>Переменные расходы</t>
  </si>
  <si>
    <t>Постоянные расходы</t>
  </si>
  <si>
    <t>Прочие расходы</t>
  </si>
  <si>
    <t>Инструменты</t>
  </si>
  <si>
    <t>Аренда офиса</t>
  </si>
  <si>
    <t>Банковские расходы</t>
  </si>
  <si>
    <t>УСН</t>
  </si>
  <si>
    <t>Патент</t>
  </si>
  <si>
    <t>Самозанятые</t>
  </si>
  <si>
    <t>НДС</t>
  </si>
  <si>
    <t>Налоги</t>
  </si>
  <si>
    <t>Оплата налогов</t>
  </si>
  <si>
    <t>Операционная прибыль</t>
  </si>
  <si>
    <t>Начисление %%</t>
  </si>
  <si>
    <t>доходы %% по депозитам</t>
  </si>
  <si>
    <t>доходы %% от заемщиков</t>
  </si>
  <si>
    <t>расходы %% по кредитам</t>
  </si>
  <si>
    <t>расходы %% по займам</t>
  </si>
  <si>
    <t>Поступления/Оплаты %%</t>
  </si>
  <si>
    <t>Оборудование приобретенное в лизинг</t>
  </si>
  <si>
    <t>Офис CLT перевозимый</t>
  </si>
  <si>
    <t>Контейнер</t>
  </si>
  <si>
    <t>Спец техника и оборудование</t>
  </si>
  <si>
    <t>Оплата затрат на основные средства</t>
  </si>
  <si>
    <t>Финпоток до выплаты налогов</t>
  </si>
  <si>
    <t>Прибыль до налогов</t>
  </si>
  <si>
    <t>Фипоток от операционной деятельности</t>
  </si>
  <si>
    <t>Поступления и оплаты по финансовой деятельности</t>
  </si>
  <si>
    <t>Поступление кредитов в банке</t>
  </si>
  <si>
    <t>Поступление займов от инвесторов</t>
  </si>
  <si>
    <t>Возврат депозитов</t>
  </si>
  <si>
    <t>Возврат займов от заемщиков</t>
  </si>
  <si>
    <t>Оплата тела кредита</t>
  </si>
  <si>
    <t>Выплаты дивидендов инвесторам</t>
  </si>
  <si>
    <t>Выплаты дивидендов учредителям</t>
  </si>
  <si>
    <t>Финпоток по финансовой деятельности</t>
  </si>
  <si>
    <t>Итоговый денежный поток</t>
  </si>
  <si>
    <t>Итоговый денежный поток накопительно</t>
  </si>
  <si>
    <t>Возврат займов</t>
  </si>
  <si>
    <t>Размещение средств на депозитах</t>
  </si>
  <si>
    <t>Выдача займов заемщикам</t>
  </si>
  <si>
    <t>Начисление дивидендов</t>
  </si>
  <si>
    <t>Инвесторы</t>
  </si>
  <si>
    <t>Учредители</t>
  </si>
  <si>
    <t>Нераспределенная прибыль</t>
  </si>
  <si>
    <t>Капитальные затраты на основные средства</t>
  </si>
  <si>
    <t>Оплата по лизингу</t>
  </si>
  <si>
    <t>Прочая кредиторская задолженность</t>
  </si>
  <si>
    <t>Финансовые обязательства</t>
  </si>
  <si>
    <t>%% по кредитам</t>
  </si>
  <si>
    <t>%% по займам</t>
  </si>
  <si>
    <t>Кредиты</t>
  </si>
  <si>
    <t>Займы</t>
  </si>
  <si>
    <t>Задолженность по лизингу</t>
  </si>
  <si>
    <t>Задолженность по дивидендам</t>
  </si>
  <si>
    <t>Финансовые активы</t>
  </si>
  <si>
    <t>%% по депозитам</t>
  </si>
  <si>
    <t>Депозиты</t>
  </si>
  <si>
    <t>Выданные займы</t>
  </si>
  <si>
    <t>Основные средства</t>
  </si>
  <si>
    <t>ДДС (CF) - Факт - детализировано</t>
  </si>
  <si>
    <t>ОПиУ (PL) - Факт - детализировано</t>
  </si>
  <si>
    <t>Баланс (BS) - Факт - детализировано</t>
  </si>
  <si>
    <t>ОПиУ (PL) План - детализировано</t>
  </si>
  <si>
    <t>ДДС (CF) План - детализировано</t>
  </si>
  <si>
    <t>Баланс (BS) - План - детализировано</t>
  </si>
  <si>
    <t>План - укрупненно</t>
  </si>
  <si>
    <t>Отклонения Факта от Плана - укрупненно</t>
  </si>
  <si>
    <t>Отклон,%</t>
  </si>
  <si>
    <t>Объект-1</t>
  </si>
  <si>
    <t>Объект-2</t>
  </si>
  <si>
    <t>Объект-3</t>
  </si>
  <si>
    <t>Объект-4</t>
  </si>
  <si>
    <t>Объект-5</t>
  </si>
  <si>
    <t>Объект-6</t>
  </si>
  <si>
    <t>Объект-7</t>
  </si>
  <si>
    <t>Объект-8</t>
  </si>
  <si>
    <t>Объект-9</t>
  </si>
  <si>
    <t>Объект-10</t>
  </si>
  <si>
    <t>Объект-11</t>
  </si>
  <si>
    <t>Объект-12</t>
  </si>
  <si>
    <t>Объект-13</t>
  </si>
  <si>
    <t>Объект-14</t>
  </si>
  <si>
    <t>Объект-15</t>
  </si>
  <si>
    <t>Объект-16</t>
  </si>
  <si>
    <t>Объект-17</t>
  </si>
  <si>
    <t>Объект-18</t>
  </si>
  <si>
    <t>Объект-19</t>
  </si>
  <si>
    <t>Объект-20</t>
  </si>
  <si>
    <t>Объект-21</t>
  </si>
  <si>
    <t>Объект-22</t>
  </si>
  <si>
    <t>Объект-23</t>
  </si>
  <si>
    <t>Объект-24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</si>
</sst>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/mm/yy;@"/>
    <numFmt numFmtId="165" formatCode="0.0%"/>
  </numFmts>
  <fonts count="22" x14ac:knownFonts="1"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charset val="204"/>
      <scheme val="minor"/>
    </font>
    <font>
      <b/>
      <sz val="9"/>
      <color rgb="FFFF0000"/>
      <name val="Calibri"/>
      <family val="2"/>
      <charset val="204"/>
      <scheme val="minor"/>
    </font>
    <font>
      <sz val="9"/>
      <color rgb="FFFF0000"/>
      <name val="Calibri"/>
      <family val="2"/>
      <charset val="204"/>
      <scheme val="minor"/>
    </font>
    <font>
      <sz val="9"/>
      <color theme="0" tint="-0.249977111117893"/>
      <name val="Calibri"/>
      <family val="2"/>
      <charset val="204"/>
      <scheme val="minor"/>
    </font>
    <font>
      <b/>
      <sz val="9"/>
      <color theme="5" tint="-0.249977111117893"/>
      <name val="Calibri"/>
      <family val="2"/>
      <charset val="204"/>
      <scheme val="minor"/>
    </font>
    <font>
      <sz val="9"/>
      <color theme="5" tint="-0.249977111117893"/>
      <name val="Calibri"/>
      <family val="2"/>
      <charset val="204"/>
      <scheme val="minor"/>
    </font>
    <font>
      <b/>
      <sz val="8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theme="0" tint="-0.249977111117893"/>
      <name val="Calibri"/>
      <family val="2"/>
      <charset val="204"/>
      <scheme val="minor"/>
    </font>
    <font>
      <sz val="9"/>
      <color theme="0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sz val="8"/>
      <color theme="1" tint="0.34998626667073579"/>
      <name val="Calibri"/>
      <family val="2"/>
      <scheme val="minor"/>
    </font>
    <font>
      <i/>
      <sz val="9"/>
      <color theme="1"/>
      <name val="Calibri"/>
      <family val="2"/>
      <charset val="204"/>
      <scheme val="minor"/>
    </font>
    <font>
      <b/>
      <i/>
      <sz val="8"/>
      <color theme="1"/>
      <name val="Calibri"/>
      <family val="2"/>
      <charset val="204"/>
      <scheme val="minor"/>
    </font>
    <font>
      <b/>
      <i/>
      <sz val="9"/>
      <color theme="1"/>
      <name val="Calibri"/>
      <family val="2"/>
      <charset val="204"/>
      <scheme val="minor"/>
    </font>
    <font>
      <b/>
      <i/>
      <sz val="10"/>
      <color theme="1"/>
      <name val="Calibri"/>
      <family val="2"/>
      <charset val="204"/>
      <scheme val="minor"/>
    </font>
    <font>
      <i/>
      <sz val="8"/>
      <color theme="1" tint="0.499984740745262"/>
      <name val="Calibri"/>
      <family val="2"/>
      <charset val="204"/>
      <scheme val="minor"/>
    </font>
    <font>
      <sz val="8"/>
      <color theme="0" tint="-0.249977111117893"/>
      <name val="Calibri"/>
      <family val="2"/>
      <scheme val="minor"/>
    </font>
    <font>
      <i/>
      <sz val="8"/>
      <color theme="0" tint="-0.249977111117893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/>
      <right style="thin">
        <color theme="1" tint="0.499984740745262"/>
      </right>
      <top/>
      <bottom/>
      <diagonal/>
    </border>
    <border>
      <left style="thin">
        <color theme="1" tint="0.499984740745262"/>
      </left>
      <right/>
      <top/>
      <bottom/>
      <diagonal/>
    </border>
  </borders>
  <cellStyleXfs count="1">
    <xf numFmtId="0" fontId="0" fillId="0" borderId="0"/>
  </cellStyleXfs>
  <cellXfs count="72">
    <xf numFmtId="0" fontId="0" fillId="0" borderId="0" xfId="0"/>
    <xf numFmtId="3" fontId="1" fillId="0" borderId="0" xfId="0" applyNumberFormat="1" applyFont="1"/>
    <xf numFmtId="3" fontId="2" fillId="0" borderId="0" xfId="0" applyNumberFormat="1" applyFont="1"/>
    <xf numFmtId="3" fontId="3" fillId="0" borderId="0" xfId="0" applyNumberFormat="1" applyFont="1"/>
    <xf numFmtId="3" fontId="4" fillId="0" borderId="0" xfId="0" applyNumberFormat="1" applyFont="1"/>
    <xf numFmtId="3" fontId="5" fillId="0" borderId="0" xfId="0" applyNumberFormat="1" applyFont="1" applyAlignment="1">
      <alignment horizontal="center" vertical="center"/>
    </xf>
    <xf numFmtId="164" fontId="2" fillId="0" borderId="0" xfId="0" applyNumberFormat="1" applyFont="1"/>
    <xf numFmtId="164" fontId="1" fillId="0" borderId="0" xfId="0" applyNumberFormat="1" applyFont="1"/>
    <xf numFmtId="4" fontId="2" fillId="0" borderId="0" xfId="0" applyNumberFormat="1" applyFont="1"/>
    <xf numFmtId="4" fontId="1" fillId="0" borderId="0" xfId="0" applyNumberFormat="1" applyFont="1"/>
    <xf numFmtId="3" fontId="7" fillId="0" borderId="0" xfId="0" applyNumberFormat="1" applyFont="1"/>
    <xf numFmtId="164" fontId="8" fillId="0" borderId="0" xfId="0" applyNumberFormat="1" applyFont="1"/>
    <xf numFmtId="3" fontId="9" fillId="0" borderId="0" xfId="0" applyNumberFormat="1" applyFont="1"/>
    <xf numFmtId="164" fontId="8" fillId="0" borderId="0" xfId="0" applyNumberFormat="1" applyFont="1" applyAlignment="1">
      <alignment horizontal="right"/>
    </xf>
    <xf numFmtId="4" fontId="1" fillId="0" borderId="0" xfId="0" applyNumberFormat="1" applyFont="1" applyAlignment="1">
      <alignment horizontal="right"/>
    </xf>
    <xf numFmtId="3" fontId="1" fillId="2" borderId="0" xfId="0" applyNumberFormat="1" applyFont="1" applyFill="1"/>
    <xf numFmtId="4" fontId="1" fillId="2" borderId="0" xfId="0" applyNumberFormat="1" applyFont="1" applyFill="1"/>
    <xf numFmtId="3" fontId="10" fillId="2" borderId="0" xfId="0" applyNumberFormat="1" applyFont="1" applyFill="1"/>
    <xf numFmtId="4" fontId="10" fillId="2" borderId="0" xfId="0" applyNumberFormat="1" applyFont="1" applyFill="1"/>
    <xf numFmtId="3" fontId="11" fillId="0" borderId="0" xfId="0" applyNumberFormat="1" applyFont="1"/>
    <xf numFmtId="3" fontId="1" fillId="0" borderId="0" xfId="0" applyNumberFormat="1" applyFont="1" applyFill="1"/>
    <xf numFmtId="4" fontId="1" fillId="0" borderId="0" xfId="0" applyNumberFormat="1" applyFont="1" applyFill="1"/>
    <xf numFmtId="3" fontId="12" fillId="0" borderId="0" xfId="0" applyNumberFormat="1" applyFont="1"/>
    <xf numFmtId="3" fontId="13" fillId="0" borderId="0" xfId="0" applyNumberFormat="1" applyFont="1"/>
    <xf numFmtId="3" fontId="14" fillId="2" borderId="0" xfId="0" applyNumberFormat="1" applyFont="1" applyFill="1"/>
    <xf numFmtId="3" fontId="1" fillId="3" borderId="0" xfId="0" applyNumberFormat="1" applyFont="1" applyFill="1"/>
    <xf numFmtId="3" fontId="2" fillId="2" borderId="0" xfId="0" applyNumberFormat="1" applyFont="1" applyFill="1"/>
    <xf numFmtId="3" fontId="14" fillId="0" borderId="0" xfId="0" applyNumberFormat="1" applyFont="1" applyFill="1"/>
    <xf numFmtId="3" fontId="13" fillId="0" borderId="0" xfId="0" applyNumberFormat="1" applyFont="1" applyFill="1"/>
    <xf numFmtId="3" fontId="2" fillId="0" borderId="0" xfId="0" applyNumberFormat="1" applyFont="1" applyFill="1"/>
    <xf numFmtId="3" fontId="1" fillId="0" borderId="0" xfId="0" applyNumberFormat="1" applyFont="1" applyAlignment="1">
      <alignment horizontal="right"/>
    </xf>
    <xf numFmtId="3" fontId="15" fillId="0" borderId="0" xfId="0" applyNumberFormat="1" applyFont="1"/>
    <xf numFmtId="164" fontId="8" fillId="2" borderId="0" xfId="0" applyNumberFormat="1" applyFont="1" applyFill="1"/>
    <xf numFmtId="164" fontId="2" fillId="2" borderId="0" xfId="0" applyNumberFormat="1" applyFont="1" applyFill="1"/>
    <xf numFmtId="3" fontId="3" fillId="2" borderId="0" xfId="0" applyNumberFormat="1" applyFont="1" applyFill="1"/>
    <xf numFmtId="4" fontId="2" fillId="2" borderId="0" xfId="0" applyNumberFormat="1" applyFont="1" applyFill="1" applyAlignment="1">
      <alignment horizontal="right"/>
    </xf>
    <xf numFmtId="3" fontId="6" fillId="2" borderId="0" xfId="0" applyNumberFormat="1" applyFont="1" applyFill="1"/>
    <xf numFmtId="3" fontId="3" fillId="0" borderId="0" xfId="0" applyNumberFormat="1" applyFont="1" applyAlignment="1">
      <alignment horizontal="right" indent="2"/>
    </xf>
    <xf numFmtId="164" fontId="2" fillId="0" borderId="0" xfId="0" applyNumberFormat="1" applyFont="1" applyAlignment="1">
      <alignment horizontal="right" indent="2"/>
    </xf>
    <xf numFmtId="3" fontId="2" fillId="0" borderId="0" xfId="0" applyNumberFormat="1" applyFont="1" applyAlignment="1">
      <alignment horizontal="right" indent="2"/>
    </xf>
    <xf numFmtId="4" fontId="2" fillId="0" borderId="0" xfId="0" applyNumberFormat="1" applyFont="1" applyAlignment="1">
      <alignment horizontal="right" indent="2"/>
    </xf>
    <xf numFmtId="3" fontId="6" fillId="0" borderId="0" xfId="0" applyNumberFormat="1" applyFont="1" applyAlignment="1">
      <alignment horizontal="right" indent="2"/>
    </xf>
    <xf numFmtId="3" fontId="20" fillId="0" borderId="0" xfId="0" applyNumberFormat="1" applyFont="1"/>
    <xf numFmtId="3" fontId="1" fillId="2" borderId="0" xfId="0" applyNumberFormat="1" applyFont="1" applyFill="1" applyAlignment="1">
      <alignment horizontal="right"/>
    </xf>
    <xf numFmtId="3" fontId="15" fillId="0" borderId="0" xfId="0" applyNumberFormat="1" applyFont="1" applyAlignment="1">
      <alignment horizontal="right"/>
    </xf>
    <xf numFmtId="3" fontId="15" fillId="0" borderId="1" xfId="0" applyNumberFormat="1" applyFont="1" applyBorder="1"/>
    <xf numFmtId="3" fontId="1" fillId="0" borderId="2" xfId="0" applyNumberFormat="1" applyFont="1" applyBorder="1"/>
    <xf numFmtId="3" fontId="15" fillId="0" borderId="1" xfId="0" applyNumberFormat="1" applyFont="1" applyBorder="1" applyAlignment="1">
      <alignment horizontal="right"/>
    </xf>
    <xf numFmtId="3" fontId="1" fillId="0" borderId="2" xfId="0" applyNumberFormat="1" applyFont="1" applyBorder="1" applyAlignment="1">
      <alignment horizontal="right"/>
    </xf>
    <xf numFmtId="3" fontId="21" fillId="0" borderId="1" xfId="0" applyNumberFormat="1" applyFont="1" applyBorder="1"/>
    <xf numFmtId="3" fontId="20" fillId="0" borderId="2" xfId="0" applyNumberFormat="1" applyFont="1" applyBorder="1"/>
    <xf numFmtId="164" fontId="16" fillId="0" borderId="1" xfId="0" applyNumberFormat="1" applyFont="1" applyBorder="1"/>
    <xf numFmtId="164" fontId="8" fillId="0" borderId="2" xfId="0" applyNumberFormat="1" applyFont="1" applyBorder="1"/>
    <xf numFmtId="3" fontId="15" fillId="3" borderId="1" xfId="0" applyNumberFormat="1" applyFont="1" applyFill="1" applyBorder="1"/>
    <xf numFmtId="3" fontId="1" fillId="3" borderId="2" xfId="0" applyNumberFormat="1" applyFont="1" applyFill="1" applyBorder="1"/>
    <xf numFmtId="165" fontId="17" fillId="0" borderId="1" xfId="0" applyNumberFormat="1" applyFont="1" applyBorder="1"/>
    <xf numFmtId="3" fontId="2" fillId="0" borderId="2" xfId="0" applyNumberFormat="1" applyFont="1" applyBorder="1"/>
    <xf numFmtId="165" fontId="15" fillId="3" borderId="1" xfId="0" applyNumberFormat="1" applyFont="1" applyFill="1" applyBorder="1"/>
    <xf numFmtId="165" fontId="18" fillId="0" borderId="1" xfId="0" applyNumberFormat="1" applyFont="1" applyBorder="1"/>
    <xf numFmtId="3" fontId="9" fillId="0" borderId="2" xfId="0" applyNumberFormat="1" applyFont="1" applyBorder="1"/>
    <xf numFmtId="165" fontId="15" fillId="0" borderId="1" xfId="0" applyNumberFormat="1" applyFont="1" applyBorder="1"/>
    <xf numFmtId="165" fontId="19" fillId="0" borderId="1" xfId="0" applyNumberFormat="1" applyFont="1" applyBorder="1"/>
    <xf numFmtId="3" fontId="13" fillId="0" borderId="2" xfId="0" applyNumberFormat="1" applyFont="1" applyBorder="1"/>
    <xf numFmtId="3" fontId="21" fillId="0" borderId="1" xfId="0" applyNumberFormat="1" applyFont="1" applyBorder="1" applyAlignment="1">
      <alignment horizontal="right"/>
    </xf>
    <xf numFmtId="164" fontId="16" fillId="0" borderId="1" xfId="0" applyNumberFormat="1" applyFont="1" applyBorder="1" applyAlignment="1">
      <alignment horizontal="right"/>
    </xf>
    <xf numFmtId="3" fontId="15" fillId="3" borderId="1" xfId="0" applyNumberFormat="1" applyFont="1" applyFill="1" applyBorder="1" applyAlignment="1">
      <alignment horizontal="right"/>
    </xf>
    <xf numFmtId="165" fontId="17" fillId="0" borderId="1" xfId="0" applyNumberFormat="1" applyFont="1" applyBorder="1" applyAlignment="1">
      <alignment horizontal="right"/>
    </xf>
    <xf numFmtId="165" fontId="15" fillId="3" borderId="1" xfId="0" applyNumberFormat="1" applyFont="1" applyFill="1" applyBorder="1" applyAlignment="1">
      <alignment horizontal="right"/>
    </xf>
    <xf numFmtId="165" fontId="18" fillId="0" borderId="1" xfId="0" applyNumberFormat="1" applyFont="1" applyBorder="1" applyAlignment="1">
      <alignment horizontal="right"/>
    </xf>
    <xf numFmtId="165" fontId="15" fillId="0" borderId="1" xfId="0" applyNumberFormat="1" applyFont="1" applyBorder="1" applyAlignment="1">
      <alignment horizontal="right"/>
    </xf>
    <xf numFmtId="165" fontId="19" fillId="0" borderId="1" xfId="0" applyNumberFormat="1" applyFont="1" applyBorder="1" applyAlignment="1">
      <alignment horizontal="right"/>
    </xf>
    <xf numFmtId="3" fontId="15" fillId="2" borderId="1" xfId="0" applyNumberFormat="1" applyFont="1" applyFill="1" applyBorder="1" applyAlignment="1">
      <alignment horizontal="right"/>
    </xf>
  </cellXfs>
  <cellStyles count="1">
    <cellStyle name="Обычный" xfId="0" builtinId="0"/>
  </cellStyles>
  <dxfs count="846"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b/>
        <i val="0"/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rgb="FFC00000"/>
      </font>
      <fill>
        <patternFill>
          <bgColor theme="5" tint="0.79998168889431442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1:BZ392"/>
  <sheetViews>
    <sheetView showGridLines="0" tabSelected="1" workbookViewId="0">
      <pane xSplit="20" ySplit="6" topLeftCell="U7" activePane="bottomRight" state="frozen"/>
      <selection pane="topRight" activeCell="Q1" sqref="Q1"/>
      <selection pane="bottomLeft" activeCell="A7" sqref="A7"/>
      <selection pane="bottomRight"/>
    </sheetView>
  </sheetViews>
  <sheetFormatPr defaultColWidth="8.88671875" defaultRowHeight="12" x14ac:dyDescent="0.25"/>
  <cols>
    <col min="1" max="4" width="0.88671875" style="1" customWidth="1"/>
    <col min="5" max="11" width="1.77734375" style="1" customWidth="1"/>
    <col min="12" max="12" width="40.77734375" style="1" customWidth="1"/>
    <col min="13" max="16" width="1.77734375" style="1" customWidth="1"/>
    <col min="17" max="18" width="12.77734375" style="1" customWidth="1"/>
    <col min="19" max="19" width="9.44140625" style="44" customWidth="1"/>
    <col min="20" max="21" width="1.77734375" style="1" customWidth="1"/>
    <col min="22" max="23" width="14.77734375" style="1" customWidth="1"/>
    <col min="24" max="24" width="9.44140625" style="31" customWidth="1"/>
    <col min="25" max="26" width="14.77734375" style="1" customWidth="1"/>
    <col min="27" max="27" width="9.44140625" style="31" customWidth="1"/>
    <col min="28" max="29" width="14.77734375" style="1" customWidth="1"/>
    <col min="30" max="30" width="9.44140625" style="31" customWidth="1"/>
    <col min="31" max="32" width="14.77734375" style="1" customWidth="1"/>
    <col min="33" max="33" width="9.44140625" style="31" customWidth="1"/>
    <col min="34" max="35" width="14.77734375" style="1" customWidth="1"/>
    <col min="36" max="36" width="9.44140625" style="31" customWidth="1"/>
    <col min="37" max="38" width="14.77734375" style="1" customWidth="1"/>
    <col min="39" max="39" width="9.44140625" style="31" customWidth="1"/>
    <col min="40" max="41" width="14.77734375" style="1" customWidth="1"/>
    <col min="42" max="42" width="9.44140625" style="31" customWidth="1"/>
    <col min="43" max="44" width="14.77734375" style="1" customWidth="1"/>
    <col min="45" max="45" width="9.44140625" style="31" customWidth="1"/>
    <col min="46" max="47" width="14.77734375" style="1" customWidth="1"/>
    <col min="48" max="48" width="9.44140625" style="31" customWidth="1"/>
    <col min="49" max="50" width="14.77734375" style="1" customWidth="1"/>
    <col min="51" max="51" width="9.44140625" style="31" customWidth="1"/>
    <col min="52" max="53" width="14.77734375" style="1" customWidth="1"/>
    <col min="54" max="54" width="9.44140625" style="31" customWidth="1"/>
    <col min="55" max="56" width="14.77734375" style="1" customWidth="1"/>
    <col min="57" max="57" width="9.44140625" style="31" customWidth="1"/>
    <col min="58" max="59" width="14.77734375" style="1" customWidth="1"/>
    <col min="60" max="60" width="9.44140625" style="31" customWidth="1"/>
    <col min="61" max="62" width="14.77734375" style="1" customWidth="1"/>
    <col min="63" max="63" width="9.44140625" style="31" customWidth="1"/>
    <col min="64" max="65" width="14.77734375" style="1" customWidth="1"/>
    <col min="66" max="66" width="9.44140625" style="31" customWidth="1"/>
    <col min="67" max="68" width="14.77734375" style="1" customWidth="1"/>
    <col min="69" max="69" width="9.44140625" style="31" customWidth="1"/>
    <col min="70" max="71" width="14.77734375" style="1" customWidth="1"/>
    <col min="72" max="72" width="9.44140625" style="31" customWidth="1"/>
    <col min="73" max="74" width="14.77734375" style="1" customWidth="1"/>
    <col min="75" max="75" width="9.44140625" style="31" customWidth="1"/>
    <col min="76" max="77" width="14.77734375" style="1" customWidth="1"/>
    <col min="78" max="78" width="9.44140625" style="31" customWidth="1"/>
    <col min="79" max="16384" width="8.88671875" style="1"/>
  </cols>
  <sheetData>
    <row r="1" spans="5:78" x14ac:dyDescent="0.25">
      <c r="S1" s="47"/>
      <c r="X1" s="45"/>
      <c r="Y1" s="46"/>
      <c r="AA1" s="45"/>
      <c r="AD1" s="45"/>
      <c r="AG1" s="45"/>
      <c r="AJ1" s="45"/>
      <c r="AM1" s="45"/>
      <c r="AP1" s="45"/>
      <c r="AS1" s="45"/>
      <c r="AV1" s="45"/>
      <c r="AY1" s="45"/>
      <c r="BB1" s="45"/>
      <c r="BE1" s="45"/>
      <c r="BH1" s="45"/>
      <c r="BK1" s="45"/>
      <c r="BN1" s="45"/>
      <c r="BQ1" s="45"/>
      <c r="BT1" s="45"/>
      <c r="BW1" s="45"/>
      <c r="BZ1" s="45"/>
    </row>
    <row r="2" spans="5:78" x14ac:dyDescent="0.25">
      <c r="G2" s="1" t="s">
        <v>192</v>
      </c>
      <c r="Q2" s="43" t="s">
        <v>59</v>
      </c>
      <c r="R2" s="43" t="s">
        <v>60</v>
      </c>
      <c r="S2" s="71" t="s">
        <v>193</v>
      </c>
      <c r="V2" s="30" t="str">
        <f>$Q$2</f>
        <v>План</v>
      </c>
      <c r="W2" s="30" t="str">
        <f>$R$2</f>
        <v>Факт</v>
      </c>
      <c r="X2" s="47" t="str">
        <f>$S$2</f>
        <v>Отклон,%</v>
      </c>
      <c r="Y2" s="48" t="str">
        <f t="shared" ref="Y2:BX2" si="0">$Q$2</f>
        <v>План</v>
      </c>
      <c r="Z2" s="30" t="str">
        <f>$R$2</f>
        <v>Факт</v>
      </c>
      <c r="AA2" s="47" t="str">
        <f>$S$2</f>
        <v>Отклон,%</v>
      </c>
      <c r="AB2" s="30" t="str">
        <f t="shared" si="0"/>
        <v>План</v>
      </c>
      <c r="AC2" s="30" t="str">
        <f>$R$2</f>
        <v>Факт</v>
      </c>
      <c r="AD2" s="47" t="str">
        <f>$S$2</f>
        <v>Отклон,%</v>
      </c>
      <c r="AE2" s="30" t="str">
        <f t="shared" si="0"/>
        <v>План</v>
      </c>
      <c r="AF2" s="30" t="str">
        <f>$R$2</f>
        <v>Факт</v>
      </c>
      <c r="AG2" s="47" t="str">
        <f>$S$2</f>
        <v>Отклон,%</v>
      </c>
      <c r="AH2" s="30" t="str">
        <f t="shared" si="0"/>
        <v>План</v>
      </c>
      <c r="AI2" s="30" t="str">
        <f>$R$2</f>
        <v>Факт</v>
      </c>
      <c r="AJ2" s="47" t="str">
        <f>$S$2</f>
        <v>Отклон,%</v>
      </c>
      <c r="AK2" s="30" t="str">
        <f t="shared" si="0"/>
        <v>План</v>
      </c>
      <c r="AL2" s="30" t="str">
        <f>$R$2</f>
        <v>Факт</v>
      </c>
      <c r="AM2" s="47" t="str">
        <f>$S$2</f>
        <v>Отклон,%</v>
      </c>
      <c r="AN2" s="30" t="str">
        <f t="shared" si="0"/>
        <v>План</v>
      </c>
      <c r="AO2" s="30" t="str">
        <f>$R$2</f>
        <v>Факт</v>
      </c>
      <c r="AP2" s="47" t="str">
        <f>$S$2</f>
        <v>Отклон,%</v>
      </c>
      <c r="AQ2" s="30" t="str">
        <f t="shared" si="0"/>
        <v>План</v>
      </c>
      <c r="AR2" s="30" t="str">
        <f>$R$2</f>
        <v>Факт</v>
      </c>
      <c r="AS2" s="47" t="str">
        <f>$S$2</f>
        <v>Отклон,%</v>
      </c>
      <c r="AT2" s="30" t="str">
        <f t="shared" si="0"/>
        <v>План</v>
      </c>
      <c r="AU2" s="30" t="str">
        <f>$R$2</f>
        <v>Факт</v>
      </c>
      <c r="AV2" s="47" t="str">
        <f>$S$2</f>
        <v>Отклон,%</v>
      </c>
      <c r="AW2" s="30" t="str">
        <f t="shared" si="0"/>
        <v>План</v>
      </c>
      <c r="AX2" s="30" t="str">
        <f>$R$2</f>
        <v>Факт</v>
      </c>
      <c r="AY2" s="47" t="str">
        <f>$S$2</f>
        <v>Отклон,%</v>
      </c>
      <c r="AZ2" s="30" t="str">
        <f t="shared" si="0"/>
        <v>План</v>
      </c>
      <c r="BA2" s="30" t="str">
        <f>$R$2</f>
        <v>Факт</v>
      </c>
      <c r="BB2" s="47" t="str">
        <f>$S$2</f>
        <v>Отклон,%</v>
      </c>
      <c r="BC2" s="30" t="str">
        <f t="shared" si="0"/>
        <v>План</v>
      </c>
      <c r="BD2" s="30" t="str">
        <f>$R$2</f>
        <v>Факт</v>
      </c>
      <c r="BE2" s="47" t="str">
        <f>$S$2</f>
        <v>Отклон,%</v>
      </c>
      <c r="BF2" s="30" t="str">
        <f t="shared" si="0"/>
        <v>План</v>
      </c>
      <c r="BG2" s="30" t="str">
        <f>$R$2</f>
        <v>Факт</v>
      </c>
      <c r="BH2" s="47" t="str">
        <f>$S$2</f>
        <v>Отклон,%</v>
      </c>
      <c r="BI2" s="30" t="str">
        <f t="shared" si="0"/>
        <v>План</v>
      </c>
      <c r="BJ2" s="30" t="str">
        <f>$R$2</f>
        <v>Факт</v>
      </c>
      <c r="BK2" s="47" t="str">
        <f>$S$2</f>
        <v>Отклон,%</v>
      </c>
      <c r="BL2" s="30" t="str">
        <f t="shared" si="0"/>
        <v>План</v>
      </c>
      <c r="BM2" s="30" t="str">
        <f>$R$2</f>
        <v>Факт</v>
      </c>
      <c r="BN2" s="47" t="str">
        <f>$S$2</f>
        <v>Отклон,%</v>
      </c>
      <c r="BO2" s="30" t="str">
        <f t="shared" si="0"/>
        <v>План</v>
      </c>
      <c r="BP2" s="30" t="str">
        <f>$R$2</f>
        <v>Факт</v>
      </c>
      <c r="BQ2" s="47" t="str">
        <f>$S$2</f>
        <v>Отклон,%</v>
      </c>
      <c r="BR2" s="30" t="str">
        <f t="shared" si="0"/>
        <v>План</v>
      </c>
      <c r="BS2" s="30" t="str">
        <f>$R$2</f>
        <v>Факт</v>
      </c>
      <c r="BT2" s="47" t="str">
        <f>$S$2</f>
        <v>Отклон,%</v>
      </c>
      <c r="BU2" s="30" t="str">
        <f t="shared" si="0"/>
        <v>План</v>
      </c>
      <c r="BV2" s="30" t="str">
        <f>$R$2</f>
        <v>Факт</v>
      </c>
      <c r="BW2" s="47" t="str">
        <f>$S$2</f>
        <v>Отклон,%</v>
      </c>
      <c r="BX2" s="30" t="str">
        <f t="shared" si="0"/>
        <v>План</v>
      </c>
      <c r="BY2" s="30" t="str">
        <f>$R$2</f>
        <v>Факт</v>
      </c>
      <c r="BZ2" s="47" t="str">
        <f>$S$2</f>
        <v>Отклон,%</v>
      </c>
    </row>
    <row r="3" spans="5:78" s="42" customFormat="1" ht="10.199999999999999" x14ac:dyDescent="0.2">
      <c r="S3" s="63"/>
      <c r="X3" s="49"/>
      <c r="Y3" s="50"/>
      <c r="AA3" s="49"/>
      <c r="AD3" s="49"/>
      <c r="AG3" s="49"/>
      <c r="AJ3" s="49"/>
      <c r="AM3" s="49"/>
      <c r="AP3" s="49"/>
      <c r="AS3" s="49"/>
      <c r="AV3" s="49"/>
      <c r="AY3" s="49"/>
      <c r="BB3" s="49"/>
      <c r="BE3" s="49"/>
      <c r="BH3" s="49"/>
      <c r="BK3" s="49"/>
      <c r="BN3" s="49"/>
      <c r="BQ3" s="49"/>
      <c r="BT3" s="49"/>
      <c r="BW3" s="49"/>
      <c r="BZ3" s="49"/>
    </row>
    <row r="4" spans="5:78" x14ac:dyDescent="0.25">
      <c r="I4" s="2"/>
      <c r="J4" s="30" t="s">
        <v>14</v>
      </c>
      <c r="L4" s="2" t="s">
        <v>6</v>
      </c>
      <c r="R4" s="1">
        <f>Q4</f>
        <v>0</v>
      </c>
      <c r="S4" s="47">
        <f>Q4</f>
        <v>0</v>
      </c>
      <c r="V4" s="1">
        <f>MAX($U4:U4)+1</f>
        <v>1</v>
      </c>
      <c r="W4" s="1">
        <f>V4</f>
        <v>1</v>
      </c>
      <c r="X4" s="45">
        <f>V4</f>
        <v>1</v>
      </c>
      <c r="Y4" s="46">
        <f>V4+1</f>
        <v>2</v>
      </c>
      <c r="Z4" s="1">
        <f>Y4</f>
        <v>2</v>
      </c>
      <c r="AA4" s="45">
        <f>Y4</f>
        <v>2</v>
      </c>
      <c r="AB4" s="1">
        <f>Y4+1</f>
        <v>3</v>
      </c>
      <c r="AC4" s="1">
        <f>AB4</f>
        <v>3</v>
      </c>
      <c r="AD4" s="45">
        <f>AB4</f>
        <v>3</v>
      </c>
      <c r="AE4" s="1">
        <f>AB4+1</f>
        <v>4</v>
      </c>
      <c r="AF4" s="1">
        <f>AE4</f>
        <v>4</v>
      </c>
      <c r="AG4" s="45">
        <f>AE4</f>
        <v>4</v>
      </c>
      <c r="AH4" s="1">
        <f>AE4+1</f>
        <v>5</v>
      </c>
      <c r="AI4" s="1">
        <f>AH4</f>
        <v>5</v>
      </c>
      <c r="AJ4" s="45">
        <f>AH4</f>
        <v>5</v>
      </c>
      <c r="AK4" s="1">
        <f>AH4+1</f>
        <v>6</v>
      </c>
      <c r="AL4" s="1">
        <f>AK4</f>
        <v>6</v>
      </c>
      <c r="AM4" s="45">
        <f>AK4</f>
        <v>6</v>
      </c>
      <c r="AN4" s="1">
        <f>AK4+1</f>
        <v>7</v>
      </c>
      <c r="AO4" s="1">
        <f>AN4</f>
        <v>7</v>
      </c>
      <c r="AP4" s="45">
        <f>AN4</f>
        <v>7</v>
      </c>
      <c r="AQ4" s="1">
        <f>AN4+1</f>
        <v>8</v>
      </c>
      <c r="AR4" s="1">
        <f>AQ4</f>
        <v>8</v>
      </c>
      <c r="AS4" s="45">
        <f>AQ4</f>
        <v>8</v>
      </c>
      <c r="AT4" s="1">
        <f>AQ4+1</f>
        <v>9</v>
      </c>
      <c r="AU4" s="1">
        <f>AT4</f>
        <v>9</v>
      </c>
      <c r="AV4" s="45">
        <f>AT4</f>
        <v>9</v>
      </c>
      <c r="AW4" s="1">
        <f>AT4+1</f>
        <v>10</v>
      </c>
      <c r="AX4" s="1">
        <f>AW4</f>
        <v>10</v>
      </c>
      <c r="AY4" s="45">
        <f>AW4</f>
        <v>10</v>
      </c>
      <c r="AZ4" s="1">
        <f>AW4+1</f>
        <v>11</v>
      </c>
      <c r="BA4" s="1">
        <f>AZ4</f>
        <v>11</v>
      </c>
      <c r="BB4" s="45">
        <f>AZ4</f>
        <v>11</v>
      </c>
      <c r="BC4" s="1">
        <f>AZ4+1</f>
        <v>12</v>
      </c>
      <c r="BD4" s="1">
        <f>BC4</f>
        <v>12</v>
      </c>
      <c r="BE4" s="45">
        <f>BC4</f>
        <v>12</v>
      </c>
      <c r="BF4" s="1">
        <f>BC4+1</f>
        <v>13</v>
      </c>
      <c r="BG4" s="1">
        <f>BF4</f>
        <v>13</v>
      </c>
      <c r="BH4" s="45">
        <f>BF4</f>
        <v>13</v>
      </c>
      <c r="BI4" s="1">
        <f>BF4+1</f>
        <v>14</v>
      </c>
      <c r="BJ4" s="1">
        <f>BI4</f>
        <v>14</v>
      </c>
      <c r="BK4" s="45">
        <f>BI4</f>
        <v>14</v>
      </c>
      <c r="BL4" s="1">
        <f>BI4+1</f>
        <v>15</v>
      </c>
      <c r="BM4" s="1">
        <f>BL4</f>
        <v>15</v>
      </c>
      <c r="BN4" s="45">
        <f>BL4</f>
        <v>15</v>
      </c>
      <c r="BO4" s="1">
        <f>BL4+1</f>
        <v>16</v>
      </c>
      <c r="BP4" s="1">
        <f>BO4</f>
        <v>16</v>
      </c>
      <c r="BQ4" s="45">
        <f>BO4</f>
        <v>16</v>
      </c>
      <c r="BR4" s="1">
        <f>BO4+1</f>
        <v>17</v>
      </c>
      <c r="BS4" s="1">
        <f>BR4</f>
        <v>17</v>
      </c>
      <c r="BT4" s="45">
        <f>BR4</f>
        <v>17</v>
      </c>
      <c r="BU4" s="1">
        <f>BR4+1</f>
        <v>18</v>
      </c>
      <c r="BV4" s="1">
        <f>BU4</f>
        <v>18</v>
      </c>
      <c r="BW4" s="45">
        <f>BU4</f>
        <v>18</v>
      </c>
      <c r="BX4" s="1">
        <f t="shared" ref="BX4" si="1">BU4+1</f>
        <v>19</v>
      </c>
      <c r="BY4" s="1">
        <f>BX4</f>
        <v>19</v>
      </c>
      <c r="BZ4" s="45">
        <f>BX4</f>
        <v>19</v>
      </c>
    </row>
    <row r="5" spans="5:78" s="11" customFormat="1" ht="10.199999999999999" x14ac:dyDescent="0.2">
      <c r="R5" s="11">
        <f>Q5</f>
        <v>0</v>
      </c>
      <c r="S5" s="64">
        <f t="shared" ref="S5:S6" si="2">Q5</f>
        <v>0</v>
      </c>
      <c r="V5" s="11">
        <f>RepPd!T5</f>
        <v>45292</v>
      </c>
      <c r="W5" s="11">
        <f>V5</f>
        <v>45292</v>
      </c>
      <c r="X5" s="51">
        <f t="shared" ref="X5:X6" si="3">V5</f>
        <v>45292</v>
      </c>
      <c r="Y5" s="52">
        <f>V6+1</f>
        <v>45323</v>
      </c>
      <c r="Z5" s="11">
        <f>Y5</f>
        <v>45323</v>
      </c>
      <c r="AA5" s="51">
        <f t="shared" ref="AA5:AA6" si="4">Y5</f>
        <v>45323</v>
      </c>
      <c r="AB5" s="11">
        <f>Y6+1</f>
        <v>45352</v>
      </c>
      <c r="AC5" s="11">
        <f>AB5</f>
        <v>45352</v>
      </c>
      <c r="AD5" s="51">
        <f t="shared" ref="AD5:AD6" si="5">AB5</f>
        <v>45352</v>
      </c>
      <c r="AE5" s="11">
        <f>AB6+1</f>
        <v>45383</v>
      </c>
      <c r="AF5" s="11">
        <f>AE5</f>
        <v>45383</v>
      </c>
      <c r="AG5" s="51">
        <f t="shared" ref="AG5:AG6" si="6">AE5</f>
        <v>45383</v>
      </c>
      <c r="AH5" s="11">
        <f>AE6+1</f>
        <v>45413</v>
      </c>
      <c r="AI5" s="11">
        <f>AH5</f>
        <v>45413</v>
      </c>
      <c r="AJ5" s="51">
        <f t="shared" ref="AJ5:AJ6" si="7">AH5</f>
        <v>45413</v>
      </c>
      <c r="AK5" s="11">
        <f>AH6+1</f>
        <v>45444</v>
      </c>
      <c r="AL5" s="11">
        <f>AK5</f>
        <v>45444</v>
      </c>
      <c r="AM5" s="51">
        <f t="shared" ref="AM5:AM6" si="8">AK5</f>
        <v>45444</v>
      </c>
      <c r="AN5" s="11">
        <f>AK6+1</f>
        <v>45474</v>
      </c>
      <c r="AO5" s="11">
        <f>AN5</f>
        <v>45474</v>
      </c>
      <c r="AP5" s="51">
        <f t="shared" ref="AP5:AP6" si="9">AN5</f>
        <v>45474</v>
      </c>
      <c r="AQ5" s="11">
        <f>AN6+1</f>
        <v>45505</v>
      </c>
      <c r="AR5" s="11">
        <f>AQ5</f>
        <v>45505</v>
      </c>
      <c r="AS5" s="51">
        <f t="shared" ref="AS5:AS6" si="10">AQ5</f>
        <v>45505</v>
      </c>
      <c r="AT5" s="11">
        <f>AQ6+1</f>
        <v>45536</v>
      </c>
      <c r="AU5" s="11">
        <f>AT5</f>
        <v>45536</v>
      </c>
      <c r="AV5" s="51">
        <f t="shared" ref="AV5:AV6" si="11">AT5</f>
        <v>45536</v>
      </c>
      <c r="AW5" s="11">
        <f>AT6+1</f>
        <v>45566</v>
      </c>
      <c r="AX5" s="11">
        <f>AW5</f>
        <v>45566</v>
      </c>
      <c r="AY5" s="51">
        <f t="shared" ref="AY5:AY6" si="12">AW5</f>
        <v>45566</v>
      </c>
      <c r="AZ5" s="11">
        <f>AW6+1</f>
        <v>45597</v>
      </c>
      <c r="BA5" s="11">
        <f>AZ5</f>
        <v>45597</v>
      </c>
      <c r="BB5" s="51">
        <f t="shared" ref="BB5:BB6" si="13">AZ5</f>
        <v>45597</v>
      </c>
      <c r="BC5" s="11">
        <f>AZ6+1</f>
        <v>45627</v>
      </c>
      <c r="BD5" s="11">
        <f>BC5</f>
        <v>45627</v>
      </c>
      <c r="BE5" s="51">
        <f t="shared" ref="BE5:BE6" si="14">BC5</f>
        <v>45627</v>
      </c>
      <c r="BF5" s="11">
        <f>BC6+1</f>
        <v>45658</v>
      </c>
      <c r="BG5" s="11">
        <f>BF5</f>
        <v>45658</v>
      </c>
      <c r="BH5" s="51">
        <f t="shared" ref="BH5:BH6" si="15">BF5</f>
        <v>45658</v>
      </c>
      <c r="BI5" s="11">
        <f>BF6+1</f>
        <v>45689</v>
      </c>
      <c r="BJ5" s="11">
        <f>BI5</f>
        <v>45689</v>
      </c>
      <c r="BK5" s="51">
        <f t="shared" ref="BK5:BK6" si="16">BI5</f>
        <v>45689</v>
      </c>
      <c r="BL5" s="11">
        <f>BI6+1</f>
        <v>45717</v>
      </c>
      <c r="BM5" s="11">
        <f>BL5</f>
        <v>45717</v>
      </c>
      <c r="BN5" s="51">
        <f t="shared" ref="BN5:BN6" si="17">BL5</f>
        <v>45717</v>
      </c>
      <c r="BO5" s="11">
        <f>BL6+1</f>
        <v>45748</v>
      </c>
      <c r="BP5" s="11">
        <f>BO5</f>
        <v>45748</v>
      </c>
      <c r="BQ5" s="51">
        <f t="shared" ref="BQ5:BQ6" si="18">BO5</f>
        <v>45748</v>
      </c>
      <c r="BR5" s="11">
        <f>BO6+1</f>
        <v>45778</v>
      </c>
      <c r="BS5" s="11">
        <f>BR5</f>
        <v>45778</v>
      </c>
      <c r="BT5" s="51">
        <f t="shared" ref="BT5:BT6" si="19">BR5</f>
        <v>45778</v>
      </c>
      <c r="BU5" s="11">
        <f>BR6+1</f>
        <v>45809</v>
      </c>
      <c r="BV5" s="11">
        <f>BU5</f>
        <v>45809</v>
      </c>
      <c r="BW5" s="51">
        <f t="shared" ref="BW5:BW6" si="20">BU5</f>
        <v>45809</v>
      </c>
      <c r="BX5" s="11">
        <f t="shared" ref="BX5" si="21">BU6+1</f>
        <v>45839</v>
      </c>
      <c r="BY5" s="11">
        <f>BX5</f>
        <v>45839</v>
      </c>
      <c r="BZ5" s="51">
        <f t="shared" ref="BZ5:BZ6" si="22">BX5</f>
        <v>45839</v>
      </c>
    </row>
    <row r="6" spans="5:78" s="11" customFormat="1" ht="10.199999999999999" x14ac:dyDescent="0.2">
      <c r="Q6" s="13" t="s">
        <v>1</v>
      </c>
      <c r="R6" s="13" t="str">
        <f>Q6</f>
        <v>итого</v>
      </c>
      <c r="S6" s="64" t="str">
        <f t="shared" si="2"/>
        <v>итого</v>
      </c>
      <c r="V6" s="11">
        <f>EOMONTH(V5,0)</f>
        <v>45322</v>
      </c>
      <c r="W6" s="11">
        <f>V6</f>
        <v>45322</v>
      </c>
      <c r="X6" s="51">
        <f t="shared" si="3"/>
        <v>45322</v>
      </c>
      <c r="Y6" s="52">
        <f t="shared" ref="Y6:BX6" si="23">EOMONTH(Y5,0)</f>
        <v>45351</v>
      </c>
      <c r="Z6" s="11">
        <f>Y6</f>
        <v>45351</v>
      </c>
      <c r="AA6" s="51">
        <f t="shared" si="4"/>
        <v>45351</v>
      </c>
      <c r="AB6" s="11">
        <f t="shared" si="23"/>
        <v>45382</v>
      </c>
      <c r="AC6" s="11">
        <f>AB6</f>
        <v>45382</v>
      </c>
      <c r="AD6" s="51">
        <f t="shared" si="5"/>
        <v>45382</v>
      </c>
      <c r="AE6" s="11">
        <f t="shared" si="23"/>
        <v>45412</v>
      </c>
      <c r="AF6" s="11">
        <f>AE6</f>
        <v>45412</v>
      </c>
      <c r="AG6" s="51">
        <f t="shared" si="6"/>
        <v>45412</v>
      </c>
      <c r="AH6" s="11">
        <f t="shared" si="23"/>
        <v>45443</v>
      </c>
      <c r="AI6" s="11">
        <f>AH6</f>
        <v>45443</v>
      </c>
      <c r="AJ6" s="51">
        <f t="shared" si="7"/>
        <v>45443</v>
      </c>
      <c r="AK6" s="11">
        <f t="shared" si="23"/>
        <v>45473</v>
      </c>
      <c r="AL6" s="11">
        <f>AK6</f>
        <v>45473</v>
      </c>
      <c r="AM6" s="51">
        <f t="shared" si="8"/>
        <v>45473</v>
      </c>
      <c r="AN6" s="11">
        <f t="shared" si="23"/>
        <v>45504</v>
      </c>
      <c r="AO6" s="11">
        <f>AN6</f>
        <v>45504</v>
      </c>
      <c r="AP6" s="51">
        <f t="shared" si="9"/>
        <v>45504</v>
      </c>
      <c r="AQ6" s="11">
        <f t="shared" si="23"/>
        <v>45535</v>
      </c>
      <c r="AR6" s="11">
        <f>AQ6</f>
        <v>45535</v>
      </c>
      <c r="AS6" s="51">
        <f t="shared" si="10"/>
        <v>45535</v>
      </c>
      <c r="AT6" s="11">
        <f t="shared" si="23"/>
        <v>45565</v>
      </c>
      <c r="AU6" s="11">
        <f>AT6</f>
        <v>45565</v>
      </c>
      <c r="AV6" s="51">
        <f t="shared" si="11"/>
        <v>45565</v>
      </c>
      <c r="AW6" s="11">
        <f t="shared" si="23"/>
        <v>45596</v>
      </c>
      <c r="AX6" s="11">
        <f>AW6</f>
        <v>45596</v>
      </c>
      <c r="AY6" s="51">
        <f t="shared" si="12"/>
        <v>45596</v>
      </c>
      <c r="AZ6" s="11">
        <f t="shared" si="23"/>
        <v>45626</v>
      </c>
      <c r="BA6" s="11">
        <f>AZ6</f>
        <v>45626</v>
      </c>
      <c r="BB6" s="51">
        <f t="shared" si="13"/>
        <v>45626</v>
      </c>
      <c r="BC6" s="11">
        <f t="shared" si="23"/>
        <v>45657</v>
      </c>
      <c r="BD6" s="11">
        <f>BC6</f>
        <v>45657</v>
      </c>
      <c r="BE6" s="51">
        <f t="shared" si="14"/>
        <v>45657</v>
      </c>
      <c r="BF6" s="11">
        <f t="shared" si="23"/>
        <v>45688</v>
      </c>
      <c r="BG6" s="11">
        <f>BF6</f>
        <v>45688</v>
      </c>
      <c r="BH6" s="51">
        <f t="shared" si="15"/>
        <v>45688</v>
      </c>
      <c r="BI6" s="11">
        <f t="shared" si="23"/>
        <v>45716</v>
      </c>
      <c r="BJ6" s="11">
        <f>BI6</f>
        <v>45716</v>
      </c>
      <c r="BK6" s="51">
        <f t="shared" si="16"/>
        <v>45716</v>
      </c>
      <c r="BL6" s="11">
        <f t="shared" si="23"/>
        <v>45747</v>
      </c>
      <c r="BM6" s="11">
        <f>BL6</f>
        <v>45747</v>
      </c>
      <c r="BN6" s="51">
        <f t="shared" si="17"/>
        <v>45747</v>
      </c>
      <c r="BO6" s="11">
        <f t="shared" si="23"/>
        <v>45777</v>
      </c>
      <c r="BP6" s="11">
        <f>BO6</f>
        <v>45777</v>
      </c>
      <c r="BQ6" s="51">
        <f t="shared" si="18"/>
        <v>45777</v>
      </c>
      <c r="BR6" s="11">
        <f t="shared" si="23"/>
        <v>45808</v>
      </c>
      <c r="BS6" s="11">
        <f>BR6</f>
        <v>45808</v>
      </c>
      <c r="BT6" s="51">
        <f t="shared" si="19"/>
        <v>45808</v>
      </c>
      <c r="BU6" s="11">
        <f t="shared" si="23"/>
        <v>45838</v>
      </c>
      <c r="BV6" s="11">
        <f>BU6</f>
        <v>45838</v>
      </c>
      <c r="BW6" s="51">
        <f t="shared" si="20"/>
        <v>45838</v>
      </c>
      <c r="BX6" s="11">
        <f t="shared" si="23"/>
        <v>45869</v>
      </c>
      <c r="BY6" s="11">
        <f>BX6</f>
        <v>45869</v>
      </c>
      <c r="BZ6" s="51">
        <f t="shared" si="22"/>
        <v>45869</v>
      </c>
    </row>
    <row r="7" spans="5:78" x14ac:dyDescent="0.25">
      <c r="S7" s="47"/>
      <c r="X7" s="45"/>
      <c r="Y7" s="46"/>
      <c r="AA7" s="45"/>
      <c r="AD7" s="45"/>
      <c r="AG7" s="45"/>
      <c r="AJ7" s="45"/>
      <c r="AM7" s="45"/>
      <c r="AP7" s="45"/>
      <c r="AS7" s="45"/>
      <c r="AV7" s="45"/>
      <c r="AY7" s="45"/>
      <c r="BB7" s="45"/>
      <c r="BE7" s="45"/>
      <c r="BH7" s="45"/>
      <c r="BK7" s="45"/>
      <c r="BN7" s="45"/>
      <c r="BQ7" s="45"/>
      <c r="BT7" s="45"/>
      <c r="BW7" s="45"/>
      <c r="BZ7" s="45"/>
    </row>
    <row r="8" spans="5:78" ht="4.05" customHeight="1" x14ac:dyDescent="0.25"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65"/>
      <c r="T8" s="25"/>
      <c r="U8" s="25"/>
      <c r="V8" s="25"/>
      <c r="W8" s="25"/>
      <c r="X8" s="53"/>
      <c r="Y8" s="54"/>
      <c r="Z8" s="25"/>
      <c r="AA8" s="53"/>
      <c r="AB8" s="25"/>
      <c r="AC8" s="25"/>
      <c r="AD8" s="53"/>
      <c r="AE8" s="25"/>
      <c r="AF8" s="25"/>
      <c r="AG8" s="53"/>
      <c r="AH8" s="25"/>
      <c r="AI8" s="25"/>
      <c r="AJ8" s="53"/>
      <c r="AK8" s="25"/>
      <c r="AL8" s="25"/>
      <c r="AM8" s="53"/>
      <c r="AN8" s="25"/>
      <c r="AO8" s="25"/>
      <c r="AP8" s="53"/>
      <c r="AQ8" s="25"/>
      <c r="AR8" s="25"/>
      <c r="AS8" s="53"/>
      <c r="AT8" s="25"/>
      <c r="AU8" s="25"/>
      <c r="AV8" s="53"/>
      <c r="AW8" s="25"/>
      <c r="AX8" s="25"/>
      <c r="AY8" s="53"/>
      <c r="AZ8" s="25"/>
      <c r="BA8" s="25"/>
      <c r="BB8" s="53"/>
      <c r="BC8" s="25"/>
      <c r="BD8" s="25"/>
      <c r="BE8" s="53"/>
      <c r="BF8" s="25"/>
      <c r="BG8" s="25"/>
      <c r="BH8" s="53"/>
      <c r="BI8" s="25"/>
      <c r="BJ8" s="25"/>
      <c r="BK8" s="53"/>
      <c r="BL8" s="25"/>
      <c r="BM8" s="25"/>
      <c r="BN8" s="53"/>
      <c r="BO8" s="25"/>
      <c r="BP8" s="25"/>
      <c r="BQ8" s="53"/>
      <c r="BR8" s="25"/>
      <c r="BS8" s="25"/>
      <c r="BT8" s="53"/>
      <c r="BU8" s="25"/>
      <c r="BV8" s="25"/>
      <c r="BW8" s="53"/>
      <c r="BX8" s="25"/>
      <c r="BY8" s="25"/>
      <c r="BZ8" s="53"/>
    </row>
    <row r="9" spans="5:78" s="2" customFormat="1" x14ac:dyDescent="0.25">
      <c r="G9" s="26" t="s">
        <v>15</v>
      </c>
      <c r="H9" s="26"/>
      <c r="I9" s="26"/>
      <c r="J9" s="26"/>
      <c r="K9" s="26"/>
      <c r="L9" s="26"/>
      <c r="Q9" s="2">
        <f ca="1">SUMIFS(RepP!9:9,RepP!$6:$6,Q$6)</f>
        <v>0</v>
      </c>
      <c r="R9" s="2">
        <f ca="1">SUMIFS(RepF!9:9,RepF!$6:$6,R$6)</f>
        <v>0</v>
      </c>
      <c r="S9" s="66">
        <f ca="1">IF(Q9=0,0,(R9-Q9)/Q9)</f>
        <v>0</v>
      </c>
      <c r="V9" s="2">
        <f>SUMIFS(RepP!9:9,RepP!$6:$6,V$6)</f>
        <v>0</v>
      </c>
      <c r="W9" s="2">
        <f>SUMIFS(RepF!9:9,RepF!$6:$6,W$6)</f>
        <v>0</v>
      </c>
      <c r="X9" s="55">
        <f>IF(V9=0,0,(W9-V9)/V9)</f>
        <v>0</v>
      </c>
      <c r="Y9" s="56">
        <f ca="1">SUMIFS(RepP!9:9,RepP!$6:$6,Y$6)</f>
        <v>0</v>
      </c>
      <c r="Z9" s="2">
        <f ca="1">SUMIFS(RepF!9:9,RepF!$6:$6,Z$6)</f>
        <v>0</v>
      </c>
      <c r="AA9" s="55">
        <f ca="1">IF(Y9=0,0,(Z9-Y9)/Y9)</f>
        <v>0</v>
      </c>
      <c r="AB9" s="2">
        <f ca="1">SUMIFS(RepP!9:9,RepP!$6:$6,AB$6)</f>
        <v>0</v>
      </c>
      <c r="AC9" s="2">
        <f ca="1">SUMIFS(RepF!9:9,RepF!$6:$6,AC$6)</f>
        <v>0</v>
      </c>
      <c r="AD9" s="55">
        <f ca="1">IF(AB9=0,0,(AC9-AB9)/AB9)</f>
        <v>0</v>
      </c>
      <c r="AE9" s="2">
        <f ca="1">SUMIFS(RepP!9:9,RepP!$6:$6,AE$6)</f>
        <v>0</v>
      </c>
      <c r="AF9" s="2">
        <f ca="1">SUMIFS(RepF!9:9,RepF!$6:$6,AF$6)</f>
        <v>0</v>
      </c>
      <c r="AG9" s="55">
        <f ca="1">IF(AE9=0,0,(AF9-AE9)/AE9)</f>
        <v>0</v>
      </c>
      <c r="AH9" s="2">
        <f ca="1">SUMIFS(RepP!9:9,RepP!$6:$6,AH$6)</f>
        <v>0</v>
      </c>
      <c r="AI9" s="2">
        <f ca="1">SUMIFS(RepF!9:9,RepF!$6:$6,AI$6)</f>
        <v>0</v>
      </c>
      <c r="AJ9" s="55">
        <f ca="1">IF(AH9=0,0,(AI9-AH9)/AH9)</f>
        <v>0</v>
      </c>
      <c r="AK9" s="2">
        <f ca="1">SUMIFS(RepP!9:9,RepP!$6:$6,AK$6)</f>
        <v>0</v>
      </c>
      <c r="AL9" s="2">
        <f ca="1">SUMIFS(RepF!9:9,RepF!$6:$6,AL$6)</f>
        <v>0</v>
      </c>
      <c r="AM9" s="55">
        <f ca="1">IF(AK9=0,0,(AL9-AK9)/AK9)</f>
        <v>0</v>
      </c>
      <c r="AN9" s="2">
        <f ca="1">SUMIFS(RepP!9:9,RepP!$6:$6,AN$6)</f>
        <v>0</v>
      </c>
      <c r="AO9" s="2">
        <f ca="1">SUMIFS(RepF!9:9,RepF!$6:$6,AO$6)</f>
        <v>0</v>
      </c>
      <c r="AP9" s="55">
        <f ca="1">IF(AN9=0,0,(AO9-AN9)/AN9)</f>
        <v>0</v>
      </c>
      <c r="AQ9" s="2">
        <f ca="1">SUMIFS(RepP!9:9,RepP!$6:$6,AQ$6)</f>
        <v>0</v>
      </c>
      <c r="AR9" s="2">
        <f ca="1">SUMIFS(RepF!9:9,RepF!$6:$6,AR$6)</f>
        <v>0</v>
      </c>
      <c r="AS9" s="55">
        <f ca="1">IF(AQ9=0,0,(AR9-AQ9)/AQ9)</f>
        <v>0</v>
      </c>
      <c r="AT9" s="2">
        <f ca="1">SUMIFS(RepP!9:9,RepP!$6:$6,AT$6)</f>
        <v>0</v>
      </c>
      <c r="AU9" s="2">
        <f ca="1">SUMIFS(RepF!9:9,RepF!$6:$6,AU$6)</f>
        <v>0</v>
      </c>
      <c r="AV9" s="55">
        <f ca="1">IF(AT9=0,0,(AU9-AT9)/AT9)</f>
        <v>0</v>
      </c>
      <c r="AW9" s="2">
        <f ca="1">SUMIFS(RepP!9:9,RepP!$6:$6,AW$6)</f>
        <v>0</v>
      </c>
      <c r="AX9" s="2">
        <f ca="1">SUMIFS(RepF!9:9,RepF!$6:$6,AX$6)</f>
        <v>0</v>
      </c>
      <c r="AY9" s="55">
        <f ca="1">IF(AW9=0,0,(AX9-AW9)/AW9)</f>
        <v>0</v>
      </c>
      <c r="AZ9" s="2">
        <f ca="1">SUMIFS(RepP!9:9,RepP!$6:$6,AZ$6)</f>
        <v>0</v>
      </c>
      <c r="BA9" s="2">
        <f ca="1">SUMIFS(RepF!9:9,RepF!$6:$6,BA$6)</f>
        <v>0</v>
      </c>
      <c r="BB9" s="55">
        <f ca="1">IF(AZ9=0,0,(BA9-AZ9)/AZ9)</f>
        <v>0</v>
      </c>
      <c r="BC9" s="2">
        <f ca="1">SUMIFS(RepP!9:9,RepP!$6:$6,BC$6)</f>
        <v>0</v>
      </c>
      <c r="BD9" s="2">
        <f ca="1">SUMIFS(RepF!9:9,RepF!$6:$6,BD$6)</f>
        <v>0</v>
      </c>
      <c r="BE9" s="55">
        <f ca="1">IF(BC9=0,0,(BD9-BC9)/BC9)</f>
        <v>0</v>
      </c>
      <c r="BF9" s="2">
        <f ca="1">SUMIFS(RepP!9:9,RepP!$6:$6,BF$6)</f>
        <v>0</v>
      </c>
      <c r="BG9" s="2">
        <f ca="1">SUMIFS(RepF!9:9,RepF!$6:$6,BG$6)</f>
        <v>0</v>
      </c>
      <c r="BH9" s="55">
        <f ca="1">IF(BF9=0,0,(BG9-BF9)/BF9)</f>
        <v>0</v>
      </c>
      <c r="BI9" s="2">
        <f ca="1">SUMIFS(RepP!9:9,RepP!$6:$6,BI$6)</f>
        <v>0</v>
      </c>
      <c r="BJ9" s="2">
        <f ca="1">SUMIFS(RepF!9:9,RepF!$6:$6,BJ$6)</f>
        <v>0</v>
      </c>
      <c r="BK9" s="55">
        <f ca="1">IF(BI9=0,0,(BJ9-BI9)/BI9)</f>
        <v>0</v>
      </c>
      <c r="BL9" s="2">
        <f ca="1">SUMIFS(RepP!9:9,RepP!$6:$6,BL$6)</f>
        <v>0</v>
      </c>
      <c r="BM9" s="2">
        <f ca="1">SUMIFS(RepF!9:9,RepF!$6:$6,BM$6)</f>
        <v>0</v>
      </c>
      <c r="BN9" s="55">
        <f ca="1">IF(BL9=0,0,(BM9-BL9)/BL9)</f>
        <v>0</v>
      </c>
      <c r="BO9" s="2">
        <f ca="1">SUMIFS(RepP!9:9,RepP!$6:$6,BO$6)</f>
        <v>0</v>
      </c>
      <c r="BP9" s="2">
        <f ca="1">SUMIFS(RepF!9:9,RepF!$6:$6,BP$6)</f>
        <v>0</v>
      </c>
      <c r="BQ9" s="55">
        <f ca="1">IF(BO9=0,0,(BP9-BO9)/BO9)</f>
        <v>0</v>
      </c>
      <c r="BR9" s="2">
        <f ca="1">SUMIFS(RepP!9:9,RepP!$6:$6,BR$6)</f>
        <v>0</v>
      </c>
      <c r="BS9" s="2">
        <f ca="1">SUMIFS(RepF!9:9,RepF!$6:$6,BS$6)</f>
        <v>0</v>
      </c>
      <c r="BT9" s="55">
        <f ca="1">IF(BR9=0,0,(BS9-BR9)/BR9)</f>
        <v>0</v>
      </c>
      <c r="BU9" s="2">
        <f ca="1">SUMIFS(RepP!9:9,RepP!$6:$6,BU$6)</f>
        <v>0</v>
      </c>
      <c r="BV9" s="2">
        <f ca="1">SUMIFS(RepF!9:9,RepF!$6:$6,BV$6)</f>
        <v>0</v>
      </c>
      <c r="BW9" s="55">
        <f ca="1">IF(BU9=0,0,(BV9-BU9)/BU9)</f>
        <v>0</v>
      </c>
      <c r="BX9" s="2">
        <f ca="1">SUMIFS(RepP!9:9,RepP!$6:$6,BX$6)</f>
        <v>0</v>
      </c>
      <c r="BY9" s="2">
        <f ca="1">SUMIFS(RepF!9:9,RepF!$6:$6,BY$6)</f>
        <v>0</v>
      </c>
      <c r="BZ9" s="55">
        <f ca="1">IF(BX9=0,0,(BY9-BX9)/BX9)</f>
        <v>0</v>
      </c>
    </row>
    <row r="10" spans="5:78" ht="4.05" customHeight="1" x14ac:dyDescent="0.25"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67"/>
      <c r="T10" s="25"/>
      <c r="U10" s="25"/>
      <c r="V10" s="25"/>
      <c r="W10" s="25"/>
      <c r="X10" s="57"/>
      <c r="Y10" s="54"/>
      <c r="Z10" s="25"/>
      <c r="AA10" s="57"/>
      <c r="AB10" s="25"/>
      <c r="AC10" s="25"/>
      <c r="AD10" s="57"/>
      <c r="AE10" s="25"/>
      <c r="AF10" s="25"/>
      <c r="AG10" s="57"/>
      <c r="AH10" s="25"/>
      <c r="AI10" s="25"/>
      <c r="AJ10" s="57"/>
      <c r="AK10" s="25"/>
      <c r="AL10" s="25"/>
      <c r="AM10" s="57"/>
      <c r="AN10" s="25"/>
      <c r="AO10" s="25"/>
      <c r="AP10" s="57"/>
      <c r="AQ10" s="25"/>
      <c r="AR10" s="25"/>
      <c r="AS10" s="57"/>
      <c r="AT10" s="25"/>
      <c r="AU10" s="25"/>
      <c r="AV10" s="57"/>
      <c r="AW10" s="25"/>
      <c r="AX10" s="25"/>
      <c r="AY10" s="57"/>
      <c r="AZ10" s="25"/>
      <c r="BA10" s="25"/>
      <c r="BB10" s="57"/>
      <c r="BC10" s="25"/>
      <c r="BD10" s="25"/>
      <c r="BE10" s="57"/>
      <c r="BF10" s="25"/>
      <c r="BG10" s="25"/>
      <c r="BH10" s="57"/>
      <c r="BI10" s="25"/>
      <c r="BJ10" s="25"/>
      <c r="BK10" s="57"/>
      <c r="BL10" s="25"/>
      <c r="BM10" s="25"/>
      <c r="BN10" s="57"/>
      <c r="BO10" s="25"/>
      <c r="BP10" s="25"/>
      <c r="BQ10" s="57"/>
      <c r="BR10" s="25"/>
      <c r="BS10" s="25"/>
      <c r="BT10" s="57"/>
      <c r="BU10" s="25"/>
      <c r="BV10" s="25"/>
      <c r="BW10" s="57"/>
      <c r="BX10" s="25"/>
      <c r="BY10" s="25"/>
      <c r="BZ10" s="57"/>
    </row>
    <row r="11" spans="5:78" s="12" customFormat="1" ht="13.8" x14ac:dyDescent="0.3">
      <c r="H11" s="12" t="str">
        <f>Items!$E$69</f>
        <v>Активы</v>
      </c>
      <c r="Q11" s="12">
        <f>SUMIFS(RepP!11:11,RepP!$6:$6,Q$6)</f>
        <v>25000000</v>
      </c>
      <c r="R11" s="12">
        <f>SUMIFS(RepF!11:11,RepF!$6:$6,R$6)</f>
        <v>22000000</v>
      </c>
      <c r="S11" s="68">
        <f t="shared" ref="S11:S15" si="24">IF(Q11=0,0,(R11-Q11)/Q11)</f>
        <v>-0.12</v>
      </c>
      <c r="V11" s="12">
        <f>SUMIFS(RepP!11:11,RepP!$6:$6,V$6)</f>
        <v>25000000</v>
      </c>
      <c r="W11" s="12">
        <f>SUMIFS(RepF!11:11,RepF!$6:$6,W$6)</f>
        <v>22000000</v>
      </c>
      <c r="X11" s="58">
        <f t="shared" ref="X11:X15" si="25">IF(V11=0,0,(W11-V11)/V11)</f>
        <v>-0.12</v>
      </c>
      <c r="Y11" s="59">
        <f ca="1">SUMIFS(RepP!11:11,RepP!$6:$6,Y$6)</f>
        <v>25881568.609999999</v>
      </c>
      <c r="Z11" s="12">
        <f ca="1">SUMIFS(RepF!11:11,RepF!$6:$6,Z$6)</f>
        <v>21807886.129999999</v>
      </c>
      <c r="AA11" s="58">
        <f t="shared" ref="AA11:AA15" ca="1" si="26">IF(Y11=0,0,(Z11-Y11)/Y11)</f>
        <v>-0.15739704734998289</v>
      </c>
      <c r="AB11" s="12">
        <f ca="1">SUMIFS(RepP!11:11,RepP!$6:$6,AB$6)</f>
        <v>29072028.389999997</v>
      </c>
      <c r="AC11" s="12">
        <f ca="1">SUMIFS(RepF!11:11,RepF!$6:$6,AC$6)</f>
        <v>23538862.559999999</v>
      </c>
      <c r="AD11" s="58">
        <f t="shared" ref="AD11:AD15" ca="1" si="27">IF(AB11=0,0,(AC11-AB11)/AB11)</f>
        <v>-0.19032610163187855</v>
      </c>
      <c r="AE11" s="12">
        <f ca="1">SUMIFS(RepP!11:11,RepP!$6:$6,AE$6)</f>
        <v>31394379.739999998</v>
      </c>
      <c r="AF11" s="12">
        <f ca="1">SUMIFS(RepF!11:11,RepF!$6:$6,AF$6)</f>
        <v>26708964.819999997</v>
      </c>
      <c r="AG11" s="58">
        <f t="shared" ref="AG11:AG15" ca="1" si="28">IF(AE11=0,0,(AF11-AE11)/AE11)</f>
        <v>-0.14924374868378915</v>
      </c>
      <c r="AH11" s="12">
        <f ca="1">SUMIFS(RepP!11:11,RepP!$6:$6,AH$6)</f>
        <v>31975392.07</v>
      </c>
      <c r="AI11" s="12">
        <f ca="1">SUMIFS(RepF!11:11,RepF!$6:$6,AI$6)</f>
        <v>28024499.27</v>
      </c>
      <c r="AJ11" s="58">
        <f t="shared" ref="AJ11:AJ15" ca="1" si="29">IF(AH11=0,0,(AI11-AH11)/AH11)</f>
        <v>-0.12356041769091593</v>
      </c>
      <c r="AK11" s="12">
        <f ca="1">SUMIFS(RepP!11:11,RepP!$6:$6,AK$6)</f>
        <v>40715772.644000001</v>
      </c>
      <c r="AL11" s="12">
        <f ca="1">SUMIFS(RepF!11:11,RepF!$6:$6,AL$6)</f>
        <v>29156895.969999999</v>
      </c>
      <c r="AM11" s="58">
        <f t="shared" ref="AM11:AM15" ca="1" si="30">IF(AK11=0,0,(AL11-AK11)/AK11)</f>
        <v>-0.28389186606049471</v>
      </c>
      <c r="AN11" s="12">
        <f ca="1">SUMIFS(RepP!11:11,RepP!$6:$6,AN$6)</f>
        <v>41919107.163999997</v>
      </c>
      <c r="AO11" s="12">
        <f ca="1">SUMIFS(RepF!11:11,RepF!$6:$6,AO$6)</f>
        <v>38386702.730999999</v>
      </c>
      <c r="AP11" s="58">
        <f t="shared" ref="AP11:AP15" ca="1" si="31">IF(AN11=0,0,(AO11-AN11)/AN11)</f>
        <v>-8.4267167694678777E-2</v>
      </c>
      <c r="AQ11" s="12">
        <f ca="1">SUMIFS(RepP!11:11,RepP!$6:$6,AQ$6)</f>
        <v>46968826.958399996</v>
      </c>
      <c r="AR11" s="12">
        <f ca="1">SUMIFS(RepF!11:11,RepF!$6:$6,AR$6)</f>
        <v>41829910.751000002</v>
      </c>
      <c r="AS11" s="58">
        <f t="shared" ref="AS11:AS15" ca="1" si="32">IF(AQ11=0,0,(AR11-AQ11)/AQ11)</f>
        <v>-0.10941121037473431</v>
      </c>
      <c r="AT11" s="12">
        <f ca="1">SUMIFS(RepP!11:11,RepP!$6:$6,AT$6)</f>
        <v>49106803.508400001</v>
      </c>
      <c r="AU11" s="12">
        <f ca="1">SUMIFS(RepF!11:11,RepF!$6:$6,AU$6)</f>
        <v>43912036.605599999</v>
      </c>
      <c r="AV11" s="58">
        <f t="shared" ref="AV11:AV15" ca="1" si="33">IF(AT11=0,0,(AU11-AT11)/AT11)</f>
        <v>-0.10578507521694844</v>
      </c>
      <c r="AW11" s="12">
        <f ca="1">SUMIFS(RepP!11:11,RepP!$6:$6,AW$6)</f>
        <v>51619947.798399992</v>
      </c>
      <c r="AX11" s="12">
        <f ca="1">SUMIFS(RepF!11:11,RepF!$6:$6,AX$6)</f>
        <v>47130603.495599993</v>
      </c>
      <c r="AY11" s="58">
        <f t="shared" ref="AY11:AY15" ca="1" si="34">IF(AW11=0,0,(AX11-AW11)/AW11)</f>
        <v>-8.6969175566255635E-2</v>
      </c>
      <c r="AZ11" s="12">
        <f ca="1">SUMIFS(RepP!11:11,RepP!$6:$6,AZ$6)</f>
        <v>53206940.468399994</v>
      </c>
      <c r="BA11" s="12">
        <f ca="1">SUMIFS(RepF!11:11,RepF!$6:$6,BA$6)</f>
        <v>49079953.725599997</v>
      </c>
      <c r="BB11" s="58">
        <f t="shared" ref="BB11:BB15" ca="1" si="35">IF(AZ11=0,0,(BA11-AZ11)/AZ11)</f>
        <v>-7.756481967331022E-2</v>
      </c>
      <c r="BC11" s="12">
        <f ca="1">SUMIFS(RepP!11:11,RepP!$6:$6,BC$6)</f>
        <v>62728178.183399998</v>
      </c>
      <c r="BD11" s="12">
        <f ca="1">SUMIFS(RepF!11:11,RepF!$6:$6,BD$6)</f>
        <v>50617455.115599997</v>
      </c>
      <c r="BE11" s="58">
        <f t="shared" ref="BE11:BE15" ca="1" si="36">IF(BC11=0,0,(BD11-BC11)/BC11)</f>
        <v>-0.19306671130144359</v>
      </c>
      <c r="BF11" s="12">
        <f ca="1">SUMIFS(RepP!11:11,RepP!$6:$6,BF$6)</f>
        <v>67650172.623399988</v>
      </c>
      <c r="BG11" s="12">
        <f ca="1">SUMIFS(RepF!11:11,RepF!$6:$6,BG$6)</f>
        <v>65053539.480599999</v>
      </c>
      <c r="BH11" s="58">
        <f t="shared" ref="BH11:BH15" ca="1" si="37">IF(BF11=0,0,(BG11-BF11)/BF11)</f>
        <v>-3.8383244892147117E-2</v>
      </c>
      <c r="BI11" s="12">
        <f ca="1">SUMIFS(RepP!11:11,RepP!$6:$6,BI$6)</f>
        <v>75432264.113399997</v>
      </c>
      <c r="BJ11" s="12">
        <f ca="1">SUMIFS(RepF!11:11,RepF!$6:$6,BJ$6)</f>
        <v>69670308.300600007</v>
      </c>
      <c r="BK11" s="58">
        <f t="shared" ref="BK11:BK15" ca="1" si="38">IF(BI11=0,0,(BJ11-BI11)/BI11)</f>
        <v>-7.6385826151762301E-2</v>
      </c>
      <c r="BL11" s="12">
        <f ca="1">SUMIFS(RepP!11:11,RepP!$6:$6,BL$6)</f>
        <v>74235830.753399998</v>
      </c>
      <c r="BM11" s="12">
        <f ca="1">SUMIFS(RepF!11:11,RepF!$6:$6,BM$6)</f>
        <v>74345999.100599989</v>
      </c>
      <c r="BN11" s="58">
        <f t="shared" ref="BN11:BN15" ca="1" si="39">IF(BL11=0,0,(BM11-BL11)/BL11)</f>
        <v>1.4840319840422295E-3</v>
      </c>
      <c r="BO11" s="12">
        <f ca="1">SUMIFS(RepP!11:11,RepP!$6:$6,BO$6)</f>
        <v>74235830.753399998</v>
      </c>
      <c r="BP11" s="12">
        <f ca="1">SUMIFS(RepF!11:11,RepF!$6:$6,BP$6)</f>
        <v>73858839.700599998</v>
      </c>
      <c r="BQ11" s="58">
        <f t="shared" ref="BQ11:BQ15" ca="1" si="40">IF(BO11=0,0,(BP11-BO11)/BO11)</f>
        <v>-5.0782896745953576E-3</v>
      </c>
      <c r="BR11" s="12">
        <f ca="1">SUMIFS(RepP!11:11,RepP!$6:$6,BR$6)</f>
        <v>74234910.753399998</v>
      </c>
      <c r="BS11" s="12">
        <f ca="1">SUMIFS(RepF!11:11,RepF!$6:$6,BS$6)</f>
        <v>73858839.700599998</v>
      </c>
      <c r="BT11" s="58">
        <f t="shared" ref="BT11:BT15" ca="1" si="41">IF(BR11=0,0,(BS11-BR11)/BR11)</f>
        <v>-5.0659595193596361E-3</v>
      </c>
      <c r="BU11" s="12">
        <f ca="1">SUMIFS(RepP!11:11,RepP!$6:$6,BU$6)</f>
        <v>74234910.753399998</v>
      </c>
      <c r="BV11" s="12">
        <f ca="1">SUMIFS(RepF!11:11,RepF!$6:$6,BV$6)</f>
        <v>73830639.700599998</v>
      </c>
      <c r="BW11" s="58">
        <f t="shared" ref="BW11:BW15" ca="1" si="42">IF(BU11=0,0,(BV11-BU11)/BU11)</f>
        <v>-5.4458346982182351E-3</v>
      </c>
      <c r="BX11" s="12">
        <f ca="1">SUMIFS(RepP!11:11,RepP!$6:$6,BX$6)</f>
        <v>74234910.753399998</v>
      </c>
      <c r="BY11" s="12">
        <f ca="1">SUMIFS(RepF!11:11,RepF!$6:$6,BY$6)</f>
        <v>73830639.700599998</v>
      </c>
      <c r="BZ11" s="58">
        <f t="shared" ref="BZ11:BZ15" ca="1" si="43">IF(BX11=0,0,(BY11-BX11)/BX11)</f>
        <v>-5.4458346982182351E-3</v>
      </c>
    </row>
    <row r="12" spans="5:78" s="2" customFormat="1" x14ac:dyDescent="0.25">
      <c r="I12" s="2" t="str">
        <f>Items!$E$68</f>
        <v>Денежные средства</v>
      </c>
      <c r="Q12" s="24">
        <f>SUMIFS(RepP!12:12,RepP!$6:$6,Q$6)</f>
        <v>25000000</v>
      </c>
      <c r="R12" s="24">
        <f>SUMIFS(RepF!12:12,RepF!$6:$6,R$6)</f>
        <v>22000000</v>
      </c>
      <c r="S12" s="66">
        <f t="shared" si="24"/>
        <v>-0.12</v>
      </c>
      <c r="V12" s="2">
        <f>SUMIFS(RepP!12:12,RepP!$6:$6,V$6)</f>
        <v>25000000</v>
      </c>
      <c r="W12" s="2">
        <f>SUMIFS(RepF!12:12,RepF!$6:$6,W$6)</f>
        <v>22000000</v>
      </c>
      <c r="X12" s="55">
        <f t="shared" si="25"/>
        <v>-0.12</v>
      </c>
      <c r="Y12" s="56">
        <f ca="1">SUMIFS(RepP!12:12,RepP!$6:$6,Y$6)</f>
        <v>24022917.25</v>
      </c>
      <c r="Z12" s="2">
        <f ca="1">SUMIFS(RepF!12:12,RepF!$6:$6,Z$6)</f>
        <v>21805268.129999999</v>
      </c>
      <c r="AA12" s="55">
        <f t="shared" ca="1" si="26"/>
        <v>-9.2313897472214829E-2</v>
      </c>
      <c r="AB12" s="2">
        <f ca="1">SUMIFS(RepP!12:12,RepP!$6:$6,AB$6)</f>
        <v>23749897.859999999</v>
      </c>
      <c r="AC12" s="2">
        <f ca="1">SUMIFS(RepF!12:12,RepF!$6:$6,AC$6)</f>
        <v>21388349.129999999</v>
      </c>
      <c r="AD12" s="55">
        <f t="shared" ca="1" si="27"/>
        <v>-9.9434058366093564E-2</v>
      </c>
      <c r="AE12" s="2">
        <f ca="1">SUMIFS(RepP!12:12,RepP!$6:$6,AE$6)</f>
        <v>23547101.969999999</v>
      </c>
      <c r="AF12" s="2">
        <f ca="1">SUMIFS(RepF!12:12,RepF!$6:$6,AF$6)</f>
        <v>21199433.869999997</v>
      </c>
      <c r="AG12" s="55">
        <f t="shared" ca="1" si="28"/>
        <v>-9.9700935724108625E-2</v>
      </c>
      <c r="AH12" s="2">
        <f ca="1">SUMIFS(RepP!12:12,RepP!$6:$6,AH$6)</f>
        <v>23170760.02</v>
      </c>
      <c r="AI12" s="2">
        <f ca="1">SUMIFS(RepF!12:12,RepF!$6:$6,AI$6)</f>
        <v>20826518.259999998</v>
      </c>
      <c r="AJ12" s="55">
        <f t="shared" ca="1" si="29"/>
        <v>-0.1011724154916176</v>
      </c>
      <c r="AK12" s="2">
        <f ca="1">SUMIFS(RepP!12:12,RepP!$6:$6,AK$6)</f>
        <v>22866956.191199999</v>
      </c>
      <c r="AL12" s="2">
        <f ca="1">SUMIFS(RepF!12:12,RepF!$6:$6,AL$6)</f>
        <v>20519600.059999999</v>
      </c>
      <c r="AM12" s="55">
        <f t="shared" ca="1" si="30"/>
        <v>-0.10265275848577281</v>
      </c>
      <c r="AN12" s="2">
        <f ca="1">SUMIFS(RepP!12:12,RepP!$6:$6,AN$6)</f>
        <v>22379044.571199998</v>
      </c>
      <c r="AO12" s="2">
        <f ca="1">SUMIFS(RepF!12:12,RepF!$6:$6,AO$6)</f>
        <v>20241871.944199998</v>
      </c>
      <c r="AP12" s="55">
        <f t="shared" ca="1" si="31"/>
        <v>-9.5498832409957615E-2</v>
      </c>
      <c r="AQ12" s="2">
        <f ca="1">SUMIFS(RepP!12:12,RepP!$6:$6,AQ$6)</f>
        <v>21817819.091199998</v>
      </c>
      <c r="AR12" s="2">
        <f ca="1">SUMIFS(RepF!12:12,RepF!$6:$6,AR$6)</f>
        <v>19966191.134199999</v>
      </c>
      <c r="AS12" s="55">
        <f t="shared" ca="1" si="32"/>
        <v>-8.4867692286752644E-2</v>
      </c>
      <c r="AT12" s="2">
        <f ca="1">SUMIFS(RepP!12:12,RepP!$6:$6,AT$6)</f>
        <v>21019416.901199996</v>
      </c>
      <c r="AU12" s="2">
        <f ca="1">SUMIFS(RepF!12:12,RepF!$6:$6,AU$6)</f>
        <v>19182759.244199999</v>
      </c>
      <c r="AV12" s="55">
        <f t="shared" ca="1" si="33"/>
        <v>-8.7379096462716008E-2</v>
      </c>
      <c r="AW12" s="2">
        <f ca="1">SUMIFS(RepP!12:12,RepP!$6:$6,AW$6)</f>
        <v>20181917.371199995</v>
      </c>
      <c r="AX12" s="2">
        <f ca="1">SUMIFS(RepF!12:12,RepF!$6:$6,AX$6)</f>
        <v>18306052.574199997</v>
      </c>
      <c r="AY12" s="55">
        <f t="shared" ca="1" si="34"/>
        <v>-9.2947798888370015E-2</v>
      </c>
      <c r="AZ12" s="2">
        <f ca="1">SUMIFS(RepP!12:12,RepP!$6:$6,AZ$6)</f>
        <v>18706939.561199997</v>
      </c>
      <c r="BA12" s="2">
        <f ca="1">SUMIFS(RepF!12:12,RepF!$6:$6,BA$6)</f>
        <v>17545614.154199995</v>
      </c>
      <c r="BB12" s="55">
        <f t="shared" ca="1" si="35"/>
        <v>-6.207992511018226E-2</v>
      </c>
      <c r="BC12" s="2">
        <f ca="1">SUMIFS(RepP!12:12,RepP!$6:$6,BC$6)</f>
        <v>16937236.011199996</v>
      </c>
      <c r="BD12" s="2">
        <f ca="1">SUMIFS(RepF!12:12,RepF!$6:$6,BD$6)</f>
        <v>15675779.404199995</v>
      </c>
      <c r="BE12" s="55">
        <f t="shared" ca="1" si="36"/>
        <v>-7.4478303671617022E-2</v>
      </c>
      <c r="BF12" s="2">
        <f ca="1">SUMIFS(RepP!12:12,RepP!$6:$6,BF$6)</f>
        <v>16150905.991199996</v>
      </c>
      <c r="BG12" s="2">
        <f ca="1">SUMIFS(RepF!12:12,RepF!$6:$6,BG$6)</f>
        <v>14104597.044199996</v>
      </c>
      <c r="BH12" s="55">
        <f t="shared" ca="1" si="37"/>
        <v>-0.12669932870112396</v>
      </c>
      <c r="BI12" s="2">
        <f ca="1">SUMIFS(RepP!12:12,RepP!$6:$6,BI$6)</f>
        <v>15156431.441199996</v>
      </c>
      <c r="BJ12" s="2">
        <f ca="1">SUMIFS(RepF!12:12,RepF!$6:$6,BJ$6)</f>
        <v>12523551.234199995</v>
      </c>
      <c r="BK12" s="55">
        <f t="shared" ca="1" si="38"/>
        <v>-0.17371372787943973</v>
      </c>
      <c r="BL12" s="2">
        <f ca="1">SUMIFS(RepP!12:12,RepP!$6:$6,BL$6)</f>
        <v>13555559.351199996</v>
      </c>
      <c r="BM12" s="2">
        <f ca="1">SUMIFS(RepF!12:12,RepF!$6:$6,BM$6)</f>
        <v>10670652.764199995</v>
      </c>
      <c r="BN12" s="55">
        <f t="shared" ca="1" si="39"/>
        <v>-0.21282091813825574</v>
      </c>
      <c r="BO12" s="2">
        <f ca="1">SUMIFS(RepP!12:12,RepP!$6:$6,BO$6)</f>
        <v>13555559.351199996</v>
      </c>
      <c r="BP12" s="2">
        <f ca="1">SUMIFS(RepF!12:12,RepF!$6:$6,BP$6)</f>
        <v>10183493.364199994</v>
      </c>
      <c r="BQ12" s="55">
        <f t="shared" ca="1" si="40"/>
        <v>-0.2487588965999763</v>
      </c>
      <c r="BR12" s="2">
        <f ca="1">SUMIFS(RepP!12:12,RepP!$6:$6,BR$6)</f>
        <v>13554639.351199996</v>
      </c>
      <c r="BS12" s="2">
        <f ca="1">SUMIFS(RepF!12:12,RepF!$6:$6,BS$6)</f>
        <v>10183493.364199994</v>
      </c>
      <c r="BT12" s="55">
        <f t="shared" ca="1" si="41"/>
        <v>-0.24870790728205935</v>
      </c>
      <c r="BU12" s="2">
        <f ca="1">SUMIFS(RepP!12:12,RepP!$6:$6,BU$6)</f>
        <v>13554639.351199996</v>
      </c>
      <c r="BV12" s="2">
        <f ca="1">SUMIFS(RepF!12:12,RepF!$6:$6,BV$6)</f>
        <v>10155293.364199994</v>
      </c>
      <c r="BW12" s="55">
        <f t="shared" ca="1" si="42"/>
        <v>-0.25078837576737567</v>
      </c>
      <c r="BX12" s="2">
        <f ca="1">SUMIFS(RepP!12:12,RepP!$6:$6,BX$6)</f>
        <v>13554639.351199996</v>
      </c>
      <c r="BY12" s="2">
        <f ca="1">SUMIFS(RepF!12:12,RepF!$6:$6,BY$6)</f>
        <v>10155293.364199994</v>
      </c>
      <c r="BZ12" s="55">
        <f t="shared" ca="1" si="43"/>
        <v>-0.25078837576737567</v>
      </c>
    </row>
    <row r="13" spans="5:78" s="2" customFormat="1" x14ac:dyDescent="0.25">
      <c r="I13" s="2" t="str">
        <f>Items!$E$3</f>
        <v>Дебиторская задолженность</v>
      </c>
      <c r="Q13" s="2">
        <f>SUMIFS(RepP!13:13,RepP!$6:$6,Q$6)</f>
        <v>0</v>
      </c>
      <c r="R13" s="2">
        <f>SUMIFS(RepF!13:13,RepF!$6:$6,R$6)</f>
        <v>0</v>
      </c>
      <c r="S13" s="66">
        <f t="shared" si="24"/>
        <v>0</v>
      </c>
      <c r="V13" s="2">
        <f>SUMIFS(RepP!13:13,RepP!$6:$6,V$6)</f>
        <v>0</v>
      </c>
      <c r="W13" s="2">
        <f>SUMIFS(RepF!13:13,RepF!$6:$6,W$6)</f>
        <v>0</v>
      </c>
      <c r="X13" s="55">
        <f t="shared" si="25"/>
        <v>0</v>
      </c>
      <c r="Y13" s="56">
        <f ca="1">SUMIFS(RepP!13:13,RepP!$6:$6,Y$6)</f>
        <v>0</v>
      </c>
      <c r="Z13" s="2">
        <f ca="1">SUMIFS(RepF!13:13,RepF!$6:$6,Z$6)</f>
        <v>0</v>
      </c>
      <c r="AA13" s="55">
        <f t="shared" ca="1" si="26"/>
        <v>0</v>
      </c>
      <c r="AB13" s="2">
        <f ca="1">SUMIFS(RepP!13:13,RepP!$6:$6,AB$6)</f>
        <v>0</v>
      </c>
      <c r="AC13" s="2">
        <f ca="1">SUMIFS(RepF!13:13,RepF!$6:$6,AC$6)</f>
        <v>0</v>
      </c>
      <c r="AD13" s="55">
        <f t="shared" ca="1" si="27"/>
        <v>0</v>
      </c>
      <c r="AE13" s="2">
        <f ca="1">SUMIFS(RepP!13:13,RepP!$6:$6,AE$6)</f>
        <v>0</v>
      </c>
      <c r="AF13" s="2">
        <f ca="1">SUMIFS(RepF!13:13,RepF!$6:$6,AF$6)</f>
        <v>0</v>
      </c>
      <c r="AG13" s="55">
        <f t="shared" ca="1" si="28"/>
        <v>0</v>
      </c>
      <c r="AH13" s="2">
        <f ca="1">SUMIFS(RepP!13:13,RepP!$6:$6,AH$6)</f>
        <v>0</v>
      </c>
      <c r="AI13" s="2">
        <f ca="1">SUMIFS(RepF!13:13,RepF!$6:$6,AI$6)</f>
        <v>0</v>
      </c>
      <c r="AJ13" s="55">
        <f t="shared" ca="1" si="29"/>
        <v>0</v>
      </c>
      <c r="AK13" s="2">
        <f ca="1">SUMIFS(RepP!13:13,RepP!$6:$6,AK$6)</f>
        <v>0</v>
      </c>
      <c r="AL13" s="2">
        <f ca="1">SUMIFS(RepF!13:13,RepF!$6:$6,AL$6)</f>
        <v>0</v>
      </c>
      <c r="AM13" s="55">
        <f t="shared" ca="1" si="30"/>
        <v>0</v>
      </c>
      <c r="AN13" s="2">
        <f ca="1">SUMIFS(RepP!13:13,RepP!$6:$6,AN$6)</f>
        <v>0</v>
      </c>
      <c r="AO13" s="2">
        <f ca="1">SUMIFS(RepF!13:13,RepF!$6:$6,AO$6)</f>
        <v>9400000</v>
      </c>
      <c r="AP13" s="55">
        <f t="shared" ca="1" si="31"/>
        <v>0</v>
      </c>
      <c r="AQ13" s="2">
        <f ca="1">SUMIFS(RepP!13:13,RepP!$6:$6,AQ$6)</f>
        <v>0</v>
      </c>
      <c r="AR13" s="2">
        <f ca="1">SUMIFS(RepF!13:13,RepF!$6:$6,AR$6)</f>
        <v>9400000</v>
      </c>
      <c r="AS13" s="55">
        <f t="shared" ca="1" si="32"/>
        <v>0</v>
      </c>
      <c r="AT13" s="2">
        <f ca="1">SUMIFS(RepP!13:13,RepP!$6:$6,AT$6)</f>
        <v>0</v>
      </c>
      <c r="AU13" s="2">
        <f ca="1">SUMIFS(RepF!13:13,RepF!$6:$6,AU$6)</f>
        <v>9400000</v>
      </c>
      <c r="AV13" s="55">
        <f t="shared" ca="1" si="33"/>
        <v>0</v>
      </c>
      <c r="AW13" s="2">
        <f ca="1">SUMIFS(RepP!13:13,RepP!$6:$6,AW$6)</f>
        <v>0</v>
      </c>
      <c r="AX13" s="2">
        <f ca="1">SUMIFS(RepF!13:13,RepF!$6:$6,AX$6)</f>
        <v>9400000</v>
      </c>
      <c r="AY13" s="55">
        <f t="shared" ca="1" si="34"/>
        <v>0</v>
      </c>
      <c r="AZ13" s="2">
        <f ca="1">SUMIFS(RepP!13:13,RepP!$6:$6,AZ$6)</f>
        <v>0</v>
      </c>
      <c r="BA13" s="2">
        <f ca="1">SUMIFS(RepF!13:13,RepF!$6:$6,BA$6)</f>
        <v>9400000</v>
      </c>
      <c r="BB13" s="55">
        <f t="shared" ca="1" si="35"/>
        <v>0</v>
      </c>
      <c r="BC13" s="2">
        <f ca="1">SUMIFS(RepP!13:13,RepP!$6:$6,BC$6)</f>
        <v>0</v>
      </c>
      <c r="BD13" s="2">
        <f ca="1">SUMIFS(RepF!13:13,RepF!$6:$6,BD$6)</f>
        <v>9400000</v>
      </c>
      <c r="BE13" s="55">
        <f t="shared" ca="1" si="36"/>
        <v>0</v>
      </c>
      <c r="BF13" s="2">
        <f ca="1">SUMIFS(RepP!13:13,RepP!$6:$6,BF$6)</f>
        <v>0</v>
      </c>
      <c r="BG13" s="2">
        <f ca="1">SUMIFS(RepF!13:13,RepF!$6:$6,BG$6)</f>
        <v>9400000</v>
      </c>
      <c r="BH13" s="55">
        <f t="shared" ca="1" si="37"/>
        <v>0</v>
      </c>
      <c r="BI13" s="2">
        <f ca="1">SUMIFS(RepP!13:13,RepP!$6:$6,BI$6)</f>
        <v>0</v>
      </c>
      <c r="BJ13" s="2">
        <f ca="1">SUMIFS(RepF!13:13,RepF!$6:$6,BJ$6)</f>
        <v>9400000</v>
      </c>
      <c r="BK13" s="55">
        <f t="shared" ca="1" si="38"/>
        <v>0</v>
      </c>
      <c r="BL13" s="2">
        <f ca="1">SUMIFS(RepP!13:13,RepP!$6:$6,BL$6)</f>
        <v>0</v>
      </c>
      <c r="BM13" s="2">
        <f ca="1">SUMIFS(RepF!13:13,RepF!$6:$6,BM$6)</f>
        <v>9400000</v>
      </c>
      <c r="BN13" s="55">
        <f t="shared" ca="1" si="39"/>
        <v>0</v>
      </c>
      <c r="BO13" s="2">
        <f ca="1">SUMIFS(RepP!13:13,RepP!$6:$6,BO$6)</f>
        <v>0</v>
      </c>
      <c r="BP13" s="2">
        <f ca="1">SUMIFS(RepF!13:13,RepF!$6:$6,BP$6)</f>
        <v>9400000</v>
      </c>
      <c r="BQ13" s="55">
        <f t="shared" ca="1" si="40"/>
        <v>0</v>
      </c>
      <c r="BR13" s="2">
        <f ca="1">SUMIFS(RepP!13:13,RepP!$6:$6,BR$6)</f>
        <v>0</v>
      </c>
      <c r="BS13" s="2">
        <f ca="1">SUMIFS(RepF!13:13,RepF!$6:$6,BS$6)</f>
        <v>9400000</v>
      </c>
      <c r="BT13" s="55">
        <f t="shared" ca="1" si="41"/>
        <v>0</v>
      </c>
      <c r="BU13" s="2">
        <f ca="1">SUMIFS(RepP!13:13,RepP!$6:$6,BU$6)</f>
        <v>0</v>
      </c>
      <c r="BV13" s="2">
        <f ca="1">SUMIFS(RepF!13:13,RepF!$6:$6,BV$6)</f>
        <v>9400000</v>
      </c>
      <c r="BW13" s="55">
        <f t="shared" ca="1" si="42"/>
        <v>0</v>
      </c>
      <c r="BX13" s="2">
        <f ca="1">SUMIFS(RepP!13:13,RepP!$6:$6,BX$6)</f>
        <v>0</v>
      </c>
      <c r="BY13" s="2">
        <f ca="1">SUMIFS(RepF!13:13,RepF!$6:$6,BY$6)</f>
        <v>9400000</v>
      </c>
      <c r="BZ13" s="55">
        <f t="shared" ca="1" si="43"/>
        <v>0</v>
      </c>
    </row>
    <row r="14" spans="5:78" x14ac:dyDescent="0.25">
      <c r="I14" s="22" t="str">
        <f>Items!$E$4</f>
        <v>Дебиторская задолженность</v>
      </c>
      <c r="J14" s="1" t="str">
        <f>Items!$F$4</f>
        <v>ДЗ по реализации</v>
      </c>
      <c r="Q14" s="15">
        <f>SUMIFS(RepP!14:14,RepP!$6:$6,Q$6)</f>
        <v>0</v>
      </c>
      <c r="R14" s="15">
        <f>SUMIFS(RepF!14:14,RepF!$6:$6,R$6)</f>
        <v>0</v>
      </c>
      <c r="S14" s="69">
        <f t="shared" si="24"/>
        <v>0</v>
      </c>
      <c r="V14" s="1">
        <f>SUMIFS(RepP!14:14,RepP!$6:$6,V$6)</f>
        <v>0</v>
      </c>
      <c r="W14" s="1">
        <f>SUMIFS(RepF!14:14,RepF!$6:$6,W$6)</f>
        <v>0</v>
      </c>
      <c r="X14" s="60">
        <f t="shared" si="25"/>
        <v>0</v>
      </c>
      <c r="Y14" s="46">
        <f ca="1">SUMIFS(RepP!14:14,RepP!$6:$6,Y$6)</f>
        <v>0</v>
      </c>
      <c r="Z14" s="1">
        <f ca="1">SUMIFS(RepF!14:14,RepF!$6:$6,Z$6)</f>
        <v>0</v>
      </c>
      <c r="AA14" s="60">
        <f t="shared" ca="1" si="26"/>
        <v>0</v>
      </c>
      <c r="AB14" s="1">
        <f ca="1">SUMIFS(RepP!14:14,RepP!$6:$6,AB$6)</f>
        <v>0</v>
      </c>
      <c r="AC14" s="1">
        <f ca="1">SUMIFS(RepF!14:14,RepF!$6:$6,AC$6)</f>
        <v>0</v>
      </c>
      <c r="AD14" s="60">
        <f t="shared" ca="1" si="27"/>
        <v>0</v>
      </c>
      <c r="AE14" s="1">
        <f ca="1">SUMIFS(RepP!14:14,RepP!$6:$6,AE$6)</f>
        <v>0</v>
      </c>
      <c r="AF14" s="1">
        <f ca="1">SUMIFS(RepF!14:14,RepF!$6:$6,AF$6)</f>
        <v>0</v>
      </c>
      <c r="AG14" s="60">
        <f t="shared" ca="1" si="28"/>
        <v>0</v>
      </c>
      <c r="AH14" s="1">
        <f ca="1">SUMIFS(RepP!14:14,RepP!$6:$6,AH$6)</f>
        <v>0</v>
      </c>
      <c r="AI14" s="1">
        <f ca="1">SUMIFS(RepF!14:14,RepF!$6:$6,AI$6)</f>
        <v>0</v>
      </c>
      <c r="AJ14" s="60">
        <f t="shared" ca="1" si="29"/>
        <v>0</v>
      </c>
      <c r="AK14" s="1">
        <f ca="1">SUMIFS(RepP!14:14,RepP!$6:$6,AK$6)</f>
        <v>0</v>
      </c>
      <c r="AL14" s="1">
        <f ca="1">SUMIFS(RepF!14:14,RepF!$6:$6,AL$6)</f>
        <v>0</v>
      </c>
      <c r="AM14" s="60">
        <f t="shared" ca="1" si="30"/>
        <v>0</v>
      </c>
      <c r="AN14" s="1">
        <f ca="1">SUMIFS(RepP!14:14,RepP!$6:$6,AN$6)</f>
        <v>0</v>
      </c>
      <c r="AO14" s="1">
        <f ca="1">SUMIFS(RepF!14:14,RepF!$6:$6,AO$6)</f>
        <v>9400000</v>
      </c>
      <c r="AP14" s="60">
        <f t="shared" ca="1" si="31"/>
        <v>0</v>
      </c>
      <c r="AQ14" s="1">
        <f ca="1">SUMIFS(RepP!14:14,RepP!$6:$6,AQ$6)</f>
        <v>0</v>
      </c>
      <c r="AR14" s="1">
        <f ca="1">SUMIFS(RepF!14:14,RepF!$6:$6,AR$6)</f>
        <v>9400000</v>
      </c>
      <c r="AS14" s="60">
        <f t="shared" ca="1" si="32"/>
        <v>0</v>
      </c>
      <c r="AT14" s="1">
        <f ca="1">SUMIFS(RepP!14:14,RepP!$6:$6,AT$6)</f>
        <v>0</v>
      </c>
      <c r="AU14" s="1">
        <f ca="1">SUMIFS(RepF!14:14,RepF!$6:$6,AU$6)</f>
        <v>9400000</v>
      </c>
      <c r="AV14" s="60">
        <f t="shared" ca="1" si="33"/>
        <v>0</v>
      </c>
      <c r="AW14" s="1">
        <f ca="1">SUMIFS(RepP!14:14,RepP!$6:$6,AW$6)</f>
        <v>0</v>
      </c>
      <c r="AX14" s="1">
        <f ca="1">SUMIFS(RepF!14:14,RepF!$6:$6,AX$6)</f>
        <v>9400000</v>
      </c>
      <c r="AY14" s="60">
        <f t="shared" ca="1" si="34"/>
        <v>0</v>
      </c>
      <c r="AZ14" s="1">
        <f ca="1">SUMIFS(RepP!14:14,RepP!$6:$6,AZ$6)</f>
        <v>0</v>
      </c>
      <c r="BA14" s="1">
        <f ca="1">SUMIFS(RepF!14:14,RepF!$6:$6,BA$6)</f>
        <v>9400000</v>
      </c>
      <c r="BB14" s="60">
        <f t="shared" ca="1" si="35"/>
        <v>0</v>
      </c>
      <c r="BC14" s="1">
        <f ca="1">SUMIFS(RepP!14:14,RepP!$6:$6,BC$6)</f>
        <v>0</v>
      </c>
      <c r="BD14" s="1">
        <f ca="1">SUMIFS(RepF!14:14,RepF!$6:$6,BD$6)</f>
        <v>9400000</v>
      </c>
      <c r="BE14" s="60">
        <f t="shared" ca="1" si="36"/>
        <v>0</v>
      </c>
      <c r="BF14" s="1">
        <f ca="1">SUMIFS(RepP!14:14,RepP!$6:$6,BF$6)</f>
        <v>0</v>
      </c>
      <c r="BG14" s="1">
        <f ca="1">SUMIFS(RepF!14:14,RepF!$6:$6,BG$6)</f>
        <v>9400000</v>
      </c>
      <c r="BH14" s="60">
        <f t="shared" ca="1" si="37"/>
        <v>0</v>
      </c>
      <c r="BI14" s="1">
        <f ca="1">SUMIFS(RepP!14:14,RepP!$6:$6,BI$6)</f>
        <v>0</v>
      </c>
      <c r="BJ14" s="1">
        <f ca="1">SUMIFS(RepF!14:14,RepF!$6:$6,BJ$6)</f>
        <v>9400000</v>
      </c>
      <c r="BK14" s="60">
        <f t="shared" ca="1" si="38"/>
        <v>0</v>
      </c>
      <c r="BL14" s="1">
        <f ca="1">SUMIFS(RepP!14:14,RepP!$6:$6,BL$6)</f>
        <v>0</v>
      </c>
      <c r="BM14" s="1">
        <f ca="1">SUMIFS(RepF!14:14,RepF!$6:$6,BM$6)</f>
        <v>9400000</v>
      </c>
      <c r="BN14" s="60">
        <f t="shared" ca="1" si="39"/>
        <v>0</v>
      </c>
      <c r="BO14" s="1">
        <f ca="1">SUMIFS(RepP!14:14,RepP!$6:$6,BO$6)</f>
        <v>0</v>
      </c>
      <c r="BP14" s="1">
        <f ca="1">SUMIFS(RepF!14:14,RepF!$6:$6,BP$6)</f>
        <v>9400000</v>
      </c>
      <c r="BQ14" s="60">
        <f t="shared" ca="1" si="40"/>
        <v>0</v>
      </c>
      <c r="BR14" s="1">
        <f ca="1">SUMIFS(RepP!14:14,RepP!$6:$6,BR$6)</f>
        <v>0</v>
      </c>
      <c r="BS14" s="1">
        <f ca="1">SUMIFS(RepF!14:14,RepF!$6:$6,BS$6)</f>
        <v>9400000</v>
      </c>
      <c r="BT14" s="60">
        <f t="shared" ca="1" si="41"/>
        <v>0</v>
      </c>
      <c r="BU14" s="1">
        <f ca="1">SUMIFS(RepP!14:14,RepP!$6:$6,BU$6)</f>
        <v>0</v>
      </c>
      <c r="BV14" s="1">
        <f ca="1">SUMIFS(RepF!14:14,RepF!$6:$6,BV$6)</f>
        <v>9400000</v>
      </c>
      <c r="BW14" s="60">
        <f t="shared" ca="1" si="42"/>
        <v>0</v>
      </c>
      <c r="BX14" s="1">
        <f ca="1">SUMIFS(RepP!14:14,RepP!$6:$6,BX$6)</f>
        <v>0</v>
      </c>
      <c r="BY14" s="1">
        <f ca="1">SUMIFS(RepF!14:14,RepF!$6:$6,BY$6)</f>
        <v>9400000</v>
      </c>
      <c r="BZ14" s="60">
        <f t="shared" ca="1" si="43"/>
        <v>0</v>
      </c>
    </row>
    <row r="15" spans="5:78" x14ac:dyDescent="0.25">
      <c r="I15" s="22" t="str">
        <f>Items!$E$5</f>
        <v>Дебиторская задолженность</v>
      </c>
      <c r="J15" s="1" t="str">
        <f>Items!$F$5</f>
        <v>ДЗ по прочим доходам</v>
      </c>
      <c r="Q15" s="15">
        <f>SUMIFS(RepP!15:15,RepP!$6:$6,Q$6)</f>
        <v>0</v>
      </c>
      <c r="R15" s="15">
        <f>SUMIFS(RepF!15:15,RepF!$6:$6,R$6)</f>
        <v>0</v>
      </c>
      <c r="S15" s="69">
        <f t="shared" si="24"/>
        <v>0</v>
      </c>
      <c r="V15" s="1">
        <f>SUMIFS(RepP!15:15,RepP!$6:$6,V$6)</f>
        <v>0</v>
      </c>
      <c r="W15" s="1">
        <f>SUMIFS(RepF!15:15,RepF!$6:$6,W$6)</f>
        <v>0</v>
      </c>
      <c r="X15" s="60">
        <f t="shared" si="25"/>
        <v>0</v>
      </c>
      <c r="Y15" s="46">
        <f ca="1">SUMIFS(RepP!15:15,RepP!$6:$6,Y$6)</f>
        <v>0</v>
      </c>
      <c r="Z15" s="1">
        <f ca="1">SUMIFS(RepF!15:15,RepF!$6:$6,Z$6)</f>
        <v>0</v>
      </c>
      <c r="AA15" s="60">
        <f t="shared" ca="1" si="26"/>
        <v>0</v>
      </c>
      <c r="AB15" s="1">
        <f ca="1">SUMIFS(RepP!15:15,RepP!$6:$6,AB$6)</f>
        <v>0</v>
      </c>
      <c r="AC15" s="1">
        <f ca="1">SUMIFS(RepF!15:15,RepF!$6:$6,AC$6)</f>
        <v>0</v>
      </c>
      <c r="AD15" s="60">
        <f t="shared" ca="1" si="27"/>
        <v>0</v>
      </c>
      <c r="AE15" s="1">
        <f ca="1">SUMIFS(RepP!15:15,RepP!$6:$6,AE$6)</f>
        <v>0</v>
      </c>
      <c r="AF15" s="1">
        <f ca="1">SUMIFS(RepF!15:15,RepF!$6:$6,AF$6)</f>
        <v>0</v>
      </c>
      <c r="AG15" s="60">
        <f t="shared" ca="1" si="28"/>
        <v>0</v>
      </c>
      <c r="AH15" s="1">
        <f ca="1">SUMIFS(RepP!15:15,RepP!$6:$6,AH$6)</f>
        <v>0</v>
      </c>
      <c r="AI15" s="1">
        <f ca="1">SUMIFS(RepF!15:15,RepF!$6:$6,AI$6)</f>
        <v>0</v>
      </c>
      <c r="AJ15" s="60">
        <f t="shared" ca="1" si="29"/>
        <v>0</v>
      </c>
      <c r="AK15" s="1">
        <f ca="1">SUMIFS(RepP!15:15,RepP!$6:$6,AK$6)</f>
        <v>0</v>
      </c>
      <c r="AL15" s="1">
        <f ca="1">SUMIFS(RepF!15:15,RepF!$6:$6,AL$6)</f>
        <v>0</v>
      </c>
      <c r="AM15" s="60">
        <f t="shared" ca="1" si="30"/>
        <v>0</v>
      </c>
      <c r="AN15" s="1">
        <f ca="1">SUMIFS(RepP!15:15,RepP!$6:$6,AN$6)</f>
        <v>0</v>
      </c>
      <c r="AO15" s="1">
        <f ca="1">SUMIFS(RepF!15:15,RepF!$6:$6,AO$6)</f>
        <v>0</v>
      </c>
      <c r="AP15" s="60">
        <f t="shared" ca="1" si="31"/>
        <v>0</v>
      </c>
      <c r="AQ15" s="1">
        <f ca="1">SUMIFS(RepP!15:15,RepP!$6:$6,AQ$6)</f>
        <v>0</v>
      </c>
      <c r="AR15" s="1">
        <f ca="1">SUMIFS(RepF!15:15,RepF!$6:$6,AR$6)</f>
        <v>0</v>
      </c>
      <c r="AS15" s="60">
        <f t="shared" ca="1" si="32"/>
        <v>0</v>
      </c>
      <c r="AT15" s="1">
        <f ca="1">SUMIFS(RepP!15:15,RepP!$6:$6,AT$6)</f>
        <v>0</v>
      </c>
      <c r="AU15" s="1">
        <f ca="1">SUMIFS(RepF!15:15,RepF!$6:$6,AU$6)</f>
        <v>0</v>
      </c>
      <c r="AV15" s="60">
        <f t="shared" ca="1" si="33"/>
        <v>0</v>
      </c>
      <c r="AW15" s="1">
        <f ca="1">SUMIFS(RepP!15:15,RepP!$6:$6,AW$6)</f>
        <v>0</v>
      </c>
      <c r="AX15" s="1">
        <f ca="1">SUMIFS(RepF!15:15,RepF!$6:$6,AX$6)</f>
        <v>0</v>
      </c>
      <c r="AY15" s="60">
        <f t="shared" ca="1" si="34"/>
        <v>0</v>
      </c>
      <c r="AZ15" s="1">
        <f ca="1">SUMIFS(RepP!15:15,RepP!$6:$6,AZ$6)</f>
        <v>0</v>
      </c>
      <c r="BA15" s="1">
        <f ca="1">SUMIFS(RepF!15:15,RepF!$6:$6,BA$6)</f>
        <v>0</v>
      </c>
      <c r="BB15" s="60">
        <f t="shared" ca="1" si="35"/>
        <v>0</v>
      </c>
      <c r="BC15" s="1">
        <f ca="1">SUMIFS(RepP!15:15,RepP!$6:$6,BC$6)</f>
        <v>0</v>
      </c>
      <c r="BD15" s="1">
        <f ca="1">SUMIFS(RepF!15:15,RepF!$6:$6,BD$6)</f>
        <v>0</v>
      </c>
      <c r="BE15" s="60">
        <f t="shared" ca="1" si="36"/>
        <v>0</v>
      </c>
      <c r="BF15" s="1">
        <f ca="1">SUMIFS(RepP!15:15,RepP!$6:$6,BF$6)</f>
        <v>0</v>
      </c>
      <c r="BG15" s="1">
        <f ca="1">SUMIFS(RepF!15:15,RepF!$6:$6,BG$6)</f>
        <v>0</v>
      </c>
      <c r="BH15" s="60">
        <f t="shared" ca="1" si="37"/>
        <v>0</v>
      </c>
      <c r="BI15" s="1">
        <f ca="1">SUMIFS(RepP!15:15,RepP!$6:$6,BI$6)</f>
        <v>0</v>
      </c>
      <c r="BJ15" s="1">
        <f ca="1">SUMIFS(RepF!15:15,RepF!$6:$6,BJ$6)</f>
        <v>0</v>
      </c>
      <c r="BK15" s="60">
        <f t="shared" ca="1" si="38"/>
        <v>0</v>
      </c>
      <c r="BL15" s="1">
        <f ca="1">SUMIFS(RepP!15:15,RepP!$6:$6,BL$6)</f>
        <v>0</v>
      </c>
      <c r="BM15" s="1">
        <f ca="1">SUMIFS(RepF!15:15,RepF!$6:$6,BM$6)</f>
        <v>0</v>
      </c>
      <c r="BN15" s="60">
        <f t="shared" ca="1" si="39"/>
        <v>0</v>
      </c>
      <c r="BO15" s="1">
        <f ca="1">SUMIFS(RepP!15:15,RepP!$6:$6,BO$6)</f>
        <v>0</v>
      </c>
      <c r="BP15" s="1">
        <f ca="1">SUMIFS(RepF!15:15,RepF!$6:$6,BP$6)</f>
        <v>0</v>
      </c>
      <c r="BQ15" s="60">
        <f t="shared" ca="1" si="40"/>
        <v>0</v>
      </c>
      <c r="BR15" s="1">
        <f ca="1">SUMIFS(RepP!15:15,RepP!$6:$6,BR$6)</f>
        <v>0</v>
      </c>
      <c r="BS15" s="1">
        <f ca="1">SUMIFS(RepF!15:15,RepF!$6:$6,BS$6)</f>
        <v>0</v>
      </c>
      <c r="BT15" s="60">
        <f t="shared" ca="1" si="41"/>
        <v>0</v>
      </c>
      <c r="BU15" s="1">
        <f ca="1">SUMIFS(RepP!15:15,RepP!$6:$6,BU$6)</f>
        <v>0</v>
      </c>
      <c r="BV15" s="1">
        <f ca="1">SUMIFS(RepF!15:15,RepF!$6:$6,BV$6)</f>
        <v>0</v>
      </c>
      <c r="BW15" s="60">
        <f t="shared" ca="1" si="42"/>
        <v>0</v>
      </c>
      <c r="BX15" s="1">
        <f ca="1">SUMIFS(RepP!15:15,RepP!$6:$6,BX$6)</f>
        <v>0</v>
      </c>
      <c r="BY15" s="1">
        <f ca="1">SUMIFS(RepF!15:15,RepF!$6:$6,BY$6)</f>
        <v>0</v>
      </c>
      <c r="BZ15" s="60">
        <f t="shared" ca="1" si="43"/>
        <v>0</v>
      </c>
    </row>
    <row r="16" spans="5:78" s="23" customFormat="1" ht="10.199999999999999" x14ac:dyDescent="0.2">
      <c r="E16" s="23" t="s">
        <v>50</v>
      </c>
      <c r="S16" s="70"/>
      <c r="X16" s="61"/>
      <c r="Y16" s="62"/>
      <c r="AA16" s="61"/>
      <c r="AD16" s="61"/>
      <c r="AG16" s="61"/>
      <c r="AJ16" s="61"/>
      <c r="AM16" s="61"/>
      <c r="AP16" s="61"/>
      <c r="AS16" s="61"/>
      <c r="AV16" s="61"/>
      <c r="AY16" s="61"/>
      <c r="BB16" s="61"/>
      <c r="BE16" s="61"/>
      <c r="BH16" s="61"/>
      <c r="BK16" s="61"/>
      <c r="BN16" s="61"/>
      <c r="BQ16" s="61"/>
      <c r="BT16" s="61"/>
      <c r="BW16" s="61"/>
      <c r="BZ16" s="61"/>
    </row>
    <row r="17" spans="9:78" s="2" customFormat="1" x14ac:dyDescent="0.25">
      <c r="I17" s="2" t="str">
        <f>Items!$E$37</f>
        <v>Незавершенное производство и запасы</v>
      </c>
      <c r="Q17" s="2">
        <f>SUMIFS(RepP!17:17,RepP!$6:$6,Q$6)</f>
        <v>0</v>
      </c>
      <c r="R17" s="2">
        <f>SUMIFS(RepF!17:17,RepF!$6:$6,R$6)</f>
        <v>0</v>
      </c>
      <c r="S17" s="66">
        <f t="shared" ref="S17:S47" si="44">IF(Q17=0,0,(R17-Q17)/Q17)</f>
        <v>0</v>
      </c>
      <c r="V17" s="2">
        <f>SUMIFS(RepP!17:17,RepP!$6:$6,V$6)</f>
        <v>0</v>
      </c>
      <c r="W17" s="2">
        <f>SUMIFS(RepF!17:17,RepF!$6:$6,W$6)</f>
        <v>0</v>
      </c>
      <c r="X17" s="55">
        <f t="shared" ref="X17:X47" si="45">IF(V17=0,0,(W17-V17)/V17)</f>
        <v>0</v>
      </c>
      <c r="Y17" s="56">
        <f ca="1">SUMIFS(RepP!17:17,RepP!$6:$6,Y$6)</f>
        <v>1183571</v>
      </c>
      <c r="Z17" s="2">
        <f ca="1">SUMIFS(RepF!17:17,RepF!$6:$6,Z$6)</f>
        <v>2618</v>
      </c>
      <c r="AA17" s="55">
        <f t="shared" ref="AA17:AA47" ca="1" si="46">IF(Y17=0,0,(Z17-Y17)/Y17)</f>
        <v>-0.99778804989307779</v>
      </c>
      <c r="AB17" s="2">
        <f ca="1">SUMIFS(RepP!17:17,RepP!$6:$6,AB$6)</f>
        <v>4647050.169999999</v>
      </c>
      <c r="AC17" s="2">
        <f ca="1">SUMIFS(RepF!17:17,RepF!$6:$6,AC$6)</f>
        <v>1977083.43</v>
      </c>
      <c r="AD17" s="55">
        <f t="shared" ref="AD17:AD47" ca="1" si="47">IF(AB17=0,0,(AC17-AB17)/AB17)</f>
        <v>-0.57455087471112887</v>
      </c>
      <c r="AE17" s="2">
        <f ca="1">SUMIFS(RepP!17:17,RepP!$6:$6,AE$6)</f>
        <v>7171219.959999999</v>
      </c>
      <c r="AF17" s="2">
        <f ca="1">SUMIFS(RepF!17:17,RepF!$6:$6,AF$6)</f>
        <v>5336100.9499999993</v>
      </c>
      <c r="AG17" s="55">
        <f t="shared" ref="AG17:AG47" ca="1" si="48">IF(AE17=0,0,(AF17-AE17)/AE17)</f>
        <v>-0.25590053299662002</v>
      </c>
      <c r="AH17" s="2">
        <f ca="1">SUMIFS(RepP!17:17,RepP!$6:$6,AH$6)</f>
        <v>8087984.7200000007</v>
      </c>
      <c r="AI17" s="2">
        <f ca="1">SUMIFS(RepF!17:17,RepF!$6:$6,AI$6)</f>
        <v>7005836.5</v>
      </c>
      <c r="AJ17" s="55">
        <f t="shared" ref="AJ17:AJ47" ca="1" si="49">IF(AH17=0,0,(AI17-AH17)/AH17)</f>
        <v>-0.13379701587764628</v>
      </c>
      <c r="AK17" s="2">
        <f ca="1">SUMIFS(RepP!17:17,RepP!$6:$6,AK$6)</f>
        <v>17121533.941</v>
      </c>
      <c r="AL17" s="2">
        <f ca="1">SUMIFS(RepF!17:17,RepF!$6:$6,AL$6)</f>
        <v>8422830.9200000018</v>
      </c>
      <c r="AM17" s="55">
        <f t="shared" ref="AM17:AM47" ca="1" si="50">IF(AK17=0,0,(AL17-AK17)/AK17)</f>
        <v>-0.50805629045711198</v>
      </c>
      <c r="AN17" s="2">
        <f ca="1">SUMIFS(RepP!17:17,RepP!$6:$6,AN$6)</f>
        <v>18812780.081</v>
      </c>
      <c r="AO17" s="2">
        <f ca="1">SUMIFS(RepF!17:17,RepF!$6:$6,AO$6)</f>
        <v>8512083.3619999979</v>
      </c>
      <c r="AP17" s="55">
        <f t="shared" ref="AP17:AP47" ca="1" si="51">IF(AN17=0,0,(AO17-AN17)/AN17)</f>
        <v>-0.54753718879663138</v>
      </c>
      <c r="AQ17" s="2">
        <f ca="1">SUMIFS(RepP!17:17,RepP!$6:$6,AQ$6)</f>
        <v>24233813.835399996</v>
      </c>
      <c r="AR17" s="2">
        <f ca="1">SUMIFS(RepF!17:17,RepF!$6:$6,AR$6)</f>
        <v>12230972.192000002</v>
      </c>
      <c r="AS17" s="55">
        <f t="shared" ref="AS17:AS47" ca="1" si="52">IF(AQ17=0,0,(AR17-AQ17)/AQ17)</f>
        <v>-0.49529313565438965</v>
      </c>
      <c r="AT17" s="2">
        <f ca="1">SUMIFS(RepP!17:17,RepP!$6:$6,AT$6)</f>
        <v>27170192.575400002</v>
      </c>
      <c r="AU17" s="2">
        <f ca="1">SUMIFS(RepF!17:17,RepF!$6:$6,AU$6)</f>
        <v>14893214.5166</v>
      </c>
      <c r="AV17" s="55">
        <f t="shared" ref="AV17:AV47" ca="1" si="53">IF(AT17=0,0,(AU17-AT17)/AT17)</f>
        <v>-0.45185465744234826</v>
      </c>
      <c r="AW17" s="2">
        <f ca="1">SUMIFS(RepP!17:17,RepP!$6:$6,AW$6)</f>
        <v>30508735.2454</v>
      </c>
      <c r="AX17" s="2">
        <f ca="1">SUMIFS(RepF!17:17,RepF!$6:$6,AX$6)</f>
        <v>18980871.726599995</v>
      </c>
      <c r="AY17" s="55">
        <f t="shared" ref="AY17:AY47" ca="1" si="54">IF(AW17=0,0,(AX17-AW17)/AW17)</f>
        <v>-0.37785452022427368</v>
      </c>
      <c r="AZ17" s="2">
        <f ca="1">SUMIFS(RepP!17:17,RepP!$6:$6,AZ$6)</f>
        <v>33114777.805399995</v>
      </c>
      <c r="BA17" s="2">
        <f ca="1">SUMIFS(RepF!17:17,RepF!$6:$6,BA$6)</f>
        <v>21688399.376600001</v>
      </c>
      <c r="BB17" s="55">
        <f t="shared" ref="BB17:BB47" ca="1" si="55">IF(AZ17=0,0,(BA17-AZ17)/AZ17)</f>
        <v>-0.34505375503189112</v>
      </c>
      <c r="BC17" s="2">
        <f ca="1">SUMIFS(RepP!17:17,RepP!$6:$6,BC$6)</f>
        <v>43596467.160400003</v>
      </c>
      <c r="BD17" s="2">
        <f ca="1">SUMIFS(RepF!17:17,RepF!$6:$6,BD$6)</f>
        <v>24333722.3466</v>
      </c>
      <c r="BE17" s="55">
        <f t="shared" ref="BE17:BE47" ca="1" si="56">IF(BC17=0,0,(BD17-BC17)/BC17)</f>
        <v>-0.44184187546501336</v>
      </c>
      <c r="BF17" s="2">
        <f ca="1">SUMIFS(RepP!17:17,RepP!$6:$6,BF$6)</f>
        <v>48905172.720399998</v>
      </c>
      <c r="BG17" s="2">
        <f ca="1">SUMIFS(RepF!17:17,RepF!$6:$6,BG$6)</f>
        <v>39844478.611600004</v>
      </c>
      <c r="BH17" s="55">
        <f t="shared" ref="BH17:BH47" ca="1" si="57">IF(BF17=0,0,(BG17-BF17)/BF17)</f>
        <v>-0.18527066984512403</v>
      </c>
      <c r="BI17" s="2">
        <f ca="1">SUMIFS(RepP!17:17,RepP!$6:$6,BI$6)</f>
        <v>57597031.900400005</v>
      </c>
      <c r="BJ17" s="2">
        <f ca="1">SUMIFS(RepF!17:17,RepF!$6:$6,BJ$6)</f>
        <v>45116176.931600012</v>
      </c>
      <c r="BK17" s="55">
        <f t="shared" ref="BK17:BK47" ca="1" si="58">IF(BI17=0,0,(BJ17-BI17)/BI17)</f>
        <v>-0.21669267594174962</v>
      </c>
      <c r="BL17" s="2">
        <f ca="1">SUMIFS(RepP!17:17,RepP!$6:$6,BL$6)</f>
        <v>57983392.510400005</v>
      </c>
      <c r="BM17" s="2">
        <f ca="1">SUMIFS(RepF!17:17,RepF!$6:$6,BM$6)</f>
        <v>51570622.401599996</v>
      </c>
      <c r="BN17" s="55">
        <f t="shared" ref="BN17:BN47" ca="1" si="59">IF(BL17=0,0,(BM17-BL17)/BL17)</f>
        <v>-0.11059666968692464</v>
      </c>
      <c r="BO17" s="2">
        <f ca="1">SUMIFS(RepP!17:17,RepP!$6:$6,BO$6)</f>
        <v>57983392.510400005</v>
      </c>
      <c r="BP17" s="2">
        <f ca="1">SUMIFS(RepF!17:17,RepF!$6:$6,BP$6)</f>
        <v>51570622.401599996</v>
      </c>
      <c r="BQ17" s="55">
        <f t="shared" ref="BQ17:BQ47" ca="1" si="60">IF(BO17=0,0,(BP17-BO17)/BO17)</f>
        <v>-0.11059666968692464</v>
      </c>
      <c r="BR17" s="2">
        <f ca="1">SUMIFS(RepP!17:17,RepP!$6:$6,BR$6)</f>
        <v>57983392.510400005</v>
      </c>
      <c r="BS17" s="2">
        <f ca="1">SUMIFS(RepF!17:17,RepF!$6:$6,BS$6)</f>
        <v>51570622.401599996</v>
      </c>
      <c r="BT17" s="55">
        <f t="shared" ref="BT17:BT47" ca="1" si="61">IF(BR17=0,0,(BS17-BR17)/BR17)</f>
        <v>-0.11059666968692464</v>
      </c>
      <c r="BU17" s="2">
        <f ca="1">SUMIFS(RepP!17:17,RepP!$6:$6,BU$6)</f>
        <v>57983392.510400005</v>
      </c>
      <c r="BV17" s="2">
        <f ca="1">SUMIFS(RepF!17:17,RepF!$6:$6,BV$6)</f>
        <v>51570622.401599996</v>
      </c>
      <c r="BW17" s="55">
        <f t="shared" ref="BW17:BW47" ca="1" si="62">IF(BU17=0,0,(BV17-BU17)/BU17)</f>
        <v>-0.11059666968692464</v>
      </c>
      <c r="BX17" s="2">
        <f ca="1">SUMIFS(RepP!17:17,RepP!$6:$6,BX$6)</f>
        <v>57983392.510400005</v>
      </c>
      <c r="BY17" s="2">
        <f ca="1">SUMIFS(RepF!17:17,RepF!$6:$6,BY$6)</f>
        <v>51570622.401599996</v>
      </c>
      <c r="BZ17" s="55">
        <f t="shared" ref="BZ17:BZ47" ca="1" si="63">IF(BX17=0,0,(BY17-BX17)/BX17)</f>
        <v>-0.11059666968692464</v>
      </c>
    </row>
    <row r="18" spans="9:78" x14ac:dyDescent="0.25">
      <c r="I18" s="22" t="str">
        <f>Items!$E$38</f>
        <v>Незавершенное производство и запасы</v>
      </c>
      <c r="J18" s="1" t="str">
        <f>Items!F38</f>
        <v>Подготовительные работы</v>
      </c>
      <c r="Q18" s="15">
        <f>SUMIFS(RepP!18:18,RepP!$6:$6,Q$6)</f>
        <v>0</v>
      </c>
      <c r="R18" s="15">
        <f>SUMIFS(RepF!18:18,RepF!$6:$6,R$6)</f>
        <v>0</v>
      </c>
      <c r="S18" s="69">
        <f t="shared" si="44"/>
        <v>0</v>
      </c>
      <c r="V18" s="1">
        <f>SUMIFS(RepP!18:18,RepP!$6:$6,V$6)</f>
        <v>0</v>
      </c>
      <c r="W18" s="1">
        <f>SUMIFS(RepF!18:18,RepF!$6:$6,W$6)</f>
        <v>0</v>
      </c>
      <c r="X18" s="60">
        <f t="shared" si="45"/>
        <v>0</v>
      </c>
      <c r="Y18" s="46">
        <f ca="1">SUMIFS(RepP!18:18,RepP!$6:$6,Y$6)</f>
        <v>43820</v>
      </c>
      <c r="Z18" s="1">
        <f ca="1">SUMIFS(RepF!18:18,RepF!$6:$6,Z$6)</f>
        <v>0</v>
      </c>
      <c r="AA18" s="60">
        <f t="shared" ca="1" si="46"/>
        <v>-1</v>
      </c>
      <c r="AB18" s="1">
        <f ca="1">SUMIFS(RepP!18:18,RepP!$6:$6,AB$6)</f>
        <v>136923.83000000002</v>
      </c>
      <c r="AC18" s="1">
        <f ca="1">SUMIFS(RepF!18:18,RepF!$6:$6,AC$6)</f>
        <v>81762.23</v>
      </c>
      <c r="AD18" s="60">
        <f t="shared" ca="1" si="47"/>
        <v>-0.40286340222881595</v>
      </c>
      <c r="AE18" s="1">
        <f ca="1">SUMIFS(RepP!18:18,RepP!$6:$6,AE$6)</f>
        <v>254287.31</v>
      </c>
      <c r="AF18" s="1">
        <f ca="1">SUMIFS(RepF!18:18,RepF!$6:$6,AF$6)</f>
        <v>142353.22999999998</v>
      </c>
      <c r="AG18" s="60">
        <f t="shared" ca="1" si="48"/>
        <v>-0.44018743994735726</v>
      </c>
      <c r="AH18" s="1">
        <f ca="1">SUMIFS(RepP!18:18,RepP!$6:$6,AH$6)</f>
        <v>254287.31</v>
      </c>
      <c r="AI18" s="1">
        <f ca="1">SUMIFS(RepF!18:18,RepF!$6:$6,AI$6)</f>
        <v>261686.50999999998</v>
      </c>
      <c r="AJ18" s="60">
        <f t="shared" ca="1" si="49"/>
        <v>2.9097794931253088E-2</v>
      </c>
      <c r="AK18" s="1">
        <f ca="1">SUMIFS(RepP!18:18,RepP!$6:$6,AK$6)</f>
        <v>281742.01</v>
      </c>
      <c r="AL18" s="1">
        <f ca="1">SUMIFS(RepF!18:18,RepF!$6:$6,AL$6)</f>
        <v>261686.50999999998</v>
      </c>
      <c r="AM18" s="60">
        <f t="shared" ca="1" si="50"/>
        <v>-7.1183917513756745E-2</v>
      </c>
      <c r="AN18" s="1">
        <f ca="1">SUMIFS(RepP!18:18,RepP!$6:$6,AN$6)</f>
        <v>307572.01</v>
      </c>
      <c r="AO18" s="1">
        <f ca="1">SUMIFS(RepF!18:18,RepF!$6:$6,AO$6)</f>
        <v>297649.33499999996</v>
      </c>
      <c r="AP18" s="60">
        <f t="shared" ca="1" si="51"/>
        <v>-3.2261306872494823E-2</v>
      </c>
      <c r="AQ18" s="1">
        <f ca="1">SUMIFS(RepP!18:18,RepP!$6:$6,AQ$6)</f>
        <v>398541.35</v>
      </c>
      <c r="AR18" s="1">
        <f ca="1">SUMIFS(RepF!18:18,RepF!$6:$6,AR$6)</f>
        <v>298524.94499999995</v>
      </c>
      <c r="AS18" s="60">
        <f t="shared" ca="1" si="52"/>
        <v>-0.2509561554905157</v>
      </c>
      <c r="AT18" s="1">
        <f ca="1">SUMIFS(RepP!18:18,RepP!$6:$6,AT$6)</f>
        <v>482845.86</v>
      </c>
      <c r="AU18" s="1">
        <f ca="1">SUMIFS(RepF!18:18,RepF!$6:$6,AU$6)</f>
        <v>456773.32499999995</v>
      </c>
      <c r="AV18" s="60">
        <f t="shared" ca="1" si="53"/>
        <v>-5.3997636015767091E-2</v>
      </c>
      <c r="AW18" s="1">
        <f ca="1">SUMIFS(RepP!18:18,RepP!$6:$6,AW$6)</f>
        <v>482845.86</v>
      </c>
      <c r="AX18" s="1">
        <f ca="1">SUMIFS(RepF!18:18,RepF!$6:$6,AX$6)</f>
        <v>456773.32499999995</v>
      </c>
      <c r="AY18" s="60">
        <f t="shared" ca="1" si="54"/>
        <v>-5.3997636015767091E-2</v>
      </c>
      <c r="AZ18" s="1">
        <f ca="1">SUMIFS(RepP!18:18,RepP!$6:$6,AZ$6)</f>
        <v>783891.86</v>
      </c>
      <c r="BA18" s="1">
        <f ca="1">SUMIFS(RepF!18:18,RepF!$6:$6,BA$6)</f>
        <v>517619.32499999995</v>
      </c>
      <c r="BB18" s="60">
        <f t="shared" ca="1" si="55"/>
        <v>-0.33968018879542905</v>
      </c>
      <c r="BC18" s="1">
        <f ca="1">SUMIFS(RepP!18:18,RepP!$6:$6,BC$6)</f>
        <v>892552.6</v>
      </c>
      <c r="BD18" s="1">
        <f ca="1">SUMIFS(RepF!18:18,RepF!$6:$6,BD$6)</f>
        <v>787493.32499999995</v>
      </c>
      <c r="BE18" s="60">
        <f t="shared" ca="1" si="56"/>
        <v>-0.11770653628704911</v>
      </c>
      <c r="BF18" s="1">
        <f ca="1">SUMIFS(RepP!18:18,RepP!$6:$6,BF$6)</f>
        <v>952285.46</v>
      </c>
      <c r="BG18" s="1">
        <f ca="1">SUMIFS(RepF!18:18,RepF!$6:$6,BG$6)</f>
        <v>937641.17499999993</v>
      </c>
      <c r="BH18" s="60">
        <f t="shared" ca="1" si="57"/>
        <v>-1.537804116005303E-2</v>
      </c>
      <c r="BI18" s="1">
        <f ca="1">SUMIFS(RepP!18:18,RepP!$6:$6,BI$6)</f>
        <v>1005996.46</v>
      </c>
      <c r="BJ18" s="1">
        <f ca="1">SUMIFS(RepF!18:18,RepF!$6:$6,BJ$6)</f>
        <v>1036226.1749999999</v>
      </c>
      <c r="BK18" s="60">
        <f t="shared" ca="1" si="58"/>
        <v>3.0049524229936127E-2</v>
      </c>
      <c r="BL18" s="1">
        <f ca="1">SUMIFS(RepP!18:18,RepP!$6:$6,BL$6)</f>
        <v>1005996.46</v>
      </c>
      <c r="BM18" s="1">
        <f ca="1">SUMIFS(RepF!18:18,RepF!$6:$6,BM$6)</f>
        <v>1036226.1749999999</v>
      </c>
      <c r="BN18" s="60">
        <f t="shared" ca="1" si="59"/>
        <v>3.0049524229936127E-2</v>
      </c>
      <c r="BO18" s="1">
        <f ca="1">SUMIFS(RepP!18:18,RepP!$6:$6,BO$6)</f>
        <v>1005996.46</v>
      </c>
      <c r="BP18" s="1">
        <f ca="1">SUMIFS(RepF!18:18,RepF!$6:$6,BP$6)</f>
        <v>1036226.1749999999</v>
      </c>
      <c r="BQ18" s="60">
        <f t="shared" ca="1" si="60"/>
        <v>3.0049524229936127E-2</v>
      </c>
      <c r="BR18" s="1">
        <f ca="1">SUMIFS(RepP!18:18,RepP!$6:$6,BR$6)</f>
        <v>1005996.46</v>
      </c>
      <c r="BS18" s="1">
        <f ca="1">SUMIFS(RepF!18:18,RepF!$6:$6,BS$6)</f>
        <v>1036226.1749999999</v>
      </c>
      <c r="BT18" s="60">
        <f t="shared" ca="1" si="61"/>
        <v>3.0049524229936127E-2</v>
      </c>
      <c r="BU18" s="1">
        <f ca="1">SUMIFS(RepP!18:18,RepP!$6:$6,BU$6)</f>
        <v>1005996.46</v>
      </c>
      <c r="BV18" s="1">
        <f ca="1">SUMIFS(RepF!18:18,RepF!$6:$6,BV$6)</f>
        <v>1036226.1749999999</v>
      </c>
      <c r="BW18" s="60">
        <f t="shared" ca="1" si="62"/>
        <v>3.0049524229936127E-2</v>
      </c>
      <c r="BX18" s="1">
        <f ca="1">SUMIFS(RepP!18:18,RepP!$6:$6,BX$6)</f>
        <v>1005996.46</v>
      </c>
      <c r="BY18" s="1">
        <f ca="1">SUMIFS(RepF!18:18,RepF!$6:$6,BY$6)</f>
        <v>1036226.1749999999</v>
      </c>
      <c r="BZ18" s="60">
        <f t="shared" ca="1" si="63"/>
        <v>3.0049524229936127E-2</v>
      </c>
    </row>
    <row r="19" spans="9:78" x14ac:dyDescent="0.25">
      <c r="I19" s="22" t="str">
        <f>Items!$E$39</f>
        <v>Незавершенное производство и запасы</v>
      </c>
      <c r="J19" s="1" t="str">
        <f>Items!F39</f>
        <v>Затраты на покупку участка</v>
      </c>
      <c r="Q19" s="15">
        <f>SUMIFS(RepP!19:19,RepP!$6:$6,Q$6)</f>
        <v>0</v>
      </c>
      <c r="R19" s="15">
        <f>SUMIFS(RepF!19:19,RepF!$6:$6,R$6)</f>
        <v>0</v>
      </c>
      <c r="S19" s="69">
        <f t="shared" si="44"/>
        <v>0</v>
      </c>
      <c r="V19" s="1">
        <f>SUMIFS(RepP!19:19,RepP!$6:$6,V$6)</f>
        <v>0</v>
      </c>
      <c r="W19" s="1">
        <f>SUMIFS(RepF!19:19,RepF!$6:$6,W$6)</f>
        <v>0</v>
      </c>
      <c r="X19" s="60">
        <f t="shared" si="45"/>
        <v>0</v>
      </c>
      <c r="Y19" s="46">
        <f ca="1">SUMIFS(RepP!19:19,RepP!$6:$6,Y$6)</f>
        <v>1137045</v>
      </c>
      <c r="Z19" s="1">
        <f ca="1">SUMIFS(RepF!19:19,RepF!$6:$6,Z$6)</f>
        <v>0</v>
      </c>
      <c r="AA19" s="60">
        <f t="shared" ca="1" si="46"/>
        <v>-1</v>
      </c>
      <c r="AB19" s="1">
        <f ca="1">SUMIFS(RepP!19:19,RepP!$6:$6,AB$6)</f>
        <v>1351605.51</v>
      </c>
      <c r="AC19" s="1">
        <f ca="1">SUMIFS(RepF!19:19,RepF!$6:$6,AC$6)</f>
        <v>1127490</v>
      </c>
      <c r="AD19" s="60">
        <f t="shared" ca="1" si="47"/>
        <v>-0.16581429147917576</v>
      </c>
      <c r="AE19" s="1">
        <f ca="1">SUMIFS(RepP!19:19,RepP!$6:$6,AE$6)</f>
        <v>1554417.75</v>
      </c>
      <c r="AF19" s="1">
        <f ca="1">SUMIFS(RepF!19:19,RepF!$6:$6,AF$6)</f>
        <v>1348852.14</v>
      </c>
      <c r="AG19" s="60">
        <f t="shared" ca="1" si="48"/>
        <v>-0.1322460516164333</v>
      </c>
      <c r="AH19" s="1">
        <f ca="1">SUMIFS(RepP!19:19,RepP!$6:$6,AH$6)</f>
        <v>1775161.56</v>
      </c>
      <c r="AI19" s="1">
        <f ca="1">SUMIFS(RepF!19:19,RepF!$6:$6,AI$6)</f>
        <v>1558466.0099999998</v>
      </c>
      <c r="AJ19" s="60">
        <f t="shared" ca="1" si="49"/>
        <v>-0.1220708891420566</v>
      </c>
      <c r="AK19" s="1">
        <f ca="1">SUMIFS(RepP!19:19,RepP!$6:$6,AK$6)</f>
        <v>9934072.0700000003</v>
      </c>
      <c r="AL19" s="1">
        <f ca="1">SUMIFS(RepF!19:19,RepF!$6:$6,AL$6)</f>
        <v>1777354.8299999998</v>
      </c>
      <c r="AM19" s="60">
        <f t="shared" ca="1" si="50"/>
        <v>-0.82108496722432178</v>
      </c>
      <c r="AN19" s="1">
        <f ca="1">SUMIFS(RepP!19:19,RepP!$6:$6,AN$6)</f>
        <v>10136884.310000001</v>
      </c>
      <c r="AO19" s="1">
        <f ca="1">SUMIFS(RepF!19:19,RepF!$6:$6,AO$6)</f>
        <v>5733716.9700000007</v>
      </c>
      <c r="AP19" s="60">
        <f t="shared" ca="1" si="51"/>
        <v>-0.43437087820527759</v>
      </c>
      <c r="AQ19" s="1">
        <f ca="1">SUMIFS(RepP!19:19,RepP!$6:$6,AQ$6)</f>
        <v>11208604.310000001</v>
      </c>
      <c r="AR19" s="1">
        <f ca="1">SUMIFS(RepF!19:19,RepF!$6:$6,AR$6)</f>
        <v>5943330.8400000008</v>
      </c>
      <c r="AS19" s="60">
        <f t="shared" ca="1" si="52"/>
        <v>-0.46975281885028908</v>
      </c>
      <c r="AT19" s="1">
        <f ca="1">SUMIFS(RepP!19:19,RepP!$6:$6,AT$6)</f>
        <v>11669934.310000001</v>
      </c>
      <c r="AU19" s="1">
        <f ca="1">SUMIFS(RepF!19:19,RepF!$6:$6,AU$6)</f>
        <v>6550650.8400000008</v>
      </c>
      <c r="AV19" s="60">
        <f t="shared" ca="1" si="53"/>
        <v>-0.43867286087576951</v>
      </c>
      <c r="AW19" s="1">
        <f ca="1">SUMIFS(RepP!19:19,RepP!$6:$6,AW$6)</f>
        <v>11743384.310000001</v>
      </c>
      <c r="AX19" s="1">
        <f ca="1">SUMIFS(RepF!19:19,RepF!$6:$6,AX$6)</f>
        <v>7043280.8400000008</v>
      </c>
      <c r="AY19" s="60">
        <f t="shared" ca="1" si="54"/>
        <v>-0.4002341527729496</v>
      </c>
      <c r="AZ19" s="1">
        <f ca="1">SUMIFS(RepP!19:19,RepP!$6:$6,AZ$6)</f>
        <v>12072409.310000001</v>
      </c>
      <c r="BA19" s="1">
        <f ca="1">SUMIFS(RepF!19:19,RepF!$6:$6,BA$6)</f>
        <v>7123230.8400000008</v>
      </c>
      <c r="BB19" s="60">
        <f t="shared" ca="1" si="55"/>
        <v>-0.40995780899347251</v>
      </c>
      <c r="BC19" s="1">
        <f ca="1">SUMIFS(RepP!19:19,RepP!$6:$6,BC$6)</f>
        <v>19109309.310000002</v>
      </c>
      <c r="BD19" s="1">
        <f ca="1">SUMIFS(RepF!19:19,RepF!$6:$6,BD$6)</f>
        <v>7441555.8400000008</v>
      </c>
      <c r="BE19" s="60">
        <f t="shared" ca="1" si="56"/>
        <v>-0.61057954951277105</v>
      </c>
      <c r="BF19" s="1">
        <f ca="1">SUMIFS(RepP!19:19,RepP!$6:$6,BF$6)</f>
        <v>20056409.310000002</v>
      </c>
      <c r="BG19" s="1">
        <f ca="1">SUMIFS(RepF!19:19,RepF!$6:$6,BG$6)</f>
        <v>18825755.84</v>
      </c>
      <c r="BH19" s="60">
        <f t="shared" ca="1" si="57"/>
        <v>-6.1359610834547849E-2</v>
      </c>
      <c r="BI19" s="1">
        <f ca="1">SUMIFS(RepP!19:19,RepP!$6:$6,BI$6)</f>
        <v>21372509.310000002</v>
      </c>
      <c r="BJ19" s="1">
        <f ca="1">SUMIFS(RepF!19:19,RepF!$6:$6,BJ$6)</f>
        <v>18825755.84</v>
      </c>
      <c r="BK19" s="60">
        <f t="shared" ca="1" si="58"/>
        <v>-0.11916024613957706</v>
      </c>
      <c r="BL19" s="1">
        <f ca="1">SUMIFS(RepP!19:19,RepP!$6:$6,BL$6)</f>
        <v>21372509.310000002</v>
      </c>
      <c r="BM19" s="1">
        <f ca="1">SUMIFS(RepF!19:19,RepF!$6:$6,BM$6)</f>
        <v>19344705.84</v>
      </c>
      <c r="BN19" s="60">
        <f t="shared" ca="1" si="59"/>
        <v>-9.4879054236799973E-2</v>
      </c>
      <c r="BO19" s="1">
        <f ca="1">SUMIFS(RepP!19:19,RepP!$6:$6,BO$6)</f>
        <v>21372509.310000002</v>
      </c>
      <c r="BP19" s="1">
        <f ca="1">SUMIFS(RepF!19:19,RepF!$6:$6,BP$6)</f>
        <v>19344705.84</v>
      </c>
      <c r="BQ19" s="60">
        <f t="shared" ca="1" si="60"/>
        <v>-9.4879054236799973E-2</v>
      </c>
      <c r="BR19" s="1">
        <f ca="1">SUMIFS(RepP!19:19,RepP!$6:$6,BR$6)</f>
        <v>21372509.310000002</v>
      </c>
      <c r="BS19" s="1">
        <f ca="1">SUMIFS(RepF!19:19,RepF!$6:$6,BS$6)</f>
        <v>19344705.84</v>
      </c>
      <c r="BT19" s="60">
        <f t="shared" ca="1" si="61"/>
        <v>-9.4879054236799973E-2</v>
      </c>
      <c r="BU19" s="1">
        <f ca="1">SUMIFS(RepP!19:19,RepP!$6:$6,BU$6)</f>
        <v>21372509.310000002</v>
      </c>
      <c r="BV19" s="1">
        <f ca="1">SUMIFS(RepF!19:19,RepF!$6:$6,BV$6)</f>
        <v>19344705.84</v>
      </c>
      <c r="BW19" s="60">
        <f t="shared" ca="1" si="62"/>
        <v>-9.4879054236799973E-2</v>
      </c>
      <c r="BX19" s="1">
        <f ca="1">SUMIFS(RepP!19:19,RepP!$6:$6,BX$6)</f>
        <v>21372509.310000002</v>
      </c>
      <c r="BY19" s="1">
        <f ca="1">SUMIFS(RepF!19:19,RepF!$6:$6,BY$6)</f>
        <v>19344705.84</v>
      </c>
      <c r="BZ19" s="60">
        <f t="shared" ca="1" si="63"/>
        <v>-9.4879054236799973E-2</v>
      </c>
    </row>
    <row r="20" spans="9:78" x14ac:dyDescent="0.25">
      <c r="I20" s="22" t="str">
        <f>Items!$E$40</f>
        <v>Незавершенное производство и запасы</v>
      </c>
      <c r="J20" s="1" t="str">
        <f>Items!F40</f>
        <v>Прочее</v>
      </c>
      <c r="Q20" s="15">
        <f>SUMIFS(RepP!20:20,RepP!$6:$6,Q$6)</f>
        <v>0</v>
      </c>
      <c r="R20" s="15">
        <f>SUMIFS(RepF!20:20,RepF!$6:$6,R$6)</f>
        <v>0</v>
      </c>
      <c r="S20" s="69">
        <f t="shared" si="44"/>
        <v>0</v>
      </c>
      <c r="V20" s="1">
        <f>SUMIFS(RepP!20:20,RepP!$6:$6,V$6)</f>
        <v>0</v>
      </c>
      <c r="W20" s="1">
        <f>SUMIFS(RepF!20:20,RepF!$6:$6,W$6)</f>
        <v>0</v>
      </c>
      <c r="X20" s="60">
        <f t="shared" si="45"/>
        <v>0</v>
      </c>
      <c r="Y20" s="46">
        <f ca="1">SUMIFS(RepP!20:20,RepP!$6:$6,Y$6)</f>
        <v>2706</v>
      </c>
      <c r="Z20" s="1">
        <f ca="1">SUMIFS(RepF!20:20,RepF!$6:$6,Z$6)</f>
        <v>2618</v>
      </c>
      <c r="AA20" s="60">
        <f t="shared" ca="1" si="46"/>
        <v>-3.2520325203252036E-2</v>
      </c>
      <c r="AB20" s="1">
        <f ca="1">SUMIFS(RepP!20:20,RepP!$6:$6,AB$6)</f>
        <v>2706</v>
      </c>
      <c r="AC20" s="1">
        <f ca="1">SUMIFS(RepF!20:20,RepF!$6:$6,AC$6)</f>
        <v>2618</v>
      </c>
      <c r="AD20" s="60">
        <f t="shared" ca="1" si="47"/>
        <v>-3.2520325203252036E-2</v>
      </c>
      <c r="AE20" s="1">
        <f ca="1">SUMIFS(RepP!20:20,RepP!$6:$6,AE$6)</f>
        <v>5466</v>
      </c>
      <c r="AF20" s="1">
        <f ca="1">SUMIFS(RepF!20:20,RepF!$6:$6,AF$6)</f>
        <v>2618</v>
      </c>
      <c r="AG20" s="60">
        <f t="shared" ca="1" si="48"/>
        <v>-0.52103915111598975</v>
      </c>
      <c r="AH20" s="1">
        <f ca="1">SUMIFS(RepP!20:20,RepP!$6:$6,AH$6)</f>
        <v>5926</v>
      </c>
      <c r="AI20" s="1">
        <f ca="1">SUMIFS(RepF!20:20,RepF!$6:$6,AI$6)</f>
        <v>5528</v>
      </c>
      <c r="AJ20" s="60">
        <f t="shared" ca="1" si="49"/>
        <v>-6.7161660479244004E-2</v>
      </c>
      <c r="AK20" s="1">
        <f ca="1">SUMIFS(RepP!20:20,RepP!$6:$6,AK$6)</f>
        <v>36636.199999999997</v>
      </c>
      <c r="AL20" s="1">
        <f ca="1">SUMIFS(RepF!20:20,RepF!$6:$6,AL$6)</f>
        <v>35388</v>
      </c>
      <c r="AM20" s="60">
        <f t="shared" ca="1" si="50"/>
        <v>-3.4070127360370267E-2</v>
      </c>
      <c r="AN20" s="1">
        <f ca="1">SUMIFS(RepP!20:20,RepP!$6:$6,AN$6)</f>
        <v>45784.92</v>
      </c>
      <c r="AO20" s="1">
        <f ca="1">SUMIFS(RepF!20:20,RepF!$6:$6,AO$6)</f>
        <v>38191.199999999997</v>
      </c>
      <c r="AP20" s="60">
        <f t="shared" ca="1" si="51"/>
        <v>-0.16585635619763017</v>
      </c>
      <c r="AQ20" s="1">
        <f ca="1">SUMIFS(RepP!20:20,RepP!$6:$6,AQ$6)</f>
        <v>52934.92</v>
      </c>
      <c r="AR20" s="1">
        <f ca="1">SUMIFS(RepF!20:20,RepF!$6:$6,AR$6)</f>
        <v>53658.959999999992</v>
      </c>
      <c r="AS20" s="60">
        <f t="shared" ca="1" si="52"/>
        <v>1.367792753819206E-2</v>
      </c>
      <c r="AT20" s="1">
        <f ca="1">SUMIFS(RepP!20:20,RepP!$6:$6,AT$6)</f>
        <v>95146</v>
      </c>
      <c r="AU20" s="1">
        <f ca="1">SUMIFS(RepF!20:20,RepF!$6:$6,AU$6)</f>
        <v>61113.959999999992</v>
      </c>
      <c r="AV20" s="60">
        <f t="shared" ca="1" si="53"/>
        <v>-0.35768229878292318</v>
      </c>
      <c r="AW20" s="1">
        <f ca="1">SUMIFS(RepP!20:20,RepP!$6:$6,AW$6)</f>
        <v>102506</v>
      </c>
      <c r="AX20" s="1">
        <f ca="1">SUMIFS(RepF!20:20,RepF!$6:$6,AX$6)</f>
        <v>96382.489999999991</v>
      </c>
      <c r="AY20" s="60">
        <f t="shared" ca="1" si="54"/>
        <v>-5.9738064113320284E-2</v>
      </c>
      <c r="AZ20" s="1">
        <f ca="1">SUMIFS(RepP!20:20,RepP!$6:$6,AZ$6)</f>
        <v>121460.26</v>
      </c>
      <c r="BA20" s="1">
        <f ca="1">SUMIFS(RepF!20:20,RepF!$6:$6,BA$6)</f>
        <v>104567.34999999999</v>
      </c>
      <c r="BB20" s="60">
        <f t="shared" ca="1" si="55"/>
        <v>-0.13908178691532527</v>
      </c>
      <c r="BC20" s="1">
        <f ca="1">SUMIFS(RepP!20:20,RepP!$6:$6,BC$6)</f>
        <v>130322.84999999999</v>
      </c>
      <c r="BD20" s="1">
        <f ca="1">SUMIFS(RepF!20:20,RepF!$6:$6,BD$6)</f>
        <v>124368.26999999999</v>
      </c>
      <c r="BE20" s="60">
        <f t="shared" ca="1" si="56"/>
        <v>-4.5690989722830665E-2</v>
      </c>
      <c r="BF20" s="1">
        <f ca="1">SUMIFS(RepP!20:20,RepP!$6:$6,BF$6)</f>
        <v>147786.66</v>
      </c>
      <c r="BG20" s="1">
        <f ca="1">SUMIFS(RepF!20:20,RepF!$6:$6,BG$6)</f>
        <v>127736.76</v>
      </c>
      <c r="BH20" s="60">
        <f t="shared" ca="1" si="57"/>
        <v>-0.13566786068512549</v>
      </c>
      <c r="BI20" s="1">
        <f ca="1">SUMIFS(RepP!20:20,RepP!$6:$6,BI$6)</f>
        <v>185872.48</v>
      </c>
      <c r="BJ20" s="1">
        <f ca="1">SUMIFS(RepF!20:20,RepF!$6:$6,BJ$6)</f>
        <v>153358.51</v>
      </c>
      <c r="BK20" s="60">
        <f t="shared" ca="1" si="58"/>
        <v>-0.17492621823305957</v>
      </c>
      <c r="BL20" s="1">
        <f ca="1">SUMIFS(RepP!20:20,RepP!$6:$6,BL$6)</f>
        <v>185872.48</v>
      </c>
      <c r="BM20" s="1">
        <f ca="1">SUMIFS(RepF!20:20,RepF!$6:$6,BM$6)</f>
        <v>190352.49</v>
      </c>
      <c r="BN20" s="60">
        <f t="shared" ca="1" si="59"/>
        <v>2.4102599803908463E-2</v>
      </c>
      <c r="BO20" s="1">
        <f ca="1">SUMIFS(RepP!20:20,RepP!$6:$6,BO$6)</f>
        <v>185872.48</v>
      </c>
      <c r="BP20" s="1">
        <f ca="1">SUMIFS(RepF!20:20,RepF!$6:$6,BP$6)</f>
        <v>190352.49</v>
      </c>
      <c r="BQ20" s="60">
        <f t="shared" ca="1" si="60"/>
        <v>2.4102599803908463E-2</v>
      </c>
      <c r="BR20" s="1">
        <f ca="1">SUMIFS(RepP!20:20,RepP!$6:$6,BR$6)</f>
        <v>185872.48</v>
      </c>
      <c r="BS20" s="1">
        <f ca="1">SUMIFS(RepF!20:20,RepF!$6:$6,BS$6)</f>
        <v>190352.49</v>
      </c>
      <c r="BT20" s="60">
        <f t="shared" ca="1" si="61"/>
        <v>2.4102599803908463E-2</v>
      </c>
      <c r="BU20" s="1">
        <f ca="1">SUMIFS(RepP!20:20,RepP!$6:$6,BU$6)</f>
        <v>185872.48</v>
      </c>
      <c r="BV20" s="1">
        <f ca="1">SUMIFS(RepF!20:20,RepF!$6:$6,BV$6)</f>
        <v>190352.49</v>
      </c>
      <c r="BW20" s="60">
        <f t="shared" ca="1" si="62"/>
        <v>2.4102599803908463E-2</v>
      </c>
      <c r="BX20" s="1">
        <f ca="1">SUMIFS(RepP!20:20,RepP!$6:$6,BX$6)</f>
        <v>185872.48</v>
      </c>
      <c r="BY20" s="1">
        <f ca="1">SUMIFS(RepF!20:20,RepF!$6:$6,BY$6)</f>
        <v>190352.49</v>
      </c>
      <c r="BZ20" s="60">
        <f t="shared" ca="1" si="63"/>
        <v>2.4102599803908463E-2</v>
      </c>
    </row>
    <row r="21" spans="9:78" x14ac:dyDescent="0.25">
      <c r="I21" s="22" t="str">
        <f>Items!$E$41</f>
        <v>Незавершенное производство и запасы</v>
      </c>
      <c r="J21" s="1" t="str">
        <f>Items!F41</f>
        <v>ГСМ</v>
      </c>
      <c r="Q21" s="15">
        <f>SUMIFS(RepP!21:21,RepP!$6:$6,Q$6)</f>
        <v>0</v>
      </c>
      <c r="R21" s="15">
        <f>SUMIFS(RepF!21:21,RepF!$6:$6,R$6)</f>
        <v>0</v>
      </c>
      <c r="S21" s="69">
        <f t="shared" si="44"/>
        <v>0</v>
      </c>
      <c r="V21" s="1">
        <f>SUMIFS(RepP!21:21,RepP!$6:$6,V$6)</f>
        <v>0</v>
      </c>
      <c r="W21" s="1">
        <f>SUMIFS(RepF!21:21,RepF!$6:$6,W$6)</f>
        <v>0</v>
      </c>
      <c r="X21" s="60">
        <f t="shared" si="45"/>
        <v>0</v>
      </c>
      <c r="Y21" s="46">
        <f ca="1">SUMIFS(RepP!21:21,RepP!$6:$6,Y$6)</f>
        <v>0</v>
      </c>
      <c r="Z21" s="1">
        <f ca="1">SUMIFS(RepF!21:21,RepF!$6:$6,Z$6)</f>
        <v>0</v>
      </c>
      <c r="AA21" s="60">
        <f t="shared" ca="1" si="46"/>
        <v>0</v>
      </c>
      <c r="AB21" s="1">
        <f ca="1">SUMIFS(RepP!21:21,RepP!$6:$6,AB$6)</f>
        <v>440.44</v>
      </c>
      <c r="AC21" s="1">
        <f ca="1">SUMIFS(RepF!21:21,RepF!$6:$6,AC$6)</f>
        <v>454.96</v>
      </c>
      <c r="AD21" s="60">
        <f t="shared" ca="1" si="47"/>
        <v>3.2967032967032926E-2</v>
      </c>
      <c r="AE21" s="1">
        <f ca="1">SUMIFS(RepP!21:21,RepP!$6:$6,AE$6)</f>
        <v>440.44</v>
      </c>
      <c r="AF21" s="1">
        <f ca="1">SUMIFS(RepF!21:21,RepF!$6:$6,AF$6)</f>
        <v>454.96</v>
      </c>
      <c r="AG21" s="60">
        <f t="shared" ca="1" si="48"/>
        <v>3.2967032967032926E-2</v>
      </c>
      <c r="AH21" s="1">
        <f ca="1">SUMIFS(RepP!21:21,RepP!$6:$6,AH$6)</f>
        <v>440.44</v>
      </c>
      <c r="AI21" s="1">
        <f ca="1">SUMIFS(RepF!21:21,RepF!$6:$6,AI$6)</f>
        <v>454.96</v>
      </c>
      <c r="AJ21" s="60">
        <f t="shared" ca="1" si="49"/>
        <v>3.2967032967032926E-2</v>
      </c>
      <c r="AK21" s="1">
        <f ca="1">SUMIFS(RepP!21:21,RepP!$6:$6,AK$6)</f>
        <v>440.44</v>
      </c>
      <c r="AL21" s="1">
        <f ca="1">SUMIFS(RepF!21:21,RepF!$6:$6,AL$6)</f>
        <v>454.96</v>
      </c>
      <c r="AM21" s="60">
        <f t="shared" ca="1" si="50"/>
        <v>3.2967032967032926E-2</v>
      </c>
      <c r="AN21" s="1">
        <f ca="1">SUMIFS(RepP!21:21,RepP!$6:$6,AN$6)</f>
        <v>8915.44</v>
      </c>
      <c r="AO21" s="1">
        <f ca="1">SUMIFS(RepF!21:21,RepF!$6:$6,AO$6)</f>
        <v>9679.9599999999991</v>
      </c>
      <c r="AP21" s="60">
        <f t="shared" ca="1" si="51"/>
        <v>8.5752357707527455E-2</v>
      </c>
      <c r="AQ21" s="1">
        <f ca="1">SUMIFS(RepP!21:21,RepP!$6:$6,AQ$6)</f>
        <v>23060.440000000002</v>
      </c>
      <c r="AR21" s="1">
        <f ca="1">SUMIFS(RepF!21:21,RepF!$6:$6,AR$6)</f>
        <v>9679.9599999999991</v>
      </c>
      <c r="AS21" s="60">
        <f t="shared" ca="1" si="52"/>
        <v>-0.58023524269268067</v>
      </c>
      <c r="AT21" s="1">
        <f ca="1">SUMIFS(RepP!21:21,RepP!$6:$6,AT$6)</f>
        <v>39470.210000000006</v>
      </c>
      <c r="AU21" s="1">
        <f ca="1">SUMIFS(RepF!21:21,RepF!$6:$6,AU$6)</f>
        <v>24674.85</v>
      </c>
      <c r="AV21" s="60">
        <f t="shared" ca="1" si="53"/>
        <v>-0.37484877835714592</v>
      </c>
      <c r="AW21" s="1">
        <f ca="1">SUMIFS(RepP!21:21,RepP!$6:$6,AW$6)</f>
        <v>39470.210000000006</v>
      </c>
      <c r="AX21" s="1">
        <f ca="1">SUMIFS(RepF!21:21,RepF!$6:$6,AX$6)</f>
        <v>40514.85</v>
      </c>
      <c r="AY21" s="60">
        <f t="shared" ca="1" si="54"/>
        <v>2.6466542741981659E-2</v>
      </c>
      <c r="AZ21" s="1">
        <f ca="1">SUMIFS(RepP!21:21,RepP!$6:$6,AZ$6)</f>
        <v>39470.210000000006</v>
      </c>
      <c r="BA21" s="1">
        <f ca="1">SUMIFS(RepF!21:21,RepF!$6:$6,BA$6)</f>
        <v>40514.85</v>
      </c>
      <c r="BB21" s="60">
        <f t="shared" ca="1" si="55"/>
        <v>2.6466542741981659E-2</v>
      </c>
      <c r="BC21" s="1">
        <f ca="1">SUMIFS(RepP!21:21,RepP!$6:$6,BC$6)</f>
        <v>70055.125</v>
      </c>
      <c r="BD21" s="1">
        <f ca="1">SUMIFS(RepF!21:21,RepF!$6:$6,BD$6)</f>
        <v>51824.05</v>
      </c>
      <c r="BE21" s="60">
        <f t="shared" ca="1" si="56"/>
        <v>-0.26023899036651488</v>
      </c>
      <c r="BF21" s="1">
        <f ca="1">SUMIFS(RepP!21:21,RepP!$6:$6,BF$6)</f>
        <v>100604.505</v>
      </c>
      <c r="BG21" s="1">
        <f ca="1">SUMIFS(RepF!21:21,RepF!$6:$6,BG$6)</f>
        <v>74468.255000000005</v>
      </c>
      <c r="BH21" s="60">
        <f t="shared" ca="1" si="57"/>
        <v>-0.25979204410379036</v>
      </c>
      <c r="BI21" s="1">
        <f ca="1">SUMIFS(RepP!21:21,RepP!$6:$6,BI$6)</f>
        <v>117422.215</v>
      </c>
      <c r="BJ21" s="1">
        <f ca="1">SUMIFS(RepF!21:21,RepF!$6:$6,BJ$6)</f>
        <v>133811.245</v>
      </c>
      <c r="BK21" s="60">
        <f t="shared" ca="1" si="58"/>
        <v>0.13957350404265495</v>
      </c>
      <c r="BL21" s="1">
        <f ca="1">SUMIFS(RepP!21:21,RepP!$6:$6,BL$6)</f>
        <v>117422.215</v>
      </c>
      <c r="BM21" s="1">
        <f ca="1">SUMIFS(RepF!21:21,RepF!$6:$6,BM$6)</f>
        <v>133811.245</v>
      </c>
      <c r="BN21" s="60">
        <f t="shared" ca="1" si="59"/>
        <v>0.13957350404265495</v>
      </c>
      <c r="BO21" s="1">
        <f ca="1">SUMIFS(RepP!21:21,RepP!$6:$6,BO$6)</f>
        <v>117422.215</v>
      </c>
      <c r="BP21" s="1">
        <f ca="1">SUMIFS(RepF!21:21,RepF!$6:$6,BP$6)</f>
        <v>133811.245</v>
      </c>
      <c r="BQ21" s="60">
        <f t="shared" ca="1" si="60"/>
        <v>0.13957350404265495</v>
      </c>
      <c r="BR21" s="1">
        <f ca="1">SUMIFS(RepP!21:21,RepP!$6:$6,BR$6)</f>
        <v>117422.215</v>
      </c>
      <c r="BS21" s="1">
        <f ca="1">SUMIFS(RepF!21:21,RepF!$6:$6,BS$6)</f>
        <v>133811.245</v>
      </c>
      <c r="BT21" s="60">
        <f t="shared" ca="1" si="61"/>
        <v>0.13957350404265495</v>
      </c>
      <c r="BU21" s="1">
        <f ca="1">SUMIFS(RepP!21:21,RepP!$6:$6,BU$6)</f>
        <v>117422.215</v>
      </c>
      <c r="BV21" s="1">
        <f ca="1">SUMIFS(RepF!21:21,RepF!$6:$6,BV$6)</f>
        <v>133811.245</v>
      </c>
      <c r="BW21" s="60">
        <f t="shared" ca="1" si="62"/>
        <v>0.13957350404265495</v>
      </c>
      <c r="BX21" s="1">
        <f ca="1">SUMIFS(RepP!21:21,RepP!$6:$6,BX$6)</f>
        <v>117422.215</v>
      </c>
      <c r="BY21" s="1">
        <f ca="1">SUMIFS(RepF!21:21,RepF!$6:$6,BY$6)</f>
        <v>133811.245</v>
      </c>
      <c r="BZ21" s="60">
        <f t="shared" ca="1" si="63"/>
        <v>0.13957350404265495</v>
      </c>
    </row>
    <row r="22" spans="9:78" x14ac:dyDescent="0.25">
      <c r="I22" s="22" t="str">
        <f>Items!$E$42</f>
        <v>Незавершенное производство и запасы</v>
      </c>
      <c r="J22" s="1" t="str">
        <f>Items!F42</f>
        <v>Электрика</v>
      </c>
      <c r="Q22" s="15">
        <f>SUMIFS(RepP!22:22,RepP!$6:$6,Q$6)</f>
        <v>0</v>
      </c>
      <c r="R22" s="15">
        <f>SUMIFS(RepF!22:22,RepF!$6:$6,R$6)</f>
        <v>0</v>
      </c>
      <c r="S22" s="69">
        <f t="shared" si="44"/>
        <v>0</v>
      </c>
      <c r="V22" s="1">
        <f>SUMIFS(RepP!22:22,RepP!$6:$6,V$6)</f>
        <v>0</v>
      </c>
      <c r="W22" s="1">
        <f>SUMIFS(RepF!22:22,RepF!$6:$6,W$6)</f>
        <v>0</v>
      </c>
      <c r="X22" s="60">
        <f t="shared" si="45"/>
        <v>0</v>
      </c>
      <c r="Y22" s="46">
        <f ca="1">SUMIFS(RepP!22:22,RepP!$6:$6,Y$6)</f>
        <v>0</v>
      </c>
      <c r="Z22" s="1">
        <f ca="1">SUMIFS(RepF!22:22,RepF!$6:$6,Z$6)</f>
        <v>0</v>
      </c>
      <c r="AA22" s="60">
        <f t="shared" ca="1" si="46"/>
        <v>0</v>
      </c>
      <c r="AB22" s="1">
        <f ca="1">SUMIFS(RepP!22:22,RepP!$6:$6,AB$6)</f>
        <v>38630.160000000003</v>
      </c>
      <c r="AC22" s="1">
        <f ca="1">SUMIFS(RepF!22:22,RepF!$6:$6,AC$6)</f>
        <v>2655</v>
      </c>
      <c r="AD22" s="60">
        <f t="shared" ca="1" si="47"/>
        <v>-0.93127131754049164</v>
      </c>
      <c r="AE22" s="1">
        <f ca="1">SUMIFS(RepP!22:22,RepP!$6:$6,AE$6)</f>
        <v>120455.16</v>
      </c>
      <c r="AF22" s="1">
        <f ca="1">SUMIFS(RepF!22:22,RepF!$6:$6,AF$6)</f>
        <v>39000.21</v>
      </c>
      <c r="AG22" s="60">
        <f t="shared" ca="1" si="48"/>
        <v>-0.67622632355475687</v>
      </c>
      <c r="AH22" s="1">
        <f ca="1">SUMIFS(RepP!22:22,RepP!$6:$6,AH$6)</f>
        <v>201444.38</v>
      </c>
      <c r="AI22" s="1">
        <f ca="1">SUMIFS(RepF!22:22,RepF!$6:$6,AI$6)</f>
        <v>204254.46</v>
      </c>
      <c r="AJ22" s="60">
        <f t="shared" ca="1" si="49"/>
        <v>1.3949656972311599E-2</v>
      </c>
      <c r="AK22" s="1">
        <f ca="1">SUMIFS(RepP!22:22,RepP!$6:$6,AK$6)</f>
        <v>201444.38</v>
      </c>
      <c r="AL22" s="1">
        <f ca="1">SUMIFS(RepF!22:22,RepF!$6:$6,AL$6)</f>
        <v>204254.46</v>
      </c>
      <c r="AM22" s="60">
        <f t="shared" ca="1" si="50"/>
        <v>1.3949656972311599E-2</v>
      </c>
      <c r="AN22" s="1">
        <f ca="1">SUMIFS(RepP!22:22,RepP!$6:$6,AN$6)</f>
        <v>201444.38</v>
      </c>
      <c r="AO22" s="1">
        <f ca="1">SUMIFS(RepF!22:22,RepF!$6:$6,AO$6)</f>
        <v>204254.46</v>
      </c>
      <c r="AP22" s="60">
        <f t="shared" ca="1" si="51"/>
        <v>1.3949656972311599E-2</v>
      </c>
      <c r="AQ22" s="1">
        <f ca="1">SUMIFS(RepP!22:22,RepP!$6:$6,AQ$6)</f>
        <v>201444.38</v>
      </c>
      <c r="AR22" s="1">
        <f ca="1">SUMIFS(RepF!22:22,RepF!$6:$6,AR$6)</f>
        <v>204254.46</v>
      </c>
      <c r="AS22" s="60">
        <f t="shared" ca="1" si="52"/>
        <v>1.3949656972311599E-2</v>
      </c>
      <c r="AT22" s="1">
        <f ca="1">SUMIFS(RepP!22:22,RepP!$6:$6,AT$6)</f>
        <v>251430.76</v>
      </c>
      <c r="AU22" s="1">
        <f ca="1">SUMIFS(RepF!22:22,RepF!$6:$6,AU$6)</f>
        <v>204254.46</v>
      </c>
      <c r="AV22" s="60">
        <f t="shared" ca="1" si="53"/>
        <v>-0.18763137811777691</v>
      </c>
      <c r="AW22" s="1">
        <f ca="1">SUMIFS(RepP!22:22,RepP!$6:$6,AW$6)</f>
        <v>314644.31</v>
      </c>
      <c r="AX22" s="1">
        <f ca="1">SUMIFS(RepF!22:22,RepF!$6:$6,AX$6)</f>
        <v>270894.42</v>
      </c>
      <c r="AY22" s="60">
        <f t="shared" ca="1" si="54"/>
        <v>-0.13904554638219904</v>
      </c>
      <c r="AZ22" s="1">
        <f ca="1">SUMIFS(RepP!22:22,RepP!$6:$6,AZ$6)</f>
        <v>366876</v>
      </c>
      <c r="BA22" s="1">
        <f ca="1">SUMIFS(RepF!22:22,RepF!$6:$6,BA$6)</f>
        <v>365584.31999999995</v>
      </c>
      <c r="BB22" s="60">
        <f t="shared" ca="1" si="55"/>
        <v>-3.5207536061231896E-3</v>
      </c>
      <c r="BC22" s="1">
        <f ca="1">SUMIFS(RepP!22:22,RepP!$6:$6,BC$6)</f>
        <v>379871</v>
      </c>
      <c r="BD22" s="1">
        <f ca="1">SUMIFS(RepF!22:22,RepF!$6:$6,BD$6)</f>
        <v>390884.31999999995</v>
      </c>
      <c r="BE22" s="60">
        <f t="shared" ca="1" si="56"/>
        <v>2.8992263163020997E-2</v>
      </c>
      <c r="BF22" s="1">
        <f ca="1">SUMIFS(RepP!22:22,RepP!$6:$6,BF$6)</f>
        <v>458362.4</v>
      </c>
      <c r="BG22" s="1">
        <f ca="1">SUMIFS(RepF!22:22,RepF!$6:$6,BG$6)</f>
        <v>432017.31999999995</v>
      </c>
      <c r="BH22" s="60">
        <f t="shared" ca="1" si="57"/>
        <v>-5.7476529488457329E-2</v>
      </c>
      <c r="BI22" s="1">
        <f ca="1">SUMIFS(RepP!22:22,RepP!$6:$6,BI$6)</f>
        <v>480445.82</v>
      </c>
      <c r="BJ22" s="1">
        <f ca="1">SUMIFS(RepF!22:22,RepF!$6:$6,BJ$6)</f>
        <v>506180.86999999994</v>
      </c>
      <c r="BK22" s="60">
        <f t="shared" ca="1" si="58"/>
        <v>5.3564936833043794E-2</v>
      </c>
      <c r="BL22" s="1">
        <f ca="1">SUMIFS(RepP!22:22,RepP!$6:$6,BL$6)</f>
        <v>491365.82</v>
      </c>
      <c r="BM22" s="1">
        <f ca="1">SUMIFS(RepF!22:22,RepF!$6:$6,BM$6)</f>
        <v>521342.59999999992</v>
      </c>
      <c r="BN22" s="60">
        <f t="shared" ca="1" si="59"/>
        <v>6.1007051731843925E-2</v>
      </c>
      <c r="BO22" s="1">
        <f ca="1">SUMIFS(RepP!22:22,RepP!$6:$6,BO$6)</f>
        <v>491365.82</v>
      </c>
      <c r="BP22" s="1">
        <f ca="1">SUMIFS(RepF!22:22,RepF!$6:$6,BP$6)</f>
        <v>521342.59999999992</v>
      </c>
      <c r="BQ22" s="60">
        <f t="shared" ca="1" si="60"/>
        <v>6.1007051731843925E-2</v>
      </c>
      <c r="BR22" s="1">
        <f ca="1">SUMIFS(RepP!22:22,RepP!$6:$6,BR$6)</f>
        <v>491365.82</v>
      </c>
      <c r="BS22" s="1">
        <f ca="1">SUMIFS(RepF!22:22,RepF!$6:$6,BS$6)</f>
        <v>521342.59999999992</v>
      </c>
      <c r="BT22" s="60">
        <f t="shared" ca="1" si="61"/>
        <v>6.1007051731843925E-2</v>
      </c>
      <c r="BU22" s="1">
        <f ca="1">SUMIFS(RepP!22:22,RepP!$6:$6,BU$6)</f>
        <v>491365.82</v>
      </c>
      <c r="BV22" s="1">
        <f ca="1">SUMIFS(RepF!22:22,RepF!$6:$6,BV$6)</f>
        <v>521342.59999999992</v>
      </c>
      <c r="BW22" s="60">
        <f t="shared" ca="1" si="62"/>
        <v>6.1007051731843925E-2</v>
      </c>
      <c r="BX22" s="1">
        <f ca="1">SUMIFS(RepP!22:22,RepP!$6:$6,BX$6)</f>
        <v>491365.82</v>
      </c>
      <c r="BY22" s="1">
        <f ca="1">SUMIFS(RepF!22:22,RepF!$6:$6,BY$6)</f>
        <v>521342.59999999992</v>
      </c>
      <c r="BZ22" s="60">
        <f t="shared" ca="1" si="63"/>
        <v>6.1007051731843925E-2</v>
      </c>
    </row>
    <row r="23" spans="9:78" x14ac:dyDescent="0.25">
      <c r="I23" s="22" t="str">
        <f>Items!$E$43</f>
        <v>Незавершенное производство и запасы</v>
      </c>
      <c r="J23" s="1" t="str">
        <f>Items!F43</f>
        <v>Доставка</v>
      </c>
      <c r="Q23" s="15">
        <f>SUMIFS(RepP!23:23,RepP!$6:$6,Q$6)</f>
        <v>0</v>
      </c>
      <c r="R23" s="15">
        <f>SUMIFS(RepF!23:23,RepF!$6:$6,R$6)</f>
        <v>0</v>
      </c>
      <c r="S23" s="69">
        <f t="shared" si="44"/>
        <v>0</v>
      </c>
      <c r="V23" s="1">
        <f>SUMIFS(RepP!23:23,RepP!$6:$6,V$6)</f>
        <v>0</v>
      </c>
      <c r="W23" s="1">
        <f>SUMIFS(RepF!23:23,RepF!$6:$6,W$6)</f>
        <v>0</v>
      </c>
      <c r="X23" s="60">
        <f t="shared" si="45"/>
        <v>0</v>
      </c>
      <c r="Y23" s="46">
        <f ca="1">SUMIFS(RepP!23:23,RepP!$6:$6,Y$6)</f>
        <v>0</v>
      </c>
      <c r="Z23" s="1">
        <f ca="1">SUMIFS(RepF!23:23,RepF!$6:$6,Z$6)</f>
        <v>0</v>
      </c>
      <c r="AA23" s="60">
        <f t="shared" ca="1" si="46"/>
        <v>0</v>
      </c>
      <c r="AB23" s="1">
        <f ca="1">SUMIFS(RepP!23:23,RepP!$6:$6,AB$6)</f>
        <v>33024</v>
      </c>
      <c r="AC23" s="1">
        <f ca="1">SUMIFS(RepF!23:23,RepF!$6:$6,AC$6)</f>
        <v>2142</v>
      </c>
      <c r="AD23" s="60">
        <f t="shared" ca="1" si="47"/>
        <v>-0.93513808139534882</v>
      </c>
      <c r="AE23" s="1">
        <f ca="1">SUMIFS(RepP!23:23,RepP!$6:$6,AE$6)</f>
        <v>58312</v>
      </c>
      <c r="AF23" s="1">
        <f ca="1">SUMIFS(RepF!23:23,RepF!$6:$6,AF$6)</f>
        <v>54106</v>
      </c>
      <c r="AG23" s="60">
        <f t="shared" ca="1" si="48"/>
        <v>-7.2129235834819588E-2</v>
      </c>
      <c r="AH23" s="1">
        <f ca="1">SUMIFS(RepP!23:23,RepP!$6:$6,AH$6)</f>
        <v>62617</v>
      </c>
      <c r="AI23" s="1">
        <f ca="1">SUMIFS(RepF!23:23,RepF!$6:$6,AI$6)</f>
        <v>57866</v>
      </c>
      <c r="AJ23" s="60">
        <f t="shared" ca="1" si="49"/>
        <v>-7.587396393950524E-2</v>
      </c>
      <c r="AK23" s="1">
        <f ca="1">SUMIFS(RepP!23:23,RepP!$6:$6,AK$6)</f>
        <v>116268</v>
      </c>
      <c r="AL23" s="1">
        <f ca="1">SUMIFS(RepF!23:23,RepF!$6:$6,AL$6)</f>
        <v>64737</v>
      </c>
      <c r="AM23" s="60">
        <f t="shared" ca="1" si="50"/>
        <v>-0.44320879347713904</v>
      </c>
      <c r="AN23" s="1">
        <f ca="1">SUMIFS(RepP!23:23,RepP!$6:$6,AN$6)</f>
        <v>158865.27000000002</v>
      </c>
      <c r="AO23" s="1">
        <f ca="1">SUMIFS(RepF!23:23,RepF!$6:$6,AO$6)</f>
        <v>56186</v>
      </c>
      <c r="AP23" s="60">
        <f t="shared" ca="1" si="51"/>
        <v>-0.64632924490041155</v>
      </c>
      <c r="AQ23" s="1">
        <f ca="1">SUMIFS(RepP!23:23,RepP!$6:$6,AQ$6)</f>
        <v>209284.92</v>
      </c>
      <c r="AR23" s="1">
        <f ca="1">SUMIFS(RepF!23:23,RepF!$6:$6,AR$6)</f>
        <v>89906.92</v>
      </c>
      <c r="AS23" s="60">
        <f t="shared" ca="1" si="52"/>
        <v>-0.57040899076722784</v>
      </c>
      <c r="AT23" s="1">
        <f ca="1">SUMIFS(RepP!23:23,RepP!$6:$6,AT$6)</f>
        <v>250530.74000000002</v>
      </c>
      <c r="AU23" s="1">
        <f ca="1">SUMIFS(RepF!23:23,RepF!$6:$6,AU$6)</f>
        <v>156341.15</v>
      </c>
      <c r="AV23" s="60">
        <f t="shared" ca="1" si="53"/>
        <v>-0.37596021150937414</v>
      </c>
      <c r="AW23" s="1">
        <f ca="1">SUMIFS(RepP!23:23,RepP!$6:$6,AW$6)</f>
        <v>338260.45</v>
      </c>
      <c r="AX23" s="1">
        <f ca="1">SUMIFS(RepF!23:23,RepF!$6:$6,AX$6)</f>
        <v>178250.93</v>
      </c>
      <c r="AY23" s="60">
        <f t="shared" ca="1" si="54"/>
        <v>-0.47303644277656465</v>
      </c>
      <c r="AZ23" s="1">
        <f ca="1">SUMIFS(RepP!23:23,RepP!$6:$6,AZ$6)</f>
        <v>349232.54000000004</v>
      </c>
      <c r="BA23" s="1">
        <f ca="1">SUMIFS(RepF!23:23,RepF!$6:$6,BA$6)</f>
        <v>296660.31999999995</v>
      </c>
      <c r="BB23" s="60">
        <f t="shared" ca="1" si="55"/>
        <v>-0.15053643053994936</v>
      </c>
      <c r="BC23" s="1">
        <f ca="1">SUMIFS(RepP!23:23,RepP!$6:$6,BC$6)</f>
        <v>458817.54000000004</v>
      </c>
      <c r="BD23" s="1">
        <f ca="1">SUMIFS(RepF!23:23,RepF!$6:$6,BD$6)</f>
        <v>336912.45999999996</v>
      </c>
      <c r="BE23" s="60">
        <f t="shared" ca="1" si="56"/>
        <v>-0.26569402730331554</v>
      </c>
      <c r="BF23" s="1">
        <f ca="1">SUMIFS(RepP!23:23,RepP!$6:$6,BF$6)</f>
        <v>472382.54000000004</v>
      </c>
      <c r="BG23" s="1">
        <f ca="1">SUMIFS(RepF!23:23,RepF!$6:$6,BG$6)</f>
        <v>421202.45999999996</v>
      </c>
      <c r="BH23" s="60">
        <f t="shared" ca="1" si="57"/>
        <v>-0.10834456328551023</v>
      </c>
      <c r="BI23" s="1">
        <f ca="1">SUMIFS(RepP!23:23,RepP!$6:$6,BI$6)</f>
        <v>488651.7</v>
      </c>
      <c r="BJ23" s="1">
        <f ca="1">SUMIFS(RepF!23:23,RepF!$6:$6,BJ$6)</f>
        <v>441951.05999999994</v>
      </c>
      <c r="BK23" s="60">
        <f t="shared" ca="1" si="58"/>
        <v>-9.5570403213577418E-2</v>
      </c>
      <c r="BL23" s="1">
        <f ca="1">SUMIFS(RepP!23:23,RepP!$6:$6,BL$6)</f>
        <v>496623.09</v>
      </c>
      <c r="BM23" s="1">
        <f ca="1">SUMIFS(RepF!23:23,RepF!$6:$6,BM$6)</f>
        <v>454699.15999999992</v>
      </c>
      <c r="BN23" s="60">
        <f t="shared" ca="1" si="59"/>
        <v>-8.4418004003801173E-2</v>
      </c>
      <c r="BO23" s="1">
        <f ca="1">SUMIFS(RepP!23:23,RepP!$6:$6,BO$6)</f>
        <v>496623.09</v>
      </c>
      <c r="BP23" s="1">
        <f ca="1">SUMIFS(RepF!23:23,RepF!$6:$6,BP$6)</f>
        <v>454699.15999999992</v>
      </c>
      <c r="BQ23" s="60">
        <f t="shared" ca="1" si="60"/>
        <v>-8.4418004003801173E-2</v>
      </c>
      <c r="BR23" s="1">
        <f ca="1">SUMIFS(RepP!23:23,RepP!$6:$6,BR$6)</f>
        <v>496623.09</v>
      </c>
      <c r="BS23" s="1">
        <f ca="1">SUMIFS(RepF!23:23,RepF!$6:$6,BS$6)</f>
        <v>454699.15999999992</v>
      </c>
      <c r="BT23" s="60">
        <f t="shared" ca="1" si="61"/>
        <v>-8.4418004003801173E-2</v>
      </c>
      <c r="BU23" s="1">
        <f ca="1">SUMIFS(RepP!23:23,RepP!$6:$6,BU$6)</f>
        <v>496623.09</v>
      </c>
      <c r="BV23" s="1">
        <f ca="1">SUMIFS(RepF!23:23,RepF!$6:$6,BV$6)</f>
        <v>454699.15999999992</v>
      </c>
      <c r="BW23" s="60">
        <f t="shared" ca="1" si="62"/>
        <v>-8.4418004003801173E-2</v>
      </c>
      <c r="BX23" s="1">
        <f ca="1">SUMIFS(RepP!23:23,RepP!$6:$6,BX$6)</f>
        <v>496623.09</v>
      </c>
      <c r="BY23" s="1">
        <f ca="1">SUMIFS(RepF!23:23,RepF!$6:$6,BY$6)</f>
        <v>454699.15999999992</v>
      </c>
      <c r="BZ23" s="60">
        <f t="shared" ca="1" si="63"/>
        <v>-8.4418004003801173E-2</v>
      </c>
    </row>
    <row r="24" spans="9:78" x14ac:dyDescent="0.25">
      <c r="I24" s="22" t="str">
        <f>Items!$E$44</f>
        <v>Незавершенное производство и запасы</v>
      </c>
      <c r="J24" s="1" t="str">
        <f>Items!F44</f>
        <v>Канализация, Скважина,кессон и септик</v>
      </c>
      <c r="Q24" s="15">
        <f>SUMIFS(RepP!24:24,RepP!$6:$6,Q$6)</f>
        <v>0</v>
      </c>
      <c r="R24" s="15">
        <f>SUMIFS(RepF!24:24,RepF!$6:$6,R$6)</f>
        <v>0</v>
      </c>
      <c r="S24" s="69">
        <f t="shared" si="44"/>
        <v>0</v>
      </c>
      <c r="V24" s="1">
        <f>SUMIFS(RepP!24:24,RepP!$6:$6,V$6)</f>
        <v>0</v>
      </c>
      <c r="W24" s="1">
        <f>SUMIFS(RepF!24:24,RepF!$6:$6,W$6)</f>
        <v>0</v>
      </c>
      <c r="X24" s="60">
        <f t="shared" si="45"/>
        <v>0</v>
      </c>
      <c r="Y24" s="46">
        <f ca="1">SUMIFS(RepP!24:24,RepP!$6:$6,Y$6)</f>
        <v>0</v>
      </c>
      <c r="Z24" s="1">
        <f ca="1">SUMIFS(RepF!24:24,RepF!$6:$6,Z$6)</f>
        <v>0</v>
      </c>
      <c r="AA24" s="60">
        <f t="shared" ca="1" si="46"/>
        <v>0</v>
      </c>
      <c r="AB24" s="1">
        <f ca="1">SUMIFS(RepP!24:24,RepP!$6:$6,AB$6)</f>
        <v>886655.73</v>
      </c>
      <c r="AC24" s="1">
        <f ca="1">SUMIFS(RepF!24:24,RepF!$6:$6,AC$6)</f>
        <v>284038.53999999998</v>
      </c>
      <c r="AD24" s="60">
        <f t="shared" ca="1" si="47"/>
        <v>-0.6796518305926923</v>
      </c>
      <c r="AE24" s="1">
        <f ca="1">SUMIFS(RepP!24:24,RepP!$6:$6,AE$6)</f>
        <v>1085534.56</v>
      </c>
      <c r="AF24" s="1">
        <f ca="1">SUMIFS(RepF!24:24,RepF!$6:$6,AF$6)</f>
        <v>1051119.28</v>
      </c>
      <c r="AG24" s="60">
        <f t="shared" ca="1" si="48"/>
        <v>-3.1703532313149041E-2</v>
      </c>
      <c r="AH24" s="1">
        <f ca="1">SUMIFS(RepP!24:24,RepP!$6:$6,AH$6)</f>
        <v>1085534.56</v>
      </c>
      <c r="AI24" s="1">
        <f ca="1">SUMIFS(RepF!24:24,RepF!$6:$6,AI$6)</f>
        <v>1095865.6100000001</v>
      </c>
      <c r="AJ24" s="60">
        <f t="shared" ca="1" si="49"/>
        <v>9.5170162062827787E-3</v>
      </c>
      <c r="AK24" s="1">
        <f ca="1">SUMIFS(RepP!24:24,RepP!$6:$6,AK$6)</f>
        <v>1085534.56</v>
      </c>
      <c r="AL24" s="1">
        <f ca="1">SUMIFS(RepF!24:24,RepF!$6:$6,AL$6)</f>
        <v>1095865.6100000001</v>
      </c>
      <c r="AM24" s="60">
        <f t="shared" ca="1" si="50"/>
        <v>9.5170162062827787E-3</v>
      </c>
      <c r="AN24" s="1">
        <f ca="1">SUMIFS(RepP!24:24,RepP!$6:$6,AN$6)</f>
        <v>1086924.46</v>
      </c>
      <c r="AO24" s="1">
        <f ca="1">SUMIFS(RepF!24:24,RepF!$6:$6,AO$6)</f>
        <v>1079565.416</v>
      </c>
      <c r="AP24" s="60">
        <f t="shared" ca="1" si="51"/>
        <v>-6.7705201886798967E-3</v>
      </c>
      <c r="AQ24" s="1">
        <f ca="1">SUMIFS(RepP!24:24,RepP!$6:$6,AQ$6)</f>
        <v>1086924.46</v>
      </c>
      <c r="AR24" s="1">
        <f ca="1">SUMIFS(RepF!24:24,RepF!$6:$6,AR$6)</f>
        <v>1079565.416</v>
      </c>
      <c r="AS24" s="60">
        <f t="shared" ca="1" si="52"/>
        <v>-6.7705201886798967E-3</v>
      </c>
      <c r="AT24" s="1">
        <f ca="1">SUMIFS(RepP!24:24,RepP!$6:$6,AT$6)</f>
        <v>1196352.6299999999</v>
      </c>
      <c r="AU24" s="1">
        <f ca="1">SUMIFS(RepF!24:24,RepF!$6:$6,AU$6)</f>
        <v>1079565.416</v>
      </c>
      <c r="AV24" s="60">
        <f t="shared" ca="1" si="53"/>
        <v>-9.7619390028841194E-2</v>
      </c>
      <c r="AW24" s="1">
        <f ca="1">SUMIFS(RepP!24:24,RepP!$6:$6,AW$6)</f>
        <v>1263350.77</v>
      </c>
      <c r="AX24" s="1">
        <f ca="1">SUMIFS(RepF!24:24,RepF!$6:$6,AX$6)</f>
        <v>1253404.976</v>
      </c>
      <c r="AY24" s="60">
        <f t="shared" ca="1" si="54"/>
        <v>-7.8725515004831118E-3</v>
      </c>
      <c r="AZ24" s="1">
        <f ca="1">SUMIFS(RepP!24:24,RepP!$6:$6,AZ$6)</f>
        <v>1263994.1400000001</v>
      </c>
      <c r="BA24" s="1">
        <f ca="1">SUMIFS(RepF!24:24,RepF!$6:$6,BA$6)</f>
        <v>1261236.1159999999</v>
      </c>
      <c r="BB24" s="60">
        <f t="shared" ca="1" si="55"/>
        <v>-2.1819911285349855E-3</v>
      </c>
      <c r="BC24" s="1">
        <f ca="1">SUMIFS(RepP!24:24,RepP!$6:$6,BC$6)</f>
        <v>1377268.34</v>
      </c>
      <c r="BD24" s="1">
        <f ca="1">SUMIFS(RepF!24:24,RepF!$6:$6,BD$6)</f>
        <v>1353445.0959999999</v>
      </c>
      <c r="BE24" s="60">
        <f t="shared" ca="1" si="56"/>
        <v>-1.7297459985176296E-2</v>
      </c>
      <c r="BF24" s="1">
        <f ca="1">SUMIFS(RepP!24:24,RepP!$6:$6,BF$6)</f>
        <v>1728528.03</v>
      </c>
      <c r="BG24" s="1">
        <f ca="1">SUMIFS(RepF!24:24,RepF!$6:$6,BG$6)</f>
        <v>1439620.0959999999</v>
      </c>
      <c r="BH24" s="60">
        <f t="shared" ca="1" si="57"/>
        <v>-0.16714101766692213</v>
      </c>
      <c r="BI24" s="1">
        <f ca="1">SUMIFS(RepP!24:24,RepP!$6:$6,BI$6)</f>
        <v>1823096.05</v>
      </c>
      <c r="BJ24" s="1">
        <f ca="1">SUMIFS(RepF!24:24,RepF!$6:$6,BJ$6)</f>
        <v>1902151.3159999999</v>
      </c>
      <c r="BK24" s="60">
        <f t="shared" ca="1" si="58"/>
        <v>4.3363193069284434E-2</v>
      </c>
      <c r="BL24" s="1">
        <f ca="1">SUMIFS(RepP!24:24,RepP!$6:$6,BL$6)</f>
        <v>1823096.05</v>
      </c>
      <c r="BM24" s="1">
        <f ca="1">SUMIFS(RepF!24:24,RepF!$6:$6,BM$6)</f>
        <v>1905299.4559999998</v>
      </c>
      <c r="BN24" s="60">
        <f t="shared" ca="1" si="59"/>
        <v>4.5090002800455699E-2</v>
      </c>
      <c r="BO24" s="1">
        <f ca="1">SUMIFS(RepP!24:24,RepP!$6:$6,BO$6)</f>
        <v>1823096.05</v>
      </c>
      <c r="BP24" s="1">
        <f ca="1">SUMIFS(RepF!24:24,RepF!$6:$6,BP$6)</f>
        <v>1905299.4559999998</v>
      </c>
      <c r="BQ24" s="60">
        <f t="shared" ca="1" si="60"/>
        <v>4.5090002800455699E-2</v>
      </c>
      <c r="BR24" s="1">
        <f ca="1">SUMIFS(RepP!24:24,RepP!$6:$6,BR$6)</f>
        <v>1823096.05</v>
      </c>
      <c r="BS24" s="1">
        <f ca="1">SUMIFS(RepF!24:24,RepF!$6:$6,BS$6)</f>
        <v>1905299.4559999998</v>
      </c>
      <c r="BT24" s="60">
        <f t="shared" ca="1" si="61"/>
        <v>4.5090002800455699E-2</v>
      </c>
      <c r="BU24" s="1">
        <f ca="1">SUMIFS(RepP!24:24,RepP!$6:$6,BU$6)</f>
        <v>1823096.05</v>
      </c>
      <c r="BV24" s="1">
        <f ca="1">SUMIFS(RepF!24:24,RepF!$6:$6,BV$6)</f>
        <v>1905299.4559999998</v>
      </c>
      <c r="BW24" s="60">
        <f t="shared" ca="1" si="62"/>
        <v>4.5090002800455699E-2</v>
      </c>
      <c r="BX24" s="1">
        <f ca="1">SUMIFS(RepP!24:24,RepP!$6:$6,BX$6)</f>
        <v>1823096.05</v>
      </c>
      <c r="BY24" s="1">
        <f ca="1">SUMIFS(RepF!24:24,RepF!$6:$6,BY$6)</f>
        <v>1905299.4559999998</v>
      </c>
      <c r="BZ24" s="60">
        <f t="shared" ca="1" si="63"/>
        <v>4.5090002800455699E-2</v>
      </c>
    </row>
    <row r="25" spans="9:78" x14ac:dyDescent="0.25">
      <c r="I25" s="22" t="str">
        <f>Items!$E$38</f>
        <v>Незавершенное производство и запасы</v>
      </c>
      <c r="J25" s="1" t="str">
        <f>Items!F45</f>
        <v>Метизы, расходники</v>
      </c>
      <c r="Q25" s="15">
        <f>SUMIFS(RepP!25:25,RepP!$6:$6,Q$6)</f>
        <v>0</v>
      </c>
      <c r="R25" s="15">
        <f>SUMIFS(RepF!25:25,RepF!$6:$6,R$6)</f>
        <v>0</v>
      </c>
      <c r="S25" s="69">
        <f t="shared" si="44"/>
        <v>0</v>
      </c>
      <c r="V25" s="1">
        <f>SUMIFS(RepP!25:25,RepP!$6:$6,V$6)</f>
        <v>0</v>
      </c>
      <c r="W25" s="1">
        <f>SUMIFS(RepF!25:25,RepF!$6:$6,W$6)</f>
        <v>0</v>
      </c>
      <c r="X25" s="60">
        <f t="shared" si="45"/>
        <v>0</v>
      </c>
      <c r="Y25" s="46">
        <f ca="1">SUMIFS(RepP!25:25,RepP!$6:$6,Y$6)</f>
        <v>0</v>
      </c>
      <c r="Z25" s="1">
        <f ca="1">SUMIFS(RepF!25:25,RepF!$6:$6,Z$6)</f>
        <v>0</v>
      </c>
      <c r="AA25" s="60">
        <f t="shared" ca="1" si="46"/>
        <v>0</v>
      </c>
      <c r="AB25" s="1">
        <f ca="1">SUMIFS(RepP!25:25,RepP!$6:$6,AB$6)</f>
        <v>31243.07</v>
      </c>
      <c r="AC25" s="1">
        <f ca="1">SUMIFS(RepF!25:25,RepF!$6:$6,AC$6)</f>
        <v>7391.2199999999993</v>
      </c>
      <c r="AD25" s="60">
        <f t="shared" ca="1" si="47"/>
        <v>-0.76342849790369505</v>
      </c>
      <c r="AE25" s="1">
        <f ca="1">SUMIFS(RepP!25:25,RepP!$6:$6,AE$6)</f>
        <v>42348.869999999995</v>
      </c>
      <c r="AF25" s="1">
        <f ca="1">SUMIFS(RepF!25:25,RepF!$6:$6,AF$6)</f>
        <v>35940.019999999997</v>
      </c>
      <c r="AG25" s="60">
        <f t="shared" ca="1" si="48"/>
        <v>-0.15133461648445398</v>
      </c>
      <c r="AH25" s="1">
        <f ca="1">SUMIFS(RepP!25:25,RepP!$6:$6,AH$6)</f>
        <v>51702.7</v>
      </c>
      <c r="AI25" s="1">
        <f ca="1">SUMIFS(RepF!25:25,RepF!$6:$6,AI$6)</f>
        <v>46436.819999999992</v>
      </c>
      <c r="AJ25" s="60">
        <f t="shared" ca="1" si="49"/>
        <v>-0.10184922644271972</v>
      </c>
      <c r="AK25" s="1">
        <f ca="1">SUMIFS(RepP!25:25,RepP!$6:$6,AK$6)</f>
        <v>82995.880999999994</v>
      </c>
      <c r="AL25" s="1">
        <f ca="1">SUMIFS(RepF!25:25,RepF!$6:$6,AL$6)</f>
        <v>52293.829999999994</v>
      </c>
      <c r="AM25" s="60">
        <f t="shared" ca="1" si="50"/>
        <v>-0.36992258688114898</v>
      </c>
      <c r="AN25" s="1">
        <f ca="1">SUMIFS(RepP!25:25,RepP!$6:$6,AN$6)</f>
        <v>101743.83099999999</v>
      </c>
      <c r="AO25" s="1">
        <f ca="1">SUMIFS(RepF!25:25,RepF!$6:$6,AO$6)</f>
        <v>92676.312999999995</v>
      </c>
      <c r="AP25" s="60">
        <f t="shared" ca="1" si="51"/>
        <v>-8.9121059339705794E-2</v>
      </c>
      <c r="AQ25" s="1">
        <f ca="1">SUMIFS(RepP!25:25,RepP!$6:$6,AQ$6)</f>
        <v>166444.24539999999</v>
      </c>
      <c r="AR25" s="1">
        <f ca="1">SUMIFS(RepF!25:25,RepF!$6:$6,AR$6)</f>
        <v>143645.59299999999</v>
      </c>
      <c r="AS25" s="60">
        <f t="shared" ca="1" si="52"/>
        <v>-0.13697471093224106</v>
      </c>
      <c r="AT25" s="1">
        <f ca="1">SUMIFS(RepP!25:25,RepP!$6:$6,AT$6)</f>
        <v>253791.27539999998</v>
      </c>
      <c r="AU25" s="1">
        <f ca="1">SUMIFS(RepF!25:25,RepF!$6:$6,AU$6)</f>
        <v>237023.07759999999</v>
      </c>
      <c r="AV25" s="60">
        <f t="shared" ca="1" si="53"/>
        <v>-6.6070820494406934E-2</v>
      </c>
      <c r="AW25" s="1">
        <f ca="1">SUMIFS(RepP!25:25,RepP!$6:$6,AW$6)</f>
        <v>264101.40539999999</v>
      </c>
      <c r="AX25" s="1">
        <f ca="1">SUMIFS(RepF!25:25,RepF!$6:$6,AX$6)</f>
        <v>264563.53759999998</v>
      </c>
      <c r="AY25" s="60">
        <f t="shared" ca="1" si="54"/>
        <v>1.7498286285151012E-3</v>
      </c>
      <c r="AZ25" s="1">
        <f ca="1">SUMIFS(RepP!25:25,RepP!$6:$6,AZ$6)</f>
        <v>304188.8554</v>
      </c>
      <c r="BA25" s="1">
        <f ca="1">SUMIFS(RepF!25:25,RepF!$6:$6,BA$6)</f>
        <v>272287.26759999996</v>
      </c>
      <c r="BB25" s="60">
        <f t="shared" ca="1" si="55"/>
        <v>-0.10487428199185773</v>
      </c>
      <c r="BC25" s="1">
        <f ca="1">SUMIFS(RepP!25:25,RepP!$6:$6,BC$6)</f>
        <v>318006.19540000003</v>
      </c>
      <c r="BD25" s="1">
        <f ca="1">SUMIFS(RepF!25:25,RepF!$6:$6,BD$6)</f>
        <v>313746.43759999995</v>
      </c>
      <c r="BE25" s="60">
        <f t="shared" ca="1" si="56"/>
        <v>-1.3395203809290563E-2</v>
      </c>
      <c r="BF25" s="1">
        <f ca="1">SUMIFS(RepP!25:25,RepP!$6:$6,BF$6)</f>
        <v>412830.59539999999</v>
      </c>
      <c r="BG25" s="1">
        <f ca="1">SUMIFS(RepF!25:25,RepF!$6:$6,BG$6)</f>
        <v>314513.98759999993</v>
      </c>
      <c r="BH25" s="60">
        <f t="shared" ca="1" si="57"/>
        <v>-0.23815242594783725</v>
      </c>
      <c r="BI25" s="1">
        <f ca="1">SUMIFS(RepP!25:25,RepP!$6:$6,BI$6)</f>
        <v>503174.07539999997</v>
      </c>
      <c r="BJ25" s="1">
        <f ca="1">SUMIFS(RepF!25:25,RepF!$6:$6,BJ$6)</f>
        <v>398091.40759999992</v>
      </c>
      <c r="BK25" s="60">
        <f t="shared" ca="1" si="58"/>
        <v>-0.20883959038721187</v>
      </c>
      <c r="BL25" s="1">
        <f ca="1">SUMIFS(RepP!25:25,RepP!$6:$6,BL$6)</f>
        <v>503174.07539999997</v>
      </c>
      <c r="BM25" s="1">
        <f ca="1">SUMIFS(RepF!25:25,RepF!$6:$6,BM$6)</f>
        <v>509299.17759999994</v>
      </c>
      <c r="BN25" s="60">
        <f t="shared" ca="1" si="59"/>
        <v>1.2172928812222279E-2</v>
      </c>
      <c r="BO25" s="1">
        <f ca="1">SUMIFS(RepP!25:25,RepP!$6:$6,BO$6)</f>
        <v>503174.07539999997</v>
      </c>
      <c r="BP25" s="1">
        <f ca="1">SUMIFS(RepF!25:25,RepF!$6:$6,BP$6)</f>
        <v>509299.17759999994</v>
      </c>
      <c r="BQ25" s="60">
        <f t="shared" ca="1" si="60"/>
        <v>1.2172928812222279E-2</v>
      </c>
      <c r="BR25" s="1">
        <f ca="1">SUMIFS(RepP!25:25,RepP!$6:$6,BR$6)</f>
        <v>503174.07539999997</v>
      </c>
      <c r="BS25" s="1">
        <f ca="1">SUMIFS(RepF!25:25,RepF!$6:$6,BS$6)</f>
        <v>509299.17759999994</v>
      </c>
      <c r="BT25" s="60">
        <f t="shared" ca="1" si="61"/>
        <v>1.2172928812222279E-2</v>
      </c>
      <c r="BU25" s="1">
        <f ca="1">SUMIFS(RepP!25:25,RepP!$6:$6,BU$6)</f>
        <v>503174.07539999997</v>
      </c>
      <c r="BV25" s="1">
        <f ca="1">SUMIFS(RepF!25:25,RepF!$6:$6,BV$6)</f>
        <v>509299.17759999994</v>
      </c>
      <c r="BW25" s="60">
        <f t="shared" ca="1" si="62"/>
        <v>1.2172928812222279E-2</v>
      </c>
      <c r="BX25" s="1">
        <f ca="1">SUMIFS(RepP!25:25,RepP!$6:$6,BX$6)</f>
        <v>503174.07539999997</v>
      </c>
      <c r="BY25" s="1">
        <f ca="1">SUMIFS(RepF!25:25,RepF!$6:$6,BY$6)</f>
        <v>509299.17759999994</v>
      </c>
      <c r="BZ25" s="60">
        <f t="shared" ca="1" si="63"/>
        <v>1.2172928812222279E-2</v>
      </c>
    </row>
    <row r="26" spans="9:78" x14ac:dyDescent="0.25">
      <c r="I26" s="22" t="str">
        <f>Items!$E$39</f>
        <v>Незавершенное производство и запасы</v>
      </c>
      <c r="J26" s="1" t="str">
        <f>Items!F46</f>
        <v>Материалы Фундамент</v>
      </c>
      <c r="Q26" s="15">
        <f>SUMIFS(RepP!26:26,RepP!$6:$6,Q$6)</f>
        <v>0</v>
      </c>
      <c r="R26" s="15">
        <f>SUMIFS(RepF!26:26,RepF!$6:$6,R$6)</f>
        <v>0</v>
      </c>
      <c r="S26" s="69">
        <f t="shared" si="44"/>
        <v>0</v>
      </c>
      <c r="V26" s="1">
        <f>SUMIFS(RepP!26:26,RepP!$6:$6,V$6)</f>
        <v>0</v>
      </c>
      <c r="W26" s="1">
        <f>SUMIFS(RepF!26:26,RepF!$6:$6,W$6)</f>
        <v>0</v>
      </c>
      <c r="X26" s="60">
        <f t="shared" si="45"/>
        <v>0</v>
      </c>
      <c r="Y26" s="46">
        <f ca="1">SUMIFS(RepP!26:26,RepP!$6:$6,Y$6)</f>
        <v>0</v>
      </c>
      <c r="Z26" s="1">
        <f ca="1">SUMIFS(RepF!26:26,RepF!$6:$6,Z$6)</f>
        <v>0</v>
      </c>
      <c r="AA26" s="60">
        <f t="shared" ca="1" si="46"/>
        <v>0</v>
      </c>
      <c r="AB26" s="1">
        <f ca="1">SUMIFS(RepP!26:26,RepP!$6:$6,AB$6)</f>
        <v>1292133.6999999997</v>
      </c>
      <c r="AC26" s="1">
        <f ca="1">SUMIFS(RepF!26:26,RepF!$6:$6,AC$6)</f>
        <v>285577.31</v>
      </c>
      <c r="AD26" s="60">
        <f t="shared" ca="1" si="47"/>
        <v>-0.77898780133975287</v>
      </c>
      <c r="AE26" s="1">
        <f ca="1">SUMIFS(RepP!26:26,RepP!$6:$6,AE$6)</f>
        <v>1616716.6999999997</v>
      </c>
      <c r="AF26" s="1">
        <f ca="1">SUMIFS(RepF!26:26,RepF!$6:$6,AF$6)</f>
        <v>1655363.28</v>
      </c>
      <c r="AG26" s="60">
        <f t="shared" ca="1" si="48"/>
        <v>2.3904361227913531E-2</v>
      </c>
      <c r="AH26" s="1">
        <f ca="1">SUMIFS(RepP!26:26,RepP!$6:$6,AH$6)</f>
        <v>1616716.6999999997</v>
      </c>
      <c r="AI26" s="1">
        <f ca="1">SUMIFS(RepF!26:26,RepF!$6:$6,AI$6)</f>
        <v>1705221.28</v>
      </c>
      <c r="AJ26" s="60">
        <f t="shared" ca="1" si="49"/>
        <v>5.4743406807142105E-2</v>
      </c>
      <c r="AK26" s="1">
        <f ca="1">SUMIFS(RepP!26:26,RepP!$6:$6,AK$6)</f>
        <v>2097283.9299999997</v>
      </c>
      <c r="AL26" s="1">
        <f ca="1">SUMIFS(RepF!26:26,RepF!$6:$6,AL$6)</f>
        <v>1705221.28</v>
      </c>
      <c r="AM26" s="60">
        <f t="shared" ca="1" si="50"/>
        <v>-0.18693827973973925</v>
      </c>
      <c r="AN26" s="1">
        <f ca="1">SUMIFS(RepP!26:26,RepP!$6:$6,AN$6)</f>
        <v>2097283.9299999997</v>
      </c>
      <c r="AO26" s="1">
        <f ca="1">SUMIFS(RepF!26:26,RepF!$6:$6,AO$6)</f>
        <v>-1225388.2070000002</v>
      </c>
      <c r="AP26" s="60">
        <f t="shared" ca="1" si="51"/>
        <v>-1.5842738741625702</v>
      </c>
      <c r="AQ26" s="1">
        <f ca="1">SUMIFS(RepP!26:26,RepP!$6:$6,AQ$6)</f>
        <v>2097283.9299999997</v>
      </c>
      <c r="AR26" s="1">
        <f ca="1">SUMIFS(RepF!26:26,RepF!$6:$6,AR$6)</f>
        <v>-1225388.2070000002</v>
      </c>
      <c r="AS26" s="60">
        <f t="shared" ca="1" si="52"/>
        <v>-1.5842738741625702</v>
      </c>
      <c r="AT26" s="1">
        <f ca="1">SUMIFS(RepP!26:26,RepP!$6:$6,AT$6)</f>
        <v>2491261.0099999998</v>
      </c>
      <c r="AU26" s="1">
        <f ca="1">SUMIFS(RepF!26:26,RepF!$6:$6,AU$6)</f>
        <v>-1225388.2070000002</v>
      </c>
      <c r="AV26" s="60">
        <f t="shared" ca="1" si="53"/>
        <v>-1.4918746779567671</v>
      </c>
      <c r="AW26" s="1">
        <f ca="1">SUMIFS(RepP!26:26,RepP!$6:$6,AW$6)</f>
        <v>3810747.26</v>
      </c>
      <c r="AX26" s="1">
        <f ca="1">SUMIFS(RepF!26:26,RepF!$6:$6,AX$6)</f>
        <v>323150.46299999999</v>
      </c>
      <c r="AY26" s="60">
        <f t="shared" ca="1" si="54"/>
        <v>-0.91520023739385958</v>
      </c>
      <c r="AZ26" s="1">
        <f ca="1">SUMIFS(RepP!26:26,RepP!$6:$6,AZ$6)</f>
        <v>5122902.63</v>
      </c>
      <c r="BA26" s="1">
        <f ca="1">SUMIFS(RepF!26:26,RepF!$6:$6,BA$6)</f>
        <v>1074167.7830000001</v>
      </c>
      <c r="BB26" s="60">
        <f t="shared" ca="1" si="55"/>
        <v>-0.7903204763819609</v>
      </c>
      <c r="BC26" s="1">
        <f ca="1">SUMIFS(RepP!26:26,RepP!$6:$6,BC$6)</f>
        <v>6029766.0600000005</v>
      </c>
      <c r="BD26" s="1">
        <f ca="1">SUMIFS(RepF!26:26,RepF!$6:$6,BD$6)</f>
        <v>2173265.6429999997</v>
      </c>
      <c r="BE26" s="60">
        <f t="shared" ca="1" si="56"/>
        <v>-0.63957712100691355</v>
      </c>
      <c r="BF26" s="1">
        <f ca="1">SUMIFS(RepP!26:26,RepP!$6:$6,BF$6)</f>
        <v>6744435.3400000008</v>
      </c>
      <c r="BG26" s="1">
        <f ca="1">SUMIFS(RepF!26:26,RepF!$6:$6,BG$6)</f>
        <v>2775006.1829999997</v>
      </c>
      <c r="BH26" s="60">
        <f t="shared" ca="1" si="57"/>
        <v>-0.58854877493717672</v>
      </c>
      <c r="BI26" s="1">
        <f ca="1">SUMIFS(RepP!26:26,RepP!$6:$6,BI$6)</f>
        <v>10604789.890000001</v>
      </c>
      <c r="BJ26" s="1">
        <f ca="1">SUMIFS(RepF!26:26,RepF!$6:$6,BJ$6)</f>
        <v>3995442.5029999996</v>
      </c>
      <c r="BK26" s="60">
        <f t="shared" ca="1" si="58"/>
        <v>-0.62324171016649921</v>
      </c>
      <c r="BL26" s="1">
        <f ca="1">SUMIFS(RepP!26:26,RepP!$6:$6,BL$6)</f>
        <v>10604789.890000001</v>
      </c>
      <c r="BM26" s="1">
        <f ca="1">SUMIFS(RepF!26:26,RepF!$6:$6,BM$6)</f>
        <v>7616991.902999999</v>
      </c>
      <c r="BN26" s="60">
        <f t="shared" ca="1" si="59"/>
        <v>-0.281740422770413</v>
      </c>
      <c r="BO26" s="1">
        <f ca="1">SUMIFS(RepP!26:26,RepP!$6:$6,BO$6)</f>
        <v>10604789.890000001</v>
      </c>
      <c r="BP26" s="1">
        <f ca="1">SUMIFS(RepF!26:26,RepF!$6:$6,BP$6)</f>
        <v>7616991.902999999</v>
      </c>
      <c r="BQ26" s="60">
        <f t="shared" ca="1" si="60"/>
        <v>-0.281740422770413</v>
      </c>
      <c r="BR26" s="1">
        <f ca="1">SUMIFS(RepP!26:26,RepP!$6:$6,BR$6)</f>
        <v>10604789.890000001</v>
      </c>
      <c r="BS26" s="1">
        <f ca="1">SUMIFS(RepF!26:26,RepF!$6:$6,BS$6)</f>
        <v>7616991.902999999</v>
      </c>
      <c r="BT26" s="60">
        <f t="shared" ca="1" si="61"/>
        <v>-0.281740422770413</v>
      </c>
      <c r="BU26" s="1">
        <f ca="1">SUMIFS(RepP!26:26,RepP!$6:$6,BU$6)</f>
        <v>10604789.890000001</v>
      </c>
      <c r="BV26" s="1">
        <f ca="1">SUMIFS(RepF!26:26,RepF!$6:$6,BV$6)</f>
        <v>7616991.902999999</v>
      </c>
      <c r="BW26" s="60">
        <f t="shared" ca="1" si="62"/>
        <v>-0.281740422770413</v>
      </c>
      <c r="BX26" s="1">
        <f ca="1">SUMIFS(RepP!26:26,RepP!$6:$6,BX$6)</f>
        <v>10604789.890000001</v>
      </c>
      <c r="BY26" s="1">
        <f ca="1">SUMIFS(RepF!26:26,RepF!$6:$6,BY$6)</f>
        <v>7616991.902999999</v>
      </c>
      <c r="BZ26" s="60">
        <f t="shared" ca="1" si="63"/>
        <v>-0.281740422770413</v>
      </c>
    </row>
    <row r="27" spans="9:78" x14ac:dyDescent="0.25">
      <c r="I27" s="22" t="str">
        <f>Items!$E$40</f>
        <v>Незавершенное производство и запасы</v>
      </c>
      <c r="J27" s="1" t="str">
        <f>Items!F47</f>
        <v>Материалы Коробка</v>
      </c>
      <c r="Q27" s="15">
        <f>SUMIFS(RepP!27:27,RepP!$6:$6,Q$6)</f>
        <v>0</v>
      </c>
      <c r="R27" s="15">
        <f>SUMIFS(RepF!27:27,RepF!$6:$6,R$6)</f>
        <v>0</v>
      </c>
      <c r="S27" s="69">
        <f t="shared" si="44"/>
        <v>0</v>
      </c>
      <c r="V27" s="1">
        <f>SUMIFS(RepP!27:27,RepP!$6:$6,V$6)</f>
        <v>0</v>
      </c>
      <c r="W27" s="1">
        <f>SUMIFS(RepF!27:27,RepF!$6:$6,W$6)</f>
        <v>0</v>
      </c>
      <c r="X27" s="60">
        <f t="shared" si="45"/>
        <v>0</v>
      </c>
      <c r="Y27" s="46">
        <f ca="1">SUMIFS(RepP!27:27,RepP!$6:$6,Y$6)</f>
        <v>0</v>
      </c>
      <c r="Z27" s="1">
        <f ca="1">SUMIFS(RepF!27:27,RepF!$6:$6,Z$6)</f>
        <v>0</v>
      </c>
      <c r="AA27" s="60">
        <f t="shared" ca="1" si="46"/>
        <v>0</v>
      </c>
      <c r="AB27" s="1">
        <f ca="1">SUMIFS(RepP!27:27,RepP!$6:$6,AB$6)</f>
        <v>427903.84</v>
      </c>
      <c r="AC27" s="1">
        <f ca="1">SUMIFS(RepF!27:27,RepF!$6:$6,AC$6)</f>
        <v>0</v>
      </c>
      <c r="AD27" s="60">
        <f t="shared" ca="1" si="47"/>
        <v>-1</v>
      </c>
      <c r="AE27" s="1">
        <f ca="1">SUMIFS(RepP!27:27,RepP!$6:$6,AE$6)</f>
        <v>1047954.74</v>
      </c>
      <c r="AF27" s="1">
        <f ca="1">SUMIFS(RepF!27:27,RepF!$6:$6,AF$6)</f>
        <v>442010.56</v>
      </c>
      <c r="AG27" s="60">
        <f t="shared" ca="1" si="48"/>
        <v>-0.57821598287727571</v>
      </c>
      <c r="AH27" s="1">
        <f ca="1">SUMIFS(RepP!27:27,RepP!$6:$6,AH$6)</f>
        <v>1094938.04</v>
      </c>
      <c r="AI27" s="1">
        <f ca="1">SUMIFS(RepF!27:27,RepF!$6:$6,AI$6)</f>
        <v>538493.31999999995</v>
      </c>
      <c r="AJ27" s="60">
        <f t="shared" ca="1" si="49"/>
        <v>-0.50819745014978202</v>
      </c>
      <c r="AK27" s="1">
        <f ca="1">SUMIFS(RepP!27:27,RepP!$6:$6,AK$6)</f>
        <v>1117637.24</v>
      </c>
      <c r="AL27" s="1">
        <f ca="1">SUMIFS(RepF!27:27,RepF!$6:$6,AL$6)</f>
        <v>1160797.2599999998</v>
      </c>
      <c r="AM27" s="60">
        <f t="shared" ca="1" si="50"/>
        <v>3.8617199262257748E-2</v>
      </c>
      <c r="AN27" s="1">
        <f ca="1">SUMIFS(RepP!27:27,RepP!$6:$6,AN$6)</f>
        <v>1519059.83</v>
      </c>
      <c r="AO27" s="1">
        <f ca="1">SUMIFS(RepF!27:27,RepF!$6:$6,AO$6)</f>
        <v>1389658.7449999996</v>
      </c>
      <c r="AP27" s="60">
        <f t="shared" ca="1" si="51"/>
        <v>-8.5184982476957757E-2</v>
      </c>
      <c r="AQ27" s="1">
        <f ca="1">SUMIFS(RepP!27:27,RepP!$6:$6,AQ$6)</f>
        <v>3392657.63</v>
      </c>
      <c r="AR27" s="1">
        <f ca="1">SUMIFS(RepF!27:27,RepF!$6:$6,AR$6)</f>
        <v>3352896.9649999999</v>
      </c>
      <c r="AS27" s="60">
        <f t="shared" ca="1" si="52"/>
        <v>-1.1719622000290092E-2</v>
      </c>
      <c r="AT27" s="1">
        <f ca="1">SUMIFS(RepP!27:27,RepP!$6:$6,AT$6)</f>
        <v>3392657.63</v>
      </c>
      <c r="AU27" s="1">
        <f ca="1">SUMIFS(RepF!27:27,RepF!$6:$6,AU$6)</f>
        <v>3354081.3649999998</v>
      </c>
      <c r="AV27" s="60">
        <f t="shared" ca="1" si="53"/>
        <v>-1.1370515155695251E-2</v>
      </c>
      <c r="AW27" s="1">
        <f ca="1">SUMIFS(RepP!27:27,RepP!$6:$6,AW$6)</f>
        <v>3722462.32</v>
      </c>
      <c r="AX27" s="1">
        <f ca="1">SUMIFS(RepF!27:27,RepF!$6:$6,AX$6)</f>
        <v>3354081.3649999998</v>
      </c>
      <c r="AY27" s="60">
        <f t="shared" ca="1" si="54"/>
        <v>-9.8961634351748137E-2</v>
      </c>
      <c r="AZ27" s="1">
        <f ca="1">SUMIFS(RepP!27:27,RepP!$6:$6,AZ$6)</f>
        <v>3722462.32</v>
      </c>
      <c r="BA27" s="1">
        <f ca="1">SUMIFS(RepF!27:27,RepF!$6:$6,BA$6)</f>
        <v>3694672.6849999996</v>
      </c>
      <c r="BB27" s="60">
        <f t="shared" ca="1" si="55"/>
        <v>-7.4653905428921155E-3</v>
      </c>
      <c r="BC27" s="1">
        <f ca="1">SUMIFS(RepP!27:27,RepP!$6:$6,BC$6)</f>
        <v>4192691.7399999998</v>
      </c>
      <c r="BD27" s="1">
        <f ca="1">SUMIFS(RepF!27:27,RepF!$6:$6,BD$6)</f>
        <v>3792297.6849999996</v>
      </c>
      <c r="BE27" s="60">
        <f t="shared" ca="1" si="56"/>
        <v>-9.5498090446306028E-2</v>
      </c>
      <c r="BF27" s="1">
        <f ca="1">SUMIFS(RepP!27:27,RepP!$6:$6,BF$6)</f>
        <v>4248149.74</v>
      </c>
      <c r="BG27" s="1">
        <f ca="1">SUMIFS(RepF!27:27,RepF!$6:$6,BG$6)</f>
        <v>4225593.7249999996</v>
      </c>
      <c r="BH27" s="60">
        <f t="shared" ca="1" si="57"/>
        <v>-5.3096092135397743E-3</v>
      </c>
      <c r="BI27" s="1">
        <f ca="1">SUMIFS(RepP!27:27,RepP!$6:$6,BI$6)</f>
        <v>4248149.74</v>
      </c>
      <c r="BJ27" s="1">
        <f ca="1">SUMIFS(RepF!27:27,RepF!$6:$6,BJ$6)</f>
        <v>4276074.7249999996</v>
      </c>
      <c r="BK27" s="60">
        <f t="shared" ca="1" si="58"/>
        <v>6.5734464906124996E-3</v>
      </c>
      <c r="BL27" s="1">
        <f ca="1">SUMIFS(RepP!27:27,RepP!$6:$6,BL$6)</f>
        <v>4248149.74</v>
      </c>
      <c r="BM27" s="1">
        <f ca="1">SUMIFS(RepF!27:27,RepF!$6:$6,BM$6)</f>
        <v>4276074.7249999996</v>
      </c>
      <c r="BN27" s="60">
        <f t="shared" ca="1" si="59"/>
        <v>6.5734464906124996E-3</v>
      </c>
      <c r="BO27" s="1">
        <f ca="1">SUMIFS(RepP!27:27,RepP!$6:$6,BO$6)</f>
        <v>4248149.74</v>
      </c>
      <c r="BP27" s="1">
        <f ca="1">SUMIFS(RepF!27:27,RepF!$6:$6,BP$6)</f>
        <v>4276074.7249999996</v>
      </c>
      <c r="BQ27" s="60">
        <f t="shared" ca="1" si="60"/>
        <v>6.5734464906124996E-3</v>
      </c>
      <c r="BR27" s="1">
        <f ca="1">SUMIFS(RepP!27:27,RepP!$6:$6,BR$6)</f>
        <v>4248149.74</v>
      </c>
      <c r="BS27" s="1">
        <f ca="1">SUMIFS(RepF!27:27,RepF!$6:$6,BS$6)</f>
        <v>4276074.7249999996</v>
      </c>
      <c r="BT27" s="60">
        <f t="shared" ca="1" si="61"/>
        <v>6.5734464906124996E-3</v>
      </c>
      <c r="BU27" s="1">
        <f ca="1">SUMIFS(RepP!27:27,RepP!$6:$6,BU$6)</f>
        <v>4248149.74</v>
      </c>
      <c r="BV27" s="1">
        <f ca="1">SUMIFS(RepF!27:27,RepF!$6:$6,BV$6)</f>
        <v>4276074.7249999996</v>
      </c>
      <c r="BW27" s="60">
        <f t="shared" ca="1" si="62"/>
        <v>6.5734464906124996E-3</v>
      </c>
      <c r="BX27" s="1">
        <f ca="1">SUMIFS(RepP!27:27,RepP!$6:$6,BX$6)</f>
        <v>4248149.74</v>
      </c>
      <c r="BY27" s="1">
        <f ca="1">SUMIFS(RepF!27:27,RepF!$6:$6,BY$6)</f>
        <v>4276074.7249999996</v>
      </c>
      <c r="BZ27" s="60">
        <f t="shared" ca="1" si="63"/>
        <v>6.5734464906124996E-3</v>
      </c>
    </row>
    <row r="28" spans="9:78" x14ac:dyDescent="0.25">
      <c r="I28" s="22" t="str">
        <f>Items!$E$41</f>
        <v>Незавершенное производство и запасы</v>
      </c>
      <c r="J28" s="1" t="str">
        <f>Items!F48</f>
        <v>Материалы Кровля</v>
      </c>
      <c r="Q28" s="15">
        <f>SUMIFS(RepP!28:28,RepP!$6:$6,Q$6)</f>
        <v>0</v>
      </c>
      <c r="R28" s="15">
        <f>SUMIFS(RepF!28:28,RepF!$6:$6,R$6)</f>
        <v>0</v>
      </c>
      <c r="S28" s="69">
        <f t="shared" si="44"/>
        <v>0</v>
      </c>
      <c r="V28" s="1">
        <f>SUMIFS(RepP!28:28,RepP!$6:$6,V$6)</f>
        <v>0</v>
      </c>
      <c r="W28" s="1">
        <f>SUMIFS(RepF!28:28,RepF!$6:$6,W$6)</f>
        <v>0</v>
      </c>
      <c r="X28" s="60">
        <f t="shared" si="45"/>
        <v>0</v>
      </c>
      <c r="Y28" s="46">
        <f ca="1">SUMIFS(RepP!28:28,RepP!$6:$6,Y$6)</f>
        <v>0</v>
      </c>
      <c r="Z28" s="1">
        <f ca="1">SUMIFS(RepF!28:28,RepF!$6:$6,Z$6)</f>
        <v>0</v>
      </c>
      <c r="AA28" s="60">
        <f t="shared" ca="1" si="46"/>
        <v>0</v>
      </c>
      <c r="AB28" s="1">
        <f ca="1">SUMIFS(RepP!28:28,RepP!$6:$6,AB$6)</f>
        <v>189103.88999999998</v>
      </c>
      <c r="AC28" s="1">
        <f ca="1">SUMIFS(RepF!28:28,RepF!$6:$6,AC$6)</f>
        <v>182954.16999999998</v>
      </c>
      <c r="AD28" s="60">
        <f t="shared" ca="1" si="47"/>
        <v>-3.2520325203252043E-2</v>
      </c>
      <c r="AE28" s="1">
        <f ca="1">SUMIFS(RepP!28:28,RepP!$6:$6,AE$6)</f>
        <v>761692.43</v>
      </c>
      <c r="AF28" s="1">
        <f ca="1">SUMIFS(RepF!28:28,RepF!$6:$6,AF$6)</f>
        <v>293653.26999999996</v>
      </c>
      <c r="AG28" s="60">
        <f t="shared" ca="1" si="48"/>
        <v>-0.61447264219233488</v>
      </c>
      <c r="AH28" s="1">
        <f ca="1">SUMIFS(RepP!28:28,RepP!$6:$6,AH$6)</f>
        <v>795290.83000000007</v>
      </c>
      <c r="AI28" s="1">
        <f ca="1">SUMIFS(RepF!28:28,RepF!$6:$6,AI$6)</f>
        <v>739334.53</v>
      </c>
      <c r="AJ28" s="60">
        <f t="shared" ca="1" si="49"/>
        <v>-7.0359543816191167E-2</v>
      </c>
      <c r="AK28" s="1">
        <f ca="1">SUMIFS(RepP!28:28,RepP!$6:$6,AK$6)</f>
        <v>833620.03</v>
      </c>
      <c r="AL28" s="1">
        <f ca="1">SUMIFS(RepF!28:28,RepF!$6:$6,AL$6)</f>
        <v>814351.73</v>
      </c>
      <c r="AM28" s="60">
        <f t="shared" ca="1" si="50"/>
        <v>-2.3114007949161259E-2</v>
      </c>
      <c r="AN28" s="1">
        <f ca="1">SUMIFS(RepP!28:28,RepP!$6:$6,AN$6)</f>
        <v>976568.9</v>
      </c>
      <c r="AO28" s="1">
        <f ca="1">SUMIFS(RepF!28:28,RepF!$6:$6,AO$6)</f>
        <v>871117.42999999993</v>
      </c>
      <c r="AP28" s="60">
        <f t="shared" ca="1" si="51"/>
        <v>-0.10798159761180198</v>
      </c>
      <c r="AQ28" s="1">
        <f ca="1">SUMIFS(RepP!28:28,RepP!$6:$6,AQ$6)</f>
        <v>1634378.2200000002</v>
      </c>
      <c r="AR28" s="1">
        <f ca="1">SUMIFS(RepF!28:28,RepF!$6:$6,AR$6)</f>
        <v>1072333.69</v>
      </c>
      <c r="AS28" s="60">
        <f t="shared" ca="1" si="52"/>
        <v>-0.34388890106477321</v>
      </c>
      <c r="AT28" s="1">
        <f ca="1">SUMIFS(RepP!28:28,RepP!$6:$6,AT$6)</f>
        <v>1764095.1300000001</v>
      </c>
      <c r="AU28" s="1">
        <f ca="1">SUMIFS(RepF!28:28,RepF!$6:$6,AU$6)</f>
        <v>1731539.11</v>
      </c>
      <c r="AV28" s="60">
        <f t="shared" ca="1" si="53"/>
        <v>-1.8454798409879413E-2</v>
      </c>
      <c r="AW28" s="1">
        <f ca="1">SUMIFS(RepP!28:28,RepP!$6:$6,AW$6)</f>
        <v>2010095.1300000001</v>
      </c>
      <c r="AX28" s="1">
        <f ca="1">SUMIFS(RepF!28:28,RepF!$6:$6,AX$6)</f>
        <v>1783161.73</v>
      </c>
      <c r="AY28" s="60">
        <f t="shared" ca="1" si="54"/>
        <v>-0.11289684583236621</v>
      </c>
      <c r="AZ28" s="1">
        <f ca="1">SUMIFS(RepP!28:28,RepP!$6:$6,AZ$6)</f>
        <v>2010095.1300000001</v>
      </c>
      <c r="BA28" s="1">
        <f ca="1">SUMIFS(RepF!28:28,RepF!$6:$6,BA$6)</f>
        <v>2021161.73</v>
      </c>
      <c r="BB28" s="60">
        <f t="shared" ca="1" si="55"/>
        <v>5.5055105775018015E-3</v>
      </c>
      <c r="BC28" s="1">
        <f ca="1">SUMIFS(RepP!28:28,RepP!$6:$6,BC$6)</f>
        <v>2055088.6500000001</v>
      </c>
      <c r="BD28" s="1">
        <f ca="1">SUMIFS(RepF!28:28,RepF!$6:$6,BD$6)</f>
        <v>2021161.73</v>
      </c>
      <c r="BE28" s="60">
        <f t="shared" ca="1" si="56"/>
        <v>-1.6508737956389453E-2</v>
      </c>
      <c r="BF28" s="1">
        <f ca="1">SUMIFS(RepP!28:28,RepP!$6:$6,BF$6)</f>
        <v>2662596.4700000002</v>
      </c>
      <c r="BG28" s="1">
        <f ca="1">SUMIFS(RepF!28:28,RepF!$6:$6,BG$6)</f>
        <v>2773798.19</v>
      </c>
      <c r="BH28" s="60">
        <f t="shared" ca="1" si="57"/>
        <v>4.17643909818598E-2</v>
      </c>
      <c r="BI28" s="1">
        <f ca="1">SUMIFS(RepP!28:28,RepP!$6:$6,BI$6)</f>
        <v>2707693.43</v>
      </c>
      <c r="BJ28" s="1">
        <f ca="1">SUMIFS(RepF!28:28,RepF!$6:$6,BJ$6)</f>
        <v>2791385.8</v>
      </c>
      <c r="BK28" s="60">
        <f t="shared" ca="1" si="58"/>
        <v>3.0909101108983244E-2</v>
      </c>
      <c r="BL28" s="1">
        <f ca="1">SUMIFS(RepP!28:28,RepP!$6:$6,BL$6)</f>
        <v>2707693.43</v>
      </c>
      <c r="BM28" s="1">
        <f ca="1">SUMIFS(RepF!28:28,RepF!$6:$6,BM$6)</f>
        <v>2821832.04</v>
      </c>
      <c r="BN28" s="60">
        <f t="shared" ca="1" si="59"/>
        <v>4.2153446448329961E-2</v>
      </c>
      <c r="BO28" s="1">
        <f ca="1">SUMIFS(RepP!28:28,RepP!$6:$6,BO$6)</f>
        <v>2707693.43</v>
      </c>
      <c r="BP28" s="1">
        <f ca="1">SUMIFS(RepF!28:28,RepF!$6:$6,BP$6)</f>
        <v>2821832.04</v>
      </c>
      <c r="BQ28" s="60">
        <f t="shared" ca="1" si="60"/>
        <v>4.2153446448329961E-2</v>
      </c>
      <c r="BR28" s="1">
        <f ca="1">SUMIFS(RepP!28:28,RepP!$6:$6,BR$6)</f>
        <v>2707693.43</v>
      </c>
      <c r="BS28" s="1">
        <f ca="1">SUMIFS(RepF!28:28,RepF!$6:$6,BS$6)</f>
        <v>2821832.04</v>
      </c>
      <c r="BT28" s="60">
        <f t="shared" ca="1" si="61"/>
        <v>4.2153446448329961E-2</v>
      </c>
      <c r="BU28" s="1">
        <f ca="1">SUMIFS(RepP!28:28,RepP!$6:$6,BU$6)</f>
        <v>2707693.43</v>
      </c>
      <c r="BV28" s="1">
        <f ca="1">SUMIFS(RepF!28:28,RepF!$6:$6,BV$6)</f>
        <v>2821832.04</v>
      </c>
      <c r="BW28" s="60">
        <f t="shared" ca="1" si="62"/>
        <v>4.2153446448329961E-2</v>
      </c>
      <c r="BX28" s="1">
        <f ca="1">SUMIFS(RepP!28:28,RepP!$6:$6,BX$6)</f>
        <v>2707693.43</v>
      </c>
      <c r="BY28" s="1">
        <f ca="1">SUMIFS(RepF!28:28,RepF!$6:$6,BY$6)</f>
        <v>2821832.04</v>
      </c>
      <c r="BZ28" s="60">
        <f t="shared" ca="1" si="63"/>
        <v>4.2153446448329961E-2</v>
      </c>
    </row>
    <row r="29" spans="9:78" x14ac:dyDescent="0.25">
      <c r="I29" s="22" t="str">
        <f>Items!$E$42</f>
        <v>Незавершенное производство и запасы</v>
      </c>
      <c r="J29" s="1" t="str">
        <f>Items!F49</f>
        <v>Материалы Окна и двери</v>
      </c>
      <c r="Q29" s="15">
        <f>SUMIFS(RepP!29:29,RepP!$6:$6,Q$6)</f>
        <v>0</v>
      </c>
      <c r="R29" s="15">
        <f>SUMIFS(RepF!29:29,RepF!$6:$6,R$6)</f>
        <v>0</v>
      </c>
      <c r="S29" s="69">
        <f t="shared" si="44"/>
        <v>0</v>
      </c>
      <c r="V29" s="1">
        <f>SUMIFS(RepP!29:29,RepP!$6:$6,V$6)</f>
        <v>0</v>
      </c>
      <c r="W29" s="1">
        <f>SUMIFS(RepF!29:29,RepF!$6:$6,W$6)</f>
        <v>0</v>
      </c>
      <c r="X29" s="60">
        <f t="shared" si="45"/>
        <v>0</v>
      </c>
      <c r="Y29" s="46">
        <f ca="1">SUMIFS(RepP!29:29,RepP!$6:$6,Y$6)</f>
        <v>0</v>
      </c>
      <c r="Z29" s="1">
        <f ca="1">SUMIFS(RepF!29:29,RepF!$6:$6,Z$6)</f>
        <v>0</v>
      </c>
      <c r="AA29" s="60">
        <f t="shared" ca="1" si="46"/>
        <v>0</v>
      </c>
      <c r="AB29" s="1">
        <f ca="1">SUMIFS(RepP!29:29,RepP!$6:$6,AB$6)</f>
        <v>0</v>
      </c>
      <c r="AC29" s="1">
        <f ca="1">SUMIFS(RepF!29:29,RepF!$6:$6,AC$6)</f>
        <v>0</v>
      </c>
      <c r="AD29" s="60">
        <f t="shared" ca="1" si="47"/>
        <v>0</v>
      </c>
      <c r="AE29" s="1">
        <f ca="1">SUMIFS(RepP!29:29,RepP!$6:$6,AE$6)</f>
        <v>0</v>
      </c>
      <c r="AF29" s="1">
        <f ca="1">SUMIFS(RepF!29:29,RepF!$6:$6,AF$6)</f>
        <v>0</v>
      </c>
      <c r="AG29" s="60">
        <f t="shared" ca="1" si="48"/>
        <v>0</v>
      </c>
      <c r="AH29" s="1">
        <f ca="1">SUMIFS(RepP!29:29,RepP!$6:$6,AH$6)</f>
        <v>272057.2</v>
      </c>
      <c r="AI29" s="1">
        <f ca="1">SUMIFS(RepF!29:29,RepF!$6:$6,AI$6)</f>
        <v>0</v>
      </c>
      <c r="AJ29" s="60">
        <f t="shared" ca="1" si="49"/>
        <v>-1</v>
      </c>
      <c r="AK29" s="1">
        <f ca="1">SUMIFS(RepP!29:29,RepP!$6:$6,AK$6)</f>
        <v>272057.2</v>
      </c>
      <c r="AL29" s="1">
        <f ca="1">SUMIFS(RepF!29:29,RepF!$6:$6,AL$6)</f>
        <v>289586.44999999995</v>
      </c>
      <c r="AM29" s="60">
        <f t="shared" ca="1" si="50"/>
        <v>6.4432222341477968E-2</v>
      </c>
      <c r="AN29" s="1">
        <f ca="1">SUMIFS(RepP!29:29,RepP!$6:$6,AN$6)</f>
        <v>290457.2</v>
      </c>
      <c r="AO29" s="1">
        <f ca="1">SUMIFS(RepF!29:29,RepF!$6:$6,AO$6)</f>
        <v>289586.44999999995</v>
      </c>
      <c r="AP29" s="60">
        <f t="shared" ca="1" si="51"/>
        <v>-2.9978599256622255E-3</v>
      </c>
      <c r="AQ29" s="1">
        <f ca="1">SUMIFS(RepP!29:29,RepP!$6:$6,AQ$6)</f>
        <v>586678.5</v>
      </c>
      <c r="AR29" s="1">
        <f ca="1">SUMIFS(RepF!29:29,RepF!$6:$6,AR$6)</f>
        <v>600965.8899999999</v>
      </c>
      <c r="AS29" s="60">
        <f t="shared" ca="1" si="52"/>
        <v>2.4353014470446587E-2</v>
      </c>
      <c r="AT29" s="1">
        <f ca="1">SUMIFS(RepP!29:29,RepP!$6:$6,AT$6)</f>
        <v>586678.5</v>
      </c>
      <c r="AU29" s="1">
        <f ca="1">SUMIFS(RepF!29:29,RepF!$6:$6,AU$6)</f>
        <v>609334.7699999999</v>
      </c>
      <c r="AV29" s="60">
        <f t="shared" ca="1" si="53"/>
        <v>3.8617863105601967E-2</v>
      </c>
      <c r="AW29" s="1">
        <f ca="1">SUMIFS(RepP!29:29,RepP!$6:$6,AW$6)</f>
        <v>586678.5</v>
      </c>
      <c r="AX29" s="1">
        <f ca="1">SUMIFS(RepF!29:29,RepF!$6:$6,AX$6)</f>
        <v>609334.7699999999</v>
      </c>
      <c r="AY29" s="60">
        <f t="shared" ca="1" si="54"/>
        <v>3.8617863105601967E-2</v>
      </c>
      <c r="AZ29" s="1">
        <f ca="1">SUMIFS(RepP!29:29,RepP!$6:$6,AZ$6)</f>
        <v>586678.5</v>
      </c>
      <c r="BA29" s="1">
        <f ca="1">SUMIFS(RepF!29:29,RepF!$6:$6,BA$6)</f>
        <v>609334.7699999999</v>
      </c>
      <c r="BB29" s="60">
        <f t="shared" ca="1" si="55"/>
        <v>3.8617863105601967E-2</v>
      </c>
      <c r="BC29" s="1">
        <f ca="1">SUMIFS(RepP!29:29,RepP!$6:$6,BC$6)</f>
        <v>1042069.1499999999</v>
      </c>
      <c r="BD29" s="1">
        <f ca="1">SUMIFS(RepF!29:29,RepF!$6:$6,BD$6)</f>
        <v>689838.2699999999</v>
      </c>
      <c r="BE29" s="60">
        <f t="shared" ca="1" si="56"/>
        <v>-0.33801104274126148</v>
      </c>
      <c r="BF29" s="1">
        <f ca="1">SUMIFS(RepP!29:29,RepP!$6:$6,BF$6)</f>
        <v>1044180.3499999999</v>
      </c>
      <c r="BG29" s="1">
        <f ca="1">SUMIFS(RepF!29:29,RepF!$6:$6,BG$6)</f>
        <v>948718.96999999986</v>
      </c>
      <c r="BH29" s="60">
        <f t="shared" ca="1" si="57"/>
        <v>-9.142231033173534E-2</v>
      </c>
      <c r="BI29" s="1">
        <f ca="1">SUMIFS(RepP!29:29,RepP!$6:$6,BI$6)</f>
        <v>1044180.3499999999</v>
      </c>
      <c r="BJ29" s="1">
        <f ca="1">SUMIFS(RepF!29:29,RepF!$6:$6,BJ$6)</f>
        <v>951479.7699999999</v>
      </c>
      <c r="BK29" s="60">
        <f t="shared" ca="1" si="58"/>
        <v>-8.8778322633633139E-2</v>
      </c>
      <c r="BL29" s="1">
        <f ca="1">SUMIFS(RepP!29:29,RepP!$6:$6,BL$6)</f>
        <v>1044180.3499999999</v>
      </c>
      <c r="BM29" s="1">
        <f ca="1">SUMIFS(RepF!29:29,RepF!$6:$6,BM$6)</f>
        <v>951479.7699999999</v>
      </c>
      <c r="BN29" s="60">
        <f t="shared" ca="1" si="59"/>
        <v>-8.8778322633633139E-2</v>
      </c>
      <c r="BO29" s="1">
        <f ca="1">SUMIFS(RepP!29:29,RepP!$6:$6,BO$6)</f>
        <v>1044180.3499999999</v>
      </c>
      <c r="BP29" s="1">
        <f ca="1">SUMIFS(RepF!29:29,RepF!$6:$6,BP$6)</f>
        <v>951479.7699999999</v>
      </c>
      <c r="BQ29" s="60">
        <f t="shared" ca="1" si="60"/>
        <v>-8.8778322633633139E-2</v>
      </c>
      <c r="BR29" s="1">
        <f ca="1">SUMIFS(RepP!29:29,RepP!$6:$6,BR$6)</f>
        <v>1044180.3499999999</v>
      </c>
      <c r="BS29" s="1">
        <f ca="1">SUMIFS(RepF!29:29,RepF!$6:$6,BS$6)</f>
        <v>951479.7699999999</v>
      </c>
      <c r="BT29" s="60">
        <f t="shared" ca="1" si="61"/>
        <v>-8.8778322633633139E-2</v>
      </c>
      <c r="BU29" s="1">
        <f ca="1">SUMIFS(RepP!29:29,RepP!$6:$6,BU$6)</f>
        <v>1044180.3499999999</v>
      </c>
      <c r="BV29" s="1">
        <f ca="1">SUMIFS(RepF!29:29,RepF!$6:$6,BV$6)</f>
        <v>951479.7699999999</v>
      </c>
      <c r="BW29" s="60">
        <f t="shared" ca="1" si="62"/>
        <v>-8.8778322633633139E-2</v>
      </c>
      <c r="BX29" s="1">
        <f ca="1">SUMIFS(RepP!29:29,RepP!$6:$6,BX$6)</f>
        <v>1044180.3499999999</v>
      </c>
      <c r="BY29" s="1">
        <f ca="1">SUMIFS(RepF!29:29,RepF!$6:$6,BY$6)</f>
        <v>951479.7699999999</v>
      </c>
      <c r="BZ29" s="60">
        <f t="shared" ca="1" si="63"/>
        <v>-8.8778322633633139E-2</v>
      </c>
    </row>
    <row r="30" spans="9:78" x14ac:dyDescent="0.25">
      <c r="I30" s="22" t="str">
        <f>Items!$E$43</f>
        <v>Незавершенное производство и запасы</v>
      </c>
      <c r="J30" s="1" t="str">
        <f>Items!F50</f>
        <v>Материалы Фасад</v>
      </c>
      <c r="Q30" s="15">
        <f>SUMIFS(RepP!30:30,RepP!$6:$6,Q$6)</f>
        <v>0</v>
      </c>
      <c r="R30" s="15">
        <f>SUMIFS(RepF!30:30,RepF!$6:$6,R$6)</f>
        <v>0</v>
      </c>
      <c r="S30" s="69">
        <f t="shared" si="44"/>
        <v>0</v>
      </c>
      <c r="V30" s="1">
        <f>SUMIFS(RepP!30:30,RepP!$6:$6,V$6)</f>
        <v>0</v>
      </c>
      <c r="W30" s="1">
        <f>SUMIFS(RepF!30:30,RepF!$6:$6,W$6)</f>
        <v>0</v>
      </c>
      <c r="X30" s="60">
        <f t="shared" si="45"/>
        <v>0</v>
      </c>
      <c r="Y30" s="46">
        <f ca="1">SUMIFS(RepP!30:30,RepP!$6:$6,Y$6)</f>
        <v>0</v>
      </c>
      <c r="Z30" s="1">
        <f ca="1">SUMIFS(RepF!30:30,RepF!$6:$6,Z$6)</f>
        <v>0</v>
      </c>
      <c r="AA30" s="60">
        <f t="shared" ca="1" si="46"/>
        <v>0</v>
      </c>
      <c r="AB30" s="1">
        <f ca="1">SUMIFS(RepP!30:30,RepP!$6:$6,AB$6)</f>
        <v>0</v>
      </c>
      <c r="AC30" s="1">
        <f ca="1">SUMIFS(RepF!30:30,RepF!$6:$6,AC$6)</f>
        <v>0</v>
      </c>
      <c r="AD30" s="60">
        <f t="shared" ca="1" si="47"/>
        <v>0</v>
      </c>
      <c r="AE30" s="1">
        <f ca="1">SUMIFS(RepP!30:30,RepP!$6:$6,AE$6)</f>
        <v>0</v>
      </c>
      <c r="AF30" s="1">
        <f ca="1">SUMIFS(RepF!30:30,RepF!$6:$6,AF$6)</f>
        <v>0</v>
      </c>
      <c r="AG30" s="60">
        <f t="shared" ca="1" si="48"/>
        <v>0</v>
      </c>
      <c r="AH30" s="1">
        <f ca="1">SUMIFS(RepP!30:30,RepP!$6:$6,AH$6)</f>
        <v>0</v>
      </c>
      <c r="AI30" s="1">
        <f ca="1">SUMIFS(RepF!30:30,RepF!$6:$6,AI$6)</f>
        <v>0</v>
      </c>
      <c r="AJ30" s="60">
        <f t="shared" ca="1" si="49"/>
        <v>0</v>
      </c>
      <c r="AK30" s="1">
        <f ca="1">SUMIFS(RepP!30:30,RepP!$6:$6,AK$6)</f>
        <v>0</v>
      </c>
      <c r="AL30" s="1">
        <f ca="1">SUMIFS(RepF!30:30,RepF!$6:$6,AL$6)</f>
        <v>0</v>
      </c>
      <c r="AM30" s="60">
        <f t="shared" ca="1" si="50"/>
        <v>0</v>
      </c>
      <c r="AN30" s="1">
        <f ca="1">SUMIFS(RepP!30:30,RepP!$6:$6,AN$6)</f>
        <v>194155.7</v>
      </c>
      <c r="AO30" s="1">
        <f ca="1">SUMIFS(RepF!30:30,RepF!$6:$6,AO$6)</f>
        <v>175745.89999999997</v>
      </c>
      <c r="AP30" s="60">
        <f t="shared" ca="1" si="51"/>
        <v>-9.4819776086924282E-2</v>
      </c>
      <c r="AQ30" s="1">
        <f ca="1">SUMIFS(RepP!30:30,RepP!$6:$6,AQ$6)</f>
        <v>353905.33</v>
      </c>
      <c r="AR30" s="1">
        <f ca="1">SUMIFS(RepF!30:30,RepF!$6:$6,AR$6)</f>
        <v>310737.01999999996</v>
      </c>
      <c r="AS30" s="60">
        <f t="shared" ca="1" si="52"/>
        <v>-0.12197699876404815</v>
      </c>
      <c r="AT30" s="1">
        <f ca="1">SUMIFS(RepP!30:30,RepP!$6:$6,AT$6)</f>
        <v>633285.66999999993</v>
      </c>
      <c r="AU30" s="1">
        <f ca="1">SUMIFS(RepF!30:30,RepF!$6:$6,AU$6)</f>
        <v>362363.80999999994</v>
      </c>
      <c r="AV30" s="60">
        <f t="shared" ca="1" si="53"/>
        <v>-0.42780355348953342</v>
      </c>
      <c r="AW30" s="1">
        <f ca="1">SUMIFS(RepP!30:30,RepP!$6:$6,AW$6)</f>
        <v>639439.1</v>
      </c>
      <c r="AX30" s="1">
        <f ca="1">SUMIFS(RepF!30:30,RepF!$6:$6,AX$6)</f>
        <v>642449.35999999987</v>
      </c>
      <c r="AY30" s="60">
        <f t="shared" ca="1" si="54"/>
        <v>4.7076570700789067E-3</v>
      </c>
      <c r="AZ30" s="1">
        <f ca="1">SUMIFS(RepP!30:30,RepP!$6:$6,AZ$6)</f>
        <v>649854.74</v>
      </c>
      <c r="BA30" s="1">
        <f ca="1">SUMIFS(RepF!30:30,RepF!$6:$6,BA$6)</f>
        <v>659140.34999999986</v>
      </c>
      <c r="BB30" s="60">
        <f t="shared" ca="1" si="55"/>
        <v>1.4288747051379313E-2</v>
      </c>
      <c r="BC30" s="1">
        <f ca="1">SUMIFS(RepP!30:30,RepP!$6:$6,BC$6)</f>
        <v>649854.74</v>
      </c>
      <c r="BD30" s="1">
        <f ca="1">SUMIFS(RepF!30:30,RepF!$6:$6,BD$6)</f>
        <v>659140.34999999986</v>
      </c>
      <c r="BE30" s="60">
        <f t="shared" ca="1" si="56"/>
        <v>1.4288747051379313E-2</v>
      </c>
      <c r="BF30" s="1">
        <f ca="1">SUMIFS(RepP!30:30,RepP!$6:$6,BF$6)</f>
        <v>992530.36</v>
      </c>
      <c r="BG30" s="1">
        <f ca="1">SUMIFS(RepF!30:30,RepF!$6:$6,BG$6)</f>
        <v>659140.34999999986</v>
      </c>
      <c r="BH30" s="60">
        <f t="shared" ca="1" si="57"/>
        <v>-0.3358990550173197</v>
      </c>
      <c r="BI30" s="1">
        <f ca="1">SUMIFS(RepP!30:30,RepP!$6:$6,BI$6)</f>
        <v>1113786.6399999999</v>
      </c>
      <c r="BJ30" s="1">
        <f ca="1">SUMIFS(RepF!30:30,RepF!$6:$6,BJ$6)</f>
        <v>1167684.1299999999</v>
      </c>
      <c r="BK30" s="60">
        <f t="shared" ca="1" si="58"/>
        <v>4.8391216112989105E-2</v>
      </c>
      <c r="BL30" s="1">
        <f ca="1">SUMIFS(RepP!30:30,RepP!$6:$6,BL$6)</f>
        <v>1156786.6399999999</v>
      </c>
      <c r="BM30" s="1">
        <f ca="1">SUMIFS(RepF!30:30,RepF!$6:$6,BM$6)</f>
        <v>1224639.44</v>
      </c>
      <c r="BN30" s="60">
        <f t="shared" ca="1" si="59"/>
        <v>5.8656279087040679E-2</v>
      </c>
      <c r="BO30" s="1">
        <f ca="1">SUMIFS(RepP!30:30,RepP!$6:$6,BO$6)</f>
        <v>1156786.6399999999</v>
      </c>
      <c r="BP30" s="1">
        <f ca="1">SUMIFS(RepF!30:30,RepF!$6:$6,BP$6)</f>
        <v>1224639.44</v>
      </c>
      <c r="BQ30" s="60">
        <f t="shared" ca="1" si="60"/>
        <v>5.8656279087040679E-2</v>
      </c>
      <c r="BR30" s="1">
        <f ca="1">SUMIFS(RepP!30:30,RepP!$6:$6,BR$6)</f>
        <v>1156786.6399999999</v>
      </c>
      <c r="BS30" s="1">
        <f ca="1">SUMIFS(RepF!30:30,RepF!$6:$6,BS$6)</f>
        <v>1224639.44</v>
      </c>
      <c r="BT30" s="60">
        <f t="shared" ca="1" si="61"/>
        <v>5.8656279087040679E-2</v>
      </c>
      <c r="BU30" s="1">
        <f ca="1">SUMIFS(RepP!30:30,RepP!$6:$6,BU$6)</f>
        <v>1156786.6399999999</v>
      </c>
      <c r="BV30" s="1">
        <f ca="1">SUMIFS(RepF!30:30,RepF!$6:$6,BV$6)</f>
        <v>1224639.44</v>
      </c>
      <c r="BW30" s="60">
        <f t="shared" ca="1" si="62"/>
        <v>5.8656279087040679E-2</v>
      </c>
      <c r="BX30" s="1">
        <f ca="1">SUMIFS(RepP!30:30,RepP!$6:$6,BX$6)</f>
        <v>1156786.6399999999</v>
      </c>
      <c r="BY30" s="1">
        <f ca="1">SUMIFS(RepF!30:30,RepF!$6:$6,BY$6)</f>
        <v>1224639.44</v>
      </c>
      <c r="BZ30" s="60">
        <f t="shared" ca="1" si="63"/>
        <v>5.8656279087040679E-2</v>
      </c>
    </row>
    <row r="31" spans="9:78" x14ac:dyDescent="0.25">
      <c r="I31" s="22" t="str">
        <f>Items!$E$44</f>
        <v>Незавершенное производство и запасы</v>
      </c>
      <c r="J31" s="1" t="str">
        <f>Items!F51</f>
        <v>Материалы Благоустройство</v>
      </c>
      <c r="Q31" s="15">
        <f>SUMIFS(RepP!31:31,RepP!$6:$6,Q$6)</f>
        <v>0</v>
      </c>
      <c r="R31" s="15">
        <f>SUMIFS(RepF!31:31,RepF!$6:$6,R$6)</f>
        <v>0</v>
      </c>
      <c r="S31" s="69">
        <f t="shared" si="44"/>
        <v>0</v>
      </c>
      <c r="V31" s="1">
        <f>SUMIFS(RepP!31:31,RepP!$6:$6,V$6)</f>
        <v>0</v>
      </c>
      <c r="W31" s="1">
        <f>SUMIFS(RepF!31:31,RepF!$6:$6,W$6)</f>
        <v>0</v>
      </c>
      <c r="X31" s="60">
        <f t="shared" si="45"/>
        <v>0</v>
      </c>
      <c r="Y31" s="46">
        <f ca="1">SUMIFS(RepP!31:31,RepP!$6:$6,Y$6)</f>
        <v>0</v>
      </c>
      <c r="Z31" s="1">
        <f ca="1">SUMIFS(RepF!31:31,RepF!$6:$6,Z$6)</f>
        <v>0</v>
      </c>
      <c r="AA31" s="60">
        <f t="shared" ca="1" si="46"/>
        <v>0</v>
      </c>
      <c r="AB31" s="1">
        <f ca="1">SUMIFS(RepP!31:31,RepP!$6:$6,AB$6)</f>
        <v>0</v>
      </c>
      <c r="AC31" s="1">
        <f ca="1">SUMIFS(RepF!31:31,RepF!$6:$6,AC$6)</f>
        <v>0</v>
      </c>
      <c r="AD31" s="60">
        <f t="shared" ca="1" si="47"/>
        <v>0</v>
      </c>
      <c r="AE31" s="1">
        <f ca="1">SUMIFS(RepP!31:31,RepP!$6:$6,AE$6)</f>
        <v>0</v>
      </c>
      <c r="AF31" s="1">
        <f ca="1">SUMIFS(RepF!31:31,RepF!$6:$6,AF$6)</f>
        <v>0</v>
      </c>
      <c r="AG31" s="60">
        <f t="shared" ca="1" si="48"/>
        <v>0</v>
      </c>
      <c r="AH31" s="1">
        <f ca="1">SUMIFS(RepP!31:31,RepP!$6:$6,AH$6)</f>
        <v>0</v>
      </c>
      <c r="AI31" s="1">
        <f ca="1">SUMIFS(RepF!31:31,RepF!$6:$6,AI$6)</f>
        <v>0</v>
      </c>
      <c r="AJ31" s="60">
        <f t="shared" ca="1" si="49"/>
        <v>0</v>
      </c>
      <c r="AK31" s="1">
        <f ca="1">SUMIFS(RepP!31:31,RepP!$6:$6,AK$6)</f>
        <v>0</v>
      </c>
      <c r="AL31" s="1">
        <f ca="1">SUMIFS(RepF!31:31,RepF!$6:$6,AL$6)</f>
        <v>0</v>
      </c>
      <c r="AM31" s="60">
        <f t="shared" ca="1" si="50"/>
        <v>0</v>
      </c>
      <c r="AN31" s="1">
        <f ca="1">SUMIFS(RepP!31:31,RepP!$6:$6,AN$6)</f>
        <v>0</v>
      </c>
      <c r="AO31" s="1">
        <f ca="1">SUMIFS(RepF!31:31,RepF!$6:$6,AO$6)</f>
        <v>0</v>
      </c>
      <c r="AP31" s="60">
        <f t="shared" ca="1" si="51"/>
        <v>0</v>
      </c>
      <c r="AQ31" s="1">
        <f ca="1">SUMIFS(RepP!31:31,RepP!$6:$6,AQ$6)</f>
        <v>0</v>
      </c>
      <c r="AR31" s="1">
        <f ca="1">SUMIFS(RepF!31:31,RepF!$6:$6,AR$6)</f>
        <v>0</v>
      </c>
      <c r="AS31" s="60">
        <f t="shared" ca="1" si="52"/>
        <v>0</v>
      </c>
      <c r="AT31" s="1">
        <f ca="1">SUMIFS(RepP!31:31,RepP!$6:$6,AT$6)</f>
        <v>0</v>
      </c>
      <c r="AU31" s="1">
        <f ca="1">SUMIFS(RepF!31:31,RepF!$6:$6,AU$6)</f>
        <v>0</v>
      </c>
      <c r="AV31" s="60">
        <f t="shared" ca="1" si="53"/>
        <v>0</v>
      </c>
      <c r="AW31" s="1">
        <f ca="1">SUMIFS(RepP!31:31,RepP!$6:$6,AW$6)</f>
        <v>0</v>
      </c>
      <c r="AX31" s="1">
        <f ca="1">SUMIFS(RepF!31:31,RepF!$6:$6,AX$6)</f>
        <v>0</v>
      </c>
      <c r="AY31" s="60">
        <f t="shared" ca="1" si="54"/>
        <v>0</v>
      </c>
      <c r="AZ31" s="1">
        <f ca="1">SUMIFS(RepP!31:31,RepP!$6:$6,AZ$6)</f>
        <v>0</v>
      </c>
      <c r="BA31" s="1">
        <f ca="1">SUMIFS(RepF!31:31,RepF!$6:$6,BA$6)</f>
        <v>0</v>
      </c>
      <c r="BB31" s="60">
        <f t="shared" ca="1" si="55"/>
        <v>0</v>
      </c>
      <c r="BC31" s="1">
        <f ca="1">SUMIFS(RepP!31:31,RepP!$6:$6,BC$6)</f>
        <v>0</v>
      </c>
      <c r="BD31" s="1">
        <f ca="1">SUMIFS(RepF!31:31,RepF!$6:$6,BD$6)</f>
        <v>0</v>
      </c>
      <c r="BE31" s="60">
        <f t="shared" ca="1" si="56"/>
        <v>0</v>
      </c>
      <c r="BF31" s="1">
        <f ca="1">SUMIFS(RepP!31:31,RepP!$6:$6,BF$6)</f>
        <v>254800</v>
      </c>
      <c r="BG31" s="1">
        <f ca="1">SUMIFS(RepF!31:31,RepF!$6:$6,BG$6)</f>
        <v>0</v>
      </c>
      <c r="BH31" s="60">
        <f t="shared" ca="1" si="57"/>
        <v>-1</v>
      </c>
      <c r="BI31" s="1">
        <f ca="1">SUMIFS(RepP!31:31,RepP!$6:$6,BI$6)</f>
        <v>638013.53</v>
      </c>
      <c r="BJ31" s="1">
        <f ca="1">SUMIFS(RepF!31:31,RepF!$6:$6,BJ$6)</f>
        <v>720264.66999999993</v>
      </c>
      <c r="BK31" s="60">
        <f t="shared" ca="1" si="58"/>
        <v>0.12891754819055309</v>
      </c>
      <c r="BL31" s="1">
        <f ca="1">SUMIFS(RepP!31:31,RepP!$6:$6,BL$6)</f>
        <v>640210.25</v>
      </c>
      <c r="BM31" s="1">
        <f ca="1">SUMIFS(RepF!31:31,RepF!$6:$6,BM$6)</f>
        <v>783226.74999999988</v>
      </c>
      <c r="BN31" s="60">
        <f t="shared" ca="1" si="59"/>
        <v>0.22338989417929483</v>
      </c>
      <c r="BO31" s="1">
        <f ca="1">SUMIFS(RepP!31:31,RepP!$6:$6,BO$6)</f>
        <v>640210.25</v>
      </c>
      <c r="BP31" s="1">
        <f ca="1">SUMIFS(RepF!31:31,RepF!$6:$6,BP$6)</f>
        <v>783226.74999999988</v>
      </c>
      <c r="BQ31" s="60">
        <f t="shared" ca="1" si="60"/>
        <v>0.22338989417929483</v>
      </c>
      <c r="BR31" s="1">
        <f ca="1">SUMIFS(RepP!31:31,RepP!$6:$6,BR$6)</f>
        <v>640210.25</v>
      </c>
      <c r="BS31" s="1">
        <f ca="1">SUMIFS(RepF!31:31,RepF!$6:$6,BS$6)</f>
        <v>783226.74999999988</v>
      </c>
      <c r="BT31" s="60">
        <f t="shared" ca="1" si="61"/>
        <v>0.22338989417929483</v>
      </c>
      <c r="BU31" s="1">
        <f ca="1">SUMIFS(RepP!31:31,RepP!$6:$6,BU$6)</f>
        <v>640210.25</v>
      </c>
      <c r="BV31" s="1">
        <f ca="1">SUMIFS(RepF!31:31,RepF!$6:$6,BV$6)</f>
        <v>783226.74999999988</v>
      </c>
      <c r="BW31" s="60">
        <f t="shared" ca="1" si="62"/>
        <v>0.22338989417929483</v>
      </c>
      <c r="BX31" s="1">
        <f ca="1">SUMIFS(RepP!31:31,RepP!$6:$6,BX$6)</f>
        <v>640210.25</v>
      </c>
      <c r="BY31" s="1">
        <f ca="1">SUMIFS(RepF!31:31,RepF!$6:$6,BY$6)</f>
        <v>783226.74999999988</v>
      </c>
      <c r="BZ31" s="60">
        <f t="shared" ca="1" si="63"/>
        <v>0.22338989417929483</v>
      </c>
    </row>
    <row r="32" spans="9:78" x14ac:dyDescent="0.25">
      <c r="I32" s="22" t="str">
        <f>Items!$E$44</f>
        <v>Незавершенное производство и запасы</v>
      </c>
      <c r="J32" s="1" t="str">
        <f>Items!F52</f>
        <v>Монтаж фундамента</v>
      </c>
      <c r="Q32" s="15">
        <f>SUMIFS(RepP!32:32,RepP!$6:$6,Q$6)</f>
        <v>0</v>
      </c>
      <c r="R32" s="15">
        <f>SUMIFS(RepF!32:32,RepF!$6:$6,R$6)</f>
        <v>0</v>
      </c>
      <c r="S32" s="69">
        <f t="shared" si="44"/>
        <v>0</v>
      </c>
      <c r="V32" s="1">
        <f>SUMIFS(RepP!32:32,RepP!$6:$6,V$6)</f>
        <v>0</v>
      </c>
      <c r="W32" s="1">
        <f>SUMIFS(RepF!32:32,RepF!$6:$6,W$6)</f>
        <v>0</v>
      </c>
      <c r="X32" s="60">
        <f t="shared" si="45"/>
        <v>0</v>
      </c>
      <c r="Y32" s="46">
        <f ca="1">SUMIFS(RepP!32:32,RepP!$6:$6,Y$6)</f>
        <v>0</v>
      </c>
      <c r="Z32" s="1">
        <f ca="1">SUMIFS(RepF!32:32,RepF!$6:$6,Z$6)</f>
        <v>0</v>
      </c>
      <c r="AA32" s="60">
        <f t="shared" ca="1" si="46"/>
        <v>0</v>
      </c>
      <c r="AB32" s="1">
        <f ca="1">SUMIFS(RepP!32:32,RepP!$6:$6,AB$6)</f>
        <v>256680</v>
      </c>
      <c r="AC32" s="1">
        <f ca="1">SUMIFS(RepF!32:32,RepF!$6:$6,AC$6)</f>
        <v>0</v>
      </c>
      <c r="AD32" s="60">
        <f t="shared" ca="1" si="47"/>
        <v>-1</v>
      </c>
      <c r="AE32" s="1">
        <f ca="1">SUMIFS(RepP!32:32,RepP!$6:$6,AE$6)</f>
        <v>570994</v>
      </c>
      <c r="AF32" s="1">
        <f ca="1">SUMIFS(RepF!32:32,RepF!$6:$6,AF$6)</f>
        <v>270630</v>
      </c>
      <c r="AG32" s="60">
        <f t="shared" ca="1" si="48"/>
        <v>-0.52603705117742039</v>
      </c>
      <c r="AH32" s="1">
        <f ca="1">SUMIFS(RepP!32:32,RepP!$6:$6,AH$6)</f>
        <v>570994</v>
      </c>
      <c r="AI32" s="1">
        <f ca="1">SUMIFS(RepF!32:32,RepF!$6:$6,AI$6)</f>
        <v>595306</v>
      </c>
      <c r="AJ32" s="60">
        <f t="shared" ca="1" si="49"/>
        <v>4.2578380858642996E-2</v>
      </c>
      <c r="AK32" s="1">
        <f ca="1">SUMIFS(RepP!32:32,RepP!$6:$6,AK$6)</f>
        <v>570994</v>
      </c>
      <c r="AL32" s="1">
        <f ca="1">SUMIFS(RepF!32:32,RepF!$6:$6,AL$6)</f>
        <v>595306</v>
      </c>
      <c r="AM32" s="60">
        <f t="shared" ca="1" si="50"/>
        <v>4.2578380858642996E-2</v>
      </c>
      <c r="AN32" s="1">
        <f ca="1">SUMIFS(RepP!32:32,RepP!$6:$6,AN$6)</f>
        <v>570994</v>
      </c>
      <c r="AO32" s="1">
        <f ca="1">SUMIFS(RepF!32:32,RepF!$6:$6,AO$6)</f>
        <v>-940368.68599999999</v>
      </c>
      <c r="AP32" s="60">
        <f t="shared" ca="1" si="51"/>
        <v>-2.6468976661751262</v>
      </c>
      <c r="AQ32" s="1">
        <f ca="1">SUMIFS(RepP!32:32,RepP!$6:$6,AQ$6)</f>
        <v>570994</v>
      </c>
      <c r="AR32" s="1">
        <f ca="1">SUMIFS(RepF!32:32,RepF!$6:$6,AR$6)</f>
        <v>-940368.68599999999</v>
      </c>
      <c r="AS32" s="60">
        <f t="shared" ca="1" si="52"/>
        <v>-2.6468976661751262</v>
      </c>
      <c r="AT32" s="1">
        <f ca="1">SUMIFS(RepP!32:32,RepP!$6:$6,AT$6)</f>
        <v>670271.48</v>
      </c>
      <c r="AU32" s="1">
        <f ca="1">SUMIFS(RepF!32:32,RepF!$6:$6,AU$6)</f>
        <v>-940368.68599999999</v>
      </c>
      <c r="AV32" s="60">
        <f t="shared" ca="1" si="53"/>
        <v>-2.4029668784355858</v>
      </c>
      <c r="AW32" s="1">
        <f ca="1">SUMIFS(RepP!32:32,RepP!$6:$6,AW$6)</f>
        <v>1488194.5799999998</v>
      </c>
      <c r="AX32" s="1">
        <f ca="1">SUMIFS(RepF!32:32,RepF!$6:$6,AX$6)</f>
        <v>-497958.79599999997</v>
      </c>
      <c r="AY32" s="60">
        <f t="shared" ca="1" si="54"/>
        <v>-1.3346059733667353</v>
      </c>
      <c r="AZ32" s="1">
        <f ca="1">SUMIFS(RepP!32:32,RepP!$6:$6,AZ$6)</f>
        <v>1698165.7699999998</v>
      </c>
      <c r="BA32" s="1">
        <f ca="1">SUMIFS(RepF!32:32,RepF!$6:$6,BA$6)</f>
        <v>187966.20400000003</v>
      </c>
      <c r="BB32" s="60">
        <f t="shared" ca="1" si="55"/>
        <v>-0.88931221714591491</v>
      </c>
      <c r="BC32" s="1">
        <f ca="1">SUMIFS(RepP!32:32,RepP!$6:$6,BC$6)</f>
        <v>1815015.5099999998</v>
      </c>
      <c r="BD32" s="1">
        <f ca="1">SUMIFS(RepF!32:32,RepF!$6:$6,BD$6)</f>
        <v>239283.90400000004</v>
      </c>
      <c r="BE32" s="60">
        <f t="shared" ca="1" si="56"/>
        <v>-0.86816426488829279</v>
      </c>
      <c r="BF32" s="1">
        <f ca="1">SUMIFS(RepP!32:32,RepP!$6:$6,BF$6)</f>
        <v>2403275.5099999998</v>
      </c>
      <c r="BG32" s="1">
        <f ca="1">SUMIFS(RepF!32:32,RepF!$6:$6,BG$6)</f>
        <v>367481.03400000004</v>
      </c>
      <c r="BH32" s="60">
        <f t="shared" ca="1" si="57"/>
        <v>-0.84709159125913114</v>
      </c>
      <c r="BI32" s="1">
        <f ca="1">SUMIFS(RepP!32:32,RepP!$6:$6,BI$6)</f>
        <v>3397557.9799999995</v>
      </c>
      <c r="BJ32" s="1">
        <f ca="1">SUMIFS(RepF!32:32,RepF!$6:$6,BJ$6)</f>
        <v>1226973.534</v>
      </c>
      <c r="BK32" s="60">
        <f t="shared" ca="1" si="58"/>
        <v>-0.63886604990328966</v>
      </c>
      <c r="BL32" s="1">
        <f ca="1">SUMIFS(RepP!32:32,RepP!$6:$6,BL$6)</f>
        <v>3397557.9799999995</v>
      </c>
      <c r="BM32" s="1">
        <f ca="1">SUMIFS(RepF!32:32,RepF!$6:$6,BM$6)</f>
        <v>1832983.8640000001</v>
      </c>
      <c r="BN32" s="60">
        <f t="shared" ca="1" si="59"/>
        <v>-0.46049960742686125</v>
      </c>
      <c r="BO32" s="1">
        <f ca="1">SUMIFS(RepP!32:32,RepP!$6:$6,BO$6)</f>
        <v>3397557.9799999995</v>
      </c>
      <c r="BP32" s="1">
        <f ca="1">SUMIFS(RepF!32:32,RepF!$6:$6,BP$6)</f>
        <v>1832983.8640000001</v>
      </c>
      <c r="BQ32" s="60">
        <f t="shared" ca="1" si="60"/>
        <v>-0.46049960742686125</v>
      </c>
      <c r="BR32" s="1">
        <f ca="1">SUMIFS(RepP!32:32,RepP!$6:$6,BR$6)</f>
        <v>3397557.9799999995</v>
      </c>
      <c r="BS32" s="1">
        <f ca="1">SUMIFS(RepF!32:32,RepF!$6:$6,BS$6)</f>
        <v>1832983.8640000001</v>
      </c>
      <c r="BT32" s="60">
        <f t="shared" ca="1" si="61"/>
        <v>-0.46049960742686125</v>
      </c>
      <c r="BU32" s="1">
        <f ca="1">SUMIFS(RepP!32:32,RepP!$6:$6,BU$6)</f>
        <v>3397557.9799999995</v>
      </c>
      <c r="BV32" s="1">
        <f ca="1">SUMIFS(RepF!32:32,RepF!$6:$6,BV$6)</f>
        <v>1832983.8640000001</v>
      </c>
      <c r="BW32" s="60">
        <f t="shared" ca="1" si="62"/>
        <v>-0.46049960742686125</v>
      </c>
      <c r="BX32" s="1">
        <f ca="1">SUMIFS(RepP!32:32,RepP!$6:$6,BX$6)</f>
        <v>3397557.9799999995</v>
      </c>
      <c r="BY32" s="1">
        <f ca="1">SUMIFS(RepF!32:32,RepF!$6:$6,BY$6)</f>
        <v>1832983.8640000001</v>
      </c>
      <c r="BZ32" s="60">
        <f t="shared" ca="1" si="63"/>
        <v>-0.46049960742686125</v>
      </c>
    </row>
    <row r="33" spans="5:78" x14ac:dyDescent="0.25">
      <c r="I33" s="22" t="str">
        <f>Items!$E$44</f>
        <v>Незавершенное производство и запасы</v>
      </c>
      <c r="J33" s="1" t="str">
        <f>Items!F53</f>
        <v>Монтаж Коробки</v>
      </c>
      <c r="Q33" s="15">
        <f>SUMIFS(RepP!33:33,RepP!$6:$6,Q$6)</f>
        <v>0</v>
      </c>
      <c r="R33" s="15">
        <f>SUMIFS(RepF!33:33,RepF!$6:$6,R$6)</f>
        <v>0</v>
      </c>
      <c r="S33" s="69">
        <f t="shared" si="44"/>
        <v>0</v>
      </c>
      <c r="V33" s="1">
        <f>SUMIFS(RepP!33:33,RepP!$6:$6,V$6)</f>
        <v>0</v>
      </c>
      <c r="W33" s="1">
        <f>SUMIFS(RepF!33:33,RepF!$6:$6,W$6)</f>
        <v>0</v>
      </c>
      <c r="X33" s="60">
        <f t="shared" si="45"/>
        <v>0</v>
      </c>
      <c r="Y33" s="46">
        <f ca="1">SUMIFS(RepP!33:33,RepP!$6:$6,Y$6)</f>
        <v>0</v>
      </c>
      <c r="Z33" s="1">
        <f ca="1">SUMIFS(RepF!33:33,RepF!$6:$6,Z$6)</f>
        <v>0</v>
      </c>
      <c r="AA33" s="60">
        <f t="shared" ca="1" si="46"/>
        <v>0</v>
      </c>
      <c r="AB33" s="1">
        <f ca="1">SUMIFS(RepP!33:33,RepP!$6:$6,AB$6)</f>
        <v>0</v>
      </c>
      <c r="AC33" s="1">
        <f ca="1">SUMIFS(RepF!33:33,RepF!$6:$6,AC$6)</f>
        <v>0</v>
      </c>
      <c r="AD33" s="60">
        <f t="shared" ca="1" si="47"/>
        <v>0</v>
      </c>
      <c r="AE33" s="1">
        <f ca="1">SUMIFS(RepP!33:33,RepP!$6:$6,AE$6)</f>
        <v>23940</v>
      </c>
      <c r="AF33" s="1">
        <f ca="1">SUMIFS(RepF!33:33,RepF!$6:$6,AF$6)</f>
        <v>0</v>
      </c>
      <c r="AG33" s="60">
        <f t="shared" ca="1" si="48"/>
        <v>-1</v>
      </c>
      <c r="AH33" s="1">
        <f ca="1">SUMIFS(RepP!33:33,RepP!$6:$6,AH$6)</f>
        <v>272214</v>
      </c>
      <c r="AI33" s="1">
        <f ca="1">SUMIFS(RepF!33:33,RepF!$6:$6,AI$6)</f>
        <v>167878</v>
      </c>
      <c r="AJ33" s="60">
        <f t="shared" ca="1" si="49"/>
        <v>-0.38328667886295342</v>
      </c>
      <c r="AK33" s="1">
        <f ca="1">SUMIFS(RepP!33:33,RepP!$6:$6,AK$6)</f>
        <v>438454</v>
      </c>
      <c r="AL33" s="1">
        <f ca="1">SUMIFS(RepF!33:33,RepF!$6:$6,AL$6)</f>
        <v>336488</v>
      </c>
      <c r="AM33" s="60">
        <f t="shared" ca="1" si="50"/>
        <v>-0.23255803345390852</v>
      </c>
      <c r="AN33" s="1">
        <f ca="1">SUMIFS(RepP!33:33,RepP!$6:$6,AN$6)</f>
        <v>884851.3</v>
      </c>
      <c r="AO33" s="1">
        <f ca="1">SUMIFS(RepF!33:33,RepF!$6:$6,AO$6)</f>
        <v>698129</v>
      </c>
      <c r="AP33" s="60">
        <f t="shared" ca="1" si="51"/>
        <v>-0.21102110603216612</v>
      </c>
      <c r="AQ33" s="1">
        <f ca="1">SUMIFS(RepP!33:33,RepP!$6:$6,AQ$6)</f>
        <v>1227365.05</v>
      </c>
      <c r="AR33" s="1">
        <f ca="1">SUMIFS(RepF!33:33,RepF!$6:$6,AR$6)</f>
        <v>1255241.05</v>
      </c>
      <c r="AS33" s="60">
        <f t="shared" ca="1" si="52"/>
        <v>2.2712069241339405E-2</v>
      </c>
      <c r="AT33" s="1">
        <f ca="1">SUMIFS(RepP!33:33,RepP!$6:$6,AT$6)</f>
        <v>1227365.05</v>
      </c>
      <c r="AU33" s="1">
        <f ca="1">SUMIFS(RepF!33:33,RepF!$6:$6,AU$6)</f>
        <v>1255241.05</v>
      </c>
      <c r="AV33" s="60">
        <f t="shared" ca="1" si="53"/>
        <v>2.2712069241339405E-2</v>
      </c>
      <c r="AW33" s="1">
        <f ca="1">SUMIFS(RepP!33:33,RepP!$6:$6,AW$6)</f>
        <v>1227365.05</v>
      </c>
      <c r="AX33" s="1">
        <f ca="1">SUMIFS(RepF!33:33,RepF!$6:$6,AX$6)</f>
        <v>1255241.05</v>
      </c>
      <c r="AY33" s="60">
        <f t="shared" ca="1" si="54"/>
        <v>2.2712069241339405E-2</v>
      </c>
      <c r="AZ33" s="1">
        <f ca="1">SUMIFS(RepP!33:33,RepP!$6:$6,AZ$6)</f>
        <v>1536605.55</v>
      </c>
      <c r="BA33" s="1">
        <f ca="1">SUMIFS(RepF!33:33,RepF!$6:$6,BA$6)</f>
        <v>1358594.55</v>
      </c>
      <c r="BB33" s="60">
        <f t="shared" ca="1" si="55"/>
        <v>-0.11584690683955944</v>
      </c>
      <c r="BC33" s="1">
        <f ca="1">SUMIFS(RepP!33:33,RepP!$6:$6,BC$6)</f>
        <v>2496607.5499999998</v>
      </c>
      <c r="BD33" s="1">
        <f ca="1">SUMIFS(RepF!33:33,RepF!$6:$6,BD$6)</f>
        <v>1856844.05</v>
      </c>
      <c r="BE33" s="60">
        <f t="shared" ca="1" si="56"/>
        <v>-0.2562531303728533</v>
      </c>
      <c r="BF33" s="1">
        <f ca="1">SUMIFS(RepP!33:33,RepP!$6:$6,BF$6)</f>
        <v>2931057.55</v>
      </c>
      <c r="BG33" s="1">
        <f ca="1">SUMIFS(RepF!33:33,RepF!$6:$6,BG$6)</f>
        <v>3071156.55</v>
      </c>
      <c r="BH33" s="60">
        <f t="shared" ca="1" si="57"/>
        <v>4.7798106181845532E-2</v>
      </c>
      <c r="BI33" s="1">
        <f ca="1">SUMIFS(RepP!33:33,RepP!$6:$6,BI$6)</f>
        <v>3019857.55</v>
      </c>
      <c r="BJ33" s="1">
        <f ca="1">SUMIFS(RepF!33:33,RepF!$6:$6,BJ$6)</f>
        <v>3154456.55</v>
      </c>
      <c r="BK33" s="60">
        <f t="shared" ca="1" si="58"/>
        <v>4.4571307676416726E-2</v>
      </c>
      <c r="BL33" s="1">
        <f ca="1">SUMIFS(RepP!33:33,RepP!$6:$6,BL$6)</f>
        <v>3144157.55</v>
      </c>
      <c r="BM33" s="1">
        <f ca="1">SUMIFS(RepF!33:33,RepF!$6:$6,BM$6)</f>
        <v>3386956.55</v>
      </c>
      <c r="BN33" s="60">
        <f t="shared" ca="1" si="59"/>
        <v>7.7222275327774217E-2</v>
      </c>
      <c r="BO33" s="1">
        <f ca="1">SUMIFS(RepP!33:33,RepP!$6:$6,BO$6)</f>
        <v>3144157.55</v>
      </c>
      <c r="BP33" s="1">
        <f ca="1">SUMIFS(RepF!33:33,RepF!$6:$6,BP$6)</f>
        <v>3386956.55</v>
      </c>
      <c r="BQ33" s="60">
        <f t="shared" ca="1" si="60"/>
        <v>7.7222275327774217E-2</v>
      </c>
      <c r="BR33" s="1">
        <f ca="1">SUMIFS(RepP!33:33,RepP!$6:$6,BR$6)</f>
        <v>3144157.55</v>
      </c>
      <c r="BS33" s="1">
        <f ca="1">SUMIFS(RepF!33:33,RepF!$6:$6,BS$6)</f>
        <v>3386956.55</v>
      </c>
      <c r="BT33" s="60">
        <f t="shared" ca="1" si="61"/>
        <v>7.7222275327774217E-2</v>
      </c>
      <c r="BU33" s="1">
        <f ca="1">SUMIFS(RepP!33:33,RepP!$6:$6,BU$6)</f>
        <v>3144157.55</v>
      </c>
      <c r="BV33" s="1">
        <f ca="1">SUMIFS(RepF!33:33,RepF!$6:$6,BV$6)</f>
        <v>3386956.55</v>
      </c>
      <c r="BW33" s="60">
        <f t="shared" ca="1" si="62"/>
        <v>7.7222275327774217E-2</v>
      </c>
      <c r="BX33" s="1">
        <f ca="1">SUMIFS(RepP!33:33,RepP!$6:$6,BX$6)</f>
        <v>3144157.55</v>
      </c>
      <c r="BY33" s="1">
        <f ca="1">SUMIFS(RepF!33:33,RepF!$6:$6,BY$6)</f>
        <v>3386956.55</v>
      </c>
      <c r="BZ33" s="60">
        <f t="shared" ca="1" si="63"/>
        <v>7.7222275327774217E-2</v>
      </c>
    </row>
    <row r="34" spans="5:78" x14ac:dyDescent="0.25">
      <c r="I34" s="22" t="str">
        <f>Items!$E$44</f>
        <v>Незавершенное производство и запасы</v>
      </c>
      <c r="J34" s="1" t="str">
        <f>Items!F54</f>
        <v>Монтаж кровли</v>
      </c>
      <c r="Q34" s="15">
        <f>SUMIFS(RepP!34:34,RepP!$6:$6,Q$6)</f>
        <v>0</v>
      </c>
      <c r="R34" s="15">
        <f>SUMIFS(RepF!34:34,RepF!$6:$6,R$6)</f>
        <v>0</v>
      </c>
      <c r="S34" s="69">
        <f t="shared" si="44"/>
        <v>0</v>
      </c>
      <c r="V34" s="1">
        <f>SUMIFS(RepP!34:34,RepP!$6:$6,V$6)</f>
        <v>0</v>
      </c>
      <c r="W34" s="1">
        <f>SUMIFS(RepF!34:34,RepF!$6:$6,W$6)</f>
        <v>0</v>
      </c>
      <c r="X34" s="60">
        <f t="shared" si="45"/>
        <v>0</v>
      </c>
      <c r="Y34" s="46">
        <f ca="1">SUMIFS(RepP!34:34,RepP!$6:$6,Y$6)</f>
        <v>0</v>
      </c>
      <c r="Z34" s="1">
        <f ca="1">SUMIFS(RepF!34:34,RepF!$6:$6,Z$6)</f>
        <v>0</v>
      </c>
      <c r="AA34" s="60">
        <f t="shared" ca="1" si="46"/>
        <v>0</v>
      </c>
      <c r="AB34" s="1">
        <f ca="1">SUMIFS(RepP!34:34,RepP!$6:$6,AB$6)</f>
        <v>0</v>
      </c>
      <c r="AC34" s="1">
        <f ca="1">SUMIFS(RepF!34:34,RepF!$6:$6,AC$6)</f>
        <v>0</v>
      </c>
      <c r="AD34" s="60">
        <f t="shared" ca="1" si="47"/>
        <v>0</v>
      </c>
      <c r="AE34" s="1">
        <f ca="1">SUMIFS(RepP!34:34,RepP!$6:$6,AE$6)</f>
        <v>0</v>
      </c>
      <c r="AF34" s="1">
        <f ca="1">SUMIFS(RepF!34:34,RepF!$6:$6,AF$6)</f>
        <v>0</v>
      </c>
      <c r="AG34" s="60">
        <f t="shared" ca="1" si="48"/>
        <v>0</v>
      </c>
      <c r="AH34" s="1">
        <f ca="1">SUMIFS(RepP!34:34,RepP!$6:$6,AH$6)</f>
        <v>0</v>
      </c>
      <c r="AI34" s="1">
        <f ca="1">SUMIFS(RepF!34:34,RepF!$6:$6,AI$6)</f>
        <v>0</v>
      </c>
      <c r="AJ34" s="60">
        <f t="shared" ca="1" si="49"/>
        <v>0</v>
      </c>
      <c r="AK34" s="1">
        <f ca="1">SUMIFS(RepP!34:34,RepP!$6:$6,AK$6)</f>
        <v>17434</v>
      </c>
      <c r="AL34" s="1">
        <f ca="1">SUMIFS(RepF!34:34,RepF!$6:$6,AL$6)</f>
        <v>0</v>
      </c>
      <c r="AM34" s="60">
        <f t="shared" ca="1" si="50"/>
        <v>-1</v>
      </c>
      <c r="AN34" s="1">
        <f ca="1">SUMIFS(RepP!34:34,RepP!$6:$6,AN$6)</f>
        <v>187154.6</v>
      </c>
      <c r="AO34" s="1">
        <f ca="1">SUMIFS(RepF!34:34,RepF!$6:$6,AO$6)</f>
        <v>117565.6</v>
      </c>
      <c r="AP34" s="60">
        <f t="shared" ca="1" si="51"/>
        <v>-0.37182628693069791</v>
      </c>
      <c r="AQ34" s="1">
        <f ca="1">SUMIFS(RepP!34:34,RepP!$6:$6,AQ$6)</f>
        <v>506602.20000000007</v>
      </c>
      <c r="AR34" s="1">
        <f ca="1">SUMIFS(RepF!34:34,RepF!$6:$6,AR$6)</f>
        <v>283469.90000000002</v>
      </c>
      <c r="AS34" s="60">
        <f t="shared" ca="1" si="52"/>
        <v>-0.44044873867503936</v>
      </c>
      <c r="AT34" s="1">
        <f ca="1">SUMIFS(RepP!34:34,RepP!$6:$6,AT$6)</f>
        <v>897951.20000000007</v>
      </c>
      <c r="AU34" s="1">
        <f ca="1">SUMIFS(RepF!34:34,RepF!$6:$6,AU$6)</f>
        <v>600389.44999999995</v>
      </c>
      <c r="AV34" s="60">
        <f t="shared" ca="1" si="53"/>
        <v>-0.33137853148367091</v>
      </c>
      <c r="AW34" s="1">
        <f ca="1">SUMIFS(RepP!34:34,RepP!$6:$6,AW$6)</f>
        <v>897951.20000000007</v>
      </c>
      <c r="AX34" s="1">
        <f ca="1">SUMIFS(RepF!34:34,RepF!$6:$6,AX$6)</f>
        <v>939194.95</v>
      </c>
      <c r="AY34" s="60">
        <f t="shared" ca="1" si="54"/>
        <v>4.5930948140611515E-2</v>
      </c>
      <c r="AZ34" s="1">
        <f ca="1">SUMIFS(RepP!34:34,RepP!$6:$6,AZ$6)</f>
        <v>897951.20000000007</v>
      </c>
      <c r="BA34" s="1">
        <f ca="1">SUMIFS(RepF!34:34,RepF!$6:$6,BA$6)</f>
        <v>939194.95</v>
      </c>
      <c r="BB34" s="60">
        <f t="shared" ca="1" si="55"/>
        <v>4.5930948140611515E-2</v>
      </c>
      <c r="BC34" s="1">
        <f ca="1">SUMIFS(RepP!34:34,RepP!$6:$6,BC$6)</f>
        <v>915579.20000000007</v>
      </c>
      <c r="BD34" s="1">
        <f ca="1">SUMIFS(RepF!34:34,RepF!$6:$6,BD$6)</f>
        <v>939194.95</v>
      </c>
      <c r="BE34" s="60">
        <f t="shared" ca="1" si="56"/>
        <v>2.5793235582459585E-2</v>
      </c>
      <c r="BF34" s="1">
        <f ca="1">SUMIFS(RepP!34:34,RepP!$6:$6,BF$6)</f>
        <v>1323577.7000000002</v>
      </c>
      <c r="BG34" s="1">
        <f ca="1">SUMIFS(RepF!34:34,RepF!$6:$6,BG$6)</f>
        <v>1169189.45</v>
      </c>
      <c r="BH34" s="60">
        <f t="shared" ca="1" si="57"/>
        <v>-0.11664464428495601</v>
      </c>
      <c r="BI34" s="1">
        <f ca="1">SUMIFS(RepP!34:34,RepP!$6:$6,BI$6)</f>
        <v>1923853.4800000002</v>
      </c>
      <c r="BJ34" s="1">
        <f ca="1">SUMIFS(RepF!34:34,RepF!$6:$6,BJ$6)</f>
        <v>1561574.95</v>
      </c>
      <c r="BK34" s="60">
        <f t="shared" ca="1" si="58"/>
        <v>-0.18830879470093545</v>
      </c>
      <c r="BL34" s="1">
        <f ca="1">SUMIFS(RepP!34:34,RepP!$6:$6,BL$6)</f>
        <v>2030745.9800000002</v>
      </c>
      <c r="BM34" s="1">
        <f ca="1">SUMIFS(RepF!34:34,RepF!$6:$6,BM$6)</f>
        <v>2102552.4699999997</v>
      </c>
      <c r="BN34" s="60">
        <f t="shared" ca="1" si="59"/>
        <v>3.5359661280727747E-2</v>
      </c>
      <c r="BO34" s="1">
        <f ca="1">SUMIFS(RepP!34:34,RepP!$6:$6,BO$6)</f>
        <v>2030745.9800000002</v>
      </c>
      <c r="BP34" s="1">
        <f ca="1">SUMIFS(RepF!34:34,RepF!$6:$6,BP$6)</f>
        <v>2102552.4699999997</v>
      </c>
      <c r="BQ34" s="60">
        <f t="shared" ca="1" si="60"/>
        <v>3.5359661280727747E-2</v>
      </c>
      <c r="BR34" s="1">
        <f ca="1">SUMIFS(RepP!34:34,RepP!$6:$6,BR$6)</f>
        <v>2030745.9800000002</v>
      </c>
      <c r="BS34" s="1">
        <f ca="1">SUMIFS(RepF!34:34,RepF!$6:$6,BS$6)</f>
        <v>2102552.4699999997</v>
      </c>
      <c r="BT34" s="60">
        <f t="shared" ca="1" si="61"/>
        <v>3.5359661280727747E-2</v>
      </c>
      <c r="BU34" s="1">
        <f ca="1">SUMIFS(RepP!34:34,RepP!$6:$6,BU$6)</f>
        <v>2030745.9800000002</v>
      </c>
      <c r="BV34" s="1">
        <f ca="1">SUMIFS(RepF!34:34,RepF!$6:$6,BV$6)</f>
        <v>2102552.4699999997</v>
      </c>
      <c r="BW34" s="60">
        <f t="shared" ca="1" si="62"/>
        <v>3.5359661280727747E-2</v>
      </c>
      <c r="BX34" s="1">
        <f ca="1">SUMIFS(RepP!34:34,RepP!$6:$6,BX$6)</f>
        <v>2030745.9800000002</v>
      </c>
      <c r="BY34" s="1">
        <f ca="1">SUMIFS(RepF!34:34,RepF!$6:$6,BY$6)</f>
        <v>2102552.4699999997</v>
      </c>
      <c r="BZ34" s="60">
        <f t="shared" ca="1" si="63"/>
        <v>3.5359661280727747E-2</v>
      </c>
    </row>
    <row r="35" spans="5:78" x14ac:dyDescent="0.25">
      <c r="I35" s="22" t="str">
        <f>Items!$E$44</f>
        <v>Незавершенное производство и запасы</v>
      </c>
      <c r="J35" s="1" t="str">
        <f>Items!F55</f>
        <v>Монтаж окон</v>
      </c>
      <c r="Q35" s="15">
        <f>SUMIFS(RepP!35:35,RepP!$6:$6,Q$6)</f>
        <v>0</v>
      </c>
      <c r="R35" s="15">
        <f>SUMIFS(RepF!35:35,RepF!$6:$6,R$6)</f>
        <v>0</v>
      </c>
      <c r="S35" s="69">
        <f t="shared" si="44"/>
        <v>0</v>
      </c>
      <c r="V35" s="1">
        <f>SUMIFS(RepP!35:35,RepP!$6:$6,V$6)</f>
        <v>0</v>
      </c>
      <c r="W35" s="1">
        <f>SUMIFS(RepF!35:35,RepF!$6:$6,W$6)</f>
        <v>0</v>
      </c>
      <c r="X35" s="60">
        <f t="shared" si="45"/>
        <v>0</v>
      </c>
      <c r="Y35" s="46">
        <f ca="1">SUMIFS(RepP!35:35,RepP!$6:$6,Y$6)</f>
        <v>0</v>
      </c>
      <c r="Z35" s="1">
        <f ca="1">SUMIFS(RepF!35:35,RepF!$6:$6,Z$6)</f>
        <v>0</v>
      </c>
      <c r="AA35" s="60">
        <f t="shared" ca="1" si="46"/>
        <v>0</v>
      </c>
      <c r="AB35" s="1">
        <f ca="1">SUMIFS(RepP!35:35,RepP!$6:$6,AB$6)</f>
        <v>0</v>
      </c>
      <c r="AC35" s="1">
        <f ca="1">SUMIFS(RepF!35:35,RepF!$6:$6,AC$6)</f>
        <v>0</v>
      </c>
      <c r="AD35" s="60">
        <f t="shared" ca="1" si="47"/>
        <v>0</v>
      </c>
      <c r="AE35" s="1">
        <f ca="1">SUMIFS(RepP!35:35,RepP!$6:$6,AE$6)</f>
        <v>0</v>
      </c>
      <c r="AF35" s="1">
        <f ca="1">SUMIFS(RepF!35:35,RepF!$6:$6,AF$6)</f>
        <v>0</v>
      </c>
      <c r="AG35" s="60">
        <f t="shared" ca="1" si="48"/>
        <v>0</v>
      </c>
      <c r="AH35" s="1">
        <f ca="1">SUMIFS(RepP!35:35,RepP!$6:$6,AH$6)</f>
        <v>0</v>
      </c>
      <c r="AI35" s="1">
        <f ca="1">SUMIFS(RepF!35:35,RepF!$6:$6,AI$6)</f>
        <v>0</v>
      </c>
      <c r="AJ35" s="60">
        <f t="shared" ca="1" si="49"/>
        <v>0</v>
      </c>
      <c r="AK35" s="1">
        <f ca="1">SUMIFS(RepP!35:35,RepP!$6:$6,AK$6)</f>
        <v>0</v>
      </c>
      <c r="AL35" s="1">
        <f ca="1">SUMIFS(RepF!35:35,RepF!$6:$6,AL$6)</f>
        <v>0</v>
      </c>
      <c r="AM35" s="60">
        <f t="shared" ca="1" si="50"/>
        <v>0</v>
      </c>
      <c r="AN35" s="1">
        <f ca="1">SUMIFS(RepP!35:35,RepP!$6:$6,AN$6)</f>
        <v>0</v>
      </c>
      <c r="AO35" s="1">
        <f ca="1">SUMIFS(RepF!35:35,RepF!$6:$6,AO$6)</f>
        <v>0</v>
      </c>
      <c r="AP35" s="60">
        <f t="shared" ca="1" si="51"/>
        <v>0</v>
      </c>
      <c r="AQ35" s="1">
        <f ca="1">SUMIFS(RepP!35:35,RepP!$6:$6,AQ$6)</f>
        <v>46650</v>
      </c>
      <c r="AR35" s="1">
        <f ca="1">SUMIFS(RepF!35:35,RepF!$6:$6,AR$6)</f>
        <v>0</v>
      </c>
      <c r="AS35" s="60">
        <f t="shared" ca="1" si="52"/>
        <v>-1</v>
      </c>
      <c r="AT35" s="1">
        <f ca="1">SUMIFS(RepP!35:35,RepP!$6:$6,AT$6)</f>
        <v>46650</v>
      </c>
      <c r="AU35" s="1">
        <f ca="1">SUMIFS(RepF!35:35,RepF!$6:$6,AU$6)</f>
        <v>50150</v>
      </c>
      <c r="AV35" s="60">
        <f t="shared" ca="1" si="53"/>
        <v>7.5026795284030015E-2</v>
      </c>
      <c r="AW35" s="1">
        <f ca="1">SUMIFS(RepP!35:35,RepP!$6:$6,AW$6)</f>
        <v>46650</v>
      </c>
      <c r="AX35" s="1">
        <f ca="1">SUMIFS(RepF!35:35,RepF!$6:$6,AX$6)</f>
        <v>50150</v>
      </c>
      <c r="AY35" s="60">
        <f t="shared" ca="1" si="54"/>
        <v>7.5026795284030015E-2</v>
      </c>
      <c r="AZ35" s="1">
        <f ca="1">SUMIFS(RepP!35:35,RepP!$6:$6,AZ$6)</f>
        <v>46650</v>
      </c>
      <c r="BA35" s="1">
        <f ca="1">SUMIFS(RepF!35:35,RepF!$6:$6,BA$6)</f>
        <v>50150</v>
      </c>
      <c r="BB35" s="60">
        <f t="shared" ca="1" si="55"/>
        <v>7.5026795284030015E-2</v>
      </c>
      <c r="BC35" s="1">
        <f ca="1">SUMIFS(RepP!35:35,RepP!$6:$6,BC$6)</f>
        <v>46650</v>
      </c>
      <c r="BD35" s="1">
        <f ca="1">SUMIFS(RepF!35:35,RepF!$6:$6,BD$6)</f>
        <v>50150</v>
      </c>
      <c r="BE35" s="60">
        <f t="shared" ca="1" si="56"/>
        <v>7.5026795284030015E-2</v>
      </c>
      <c r="BF35" s="1">
        <f ca="1">SUMIFS(RepP!35:35,RepP!$6:$6,BF$6)</f>
        <v>91850</v>
      </c>
      <c r="BG35" s="1">
        <f ca="1">SUMIFS(RepF!35:35,RepF!$6:$6,BG$6)</f>
        <v>50150</v>
      </c>
      <c r="BH35" s="60">
        <f t="shared" ca="1" si="57"/>
        <v>-0.45400108873162764</v>
      </c>
      <c r="BI35" s="1">
        <f ca="1">SUMIFS(RepP!35:35,RepP!$6:$6,BI$6)</f>
        <v>91850</v>
      </c>
      <c r="BJ35" s="1">
        <f ca="1">SUMIFS(RepF!35:35,RepF!$6:$6,BJ$6)</f>
        <v>106550</v>
      </c>
      <c r="BK35" s="60">
        <f t="shared" ca="1" si="58"/>
        <v>0.16004354926510614</v>
      </c>
      <c r="BL35" s="1">
        <f ca="1">SUMIFS(RepP!35:35,RepP!$6:$6,BL$6)</f>
        <v>91850</v>
      </c>
      <c r="BM35" s="1">
        <f ca="1">SUMIFS(RepF!35:35,RepF!$6:$6,BM$6)</f>
        <v>106550</v>
      </c>
      <c r="BN35" s="60">
        <f t="shared" ca="1" si="59"/>
        <v>0.16004354926510614</v>
      </c>
      <c r="BO35" s="1">
        <f ca="1">SUMIFS(RepP!35:35,RepP!$6:$6,BO$6)</f>
        <v>91850</v>
      </c>
      <c r="BP35" s="1">
        <f ca="1">SUMIFS(RepF!35:35,RepF!$6:$6,BP$6)</f>
        <v>106550</v>
      </c>
      <c r="BQ35" s="60">
        <f t="shared" ca="1" si="60"/>
        <v>0.16004354926510614</v>
      </c>
      <c r="BR35" s="1">
        <f ca="1">SUMIFS(RepP!35:35,RepP!$6:$6,BR$6)</f>
        <v>91850</v>
      </c>
      <c r="BS35" s="1">
        <f ca="1">SUMIFS(RepF!35:35,RepF!$6:$6,BS$6)</f>
        <v>106550</v>
      </c>
      <c r="BT35" s="60">
        <f t="shared" ca="1" si="61"/>
        <v>0.16004354926510614</v>
      </c>
      <c r="BU35" s="1">
        <f ca="1">SUMIFS(RepP!35:35,RepP!$6:$6,BU$6)</f>
        <v>91850</v>
      </c>
      <c r="BV35" s="1">
        <f ca="1">SUMIFS(RepF!35:35,RepF!$6:$6,BV$6)</f>
        <v>106550</v>
      </c>
      <c r="BW35" s="60">
        <f t="shared" ca="1" si="62"/>
        <v>0.16004354926510614</v>
      </c>
      <c r="BX35" s="1">
        <f ca="1">SUMIFS(RepP!35:35,RepP!$6:$6,BX$6)</f>
        <v>91850</v>
      </c>
      <c r="BY35" s="1">
        <f ca="1">SUMIFS(RepF!35:35,RepF!$6:$6,BY$6)</f>
        <v>106550</v>
      </c>
      <c r="BZ35" s="60">
        <f t="shared" ca="1" si="63"/>
        <v>0.16004354926510614</v>
      </c>
    </row>
    <row r="36" spans="5:78" x14ac:dyDescent="0.25">
      <c r="I36" s="22" t="str">
        <f>Items!$E$44</f>
        <v>Незавершенное производство и запасы</v>
      </c>
      <c r="J36" s="1" t="str">
        <f>Items!F56</f>
        <v>Монтаж Фасада</v>
      </c>
      <c r="Q36" s="15">
        <f>SUMIFS(RepP!36:36,RepP!$6:$6,Q$6)</f>
        <v>0</v>
      </c>
      <c r="R36" s="15">
        <f>SUMIFS(RepF!36:36,RepF!$6:$6,R$6)</f>
        <v>0</v>
      </c>
      <c r="S36" s="69">
        <f t="shared" si="44"/>
        <v>0</v>
      </c>
      <c r="V36" s="1">
        <f>SUMIFS(RepP!36:36,RepP!$6:$6,V$6)</f>
        <v>0</v>
      </c>
      <c r="W36" s="1">
        <f>SUMIFS(RepF!36:36,RepF!$6:$6,W$6)</f>
        <v>0</v>
      </c>
      <c r="X36" s="60">
        <f t="shared" si="45"/>
        <v>0</v>
      </c>
      <c r="Y36" s="46">
        <f ca="1">SUMIFS(RepP!36:36,RepP!$6:$6,Y$6)</f>
        <v>0</v>
      </c>
      <c r="Z36" s="1">
        <f ca="1">SUMIFS(RepF!36:36,RepF!$6:$6,Z$6)</f>
        <v>0</v>
      </c>
      <c r="AA36" s="60">
        <f t="shared" ca="1" si="46"/>
        <v>0</v>
      </c>
      <c r="AB36" s="1">
        <f ca="1">SUMIFS(RepP!36:36,RepP!$6:$6,AB$6)</f>
        <v>0</v>
      </c>
      <c r="AC36" s="1">
        <f ca="1">SUMIFS(RepF!36:36,RepF!$6:$6,AC$6)</f>
        <v>0</v>
      </c>
      <c r="AD36" s="60">
        <f t="shared" ca="1" si="47"/>
        <v>0</v>
      </c>
      <c r="AE36" s="1">
        <f ca="1">SUMIFS(RepP!36:36,RepP!$6:$6,AE$6)</f>
        <v>0</v>
      </c>
      <c r="AF36" s="1">
        <f ca="1">SUMIFS(RepF!36:36,RepF!$6:$6,AF$6)</f>
        <v>0</v>
      </c>
      <c r="AG36" s="60">
        <f t="shared" ca="1" si="48"/>
        <v>0</v>
      </c>
      <c r="AH36" s="1">
        <f ca="1">SUMIFS(RepP!36:36,RepP!$6:$6,AH$6)</f>
        <v>0</v>
      </c>
      <c r="AI36" s="1">
        <f ca="1">SUMIFS(RepF!36:36,RepF!$6:$6,AI$6)</f>
        <v>0</v>
      </c>
      <c r="AJ36" s="60">
        <f t="shared" ca="1" si="49"/>
        <v>0</v>
      </c>
      <c r="AK36" s="1">
        <f ca="1">SUMIFS(RepP!36:36,RepP!$6:$6,AK$6)</f>
        <v>0</v>
      </c>
      <c r="AL36" s="1">
        <f ca="1">SUMIFS(RepF!36:36,RepF!$6:$6,AL$6)</f>
        <v>0</v>
      </c>
      <c r="AM36" s="60">
        <f t="shared" ca="1" si="50"/>
        <v>0</v>
      </c>
      <c r="AN36" s="1">
        <f ca="1">SUMIFS(RepP!36:36,RepP!$6:$6,AN$6)</f>
        <v>0</v>
      </c>
      <c r="AO36" s="1">
        <f ca="1">SUMIFS(RepF!36:36,RepF!$6:$6,AO$6)</f>
        <v>0</v>
      </c>
      <c r="AP36" s="60">
        <f t="shared" ca="1" si="51"/>
        <v>0</v>
      </c>
      <c r="AQ36" s="1">
        <f ca="1">SUMIFS(RepP!36:36,RepP!$6:$6,AQ$6)</f>
        <v>394039.95</v>
      </c>
      <c r="AR36" s="1">
        <f ca="1">SUMIFS(RepF!36:36,RepF!$6:$6,AR$6)</f>
        <v>41350</v>
      </c>
      <c r="AS36" s="60">
        <f t="shared" ca="1" si="52"/>
        <v>-0.89506140176903382</v>
      </c>
      <c r="AT36" s="1">
        <f ca="1">SUMIFS(RepP!36:36,RepP!$6:$6,AT$6)</f>
        <v>829639.67999999993</v>
      </c>
      <c r="AU36" s="1">
        <f ca="1">SUMIFS(RepF!36:36,RepF!$6:$6,AU$6)</f>
        <v>644260.80000000005</v>
      </c>
      <c r="AV36" s="60">
        <f t="shared" ca="1" si="53"/>
        <v>-0.22344505026567665</v>
      </c>
      <c r="AW36" s="1">
        <f ca="1">SUMIFS(RepP!36:36,RepP!$6:$6,AW$6)</f>
        <v>943693.67999999993</v>
      </c>
      <c r="AX36" s="1">
        <f ca="1">SUMIFS(RepF!36:36,RepF!$6:$6,AX$6)</f>
        <v>899493.74</v>
      </c>
      <c r="AY36" s="60">
        <f t="shared" ca="1" si="54"/>
        <v>-4.6837168603269599E-2</v>
      </c>
      <c r="AZ36" s="1">
        <f ca="1">SUMIFS(RepP!36:36,RepP!$6:$6,AZ$6)</f>
        <v>943693.67999999993</v>
      </c>
      <c r="BA36" s="1">
        <f ca="1">SUMIFS(RepF!36:36,RepF!$6:$6,BA$6)</f>
        <v>952565.74</v>
      </c>
      <c r="BB36" s="60">
        <f t="shared" ca="1" si="55"/>
        <v>9.401419324965762E-3</v>
      </c>
      <c r="BC36" s="1">
        <f ca="1">SUMIFS(RepP!36:36,RepP!$6:$6,BC$6)</f>
        <v>943693.67999999993</v>
      </c>
      <c r="BD36" s="1">
        <f ca="1">SUMIFS(RepF!36:36,RepF!$6:$6,BD$6)</f>
        <v>952565.74</v>
      </c>
      <c r="BE36" s="60">
        <f t="shared" ca="1" si="56"/>
        <v>9.401419324965762E-3</v>
      </c>
      <c r="BF36" s="1">
        <f ca="1">SUMIFS(RepP!36:36,RepP!$6:$6,BF$6)</f>
        <v>943693.67999999993</v>
      </c>
      <c r="BG36" s="1">
        <f ca="1">SUMIFS(RepF!36:36,RepF!$6:$6,BG$6)</f>
        <v>952565.74</v>
      </c>
      <c r="BH36" s="60">
        <f t="shared" ca="1" si="57"/>
        <v>9.401419324965762E-3</v>
      </c>
      <c r="BI36" s="1">
        <f ca="1">SUMIFS(RepP!36:36,RepP!$6:$6,BI$6)</f>
        <v>1573886.68</v>
      </c>
      <c r="BJ36" s="1">
        <f ca="1">SUMIFS(RepF!36:36,RepF!$6:$6,BJ$6)</f>
        <v>1255621.74</v>
      </c>
      <c r="BK36" s="60">
        <f t="shared" ca="1" si="58"/>
        <v>-0.2022159181117156</v>
      </c>
      <c r="BL36" s="1">
        <f ca="1">SUMIFS(RepP!36:36,RepP!$6:$6,BL$6)</f>
        <v>1573886.68</v>
      </c>
      <c r="BM36" s="1">
        <f ca="1">SUMIFS(RepF!36:36,RepF!$6:$6,BM$6)</f>
        <v>1466698.74</v>
      </c>
      <c r="BN36" s="60">
        <f t="shared" ca="1" si="59"/>
        <v>-6.8103975567033806E-2</v>
      </c>
      <c r="BO36" s="1">
        <f ca="1">SUMIFS(RepP!36:36,RepP!$6:$6,BO$6)</f>
        <v>1573886.68</v>
      </c>
      <c r="BP36" s="1">
        <f ca="1">SUMIFS(RepF!36:36,RepF!$6:$6,BP$6)</f>
        <v>1466698.74</v>
      </c>
      <c r="BQ36" s="60">
        <f t="shared" ca="1" si="60"/>
        <v>-6.8103975567033806E-2</v>
      </c>
      <c r="BR36" s="1">
        <f ca="1">SUMIFS(RepP!36:36,RepP!$6:$6,BR$6)</f>
        <v>1573886.68</v>
      </c>
      <c r="BS36" s="1">
        <f ca="1">SUMIFS(RepF!36:36,RepF!$6:$6,BS$6)</f>
        <v>1466698.74</v>
      </c>
      <c r="BT36" s="60">
        <f t="shared" ca="1" si="61"/>
        <v>-6.8103975567033806E-2</v>
      </c>
      <c r="BU36" s="1">
        <f ca="1">SUMIFS(RepP!36:36,RepP!$6:$6,BU$6)</f>
        <v>1573886.68</v>
      </c>
      <c r="BV36" s="1">
        <f ca="1">SUMIFS(RepF!36:36,RepF!$6:$6,BV$6)</f>
        <v>1466698.74</v>
      </c>
      <c r="BW36" s="60">
        <f t="shared" ca="1" si="62"/>
        <v>-6.8103975567033806E-2</v>
      </c>
      <c r="BX36" s="1">
        <f ca="1">SUMIFS(RepP!36:36,RepP!$6:$6,BX$6)</f>
        <v>1573886.68</v>
      </c>
      <c r="BY36" s="1">
        <f ca="1">SUMIFS(RepF!36:36,RepF!$6:$6,BY$6)</f>
        <v>1466698.74</v>
      </c>
      <c r="BZ36" s="60">
        <f t="shared" ca="1" si="63"/>
        <v>-6.8103975567033806E-2</v>
      </c>
    </row>
    <row r="37" spans="5:78" x14ac:dyDescent="0.25">
      <c r="I37" s="22" t="str">
        <f>Items!$E$44</f>
        <v>Незавершенное производство и запасы</v>
      </c>
      <c r="J37" s="1" t="str">
        <f>Items!F57</f>
        <v>Монтаж Благоустройства</v>
      </c>
      <c r="Q37" s="15">
        <f>SUMIFS(RepP!37:37,RepP!$6:$6,Q$6)</f>
        <v>0</v>
      </c>
      <c r="R37" s="15">
        <f>SUMIFS(RepF!37:37,RepF!$6:$6,R$6)</f>
        <v>0</v>
      </c>
      <c r="S37" s="69">
        <f t="shared" si="44"/>
        <v>0</v>
      </c>
      <c r="V37" s="1">
        <f>SUMIFS(RepP!37:37,RepP!$6:$6,V$6)</f>
        <v>0</v>
      </c>
      <c r="W37" s="1">
        <f>SUMIFS(RepF!37:37,RepF!$6:$6,W$6)</f>
        <v>0</v>
      </c>
      <c r="X37" s="60">
        <f t="shared" si="45"/>
        <v>0</v>
      </c>
      <c r="Y37" s="46">
        <f ca="1">SUMIFS(RepP!37:37,RepP!$6:$6,Y$6)</f>
        <v>0</v>
      </c>
      <c r="Z37" s="1">
        <f ca="1">SUMIFS(RepF!37:37,RepF!$6:$6,Z$6)</f>
        <v>0</v>
      </c>
      <c r="AA37" s="60">
        <f t="shared" ca="1" si="46"/>
        <v>0</v>
      </c>
      <c r="AB37" s="1">
        <f ca="1">SUMIFS(RepP!37:37,RepP!$6:$6,AB$6)</f>
        <v>0</v>
      </c>
      <c r="AC37" s="1">
        <f ca="1">SUMIFS(RepF!37:37,RepF!$6:$6,AC$6)</f>
        <v>0</v>
      </c>
      <c r="AD37" s="60">
        <f t="shared" ca="1" si="47"/>
        <v>0</v>
      </c>
      <c r="AE37" s="1">
        <f ca="1">SUMIFS(RepP!37:37,RepP!$6:$6,AE$6)</f>
        <v>0</v>
      </c>
      <c r="AF37" s="1">
        <f ca="1">SUMIFS(RepF!37:37,RepF!$6:$6,AF$6)</f>
        <v>0</v>
      </c>
      <c r="AG37" s="60">
        <f t="shared" ca="1" si="48"/>
        <v>0</v>
      </c>
      <c r="AH37" s="1">
        <f ca="1">SUMIFS(RepP!37:37,RepP!$6:$6,AH$6)</f>
        <v>0</v>
      </c>
      <c r="AI37" s="1">
        <f ca="1">SUMIFS(RepF!37:37,RepF!$6:$6,AI$6)</f>
        <v>0</v>
      </c>
      <c r="AJ37" s="60">
        <f t="shared" ca="1" si="49"/>
        <v>0</v>
      </c>
      <c r="AK37" s="1">
        <f ca="1">SUMIFS(RepP!37:37,RepP!$6:$6,AK$6)</f>
        <v>0</v>
      </c>
      <c r="AL37" s="1">
        <f ca="1">SUMIFS(RepF!37:37,RepF!$6:$6,AL$6)</f>
        <v>0</v>
      </c>
      <c r="AM37" s="60">
        <f t="shared" ca="1" si="50"/>
        <v>0</v>
      </c>
      <c r="AN37" s="1">
        <f ca="1">SUMIFS(RepP!37:37,RepP!$6:$6,AN$6)</f>
        <v>0</v>
      </c>
      <c r="AO37" s="1">
        <f ca="1">SUMIFS(RepF!37:37,RepF!$6:$6,AO$6)</f>
        <v>0</v>
      </c>
      <c r="AP37" s="60">
        <f t="shared" ca="1" si="51"/>
        <v>0</v>
      </c>
      <c r="AQ37" s="1">
        <f ca="1">SUMIFS(RepP!37:37,RepP!$6:$6,AQ$6)</f>
        <v>0</v>
      </c>
      <c r="AR37" s="1">
        <f ca="1">SUMIFS(RepF!37:37,RepF!$6:$6,AR$6)</f>
        <v>0</v>
      </c>
      <c r="AS37" s="60">
        <f t="shared" ca="1" si="52"/>
        <v>0</v>
      </c>
      <c r="AT37" s="1">
        <f ca="1">SUMIFS(RepP!37:37,RepP!$6:$6,AT$6)</f>
        <v>0</v>
      </c>
      <c r="AU37" s="1">
        <f ca="1">SUMIFS(RepF!37:37,RepF!$6:$6,AU$6)</f>
        <v>0</v>
      </c>
      <c r="AV37" s="60">
        <f t="shared" ca="1" si="53"/>
        <v>0</v>
      </c>
      <c r="AW37" s="1">
        <f ca="1">SUMIFS(RepP!37:37,RepP!$6:$6,AW$6)</f>
        <v>0</v>
      </c>
      <c r="AX37" s="1">
        <f ca="1">SUMIFS(RepF!37:37,RepF!$6:$6,AX$6)</f>
        <v>0</v>
      </c>
      <c r="AY37" s="60">
        <f t="shared" ca="1" si="54"/>
        <v>0</v>
      </c>
      <c r="AZ37" s="1">
        <f ca="1">SUMIFS(RepP!37:37,RepP!$6:$6,AZ$6)</f>
        <v>0</v>
      </c>
      <c r="BA37" s="1">
        <f ca="1">SUMIFS(RepF!37:37,RepF!$6:$6,BA$6)</f>
        <v>0</v>
      </c>
      <c r="BB37" s="60">
        <f t="shared" ca="1" si="55"/>
        <v>0</v>
      </c>
      <c r="BC37" s="1">
        <f ca="1">SUMIFS(RepP!37:37,RepP!$6:$6,BC$6)</f>
        <v>26026</v>
      </c>
      <c r="BD37" s="1">
        <f ca="1">SUMIFS(RepF!37:37,RepF!$6:$6,BD$6)</f>
        <v>0</v>
      </c>
      <c r="BE37" s="60">
        <f t="shared" ca="1" si="56"/>
        <v>-1</v>
      </c>
      <c r="BF37" s="1">
        <f ca="1">SUMIFS(RepP!37:37,RepP!$6:$6,BF$6)</f>
        <v>26026</v>
      </c>
      <c r="BG37" s="1">
        <f ca="1">SUMIFS(RepF!37:37,RepF!$6:$6,BG$6)</f>
        <v>17108</v>
      </c>
      <c r="BH37" s="60">
        <f t="shared" ca="1" si="57"/>
        <v>-0.34265734265734266</v>
      </c>
      <c r="BI37" s="1">
        <f ca="1">SUMIFS(RepP!37:37,RepP!$6:$6,BI$6)</f>
        <v>226354</v>
      </c>
      <c r="BJ37" s="1">
        <f ca="1">SUMIFS(RepF!37:37,RepF!$6:$6,BJ$6)</f>
        <v>17108</v>
      </c>
      <c r="BK37" s="60">
        <f t="shared" ca="1" si="58"/>
        <v>-0.92441927246702071</v>
      </c>
      <c r="BL37" s="1">
        <f ca="1">SUMIFS(RepP!37:37,RepP!$6:$6,BL$6)</f>
        <v>310994</v>
      </c>
      <c r="BM37" s="1">
        <f ca="1">SUMIFS(RepF!37:37,RepF!$6:$6,BM$6)</f>
        <v>297156</v>
      </c>
      <c r="BN37" s="60">
        <f t="shared" ca="1" si="59"/>
        <v>-4.4496035293285399E-2</v>
      </c>
      <c r="BO37" s="1">
        <f ca="1">SUMIFS(RepP!37:37,RepP!$6:$6,BO$6)</f>
        <v>310994</v>
      </c>
      <c r="BP37" s="1">
        <f ca="1">SUMIFS(RepF!37:37,RepF!$6:$6,BP$6)</f>
        <v>297156</v>
      </c>
      <c r="BQ37" s="60">
        <f t="shared" ca="1" si="60"/>
        <v>-4.4496035293285399E-2</v>
      </c>
      <c r="BR37" s="1">
        <f ca="1">SUMIFS(RepP!37:37,RepP!$6:$6,BR$6)</f>
        <v>310994</v>
      </c>
      <c r="BS37" s="1">
        <f ca="1">SUMIFS(RepF!37:37,RepF!$6:$6,BS$6)</f>
        <v>297156</v>
      </c>
      <c r="BT37" s="60">
        <f t="shared" ca="1" si="61"/>
        <v>-4.4496035293285399E-2</v>
      </c>
      <c r="BU37" s="1">
        <f ca="1">SUMIFS(RepP!37:37,RepP!$6:$6,BU$6)</f>
        <v>310994</v>
      </c>
      <c r="BV37" s="1">
        <f ca="1">SUMIFS(RepF!37:37,RepF!$6:$6,BV$6)</f>
        <v>297156</v>
      </c>
      <c r="BW37" s="60">
        <f t="shared" ca="1" si="62"/>
        <v>-4.4496035293285399E-2</v>
      </c>
      <c r="BX37" s="1">
        <f ca="1">SUMIFS(RepP!37:37,RepP!$6:$6,BX$6)</f>
        <v>310994</v>
      </c>
      <c r="BY37" s="1">
        <f ca="1">SUMIFS(RepF!37:37,RepF!$6:$6,BY$6)</f>
        <v>297156</v>
      </c>
      <c r="BZ37" s="60">
        <f t="shared" ca="1" si="63"/>
        <v>-4.4496035293285399E-2</v>
      </c>
    </row>
    <row r="38" spans="5:78" x14ac:dyDescent="0.25">
      <c r="I38" s="22" t="str">
        <f>Items!$E$44</f>
        <v>Незавершенное производство и запасы</v>
      </c>
      <c r="J38" s="1" t="str">
        <f>Items!F58</f>
        <v>Спец техника</v>
      </c>
      <c r="Q38" s="15">
        <f>SUMIFS(RepP!38:38,RepP!$6:$6,Q$6)</f>
        <v>0</v>
      </c>
      <c r="R38" s="15">
        <f>SUMIFS(RepF!38:38,RepF!$6:$6,R$6)</f>
        <v>0</v>
      </c>
      <c r="S38" s="69">
        <f t="shared" si="44"/>
        <v>0</v>
      </c>
      <c r="V38" s="1">
        <f>SUMIFS(RepP!38:38,RepP!$6:$6,V$6)</f>
        <v>0</v>
      </c>
      <c r="W38" s="1">
        <f>SUMIFS(RepF!38:38,RepF!$6:$6,W$6)</f>
        <v>0</v>
      </c>
      <c r="X38" s="60">
        <f t="shared" si="45"/>
        <v>0</v>
      </c>
      <c r="Y38" s="46">
        <f ca="1">SUMIFS(RepP!38:38,RepP!$6:$6,Y$6)</f>
        <v>0</v>
      </c>
      <c r="Z38" s="1">
        <f ca="1">SUMIFS(RepF!38:38,RepF!$6:$6,Z$6)</f>
        <v>0</v>
      </c>
      <c r="AA38" s="60">
        <f t="shared" ca="1" si="46"/>
        <v>0</v>
      </c>
      <c r="AB38" s="1">
        <f ca="1">SUMIFS(RepP!38:38,RepP!$6:$6,AB$6)</f>
        <v>0</v>
      </c>
      <c r="AC38" s="1">
        <f ca="1">SUMIFS(RepF!38:38,RepF!$6:$6,AC$6)</f>
        <v>0</v>
      </c>
      <c r="AD38" s="60">
        <f t="shared" ca="1" si="47"/>
        <v>0</v>
      </c>
      <c r="AE38" s="1">
        <f ca="1">SUMIFS(RepP!38:38,RepP!$6:$6,AE$6)</f>
        <v>28660</v>
      </c>
      <c r="AF38" s="1">
        <f ca="1">SUMIFS(RepF!38:38,RepF!$6:$6,AF$6)</f>
        <v>0</v>
      </c>
      <c r="AG38" s="60">
        <f t="shared" ca="1" si="48"/>
        <v>-1</v>
      </c>
      <c r="AH38" s="1">
        <f ca="1">SUMIFS(RepP!38:38,RepP!$6:$6,AH$6)</f>
        <v>28660</v>
      </c>
      <c r="AI38" s="1">
        <f ca="1">SUMIFS(RepF!38:38,RepF!$6:$6,AI$6)</f>
        <v>29045</v>
      </c>
      <c r="AJ38" s="60">
        <f t="shared" ca="1" si="49"/>
        <v>1.3433356594556873E-2</v>
      </c>
      <c r="AK38" s="1">
        <f ca="1">SUMIFS(RepP!38:38,RepP!$6:$6,AK$6)</f>
        <v>34920</v>
      </c>
      <c r="AL38" s="1">
        <f ca="1">SUMIFS(RepF!38:38,RepF!$6:$6,AL$6)</f>
        <v>29045</v>
      </c>
      <c r="AM38" s="60">
        <f t="shared" ca="1" si="50"/>
        <v>-0.16824169530355099</v>
      </c>
      <c r="AN38" s="1">
        <f ca="1">SUMIFS(RepP!38:38,RepP!$6:$6,AN$6)</f>
        <v>44120</v>
      </c>
      <c r="AO38" s="1">
        <f ca="1">SUMIFS(RepF!38:38,RepF!$6:$6,AO$6)</f>
        <v>-375882.52399999998</v>
      </c>
      <c r="AP38" s="60">
        <f t="shared" ca="1" si="51"/>
        <v>-9.5195495013599274</v>
      </c>
      <c r="AQ38" s="1">
        <f ca="1">SUMIFS(RepP!38:38,RepP!$6:$6,AQ$6)</f>
        <v>76020</v>
      </c>
      <c r="AR38" s="1">
        <f ca="1">SUMIFS(RepF!38:38,RepF!$6:$6,AR$6)</f>
        <v>-342832.52399999998</v>
      </c>
      <c r="AS38" s="60">
        <f t="shared" ca="1" si="52"/>
        <v>-5.5097674822415152</v>
      </c>
      <c r="AT38" s="1">
        <f ca="1">SUMIFS(RepP!38:38,RepP!$6:$6,AT$6)</f>
        <v>390835.44</v>
      </c>
      <c r="AU38" s="1">
        <f ca="1">SUMIFS(RepF!38:38,RepF!$6:$6,AU$6)</f>
        <v>-318786.02399999998</v>
      </c>
      <c r="AV38" s="60">
        <f t="shared" ca="1" si="53"/>
        <v>-1.8156528077392364</v>
      </c>
      <c r="AW38" s="1">
        <f ca="1">SUMIFS(RepP!38:38,RepP!$6:$6,AW$6)</f>
        <v>573325.11</v>
      </c>
      <c r="AX38" s="1">
        <f ca="1">SUMIFS(RepF!38:38,RepF!$6:$6,AX$6)</f>
        <v>4200.2260000000824</v>
      </c>
      <c r="AY38" s="60">
        <f t="shared" ca="1" si="54"/>
        <v>-0.99267391934045912</v>
      </c>
      <c r="AZ38" s="1">
        <f ca="1">SUMIFS(RepP!38:38,RepP!$6:$6,AZ$6)</f>
        <v>584625.11</v>
      </c>
      <c r="BA38" s="1">
        <f ca="1">SUMIFS(RepF!38:38,RepF!$6:$6,BA$6)</f>
        <v>145442.72600000008</v>
      </c>
      <c r="BB38" s="60">
        <f t="shared" ca="1" si="55"/>
        <v>-0.75122052831428998</v>
      </c>
      <c r="BC38" s="1">
        <f ca="1">SUMIFS(RepP!38:38,RepP!$6:$6,BC$6)</f>
        <v>633651.91999999993</v>
      </c>
      <c r="BD38" s="1">
        <f ca="1">SUMIFS(RepF!38:38,RepF!$6:$6,BD$6)</f>
        <v>145442.72600000008</v>
      </c>
      <c r="BE38" s="60">
        <f t="shared" ca="1" si="56"/>
        <v>-0.7704690518415851</v>
      </c>
      <c r="BF38" s="1">
        <f ca="1">SUMIFS(RepP!38:38,RepP!$6:$6,BF$6)</f>
        <v>896240.5199999999</v>
      </c>
      <c r="BG38" s="1">
        <f ca="1">SUMIFS(RepF!38:38,RepF!$6:$6,BG$6)</f>
        <v>247307.02600000007</v>
      </c>
      <c r="BH38" s="60">
        <f t="shared" ca="1" si="57"/>
        <v>-0.7240617663660196</v>
      </c>
      <c r="BI38" s="1">
        <f ca="1">SUMIFS(RepP!38:38,RepP!$6:$6,BI$6)</f>
        <v>1016320.5199999999</v>
      </c>
      <c r="BJ38" s="1">
        <f ca="1">SUMIFS(RepF!38:38,RepF!$6:$6,BJ$6)</f>
        <v>479726.63600000006</v>
      </c>
      <c r="BK38" s="60">
        <f t="shared" ca="1" si="58"/>
        <v>-0.52797702441351857</v>
      </c>
      <c r="BL38" s="1">
        <f ca="1">SUMIFS(RepP!38:38,RepP!$6:$6,BL$6)</f>
        <v>1022760.5199999999</v>
      </c>
      <c r="BM38" s="1">
        <f ca="1">SUMIFS(RepF!38:38,RepF!$6:$6,BM$6)</f>
        <v>593436.50600000005</v>
      </c>
      <c r="BN38" s="60">
        <f t="shared" ca="1" si="59"/>
        <v>-0.41976983429121795</v>
      </c>
      <c r="BO38" s="1">
        <f ca="1">SUMIFS(RepP!38:38,RepP!$6:$6,BO$6)</f>
        <v>1022760.5199999999</v>
      </c>
      <c r="BP38" s="1">
        <f ca="1">SUMIFS(RepF!38:38,RepF!$6:$6,BP$6)</f>
        <v>593436.50600000005</v>
      </c>
      <c r="BQ38" s="60">
        <f t="shared" ca="1" si="60"/>
        <v>-0.41976983429121795</v>
      </c>
      <c r="BR38" s="1">
        <f ca="1">SUMIFS(RepP!38:38,RepP!$6:$6,BR$6)</f>
        <v>1022760.5199999999</v>
      </c>
      <c r="BS38" s="1">
        <f ca="1">SUMIFS(RepF!38:38,RepF!$6:$6,BS$6)</f>
        <v>593436.50600000005</v>
      </c>
      <c r="BT38" s="60">
        <f t="shared" ca="1" si="61"/>
        <v>-0.41976983429121795</v>
      </c>
      <c r="BU38" s="1">
        <f ca="1">SUMIFS(RepP!38:38,RepP!$6:$6,BU$6)</f>
        <v>1022760.5199999999</v>
      </c>
      <c r="BV38" s="1">
        <f ca="1">SUMIFS(RepF!38:38,RepF!$6:$6,BV$6)</f>
        <v>593436.50600000005</v>
      </c>
      <c r="BW38" s="60">
        <f t="shared" ca="1" si="62"/>
        <v>-0.41976983429121795</v>
      </c>
      <c r="BX38" s="1">
        <f ca="1">SUMIFS(RepP!38:38,RepP!$6:$6,BX$6)</f>
        <v>1022760.5199999999</v>
      </c>
      <c r="BY38" s="1">
        <f ca="1">SUMIFS(RepF!38:38,RepF!$6:$6,BY$6)</f>
        <v>593436.50600000005</v>
      </c>
      <c r="BZ38" s="60">
        <f t="shared" ca="1" si="63"/>
        <v>-0.41976983429121795</v>
      </c>
    </row>
    <row r="39" spans="5:78" x14ac:dyDescent="0.25">
      <c r="I39" s="22" t="str">
        <f>Items!$E$44</f>
        <v>Незавершенное производство и запасы</v>
      </c>
      <c r="J39" s="1" t="str">
        <f>Items!F59</f>
        <v>Общая территория (дорога, ливневка, газ, эл-во)</v>
      </c>
      <c r="Q39" s="15">
        <f>SUMIFS(RepP!39:39,RepP!$6:$6,Q$6)</f>
        <v>0</v>
      </c>
      <c r="R39" s="15">
        <f>SUMIFS(RepF!39:39,RepF!$6:$6,R$6)</f>
        <v>0</v>
      </c>
      <c r="S39" s="69">
        <f t="shared" si="44"/>
        <v>0</v>
      </c>
      <c r="V39" s="1">
        <f>SUMIFS(RepP!39:39,RepP!$6:$6,V$6)</f>
        <v>0</v>
      </c>
      <c r="W39" s="1">
        <f>SUMIFS(RepF!39:39,RepF!$6:$6,W$6)</f>
        <v>0</v>
      </c>
      <c r="X39" s="60">
        <f t="shared" si="45"/>
        <v>0</v>
      </c>
      <c r="Y39" s="46">
        <f ca="1">SUMIFS(RepP!39:39,RepP!$6:$6,Y$6)</f>
        <v>0</v>
      </c>
      <c r="Z39" s="1">
        <f ca="1">SUMIFS(RepF!39:39,RepF!$6:$6,Z$6)</f>
        <v>0</v>
      </c>
      <c r="AA39" s="60">
        <f t="shared" ca="1" si="46"/>
        <v>0</v>
      </c>
      <c r="AB39" s="1">
        <f ca="1">SUMIFS(RepP!39:39,RepP!$6:$6,AB$6)</f>
        <v>0</v>
      </c>
      <c r="AC39" s="1">
        <f ca="1">SUMIFS(RepF!39:39,RepF!$6:$6,AC$6)</f>
        <v>0</v>
      </c>
      <c r="AD39" s="60">
        <f t="shared" ca="1" si="47"/>
        <v>0</v>
      </c>
      <c r="AE39" s="1">
        <f ca="1">SUMIFS(RepP!39:39,RepP!$6:$6,AE$6)</f>
        <v>0</v>
      </c>
      <c r="AF39" s="1">
        <f ca="1">SUMIFS(RepF!39:39,RepF!$6:$6,AF$6)</f>
        <v>0</v>
      </c>
      <c r="AG39" s="60">
        <f t="shared" ca="1" si="48"/>
        <v>0</v>
      </c>
      <c r="AH39" s="1">
        <f ca="1">SUMIFS(RepP!39:39,RepP!$6:$6,AH$6)</f>
        <v>0</v>
      </c>
      <c r="AI39" s="1">
        <f ca="1">SUMIFS(RepF!39:39,RepF!$6:$6,AI$6)</f>
        <v>0</v>
      </c>
      <c r="AJ39" s="60">
        <f t="shared" ca="1" si="49"/>
        <v>0</v>
      </c>
      <c r="AK39" s="1">
        <f ca="1">SUMIFS(RepP!39:39,RepP!$6:$6,AK$6)</f>
        <v>0</v>
      </c>
      <c r="AL39" s="1">
        <f ca="1">SUMIFS(RepF!39:39,RepF!$6:$6,AL$6)</f>
        <v>0</v>
      </c>
      <c r="AM39" s="60">
        <f t="shared" ca="1" si="50"/>
        <v>0</v>
      </c>
      <c r="AN39" s="1">
        <f ca="1">SUMIFS(RepP!39:39,RepP!$6:$6,AN$6)</f>
        <v>0</v>
      </c>
      <c r="AO39" s="1">
        <f ca="1">SUMIFS(RepF!39:39,RepF!$6:$6,AO$6)</f>
        <v>0</v>
      </c>
      <c r="AP39" s="60">
        <f t="shared" ca="1" si="51"/>
        <v>0</v>
      </c>
      <c r="AQ39" s="1">
        <f ca="1">SUMIFS(RepP!39:39,RepP!$6:$6,AQ$6)</f>
        <v>0</v>
      </c>
      <c r="AR39" s="1">
        <f ca="1">SUMIFS(RepF!39:39,RepF!$6:$6,AR$6)</f>
        <v>0</v>
      </c>
      <c r="AS39" s="60">
        <f t="shared" ca="1" si="52"/>
        <v>0</v>
      </c>
      <c r="AT39" s="1">
        <f ca="1">SUMIFS(RepP!39:39,RepP!$6:$6,AT$6)</f>
        <v>0</v>
      </c>
      <c r="AU39" s="1">
        <f ca="1">SUMIFS(RepF!39:39,RepF!$6:$6,AU$6)</f>
        <v>0</v>
      </c>
      <c r="AV39" s="60">
        <f t="shared" ca="1" si="53"/>
        <v>0</v>
      </c>
      <c r="AW39" s="1">
        <f ca="1">SUMIFS(RepP!39:39,RepP!$6:$6,AW$6)</f>
        <v>13570</v>
      </c>
      <c r="AX39" s="1">
        <f ca="1">SUMIFS(RepF!39:39,RepF!$6:$6,AX$6)</f>
        <v>14307.5</v>
      </c>
      <c r="AY39" s="60">
        <f t="shared" ca="1" si="54"/>
        <v>5.434782608695652E-2</v>
      </c>
      <c r="AZ39" s="1">
        <f ca="1">SUMIFS(RepP!39:39,RepP!$6:$6,AZ$6)</f>
        <v>13570</v>
      </c>
      <c r="BA39" s="1">
        <f ca="1">SUMIFS(RepF!39:39,RepF!$6:$6,BA$6)</f>
        <v>14307.5</v>
      </c>
      <c r="BB39" s="60">
        <f t="shared" ca="1" si="55"/>
        <v>5.434782608695652E-2</v>
      </c>
      <c r="BC39" s="1">
        <f ca="1">SUMIFS(RepP!39:39,RepP!$6:$6,BC$6)</f>
        <v>13570</v>
      </c>
      <c r="BD39" s="1">
        <f ca="1">SUMIFS(RepF!39:39,RepF!$6:$6,BD$6)</f>
        <v>14307.5</v>
      </c>
      <c r="BE39" s="60">
        <f t="shared" ca="1" si="56"/>
        <v>5.434782608695652E-2</v>
      </c>
      <c r="BF39" s="1">
        <f ca="1">SUMIFS(RepP!39:39,RepP!$6:$6,BF$6)</f>
        <v>13570</v>
      </c>
      <c r="BG39" s="1">
        <f ca="1">SUMIFS(RepF!39:39,RepF!$6:$6,BG$6)</f>
        <v>14307.5</v>
      </c>
      <c r="BH39" s="60">
        <f t="shared" ca="1" si="57"/>
        <v>5.434782608695652E-2</v>
      </c>
      <c r="BI39" s="1">
        <f ca="1">SUMIFS(RepP!39:39,RepP!$6:$6,BI$6)</f>
        <v>13570</v>
      </c>
      <c r="BJ39" s="1">
        <f ca="1">SUMIFS(RepF!39:39,RepF!$6:$6,BJ$6)</f>
        <v>14307.5</v>
      </c>
      <c r="BK39" s="60">
        <f t="shared" ca="1" si="58"/>
        <v>5.434782608695652E-2</v>
      </c>
      <c r="BL39" s="1">
        <f ca="1">SUMIFS(RepP!39:39,RepP!$6:$6,BL$6)</f>
        <v>13570</v>
      </c>
      <c r="BM39" s="1">
        <f ca="1">SUMIFS(RepF!39:39,RepF!$6:$6,BM$6)</f>
        <v>14307.5</v>
      </c>
      <c r="BN39" s="60">
        <f t="shared" ca="1" si="59"/>
        <v>5.434782608695652E-2</v>
      </c>
      <c r="BO39" s="1">
        <f ca="1">SUMIFS(RepP!39:39,RepP!$6:$6,BO$6)</f>
        <v>13570</v>
      </c>
      <c r="BP39" s="1">
        <f ca="1">SUMIFS(RepF!39:39,RepF!$6:$6,BP$6)</f>
        <v>14307.5</v>
      </c>
      <c r="BQ39" s="60">
        <f t="shared" ca="1" si="60"/>
        <v>5.434782608695652E-2</v>
      </c>
      <c r="BR39" s="1">
        <f ca="1">SUMIFS(RepP!39:39,RepP!$6:$6,BR$6)</f>
        <v>13570</v>
      </c>
      <c r="BS39" s="1">
        <f ca="1">SUMIFS(RepF!39:39,RepF!$6:$6,BS$6)</f>
        <v>14307.5</v>
      </c>
      <c r="BT39" s="60">
        <f t="shared" ca="1" si="61"/>
        <v>5.434782608695652E-2</v>
      </c>
      <c r="BU39" s="1">
        <f ca="1">SUMIFS(RepP!39:39,RepP!$6:$6,BU$6)</f>
        <v>13570</v>
      </c>
      <c r="BV39" s="1">
        <f ca="1">SUMIFS(RepF!39:39,RepF!$6:$6,BV$6)</f>
        <v>14307.5</v>
      </c>
      <c r="BW39" s="60">
        <f t="shared" ca="1" si="62"/>
        <v>5.434782608695652E-2</v>
      </c>
      <c r="BX39" s="1">
        <f ca="1">SUMIFS(RepP!39:39,RepP!$6:$6,BX$6)</f>
        <v>13570</v>
      </c>
      <c r="BY39" s="1">
        <f ca="1">SUMIFS(RepF!39:39,RepF!$6:$6,BY$6)</f>
        <v>14307.5</v>
      </c>
      <c r="BZ39" s="60">
        <f t="shared" ca="1" si="63"/>
        <v>5.434782608695652E-2</v>
      </c>
    </row>
    <row r="40" spans="5:78" x14ac:dyDescent="0.25">
      <c r="I40" s="22" t="str">
        <f>Items!$E$44</f>
        <v>Незавершенное производство и запасы</v>
      </c>
      <c r="J40" s="1" t="str">
        <f>Items!F60</f>
        <v>Резерв-1</v>
      </c>
      <c r="Q40" s="15">
        <f>SUMIFS(RepP!40:40,RepP!$6:$6,Q$6)</f>
        <v>0</v>
      </c>
      <c r="R40" s="15">
        <f>SUMIFS(RepF!40:40,RepF!$6:$6,R$6)</f>
        <v>0</v>
      </c>
      <c r="S40" s="69">
        <f t="shared" si="44"/>
        <v>0</v>
      </c>
      <c r="V40" s="1">
        <f>SUMIFS(RepP!40:40,RepP!$6:$6,V$6)</f>
        <v>0</v>
      </c>
      <c r="W40" s="1">
        <f>SUMIFS(RepF!40:40,RepF!$6:$6,W$6)</f>
        <v>0</v>
      </c>
      <c r="X40" s="60">
        <f t="shared" si="45"/>
        <v>0</v>
      </c>
      <c r="Y40" s="46">
        <f ca="1">SUMIFS(RepP!40:40,RepP!$6:$6,Y$6)</f>
        <v>0</v>
      </c>
      <c r="Z40" s="1">
        <f ca="1">SUMIFS(RepF!40:40,RepF!$6:$6,Z$6)</f>
        <v>0</v>
      </c>
      <c r="AA40" s="60">
        <f t="shared" ca="1" si="46"/>
        <v>0</v>
      </c>
      <c r="AB40" s="1">
        <f ca="1">SUMIFS(RepP!40:40,RepP!$6:$6,AB$6)</f>
        <v>0</v>
      </c>
      <c r="AC40" s="1">
        <f ca="1">SUMIFS(RepF!40:40,RepF!$6:$6,AC$6)</f>
        <v>0</v>
      </c>
      <c r="AD40" s="60">
        <f t="shared" ca="1" si="47"/>
        <v>0</v>
      </c>
      <c r="AE40" s="1">
        <f ca="1">SUMIFS(RepP!40:40,RepP!$6:$6,AE$6)</f>
        <v>0</v>
      </c>
      <c r="AF40" s="1">
        <f ca="1">SUMIFS(RepF!40:40,RepF!$6:$6,AF$6)</f>
        <v>0</v>
      </c>
      <c r="AG40" s="60">
        <f t="shared" ca="1" si="48"/>
        <v>0</v>
      </c>
      <c r="AH40" s="1">
        <f ca="1">SUMIFS(RepP!40:40,RepP!$6:$6,AH$6)</f>
        <v>0</v>
      </c>
      <c r="AI40" s="1">
        <f ca="1">SUMIFS(RepF!40:40,RepF!$6:$6,AI$6)</f>
        <v>0</v>
      </c>
      <c r="AJ40" s="60">
        <f t="shared" ca="1" si="49"/>
        <v>0</v>
      </c>
      <c r="AK40" s="1">
        <f ca="1">SUMIFS(RepP!40:40,RepP!$6:$6,AK$6)</f>
        <v>0</v>
      </c>
      <c r="AL40" s="1">
        <f ca="1">SUMIFS(RepF!40:40,RepF!$6:$6,AL$6)</f>
        <v>0</v>
      </c>
      <c r="AM40" s="60">
        <f t="shared" ca="1" si="50"/>
        <v>0</v>
      </c>
      <c r="AN40" s="1">
        <f ca="1">SUMIFS(RepP!40:40,RepP!$6:$6,AN$6)</f>
        <v>0</v>
      </c>
      <c r="AO40" s="1">
        <f ca="1">SUMIFS(RepF!40:40,RepF!$6:$6,AO$6)</f>
        <v>0</v>
      </c>
      <c r="AP40" s="60">
        <f t="shared" ca="1" si="51"/>
        <v>0</v>
      </c>
      <c r="AQ40" s="1">
        <f ca="1">SUMIFS(RepP!40:40,RepP!$6:$6,AQ$6)</f>
        <v>0</v>
      </c>
      <c r="AR40" s="1">
        <f ca="1">SUMIFS(RepF!40:40,RepF!$6:$6,AR$6)</f>
        <v>0</v>
      </c>
      <c r="AS40" s="60">
        <f t="shared" ca="1" si="52"/>
        <v>0</v>
      </c>
      <c r="AT40" s="1">
        <f ca="1">SUMIFS(RepP!40:40,RepP!$6:$6,AT$6)</f>
        <v>0</v>
      </c>
      <c r="AU40" s="1">
        <f ca="1">SUMIFS(RepF!40:40,RepF!$6:$6,AU$6)</f>
        <v>0</v>
      </c>
      <c r="AV40" s="60">
        <f t="shared" ca="1" si="53"/>
        <v>0</v>
      </c>
      <c r="AW40" s="1">
        <f ca="1">SUMIFS(RepP!40:40,RepP!$6:$6,AW$6)</f>
        <v>0</v>
      </c>
      <c r="AX40" s="1">
        <f ca="1">SUMIFS(RepF!40:40,RepF!$6:$6,AX$6)</f>
        <v>0</v>
      </c>
      <c r="AY40" s="60">
        <f t="shared" ca="1" si="54"/>
        <v>0</v>
      </c>
      <c r="AZ40" s="1">
        <f ca="1">SUMIFS(RepP!40:40,RepP!$6:$6,AZ$6)</f>
        <v>0</v>
      </c>
      <c r="BA40" s="1">
        <f ca="1">SUMIFS(RepF!40:40,RepF!$6:$6,BA$6)</f>
        <v>0</v>
      </c>
      <c r="BB40" s="60">
        <f t="shared" ca="1" si="55"/>
        <v>0</v>
      </c>
      <c r="BC40" s="1">
        <f ca="1">SUMIFS(RepP!40:40,RepP!$6:$6,BC$6)</f>
        <v>0</v>
      </c>
      <c r="BD40" s="1">
        <f ca="1">SUMIFS(RepF!40:40,RepF!$6:$6,BD$6)</f>
        <v>0</v>
      </c>
      <c r="BE40" s="60">
        <f t="shared" ca="1" si="56"/>
        <v>0</v>
      </c>
      <c r="BF40" s="1">
        <f ca="1">SUMIFS(RepP!40:40,RepP!$6:$6,BF$6)</f>
        <v>0</v>
      </c>
      <c r="BG40" s="1">
        <f ca="1">SUMIFS(RepF!40:40,RepF!$6:$6,BG$6)</f>
        <v>0</v>
      </c>
      <c r="BH40" s="60">
        <f t="shared" ca="1" si="57"/>
        <v>0</v>
      </c>
      <c r="BI40" s="1">
        <f ca="1">SUMIFS(RepP!40:40,RepP!$6:$6,BI$6)</f>
        <v>0</v>
      </c>
      <c r="BJ40" s="1">
        <f ca="1">SUMIFS(RepF!40:40,RepF!$6:$6,BJ$6)</f>
        <v>0</v>
      </c>
      <c r="BK40" s="60">
        <f t="shared" ca="1" si="58"/>
        <v>0</v>
      </c>
      <c r="BL40" s="1">
        <f ca="1">SUMIFS(RepP!40:40,RepP!$6:$6,BL$6)</f>
        <v>0</v>
      </c>
      <c r="BM40" s="1">
        <f ca="1">SUMIFS(RepF!40:40,RepF!$6:$6,BM$6)</f>
        <v>0</v>
      </c>
      <c r="BN40" s="60">
        <f t="shared" ca="1" si="59"/>
        <v>0</v>
      </c>
      <c r="BO40" s="1">
        <f ca="1">SUMIFS(RepP!40:40,RepP!$6:$6,BO$6)</f>
        <v>0</v>
      </c>
      <c r="BP40" s="1">
        <f ca="1">SUMIFS(RepF!40:40,RepF!$6:$6,BP$6)</f>
        <v>0</v>
      </c>
      <c r="BQ40" s="60">
        <f t="shared" ca="1" si="60"/>
        <v>0</v>
      </c>
      <c r="BR40" s="1">
        <f ca="1">SUMIFS(RepP!40:40,RepP!$6:$6,BR$6)</f>
        <v>0</v>
      </c>
      <c r="BS40" s="1">
        <f ca="1">SUMIFS(RepF!40:40,RepF!$6:$6,BS$6)</f>
        <v>0</v>
      </c>
      <c r="BT40" s="60">
        <f t="shared" ca="1" si="61"/>
        <v>0</v>
      </c>
      <c r="BU40" s="1">
        <f ca="1">SUMIFS(RepP!40:40,RepP!$6:$6,BU$6)</f>
        <v>0</v>
      </c>
      <c r="BV40" s="1">
        <f ca="1">SUMIFS(RepF!40:40,RepF!$6:$6,BV$6)</f>
        <v>0</v>
      </c>
      <c r="BW40" s="60">
        <f t="shared" ca="1" si="62"/>
        <v>0</v>
      </c>
      <c r="BX40" s="1">
        <f ca="1">SUMIFS(RepP!40:40,RepP!$6:$6,BX$6)</f>
        <v>0</v>
      </c>
      <c r="BY40" s="1">
        <f ca="1">SUMIFS(RepF!40:40,RepF!$6:$6,BY$6)</f>
        <v>0</v>
      </c>
      <c r="BZ40" s="60">
        <f t="shared" ca="1" si="63"/>
        <v>0</v>
      </c>
    </row>
    <row r="41" spans="5:78" x14ac:dyDescent="0.25">
      <c r="I41" s="22" t="str">
        <f>Items!$E$44</f>
        <v>Незавершенное производство и запасы</v>
      </c>
      <c r="J41" s="1" t="str">
        <f>Items!F61</f>
        <v>Резерв-2</v>
      </c>
      <c r="Q41" s="15">
        <f>SUMIFS(RepP!41:41,RepP!$6:$6,Q$6)</f>
        <v>0</v>
      </c>
      <c r="R41" s="15">
        <f>SUMIFS(RepF!41:41,RepF!$6:$6,R$6)</f>
        <v>0</v>
      </c>
      <c r="S41" s="69">
        <f t="shared" si="44"/>
        <v>0</v>
      </c>
      <c r="V41" s="1">
        <f>SUMIFS(RepP!41:41,RepP!$6:$6,V$6)</f>
        <v>0</v>
      </c>
      <c r="W41" s="1">
        <f>SUMIFS(RepF!41:41,RepF!$6:$6,W$6)</f>
        <v>0</v>
      </c>
      <c r="X41" s="60">
        <f t="shared" si="45"/>
        <v>0</v>
      </c>
      <c r="Y41" s="46">
        <f ca="1">SUMIFS(RepP!41:41,RepP!$6:$6,Y$6)</f>
        <v>0</v>
      </c>
      <c r="Z41" s="1">
        <f ca="1">SUMIFS(RepF!41:41,RepF!$6:$6,Z$6)</f>
        <v>0</v>
      </c>
      <c r="AA41" s="60">
        <f t="shared" ca="1" si="46"/>
        <v>0</v>
      </c>
      <c r="AB41" s="1">
        <f ca="1">SUMIFS(RepP!41:41,RepP!$6:$6,AB$6)</f>
        <v>0</v>
      </c>
      <c r="AC41" s="1">
        <f ca="1">SUMIFS(RepF!41:41,RepF!$6:$6,AC$6)</f>
        <v>0</v>
      </c>
      <c r="AD41" s="60">
        <f t="shared" ca="1" si="47"/>
        <v>0</v>
      </c>
      <c r="AE41" s="1">
        <f ca="1">SUMIFS(RepP!41:41,RepP!$6:$6,AE$6)</f>
        <v>0</v>
      </c>
      <c r="AF41" s="1">
        <f ca="1">SUMIFS(RepF!41:41,RepF!$6:$6,AF$6)</f>
        <v>0</v>
      </c>
      <c r="AG41" s="60">
        <f t="shared" ca="1" si="48"/>
        <v>0</v>
      </c>
      <c r="AH41" s="1">
        <f ca="1">SUMIFS(RepP!41:41,RepP!$6:$6,AH$6)</f>
        <v>0</v>
      </c>
      <c r="AI41" s="1">
        <f ca="1">SUMIFS(RepF!41:41,RepF!$6:$6,AI$6)</f>
        <v>0</v>
      </c>
      <c r="AJ41" s="60">
        <f t="shared" ca="1" si="49"/>
        <v>0</v>
      </c>
      <c r="AK41" s="1">
        <f ca="1">SUMIFS(RepP!41:41,RepP!$6:$6,AK$6)</f>
        <v>0</v>
      </c>
      <c r="AL41" s="1">
        <f ca="1">SUMIFS(RepF!41:41,RepF!$6:$6,AL$6)</f>
        <v>0</v>
      </c>
      <c r="AM41" s="60">
        <f t="shared" ca="1" si="50"/>
        <v>0</v>
      </c>
      <c r="AN41" s="1">
        <f ca="1">SUMIFS(RepP!41:41,RepP!$6:$6,AN$6)</f>
        <v>0</v>
      </c>
      <c r="AO41" s="1">
        <f ca="1">SUMIFS(RepF!41:41,RepF!$6:$6,AO$6)</f>
        <v>0</v>
      </c>
      <c r="AP41" s="60">
        <f t="shared" ca="1" si="51"/>
        <v>0</v>
      </c>
      <c r="AQ41" s="1">
        <f ca="1">SUMIFS(RepP!41:41,RepP!$6:$6,AQ$6)</f>
        <v>0</v>
      </c>
      <c r="AR41" s="1">
        <f ca="1">SUMIFS(RepF!41:41,RepF!$6:$6,AR$6)</f>
        <v>0</v>
      </c>
      <c r="AS41" s="60">
        <f t="shared" ca="1" si="52"/>
        <v>0</v>
      </c>
      <c r="AT41" s="1">
        <f ca="1">SUMIFS(RepP!41:41,RepP!$6:$6,AT$6)</f>
        <v>0</v>
      </c>
      <c r="AU41" s="1">
        <f ca="1">SUMIFS(RepF!41:41,RepF!$6:$6,AU$6)</f>
        <v>0</v>
      </c>
      <c r="AV41" s="60">
        <f t="shared" ca="1" si="53"/>
        <v>0</v>
      </c>
      <c r="AW41" s="1">
        <f ca="1">SUMIFS(RepP!41:41,RepP!$6:$6,AW$6)</f>
        <v>0</v>
      </c>
      <c r="AX41" s="1">
        <f ca="1">SUMIFS(RepF!41:41,RepF!$6:$6,AX$6)</f>
        <v>0</v>
      </c>
      <c r="AY41" s="60">
        <f t="shared" ca="1" si="54"/>
        <v>0</v>
      </c>
      <c r="AZ41" s="1">
        <f ca="1">SUMIFS(RepP!41:41,RepP!$6:$6,AZ$6)</f>
        <v>0</v>
      </c>
      <c r="BA41" s="1">
        <f ca="1">SUMIFS(RepF!41:41,RepF!$6:$6,BA$6)</f>
        <v>0</v>
      </c>
      <c r="BB41" s="60">
        <f t="shared" ca="1" si="55"/>
        <v>0</v>
      </c>
      <c r="BC41" s="1">
        <f ca="1">SUMIFS(RepP!41:41,RepP!$6:$6,BC$6)</f>
        <v>0</v>
      </c>
      <c r="BD41" s="1">
        <f ca="1">SUMIFS(RepF!41:41,RepF!$6:$6,BD$6)</f>
        <v>0</v>
      </c>
      <c r="BE41" s="60">
        <f t="shared" ca="1" si="56"/>
        <v>0</v>
      </c>
      <c r="BF41" s="1">
        <f ca="1">SUMIFS(RepP!41:41,RepP!$6:$6,BF$6)</f>
        <v>0</v>
      </c>
      <c r="BG41" s="1">
        <f ca="1">SUMIFS(RepF!41:41,RepF!$6:$6,BG$6)</f>
        <v>0</v>
      </c>
      <c r="BH41" s="60">
        <f t="shared" ca="1" si="57"/>
        <v>0</v>
      </c>
      <c r="BI41" s="1">
        <f ca="1">SUMIFS(RepP!41:41,RepP!$6:$6,BI$6)</f>
        <v>0</v>
      </c>
      <c r="BJ41" s="1">
        <f ca="1">SUMIFS(RepF!41:41,RepF!$6:$6,BJ$6)</f>
        <v>0</v>
      </c>
      <c r="BK41" s="60">
        <f t="shared" ca="1" si="58"/>
        <v>0</v>
      </c>
      <c r="BL41" s="1">
        <f ca="1">SUMIFS(RepP!41:41,RepP!$6:$6,BL$6)</f>
        <v>0</v>
      </c>
      <c r="BM41" s="1">
        <f ca="1">SUMIFS(RepF!41:41,RepF!$6:$6,BM$6)</f>
        <v>0</v>
      </c>
      <c r="BN41" s="60">
        <f t="shared" ca="1" si="59"/>
        <v>0</v>
      </c>
      <c r="BO41" s="1">
        <f ca="1">SUMIFS(RepP!41:41,RepP!$6:$6,BO$6)</f>
        <v>0</v>
      </c>
      <c r="BP41" s="1">
        <f ca="1">SUMIFS(RepF!41:41,RepF!$6:$6,BP$6)</f>
        <v>0</v>
      </c>
      <c r="BQ41" s="60">
        <f t="shared" ca="1" si="60"/>
        <v>0</v>
      </c>
      <c r="BR41" s="1">
        <f ca="1">SUMIFS(RepP!41:41,RepP!$6:$6,BR$6)</f>
        <v>0</v>
      </c>
      <c r="BS41" s="1">
        <f ca="1">SUMIFS(RepF!41:41,RepF!$6:$6,BS$6)</f>
        <v>0</v>
      </c>
      <c r="BT41" s="60">
        <f t="shared" ca="1" si="61"/>
        <v>0</v>
      </c>
      <c r="BU41" s="1">
        <f ca="1">SUMIFS(RepP!41:41,RepP!$6:$6,BU$6)</f>
        <v>0</v>
      </c>
      <c r="BV41" s="1">
        <f ca="1">SUMIFS(RepF!41:41,RepF!$6:$6,BV$6)</f>
        <v>0</v>
      </c>
      <c r="BW41" s="60">
        <f t="shared" ca="1" si="62"/>
        <v>0</v>
      </c>
      <c r="BX41" s="1">
        <f ca="1">SUMIFS(RepP!41:41,RepP!$6:$6,BX$6)</f>
        <v>0</v>
      </c>
      <c r="BY41" s="1">
        <f ca="1">SUMIFS(RepF!41:41,RepF!$6:$6,BY$6)</f>
        <v>0</v>
      </c>
      <c r="BZ41" s="60">
        <f t="shared" ca="1" si="63"/>
        <v>0</v>
      </c>
    </row>
    <row r="42" spans="5:78" x14ac:dyDescent="0.25">
      <c r="I42" s="22" t="str">
        <f>Items!$E$44</f>
        <v>Незавершенное производство и запасы</v>
      </c>
      <c r="J42" s="1" t="str">
        <f>Items!F62</f>
        <v>Резерв-3</v>
      </c>
      <c r="Q42" s="15">
        <f>SUMIFS(RepP!42:42,RepP!$6:$6,Q$6)</f>
        <v>0</v>
      </c>
      <c r="R42" s="15">
        <f>SUMIFS(RepF!42:42,RepF!$6:$6,R$6)</f>
        <v>0</v>
      </c>
      <c r="S42" s="69">
        <f t="shared" si="44"/>
        <v>0</v>
      </c>
      <c r="V42" s="1">
        <f>SUMIFS(RepP!42:42,RepP!$6:$6,V$6)</f>
        <v>0</v>
      </c>
      <c r="W42" s="1">
        <f>SUMIFS(RepF!42:42,RepF!$6:$6,W$6)</f>
        <v>0</v>
      </c>
      <c r="X42" s="60">
        <f t="shared" si="45"/>
        <v>0</v>
      </c>
      <c r="Y42" s="46">
        <f ca="1">SUMIFS(RepP!42:42,RepP!$6:$6,Y$6)</f>
        <v>0</v>
      </c>
      <c r="Z42" s="1">
        <f ca="1">SUMIFS(RepF!42:42,RepF!$6:$6,Z$6)</f>
        <v>0</v>
      </c>
      <c r="AA42" s="60">
        <f t="shared" ca="1" si="46"/>
        <v>0</v>
      </c>
      <c r="AB42" s="1">
        <f ca="1">SUMIFS(RepP!42:42,RepP!$6:$6,AB$6)</f>
        <v>0</v>
      </c>
      <c r="AC42" s="1">
        <f ca="1">SUMIFS(RepF!42:42,RepF!$6:$6,AC$6)</f>
        <v>0</v>
      </c>
      <c r="AD42" s="60">
        <f t="shared" ca="1" si="47"/>
        <v>0</v>
      </c>
      <c r="AE42" s="1">
        <f ca="1">SUMIFS(RepP!42:42,RepP!$6:$6,AE$6)</f>
        <v>0</v>
      </c>
      <c r="AF42" s="1">
        <f ca="1">SUMIFS(RepF!42:42,RepF!$6:$6,AF$6)</f>
        <v>0</v>
      </c>
      <c r="AG42" s="60">
        <f t="shared" ca="1" si="48"/>
        <v>0</v>
      </c>
      <c r="AH42" s="1">
        <f ca="1">SUMIFS(RepP!42:42,RepP!$6:$6,AH$6)</f>
        <v>0</v>
      </c>
      <c r="AI42" s="1">
        <f ca="1">SUMIFS(RepF!42:42,RepF!$6:$6,AI$6)</f>
        <v>0</v>
      </c>
      <c r="AJ42" s="60">
        <f t="shared" ca="1" si="49"/>
        <v>0</v>
      </c>
      <c r="AK42" s="1">
        <f ca="1">SUMIFS(RepP!42:42,RepP!$6:$6,AK$6)</f>
        <v>0</v>
      </c>
      <c r="AL42" s="1">
        <f ca="1">SUMIFS(RepF!42:42,RepF!$6:$6,AL$6)</f>
        <v>0</v>
      </c>
      <c r="AM42" s="60">
        <f t="shared" ca="1" si="50"/>
        <v>0</v>
      </c>
      <c r="AN42" s="1">
        <f ca="1">SUMIFS(RepP!42:42,RepP!$6:$6,AN$6)</f>
        <v>0</v>
      </c>
      <c r="AO42" s="1">
        <f ca="1">SUMIFS(RepF!42:42,RepF!$6:$6,AO$6)</f>
        <v>0</v>
      </c>
      <c r="AP42" s="60">
        <f t="shared" ca="1" si="51"/>
        <v>0</v>
      </c>
      <c r="AQ42" s="1">
        <f ca="1">SUMIFS(RepP!42:42,RepP!$6:$6,AQ$6)</f>
        <v>0</v>
      </c>
      <c r="AR42" s="1">
        <f ca="1">SUMIFS(RepF!42:42,RepF!$6:$6,AR$6)</f>
        <v>0</v>
      </c>
      <c r="AS42" s="60">
        <f t="shared" ca="1" si="52"/>
        <v>0</v>
      </c>
      <c r="AT42" s="1">
        <f ca="1">SUMIFS(RepP!42:42,RepP!$6:$6,AT$6)</f>
        <v>0</v>
      </c>
      <c r="AU42" s="1">
        <f ca="1">SUMIFS(RepF!42:42,RepF!$6:$6,AU$6)</f>
        <v>0</v>
      </c>
      <c r="AV42" s="60">
        <f t="shared" ca="1" si="53"/>
        <v>0</v>
      </c>
      <c r="AW42" s="1">
        <f ca="1">SUMIFS(RepP!42:42,RepP!$6:$6,AW$6)</f>
        <v>0</v>
      </c>
      <c r="AX42" s="1">
        <f ca="1">SUMIFS(RepF!42:42,RepF!$6:$6,AX$6)</f>
        <v>0</v>
      </c>
      <c r="AY42" s="60">
        <f t="shared" ca="1" si="54"/>
        <v>0</v>
      </c>
      <c r="AZ42" s="1">
        <f ca="1">SUMIFS(RepP!42:42,RepP!$6:$6,AZ$6)</f>
        <v>0</v>
      </c>
      <c r="BA42" s="1">
        <f ca="1">SUMIFS(RepF!42:42,RepF!$6:$6,BA$6)</f>
        <v>0</v>
      </c>
      <c r="BB42" s="60">
        <f t="shared" ca="1" si="55"/>
        <v>0</v>
      </c>
      <c r="BC42" s="1">
        <f ca="1">SUMIFS(RepP!42:42,RepP!$6:$6,BC$6)</f>
        <v>0</v>
      </c>
      <c r="BD42" s="1">
        <f ca="1">SUMIFS(RepF!42:42,RepF!$6:$6,BD$6)</f>
        <v>0</v>
      </c>
      <c r="BE42" s="60">
        <f t="shared" ca="1" si="56"/>
        <v>0</v>
      </c>
      <c r="BF42" s="1">
        <f ca="1">SUMIFS(RepP!42:42,RepP!$6:$6,BF$6)</f>
        <v>0</v>
      </c>
      <c r="BG42" s="1">
        <f ca="1">SUMIFS(RepF!42:42,RepF!$6:$6,BG$6)</f>
        <v>0</v>
      </c>
      <c r="BH42" s="60">
        <f t="shared" ca="1" si="57"/>
        <v>0</v>
      </c>
      <c r="BI42" s="1">
        <f ca="1">SUMIFS(RepP!42:42,RepP!$6:$6,BI$6)</f>
        <v>0</v>
      </c>
      <c r="BJ42" s="1">
        <f ca="1">SUMIFS(RepF!42:42,RepF!$6:$6,BJ$6)</f>
        <v>0</v>
      </c>
      <c r="BK42" s="60">
        <f t="shared" ca="1" si="58"/>
        <v>0</v>
      </c>
      <c r="BL42" s="1">
        <f ca="1">SUMIFS(RepP!42:42,RepP!$6:$6,BL$6)</f>
        <v>0</v>
      </c>
      <c r="BM42" s="1">
        <f ca="1">SUMIFS(RepF!42:42,RepF!$6:$6,BM$6)</f>
        <v>0</v>
      </c>
      <c r="BN42" s="60">
        <f t="shared" ca="1" si="59"/>
        <v>0</v>
      </c>
      <c r="BO42" s="1">
        <f ca="1">SUMIFS(RepP!42:42,RepP!$6:$6,BO$6)</f>
        <v>0</v>
      </c>
      <c r="BP42" s="1">
        <f ca="1">SUMIFS(RepF!42:42,RepF!$6:$6,BP$6)</f>
        <v>0</v>
      </c>
      <c r="BQ42" s="60">
        <f t="shared" ca="1" si="60"/>
        <v>0</v>
      </c>
      <c r="BR42" s="1">
        <f ca="1">SUMIFS(RepP!42:42,RepP!$6:$6,BR$6)</f>
        <v>0</v>
      </c>
      <c r="BS42" s="1">
        <f ca="1">SUMIFS(RepF!42:42,RepF!$6:$6,BS$6)</f>
        <v>0</v>
      </c>
      <c r="BT42" s="60">
        <f t="shared" ca="1" si="61"/>
        <v>0</v>
      </c>
      <c r="BU42" s="1">
        <f ca="1">SUMIFS(RepP!42:42,RepP!$6:$6,BU$6)</f>
        <v>0</v>
      </c>
      <c r="BV42" s="1">
        <f ca="1">SUMIFS(RepF!42:42,RepF!$6:$6,BV$6)</f>
        <v>0</v>
      </c>
      <c r="BW42" s="60">
        <f t="shared" ca="1" si="62"/>
        <v>0</v>
      </c>
      <c r="BX42" s="1">
        <f ca="1">SUMIFS(RepP!42:42,RepP!$6:$6,BX$6)</f>
        <v>0</v>
      </c>
      <c r="BY42" s="1">
        <f ca="1">SUMIFS(RepF!42:42,RepF!$6:$6,BY$6)</f>
        <v>0</v>
      </c>
      <c r="BZ42" s="60">
        <f t="shared" ca="1" si="63"/>
        <v>0</v>
      </c>
    </row>
    <row r="43" spans="5:78" x14ac:dyDescent="0.25">
      <c r="I43" s="22" t="str">
        <f>Items!$E$44</f>
        <v>Незавершенное производство и запасы</v>
      </c>
      <c r="J43" s="1" t="str">
        <f>Items!F63</f>
        <v>Резерв-4</v>
      </c>
      <c r="Q43" s="15">
        <f>SUMIFS(RepP!43:43,RepP!$6:$6,Q$6)</f>
        <v>0</v>
      </c>
      <c r="R43" s="15">
        <f>SUMIFS(RepF!43:43,RepF!$6:$6,R$6)</f>
        <v>0</v>
      </c>
      <c r="S43" s="69">
        <f t="shared" si="44"/>
        <v>0</v>
      </c>
      <c r="V43" s="1">
        <f>SUMIFS(RepP!43:43,RepP!$6:$6,V$6)</f>
        <v>0</v>
      </c>
      <c r="W43" s="1">
        <f>SUMIFS(RepF!43:43,RepF!$6:$6,W$6)</f>
        <v>0</v>
      </c>
      <c r="X43" s="60">
        <f t="shared" si="45"/>
        <v>0</v>
      </c>
      <c r="Y43" s="46">
        <f ca="1">SUMIFS(RepP!43:43,RepP!$6:$6,Y$6)</f>
        <v>0</v>
      </c>
      <c r="Z43" s="1">
        <f ca="1">SUMIFS(RepF!43:43,RepF!$6:$6,Z$6)</f>
        <v>0</v>
      </c>
      <c r="AA43" s="60">
        <f t="shared" ca="1" si="46"/>
        <v>0</v>
      </c>
      <c r="AB43" s="1">
        <f ca="1">SUMIFS(RepP!43:43,RepP!$6:$6,AB$6)</f>
        <v>0</v>
      </c>
      <c r="AC43" s="1">
        <f ca="1">SUMIFS(RepF!43:43,RepF!$6:$6,AC$6)</f>
        <v>0</v>
      </c>
      <c r="AD43" s="60">
        <f t="shared" ca="1" si="47"/>
        <v>0</v>
      </c>
      <c r="AE43" s="1">
        <f ca="1">SUMIFS(RepP!43:43,RepP!$6:$6,AE$6)</f>
        <v>0</v>
      </c>
      <c r="AF43" s="1">
        <f ca="1">SUMIFS(RepF!43:43,RepF!$6:$6,AF$6)</f>
        <v>0</v>
      </c>
      <c r="AG43" s="60">
        <f t="shared" ca="1" si="48"/>
        <v>0</v>
      </c>
      <c r="AH43" s="1">
        <f ca="1">SUMIFS(RepP!43:43,RepP!$6:$6,AH$6)</f>
        <v>0</v>
      </c>
      <c r="AI43" s="1">
        <f ca="1">SUMIFS(RepF!43:43,RepF!$6:$6,AI$6)</f>
        <v>0</v>
      </c>
      <c r="AJ43" s="60">
        <f t="shared" ca="1" si="49"/>
        <v>0</v>
      </c>
      <c r="AK43" s="1">
        <f ca="1">SUMIFS(RepP!43:43,RepP!$6:$6,AK$6)</f>
        <v>0</v>
      </c>
      <c r="AL43" s="1">
        <f ca="1">SUMIFS(RepF!43:43,RepF!$6:$6,AL$6)</f>
        <v>0</v>
      </c>
      <c r="AM43" s="60">
        <f t="shared" ca="1" si="50"/>
        <v>0</v>
      </c>
      <c r="AN43" s="1">
        <f ca="1">SUMIFS(RepP!43:43,RepP!$6:$6,AN$6)</f>
        <v>0</v>
      </c>
      <c r="AO43" s="1">
        <f ca="1">SUMIFS(RepF!43:43,RepF!$6:$6,AO$6)</f>
        <v>0</v>
      </c>
      <c r="AP43" s="60">
        <f t="shared" ca="1" si="51"/>
        <v>0</v>
      </c>
      <c r="AQ43" s="1">
        <f ca="1">SUMIFS(RepP!43:43,RepP!$6:$6,AQ$6)</f>
        <v>0</v>
      </c>
      <c r="AR43" s="1">
        <f ca="1">SUMIFS(RepF!43:43,RepF!$6:$6,AR$6)</f>
        <v>0</v>
      </c>
      <c r="AS43" s="60">
        <f t="shared" ca="1" si="52"/>
        <v>0</v>
      </c>
      <c r="AT43" s="1">
        <f ca="1">SUMIFS(RepP!43:43,RepP!$6:$6,AT$6)</f>
        <v>0</v>
      </c>
      <c r="AU43" s="1">
        <f ca="1">SUMIFS(RepF!43:43,RepF!$6:$6,AU$6)</f>
        <v>0</v>
      </c>
      <c r="AV43" s="60">
        <f t="shared" ca="1" si="53"/>
        <v>0</v>
      </c>
      <c r="AW43" s="1">
        <f ca="1">SUMIFS(RepP!43:43,RepP!$6:$6,AW$6)</f>
        <v>0</v>
      </c>
      <c r="AX43" s="1">
        <f ca="1">SUMIFS(RepF!43:43,RepF!$6:$6,AX$6)</f>
        <v>0</v>
      </c>
      <c r="AY43" s="60">
        <f t="shared" ca="1" si="54"/>
        <v>0</v>
      </c>
      <c r="AZ43" s="1">
        <f ca="1">SUMIFS(RepP!43:43,RepP!$6:$6,AZ$6)</f>
        <v>0</v>
      </c>
      <c r="BA43" s="1">
        <f ca="1">SUMIFS(RepF!43:43,RepF!$6:$6,BA$6)</f>
        <v>0</v>
      </c>
      <c r="BB43" s="60">
        <f t="shared" ca="1" si="55"/>
        <v>0</v>
      </c>
      <c r="BC43" s="1">
        <f ca="1">SUMIFS(RepP!43:43,RepP!$6:$6,BC$6)</f>
        <v>0</v>
      </c>
      <c r="BD43" s="1">
        <f ca="1">SUMIFS(RepF!43:43,RepF!$6:$6,BD$6)</f>
        <v>0</v>
      </c>
      <c r="BE43" s="60">
        <f t="shared" ca="1" si="56"/>
        <v>0</v>
      </c>
      <c r="BF43" s="1">
        <f ca="1">SUMIFS(RepP!43:43,RepP!$6:$6,BF$6)</f>
        <v>0</v>
      </c>
      <c r="BG43" s="1">
        <f ca="1">SUMIFS(RepF!43:43,RepF!$6:$6,BG$6)</f>
        <v>0</v>
      </c>
      <c r="BH43" s="60">
        <f t="shared" ca="1" si="57"/>
        <v>0</v>
      </c>
      <c r="BI43" s="1">
        <f ca="1">SUMIFS(RepP!43:43,RepP!$6:$6,BI$6)</f>
        <v>0</v>
      </c>
      <c r="BJ43" s="1">
        <f ca="1">SUMIFS(RepF!43:43,RepF!$6:$6,BJ$6)</f>
        <v>0</v>
      </c>
      <c r="BK43" s="60">
        <f t="shared" ca="1" si="58"/>
        <v>0</v>
      </c>
      <c r="BL43" s="1">
        <f ca="1">SUMIFS(RepP!43:43,RepP!$6:$6,BL$6)</f>
        <v>0</v>
      </c>
      <c r="BM43" s="1">
        <f ca="1">SUMIFS(RepF!43:43,RepF!$6:$6,BM$6)</f>
        <v>0</v>
      </c>
      <c r="BN43" s="60">
        <f t="shared" ca="1" si="59"/>
        <v>0</v>
      </c>
      <c r="BO43" s="1">
        <f ca="1">SUMIFS(RepP!43:43,RepP!$6:$6,BO$6)</f>
        <v>0</v>
      </c>
      <c r="BP43" s="1">
        <f ca="1">SUMIFS(RepF!43:43,RepF!$6:$6,BP$6)</f>
        <v>0</v>
      </c>
      <c r="BQ43" s="60">
        <f t="shared" ca="1" si="60"/>
        <v>0</v>
      </c>
      <c r="BR43" s="1">
        <f ca="1">SUMIFS(RepP!43:43,RepP!$6:$6,BR$6)</f>
        <v>0</v>
      </c>
      <c r="BS43" s="1">
        <f ca="1">SUMIFS(RepF!43:43,RepF!$6:$6,BS$6)</f>
        <v>0</v>
      </c>
      <c r="BT43" s="60">
        <f t="shared" ca="1" si="61"/>
        <v>0</v>
      </c>
      <c r="BU43" s="1">
        <f ca="1">SUMIFS(RepP!43:43,RepP!$6:$6,BU$6)</f>
        <v>0</v>
      </c>
      <c r="BV43" s="1">
        <f ca="1">SUMIFS(RepF!43:43,RepF!$6:$6,BV$6)</f>
        <v>0</v>
      </c>
      <c r="BW43" s="60">
        <f t="shared" ca="1" si="62"/>
        <v>0</v>
      </c>
      <c r="BX43" s="1">
        <f ca="1">SUMIFS(RepP!43:43,RepP!$6:$6,BX$6)</f>
        <v>0</v>
      </c>
      <c r="BY43" s="1">
        <f ca="1">SUMIFS(RepF!43:43,RepF!$6:$6,BY$6)</f>
        <v>0</v>
      </c>
      <c r="BZ43" s="60">
        <f t="shared" ca="1" si="63"/>
        <v>0</v>
      </c>
    </row>
    <row r="44" spans="5:78" x14ac:dyDescent="0.25">
      <c r="I44" s="22" t="str">
        <f>Items!$E$44</f>
        <v>Незавершенное производство и запасы</v>
      </c>
      <c r="J44" s="1" t="str">
        <f>Items!F64</f>
        <v>Резерв-5</v>
      </c>
      <c r="Q44" s="15">
        <f>SUMIFS(RepP!44:44,RepP!$6:$6,Q$6)</f>
        <v>0</v>
      </c>
      <c r="R44" s="15">
        <f>SUMIFS(RepF!44:44,RepF!$6:$6,R$6)</f>
        <v>0</v>
      </c>
      <c r="S44" s="69">
        <f t="shared" si="44"/>
        <v>0</v>
      </c>
      <c r="V44" s="1">
        <f>SUMIFS(RepP!44:44,RepP!$6:$6,V$6)</f>
        <v>0</v>
      </c>
      <c r="W44" s="1">
        <f>SUMIFS(RepF!44:44,RepF!$6:$6,W$6)</f>
        <v>0</v>
      </c>
      <c r="X44" s="60">
        <f t="shared" si="45"/>
        <v>0</v>
      </c>
      <c r="Y44" s="46">
        <f ca="1">SUMIFS(RepP!44:44,RepP!$6:$6,Y$6)</f>
        <v>0</v>
      </c>
      <c r="Z44" s="1">
        <f ca="1">SUMIFS(RepF!44:44,RepF!$6:$6,Z$6)</f>
        <v>0</v>
      </c>
      <c r="AA44" s="60">
        <f t="shared" ca="1" si="46"/>
        <v>0</v>
      </c>
      <c r="AB44" s="1">
        <f ca="1">SUMIFS(RepP!44:44,RepP!$6:$6,AB$6)</f>
        <v>0</v>
      </c>
      <c r="AC44" s="1">
        <f ca="1">SUMIFS(RepF!44:44,RepF!$6:$6,AC$6)</f>
        <v>0</v>
      </c>
      <c r="AD44" s="60">
        <f t="shared" ca="1" si="47"/>
        <v>0</v>
      </c>
      <c r="AE44" s="1">
        <f ca="1">SUMIFS(RepP!44:44,RepP!$6:$6,AE$6)</f>
        <v>0</v>
      </c>
      <c r="AF44" s="1">
        <f ca="1">SUMIFS(RepF!44:44,RepF!$6:$6,AF$6)</f>
        <v>0</v>
      </c>
      <c r="AG44" s="60">
        <f t="shared" ca="1" si="48"/>
        <v>0</v>
      </c>
      <c r="AH44" s="1">
        <f ca="1">SUMIFS(RepP!44:44,RepP!$6:$6,AH$6)</f>
        <v>0</v>
      </c>
      <c r="AI44" s="1">
        <f ca="1">SUMIFS(RepF!44:44,RepF!$6:$6,AI$6)</f>
        <v>0</v>
      </c>
      <c r="AJ44" s="60">
        <f t="shared" ca="1" si="49"/>
        <v>0</v>
      </c>
      <c r="AK44" s="1">
        <f ca="1">SUMIFS(RepP!44:44,RepP!$6:$6,AK$6)</f>
        <v>0</v>
      </c>
      <c r="AL44" s="1">
        <f ca="1">SUMIFS(RepF!44:44,RepF!$6:$6,AL$6)</f>
        <v>0</v>
      </c>
      <c r="AM44" s="60">
        <f t="shared" ca="1" si="50"/>
        <v>0</v>
      </c>
      <c r="AN44" s="1">
        <f ca="1">SUMIFS(RepP!44:44,RepP!$6:$6,AN$6)</f>
        <v>0</v>
      </c>
      <c r="AO44" s="1">
        <f ca="1">SUMIFS(RepF!44:44,RepF!$6:$6,AO$6)</f>
        <v>0</v>
      </c>
      <c r="AP44" s="60">
        <f t="shared" ca="1" si="51"/>
        <v>0</v>
      </c>
      <c r="AQ44" s="1">
        <f ca="1">SUMIFS(RepP!44:44,RepP!$6:$6,AQ$6)</f>
        <v>0</v>
      </c>
      <c r="AR44" s="1">
        <f ca="1">SUMIFS(RepF!44:44,RepF!$6:$6,AR$6)</f>
        <v>0</v>
      </c>
      <c r="AS44" s="60">
        <f t="shared" ca="1" si="52"/>
        <v>0</v>
      </c>
      <c r="AT44" s="1">
        <f ca="1">SUMIFS(RepP!44:44,RepP!$6:$6,AT$6)</f>
        <v>0</v>
      </c>
      <c r="AU44" s="1">
        <f ca="1">SUMIFS(RepF!44:44,RepF!$6:$6,AU$6)</f>
        <v>0</v>
      </c>
      <c r="AV44" s="60">
        <f t="shared" ca="1" si="53"/>
        <v>0</v>
      </c>
      <c r="AW44" s="1">
        <f ca="1">SUMIFS(RepP!44:44,RepP!$6:$6,AW$6)</f>
        <v>0</v>
      </c>
      <c r="AX44" s="1">
        <f ca="1">SUMIFS(RepF!44:44,RepF!$6:$6,AX$6)</f>
        <v>0</v>
      </c>
      <c r="AY44" s="60">
        <f t="shared" ca="1" si="54"/>
        <v>0</v>
      </c>
      <c r="AZ44" s="1">
        <f ca="1">SUMIFS(RepP!44:44,RepP!$6:$6,AZ$6)</f>
        <v>0</v>
      </c>
      <c r="BA44" s="1">
        <f ca="1">SUMIFS(RepF!44:44,RepF!$6:$6,BA$6)</f>
        <v>0</v>
      </c>
      <c r="BB44" s="60">
        <f t="shared" ca="1" si="55"/>
        <v>0</v>
      </c>
      <c r="BC44" s="1">
        <f ca="1">SUMIFS(RepP!44:44,RepP!$6:$6,BC$6)</f>
        <v>0</v>
      </c>
      <c r="BD44" s="1">
        <f ca="1">SUMIFS(RepF!44:44,RepF!$6:$6,BD$6)</f>
        <v>0</v>
      </c>
      <c r="BE44" s="60">
        <f t="shared" ca="1" si="56"/>
        <v>0</v>
      </c>
      <c r="BF44" s="1">
        <f ca="1">SUMIFS(RepP!44:44,RepP!$6:$6,BF$6)</f>
        <v>0</v>
      </c>
      <c r="BG44" s="1">
        <f ca="1">SUMIFS(RepF!44:44,RepF!$6:$6,BG$6)</f>
        <v>0</v>
      </c>
      <c r="BH44" s="60">
        <f t="shared" ca="1" si="57"/>
        <v>0</v>
      </c>
      <c r="BI44" s="1">
        <f ca="1">SUMIFS(RepP!44:44,RepP!$6:$6,BI$6)</f>
        <v>0</v>
      </c>
      <c r="BJ44" s="1">
        <f ca="1">SUMIFS(RepF!44:44,RepF!$6:$6,BJ$6)</f>
        <v>0</v>
      </c>
      <c r="BK44" s="60">
        <f t="shared" ca="1" si="58"/>
        <v>0</v>
      </c>
      <c r="BL44" s="1">
        <f ca="1">SUMIFS(RepP!44:44,RepP!$6:$6,BL$6)</f>
        <v>0</v>
      </c>
      <c r="BM44" s="1">
        <f ca="1">SUMIFS(RepF!44:44,RepF!$6:$6,BM$6)</f>
        <v>0</v>
      </c>
      <c r="BN44" s="60">
        <f t="shared" ca="1" si="59"/>
        <v>0</v>
      </c>
      <c r="BO44" s="1">
        <f ca="1">SUMIFS(RepP!44:44,RepP!$6:$6,BO$6)</f>
        <v>0</v>
      </c>
      <c r="BP44" s="1">
        <f ca="1">SUMIFS(RepF!44:44,RepF!$6:$6,BP$6)</f>
        <v>0</v>
      </c>
      <c r="BQ44" s="60">
        <f t="shared" ca="1" si="60"/>
        <v>0</v>
      </c>
      <c r="BR44" s="1">
        <f ca="1">SUMIFS(RepP!44:44,RepP!$6:$6,BR$6)</f>
        <v>0</v>
      </c>
      <c r="BS44" s="1">
        <f ca="1">SUMIFS(RepF!44:44,RepF!$6:$6,BS$6)</f>
        <v>0</v>
      </c>
      <c r="BT44" s="60">
        <f t="shared" ca="1" si="61"/>
        <v>0</v>
      </c>
      <c r="BU44" s="1">
        <f ca="1">SUMIFS(RepP!44:44,RepP!$6:$6,BU$6)</f>
        <v>0</v>
      </c>
      <c r="BV44" s="1">
        <f ca="1">SUMIFS(RepF!44:44,RepF!$6:$6,BV$6)</f>
        <v>0</v>
      </c>
      <c r="BW44" s="60">
        <f t="shared" ca="1" si="62"/>
        <v>0</v>
      </c>
      <c r="BX44" s="1">
        <f ca="1">SUMIFS(RepP!44:44,RepP!$6:$6,BX$6)</f>
        <v>0</v>
      </c>
      <c r="BY44" s="1">
        <f ca="1">SUMIFS(RepF!44:44,RepF!$6:$6,BY$6)</f>
        <v>0</v>
      </c>
      <c r="BZ44" s="60">
        <f t="shared" ca="1" si="63"/>
        <v>0</v>
      </c>
    </row>
    <row r="45" spans="5:78" x14ac:dyDescent="0.25">
      <c r="I45" s="22" t="str">
        <f>Items!$E$44</f>
        <v>Незавершенное производство и запасы</v>
      </c>
      <c r="J45" s="1" t="str">
        <f>Items!F65</f>
        <v>Резерв-6</v>
      </c>
      <c r="Q45" s="15">
        <f>SUMIFS(RepP!45:45,RepP!$6:$6,Q$6)</f>
        <v>0</v>
      </c>
      <c r="R45" s="15">
        <f>SUMIFS(RepF!45:45,RepF!$6:$6,R$6)</f>
        <v>0</v>
      </c>
      <c r="S45" s="69">
        <f t="shared" si="44"/>
        <v>0</v>
      </c>
      <c r="V45" s="1">
        <f>SUMIFS(RepP!45:45,RepP!$6:$6,V$6)</f>
        <v>0</v>
      </c>
      <c r="W45" s="1">
        <f>SUMIFS(RepF!45:45,RepF!$6:$6,W$6)</f>
        <v>0</v>
      </c>
      <c r="X45" s="60">
        <f t="shared" si="45"/>
        <v>0</v>
      </c>
      <c r="Y45" s="46">
        <f ca="1">SUMIFS(RepP!45:45,RepP!$6:$6,Y$6)</f>
        <v>0</v>
      </c>
      <c r="Z45" s="1">
        <f ca="1">SUMIFS(RepF!45:45,RepF!$6:$6,Z$6)</f>
        <v>0</v>
      </c>
      <c r="AA45" s="60">
        <f t="shared" ca="1" si="46"/>
        <v>0</v>
      </c>
      <c r="AB45" s="1">
        <f ca="1">SUMIFS(RepP!45:45,RepP!$6:$6,AB$6)</f>
        <v>0</v>
      </c>
      <c r="AC45" s="1">
        <f ca="1">SUMIFS(RepF!45:45,RepF!$6:$6,AC$6)</f>
        <v>0</v>
      </c>
      <c r="AD45" s="60">
        <f t="shared" ca="1" si="47"/>
        <v>0</v>
      </c>
      <c r="AE45" s="1">
        <f ca="1">SUMIFS(RepP!45:45,RepP!$6:$6,AE$6)</f>
        <v>0</v>
      </c>
      <c r="AF45" s="1">
        <f ca="1">SUMIFS(RepF!45:45,RepF!$6:$6,AF$6)</f>
        <v>0</v>
      </c>
      <c r="AG45" s="60">
        <f t="shared" ca="1" si="48"/>
        <v>0</v>
      </c>
      <c r="AH45" s="1">
        <f ca="1">SUMIFS(RepP!45:45,RepP!$6:$6,AH$6)</f>
        <v>0</v>
      </c>
      <c r="AI45" s="1">
        <f ca="1">SUMIFS(RepF!45:45,RepF!$6:$6,AI$6)</f>
        <v>0</v>
      </c>
      <c r="AJ45" s="60">
        <f t="shared" ca="1" si="49"/>
        <v>0</v>
      </c>
      <c r="AK45" s="1">
        <f ca="1">SUMIFS(RepP!45:45,RepP!$6:$6,AK$6)</f>
        <v>0</v>
      </c>
      <c r="AL45" s="1">
        <f ca="1">SUMIFS(RepF!45:45,RepF!$6:$6,AL$6)</f>
        <v>0</v>
      </c>
      <c r="AM45" s="60">
        <f t="shared" ca="1" si="50"/>
        <v>0</v>
      </c>
      <c r="AN45" s="1">
        <f ca="1">SUMIFS(RepP!45:45,RepP!$6:$6,AN$6)</f>
        <v>0</v>
      </c>
      <c r="AO45" s="1">
        <f ca="1">SUMIFS(RepF!45:45,RepF!$6:$6,AO$6)</f>
        <v>0</v>
      </c>
      <c r="AP45" s="60">
        <f t="shared" ca="1" si="51"/>
        <v>0</v>
      </c>
      <c r="AQ45" s="1">
        <f ca="1">SUMIFS(RepP!45:45,RepP!$6:$6,AQ$6)</f>
        <v>0</v>
      </c>
      <c r="AR45" s="1">
        <f ca="1">SUMIFS(RepF!45:45,RepF!$6:$6,AR$6)</f>
        <v>0</v>
      </c>
      <c r="AS45" s="60">
        <f t="shared" ca="1" si="52"/>
        <v>0</v>
      </c>
      <c r="AT45" s="1">
        <f ca="1">SUMIFS(RepP!45:45,RepP!$6:$6,AT$6)</f>
        <v>0</v>
      </c>
      <c r="AU45" s="1">
        <f ca="1">SUMIFS(RepF!45:45,RepF!$6:$6,AU$6)</f>
        <v>0</v>
      </c>
      <c r="AV45" s="60">
        <f t="shared" ca="1" si="53"/>
        <v>0</v>
      </c>
      <c r="AW45" s="1">
        <f ca="1">SUMIFS(RepP!45:45,RepP!$6:$6,AW$6)</f>
        <v>0</v>
      </c>
      <c r="AX45" s="1">
        <f ca="1">SUMIFS(RepF!45:45,RepF!$6:$6,AX$6)</f>
        <v>0</v>
      </c>
      <c r="AY45" s="60">
        <f t="shared" ca="1" si="54"/>
        <v>0</v>
      </c>
      <c r="AZ45" s="1">
        <f ca="1">SUMIFS(RepP!45:45,RepP!$6:$6,AZ$6)</f>
        <v>0</v>
      </c>
      <c r="BA45" s="1">
        <f ca="1">SUMIFS(RepF!45:45,RepF!$6:$6,BA$6)</f>
        <v>0</v>
      </c>
      <c r="BB45" s="60">
        <f t="shared" ca="1" si="55"/>
        <v>0</v>
      </c>
      <c r="BC45" s="1">
        <f ca="1">SUMIFS(RepP!45:45,RepP!$6:$6,BC$6)</f>
        <v>0</v>
      </c>
      <c r="BD45" s="1">
        <f ca="1">SUMIFS(RepF!45:45,RepF!$6:$6,BD$6)</f>
        <v>0</v>
      </c>
      <c r="BE45" s="60">
        <f t="shared" ca="1" si="56"/>
        <v>0</v>
      </c>
      <c r="BF45" s="1">
        <f ca="1">SUMIFS(RepP!45:45,RepP!$6:$6,BF$6)</f>
        <v>0</v>
      </c>
      <c r="BG45" s="1">
        <f ca="1">SUMIFS(RepF!45:45,RepF!$6:$6,BG$6)</f>
        <v>0</v>
      </c>
      <c r="BH45" s="60">
        <f t="shared" ca="1" si="57"/>
        <v>0</v>
      </c>
      <c r="BI45" s="1">
        <f ca="1">SUMIFS(RepP!45:45,RepP!$6:$6,BI$6)</f>
        <v>0</v>
      </c>
      <c r="BJ45" s="1">
        <f ca="1">SUMIFS(RepF!45:45,RepF!$6:$6,BJ$6)</f>
        <v>0</v>
      </c>
      <c r="BK45" s="60">
        <f t="shared" ca="1" si="58"/>
        <v>0</v>
      </c>
      <c r="BL45" s="1">
        <f ca="1">SUMIFS(RepP!45:45,RepP!$6:$6,BL$6)</f>
        <v>0</v>
      </c>
      <c r="BM45" s="1">
        <f ca="1">SUMIFS(RepF!45:45,RepF!$6:$6,BM$6)</f>
        <v>0</v>
      </c>
      <c r="BN45" s="60">
        <f t="shared" ca="1" si="59"/>
        <v>0</v>
      </c>
      <c r="BO45" s="1">
        <f ca="1">SUMIFS(RepP!45:45,RepP!$6:$6,BO$6)</f>
        <v>0</v>
      </c>
      <c r="BP45" s="1">
        <f ca="1">SUMIFS(RepF!45:45,RepF!$6:$6,BP$6)</f>
        <v>0</v>
      </c>
      <c r="BQ45" s="60">
        <f t="shared" ca="1" si="60"/>
        <v>0</v>
      </c>
      <c r="BR45" s="1">
        <f ca="1">SUMIFS(RepP!45:45,RepP!$6:$6,BR$6)</f>
        <v>0</v>
      </c>
      <c r="BS45" s="1">
        <f ca="1">SUMIFS(RepF!45:45,RepF!$6:$6,BS$6)</f>
        <v>0</v>
      </c>
      <c r="BT45" s="60">
        <f t="shared" ca="1" si="61"/>
        <v>0</v>
      </c>
      <c r="BU45" s="1">
        <f ca="1">SUMIFS(RepP!45:45,RepP!$6:$6,BU$6)</f>
        <v>0</v>
      </c>
      <c r="BV45" s="1">
        <f ca="1">SUMIFS(RepF!45:45,RepF!$6:$6,BV$6)</f>
        <v>0</v>
      </c>
      <c r="BW45" s="60">
        <f t="shared" ca="1" si="62"/>
        <v>0</v>
      </c>
      <c r="BX45" s="1">
        <f ca="1">SUMIFS(RepP!45:45,RepP!$6:$6,BX$6)</f>
        <v>0</v>
      </c>
      <c r="BY45" s="1">
        <f ca="1">SUMIFS(RepF!45:45,RepF!$6:$6,BY$6)</f>
        <v>0</v>
      </c>
      <c r="BZ45" s="60">
        <f t="shared" ca="1" si="63"/>
        <v>0</v>
      </c>
    </row>
    <row r="46" spans="5:78" x14ac:dyDescent="0.25">
      <c r="I46" s="22" t="str">
        <f>Items!$E$44</f>
        <v>Незавершенное производство и запасы</v>
      </c>
      <c r="J46" s="1" t="str">
        <f>Items!F66</f>
        <v>Резерв-7</v>
      </c>
      <c r="Q46" s="15">
        <f>SUMIFS(RepP!46:46,RepP!$6:$6,Q$6)</f>
        <v>0</v>
      </c>
      <c r="R46" s="15">
        <f>SUMIFS(RepF!46:46,RepF!$6:$6,R$6)</f>
        <v>0</v>
      </c>
      <c r="S46" s="69">
        <f t="shared" si="44"/>
        <v>0</v>
      </c>
      <c r="V46" s="1">
        <f>SUMIFS(RepP!46:46,RepP!$6:$6,V$6)</f>
        <v>0</v>
      </c>
      <c r="W46" s="1">
        <f>SUMIFS(RepF!46:46,RepF!$6:$6,W$6)</f>
        <v>0</v>
      </c>
      <c r="X46" s="60">
        <f t="shared" si="45"/>
        <v>0</v>
      </c>
      <c r="Y46" s="46">
        <f ca="1">SUMIFS(RepP!46:46,RepP!$6:$6,Y$6)</f>
        <v>0</v>
      </c>
      <c r="Z46" s="1">
        <f ca="1">SUMIFS(RepF!46:46,RepF!$6:$6,Z$6)</f>
        <v>0</v>
      </c>
      <c r="AA46" s="60">
        <f t="shared" ca="1" si="46"/>
        <v>0</v>
      </c>
      <c r="AB46" s="1">
        <f ca="1">SUMIFS(RepP!46:46,RepP!$6:$6,AB$6)</f>
        <v>0</v>
      </c>
      <c r="AC46" s="1">
        <f ca="1">SUMIFS(RepF!46:46,RepF!$6:$6,AC$6)</f>
        <v>0</v>
      </c>
      <c r="AD46" s="60">
        <f t="shared" ca="1" si="47"/>
        <v>0</v>
      </c>
      <c r="AE46" s="1">
        <f ca="1">SUMIFS(RepP!46:46,RepP!$6:$6,AE$6)</f>
        <v>0</v>
      </c>
      <c r="AF46" s="1">
        <f ca="1">SUMIFS(RepF!46:46,RepF!$6:$6,AF$6)</f>
        <v>0</v>
      </c>
      <c r="AG46" s="60">
        <f t="shared" ca="1" si="48"/>
        <v>0</v>
      </c>
      <c r="AH46" s="1">
        <f ca="1">SUMIFS(RepP!46:46,RepP!$6:$6,AH$6)</f>
        <v>0</v>
      </c>
      <c r="AI46" s="1">
        <f ca="1">SUMIFS(RepF!46:46,RepF!$6:$6,AI$6)</f>
        <v>0</v>
      </c>
      <c r="AJ46" s="60">
        <f t="shared" ca="1" si="49"/>
        <v>0</v>
      </c>
      <c r="AK46" s="1">
        <f ca="1">SUMIFS(RepP!46:46,RepP!$6:$6,AK$6)</f>
        <v>0</v>
      </c>
      <c r="AL46" s="1">
        <f ca="1">SUMIFS(RepF!46:46,RepF!$6:$6,AL$6)</f>
        <v>0</v>
      </c>
      <c r="AM46" s="60">
        <f t="shared" ca="1" si="50"/>
        <v>0</v>
      </c>
      <c r="AN46" s="1">
        <f ca="1">SUMIFS(RepP!46:46,RepP!$6:$6,AN$6)</f>
        <v>0</v>
      </c>
      <c r="AO46" s="1">
        <f ca="1">SUMIFS(RepF!46:46,RepF!$6:$6,AO$6)</f>
        <v>0</v>
      </c>
      <c r="AP46" s="60">
        <f t="shared" ca="1" si="51"/>
        <v>0</v>
      </c>
      <c r="AQ46" s="1">
        <f ca="1">SUMIFS(RepP!46:46,RepP!$6:$6,AQ$6)</f>
        <v>0</v>
      </c>
      <c r="AR46" s="1">
        <f ca="1">SUMIFS(RepF!46:46,RepF!$6:$6,AR$6)</f>
        <v>0</v>
      </c>
      <c r="AS46" s="60">
        <f t="shared" ca="1" si="52"/>
        <v>0</v>
      </c>
      <c r="AT46" s="1">
        <f ca="1">SUMIFS(RepP!46:46,RepP!$6:$6,AT$6)</f>
        <v>0</v>
      </c>
      <c r="AU46" s="1">
        <f ca="1">SUMIFS(RepF!46:46,RepF!$6:$6,AU$6)</f>
        <v>0</v>
      </c>
      <c r="AV46" s="60">
        <f t="shared" ca="1" si="53"/>
        <v>0</v>
      </c>
      <c r="AW46" s="1">
        <f ca="1">SUMIFS(RepP!46:46,RepP!$6:$6,AW$6)</f>
        <v>0</v>
      </c>
      <c r="AX46" s="1">
        <f ca="1">SUMIFS(RepF!46:46,RepF!$6:$6,AX$6)</f>
        <v>0</v>
      </c>
      <c r="AY46" s="60">
        <f t="shared" ca="1" si="54"/>
        <v>0</v>
      </c>
      <c r="AZ46" s="1">
        <f ca="1">SUMIFS(RepP!46:46,RepP!$6:$6,AZ$6)</f>
        <v>0</v>
      </c>
      <c r="BA46" s="1">
        <f ca="1">SUMIFS(RepF!46:46,RepF!$6:$6,BA$6)</f>
        <v>0</v>
      </c>
      <c r="BB46" s="60">
        <f t="shared" ca="1" si="55"/>
        <v>0</v>
      </c>
      <c r="BC46" s="1">
        <f ca="1">SUMIFS(RepP!46:46,RepP!$6:$6,BC$6)</f>
        <v>0</v>
      </c>
      <c r="BD46" s="1">
        <f ca="1">SUMIFS(RepF!46:46,RepF!$6:$6,BD$6)</f>
        <v>0</v>
      </c>
      <c r="BE46" s="60">
        <f t="shared" ca="1" si="56"/>
        <v>0</v>
      </c>
      <c r="BF46" s="1">
        <f ca="1">SUMIFS(RepP!46:46,RepP!$6:$6,BF$6)</f>
        <v>0</v>
      </c>
      <c r="BG46" s="1">
        <f ca="1">SUMIFS(RepF!46:46,RepF!$6:$6,BG$6)</f>
        <v>0</v>
      </c>
      <c r="BH46" s="60">
        <f t="shared" ca="1" si="57"/>
        <v>0</v>
      </c>
      <c r="BI46" s="1">
        <f ca="1">SUMIFS(RepP!46:46,RepP!$6:$6,BI$6)</f>
        <v>0</v>
      </c>
      <c r="BJ46" s="1">
        <f ca="1">SUMIFS(RepF!46:46,RepF!$6:$6,BJ$6)</f>
        <v>0</v>
      </c>
      <c r="BK46" s="60">
        <f t="shared" ca="1" si="58"/>
        <v>0</v>
      </c>
      <c r="BL46" s="1">
        <f ca="1">SUMIFS(RepP!46:46,RepP!$6:$6,BL$6)</f>
        <v>0</v>
      </c>
      <c r="BM46" s="1">
        <f ca="1">SUMIFS(RepF!46:46,RepF!$6:$6,BM$6)</f>
        <v>0</v>
      </c>
      <c r="BN46" s="60">
        <f t="shared" ca="1" si="59"/>
        <v>0</v>
      </c>
      <c r="BO46" s="1">
        <f ca="1">SUMIFS(RepP!46:46,RepP!$6:$6,BO$6)</f>
        <v>0</v>
      </c>
      <c r="BP46" s="1">
        <f ca="1">SUMIFS(RepF!46:46,RepF!$6:$6,BP$6)</f>
        <v>0</v>
      </c>
      <c r="BQ46" s="60">
        <f t="shared" ca="1" si="60"/>
        <v>0</v>
      </c>
      <c r="BR46" s="1">
        <f ca="1">SUMIFS(RepP!46:46,RepP!$6:$6,BR$6)</f>
        <v>0</v>
      </c>
      <c r="BS46" s="1">
        <f ca="1">SUMIFS(RepF!46:46,RepF!$6:$6,BS$6)</f>
        <v>0</v>
      </c>
      <c r="BT46" s="60">
        <f t="shared" ca="1" si="61"/>
        <v>0</v>
      </c>
      <c r="BU46" s="1">
        <f ca="1">SUMIFS(RepP!46:46,RepP!$6:$6,BU$6)</f>
        <v>0</v>
      </c>
      <c r="BV46" s="1">
        <f ca="1">SUMIFS(RepF!46:46,RepF!$6:$6,BV$6)</f>
        <v>0</v>
      </c>
      <c r="BW46" s="60">
        <f t="shared" ca="1" si="62"/>
        <v>0</v>
      </c>
      <c r="BX46" s="1">
        <f ca="1">SUMIFS(RepP!46:46,RepP!$6:$6,BX$6)</f>
        <v>0</v>
      </c>
      <c r="BY46" s="1">
        <f ca="1">SUMIFS(RepF!46:46,RepF!$6:$6,BY$6)</f>
        <v>0</v>
      </c>
      <c r="BZ46" s="60">
        <f t="shared" ca="1" si="63"/>
        <v>0</v>
      </c>
    </row>
    <row r="47" spans="5:78" x14ac:dyDescent="0.25">
      <c r="I47" s="22" t="str">
        <f>Items!$E$44</f>
        <v>Незавершенное производство и запасы</v>
      </c>
      <c r="J47" s="1" t="str">
        <f>Items!F67</f>
        <v>Резерв-8</v>
      </c>
      <c r="Q47" s="15">
        <f>SUMIFS(RepP!47:47,RepP!$6:$6,Q$6)</f>
        <v>0</v>
      </c>
      <c r="R47" s="15">
        <f>SUMIFS(RepF!47:47,RepF!$6:$6,R$6)</f>
        <v>0</v>
      </c>
      <c r="S47" s="69">
        <f t="shared" si="44"/>
        <v>0</v>
      </c>
      <c r="V47" s="1">
        <f>SUMIFS(RepP!47:47,RepP!$6:$6,V$6)</f>
        <v>0</v>
      </c>
      <c r="W47" s="1">
        <f>SUMIFS(RepF!47:47,RepF!$6:$6,W$6)</f>
        <v>0</v>
      </c>
      <c r="X47" s="60">
        <f t="shared" si="45"/>
        <v>0</v>
      </c>
      <c r="Y47" s="46">
        <f ca="1">SUMIFS(RepP!47:47,RepP!$6:$6,Y$6)</f>
        <v>0</v>
      </c>
      <c r="Z47" s="1">
        <f ca="1">SUMIFS(RepF!47:47,RepF!$6:$6,Z$6)</f>
        <v>0</v>
      </c>
      <c r="AA47" s="60">
        <f t="shared" ca="1" si="46"/>
        <v>0</v>
      </c>
      <c r="AB47" s="1">
        <f ca="1">SUMIFS(RepP!47:47,RepP!$6:$6,AB$6)</f>
        <v>0</v>
      </c>
      <c r="AC47" s="1">
        <f ca="1">SUMIFS(RepF!47:47,RepF!$6:$6,AC$6)</f>
        <v>0</v>
      </c>
      <c r="AD47" s="60">
        <f t="shared" ca="1" si="47"/>
        <v>0</v>
      </c>
      <c r="AE47" s="1">
        <f ca="1">SUMIFS(RepP!47:47,RepP!$6:$6,AE$6)</f>
        <v>0</v>
      </c>
      <c r="AF47" s="1">
        <f ca="1">SUMIFS(RepF!47:47,RepF!$6:$6,AF$6)</f>
        <v>0</v>
      </c>
      <c r="AG47" s="60">
        <f t="shared" ca="1" si="48"/>
        <v>0</v>
      </c>
      <c r="AH47" s="1">
        <f ca="1">SUMIFS(RepP!47:47,RepP!$6:$6,AH$6)</f>
        <v>0</v>
      </c>
      <c r="AI47" s="1">
        <f ca="1">SUMIFS(RepF!47:47,RepF!$6:$6,AI$6)</f>
        <v>0</v>
      </c>
      <c r="AJ47" s="60">
        <f t="shared" ca="1" si="49"/>
        <v>0</v>
      </c>
      <c r="AK47" s="1">
        <f ca="1">SUMIFS(RepP!47:47,RepP!$6:$6,AK$6)</f>
        <v>0</v>
      </c>
      <c r="AL47" s="1">
        <f ca="1">SUMIFS(RepF!47:47,RepF!$6:$6,AL$6)</f>
        <v>0</v>
      </c>
      <c r="AM47" s="60">
        <f t="shared" ca="1" si="50"/>
        <v>0</v>
      </c>
      <c r="AN47" s="1">
        <f ca="1">SUMIFS(RepP!47:47,RepP!$6:$6,AN$6)</f>
        <v>0</v>
      </c>
      <c r="AO47" s="1">
        <f ca="1">SUMIFS(RepF!47:47,RepF!$6:$6,AO$6)</f>
        <v>0</v>
      </c>
      <c r="AP47" s="60">
        <f t="shared" ca="1" si="51"/>
        <v>0</v>
      </c>
      <c r="AQ47" s="1">
        <f ca="1">SUMIFS(RepP!47:47,RepP!$6:$6,AQ$6)</f>
        <v>0</v>
      </c>
      <c r="AR47" s="1">
        <f ca="1">SUMIFS(RepF!47:47,RepF!$6:$6,AR$6)</f>
        <v>0</v>
      </c>
      <c r="AS47" s="60">
        <f t="shared" ca="1" si="52"/>
        <v>0</v>
      </c>
      <c r="AT47" s="1">
        <f ca="1">SUMIFS(RepP!47:47,RepP!$6:$6,AT$6)</f>
        <v>0</v>
      </c>
      <c r="AU47" s="1">
        <f ca="1">SUMIFS(RepF!47:47,RepF!$6:$6,AU$6)</f>
        <v>0</v>
      </c>
      <c r="AV47" s="60">
        <f t="shared" ca="1" si="53"/>
        <v>0</v>
      </c>
      <c r="AW47" s="1">
        <f ca="1">SUMIFS(RepP!47:47,RepP!$6:$6,AW$6)</f>
        <v>0</v>
      </c>
      <c r="AX47" s="1">
        <f ca="1">SUMIFS(RepF!47:47,RepF!$6:$6,AX$6)</f>
        <v>0</v>
      </c>
      <c r="AY47" s="60">
        <f t="shared" ca="1" si="54"/>
        <v>0</v>
      </c>
      <c r="AZ47" s="1">
        <f ca="1">SUMIFS(RepP!47:47,RepP!$6:$6,AZ$6)</f>
        <v>0</v>
      </c>
      <c r="BA47" s="1">
        <f ca="1">SUMIFS(RepF!47:47,RepF!$6:$6,BA$6)</f>
        <v>0</v>
      </c>
      <c r="BB47" s="60">
        <f t="shared" ca="1" si="55"/>
        <v>0</v>
      </c>
      <c r="BC47" s="1">
        <f ca="1">SUMIFS(RepP!47:47,RepP!$6:$6,BC$6)</f>
        <v>0</v>
      </c>
      <c r="BD47" s="1">
        <f ca="1">SUMIFS(RepF!47:47,RepF!$6:$6,BD$6)</f>
        <v>0</v>
      </c>
      <c r="BE47" s="60">
        <f t="shared" ca="1" si="56"/>
        <v>0</v>
      </c>
      <c r="BF47" s="1">
        <f ca="1">SUMIFS(RepP!47:47,RepP!$6:$6,BF$6)</f>
        <v>0</v>
      </c>
      <c r="BG47" s="1">
        <f ca="1">SUMIFS(RepF!47:47,RepF!$6:$6,BG$6)</f>
        <v>0</v>
      </c>
      <c r="BH47" s="60">
        <f t="shared" ca="1" si="57"/>
        <v>0</v>
      </c>
      <c r="BI47" s="1">
        <f ca="1">SUMIFS(RepP!47:47,RepP!$6:$6,BI$6)</f>
        <v>0</v>
      </c>
      <c r="BJ47" s="1">
        <f ca="1">SUMIFS(RepF!47:47,RepF!$6:$6,BJ$6)</f>
        <v>0</v>
      </c>
      <c r="BK47" s="60">
        <f t="shared" ca="1" si="58"/>
        <v>0</v>
      </c>
      <c r="BL47" s="1">
        <f ca="1">SUMIFS(RepP!47:47,RepP!$6:$6,BL$6)</f>
        <v>0</v>
      </c>
      <c r="BM47" s="1">
        <f ca="1">SUMIFS(RepF!47:47,RepF!$6:$6,BM$6)</f>
        <v>0</v>
      </c>
      <c r="BN47" s="60">
        <f t="shared" ca="1" si="59"/>
        <v>0</v>
      </c>
      <c r="BO47" s="1">
        <f ca="1">SUMIFS(RepP!47:47,RepP!$6:$6,BO$6)</f>
        <v>0</v>
      </c>
      <c r="BP47" s="1">
        <f ca="1">SUMIFS(RepF!47:47,RepF!$6:$6,BP$6)</f>
        <v>0</v>
      </c>
      <c r="BQ47" s="60">
        <f t="shared" ca="1" si="60"/>
        <v>0</v>
      </c>
      <c r="BR47" s="1">
        <f ca="1">SUMIFS(RepP!47:47,RepP!$6:$6,BR$6)</f>
        <v>0</v>
      </c>
      <c r="BS47" s="1">
        <f ca="1">SUMIFS(RepF!47:47,RepF!$6:$6,BS$6)</f>
        <v>0</v>
      </c>
      <c r="BT47" s="60">
        <f t="shared" ca="1" si="61"/>
        <v>0</v>
      </c>
      <c r="BU47" s="1">
        <f ca="1">SUMIFS(RepP!47:47,RepP!$6:$6,BU$6)</f>
        <v>0</v>
      </c>
      <c r="BV47" s="1">
        <f ca="1">SUMIFS(RepF!47:47,RepF!$6:$6,BV$6)</f>
        <v>0</v>
      </c>
      <c r="BW47" s="60">
        <f t="shared" ca="1" si="62"/>
        <v>0</v>
      </c>
      <c r="BX47" s="1">
        <f ca="1">SUMIFS(RepP!47:47,RepP!$6:$6,BX$6)</f>
        <v>0</v>
      </c>
      <c r="BY47" s="1">
        <f ca="1">SUMIFS(RepF!47:47,RepF!$6:$6,BY$6)</f>
        <v>0</v>
      </c>
      <c r="BZ47" s="60">
        <f t="shared" ca="1" si="63"/>
        <v>0</v>
      </c>
    </row>
    <row r="48" spans="5:78" s="23" customFormat="1" ht="10.199999999999999" x14ac:dyDescent="0.2">
      <c r="E48" s="23" t="s">
        <v>50</v>
      </c>
      <c r="S48" s="70"/>
      <c r="X48" s="61"/>
      <c r="Y48" s="62"/>
      <c r="AA48" s="61"/>
      <c r="AD48" s="61"/>
      <c r="AG48" s="61"/>
      <c r="AJ48" s="61"/>
      <c r="AM48" s="61"/>
      <c r="AP48" s="61"/>
      <c r="AS48" s="61"/>
      <c r="AV48" s="61"/>
      <c r="AY48" s="61"/>
      <c r="BB48" s="61"/>
      <c r="BE48" s="61"/>
      <c r="BH48" s="61"/>
      <c r="BK48" s="61"/>
      <c r="BN48" s="61"/>
      <c r="BQ48" s="61"/>
      <c r="BT48" s="61"/>
      <c r="BW48" s="61"/>
      <c r="BZ48" s="61"/>
    </row>
    <row r="49" spans="5:78" s="2" customFormat="1" x14ac:dyDescent="0.25">
      <c r="I49" s="2" t="str">
        <f>Items!$E$122</f>
        <v>Финансовые активы</v>
      </c>
      <c r="Q49" s="2">
        <f>SUMIFS(RepP!49:49,RepP!$6:$6,Q$6)</f>
        <v>0</v>
      </c>
      <c r="R49" s="2">
        <f>SUMIFS(RepF!49:49,RepF!$6:$6,R$6)</f>
        <v>0</v>
      </c>
      <c r="S49" s="66">
        <f t="shared" ref="S49:S53" si="64">IF(Q49=0,0,(R49-Q49)/Q49)</f>
        <v>0</v>
      </c>
      <c r="V49" s="2">
        <f>SUMIFS(RepP!49:49,RepP!$6:$6,V$6)</f>
        <v>0</v>
      </c>
      <c r="W49" s="2">
        <f>SUMIFS(RepF!49:49,RepF!$6:$6,W$6)</f>
        <v>0</v>
      </c>
      <c r="X49" s="55">
        <f t="shared" ref="X49:X53" si="65">IF(V49=0,0,(W49-V49)/V49)</f>
        <v>0</v>
      </c>
      <c r="Y49" s="56">
        <f ca="1">SUMIFS(RepP!49:49,RepP!$6:$6,Y$6)</f>
        <v>0</v>
      </c>
      <c r="Z49" s="2">
        <f ca="1">SUMIFS(RepF!49:49,RepF!$6:$6,Z$6)</f>
        <v>0</v>
      </c>
      <c r="AA49" s="55">
        <f t="shared" ref="AA49:AA53" ca="1" si="66">IF(Y49=0,0,(Z49-Y49)/Y49)</f>
        <v>0</v>
      </c>
      <c r="AB49" s="2">
        <f ca="1">SUMIFS(RepP!49:49,RepP!$6:$6,AB$6)</f>
        <v>0</v>
      </c>
      <c r="AC49" s="2">
        <f ca="1">SUMIFS(RepF!49:49,RepF!$6:$6,AC$6)</f>
        <v>0</v>
      </c>
      <c r="AD49" s="55">
        <f t="shared" ref="AD49:AD53" ca="1" si="67">IF(AB49=0,0,(AC49-AB49)/AB49)</f>
        <v>0</v>
      </c>
      <c r="AE49" s="2">
        <f ca="1">SUMIFS(RepP!49:49,RepP!$6:$6,AE$6)</f>
        <v>0</v>
      </c>
      <c r="AF49" s="2">
        <f ca="1">SUMIFS(RepF!49:49,RepF!$6:$6,AF$6)</f>
        <v>0</v>
      </c>
      <c r="AG49" s="55">
        <f t="shared" ref="AG49:AG53" ca="1" si="68">IF(AE49=0,0,(AF49-AE49)/AE49)</f>
        <v>0</v>
      </c>
      <c r="AH49" s="2">
        <f ca="1">SUMIFS(RepP!49:49,RepP!$6:$6,AH$6)</f>
        <v>0</v>
      </c>
      <c r="AI49" s="2">
        <f ca="1">SUMIFS(RepF!49:49,RepF!$6:$6,AI$6)</f>
        <v>0</v>
      </c>
      <c r="AJ49" s="55">
        <f t="shared" ref="AJ49:AJ53" ca="1" si="69">IF(AH49=0,0,(AI49-AH49)/AH49)</f>
        <v>0</v>
      </c>
      <c r="AK49" s="2">
        <f ca="1">SUMIFS(RepP!49:49,RepP!$6:$6,AK$6)</f>
        <v>0</v>
      </c>
      <c r="AL49" s="2">
        <f ca="1">SUMIFS(RepF!49:49,RepF!$6:$6,AL$6)</f>
        <v>0</v>
      </c>
      <c r="AM49" s="55">
        <f t="shared" ref="AM49:AM53" ca="1" si="70">IF(AK49=0,0,(AL49-AK49)/AK49)</f>
        <v>0</v>
      </c>
      <c r="AN49" s="2">
        <f ca="1">SUMIFS(RepP!49:49,RepP!$6:$6,AN$6)</f>
        <v>0</v>
      </c>
      <c r="AO49" s="2">
        <f ca="1">SUMIFS(RepF!49:49,RepF!$6:$6,AO$6)</f>
        <v>0</v>
      </c>
      <c r="AP49" s="55">
        <f t="shared" ref="AP49:AP53" ca="1" si="71">IF(AN49=0,0,(AO49-AN49)/AN49)</f>
        <v>0</v>
      </c>
      <c r="AQ49" s="2">
        <f ca="1">SUMIFS(RepP!49:49,RepP!$6:$6,AQ$6)</f>
        <v>0</v>
      </c>
      <c r="AR49" s="2">
        <f ca="1">SUMIFS(RepF!49:49,RepF!$6:$6,AR$6)</f>
        <v>0</v>
      </c>
      <c r="AS49" s="55">
        <f t="shared" ref="AS49:AS53" ca="1" si="72">IF(AQ49=0,0,(AR49-AQ49)/AQ49)</f>
        <v>0</v>
      </c>
      <c r="AT49" s="2">
        <f ca="1">SUMIFS(RepP!49:49,RepP!$6:$6,AT$6)</f>
        <v>0</v>
      </c>
      <c r="AU49" s="2">
        <f ca="1">SUMIFS(RepF!49:49,RepF!$6:$6,AU$6)</f>
        <v>0</v>
      </c>
      <c r="AV49" s="55">
        <f t="shared" ref="AV49:AV53" ca="1" si="73">IF(AT49=0,0,(AU49-AT49)/AT49)</f>
        <v>0</v>
      </c>
      <c r="AW49" s="2">
        <f ca="1">SUMIFS(RepP!49:49,RepP!$6:$6,AW$6)</f>
        <v>0</v>
      </c>
      <c r="AX49" s="2">
        <f ca="1">SUMIFS(RepF!49:49,RepF!$6:$6,AX$6)</f>
        <v>0</v>
      </c>
      <c r="AY49" s="55">
        <f t="shared" ref="AY49:AY53" ca="1" si="74">IF(AW49=0,0,(AX49-AW49)/AW49)</f>
        <v>0</v>
      </c>
      <c r="AZ49" s="2">
        <f ca="1">SUMIFS(RepP!49:49,RepP!$6:$6,AZ$6)</f>
        <v>0</v>
      </c>
      <c r="BA49" s="2">
        <f ca="1">SUMIFS(RepF!49:49,RepF!$6:$6,BA$6)</f>
        <v>0</v>
      </c>
      <c r="BB49" s="55">
        <f t="shared" ref="BB49:BB53" ca="1" si="75">IF(AZ49=0,0,(BA49-AZ49)/AZ49)</f>
        <v>0</v>
      </c>
      <c r="BC49" s="2">
        <f ca="1">SUMIFS(RepP!49:49,RepP!$6:$6,BC$6)</f>
        <v>0</v>
      </c>
      <c r="BD49" s="2">
        <f ca="1">SUMIFS(RepF!49:49,RepF!$6:$6,BD$6)</f>
        <v>0</v>
      </c>
      <c r="BE49" s="55">
        <f t="shared" ref="BE49:BE53" ca="1" si="76">IF(BC49=0,0,(BD49-BC49)/BC49)</f>
        <v>0</v>
      </c>
      <c r="BF49" s="2">
        <f ca="1">SUMIFS(RepP!49:49,RepP!$6:$6,BF$6)</f>
        <v>0</v>
      </c>
      <c r="BG49" s="2">
        <f ca="1">SUMIFS(RepF!49:49,RepF!$6:$6,BG$6)</f>
        <v>0</v>
      </c>
      <c r="BH49" s="55">
        <f t="shared" ref="BH49:BH53" ca="1" si="77">IF(BF49=0,0,(BG49-BF49)/BF49)</f>
        <v>0</v>
      </c>
      <c r="BI49" s="2">
        <f ca="1">SUMIFS(RepP!49:49,RepP!$6:$6,BI$6)</f>
        <v>0</v>
      </c>
      <c r="BJ49" s="2">
        <f ca="1">SUMIFS(RepF!49:49,RepF!$6:$6,BJ$6)</f>
        <v>0</v>
      </c>
      <c r="BK49" s="55">
        <f t="shared" ref="BK49:BK53" ca="1" si="78">IF(BI49=0,0,(BJ49-BI49)/BI49)</f>
        <v>0</v>
      </c>
      <c r="BL49" s="2">
        <f ca="1">SUMIFS(RepP!49:49,RepP!$6:$6,BL$6)</f>
        <v>0</v>
      </c>
      <c r="BM49" s="2">
        <f ca="1">SUMIFS(RepF!49:49,RepF!$6:$6,BM$6)</f>
        <v>0</v>
      </c>
      <c r="BN49" s="55">
        <f t="shared" ref="BN49:BN53" ca="1" si="79">IF(BL49=0,0,(BM49-BL49)/BL49)</f>
        <v>0</v>
      </c>
      <c r="BO49" s="2">
        <f ca="1">SUMIFS(RepP!49:49,RepP!$6:$6,BO$6)</f>
        <v>0</v>
      </c>
      <c r="BP49" s="2">
        <f ca="1">SUMIFS(RepF!49:49,RepF!$6:$6,BP$6)</f>
        <v>0</v>
      </c>
      <c r="BQ49" s="55">
        <f t="shared" ref="BQ49:BQ53" ca="1" si="80">IF(BO49=0,0,(BP49-BO49)/BO49)</f>
        <v>0</v>
      </c>
      <c r="BR49" s="2">
        <f ca="1">SUMIFS(RepP!49:49,RepP!$6:$6,BR$6)</f>
        <v>0</v>
      </c>
      <c r="BS49" s="2">
        <f ca="1">SUMIFS(RepF!49:49,RepF!$6:$6,BS$6)</f>
        <v>0</v>
      </c>
      <c r="BT49" s="55">
        <f t="shared" ref="BT49:BT53" ca="1" si="81">IF(BR49=0,0,(BS49-BR49)/BR49)</f>
        <v>0</v>
      </c>
      <c r="BU49" s="2">
        <f ca="1">SUMIFS(RepP!49:49,RepP!$6:$6,BU$6)</f>
        <v>0</v>
      </c>
      <c r="BV49" s="2">
        <f ca="1">SUMIFS(RepF!49:49,RepF!$6:$6,BV$6)</f>
        <v>0</v>
      </c>
      <c r="BW49" s="55">
        <f t="shared" ref="BW49:BW53" ca="1" si="82">IF(BU49=0,0,(BV49-BU49)/BU49)</f>
        <v>0</v>
      </c>
      <c r="BX49" s="2">
        <f ca="1">SUMIFS(RepP!49:49,RepP!$6:$6,BX$6)</f>
        <v>0</v>
      </c>
      <c r="BY49" s="2">
        <f ca="1">SUMIFS(RepF!49:49,RepF!$6:$6,BY$6)</f>
        <v>0</v>
      </c>
      <c r="BZ49" s="55">
        <f t="shared" ref="BZ49:BZ53" ca="1" si="83">IF(BX49=0,0,(BY49-BX49)/BX49)</f>
        <v>0</v>
      </c>
    </row>
    <row r="50" spans="5:78" x14ac:dyDescent="0.25">
      <c r="I50" s="22" t="str">
        <f>Items!$E$122</f>
        <v>Финансовые активы</v>
      </c>
      <c r="J50" s="1" t="str">
        <f>Items!F123</f>
        <v>%% по депозитам</v>
      </c>
      <c r="Q50" s="15">
        <f>SUMIFS(RepP!50:50,RepP!$6:$6,Q$6)</f>
        <v>0</v>
      </c>
      <c r="R50" s="15">
        <f>SUMIFS(RepF!50:50,RepF!$6:$6,R$6)</f>
        <v>0</v>
      </c>
      <c r="S50" s="69">
        <f t="shared" si="64"/>
        <v>0</v>
      </c>
      <c r="V50" s="1">
        <f>SUMIFS(RepP!50:50,RepP!$6:$6,V$6)</f>
        <v>0</v>
      </c>
      <c r="W50" s="1">
        <f>SUMIFS(RepF!50:50,RepF!$6:$6,W$6)</f>
        <v>0</v>
      </c>
      <c r="X50" s="60">
        <f t="shared" si="65"/>
        <v>0</v>
      </c>
      <c r="Y50" s="46">
        <f ca="1">SUMIFS(RepP!50:50,RepP!$6:$6,Y$6)</f>
        <v>0</v>
      </c>
      <c r="Z50" s="1">
        <f ca="1">SUMIFS(RepF!50:50,RepF!$6:$6,Z$6)</f>
        <v>0</v>
      </c>
      <c r="AA50" s="60">
        <f t="shared" ca="1" si="66"/>
        <v>0</v>
      </c>
      <c r="AB50" s="1">
        <f ca="1">SUMIFS(RepP!50:50,RepP!$6:$6,AB$6)</f>
        <v>0</v>
      </c>
      <c r="AC50" s="1">
        <f ca="1">SUMIFS(RepF!50:50,RepF!$6:$6,AC$6)</f>
        <v>0</v>
      </c>
      <c r="AD50" s="60">
        <f t="shared" ca="1" si="67"/>
        <v>0</v>
      </c>
      <c r="AE50" s="1">
        <f ca="1">SUMIFS(RepP!50:50,RepP!$6:$6,AE$6)</f>
        <v>0</v>
      </c>
      <c r="AF50" s="1">
        <f ca="1">SUMIFS(RepF!50:50,RepF!$6:$6,AF$6)</f>
        <v>0</v>
      </c>
      <c r="AG50" s="60">
        <f t="shared" ca="1" si="68"/>
        <v>0</v>
      </c>
      <c r="AH50" s="1">
        <f ca="1">SUMIFS(RepP!50:50,RepP!$6:$6,AH$6)</f>
        <v>0</v>
      </c>
      <c r="AI50" s="1">
        <f ca="1">SUMIFS(RepF!50:50,RepF!$6:$6,AI$6)</f>
        <v>0</v>
      </c>
      <c r="AJ50" s="60">
        <f t="shared" ca="1" si="69"/>
        <v>0</v>
      </c>
      <c r="AK50" s="1">
        <f ca="1">SUMIFS(RepP!50:50,RepP!$6:$6,AK$6)</f>
        <v>0</v>
      </c>
      <c r="AL50" s="1">
        <f ca="1">SUMIFS(RepF!50:50,RepF!$6:$6,AL$6)</f>
        <v>0</v>
      </c>
      <c r="AM50" s="60">
        <f t="shared" ca="1" si="70"/>
        <v>0</v>
      </c>
      <c r="AN50" s="1">
        <f ca="1">SUMIFS(RepP!50:50,RepP!$6:$6,AN$6)</f>
        <v>0</v>
      </c>
      <c r="AO50" s="1">
        <f ca="1">SUMIFS(RepF!50:50,RepF!$6:$6,AO$6)</f>
        <v>0</v>
      </c>
      <c r="AP50" s="60">
        <f t="shared" ca="1" si="71"/>
        <v>0</v>
      </c>
      <c r="AQ50" s="1">
        <f ca="1">SUMIFS(RepP!50:50,RepP!$6:$6,AQ$6)</f>
        <v>0</v>
      </c>
      <c r="AR50" s="1">
        <f ca="1">SUMIFS(RepF!50:50,RepF!$6:$6,AR$6)</f>
        <v>0</v>
      </c>
      <c r="AS50" s="60">
        <f t="shared" ca="1" si="72"/>
        <v>0</v>
      </c>
      <c r="AT50" s="1">
        <f ca="1">SUMIFS(RepP!50:50,RepP!$6:$6,AT$6)</f>
        <v>0</v>
      </c>
      <c r="AU50" s="1">
        <f ca="1">SUMIFS(RepF!50:50,RepF!$6:$6,AU$6)</f>
        <v>0</v>
      </c>
      <c r="AV50" s="60">
        <f t="shared" ca="1" si="73"/>
        <v>0</v>
      </c>
      <c r="AW50" s="1">
        <f ca="1">SUMIFS(RepP!50:50,RepP!$6:$6,AW$6)</f>
        <v>0</v>
      </c>
      <c r="AX50" s="1">
        <f ca="1">SUMIFS(RepF!50:50,RepF!$6:$6,AX$6)</f>
        <v>0</v>
      </c>
      <c r="AY50" s="60">
        <f t="shared" ca="1" si="74"/>
        <v>0</v>
      </c>
      <c r="AZ50" s="1">
        <f ca="1">SUMIFS(RepP!50:50,RepP!$6:$6,AZ$6)</f>
        <v>0</v>
      </c>
      <c r="BA50" s="1">
        <f ca="1">SUMIFS(RepF!50:50,RepF!$6:$6,BA$6)</f>
        <v>0</v>
      </c>
      <c r="BB50" s="60">
        <f t="shared" ca="1" si="75"/>
        <v>0</v>
      </c>
      <c r="BC50" s="1">
        <f ca="1">SUMIFS(RepP!50:50,RepP!$6:$6,BC$6)</f>
        <v>0</v>
      </c>
      <c r="BD50" s="1">
        <f ca="1">SUMIFS(RepF!50:50,RepF!$6:$6,BD$6)</f>
        <v>0</v>
      </c>
      <c r="BE50" s="60">
        <f t="shared" ca="1" si="76"/>
        <v>0</v>
      </c>
      <c r="BF50" s="1">
        <f ca="1">SUMIFS(RepP!50:50,RepP!$6:$6,BF$6)</f>
        <v>0</v>
      </c>
      <c r="BG50" s="1">
        <f ca="1">SUMIFS(RepF!50:50,RepF!$6:$6,BG$6)</f>
        <v>0</v>
      </c>
      <c r="BH50" s="60">
        <f t="shared" ca="1" si="77"/>
        <v>0</v>
      </c>
      <c r="BI50" s="1">
        <f ca="1">SUMIFS(RepP!50:50,RepP!$6:$6,BI$6)</f>
        <v>0</v>
      </c>
      <c r="BJ50" s="1">
        <f ca="1">SUMIFS(RepF!50:50,RepF!$6:$6,BJ$6)</f>
        <v>0</v>
      </c>
      <c r="BK50" s="60">
        <f t="shared" ca="1" si="78"/>
        <v>0</v>
      </c>
      <c r="BL50" s="1">
        <f ca="1">SUMIFS(RepP!50:50,RepP!$6:$6,BL$6)</f>
        <v>0</v>
      </c>
      <c r="BM50" s="1">
        <f ca="1">SUMIFS(RepF!50:50,RepF!$6:$6,BM$6)</f>
        <v>0</v>
      </c>
      <c r="BN50" s="60">
        <f t="shared" ca="1" si="79"/>
        <v>0</v>
      </c>
      <c r="BO50" s="1">
        <f ca="1">SUMIFS(RepP!50:50,RepP!$6:$6,BO$6)</f>
        <v>0</v>
      </c>
      <c r="BP50" s="1">
        <f ca="1">SUMIFS(RepF!50:50,RepF!$6:$6,BP$6)</f>
        <v>0</v>
      </c>
      <c r="BQ50" s="60">
        <f t="shared" ca="1" si="80"/>
        <v>0</v>
      </c>
      <c r="BR50" s="1">
        <f ca="1">SUMIFS(RepP!50:50,RepP!$6:$6,BR$6)</f>
        <v>0</v>
      </c>
      <c r="BS50" s="1">
        <f ca="1">SUMIFS(RepF!50:50,RepF!$6:$6,BS$6)</f>
        <v>0</v>
      </c>
      <c r="BT50" s="60">
        <f t="shared" ca="1" si="81"/>
        <v>0</v>
      </c>
      <c r="BU50" s="1">
        <f ca="1">SUMIFS(RepP!50:50,RepP!$6:$6,BU$6)</f>
        <v>0</v>
      </c>
      <c r="BV50" s="1">
        <f ca="1">SUMIFS(RepF!50:50,RepF!$6:$6,BV$6)</f>
        <v>0</v>
      </c>
      <c r="BW50" s="60">
        <f t="shared" ca="1" si="82"/>
        <v>0</v>
      </c>
      <c r="BX50" s="1">
        <f ca="1">SUMIFS(RepP!50:50,RepP!$6:$6,BX$6)</f>
        <v>0</v>
      </c>
      <c r="BY50" s="1">
        <f ca="1">SUMIFS(RepF!50:50,RepF!$6:$6,BY$6)</f>
        <v>0</v>
      </c>
      <c r="BZ50" s="60">
        <f t="shared" ca="1" si="83"/>
        <v>0</v>
      </c>
    </row>
    <row r="51" spans="5:78" x14ac:dyDescent="0.25">
      <c r="I51" s="22" t="str">
        <f>Items!$E$122</f>
        <v>Финансовые активы</v>
      </c>
      <c r="J51" s="1" t="str">
        <f>Items!F124</f>
        <v>%% по займам</v>
      </c>
      <c r="Q51" s="15">
        <f>SUMIFS(RepP!51:51,RepP!$6:$6,Q$6)</f>
        <v>0</v>
      </c>
      <c r="R51" s="15">
        <f>SUMIFS(RepF!51:51,RepF!$6:$6,R$6)</f>
        <v>0</v>
      </c>
      <c r="S51" s="69">
        <f t="shared" si="64"/>
        <v>0</v>
      </c>
      <c r="V51" s="1">
        <f>SUMIFS(RepP!51:51,RepP!$6:$6,V$6)</f>
        <v>0</v>
      </c>
      <c r="W51" s="1">
        <f>SUMIFS(RepF!51:51,RepF!$6:$6,W$6)</f>
        <v>0</v>
      </c>
      <c r="X51" s="60">
        <f t="shared" si="65"/>
        <v>0</v>
      </c>
      <c r="Y51" s="46">
        <f ca="1">SUMIFS(RepP!51:51,RepP!$6:$6,Y$6)</f>
        <v>0</v>
      </c>
      <c r="Z51" s="1">
        <f ca="1">SUMIFS(RepF!51:51,RepF!$6:$6,Z$6)</f>
        <v>0</v>
      </c>
      <c r="AA51" s="60">
        <f t="shared" ca="1" si="66"/>
        <v>0</v>
      </c>
      <c r="AB51" s="1">
        <f ca="1">SUMIFS(RepP!51:51,RepP!$6:$6,AB$6)</f>
        <v>0</v>
      </c>
      <c r="AC51" s="1">
        <f ca="1">SUMIFS(RepF!51:51,RepF!$6:$6,AC$6)</f>
        <v>0</v>
      </c>
      <c r="AD51" s="60">
        <f t="shared" ca="1" si="67"/>
        <v>0</v>
      </c>
      <c r="AE51" s="1">
        <f ca="1">SUMIFS(RepP!51:51,RepP!$6:$6,AE$6)</f>
        <v>0</v>
      </c>
      <c r="AF51" s="1">
        <f ca="1">SUMIFS(RepF!51:51,RepF!$6:$6,AF$6)</f>
        <v>0</v>
      </c>
      <c r="AG51" s="60">
        <f t="shared" ca="1" si="68"/>
        <v>0</v>
      </c>
      <c r="AH51" s="1">
        <f ca="1">SUMIFS(RepP!51:51,RepP!$6:$6,AH$6)</f>
        <v>0</v>
      </c>
      <c r="AI51" s="1">
        <f ca="1">SUMIFS(RepF!51:51,RepF!$6:$6,AI$6)</f>
        <v>0</v>
      </c>
      <c r="AJ51" s="60">
        <f t="shared" ca="1" si="69"/>
        <v>0</v>
      </c>
      <c r="AK51" s="1">
        <f ca="1">SUMIFS(RepP!51:51,RepP!$6:$6,AK$6)</f>
        <v>0</v>
      </c>
      <c r="AL51" s="1">
        <f ca="1">SUMIFS(RepF!51:51,RepF!$6:$6,AL$6)</f>
        <v>0</v>
      </c>
      <c r="AM51" s="60">
        <f t="shared" ca="1" si="70"/>
        <v>0</v>
      </c>
      <c r="AN51" s="1">
        <f ca="1">SUMIFS(RepP!51:51,RepP!$6:$6,AN$6)</f>
        <v>0</v>
      </c>
      <c r="AO51" s="1">
        <f ca="1">SUMIFS(RepF!51:51,RepF!$6:$6,AO$6)</f>
        <v>0</v>
      </c>
      <c r="AP51" s="60">
        <f t="shared" ca="1" si="71"/>
        <v>0</v>
      </c>
      <c r="AQ51" s="1">
        <f ca="1">SUMIFS(RepP!51:51,RepP!$6:$6,AQ$6)</f>
        <v>0</v>
      </c>
      <c r="AR51" s="1">
        <f ca="1">SUMIFS(RepF!51:51,RepF!$6:$6,AR$6)</f>
        <v>0</v>
      </c>
      <c r="AS51" s="60">
        <f t="shared" ca="1" si="72"/>
        <v>0</v>
      </c>
      <c r="AT51" s="1">
        <f ca="1">SUMIFS(RepP!51:51,RepP!$6:$6,AT$6)</f>
        <v>0</v>
      </c>
      <c r="AU51" s="1">
        <f ca="1">SUMIFS(RepF!51:51,RepF!$6:$6,AU$6)</f>
        <v>0</v>
      </c>
      <c r="AV51" s="60">
        <f t="shared" ca="1" si="73"/>
        <v>0</v>
      </c>
      <c r="AW51" s="1">
        <f ca="1">SUMIFS(RepP!51:51,RepP!$6:$6,AW$6)</f>
        <v>0</v>
      </c>
      <c r="AX51" s="1">
        <f ca="1">SUMIFS(RepF!51:51,RepF!$6:$6,AX$6)</f>
        <v>0</v>
      </c>
      <c r="AY51" s="60">
        <f t="shared" ca="1" si="74"/>
        <v>0</v>
      </c>
      <c r="AZ51" s="1">
        <f ca="1">SUMIFS(RepP!51:51,RepP!$6:$6,AZ$6)</f>
        <v>0</v>
      </c>
      <c r="BA51" s="1">
        <f ca="1">SUMIFS(RepF!51:51,RepF!$6:$6,BA$6)</f>
        <v>0</v>
      </c>
      <c r="BB51" s="60">
        <f t="shared" ca="1" si="75"/>
        <v>0</v>
      </c>
      <c r="BC51" s="1">
        <f ca="1">SUMIFS(RepP!51:51,RepP!$6:$6,BC$6)</f>
        <v>0</v>
      </c>
      <c r="BD51" s="1">
        <f ca="1">SUMIFS(RepF!51:51,RepF!$6:$6,BD$6)</f>
        <v>0</v>
      </c>
      <c r="BE51" s="60">
        <f t="shared" ca="1" si="76"/>
        <v>0</v>
      </c>
      <c r="BF51" s="1">
        <f ca="1">SUMIFS(RepP!51:51,RepP!$6:$6,BF$6)</f>
        <v>0</v>
      </c>
      <c r="BG51" s="1">
        <f ca="1">SUMIFS(RepF!51:51,RepF!$6:$6,BG$6)</f>
        <v>0</v>
      </c>
      <c r="BH51" s="60">
        <f t="shared" ca="1" si="77"/>
        <v>0</v>
      </c>
      <c r="BI51" s="1">
        <f ca="1">SUMIFS(RepP!51:51,RepP!$6:$6,BI$6)</f>
        <v>0</v>
      </c>
      <c r="BJ51" s="1">
        <f ca="1">SUMIFS(RepF!51:51,RepF!$6:$6,BJ$6)</f>
        <v>0</v>
      </c>
      <c r="BK51" s="60">
        <f t="shared" ca="1" si="78"/>
        <v>0</v>
      </c>
      <c r="BL51" s="1">
        <f ca="1">SUMIFS(RepP!51:51,RepP!$6:$6,BL$6)</f>
        <v>0</v>
      </c>
      <c r="BM51" s="1">
        <f ca="1">SUMIFS(RepF!51:51,RepF!$6:$6,BM$6)</f>
        <v>0</v>
      </c>
      <c r="BN51" s="60">
        <f t="shared" ca="1" si="79"/>
        <v>0</v>
      </c>
      <c r="BO51" s="1">
        <f ca="1">SUMIFS(RepP!51:51,RepP!$6:$6,BO$6)</f>
        <v>0</v>
      </c>
      <c r="BP51" s="1">
        <f ca="1">SUMIFS(RepF!51:51,RepF!$6:$6,BP$6)</f>
        <v>0</v>
      </c>
      <c r="BQ51" s="60">
        <f t="shared" ca="1" si="80"/>
        <v>0</v>
      </c>
      <c r="BR51" s="1">
        <f ca="1">SUMIFS(RepP!51:51,RepP!$6:$6,BR$6)</f>
        <v>0</v>
      </c>
      <c r="BS51" s="1">
        <f ca="1">SUMIFS(RepF!51:51,RepF!$6:$6,BS$6)</f>
        <v>0</v>
      </c>
      <c r="BT51" s="60">
        <f t="shared" ca="1" si="81"/>
        <v>0</v>
      </c>
      <c r="BU51" s="1">
        <f ca="1">SUMIFS(RepP!51:51,RepP!$6:$6,BU$6)</f>
        <v>0</v>
      </c>
      <c r="BV51" s="1">
        <f ca="1">SUMIFS(RepF!51:51,RepF!$6:$6,BV$6)</f>
        <v>0</v>
      </c>
      <c r="BW51" s="60">
        <f t="shared" ca="1" si="82"/>
        <v>0</v>
      </c>
      <c r="BX51" s="1">
        <f ca="1">SUMIFS(RepP!51:51,RepP!$6:$6,BX$6)</f>
        <v>0</v>
      </c>
      <c r="BY51" s="1">
        <f ca="1">SUMIFS(RepF!51:51,RepF!$6:$6,BY$6)</f>
        <v>0</v>
      </c>
      <c r="BZ51" s="60">
        <f t="shared" ca="1" si="83"/>
        <v>0</v>
      </c>
    </row>
    <row r="52" spans="5:78" x14ac:dyDescent="0.25">
      <c r="I52" s="22" t="str">
        <f>Items!$E$122</f>
        <v>Финансовые активы</v>
      </c>
      <c r="J52" s="1" t="str">
        <f>Items!F125</f>
        <v>Депозиты</v>
      </c>
      <c r="Q52" s="15">
        <f>SUMIFS(RepP!52:52,RepP!$6:$6,Q$6)</f>
        <v>0</v>
      </c>
      <c r="R52" s="15">
        <f>SUMIFS(RepF!52:52,RepF!$6:$6,R$6)</f>
        <v>0</v>
      </c>
      <c r="S52" s="69">
        <f t="shared" si="64"/>
        <v>0</v>
      </c>
      <c r="V52" s="1">
        <f>SUMIFS(RepP!52:52,RepP!$6:$6,V$6)</f>
        <v>0</v>
      </c>
      <c r="W52" s="1">
        <f>SUMIFS(RepF!52:52,RepF!$6:$6,W$6)</f>
        <v>0</v>
      </c>
      <c r="X52" s="60">
        <f t="shared" si="65"/>
        <v>0</v>
      </c>
      <c r="Y52" s="46">
        <f ca="1">SUMIFS(RepP!52:52,RepP!$6:$6,Y$6)</f>
        <v>0</v>
      </c>
      <c r="Z52" s="1">
        <f ca="1">SUMIFS(RepF!52:52,RepF!$6:$6,Z$6)</f>
        <v>0</v>
      </c>
      <c r="AA52" s="60">
        <f t="shared" ca="1" si="66"/>
        <v>0</v>
      </c>
      <c r="AB52" s="1">
        <f ca="1">SUMIFS(RepP!52:52,RepP!$6:$6,AB$6)</f>
        <v>0</v>
      </c>
      <c r="AC52" s="1">
        <f ca="1">SUMIFS(RepF!52:52,RepF!$6:$6,AC$6)</f>
        <v>0</v>
      </c>
      <c r="AD52" s="60">
        <f t="shared" ca="1" si="67"/>
        <v>0</v>
      </c>
      <c r="AE52" s="1">
        <f ca="1">SUMIFS(RepP!52:52,RepP!$6:$6,AE$6)</f>
        <v>0</v>
      </c>
      <c r="AF52" s="1">
        <f ca="1">SUMIFS(RepF!52:52,RepF!$6:$6,AF$6)</f>
        <v>0</v>
      </c>
      <c r="AG52" s="60">
        <f t="shared" ca="1" si="68"/>
        <v>0</v>
      </c>
      <c r="AH52" s="1">
        <f ca="1">SUMIFS(RepP!52:52,RepP!$6:$6,AH$6)</f>
        <v>0</v>
      </c>
      <c r="AI52" s="1">
        <f ca="1">SUMIFS(RepF!52:52,RepF!$6:$6,AI$6)</f>
        <v>0</v>
      </c>
      <c r="AJ52" s="60">
        <f t="shared" ca="1" si="69"/>
        <v>0</v>
      </c>
      <c r="AK52" s="1">
        <f ca="1">SUMIFS(RepP!52:52,RepP!$6:$6,AK$6)</f>
        <v>0</v>
      </c>
      <c r="AL52" s="1">
        <f ca="1">SUMIFS(RepF!52:52,RepF!$6:$6,AL$6)</f>
        <v>0</v>
      </c>
      <c r="AM52" s="60">
        <f t="shared" ca="1" si="70"/>
        <v>0</v>
      </c>
      <c r="AN52" s="1">
        <f ca="1">SUMIFS(RepP!52:52,RepP!$6:$6,AN$6)</f>
        <v>0</v>
      </c>
      <c r="AO52" s="1">
        <f ca="1">SUMIFS(RepF!52:52,RepF!$6:$6,AO$6)</f>
        <v>0</v>
      </c>
      <c r="AP52" s="60">
        <f t="shared" ca="1" si="71"/>
        <v>0</v>
      </c>
      <c r="AQ52" s="1">
        <f ca="1">SUMIFS(RepP!52:52,RepP!$6:$6,AQ$6)</f>
        <v>0</v>
      </c>
      <c r="AR52" s="1">
        <f ca="1">SUMIFS(RepF!52:52,RepF!$6:$6,AR$6)</f>
        <v>0</v>
      </c>
      <c r="AS52" s="60">
        <f t="shared" ca="1" si="72"/>
        <v>0</v>
      </c>
      <c r="AT52" s="1">
        <f ca="1">SUMIFS(RepP!52:52,RepP!$6:$6,AT$6)</f>
        <v>0</v>
      </c>
      <c r="AU52" s="1">
        <f ca="1">SUMIFS(RepF!52:52,RepF!$6:$6,AU$6)</f>
        <v>0</v>
      </c>
      <c r="AV52" s="60">
        <f t="shared" ca="1" si="73"/>
        <v>0</v>
      </c>
      <c r="AW52" s="1">
        <f ca="1">SUMIFS(RepP!52:52,RepP!$6:$6,AW$6)</f>
        <v>0</v>
      </c>
      <c r="AX52" s="1">
        <f ca="1">SUMIFS(RepF!52:52,RepF!$6:$6,AX$6)</f>
        <v>0</v>
      </c>
      <c r="AY52" s="60">
        <f t="shared" ca="1" si="74"/>
        <v>0</v>
      </c>
      <c r="AZ52" s="1">
        <f ca="1">SUMIFS(RepP!52:52,RepP!$6:$6,AZ$6)</f>
        <v>0</v>
      </c>
      <c r="BA52" s="1">
        <f ca="1">SUMIFS(RepF!52:52,RepF!$6:$6,BA$6)</f>
        <v>0</v>
      </c>
      <c r="BB52" s="60">
        <f t="shared" ca="1" si="75"/>
        <v>0</v>
      </c>
      <c r="BC52" s="1">
        <f ca="1">SUMIFS(RepP!52:52,RepP!$6:$6,BC$6)</f>
        <v>0</v>
      </c>
      <c r="BD52" s="1">
        <f ca="1">SUMIFS(RepF!52:52,RepF!$6:$6,BD$6)</f>
        <v>0</v>
      </c>
      <c r="BE52" s="60">
        <f t="shared" ca="1" si="76"/>
        <v>0</v>
      </c>
      <c r="BF52" s="1">
        <f ca="1">SUMIFS(RepP!52:52,RepP!$6:$6,BF$6)</f>
        <v>0</v>
      </c>
      <c r="BG52" s="1">
        <f ca="1">SUMIFS(RepF!52:52,RepF!$6:$6,BG$6)</f>
        <v>0</v>
      </c>
      <c r="BH52" s="60">
        <f t="shared" ca="1" si="77"/>
        <v>0</v>
      </c>
      <c r="BI52" s="1">
        <f ca="1">SUMIFS(RepP!52:52,RepP!$6:$6,BI$6)</f>
        <v>0</v>
      </c>
      <c r="BJ52" s="1">
        <f ca="1">SUMIFS(RepF!52:52,RepF!$6:$6,BJ$6)</f>
        <v>0</v>
      </c>
      <c r="BK52" s="60">
        <f t="shared" ca="1" si="78"/>
        <v>0</v>
      </c>
      <c r="BL52" s="1">
        <f ca="1">SUMIFS(RepP!52:52,RepP!$6:$6,BL$6)</f>
        <v>0</v>
      </c>
      <c r="BM52" s="1">
        <f ca="1">SUMIFS(RepF!52:52,RepF!$6:$6,BM$6)</f>
        <v>0</v>
      </c>
      <c r="BN52" s="60">
        <f t="shared" ca="1" si="79"/>
        <v>0</v>
      </c>
      <c r="BO52" s="1">
        <f ca="1">SUMIFS(RepP!52:52,RepP!$6:$6,BO$6)</f>
        <v>0</v>
      </c>
      <c r="BP52" s="1">
        <f ca="1">SUMIFS(RepF!52:52,RepF!$6:$6,BP$6)</f>
        <v>0</v>
      </c>
      <c r="BQ52" s="60">
        <f t="shared" ca="1" si="80"/>
        <v>0</v>
      </c>
      <c r="BR52" s="1">
        <f ca="1">SUMIFS(RepP!52:52,RepP!$6:$6,BR$6)</f>
        <v>0</v>
      </c>
      <c r="BS52" s="1">
        <f ca="1">SUMIFS(RepF!52:52,RepF!$6:$6,BS$6)</f>
        <v>0</v>
      </c>
      <c r="BT52" s="60">
        <f t="shared" ca="1" si="81"/>
        <v>0</v>
      </c>
      <c r="BU52" s="1">
        <f ca="1">SUMIFS(RepP!52:52,RepP!$6:$6,BU$6)</f>
        <v>0</v>
      </c>
      <c r="BV52" s="1">
        <f ca="1">SUMIFS(RepF!52:52,RepF!$6:$6,BV$6)</f>
        <v>0</v>
      </c>
      <c r="BW52" s="60">
        <f t="shared" ca="1" si="82"/>
        <v>0</v>
      </c>
      <c r="BX52" s="1">
        <f ca="1">SUMIFS(RepP!52:52,RepP!$6:$6,BX$6)</f>
        <v>0</v>
      </c>
      <c r="BY52" s="1">
        <f ca="1">SUMIFS(RepF!52:52,RepF!$6:$6,BY$6)</f>
        <v>0</v>
      </c>
      <c r="BZ52" s="60">
        <f t="shared" ca="1" si="83"/>
        <v>0</v>
      </c>
    </row>
    <row r="53" spans="5:78" x14ac:dyDescent="0.25">
      <c r="I53" s="22" t="str">
        <f>Items!$E$122</f>
        <v>Финансовые активы</v>
      </c>
      <c r="J53" s="1" t="str">
        <f>Items!F126</f>
        <v>Выданные займы</v>
      </c>
      <c r="Q53" s="15">
        <f>SUMIFS(RepP!53:53,RepP!$6:$6,Q$6)</f>
        <v>0</v>
      </c>
      <c r="R53" s="15">
        <f>SUMIFS(RepF!53:53,RepF!$6:$6,R$6)</f>
        <v>0</v>
      </c>
      <c r="S53" s="69">
        <f t="shared" si="64"/>
        <v>0</v>
      </c>
      <c r="V53" s="1">
        <f>SUMIFS(RepP!53:53,RepP!$6:$6,V$6)</f>
        <v>0</v>
      </c>
      <c r="W53" s="1">
        <f>SUMIFS(RepF!53:53,RepF!$6:$6,W$6)</f>
        <v>0</v>
      </c>
      <c r="X53" s="60">
        <f t="shared" si="65"/>
        <v>0</v>
      </c>
      <c r="Y53" s="46">
        <f ca="1">SUMIFS(RepP!53:53,RepP!$6:$6,Y$6)</f>
        <v>0</v>
      </c>
      <c r="Z53" s="1">
        <f ca="1">SUMIFS(RepF!53:53,RepF!$6:$6,Z$6)</f>
        <v>0</v>
      </c>
      <c r="AA53" s="60">
        <f t="shared" ca="1" si="66"/>
        <v>0</v>
      </c>
      <c r="AB53" s="1">
        <f ca="1">SUMIFS(RepP!53:53,RepP!$6:$6,AB$6)</f>
        <v>0</v>
      </c>
      <c r="AC53" s="1">
        <f ca="1">SUMIFS(RepF!53:53,RepF!$6:$6,AC$6)</f>
        <v>0</v>
      </c>
      <c r="AD53" s="60">
        <f t="shared" ca="1" si="67"/>
        <v>0</v>
      </c>
      <c r="AE53" s="1">
        <f ca="1">SUMIFS(RepP!53:53,RepP!$6:$6,AE$6)</f>
        <v>0</v>
      </c>
      <c r="AF53" s="1">
        <f ca="1">SUMIFS(RepF!53:53,RepF!$6:$6,AF$6)</f>
        <v>0</v>
      </c>
      <c r="AG53" s="60">
        <f t="shared" ca="1" si="68"/>
        <v>0</v>
      </c>
      <c r="AH53" s="1">
        <f ca="1">SUMIFS(RepP!53:53,RepP!$6:$6,AH$6)</f>
        <v>0</v>
      </c>
      <c r="AI53" s="1">
        <f ca="1">SUMIFS(RepF!53:53,RepF!$6:$6,AI$6)</f>
        <v>0</v>
      </c>
      <c r="AJ53" s="60">
        <f t="shared" ca="1" si="69"/>
        <v>0</v>
      </c>
      <c r="AK53" s="1">
        <f ca="1">SUMIFS(RepP!53:53,RepP!$6:$6,AK$6)</f>
        <v>0</v>
      </c>
      <c r="AL53" s="1">
        <f ca="1">SUMIFS(RepF!53:53,RepF!$6:$6,AL$6)</f>
        <v>0</v>
      </c>
      <c r="AM53" s="60">
        <f t="shared" ca="1" si="70"/>
        <v>0</v>
      </c>
      <c r="AN53" s="1">
        <f ca="1">SUMIFS(RepP!53:53,RepP!$6:$6,AN$6)</f>
        <v>0</v>
      </c>
      <c r="AO53" s="1">
        <f ca="1">SUMIFS(RepF!53:53,RepF!$6:$6,AO$6)</f>
        <v>0</v>
      </c>
      <c r="AP53" s="60">
        <f t="shared" ca="1" si="71"/>
        <v>0</v>
      </c>
      <c r="AQ53" s="1">
        <f ca="1">SUMIFS(RepP!53:53,RepP!$6:$6,AQ$6)</f>
        <v>0</v>
      </c>
      <c r="AR53" s="1">
        <f ca="1">SUMIFS(RepF!53:53,RepF!$6:$6,AR$6)</f>
        <v>0</v>
      </c>
      <c r="AS53" s="60">
        <f t="shared" ca="1" si="72"/>
        <v>0</v>
      </c>
      <c r="AT53" s="1">
        <f ca="1">SUMIFS(RepP!53:53,RepP!$6:$6,AT$6)</f>
        <v>0</v>
      </c>
      <c r="AU53" s="1">
        <f ca="1">SUMIFS(RepF!53:53,RepF!$6:$6,AU$6)</f>
        <v>0</v>
      </c>
      <c r="AV53" s="60">
        <f t="shared" ca="1" si="73"/>
        <v>0</v>
      </c>
      <c r="AW53" s="1">
        <f ca="1">SUMIFS(RepP!53:53,RepP!$6:$6,AW$6)</f>
        <v>0</v>
      </c>
      <c r="AX53" s="1">
        <f ca="1">SUMIFS(RepF!53:53,RepF!$6:$6,AX$6)</f>
        <v>0</v>
      </c>
      <c r="AY53" s="60">
        <f t="shared" ca="1" si="74"/>
        <v>0</v>
      </c>
      <c r="AZ53" s="1">
        <f ca="1">SUMIFS(RepP!53:53,RepP!$6:$6,AZ$6)</f>
        <v>0</v>
      </c>
      <c r="BA53" s="1">
        <f ca="1">SUMIFS(RepF!53:53,RepF!$6:$6,BA$6)</f>
        <v>0</v>
      </c>
      <c r="BB53" s="60">
        <f t="shared" ca="1" si="75"/>
        <v>0</v>
      </c>
      <c r="BC53" s="1">
        <f ca="1">SUMIFS(RepP!53:53,RepP!$6:$6,BC$6)</f>
        <v>0</v>
      </c>
      <c r="BD53" s="1">
        <f ca="1">SUMIFS(RepF!53:53,RepF!$6:$6,BD$6)</f>
        <v>0</v>
      </c>
      <c r="BE53" s="60">
        <f t="shared" ca="1" si="76"/>
        <v>0</v>
      </c>
      <c r="BF53" s="1">
        <f ca="1">SUMIFS(RepP!53:53,RepP!$6:$6,BF$6)</f>
        <v>0</v>
      </c>
      <c r="BG53" s="1">
        <f ca="1">SUMIFS(RepF!53:53,RepF!$6:$6,BG$6)</f>
        <v>0</v>
      </c>
      <c r="BH53" s="60">
        <f t="shared" ca="1" si="77"/>
        <v>0</v>
      </c>
      <c r="BI53" s="1">
        <f ca="1">SUMIFS(RepP!53:53,RepP!$6:$6,BI$6)</f>
        <v>0</v>
      </c>
      <c r="BJ53" s="1">
        <f ca="1">SUMIFS(RepF!53:53,RepF!$6:$6,BJ$6)</f>
        <v>0</v>
      </c>
      <c r="BK53" s="60">
        <f t="shared" ca="1" si="78"/>
        <v>0</v>
      </c>
      <c r="BL53" s="1">
        <f ca="1">SUMIFS(RepP!53:53,RepP!$6:$6,BL$6)</f>
        <v>0</v>
      </c>
      <c r="BM53" s="1">
        <f ca="1">SUMIFS(RepF!53:53,RepF!$6:$6,BM$6)</f>
        <v>0</v>
      </c>
      <c r="BN53" s="60">
        <f t="shared" ca="1" si="79"/>
        <v>0</v>
      </c>
      <c r="BO53" s="1">
        <f ca="1">SUMIFS(RepP!53:53,RepP!$6:$6,BO$6)</f>
        <v>0</v>
      </c>
      <c r="BP53" s="1">
        <f ca="1">SUMIFS(RepF!53:53,RepF!$6:$6,BP$6)</f>
        <v>0</v>
      </c>
      <c r="BQ53" s="60">
        <f t="shared" ca="1" si="80"/>
        <v>0</v>
      </c>
      <c r="BR53" s="1">
        <f ca="1">SUMIFS(RepP!53:53,RepP!$6:$6,BR$6)</f>
        <v>0</v>
      </c>
      <c r="BS53" s="1">
        <f ca="1">SUMIFS(RepF!53:53,RepF!$6:$6,BS$6)</f>
        <v>0</v>
      </c>
      <c r="BT53" s="60">
        <f t="shared" ca="1" si="81"/>
        <v>0</v>
      </c>
      <c r="BU53" s="1">
        <f ca="1">SUMIFS(RepP!53:53,RepP!$6:$6,BU$6)</f>
        <v>0</v>
      </c>
      <c r="BV53" s="1">
        <f ca="1">SUMIFS(RepF!53:53,RepF!$6:$6,BV$6)</f>
        <v>0</v>
      </c>
      <c r="BW53" s="60">
        <f t="shared" ca="1" si="82"/>
        <v>0</v>
      </c>
      <c r="BX53" s="1">
        <f ca="1">SUMIFS(RepP!53:53,RepP!$6:$6,BX$6)</f>
        <v>0</v>
      </c>
      <c r="BY53" s="1">
        <f ca="1">SUMIFS(RepF!53:53,RepF!$6:$6,BY$6)</f>
        <v>0</v>
      </c>
      <c r="BZ53" s="60">
        <f t="shared" ca="1" si="83"/>
        <v>0</v>
      </c>
    </row>
    <row r="54" spans="5:78" s="23" customFormat="1" ht="10.199999999999999" x14ac:dyDescent="0.2">
      <c r="E54" s="23" t="s">
        <v>50</v>
      </c>
      <c r="S54" s="70"/>
      <c r="X54" s="61"/>
      <c r="Y54" s="62"/>
      <c r="AA54" s="61"/>
      <c r="AD54" s="61"/>
      <c r="AG54" s="61"/>
      <c r="AJ54" s="61"/>
      <c r="AM54" s="61"/>
      <c r="AP54" s="61"/>
      <c r="AS54" s="61"/>
      <c r="AV54" s="61"/>
      <c r="AY54" s="61"/>
      <c r="BB54" s="61"/>
      <c r="BE54" s="61"/>
      <c r="BH54" s="61"/>
      <c r="BK54" s="61"/>
      <c r="BN54" s="61"/>
      <c r="BQ54" s="61"/>
      <c r="BT54" s="61"/>
      <c r="BW54" s="61"/>
      <c r="BZ54" s="61"/>
    </row>
    <row r="55" spans="5:78" s="2" customFormat="1" x14ac:dyDescent="0.25">
      <c r="I55" s="2" t="str">
        <f>Items!$E$127</f>
        <v>Основные средства</v>
      </c>
      <c r="Q55" s="2">
        <f>SUMIFS(RepP!55:55,RepP!$6:$6,Q$6)</f>
        <v>0</v>
      </c>
      <c r="R55" s="2">
        <f>SUMIFS(RepF!55:55,RepF!$6:$6,R$6)</f>
        <v>0</v>
      </c>
      <c r="S55" s="66">
        <f>IF(Q55=0,0,(R55-Q55)/Q55)</f>
        <v>0</v>
      </c>
      <c r="V55" s="2">
        <f>SUMIFS(RepP!55:55,RepP!$6:$6,V$6)</f>
        <v>0</v>
      </c>
      <c r="W55" s="2">
        <f>SUMIFS(RepF!55:55,RepF!$6:$6,W$6)</f>
        <v>0</v>
      </c>
      <c r="X55" s="55">
        <f>IF(V55=0,0,(W55-V55)/V55)</f>
        <v>0</v>
      </c>
      <c r="Y55" s="56">
        <f ca="1">SUMIFS(RepP!55:55,RepP!$6:$6,Y$6)</f>
        <v>675080.36</v>
      </c>
      <c r="Z55" s="2">
        <f ca="1">SUMIFS(RepF!55:55,RepF!$6:$6,Z$6)</f>
        <v>0</v>
      </c>
      <c r="AA55" s="55">
        <f ca="1">IF(Y55=0,0,(Z55-Y55)/Y55)</f>
        <v>-1</v>
      </c>
      <c r="AB55" s="2">
        <f ca="1">SUMIFS(RepP!55:55,RepP!$6:$6,AB$6)</f>
        <v>675080.36</v>
      </c>
      <c r="AC55" s="2">
        <f ca="1">SUMIFS(RepF!55:55,RepF!$6:$6,AC$6)</f>
        <v>173430</v>
      </c>
      <c r="AD55" s="55">
        <f ca="1">IF(AB55=0,0,(AC55-AB55)/AB55)</f>
        <v>-0.74309725141463157</v>
      </c>
      <c r="AE55" s="2">
        <f ca="1">SUMIFS(RepP!55:55,RepP!$6:$6,AE$6)</f>
        <v>676057.80999999994</v>
      </c>
      <c r="AF55" s="2">
        <f ca="1">SUMIFS(RepF!55:55,RepF!$6:$6,AF$6)</f>
        <v>173430</v>
      </c>
      <c r="AG55" s="55">
        <f ca="1">IF(AE55=0,0,(AF55-AE55)/AE55)</f>
        <v>-0.74346868354349749</v>
      </c>
      <c r="AH55" s="2">
        <f ca="1">SUMIFS(RepP!55:55,RepP!$6:$6,AH$6)</f>
        <v>716647.33</v>
      </c>
      <c r="AI55" s="2">
        <f ca="1">SUMIFS(RepF!55:55,RepF!$6:$6,AI$6)</f>
        <v>192144.51</v>
      </c>
      <c r="AJ55" s="55">
        <f ca="1">IF(AH55=0,0,(AI55-AH55)/AH55)</f>
        <v>-0.73188414725552664</v>
      </c>
      <c r="AK55" s="2">
        <f ca="1">SUMIFS(RepP!55:55,RepP!$6:$6,AK$6)</f>
        <v>727282.51179999998</v>
      </c>
      <c r="AL55" s="2">
        <f ca="1">SUMIFS(RepF!55:55,RepF!$6:$6,AL$6)</f>
        <v>214464.99</v>
      </c>
      <c r="AM55" s="55">
        <f ca="1">IF(AK55=0,0,(AL55-AK55)/AK55)</f>
        <v>-0.70511460605699661</v>
      </c>
      <c r="AN55" s="2">
        <f ca="1">SUMIFS(RepP!55:55,RepP!$6:$6,AN$6)</f>
        <v>727282.51179999998</v>
      </c>
      <c r="AO55" s="2">
        <f ca="1">SUMIFS(RepF!55:55,RepF!$6:$6,AO$6)</f>
        <v>232747.42479999998</v>
      </c>
      <c r="AP55" s="55">
        <f ca="1">IF(AN55=0,0,(AO55-AN55)/AN55)</f>
        <v>-0.67997659640686547</v>
      </c>
      <c r="AQ55" s="2">
        <f ca="1">SUMIFS(RepP!55:55,RepP!$6:$6,AQ$6)</f>
        <v>917194.0318</v>
      </c>
      <c r="AR55" s="2">
        <f ca="1">SUMIFS(RepF!55:55,RepF!$6:$6,AR$6)</f>
        <v>232747.42479999998</v>
      </c>
      <c r="AS55" s="55">
        <f ca="1">IF(AQ55=0,0,(AR55-AQ55)/AQ55)</f>
        <v>-0.74623970857809507</v>
      </c>
      <c r="AT55" s="2">
        <f ca="1">SUMIFS(RepP!55:55,RepP!$6:$6,AT$6)</f>
        <v>917194.0318</v>
      </c>
      <c r="AU55" s="2">
        <f ca="1">SUMIFS(RepF!55:55,RepF!$6:$6,AU$6)</f>
        <v>436062.84479999996</v>
      </c>
      <c r="AV55" s="55">
        <f ca="1">IF(AT55=0,0,(AU55-AT55)/AT55)</f>
        <v>-0.52456859761263008</v>
      </c>
      <c r="AW55" s="2">
        <f ca="1">SUMIFS(RepP!55:55,RepP!$6:$6,AW$6)</f>
        <v>929295.18180000002</v>
      </c>
      <c r="AX55" s="2">
        <f ca="1">SUMIFS(RepF!55:55,RepF!$6:$6,AX$6)</f>
        <v>443679.1948</v>
      </c>
      <c r="AY55" s="55">
        <f ca="1">IF(AW55=0,0,(AX55-AW55)/AW55)</f>
        <v>-0.52256376285023365</v>
      </c>
      <c r="AZ55" s="2">
        <f ca="1">SUMIFS(RepP!55:55,RepP!$6:$6,AZ$6)</f>
        <v>1385223.1017999998</v>
      </c>
      <c r="BA55" s="2">
        <f ca="1">SUMIFS(RepF!55:55,RepF!$6:$6,BA$6)</f>
        <v>445940.1948</v>
      </c>
      <c r="BB55" s="55">
        <f ca="1">IF(AZ55=0,0,(BA55-AZ55)/AZ55)</f>
        <v>-0.67807337733500683</v>
      </c>
      <c r="BC55" s="2">
        <f ca="1">SUMIFS(RepP!55:55,RepP!$6:$6,BC$6)</f>
        <v>2194475.0118</v>
      </c>
      <c r="BD55" s="2">
        <f ca="1">SUMIFS(RepF!55:55,RepF!$6:$6,BD$6)</f>
        <v>1207953.3648000001</v>
      </c>
      <c r="BE55" s="55">
        <f ca="1">IF(BC55=0,0,(BD55-BC55)/BC55)</f>
        <v>-0.44954790630803931</v>
      </c>
      <c r="BF55" s="2">
        <f ca="1">SUMIFS(RepP!55:55,RepP!$6:$6,BF$6)</f>
        <v>2594093.9117999999</v>
      </c>
      <c r="BG55" s="2">
        <f ca="1">SUMIFS(RepF!55:55,RepF!$6:$6,BG$6)</f>
        <v>1704463.8248000001</v>
      </c>
      <c r="BH55" s="55">
        <f ca="1">IF(BF55=0,0,(BG55-BF55)/BF55)</f>
        <v>-0.34294444119900802</v>
      </c>
      <c r="BI55" s="2">
        <f ca="1">SUMIFS(RepP!55:55,RepP!$6:$6,BI$6)</f>
        <v>2678800.7718000002</v>
      </c>
      <c r="BJ55" s="2">
        <f ca="1">SUMIFS(RepF!55:55,RepF!$6:$6,BJ$6)</f>
        <v>2630580.1347999997</v>
      </c>
      <c r="BK55" s="55">
        <f ca="1">IF(BI55=0,0,(BJ55-BI55)/BI55)</f>
        <v>-1.8000829889114549E-2</v>
      </c>
      <c r="BL55" s="2">
        <f ca="1">SUMIFS(RepP!55:55,RepP!$6:$6,BL$6)</f>
        <v>2696878.8917999999</v>
      </c>
      <c r="BM55" s="2">
        <f ca="1">SUMIFS(RepF!55:55,RepF!$6:$6,BM$6)</f>
        <v>2704723.9347999999</v>
      </c>
      <c r="BN55" s="55">
        <f ca="1">IF(BL55=0,0,(BM55-BL55)/BL55)</f>
        <v>2.9089341104093784E-3</v>
      </c>
      <c r="BO55" s="2">
        <f ca="1">SUMIFS(RepP!55:55,RepP!$6:$6,BO$6)</f>
        <v>2696878.8917999999</v>
      </c>
      <c r="BP55" s="2">
        <f ca="1">SUMIFS(RepF!55:55,RepF!$6:$6,BP$6)</f>
        <v>2704723.9347999999</v>
      </c>
      <c r="BQ55" s="55">
        <f ca="1">IF(BO55=0,0,(BP55-BO55)/BO55)</f>
        <v>2.9089341104093784E-3</v>
      </c>
      <c r="BR55" s="2">
        <f ca="1">SUMIFS(RepP!55:55,RepP!$6:$6,BR$6)</f>
        <v>2696878.8917999999</v>
      </c>
      <c r="BS55" s="2">
        <f ca="1">SUMIFS(RepF!55:55,RepF!$6:$6,BS$6)</f>
        <v>2704723.9347999999</v>
      </c>
      <c r="BT55" s="55">
        <f ca="1">IF(BR55=0,0,(BS55-BR55)/BR55)</f>
        <v>2.9089341104093784E-3</v>
      </c>
      <c r="BU55" s="2">
        <f ca="1">SUMIFS(RepP!55:55,RepP!$6:$6,BU$6)</f>
        <v>2696878.8917999999</v>
      </c>
      <c r="BV55" s="2">
        <f ca="1">SUMIFS(RepF!55:55,RepF!$6:$6,BV$6)</f>
        <v>2704723.9347999999</v>
      </c>
      <c r="BW55" s="55">
        <f ca="1">IF(BU55=0,0,(BV55-BU55)/BU55)</f>
        <v>2.9089341104093784E-3</v>
      </c>
      <c r="BX55" s="2">
        <f ca="1">SUMIFS(RepP!55:55,RepP!$6:$6,BX$6)</f>
        <v>2696878.8917999999</v>
      </c>
      <c r="BY55" s="2">
        <f ca="1">SUMIFS(RepF!55:55,RepF!$6:$6,BY$6)</f>
        <v>2704723.9347999999</v>
      </c>
      <c r="BZ55" s="55">
        <f ca="1">IF(BX55=0,0,(BY55-BX55)/BX55)</f>
        <v>2.9089341104093784E-3</v>
      </c>
    </row>
    <row r="56" spans="5:78" s="23" customFormat="1" ht="10.199999999999999" x14ac:dyDescent="0.2">
      <c r="E56" s="23" t="s">
        <v>50</v>
      </c>
      <c r="S56" s="70"/>
      <c r="X56" s="61"/>
      <c r="Y56" s="62"/>
      <c r="AA56" s="61"/>
      <c r="AD56" s="61"/>
      <c r="AG56" s="61"/>
      <c r="AJ56" s="61"/>
      <c r="AM56" s="61"/>
      <c r="AP56" s="61"/>
      <c r="AS56" s="61"/>
      <c r="AV56" s="61"/>
      <c r="AY56" s="61"/>
      <c r="BB56" s="61"/>
      <c r="BE56" s="61"/>
      <c r="BH56" s="61"/>
      <c r="BK56" s="61"/>
      <c r="BN56" s="61"/>
      <c r="BQ56" s="61"/>
      <c r="BT56" s="61"/>
      <c r="BW56" s="61"/>
      <c r="BZ56" s="61"/>
    </row>
    <row r="57" spans="5:78" ht="4.05" customHeight="1" x14ac:dyDescent="0.25"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67"/>
      <c r="T57" s="25"/>
      <c r="U57" s="25"/>
      <c r="V57" s="25"/>
      <c r="W57" s="25"/>
      <c r="X57" s="57"/>
      <c r="Y57" s="54"/>
      <c r="Z57" s="25"/>
      <c r="AA57" s="57"/>
      <c r="AB57" s="25"/>
      <c r="AC57" s="25"/>
      <c r="AD57" s="57"/>
      <c r="AE57" s="25"/>
      <c r="AF57" s="25"/>
      <c r="AG57" s="57"/>
      <c r="AH57" s="25"/>
      <c r="AI57" s="25"/>
      <c r="AJ57" s="57"/>
      <c r="AK57" s="25"/>
      <c r="AL57" s="25"/>
      <c r="AM57" s="57"/>
      <c r="AN57" s="25"/>
      <c r="AO57" s="25"/>
      <c r="AP57" s="57"/>
      <c r="AQ57" s="25"/>
      <c r="AR57" s="25"/>
      <c r="AS57" s="57"/>
      <c r="AT57" s="25"/>
      <c r="AU57" s="25"/>
      <c r="AV57" s="57"/>
      <c r="AW57" s="25"/>
      <c r="AX57" s="25"/>
      <c r="AY57" s="57"/>
      <c r="AZ57" s="25"/>
      <c r="BA57" s="25"/>
      <c r="BB57" s="57"/>
      <c r="BC57" s="25"/>
      <c r="BD57" s="25"/>
      <c r="BE57" s="57"/>
      <c r="BF57" s="25"/>
      <c r="BG57" s="25"/>
      <c r="BH57" s="57"/>
      <c r="BI57" s="25"/>
      <c r="BJ57" s="25"/>
      <c r="BK57" s="57"/>
      <c r="BL57" s="25"/>
      <c r="BM57" s="25"/>
      <c r="BN57" s="57"/>
      <c r="BO57" s="25"/>
      <c r="BP57" s="25"/>
      <c r="BQ57" s="57"/>
      <c r="BR57" s="25"/>
      <c r="BS57" s="25"/>
      <c r="BT57" s="57"/>
      <c r="BU57" s="25"/>
      <c r="BV57" s="25"/>
      <c r="BW57" s="57"/>
      <c r="BX57" s="25"/>
      <c r="BY57" s="25"/>
      <c r="BZ57" s="57"/>
    </row>
    <row r="58" spans="5:78" s="12" customFormat="1" ht="13.8" x14ac:dyDescent="0.3">
      <c r="H58" s="12" t="str">
        <f>Items!$E$70</f>
        <v>Пассивы</v>
      </c>
      <c r="Q58" s="12">
        <f>SUMIFS(RepP!58:58,RepP!$6:$6,Q$6)</f>
        <v>25000000</v>
      </c>
      <c r="R58" s="12">
        <f>SUMIFS(RepF!58:58,RepF!$6:$6,R$6)</f>
        <v>22000000</v>
      </c>
      <c r="S58" s="68">
        <f t="shared" ref="S58:S90" si="84">IF(Q58=0,0,(R58-Q58)/Q58)</f>
        <v>-0.12</v>
      </c>
      <c r="V58" s="12">
        <f>SUMIFS(RepP!58:58,RepP!$6:$6,V$6)</f>
        <v>25000000</v>
      </c>
      <c r="W58" s="12">
        <f>SUMIFS(RepF!58:58,RepF!$6:$6,W$6)</f>
        <v>22000000</v>
      </c>
      <c r="X58" s="58">
        <f t="shared" ref="X58:X90" si="85">IF(V58=0,0,(W58-V58)/V58)</f>
        <v>-0.12</v>
      </c>
      <c r="Y58" s="59">
        <f ca="1">SUMIFS(RepP!58:58,RepP!$6:$6,Y$6)</f>
        <v>25881568.609999999</v>
      </c>
      <c r="Z58" s="12">
        <f ca="1">SUMIFS(RepF!58:58,RepF!$6:$6,Z$6)</f>
        <v>21807886.129999999</v>
      </c>
      <c r="AA58" s="58">
        <f t="shared" ref="AA58:AA90" ca="1" si="86">IF(Y58=0,0,(Z58-Y58)/Y58)</f>
        <v>-0.15739704734998289</v>
      </c>
      <c r="AB58" s="12">
        <f ca="1">SUMIFS(RepP!58:58,RepP!$6:$6,AB$6)</f>
        <v>29072028.389999997</v>
      </c>
      <c r="AC58" s="12">
        <f ca="1">SUMIFS(RepF!58:58,RepF!$6:$6,AC$6)</f>
        <v>23538862.560000002</v>
      </c>
      <c r="AD58" s="58">
        <f t="shared" ref="AD58:AD90" ca="1" si="87">IF(AB58=0,0,(AC58-AB58)/AB58)</f>
        <v>-0.19032610163187844</v>
      </c>
      <c r="AE58" s="12">
        <f ca="1">SUMIFS(RepP!58:58,RepP!$6:$6,AE$6)</f>
        <v>31394379.739999995</v>
      </c>
      <c r="AF58" s="12">
        <f ca="1">SUMIFS(RepF!58:58,RepF!$6:$6,AF$6)</f>
        <v>26708964.820000004</v>
      </c>
      <c r="AG58" s="58">
        <f t="shared" ref="AG58:AG90" ca="1" si="88">IF(AE58=0,0,(AF58-AE58)/AE58)</f>
        <v>-0.14924374868378881</v>
      </c>
      <c r="AH58" s="12">
        <f ca="1">SUMIFS(RepP!58:58,RepP!$6:$6,AH$6)</f>
        <v>31975392.07</v>
      </c>
      <c r="AI58" s="12">
        <f ca="1">SUMIFS(RepF!58:58,RepF!$6:$6,AI$6)</f>
        <v>28024499.270000003</v>
      </c>
      <c r="AJ58" s="58">
        <f t="shared" ref="AJ58:AJ90" ca="1" si="89">IF(AH58=0,0,(AI58-AH58)/AH58)</f>
        <v>-0.1235604176909158</v>
      </c>
      <c r="AK58" s="12">
        <f ca="1">SUMIFS(RepP!58:58,RepP!$6:$6,AK$6)</f>
        <v>40715772.644000001</v>
      </c>
      <c r="AL58" s="12">
        <f ca="1">SUMIFS(RepF!58:58,RepF!$6:$6,AL$6)</f>
        <v>29156895.970000003</v>
      </c>
      <c r="AM58" s="58">
        <f t="shared" ref="AM58:AM90" ca="1" si="90">IF(AK58=0,0,(AL58-AK58)/AK58)</f>
        <v>-0.2838918660604946</v>
      </c>
      <c r="AN58" s="12">
        <f ca="1">SUMIFS(RepP!58:58,RepP!$6:$6,AN$6)</f>
        <v>41919107.163999997</v>
      </c>
      <c r="AO58" s="12">
        <f ca="1">SUMIFS(RepF!58:58,RepF!$6:$6,AO$6)</f>
        <v>38386702.730999999</v>
      </c>
      <c r="AP58" s="58">
        <f t="shared" ref="AP58:AP90" ca="1" si="91">IF(AN58=0,0,(AO58-AN58)/AN58)</f>
        <v>-8.4267167694678777E-2</v>
      </c>
      <c r="AQ58" s="12">
        <f ca="1">SUMIFS(RepP!58:58,RepP!$6:$6,AQ$6)</f>
        <v>46968826.958399996</v>
      </c>
      <c r="AR58" s="12">
        <f ca="1">SUMIFS(RepF!58:58,RepF!$6:$6,AR$6)</f>
        <v>41829910.750999995</v>
      </c>
      <c r="AS58" s="58">
        <f t="shared" ref="AS58:AS90" ca="1" si="92">IF(AQ58=0,0,(AR58-AQ58)/AQ58)</f>
        <v>-0.10941121037473446</v>
      </c>
      <c r="AT58" s="12">
        <f ca="1">SUMIFS(RepP!58:58,RepP!$6:$6,AT$6)</f>
        <v>49106803.508400008</v>
      </c>
      <c r="AU58" s="12">
        <f ca="1">SUMIFS(RepF!58:58,RepF!$6:$6,AU$6)</f>
        <v>43912036.605599999</v>
      </c>
      <c r="AV58" s="58">
        <f t="shared" ref="AV58:AV90" ca="1" si="93">IF(AT58=0,0,(AU58-AT58)/AT58)</f>
        <v>-0.10578507521694856</v>
      </c>
      <c r="AW58" s="12">
        <f ca="1">SUMIFS(RepP!58:58,RepP!$6:$6,AW$6)</f>
        <v>51619947.798400007</v>
      </c>
      <c r="AX58" s="12">
        <f ca="1">SUMIFS(RepF!58:58,RepF!$6:$6,AX$6)</f>
        <v>47130603.4956</v>
      </c>
      <c r="AY58" s="58">
        <f t="shared" ref="AY58:AY90" ca="1" si="94">IF(AW58=0,0,(AX58-AW58)/AW58)</f>
        <v>-8.6969175566255746E-2</v>
      </c>
      <c r="AZ58" s="12">
        <f ca="1">SUMIFS(RepP!58:58,RepP!$6:$6,AZ$6)</f>
        <v>53206940.468400002</v>
      </c>
      <c r="BA58" s="12">
        <f ca="1">SUMIFS(RepF!58:58,RepF!$6:$6,BA$6)</f>
        <v>49079953.725599997</v>
      </c>
      <c r="BB58" s="58">
        <f t="shared" ref="BB58:BB90" ca="1" si="95">IF(AZ58=0,0,(BA58-AZ58)/AZ58)</f>
        <v>-7.7564819673310345E-2</v>
      </c>
      <c r="BC58" s="12">
        <f ca="1">SUMIFS(RepP!58:58,RepP!$6:$6,BC$6)</f>
        <v>62728178.183400013</v>
      </c>
      <c r="BD58" s="12">
        <f ca="1">SUMIFS(RepF!58:58,RepF!$6:$6,BD$6)</f>
        <v>50617455.115600005</v>
      </c>
      <c r="BE58" s="58">
        <f t="shared" ref="BE58:BE90" ca="1" si="96">IF(BC58=0,0,(BD58-BC58)/BC58)</f>
        <v>-0.19306671130144368</v>
      </c>
      <c r="BF58" s="12">
        <f ca="1">SUMIFS(RepP!58:58,RepP!$6:$6,BF$6)</f>
        <v>67650172.623400003</v>
      </c>
      <c r="BG58" s="12">
        <f ca="1">SUMIFS(RepF!58:58,RepF!$6:$6,BG$6)</f>
        <v>65053539.480599999</v>
      </c>
      <c r="BH58" s="58">
        <f t="shared" ref="BH58:BH90" ca="1" si="97">IF(BF58=0,0,(BG58-BF58)/BF58)</f>
        <v>-3.8383244892147332E-2</v>
      </c>
      <c r="BI58" s="12">
        <f ca="1">SUMIFS(RepP!58:58,RepP!$6:$6,BI$6)</f>
        <v>75432264.113400012</v>
      </c>
      <c r="BJ58" s="12">
        <f ca="1">SUMIFS(RepF!58:58,RepF!$6:$6,BJ$6)</f>
        <v>69670308.300600007</v>
      </c>
      <c r="BK58" s="58">
        <f t="shared" ref="BK58:BK90" ca="1" si="98">IF(BI58=0,0,(BJ58-BI58)/BI58)</f>
        <v>-7.6385826151762481E-2</v>
      </c>
      <c r="BL58" s="12">
        <f ca="1">SUMIFS(RepP!58:58,RepP!$6:$6,BL$6)</f>
        <v>74235830.753400013</v>
      </c>
      <c r="BM58" s="12">
        <f ca="1">SUMIFS(RepF!58:58,RepF!$6:$6,BM$6)</f>
        <v>74345999.100600004</v>
      </c>
      <c r="BN58" s="58">
        <f t="shared" ref="BN58:BN90" ca="1" si="99">IF(BL58=0,0,(BM58-BL58)/BL58)</f>
        <v>1.484031984042229E-3</v>
      </c>
      <c r="BO58" s="12">
        <f ca="1">SUMIFS(RepP!58:58,RepP!$6:$6,BO$6)</f>
        <v>74235830.753400013</v>
      </c>
      <c r="BP58" s="12">
        <f ca="1">SUMIFS(RepF!58:58,RepF!$6:$6,BP$6)</f>
        <v>73858839.700599998</v>
      </c>
      <c r="BQ58" s="58">
        <f t="shared" ref="BQ58:BQ90" ca="1" si="100">IF(BO58=0,0,(BP58-BO58)/BO58)</f>
        <v>-5.0782896745955571E-3</v>
      </c>
      <c r="BR58" s="12">
        <f ca="1">SUMIFS(RepP!58:58,RepP!$6:$6,BR$6)</f>
        <v>74234910.753400013</v>
      </c>
      <c r="BS58" s="12">
        <f ca="1">SUMIFS(RepF!58:58,RepF!$6:$6,BS$6)</f>
        <v>73858839.700599998</v>
      </c>
      <c r="BT58" s="58">
        <f t="shared" ref="BT58:BT90" ca="1" si="101">IF(BR58=0,0,(BS58-BR58)/BR58)</f>
        <v>-5.0659595193598356E-3</v>
      </c>
      <c r="BU58" s="12">
        <f ca="1">SUMIFS(RepP!58:58,RepP!$6:$6,BU$6)</f>
        <v>74234910.753400013</v>
      </c>
      <c r="BV58" s="12">
        <f ca="1">SUMIFS(RepF!58:58,RepF!$6:$6,BV$6)</f>
        <v>73830639.700599998</v>
      </c>
      <c r="BW58" s="58">
        <f t="shared" ref="BW58:BW90" ca="1" si="102">IF(BU58=0,0,(BV58-BU58)/BU58)</f>
        <v>-5.4458346982184354E-3</v>
      </c>
      <c r="BX58" s="12">
        <f ca="1">SUMIFS(RepP!58:58,RepP!$6:$6,BX$6)</f>
        <v>74234910.753400013</v>
      </c>
      <c r="BY58" s="12">
        <f ca="1">SUMIFS(RepF!58:58,RepF!$6:$6,BY$6)</f>
        <v>73830639.700599998</v>
      </c>
      <c r="BZ58" s="58">
        <f t="shared" ref="BZ58:BZ90" ca="1" si="103">IF(BX58=0,0,(BY58-BX58)/BX58)</f>
        <v>-5.4458346982184354E-3</v>
      </c>
    </row>
    <row r="59" spans="5:78" s="2" customFormat="1" x14ac:dyDescent="0.25">
      <c r="I59" s="2" t="str">
        <f>Items!$E$71</f>
        <v>Собственный капитал</v>
      </c>
      <c r="Q59" s="24">
        <f>SUMIFS(RepP!59:59,RepP!$6:$6,Q$6)</f>
        <v>25000000</v>
      </c>
      <c r="R59" s="24">
        <f>SUMIFS(RepF!59:59,RepF!$6:$6,R$6)</f>
        <v>22000000</v>
      </c>
      <c r="S59" s="66">
        <f t="shared" si="84"/>
        <v>-0.12</v>
      </c>
      <c r="V59" s="2">
        <f>SUMIFS(RepP!59:59,RepP!$6:$6,V$6)</f>
        <v>25000000</v>
      </c>
      <c r="W59" s="2">
        <f>SUMIFS(RepF!59:59,RepF!$6:$6,W$6)</f>
        <v>22000000</v>
      </c>
      <c r="X59" s="55">
        <f t="shared" si="85"/>
        <v>-0.12</v>
      </c>
      <c r="Y59" s="56">
        <f ca="1">SUMIFS(RepP!59:59,RepP!$6:$6,Y$6)</f>
        <v>24667716.379999999</v>
      </c>
      <c r="Z59" s="2">
        <f ca="1">SUMIFS(RepF!59:59,RepF!$6:$6,Z$6)</f>
        <v>21802560.16</v>
      </c>
      <c r="AA59" s="55">
        <f t="shared" ca="1" si="86"/>
        <v>-0.11615003901710981</v>
      </c>
      <c r="AB59" s="2">
        <f ca="1">SUMIFS(RepP!59:59,RepP!$6:$6,AB$6)</f>
        <v>24426249.84</v>
      </c>
      <c r="AC59" s="2">
        <f ca="1">SUMIFS(RepF!59:59,RepF!$6:$6,AC$6)</f>
        <v>21518954.010000002</v>
      </c>
      <c r="AD59" s="55">
        <f t="shared" ca="1" si="87"/>
        <v>-0.1190234214848266</v>
      </c>
      <c r="AE59" s="2">
        <f ca="1">SUMIFS(RepP!59:59,RepP!$6:$6,AE$6)</f>
        <v>24218970.559999999</v>
      </c>
      <c r="AF59" s="2">
        <f ca="1">SUMIFS(RepF!59:59,RepF!$6:$6,AF$6)</f>
        <v>21315663.430000003</v>
      </c>
      <c r="AG59" s="55">
        <f t="shared" ca="1" si="88"/>
        <v>-0.11987739622571288</v>
      </c>
      <c r="AH59" s="2">
        <f ca="1">SUMIFS(RepP!59:59,RepP!$6:$6,AH$6)</f>
        <v>23922690.68</v>
      </c>
      <c r="AI59" s="2">
        <f ca="1">SUMIFS(RepF!59:59,RepF!$6:$6,AI$6)</f>
        <v>21019417.670000002</v>
      </c>
      <c r="AJ59" s="55">
        <f t="shared" ca="1" si="89"/>
        <v>-0.12136063826746758</v>
      </c>
      <c r="AK59" s="2">
        <f ca="1">SUMIFS(RepP!59:59,RepP!$6:$6,AK$6)</f>
        <v>23597212.57</v>
      </c>
      <c r="AL59" s="2">
        <f ca="1">SUMIFS(RepF!59:59,RepF!$6:$6,AL$6)</f>
        <v>20676357.48</v>
      </c>
      <c r="AM59" s="55">
        <f t="shared" ca="1" si="90"/>
        <v>-0.12377966598111634</v>
      </c>
      <c r="AN59" s="2">
        <f ca="1">SUMIFS(RepP!59:59,RepP!$6:$6,AN$6)</f>
        <v>23290631.550000001</v>
      </c>
      <c r="AO59" s="2">
        <f ca="1">SUMIFS(RepF!59:59,RepF!$6:$6,AO$6)</f>
        <v>22566731.129000001</v>
      </c>
      <c r="AP59" s="55">
        <f t="shared" ca="1" si="91"/>
        <v>-3.1081184700635568E-2</v>
      </c>
      <c r="AQ59" s="2">
        <f ca="1">SUMIFS(RepP!59:59,RepP!$6:$6,AQ$6)</f>
        <v>22941319.850000001</v>
      </c>
      <c r="AR59" s="2">
        <f ca="1">SUMIFS(RepF!59:59,RepF!$6:$6,AR$6)</f>
        <v>22309512.009</v>
      </c>
      <c r="AS59" s="55">
        <f t="shared" ca="1" si="92"/>
        <v>-2.7540169664649953E-2</v>
      </c>
      <c r="AT59" s="2">
        <f ca="1">SUMIFS(RepP!59:59,RepP!$6:$6,AT$6)</f>
        <v>22097426.020000003</v>
      </c>
      <c r="AU59" s="2">
        <f ca="1">SUMIFS(RepF!59:59,RepF!$6:$6,AU$6)</f>
        <v>21789876.519000001</v>
      </c>
      <c r="AV59" s="55">
        <f t="shared" ca="1" si="93"/>
        <v>-1.3917888025584709E-2</v>
      </c>
      <c r="AW59" s="2">
        <f ca="1">SUMIFS(RepP!59:59,RepP!$6:$6,AW$6)</f>
        <v>21342622.460000005</v>
      </c>
      <c r="AX59" s="2">
        <f ca="1">SUMIFS(RepF!59:59,RepF!$6:$6,AX$6)</f>
        <v>20999242.979000002</v>
      </c>
      <c r="AY59" s="55">
        <f t="shared" ca="1" si="94"/>
        <v>-1.6088907614027221E-2</v>
      </c>
      <c r="AZ59" s="2">
        <f ca="1">SUMIFS(RepP!59:59,RepP!$6:$6,AZ$6)</f>
        <v>20353627.090000004</v>
      </c>
      <c r="BA59" s="2">
        <f ca="1">SUMIFS(RepF!59:59,RepF!$6:$6,BA$6)</f>
        <v>20172876.329000004</v>
      </c>
      <c r="BB59" s="55">
        <f t="shared" ca="1" si="95"/>
        <v>-8.8805184550524215E-3</v>
      </c>
      <c r="BC59" s="2">
        <f ca="1">SUMIFS(RepP!59:59,RepP!$6:$6,BC$6)</f>
        <v>19392720.040000003</v>
      </c>
      <c r="BD59" s="2">
        <f ca="1">SUMIFS(RepF!59:59,RepF!$6:$6,BD$6)</f>
        <v>18929898.259000003</v>
      </c>
      <c r="BE59" s="55">
        <f t="shared" ca="1" si="96"/>
        <v>-2.386574859253212E-2</v>
      </c>
      <c r="BF59" s="2">
        <f ca="1">SUMIFS(RepP!59:59,RepP!$6:$6,BF$6)</f>
        <v>18914053.140000004</v>
      </c>
      <c r="BG59" s="2">
        <f ca="1">SUMIFS(RepF!59:59,RepF!$6:$6,BG$6)</f>
        <v>17972224.059000004</v>
      </c>
      <c r="BH59" s="55">
        <f t="shared" ca="1" si="97"/>
        <v>-4.9795201167548375E-2</v>
      </c>
      <c r="BI59" s="2">
        <f ca="1">SUMIFS(RepP!59:59,RepP!$6:$6,BI$6)</f>
        <v>17986742.720000006</v>
      </c>
      <c r="BJ59" s="2">
        <f ca="1">SUMIFS(RepF!59:59,RepF!$6:$6,BJ$6)</f>
        <v>17183054.359000005</v>
      </c>
      <c r="BK59" s="55">
        <f t="shared" ca="1" si="98"/>
        <v>-4.4682262570329416E-2</v>
      </c>
      <c r="BL59" s="2">
        <f ca="1">SUMIFS(RepP!59:59,RepP!$6:$6,BL$6)</f>
        <v>16363308.600000007</v>
      </c>
      <c r="BM59" s="2">
        <f ca="1">SUMIFS(RepF!59:59,RepF!$6:$6,BM$6)</f>
        <v>15441821.329000005</v>
      </c>
      <c r="BN59" s="55">
        <f t="shared" ca="1" si="99"/>
        <v>-5.6314238979762392E-2</v>
      </c>
      <c r="BO59" s="2">
        <f ca="1">SUMIFS(RepP!59:59,RepP!$6:$6,BO$6)</f>
        <v>16363308.600000007</v>
      </c>
      <c r="BP59" s="2">
        <f ca="1">SUMIFS(RepF!59:59,RepF!$6:$6,BP$6)</f>
        <v>14932716.129000006</v>
      </c>
      <c r="BQ59" s="55">
        <f t="shared" ca="1" si="100"/>
        <v>-8.742684660973761E-2</v>
      </c>
      <c r="BR59" s="2">
        <f ca="1">SUMIFS(RepP!59:59,RepP!$6:$6,BR$6)</f>
        <v>16361878.600000007</v>
      </c>
      <c r="BS59" s="2">
        <f ca="1">SUMIFS(RepF!59:59,RepF!$6:$6,BS$6)</f>
        <v>14932716.129000006</v>
      </c>
      <c r="BT59" s="55">
        <f t="shared" ca="1" si="101"/>
        <v>-8.7347089288390162E-2</v>
      </c>
      <c r="BU59" s="2">
        <f ca="1">SUMIFS(RepP!59:59,RepP!$6:$6,BU$6)</f>
        <v>16361878.600000007</v>
      </c>
      <c r="BV59" s="2">
        <f ca="1">SUMIFS(RepF!59:59,RepF!$6:$6,BV$6)</f>
        <v>14908916.129000006</v>
      </c>
      <c r="BW59" s="55">
        <f t="shared" ca="1" si="102"/>
        <v>-8.8801689984425156E-2</v>
      </c>
      <c r="BX59" s="2">
        <f ca="1">SUMIFS(RepP!59:59,RepP!$6:$6,BX$6)</f>
        <v>16361878.600000007</v>
      </c>
      <c r="BY59" s="2">
        <f ca="1">SUMIFS(RepF!59:59,RepF!$6:$6,BY$6)</f>
        <v>14908916.129000006</v>
      </c>
      <c r="BZ59" s="55">
        <f t="shared" ca="1" si="103"/>
        <v>-8.8801689984425156E-2</v>
      </c>
    </row>
    <row r="60" spans="5:78" s="2" customFormat="1" x14ac:dyDescent="0.25">
      <c r="I60" s="2" t="str">
        <f>Items!$E$72</f>
        <v>Кредиторская задолженность по себестоимостным затратам</v>
      </c>
      <c r="Q60" s="2">
        <f>SUMIFS(RepP!60:60,RepP!$6:$6,Q$6)</f>
        <v>0</v>
      </c>
      <c r="R60" s="2">
        <f>SUMIFS(RepF!60:60,RepF!$6:$6,R$6)</f>
        <v>0</v>
      </c>
      <c r="S60" s="66">
        <f t="shared" si="84"/>
        <v>0</v>
      </c>
      <c r="V60" s="2">
        <f>SUMIFS(RepP!60:60,RepP!$6:$6,V$6)</f>
        <v>0</v>
      </c>
      <c r="W60" s="2">
        <f>SUMIFS(RepF!60:60,RepF!$6:$6,W$6)</f>
        <v>0</v>
      </c>
      <c r="X60" s="55">
        <f t="shared" si="85"/>
        <v>0</v>
      </c>
      <c r="Y60" s="56">
        <f ca="1">SUMIFS(RepP!60:60,RepP!$6:$6,Y$6)</f>
        <v>1183571</v>
      </c>
      <c r="Z60" s="2">
        <f ca="1">SUMIFS(RepF!60:60,RepF!$6:$6,Z$6)</f>
        <v>2618</v>
      </c>
      <c r="AA60" s="55">
        <f t="shared" ca="1" si="86"/>
        <v>-0.99778804989307779</v>
      </c>
      <c r="AB60" s="2">
        <f ca="1">SUMIFS(RepP!60:60,RepP!$6:$6,AB$6)</f>
        <v>4647050.169999999</v>
      </c>
      <c r="AC60" s="2">
        <f ca="1">SUMIFS(RepF!60:60,RepF!$6:$6,AC$6)</f>
        <v>1977083.43</v>
      </c>
      <c r="AD60" s="55">
        <f t="shared" ca="1" si="87"/>
        <v>-0.57455087471112887</v>
      </c>
      <c r="AE60" s="2">
        <f ca="1">SUMIFS(RepP!60:60,RepP!$6:$6,AE$6)</f>
        <v>7171219.959999999</v>
      </c>
      <c r="AF60" s="2">
        <f ca="1">SUMIFS(RepF!60:60,RepF!$6:$6,AF$6)</f>
        <v>5336100.9499999993</v>
      </c>
      <c r="AG60" s="55">
        <f t="shared" ca="1" si="88"/>
        <v>-0.25590053299662002</v>
      </c>
      <c r="AH60" s="2">
        <f ca="1">SUMIFS(RepP!60:60,RepP!$6:$6,AH$6)</f>
        <v>8087984.7200000007</v>
      </c>
      <c r="AI60" s="2">
        <f ca="1">SUMIFS(RepF!60:60,RepF!$6:$6,AI$6)</f>
        <v>7005836.5</v>
      </c>
      <c r="AJ60" s="55">
        <f t="shared" ca="1" si="89"/>
        <v>-0.13379701587764628</v>
      </c>
      <c r="AK60" s="2">
        <f ca="1">SUMIFS(RepP!60:60,RepP!$6:$6,AK$6)</f>
        <v>17121533.941</v>
      </c>
      <c r="AL60" s="2">
        <f ca="1">SUMIFS(RepF!60:60,RepF!$6:$6,AL$6)</f>
        <v>8422830.9200000018</v>
      </c>
      <c r="AM60" s="55">
        <f t="shared" ca="1" si="90"/>
        <v>-0.50805629045711198</v>
      </c>
      <c r="AN60" s="2">
        <f ca="1">SUMIFS(RepP!60:60,RepP!$6:$6,AN$6)</f>
        <v>18812780.081</v>
      </c>
      <c r="AO60" s="2">
        <f ca="1">SUMIFS(RepF!60:60,RepF!$6:$6,AO$6)</f>
        <v>15756905.452999998</v>
      </c>
      <c r="AP60" s="55">
        <f t="shared" ca="1" si="91"/>
        <v>-0.16243610007891859</v>
      </c>
      <c r="AQ60" s="2">
        <f ca="1">SUMIFS(RepP!60:60,RepP!$6:$6,AQ$6)</f>
        <v>24233813.835399996</v>
      </c>
      <c r="AR60" s="2">
        <f ca="1">SUMIFS(RepF!60:60,RepF!$6:$6,AR$6)</f>
        <v>19475794.283</v>
      </c>
      <c r="AS60" s="55">
        <f t="shared" ca="1" si="92"/>
        <v>-0.19633804174271696</v>
      </c>
      <c r="AT60" s="2">
        <f ca="1">SUMIFS(RepP!60:60,RepP!$6:$6,AT$6)</f>
        <v>27170192.575400002</v>
      </c>
      <c r="AU60" s="2">
        <f ca="1">SUMIFS(RepF!60:60,RepF!$6:$6,AU$6)</f>
        <v>22138036.6076</v>
      </c>
      <c r="AV60" s="55">
        <f t="shared" ca="1" si="93"/>
        <v>-0.18520869713511476</v>
      </c>
      <c r="AW60" s="2">
        <f ca="1">SUMIFS(RepP!60:60,RepP!$6:$6,AW$6)</f>
        <v>30508735.2454</v>
      </c>
      <c r="AX60" s="2">
        <f ca="1">SUMIFS(RepF!60:60,RepF!$6:$6,AX$6)</f>
        <v>26225693.817599997</v>
      </c>
      <c r="AY60" s="55">
        <f t="shared" ca="1" si="94"/>
        <v>-0.14038738064193551</v>
      </c>
      <c r="AZ60" s="2">
        <f ca="1">SUMIFS(RepP!60:60,RepP!$6:$6,AZ$6)</f>
        <v>33114777.805399995</v>
      </c>
      <c r="BA60" s="2">
        <f ca="1">SUMIFS(RepF!60:60,RepF!$6:$6,BA$6)</f>
        <v>28933221.467599999</v>
      </c>
      <c r="BB60" s="55">
        <f t="shared" ca="1" si="95"/>
        <v>-0.12627463069125935</v>
      </c>
      <c r="BC60" s="2">
        <f ca="1">SUMIFS(RepP!60:60,RepP!$6:$6,BC$6)</f>
        <v>43596467.160400003</v>
      </c>
      <c r="BD60" s="2">
        <f ca="1">SUMIFS(RepF!60:60,RepF!$6:$6,BD$6)</f>
        <v>31578544.437599998</v>
      </c>
      <c r="BE60" s="55">
        <f t="shared" ca="1" si="96"/>
        <v>-0.2756627659434811</v>
      </c>
      <c r="BF60" s="2">
        <f ca="1">SUMIFS(RepP!60:60,RepP!$6:$6,BF$6)</f>
        <v>48905172.720399998</v>
      </c>
      <c r="BG60" s="2">
        <f ca="1">SUMIFS(RepF!60:60,RepF!$6:$6,BG$6)</f>
        <v>47089300.702599995</v>
      </c>
      <c r="BH60" s="55">
        <f t="shared" ca="1" si="97"/>
        <v>-3.7130469371444257E-2</v>
      </c>
      <c r="BI60" s="2">
        <f ca="1">SUMIFS(RepP!60:60,RepP!$6:$6,BI$6)</f>
        <v>57597031.900400005</v>
      </c>
      <c r="BJ60" s="2">
        <f ca="1">SUMIFS(RepF!60:60,RepF!$6:$6,BJ$6)</f>
        <v>52360999.022600003</v>
      </c>
      <c r="BK60" s="55">
        <f t="shared" ca="1" si="98"/>
        <v>-9.0908033019035467E-2</v>
      </c>
      <c r="BL60" s="2">
        <f ca="1">SUMIFS(RepP!60:60,RepP!$6:$6,BL$6)</f>
        <v>57983392.510400005</v>
      </c>
      <c r="BM60" s="2">
        <f ca="1">SUMIFS(RepF!60:60,RepF!$6:$6,BM$6)</f>
        <v>58815444.492599994</v>
      </c>
      <c r="BN60" s="55">
        <f t="shared" ca="1" si="99"/>
        <v>1.4349832705127609E-2</v>
      </c>
      <c r="BO60" s="2">
        <f ca="1">SUMIFS(RepP!60:60,RepP!$6:$6,BO$6)</f>
        <v>57983392.510400005</v>
      </c>
      <c r="BP60" s="2">
        <f ca="1">SUMIFS(RepF!60:60,RepF!$6:$6,BP$6)</f>
        <v>58815444.492599994</v>
      </c>
      <c r="BQ60" s="55">
        <f t="shared" ca="1" si="100"/>
        <v>1.4349832705127609E-2</v>
      </c>
      <c r="BR60" s="2">
        <f ca="1">SUMIFS(RepP!60:60,RepP!$6:$6,BR$6)</f>
        <v>57983392.510400005</v>
      </c>
      <c r="BS60" s="2">
        <f ca="1">SUMIFS(RepF!60:60,RepF!$6:$6,BS$6)</f>
        <v>58815444.492599994</v>
      </c>
      <c r="BT60" s="55">
        <f t="shared" ca="1" si="101"/>
        <v>1.4349832705127609E-2</v>
      </c>
      <c r="BU60" s="2">
        <f ca="1">SUMIFS(RepP!60:60,RepP!$6:$6,BU$6)</f>
        <v>57983392.510400005</v>
      </c>
      <c r="BV60" s="2">
        <f ca="1">SUMIFS(RepF!60:60,RepF!$6:$6,BV$6)</f>
        <v>58815444.492599994</v>
      </c>
      <c r="BW60" s="55">
        <f t="shared" ca="1" si="102"/>
        <v>1.4349832705127609E-2</v>
      </c>
      <c r="BX60" s="2">
        <f ca="1">SUMIFS(RepP!60:60,RepP!$6:$6,BX$6)</f>
        <v>57983392.510400005</v>
      </c>
      <c r="BY60" s="2">
        <f ca="1">SUMIFS(RepF!60:60,RepF!$6:$6,BY$6)</f>
        <v>58815444.492599994</v>
      </c>
      <c r="BZ60" s="55">
        <f t="shared" ca="1" si="103"/>
        <v>1.4349832705127609E-2</v>
      </c>
    </row>
    <row r="61" spans="5:78" x14ac:dyDescent="0.25">
      <c r="I61" s="22" t="str">
        <f>Items!$E$73</f>
        <v>Кредиторская задолженность по себестоимостным затратам</v>
      </c>
      <c r="J61" s="1" t="str">
        <f>Items!F73</f>
        <v>Подготовительные работы</v>
      </c>
      <c r="Q61" s="15">
        <f>SUMIFS(RepP!61:61,RepP!$6:$6,Q$6)</f>
        <v>0</v>
      </c>
      <c r="R61" s="15">
        <f>SUMIFS(RepF!61:61,RepF!$6:$6,R$6)</f>
        <v>0</v>
      </c>
      <c r="S61" s="69">
        <f t="shared" si="84"/>
        <v>0</v>
      </c>
      <c r="V61" s="1">
        <f>SUMIFS(RepP!61:61,RepP!$6:$6,V$6)</f>
        <v>0</v>
      </c>
      <c r="W61" s="1">
        <f>SUMIFS(RepF!61:61,RepF!$6:$6,W$6)</f>
        <v>0</v>
      </c>
      <c r="X61" s="60">
        <f t="shared" si="85"/>
        <v>0</v>
      </c>
      <c r="Y61" s="46">
        <f ca="1">SUMIFS(RepP!61:61,RepP!$6:$6,Y$6)</f>
        <v>43820</v>
      </c>
      <c r="Z61" s="1">
        <f ca="1">SUMIFS(RepF!61:61,RepF!$6:$6,Z$6)</f>
        <v>0</v>
      </c>
      <c r="AA61" s="60">
        <f t="shared" ca="1" si="86"/>
        <v>-1</v>
      </c>
      <c r="AB61" s="1">
        <f ca="1">SUMIFS(RepP!61:61,RepP!$6:$6,AB$6)</f>
        <v>136923.83000000002</v>
      </c>
      <c r="AC61" s="1">
        <f ca="1">SUMIFS(RepF!61:61,RepF!$6:$6,AC$6)</f>
        <v>81762.23</v>
      </c>
      <c r="AD61" s="60">
        <f t="shared" ca="1" si="87"/>
        <v>-0.40286340222881595</v>
      </c>
      <c r="AE61" s="1">
        <f ca="1">SUMIFS(RepP!61:61,RepP!$6:$6,AE$6)</f>
        <v>254287.31</v>
      </c>
      <c r="AF61" s="1">
        <f ca="1">SUMIFS(RepF!61:61,RepF!$6:$6,AF$6)</f>
        <v>142353.22999999998</v>
      </c>
      <c r="AG61" s="60">
        <f t="shared" ca="1" si="88"/>
        <v>-0.44018743994735726</v>
      </c>
      <c r="AH61" s="1">
        <f ca="1">SUMIFS(RepP!61:61,RepP!$6:$6,AH$6)</f>
        <v>254287.31</v>
      </c>
      <c r="AI61" s="1">
        <f ca="1">SUMIFS(RepF!61:61,RepF!$6:$6,AI$6)</f>
        <v>261686.50999999998</v>
      </c>
      <c r="AJ61" s="60">
        <f t="shared" ca="1" si="89"/>
        <v>2.9097794931253088E-2</v>
      </c>
      <c r="AK61" s="1">
        <f ca="1">SUMIFS(RepP!61:61,RepP!$6:$6,AK$6)</f>
        <v>281742.01</v>
      </c>
      <c r="AL61" s="1">
        <f ca="1">SUMIFS(RepF!61:61,RepF!$6:$6,AL$6)</f>
        <v>261686.50999999998</v>
      </c>
      <c r="AM61" s="60">
        <f t="shared" ca="1" si="90"/>
        <v>-7.1183917513756745E-2</v>
      </c>
      <c r="AN61" s="1">
        <f ca="1">SUMIFS(RepP!61:61,RepP!$6:$6,AN$6)</f>
        <v>307572.01</v>
      </c>
      <c r="AO61" s="1">
        <f ca="1">SUMIFS(RepF!61:61,RepF!$6:$6,AO$6)</f>
        <v>306643.70999999996</v>
      </c>
      <c r="AP61" s="60">
        <f t="shared" ca="1" si="91"/>
        <v>-3.018155000515315E-3</v>
      </c>
      <c r="AQ61" s="1">
        <f ca="1">SUMIFS(RepP!61:61,RepP!$6:$6,AQ$6)</f>
        <v>398541.35</v>
      </c>
      <c r="AR61" s="1">
        <f ca="1">SUMIFS(RepF!61:61,RepF!$6:$6,AR$6)</f>
        <v>307519.31999999995</v>
      </c>
      <c r="AS61" s="60">
        <f t="shared" ca="1" si="92"/>
        <v>-0.22838792009913159</v>
      </c>
      <c r="AT61" s="1">
        <f ca="1">SUMIFS(RepP!61:61,RepP!$6:$6,AT$6)</f>
        <v>482845.86</v>
      </c>
      <c r="AU61" s="1">
        <f ca="1">SUMIFS(RepF!61:61,RepF!$6:$6,AU$6)</f>
        <v>465767.69999999995</v>
      </c>
      <c r="AV61" s="60">
        <f t="shared" ca="1" si="93"/>
        <v>-3.5369796895431668E-2</v>
      </c>
      <c r="AW61" s="1">
        <f ca="1">SUMIFS(RepP!61:61,RepP!$6:$6,AW$6)</f>
        <v>482845.86</v>
      </c>
      <c r="AX61" s="1">
        <f ca="1">SUMIFS(RepF!61:61,RepF!$6:$6,AX$6)</f>
        <v>465767.69999999995</v>
      </c>
      <c r="AY61" s="60">
        <f t="shared" ca="1" si="94"/>
        <v>-3.5369796895431668E-2</v>
      </c>
      <c r="AZ61" s="1">
        <f ca="1">SUMIFS(RepP!61:61,RepP!$6:$6,AZ$6)</f>
        <v>783891.86</v>
      </c>
      <c r="BA61" s="1">
        <f ca="1">SUMIFS(RepF!61:61,RepF!$6:$6,BA$6)</f>
        <v>526613.69999999995</v>
      </c>
      <c r="BB61" s="60">
        <f t="shared" ca="1" si="95"/>
        <v>-0.32820618905265841</v>
      </c>
      <c r="BC61" s="1">
        <f ca="1">SUMIFS(RepP!61:61,RepP!$6:$6,BC$6)</f>
        <v>892552.6</v>
      </c>
      <c r="BD61" s="1">
        <f ca="1">SUMIFS(RepF!61:61,RepF!$6:$6,BD$6)</f>
        <v>796487.7</v>
      </c>
      <c r="BE61" s="60">
        <f t="shared" ca="1" si="96"/>
        <v>-0.10762939909647905</v>
      </c>
      <c r="BF61" s="1">
        <f ca="1">SUMIFS(RepP!61:61,RepP!$6:$6,BF$6)</f>
        <v>952285.46</v>
      </c>
      <c r="BG61" s="1">
        <f ca="1">SUMIFS(RepF!61:61,RepF!$6:$6,BG$6)</f>
        <v>946635.54999999993</v>
      </c>
      <c r="BH61" s="60">
        <f t="shared" ca="1" si="97"/>
        <v>-5.9330003841495524E-3</v>
      </c>
      <c r="BI61" s="1">
        <f ca="1">SUMIFS(RepP!61:61,RepP!$6:$6,BI$6)</f>
        <v>1005996.46</v>
      </c>
      <c r="BJ61" s="1">
        <f ca="1">SUMIFS(RepF!61:61,RepF!$6:$6,BJ$6)</f>
        <v>1045220.5499999999</v>
      </c>
      <c r="BK61" s="60">
        <f t="shared" ca="1" si="98"/>
        <v>3.8990286307766894E-2</v>
      </c>
      <c r="BL61" s="1">
        <f ca="1">SUMIFS(RepP!61:61,RepP!$6:$6,BL$6)</f>
        <v>1005996.46</v>
      </c>
      <c r="BM61" s="1">
        <f ca="1">SUMIFS(RepF!61:61,RepF!$6:$6,BM$6)</f>
        <v>1045220.5499999999</v>
      </c>
      <c r="BN61" s="60">
        <f t="shared" ca="1" si="99"/>
        <v>3.8990286307766894E-2</v>
      </c>
      <c r="BO61" s="1">
        <f ca="1">SUMIFS(RepP!61:61,RepP!$6:$6,BO$6)</f>
        <v>1005996.46</v>
      </c>
      <c r="BP61" s="1">
        <f ca="1">SUMIFS(RepF!61:61,RepF!$6:$6,BP$6)</f>
        <v>1045220.5499999999</v>
      </c>
      <c r="BQ61" s="60">
        <f t="shared" ca="1" si="100"/>
        <v>3.8990286307766894E-2</v>
      </c>
      <c r="BR61" s="1">
        <f ca="1">SUMIFS(RepP!61:61,RepP!$6:$6,BR$6)</f>
        <v>1005996.46</v>
      </c>
      <c r="BS61" s="1">
        <f ca="1">SUMIFS(RepF!61:61,RepF!$6:$6,BS$6)</f>
        <v>1045220.5499999999</v>
      </c>
      <c r="BT61" s="60">
        <f t="shared" ca="1" si="101"/>
        <v>3.8990286307766894E-2</v>
      </c>
      <c r="BU61" s="1">
        <f ca="1">SUMIFS(RepP!61:61,RepP!$6:$6,BU$6)</f>
        <v>1005996.46</v>
      </c>
      <c r="BV61" s="1">
        <f ca="1">SUMIFS(RepF!61:61,RepF!$6:$6,BV$6)</f>
        <v>1045220.5499999999</v>
      </c>
      <c r="BW61" s="60">
        <f t="shared" ca="1" si="102"/>
        <v>3.8990286307766894E-2</v>
      </c>
      <c r="BX61" s="1">
        <f ca="1">SUMIFS(RepP!61:61,RepP!$6:$6,BX$6)</f>
        <v>1005996.46</v>
      </c>
      <c r="BY61" s="1">
        <f ca="1">SUMIFS(RepF!61:61,RepF!$6:$6,BY$6)</f>
        <v>1045220.5499999999</v>
      </c>
      <c r="BZ61" s="60">
        <f t="shared" ca="1" si="103"/>
        <v>3.8990286307766894E-2</v>
      </c>
    </row>
    <row r="62" spans="5:78" x14ac:dyDescent="0.25">
      <c r="I62" s="22" t="str">
        <f>Items!$E$74</f>
        <v>Кредиторская задолженность по себестоимостным затратам</v>
      </c>
      <c r="J62" s="1" t="str">
        <f>Items!F74</f>
        <v>Затраты на покупку участка</v>
      </c>
      <c r="Q62" s="15">
        <f>SUMIFS(RepP!62:62,RepP!$6:$6,Q$6)</f>
        <v>0</v>
      </c>
      <c r="R62" s="15">
        <f>SUMIFS(RepF!62:62,RepF!$6:$6,R$6)</f>
        <v>0</v>
      </c>
      <c r="S62" s="69">
        <f t="shared" si="84"/>
        <v>0</v>
      </c>
      <c r="V62" s="1">
        <f>SUMIFS(RepP!62:62,RepP!$6:$6,V$6)</f>
        <v>0</v>
      </c>
      <c r="W62" s="1">
        <f>SUMIFS(RepF!62:62,RepF!$6:$6,W$6)</f>
        <v>0</v>
      </c>
      <c r="X62" s="60">
        <f t="shared" si="85"/>
        <v>0</v>
      </c>
      <c r="Y62" s="46">
        <f ca="1">SUMIFS(RepP!62:62,RepP!$6:$6,Y$6)</f>
        <v>1137045</v>
      </c>
      <c r="Z62" s="1">
        <f ca="1">SUMIFS(RepF!62:62,RepF!$6:$6,Z$6)</f>
        <v>0</v>
      </c>
      <c r="AA62" s="60">
        <f t="shared" ca="1" si="86"/>
        <v>-1</v>
      </c>
      <c r="AB62" s="1">
        <f ca="1">SUMIFS(RepP!62:62,RepP!$6:$6,AB$6)</f>
        <v>1351605.51</v>
      </c>
      <c r="AC62" s="1">
        <f ca="1">SUMIFS(RepF!62:62,RepF!$6:$6,AC$6)</f>
        <v>1127490</v>
      </c>
      <c r="AD62" s="60">
        <f t="shared" ca="1" si="87"/>
        <v>-0.16581429147917576</v>
      </c>
      <c r="AE62" s="1">
        <f ca="1">SUMIFS(RepP!62:62,RepP!$6:$6,AE$6)</f>
        <v>1554417.75</v>
      </c>
      <c r="AF62" s="1">
        <f ca="1">SUMIFS(RepF!62:62,RepF!$6:$6,AF$6)</f>
        <v>1348852.14</v>
      </c>
      <c r="AG62" s="60">
        <f t="shared" ca="1" si="88"/>
        <v>-0.1322460516164333</v>
      </c>
      <c r="AH62" s="1">
        <f ca="1">SUMIFS(RepP!62:62,RepP!$6:$6,AH$6)</f>
        <v>1775161.56</v>
      </c>
      <c r="AI62" s="1">
        <f ca="1">SUMIFS(RepF!62:62,RepF!$6:$6,AI$6)</f>
        <v>1558466.0099999998</v>
      </c>
      <c r="AJ62" s="60">
        <f t="shared" ca="1" si="89"/>
        <v>-0.1220708891420566</v>
      </c>
      <c r="AK62" s="1">
        <f ca="1">SUMIFS(RepP!62:62,RepP!$6:$6,AK$6)</f>
        <v>9934072.0700000003</v>
      </c>
      <c r="AL62" s="1">
        <f ca="1">SUMIFS(RepF!62:62,RepF!$6:$6,AL$6)</f>
        <v>1777354.8299999998</v>
      </c>
      <c r="AM62" s="60">
        <f t="shared" ca="1" si="90"/>
        <v>-0.82108496722432178</v>
      </c>
      <c r="AN62" s="1">
        <f ca="1">SUMIFS(RepP!62:62,RepP!$6:$6,AN$6)</f>
        <v>10136884.310000001</v>
      </c>
      <c r="AO62" s="1">
        <f ca="1">SUMIFS(RepF!62:62,RepF!$6:$6,AO$6)</f>
        <v>7822166.9700000007</v>
      </c>
      <c r="AP62" s="60">
        <f t="shared" ca="1" si="91"/>
        <v>-0.22834603505502568</v>
      </c>
      <c r="AQ62" s="1">
        <f ca="1">SUMIFS(RepP!62:62,RepP!$6:$6,AQ$6)</f>
        <v>11208604.310000001</v>
      </c>
      <c r="AR62" s="1">
        <f ca="1">SUMIFS(RepF!62:62,RepF!$6:$6,AR$6)</f>
        <v>8031780.8400000008</v>
      </c>
      <c r="AS62" s="60">
        <f t="shared" ca="1" si="92"/>
        <v>-0.28342721200049209</v>
      </c>
      <c r="AT62" s="1">
        <f ca="1">SUMIFS(RepP!62:62,RepP!$6:$6,AT$6)</f>
        <v>11669934.310000001</v>
      </c>
      <c r="AU62" s="1">
        <f ca="1">SUMIFS(RepF!62:62,RepF!$6:$6,AU$6)</f>
        <v>8639100.8399999999</v>
      </c>
      <c r="AV62" s="60">
        <f t="shared" ca="1" si="93"/>
        <v>-0.25971298462261871</v>
      </c>
      <c r="AW62" s="1">
        <f ca="1">SUMIFS(RepP!62:62,RepP!$6:$6,AW$6)</f>
        <v>11743384.310000001</v>
      </c>
      <c r="AX62" s="1">
        <f ca="1">SUMIFS(RepF!62:62,RepF!$6:$6,AX$6)</f>
        <v>9131730.8399999999</v>
      </c>
      <c r="AY62" s="60">
        <f t="shared" ca="1" si="94"/>
        <v>-0.22239359634820641</v>
      </c>
      <c r="AZ62" s="1">
        <f ca="1">SUMIFS(RepP!62:62,RepP!$6:$6,AZ$6)</f>
        <v>12072409.310000001</v>
      </c>
      <c r="BA62" s="1">
        <f ca="1">SUMIFS(RepF!62:62,RepF!$6:$6,BA$6)</f>
        <v>9211680.8399999999</v>
      </c>
      <c r="BB62" s="60">
        <f t="shared" ca="1" si="95"/>
        <v>-0.23696417148732349</v>
      </c>
      <c r="BC62" s="1">
        <f ca="1">SUMIFS(RepP!62:62,RepP!$6:$6,BC$6)</f>
        <v>19109309.310000002</v>
      </c>
      <c r="BD62" s="1">
        <f ca="1">SUMIFS(RepF!62:62,RepF!$6:$6,BD$6)</f>
        <v>9530005.8399999999</v>
      </c>
      <c r="BE62" s="60">
        <f t="shared" ca="1" si="96"/>
        <v>-0.50128988518633177</v>
      </c>
      <c r="BF62" s="1">
        <f ca="1">SUMIFS(RepP!62:62,RepP!$6:$6,BF$6)</f>
        <v>20056409.310000002</v>
      </c>
      <c r="BG62" s="1">
        <f ca="1">SUMIFS(RepF!62:62,RepF!$6:$6,BG$6)</f>
        <v>20914205.84</v>
      </c>
      <c r="BH62" s="60">
        <f t="shared" ca="1" si="97"/>
        <v>4.2769197454117842E-2</v>
      </c>
      <c r="BI62" s="1">
        <f ca="1">SUMIFS(RepP!62:62,RepP!$6:$6,BI$6)</f>
        <v>21372509.310000002</v>
      </c>
      <c r="BJ62" s="1">
        <f ca="1">SUMIFS(RepF!62:62,RepF!$6:$6,BJ$6)</f>
        <v>20914205.84</v>
      </c>
      <c r="BK62" s="60">
        <f t="shared" ca="1" si="98"/>
        <v>-2.1443596694823593E-2</v>
      </c>
      <c r="BL62" s="1">
        <f ca="1">SUMIFS(RepP!62:62,RepP!$6:$6,BL$6)</f>
        <v>21372509.310000002</v>
      </c>
      <c r="BM62" s="1">
        <f ca="1">SUMIFS(RepF!62:62,RepF!$6:$6,BM$6)</f>
        <v>21433155.84</v>
      </c>
      <c r="BN62" s="60">
        <f t="shared" ca="1" si="99"/>
        <v>2.8375952079534952E-3</v>
      </c>
      <c r="BO62" s="1">
        <f ca="1">SUMIFS(RepP!62:62,RepP!$6:$6,BO$6)</f>
        <v>21372509.310000002</v>
      </c>
      <c r="BP62" s="1">
        <f ca="1">SUMIFS(RepF!62:62,RepF!$6:$6,BP$6)</f>
        <v>21433155.84</v>
      </c>
      <c r="BQ62" s="60">
        <f t="shared" ca="1" si="100"/>
        <v>2.8375952079534952E-3</v>
      </c>
      <c r="BR62" s="1">
        <f ca="1">SUMIFS(RepP!62:62,RepP!$6:$6,BR$6)</f>
        <v>21372509.310000002</v>
      </c>
      <c r="BS62" s="1">
        <f ca="1">SUMIFS(RepF!62:62,RepF!$6:$6,BS$6)</f>
        <v>21433155.84</v>
      </c>
      <c r="BT62" s="60">
        <f t="shared" ca="1" si="101"/>
        <v>2.8375952079534952E-3</v>
      </c>
      <c r="BU62" s="1">
        <f ca="1">SUMIFS(RepP!62:62,RepP!$6:$6,BU$6)</f>
        <v>21372509.310000002</v>
      </c>
      <c r="BV62" s="1">
        <f ca="1">SUMIFS(RepF!62:62,RepF!$6:$6,BV$6)</f>
        <v>21433155.84</v>
      </c>
      <c r="BW62" s="60">
        <f t="shared" ca="1" si="102"/>
        <v>2.8375952079534952E-3</v>
      </c>
      <c r="BX62" s="1">
        <f ca="1">SUMIFS(RepP!62:62,RepP!$6:$6,BX$6)</f>
        <v>21372509.310000002</v>
      </c>
      <c r="BY62" s="1">
        <f ca="1">SUMIFS(RepF!62:62,RepF!$6:$6,BY$6)</f>
        <v>21433155.84</v>
      </c>
      <c r="BZ62" s="60">
        <f t="shared" ca="1" si="103"/>
        <v>2.8375952079534952E-3</v>
      </c>
    </row>
    <row r="63" spans="5:78" x14ac:dyDescent="0.25">
      <c r="I63" s="22" t="str">
        <f>Items!$E$75</f>
        <v>Кредиторская задолженность по себестоимостным затратам</v>
      </c>
      <c r="J63" s="1" t="str">
        <f>Items!F75</f>
        <v>Прочее</v>
      </c>
      <c r="Q63" s="15">
        <f>SUMIFS(RepP!63:63,RepP!$6:$6,Q$6)</f>
        <v>0</v>
      </c>
      <c r="R63" s="15">
        <f>SUMIFS(RepF!63:63,RepF!$6:$6,R$6)</f>
        <v>0</v>
      </c>
      <c r="S63" s="69">
        <f t="shared" si="84"/>
        <v>0</v>
      </c>
      <c r="V63" s="1">
        <f>SUMIFS(RepP!63:63,RepP!$6:$6,V$6)</f>
        <v>0</v>
      </c>
      <c r="W63" s="1">
        <f>SUMIFS(RepF!63:63,RepF!$6:$6,W$6)</f>
        <v>0</v>
      </c>
      <c r="X63" s="60">
        <f t="shared" si="85"/>
        <v>0</v>
      </c>
      <c r="Y63" s="46">
        <f ca="1">SUMIFS(RepP!63:63,RepP!$6:$6,Y$6)</f>
        <v>2706</v>
      </c>
      <c r="Z63" s="1">
        <f ca="1">SUMIFS(RepF!63:63,RepF!$6:$6,Z$6)</f>
        <v>2618</v>
      </c>
      <c r="AA63" s="60">
        <f t="shared" ca="1" si="86"/>
        <v>-3.2520325203252036E-2</v>
      </c>
      <c r="AB63" s="1">
        <f ca="1">SUMIFS(RepP!63:63,RepP!$6:$6,AB$6)</f>
        <v>2706</v>
      </c>
      <c r="AC63" s="1">
        <f ca="1">SUMIFS(RepF!63:63,RepF!$6:$6,AC$6)</f>
        <v>2618</v>
      </c>
      <c r="AD63" s="60">
        <f t="shared" ca="1" si="87"/>
        <v>-3.2520325203252036E-2</v>
      </c>
      <c r="AE63" s="1">
        <f ca="1">SUMIFS(RepP!63:63,RepP!$6:$6,AE$6)</f>
        <v>5466</v>
      </c>
      <c r="AF63" s="1">
        <f ca="1">SUMIFS(RepF!63:63,RepF!$6:$6,AF$6)</f>
        <v>2618</v>
      </c>
      <c r="AG63" s="60">
        <f t="shared" ca="1" si="88"/>
        <v>-0.52103915111598975</v>
      </c>
      <c r="AH63" s="1">
        <f ca="1">SUMIFS(RepP!63:63,RepP!$6:$6,AH$6)</f>
        <v>5926</v>
      </c>
      <c r="AI63" s="1">
        <f ca="1">SUMIFS(RepF!63:63,RepF!$6:$6,AI$6)</f>
        <v>5528</v>
      </c>
      <c r="AJ63" s="60">
        <f t="shared" ca="1" si="89"/>
        <v>-6.7161660479244004E-2</v>
      </c>
      <c r="AK63" s="1">
        <f ca="1">SUMIFS(RepP!63:63,RepP!$6:$6,AK$6)</f>
        <v>36636.199999999997</v>
      </c>
      <c r="AL63" s="1">
        <f ca="1">SUMIFS(RepF!63:63,RepF!$6:$6,AL$6)</f>
        <v>35388</v>
      </c>
      <c r="AM63" s="60">
        <f t="shared" ca="1" si="90"/>
        <v>-3.4070127360370267E-2</v>
      </c>
      <c r="AN63" s="1">
        <f ca="1">SUMIFS(RepP!63:63,RepP!$6:$6,AN$6)</f>
        <v>45784.92</v>
      </c>
      <c r="AO63" s="1">
        <f ca="1">SUMIFS(RepF!63:63,RepF!$6:$6,AO$6)</f>
        <v>38191.199999999997</v>
      </c>
      <c r="AP63" s="60">
        <f t="shared" ca="1" si="91"/>
        <v>-0.16585635619763017</v>
      </c>
      <c r="AQ63" s="1">
        <f ca="1">SUMIFS(RepP!63:63,RepP!$6:$6,AQ$6)</f>
        <v>52934.92</v>
      </c>
      <c r="AR63" s="1">
        <f ca="1">SUMIFS(RepF!63:63,RepF!$6:$6,AR$6)</f>
        <v>53658.959999999992</v>
      </c>
      <c r="AS63" s="60">
        <f t="shared" ca="1" si="92"/>
        <v>1.367792753819206E-2</v>
      </c>
      <c r="AT63" s="1">
        <f ca="1">SUMIFS(RepP!63:63,RepP!$6:$6,AT$6)</f>
        <v>95146</v>
      </c>
      <c r="AU63" s="1">
        <f ca="1">SUMIFS(RepF!63:63,RepF!$6:$6,AU$6)</f>
        <v>61113.959999999992</v>
      </c>
      <c r="AV63" s="60">
        <f t="shared" ca="1" si="93"/>
        <v>-0.35768229878292318</v>
      </c>
      <c r="AW63" s="1">
        <f ca="1">SUMIFS(RepP!63:63,RepP!$6:$6,AW$6)</f>
        <v>102506</v>
      </c>
      <c r="AX63" s="1">
        <f ca="1">SUMIFS(RepF!63:63,RepF!$6:$6,AX$6)</f>
        <v>96382.489999999991</v>
      </c>
      <c r="AY63" s="60">
        <f t="shared" ca="1" si="94"/>
        <v>-5.9738064113320284E-2</v>
      </c>
      <c r="AZ63" s="1">
        <f ca="1">SUMIFS(RepP!63:63,RepP!$6:$6,AZ$6)</f>
        <v>121460.26</v>
      </c>
      <c r="BA63" s="1">
        <f ca="1">SUMIFS(RepF!63:63,RepF!$6:$6,BA$6)</f>
        <v>104567.34999999999</v>
      </c>
      <c r="BB63" s="60">
        <f t="shared" ca="1" si="95"/>
        <v>-0.13908178691532527</v>
      </c>
      <c r="BC63" s="1">
        <f ca="1">SUMIFS(RepP!63:63,RepP!$6:$6,BC$6)</f>
        <v>130322.84999999999</v>
      </c>
      <c r="BD63" s="1">
        <f ca="1">SUMIFS(RepF!63:63,RepF!$6:$6,BD$6)</f>
        <v>124368.26999999999</v>
      </c>
      <c r="BE63" s="60">
        <f t="shared" ca="1" si="96"/>
        <v>-4.5690989722830665E-2</v>
      </c>
      <c r="BF63" s="1">
        <f ca="1">SUMIFS(RepP!63:63,RepP!$6:$6,BF$6)</f>
        <v>147786.66</v>
      </c>
      <c r="BG63" s="1">
        <f ca="1">SUMIFS(RepF!63:63,RepF!$6:$6,BG$6)</f>
        <v>127736.76</v>
      </c>
      <c r="BH63" s="60">
        <f t="shared" ca="1" si="97"/>
        <v>-0.13566786068512549</v>
      </c>
      <c r="BI63" s="1">
        <f ca="1">SUMIFS(RepP!63:63,RepP!$6:$6,BI$6)</f>
        <v>185872.48</v>
      </c>
      <c r="BJ63" s="1">
        <f ca="1">SUMIFS(RepF!63:63,RepF!$6:$6,BJ$6)</f>
        <v>153358.51</v>
      </c>
      <c r="BK63" s="60">
        <f t="shared" ca="1" si="98"/>
        <v>-0.17492621823305957</v>
      </c>
      <c r="BL63" s="1">
        <f ca="1">SUMIFS(RepP!63:63,RepP!$6:$6,BL$6)</f>
        <v>185872.48</v>
      </c>
      <c r="BM63" s="1">
        <f ca="1">SUMIFS(RepF!63:63,RepF!$6:$6,BM$6)</f>
        <v>190352.49</v>
      </c>
      <c r="BN63" s="60">
        <f t="shared" ca="1" si="99"/>
        <v>2.4102599803908463E-2</v>
      </c>
      <c r="BO63" s="1">
        <f ca="1">SUMIFS(RepP!63:63,RepP!$6:$6,BO$6)</f>
        <v>185872.48</v>
      </c>
      <c r="BP63" s="1">
        <f ca="1">SUMIFS(RepF!63:63,RepF!$6:$6,BP$6)</f>
        <v>190352.49</v>
      </c>
      <c r="BQ63" s="60">
        <f t="shared" ca="1" si="100"/>
        <v>2.4102599803908463E-2</v>
      </c>
      <c r="BR63" s="1">
        <f ca="1">SUMIFS(RepP!63:63,RepP!$6:$6,BR$6)</f>
        <v>185872.48</v>
      </c>
      <c r="BS63" s="1">
        <f ca="1">SUMIFS(RepF!63:63,RepF!$6:$6,BS$6)</f>
        <v>190352.49</v>
      </c>
      <c r="BT63" s="60">
        <f t="shared" ca="1" si="101"/>
        <v>2.4102599803908463E-2</v>
      </c>
      <c r="BU63" s="1">
        <f ca="1">SUMIFS(RepP!63:63,RepP!$6:$6,BU$6)</f>
        <v>185872.48</v>
      </c>
      <c r="BV63" s="1">
        <f ca="1">SUMIFS(RepF!63:63,RepF!$6:$6,BV$6)</f>
        <v>190352.49</v>
      </c>
      <c r="BW63" s="60">
        <f t="shared" ca="1" si="102"/>
        <v>2.4102599803908463E-2</v>
      </c>
      <c r="BX63" s="1">
        <f ca="1">SUMIFS(RepP!63:63,RepP!$6:$6,BX$6)</f>
        <v>185872.48</v>
      </c>
      <c r="BY63" s="1">
        <f ca="1">SUMIFS(RepF!63:63,RepF!$6:$6,BY$6)</f>
        <v>190352.49</v>
      </c>
      <c r="BZ63" s="60">
        <f t="shared" ca="1" si="103"/>
        <v>2.4102599803908463E-2</v>
      </c>
    </row>
    <row r="64" spans="5:78" x14ac:dyDescent="0.25">
      <c r="I64" s="22" t="str">
        <f>Items!$E$76</f>
        <v>Кредиторская задолженность по себестоимостным затратам</v>
      </c>
      <c r="J64" s="1" t="str">
        <f>Items!F76</f>
        <v>ГСМ</v>
      </c>
      <c r="Q64" s="15">
        <f>SUMIFS(RepP!64:64,RepP!$6:$6,Q$6)</f>
        <v>0</v>
      </c>
      <c r="R64" s="15">
        <f>SUMIFS(RepF!64:64,RepF!$6:$6,R$6)</f>
        <v>0</v>
      </c>
      <c r="S64" s="69">
        <f t="shared" si="84"/>
        <v>0</v>
      </c>
      <c r="V64" s="1">
        <f>SUMIFS(RepP!64:64,RepP!$6:$6,V$6)</f>
        <v>0</v>
      </c>
      <c r="W64" s="1">
        <f>SUMIFS(RepF!64:64,RepF!$6:$6,W$6)</f>
        <v>0</v>
      </c>
      <c r="X64" s="60">
        <f t="shared" si="85"/>
        <v>0</v>
      </c>
      <c r="Y64" s="46">
        <f ca="1">SUMIFS(RepP!64:64,RepP!$6:$6,Y$6)</f>
        <v>0</v>
      </c>
      <c r="Z64" s="1">
        <f ca="1">SUMIFS(RepF!64:64,RepF!$6:$6,Z$6)</f>
        <v>0</v>
      </c>
      <c r="AA64" s="60">
        <f t="shared" ca="1" si="86"/>
        <v>0</v>
      </c>
      <c r="AB64" s="1">
        <f ca="1">SUMIFS(RepP!64:64,RepP!$6:$6,AB$6)</f>
        <v>440.44</v>
      </c>
      <c r="AC64" s="1">
        <f ca="1">SUMIFS(RepF!64:64,RepF!$6:$6,AC$6)</f>
        <v>454.96</v>
      </c>
      <c r="AD64" s="60">
        <f t="shared" ca="1" si="87"/>
        <v>3.2967032967032926E-2</v>
      </c>
      <c r="AE64" s="1">
        <f ca="1">SUMIFS(RepP!64:64,RepP!$6:$6,AE$6)</f>
        <v>440.44</v>
      </c>
      <c r="AF64" s="1">
        <f ca="1">SUMIFS(RepF!64:64,RepF!$6:$6,AF$6)</f>
        <v>454.96</v>
      </c>
      <c r="AG64" s="60">
        <f t="shared" ca="1" si="88"/>
        <v>3.2967032967032926E-2</v>
      </c>
      <c r="AH64" s="1">
        <f ca="1">SUMIFS(RepP!64:64,RepP!$6:$6,AH$6)</f>
        <v>440.44</v>
      </c>
      <c r="AI64" s="1">
        <f ca="1">SUMIFS(RepF!64:64,RepF!$6:$6,AI$6)</f>
        <v>454.96</v>
      </c>
      <c r="AJ64" s="60">
        <f t="shared" ca="1" si="89"/>
        <v>3.2967032967032926E-2</v>
      </c>
      <c r="AK64" s="1">
        <f ca="1">SUMIFS(RepP!64:64,RepP!$6:$6,AK$6)</f>
        <v>440.44</v>
      </c>
      <c r="AL64" s="1">
        <f ca="1">SUMIFS(RepF!64:64,RepF!$6:$6,AL$6)</f>
        <v>454.96</v>
      </c>
      <c r="AM64" s="60">
        <f t="shared" ca="1" si="90"/>
        <v>3.2967032967032926E-2</v>
      </c>
      <c r="AN64" s="1">
        <f ca="1">SUMIFS(RepP!64:64,RepP!$6:$6,AN$6)</f>
        <v>8915.44</v>
      </c>
      <c r="AO64" s="1">
        <f ca="1">SUMIFS(RepF!64:64,RepF!$6:$6,AO$6)</f>
        <v>9679.9599999999991</v>
      </c>
      <c r="AP64" s="60">
        <f t="shared" ca="1" si="91"/>
        <v>8.5752357707527455E-2</v>
      </c>
      <c r="AQ64" s="1">
        <f ca="1">SUMIFS(RepP!64:64,RepP!$6:$6,AQ$6)</f>
        <v>23060.440000000002</v>
      </c>
      <c r="AR64" s="1">
        <f ca="1">SUMIFS(RepF!64:64,RepF!$6:$6,AR$6)</f>
        <v>9679.9599999999991</v>
      </c>
      <c r="AS64" s="60">
        <f t="shared" ca="1" si="92"/>
        <v>-0.58023524269268067</v>
      </c>
      <c r="AT64" s="1">
        <f ca="1">SUMIFS(RepP!64:64,RepP!$6:$6,AT$6)</f>
        <v>39470.210000000006</v>
      </c>
      <c r="AU64" s="1">
        <f ca="1">SUMIFS(RepF!64:64,RepF!$6:$6,AU$6)</f>
        <v>24674.85</v>
      </c>
      <c r="AV64" s="60">
        <f t="shared" ca="1" si="93"/>
        <v>-0.37484877835714592</v>
      </c>
      <c r="AW64" s="1">
        <f ca="1">SUMIFS(RepP!64:64,RepP!$6:$6,AW$6)</f>
        <v>39470.210000000006</v>
      </c>
      <c r="AX64" s="1">
        <f ca="1">SUMIFS(RepF!64:64,RepF!$6:$6,AX$6)</f>
        <v>40514.85</v>
      </c>
      <c r="AY64" s="60">
        <f t="shared" ca="1" si="94"/>
        <v>2.6466542741981659E-2</v>
      </c>
      <c r="AZ64" s="1">
        <f ca="1">SUMIFS(RepP!64:64,RepP!$6:$6,AZ$6)</f>
        <v>39470.210000000006</v>
      </c>
      <c r="BA64" s="1">
        <f ca="1">SUMIFS(RepF!64:64,RepF!$6:$6,BA$6)</f>
        <v>40514.85</v>
      </c>
      <c r="BB64" s="60">
        <f t="shared" ca="1" si="95"/>
        <v>2.6466542741981659E-2</v>
      </c>
      <c r="BC64" s="1">
        <f ca="1">SUMIFS(RepP!64:64,RepP!$6:$6,BC$6)</f>
        <v>70055.125</v>
      </c>
      <c r="BD64" s="1">
        <f ca="1">SUMIFS(RepF!64:64,RepF!$6:$6,BD$6)</f>
        <v>51824.05</v>
      </c>
      <c r="BE64" s="60">
        <f t="shared" ca="1" si="96"/>
        <v>-0.26023899036651488</v>
      </c>
      <c r="BF64" s="1">
        <f ca="1">SUMIFS(RepP!64:64,RepP!$6:$6,BF$6)</f>
        <v>100604.505</v>
      </c>
      <c r="BG64" s="1">
        <f ca="1">SUMIFS(RepF!64:64,RepF!$6:$6,BG$6)</f>
        <v>74468.255000000005</v>
      </c>
      <c r="BH64" s="60">
        <f t="shared" ca="1" si="97"/>
        <v>-0.25979204410379036</v>
      </c>
      <c r="BI64" s="1">
        <f ca="1">SUMIFS(RepP!64:64,RepP!$6:$6,BI$6)</f>
        <v>117422.215</v>
      </c>
      <c r="BJ64" s="1">
        <f ca="1">SUMIFS(RepF!64:64,RepF!$6:$6,BJ$6)</f>
        <v>133811.245</v>
      </c>
      <c r="BK64" s="60">
        <f t="shared" ca="1" si="98"/>
        <v>0.13957350404265495</v>
      </c>
      <c r="BL64" s="1">
        <f ca="1">SUMIFS(RepP!64:64,RepP!$6:$6,BL$6)</f>
        <v>117422.215</v>
      </c>
      <c r="BM64" s="1">
        <f ca="1">SUMIFS(RepF!64:64,RepF!$6:$6,BM$6)</f>
        <v>133811.245</v>
      </c>
      <c r="BN64" s="60">
        <f t="shared" ca="1" si="99"/>
        <v>0.13957350404265495</v>
      </c>
      <c r="BO64" s="1">
        <f ca="1">SUMIFS(RepP!64:64,RepP!$6:$6,BO$6)</f>
        <v>117422.215</v>
      </c>
      <c r="BP64" s="1">
        <f ca="1">SUMIFS(RepF!64:64,RepF!$6:$6,BP$6)</f>
        <v>133811.245</v>
      </c>
      <c r="BQ64" s="60">
        <f t="shared" ca="1" si="100"/>
        <v>0.13957350404265495</v>
      </c>
      <c r="BR64" s="1">
        <f ca="1">SUMIFS(RepP!64:64,RepP!$6:$6,BR$6)</f>
        <v>117422.215</v>
      </c>
      <c r="BS64" s="1">
        <f ca="1">SUMIFS(RepF!64:64,RepF!$6:$6,BS$6)</f>
        <v>133811.245</v>
      </c>
      <c r="BT64" s="60">
        <f t="shared" ca="1" si="101"/>
        <v>0.13957350404265495</v>
      </c>
      <c r="BU64" s="1">
        <f ca="1">SUMIFS(RepP!64:64,RepP!$6:$6,BU$6)</f>
        <v>117422.215</v>
      </c>
      <c r="BV64" s="1">
        <f ca="1">SUMIFS(RepF!64:64,RepF!$6:$6,BV$6)</f>
        <v>133811.245</v>
      </c>
      <c r="BW64" s="60">
        <f t="shared" ca="1" si="102"/>
        <v>0.13957350404265495</v>
      </c>
      <c r="BX64" s="1">
        <f ca="1">SUMIFS(RepP!64:64,RepP!$6:$6,BX$6)</f>
        <v>117422.215</v>
      </c>
      <c r="BY64" s="1">
        <f ca="1">SUMIFS(RepF!64:64,RepF!$6:$6,BY$6)</f>
        <v>133811.245</v>
      </c>
      <c r="BZ64" s="60">
        <f t="shared" ca="1" si="103"/>
        <v>0.13957350404265495</v>
      </c>
    </row>
    <row r="65" spans="9:78" x14ac:dyDescent="0.25">
      <c r="I65" s="22" t="str">
        <f>Items!$E$77</f>
        <v>Кредиторская задолженность по себестоимостным затратам</v>
      </c>
      <c r="J65" s="1" t="str">
        <f>Items!F77</f>
        <v>Электрика</v>
      </c>
      <c r="Q65" s="15">
        <f>SUMIFS(RepP!65:65,RepP!$6:$6,Q$6)</f>
        <v>0</v>
      </c>
      <c r="R65" s="15">
        <f>SUMIFS(RepF!65:65,RepF!$6:$6,R$6)</f>
        <v>0</v>
      </c>
      <c r="S65" s="69">
        <f t="shared" si="84"/>
        <v>0</v>
      </c>
      <c r="V65" s="1">
        <f>SUMIFS(RepP!65:65,RepP!$6:$6,V$6)</f>
        <v>0</v>
      </c>
      <c r="W65" s="1">
        <f>SUMIFS(RepF!65:65,RepF!$6:$6,W$6)</f>
        <v>0</v>
      </c>
      <c r="X65" s="60">
        <f t="shared" si="85"/>
        <v>0</v>
      </c>
      <c r="Y65" s="46">
        <f ca="1">SUMIFS(RepP!65:65,RepP!$6:$6,Y$6)</f>
        <v>0</v>
      </c>
      <c r="Z65" s="1">
        <f ca="1">SUMIFS(RepF!65:65,RepF!$6:$6,Z$6)</f>
        <v>0</v>
      </c>
      <c r="AA65" s="60">
        <f t="shared" ca="1" si="86"/>
        <v>0</v>
      </c>
      <c r="AB65" s="1">
        <f ca="1">SUMIFS(RepP!65:65,RepP!$6:$6,AB$6)</f>
        <v>38630.160000000003</v>
      </c>
      <c r="AC65" s="1">
        <f ca="1">SUMIFS(RepF!65:65,RepF!$6:$6,AC$6)</f>
        <v>2655</v>
      </c>
      <c r="AD65" s="60">
        <f t="shared" ca="1" si="87"/>
        <v>-0.93127131754049164</v>
      </c>
      <c r="AE65" s="1">
        <f ca="1">SUMIFS(RepP!65:65,RepP!$6:$6,AE$6)</f>
        <v>120455.16</v>
      </c>
      <c r="AF65" s="1">
        <f ca="1">SUMIFS(RepF!65:65,RepF!$6:$6,AF$6)</f>
        <v>39000.21</v>
      </c>
      <c r="AG65" s="60">
        <f t="shared" ca="1" si="88"/>
        <v>-0.67622632355475687</v>
      </c>
      <c r="AH65" s="1">
        <f ca="1">SUMIFS(RepP!65:65,RepP!$6:$6,AH$6)</f>
        <v>201444.38</v>
      </c>
      <c r="AI65" s="1">
        <f ca="1">SUMIFS(RepF!65:65,RepF!$6:$6,AI$6)</f>
        <v>204254.46</v>
      </c>
      <c r="AJ65" s="60">
        <f t="shared" ca="1" si="89"/>
        <v>1.3949656972311599E-2</v>
      </c>
      <c r="AK65" s="1">
        <f ca="1">SUMIFS(RepP!65:65,RepP!$6:$6,AK$6)</f>
        <v>201444.38</v>
      </c>
      <c r="AL65" s="1">
        <f ca="1">SUMIFS(RepF!65:65,RepF!$6:$6,AL$6)</f>
        <v>204254.46</v>
      </c>
      <c r="AM65" s="60">
        <f t="shared" ca="1" si="90"/>
        <v>1.3949656972311599E-2</v>
      </c>
      <c r="AN65" s="1">
        <f ca="1">SUMIFS(RepP!65:65,RepP!$6:$6,AN$6)</f>
        <v>201444.38</v>
      </c>
      <c r="AO65" s="1">
        <f ca="1">SUMIFS(RepF!65:65,RepF!$6:$6,AO$6)</f>
        <v>204254.46</v>
      </c>
      <c r="AP65" s="60">
        <f t="shared" ca="1" si="91"/>
        <v>1.3949656972311599E-2</v>
      </c>
      <c r="AQ65" s="1">
        <f ca="1">SUMIFS(RepP!65:65,RepP!$6:$6,AQ$6)</f>
        <v>201444.38</v>
      </c>
      <c r="AR65" s="1">
        <f ca="1">SUMIFS(RepF!65:65,RepF!$6:$6,AR$6)</f>
        <v>204254.46</v>
      </c>
      <c r="AS65" s="60">
        <f t="shared" ca="1" si="92"/>
        <v>1.3949656972311599E-2</v>
      </c>
      <c r="AT65" s="1">
        <f ca="1">SUMIFS(RepP!65:65,RepP!$6:$6,AT$6)</f>
        <v>251430.76</v>
      </c>
      <c r="AU65" s="1">
        <f ca="1">SUMIFS(RepF!65:65,RepF!$6:$6,AU$6)</f>
        <v>204254.46</v>
      </c>
      <c r="AV65" s="60">
        <f t="shared" ca="1" si="93"/>
        <v>-0.18763137811777691</v>
      </c>
      <c r="AW65" s="1">
        <f ca="1">SUMIFS(RepP!65:65,RepP!$6:$6,AW$6)</f>
        <v>314644.31</v>
      </c>
      <c r="AX65" s="1">
        <f ca="1">SUMIFS(RepF!65:65,RepF!$6:$6,AX$6)</f>
        <v>270894.42</v>
      </c>
      <c r="AY65" s="60">
        <f t="shared" ca="1" si="94"/>
        <v>-0.13904554638219904</v>
      </c>
      <c r="AZ65" s="1">
        <f ca="1">SUMIFS(RepP!65:65,RepP!$6:$6,AZ$6)</f>
        <v>366876</v>
      </c>
      <c r="BA65" s="1">
        <f ca="1">SUMIFS(RepF!65:65,RepF!$6:$6,BA$6)</f>
        <v>365584.31999999995</v>
      </c>
      <c r="BB65" s="60">
        <f t="shared" ca="1" si="95"/>
        <v>-3.5207536061231896E-3</v>
      </c>
      <c r="BC65" s="1">
        <f ca="1">SUMIFS(RepP!65:65,RepP!$6:$6,BC$6)</f>
        <v>379871</v>
      </c>
      <c r="BD65" s="1">
        <f ca="1">SUMIFS(RepF!65:65,RepF!$6:$6,BD$6)</f>
        <v>390884.31999999995</v>
      </c>
      <c r="BE65" s="60">
        <f t="shared" ca="1" si="96"/>
        <v>2.8992263163020997E-2</v>
      </c>
      <c r="BF65" s="1">
        <f ca="1">SUMIFS(RepP!65:65,RepP!$6:$6,BF$6)</f>
        <v>458362.4</v>
      </c>
      <c r="BG65" s="1">
        <f ca="1">SUMIFS(RepF!65:65,RepF!$6:$6,BG$6)</f>
        <v>432017.31999999995</v>
      </c>
      <c r="BH65" s="60">
        <f t="shared" ca="1" si="97"/>
        <v>-5.7476529488457329E-2</v>
      </c>
      <c r="BI65" s="1">
        <f ca="1">SUMIFS(RepP!65:65,RepP!$6:$6,BI$6)</f>
        <v>480445.82</v>
      </c>
      <c r="BJ65" s="1">
        <f ca="1">SUMIFS(RepF!65:65,RepF!$6:$6,BJ$6)</f>
        <v>506180.86999999994</v>
      </c>
      <c r="BK65" s="60">
        <f t="shared" ca="1" si="98"/>
        <v>5.3564936833043794E-2</v>
      </c>
      <c r="BL65" s="1">
        <f ca="1">SUMIFS(RepP!65:65,RepP!$6:$6,BL$6)</f>
        <v>491365.82</v>
      </c>
      <c r="BM65" s="1">
        <f ca="1">SUMIFS(RepF!65:65,RepF!$6:$6,BM$6)</f>
        <v>521342.59999999992</v>
      </c>
      <c r="BN65" s="60">
        <f t="shared" ca="1" si="99"/>
        <v>6.1007051731843925E-2</v>
      </c>
      <c r="BO65" s="1">
        <f ca="1">SUMIFS(RepP!65:65,RepP!$6:$6,BO$6)</f>
        <v>491365.82</v>
      </c>
      <c r="BP65" s="1">
        <f ca="1">SUMIFS(RepF!65:65,RepF!$6:$6,BP$6)</f>
        <v>521342.59999999992</v>
      </c>
      <c r="BQ65" s="60">
        <f t="shared" ca="1" si="100"/>
        <v>6.1007051731843925E-2</v>
      </c>
      <c r="BR65" s="1">
        <f ca="1">SUMIFS(RepP!65:65,RepP!$6:$6,BR$6)</f>
        <v>491365.82</v>
      </c>
      <c r="BS65" s="1">
        <f ca="1">SUMIFS(RepF!65:65,RepF!$6:$6,BS$6)</f>
        <v>521342.59999999992</v>
      </c>
      <c r="BT65" s="60">
        <f t="shared" ca="1" si="101"/>
        <v>6.1007051731843925E-2</v>
      </c>
      <c r="BU65" s="1">
        <f ca="1">SUMIFS(RepP!65:65,RepP!$6:$6,BU$6)</f>
        <v>491365.82</v>
      </c>
      <c r="BV65" s="1">
        <f ca="1">SUMIFS(RepF!65:65,RepF!$6:$6,BV$6)</f>
        <v>521342.59999999992</v>
      </c>
      <c r="BW65" s="60">
        <f t="shared" ca="1" si="102"/>
        <v>6.1007051731843925E-2</v>
      </c>
      <c r="BX65" s="1">
        <f ca="1">SUMIFS(RepP!65:65,RepP!$6:$6,BX$6)</f>
        <v>491365.82</v>
      </c>
      <c r="BY65" s="1">
        <f ca="1">SUMIFS(RepF!65:65,RepF!$6:$6,BY$6)</f>
        <v>521342.59999999992</v>
      </c>
      <c r="BZ65" s="60">
        <f t="shared" ca="1" si="103"/>
        <v>6.1007051731843925E-2</v>
      </c>
    </row>
    <row r="66" spans="9:78" x14ac:dyDescent="0.25">
      <c r="I66" s="22" t="str">
        <f>Items!$E$78</f>
        <v>Кредиторская задолженность по себестоимостным затратам</v>
      </c>
      <c r="J66" s="1" t="str">
        <f>Items!F78</f>
        <v>Доставка</v>
      </c>
      <c r="Q66" s="15">
        <f>SUMIFS(RepP!66:66,RepP!$6:$6,Q$6)</f>
        <v>0</v>
      </c>
      <c r="R66" s="15">
        <f>SUMIFS(RepF!66:66,RepF!$6:$6,R$6)</f>
        <v>0</v>
      </c>
      <c r="S66" s="69">
        <f t="shared" si="84"/>
        <v>0</v>
      </c>
      <c r="V66" s="1">
        <f>SUMIFS(RepP!66:66,RepP!$6:$6,V$6)</f>
        <v>0</v>
      </c>
      <c r="W66" s="1">
        <f>SUMIFS(RepF!66:66,RepF!$6:$6,W$6)</f>
        <v>0</v>
      </c>
      <c r="X66" s="60">
        <f t="shared" si="85"/>
        <v>0</v>
      </c>
      <c r="Y66" s="46">
        <f ca="1">SUMIFS(RepP!66:66,RepP!$6:$6,Y$6)</f>
        <v>0</v>
      </c>
      <c r="Z66" s="1">
        <f ca="1">SUMIFS(RepF!66:66,RepF!$6:$6,Z$6)</f>
        <v>0</v>
      </c>
      <c r="AA66" s="60">
        <f t="shared" ca="1" si="86"/>
        <v>0</v>
      </c>
      <c r="AB66" s="1">
        <f ca="1">SUMIFS(RepP!66:66,RepP!$6:$6,AB$6)</f>
        <v>33024</v>
      </c>
      <c r="AC66" s="1">
        <f ca="1">SUMIFS(RepF!66:66,RepF!$6:$6,AC$6)</f>
        <v>2142</v>
      </c>
      <c r="AD66" s="60">
        <f t="shared" ca="1" si="87"/>
        <v>-0.93513808139534882</v>
      </c>
      <c r="AE66" s="1">
        <f ca="1">SUMIFS(RepP!66:66,RepP!$6:$6,AE$6)</f>
        <v>58312</v>
      </c>
      <c r="AF66" s="1">
        <f ca="1">SUMIFS(RepF!66:66,RepF!$6:$6,AF$6)</f>
        <v>54106</v>
      </c>
      <c r="AG66" s="60">
        <f t="shared" ca="1" si="88"/>
        <v>-7.2129235834819588E-2</v>
      </c>
      <c r="AH66" s="1">
        <f ca="1">SUMIFS(RepP!66:66,RepP!$6:$6,AH$6)</f>
        <v>62617</v>
      </c>
      <c r="AI66" s="1">
        <f ca="1">SUMIFS(RepF!66:66,RepF!$6:$6,AI$6)</f>
        <v>57866</v>
      </c>
      <c r="AJ66" s="60">
        <f t="shared" ca="1" si="89"/>
        <v>-7.587396393950524E-2</v>
      </c>
      <c r="AK66" s="1">
        <f ca="1">SUMIFS(RepP!66:66,RepP!$6:$6,AK$6)</f>
        <v>116268</v>
      </c>
      <c r="AL66" s="1">
        <f ca="1">SUMIFS(RepF!66:66,RepF!$6:$6,AL$6)</f>
        <v>64737</v>
      </c>
      <c r="AM66" s="60">
        <f t="shared" ca="1" si="90"/>
        <v>-0.44320879347713904</v>
      </c>
      <c r="AN66" s="1">
        <f ca="1">SUMIFS(RepP!66:66,RepP!$6:$6,AN$6)</f>
        <v>158865.27000000002</v>
      </c>
      <c r="AO66" s="1">
        <f ca="1">SUMIFS(RepF!66:66,RepF!$6:$6,AO$6)</f>
        <v>131846</v>
      </c>
      <c r="AP66" s="60">
        <f t="shared" ca="1" si="91"/>
        <v>-0.17007663160110462</v>
      </c>
      <c r="AQ66" s="1">
        <f ca="1">SUMIFS(RepP!66:66,RepP!$6:$6,AQ$6)</f>
        <v>209284.92</v>
      </c>
      <c r="AR66" s="1">
        <f ca="1">SUMIFS(RepF!66:66,RepF!$6:$6,AR$6)</f>
        <v>165566.91999999998</v>
      </c>
      <c r="AS66" s="60">
        <f t="shared" ca="1" si="92"/>
        <v>-0.20889226036926131</v>
      </c>
      <c r="AT66" s="1">
        <f ca="1">SUMIFS(RepP!66:66,RepP!$6:$6,AT$6)</f>
        <v>250530.74000000002</v>
      </c>
      <c r="AU66" s="1">
        <f ca="1">SUMIFS(RepF!66:66,RepF!$6:$6,AU$6)</f>
        <v>232001.14999999997</v>
      </c>
      <c r="AV66" s="60">
        <f t="shared" ca="1" si="93"/>
        <v>-7.396134302720718E-2</v>
      </c>
      <c r="AW66" s="1">
        <f ca="1">SUMIFS(RepP!66:66,RepP!$6:$6,AW$6)</f>
        <v>338260.45</v>
      </c>
      <c r="AX66" s="1">
        <f ca="1">SUMIFS(RepF!66:66,RepF!$6:$6,AX$6)</f>
        <v>253910.92999999996</v>
      </c>
      <c r="AY66" s="60">
        <f t="shared" ca="1" si="94"/>
        <v>-0.24936264348965434</v>
      </c>
      <c r="AZ66" s="1">
        <f ca="1">SUMIFS(RepP!66:66,RepP!$6:$6,AZ$6)</f>
        <v>349232.54000000004</v>
      </c>
      <c r="BA66" s="1">
        <f ca="1">SUMIFS(RepF!66:66,RepF!$6:$6,BA$6)</f>
        <v>372320.31999999995</v>
      </c>
      <c r="BB66" s="60">
        <f t="shared" ca="1" si="95"/>
        <v>6.6110048049932313E-2</v>
      </c>
      <c r="BC66" s="1">
        <f ca="1">SUMIFS(RepP!66:66,RepP!$6:$6,BC$6)</f>
        <v>458817.54000000004</v>
      </c>
      <c r="BD66" s="1">
        <f ca="1">SUMIFS(RepF!66:66,RepF!$6:$6,BD$6)</f>
        <v>412572.45999999996</v>
      </c>
      <c r="BE66" s="60">
        <f t="shared" ca="1" si="96"/>
        <v>-0.10079187469598497</v>
      </c>
      <c r="BF66" s="1">
        <f ca="1">SUMIFS(RepP!66:66,RepP!$6:$6,BF$6)</f>
        <v>472382.54000000004</v>
      </c>
      <c r="BG66" s="1">
        <f ca="1">SUMIFS(RepF!66:66,RepF!$6:$6,BG$6)</f>
        <v>496862.45999999996</v>
      </c>
      <c r="BH66" s="60">
        <f t="shared" ca="1" si="97"/>
        <v>5.1822237121634349E-2</v>
      </c>
      <c r="BI66" s="1">
        <f ca="1">SUMIFS(RepP!66:66,RepP!$6:$6,BI$6)</f>
        <v>488651.7</v>
      </c>
      <c r="BJ66" s="1">
        <f ca="1">SUMIFS(RepF!66:66,RepF!$6:$6,BJ$6)</f>
        <v>517611.05999999994</v>
      </c>
      <c r="BK66" s="60">
        <f t="shared" ca="1" si="98"/>
        <v>5.9263806920143589E-2</v>
      </c>
      <c r="BL66" s="1">
        <f ca="1">SUMIFS(RepP!66:66,RepP!$6:$6,BL$6)</f>
        <v>496623.09</v>
      </c>
      <c r="BM66" s="1">
        <f ca="1">SUMIFS(RepF!66:66,RepF!$6:$6,BM$6)</f>
        <v>530359.15999999992</v>
      </c>
      <c r="BN66" s="60">
        <f t="shared" ca="1" si="99"/>
        <v>6.7930933295912377E-2</v>
      </c>
      <c r="BO66" s="1">
        <f ca="1">SUMIFS(RepP!66:66,RepP!$6:$6,BO$6)</f>
        <v>496623.09</v>
      </c>
      <c r="BP66" s="1">
        <f ca="1">SUMIFS(RepF!66:66,RepF!$6:$6,BP$6)</f>
        <v>530359.15999999992</v>
      </c>
      <c r="BQ66" s="60">
        <f t="shared" ca="1" si="100"/>
        <v>6.7930933295912377E-2</v>
      </c>
      <c r="BR66" s="1">
        <f ca="1">SUMIFS(RepP!66:66,RepP!$6:$6,BR$6)</f>
        <v>496623.09</v>
      </c>
      <c r="BS66" s="1">
        <f ca="1">SUMIFS(RepF!66:66,RepF!$6:$6,BS$6)</f>
        <v>530359.15999999992</v>
      </c>
      <c r="BT66" s="60">
        <f t="shared" ca="1" si="101"/>
        <v>6.7930933295912377E-2</v>
      </c>
      <c r="BU66" s="1">
        <f ca="1">SUMIFS(RepP!66:66,RepP!$6:$6,BU$6)</f>
        <v>496623.09</v>
      </c>
      <c r="BV66" s="1">
        <f ca="1">SUMIFS(RepF!66:66,RepF!$6:$6,BV$6)</f>
        <v>530359.15999999992</v>
      </c>
      <c r="BW66" s="60">
        <f t="shared" ca="1" si="102"/>
        <v>6.7930933295912377E-2</v>
      </c>
      <c r="BX66" s="1">
        <f ca="1">SUMIFS(RepP!66:66,RepP!$6:$6,BX$6)</f>
        <v>496623.09</v>
      </c>
      <c r="BY66" s="1">
        <f ca="1">SUMIFS(RepF!66:66,RepF!$6:$6,BY$6)</f>
        <v>530359.15999999992</v>
      </c>
      <c r="BZ66" s="60">
        <f t="shared" ca="1" si="103"/>
        <v>6.7930933295912377E-2</v>
      </c>
    </row>
    <row r="67" spans="9:78" x14ac:dyDescent="0.25">
      <c r="I67" s="22" t="str">
        <f>Items!$E$79</f>
        <v>Кредиторская задолженность по себестоимостным затратам</v>
      </c>
      <c r="J67" s="1" t="str">
        <f>Items!F79</f>
        <v>Канализация, Скважина,кессон и септик</v>
      </c>
      <c r="Q67" s="15">
        <f>SUMIFS(RepP!67:67,RepP!$6:$6,Q$6)</f>
        <v>0</v>
      </c>
      <c r="R67" s="15">
        <f>SUMIFS(RepF!67:67,RepF!$6:$6,R$6)</f>
        <v>0</v>
      </c>
      <c r="S67" s="69">
        <f t="shared" si="84"/>
        <v>0</v>
      </c>
      <c r="V67" s="1">
        <f>SUMIFS(RepP!67:67,RepP!$6:$6,V$6)</f>
        <v>0</v>
      </c>
      <c r="W67" s="1">
        <f>SUMIFS(RepF!67:67,RepF!$6:$6,W$6)</f>
        <v>0</v>
      </c>
      <c r="X67" s="60">
        <f t="shared" si="85"/>
        <v>0</v>
      </c>
      <c r="Y67" s="46">
        <f ca="1">SUMIFS(RepP!67:67,RepP!$6:$6,Y$6)</f>
        <v>0</v>
      </c>
      <c r="Z67" s="1">
        <f ca="1">SUMIFS(RepF!67:67,RepF!$6:$6,Z$6)</f>
        <v>0</v>
      </c>
      <c r="AA67" s="60">
        <f t="shared" ca="1" si="86"/>
        <v>0</v>
      </c>
      <c r="AB67" s="1">
        <f ca="1">SUMIFS(RepP!67:67,RepP!$6:$6,AB$6)</f>
        <v>886655.73</v>
      </c>
      <c r="AC67" s="1">
        <f ca="1">SUMIFS(RepF!67:67,RepF!$6:$6,AC$6)</f>
        <v>284038.53999999998</v>
      </c>
      <c r="AD67" s="60">
        <f t="shared" ca="1" si="87"/>
        <v>-0.6796518305926923</v>
      </c>
      <c r="AE67" s="1">
        <f ca="1">SUMIFS(RepP!67:67,RepP!$6:$6,AE$6)</f>
        <v>1085534.56</v>
      </c>
      <c r="AF67" s="1">
        <f ca="1">SUMIFS(RepF!67:67,RepF!$6:$6,AF$6)</f>
        <v>1051119.28</v>
      </c>
      <c r="AG67" s="60">
        <f t="shared" ca="1" si="88"/>
        <v>-3.1703532313149041E-2</v>
      </c>
      <c r="AH67" s="1">
        <f ca="1">SUMIFS(RepP!67:67,RepP!$6:$6,AH$6)</f>
        <v>1085534.56</v>
      </c>
      <c r="AI67" s="1">
        <f ca="1">SUMIFS(RepF!67:67,RepF!$6:$6,AI$6)</f>
        <v>1095865.6100000001</v>
      </c>
      <c r="AJ67" s="60">
        <f t="shared" ca="1" si="89"/>
        <v>9.5170162062827787E-3</v>
      </c>
      <c r="AK67" s="1">
        <f ca="1">SUMIFS(RepP!67:67,RepP!$6:$6,AK$6)</f>
        <v>1085534.56</v>
      </c>
      <c r="AL67" s="1">
        <f ca="1">SUMIFS(RepF!67:67,RepF!$6:$6,AL$6)</f>
        <v>1095865.6100000001</v>
      </c>
      <c r="AM67" s="60">
        <f t="shared" ca="1" si="90"/>
        <v>9.5170162062827787E-3</v>
      </c>
      <c r="AN67" s="1">
        <f ca="1">SUMIFS(RepP!67:67,RepP!$6:$6,AN$6)</f>
        <v>1086924.46</v>
      </c>
      <c r="AO67" s="1">
        <f ca="1">SUMIFS(RepF!67:67,RepF!$6:$6,AO$6)</f>
        <v>1097378.51</v>
      </c>
      <c r="AP67" s="60">
        <f t="shared" ca="1" si="91"/>
        <v>9.6180097005085768E-3</v>
      </c>
      <c r="AQ67" s="1">
        <f ca="1">SUMIFS(RepP!67:67,RepP!$6:$6,AQ$6)</f>
        <v>1086924.46</v>
      </c>
      <c r="AR67" s="1">
        <f ca="1">SUMIFS(RepF!67:67,RepF!$6:$6,AR$6)</f>
        <v>1097378.51</v>
      </c>
      <c r="AS67" s="60">
        <f t="shared" ca="1" si="92"/>
        <v>9.6180097005085768E-3</v>
      </c>
      <c r="AT67" s="1">
        <f ca="1">SUMIFS(RepP!67:67,RepP!$6:$6,AT$6)</f>
        <v>1196352.6299999999</v>
      </c>
      <c r="AU67" s="1">
        <f ca="1">SUMIFS(RepF!67:67,RepF!$6:$6,AU$6)</f>
        <v>1097378.51</v>
      </c>
      <c r="AV67" s="60">
        <f t="shared" ca="1" si="93"/>
        <v>-8.2729888761978052E-2</v>
      </c>
      <c r="AW67" s="1">
        <f ca="1">SUMIFS(RepP!67:67,RepP!$6:$6,AW$6)</f>
        <v>1263350.77</v>
      </c>
      <c r="AX67" s="1">
        <f ca="1">SUMIFS(RepF!67:67,RepF!$6:$6,AX$6)</f>
        <v>1271218.07</v>
      </c>
      <c r="AY67" s="60">
        <f t="shared" ca="1" si="94"/>
        <v>6.2273282977458799E-3</v>
      </c>
      <c r="AZ67" s="1">
        <f ca="1">SUMIFS(RepP!67:67,RepP!$6:$6,AZ$6)</f>
        <v>1263994.1400000001</v>
      </c>
      <c r="BA67" s="1">
        <f ca="1">SUMIFS(RepF!67:67,RepF!$6:$6,BA$6)</f>
        <v>1279049.21</v>
      </c>
      <c r="BB67" s="60">
        <f t="shared" ca="1" si="95"/>
        <v>1.1910711864534301E-2</v>
      </c>
      <c r="BC67" s="1">
        <f ca="1">SUMIFS(RepP!67:67,RepP!$6:$6,BC$6)</f>
        <v>1377268.34</v>
      </c>
      <c r="BD67" s="1">
        <f ca="1">SUMIFS(RepF!67:67,RepF!$6:$6,BD$6)</f>
        <v>1371258.19</v>
      </c>
      <c r="BE67" s="60">
        <f t="shared" ca="1" si="96"/>
        <v>-4.3638191813805431E-3</v>
      </c>
      <c r="BF67" s="1">
        <f ca="1">SUMIFS(RepP!67:67,RepP!$6:$6,BF$6)</f>
        <v>1728528.03</v>
      </c>
      <c r="BG67" s="1">
        <f ca="1">SUMIFS(RepF!67:67,RepF!$6:$6,BG$6)</f>
        <v>1457433.19</v>
      </c>
      <c r="BH67" s="60">
        <f t="shared" ca="1" si="97"/>
        <v>-0.15683566323191189</v>
      </c>
      <c r="BI67" s="1">
        <f ca="1">SUMIFS(RepP!67:67,RepP!$6:$6,BI$6)</f>
        <v>1823096.05</v>
      </c>
      <c r="BJ67" s="1">
        <f ca="1">SUMIFS(RepF!67:67,RepF!$6:$6,BJ$6)</f>
        <v>1919964.41</v>
      </c>
      <c r="BK67" s="60">
        <f t="shared" ca="1" si="98"/>
        <v>5.3133986001450591E-2</v>
      </c>
      <c r="BL67" s="1">
        <f ca="1">SUMIFS(RepP!67:67,RepP!$6:$6,BL$6)</f>
        <v>1823096.05</v>
      </c>
      <c r="BM67" s="1">
        <f ca="1">SUMIFS(RepF!67:67,RepF!$6:$6,BM$6)</f>
        <v>1923112.5499999998</v>
      </c>
      <c r="BN67" s="60">
        <f t="shared" ca="1" si="99"/>
        <v>5.4860795732621856E-2</v>
      </c>
      <c r="BO67" s="1">
        <f ca="1">SUMIFS(RepP!67:67,RepP!$6:$6,BO$6)</f>
        <v>1823096.05</v>
      </c>
      <c r="BP67" s="1">
        <f ca="1">SUMIFS(RepF!67:67,RepF!$6:$6,BP$6)</f>
        <v>1923112.5499999998</v>
      </c>
      <c r="BQ67" s="60">
        <f t="shared" ca="1" si="100"/>
        <v>5.4860795732621856E-2</v>
      </c>
      <c r="BR67" s="1">
        <f ca="1">SUMIFS(RepP!67:67,RepP!$6:$6,BR$6)</f>
        <v>1823096.05</v>
      </c>
      <c r="BS67" s="1">
        <f ca="1">SUMIFS(RepF!67:67,RepF!$6:$6,BS$6)</f>
        <v>1923112.5499999998</v>
      </c>
      <c r="BT67" s="60">
        <f t="shared" ca="1" si="101"/>
        <v>5.4860795732621856E-2</v>
      </c>
      <c r="BU67" s="1">
        <f ca="1">SUMIFS(RepP!67:67,RepP!$6:$6,BU$6)</f>
        <v>1823096.05</v>
      </c>
      <c r="BV67" s="1">
        <f ca="1">SUMIFS(RepF!67:67,RepF!$6:$6,BV$6)</f>
        <v>1923112.5499999998</v>
      </c>
      <c r="BW67" s="60">
        <f t="shared" ca="1" si="102"/>
        <v>5.4860795732621856E-2</v>
      </c>
      <c r="BX67" s="1">
        <f ca="1">SUMIFS(RepP!67:67,RepP!$6:$6,BX$6)</f>
        <v>1823096.05</v>
      </c>
      <c r="BY67" s="1">
        <f ca="1">SUMIFS(RepF!67:67,RepF!$6:$6,BY$6)</f>
        <v>1923112.5499999998</v>
      </c>
      <c r="BZ67" s="60">
        <f t="shared" ca="1" si="103"/>
        <v>5.4860795732621856E-2</v>
      </c>
    </row>
    <row r="68" spans="9:78" x14ac:dyDescent="0.25">
      <c r="I68" s="22" t="str">
        <f>Items!$E$73</f>
        <v>Кредиторская задолженность по себестоимостным затратам</v>
      </c>
      <c r="J68" s="1" t="str">
        <f>Items!F80</f>
        <v>Метизы, расходники</v>
      </c>
      <c r="Q68" s="15">
        <f>SUMIFS(RepP!68:68,RepP!$6:$6,Q$6)</f>
        <v>0</v>
      </c>
      <c r="R68" s="15">
        <f>SUMIFS(RepF!68:68,RepF!$6:$6,R$6)</f>
        <v>0</v>
      </c>
      <c r="S68" s="69">
        <f t="shared" si="84"/>
        <v>0</v>
      </c>
      <c r="V68" s="1">
        <f>SUMIFS(RepP!68:68,RepP!$6:$6,V$6)</f>
        <v>0</v>
      </c>
      <c r="W68" s="1">
        <f>SUMIFS(RepF!68:68,RepF!$6:$6,W$6)</f>
        <v>0</v>
      </c>
      <c r="X68" s="60">
        <f t="shared" si="85"/>
        <v>0</v>
      </c>
      <c r="Y68" s="46">
        <f ca="1">SUMIFS(RepP!68:68,RepP!$6:$6,Y$6)</f>
        <v>0</v>
      </c>
      <c r="Z68" s="1">
        <f ca="1">SUMIFS(RepF!68:68,RepF!$6:$6,Z$6)</f>
        <v>0</v>
      </c>
      <c r="AA68" s="60">
        <f t="shared" ca="1" si="86"/>
        <v>0</v>
      </c>
      <c r="AB68" s="1">
        <f ca="1">SUMIFS(RepP!68:68,RepP!$6:$6,AB$6)</f>
        <v>31243.07</v>
      </c>
      <c r="AC68" s="1">
        <f ca="1">SUMIFS(RepF!68:68,RepF!$6:$6,AC$6)</f>
        <v>7391.2199999999993</v>
      </c>
      <c r="AD68" s="60">
        <f t="shared" ca="1" si="87"/>
        <v>-0.76342849790369505</v>
      </c>
      <c r="AE68" s="1">
        <f ca="1">SUMIFS(RepP!68:68,RepP!$6:$6,AE$6)</f>
        <v>42348.869999999995</v>
      </c>
      <c r="AF68" s="1">
        <f ca="1">SUMIFS(RepF!68:68,RepF!$6:$6,AF$6)</f>
        <v>35940.019999999997</v>
      </c>
      <c r="AG68" s="60">
        <f t="shared" ca="1" si="88"/>
        <v>-0.15133461648445398</v>
      </c>
      <c r="AH68" s="1">
        <f ca="1">SUMIFS(RepP!68:68,RepP!$6:$6,AH$6)</f>
        <v>51702.7</v>
      </c>
      <c r="AI68" s="1">
        <f ca="1">SUMIFS(RepF!68:68,RepF!$6:$6,AI$6)</f>
        <v>46436.819999999992</v>
      </c>
      <c r="AJ68" s="60">
        <f t="shared" ca="1" si="89"/>
        <v>-0.10184922644271972</v>
      </c>
      <c r="AK68" s="1">
        <f ca="1">SUMIFS(RepP!68:68,RepP!$6:$6,AK$6)</f>
        <v>82995.880999999994</v>
      </c>
      <c r="AL68" s="1">
        <f ca="1">SUMIFS(RepF!68:68,RepF!$6:$6,AL$6)</f>
        <v>52293.829999999994</v>
      </c>
      <c r="AM68" s="60">
        <f t="shared" ca="1" si="90"/>
        <v>-0.36992258688114898</v>
      </c>
      <c r="AN68" s="1">
        <f ca="1">SUMIFS(RepP!68:68,RepP!$6:$6,AN$6)</f>
        <v>101743.83099999999</v>
      </c>
      <c r="AO68" s="1">
        <f ca="1">SUMIFS(RepF!68:68,RepF!$6:$6,AO$6)</f>
        <v>92676.312999999995</v>
      </c>
      <c r="AP68" s="60">
        <f t="shared" ca="1" si="91"/>
        <v>-8.9121059339705794E-2</v>
      </c>
      <c r="AQ68" s="1">
        <f ca="1">SUMIFS(RepP!68:68,RepP!$6:$6,AQ$6)</f>
        <v>166444.24539999999</v>
      </c>
      <c r="AR68" s="1">
        <f ca="1">SUMIFS(RepF!68:68,RepF!$6:$6,AR$6)</f>
        <v>143645.59299999999</v>
      </c>
      <c r="AS68" s="60">
        <f t="shared" ca="1" si="92"/>
        <v>-0.13697471093224106</v>
      </c>
      <c r="AT68" s="1">
        <f ca="1">SUMIFS(RepP!68:68,RepP!$6:$6,AT$6)</f>
        <v>253791.27539999998</v>
      </c>
      <c r="AU68" s="1">
        <f ca="1">SUMIFS(RepF!68:68,RepF!$6:$6,AU$6)</f>
        <v>237023.07759999999</v>
      </c>
      <c r="AV68" s="60">
        <f t="shared" ca="1" si="93"/>
        <v>-6.6070820494406934E-2</v>
      </c>
      <c r="AW68" s="1">
        <f ca="1">SUMIFS(RepP!68:68,RepP!$6:$6,AW$6)</f>
        <v>264101.40539999999</v>
      </c>
      <c r="AX68" s="1">
        <f ca="1">SUMIFS(RepF!68:68,RepF!$6:$6,AX$6)</f>
        <v>264563.53759999998</v>
      </c>
      <c r="AY68" s="60">
        <f t="shared" ca="1" si="94"/>
        <v>1.7498286285151012E-3</v>
      </c>
      <c r="AZ68" s="1">
        <f ca="1">SUMIFS(RepP!68:68,RepP!$6:$6,AZ$6)</f>
        <v>304188.8554</v>
      </c>
      <c r="BA68" s="1">
        <f ca="1">SUMIFS(RepF!68:68,RepF!$6:$6,BA$6)</f>
        <v>272287.26759999996</v>
      </c>
      <c r="BB68" s="60">
        <f t="shared" ca="1" si="95"/>
        <v>-0.10487428199185773</v>
      </c>
      <c r="BC68" s="1">
        <f ca="1">SUMIFS(RepP!68:68,RepP!$6:$6,BC$6)</f>
        <v>318006.19540000003</v>
      </c>
      <c r="BD68" s="1">
        <f ca="1">SUMIFS(RepF!68:68,RepF!$6:$6,BD$6)</f>
        <v>313746.43759999995</v>
      </c>
      <c r="BE68" s="60">
        <f t="shared" ca="1" si="96"/>
        <v>-1.3395203809290563E-2</v>
      </c>
      <c r="BF68" s="1">
        <f ca="1">SUMIFS(RepP!68:68,RepP!$6:$6,BF$6)</f>
        <v>412830.59539999999</v>
      </c>
      <c r="BG68" s="1">
        <f ca="1">SUMIFS(RepF!68:68,RepF!$6:$6,BG$6)</f>
        <v>314513.98759999993</v>
      </c>
      <c r="BH68" s="60">
        <f t="shared" ca="1" si="97"/>
        <v>-0.23815242594783725</v>
      </c>
      <c r="BI68" s="1">
        <f ca="1">SUMIFS(RepP!68:68,RepP!$6:$6,BI$6)</f>
        <v>503174.07539999997</v>
      </c>
      <c r="BJ68" s="1">
        <f ca="1">SUMIFS(RepF!68:68,RepF!$6:$6,BJ$6)</f>
        <v>398091.40759999992</v>
      </c>
      <c r="BK68" s="60">
        <f t="shared" ca="1" si="98"/>
        <v>-0.20883959038721187</v>
      </c>
      <c r="BL68" s="1">
        <f ca="1">SUMIFS(RepP!68:68,RepP!$6:$6,BL$6)</f>
        <v>503174.07539999997</v>
      </c>
      <c r="BM68" s="1">
        <f ca="1">SUMIFS(RepF!68:68,RepF!$6:$6,BM$6)</f>
        <v>509299.17759999994</v>
      </c>
      <c r="BN68" s="60">
        <f t="shared" ca="1" si="99"/>
        <v>1.2172928812222279E-2</v>
      </c>
      <c r="BO68" s="1">
        <f ca="1">SUMIFS(RepP!68:68,RepP!$6:$6,BO$6)</f>
        <v>503174.07539999997</v>
      </c>
      <c r="BP68" s="1">
        <f ca="1">SUMIFS(RepF!68:68,RepF!$6:$6,BP$6)</f>
        <v>509299.17759999994</v>
      </c>
      <c r="BQ68" s="60">
        <f t="shared" ca="1" si="100"/>
        <v>1.2172928812222279E-2</v>
      </c>
      <c r="BR68" s="1">
        <f ca="1">SUMIFS(RepP!68:68,RepP!$6:$6,BR$6)</f>
        <v>503174.07539999997</v>
      </c>
      <c r="BS68" s="1">
        <f ca="1">SUMIFS(RepF!68:68,RepF!$6:$6,BS$6)</f>
        <v>509299.17759999994</v>
      </c>
      <c r="BT68" s="60">
        <f t="shared" ca="1" si="101"/>
        <v>1.2172928812222279E-2</v>
      </c>
      <c r="BU68" s="1">
        <f ca="1">SUMIFS(RepP!68:68,RepP!$6:$6,BU$6)</f>
        <v>503174.07539999997</v>
      </c>
      <c r="BV68" s="1">
        <f ca="1">SUMIFS(RepF!68:68,RepF!$6:$6,BV$6)</f>
        <v>509299.17759999994</v>
      </c>
      <c r="BW68" s="60">
        <f t="shared" ca="1" si="102"/>
        <v>1.2172928812222279E-2</v>
      </c>
      <c r="BX68" s="1">
        <f ca="1">SUMIFS(RepP!68:68,RepP!$6:$6,BX$6)</f>
        <v>503174.07539999997</v>
      </c>
      <c r="BY68" s="1">
        <f ca="1">SUMIFS(RepF!68:68,RepF!$6:$6,BY$6)</f>
        <v>509299.17759999994</v>
      </c>
      <c r="BZ68" s="60">
        <f t="shared" ca="1" si="103"/>
        <v>1.2172928812222279E-2</v>
      </c>
    </row>
    <row r="69" spans="9:78" x14ac:dyDescent="0.25">
      <c r="I69" s="22" t="str">
        <f>Items!$E$74</f>
        <v>Кредиторская задолженность по себестоимостным затратам</v>
      </c>
      <c r="J69" s="1" t="str">
        <f>Items!F81</f>
        <v>Материалы Фундамент</v>
      </c>
      <c r="Q69" s="15">
        <f>SUMIFS(RepP!69:69,RepP!$6:$6,Q$6)</f>
        <v>0</v>
      </c>
      <c r="R69" s="15">
        <f>SUMIFS(RepF!69:69,RepF!$6:$6,R$6)</f>
        <v>0</v>
      </c>
      <c r="S69" s="69">
        <f t="shared" si="84"/>
        <v>0</v>
      </c>
      <c r="V69" s="1">
        <f>SUMIFS(RepP!69:69,RepP!$6:$6,V$6)</f>
        <v>0</v>
      </c>
      <c r="W69" s="1">
        <f>SUMIFS(RepF!69:69,RepF!$6:$6,W$6)</f>
        <v>0</v>
      </c>
      <c r="X69" s="60">
        <f t="shared" si="85"/>
        <v>0</v>
      </c>
      <c r="Y69" s="46">
        <f ca="1">SUMIFS(RepP!69:69,RepP!$6:$6,Y$6)</f>
        <v>0</v>
      </c>
      <c r="Z69" s="1">
        <f ca="1">SUMIFS(RepF!69:69,RepF!$6:$6,Z$6)</f>
        <v>0</v>
      </c>
      <c r="AA69" s="60">
        <f t="shared" ca="1" si="86"/>
        <v>0</v>
      </c>
      <c r="AB69" s="1">
        <f ca="1">SUMIFS(RepP!69:69,RepP!$6:$6,AB$6)</f>
        <v>1292133.6999999997</v>
      </c>
      <c r="AC69" s="1">
        <f ca="1">SUMIFS(RepF!69:69,RepF!$6:$6,AC$6)</f>
        <v>285577.31</v>
      </c>
      <c r="AD69" s="60">
        <f t="shared" ca="1" si="87"/>
        <v>-0.77898780133975287</v>
      </c>
      <c r="AE69" s="1">
        <f ca="1">SUMIFS(RepP!69:69,RepP!$6:$6,AE$6)</f>
        <v>1616716.6999999997</v>
      </c>
      <c r="AF69" s="1">
        <f ca="1">SUMIFS(RepF!69:69,RepF!$6:$6,AF$6)</f>
        <v>1655363.28</v>
      </c>
      <c r="AG69" s="60">
        <f t="shared" ca="1" si="88"/>
        <v>2.3904361227913531E-2</v>
      </c>
      <c r="AH69" s="1">
        <f ca="1">SUMIFS(RepP!69:69,RepP!$6:$6,AH$6)</f>
        <v>1616716.6999999997</v>
      </c>
      <c r="AI69" s="1">
        <f ca="1">SUMIFS(RepF!69:69,RepF!$6:$6,AI$6)</f>
        <v>1705221.28</v>
      </c>
      <c r="AJ69" s="60">
        <f t="shared" ca="1" si="89"/>
        <v>5.4743406807142105E-2</v>
      </c>
      <c r="AK69" s="1">
        <f ca="1">SUMIFS(RepP!69:69,RepP!$6:$6,AK$6)</f>
        <v>2097283.9299999997</v>
      </c>
      <c r="AL69" s="1">
        <f ca="1">SUMIFS(RepF!69:69,RepF!$6:$6,AL$6)</f>
        <v>1705221.28</v>
      </c>
      <c r="AM69" s="60">
        <f t="shared" ca="1" si="90"/>
        <v>-0.18693827973973925</v>
      </c>
      <c r="AN69" s="1">
        <f ca="1">SUMIFS(RepP!69:69,RepP!$6:$6,AN$6)</f>
        <v>2097283.9299999997</v>
      </c>
      <c r="AO69" s="1">
        <f ca="1">SUMIFS(RepF!69:69,RepF!$6:$6,AO$6)</f>
        <v>1705221.28</v>
      </c>
      <c r="AP69" s="60">
        <f t="shared" ca="1" si="91"/>
        <v>-0.18693827973973925</v>
      </c>
      <c r="AQ69" s="1">
        <f ca="1">SUMIFS(RepP!69:69,RepP!$6:$6,AQ$6)</f>
        <v>2097283.9299999997</v>
      </c>
      <c r="AR69" s="1">
        <f ca="1">SUMIFS(RepF!69:69,RepF!$6:$6,AR$6)</f>
        <v>1705221.28</v>
      </c>
      <c r="AS69" s="60">
        <f t="shared" ca="1" si="92"/>
        <v>-0.18693827973973925</v>
      </c>
      <c r="AT69" s="1">
        <f ca="1">SUMIFS(RepP!69:69,RepP!$6:$6,AT$6)</f>
        <v>2491261.0099999998</v>
      </c>
      <c r="AU69" s="1">
        <f ca="1">SUMIFS(RepF!69:69,RepF!$6:$6,AU$6)</f>
        <v>1705221.28</v>
      </c>
      <c r="AV69" s="60">
        <f t="shared" ca="1" si="93"/>
        <v>-0.31551881831924139</v>
      </c>
      <c r="AW69" s="1">
        <f ca="1">SUMIFS(RepP!69:69,RepP!$6:$6,AW$6)</f>
        <v>3810747.26</v>
      </c>
      <c r="AX69" s="1">
        <f ca="1">SUMIFS(RepF!69:69,RepF!$6:$6,AX$6)</f>
        <v>3253759.95</v>
      </c>
      <c r="AY69" s="60">
        <f t="shared" ca="1" si="94"/>
        <v>-0.14616222803503365</v>
      </c>
      <c r="AZ69" s="1">
        <f ca="1">SUMIFS(RepP!69:69,RepP!$6:$6,AZ$6)</f>
        <v>5122902.63</v>
      </c>
      <c r="BA69" s="1">
        <f ca="1">SUMIFS(RepF!69:69,RepF!$6:$6,BA$6)</f>
        <v>4004777.2700000005</v>
      </c>
      <c r="BB69" s="60">
        <f t="shared" ca="1" si="95"/>
        <v>-0.21826012336291456</v>
      </c>
      <c r="BC69" s="1">
        <f ca="1">SUMIFS(RepP!69:69,RepP!$6:$6,BC$6)</f>
        <v>6029766.0600000005</v>
      </c>
      <c r="BD69" s="1">
        <f ca="1">SUMIFS(RepF!69:69,RepF!$6:$6,BD$6)</f>
        <v>5103875.13</v>
      </c>
      <c r="BE69" s="60">
        <f t="shared" ca="1" si="96"/>
        <v>-0.15355337517024675</v>
      </c>
      <c r="BF69" s="1">
        <f ca="1">SUMIFS(RepP!69:69,RepP!$6:$6,BF$6)</f>
        <v>6744435.3400000008</v>
      </c>
      <c r="BG69" s="1">
        <f ca="1">SUMIFS(RepF!69:69,RepF!$6:$6,BG$6)</f>
        <v>5705615.6699999999</v>
      </c>
      <c r="BH69" s="60">
        <f t="shared" ca="1" si="97"/>
        <v>-0.15402618864754372</v>
      </c>
      <c r="BI69" s="1">
        <f ca="1">SUMIFS(RepP!69:69,RepP!$6:$6,BI$6)</f>
        <v>10604789.890000001</v>
      </c>
      <c r="BJ69" s="1">
        <f ca="1">SUMIFS(RepF!69:69,RepF!$6:$6,BJ$6)</f>
        <v>6926051.9900000002</v>
      </c>
      <c r="BK69" s="60">
        <f t="shared" ca="1" si="98"/>
        <v>-0.34689399206946475</v>
      </c>
      <c r="BL69" s="1">
        <f ca="1">SUMIFS(RepP!69:69,RepP!$6:$6,BL$6)</f>
        <v>10604789.890000001</v>
      </c>
      <c r="BM69" s="1">
        <f ca="1">SUMIFS(RepF!69:69,RepF!$6:$6,BM$6)</f>
        <v>10547601.390000001</v>
      </c>
      <c r="BN69" s="60">
        <f t="shared" ca="1" si="99"/>
        <v>-5.3927046733784935E-3</v>
      </c>
      <c r="BO69" s="1">
        <f ca="1">SUMIFS(RepP!69:69,RepP!$6:$6,BO$6)</f>
        <v>10604789.890000001</v>
      </c>
      <c r="BP69" s="1">
        <f ca="1">SUMIFS(RepF!69:69,RepF!$6:$6,BP$6)</f>
        <v>10547601.390000001</v>
      </c>
      <c r="BQ69" s="60">
        <f t="shared" ca="1" si="100"/>
        <v>-5.3927046733784935E-3</v>
      </c>
      <c r="BR69" s="1">
        <f ca="1">SUMIFS(RepP!69:69,RepP!$6:$6,BR$6)</f>
        <v>10604789.890000001</v>
      </c>
      <c r="BS69" s="1">
        <f ca="1">SUMIFS(RepF!69:69,RepF!$6:$6,BS$6)</f>
        <v>10547601.390000001</v>
      </c>
      <c r="BT69" s="60">
        <f t="shared" ca="1" si="101"/>
        <v>-5.3927046733784935E-3</v>
      </c>
      <c r="BU69" s="1">
        <f ca="1">SUMIFS(RepP!69:69,RepP!$6:$6,BU$6)</f>
        <v>10604789.890000001</v>
      </c>
      <c r="BV69" s="1">
        <f ca="1">SUMIFS(RepF!69:69,RepF!$6:$6,BV$6)</f>
        <v>10547601.390000001</v>
      </c>
      <c r="BW69" s="60">
        <f t="shared" ca="1" si="102"/>
        <v>-5.3927046733784935E-3</v>
      </c>
      <c r="BX69" s="1">
        <f ca="1">SUMIFS(RepP!69:69,RepP!$6:$6,BX$6)</f>
        <v>10604789.890000001</v>
      </c>
      <c r="BY69" s="1">
        <f ca="1">SUMIFS(RepF!69:69,RepF!$6:$6,BY$6)</f>
        <v>10547601.390000001</v>
      </c>
      <c r="BZ69" s="60">
        <f t="shared" ca="1" si="103"/>
        <v>-5.3927046733784935E-3</v>
      </c>
    </row>
    <row r="70" spans="9:78" x14ac:dyDescent="0.25">
      <c r="I70" s="22" t="str">
        <f>Items!$E$75</f>
        <v>Кредиторская задолженность по себестоимостным затратам</v>
      </c>
      <c r="J70" s="1" t="str">
        <f>Items!F82</f>
        <v>Материалы Коробка</v>
      </c>
      <c r="Q70" s="15">
        <f>SUMIFS(RepP!70:70,RepP!$6:$6,Q$6)</f>
        <v>0</v>
      </c>
      <c r="R70" s="15">
        <f>SUMIFS(RepF!70:70,RepF!$6:$6,R$6)</f>
        <v>0</v>
      </c>
      <c r="S70" s="69">
        <f t="shared" si="84"/>
        <v>0</v>
      </c>
      <c r="V70" s="1">
        <f>SUMIFS(RepP!70:70,RepP!$6:$6,V$6)</f>
        <v>0</v>
      </c>
      <c r="W70" s="1">
        <f>SUMIFS(RepF!70:70,RepF!$6:$6,W$6)</f>
        <v>0</v>
      </c>
      <c r="X70" s="60">
        <f t="shared" si="85"/>
        <v>0</v>
      </c>
      <c r="Y70" s="46">
        <f ca="1">SUMIFS(RepP!70:70,RepP!$6:$6,Y$6)</f>
        <v>0</v>
      </c>
      <c r="Z70" s="1">
        <f ca="1">SUMIFS(RepF!70:70,RepF!$6:$6,Z$6)</f>
        <v>0</v>
      </c>
      <c r="AA70" s="60">
        <f t="shared" ca="1" si="86"/>
        <v>0</v>
      </c>
      <c r="AB70" s="1">
        <f ca="1">SUMIFS(RepP!70:70,RepP!$6:$6,AB$6)</f>
        <v>427903.84</v>
      </c>
      <c r="AC70" s="1">
        <f ca="1">SUMIFS(RepF!70:70,RepF!$6:$6,AC$6)</f>
        <v>0</v>
      </c>
      <c r="AD70" s="60">
        <f t="shared" ca="1" si="87"/>
        <v>-1</v>
      </c>
      <c r="AE70" s="1">
        <f ca="1">SUMIFS(RepP!70:70,RepP!$6:$6,AE$6)</f>
        <v>1047954.74</v>
      </c>
      <c r="AF70" s="1">
        <f ca="1">SUMIFS(RepF!70:70,RepF!$6:$6,AF$6)</f>
        <v>442010.56</v>
      </c>
      <c r="AG70" s="60">
        <f t="shared" ca="1" si="88"/>
        <v>-0.57821598287727571</v>
      </c>
      <c r="AH70" s="1">
        <f ca="1">SUMIFS(RepP!70:70,RepP!$6:$6,AH$6)</f>
        <v>1094938.04</v>
      </c>
      <c r="AI70" s="1">
        <f ca="1">SUMIFS(RepF!70:70,RepF!$6:$6,AI$6)</f>
        <v>538493.31999999995</v>
      </c>
      <c r="AJ70" s="60">
        <f t="shared" ca="1" si="89"/>
        <v>-0.50819745014978202</v>
      </c>
      <c r="AK70" s="1">
        <f ca="1">SUMIFS(RepP!70:70,RepP!$6:$6,AK$6)</f>
        <v>1117637.24</v>
      </c>
      <c r="AL70" s="1">
        <f ca="1">SUMIFS(RepF!70:70,RepF!$6:$6,AL$6)</f>
        <v>1160797.2599999998</v>
      </c>
      <c r="AM70" s="60">
        <f t="shared" ca="1" si="90"/>
        <v>3.8617199262257748E-2</v>
      </c>
      <c r="AN70" s="1">
        <f ca="1">SUMIFS(RepP!70:70,RepP!$6:$6,AN$6)</f>
        <v>1519059.83</v>
      </c>
      <c r="AO70" s="1">
        <f ca="1">SUMIFS(RepF!70:70,RepF!$6:$6,AO$6)</f>
        <v>1556386.6699999997</v>
      </c>
      <c r="AP70" s="60">
        <f t="shared" ca="1" si="91"/>
        <v>2.4572330373583518E-2</v>
      </c>
      <c r="AQ70" s="1">
        <f ca="1">SUMIFS(RepP!70:70,RepP!$6:$6,AQ$6)</f>
        <v>3392657.63</v>
      </c>
      <c r="AR70" s="1">
        <f ca="1">SUMIFS(RepF!70:70,RepF!$6:$6,AR$6)</f>
        <v>3519624.8899999997</v>
      </c>
      <c r="AS70" s="60">
        <f t="shared" ca="1" si="92"/>
        <v>3.7424129943816282E-2</v>
      </c>
      <c r="AT70" s="1">
        <f ca="1">SUMIFS(RepP!70:70,RepP!$6:$6,AT$6)</f>
        <v>3392657.63</v>
      </c>
      <c r="AU70" s="1">
        <f ca="1">SUMIFS(RepF!70:70,RepF!$6:$6,AU$6)</f>
        <v>3520809.2899999996</v>
      </c>
      <c r="AV70" s="60">
        <f t="shared" ca="1" si="93"/>
        <v>3.7773236788411123E-2</v>
      </c>
      <c r="AW70" s="1">
        <f ca="1">SUMIFS(RepP!70:70,RepP!$6:$6,AW$6)</f>
        <v>3722462.32</v>
      </c>
      <c r="AX70" s="1">
        <f ca="1">SUMIFS(RepF!70:70,RepF!$6:$6,AX$6)</f>
        <v>3520809.2899999996</v>
      </c>
      <c r="AY70" s="60">
        <f t="shared" ca="1" si="94"/>
        <v>-5.4171946594747604E-2</v>
      </c>
      <c r="AZ70" s="1">
        <f ca="1">SUMIFS(RepP!70:70,RepP!$6:$6,AZ$6)</f>
        <v>3722462.32</v>
      </c>
      <c r="BA70" s="1">
        <f ca="1">SUMIFS(RepF!70:70,RepF!$6:$6,BA$6)</f>
        <v>3861400.6099999994</v>
      </c>
      <c r="BB70" s="60">
        <f t="shared" ca="1" si="95"/>
        <v>3.7324297214108425E-2</v>
      </c>
      <c r="BC70" s="1">
        <f ca="1">SUMIFS(RepP!70:70,RepP!$6:$6,BC$6)</f>
        <v>4192691.7399999998</v>
      </c>
      <c r="BD70" s="1">
        <f ca="1">SUMIFS(RepF!70:70,RepF!$6:$6,BD$6)</f>
        <v>3959025.6099999994</v>
      </c>
      <c r="BE70" s="60">
        <f t="shared" ca="1" si="96"/>
        <v>-5.5731769586285007E-2</v>
      </c>
      <c r="BF70" s="1">
        <f ca="1">SUMIFS(RepP!70:70,RepP!$6:$6,BF$6)</f>
        <v>4248149.74</v>
      </c>
      <c r="BG70" s="1">
        <f ca="1">SUMIFS(RepF!70:70,RepF!$6:$6,BG$6)</f>
        <v>4392321.6499999994</v>
      </c>
      <c r="BH70" s="60">
        <f t="shared" ca="1" si="97"/>
        <v>3.3937577256869293E-2</v>
      </c>
      <c r="BI70" s="1">
        <f ca="1">SUMIFS(RepP!70:70,RepP!$6:$6,BI$6)</f>
        <v>4248149.74</v>
      </c>
      <c r="BJ70" s="1">
        <f ca="1">SUMIFS(RepF!70:70,RepF!$6:$6,BJ$6)</f>
        <v>4442802.6499999994</v>
      </c>
      <c r="BK70" s="60">
        <f t="shared" ca="1" si="98"/>
        <v>4.5820632961021568E-2</v>
      </c>
      <c r="BL70" s="1">
        <f ca="1">SUMIFS(RepP!70:70,RepP!$6:$6,BL$6)</f>
        <v>4248149.74</v>
      </c>
      <c r="BM70" s="1">
        <f ca="1">SUMIFS(RepF!70:70,RepF!$6:$6,BM$6)</f>
        <v>4442802.6499999994</v>
      </c>
      <c r="BN70" s="60">
        <f t="shared" ca="1" si="99"/>
        <v>4.5820632961021568E-2</v>
      </c>
      <c r="BO70" s="1">
        <f ca="1">SUMIFS(RepP!70:70,RepP!$6:$6,BO$6)</f>
        <v>4248149.74</v>
      </c>
      <c r="BP70" s="1">
        <f ca="1">SUMIFS(RepF!70:70,RepF!$6:$6,BP$6)</f>
        <v>4442802.6499999994</v>
      </c>
      <c r="BQ70" s="60">
        <f t="shared" ca="1" si="100"/>
        <v>4.5820632961021568E-2</v>
      </c>
      <c r="BR70" s="1">
        <f ca="1">SUMIFS(RepP!70:70,RepP!$6:$6,BR$6)</f>
        <v>4248149.74</v>
      </c>
      <c r="BS70" s="1">
        <f ca="1">SUMIFS(RepF!70:70,RepF!$6:$6,BS$6)</f>
        <v>4442802.6499999994</v>
      </c>
      <c r="BT70" s="60">
        <f t="shared" ca="1" si="101"/>
        <v>4.5820632961021568E-2</v>
      </c>
      <c r="BU70" s="1">
        <f ca="1">SUMIFS(RepP!70:70,RepP!$6:$6,BU$6)</f>
        <v>4248149.74</v>
      </c>
      <c r="BV70" s="1">
        <f ca="1">SUMIFS(RepF!70:70,RepF!$6:$6,BV$6)</f>
        <v>4442802.6499999994</v>
      </c>
      <c r="BW70" s="60">
        <f t="shared" ca="1" si="102"/>
        <v>4.5820632961021568E-2</v>
      </c>
      <c r="BX70" s="1">
        <f ca="1">SUMIFS(RepP!70:70,RepP!$6:$6,BX$6)</f>
        <v>4248149.74</v>
      </c>
      <c r="BY70" s="1">
        <f ca="1">SUMIFS(RepF!70:70,RepF!$6:$6,BY$6)</f>
        <v>4442802.6499999994</v>
      </c>
      <c r="BZ70" s="60">
        <f t="shared" ca="1" si="103"/>
        <v>4.5820632961021568E-2</v>
      </c>
    </row>
    <row r="71" spans="9:78" x14ac:dyDescent="0.25">
      <c r="I71" s="22" t="str">
        <f>Items!$E$76</f>
        <v>Кредиторская задолженность по себестоимостным затратам</v>
      </c>
      <c r="J71" s="1" t="str">
        <f>Items!F83</f>
        <v>Материалы Кровля</v>
      </c>
      <c r="Q71" s="15">
        <f>SUMIFS(RepP!71:71,RepP!$6:$6,Q$6)</f>
        <v>0</v>
      </c>
      <c r="R71" s="15">
        <f>SUMIFS(RepF!71:71,RepF!$6:$6,R$6)</f>
        <v>0</v>
      </c>
      <c r="S71" s="69">
        <f t="shared" si="84"/>
        <v>0</v>
      </c>
      <c r="V71" s="1">
        <f>SUMIFS(RepP!71:71,RepP!$6:$6,V$6)</f>
        <v>0</v>
      </c>
      <c r="W71" s="1">
        <f>SUMIFS(RepF!71:71,RepF!$6:$6,W$6)</f>
        <v>0</v>
      </c>
      <c r="X71" s="60">
        <f t="shared" si="85"/>
        <v>0</v>
      </c>
      <c r="Y71" s="46">
        <f ca="1">SUMIFS(RepP!71:71,RepP!$6:$6,Y$6)</f>
        <v>0</v>
      </c>
      <c r="Z71" s="1">
        <f ca="1">SUMIFS(RepF!71:71,RepF!$6:$6,Z$6)</f>
        <v>0</v>
      </c>
      <c r="AA71" s="60">
        <f t="shared" ca="1" si="86"/>
        <v>0</v>
      </c>
      <c r="AB71" s="1">
        <f ca="1">SUMIFS(RepP!71:71,RepP!$6:$6,AB$6)</f>
        <v>189103.88999999998</v>
      </c>
      <c r="AC71" s="1">
        <f ca="1">SUMIFS(RepF!71:71,RepF!$6:$6,AC$6)</f>
        <v>182954.16999999998</v>
      </c>
      <c r="AD71" s="60">
        <f t="shared" ca="1" si="87"/>
        <v>-3.2520325203252043E-2</v>
      </c>
      <c r="AE71" s="1">
        <f ca="1">SUMIFS(RepP!71:71,RepP!$6:$6,AE$6)</f>
        <v>761692.43</v>
      </c>
      <c r="AF71" s="1">
        <f ca="1">SUMIFS(RepF!71:71,RepF!$6:$6,AF$6)</f>
        <v>293653.26999999996</v>
      </c>
      <c r="AG71" s="60">
        <f t="shared" ca="1" si="88"/>
        <v>-0.61447264219233488</v>
      </c>
      <c r="AH71" s="1">
        <f ca="1">SUMIFS(RepP!71:71,RepP!$6:$6,AH$6)</f>
        <v>795290.83000000007</v>
      </c>
      <c r="AI71" s="1">
        <f ca="1">SUMIFS(RepF!71:71,RepF!$6:$6,AI$6)</f>
        <v>739334.53</v>
      </c>
      <c r="AJ71" s="60">
        <f t="shared" ca="1" si="89"/>
        <v>-7.0359543816191167E-2</v>
      </c>
      <c r="AK71" s="1">
        <f ca="1">SUMIFS(RepP!71:71,RepP!$6:$6,AK$6)</f>
        <v>833620.03</v>
      </c>
      <c r="AL71" s="1">
        <f ca="1">SUMIFS(RepF!71:71,RepF!$6:$6,AL$6)</f>
        <v>814351.73</v>
      </c>
      <c r="AM71" s="60">
        <f t="shared" ca="1" si="90"/>
        <v>-2.3114007949161259E-2</v>
      </c>
      <c r="AN71" s="1">
        <f ca="1">SUMIFS(RepP!71:71,RepP!$6:$6,AN$6)</f>
        <v>976568.9</v>
      </c>
      <c r="AO71" s="1">
        <f ca="1">SUMIFS(RepF!71:71,RepF!$6:$6,AO$6)</f>
        <v>871117.42999999993</v>
      </c>
      <c r="AP71" s="60">
        <f t="shared" ca="1" si="91"/>
        <v>-0.10798159761180198</v>
      </c>
      <c r="AQ71" s="1">
        <f ca="1">SUMIFS(RepP!71:71,RepP!$6:$6,AQ$6)</f>
        <v>1634378.2200000002</v>
      </c>
      <c r="AR71" s="1">
        <f ca="1">SUMIFS(RepF!71:71,RepF!$6:$6,AR$6)</f>
        <v>1072333.69</v>
      </c>
      <c r="AS71" s="60">
        <f t="shared" ca="1" si="92"/>
        <v>-0.34388890106477321</v>
      </c>
      <c r="AT71" s="1">
        <f ca="1">SUMIFS(RepP!71:71,RepP!$6:$6,AT$6)</f>
        <v>1764095.1300000001</v>
      </c>
      <c r="AU71" s="1">
        <f ca="1">SUMIFS(RepF!71:71,RepF!$6:$6,AU$6)</f>
        <v>1731539.11</v>
      </c>
      <c r="AV71" s="60">
        <f t="shared" ca="1" si="93"/>
        <v>-1.8454798409879413E-2</v>
      </c>
      <c r="AW71" s="1">
        <f ca="1">SUMIFS(RepP!71:71,RepP!$6:$6,AW$6)</f>
        <v>2010095.1300000001</v>
      </c>
      <c r="AX71" s="1">
        <f ca="1">SUMIFS(RepF!71:71,RepF!$6:$6,AX$6)</f>
        <v>1783161.73</v>
      </c>
      <c r="AY71" s="60">
        <f t="shared" ca="1" si="94"/>
        <v>-0.11289684583236621</v>
      </c>
      <c r="AZ71" s="1">
        <f ca="1">SUMIFS(RepP!71:71,RepP!$6:$6,AZ$6)</f>
        <v>2010095.1300000001</v>
      </c>
      <c r="BA71" s="1">
        <f ca="1">SUMIFS(RepF!71:71,RepF!$6:$6,BA$6)</f>
        <v>2021161.73</v>
      </c>
      <c r="BB71" s="60">
        <f t="shared" ca="1" si="95"/>
        <v>5.5055105775018015E-3</v>
      </c>
      <c r="BC71" s="1">
        <f ca="1">SUMIFS(RepP!71:71,RepP!$6:$6,BC$6)</f>
        <v>2055088.6500000001</v>
      </c>
      <c r="BD71" s="1">
        <f ca="1">SUMIFS(RepF!71:71,RepF!$6:$6,BD$6)</f>
        <v>2021161.73</v>
      </c>
      <c r="BE71" s="60">
        <f t="shared" ca="1" si="96"/>
        <v>-1.6508737956389453E-2</v>
      </c>
      <c r="BF71" s="1">
        <f ca="1">SUMIFS(RepP!71:71,RepP!$6:$6,BF$6)</f>
        <v>2662596.4700000002</v>
      </c>
      <c r="BG71" s="1">
        <f ca="1">SUMIFS(RepF!71:71,RepF!$6:$6,BG$6)</f>
        <v>2773798.19</v>
      </c>
      <c r="BH71" s="60">
        <f t="shared" ca="1" si="97"/>
        <v>4.17643909818598E-2</v>
      </c>
      <c r="BI71" s="1">
        <f ca="1">SUMIFS(RepP!71:71,RepP!$6:$6,BI$6)</f>
        <v>2707693.43</v>
      </c>
      <c r="BJ71" s="1">
        <f ca="1">SUMIFS(RepF!71:71,RepF!$6:$6,BJ$6)</f>
        <v>2791385.8</v>
      </c>
      <c r="BK71" s="60">
        <f t="shared" ca="1" si="98"/>
        <v>3.0909101108983244E-2</v>
      </c>
      <c r="BL71" s="1">
        <f ca="1">SUMIFS(RepP!71:71,RepP!$6:$6,BL$6)</f>
        <v>2707693.43</v>
      </c>
      <c r="BM71" s="1">
        <f ca="1">SUMIFS(RepF!71:71,RepF!$6:$6,BM$6)</f>
        <v>2821832.04</v>
      </c>
      <c r="BN71" s="60">
        <f t="shared" ca="1" si="99"/>
        <v>4.2153446448329961E-2</v>
      </c>
      <c r="BO71" s="1">
        <f ca="1">SUMIFS(RepP!71:71,RepP!$6:$6,BO$6)</f>
        <v>2707693.43</v>
      </c>
      <c r="BP71" s="1">
        <f ca="1">SUMIFS(RepF!71:71,RepF!$6:$6,BP$6)</f>
        <v>2821832.04</v>
      </c>
      <c r="BQ71" s="60">
        <f t="shared" ca="1" si="100"/>
        <v>4.2153446448329961E-2</v>
      </c>
      <c r="BR71" s="1">
        <f ca="1">SUMIFS(RepP!71:71,RepP!$6:$6,BR$6)</f>
        <v>2707693.43</v>
      </c>
      <c r="BS71" s="1">
        <f ca="1">SUMIFS(RepF!71:71,RepF!$6:$6,BS$6)</f>
        <v>2821832.04</v>
      </c>
      <c r="BT71" s="60">
        <f t="shared" ca="1" si="101"/>
        <v>4.2153446448329961E-2</v>
      </c>
      <c r="BU71" s="1">
        <f ca="1">SUMIFS(RepP!71:71,RepP!$6:$6,BU$6)</f>
        <v>2707693.43</v>
      </c>
      <c r="BV71" s="1">
        <f ca="1">SUMIFS(RepF!71:71,RepF!$6:$6,BV$6)</f>
        <v>2821832.04</v>
      </c>
      <c r="BW71" s="60">
        <f t="shared" ca="1" si="102"/>
        <v>4.2153446448329961E-2</v>
      </c>
      <c r="BX71" s="1">
        <f ca="1">SUMIFS(RepP!71:71,RepP!$6:$6,BX$6)</f>
        <v>2707693.43</v>
      </c>
      <c r="BY71" s="1">
        <f ca="1">SUMIFS(RepF!71:71,RepF!$6:$6,BY$6)</f>
        <v>2821832.04</v>
      </c>
      <c r="BZ71" s="60">
        <f t="shared" ca="1" si="103"/>
        <v>4.2153446448329961E-2</v>
      </c>
    </row>
    <row r="72" spans="9:78" x14ac:dyDescent="0.25">
      <c r="I72" s="22" t="str">
        <f>Items!$E$77</f>
        <v>Кредиторская задолженность по себестоимостным затратам</v>
      </c>
      <c r="J72" s="1" t="str">
        <f>Items!F84</f>
        <v>Материалы Окна и двери</v>
      </c>
      <c r="Q72" s="15">
        <f>SUMIFS(RepP!72:72,RepP!$6:$6,Q$6)</f>
        <v>0</v>
      </c>
      <c r="R72" s="15">
        <f>SUMIFS(RepF!72:72,RepF!$6:$6,R$6)</f>
        <v>0</v>
      </c>
      <c r="S72" s="69">
        <f t="shared" si="84"/>
        <v>0</v>
      </c>
      <c r="V72" s="1">
        <f>SUMIFS(RepP!72:72,RepP!$6:$6,V$6)</f>
        <v>0</v>
      </c>
      <c r="W72" s="1">
        <f>SUMIFS(RepF!72:72,RepF!$6:$6,W$6)</f>
        <v>0</v>
      </c>
      <c r="X72" s="60">
        <f t="shared" si="85"/>
        <v>0</v>
      </c>
      <c r="Y72" s="46">
        <f ca="1">SUMIFS(RepP!72:72,RepP!$6:$6,Y$6)</f>
        <v>0</v>
      </c>
      <c r="Z72" s="1">
        <f ca="1">SUMIFS(RepF!72:72,RepF!$6:$6,Z$6)</f>
        <v>0</v>
      </c>
      <c r="AA72" s="60">
        <f t="shared" ca="1" si="86"/>
        <v>0</v>
      </c>
      <c r="AB72" s="1">
        <f ca="1">SUMIFS(RepP!72:72,RepP!$6:$6,AB$6)</f>
        <v>0</v>
      </c>
      <c r="AC72" s="1">
        <f ca="1">SUMIFS(RepF!72:72,RepF!$6:$6,AC$6)</f>
        <v>0</v>
      </c>
      <c r="AD72" s="60">
        <f t="shared" ca="1" si="87"/>
        <v>0</v>
      </c>
      <c r="AE72" s="1">
        <f ca="1">SUMIFS(RepP!72:72,RepP!$6:$6,AE$6)</f>
        <v>0</v>
      </c>
      <c r="AF72" s="1">
        <f ca="1">SUMIFS(RepF!72:72,RepF!$6:$6,AF$6)</f>
        <v>0</v>
      </c>
      <c r="AG72" s="60">
        <f t="shared" ca="1" si="88"/>
        <v>0</v>
      </c>
      <c r="AH72" s="1">
        <f ca="1">SUMIFS(RepP!72:72,RepP!$6:$6,AH$6)</f>
        <v>272057.2</v>
      </c>
      <c r="AI72" s="1">
        <f ca="1">SUMIFS(RepF!72:72,RepF!$6:$6,AI$6)</f>
        <v>0</v>
      </c>
      <c r="AJ72" s="60">
        <f t="shared" ca="1" si="89"/>
        <v>-1</v>
      </c>
      <c r="AK72" s="1">
        <f ca="1">SUMIFS(RepP!72:72,RepP!$6:$6,AK$6)</f>
        <v>272057.2</v>
      </c>
      <c r="AL72" s="1">
        <f ca="1">SUMIFS(RepF!72:72,RepF!$6:$6,AL$6)</f>
        <v>289586.44999999995</v>
      </c>
      <c r="AM72" s="60">
        <f t="shared" ca="1" si="90"/>
        <v>6.4432222341477968E-2</v>
      </c>
      <c r="AN72" s="1">
        <f ca="1">SUMIFS(RepP!72:72,RepP!$6:$6,AN$6)</f>
        <v>290457.2</v>
      </c>
      <c r="AO72" s="1">
        <f ca="1">SUMIFS(RepF!72:72,RepF!$6:$6,AO$6)</f>
        <v>289586.44999999995</v>
      </c>
      <c r="AP72" s="60">
        <f t="shared" ca="1" si="91"/>
        <v>-2.9978599256622255E-3</v>
      </c>
      <c r="AQ72" s="1">
        <f ca="1">SUMIFS(RepP!72:72,RepP!$6:$6,AQ$6)</f>
        <v>586678.5</v>
      </c>
      <c r="AR72" s="1">
        <f ca="1">SUMIFS(RepF!72:72,RepF!$6:$6,AR$6)</f>
        <v>600965.8899999999</v>
      </c>
      <c r="AS72" s="60">
        <f t="shared" ca="1" si="92"/>
        <v>2.4353014470446587E-2</v>
      </c>
      <c r="AT72" s="1">
        <f ca="1">SUMIFS(RepP!72:72,RepP!$6:$6,AT$6)</f>
        <v>586678.5</v>
      </c>
      <c r="AU72" s="1">
        <f ca="1">SUMIFS(RepF!72:72,RepF!$6:$6,AU$6)</f>
        <v>609334.7699999999</v>
      </c>
      <c r="AV72" s="60">
        <f t="shared" ca="1" si="93"/>
        <v>3.8617863105601967E-2</v>
      </c>
      <c r="AW72" s="1">
        <f ca="1">SUMIFS(RepP!72:72,RepP!$6:$6,AW$6)</f>
        <v>586678.5</v>
      </c>
      <c r="AX72" s="1">
        <f ca="1">SUMIFS(RepF!72:72,RepF!$6:$6,AX$6)</f>
        <v>609334.7699999999</v>
      </c>
      <c r="AY72" s="60">
        <f t="shared" ca="1" si="94"/>
        <v>3.8617863105601967E-2</v>
      </c>
      <c r="AZ72" s="1">
        <f ca="1">SUMIFS(RepP!72:72,RepP!$6:$6,AZ$6)</f>
        <v>586678.5</v>
      </c>
      <c r="BA72" s="1">
        <f ca="1">SUMIFS(RepF!72:72,RepF!$6:$6,BA$6)</f>
        <v>609334.7699999999</v>
      </c>
      <c r="BB72" s="60">
        <f t="shared" ca="1" si="95"/>
        <v>3.8617863105601967E-2</v>
      </c>
      <c r="BC72" s="1">
        <f ca="1">SUMIFS(RepP!72:72,RepP!$6:$6,BC$6)</f>
        <v>1042069.1499999999</v>
      </c>
      <c r="BD72" s="1">
        <f ca="1">SUMIFS(RepF!72:72,RepF!$6:$6,BD$6)</f>
        <v>689838.2699999999</v>
      </c>
      <c r="BE72" s="60">
        <f t="shared" ca="1" si="96"/>
        <v>-0.33801104274126148</v>
      </c>
      <c r="BF72" s="1">
        <f ca="1">SUMIFS(RepP!72:72,RepP!$6:$6,BF$6)</f>
        <v>1044180.3499999999</v>
      </c>
      <c r="BG72" s="1">
        <f ca="1">SUMIFS(RepF!72:72,RepF!$6:$6,BG$6)</f>
        <v>948718.96999999986</v>
      </c>
      <c r="BH72" s="60">
        <f t="shared" ca="1" si="97"/>
        <v>-9.142231033173534E-2</v>
      </c>
      <c r="BI72" s="1">
        <f ca="1">SUMIFS(RepP!72:72,RepP!$6:$6,BI$6)</f>
        <v>1044180.3499999999</v>
      </c>
      <c r="BJ72" s="1">
        <f ca="1">SUMIFS(RepF!72:72,RepF!$6:$6,BJ$6)</f>
        <v>951479.7699999999</v>
      </c>
      <c r="BK72" s="60">
        <f t="shared" ca="1" si="98"/>
        <v>-8.8778322633633139E-2</v>
      </c>
      <c r="BL72" s="1">
        <f ca="1">SUMIFS(RepP!72:72,RepP!$6:$6,BL$6)</f>
        <v>1044180.3499999999</v>
      </c>
      <c r="BM72" s="1">
        <f ca="1">SUMIFS(RepF!72:72,RepF!$6:$6,BM$6)</f>
        <v>951479.7699999999</v>
      </c>
      <c r="BN72" s="60">
        <f t="shared" ca="1" si="99"/>
        <v>-8.8778322633633139E-2</v>
      </c>
      <c r="BO72" s="1">
        <f ca="1">SUMIFS(RepP!72:72,RepP!$6:$6,BO$6)</f>
        <v>1044180.3499999999</v>
      </c>
      <c r="BP72" s="1">
        <f ca="1">SUMIFS(RepF!72:72,RepF!$6:$6,BP$6)</f>
        <v>951479.7699999999</v>
      </c>
      <c r="BQ72" s="60">
        <f t="shared" ca="1" si="100"/>
        <v>-8.8778322633633139E-2</v>
      </c>
      <c r="BR72" s="1">
        <f ca="1">SUMIFS(RepP!72:72,RepP!$6:$6,BR$6)</f>
        <v>1044180.3499999999</v>
      </c>
      <c r="BS72" s="1">
        <f ca="1">SUMIFS(RepF!72:72,RepF!$6:$6,BS$6)</f>
        <v>951479.7699999999</v>
      </c>
      <c r="BT72" s="60">
        <f t="shared" ca="1" si="101"/>
        <v>-8.8778322633633139E-2</v>
      </c>
      <c r="BU72" s="1">
        <f ca="1">SUMIFS(RepP!72:72,RepP!$6:$6,BU$6)</f>
        <v>1044180.3499999999</v>
      </c>
      <c r="BV72" s="1">
        <f ca="1">SUMIFS(RepF!72:72,RepF!$6:$6,BV$6)</f>
        <v>951479.7699999999</v>
      </c>
      <c r="BW72" s="60">
        <f t="shared" ca="1" si="102"/>
        <v>-8.8778322633633139E-2</v>
      </c>
      <c r="BX72" s="1">
        <f ca="1">SUMIFS(RepP!72:72,RepP!$6:$6,BX$6)</f>
        <v>1044180.3499999999</v>
      </c>
      <c r="BY72" s="1">
        <f ca="1">SUMIFS(RepF!72:72,RepF!$6:$6,BY$6)</f>
        <v>951479.7699999999</v>
      </c>
      <c r="BZ72" s="60">
        <f t="shared" ca="1" si="103"/>
        <v>-8.8778322633633139E-2</v>
      </c>
    </row>
    <row r="73" spans="9:78" x14ac:dyDescent="0.25">
      <c r="I73" s="22" t="str">
        <f>Items!$E$78</f>
        <v>Кредиторская задолженность по себестоимостным затратам</v>
      </c>
      <c r="J73" s="1" t="str">
        <f>Items!F85</f>
        <v>Материалы Фасад</v>
      </c>
      <c r="Q73" s="15">
        <f>SUMIFS(RepP!73:73,RepP!$6:$6,Q$6)</f>
        <v>0</v>
      </c>
      <c r="R73" s="15">
        <f>SUMIFS(RepF!73:73,RepF!$6:$6,R$6)</f>
        <v>0</v>
      </c>
      <c r="S73" s="69">
        <f t="shared" si="84"/>
        <v>0</v>
      </c>
      <c r="V73" s="1">
        <f>SUMIFS(RepP!73:73,RepP!$6:$6,V$6)</f>
        <v>0</v>
      </c>
      <c r="W73" s="1">
        <f>SUMIFS(RepF!73:73,RepF!$6:$6,W$6)</f>
        <v>0</v>
      </c>
      <c r="X73" s="60">
        <f t="shared" si="85"/>
        <v>0</v>
      </c>
      <c r="Y73" s="46">
        <f ca="1">SUMIFS(RepP!73:73,RepP!$6:$6,Y$6)</f>
        <v>0</v>
      </c>
      <c r="Z73" s="1">
        <f ca="1">SUMIFS(RepF!73:73,RepF!$6:$6,Z$6)</f>
        <v>0</v>
      </c>
      <c r="AA73" s="60">
        <f t="shared" ca="1" si="86"/>
        <v>0</v>
      </c>
      <c r="AB73" s="1">
        <f ca="1">SUMIFS(RepP!73:73,RepP!$6:$6,AB$6)</f>
        <v>0</v>
      </c>
      <c r="AC73" s="1">
        <f ca="1">SUMIFS(RepF!73:73,RepF!$6:$6,AC$6)</f>
        <v>0</v>
      </c>
      <c r="AD73" s="60">
        <f t="shared" ca="1" si="87"/>
        <v>0</v>
      </c>
      <c r="AE73" s="1">
        <f ca="1">SUMIFS(RepP!73:73,RepP!$6:$6,AE$6)</f>
        <v>0</v>
      </c>
      <c r="AF73" s="1">
        <f ca="1">SUMIFS(RepF!73:73,RepF!$6:$6,AF$6)</f>
        <v>0</v>
      </c>
      <c r="AG73" s="60">
        <f t="shared" ca="1" si="88"/>
        <v>0</v>
      </c>
      <c r="AH73" s="1">
        <f ca="1">SUMIFS(RepP!73:73,RepP!$6:$6,AH$6)</f>
        <v>0</v>
      </c>
      <c r="AI73" s="1">
        <f ca="1">SUMIFS(RepF!73:73,RepF!$6:$6,AI$6)</f>
        <v>0</v>
      </c>
      <c r="AJ73" s="60">
        <f t="shared" ca="1" si="89"/>
        <v>0</v>
      </c>
      <c r="AK73" s="1">
        <f ca="1">SUMIFS(RepP!73:73,RepP!$6:$6,AK$6)</f>
        <v>0</v>
      </c>
      <c r="AL73" s="1">
        <f ca="1">SUMIFS(RepF!73:73,RepF!$6:$6,AL$6)</f>
        <v>0</v>
      </c>
      <c r="AM73" s="60">
        <f t="shared" ca="1" si="90"/>
        <v>0</v>
      </c>
      <c r="AN73" s="1">
        <f ca="1">SUMIFS(RepP!73:73,RepP!$6:$6,AN$6)</f>
        <v>194155.7</v>
      </c>
      <c r="AO73" s="1">
        <f ca="1">SUMIFS(RepF!73:73,RepF!$6:$6,AO$6)</f>
        <v>175745.89999999997</v>
      </c>
      <c r="AP73" s="60">
        <f t="shared" ca="1" si="91"/>
        <v>-9.4819776086924282E-2</v>
      </c>
      <c r="AQ73" s="1">
        <f ca="1">SUMIFS(RepP!73:73,RepP!$6:$6,AQ$6)</f>
        <v>353905.33</v>
      </c>
      <c r="AR73" s="1">
        <f ca="1">SUMIFS(RepF!73:73,RepF!$6:$6,AR$6)</f>
        <v>310737.01999999996</v>
      </c>
      <c r="AS73" s="60">
        <f t="shared" ca="1" si="92"/>
        <v>-0.12197699876404815</v>
      </c>
      <c r="AT73" s="1">
        <f ca="1">SUMIFS(RepP!73:73,RepP!$6:$6,AT$6)</f>
        <v>633285.66999999993</v>
      </c>
      <c r="AU73" s="1">
        <f ca="1">SUMIFS(RepF!73:73,RepF!$6:$6,AU$6)</f>
        <v>362363.80999999994</v>
      </c>
      <c r="AV73" s="60">
        <f t="shared" ca="1" si="93"/>
        <v>-0.42780355348953342</v>
      </c>
      <c r="AW73" s="1">
        <f ca="1">SUMIFS(RepP!73:73,RepP!$6:$6,AW$6)</f>
        <v>639439.1</v>
      </c>
      <c r="AX73" s="1">
        <f ca="1">SUMIFS(RepF!73:73,RepF!$6:$6,AX$6)</f>
        <v>642449.35999999987</v>
      </c>
      <c r="AY73" s="60">
        <f t="shared" ca="1" si="94"/>
        <v>4.7076570700789067E-3</v>
      </c>
      <c r="AZ73" s="1">
        <f ca="1">SUMIFS(RepP!73:73,RepP!$6:$6,AZ$6)</f>
        <v>649854.74</v>
      </c>
      <c r="BA73" s="1">
        <f ca="1">SUMIFS(RepF!73:73,RepF!$6:$6,BA$6)</f>
        <v>659140.34999999986</v>
      </c>
      <c r="BB73" s="60">
        <f t="shared" ca="1" si="95"/>
        <v>1.4288747051379313E-2</v>
      </c>
      <c r="BC73" s="1">
        <f ca="1">SUMIFS(RepP!73:73,RepP!$6:$6,BC$6)</f>
        <v>649854.74</v>
      </c>
      <c r="BD73" s="1">
        <f ca="1">SUMIFS(RepF!73:73,RepF!$6:$6,BD$6)</f>
        <v>659140.34999999986</v>
      </c>
      <c r="BE73" s="60">
        <f t="shared" ca="1" si="96"/>
        <v>1.4288747051379313E-2</v>
      </c>
      <c r="BF73" s="1">
        <f ca="1">SUMIFS(RepP!73:73,RepP!$6:$6,BF$6)</f>
        <v>992530.36</v>
      </c>
      <c r="BG73" s="1">
        <f ca="1">SUMIFS(RepF!73:73,RepF!$6:$6,BG$6)</f>
        <v>659140.34999999986</v>
      </c>
      <c r="BH73" s="60">
        <f t="shared" ca="1" si="97"/>
        <v>-0.3358990550173197</v>
      </c>
      <c r="BI73" s="1">
        <f ca="1">SUMIFS(RepP!73:73,RepP!$6:$6,BI$6)</f>
        <v>1113786.6399999999</v>
      </c>
      <c r="BJ73" s="1">
        <f ca="1">SUMIFS(RepF!73:73,RepF!$6:$6,BJ$6)</f>
        <v>1167684.1299999999</v>
      </c>
      <c r="BK73" s="60">
        <f t="shared" ca="1" si="98"/>
        <v>4.8391216112989105E-2</v>
      </c>
      <c r="BL73" s="1">
        <f ca="1">SUMIFS(RepP!73:73,RepP!$6:$6,BL$6)</f>
        <v>1156786.6399999999</v>
      </c>
      <c r="BM73" s="1">
        <f ca="1">SUMIFS(RepF!73:73,RepF!$6:$6,BM$6)</f>
        <v>1224639.44</v>
      </c>
      <c r="BN73" s="60">
        <f t="shared" ca="1" si="99"/>
        <v>5.8656279087040679E-2</v>
      </c>
      <c r="BO73" s="1">
        <f ca="1">SUMIFS(RepP!73:73,RepP!$6:$6,BO$6)</f>
        <v>1156786.6399999999</v>
      </c>
      <c r="BP73" s="1">
        <f ca="1">SUMIFS(RepF!73:73,RepF!$6:$6,BP$6)</f>
        <v>1224639.44</v>
      </c>
      <c r="BQ73" s="60">
        <f t="shared" ca="1" si="100"/>
        <v>5.8656279087040679E-2</v>
      </c>
      <c r="BR73" s="1">
        <f ca="1">SUMIFS(RepP!73:73,RepP!$6:$6,BR$6)</f>
        <v>1156786.6399999999</v>
      </c>
      <c r="BS73" s="1">
        <f ca="1">SUMIFS(RepF!73:73,RepF!$6:$6,BS$6)</f>
        <v>1224639.44</v>
      </c>
      <c r="BT73" s="60">
        <f t="shared" ca="1" si="101"/>
        <v>5.8656279087040679E-2</v>
      </c>
      <c r="BU73" s="1">
        <f ca="1">SUMIFS(RepP!73:73,RepP!$6:$6,BU$6)</f>
        <v>1156786.6399999999</v>
      </c>
      <c r="BV73" s="1">
        <f ca="1">SUMIFS(RepF!73:73,RepF!$6:$6,BV$6)</f>
        <v>1224639.44</v>
      </c>
      <c r="BW73" s="60">
        <f t="shared" ca="1" si="102"/>
        <v>5.8656279087040679E-2</v>
      </c>
      <c r="BX73" s="1">
        <f ca="1">SUMIFS(RepP!73:73,RepP!$6:$6,BX$6)</f>
        <v>1156786.6399999999</v>
      </c>
      <c r="BY73" s="1">
        <f ca="1">SUMIFS(RepF!73:73,RepF!$6:$6,BY$6)</f>
        <v>1224639.44</v>
      </c>
      <c r="BZ73" s="60">
        <f t="shared" ca="1" si="103"/>
        <v>5.8656279087040679E-2</v>
      </c>
    </row>
    <row r="74" spans="9:78" x14ac:dyDescent="0.25">
      <c r="I74" s="22" t="str">
        <f>Items!$E$79</f>
        <v>Кредиторская задолженность по себестоимостным затратам</v>
      </c>
      <c r="J74" s="1" t="str">
        <f>Items!F86</f>
        <v>Материалы Благоустройство</v>
      </c>
      <c r="Q74" s="15">
        <f>SUMIFS(RepP!74:74,RepP!$6:$6,Q$6)</f>
        <v>0</v>
      </c>
      <c r="R74" s="15">
        <f>SUMIFS(RepF!74:74,RepF!$6:$6,R$6)</f>
        <v>0</v>
      </c>
      <c r="S74" s="69">
        <f t="shared" si="84"/>
        <v>0</v>
      </c>
      <c r="V74" s="1">
        <f>SUMIFS(RepP!74:74,RepP!$6:$6,V$6)</f>
        <v>0</v>
      </c>
      <c r="W74" s="1">
        <f>SUMIFS(RepF!74:74,RepF!$6:$6,W$6)</f>
        <v>0</v>
      </c>
      <c r="X74" s="60">
        <f t="shared" si="85"/>
        <v>0</v>
      </c>
      <c r="Y74" s="46">
        <f ca="1">SUMIFS(RepP!74:74,RepP!$6:$6,Y$6)</f>
        <v>0</v>
      </c>
      <c r="Z74" s="1">
        <f ca="1">SUMIFS(RepF!74:74,RepF!$6:$6,Z$6)</f>
        <v>0</v>
      </c>
      <c r="AA74" s="60">
        <f t="shared" ca="1" si="86"/>
        <v>0</v>
      </c>
      <c r="AB74" s="1">
        <f ca="1">SUMIFS(RepP!74:74,RepP!$6:$6,AB$6)</f>
        <v>0</v>
      </c>
      <c r="AC74" s="1">
        <f ca="1">SUMIFS(RepF!74:74,RepF!$6:$6,AC$6)</f>
        <v>0</v>
      </c>
      <c r="AD74" s="60">
        <f t="shared" ca="1" si="87"/>
        <v>0</v>
      </c>
      <c r="AE74" s="1">
        <f ca="1">SUMIFS(RepP!74:74,RepP!$6:$6,AE$6)</f>
        <v>0</v>
      </c>
      <c r="AF74" s="1">
        <f ca="1">SUMIFS(RepF!74:74,RepF!$6:$6,AF$6)</f>
        <v>0</v>
      </c>
      <c r="AG74" s="60">
        <f t="shared" ca="1" si="88"/>
        <v>0</v>
      </c>
      <c r="AH74" s="1">
        <f ca="1">SUMIFS(RepP!74:74,RepP!$6:$6,AH$6)</f>
        <v>0</v>
      </c>
      <c r="AI74" s="1">
        <f ca="1">SUMIFS(RepF!74:74,RepF!$6:$6,AI$6)</f>
        <v>0</v>
      </c>
      <c r="AJ74" s="60">
        <f t="shared" ca="1" si="89"/>
        <v>0</v>
      </c>
      <c r="AK74" s="1">
        <f ca="1">SUMIFS(RepP!74:74,RepP!$6:$6,AK$6)</f>
        <v>0</v>
      </c>
      <c r="AL74" s="1">
        <f ca="1">SUMIFS(RepF!74:74,RepF!$6:$6,AL$6)</f>
        <v>0</v>
      </c>
      <c r="AM74" s="60">
        <f t="shared" ca="1" si="90"/>
        <v>0</v>
      </c>
      <c r="AN74" s="1">
        <f ca="1">SUMIFS(RepP!74:74,RepP!$6:$6,AN$6)</f>
        <v>0</v>
      </c>
      <c r="AO74" s="1">
        <f ca="1">SUMIFS(RepF!74:74,RepF!$6:$6,AO$6)</f>
        <v>0</v>
      </c>
      <c r="AP74" s="60">
        <f t="shared" ca="1" si="91"/>
        <v>0</v>
      </c>
      <c r="AQ74" s="1">
        <f ca="1">SUMIFS(RepP!74:74,RepP!$6:$6,AQ$6)</f>
        <v>0</v>
      </c>
      <c r="AR74" s="1">
        <f ca="1">SUMIFS(RepF!74:74,RepF!$6:$6,AR$6)</f>
        <v>0</v>
      </c>
      <c r="AS74" s="60">
        <f t="shared" ca="1" si="92"/>
        <v>0</v>
      </c>
      <c r="AT74" s="1">
        <f ca="1">SUMIFS(RepP!74:74,RepP!$6:$6,AT$6)</f>
        <v>0</v>
      </c>
      <c r="AU74" s="1">
        <f ca="1">SUMIFS(RepF!74:74,RepF!$6:$6,AU$6)</f>
        <v>0</v>
      </c>
      <c r="AV74" s="60">
        <f t="shared" ca="1" si="93"/>
        <v>0</v>
      </c>
      <c r="AW74" s="1">
        <f ca="1">SUMIFS(RepP!74:74,RepP!$6:$6,AW$6)</f>
        <v>0</v>
      </c>
      <c r="AX74" s="1">
        <f ca="1">SUMIFS(RepF!74:74,RepF!$6:$6,AX$6)</f>
        <v>0</v>
      </c>
      <c r="AY74" s="60">
        <f t="shared" ca="1" si="94"/>
        <v>0</v>
      </c>
      <c r="AZ74" s="1">
        <f ca="1">SUMIFS(RepP!74:74,RepP!$6:$6,AZ$6)</f>
        <v>0</v>
      </c>
      <c r="BA74" s="1">
        <f ca="1">SUMIFS(RepF!74:74,RepF!$6:$6,BA$6)</f>
        <v>0</v>
      </c>
      <c r="BB74" s="60">
        <f t="shared" ca="1" si="95"/>
        <v>0</v>
      </c>
      <c r="BC74" s="1">
        <f ca="1">SUMIFS(RepP!74:74,RepP!$6:$6,BC$6)</f>
        <v>0</v>
      </c>
      <c r="BD74" s="1">
        <f ca="1">SUMIFS(RepF!74:74,RepF!$6:$6,BD$6)</f>
        <v>0</v>
      </c>
      <c r="BE74" s="60">
        <f t="shared" ca="1" si="96"/>
        <v>0</v>
      </c>
      <c r="BF74" s="1">
        <f ca="1">SUMIFS(RepP!74:74,RepP!$6:$6,BF$6)</f>
        <v>254800</v>
      </c>
      <c r="BG74" s="1">
        <f ca="1">SUMIFS(RepF!74:74,RepF!$6:$6,BG$6)</f>
        <v>0</v>
      </c>
      <c r="BH74" s="60">
        <f t="shared" ca="1" si="97"/>
        <v>-1</v>
      </c>
      <c r="BI74" s="1">
        <f ca="1">SUMIFS(RepP!74:74,RepP!$6:$6,BI$6)</f>
        <v>638013.53</v>
      </c>
      <c r="BJ74" s="1">
        <f ca="1">SUMIFS(RepF!74:74,RepF!$6:$6,BJ$6)</f>
        <v>720264.66999999993</v>
      </c>
      <c r="BK74" s="60">
        <f t="shared" ca="1" si="98"/>
        <v>0.12891754819055309</v>
      </c>
      <c r="BL74" s="1">
        <f ca="1">SUMIFS(RepP!74:74,RepP!$6:$6,BL$6)</f>
        <v>640210.25</v>
      </c>
      <c r="BM74" s="1">
        <f ca="1">SUMIFS(RepF!74:74,RepF!$6:$6,BM$6)</f>
        <v>783226.74999999988</v>
      </c>
      <c r="BN74" s="60">
        <f t="shared" ca="1" si="99"/>
        <v>0.22338989417929483</v>
      </c>
      <c r="BO74" s="1">
        <f ca="1">SUMIFS(RepP!74:74,RepP!$6:$6,BO$6)</f>
        <v>640210.25</v>
      </c>
      <c r="BP74" s="1">
        <f ca="1">SUMIFS(RepF!74:74,RepF!$6:$6,BP$6)</f>
        <v>783226.74999999988</v>
      </c>
      <c r="BQ74" s="60">
        <f t="shared" ca="1" si="100"/>
        <v>0.22338989417929483</v>
      </c>
      <c r="BR74" s="1">
        <f ca="1">SUMIFS(RepP!74:74,RepP!$6:$6,BR$6)</f>
        <v>640210.25</v>
      </c>
      <c r="BS74" s="1">
        <f ca="1">SUMIFS(RepF!74:74,RepF!$6:$6,BS$6)</f>
        <v>783226.74999999988</v>
      </c>
      <c r="BT74" s="60">
        <f t="shared" ca="1" si="101"/>
        <v>0.22338989417929483</v>
      </c>
      <c r="BU74" s="1">
        <f ca="1">SUMIFS(RepP!74:74,RepP!$6:$6,BU$6)</f>
        <v>640210.25</v>
      </c>
      <c r="BV74" s="1">
        <f ca="1">SUMIFS(RepF!74:74,RepF!$6:$6,BV$6)</f>
        <v>783226.74999999988</v>
      </c>
      <c r="BW74" s="60">
        <f t="shared" ca="1" si="102"/>
        <v>0.22338989417929483</v>
      </c>
      <c r="BX74" s="1">
        <f ca="1">SUMIFS(RepP!74:74,RepP!$6:$6,BX$6)</f>
        <v>640210.25</v>
      </c>
      <c r="BY74" s="1">
        <f ca="1">SUMIFS(RepF!74:74,RepF!$6:$6,BY$6)</f>
        <v>783226.74999999988</v>
      </c>
      <c r="BZ74" s="60">
        <f t="shared" ca="1" si="103"/>
        <v>0.22338989417929483</v>
      </c>
    </row>
    <row r="75" spans="9:78" x14ac:dyDescent="0.25">
      <c r="I75" s="22" t="str">
        <f>Items!$E$79</f>
        <v>Кредиторская задолженность по себестоимостным затратам</v>
      </c>
      <c r="J75" s="1" t="str">
        <f>Items!F87</f>
        <v>Монтаж фундамента</v>
      </c>
      <c r="Q75" s="15">
        <f>SUMIFS(RepP!75:75,RepP!$6:$6,Q$6)</f>
        <v>0</v>
      </c>
      <c r="R75" s="15">
        <f>SUMIFS(RepF!75:75,RepF!$6:$6,R$6)</f>
        <v>0</v>
      </c>
      <c r="S75" s="69">
        <f t="shared" si="84"/>
        <v>0</v>
      </c>
      <c r="V75" s="1">
        <f>SUMIFS(RepP!75:75,RepP!$6:$6,V$6)</f>
        <v>0</v>
      </c>
      <c r="W75" s="1">
        <f>SUMIFS(RepF!75:75,RepF!$6:$6,W$6)</f>
        <v>0</v>
      </c>
      <c r="X75" s="60">
        <f t="shared" si="85"/>
        <v>0</v>
      </c>
      <c r="Y75" s="46">
        <f ca="1">SUMIFS(RepP!75:75,RepP!$6:$6,Y$6)</f>
        <v>0</v>
      </c>
      <c r="Z75" s="1">
        <f ca="1">SUMIFS(RepF!75:75,RepF!$6:$6,Z$6)</f>
        <v>0</v>
      </c>
      <c r="AA75" s="60">
        <f t="shared" ca="1" si="86"/>
        <v>0</v>
      </c>
      <c r="AB75" s="1">
        <f ca="1">SUMIFS(RepP!75:75,RepP!$6:$6,AB$6)</f>
        <v>256680</v>
      </c>
      <c r="AC75" s="1">
        <f ca="1">SUMIFS(RepF!75:75,RepF!$6:$6,AC$6)</f>
        <v>0</v>
      </c>
      <c r="AD75" s="60">
        <f t="shared" ca="1" si="87"/>
        <v>-1</v>
      </c>
      <c r="AE75" s="1">
        <f ca="1">SUMIFS(RepP!75:75,RepP!$6:$6,AE$6)</f>
        <v>570994</v>
      </c>
      <c r="AF75" s="1">
        <f ca="1">SUMIFS(RepF!75:75,RepF!$6:$6,AF$6)</f>
        <v>270630</v>
      </c>
      <c r="AG75" s="60">
        <f t="shared" ca="1" si="88"/>
        <v>-0.52603705117742039</v>
      </c>
      <c r="AH75" s="1">
        <f ca="1">SUMIFS(RepP!75:75,RepP!$6:$6,AH$6)</f>
        <v>570994</v>
      </c>
      <c r="AI75" s="1">
        <f ca="1">SUMIFS(RepF!75:75,RepF!$6:$6,AI$6)</f>
        <v>595306</v>
      </c>
      <c r="AJ75" s="60">
        <f t="shared" ca="1" si="89"/>
        <v>4.2578380858642996E-2</v>
      </c>
      <c r="AK75" s="1">
        <f ca="1">SUMIFS(RepP!75:75,RepP!$6:$6,AK$6)</f>
        <v>570994</v>
      </c>
      <c r="AL75" s="1">
        <f ca="1">SUMIFS(RepF!75:75,RepF!$6:$6,AL$6)</f>
        <v>595306</v>
      </c>
      <c r="AM75" s="60">
        <f t="shared" ca="1" si="90"/>
        <v>4.2578380858642996E-2</v>
      </c>
      <c r="AN75" s="1">
        <f ca="1">SUMIFS(RepP!75:75,RepP!$6:$6,AN$6)</f>
        <v>570994</v>
      </c>
      <c r="AO75" s="1">
        <f ca="1">SUMIFS(RepF!75:75,RepF!$6:$6,AO$6)</f>
        <v>595306</v>
      </c>
      <c r="AP75" s="60">
        <f t="shared" ca="1" si="91"/>
        <v>4.2578380858642996E-2</v>
      </c>
      <c r="AQ75" s="1">
        <f ca="1">SUMIFS(RepP!75:75,RepP!$6:$6,AQ$6)</f>
        <v>570994</v>
      </c>
      <c r="AR75" s="1">
        <f ca="1">SUMIFS(RepF!75:75,RepF!$6:$6,AR$6)</f>
        <v>595306</v>
      </c>
      <c r="AS75" s="60">
        <f t="shared" ca="1" si="92"/>
        <v>4.2578380858642996E-2</v>
      </c>
      <c r="AT75" s="1">
        <f ca="1">SUMIFS(RepP!75:75,RepP!$6:$6,AT$6)</f>
        <v>670271.48</v>
      </c>
      <c r="AU75" s="1">
        <f ca="1">SUMIFS(RepF!75:75,RepF!$6:$6,AU$6)</f>
        <v>595306</v>
      </c>
      <c r="AV75" s="60">
        <f t="shared" ca="1" si="93"/>
        <v>-0.11184345781801723</v>
      </c>
      <c r="AW75" s="1">
        <f ca="1">SUMIFS(RepP!75:75,RepP!$6:$6,AW$6)</f>
        <v>1488194.5799999998</v>
      </c>
      <c r="AX75" s="1">
        <f ca="1">SUMIFS(RepF!75:75,RepF!$6:$6,AX$6)</f>
        <v>1037715.89</v>
      </c>
      <c r="AY75" s="60">
        <f t="shared" ca="1" si="94"/>
        <v>-0.30270147200777997</v>
      </c>
      <c r="AZ75" s="1">
        <f ca="1">SUMIFS(RepP!75:75,RepP!$6:$6,AZ$6)</f>
        <v>1698165.7699999998</v>
      </c>
      <c r="BA75" s="1">
        <f ca="1">SUMIFS(RepF!75:75,RepF!$6:$6,BA$6)</f>
        <v>1723640.8900000001</v>
      </c>
      <c r="BB75" s="60">
        <f t="shared" ca="1" si="95"/>
        <v>1.5001550761443241E-2</v>
      </c>
      <c r="BC75" s="1">
        <f ca="1">SUMIFS(RepP!75:75,RepP!$6:$6,BC$6)</f>
        <v>1815015.5099999998</v>
      </c>
      <c r="BD75" s="1">
        <f ca="1">SUMIFS(RepF!75:75,RepF!$6:$6,BD$6)</f>
        <v>1774958.59</v>
      </c>
      <c r="BE75" s="60">
        <f t="shared" ca="1" si="96"/>
        <v>-2.2069739778697372E-2</v>
      </c>
      <c r="BF75" s="1">
        <f ca="1">SUMIFS(RepP!75:75,RepP!$6:$6,BF$6)</f>
        <v>2403275.5099999998</v>
      </c>
      <c r="BG75" s="1">
        <f ca="1">SUMIFS(RepF!75:75,RepF!$6:$6,BG$6)</f>
        <v>1903155.7200000002</v>
      </c>
      <c r="BH75" s="60">
        <f t="shared" ca="1" si="97"/>
        <v>-0.2080992328673959</v>
      </c>
      <c r="BI75" s="1">
        <f ca="1">SUMIFS(RepP!75:75,RepP!$6:$6,BI$6)</f>
        <v>3397557.9799999995</v>
      </c>
      <c r="BJ75" s="1">
        <f ca="1">SUMIFS(RepF!75:75,RepF!$6:$6,BJ$6)</f>
        <v>2762648.22</v>
      </c>
      <c r="BK75" s="60">
        <f t="shared" ca="1" si="98"/>
        <v>-0.18687238414692173</v>
      </c>
      <c r="BL75" s="1">
        <f ca="1">SUMIFS(RepP!75:75,RepP!$6:$6,BL$6)</f>
        <v>3397557.9799999995</v>
      </c>
      <c r="BM75" s="1">
        <f ca="1">SUMIFS(RepF!75:75,RepF!$6:$6,BM$6)</f>
        <v>3368658.5500000003</v>
      </c>
      <c r="BN75" s="60">
        <f t="shared" ca="1" si="99"/>
        <v>-8.5059416704933583E-3</v>
      </c>
      <c r="BO75" s="1">
        <f ca="1">SUMIFS(RepP!75:75,RepP!$6:$6,BO$6)</f>
        <v>3397557.9799999995</v>
      </c>
      <c r="BP75" s="1">
        <f ca="1">SUMIFS(RepF!75:75,RepF!$6:$6,BP$6)</f>
        <v>3368658.5500000003</v>
      </c>
      <c r="BQ75" s="60">
        <f t="shared" ca="1" si="100"/>
        <v>-8.5059416704933583E-3</v>
      </c>
      <c r="BR75" s="1">
        <f ca="1">SUMIFS(RepP!75:75,RepP!$6:$6,BR$6)</f>
        <v>3397557.9799999995</v>
      </c>
      <c r="BS75" s="1">
        <f ca="1">SUMIFS(RepF!75:75,RepF!$6:$6,BS$6)</f>
        <v>3368658.5500000003</v>
      </c>
      <c r="BT75" s="60">
        <f t="shared" ca="1" si="101"/>
        <v>-8.5059416704933583E-3</v>
      </c>
      <c r="BU75" s="1">
        <f ca="1">SUMIFS(RepP!75:75,RepP!$6:$6,BU$6)</f>
        <v>3397557.9799999995</v>
      </c>
      <c r="BV75" s="1">
        <f ca="1">SUMIFS(RepF!75:75,RepF!$6:$6,BV$6)</f>
        <v>3368658.5500000003</v>
      </c>
      <c r="BW75" s="60">
        <f t="shared" ca="1" si="102"/>
        <v>-8.5059416704933583E-3</v>
      </c>
      <c r="BX75" s="1">
        <f ca="1">SUMIFS(RepP!75:75,RepP!$6:$6,BX$6)</f>
        <v>3397557.9799999995</v>
      </c>
      <c r="BY75" s="1">
        <f ca="1">SUMIFS(RepF!75:75,RepF!$6:$6,BY$6)</f>
        <v>3368658.5500000003</v>
      </c>
      <c r="BZ75" s="60">
        <f t="shared" ca="1" si="103"/>
        <v>-8.5059416704933583E-3</v>
      </c>
    </row>
    <row r="76" spans="9:78" x14ac:dyDescent="0.25">
      <c r="I76" s="22" t="str">
        <f>Items!$E$79</f>
        <v>Кредиторская задолженность по себестоимостным затратам</v>
      </c>
      <c r="J76" s="1" t="str">
        <f>Items!F88</f>
        <v>Монтаж Коробки</v>
      </c>
      <c r="Q76" s="15">
        <f>SUMIFS(RepP!76:76,RepP!$6:$6,Q$6)</f>
        <v>0</v>
      </c>
      <c r="R76" s="15">
        <f>SUMIFS(RepF!76:76,RepF!$6:$6,R$6)</f>
        <v>0</v>
      </c>
      <c r="S76" s="69">
        <f t="shared" si="84"/>
        <v>0</v>
      </c>
      <c r="V76" s="1">
        <f>SUMIFS(RepP!76:76,RepP!$6:$6,V$6)</f>
        <v>0</v>
      </c>
      <c r="W76" s="1">
        <f>SUMIFS(RepF!76:76,RepF!$6:$6,W$6)</f>
        <v>0</v>
      </c>
      <c r="X76" s="60">
        <f t="shared" si="85"/>
        <v>0</v>
      </c>
      <c r="Y76" s="46">
        <f ca="1">SUMIFS(RepP!76:76,RepP!$6:$6,Y$6)</f>
        <v>0</v>
      </c>
      <c r="Z76" s="1">
        <f ca="1">SUMIFS(RepF!76:76,RepF!$6:$6,Z$6)</f>
        <v>0</v>
      </c>
      <c r="AA76" s="60">
        <f t="shared" ca="1" si="86"/>
        <v>0</v>
      </c>
      <c r="AB76" s="1">
        <f ca="1">SUMIFS(RepP!76:76,RepP!$6:$6,AB$6)</f>
        <v>0</v>
      </c>
      <c r="AC76" s="1">
        <f ca="1">SUMIFS(RepF!76:76,RepF!$6:$6,AC$6)</f>
        <v>0</v>
      </c>
      <c r="AD76" s="60">
        <f t="shared" ca="1" si="87"/>
        <v>0</v>
      </c>
      <c r="AE76" s="1">
        <f ca="1">SUMIFS(RepP!76:76,RepP!$6:$6,AE$6)</f>
        <v>23940</v>
      </c>
      <c r="AF76" s="1">
        <f ca="1">SUMIFS(RepF!76:76,RepF!$6:$6,AF$6)</f>
        <v>0</v>
      </c>
      <c r="AG76" s="60">
        <f t="shared" ca="1" si="88"/>
        <v>-1</v>
      </c>
      <c r="AH76" s="1">
        <f ca="1">SUMIFS(RepP!76:76,RepP!$6:$6,AH$6)</f>
        <v>272214</v>
      </c>
      <c r="AI76" s="1">
        <f ca="1">SUMIFS(RepF!76:76,RepF!$6:$6,AI$6)</f>
        <v>167878</v>
      </c>
      <c r="AJ76" s="60">
        <f t="shared" ca="1" si="89"/>
        <v>-0.38328667886295342</v>
      </c>
      <c r="AK76" s="1">
        <f ca="1">SUMIFS(RepP!76:76,RepP!$6:$6,AK$6)</f>
        <v>438454</v>
      </c>
      <c r="AL76" s="1">
        <f ca="1">SUMIFS(RepF!76:76,RepF!$6:$6,AL$6)</f>
        <v>336488</v>
      </c>
      <c r="AM76" s="60">
        <f t="shared" ca="1" si="90"/>
        <v>-0.23255803345390852</v>
      </c>
      <c r="AN76" s="1">
        <f ca="1">SUMIFS(RepP!76:76,RepP!$6:$6,AN$6)</f>
        <v>884851.3</v>
      </c>
      <c r="AO76" s="1">
        <f ca="1">SUMIFS(RepF!76:76,RepF!$6:$6,AO$6)</f>
        <v>698129</v>
      </c>
      <c r="AP76" s="60">
        <f t="shared" ca="1" si="91"/>
        <v>-0.21102110603216612</v>
      </c>
      <c r="AQ76" s="1">
        <f ca="1">SUMIFS(RepP!76:76,RepP!$6:$6,AQ$6)</f>
        <v>1227365.05</v>
      </c>
      <c r="AR76" s="1">
        <f ca="1">SUMIFS(RepF!76:76,RepF!$6:$6,AR$6)</f>
        <v>1255241.05</v>
      </c>
      <c r="AS76" s="60">
        <f t="shared" ca="1" si="92"/>
        <v>2.2712069241339405E-2</v>
      </c>
      <c r="AT76" s="1">
        <f ca="1">SUMIFS(RepP!76:76,RepP!$6:$6,AT$6)</f>
        <v>1227365.05</v>
      </c>
      <c r="AU76" s="1">
        <f ca="1">SUMIFS(RepF!76:76,RepF!$6:$6,AU$6)</f>
        <v>1255241.05</v>
      </c>
      <c r="AV76" s="60">
        <f t="shared" ca="1" si="93"/>
        <v>2.2712069241339405E-2</v>
      </c>
      <c r="AW76" s="1">
        <f ca="1">SUMIFS(RepP!76:76,RepP!$6:$6,AW$6)</f>
        <v>1227365.05</v>
      </c>
      <c r="AX76" s="1">
        <f ca="1">SUMIFS(RepF!76:76,RepF!$6:$6,AX$6)</f>
        <v>1255241.05</v>
      </c>
      <c r="AY76" s="60">
        <f t="shared" ca="1" si="94"/>
        <v>2.2712069241339405E-2</v>
      </c>
      <c r="AZ76" s="1">
        <f ca="1">SUMIFS(RepP!76:76,RepP!$6:$6,AZ$6)</f>
        <v>1536605.55</v>
      </c>
      <c r="BA76" s="1">
        <f ca="1">SUMIFS(RepF!76:76,RepF!$6:$6,BA$6)</f>
        <v>1358594.55</v>
      </c>
      <c r="BB76" s="60">
        <f t="shared" ca="1" si="95"/>
        <v>-0.11584690683955944</v>
      </c>
      <c r="BC76" s="1">
        <f ca="1">SUMIFS(RepP!76:76,RepP!$6:$6,BC$6)</f>
        <v>2496607.5499999998</v>
      </c>
      <c r="BD76" s="1">
        <f ca="1">SUMIFS(RepF!76:76,RepF!$6:$6,BD$6)</f>
        <v>1856844.05</v>
      </c>
      <c r="BE76" s="60">
        <f t="shared" ca="1" si="96"/>
        <v>-0.2562531303728533</v>
      </c>
      <c r="BF76" s="1">
        <f ca="1">SUMIFS(RepP!76:76,RepP!$6:$6,BF$6)</f>
        <v>2931057.55</v>
      </c>
      <c r="BG76" s="1">
        <f ca="1">SUMIFS(RepF!76:76,RepF!$6:$6,BG$6)</f>
        <v>3071156.55</v>
      </c>
      <c r="BH76" s="60">
        <f t="shared" ca="1" si="97"/>
        <v>4.7798106181845532E-2</v>
      </c>
      <c r="BI76" s="1">
        <f ca="1">SUMIFS(RepP!76:76,RepP!$6:$6,BI$6)</f>
        <v>3019857.55</v>
      </c>
      <c r="BJ76" s="1">
        <f ca="1">SUMIFS(RepF!76:76,RepF!$6:$6,BJ$6)</f>
        <v>3154456.55</v>
      </c>
      <c r="BK76" s="60">
        <f t="shared" ca="1" si="98"/>
        <v>4.4571307676416726E-2</v>
      </c>
      <c r="BL76" s="1">
        <f ca="1">SUMIFS(RepP!76:76,RepP!$6:$6,BL$6)</f>
        <v>3144157.55</v>
      </c>
      <c r="BM76" s="1">
        <f ca="1">SUMIFS(RepF!76:76,RepF!$6:$6,BM$6)</f>
        <v>3386956.55</v>
      </c>
      <c r="BN76" s="60">
        <f t="shared" ca="1" si="99"/>
        <v>7.7222275327774217E-2</v>
      </c>
      <c r="BO76" s="1">
        <f ca="1">SUMIFS(RepP!76:76,RepP!$6:$6,BO$6)</f>
        <v>3144157.55</v>
      </c>
      <c r="BP76" s="1">
        <f ca="1">SUMIFS(RepF!76:76,RepF!$6:$6,BP$6)</f>
        <v>3386956.55</v>
      </c>
      <c r="BQ76" s="60">
        <f t="shared" ca="1" si="100"/>
        <v>7.7222275327774217E-2</v>
      </c>
      <c r="BR76" s="1">
        <f ca="1">SUMIFS(RepP!76:76,RepP!$6:$6,BR$6)</f>
        <v>3144157.55</v>
      </c>
      <c r="BS76" s="1">
        <f ca="1">SUMIFS(RepF!76:76,RepF!$6:$6,BS$6)</f>
        <v>3386956.55</v>
      </c>
      <c r="BT76" s="60">
        <f t="shared" ca="1" si="101"/>
        <v>7.7222275327774217E-2</v>
      </c>
      <c r="BU76" s="1">
        <f ca="1">SUMIFS(RepP!76:76,RepP!$6:$6,BU$6)</f>
        <v>3144157.55</v>
      </c>
      <c r="BV76" s="1">
        <f ca="1">SUMIFS(RepF!76:76,RepF!$6:$6,BV$6)</f>
        <v>3386956.55</v>
      </c>
      <c r="BW76" s="60">
        <f t="shared" ca="1" si="102"/>
        <v>7.7222275327774217E-2</v>
      </c>
      <c r="BX76" s="1">
        <f ca="1">SUMIFS(RepP!76:76,RepP!$6:$6,BX$6)</f>
        <v>3144157.55</v>
      </c>
      <c r="BY76" s="1">
        <f ca="1">SUMIFS(RepF!76:76,RepF!$6:$6,BY$6)</f>
        <v>3386956.55</v>
      </c>
      <c r="BZ76" s="60">
        <f t="shared" ca="1" si="103"/>
        <v>7.7222275327774217E-2</v>
      </c>
    </row>
    <row r="77" spans="9:78" x14ac:dyDescent="0.25">
      <c r="I77" s="22" t="str">
        <f>Items!$E$79</f>
        <v>Кредиторская задолженность по себестоимостным затратам</v>
      </c>
      <c r="J77" s="1" t="str">
        <f>Items!F89</f>
        <v>Монтаж кровли</v>
      </c>
      <c r="Q77" s="15">
        <f>SUMIFS(RepP!77:77,RepP!$6:$6,Q$6)</f>
        <v>0</v>
      </c>
      <c r="R77" s="15">
        <f>SUMIFS(RepF!77:77,RepF!$6:$6,R$6)</f>
        <v>0</v>
      </c>
      <c r="S77" s="69">
        <f t="shared" si="84"/>
        <v>0</v>
      </c>
      <c r="V77" s="1">
        <f>SUMIFS(RepP!77:77,RepP!$6:$6,V$6)</f>
        <v>0</v>
      </c>
      <c r="W77" s="1">
        <f>SUMIFS(RepF!77:77,RepF!$6:$6,W$6)</f>
        <v>0</v>
      </c>
      <c r="X77" s="60">
        <f t="shared" si="85"/>
        <v>0</v>
      </c>
      <c r="Y77" s="46">
        <f ca="1">SUMIFS(RepP!77:77,RepP!$6:$6,Y$6)</f>
        <v>0</v>
      </c>
      <c r="Z77" s="1">
        <f ca="1">SUMIFS(RepF!77:77,RepF!$6:$6,Z$6)</f>
        <v>0</v>
      </c>
      <c r="AA77" s="60">
        <f t="shared" ca="1" si="86"/>
        <v>0</v>
      </c>
      <c r="AB77" s="1">
        <f ca="1">SUMIFS(RepP!77:77,RepP!$6:$6,AB$6)</f>
        <v>0</v>
      </c>
      <c r="AC77" s="1">
        <f ca="1">SUMIFS(RepF!77:77,RepF!$6:$6,AC$6)</f>
        <v>0</v>
      </c>
      <c r="AD77" s="60">
        <f t="shared" ca="1" si="87"/>
        <v>0</v>
      </c>
      <c r="AE77" s="1">
        <f ca="1">SUMIFS(RepP!77:77,RepP!$6:$6,AE$6)</f>
        <v>0</v>
      </c>
      <c r="AF77" s="1">
        <f ca="1">SUMIFS(RepF!77:77,RepF!$6:$6,AF$6)</f>
        <v>0</v>
      </c>
      <c r="AG77" s="60">
        <f t="shared" ca="1" si="88"/>
        <v>0</v>
      </c>
      <c r="AH77" s="1">
        <f ca="1">SUMIFS(RepP!77:77,RepP!$6:$6,AH$6)</f>
        <v>0</v>
      </c>
      <c r="AI77" s="1">
        <f ca="1">SUMIFS(RepF!77:77,RepF!$6:$6,AI$6)</f>
        <v>0</v>
      </c>
      <c r="AJ77" s="60">
        <f t="shared" ca="1" si="89"/>
        <v>0</v>
      </c>
      <c r="AK77" s="1">
        <f ca="1">SUMIFS(RepP!77:77,RepP!$6:$6,AK$6)</f>
        <v>17434</v>
      </c>
      <c r="AL77" s="1">
        <f ca="1">SUMIFS(RepF!77:77,RepF!$6:$6,AL$6)</f>
        <v>0</v>
      </c>
      <c r="AM77" s="60">
        <f t="shared" ca="1" si="90"/>
        <v>-1</v>
      </c>
      <c r="AN77" s="1">
        <f ca="1">SUMIFS(RepP!77:77,RepP!$6:$6,AN$6)</f>
        <v>187154.6</v>
      </c>
      <c r="AO77" s="1">
        <f ca="1">SUMIFS(RepF!77:77,RepF!$6:$6,AO$6)</f>
        <v>117565.6</v>
      </c>
      <c r="AP77" s="60">
        <f t="shared" ca="1" si="91"/>
        <v>-0.37182628693069791</v>
      </c>
      <c r="AQ77" s="1">
        <f ca="1">SUMIFS(RepP!77:77,RepP!$6:$6,AQ$6)</f>
        <v>506602.20000000007</v>
      </c>
      <c r="AR77" s="1">
        <f ca="1">SUMIFS(RepF!77:77,RepF!$6:$6,AR$6)</f>
        <v>283469.90000000002</v>
      </c>
      <c r="AS77" s="60">
        <f t="shared" ca="1" si="92"/>
        <v>-0.44044873867503936</v>
      </c>
      <c r="AT77" s="1">
        <f ca="1">SUMIFS(RepP!77:77,RepP!$6:$6,AT$6)</f>
        <v>897951.20000000007</v>
      </c>
      <c r="AU77" s="1">
        <f ca="1">SUMIFS(RepF!77:77,RepF!$6:$6,AU$6)</f>
        <v>600389.44999999995</v>
      </c>
      <c r="AV77" s="60">
        <f t="shared" ca="1" si="93"/>
        <v>-0.33137853148367091</v>
      </c>
      <c r="AW77" s="1">
        <f ca="1">SUMIFS(RepP!77:77,RepP!$6:$6,AW$6)</f>
        <v>897951.20000000007</v>
      </c>
      <c r="AX77" s="1">
        <f ca="1">SUMIFS(RepF!77:77,RepF!$6:$6,AX$6)</f>
        <v>939194.95</v>
      </c>
      <c r="AY77" s="60">
        <f t="shared" ca="1" si="94"/>
        <v>4.5930948140611515E-2</v>
      </c>
      <c r="AZ77" s="1">
        <f ca="1">SUMIFS(RepP!77:77,RepP!$6:$6,AZ$6)</f>
        <v>897951.20000000007</v>
      </c>
      <c r="BA77" s="1">
        <f ca="1">SUMIFS(RepF!77:77,RepF!$6:$6,BA$6)</f>
        <v>939194.95</v>
      </c>
      <c r="BB77" s="60">
        <f t="shared" ca="1" si="95"/>
        <v>4.5930948140611515E-2</v>
      </c>
      <c r="BC77" s="1">
        <f ca="1">SUMIFS(RepP!77:77,RepP!$6:$6,BC$6)</f>
        <v>915579.20000000007</v>
      </c>
      <c r="BD77" s="1">
        <f ca="1">SUMIFS(RepF!77:77,RepF!$6:$6,BD$6)</f>
        <v>939194.95</v>
      </c>
      <c r="BE77" s="60">
        <f t="shared" ca="1" si="96"/>
        <v>2.5793235582459585E-2</v>
      </c>
      <c r="BF77" s="1">
        <f ca="1">SUMIFS(RepP!77:77,RepP!$6:$6,BF$6)</f>
        <v>1323577.7000000002</v>
      </c>
      <c r="BG77" s="1">
        <f ca="1">SUMIFS(RepF!77:77,RepF!$6:$6,BG$6)</f>
        <v>1169189.45</v>
      </c>
      <c r="BH77" s="60">
        <f t="shared" ca="1" si="97"/>
        <v>-0.11664464428495601</v>
      </c>
      <c r="BI77" s="1">
        <f ca="1">SUMIFS(RepP!77:77,RepP!$6:$6,BI$6)</f>
        <v>1923853.4800000002</v>
      </c>
      <c r="BJ77" s="1">
        <f ca="1">SUMIFS(RepF!77:77,RepF!$6:$6,BJ$6)</f>
        <v>1561574.95</v>
      </c>
      <c r="BK77" s="60">
        <f t="shared" ca="1" si="98"/>
        <v>-0.18830879470093545</v>
      </c>
      <c r="BL77" s="1">
        <f ca="1">SUMIFS(RepP!77:77,RepP!$6:$6,BL$6)</f>
        <v>2030745.9800000002</v>
      </c>
      <c r="BM77" s="1">
        <f ca="1">SUMIFS(RepF!77:77,RepF!$6:$6,BM$6)</f>
        <v>2102552.4699999997</v>
      </c>
      <c r="BN77" s="60">
        <f t="shared" ca="1" si="99"/>
        <v>3.5359661280727747E-2</v>
      </c>
      <c r="BO77" s="1">
        <f ca="1">SUMIFS(RepP!77:77,RepP!$6:$6,BO$6)</f>
        <v>2030745.9800000002</v>
      </c>
      <c r="BP77" s="1">
        <f ca="1">SUMIFS(RepF!77:77,RepF!$6:$6,BP$6)</f>
        <v>2102552.4699999997</v>
      </c>
      <c r="BQ77" s="60">
        <f t="shared" ca="1" si="100"/>
        <v>3.5359661280727747E-2</v>
      </c>
      <c r="BR77" s="1">
        <f ca="1">SUMIFS(RepP!77:77,RepP!$6:$6,BR$6)</f>
        <v>2030745.9800000002</v>
      </c>
      <c r="BS77" s="1">
        <f ca="1">SUMIFS(RepF!77:77,RepF!$6:$6,BS$6)</f>
        <v>2102552.4699999997</v>
      </c>
      <c r="BT77" s="60">
        <f t="shared" ca="1" si="101"/>
        <v>3.5359661280727747E-2</v>
      </c>
      <c r="BU77" s="1">
        <f ca="1">SUMIFS(RepP!77:77,RepP!$6:$6,BU$6)</f>
        <v>2030745.9800000002</v>
      </c>
      <c r="BV77" s="1">
        <f ca="1">SUMIFS(RepF!77:77,RepF!$6:$6,BV$6)</f>
        <v>2102552.4699999997</v>
      </c>
      <c r="BW77" s="60">
        <f t="shared" ca="1" si="102"/>
        <v>3.5359661280727747E-2</v>
      </c>
      <c r="BX77" s="1">
        <f ca="1">SUMIFS(RepP!77:77,RepP!$6:$6,BX$6)</f>
        <v>2030745.9800000002</v>
      </c>
      <c r="BY77" s="1">
        <f ca="1">SUMIFS(RepF!77:77,RepF!$6:$6,BY$6)</f>
        <v>2102552.4699999997</v>
      </c>
      <c r="BZ77" s="60">
        <f t="shared" ca="1" si="103"/>
        <v>3.5359661280727747E-2</v>
      </c>
    </row>
    <row r="78" spans="9:78" x14ac:dyDescent="0.25">
      <c r="I78" s="22" t="str">
        <f>Items!$E$79</f>
        <v>Кредиторская задолженность по себестоимостным затратам</v>
      </c>
      <c r="J78" s="1" t="str">
        <f>Items!F90</f>
        <v>Монтаж окон</v>
      </c>
      <c r="Q78" s="15">
        <f>SUMIFS(RepP!78:78,RepP!$6:$6,Q$6)</f>
        <v>0</v>
      </c>
      <c r="R78" s="15">
        <f>SUMIFS(RepF!78:78,RepF!$6:$6,R$6)</f>
        <v>0</v>
      </c>
      <c r="S78" s="69">
        <f t="shared" si="84"/>
        <v>0</v>
      </c>
      <c r="V78" s="1">
        <f>SUMIFS(RepP!78:78,RepP!$6:$6,V$6)</f>
        <v>0</v>
      </c>
      <c r="W78" s="1">
        <f>SUMIFS(RepF!78:78,RepF!$6:$6,W$6)</f>
        <v>0</v>
      </c>
      <c r="X78" s="60">
        <f t="shared" si="85"/>
        <v>0</v>
      </c>
      <c r="Y78" s="46">
        <f ca="1">SUMIFS(RepP!78:78,RepP!$6:$6,Y$6)</f>
        <v>0</v>
      </c>
      <c r="Z78" s="1">
        <f ca="1">SUMIFS(RepF!78:78,RepF!$6:$6,Z$6)</f>
        <v>0</v>
      </c>
      <c r="AA78" s="60">
        <f t="shared" ca="1" si="86"/>
        <v>0</v>
      </c>
      <c r="AB78" s="1">
        <f ca="1">SUMIFS(RepP!78:78,RepP!$6:$6,AB$6)</f>
        <v>0</v>
      </c>
      <c r="AC78" s="1">
        <f ca="1">SUMIFS(RepF!78:78,RepF!$6:$6,AC$6)</f>
        <v>0</v>
      </c>
      <c r="AD78" s="60">
        <f t="shared" ca="1" si="87"/>
        <v>0</v>
      </c>
      <c r="AE78" s="1">
        <f ca="1">SUMIFS(RepP!78:78,RepP!$6:$6,AE$6)</f>
        <v>0</v>
      </c>
      <c r="AF78" s="1">
        <f ca="1">SUMIFS(RepF!78:78,RepF!$6:$6,AF$6)</f>
        <v>0</v>
      </c>
      <c r="AG78" s="60">
        <f t="shared" ca="1" si="88"/>
        <v>0</v>
      </c>
      <c r="AH78" s="1">
        <f ca="1">SUMIFS(RepP!78:78,RepP!$6:$6,AH$6)</f>
        <v>0</v>
      </c>
      <c r="AI78" s="1">
        <f ca="1">SUMIFS(RepF!78:78,RepF!$6:$6,AI$6)</f>
        <v>0</v>
      </c>
      <c r="AJ78" s="60">
        <f t="shared" ca="1" si="89"/>
        <v>0</v>
      </c>
      <c r="AK78" s="1">
        <f ca="1">SUMIFS(RepP!78:78,RepP!$6:$6,AK$6)</f>
        <v>0</v>
      </c>
      <c r="AL78" s="1">
        <f ca="1">SUMIFS(RepF!78:78,RepF!$6:$6,AL$6)</f>
        <v>0</v>
      </c>
      <c r="AM78" s="60">
        <f t="shared" ca="1" si="90"/>
        <v>0</v>
      </c>
      <c r="AN78" s="1">
        <f ca="1">SUMIFS(RepP!78:78,RepP!$6:$6,AN$6)</f>
        <v>0</v>
      </c>
      <c r="AO78" s="1">
        <f ca="1">SUMIFS(RepF!78:78,RepF!$6:$6,AO$6)</f>
        <v>0</v>
      </c>
      <c r="AP78" s="60">
        <f t="shared" ca="1" si="91"/>
        <v>0</v>
      </c>
      <c r="AQ78" s="1">
        <f ca="1">SUMIFS(RepP!78:78,RepP!$6:$6,AQ$6)</f>
        <v>46650</v>
      </c>
      <c r="AR78" s="1">
        <f ca="1">SUMIFS(RepF!78:78,RepF!$6:$6,AR$6)</f>
        <v>0</v>
      </c>
      <c r="AS78" s="60">
        <f t="shared" ca="1" si="92"/>
        <v>-1</v>
      </c>
      <c r="AT78" s="1">
        <f ca="1">SUMIFS(RepP!78:78,RepP!$6:$6,AT$6)</f>
        <v>46650</v>
      </c>
      <c r="AU78" s="1">
        <f ca="1">SUMIFS(RepF!78:78,RepF!$6:$6,AU$6)</f>
        <v>50150</v>
      </c>
      <c r="AV78" s="60">
        <f t="shared" ca="1" si="93"/>
        <v>7.5026795284030015E-2</v>
      </c>
      <c r="AW78" s="1">
        <f ca="1">SUMIFS(RepP!78:78,RepP!$6:$6,AW$6)</f>
        <v>46650</v>
      </c>
      <c r="AX78" s="1">
        <f ca="1">SUMIFS(RepF!78:78,RepF!$6:$6,AX$6)</f>
        <v>50150</v>
      </c>
      <c r="AY78" s="60">
        <f t="shared" ca="1" si="94"/>
        <v>7.5026795284030015E-2</v>
      </c>
      <c r="AZ78" s="1">
        <f ca="1">SUMIFS(RepP!78:78,RepP!$6:$6,AZ$6)</f>
        <v>46650</v>
      </c>
      <c r="BA78" s="1">
        <f ca="1">SUMIFS(RepF!78:78,RepF!$6:$6,BA$6)</f>
        <v>50150</v>
      </c>
      <c r="BB78" s="60">
        <f t="shared" ca="1" si="95"/>
        <v>7.5026795284030015E-2</v>
      </c>
      <c r="BC78" s="1">
        <f ca="1">SUMIFS(RepP!78:78,RepP!$6:$6,BC$6)</f>
        <v>46650</v>
      </c>
      <c r="BD78" s="1">
        <f ca="1">SUMIFS(RepF!78:78,RepF!$6:$6,BD$6)</f>
        <v>50150</v>
      </c>
      <c r="BE78" s="60">
        <f t="shared" ca="1" si="96"/>
        <v>7.5026795284030015E-2</v>
      </c>
      <c r="BF78" s="1">
        <f ca="1">SUMIFS(RepP!78:78,RepP!$6:$6,BF$6)</f>
        <v>91850</v>
      </c>
      <c r="BG78" s="1">
        <f ca="1">SUMIFS(RepF!78:78,RepF!$6:$6,BG$6)</f>
        <v>50150</v>
      </c>
      <c r="BH78" s="60">
        <f t="shared" ca="1" si="97"/>
        <v>-0.45400108873162764</v>
      </c>
      <c r="BI78" s="1">
        <f ca="1">SUMIFS(RepP!78:78,RepP!$6:$6,BI$6)</f>
        <v>91850</v>
      </c>
      <c r="BJ78" s="1">
        <f ca="1">SUMIFS(RepF!78:78,RepF!$6:$6,BJ$6)</f>
        <v>106550</v>
      </c>
      <c r="BK78" s="60">
        <f t="shared" ca="1" si="98"/>
        <v>0.16004354926510614</v>
      </c>
      <c r="BL78" s="1">
        <f ca="1">SUMIFS(RepP!78:78,RepP!$6:$6,BL$6)</f>
        <v>91850</v>
      </c>
      <c r="BM78" s="1">
        <f ca="1">SUMIFS(RepF!78:78,RepF!$6:$6,BM$6)</f>
        <v>106550</v>
      </c>
      <c r="BN78" s="60">
        <f t="shared" ca="1" si="99"/>
        <v>0.16004354926510614</v>
      </c>
      <c r="BO78" s="1">
        <f ca="1">SUMIFS(RepP!78:78,RepP!$6:$6,BO$6)</f>
        <v>91850</v>
      </c>
      <c r="BP78" s="1">
        <f ca="1">SUMIFS(RepF!78:78,RepF!$6:$6,BP$6)</f>
        <v>106550</v>
      </c>
      <c r="BQ78" s="60">
        <f t="shared" ca="1" si="100"/>
        <v>0.16004354926510614</v>
      </c>
      <c r="BR78" s="1">
        <f ca="1">SUMIFS(RepP!78:78,RepP!$6:$6,BR$6)</f>
        <v>91850</v>
      </c>
      <c r="BS78" s="1">
        <f ca="1">SUMIFS(RepF!78:78,RepF!$6:$6,BS$6)</f>
        <v>106550</v>
      </c>
      <c r="BT78" s="60">
        <f t="shared" ca="1" si="101"/>
        <v>0.16004354926510614</v>
      </c>
      <c r="BU78" s="1">
        <f ca="1">SUMIFS(RepP!78:78,RepP!$6:$6,BU$6)</f>
        <v>91850</v>
      </c>
      <c r="BV78" s="1">
        <f ca="1">SUMIFS(RepF!78:78,RepF!$6:$6,BV$6)</f>
        <v>106550</v>
      </c>
      <c r="BW78" s="60">
        <f t="shared" ca="1" si="102"/>
        <v>0.16004354926510614</v>
      </c>
      <c r="BX78" s="1">
        <f ca="1">SUMIFS(RepP!78:78,RepP!$6:$6,BX$6)</f>
        <v>91850</v>
      </c>
      <c r="BY78" s="1">
        <f ca="1">SUMIFS(RepF!78:78,RepF!$6:$6,BY$6)</f>
        <v>106550</v>
      </c>
      <c r="BZ78" s="60">
        <f t="shared" ca="1" si="103"/>
        <v>0.16004354926510614</v>
      </c>
    </row>
    <row r="79" spans="9:78" x14ac:dyDescent="0.25">
      <c r="I79" s="22" t="str">
        <f>Items!$E$79</f>
        <v>Кредиторская задолженность по себестоимостным затратам</v>
      </c>
      <c r="J79" s="1" t="str">
        <f>Items!F91</f>
        <v>Монтаж Фасада</v>
      </c>
      <c r="Q79" s="15">
        <f>SUMIFS(RepP!79:79,RepP!$6:$6,Q$6)</f>
        <v>0</v>
      </c>
      <c r="R79" s="15">
        <f>SUMIFS(RepF!79:79,RepF!$6:$6,R$6)</f>
        <v>0</v>
      </c>
      <c r="S79" s="69">
        <f t="shared" si="84"/>
        <v>0</v>
      </c>
      <c r="V79" s="1">
        <f>SUMIFS(RepP!79:79,RepP!$6:$6,V$6)</f>
        <v>0</v>
      </c>
      <c r="W79" s="1">
        <f>SUMIFS(RepF!79:79,RepF!$6:$6,W$6)</f>
        <v>0</v>
      </c>
      <c r="X79" s="60">
        <f t="shared" si="85"/>
        <v>0</v>
      </c>
      <c r="Y79" s="46">
        <f ca="1">SUMIFS(RepP!79:79,RepP!$6:$6,Y$6)</f>
        <v>0</v>
      </c>
      <c r="Z79" s="1">
        <f ca="1">SUMIFS(RepF!79:79,RepF!$6:$6,Z$6)</f>
        <v>0</v>
      </c>
      <c r="AA79" s="60">
        <f t="shared" ca="1" si="86"/>
        <v>0</v>
      </c>
      <c r="AB79" s="1">
        <f ca="1">SUMIFS(RepP!79:79,RepP!$6:$6,AB$6)</f>
        <v>0</v>
      </c>
      <c r="AC79" s="1">
        <f ca="1">SUMIFS(RepF!79:79,RepF!$6:$6,AC$6)</f>
        <v>0</v>
      </c>
      <c r="AD79" s="60">
        <f t="shared" ca="1" si="87"/>
        <v>0</v>
      </c>
      <c r="AE79" s="1">
        <f ca="1">SUMIFS(RepP!79:79,RepP!$6:$6,AE$6)</f>
        <v>0</v>
      </c>
      <c r="AF79" s="1">
        <f ca="1">SUMIFS(RepF!79:79,RepF!$6:$6,AF$6)</f>
        <v>0</v>
      </c>
      <c r="AG79" s="60">
        <f t="shared" ca="1" si="88"/>
        <v>0</v>
      </c>
      <c r="AH79" s="1">
        <f ca="1">SUMIFS(RepP!79:79,RepP!$6:$6,AH$6)</f>
        <v>0</v>
      </c>
      <c r="AI79" s="1">
        <f ca="1">SUMIFS(RepF!79:79,RepF!$6:$6,AI$6)</f>
        <v>0</v>
      </c>
      <c r="AJ79" s="60">
        <f t="shared" ca="1" si="89"/>
        <v>0</v>
      </c>
      <c r="AK79" s="1">
        <f ca="1">SUMIFS(RepP!79:79,RepP!$6:$6,AK$6)</f>
        <v>0</v>
      </c>
      <c r="AL79" s="1">
        <f ca="1">SUMIFS(RepF!79:79,RepF!$6:$6,AL$6)</f>
        <v>0</v>
      </c>
      <c r="AM79" s="60">
        <f t="shared" ca="1" si="90"/>
        <v>0</v>
      </c>
      <c r="AN79" s="1">
        <f ca="1">SUMIFS(RepP!79:79,RepP!$6:$6,AN$6)</f>
        <v>0</v>
      </c>
      <c r="AO79" s="1">
        <f ca="1">SUMIFS(RepF!79:79,RepF!$6:$6,AO$6)</f>
        <v>0</v>
      </c>
      <c r="AP79" s="60">
        <f t="shared" ca="1" si="91"/>
        <v>0</v>
      </c>
      <c r="AQ79" s="1">
        <f ca="1">SUMIFS(RepP!79:79,RepP!$6:$6,AQ$6)</f>
        <v>394039.95</v>
      </c>
      <c r="AR79" s="1">
        <f ca="1">SUMIFS(RepF!79:79,RepF!$6:$6,AR$6)</f>
        <v>41350</v>
      </c>
      <c r="AS79" s="60">
        <f t="shared" ca="1" si="92"/>
        <v>-0.89506140176903382</v>
      </c>
      <c r="AT79" s="1">
        <f ca="1">SUMIFS(RepP!79:79,RepP!$6:$6,AT$6)</f>
        <v>829639.67999999993</v>
      </c>
      <c r="AU79" s="1">
        <f ca="1">SUMIFS(RepF!79:79,RepF!$6:$6,AU$6)</f>
        <v>644260.80000000005</v>
      </c>
      <c r="AV79" s="60">
        <f t="shared" ca="1" si="93"/>
        <v>-0.22344505026567665</v>
      </c>
      <c r="AW79" s="1">
        <f ca="1">SUMIFS(RepP!79:79,RepP!$6:$6,AW$6)</f>
        <v>943693.67999999993</v>
      </c>
      <c r="AX79" s="1">
        <f ca="1">SUMIFS(RepF!79:79,RepF!$6:$6,AX$6)</f>
        <v>899493.74</v>
      </c>
      <c r="AY79" s="60">
        <f t="shared" ca="1" si="94"/>
        <v>-4.6837168603269599E-2</v>
      </c>
      <c r="AZ79" s="1">
        <f ca="1">SUMIFS(RepP!79:79,RepP!$6:$6,AZ$6)</f>
        <v>943693.67999999993</v>
      </c>
      <c r="BA79" s="1">
        <f ca="1">SUMIFS(RepF!79:79,RepF!$6:$6,BA$6)</f>
        <v>952565.74</v>
      </c>
      <c r="BB79" s="60">
        <f t="shared" ca="1" si="95"/>
        <v>9.401419324965762E-3</v>
      </c>
      <c r="BC79" s="1">
        <f ca="1">SUMIFS(RepP!79:79,RepP!$6:$6,BC$6)</f>
        <v>943693.67999999993</v>
      </c>
      <c r="BD79" s="1">
        <f ca="1">SUMIFS(RepF!79:79,RepF!$6:$6,BD$6)</f>
        <v>952565.74</v>
      </c>
      <c r="BE79" s="60">
        <f t="shared" ca="1" si="96"/>
        <v>9.401419324965762E-3</v>
      </c>
      <c r="BF79" s="1">
        <f ca="1">SUMIFS(RepP!79:79,RepP!$6:$6,BF$6)</f>
        <v>943693.67999999993</v>
      </c>
      <c r="BG79" s="1">
        <f ca="1">SUMIFS(RepF!79:79,RepF!$6:$6,BG$6)</f>
        <v>952565.74</v>
      </c>
      <c r="BH79" s="60">
        <f t="shared" ca="1" si="97"/>
        <v>9.401419324965762E-3</v>
      </c>
      <c r="BI79" s="1">
        <f ca="1">SUMIFS(RepP!79:79,RepP!$6:$6,BI$6)</f>
        <v>1573886.68</v>
      </c>
      <c r="BJ79" s="1">
        <f ca="1">SUMIFS(RepF!79:79,RepF!$6:$6,BJ$6)</f>
        <v>1255621.74</v>
      </c>
      <c r="BK79" s="60">
        <f t="shared" ca="1" si="98"/>
        <v>-0.2022159181117156</v>
      </c>
      <c r="BL79" s="1">
        <f ca="1">SUMIFS(RepP!79:79,RepP!$6:$6,BL$6)</f>
        <v>1573886.68</v>
      </c>
      <c r="BM79" s="1">
        <f ca="1">SUMIFS(RepF!79:79,RepF!$6:$6,BM$6)</f>
        <v>1466698.74</v>
      </c>
      <c r="BN79" s="60">
        <f t="shared" ca="1" si="99"/>
        <v>-6.8103975567033806E-2</v>
      </c>
      <c r="BO79" s="1">
        <f ca="1">SUMIFS(RepP!79:79,RepP!$6:$6,BO$6)</f>
        <v>1573886.68</v>
      </c>
      <c r="BP79" s="1">
        <f ca="1">SUMIFS(RepF!79:79,RepF!$6:$6,BP$6)</f>
        <v>1466698.74</v>
      </c>
      <c r="BQ79" s="60">
        <f t="shared" ca="1" si="100"/>
        <v>-6.8103975567033806E-2</v>
      </c>
      <c r="BR79" s="1">
        <f ca="1">SUMIFS(RepP!79:79,RepP!$6:$6,BR$6)</f>
        <v>1573886.68</v>
      </c>
      <c r="BS79" s="1">
        <f ca="1">SUMIFS(RepF!79:79,RepF!$6:$6,BS$6)</f>
        <v>1466698.74</v>
      </c>
      <c r="BT79" s="60">
        <f t="shared" ca="1" si="101"/>
        <v>-6.8103975567033806E-2</v>
      </c>
      <c r="BU79" s="1">
        <f ca="1">SUMIFS(RepP!79:79,RepP!$6:$6,BU$6)</f>
        <v>1573886.68</v>
      </c>
      <c r="BV79" s="1">
        <f ca="1">SUMIFS(RepF!79:79,RepF!$6:$6,BV$6)</f>
        <v>1466698.74</v>
      </c>
      <c r="BW79" s="60">
        <f t="shared" ca="1" si="102"/>
        <v>-6.8103975567033806E-2</v>
      </c>
      <c r="BX79" s="1">
        <f ca="1">SUMIFS(RepP!79:79,RepP!$6:$6,BX$6)</f>
        <v>1573886.68</v>
      </c>
      <c r="BY79" s="1">
        <f ca="1">SUMIFS(RepF!79:79,RepF!$6:$6,BY$6)</f>
        <v>1466698.74</v>
      </c>
      <c r="BZ79" s="60">
        <f t="shared" ca="1" si="103"/>
        <v>-6.8103975567033806E-2</v>
      </c>
    </row>
    <row r="80" spans="9:78" x14ac:dyDescent="0.25">
      <c r="I80" s="22" t="str">
        <f>Items!$E$79</f>
        <v>Кредиторская задолженность по себестоимостным затратам</v>
      </c>
      <c r="J80" s="1" t="str">
        <f>Items!F92</f>
        <v>Монтаж Благоустройства</v>
      </c>
      <c r="Q80" s="15">
        <f>SUMIFS(RepP!80:80,RepP!$6:$6,Q$6)</f>
        <v>0</v>
      </c>
      <c r="R80" s="15">
        <f>SUMIFS(RepF!80:80,RepF!$6:$6,R$6)</f>
        <v>0</v>
      </c>
      <c r="S80" s="69">
        <f t="shared" si="84"/>
        <v>0</v>
      </c>
      <c r="V80" s="1">
        <f>SUMIFS(RepP!80:80,RepP!$6:$6,V$6)</f>
        <v>0</v>
      </c>
      <c r="W80" s="1">
        <f>SUMIFS(RepF!80:80,RepF!$6:$6,W$6)</f>
        <v>0</v>
      </c>
      <c r="X80" s="60">
        <f t="shared" si="85"/>
        <v>0</v>
      </c>
      <c r="Y80" s="46">
        <f ca="1">SUMIFS(RepP!80:80,RepP!$6:$6,Y$6)</f>
        <v>0</v>
      </c>
      <c r="Z80" s="1">
        <f ca="1">SUMIFS(RepF!80:80,RepF!$6:$6,Z$6)</f>
        <v>0</v>
      </c>
      <c r="AA80" s="60">
        <f t="shared" ca="1" si="86"/>
        <v>0</v>
      </c>
      <c r="AB80" s="1">
        <f ca="1">SUMIFS(RepP!80:80,RepP!$6:$6,AB$6)</f>
        <v>0</v>
      </c>
      <c r="AC80" s="1">
        <f ca="1">SUMIFS(RepF!80:80,RepF!$6:$6,AC$6)</f>
        <v>0</v>
      </c>
      <c r="AD80" s="60">
        <f t="shared" ca="1" si="87"/>
        <v>0</v>
      </c>
      <c r="AE80" s="1">
        <f ca="1">SUMIFS(RepP!80:80,RepP!$6:$6,AE$6)</f>
        <v>0</v>
      </c>
      <c r="AF80" s="1">
        <f ca="1">SUMIFS(RepF!80:80,RepF!$6:$6,AF$6)</f>
        <v>0</v>
      </c>
      <c r="AG80" s="60">
        <f t="shared" ca="1" si="88"/>
        <v>0</v>
      </c>
      <c r="AH80" s="1">
        <f ca="1">SUMIFS(RepP!80:80,RepP!$6:$6,AH$6)</f>
        <v>0</v>
      </c>
      <c r="AI80" s="1">
        <f ca="1">SUMIFS(RepF!80:80,RepF!$6:$6,AI$6)</f>
        <v>0</v>
      </c>
      <c r="AJ80" s="60">
        <f t="shared" ca="1" si="89"/>
        <v>0</v>
      </c>
      <c r="AK80" s="1">
        <f ca="1">SUMIFS(RepP!80:80,RepP!$6:$6,AK$6)</f>
        <v>0</v>
      </c>
      <c r="AL80" s="1">
        <f ca="1">SUMIFS(RepF!80:80,RepF!$6:$6,AL$6)</f>
        <v>0</v>
      </c>
      <c r="AM80" s="60">
        <f t="shared" ca="1" si="90"/>
        <v>0</v>
      </c>
      <c r="AN80" s="1">
        <f ca="1">SUMIFS(RepP!80:80,RepP!$6:$6,AN$6)</f>
        <v>0</v>
      </c>
      <c r="AO80" s="1">
        <f ca="1">SUMIFS(RepF!80:80,RepF!$6:$6,AO$6)</f>
        <v>0</v>
      </c>
      <c r="AP80" s="60">
        <f t="shared" ca="1" si="91"/>
        <v>0</v>
      </c>
      <c r="AQ80" s="1">
        <f ca="1">SUMIFS(RepP!80:80,RepP!$6:$6,AQ$6)</f>
        <v>0</v>
      </c>
      <c r="AR80" s="1">
        <f ca="1">SUMIFS(RepF!80:80,RepF!$6:$6,AR$6)</f>
        <v>0</v>
      </c>
      <c r="AS80" s="60">
        <f t="shared" ca="1" si="92"/>
        <v>0</v>
      </c>
      <c r="AT80" s="1">
        <f ca="1">SUMIFS(RepP!80:80,RepP!$6:$6,AT$6)</f>
        <v>0</v>
      </c>
      <c r="AU80" s="1">
        <f ca="1">SUMIFS(RepF!80:80,RepF!$6:$6,AU$6)</f>
        <v>0</v>
      </c>
      <c r="AV80" s="60">
        <f t="shared" ca="1" si="93"/>
        <v>0</v>
      </c>
      <c r="AW80" s="1">
        <f ca="1">SUMIFS(RepP!80:80,RepP!$6:$6,AW$6)</f>
        <v>0</v>
      </c>
      <c r="AX80" s="1">
        <f ca="1">SUMIFS(RepF!80:80,RepF!$6:$6,AX$6)</f>
        <v>0</v>
      </c>
      <c r="AY80" s="60">
        <f t="shared" ca="1" si="94"/>
        <v>0</v>
      </c>
      <c r="AZ80" s="1">
        <f ca="1">SUMIFS(RepP!80:80,RepP!$6:$6,AZ$6)</f>
        <v>0</v>
      </c>
      <c r="BA80" s="1">
        <f ca="1">SUMIFS(RepF!80:80,RepF!$6:$6,BA$6)</f>
        <v>0</v>
      </c>
      <c r="BB80" s="60">
        <f t="shared" ca="1" si="95"/>
        <v>0</v>
      </c>
      <c r="BC80" s="1">
        <f ca="1">SUMIFS(RepP!80:80,RepP!$6:$6,BC$6)</f>
        <v>26026</v>
      </c>
      <c r="BD80" s="1">
        <f ca="1">SUMIFS(RepF!80:80,RepF!$6:$6,BD$6)</f>
        <v>0</v>
      </c>
      <c r="BE80" s="60">
        <f t="shared" ca="1" si="96"/>
        <v>-1</v>
      </c>
      <c r="BF80" s="1">
        <f ca="1">SUMIFS(RepP!80:80,RepP!$6:$6,BF$6)</f>
        <v>26026</v>
      </c>
      <c r="BG80" s="1">
        <f ca="1">SUMIFS(RepF!80:80,RepF!$6:$6,BG$6)</f>
        <v>17108</v>
      </c>
      <c r="BH80" s="60">
        <f t="shared" ca="1" si="97"/>
        <v>-0.34265734265734266</v>
      </c>
      <c r="BI80" s="1">
        <f ca="1">SUMIFS(RepP!80:80,RepP!$6:$6,BI$6)</f>
        <v>226354</v>
      </c>
      <c r="BJ80" s="1">
        <f ca="1">SUMIFS(RepF!80:80,RepF!$6:$6,BJ$6)</f>
        <v>17108</v>
      </c>
      <c r="BK80" s="60">
        <f t="shared" ca="1" si="98"/>
        <v>-0.92441927246702071</v>
      </c>
      <c r="BL80" s="1">
        <f ca="1">SUMIFS(RepP!80:80,RepP!$6:$6,BL$6)</f>
        <v>310994</v>
      </c>
      <c r="BM80" s="1">
        <f ca="1">SUMIFS(RepF!80:80,RepF!$6:$6,BM$6)</f>
        <v>297156</v>
      </c>
      <c r="BN80" s="60">
        <f t="shared" ca="1" si="99"/>
        <v>-4.4496035293285399E-2</v>
      </c>
      <c r="BO80" s="1">
        <f ca="1">SUMIFS(RepP!80:80,RepP!$6:$6,BO$6)</f>
        <v>310994</v>
      </c>
      <c r="BP80" s="1">
        <f ca="1">SUMIFS(RepF!80:80,RepF!$6:$6,BP$6)</f>
        <v>297156</v>
      </c>
      <c r="BQ80" s="60">
        <f t="shared" ca="1" si="100"/>
        <v>-4.4496035293285399E-2</v>
      </c>
      <c r="BR80" s="1">
        <f ca="1">SUMIFS(RepP!80:80,RepP!$6:$6,BR$6)</f>
        <v>310994</v>
      </c>
      <c r="BS80" s="1">
        <f ca="1">SUMIFS(RepF!80:80,RepF!$6:$6,BS$6)</f>
        <v>297156</v>
      </c>
      <c r="BT80" s="60">
        <f t="shared" ca="1" si="101"/>
        <v>-4.4496035293285399E-2</v>
      </c>
      <c r="BU80" s="1">
        <f ca="1">SUMIFS(RepP!80:80,RepP!$6:$6,BU$6)</f>
        <v>310994</v>
      </c>
      <c r="BV80" s="1">
        <f ca="1">SUMIFS(RepF!80:80,RepF!$6:$6,BV$6)</f>
        <v>297156</v>
      </c>
      <c r="BW80" s="60">
        <f t="shared" ca="1" si="102"/>
        <v>-4.4496035293285399E-2</v>
      </c>
      <c r="BX80" s="1">
        <f ca="1">SUMIFS(RepP!80:80,RepP!$6:$6,BX$6)</f>
        <v>310994</v>
      </c>
      <c r="BY80" s="1">
        <f ca="1">SUMIFS(RepF!80:80,RepF!$6:$6,BY$6)</f>
        <v>297156</v>
      </c>
      <c r="BZ80" s="60">
        <f t="shared" ca="1" si="103"/>
        <v>-4.4496035293285399E-2</v>
      </c>
    </row>
    <row r="81" spans="5:78" x14ac:dyDescent="0.25">
      <c r="I81" s="22" t="str">
        <f>Items!$E$79</f>
        <v>Кредиторская задолженность по себестоимостным затратам</v>
      </c>
      <c r="J81" s="1" t="str">
        <f>Items!F93</f>
        <v>Спец техника</v>
      </c>
      <c r="Q81" s="15">
        <f>SUMIFS(RepP!81:81,RepP!$6:$6,Q$6)</f>
        <v>0</v>
      </c>
      <c r="R81" s="15">
        <f>SUMIFS(RepF!81:81,RepF!$6:$6,R$6)</f>
        <v>0</v>
      </c>
      <c r="S81" s="69">
        <f t="shared" si="84"/>
        <v>0</v>
      </c>
      <c r="V81" s="1">
        <f>SUMIFS(RepP!81:81,RepP!$6:$6,V$6)</f>
        <v>0</v>
      </c>
      <c r="W81" s="1">
        <f>SUMIFS(RepF!81:81,RepF!$6:$6,W$6)</f>
        <v>0</v>
      </c>
      <c r="X81" s="60">
        <f t="shared" si="85"/>
        <v>0</v>
      </c>
      <c r="Y81" s="46">
        <f ca="1">SUMIFS(RepP!81:81,RepP!$6:$6,Y$6)</f>
        <v>0</v>
      </c>
      <c r="Z81" s="1">
        <f ca="1">SUMIFS(RepF!81:81,RepF!$6:$6,Z$6)</f>
        <v>0</v>
      </c>
      <c r="AA81" s="60">
        <f t="shared" ca="1" si="86"/>
        <v>0</v>
      </c>
      <c r="AB81" s="1">
        <f ca="1">SUMIFS(RepP!81:81,RepP!$6:$6,AB$6)</f>
        <v>0</v>
      </c>
      <c r="AC81" s="1">
        <f ca="1">SUMIFS(RepF!81:81,RepF!$6:$6,AC$6)</f>
        <v>0</v>
      </c>
      <c r="AD81" s="60">
        <f t="shared" ca="1" si="87"/>
        <v>0</v>
      </c>
      <c r="AE81" s="1">
        <f ca="1">SUMIFS(RepP!81:81,RepP!$6:$6,AE$6)</f>
        <v>28660</v>
      </c>
      <c r="AF81" s="1">
        <f ca="1">SUMIFS(RepF!81:81,RepF!$6:$6,AF$6)</f>
        <v>0</v>
      </c>
      <c r="AG81" s="60">
        <f t="shared" ca="1" si="88"/>
        <v>-1</v>
      </c>
      <c r="AH81" s="1">
        <f ca="1">SUMIFS(RepP!81:81,RepP!$6:$6,AH$6)</f>
        <v>28660</v>
      </c>
      <c r="AI81" s="1">
        <f ca="1">SUMIFS(RepF!81:81,RepF!$6:$6,AI$6)</f>
        <v>29045</v>
      </c>
      <c r="AJ81" s="60">
        <f t="shared" ca="1" si="89"/>
        <v>1.3433356594556873E-2</v>
      </c>
      <c r="AK81" s="1">
        <f ca="1">SUMIFS(RepP!81:81,RepP!$6:$6,AK$6)</f>
        <v>34920</v>
      </c>
      <c r="AL81" s="1">
        <f ca="1">SUMIFS(RepF!81:81,RepF!$6:$6,AL$6)</f>
        <v>29045</v>
      </c>
      <c r="AM81" s="60">
        <f t="shared" ca="1" si="90"/>
        <v>-0.16824169530355099</v>
      </c>
      <c r="AN81" s="1">
        <f ca="1">SUMIFS(RepP!81:81,RepP!$6:$6,AN$6)</f>
        <v>44120</v>
      </c>
      <c r="AO81" s="1">
        <f ca="1">SUMIFS(RepF!81:81,RepF!$6:$6,AO$6)</f>
        <v>45010</v>
      </c>
      <c r="AP81" s="60">
        <f t="shared" ca="1" si="91"/>
        <v>2.0172257479601087E-2</v>
      </c>
      <c r="AQ81" s="1">
        <f ca="1">SUMIFS(RepP!81:81,RepP!$6:$6,AQ$6)</f>
        <v>76020</v>
      </c>
      <c r="AR81" s="1">
        <f ca="1">SUMIFS(RepF!81:81,RepF!$6:$6,AR$6)</f>
        <v>78060</v>
      </c>
      <c r="AS81" s="60">
        <f t="shared" ca="1" si="92"/>
        <v>2.6835043409629045E-2</v>
      </c>
      <c r="AT81" s="1">
        <f ca="1">SUMIFS(RepP!81:81,RepP!$6:$6,AT$6)</f>
        <v>390835.44</v>
      </c>
      <c r="AU81" s="1">
        <f ca="1">SUMIFS(RepF!81:81,RepF!$6:$6,AU$6)</f>
        <v>102106.5</v>
      </c>
      <c r="AV81" s="60">
        <f t="shared" ca="1" si="93"/>
        <v>-0.73874810329380569</v>
      </c>
      <c r="AW81" s="1">
        <f ca="1">SUMIFS(RepP!81:81,RepP!$6:$6,AW$6)</f>
        <v>573325.11</v>
      </c>
      <c r="AX81" s="1">
        <f ca="1">SUMIFS(RepF!81:81,RepF!$6:$6,AX$6)</f>
        <v>425092.75000000006</v>
      </c>
      <c r="AY81" s="60">
        <f t="shared" ca="1" si="94"/>
        <v>-0.25854852232095665</v>
      </c>
      <c r="AZ81" s="1">
        <f ca="1">SUMIFS(RepP!81:81,RepP!$6:$6,AZ$6)</f>
        <v>584625.11</v>
      </c>
      <c r="BA81" s="1">
        <f ca="1">SUMIFS(RepF!81:81,RepF!$6:$6,BA$6)</f>
        <v>566335.25</v>
      </c>
      <c r="BB81" s="60">
        <f t="shared" ca="1" si="95"/>
        <v>-3.1284766403550449E-2</v>
      </c>
      <c r="BC81" s="1">
        <f ca="1">SUMIFS(RepP!81:81,RepP!$6:$6,BC$6)</f>
        <v>633651.91999999993</v>
      </c>
      <c r="BD81" s="1">
        <f ca="1">SUMIFS(RepF!81:81,RepF!$6:$6,BD$6)</f>
        <v>566335.25</v>
      </c>
      <c r="BE81" s="60">
        <f t="shared" ca="1" si="96"/>
        <v>-0.10623603886499694</v>
      </c>
      <c r="BF81" s="1">
        <f ca="1">SUMIFS(RepP!81:81,RepP!$6:$6,BF$6)</f>
        <v>896240.5199999999</v>
      </c>
      <c r="BG81" s="1">
        <f ca="1">SUMIFS(RepF!81:81,RepF!$6:$6,BG$6)</f>
        <v>668199.55000000005</v>
      </c>
      <c r="BH81" s="60">
        <f t="shared" ca="1" si="97"/>
        <v>-0.25444170946432981</v>
      </c>
      <c r="BI81" s="1">
        <f ca="1">SUMIFS(RepP!81:81,RepP!$6:$6,BI$6)</f>
        <v>1016320.5199999999</v>
      </c>
      <c r="BJ81" s="1">
        <f ca="1">SUMIFS(RepF!81:81,RepF!$6:$6,BJ$6)</f>
        <v>900619.16</v>
      </c>
      <c r="BK81" s="60">
        <f t="shared" ca="1" si="98"/>
        <v>-0.11384337689058947</v>
      </c>
      <c r="BL81" s="1">
        <f ca="1">SUMIFS(RepP!81:81,RepP!$6:$6,BL$6)</f>
        <v>1022760.5199999999</v>
      </c>
      <c r="BM81" s="1">
        <f ca="1">SUMIFS(RepF!81:81,RepF!$6:$6,BM$6)</f>
        <v>1014329.03</v>
      </c>
      <c r="BN81" s="60">
        <f t="shared" ca="1" si="99"/>
        <v>-8.2438555606349322E-3</v>
      </c>
      <c r="BO81" s="1">
        <f ca="1">SUMIFS(RepP!81:81,RepP!$6:$6,BO$6)</f>
        <v>1022760.5199999999</v>
      </c>
      <c r="BP81" s="1">
        <f ca="1">SUMIFS(RepF!81:81,RepF!$6:$6,BP$6)</f>
        <v>1014329.03</v>
      </c>
      <c r="BQ81" s="60">
        <f t="shared" ca="1" si="100"/>
        <v>-8.2438555606349322E-3</v>
      </c>
      <c r="BR81" s="1">
        <f ca="1">SUMIFS(RepP!81:81,RepP!$6:$6,BR$6)</f>
        <v>1022760.5199999999</v>
      </c>
      <c r="BS81" s="1">
        <f ca="1">SUMIFS(RepF!81:81,RepF!$6:$6,BS$6)</f>
        <v>1014329.03</v>
      </c>
      <c r="BT81" s="60">
        <f t="shared" ca="1" si="101"/>
        <v>-8.2438555606349322E-3</v>
      </c>
      <c r="BU81" s="1">
        <f ca="1">SUMIFS(RepP!81:81,RepP!$6:$6,BU$6)</f>
        <v>1022760.5199999999</v>
      </c>
      <c r="BV81" s="1">
        <f ca="1">SUMIFS(RepF!81:81,RepF!$6:$6,BV$6)</f>
        <v>1014329.03</v>
      </c>
      <c r="BW81" s="60">
        <f t="shared" ca="1" si="102"/>
        <v>-8.2438555606349322E-3</v>
      </c>
      <c r="BX81" s="1">
        <f ca="1">SUMIFS(RepP!81:81,RepP!$6:$6,BX$6)</f>
        <v>1022760.5199999999</v>
      </c>
      <c r="BY81" s="1">
        <f ca="1">SUMIFS(RepF!81:81,RepF!$6:$6,BY$6)</f>
        <v>1014329.03</v>
      </c>
      <c r="BZ81" s="60">
        <f t="shared" ca="1" si="103"/>
        <v>-8.2438555606349322E-3</v>
      </c>
    </row>
    <row r="82" spans="5:78" x14ac:dyDescent="0.25">
      <c r="I82" s="22" t="str">
        <f>Items!$E$79</f>
        <v>Кредиторская задолженность по себестоимостным затратам</v>
      </c>
      <c r="J82" s="1" t="str">
        <f>Items!F94</f>
        <v>Общая территория (дорога, ливневка, газ, эл-во)</v>
      </c>
      <c r="Q82" s="15">
        <f>SUMIFS(RepP!82:82,RepP!$6:$6,Q$6)</f>
        <v>0</v>
      </c>
      <c r="R82" s="15">
        <f>SUMIFS(RepF!82:82,RepF!$6:$6,R$6)</f>
        <v>0</v>
      </c>
      <c r="S82" s="69">
        <f t="shared" si="84"/>
        <v>0</v>
      </c>
      <c r="V82" s="1">
        <f>SUMIFS(RepP!82:82,RepP!$6:$6,V$6)</f>
        <v>0</v>
      </c>
      <c r="W82" s="1">
        <f>SUMIFS(RepF!82:82,RepF!$6:$6,W$6)</f>
        <v>0</v>
      </c>
      <c r="X82" s="60">
        <f t="shared" si="85"/>
        <v>0</v>
      </c>
      <c r="Y82" s="46">
        <f ca="1">SUMIFS(RepP!82:82,RepP!$6:$6,Y$6)</f>
        <v>0</v>
      </c>
      <c r="Z82" s="1">
        <f ca="1">SUMIFS(RepF!82:82,RepF!$6:$6,Z$6)</f>
        <v>0</v>
      </c>
      <c r="AA82" s="60">
        <f t="shared" ca="1" si="86"/>
        <v>0</v>
      </c>
      <c r="AB82" s="1">
        <f ca="1">SUMIFS(RepP!82:82,RepP!$6:$6,AB$6)</f>
        <v>0</v>
      </c>
      <c r="AC82" s="1">
        <f ca="1">SUMIFS(RepF!82:82,RepF!$6:$6,AC$6)</f>
        <v>0</v>
      </c>
      <c r="AD82" s="60">
        <f t="shared" ca="1" si="87"/>
        <v>0</v>
      </c>
      <c r="AE82" s="1">
        <f ca="1">SUMIFS(RepP!82:82,RepP!$6:$6,AE$6)</f>
        <v>0</v>
      </c>
      <c r="AF82" s="1">
        <f ca="1">SUMIFS(RepF!82:82,RepF!$6:$6,AF$6)</f>
        <v>0</v>
      </c>
      <c r="AG82" s="60">
        <f t="shared" ca="1" si="88"/>
        <v>0</v>
      </c>
      <c r="AH82" s="1">
        <f ca="1">SUMIFS(RepP!82:82,RepP!$6:$6,AH$6)</f>
        <v>0</v>
      </c>
      <c r="AI82" s="1">
        <f ca="1">SUMIFS(RepF!82:82,RepF!$6:$6,AI$6)</f>
        <v>0</v>
      </c>
      <c r="AJ82" s="60">
        <f t="shared" ca="1" si="89"/>
        <v>0</v>
      </c>
      <c r="AK82" s="1">
        <f ca="1">SUMIFS(RepP!82:82,RepP!$6:$6,AK$6)</f>
        <v>0</v>
      </c>
      <c r="AL82" s="1">
        <f ca="1">SUMIFS(RepF!82:82,RepF!$6:$6,AL$6)</f>
        <v>0</v>
      </c>
      <c r="AM82" s="60">
        <f t="shared" ca="1" si="90"/>
        <v>0</v>
      </c>
      <c r="AN82" s="1">
        <f ca="1">SUMIFS(RepP!82:82,RepP!$6:$6,AN$6)</f>
        <v>0</v>
      </c>
      <c r="AO82" s="1">
        <f ca="1">SUMIFS(RepF!82:82,RepF!$6:$6,AO$6)</f>
        <v>0</v>
      </c>
      <c r="AP82" s="60">
        <f t="shared" ca="1" si="91"/>
        <v>0</v>
      </c>
      <c r="AQ82" s="1">
        <f ca="1">SUMIFS(RepP!82:82,RepP!$6:$6,AQ$6)</f>
        <v>0</v>
      </c>
      <c r="AR82" s="1">
        <f ca="1">SUMIFS(RepF!82:82,RepF!$6:$6,AR$6)</f>
        <v>0</v>
      </c>
      <c r="AS82" s="60">
        <f t="shared" ca="1" si="92"/>
        <v>0</v>
      </c>
      <c r="AT82" s="1">
        <f ca="1">SUMIFS(RepP!82:82,RepP!$6:$6,AT$6)</f>
        <v>0</v>
      </c>
      <c r="AU82" s="1">
        <f ca="1">SUMIFS(RepF!82:82,RepF!$6:$6,AU$6)</f>
        <v>0</v>
      </c>
      <c r="AV82" s="60">
        <f t="shared" ca="1" si="93"/>
        <v>0</v>
      </c>
      <c r="AW82" s="1">
        <f ca="1">SUMIFS(RepP!82:82,RepP!$6:$6,AW$6)</f>
        <v>13570</v>
      </c>
      <c r="AX82" s="1">
        <f ca="1">SUMIFS(RepF!82:82,RepF!$6:$6,AX$6)</f>
        <v>14307.5</v>
      </c>
      <c r="AY82" s="60">
        <f t="shared" ca="1" si="94"/>
        <v>5.434782608695652E-2</v>
      </c>
      <c r="AZ82" s="1">
        <f ca="1">SUMIFS(RepP!82:82,RepP!$6:$6,AZ$6)</f>
        <v>13570</v>
      </c>
      <c r="BA82" s="1">
        <f ca="1">SUMIFS(RepF!82:82,RepF!$6:$6,BA$6)</f>
        <v>14307.5</v>
      </c>
      <c r="BB82" s="60">
        <f t="shared" ca="1" si="95"/>
        <v>5.434782608695652E-2</v>
      </c>
      <c r="BC82" s="1">
        <f ca="1">SUMIFS(RepP!82:82,RepP!$6:$6,BC$6)</f>
        <v>13570</v>
      </c>
      <c r="BD82" s="1">
        <f ca="1">SUMIFS(RepF!82:82,RepF!$6:$6,BD$6)</f>
        <v>14307.5</v>
      </c>
      <c r="BE82" s="60">
        <f t="shared" ca="1" si="96"/>
        <v>5.434782608695652E-2</v>
      </c>
      <c r="BF82" s="1">
        <f ca="1">SUMIFS(RepP!82:82,RepP!$6:$6,BF$6)</f>
        <v>13570</v>
      </c>
      <c r="BG82" s="1">
        <f ca="1">SUMIFS(RepF!82:82,RepF!$6:$6,BG$6)</f>
        <v>14307.5</v>
      </c>
      <c r="BH82" s="60">
        <f t="shared" ca="1" si="97"/>
        <v>5.434782608695652E-2</v>
      </c>
      <c r="BI82" s="1">
        <f ca="1">SUMIFS(RepP!82:82,RepP!$6:$6,BI$6)</f>
        <v>13570</v>
      </c>
      <c r="BJ82" s="1">
        <f ca="1">SUMIFS(RepF!82:82,RepF!$6:$6,BJ$6)</f>
        <v>14307.5</v>
      </c>
      <c r="BK82" s="60">
        <f t="shared" ca="1" si="98"/>
        <v>5.434782608695652E-2</v>
      </c>
      <c r="BL82" s="1">
        <f ca="1">SUMIFS(RepP!82:82,RepP!$6:$6,BL$6)</f>
        <v>13570</v>
      </c>
      <c r="BM82" s="1">
        <f ca="1">SUMIFS(RepF!82:82,RepF!$6:$6,BM$6)</f>
        <v>14307.5</v>
      </c>
      <c r="BN82" s="60">
        <f t="shared" ca="1" si="99"/>
        <v>5.434782608695652E-2</v>
      </c>
      <c r="BO82" s="1">
        <f ca="1">SUMIFS(RepP!82:82,RepP!$6:$6,BO$6)</f>
        <v>13570</v>
      </c>
      <c r="BP82" s="1">
        <f ca="1">SUMIFS(RepF!82:82,RepF!$6:$6,BP$6)</f>
        <v>14307.5</v>
      </c>
      <c r="BQ82" s="60">
        <f t="shared" ca="1" si="100"/>
        <v>5.434782608695652E-2</v>
      </c>
      <c r="BR82" s="1">
        <f ca="1">SUMIFS(RepP!82:82,RepP!$6:$6,BR$6)</f>
        <v>13570</v>
      </c>
      <c r="BS82" s="1">
        <f ca="1">SUMIFS(RepF!82:82,RepF!$6:$6,BS$6)</f>
        <v>14307.5</v>
      </c>
      <c r="BT82" s="60">
        <f t="shared" ca="1" si="101"/>
        <v>5.434782608695652E-2</v>
      </c>
      <c r="BU82" s="1">
        <f ca="1">SUMIFS(RepP!82:82,RepP!$6:$6,BU$6)</f>
        <v>13570</v>
      </c>
      <c r="BV82" s="1">
        <f ca="1">SUMIFS(RepF!82:82,RepF!$6:$6,BV$6)</f>
        <v>14307.5</v>
      </c>
      <c r="BW82" s="60">
        <f t="shared" ca="1" si="102"/>
        <v>5.434782608695652E-2</v>
      </c>
      <c r="BX82" s="1">
        <f ca="1">SUMIFS(RepP!82:82,RepP!$6:$6,BX$6)</f>
        <v>13570</v>
      </c>
      <c r="BY82" s="1">
        <f ca="1">SUMIFS(RepF!82:82,RepF!$6:$6,BY$6)</f>
        <v>14307.5</v>
      </c>
      <c r="BZ82" s="60">
        <f t="shared" ca="1" si="103"/>
        <v>5.434782608695652E-2</v>
      </c>
    </row>
    <row r="83" spans="5:78" x14ac:dyDescent="0.25">
      <c r="I83" s="22" t="str">
        <f>Items!$E$79</f>
        <v>Кредиторская задолженность по себестоимостным затратам</v>
      </c>
      <c r="J83" s="1" t="str">
        <f>Items!F95</f>
        <v>Резерв-1</v>
      </c>
      <c r="Q83" s="15">
        <f>SUMIFS(RepP!83:83,RepP!$6:$6,Q$6)</f>
        <v>0</v>
      </c>
      <c r="R83" s="15">
        <f>SUMIFS(RepF!83:83,RepF!$6:$6,R$6)</f>
        <v>0</v>
      </c>
      <c r="S83" s="69">
        <f t="shared" si="84"/>
        <v>0</v>
      </c>
      <c r="V83" s="1">
        <f>SUMIFS(RepP!83:83,RepP!$6:$6,V$6)</f>
        <v>0</v>
      </c>
      <c r="W83" s="1">
        <f>SUMIFS(RepF!83:83,RepF!$6:$6,W$6)</f>
        <v>0</v>
      </c>
      <c r="X83" s="60">
        <f t="shared" si="85"/>
        <v>0</v>
      </c>
      <c r="Y83" s="46">
        <f ca="1">SUMIFS(RepP!83:83,RepP!$6:$6,Y$6)</f>
        <v>0</v>
      </c>
      <c r="Z83" s="1">
        <f ca="1">SUMIFS(RepF!83:83,RepF!$6:$6,Z$6)</f>
        <v>0</v>
      </c>
      <c r="AA83" s="60">
        <f t="shared" ca="1" si="86"/>
        <v>0</v>
      </c>
      <c r="AB83" s="1">
        <f ca="1">SUMIFS(RepP!83:83,RepP!$6:$6,AB$6)</f>
        <v>0</v>
      </c>
      <c r="AC83" s="1">
        <f ca="1">SUMIFS(RepF!83:83,RepF!$6:$6,AC$6)</f>
        <v>0</v>
      </c>
      <c r="AD83" s="60">
        <f t="shared" ca="1" si="87"/>
        <v>0</v>
      </c>
      <c r="AE83" s="1">
        <f ca="1">SUMIFS(RepP!83:83,RepP!$6:$6,AE$6)</f>
        <v>0</v>
      </c>
      <c r="AF83" s="1">
        <f ca="1">SUMIFS(RepF!83:83,RepF!$6:$6,AF$6)</f>
        <v>0</v>
      </c>
      <c r="AG83" s="60">
        <f t="shared" ca="1" si="88"/>
        <v>0</v>
      </c>
      <c r="AH83" s="1">
        <f ca="1">SUMIFS(RepP!83:83,RepP!$6:$6,AH$6)</f>
        <v>0</v>
      </c>
      <c r="AI83" s="1">
        <f ca="1">SUMIFS(RepF!83:83,RepF!$6:$6,AI$6)</f>
        <v>0</v>
      </c>
      <c r="AJ83" s="60">
        <f t="shared" ca="1" si="89"/>
        <v>0</v>
      </c>
      <c r="AK83" s="1">
        <f ca="1">SUMIFS(RepP!83:83,RepP!$6:$6,AK$6)</f>
        <v>0</v>
      </c>
      <c r="AL83" s="1">
        <f ca="1">SUMIFS(RepF!83:83,RepF!$6:$6,AL$6)</f>
        <v>0</v>
      </c>
      <c r="AM83" s="60">
        <f t="shared" ca="1" si="90"/>
        <v>0</v>
      </c>
      <c r="AN83" s="1">
        <f ca="1">SUMIFS(RepP!83:83,RepP!$6:$6,AN$6)</f>
        <v>0</v>
      </c>
      <c r="AO83" s="1">
        <f ca="1">SUMIFS(RepF!83:83,RepF!$6:$6,AO$6)</f>
        <v>0</v>
      </c>
      <c r="AP83" s="60">
        <f t="shared" ca="1" si="91"/>
        <v>0</v>
      </c>
      <c r="AQ83" s="1">
        <f ca="1">SUMIFS(RepP!83:83,RepP!$6:$6,AQ$6)</f>
        <v>0</v>
      </c>
      <c r="AR83" s="1">
        <f ca="1">SUMIFS(RepF!83:83,RepF!$6:$6,AR$6)</f>
        <v>0</v>
      </c>
      <c r="AS83" s="60">
        <f t="shared" ca="1" si="92"/>
        <v>0</v>
      </c>
      <c r="AT83" s="1">
        <f ca="1">SUMIFS(RepP!83:83,RepP!$6:$6,AT$6)</f>
        <v>0</v>
      </c>
      <c r="AU83" s="1">
        <f ca="1">SUMIFS(RepF!83:83,RepF!$6:$6,AU$6)</f>
        <v>0</v>
      </c>
      <c r="AV83" s="60">
        <f t="shared" ca="1" si="93"/>
        <v>0</v>
      </c>
      <c r="AW83" s="1">
        <f ca="1">SUMIFS(RepP!83:83,RepP!$6:$6,AW$6)</f>
        <v>0</v>
      </c>
      <c r="AX83" s="1">
        <f ca="1">SUMIFS(RepF!83:83,RepF!$6:$6,AX$6)</f>
        <v>0</v>
      </c>
      <c r="AY83" s="60">
        <f t="shared" ca="1" si="94"/>
        <v>0</v>
      </c>
      <c r="AZ83" s="1">
        <f ca="1">SUMIFS(RepP!83:83,RepP!$6:$6,AZ$6)</f>
        <v>0</v>
      </c>
      <c r="BA83" s="1">
        <f ca="1">SUMIFS(RepF!83:83,RepF!$6:$6,BA$6)</f>
        <v>0</v>
      </c>
      <c r="BB83" s="60">
        <f t="shared" ca="1" si="95"/>
        <v>0</v>
      </c>
      <c r="BC83" s="1">
        <f ca="1">SUMIFS(RepP!83:83,RepP!$6:$6,BC$6)</f>
        <v>0</v>
      </c>
      <c r="BD83" s="1">
        <f ca="1">SUMIFS(RepF!83:83,RepF!$6:$6,BD$6)</f>
        <v>0</v>
      </c>
      <c r="BE83" s="60">
        <f t="shared" ca="1" si="96"/>
        <v>0</v>
      </c>
      <c r="BF83" s="1">
        <f ca="1">SUMIFS(RepP!83:83,RepP!$6:$6,BF$6)</f>
        <v>0</v>
      </c>
      <c r="BG83" s="1">
        <f ca="1">SUMIFS(RepF!83:83,RepF!$6:$6,BG$6)</f>
        <v>0</v>
      </c>
      <c r="BH83" s="60">
        <f t="shared" ca="1" si="97"/>
        <v>0</v>
      </c>
      <c r="BI83" s="1">
        <f ca="1">SUMIFS(RepP!83:83,RepP!$6:$6,BI$6)</f>
        <v>0</v>
      </c>
      <c r="BJ83" s="1">
        <f ca="1">SUMIFS(RepF!83:83,RepF!$6:$6,BJ$6)</f>
        <v>0</v>
      </c>
      <c r="BK83" s="60">
        <f t="shared" ca="1" si="98"/>
        <v>0</v>
      </c>
      <c r="BL83" s="1">
        <f ca="1">SUMIFS(RepP!83:83,RepP!$6:$6,BL$6)</f>
        <v>0</v>
      </c>
      <c r="BM83" s="1">
        <f ca="1">SUMIFS(RepF!83:83,RepF!$6:$6,BM$6)</f>
        <v>0</v>
      </c>
      <c r="BN83" s="60">
        <f t="shared" ca="1" si="99"/>
        <v>0</v>
      </c>
      <c r="BO83" s="1">
        <f ca="1">SUMIFS(RepP!83:83,RepP!$6:$6,BO$6)</f>
        <v>0</v>
      </c>
      <c r="BP83" s="1">
        <f ca="1">SUMIFS(RepF!83:83,RepF!$6:$6,BP$6)</f>
        <v>0</v>
      </c>
      <c r="BQ83" s="60">
        <f t="shared" ca="1" si="100"/>
        <v>0</v>
      </c>
      <c r="BR83" s="1">
        <f ca="1">SUMIFS(RepP!83:83,RepP!$6:$6,BR$6)</f>
        <v>0</v>
      </c>
      <c r="BS83" s="1">
        <f ca="1">SUMIFS(RepF!83:83,RepF!$6:$6,BS$6)</f>
        <v>0</v>
      </c>
      <c r="BT83" s="60">
        <f t="shared" ca="1" si="101"/>
        <v>0</v>
      </c>
      <c r="BU83" s="1">
        <f ca="1">SUMIFS(RepP!83:83,RepP!$6:$6,BU$6)</f>
        <v>0</v>
      </c>
      <c r="BV83" s="1">
        <f ca="1">SUMIFS(RepF!83:83,RepF!$6:$6,BV$6)</f>
        <v>0</v>
      </c>
      <c r="BW83" s="60">
        <f t="shared" ca="1" si="102"/>
        <v>0</v>
      </c>
      <c r="BX83" s="1">
        <f ca="1">SUMIFS(RepP!83:83,RepP!$6:$6,BX$6)</f>
        <v>0</v>
      </c>
      <c r="BY83" s="1">
        <f ca="1">SUMIFS(RepF!83:83,RepF!$6:$6,BY$6)</f>
        <v>0</v>
      </c>
      <c r="BZ83" s="60">
        <f t="shared" ca="1" si="103"/>
        <v>0</v>
      </c>
    </row>
    <row r="84" spans="5:78" x14ac:dyDescent="0.25">
      <c r="I84" s="22" t="str">
        <f>Items!$E$79</f>
        <v>Кредиторская задолженность по себестоимостным затратам</v>
      </c>
      <c r="J84" s="1" t="str">
        <f>Items!F96</f>
        <v>Резерв-2</v>
      </c>
      <c r="Q84" s="15">
        <f>SUMIFS(RepP!84:84,RepP!$6:$6,Q$6)</f>
        <v>0</v>
      </c>
      <c r="R84" s="15">
        <f>SUMIFS(RepF!84:84,RepF!$6:$6,R$6)</f>
        <v>0</v>
      </c>
      <c r="S84" s="69">
        <f t="shared" si="84"/>
        <v>0</v>
      </c>
      <c r="V84" s="1">
        <f>SUMIFS(RepP!84:84,RepP!$6:$6,V$6)</f>
        <v>0</v>
      </c>
      <c r="W84" s="1">
        <f>SUMIFS(RepF!84:84,RepF!$6:$6,W$6)</f>
        <v>0</v>
      </c>
      <c r="X84" s="60">
        <f t="shared" si="85"/>
        <v>0</v>
      </c>
      <c r="Y84" s="46">
        <f ca="1">SUMIFS(RepP!84:84,RepP!$6:$6,Y$6)</f>
        <v>0</v>
      </c>
      <c r="Z84" s="1">
        <f ca="1">SUMIFS(RepF!84:84,RepF!$6:$6,Z$6)</f>
        <v>0</v>
      </c>
      <c r="AA84" s="60">
        <f t="shared" ca="1" si="86"/>
        <v>0</v>
      </c>
      <c r="AB84" s="1">
        <f ca="1">SUMIFS(RepP!84:84,RepP!$6:$6,AB$6)</f>
        <v>0</v>
      </c>
      <c r="AC84" s="1">
        <f ca="1">SUMIFS(RepF!84:84,RepF!$6:$6,AC$6)</f>
        <v>0</v>
      </c>
      <c r="AD84" s="60">
        <f t="shared" ca="1" si="87"/>
        <v>0</v>
      </c>
      <c r="AE84" s="1">
        <f ca="1">SUMIFS(RepP!84:84,RepP!$6:$6,AE$6)</f>
        <v>0</v>
      </c>
      <c r="AF84" s="1">
        <f ca="1">SUMIFS(RepF!84:84,RepF!$6:$6,AF$6)</f>
        <v>0</v>
      </c>
      <c r="AG84" s="60">
        <f t="shared" ca="1" si="88"/>
        <v>0</v>
      </c>
      <c r="AH84" s="1">
        <f ca="1">SUMIFS(RepP!84:84,RepP!$6:$6,AH$6)</f>
        <v>0</v>
      </c>
      <c r="AI84" s="1">
        <f ca="1">SUMIFS(RepF!84:84,RepF!$6:$6,AI$6)</f>
        <v>0</v>
      </c>
      <c r="AJ84" s="60">
        <f t="shared" ca="1" si="89"/>
        <v>0</v>
      </c>
      <c r="AK84" s="1">
        <f ca="1">SUMIFS(RepP!84:84,RepP!$6:$6,AK$6)</f>
        <v>0</v>
      </c>
      <c r="AL84" s="1">
        <f ca="1">SUMIFS(RepF!84:84,RepF!$6:$6,AL$6)</f>
        <v>0</v>
      </c>
      <c r="AM84" s="60">
        <f t="shared" ca="1" si="90"/>
        <v>0</v>
      </c>
      <c r="AN84" s="1">
        <f ca="1">SUMIFS(RepP!84:84,RepP!$6:$6,AN$6)</f>
        <v>0</v>
      </c>
      <c r="AO84" s="1">
        <f ca="1">SUMIFS(RepF!84:84,RepF!$6:$6,AO$6)</f>
        <v>0</v>
      </c>
      <c r="AP84" s="60">
        <f t="shared" ca="1" si="91"/>
        <v>0</v>
      </c>
      <c r="AQ84" s="1">
        <f ca="1">SUMIFS(RepP!84:84,RepP!$6:$6,AQ$6)</f>
        <v>0</v>
      </c>
      <c r="AR84" s="1">
        <f ca="1">SUMIFS(RepF!84:84,RepF!$6:$6,AR$6)</f>
        <v>0</v>
      </c>
      <c r="AS84" s="60">
        <f t="shared" ca="1" si="92"/>
        <v>0</v>
      </c>
      <c r="AT84" s="1">
        <f ca="1">SUMIFS(RepP!84:84,RepP!$6:$6,AT$6)</f>
        <v>0</v>
      </c>
      <c r="AU84" s="1">
        <f ca="1">SUMIFS(RepF!84:84,RepF!$6:$6,AU$6)</f>
        <v>0</v>
      </c>
      <c r="AV84" s="60">
        <f t="shared" ca="1" si="93"/>
        <v>0</v>
      </c>
      <c r="AW84" s="1">
        <f ca="1">SUMIFS(RepP!84:84,RepP!$6:$6,AW$6)</f>
        <v>0</v>
      </c>
      <c r="AX84" s="1">
        <f ca="1">SUMIFS(RepF!84:84,RepF!$6:$6,AX$6)</f>
        <v>0</v>
      </c>
      <c r="AY84" s="60">
        <f t="shared" ca="1" si="94"/>
        <v>0</v>
      </c>
      <c r="AZ84" s="1">
        <f ca="1">SUMIFS(RepP!84:84,RepP!$6:$6,AZ$6)</f>
        <v>0</v>
      </c>
      <c r="BA84" s="1">
        <f ca="1">SUMIFS(RepF!84:84,RepF!$6:$6,BA$6)</f>
        <v>0</v>
      </c>
      <c r="BB84" s="60">
        <f t="shared" ca="1" si="95"/>
        <v>0</v>
      </c>
      <c r="BC84" s="1">
        <f ca="1">SUMIFS(RepP!84:84,RepP!$6:$6,BC$6)</f>
        <v>0</v>
      </c>
      <c r="BD84" s="1">
        <f ca="1">SUMIFS(RepF!84:84,RepF!$6:$6,BD$6)</f>
        <v>0</v>
      </c>
      <c r="BE84" s="60">
        <f t="shared" ca="1" si="96"/>
        <v>0</v>
      </c>
      <c r="BF84" s="1">
        <f ca="1">SUMIFS(RepP!84:84,RepP!$6:$6,BF$6)</f>
        <v>0</v>
      </c>
      <c r="BG84" s="1">
        <f ca="1">SUMIFS(RepF!84:84,RepF!$6:$6,BG$6)</f>
        <v>0</v>
      </c>
      <c r="BH84" s="60">
        <f t="shared" ca="1" si="97"/>
        <v>0</v>
      </c>
      <c r="BI84" s="1">
        <f ca="1">SUMIFS(RepP!84:84,RepP!$6:$6,BI$6)</f>
        <v>0</v>
      </c>
      <c r="BJ84" s="1">
        <f ca="1">SUMIFS(RepF!84:84,RepF!$6:$6,BJ$6)</f>
        <v>0</v>
      </c>
      <c r="BK84" s="60">
        <f t="shared" ca="1" si="98"/>
        <v>0</v>
      </c>
      <c r="BL84" s="1">
        <f ca="1">SUMIFS(RepP!84:84,RepP!$6:$6,BL$6)</f>
        <v>0</v>
      </c>
      <c r="BM84" s="1">
        <f ca="1">SUMIFS(RepF!84:84,RepF!$6:$6,BM$6)</f>
        <v>0</v>
      </c>
      <c r="BN84" s="60">
        <f t="shared" ca="1" si="99"/>
        <v>0</v>
      </c>
      <c r="BO84" s="1">
        <f ca="1">SUMIFS(RepP!84:84,RepP!$6:$6,BO$6)</f>
        <v>0</v>
      </c>
      <c r="BP84" s="1">
        <f ca="1">SUMIFS(RepF!84:84,RepF!$6:$6,BP$6)</f>
        <v>0</v>
      </c>
      <c r="BQ84" s="60">
        <f t="shared" ca="1" si="100"/>
        <v>0</v>
      </c>
      <c r="BR84" s="1">
        <f ca="1">SUMIFS(RepP!84:84,RepP!$6:$6,BR$6)</f>
        <v>0</v>
      </c>
      <c r="BS84" s="1">
        <f ca="1">SUMIFS(RepF!84:84,RepF!$6:$6,BS$6)</f>
        <v>0</v>
      </c>
      <c r="BT84" s="60">
        <f t="shared" ca="1" si="101"/>
        <v>0</v>
      </c>
      <c r="BU84" s="1">
        <f ca="1">SUMIFS(RepP!84:84,RepP!$6:$6,BU$6)</f>
        <v>0</v>
      </c>
      <c r="BV84" s="1">
        <f ca="1">SUMIFS(RepF!84:84,RepF!$6:$6,BV$6)</f>
        <v>0</v>
      </c>
      <c r="BW84" s="60">
        <f t="shared" ca="1" si="102"/>
        <v>0</v>
      </c>
      <c r="BX84" s="1">
        <f ca="1">SUMIFS(RepP!84:84,RepP!$6:$6,BX$6)</f>
        <v>0</v>
      </c>
      <c r="BY84" s="1">
        <f ca="1">SUMIFS(RepF!84:84,RepF!$6:$6,BY$6)</f>
        <v>0</v>
      </c>
      <c r="BZ84" s="60">
        <f t="shared" ca="1" si="103"/>
        <v>0</v>
      </c>
    </row>
    <row r="85" spans="5:78" x14ac:dyDescent="0.25">
      <c r="I85" s="22" t="str">
        <f>Items!$E$79</f>
        <v>Кредиторская задолженность по себестоимостным затратам</v>
      </c>
      <c r="J85" s="1" t="str">
        <f>Items!F97</f>
        <v>Резерв-3</v>
      </c>
      <c r="Q85" s="15">
        <f>SUMIFS(RepP!85:85,RepP!$6:$6,Q$6)</f>
        <v>0</v>
      </c>
      <c r="R85" s="15">
        <f>SUMIFS(RepF!85:85,RepF!$6:$6,R$6)</f>
        <v>0</v>
      </c>
      <c r="S85" s="69">
        <f t="shared" si="84"/>
        <v>0</v>
      </c>
      <c r="V85" s="1">
        <f>SUMIFS(RepP!85:85,RepP!$6:$6,V$6)</f>
        <v>0</v>
      </c>
      <c r="W85" s="1">
        <f>SUMIFS(RepF!85:85,RepF!$6:$6,W$6)</f>
        <v>0</v>
      </c>
      <c r="X85" s="60">
        <f t="shared" si="85"/>
        <v>0</v>
      </c>
      <c r="Y85" s="46">
        <f ca="1">SUMIFS(RepP!85:85,RepP!$6:$6,Y$6)</f>
        <v>0</v>
      </c>
      <c r="Z85" s="1">
        <f ca="1">SUMIFS(RepF!85:85,RepF!$6:$6,Z$6)</f>
        <v>0</v>
      </c>
      <c r="AA85" s="60">
        <f t="shared" ca="1" si="86"/>
        <v>0</v>
      </c>
      <c r="AB85" s="1">
        <f ca="1">SUMIFS(RepP!85:85,RepP!$6:$6,AB$6)</f>
        <v>0</v>
      </c>
      <c r="AC85" s="1">
        <f ca="1">SUMIFS(RepF!85:85,RepF!$6:$6,AC$6)</f>
        <v>0</v>
      </c>
      <c r="AD85" s="60">
        <f t="shared" ca="1" si="87"/>
        <v>0</v>
      </c>
      <c r="AE85" s="1">
        <f ca="1">SUMIFS(RepP!85:85,RepP!$6:$6,AE$6)</f>
        <v>0</v>
      </c>
      <c r="AF85" s="1">
        <f ca="1">SUMIFS(RepF!85:85,RepF!$6:$6,AF$6)</f>
        <v>0</v>
      </c>
      <c r="AG85" s="60">
        <f t="shared" ca="1" si="88"/>
        <v>0</v>
      </c>
      <c r="AH85" s="1">
        <f ca="1">SUMIFS(RepP!85:85,RepP!$6:$6,AH$6)</f>
        <v>0</v>
      </c>
      <c r="AI85" s="1">
        <f ca="1">SUMIFS(RepF!85:85,RepF!$6:$6,AI$6)</f>
        <v>0</v>
      </c>
      <c r="AJ85" s="60">
        <f t="shared" ca="1" si="89"/>
        <v>0</v>
      </c>
      <c r="AK85" s="1">
        <f ca="1">SUMIFS(RepP!85:85,RepP!$6:$6,AK$6)</f>
        <v>0</v>
      </c>
      <c r="AL85" s="1">
        <f ca="1">SUMIFS(RepF!85:85,RepF!$6:$6,AL$6)</f>
        <v>0</v>
      </c>
      <c r="AM85" s="60">
        <f t="shared" ca="1" si="90"/>
        <v>0</v>
      </c>
      <c r="AN85" s="1">
        <f ca="1">SUMIFS(RepP!85:85,RepP!$6:$6,AN$6)</f>
        <v>0</v>
      </c>
      <c r="AO85" s="1">
        <f ca="1">SUMIFS(RepF!85:85,RepF!$6:$6,AO$6)</f>
        <v>0</v>
      </c>
      <c r="AP85" s="60">
        <f t="shared" ca="1" si="91"/>
        <v>0</v>
      </c>
      <c r="AQ85" s="1">
        <f ca="1">SUMIFS(RepP!85:85,RepP!$6:$6,AQ$6)</f>
        <v>0</v>
      </c>
      <c r="AR85" s="1">
        <f ca="1">SUMIFS(RepF!85:85,RepF!$6:$6,AR$6)</f>
        <v>0</v>
      </c>
      <c r="AS85" s="60">
        <f t="shared" ca="1" si="92"/>
        <v>0</v>
      </c>
      <c r="AT85" s="1">
        <f ca="1">SUMIFS(RepP!85:85,RepP!$6:$6,AT$6)</f>
        <v>0</v>
      </c>
      <c r="AU85" s="1">
        <f ca="1">SUMIFS(RepF!85:85,RepF!$6:$6,AU$6)</f>
        <v>0</v>
      </c>
      <c r="AV85" s="60">
        <f t="shared" ca="1" si="93"/>
        <v>0</v>
      </c>
      <c r="AW85" s="1">
        <f ca="1">SUMIFS(RepP!85:85,RepP!$6:$6,AW$6)</f>
        <v>0</v>
      </c>
      <c r="AX85" s="1">
        <f ca="1">SUMIFS(RepF!85:85,RepF!$6:$6,AX$6)</f>
        <v>0</v>
      </c>
      <c r="AY85" s="60">
        <f t="shared" ca="1" si="94"/>
        <v>0</v>
      </c>
      <c r="AZ85" s="1">
        <f ca="1">SUMIFS(RepP!85:85,RepP!$6:$6,AZ$6)</f>
        <v>0</v>
      </c>
      <c r="BA85" s="1">
        <f ca="1">SUMIFS(RepF!85:85,RepF!$6:$6,BA$6)</f>
        <v>0</v>
      </c>
      <c r="BB85" s="60">
        <f t="shared" ca="1" si="95"/>
        <v>0</v>
      </c>
      <c r="BC85" s="1">
        <f ca="1">SUMIFS(RepP!85:85,RepP!$6:$6,BC$6)</f>
        <v>0</v>
      </c>
      <c r="BD85" s="1">
        <f ca="1">SUMIFS(RepF!85:85,RepF!$6:$6,BD$6)</f>
        <v>0</v>
      </c>
      <c r="BE85" s="60">
        <f t="shared" ca="1" si="96"/>
        <v>0</v>
      </c>
      <c r="BF85" s="1">
        <f ca="1">SUMIFS(RepP!85:85,RepP!$6:$6,BF$6)</f>
        <v>0</v>
      </c>
      <c r="BG85" s="1">
        <f ca="1">SUMIFS(RepF!85:85,RepF!$6:$6,BG$6)</f>
        <v>0</v>
      </c>
      <c r="BH85" s="60">
        <f t="shared" ca="1" si="97"/>
        <v>0</v>
      </c>
      <c r="BI85" s="1">
        <f ca="1">SUMIFS(RepP!85:85,RepP!$6:$6,BI$6)</f>
        <v>0</v>
      </c>
      <c r="BJ85" s="1">
        <f ca="1">SUMIFS(RepF!85:85,RepF!$6:$6,BJ$6)</f>
        <v>0</v>
      </c>
      <c r="BK85" s="60">
        <f t="shared" ca="1" si="98"/>
        <v>0</v>
      </c>
      <c r="BL85" s="1">
        <f ca="1">SUMIFS(RepP!85:85,RepP!$6:$6,BL$6)</f>
        <v>0</v>
      </c>
      <c r="BM85" s="1">
        <f ca="1">SUMIFS(RepF!85:85,RepF!$6:$6,BM$6)</f>
        <v>0</v>
      </c>
      <c r="BN85" s="60">
        <f t="shared" ca="1" si="99"/>
        <v>0</v>
      </c>
      <c r="BO85" s="1">
        <f ca="1">SUMIFS(RepP!85:85,RepP!$6:$6,BO$6)</f>
        <v>0</v>
      </c>
      <c r="BP85" s="1">
        <f ca="1">SUMIFS(RepF!85:85,RepF!$6:$6,BP$6)</f>
        <v>0</v>
      </c>
      <c r="BQ85" s="60">
        <f t="shared" ca="1" si="100"/>
        <v>0</v>
      </c>
      <c r="BR85" s="1">
        <f ca="1">SUMIFS(RepP!85:85,RepP!$6:$6,BR$6)</f>
        <v>0</v>
      </c>
      <c r="BS85" s="1">
        <f ca="1">SUMIFS(RepF!85:85,RepF!$6:$6,BS$6)</f>
        <v>0</v>
      </c>
      <c r="BT85" s="60">
        <f t="shared" ca="1" si="101"/>
        <v>0</v>
      </c>
      <c r="BU85" s="1">
        <f ca="1">SUMIFS(RepP!85:85,RepP!$6:$6,BU$6)</f>
        <v>0</v>
      </c>
      <c r="BV85" s="1">
        <f ca="1">SUMIFS(RepF!85:85,RepF!$6:$6,BV$6)</f>
        <v>0</v>
      </c>
      <c r="BW85" s="60">
        <f t="shared" ca="1" si="102"/>
        <v>0</v>
      </c>
      <c r="BX85" s="1">
        <f ca="1">SUMIFS(RepP!85:85,RepP!$6:$6,BX$6)</f>
        <v>0</v>
      </c>
      <c r="BY85" s="1">
        <f ca="1">SUMIFS(RepF!85:85,RepF!$6:$6,BY$6)</f>
        <v>0</v>
      </c>
      <c r="BZ85" s="60">
        <f t="shared" ca="1" si="103"/>
        <v>0</v>
      </c>
    </row>
    <row r="86" spans="5:78" x14ac:dyDescent="0.25">
      <c r="I86" s="22" t="str">
        <f>Items!$E$79</f>
        <v>Кредиторская задолженность по себестоимостным затратам</v>
      </c>
      <c r="J86" s="1" t="str">
        <f>Items!F98</f>
        <v>Резерв-4</v>
      </c>
      <c r="Q86" s="15">
        <f>SUMIFS(RepP!86:86,RepP!$6:$6,Q$6)</f>
        <v>0</v>
      </c>
      <c r="R86" s="15">
        <f>SUMIFS(RepF!86:86,RepF!$6:$6,R$6)</f>
        <v>0</v>
      </c>
      <c r="S86" s="69">
        <f t="shared" si="84"/>
        <v>0</v>
      </c>
      <c r="V86" s="1">
        <f>SUMIFS(RepP!86:86,RepP!$6:$6,V$6)</f>
        <v>0</v>
      </c>
      <c r="W86" s="1">
        <f>SUMIFS(RepF!86:86,RepF!$6:$6,W$6)</f>
        <v>0</v>
      </c>
      <c r="X86" s="60">
        <f t="shared" si="85"/>
        <v>0</v>
      </c>
      <c r="Y86" s="46">
        <f ca="1">SUMIFS(RepP!86:86,RepP!$6:$6,Y$6)</f>
        <v>0</v>
      </c>
      <c r="Z86" s="1">
        <f ca="1">SUMIFS(RepF!86:86,RepF!$6:$6,Z$6)</f>
        <v>0</v>
      </c>
      <c r="AA86" s="60">
        <f t="shared" ca="1" si="86"/>
        <v>0</v>
      </c>
      <c r="AB86" s="1">
        <f ca="1">SUMIFS(RepP!86:86,RepP!$6:$6,AB$6)</f>
        <v>0</v>
      </c>
      <c r="AC86" s="1">
        <f ca="1">SUMIFS(RepF!86:86,RepF!$6:$6,AC$6)</f>
        <v>0</v>
      </c>
      <c r="AD86" s="60">
        <f t="shared" ca="1" si="87"/>
        <v>0</v>
      </c>
      <c r="AE86" s="1">
        <f ca="1">SUMIFS(RepP!86:86,RepP!$6:$6,AE$6)</f>
        <v>0</v>
      </c>
      <c r="AF86" s="1">
        <f ca="1">SUMIFS(RepF!86:86,RepF!$6:$6,AF$6)</f>
        <v>0</v>
      </c>
      <c r="AG86" s="60">
        <f t="shared" ca="1" si="88"/>
        <v>0</v>
      </c>
      <c r="AH86" s="1">
        <f ca="1">SUMIFS(RepP!86:86,RepP!$6:$6,AH$6)</f>
        <v>0</v>
      </c>
      <c r="AI86" s="1">
        <f ca="1">SUMIFS(RepF!86:86,RepF!$6:$6,AI$6)</f>
        <v>0</v>
      </c>
      <c r="AJ86" s="60">
        <f t="shared" ca="1" si="89"/>
        <v>0</v>
      </c>
      <c r="AK86" s="1">
        <f ca="1">SUMIFS(RepP!86:86,RepP!$6:$6,AK$6)</f>
        <v>0</v>
      </c>
      <c r="AL86" s="1">
        <f ca="1">SUMIFS(RepF!86:86,RepF!$6:$6,AL$6)</f>
        <v>0</v>
      </c>
      <c r="AM86" s="60">
        <f t="shared" ca="1" si="90"/>
        <v>0</v>
      </c>
      <c r="AN86" s="1">
        <f ca="1">SUMIFS(RepP!86:86,RepP!$6:$6,AN$6)</f>
        <v>0</v>
      </c>
      <c r="AO86" s="1">
        <f ca="1">SUMIFS(RepF!86:86,RepF!$6:$6,AO$6)</f>
        <v>0</v>
      </c>
      <c r="AP86" s="60">
        <f t="shared" ca="1" si="91"/>
        <v>0</v>
      </c>
      <c r="AQ86" s="1">
        <f ca="1">SUMIFS(RepP!86:86,RepP!$6:$6,AQ$6)</f>
        <v>0</v>
      </c>
      <c r="AR86" s="1">
        <f ca="1">SUMIFS(RepF!86:86,RepF!$6:$6,AR$6)</f>
        <v>0</v>
      </c>
      <c r="AS86" s="60">
        <f t="shared" ca="1" si="92"/>
        <v>0</v>
      </c>
      <c r="AT86" s="1">
        <f ca="1">SUMIFS(RepP!86:86,RepP!$6:$6,AT$6)</f>
        <v>0</v>
      </c>
      <c r="AU86" s="1">
        <f ca="1">SUMIFS(RepF!86:86,RepF!$6:$6,AU$6)</f>
        <v>0</v>
      </c>
      <c r="AV86" s="60">
        <f t="shared" ca="1" si="93"/>
        <v>0</v>
      </c>
      <c r="AW86" s="1">
        <f ca="1">SUMIFS(RepP!86:86,RepP!$6:$6,AW$6)</f>
        <v>0</v>
      </c>
      <c r="AX86" s="1">
        <f ca="1">SUMIFS(RepF!86:86,RepF!$6:$6,AX$6)</f>
        <v>0</v>
      </c>
      <c r="AY86" s="60">
        <f t="shared" ca="1" si="94"/>
        <v>0</v>
      </c>
      <c r="AZ86" s="1">
        <f ca="1">SUMIFS(RepP!86:86,RepP!$6:$6,AZ$6)</f>
        <v>0</v>
      </c>
      <c r="BA86" s="1">
        <f ca="1">SUMIFS(RepF!86:86,RepF!$6:$6,BA$6)</f>
        <v>0</v>
      </c>
      <c r="BB86" s="60">
        <f t="shared" ca="1" si="95"/>
        <v>0</v>
      </c>
      <c r="BC86" s="1">
        <f ca="1">SUMIFS(RepP!86:86,RepP!$6:$6,BC$6)</f>
        <v>0</v>
      </c>
      <c r="BD86" s="1">
        <f ca="1">SUMIFS(RepF!86:86,RepF!$6:$6,BD$6)</f>
        <v>0</v>
      </c>
      <c r="BE86" s="60">
        <f t="shared" ca="1" si="96"/>
        <v>0</v>
      </c>
      <c r="BF86" s="1">
        <f ca="1">SUMIFS(RepP!86:86,RepP!$6:$6,BF$6)</f>
        <v>0</v>
      </c>
      <c r="BG86" s="1">
        <f ca="1">SUMIFS(RepF!86:86,RepF!$6:$6,BG$6)</f>
        <v>0</v>
      </c>
      <c r="BH86" s="60">
        <f t="shared" ca="1" si="97"/>
        <v>0</v>
      </c>
      <c r="BI86" s="1">
        <f ca="1">SUMIFS(RepP!86:86,RepP!$6:$6,BI$6)</f>
        <v>0</v>
      </c>
      <c r="BJ86" s="1">
        <f ca="1">SUMIFS(RepF!86:86,RepF!$6:$6,BJ$6)</f>
        <v>0</v>
      </c>
      <c r="BK86" s="60">
        <f t="shared" ca="1" si="98"/>
        <v>0</v>
      </c>
      <c r="BL86" s="1">
        <f ca="1">SUMIFS(RepP!86:86,RepP!$6:$6,BL$6)</f>
        <v>0</v>
      </c>
      <c r="BM86" s="1">
        <f ca="1">SUMIFS(RepF!86:86,RepF!$6:$6,BM$6)</f>
        <v>0</v>
      </c>
      <c r="BN86" s="60">
        <f t="shared" ca="1" si="99"/>
        <v>0</v>
      </c>
      <c r="BO86" s="1">
        <f ca="1">SUMIFS(RepP!86:86,RepP!$6:$6,BO$6)</f>
        <v>0</v>
      </c>
      <c r="BP86" s="1">
        <f ca="1">SUMIFS(RepF!86:86,RepF!$6:$6,BP$6)</f>
        <v>0</v>
      </c>
      <c r="BQ86" s="60">
        <f t="shared" ca="1" si="100"/>
        <v>0</v>
      </c>
      <c r="BR86" s="1">
        <f ca="1">SUMIFS(RepP!86:86,RepP!$6:$6,BR$6)</f>
        <v>0</v>
      </c>
      <c r="BS86" s="1">
        <f ca="1">SUMIFS(RepF!86:86,RepF!$6:$6,BS$6)</f>
        <v>0</v>
      </c>
      <c r="BT86" s="60">
        <f t="shared" ca="1" si="101"/>
        <v>0</v>
      </c>
      <c r="BU86" s="1">
        <f ca="1">SUMIFS(RepP!86:86,RepP!$6:$6,BU$6)</f>
        <v>0</v>
      </c>
      <c r="BV86" s="1">
        <f ca="1">SUMIFS(RepF!86:86,RepF!$6:$6,BV$6)</f>
        <v>0</v>
      </c>
      <c r="BW86" s="60">
        <f t="shared" ca="1" si="102"/>
        <v>0</v>
      </c>
      <c r="BX86" s="1">
        <f ca="1">SUMIFS(RepP!86:86,RepP!$6:$6,BX$6)</f>
        <v>0</v>
      </c>
      <c r="BY86" s="1">
        <f ca="1">SUMIFS(RepF!86:86,RepF!$6:$6,BY$6)</f>
        <v>0</v>
      </c>
      <c r="BZ86" s="60">
        <f t="shared" ca="1" si="103"/>
        <v>0</v>
      </c>
    </row>
    <row r="87" spans="5:78" x14ac:dyDescent="0.25">
      <c r="I87" s="22" t="str">
        <f>Items!$E$79</f>
        <v>Кредиторская задолженность по себестоимостным затратам</v>
      </c>
      <c r="J87" s="1" t="str">
        <f>Items!F99</f>
        <v>Резерв-5</v>
      </c>
      <c r="Q87" s="15">
        <f>SUMIFS(RepP!87:87,RepP!$6:$6,Q$6)</f>
        <v>0</v>
      </c>
      <c r="R87" s="15">
        <f>SUMIFS(RepF!87:87,RepF!$6:$6,R$6)</f>
        <v>0</v>
      </c>
      <c r="S87" s="69">
        <f t="shared" si="84"/>
        <v>0</v>
      </c>
      <c r="V87" s="1">
        <f>SUMIFS(RepP!87:87,RepP!$6:$6,V$6)</f>
        <v>0</v>
      </c>
      <c r="W87" s="1">
        <f>SUMIFS(RepF!87:87,RepF!$6:$6,W$6)</f>
        <v>0</v>
      </c>
      <c r="X87" s="60">
        <f t="shared" si="85"/>
        <v>0</v>
      </c>
      <c r="Y87" s="46">
        <f ca="1">SUMIFS(RepP!87:87,RepP!$6:$6,Y$6)</f>
        <v>0</v>
      </c>
      <c r="Z87" s="1">
        <f ca="1">SUMIFS(RepF!87:87,RepF!$6:$6,Z$6)</f>
        <v>0</v>
      </c>
      <c r="AA87" s="60">
        <f t="shared" ca="1" si="86"/>
        <v>0</v>
      </c>
      <c r="AB87" s="1">
        <f ca="1">SUMIFS(RepP!87:87,RepP!$6:$6,AB$6)</f>
        <v>0</v>
      </c>
      <c r="AC87" s="1">
        <f ca="1">SUMIFS(RepF!87:87,RepF!$6:$6,AC$6)</f>
        <v>0</v>
      </c>
      <c r="AD87" s="60">
        <f t="shared" ca="1" si="87"/>
        <v>0</v>
      </c>
      <c r="AE87" s="1">
        <f ca="1">SUMIFS(RepP!87:87,RepP!$6:$6,AE$6)</f>
        <v>0</v>
      </c>
      <c r="AF87" s="1">
        <f ca="1">SUMIFS(RepF!87:87,RepF!$6:$6,AF$6)</f>
        <v>0</v>
      </c>
      <c r="AG87" s="60">
        <f t="shared" ca="1" si="88"/>
        <v>0</v>
      </c>
      <c r="AH87" s="1">
        <f ca="1">SUMIFS(RepP!87:87,RepP!$6:$6,AH$6)</f>
        <v>0</v>
      </c>
      <c r="AI87" s="1">
        <f ca="1">SUMIFS(RepF!87:87,RepF!$6:$6,AI$6)</f>
        <v>0</v>
      </c>
      <c r="AJ87" s="60">
        <f t="shared" ca="1" si="89"/>
        <v>0</v>
      </c>
      <c r="AK87" s="1">
        <f ca="1">SUMIFS(RepP!87:87,RepP!$6:$6,AK$6)</f>
        <v>0</v>
      </c>
      <c r="AL87" s="1">
        <f ca="1">SUMIFS(RepF!87:87,RepF!$6:$6,AL$6)</f>
        <v>0</v>
      </c>
      <c r="AM87" s="60">
        <f t="shared" ca="1" si="90"/>
        <v>0</v>
      </c>
      <c r="AN87" s="1">
        <f ca="1">SUMIFS(RepP!87:87,RepP!$6:$6,AN$6)</f>
        <v>0</v>
      </c>
      <c r="AO87" s="1">
        <f ca="1">SUMIFS(RepF!87:87,RepF!$6:$6,AO$6)</f>
        <v>0</v>
      </c>
      <c r="AP87" s="60">
        <f t="shared" ca="1" si="91"/>
        <v>0</v>
      </c>
      <c r="AQ87" s="1">
        <f ca="1">SUMIFS(RepP!87:87,RepP!$6:$6,AQ$6)</f>
        <v>0</v>
      </c>
      <c r="AR87" s="1">
        <f ca="1">SUMIFS(RepF!87:87,RepF!$6:$6,AR$6)</f>
        <v>0</v>
      </c>
      <c r="AS87" s="60">
        <f t="shared" ca="1" si="92"/>
        <v>0</v>
      </c>
      <c r="AT87" s="1">
        <f ca="1">SUMIFS(RepP!87:87,RepP!$6:$6,AT$6)</f>
        <v>0</v>
      </c>
      <c r="AU87" s="1">
        <f ca="1">SUMIFS(RepF!87:87,RepF!$6:$6,AU$6)</f>
        <v>0</v>
      </c>
      <c r="AV87" s="60">
        <f t="shared" ca="1" si="93"/>
        <v>0</v>
      </c>
      <c r="AW87" s="1">
        <f ca="1">SUMIFS(RepP!87:87,RepP!$6:$6,AW$6)</f>
        <v>0</v>
      </c>
      <c r="AX87" s="1">
        <f ca="1">SUMIFS(RepF!87:87,RepF!$6:$6,AX$6)</f>
        <v>0</v>
      </c>
      <c r="AY87" s="60">
        <f t="shared" ca="1" si="94"/>
        <v>0</v>
      </c>
      <c r="AZ87" s="1">
        <f ca="1">SUMIFS(RepP!87:87,RepP!$6:$6,AZ$6)</f>
        <v>0</v>
      </c>
      <c r="BA87" s="1">
        <f ca="1">SUMIFS(RepF!87:87,RepF!$6:$6,BA$6)</f>
        <v>0</v>
      </c>
      <c r="BB87" s="60">
        <f t="shared" ca="1" si="95"/>
        <v>0</v>
      </c>
      <c r="BC87" s="1">
        <f ca="1">SUMIFS(RepP!87:87,RepP!$6:$6,BC$6)</f>
        <v>0</v>
      </c>
      <c r="BD87" s="1">
        <f ca="1">SUMIFS(RepF!87:87,RepF!$6:$6,BD$6)</f>
        <v>0</v>
      </c>
      <c r="BE87" s="60">
        <f t="shared" ca="1" si="96"/>
        <v>0</v>
      </c>
      <c r="BF87" s="1">
        <f ca="1">SUMIFS(RepP!87:87,RepP!$6:$6,BF$6)</f>
        <v>0</v>
      </c>
      <c r="BG87" s="1">
        <f ca="1">SUMIFS(RepF!87:87,RepF!$6:$6,BG$6)</f>
        <v>0</v>
      </c>
      <c r="BH87" s="60">
        <f t="shared" ca="1" si="97"/>
        <v>0</v>
      </c>
      <c r="BI87" s="1">
        <f ca="1">SUMIFS(RepP!87:87,RepP!$6:$6,BI$6)</f>
        <v>0</v>
      </c>
      <c r="BJ87" s="1">
        <f ca="1">SUMIFS(RepF!87:87,RepF!$6:$6,BJ$6)</f>
        <v>0</v>
      </c>
      <c r="BK87" s="60">
        <f t="shared" ca="1" si="98"/>
        <v>0</v>
      </c>
      <c r="BL87" s="1">
        <f ca="1">SUMIFS(RepP!87:87,RepP!$6:$6,BL$6)</f>
        <v>0</v>
      </c>
      <c r="BM87" s="1">
        <f ca="1">SUMIFS(RepF!87:87,RepF!$6:$6,BM$6)</f>
        <v>0</v>
      </c>
      <c r="BN87" s="60">
        <f t="shared" ca="1" si="99"/>
        <v>0</v>
      </c>
      <c r="BO87" s="1">
        <f ca="1">SUMIFS(RepP!87:87,RepP!$6:$6,BO$6)</f>
        <v>0</v>
      </c>
      <c r="BP87" s="1">
        <f ca="1">SUMIFS(RepF!87:87,RepF!$6:$6,BP$6)</f>
        <v>0</v>
      </c>
      <c r="BQ87" s="60">
        <f t="shared" ca="1" si="100"/>
        <v>0</v>
      </c>
      <c r="BR87" s="1">
        <f ca="1">SUMIFS(RepP!87:87,RepP!$6:$6,BR$6)</f>
        <v>0</v>
      </c>
      <c r="BS87" s="1">
        <f ca="1">SUMIFS(RepF!87:87,RepF!$6:$6,BS$6)</f>
        <v>0</v>
      </c>
      <c r="BT87" s="60">
        <f t="shared" ca="1" si="101"/>
        <v>0</v>
      </c>
      <c r="BU87" s="1">
        <f ca="1">SUMIFS(RepP!87:87,RepP!$6:$6,BU$6)</f>
        <v>0</v>
      </c>
      <c r="BV87" s="1">
        <f ca="1">SUMIFS(RepF!87:87,RepF!$6:$6,BV$6)</f>
        <v>0</v>
      </c>
      <c r="BW87" s="60">
        <f t="shared" ca="1" si="102"/>
        <v>0</v>
      </c>
      <c r="BX87" s="1">
        <f ca="1">SUMIFS(RepP!87:87,RepP!$6:$6,BX$6)</f>
        <v>0</v>
      </c>
      <c r="BY87" s="1">
        <f ca="1">SUMIFS(RepF!87:87,RepF!$6:$6,BY$6)</f>
        <v>0</v>
      </c>
      <c r="BZ87" s="60">
        <f t="shared" ca="1" si="103"/>
        <v>0</v>
      </c>
    </row>
    <row r="88" spans="5:78" x14ac:dyDescent="0.25">
      <c r="I88" s="22" t="str">
        <f>Items!$E$79</f>
        <v>Кредиторская задолженность по себестоимостным затратам</v>
      </c>
      <c r="J88" s="1" t="str">
        <f>Items!F100</f>
        <v>Резерв-6</v>
      </c>
      <c r="Q88" s="15">
        <f>SUMIFS(RepP!88:88,RepP!$6:$6,Q$6)</f>
        <v>0</v>
      </c>
      <c r="R88" s="15">
        <f>SUMIFS(RepF!88:88,RepF!$6:$6,R$6)</f>
        <v>0</v>
      </c>
      <c r="S88" s="69">
        <f t="shared" si="84"/>
        <v>0</v>
      </c>
      <c r="V88" s="1">
        <f>SUMIFS(RepP!88:88,RepP!$6:$6,V$6)</f>
        <v>0</v>
      </c>
      <c r="W88" s="1">
        <f>SUMIFS(RepF!88:88,RepF!$6:$6,W$6)</f>
        <v>0</v>
      </c>
      <c r="X88" s="60">
        <f t="shared" si="85"/>
        <v>0</v>
      </c>
      <c r="Y88" s="46">
        <f ca="1">SUMIFS(RepP!88:88,RepP!$6:$6,Y$6)</f>
        <v>0</v>
      </c>
      <c r="Z88" s="1">
        <f ca="1">SUMIFS(RepF!88:88,RepF!$6:$6,Z$6)</f>
        <v>0</v>
      </c>
      <c r="AA88" s="60">
        <f t="shared" ca="1" si="86"/>
        <v>0</v>
      </c>
      <c r="AB88" s="1">
        <f ca="1">SUMIFS(RepP!88:88,RepP!$6:$6,AB$6)</f>
        <v>0</v>
      </c>
      <c r="AC88" s="1">
        <f ca="1">SUMIFS(RepF!88:88,RepF!$6:$6,AC$6)</f>
        <v>0</v>
      </c>
      <c r="AD88" s="60">
        <f t="shared" ca="1" si="87"/>
        <v>0</v>
      </c>
      <c r="AE88" s="1">
        <f ca="1">SUMIFS(RepP!88:88,RepP!$6:$6,AE$6)</f>
        <v>0</v>
      </c>
      <c r="AF88" s="1">
        <f ca="1">SUMIFS(RepF!88:88,RepF!$6:$6,AF$6)</f>
        <v>0</v>
      </c>
      <c r="AG88" s="60">
        <f t="shared" ca="1" si="88"/>
        <v>0</v>
      </c>
      <c r="AH88" s="1">
        <f ca="1">SUMIFS(RepP!88:88,RepP!$6:$6,AH$6)</f>
        <v>0</v>
      </c>
      <c r="AI88" s="1">
        <f ca="1">SUMIFS(RepF!88:88,RepF!$6:$6,AI$6)</f>
        <v>0</v>
      </c>
      <c r="AJ88" s="60">
        <f t="shared" ca="1" si="89"/>
        <v>0</v>
      </c>
      <c r="AK88" s="1">
        <f ca="1">SUMIFS(RepP!88:88,RepP!$6:$6,AK$6)</f>
        <v>0</v>
      </c>
      <c r="AL88" s="1">
        <f ca="1">SUMIFS(RepF!88:88,RepF!$6:$6,AL$6)</f>
        <v>0</v>
      </c>
      <c r="AM88" s="60">
        <f t="shared" ca="1" si="90"/>
        <v>0</v>
      </c>
      <c r="AN88" s="1">
        <f ca="1">SUMIFS(RepP!88:88,RepP!$6:$6,AN$6)</f>
        <v>0</v>
      </c>
      <c r="AO88" s="1">
        <f ca="1">SUMIFS(RepF!88:88,RepF!$6:$6,AO$6)</f>
        <v>0</v>
      </c>
      <c r="AP88" s="60">
        <f t="shared" ca="1" si="91"/>
        <v>0</v>
      </c>
      <c r="AQ88" s="1">
        <f ca="1">SUMIFS(RepP!88:88,RepP!$6:$6,AQ$6)</f>
        <v>0</v>
      </c>
      <c r="AR88" s="1">
        <f ca="1">SUMIFS(RepF!88:88,RepF!$6:$6,AR$6)</f>
        <v>0</v>
      </c>
      <c r="AS88" s="60">
        <f t="shared" ca="1" si="92"/>
        <v>0</v>
      </c>
      <c r="AT88" s="1">
        <f ca="1">SUMIFS(RepP!88:88,RepP!$6:$6,AT$6)</f>
        <v>0</v>
      </c>
      <c r="AU88" s="1">
        <f ca="1">SUMIFS(RepF!88:88,RepF!$6:$6,AU$6)</f>
        <v>0</v>
      </c>
      <c r="AV88" s="60">
        <f t="shared" ca="1" si="93"/>
        <v>0</v>
      </c>
      <c r="AW88" s="1">
        <f ca="1">SUMIFS(RepP!88:88,RepP!$6:$6,AW$6)</f>
        <v>0</v>
      </c>
      <c r="AX88" s="1">
        <f ca="1">SUMIFS(RepF!88:88,RepF!$6:$6,AX$6)</f>
        <v>0</v>
      </c>
      <c r="AY88" s="60">
        <f t="shared" ca="1" si="94"/>
        <v>0</v>
      </c>
      <c r="AZ88" s="1">
        <f ca="1">SUMIFS(RepP!88:88,RepP!$6:$6,AZ$6)</f>
        <v>0</v>
      </c>
      <c r="BA88" s="1">
        <f ca="1">SUMIFS(RepF!88:88,RepF!$6:$6,BA$6)</f>
        <v>0</v>
      </c>
      <c r="BB88" s="60">
        <f t="shared" ca="1" si="95"/>
        <v>0</v>
      </c>
      <c r="BC88" s="1">
        <f ca="1">SUMIFS(RepP!88:88,RepP!$6:$6,BC$6)</f>
        <v>0</v>
      </c>
      <c r="BD88" s="1">
        <f ca="1">SUMIFS(RepF!88:88,RepF!$6:$6,BD$6)</f>
        <v>0</v>
      </c>
      <c r="BE88" s="60">
        <f t="shared" ca="1" si="96"/>
        <v>0</v>
      </c>
      <c r="BF88" s="1">
        <f ca="1">SUMIFS(RepP!88:88,RepP!$6:$6,BF$6)</f>
        <v>0</v>
      </c>
      <c r="BG88" s="1">
        <f ca="1">SUMIFS(RepF!88:88,RepF!$6:$6,BG$6)</f>
        <v>0</v>
      </c>
      <c r="BH88" s="60">
        <f t="shared" ca="1" si="97"/>
        <v>0</v>
      </c>
      <c r="BI88" s="1">
        <f ca="1">SUMIFS(RepP!88:88,RepP!$6:$6,BI$6)</f>
        <v>0</v>
      </c>
      <c r="BJ88" s="1">
        <f ca="1">SUMIFS(RepF!88:88,RepF!$6:$6,BJ$6)</f>
        <v>0</v>
      </c>
      <c r="BK88" s="60">
        <f t="shared" ca="1" si="98"/>
        <v>0</v>
      </c>
      <c r="BL88" s="1">
        <f ca="1">SUMIFS(RepP!88:88,RepP!$6:$6,BL$6)</f>
        <v>0</v>
      </c>
      <c r="BM88" s="1">
        <f ca="1">SUMIFS(RepF!88:88,RepF!$6:$6,BM$6)</f>
        <v>0</v>
      </c>
      <c r="BN88" s="60">
        <f t="shared" ca="1" si="99"/>
        <v>0</v>
      </c>
      <c r="BO88" s="1">
        <f ca="1">SUMIFS(RepP!88:88,RepP!$6:$6,BO$6)</f>
        <v>0</v>
      </c>
      <c r="BP88" s="1">
        <f ca="1">SUMIFS(RepF!88:88,RepF!$6:$6,BP$6)</f>
        <v>0</v>
      </c>
      <c r="BQ88" s="60">
        <f t="shared" ca="1" si="100"/>
        <v>0</v>
      </c>
      <c r="BR88" s="1">
        <f ca="1">SUMIFS(RepP!88:88,RepP!$6:$6,BR$6)</f>
        <v>0</v>
      </c>
      <c r="BS88" s="1">
        <f ca="1">SUMIFS(RepF!88:88,RepF!$6:$6,BS$6)</f>
        <v>0</v>
      </c>
      <c r="BT88" s="60">
        <f t="shared" ca="1" si="101"/>
        <v>0</v>
      </c>
      <c r="BU88" s="1">
        <f ca="1">SUMIFS(RepP!88:88,RepP!$6:$6,BU$6)</f>
        <v>0</v>
      </c>
      <c r="BV88" s="1">
        <f ca="1">SUMIFS(RepF!88:88,RepF!$6:$6,BV$6)</f>
        <v>0</v>
      </c>
      <c r="BW88" s="60">
        <f t="shared" ca="1" si="102"/>
        <v>0</v>
      </c>
      <c r="BX88" s="1">
        <f ca="1">SUMIFS(RepP!88:88,RepP!$6:$6,BX$6)</f>
        <v>0</v>
      </c>
      <c r="BY88" s="1">
        <f ca="1">SUMIFS(RepF!88:88,RepF!$6:$6,BY$6)</f>
        <v>0</v>
      </c>
      <c r="BZ88" s="60">
        <f t="shared" ca="1" si="103"/>
        <v>0</v>
      </c>
    </row>
    <row r="89" spans="5:78" x14ac:dyDescent="0.25">
      <c r="I89" s="22" t="str">
        <f>Items!$E$79</f>
        <v>Кредиторская задолженность по себестоимостным затратам</v>
      </c>
      <c r="J89" s="1" t="str">
        <f>Items!F101</f>
        <v>Резерв-7</v>
      </c>
      <c r="Q89" s="15">
        <f>SUMIFS(RepP!89:89,RepP!$6:$6,Q$6)</f>
        <v>0</v>
      </c>
      <c r="R89" s="15">
        <f>SUMIFS(RepF!89:89,RepF!$6:$6,R$6)</f>
        <v>0</v>
      </c>
      <c r="S89" s="69">
        <f t="shared" si="84"/>
        <v>0</v>
      </c>
      <c r="V89" s="1">
        <f>SUMIFS(RepP!89:89,RepP!$6:$6,V$6)</f>
        <v>0</v>
      </c>
      <c r="W89" s="1">
        <f>SUMIFS(RepF!89:89,RepF!$6:$6,W$6)</f>
        <v>0</v>
      </c>
      <c r="X89" s="60">
        <f t="shared" si="85"/>
        <v>0</v>
      </c>
      <c r="Y89" s="46">
        <f ca="1">SUMIFS(RepP!89:89,RepP!$6:$6,Y$6)</f>
        <v>0</v>
      </c>
      <c r="Z89" s="1">
        <f ca="1">SUMIFS(RepF!89:89,RepF!$6:$6,Z$6)</f>
        <v>0</v>
      </c>
      <c r="AA89" s="60">
        <f t="shared" ca="1" si="86"/>
        <v>0</v>
      </c>
      <c r="AB89" s="1">
        <f ca="1">SUMIFS(RepP!89:89,RepP!$6:$6,AB$6)</f>
        <v>0</v>
      </c>
      <c r="AC89" s="1">
        <f ca="1">SUMIFS(RepF!89:89,RepF!$6:$6,AC$6)</f>
        <v>0</v>
      </c>
      <c r="AD89" s="60">
        <f t="shared" ca="1" si="87"/>
        <v>0</v>
      </c>
      <c r="AE89" s="1">
        <f ca="1">SUMIFS(RepP!89:89,RepP!$6:$6,AE$6)</f>
        <v>0</v>
      </c>
      <c r="AF89" s="1">
        <f ca="1">SUMIFS(RepF!89:89,RepF!$6:$6,AF$6)</f>
        <v>0</v>
      </c>
      <c r="AG89" s="60">
        <f t="shared" ca="1" si="88"/>
        <v>0</v>
      </c>
      <c r="AH89" s="1">
        <f ca="1">SUMIFS(RepP!89:89,RepP!$6:$6,AH$6)</f>
        <v>0</v>
      </c>
      <c r="AI89" s="1">
        <f ca="1">SUMIFS(RepF!89:89,RepF!$6:$6,AI$6)</f>
        <v>0</v>
      </c>
      <c r="AJ89" s="60">
        <f t="shared" ca="1" si="89"/>
        <v>0</v>
      </c>
      <c r="AK89" s="1">
        <f ca="1">SUMIFS(RepP!89:89,RepP!$6:$6,AK$6)</f>
        <v>0</v>
      </c>
      <c r="AL89" s="1">
        <f ca="1">SUMIFS(RepF!89:89,RepF!$6:$6,AL$6)</f>
        <v>0</v>
      </c>
      <c r="AM89" s="60">
        <f t="shared" ca="1" si="90"/>
        <v>0</v>
      </c>
      <c r="AN89" s="1">
        <f ca="1">SUMIFS(RepP!89:89,RepP!$6:$6,AN$6)</f>
        <v>0</v>
      </c>
      <c r="AO89" s="1">
        <f ca="1">SUMIFS(RepF!89:89,RepF!$6:$6,AO$6)</f>
        <v>0</v>
      </c>
      <c r="AP89" s="60">
        <f t="shared" ca="1" si="91"/>
        <v>0</v>
      </c>
      <c r="AQ89" s="1">
        <f ca="1">SUMIFS(RepP!89:89,RepP!$6:$6,AQ$6)</f>
        <v>0</v>
      </c>
      <c r="AR89" s="1">
        <f ca="1">SUMIFS(RepF!89:89,RepF!$6:$6,AR$6)</f>
        <v>0</v>
      </c>
      <c r="AS89" s="60">
        <f t="shared" ca="1" si="92"/>
        <v>0</v>
      </c>
      <c r="AT89" s="1">
        <f ca="1">SUMIFS(RepP!89:89,RepP!$6:$6,AT$6)</f>
        <v>0</v>
      </c>
      <c r="AU89" s="1">
        <f ca="1">SUMIFS(RepF!89:89,RepF!$6:$6,AU$6)</f>
        <v>0</v>
      </c>
      <c r="AV89" s="60">
        <f t="shared" ca="1" si="93"/>
        <v>0</v>
      </c>
      <c r="AW89" s="1">
        <f ca="1">SUMIFS(RepP!89:89,RepP!$6:$6,AW$6)</f>
        <v>0</v>
      </c>
      <c r="AX89" s="1">
        <f ca="1">SUMIFS(RepF!89:89,RepF!$6:$6,AX$6)</f>
        <v>0</v>
      </c>
      <c r="AY89" s="60">
        <f t="shared" ca="1" si="94"/>
        <v>0</v>
      </c>
      <c r="AZ89" s="1">
        <f ca="1">SUMIFS(RepP!89:89,RepP!$6:$6,AZ$6)</f>
        <v>0</v>
      </c>
      <c r="BA89" s="1">
        <f ca="1">SUMIFS(RepF!89:89,RepF!$6:$6,BA$6)</f>
        <v>0</v>
      </c>
      <c r="BB89" s="60">
        <f t="shared" ca="1" si="95"/>
        <v>0</v>
      </c>
      <c r="BC89" s="1">
        <f ca="1">SUMIFS(RepP!89:89,RepP!$6:$6,BC$6)</f>
        <v>0</v>
      </c>
      <c r="BD89" s="1">
        <f ca="1">SUMIFS(RepF!89:89,RepF!$6:$6,BD$6)</f>
        <v>0</v>
      </c>
      <c r="BE89" s="60">
        <f t="shared" ca="1" si="96"/>
        <v>0</v>
      </c>
      <c r="BF89" s="1">
        <f ca="1">SUMIFS(RepP!89:89,RepP!$6:$6,BF$6)</f>
        <v>0</v>
      </c>
      <c r="BG89" s="1">
        <f ca="1">SUMIFS(RepF!89:89,RepF!$6:$6,BG$6)</f>
        <v>0</v>
      </c>
      <c r="BH89" s="60">
        <f t="shared" ca="1" si="97"/>
        <v>0</v>
      </c>
      <c r="BI89" s="1">
        <f ca="1">SUMIFS(RepP!89:89,RepP!$6:$6,BI$6)</f>
        <v>0</v>
      </c>
      <c r="BJ89" s="1">
        <f ca="1">SUMIFS(RepF!89:89,RepF!$6:$6,BJ$6)</f>
        <v>0</v>
      </c>
      <c r="BK89" s="60">
        <f t="shared" ca="1" si="98"/>
        <v>0</v>
      </c>
      <c r="BL89" s="1">
        <f ca="1">SUMIFS(RepP!89:89,RepP!$6:$6,BL$6)</f>
        <v>0</v>
      </c>
      <c r="BM89" s="1">
        <f ca="1">SUMIFS(RepF!89:89,RepF!$6:$6,BM$6)</f>
        <v>0</v>
      </c>
      <c r="BN89" s="60">
        <f t="shared" ca="1" si="99"/>
        <v>0</v>
      </c>
      <c r="BO89" s="1">
        <f ca="1">SUMIFS(RepP!89:89,RepP!$6:$6,BO$6)</f>
        <v>0</v>
      </c>
      <c r="BP89" s="1">
        <f ca="1">SUMIFS(RepF!89:89,RepF!$6:$6,BP$6)</f>
        <v>0</v>
      </c>
      <c r="BQ89" s="60">
        <f t="shared" ca="1" si="100"/>
        <v>0</v>
      </c>
      <c r="BR89" s="1">
        <f ca="1">SUMIFS(RepP!89:89,RepP!$6:$6,BR$6)</f>
        <v>0</v>
      </c>
      <c r="BS89" s="1">
        <f ca="1">SUMIFS(RepF!89:89,RepF!$6:$6,BS$6)</f>
        <v>0</v>
      </c>
      <c r="BT89" s="60">
        <f t="shared" ca="1" si="101"/>
        <v>0</v>
      </c>
      <c r="BU89" s="1">
        <f ca="1">SUMIFS(RepP!89:89,RepP!$6:$6,BU$6)</f>
        <v>0</v>
      </c>
      <c r="BV89" s="1">
        <f ca="1">SUMIFS(RepF!89:89,RepF!$6:$6,BV$6)</f>
        <v>0</v>
      </c>
      <c r="BW89" s="60">
        <f t="shared" ca="1" si="102"/>
        <v>0</v>
      </c>
      <c r="BX89" s="1">
        <f ca="1">SUMIFS(RepP!89:89,RepP!$6:$6,BX$6)</f>
        <v>0</v>
      </c>
      <c r="BY89" s="1">
        <f ca="1">SUMIFS(RepF!89:89,RepF!$6:$6,BY$6)</f>
        <v>0</v>
      </c>
      <c r="BZ89" s="60">
        <f t="shared" ca="1" si="103"/>
        <v>0</v>
      </c>
    </row>
    <row r="90" spans="5:78" x14ac:dyDescent="0.25">
      <c r="I90" s="22" t="str">
        <f>Items!$E$79</f>
        <v>Кредиторская задолженность по себестоимостным затратам</v>
      </c>
      <c r="J90" s="1" t="str">
        <f>Items!F102</f>
        <v>Резерв-8</v>
      </c>
      <c r="Q90" s="15">
        <f>SUMIFS(RepP!90:90,RepP!$6:$6,Q$6)</f>
        <v>0</v>
      </c>
      <c r="R90" s="15">
        <f>SUMIFS(RepF!90:90,RepF!$6:$6,R$6)</f>
        <v>0</v>
      </c>
      <c r="S90" s="69">
        <f t="shared" si="84"/>
        <v>0</v>
      </c>
      <c r="V90" s="1">
        <f>SUMIFS(RepP!90:90,RepP!$6:$6,V$6)</f>
        <v>0</v>
      </c>
      <c r="W90" s="1">
        <f>SUMIFS(RepF!90:90,RepF!$6:$6,W$6)</f>
        <v>0</v>
      </c>
      <c r="X90" s="60">
        <f t="shared" si="85"/>
        <v>0</v>
      </c>
      <c r="Y90" s="46">
        <f ca="1">SUMIFS(RepP!90:90,RepP!$6:$6,Y$6)</f>
        <v>0</v>
      </c>
      <c r="Z90" s="1">
        <f ca="1">SUMIFS(RepF!90:90,RepF!$6:$6,Z$6)</f>
        <v>0</v>
      </c>
      <c r="AA90" s="60">
        <f t="shared" ca="1" si="86"/>
        <v>0</v>
      </c>
      <c r="AB90" s="1">
        <f ca="1">SUMIFS(RepP!90:90,RepP!$6:$6,AB$6)</f>
        <v>0</v>
      </c>
      <c r="AC90" s="1">
        <f ca="1">SUMIFS(RepF!90:90,RepF!$6:$6,AC$6)</f>
        <v>0</v>
      </c>
      <c r="AD90" s="60">
        <f t="shared" ca="1" si="87"/>
        <v>0</v>
      </c>
      <c r="AE90" s="1">
        <f ca="1">SUMIFS(RepP!90:90,RepP!$6:$6,AE$6)</f>
        <v>0</v>
      </c>
      <c r="AF90" s="1">
        <f ca="1">SUMIFS(RepF!90:90,RepF!$6:$6,AF$6)</f>
        <v>0</v>
      </c>
      <c r="AG90" s="60">
        <f t="shared" ca="1" si="88"/>
        <v>0</v>
      </c>
      <c r="AH90" s="1">
        <f ca="1">SUMIFS(RepP!90:90,RepP!$6:$6,AH$6)</f>
        <v>0</v>
      </c>
      <c r="AI90" s="1">
        <f ca="1">SUMIFS(RepF!90:90,RepF!$6:$6,AI$6)</f>
        <v>0</v>
      </c>
      <c r="AJ90" s="60">
        <f t="shared" ca="1" si="89"/>
        <v>0</v>
      </c>
      <c r="AK90" s="1">
        <f ca="1">SUMIFS(RepP!90:90,RepP!$6:$6,AK$6)</f>
        <v>0</v>
      </c>
      <c r="AL90" s="1">
        <f ca="1">SUMIFS(RepF!90:90,RepF!$6:$6,AL$6)</f>
        <v>0</v>
      </c>
      <c r="AM90" s="60">
        <f t="shared" ca="1" si="90"/>
        <v>0</v>
      </c>
      <c r="AN90" s="1">
        <f ca="1">SUMIFS(RepP!90:90,RepP!$6:$6,AN$6)</f>
        <v>0</v>
      </c>
      <c r="AO90" s="1">
        <f ca="1">SUMIFS(RepF!90:90,RepF!$6:$6,AO$6)</f>
        <v>0</v>
      </c>
      <c r="AP90" s="60">
        <f t="shared" ca="1" si="91"/>
        <v>0</v>
      </c>
      <c r="AQ90" s="1">
        <f ca="1">SUMIFS(RepP!90:90,RepP!$6:$6,AQ$6)</f>
        <v>0</v>
      </c>
      <c r="AR90" s="1">
        <f ca="1">SUMIFS(RepF!90:90,RepF!$6:$6,AR$6)</f>
        <v>0</v>
      </c>
      <c r="AS90" s="60">
        <f t="shared" ca="1" si="92"/>
        <v>0</v>
      </c>
      <c r="AT90" s="1">
        <f ca="1">SUMIFS(RepP!90:90,RepP!$6:$6,AT$6)</f>
        <v>0</v>
      </c>
      <c r="AU90" s="1">
        <f ca="1">SUMIFS(RepF!90:90,RepF!$6:$6,AU$6)</f>
        <v>0</v>
      </c>
      <c r="AV90" s="60">
        <f t="shared" ca="1" si="93"/>
        <v>0</v>
      </c>
      <c r="AW90" s="1">
        <f ca="1">SUMIFS(RepP!90:90,RepP!$6:$6,AW$6)</f>
        <v>0</v>
      </c>
      <c r="AX90" s="1">
        <f ca="1">SUMIFS(RepF!90:90,RepF!$6:$6,AX$6)</f>
        <v>0</v>
      </c>
      <c r="AY90" s="60">
        <f t="shared" ca="1" si="94"/>
        <v>0</v>
      </c>
      <c r="AZ90" s="1">
        <f ca="1">SUMIFS(RepP!90:90,RepP!$6:$6,AZ$6)</f>
        <v>0</v>
      </c>
      <c r="BA90" s="1">
        <f ca="1">SUMIFS(RepF!90:90,RepF!$6:$6,BA$6)</f>
        <v>0</v>
      </c>
      <c r="BB90" s="60">
        <f t="shared" ca="1" si="95"/>
        <v>0</v>
      </c>
      <c r="BC90" s="1">
        <f ca="1">SUMIFS(RepP!90:90,RepP!$6:$6,BC$6)</f>
        <v>0</v>
      </c>
      <c r="BD90" s="1">
        <f ca="1">SUMIFS(RepF!90:90,RepF!$6:$6,BD$6)</f>
        <v>0</v>
      </c>
      <c r="BE90" s="60">
        <f t="shared" ca="1" si="96"/>
        <v>0</v>
      </c>
      <c r="BF90" s="1">
        <f ca="1">SUMIFS(RepP!90:90,RepP!$6:$6,BF$6)</f>
        <v>0</v>
      </c>
      <c r="BG90" s="1">
        <f ca="1">SUMIFS(RepF!90:90,RepF!$6:$6,BG$6)</f>
        <v>0</v>
      </c>
      <c r="BH90" s="60">
        <f t="shared" ca="1" si="97"/>
        <v>0</v>
      </c>
      <c r="BI90" s="1">
        <f ca="1">SUMIFS(RepP!90:90,RepP!$6:$6,BI$6)</f>
        <v>0</v>
      </c>
      <c r="BJ90" s="1">
        <f ca="1">SUMIFS(RepF!90:90,RepF!$6:$6,BJ$6)</f>
        <v>0</v>
      </c>
      <c r="BK90" s="60">
        <f t="shared" ca="1" si="98"/>
        <v>0</v>
      </c>
      <c r="BL90" s="1">
        <f ca="1">SUMIFS(RepP!90:90,RepP!$6:$6,BL$6)</f>
        <v>0</v>
      </c>
      <c r="BM90" s="1">
        <f ca="1">SUMIFS(RepF!90:90,RepF!$6:$6,BM$6)</f>
        <v>0</v>
      </c>
      <c r="BN90" s="60">
        <f t="shared" ca="1" si="99"/>
        <v>0</v>
      </c>
      <c r="BO90" s="1">
        <f ca="1">SUMIFS(RepP!90:90,RepP!$6:$6,BO$6)</f>
        <v>0</v>
      </c>
      <c r="BP90" s="1">
        <f ca="1">SUMIFS(RepF!90:90,RepF!$6:$6,BP$6)</f>
        <v>0</v>
      </c>
      <c r="BQ90" s="60">
        <f t="shared" ca="1" si="100"/>
        <v>0</v>
      </c>
      <c r="BR90" s="1">
        <f ca="1">SUMIFS(RepP!90:90,RepP!$6:$6,BR$6)</f>
        <v>0</v>
      </c>
      <c r="BS90" s="1">
        <f ca="1">SUMIFS(RepF!90:90,RepF!$6:$6,BS$6)</f>
        <v>0</v>
      </c>
      <c r="BT90" s="60">
        <f t="shared" ca="1" si="101"/>
        <v>0</v>
      </c>
      <c r="BU90" s="1">
        <f ca="1">SUMIFS(RepP!90:90,RepP!$6:$6,BU$6)</f>
        <v>0</v>
      </c>
      <c r="BV90" s="1">
        <f ca="1">SUMIFS(RepF!90:90,RepF!$6:$6,BV$6)</f>
        <v>0</v>
      </c>
      <c r="BW90" s="60">
        <f t="shared" ca="1" si="102"/>
        <v>0</v>
      </c>
      <c r="BX90" s="1">
        <f ca="1">SUMIFS(RepP!90:90,RepP!$6:$6,BX$6)</f>
        <v>0</v>
      </c>
      <c r="BY90" s="1">
        <f ca="1">SUMIFS(RepF!90:90,RepF!$6:$6,BY$6)</f>
        <v>0</v>
      </c>
      <c r="BZ90" s="60">
        <f t="shared" ca="1" si="103"/>
        <v>0</v>
      </c>
    </row>
    <row r="91" spans="5:78" s="23" customFormat="1" ht="10.199999999999999" x14ac:dyDescent="0.2">
      <c r="E91" s="23" t="s">
        <v>50</v>
      </c>
      <c r="S91" s="70"/>
      <c r="X91" s="61"/>
      <c r="Y91" s="62"/>
      <c r="AA91" s="61"/>
      <c r="AD91" s="61"/>
      <c r="AG91" s="61"/>
      <c r="AJ91" s="61"/>
      <c r="AM91" s="61"/>
      <c r="AP91" s="61"/>
      <c r="AS91" s="61"/>
      <c r="AV91" s="61"/>
      <c r="AY91" s="61"/>
      <c r="BB91" s="61"/>
      <c r="BE91" s="61"/>
      <c r="BH91" s="61"/>
      <c r="BK91" s="61"/>
      <c r="BN91" s="61"/>
      <c r="BQ91" s="61"/>
      <c r="BT91" s="61"/>
      <c r="BW91" s="61"/>
      <c r="BZ91" s="61"/>
    </row>
    <row r="92" spans="5:78" ht="4.05" customHeight="1" x14ac:dyDescent="0.25"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67"/>
      <c r="T92" s="25"/>
      <c r="U92" s="25"/>
      <c r="V92" s="25"/>
      <c r="W92" s="25"/>
      <c r="X92" s="57"/>
      <c r="Y92" s="54"/>
      <c r="Z92" s="25"/>
      <c r="AA92" s="57"/>
      <c r="AB92" s="25"/>
      <c r="AC92" s="25"/>
      <c r="AD92" s="57"/>
      <c r="AE92" s="25"/>
      <c r="AF92" s="25"/>
      <c r="AG92" s="57"/>
      <c r="AH92" s="25"/>
      <c r="AI92" s="25"/>
      <c r="AJ92" s="57"/>
      <c r="AK92" s="25"/>
      <c r="AL92" s="25"/>
      <c r="AM92" s="57"/>
      <c r="AN92" s="25"/>
      <c r="AO92" s="25"/>
      <c r="AP92" s="57"/>
      <c r="AQ92" s="25"/>
      <c r="AR92" s="25"/>
      <c r="AS92" s="57"/>
      <c r="AT92" s="25"/>
      <c r="AU92" s="25"/>
      <c r="AV92" s="57"/>
      <c r="AW92" s="25"/>
      <c r="AX92" s="25"/>
      <c r="AY92" s="57"/>
      <c r="AZ92" s="25"/>
      <c r="BA92" s="25"/>
      <c r="BB92" s="57"/>
      <c r="BC92" s="25"/>
      <c r="BD92" s="25"/>
      <c r="BE92" s="57"/>
      <c r="BF92" s="25"/>
      <c r="BG92" s="25"/>
      <c r="BH92" s="57"/>
      <c r="BI92" s="25"/>
      <c r="BJ92" s="25"/>
      <c r="BK92" s="57"/>
      <c r="BL92" s="25"/>
      <c r="BM92" s="25"/>
      <c r="BN92" s="57"/>
      <c r="BO92" s="25"/>
      <c r="BP92" s="25"/>
      <c r="BQ92" s="57"/>
      <c r="BR92" s="25"/>
      <c r="BS92" s="25"/>
      <c r="BT92" s="57"/>
      <c r="BU92" s="25"/>
      <c r="BV92" s="25"/>
      <c r="BW92" s="57"/>
      <c r="BX92" s="25"/>
      <c r="BY92" s="25"/>
      <c r="BZ92" s="57"/>
    </row>
    <row r="93" spans="5:78" s="2" customFormat="1" x14ac:dyDescent="0.25">
      <c r="I93" s="2" t="str">
        <f>Items!$E$109</f>
        <v>Прочая кредиторская задолженность</v>
      </c>
      <c r="Q93" s="2">
        <f>SUMIFS(RepP!93:93,RepP!$6:$6,Q$6)</f>
        <v>0</v>
      </c>
      <c r="R93" s="2">
        <f>SUMIFS(RepF!93:93,RepF!$6:$6,R$6)</f>
        <v>0</v>
      </c>
      <c r="S93" s="66">
        <f>IF(Q93=0,0,(R93-Q93)/Q93)</f>
        <v>0</v>
      </c>
      <c r="V93" s="2">
        <f>SUMIFS(RepP!93:93,RepP!$6:$6,V$6)</f>
        <v>0</v>
      </c>
      <c r="W93" s="2">
        <f>SUMIFS(RepF!93:93,RepF!$6:$6,W$6)</f>
        <v>0</v>
      </c>
      <c r="X93" s="55">
        <f>IF(V93=0,0,(W93-V93)/V93)</f>
        <v>0</v>
      </c>
      <c r="Y93" s="56">
        <f ca="1">SUMIFS(RepP!93:93,RepP!$6:$6,Y$6)</f>
        <v>30281.22999999992</v>
      </c>
      <c r="Z93" s="2">
        <f ca="1">SUMIFS(RepF!93:93,RepF!$6:$6,Z$6)</f>
        <v>2707.9699999999611</v>
      </c>
      <c r="AA93" s="55">
        <f ca="1">IF(Y93=0,0,(Z93-Y93)/Y93)</f>
        <v>-0.91057265507378771</v>
      </c>
      <c r="AB93" s="2">
        <f ca="1">SUMIFS(RepP!93:93,RepP!$6:$6,AB$6)</f>
        <v>-1271.6200000000499</v>
      </c>
      <c r="AC93" s="2">
        <f ca="1">SUMIFS(RepF!93:93,RepF!$6:$6,AC$6)</f>
        <v>42825.119999999995</v>
      </c>
      <c r="AD93" s="55">
        <f ca="1">IF(AB93=0,0,(AC93-AB93)/AB93)</f>
        <v>-34.677608090465952</v>
      </c>
      <c r="AE93" s="2">
        <f ca="1">SUMIFS(RepP!93:93,RepP!$6:$6,AE$6)</f>
        <v>4189.2199999999548</v>
      </c>
      <c r="AF93" s="2">
        <f ca="1">SUMIFS(RepF!93:93,RepF!$6:$6,AF$6)</f>
        <v>57200.44000000001</v>
      </c>
      <c r="AG93" s="55">
        <f ca="1">IF(AE93=0,0,(AF93-AE93)/AE93)</f>
        <v>12.654198156220161</v>
      </c>
      <c r="AH93" s="2">
        <f ca="1">SUMIFS(RepP!93:93,RepP!$6:$6,AH$6)</f>
        <v>-35283.330000000031</v>
      </c>
      <c r="AI93" s="2">
        <f ca="1">SUMIFS(RepF!93:93,RepF!$6:$6,AI$6)</f>
        <v>-754.90000000003783</v>
      </c>
      <c r="AJ93" s="55">
        <f ca="1">IF(AH93=0,0,(AI93-AH93)/AH93)</f>
        <v>-0.97860462717096042</v>
      </c>
      <c r="AK93" s="2">
        <f ca="1">SUMIFS(RepP!93:93,RepP!$6:$6,AK$6)</f>
        <v>-2973.8670000000475</v>
      </c>
      <c r="AL93" s="2">
        <f ca="1">SUMIFS(RepF!93:93,RepF!$6:$6,AL$6)</f>
        <v>57707.569999999942</v>
      </c>
      <c r="AM93" s="55">
        <f ca="1">IF(AK93=0,0,(AL93-AK93)/AK93)</f>
        <v>-20.404892686861594</v>
      </c>
      <c r="AN93" s="2">
        <f ca="1">SUMIFS(RepP!93:93,RepP!$6:$6,AN$6)</f>
        <v>-184304.46700000003</v>
      </c>
      <c r="AO93" s="2">
        <f ca="1">SUMIFS(RepF!93:93,RepF!$6:$6,AO$6)</f>
        <v>63066.148999999947</v>
      </c>
      <c r="AP93" s="55">
        <f ca="1">IF(AN93=0,0,(AO93-AN93)/AN93)</f>
        <v>-1.3421845928454894</v>
      </c>
      <c r="AQ93" s="2">
        <f ca="1">SUMIFS(RepP!93:93,RepP!$6:$6,AQ$6)</f>
        <v>-206306.72700000007</v>
      </c>
      <c r="AR93" s="2">
        <f ca="1">SUMIFS(RepF!93:93,RepF!$6:$6,AR$6)</f>
        <v>44604.458999999981</v>
      </c>
      <c r="AS93" s="55">
        <f ca="1">IF(AQ93=0,0,(AR93-AQ93)/AQ93)</f>
        <v>-1.2162045787290299</v>
      </c>
      <c r="AT93" s="2">
        <f ca="1">SUMIFS(RepP!93:93,RepP!$6:$6,AT$6)</f>
        <v>-160815.087</v>
      </c>
      <c r="AU93" s="2">
        <f ca="1">SUMIFS(RepF!93:93,RepF!$6:$6,AU$6)</f>
        <v>-15876.521000000084</v>
      </c>
      <c r="AV93" s="55">
        <f ca="1">IF(AT93=0,0,(AU93-AT93)/AT93)</f>
        <v>-0.90127467953302109</v>
      </c>
      <c r="AW93" s="2">
        <f ca="1">SUMIFS(RepP!93:93,RepP!$6:$6,AW$6)</f>
        <v>-231409.90700000001</v>
      </c>
      <c r="AX93" s="2">
        <f ca="1">SUMIFS(RepF!93:93,RepF!$6:$6,AX$6)</f>
        <v>-94333.301000000065</v>
      </c>
      <c r="AY93" s="55">
        <f ca="1">IF(AW93=0,0,(AX93-AW93)/AW93)</f>
        <v>-0.59235409484867019</v>
      </c>
      <c r="AZ93" s="2">
        <f ca="1">SUMIFS(RepP!93:93,RepP!$6:$6,AZ$6)</f>
        <v>-261464.42699999997</v>
      </c>
      <c r="BA93" s="2">
        <f ca="1">SUMIFS(RepF!93:93,RepF!$6:$6,BA$6)</f>
        <v>-26144.071000000033</v>
      </c>
      <c r="BB93" s="55">
        <f ca="1">IF(AZ93=0,0,(BA93-AZ93)/AZ93)</f>
        <v>-0.90000907083241566</v>
      </c>
      <c r="BC93" s="2">
        <f ca="1">SUMIFS(RepP!93:93,RepP!$6:$6,BC$6)</f>
        <v>-261009.01699999999</v>
      </c>
      <c r="BD93" s="2">
        <f ca="1">SUMIFS(RepF!93:93,RepF!$6:$6,BD$6)</f>
        <v>109012.41899999991</v>
      </c>
      <c r="BE93" s="55">
        <f ca="1">IF(BC93=0,0,(BD93-BC93)/BC93)</f>
        <v>-1.4176576742557514</v>
      </c>
      <c r="BF93" s="2">
        <f ca="1">SUMIFS(RepP!93:93,RepP!$6:$6,BF$6)</f>
        <v>-169053.23700000002</v>
      </c>
      <c r="BG93" s="2">
        <f ca="1">SUMIFS(RepF!93:93,RepF!$6:$6,BG$6)</f>
        <v>-7985.2810000001191</v>
      </c>
      <c r="BH93" s="55">
        <f ca="1">IF(BF93=0,0,(BG93-BF93)/BF93)</f>
        <v>-0.95276469624772619</v>
      </c>
      <c r="BI93" s="2">
        <f ca="1">SUMIFS(RepP!93:93,RepP!$6:$6,BI$6)</f>
        <v>-151510.50700000007</v>
      </c>
      <c r="BJ93" s="2">
        <f ca="1">SUMIFS(RepF!93:93,RepF!$6:$6,BJ$6)</f>
        <v>126254.91899999982</v>
      </c>
      <c r="BK93" s="55">
        <f ca="1">IF(BI93=0,0,(BJ93-BI93)/BI93)</f>
        <v>-1.8333080094570586</v>
      </c>
      <c r="BL93" s="2">
        <f ca="1">SUMIFS(RepP!93:93,RepP!$6:$6,BL$6)</f>
        <v>-110870.35700000013</v>
      </c>
      <c r="BM93" s="2">
        <f ca="1">SUMIFS(RepF!93:93,RepF!$6:$6,BM$6)</f>
        <v>88733.279000000068</v>
      </c>
      <c r="BN93" s="55">
        <f ca="1">IF(BL93=0,0,(BM93-BL93)/BL93)</f>
        <v>-1.8003336635779026</v>
      </c>
      <c r="BO93" s="2">
        <f ca="1">SUMIFS(RepP!93:93,RepP!$6:$6,BO$6)</f>
        <v>-110870.35700000013</v>
      </c>
      <c r="BP93" s="2">
        <f ca="1">SUMIFS(RepF!93:93,RepF!$6:$6,BP$6)</f>
        <v>110679.079</v>
      </c>
      <c r="BQ93" s="55">
        <f ca="1">IF(BO93=0,0,(BP93-BO93)/BO93)</f>
        <v>-1.9982747597719006</v>
      </c>
      <c r="BR93" s="2">
        <f ca="1">SUMIFS(RepP!93:93,RepP!$6:$6,BR$6)</f>
        <v>-110360.35700000013</v>
      </c>
      <c r="BS93" s="2">
        <f ca="1">SUMIFS(RepF!93:93,RepF!$6:$6,BS$6)</f>
        <v>110679.079</v>
      </c>
      <c r="BT93" s="55">
        <f ca="1">IF(BR93=0,0,(BS93-BR93)/BR93)</f>
        <v>-2.0028880116797727</v>
      </c>
      <c r="BU93" s="2">
        <f ca="1">SUMIFS(RepP!93:93,RepP!$6:$6,BU$6)</f>
        <v>-110360.35700000013</v>
      </c>
      <c r="BV93" s="2">
        <f ca="1">SUMIFS(RepF!93:93,RepF!$6:$6,BV$6)</f>
        <v>106279.079</v>
      </c>
      <c r="BW93" s="55">
        <f ca="1">IF(BU93=0,0,(BV93-BU93)/BU93)</f>
        <v>-1.9630186227106883</v>
      </c>
      <c r="BX93" s="2">
        <f ca="1">SUMIFS(RepP!93:93,RepP!$6:$6,BX$6)</f>
        <v>-110360.35700000013</v>
      </c>
      <c r="BY93" s="2">
        <f ca="1">SUMIFS(RepF!93:93,RepF!$6:$6,BY$6)</f>
        <v>106279.079</v>
      </c>
      <c r="BZ93" s="55">
        <f ca="1">IF(BX93=0,0,(BY93-BX93)/BX93)</f>
        <v>-1.9630186227106883</v>
      </c>
    </row>
    <row r="94" spans="5:78" s="23" customFormat="1" ht="10.199999999999999" x14ac:dyDescent="0.2">
      <c r="E94" s="23" t="s">
        <v>50</v>
      </c>
      <c r="S94" s="70"/>
      <c r="X94" s="61"/>
      <c r="Y94" s="62"/>
      <c r="AA94" s="61"/>
      <c r="AD94" s="61"/>
      <c r="AG94" s="61"/>
      <c r="AJ94" s="61"/>
      <c r="AM94" s="61"/>
      <c r="AP94" s="61"/>
      <c r="AS94" s="61"/>
      <c r="AV94" s="61"/>
      <c r="AY94" s="61"/>
      <c r="BB94" s="61"/>
      <c r="BE94" s="61"/>
      <c r="BH94" s="61"/>
      <c r="BK94" s="61"/>
      <c r="BN94" s="61"/>
      <c r="BQ94" s="61"/>
      <c r="BT94" s="61"/>
      <c r="BW94" s="61"/>
      <c r="BZ94" s="61"/>
    </row>
    <row r="95" spans="5:78" ht="4.05" customHeight="1" x14ac:dyDescent="0.25"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67"/>
      <c r="T95" s="25"/>
      <c r="U95" s="25"/>
      <c r="V95" s="25"/>
      <c r="W95" s="25"/>
      <c r="X95" s="57"/>
      <c r="Y95" s="54"/>
      <c r="Z95" s="25"/>
      <c r="AA95" s="57"/>
      <c r="AB95" s="25"/>
      <c r="AC95" s="25"/>
      <c r="AD95" s="57"/>
      <c r="AE95" s="25"/>
      <c r="AF95" s="25"/>
      <c r="AG95" s="57"/>
      <c r="AH95" s="25"/>
      <c r="AI95" s="25"/>
      <c r="AJ95" s="57"/>
      <c r="AK95" s="25"/>
      <c r="AL95" s="25"/>
      <c r="AM95" s="57"/>
      <c r="AN95" s="25"/>
      <c r="AO95" s="25"/>
      <c r="AP95" s="57"/>
      <c r="AQ95" s="25"/>
      <c r="AR95" s="25"/>
      <c r="AS95" s="57"/>
      <c r="AT95" s="25"/>
      <c r="AU95" s="25"/>
      <c r="AV95" s="57"/>
      <c r="AW95" s="25"/>
      <c r="AX95" s="25"/>
      <c r="AY95" s="57"/>
      <c r="AZ95" s="25"/>
      <c r="BA95" s="25"/>
      <c r="BB95" s="57"/>
      <c r="BC95" s="25"/>
      <c r="BD95" s="25"/>
      <c r="BE95" s="57"/>
      <c r="BF95" s="25"/>
      <c r="BG95" s="25"/>
      <c r="BH95" s="57"/>
      <c r="BI95" s="25"/>
      <c r="BJ95" s="25"/>
      <c r="BK95" s="57"/>
      <c r="BL95" s="25"/>
      <c r="BM95" s="25"/>
      <c r="BN95" s="57"/>
      <c r="BO95" s="25"/>
      <c r="BP95" s="25"/>
      <c r="BQ95" s="57"/>
      <c r="BR95" s="25"/>
      <c r="BS95" s="25"/>
      <c r="BT95" s="57"/>
      <c r="BU95" s="25"/>
      <c r="BV95" s="25"/>
      <c r="BW95" s="57"/>
      <c r="BX95" s="25"/>
      <c r="BY95" s="25"/>
      <c r="BZ95" s="57"/>
    </row>
    <row r="96" spans="5:78" s="2" customFormat="1" x14ac:dyDescent="0.25">
      <c r="I96" s="2" t="str">
        <f>Items!$E$115</f>
        <v>Финансовые обязательства</v>
      </c>
      <c r="Q96" s="2">
        <f>SUMIFS(RepP!96:96,RepP!$6:$6,Q$6)</f>
        <v>0</v>
      </c>
      <c r="R96" s="2">
        <f>SUMIFS(RepF!96:96,RepF!$6:$6,R$6)</f>
        <v>0</v>
      </c>
      <c r="S96" s="66">
        <f t="shared" ref="S96:S102" si="104">IF(Q96=0,0,(R96-Q96)/Q96)</f>
        <v>0</v>
      </c>
      <c r="V96" s="2">
        <f>SUMIFS(RepP!96:96,RepP!$6:$6,V$6)</f>
        <v>0</v>
      </c>
      <c r="W96" s="2">
        <f>SUMIFS(RepF!96:96,RepF!$6:$6,W$6)</f>
        <v>0</v>
      </c>
      <c r="X96" s="55">
        <f t="shared" ref="X96:X102" si="105">IF(V96=0,0,(W96-V96)/V96)</f>
        <v>0</v>
      </c>
      <c r="Y96" s="56">
        <f ca="1">SUMIFS(RepP!96:96,RepP!$6:$6,Y$6)</f>
        <v>0</v>
      </c>
      <c r="Z96" s="2">
        <f ca="1">SUMIFS(RepF!96:96,RepF!$6:$6,Z$6)</f>
        <v>0</v>
      </c>
      <c r="AA96" s="55">
        <f t="shared" ref="AA96:AA102" ca="1" si="106">IF(Y96=0,0,(Z96-Y96)/Y96)</f>
        <v>0</v>
      </c>
      <c r="AB96" s="2">
        <f ca="1">SUMIFS(RepP!96:96,RepP!$6:$6,AB$6)</f>
        <v>0</v>
      </c>
      <c r="AC96" s="2">
        <f ca="1">SUMIFS(RepF!96:96,RepF!$6:$6,AC$6)</f>
        <v>0</v>
      </c>
      <c r="AD96" s="55">
        <f t="shared" ref="AD96:AD102" ca="1" si="107">IF(AB96=0,0,(AC96-AB96)/AB96)</f>
        <v>0</v>
      </c>
      <c r="AE96" s="2">
        <f ca="1">SUMIFS(RepP!96:96,RepP!$6:$6,AE$6)</f>
        <v>0</v>
      </c>
      <c r="AF96" s="2">
        <f ca="1">SUMIFS(RepF!96:96,RepF!$6:$6,AF$6)</f>
        <v>0</v>
      </c>
      <c r="AG96" s="55">
        <f t="shared" ref="AG96:AG102" ca="1" si="108">IF(AE96=0,0,(AF96-AE96)/AE96)</f>
        <v>0</v>
      </c>
      <c r="AH96" s="2">
        <f ca="1">SUMIFS(RepP!96:96,RepP!$6:$6,AH$6)</f>
        <v>0</v>
      </c>
      <c r="AI96" s="2">
        <f ca="1">SUMIFS(RepF!96:96,RepF!$6:$6,AI$6)</f>
        <v>0</v>
      </c>
      <c r="AJ96" s="55">
        <f t="shared" ref="AJ96:AJ102" ca="1" si="109">IF(AH96=0,0,(AI96-AH96)/AH96)</f>
        <v>0</v>
      </c>
      <c r="AK96" s="2">
        <f ca="1">SUMIFS(RepP!96:96,RepP!$6:$6,AK$6)</f>
        <v>0</v>
      </c>
      <c r="AL96" s="2">
        <f ca="1">SUMIFS(RepF!96:96,RepF!$6:$6,AL$6)</f>
        <v>0</v>
      </c>
      <c r="AM96" s="55">
        <f t="shared" ref="AM96:AM102" ca="1" si="110">IF(AK96=0,0,(AL96-AK96)/AK96)</f>
        <v>0</v>
      </c>
      <c r="AN96" s="2">
        <f ca="1">SUMIFS(RepP!96:96,RepP!$6:$6,AN$6)</f>
        <v>0</v>
      </c>
      <c r="AO96" s="2">
        <f ca="1">SUMIFS(RepF!96:96,RepF!$6:$6,AO$6)</f>
        <v>0</v>
      </c>
      <c r="AP96" s="55">
        <f t="shared" ref="AP96:AP102" ca="1" si="111">IF(AN96=0,0,(AO96-AN96)/AN96)</f>
        <v>0</v>
      </c>
      <c r="AQ96" s="2">
        <f ca="1">SUMIFS(RepP!96:96,RepP!$6:$6,AQ$6)</f>
        <v>0</v>
      </c>
      <c r="AR96" s="2">
        <f ca="1">SUMIFS(RepF!96:96,RepF!$6:$6,AR$6)</f>
        <v>0</v>
      </c>
      <c r="AS96" s="55">
        <f t="shared" ref="AS96:AS102" ca="1" si="112">IF(AQ96=0,0,(AR96-AQ96)/AQ96)</f>
        <v>0</v>
      </c>
      <c r="AT96" s="2">
        <f ca="1">SUMIFS(RepP!96:96,RepP!$6:$6,AT$6)</f>
        <v>0</v>
      </c>
      <c r="AU96" s="2">
        <f ca="1">SUMIFS(RepF!96:96,RepF!$6:$6,AU$6)</f>
        <v>0</v>
      </c>
      <c r="AV96" s="55">
        <f t="shared" ref="AV96:AV102" ca="1" si="113">IF(AT96=0,0,(AU96-AT96)/AT96)</f>
        <v>0</v>
      </c>
      <c r="AW96" s="2">
        <f ca="1">SUMIFS(RepP!96:96,RepP!$6:$6,AW$6)</f>
        <v>0</v>
      </c>
      <c r="AX96" s="2">
        <f ca="1">SUMIFS(RepF!96:96,RepF!$6:$6,AX$6)</f>
        <v>0</v>
      </c>
      <c r="AY96" s="55">
        <f t="shared" ref="AY96:AY102" ca="1" si="114">IF(AW96=0,0,(AX96-AW96)/AW96)</f>
        <v>0</v>
      </c>
      <c r="AZ96" s="2">
        <f ca="1">SUMIFS(RepP!96:96,RepP!$6:$6,AZ$6)</f>
        <v>0</v>
      </c>
      <c r="BA96" s="2">
        <f ca="1">SUMIFS(RepF!96:96,RepF!$6:$6,BA$6)</f>
        <v>0</v>
      </c>
      <c r="BB96" s="55">
        <f t="shared" ref="BB96:BB102" ca="1" si="115">IF(AZ96=0,0,(BA96-AZ96)/AZ96)</f>
        <v>0</v>
      </c>
      <c r="BC96" s="2">
        <f ca="1">SUMIFS(RepP!96:96,RepP!$6:$6,BC$6)</f>
        <v>0</v>
      </c>
      <c r="BD96" s="2">
        <f ca="1">SUMIFS(RepF!96:96,RepF!$6:$6,BD$6)</f>
        <v>0</v>
      </c>
      <c r="BE96" s="55">
        <f t="shared" ref="BE96:BE102" ca="1" si="116">IF(BC96=0,0,(BD96-BC96)/BC96)</f>
        <v>0</v>
      </c>
      <c r="BF96" s="2">
        <f ca="1">SUMIFS(RepP!96:96,RepP!$6:$6,BF$6)</f>
        <v>0</v>
      </c>
      <c r="BG96" s="2">
        <f ca="1">SUMIFS(RepF!96:96,RepF!$6:$6,BG$6)</f>
        <v>0</v>
      </c>
      <c r="BH96" s="55">
        <f t="shared" ref="BH96:BH102" ca="1" si="117">IF(BF96=0,0,(BG96-BF96)/BF96)</f>
        <v>0</v>
      </c>
      <c r="BI96" s="2">
        <f ca="1">SUMIFS(RepP!96:96,RepP!$6:$6,BI$6)</f>
        <v>0</v>
      </c>
      <c r="BJ96" s="2">
        <f ca="1">SUMIFS(RepF!96:96,RepF!$6:$6,BJ$6)</f>
        <v>0</v>
      </c>
      <c r="BK96" s="55">
        <f t="shared" ref="BK96:BK102" ca="1" si="118">IF(BI96=0,0,(BJ96-BI96)/BI96)</f>
        <v>0</v>
      </c>
      <c r="BL96" s="2">
        <f ca="1">SUMIFS(RepP!96:96,RepP!$6:$6,BL$6)</f>
        <v>0</v>
      </c>
      <c r="BM96" s="2">
        <f ca="1">SUMIFS(RepF!96:96,RepF!$6:$6,BM$6)</f>
        <v>0</v>
      </c>
      <c r="BN96" s="55">
        <f t="shared" ref="BN96:BN102" ca="1" si="119">IF(BL96=0,0,(BM96-BL96)/BL96)</f>
        <v>0</v>
      </c>
      <c r="BO96" s="2">
        <f ca="1">SUMIFS(RepP!96:96,RepP!$6:$6,BO$6)</f>
        <v>0</v>
      </c>
      <c r="BP96" s="2">
        <f ca="1">SUMIFS(RepF!96:96,RepF!$6:$6,BP$6)</f>
        <v>0</v>
      </c>
      <c r="BQ96" s="55">
        <f t="shared" ref="BQ96:BQ102" ca="1" si="120">IF(BO96=0,0,(BP96-BO96)/BO96)</f>
        <v>0</v>
      </c>
      <c r="BR96" s="2">
        <f ca="1">SUMIFS(RepP!96:96,RepP!$6:$6,BR$6)</f>
        <v>0</v>
      </c>
      <c r="BS96" s="2">
        <f ca="1">SUMIFS(RepF!96:96,RepF!$6:$6,BS$6)</f>
        <v>0</v>
      </c>
      <c r="BT96" s="55">
        <f t="shared" ref="BT96:BT102" ca="1" si="121">IF(BR96=0,0,(BS96-BR96)/BR96)</f>
        <v>0</v>
      </c>
      <c r="BU96" s="2">
        <f ca="1">SUMIFS(RepP!96:96,RepP!$6:$6,BU$6)</f>
        <v>0</v>
      </c>
      <c r="BV96" s="2">
        <f ca="1">SUMIFS(RepF!96:96,RepF!$6:$6,BV$6)</f>
        <v>0</v>
      </c>
      <c r="BW96" s="55">
        <f t="shared" ref="BW96:BW102" ca="1" si="122">IF(BU96=0,0,(BV96-BU96)/BU96)</f>
        <v>0</v>
      </c>
      <c r="BX96" s="2">
        <f ca="1">SUMIFS(RepP!96:96,RepP!$6:$6,BX$6)</f>
        <v>0</v>
      </c>
      <c r="BY96" s="2">
        <f ca="1">SUMIFS(RepF!96:96,RepF!$6:$6,BY$6)</f>
        <v>0</v>
      </c>
      <c r="BZ96" s="55">
        <f t="shared" ref="BZ96:BZ102" ca="1" si="123">IF(BX96=0,0,(BY96-BX96)/BX96)</f>
        <v>0</v>
      </c>
    </row>
    <row r="97" spans="2:78" x14ac:dyDescent="0.25">
      <c r="I97" s="22" t="str">
        <f>Items!$E$115</f>
        <v>Финансовые обязательства</v>
      </c>
      <c r="J97" s="1" t="str">
        <f>Items!F116</f>
        <v>%% по кредитам</v>
      </c>
      <c r="Q97" s="15">
        <f>SUMIFS(RepP!97:97,RepP!$6:$6,Q$6)</f>
        <v>0</v>
      </c>
      <c r="R97" s="15">
        <f>SUMIFS(RepF!97:97,RepF!$6:$6,R$6)</f>
        <v>0</v>
      </c>
      <c r="S97" s="69">
        <f t="shared" si="104"/>
        <v>0</v>
      </c>
      <c r="V97" s="1">
        <f>SUMIFS(RepP!97:97,RepP!$6:$6,V$6)</f>
        <v>0</v>
      </c>
      <c r="W97" s="1">
        <f>SUMIFS(RepF!97:97,RepF!$6:$6,W$6)</f>
        <v>0</v>
      </c>
      <c r="X97" s="60">
        <f t="shared" si="105"/>
        <v>0</v>
      </c>
      <c r="Y97" s="46">
        <f ca="1">SUMIFS(RepP!97:97,RepP!$6:$6,Y$6)</f>
        <v>0</v>
      </c>
      <c r="Z97" s="1">
        <f ca="1">SUMIFS(RepF!97:97,RepF!$6:$6,Z$6)</f>
        <v>0</v>
      </c>
      <c r="AA97" s="60">
        <f t="shared" ca="1" si="106"/>
        <v>0</v>
      </c>
      <c r="AB97" s="1">
        <f ca="1">SUMIFS(RepP!97:97,RepP!$6:$6,AB$6)</f>
        <v>0</v>
      </c>
      <c r="AC97" s="1">
        <f ca="1">SUMIFS(RepF!97:97,RepF!$6:$6,AC$6)</f>
        <v>0</v>
      </c>
      <c r="AD97" s="60">
        <f t="shared" ca="1" si="107"/>
        <v>0</v>
      </c>
      <c r="AE97" s="1">
        <f ca="1">SUMIFS(RepP!97:97,RepP!$6:$6,AE$6)</f>
        <v>0</v>
      </c>
      <c r="AF97" s="1">
        <f ca="1">SUMIFS(RepF!97:97,RepF!$6:$6,AF$6)</f>
        <v>0</v>
      </c>
      <c r="AG97" s="60">
        <f t="shared" ca="1" si="108"/>
        <v>0</v>
      </c>
      <c r="AH97" s="1">
        <f ca="1">SUMIFS(RepP!97:97,RepP!$6:$6,AH$6)</f>
        <v>0</v>
      </c>
      <c r="AI97" s="1">
        <f ca="1">SUMIFS(RepF!97:97,RepF!$6:$6,AI$6)</f>
        <v>0</v>
      </c>
      <c r="AJ97" s="60">
        <f t="shared" ca="1" si="109"/>
        <v>0</v>
      </c>
      <c r="AK97" s="1">
        <f ca="1">SUMIFS(RepP!97:97,RepP!$6:$6,AK$6)</f>
        <v>0</v>
      </c>
      <c r="AL97" s="1">
        <f ca="1">SUMIFS(RepF!97:97,RepF!$6:$6,AL$6)</f>
        <v>0</v>
      </c>
      <c r="AM97" s="60">
        <f t="shared" ca="1" si="110"/>
        <v>0</v>
      </c>
      <c r="AN97" s="1">
        <f ca="1">SUMIFS(RepP!97:97,RepP!$6:$6,AN$6)</f>
        <v>0</v>
      </c>
      <c r="AO97" s="1">
        <f ca="1">SUMIFS(RepF!97:97,RepF!$6:$6,AO$6)</f>
        <v>0</v>
      </c>
      <c r="AP97" s="60">
        <f t="shared" ca="1" si="111"/>
        <v>0</v>
      </c>
      <c r="AQ97" s="1">
        <f ca="1">SUMIFS(RepP!97:97,RepP!$6:$6,AQ$6)</f>
        <v>0</v>
      </c>
      <c r="AR97" s="1">
        <f ca="1">SUMIFS(RepF!97:97,RepF!$6:$6,AR$6)</f>
        <v>0</v>
      </c>
      <c r="AS97" s="60">
        <f t="shared" ca="1" si="112"/>
        <v>0</v>
      </c>
      <c r="AT97" s="1">
        <f ca="1">SUMIFS(RepP!97:97,RepP!$6:$6,AT$6)</f>
        <v>0</v>
      </c>
      <c r="AU97" s="1">
        <f ca="1">SUMIFS(RepF!97:97,RepF!$6:$6,AU$6)</f>
        <v>0</v>
      </c>
      <c r="AV97" s="60">
        <f t="shared" ca="1" si="113"/>
        <v>0</v>
      </c>
      <c r="AW97" s="1">
        <f ca="1">SUMIFS(RepP!97:97,RepP!$6:$6,AW$6)</f>
        <v>0</v>
      </c>
      <c r="AX97" s="1">
        <f ca="1">SUMIFS(RepF!97:97,RepF!$6:$6,AX$6)</f>
        <v>0</v>
      </c>
      <c r="AY97" s="60">
        <f t="shared" ca="1" si="114"/>
        <v>0</v>
      </c>
      <c r="AZ97" s="1">
        <f ca="1">SUMIFS(RepP!97:97,RepP!$6:$6,AZ$6)</f>
        <v>0</v>
      </c>
      <c r="BA97" s="1">
        <f ca="1">SUMIFS(RepF!97:97,RepF!$6:$6,BA$6)</f>
        <v>0</v>
      </c>
      <c r="BB97" s="60">
        <f t="shared" ca="1" si="115"/>
        <v>0</v>
      </c>
      <c r="BC97" s="1">
        <f ca="1">SUMIFS(RepP!97:97,RepP!$6:$6,BC$6)</f>
        <v>0</v>
      </c>
      <c r="BD97" s="1">
        <f ca="1">SUMIFS(RepF!97:97,RepF!$6:$6,BD$6)</f>
        <v>0</v>
      </c>
      <c r="BE97" s="60">
        <f t="shared" ca="1" si="116"/>
        <v>0</v>
      </c>
      <c r="BF97" s="1">
        <f ca="1">SUMIFS(RepP!97:97,RepP!$6:$6,BF$6)</f>
        <v>0</v>
      </c>
      <c r="BG97" s="1">
        <f ca="1">SUMIFS(RepF!97:97,RepF!$6:$6,BG$6)</f>
        <v>0</v>
      </c>
      <c r="BH97" s="60">
        <f t="shared" ca="1" si="117"/>
        <v>0</v>
      </c>
      <c r="BI97" s="1">
        <f ca="1">SUMIFS(RepP!97:97,RepP!$6:$6,BI$6)</f>
        <v>0</v>
      </c>
      <c r="BJ97" s="1">
        <f ca="1">SUMIFS(RepF!97:97,RepF!$6:$6,BJ$6)</f>
        <v>0</v>
      </c>
      <c r="BK97" s="60">
        <f t="shared" ca="1" si="118"/>
        <v>0</v>
      </c>
      <c r="BL97" s="1">
        <f ca="1">SUMIFS(RepP!97:97,RepP!$6:$6,BL$6)</f>
        <v>0</v>
      </c>
      <c r="BM97" s="1">
        <f ca="1">SUMIFS(RepF!97:97,RepF!$6:$6,BM$6)</f>
        <v>0</v>
      </c>
      <c r="BN97" s="60">
        <f t="shared" ca="1" si="119"/>
        <v>0</v>
      </c>
      <c r="BO97" s="1">
        <f ca="1">SUMIFS(RepP!97:97,RepP!$6:$6,BO$6)</f>
        <v>0</v>
      </c>
      <c r="BP97" s="1">
        <f ca="1">SUMIFS(RepF!97:97,RepF!$6:$6,BP$6)</f>
        <v>0</v>
      </c>
      <c r="BQ97" s="60">
        <f t="shared" ca="1" si="120"/>
        <v>0</v>
      </c>
      <c r="BR97" s="1">
        <f ca="1">SUMIFS(RepP!97:97,RepP!$6:$6,BR$6)</f>
        <v>0</v>
      </c>
      <c r="BS97" s="1">
        <f ca="1">SUMIFS(RepF!97:97,RepF!$6:$6,BS$6)</f>
        <v>0</v>
      </c>
      <c r="BT97" s="60">
        <f t="shared" ca="1" si="121"/>
        <v>0</v>
      </c>
      <c r="BU97" s="1">
        <f ca="1">SUMIFS(RepP!97:97,RepP!$6:$6,BU$6)</f>
        <v>0</v>
      </c>
      <c r="BV97" s="1">
        <f ca="1">SUMIFS(RepF!97:97,RepF!$6:$6,BV$6)</f>
        <v>0</v>
      </c>
      <c r="BW97" s="60">
        <f t="shared" ca="1" si="122"/>
        <v>0</v>
      </c>
      <c r="BX97" s="1">
        <f ca="1">SUMIFS(RepP!97:97,RepP!$6:$6,BX$6)</f>
        <v>0</v>
      </c>
      <c r="BY97" s="1">
        <f ca="1">SUMIFS(RepF!97:97,RepF!$6:$6,BY$6)</f>
        <v>0</v>
      </c>
      <c r="BZ97" s="60">
        <f t="shared" ca="1" si="123"/>
        <v>0</v>
      </c>
    </row>
    <row r="98" spans="2:78" x14ac:dyDescent="0.25">
      <c r="I98" s="22" t="str">
        <f>Items!$E$115</f>
        <v>Финансовые обязательства</v>
      </c>
      <c r="J98" s="1" t="str">
        <f>Items!F117</f>
        <v>%% по займам</v>
      </c>
      <c r="Q98" s="15">
        <f>SUMIFS(RepP!98:98,RepP!$6:$6,Q$6)</f>
        <v>0</v>
      </c>
      <c r="R98" s="15">
        <f>SUMIFS(RepF!98:98,RepF!$6:$6,R$6)</f>
        <v>0</v>
      </c>
      <c r="S98" s="69">
        <f t="shared" si="104"/>
        <v>0</v>
      </c>
      <c r="V98" s="1">
        <f>SUMIFS(RepP!98:98,RepP!$6:$6,V$6)</f>
        <v>0</v>
      </c>
      <c r="W98" s="1">
        <f>SUMIFS(RepF!98:98,RepF!$6:$6,W$6)</f>
        <v>0</v>
      </c>
      <c r="X98" s="60">
        <f t="shared" si="105"/>
        <v>0</v>
      </c>
      <c r="Y98" s="46">
        <f ca="1">SUMIFS(RepP!98:98,RepP!$6:$6,Y$6)</f>
        <v>0</v>
      </c>
      <c r="Z98" s="1">
        <f ca="1">SUMIFS(RepF!98:98,RepF!$6:$6,Z$6)</f>
        <v>0</v>
      </c>
      <c r="AA98" s="60">
        <f t="shared" ca="1" si="106"/>
        <v>0</v>
      </c>
      <c r="AB98" s="1">
        <f ca="1">SUMIFS(RepP!98:98,RepP!$6:$6,AB$6)</f>
        <v>0</v>
      </c>
      <c r="AC98" s="1">
        <f ca="1">SUMIFS(RepF!98:98,RepF!$6:$6,AC$6)</f>
        <v>0</v>
      </c>
      <c r="AD98" s="60">
        <f t="shared" ca="1" si="107"/>
        <v>0</v>
      </c>
      <c r="AE98" s="1">
        <f ca="1">SUMIFS(RepP!98:98,RepP!$6:$6,AE$6)</f>
        <v>0</v>
      </c>
      <c r="AF98" s="1">
        <f ca="1">SUMIFS(RepF!98:98,RepF!$6:$6,AF$6)</f>
        <v>0</v>
      </c>
      <c r="AG98" s="60">
        <f t="shared" ca="1" si="108"/>
        <v>0</v>
      </c>
      <c r="AH98" s="1">
        <f ca="1">SUMIFS(RepP!98:98,RepP!$6:$6,AH$6)</f>
        <v>0</v>
      </c>
      <c r="AI98" s="1">
        <f ca="1">SUMIFS(RepF!98:98,RepF!$6:$6,AI$6)</f>
        <v>0</v>
      </c>
      <c r="AJ98" s="60">
        <f t="shared" ca="1" si="109"/>
        <v>0</v>
      </c>
      <c r="AK98" s="1">
        <f ca="1">SUMIFS(RepP!98:98,RepP!$6:$6,AK$6)</f>
        <v>0</v>
      </c>
      <c r="AL98" s="1">
        <f ca="1">SUMIFS(RepF!98:98,RepF!$6:$6,AL$6)</f>
        <v>0</v>
      </c>
      <c r="AM98" s="60">
        <f t="shared" ca="1" si="110"/>
        <v>0</v>
      </c>
      <c r="AN98" s="1">
        <f ca="1">SUMIFS(RepP!98:98,RepP!$6:$6,AN$6)</f>
        <v>0</v>
      </c>
      <c r="AO98" s="1">
        <f ca="1">SUMIFS(RepF!98:98,RepF!$6:$6,AO$6)</f>
        <v>0</v>
      </c>
      <c r="AP98" s="60">
        <f t="shared" ca="1" si="111"/>
        <v>0</v>
      </c>
      <c r="AQ98" s="1">
        <f ca="1">SUMIFS(RepP!98:98,RepP!$6:$6,AQ$6)</f>
        <v>0</v>
      </c>
      <c r="AR98" s="1">
        <f ca="1">SUMIFS(RepF!98:98,RepF!$6:$6,AR$6)</f>
        <v>0</v>
      </c>
      <c r="AS98" s="60">
        <f t="shared" ca="1" si="112"/>
        <v>0</v>
      </c>
      <c r="AT98" s="1">
        <f ca="1">SUMIFS(RepP!98:98,RepP!$6:$6,AT$6)</f>
        <v>0</v>
      </c>
      <c r="AU98" s="1">
        <f ca="1">SUMIFS(RepF!98:98,RepF!$6:$6,AU$6)</f>
        <v>0</v>
      </c>
      <c r="AV98" s="60">
        <f t="shared" ca="1" si="113"/>
        <v>0</v>
      </c>
      <c r="AW98" s="1">
        <f ca="1">SUMIFS(RepP!98:98,RepP!$6:$6,AW$6)</f>
        <v>0</v>
      </c>
      <c r="AX98" s="1">
        <f ca="1">SUMIFS(RepF!98:98,RepF!$6:$6,AX$6)</f>
        <v>0</v>
      </c>
      <c r="AY98" s="60">
        <f t="shared" ca="1" si="114"/>
        <v>0</v>
      </c>
      <c r="AZ98" s="1">
        <f ca="1">SUMIFS(RepP!98:98,RepP!$6:$6,AZ$6)</f>
        <v>0</v>
      </c>
      <c r="BA98" s="1">
        <f ca="1">SUMIFS(RepF!98:98,RepF!$6:$6,BA$6)</f>
        <v>0</v>
      </c>
      <c r="BB98" s="60">
        <f t="shared" ca="1" si="115"/>
        <v>0</v>
      </c>
      <c r="BC98" s="1">
        <f ca="1">SUMIFS(RepP!98:98,RepP!$6:$6,BC$6)</f>
        <v>0</v>
      </c>
      <c r="BD98" s="1">
        <f ca="1">SUMIFS(RepF!98:98,RepF!$6:$6,BD$6)</f>
        <v>0</v>
      </c>
      <c r="BE98" s="60">
        <f t="shared" ca="1" si="116"/>
        <v>0</v>
      </c>
      <c r="BF98" s="1">
        <f ca="1">SUMIFS(RepP!98:98,RepP!$6:$6,BF$6)</f>
        <v>0</v>
      </c>
      <c r="BG98" s="1">
        <f ca="1">SUMIFS(RepF!98:98,RepF!$6:$6,BG$6)</f>
        <v>0</v>
      </c>
      <c r="BH98" s="60">
        <f t="shared" ca="1" si="117"/>
        <v>0</v>
      </c>
      <c r="BI98" s="1">
        <f ca="1">SUMIFS(RepP!98:98,RepP!$6:$6,BI$6)</f>
        <v>0</v>
      </c>
      <c r="BJ98" s="1">
        <f ca="1">SUMIFS(RepF!98:98,RepF!$6:$6,BJ$6)</f>
        <v>0</v>
      </c>
      <c r="BK98" s="60">
        <f t="shared" ca="1" si="118"/>
        <v>0</v>
      </c>
      <c r="BL98" s="1">
        <f ca="1">SUMIFS(RepP!98:98,RepP!$6:$6,BL$6)</f>
        <v>0</v>
      </c>
      <c r="BM98" s="1">
        <f ca="1">SUMIFS(RepF!98:98,RepF!$6:$6,BM$6)</f>
        <v>0</v>
      </c>
      <c r="BN98" s="60">
        <f t="shared" ca="1" si="119"/>
        <v>0</v>
      </c>
      <c r="BO98" s="1">
        <f ca="1">SUMIFS(RepP!98:98,RepP!$6:$6,BO$6)</f>
        <v>0</v>
      </c>
      <c r="BP98" s="1">
        <f ca="1">SUMIFS(RepF!98:98,RepF!$6:$6,BP$6)</f>
        <v>0</v>
      </c>
      <c r="BQ98" s="60">
        <f t="shared" ca="1" si="120"/>
        <v>0</v>
      </c>
      <c r="BR98" s="1">
        <f ca="1">SUMIFS(RepP!98:98,RepP!$6:$6,BR$6)</f>
        <v>0</v>
      </c>
      <c r="BS98" s="1">
        <f ca="1">SUMIFS(RepF!98:98,RepF!$6:$6,BS$6)</f>
        <v>0</v>
      </c>
      <c r="BT98" s="60">
        <f t="shared" ca="1" si="121"/>
        <v>0</v>
      </c>
      <c r="BU98" s="1">
        <f ca="1">SUMIFS(RepP!98:98,RepP!$6:$6,BU$6)</f>
        <v>0</v>
      </c>
      <c r="BV98" s="1">
        <f ca="1">SUMIFS(RepF!98:98,RepF!$6:$6,BV$6)</f>
        <v>0</v>
      </c>
      <c r="BW98" s="60">
        <f t="shared" ca="1" si="122"/>
        <v>0</v>
      </c>
      <c r="BX98" s="1">
        <f ca="1">SUMIFS(RepP!98:98,RepP!$6:$6,BX$6)</f>
        <v>0</v>
      </c>
      <c r="BY98" s="1">
        <f ca="1">SUMIFS(RepF!98:98,RepF!$6:$6,BY$6)</f>
        <v>0</v>
      </c>
      <c r="BZ98" s="60">
        <f t="shared" ca="1" si="123"/>
        <v>0</v>
      </c>
    </row>
    <row r="99" spans="2:78" x14ac:dyDescent="0.25">
      <c r="I99" s="22" t="str">
        <f>Items!$E$115</f>
        <v>Финансовые обязательства</v>
      </c>
      <c r="J99" s="1" t="str">
        <f>Items!F118</f>
        <v>Кредиты</v>
      </c>
      <c r="Q99" s="15">
        <f>SUMIFS(RepP!99:99,RepP!$6:$6,Q$6)</f>
        <v>0</v>
      </c>
      <c r="R99" s="15">
        <f>SUMIFS(RepF!99:99,RepF!$6:$6,R$6)</f>
        <v>0</v>
      </c>
      <c r="S99" s="69">
        <f t="shared" si="104"/>
        <v>0</v>
      </c>
      <c r="V99" s="1">
        <f>SUMIFS(RepP!99:99,RepP!$6:$6,V$6)</f>
        <v>0</v>
      </c>
      <c r="W99" s="1">
        <f>SUMIFS(RepF!99:99,RepF!$6:$6,W$6)</f>
        <v>0</v>
      </c>
      <c r="X99" s="60">
        <f t="shared" si="105"/>
        <v>0</v>
      </c>
      <c r="Y99" s="46">
        <f ca="1">SUMIFS(RepP!99:99,RepP!$6:$6,Y$6)</f>
        <v>0</v>
      </c>
      <c r="Z99" s="1">
        <f ca="1">SUMIFS(RepF!99:99,RepF!$6:$6,Z$6)</f>
        <v>0</v>
      </c>
      <c r="AA99" s="60">
        <f t="shared" ca="1" si="106"/>
        <v>0</v>
      </c>
      <c r="AB99" s="1">
        <f ca="1">SUMIFS(RepP!99:99,RepP!$6:$6,AB$6)</f>
        <v>0</v>
      </c>
      <c r="AC99" s="1">
        <f ca="1">SUMIFS(RepF!99:99,RepF!$6:$6,AC$6)</f>
        <v>0</v>
      </c>
      <c r="AD99" s="60">
        <f t="shared" ca="1" si="107"/>
        <v>0</v>
      </c>
      <c r="AE99" s="1">
        <f ca="1">SUMIFS(RepP!99:99,RepP!$6:$6,AE$6)</f>
        <v>0</v>
      </c>
      <c r="AF99" s="1">
        <f ca="1">SUMIFS(RepF!99:99,RepF!$6:$6,AF$6)</f>
        <v>0</v>
      </c>
      <c r="AG99" s="60">
        <f t="shared" ca="1" si="108"/>
        <v>0</v>
      </c>
      <c r="AH99" s="1">
        <f ca="1">SUMIFS(RepP!99:99,RepP!$6:$6,AH$6)</f>
        <v>0</v>
      </c>
      <c r="AI99" s="1">
        <f ca="1">SUMIFS(RepF!99:99,RepF!$6:$6,AI$6)</f>
        <v>0</v>
      </c>
      <c r="AJ99" s="60">
        <f t="shared" ca="1" si="109"/>
        <v>0</v>
      </c>
      <c r="AK99" s="1">
        <f ca="1">SUMIFS(RepP!99:99,RepP!$6:$6,AK$6)</f>
        <v>0</v>
      </c>
      <c r="AL99" s="1">
        <f ca="1">SUMIFS(RepF!99:99,RepF!$6:$6,AL$6)</f>
        <v>0</v>
      </c>
      <c r="AM99" s="60">
        <f t="shared" ca="1" si="110"/>
        <v>0</v>
      </c>
      <c r="AN99" s="1">
        <f ca="1">SUMIFS(RepP!99:99,RepP!$6:$6,AN$6)</f>
        <v>0</v>
      </c>
      <c r="AO99" s="1">
        <f ca="1">SUMIFS(RepF!99:99,RepF!$6:$6,AO$6)</f>
        <v>0</v>
      </c>
      <c r="AP99" s="60">
        <f t="shared" ca="1" si="111"/>
        <v>0</v>
      </c>
      <c r="AQ99" s="1">
        <f ca="1">SUMIFS(RepP!99:99,RepP!$6:$6,AQ$6)</f>
        <v>0</v>
      </c>
      <c r="AR99" s="1">
        <f ca="1">SUMIFS(RepF!99:99,RepF!$6:$6,AR$6)</f>
        <v>0</v>
      </c>
      <c r="AS99" s="60">
        <f t="shared" ca="1" si="112"/>
        <v>0</v>
      </c>
      <c r="AT99" s="1">
        <f ca="1">SUMIFS(RepP!99:99,RepP!$6:$6,AT$6)</f>
        <v>0</v>
      </c>
      <c r="AU99" s="1">
        <f ca="1">SUMIFS(RepF!99:99,RepF!$6:$6,AU$6)</f>
        <v>0</v>
      </c>
      <c r="AV99" s="60">
        <f t="shared" ca="1" si="113"/>
        <v>0</v>
      </c>
      <c r="AW99" s="1">
        <f ca="1">SUMIFS(RepP!99:99,RepP!$6:$6,AW$6)</f>
        <v>0</v>
      </c>
      <c r="AX99" s="1">
        <f ca="1">SUMIFS(RepF!99:99,RepF!$6:$6,AX$6)</f>
        <v>0</v>
      </c>
      <c r="AY99" s="60">
        <f t="shared" ca="1" si="114"/>
        <v>0</v>
      </c>
      <c r="AZ99" s="1">
        <f ca="1">SUMIFS(RepP!99:99,RepP!$6:$6,AZ$6)</f>
        <v>0</v>
      </c>
      <c r="BA99" s="1">
        <f ca="1">SUMIFS(RepF!99:99,RepF!$6:$6,BA$6)</f>
        <v>0</v>
      </c>
      <c r="BB99" s="60">
        <f t="shared" ca="1" si="115"/>
        <v>0</v>
      </c>
      <c r="BC99" s="1">
        <f ca="1">SUMIFS(RepP!99:99,RepP!$6:$6,BC$6)</f>
        <v>0</v>
      </c>
      <c r="BD99" s="1">
        <f ca="1">SUMIFS(RepF!99:99,RepF!$6:$6,BD$6)</f>
        <v>0</v>
      </c>
      <c r="BE99" s="60">
        <f t="shared" ca="1" si="116"/>
        <v>0</v>
      </c>
      <c r="BF99" s="1">
        <f ca="1">SUMIFS(RepP!99:99,RepP!$6:$6,BF$6)</f>
        <v>0</v>
      </c>
      <c r="BG99" s="1">
        <f ca="1">SUMIFS(RepF!99:99,RepF!$6:$6,BG$6)</f>
        <v>0</v>
      </c>
      <c r="BH99" s="60">
        <f t="shared" ca="1" si="117"/>
        <v>0</v>
      </c>
      <c r="BI99" s="1">
        <f ca="1">SUMIFS(RepP!99:99,RepP!$6:$6,BI$6)</f>
        <v>0</v>
      </c>
      <c r="BJ99" s="1">
        <f ca="1">SUMIFS(RepF!99:99,RepF!$6:$6,BJ$6)</f>
        <v>0</v>
      </c>
      <c r="BK99" s="60">
        <f t="shared" ca="1" si="118"/>
        <v>0</v>
      </c>
      <c r="BL99" s="1">
        <f ca="1">SUMIFS(RepP!99:99,RepP!$6:$6,BL$6)</f>
        <v>0</v>
      </c>
      <c r="BM99" s="1">
        <f ca="1">SUMIFS(RepF!99:99,RepF!$6:$6,BM$6)</f>
        <v>0</v>
      </c>
      <c r="BN99" s="60">
        <f t="shared" ca="1" si="119"/>
        <v>0</v>
      </c>
      <c r="BO99" s="1">
        <f ca="1">SUMIFS(RepP!99:99,RepP!$6:$6,BO$6)</f>
        <v>0</v>
      </c>
      <c r="BP99" s="1">
        <f ca="1">SUMIFS(RepF!99:99,RepF!$6:$6,BP$6)</f>
        <v>0</v>
      </c>
      <c r="BQ99" s="60">
        <f t="shared" ca="1" si="120"/>
        <v>0</v>
      </c>
      <c r="BR99" s="1">
        <f ca="1">SUMIFS(RepP!99:99,RepP!$6:$6,BR$6)</f>
        <v>0</v>
      </c>
      <c r="BS99" s="1">
        <f ca="1">SUMIFS(RepF!99:99,RepF!$6:$6,BS$6)</f>
        <v>0</v>
      </c>
      <c r="BT99" s="60">
        <f t="shared" ca="1" si="121"/>
        <v>0</v>
      </c>
      <c r="BU99" s="1">
        <f ca="1">SUMIFS(RepP!99:99,RepP!$6:$6,BU$6)</f>
        <v>0</v>
      </c>
      <c r="BV99" s="1">
        <f ca="1">SUMIFS(RepF!99:99,RepF!$6:$6,BV$6)</f>
        <v>0</v>
      </c>
      <c r="BW99" s="60">
        <f t="shared" ca="1" si="122"/>
        <v>0</v>
      </c>
      <c r="BX99" s="1">
        <f ca="1">SUMIFS(RepP!99:99,RepP!$6:$6,BX$6)</f>
        <v>0</v>
      </c>
      <c r="BY99" s="1">
        <f ca="1">SUMIFS(RepF!99:99,RepF!$6:$6,BY$6)</f>
        <v>0</v>
      </c>
      <c r="BZ99" s="60">
        <f t="shared" ca="1" si="123"/>
        <v>0</v>
      </c>
    </row>
    <row r="100" spans="2:78" x14ac:dyDescent="0.25">
      <c r="I100" s="22" t="str">
        <f>Items!$E$115</f>
        <v>Финансовые обязательства</v>
      </c>
      <c r="J100" s="1" t="str">
        <f>Items!F119</f>
        <v>Займы</v>
      </c>
      <c r="Q100" s="15">
        <f>SUMIFS(RepP!100:100,RepP!$6:$6,Q$6)</f>
        <v>0</v>
      </c>
      <c r="R100" s="15">
        <f>SUMIFS(RepF!100:100,RepF!$6:$6,R$6)</f>
        <v>0</v>
      </c>
      <c r="S100" s="69">
        <f t="shared" si="104"/>
        <v>0</v>
      </c>
      <c r="V100" s="1">
        <f>SUMIFS(RepP!100:100,RepP!$6:$6,V$6)</f>
        <v>0</v>
      </c>
      <c r="W100" s="1">
        <f>SUMIFS(RepF!100:100,RepF!$6:$6,W$6)</f>
        <v>0</v>
      </c>
      <c r="X100" s="60">
        <f t="shared" si="105"/>
        <v>0</v>
      </c>
      <c r="Y100" s="46">
        <f ca="1">SUMIFS(RepP!100:100,RepP!$6:$6,Y$6)</f>
        <v>0</v>
      </c>
      <c r="Z100" s="1">
        <f ca="1">SUMIFS(RepF!100:100,RepF!$6:$6,Z$6)</f>
        <v>0</v>
      </c>
      <c r="AA100" s="60">
        <f t="shared" ca="1" si="106"/>
        <v>0</v>
      </c>
      <c r="AB100" s="1">
        <f ca="1">SUMIFS(RepP!100:100,RepP!$6:$6,AB$6)</f>
        <v>0</v>
      </c>
      <c r="AC100" s="1">
        <f ca="1">SUMIFS(RepF!100:100,RepF!$6:$6,AC$6)</f>
        <v>0</v>
      </c>
      <c r="AD100" s="60">
        <f t="shared" ca="1" si="107"/>
        <v>0</v>
      </c>
      <c r="AE100" s="1">
        <f ca="1">SUMIFS(RepP!100:100,RepP!$6:$6,AE$6)</f>
        <v>0</v>
      </c>
      <c r="AF100" s="1">
        <f ca="1">SUMIFS(RepF!100:100,RepF!$6:$6,AF$6)</f>
        <v>0</v>
      </c>
      <c r="AG100" s="60">
        <f t="shared" ca="1" si="108"/>
        <v>0</v>
      </c>
      <c r="AH100" s="1">
        <f ca="1">SUMIFS(RepP!100:100,RepP!$6:$6,AH$6)</f>
        <v>0</v>
      </c>
      <c r="AI100" s="1">
        <f ca="1">SUMIFS(RepF!100:100,RepF!$6:$6,AI$6)</f>
        <v>0</v>
      </c>
      <c r="AJ100" s="60">
        <f t="shared" ca="1" si="109"/>
        <v>0</v>
      </c>
      <c r="AK100" s="1">
        <f ca="1">SUMIFS(RepP!100:100,RepP!$6:$6,AK$6)</f>
        <v>0</v>
      </c>
      <c r="AL100" s="1">
        <f ca="1">SUMIFS(RepF!100:100,RepF!$6:$6,AL$6)</f>
        <v>0</v>
      </c>
      <c r="AM100" s="60">
        <f t="shared" ca="1" si="110"/>
        <v>0</v>
      </c>
      <c r="AN100" s="1">
        <f ca="1">SUMIFS(RepP!100:100,RepP!$6:$6,AN$6)</f>
        <v>0</v>
      </c>
      <c r="AO100" s="1">
        <f ca="1">SUMIFS(RepF!100:100,RepF!$6:$6,AO$6)</f>
        <v>0</v>
      </c>
      <c r="AP100" s="60">
        <f t="shared" ca="1" si="111"/>
        <v>0</v>
      </c>
      <c r="AQ100" s="1">
        <f ca="1">SUMIFS(RepP!100:100,RepP!$6:$6,AQ$6)</f>
        <v>0</v>
      </c>
      <c r="AR100" s="1">
        <f ca="1">SUMIFS(RepF!100:100,RepF!$6:$6,AR$6)</f>
        <v>0</v>
      </c>
      <c r="AS100" s="60">
        <f t="shared" ca="1" si="112"/>
        <v>0</v>
      </c>
      <c r="AT100" s="1">
        <f ca="1">SUMIFS(RepP!100:100,RepP!$6:$6,AT$6)</f>
        <v>0</v>
      </c>
      <c r="AU100" s="1">
        <f ca="1">SUMIFS(RepF!100:100,RepF!$6:$6,AU$6)</f>
        <v>0</v>
      </c>
      <c r="AV100" s="60">
        <f t="shared" ca="1" si="113"/>
        <v>0</v>
      </c>
      <c r="AW100" s="1">
        <f ca="1">SUMIFS(RepP!100:100,RepP!$6:$6,AW$6)</f>
        <v>0</v>
      </c>
      <c r="AX100" s="1">
        <f ca="1">SUMIFS(RepF!100:100,RepF!$6:$6,AX$6)</f>
        <v>0</v>
      </c>
      <c r="AY100" s="60">
        <f t="shared" ca="1" si="114"/>
        <v>0</v>
      </c>
      <c r="AZ100" s="1">
        <f ca="1">SUMIFS(RepP!100:100,RepP!$6:$6,AZ$6)</f>
        <v>0</v>
      </c>
      <c r="BA100" s="1">
        <f ca="1">SUMIFS(RepF!100:100,RepF!$6:$6,BA$6)</f>
        <v>0</v>
      </c>
      <c r="BB100" s="60">
        <f t="shared" ca="1" si="115"/>
        <v>0</v>
      </c>
      <c r="BC100" s="1">
        <f ca="1">SUMIFS(RepP!100:100,RepP!$6:$6,BC$6)</f>
        <v>0</v>
      </c>
      <c r="BD100" s="1">
        <f ca="1">SUMIFS(RepF!100:100,RepF!$6:$6,BD$6)</f>
        <v>0</v>
      </c>
      <c r="BE100" s="60">
        <f t="shared" ca="1" si="116"/>
        <v>0</v>
      </c>
      <c r="BF100" s="1">
        <f ca="1">SUMIFS(RepP!100:100,RepP!$6:$6,BF$6)</f>
        <v>0</v>
      </c>
      <c r="BG100" s="1">
        <f ca="1">SUMIFS(RepF!100:100,RepF!$6:$6,BG$6)</f>
        <v>0</v>
      </c>
      <c r="BH100" s="60">
        <f t="shared" ca="1" si="117"/>
        <v>0</v>
      </c>
      <c r="BI100" s="1">
        <f ca="1">SUMIFS(RepP!100:100,RepP!$6:$6,BI$6)</f>
        <v>0</v>
      </c>
      <c r="BJ100" s="1">
        <f ca="1">SUMIFS(RepF!100:100,RepF!$6:$6,BJ$6)</f>
        <v>0</v>
      </c>
      <c r="BK100" s="60">
        <f t="shared" ca="1" si="118"/>
        <v>0</v>
      </c>
      <c r="BL100" s="1">
        <f ca="1">SUMIFS(RepP!100:100,RepP!$6:$6,BL$6)</f>
        <v>0</v>
      </c>
      <c r="BM100" s="1">
        <f ca="1">SUMIFS(RepF!100:100,RepF!$6:$6,BM$6)</f>
        <v>0</v>
      </c>
      <c r="BN100" s="60">
        <f t="shared" ca="1" si="119"/>
        <v>0</v>
      </c>
      <c r="BO100" s="1">
        <f ca="1">SUMIFS(RepP!100:100,RepP!$6:$6,BO$6)</f>
        <v>0</v>
      </c>
      <c r="BP100" s="1">
        <f ca="1">SUMIFS(RepF!100:100,RepF!$6:$6,BP$6)</f>
        <v>0</v>
      </c>
      <c r="BQ100" s="60">
        <f t="shared" ca="1" si="120"/>
        <v>0</v>
      </c>
      <c r="BR100" s="1">
        <f ca="1">SUMIFS(RepP!100:100,RepP!$6:$6,BR$6)</f>
        <v>0</v>
      </c>
      <c r="BS100" s="1">
        <f ca="1">SUMIFS(RepF!100:100,RepF!$6:$6,BS$6)</f>
        <v>0</v>
      </c>
      <c r="BT100" s="60">
        <f t="shared" ca="1" si="121"/>
        <v>0</v>
      </c>
      <c r="BU100" s="1">
        <f ca="1">SUMIFS(RepP!100:100,RepP!$6:$6,BU$6)</f>
        <v>0</v>
      </c>
      <c r="BV100" s="1">
        <f ca="1">SUMIFS(RepF!100:100,RepF!$6:$6,BV$6)</f>
        <v>0</v>
      </c>
      <c r="BW100" s="60">
        <f t="shared" ca="1" si="122"/>
        <v>0</v>
      </c>
      <c r="BX100" s="1">
        <f ca="1">SUMIFS(RepP!100:100,RepP!$6:$6,BX$6)</f>
        <v>0</v>
      </c>
      <c r="BY100" s="1">
        <f ca="1">SUMIFS(RepF!100:100,RepF!$6:$6,BY$6)</f>
        <v>0</v>
      </c>
      <c r="BZ100" s="60">
        <f t="shared" ca="1" si="123"/>
        <v>0</v>
      </c>
    </row>
    <row r="101" spans="2:78" x14ac:dyDescent="0.25">
      <c r="I101" s="22" t="str">
        <f>Items!$E$115</f>
        <v>Финансовые обязательства</v>
      </c>
      <c r="J101" s="1" t="str">
        <f>Items!F120</f>
        <v>Задолженность по лизингу</v>
      </c>
      <c r="Q101" s="15">
        <f>SUMIFS(RepP!101:101,RepP!$6:$6,Q$6)</f>
        <v>0</v>
      </c>
      <c r="R101" s="15">
        <f>SUMIFS(RepF!101:101,RepF!$6:$6,R$6)</f>
        <v>0</v>
      </c>
      <c r="S101" s="69">
        <f t="shared" si="104"/>
        <v>0</v>
      </c>
      <c r="V101" s="1">
        <f>SUMIFS(RepP!101:101,RepP!$6:$6,V$6)</f>
        <v>0</v>
      </c>
      <c r="W101" s="1">
        <f>SUMIFS(RepF!101:101,RepF!$6:$6,W$6)</f>
        <v>0</v>
      </c>
      <c r="X101" s="60">
        <f t="shared" si="105"/>
        <v>0</v>
      </c>
      <c r="Y101" s="46">
        <f ca="1">SUMIFS(RepP!101:101,RepP!$6:$6,Y$6)</f>
        <v>0</v>
      </c>
      <c r="Z101" s="1">
        <f ca="1">SUMIFS(RepF!101:101,RepF!$6:$6,Z$6)</f>
        <v>0</v>
      </c>
      <c r="AA101" s="60">
        <f t="shared" ca="1" si="106"/>
        <v>0</v>
      </c>
      <c r="AB101" s="1">
        <f ca="1">SUMIFS(RepP!101:101,RepP!$6:$6,AB$6)</f>
        <v>0</v>
      </c>
      <c r="AC101" s="1">
        <f ca="1">SUMIFS(RepF!101:101,RepF!$6:$6,AC$6)</f>
        <v>0</v>
      </c>
      <c r="AD101" s="60">
        <f t="shared" ca="1" si="107"/>
        <v>0</v>
      </c>
      <c r="AE101" s="1">
        <f ca="1">SUMIFS(RepP!101:101,RepP!$6:$6,AE$6)</f>
        <v>0</v>
      </c>
      <c r="AF101" s="1">
        <f ca="1">SUMIFS(RepF!101:101,RepF!$6:$6,AF$6)</f>
        <v>0</v>
      </c>
      <c r="AG101" s="60">
        <f t="shared" ca="1" si="108"/>
        <v>0</v>
      </c>
      <c r="AH101" s="1">
        <f ca="1">SUMIFS(RepP!101:101,RepP!$6:$6,AH$6)</f>
        <v>0</v>
      </c>
      <c r="AI101" s="1">
        <f ca="1">SUMIFS(RepF!101:101,RepF!$6:$6,AI$6)</f>
        <v>0</v>
      </c>
      <c r="AJ101" s="60">
        <f t="shared" ca="1" si="109"/>
        <v>0</v>
      </c>
      <c r="AK101" s="1">
        <f ca="1">SUMIFS(RepP!101:101,RepP!$6:$6,AK$6)</f>
        <v>0</v>
      </c>
      <c r="AL101" s="1">
        <f ca="1">SUMIFS(RepF!101:101,RepF!$6:$6,AL$6)</f>
        <v>0</v>
      </c>
      <c r="AM101" s="60">
        <f t="shared" ca="1" si="110"/>
        <v>0</v>
      </c>
      <c r="AN101" s="1">
        <f ca="1">SUMIFS(RepP!101:101,RepP!$6:$6,AN$6)</f>
        <v>0</v>
      </c>
      <c r="AO101" s="1">
        <f ca="1">SUMIFS(RepF!101:101,RepF!$6:$6,AO$6)</f>
        <v>0</v>
      </c>
      <c r="AP101" s="60">
        <f t="shared" ca="1" si="111"/>
        <v>0</v>
      </c>
      <c r="AQ101" s="1">
        <f ca="1">SUMIFS(RepP!101:101,RepP!$6:$6,AQ$6)</f>
        <v>0</v>
      </c>
      <c r="AR101" s="1">
        <f ca="1">SUMIFS(RepF!101:101,RepF!$6:$6,AR$6)</f>
        <v>0</v>
      </c>
      <c r="AS101" s="60">
        <f t="shared" ca="1" si="112"/>
        <v>0</v>
      </c>
      <c r="AT101" s="1">
        <f ca="1">SUMIFS(RepP!101:101,RepP!$6:$6,AT$6)</f>
        <v>0</v>
      </c>
      <c r="AU101" s="1">
        <f ca="1">SUMIFS(RepF!101:101,RepF!$6:$6,AU$6)</f>
        <v>0</v>
      </c>
      <c r="AV101" s="60">
        <f t="shared" ca="1" si="113"/>
        <v>0</v>
      </c>
      <c r="AW101" s="1">
        <f ca="1">SUMIFS(RepP!101:101,RepP!$6:$6,AW$6)</f>
        <v>0</v>
      </c>
      <c r="AX101" s="1">
        <f ca="1">SUMIFS(RepF!101:101,RepF!$6:$6,AX$6)</f>
        <v>0</v>
      </c>
      <c r="AY101" s="60">
        <f t="shared" ca="1" si="114"/>
        <v>0</v>
      </c>
      <c r="AZ101" s="1">
        <f ca="1">SUMIFS(RepP!101:101,RepP!$6:$6,AZ$6)</f>
        <v>0</v>
      </c>
      <c r="BA101" s="1">
        <f ca="1">SUMIFS(RepF!101:101,RepF!$6:$6,BA$6)</f>
        <v>0</v>
      </c>
      <c r="BB101" s="60">
        <f t="shared" ca="1" si="115"/>
        <v>0</v>
      </c>
      <c r="BC101" s="1">
        <f ca="1">SUMIFS(RepP!101:101,RepP!$6:$6,BC$6)</f>
        <v>0</v>
      </c>
      <c r="BD101" s="1">
        <f ca="1">SUMIFS(RepF!101:101,RepF!$6:$6,BD$6)</f>
        <v>0</v>
      </c>
      <c r="BE101" s="60">
        <f t="shared" ca="1" si="116"/>
        <v>0</v>
      </c>
      <c r="BF101" s="1">
        <f ca="1">SUMIFS(RepP!101:101,RepP!$6:$6,BF$6)</f>
        <v>0</v>
      </c>
      <c r="BG101" s="1">
        <f ca="1">SUMIFS(RepF!101:101,RepF!$6:$6,BG$6)</f>
        <v>0</v>
      </c>
      <c r="BH101" s="60">
        <f t="shared" ca="1" si="117"/>
        <v>0</v>
      </c>
      <c r="BI101" s="1">
        <f ca="1">SUMIFS(RepP!101:101,RepP!$6:$6,BI$6)</f>
        <v>0</v>
      </c>
      <c r="BJ101" s="1">
        <f ca="1">SUMIFS(RepF!101:101,RepF!$6:$6,BJ$6)</f>
        <v>0</v>
      </c>
      <c r="BK101" s="60">
        <f t="shared" ca="1" si="118"/>
        <v>0</v>
      </c>
      <c r="BL101" s="1">
        <f ca="1">SUMIFS(RepP!101:101,RepP!$6:$6,BL$6)</f>
        <v>0</v>
      </c>
      <c r="BM101" s="1">
        <f ca="1">SUMIFS(RepF!101:101,RepF!$6:$6,BM$6)</f>
        <v>0</v>
      </c>
      <c r="BN101" s="60">
        <f t="shared" ca="1" si="119"/>
        <v>0</v>
      </c>
      <c r="BO101" s="1">
        <f ca="1">SUMIFS(RepP!101:101,RepP!$6:$6,BO$6)</f>
        <v>0</v>
      </c>
      <c r="BP101" s="1">
        <f ca="1">SUMIFS(RepF!101:101,RepF!$6:$6,BP$6)</f>
        <v>0</v>
      </c>
      <c r="BQ101" s="60">
        <f t="shared" ca="1" si="120"/>
        <v>0</v>
      </c>
      <c r="BR101" s="1">
        <f ca="1">SUMIFS(RepP!101:101,RepP!$6:$6,BR$6)</f>
        <v>0</v>
      </c>
      <c r="BS101" s="1">
        <f ca="1">SUMIFS(RepF!101:101,RepF!$6:$6,BS$6)</f>
        <v>0</v>
      </c>
      <c r="BT101" s="60">
        <f t="shared" ca="1" si="121"/>
        <v>0</v>
      </c>
      <c r="BU101" s="1">
        <f ca="1">SUMIFS(RepP!101:101,RepP!$6:$6,BU$6)</f>
        <v>0</v>
      </c>
      <c r="BV101" s="1">
        <f ca="1">SUMIFS(RepF!101:101,RepF!$6:$6,BV$6)</f>
        <v>0</v>
      </c>
      <c r="BW101" s="60">
        <f t="shared" ca="1" si="122"/>
        <v>0</v>
      </c>
      <c r="BX101" s="1">
        <f ca="1">SUMIFS(RepP!101:101,RepP!$6:$6,BX$6)</f>
        <v>0</v>
      </c>
      <c r="BY101" s="1">
        <f ca="1">SUMIFS(RepF!101:101,RepF!$6:$6,BY$6)</f>
        <v>0</v>
      </c>
      <c r="BZ101" s="60">
        <f t="shared" ca="1" si="123"/>
        <v>0</v>
      </c>
    </row>
    <row r="102" spans="2:78" x14ac:dyDescent="0.25">
      <c r="I102" s="22" t="str">
        <f>Items!$E$115</f>
        <v>Финансовые обязательства</v>
      </c>
      <c r="J102" s="1" t="str">
        <f>Items!F121</f>
        <v>Задолженность по дивидендам</v>
      </c>
      <c r="Q102" s="15">
        <f>SUMIFS(RepP!102:102,RepP!$6:$6,Q$6)</f>
        <v>0</v>
      </c>
      <c r="R102" s="15">
        <f>SUMIFS(RepF!102:102,RepF!$6:$6,R$6)</f>
        <v>0</v>
      </c>
      <c r="S102" s="69">
        <f t="shared" si="104"/>
        <v>0</v>
      </c>
      <c r="V102" s="1">
        <f>SUMIFS(RepP!102:102,RepP!$6:$6,V$6)</f>
        <v>0</v>
      </c>
      <c r="W102" s="1">
        <f>SUMIFS(RepF!102:102,RepF!$6:$6,W$6)</f>
        <v>0</v>
      </c>
      <c r="X102" s="60">
        <f t="shared" si="105"/>
        <v>0</v>
      </c>
      <c r="Y102" s="46">
        <f ca="1">SUMIFS(RepP!102:102,RepP!$6:$6,Y$6)</f>
        <v>0</v>
      </c>
      <c r="Z102" s="1">
        <f ca="1">SUMIFS(RepF!102:102,RepF!$6:$6,Z$6)</f>
        <v>0</v>
      </c>
      <c r="AA102" s="60">
        <f t="shared" ca="1" si="106"/>
        <v>0</v>
      </c>
      <c r="AB102" s="1">
        <f ca="1">SUMIFS(RepP!102:102,RepP!$6:$6,AB$6)</f>
        <v>0</v>
      </c>
      <c r="AC102" s="1">
        <f ca="1">SUMIFS(RepF!102:102,RepF!$6:$6,AC$6)</f>
        <v>0</v>
      </c>
      <c r="AD102" s="60">
        <f t="shared" ca="1" si="107"/>
        <v>0</v>
      </c>
      <c r="AE102" s="1">
        <f ca="1">SUMIFS(RepP!102:102,RepP!$6:$6,AE$6)</f>
        <v>0</v>
      </c>
      <c r="AF102" s="1">
        <f ca="1">SUMIFS(RepF!102:102,RepF!$6:$6,AF$6)</f>
        <v>0</v>
      </c>
      <c r="AG102" s="60">
        <f t="shared" ca="1" si="108"/>
        <v>0</v>
      </c>
      <c r="AH102" s="1">
        <f ca="1">SUMIFS(RepP!102:102,RepP!$6:$6,AH$6)</f>
        <v>0</v>
      </c>
      <c r="AI102" s="1">
        <f ca="1">SUMIFS(RepF!102:102,RepF!$6:$6,AI$6)</f>
        <v>0</v>
      </c>
      <c r="AJ102" s="60">
        <f t="shared" ca="1" si="109"/>
        <v>0</v>
      </c>
      <c r="AK102" s="1">
        <f ca="1">SUMIFS(RepP!102:102,RepP!$6:$6,AK$6)</f>
        <v>0</v>
      </c>
      <c r="AL102" s="1">
        <f ca="1">SUMIFS(RepF!102:102,RepF!$6:$6,AL$6)</f>
        <v>0</v>
      </c>
      <c r="AM102" s="60">
        <f t="shared" ca="1" si="110"/>
        <v>0</v>
      </c>
      <c r="AN102" s="1">
        <f ca="1">SUMIFS(RepP!102:102,RepP!$6:$6,AN$6)</f>
        <v>0</v>
      </c>
      <c r="AO102" s="1">
        <f ca="1">SUMIFS(RepF!102:102,RepF!$6:$6,AO$6)</f>
        <v>0</v>
      </c>
      <c r="AP102" s="60">
        <f t="shared" ca="1" si="111"/>
        <v>0</v>
      </c>
      <c r="AQ102" s="1">
        <f ca="1">SUMIFS(RepP!102:102,RepP!$6:$6,AQ$6)</f>
        <v>0</v>
      </c>
      <c r="AR102" s="1">
        <f ca="1">SUMIFS(RepF!102:102,RepF!$6:$6,AR$6)</f>
        <v>0</v>
      </c>
      <c r="AS102" s="60">
        <f t="shared" ca="1" si="112"/>
        <v>0</v>
      </c>
      <c r="AT102" s="1">
        <f ca="1">SUMIFS(RepP!102:102,RepP!$6:$6,AT$6)</f>
        <v>0</v>
      </c>
      <c r="AU102" s="1">
        <f ca="1">SUMIFS(RepF!102:102,RepF!$6:$6,AU$6)</f>
        <v>0</v>
      </c>
      <c r="AV102" s="60">
        <f t="shared" ca="1" si="113"/>
        <v>0</v>
      </c>
      <c r="AW102" s="1">
        <f ca="1">SUMIFS(RepP!102:102,RepP!$6:$6,AW$6)</f>
        <v>0</v>
      </c>
      <c r="AX102" s="1">
        <f ca="1">SUMIFS(RepF!102:102,RepF!$6:$6,AX$6)</f>
        <v>0</v>
      </c>
      <c r="AY102" s="60">
        <f t="shared" ca="1" si="114"/>
        <v>0</v>
      </c>
      <c r="AZ102" s="1">
        <f ca="1">SUMIFS(RepP!102:102,RepP!$6:$6,AZ$6)</f>
        <v>0</v>
      </c>
      <c r="BA102" s="1">
        <f ca="1">SUMIFS(RepF!102:102,RepF!$6:$6,BA$6)</f>
        <v>0</v>
      </c>
      <c r="BB102" s="60">
        <f t="shared" ca="1" si="115"/>
        <v>0</v>
      </c>
      <c r="BC102" s="1">
        <f ca="1">SUMIFS(RepP!102:102,RepP!$6:$6,BC$6)</f>
        <v>0</v>
      </c>
      <c r="BD102" s="1">
        <f ca="1">SUMIFS(RepF!102:102,RepF!$6:$6,BD$6)</f>
        <v>0</v>
      </c>
      <c r="BE102" s="60">
        <f t="shared" ca="1" si="116"/>
        <v>0</v>
      </c>
      <c r="BF102" s="1">
        <f ca="1">SUMIFS(RepP!102:102,RepP!$6:$6,BF$6)</f>
        <v>0</v>
      </c>
      <c r="BG102" s="1">
        <f ca="1">SUMIFS(RepF!102:102,RepF!$6:$6,BG$6)</f>
        <v>0</v>
      </c>
      <c r="BH102" s="60">
        <f t="shared" ca="1" si="117"/>
        <v>0</v>
      </c>
      <c r="BI102" s="1">
        <f ca="1">SUMIFS(RepP!102:102,RepP!$6:$6,BI$6)</f>
        <v>0</v>
      </c>
      <c r="BJ102" s="1">
        <f ca="1">SUMIFS(RepF!102:102,RepF!$6:$6,BJ$6)</f>
        <v>0</v>
      </c>
      <c r="BK102" s="60">
        <f t="shared" ca="1" si="118"/>
        <v>0</v>
      </c>
      <c r="BL102" s="1">
        <f ca="1">SUMIFS(RepP!102:102,RepP!$6:$6,BL$6)</f>
        <v>0</v>
      </c>
      <c r="BM102" s="1">
        <f ca="1">SUMIFS(RepF!102:102,RepF!$6:$6,BM$6)</f>
        <v>0</v>
      </c>
      <c r="BN102" s="60">
        <f t="shared" ca="1" si="119"/>
        <v>0</v>
      </c>
      <c r="BO102" s="1">
        <f ca="1">SUMIFS(RepP!102:102,RepP!$6:$6,BO$6)</f>
        <v>0</v>
      </c>
      <c r="BP102" s="1">
        <f ca="1">SUMIFS(RepF!102:102,RepF!$6:$6,BP$6)</f>
        <v>0</v>
      </c>
      <c r="BQ102" s="60">
        <f t="shared" ca="1" si="120"/>
        <v>0</v>
      </c>
      <c r="BR102" s="1">
        <f ca="1">SUMIFS(RepP!102:102,RepP!$6:$6,BR$6)</f>
        <v>0</v>
      </c>
      <c r="BS102" s="1">
        <f ca="1">SUMIFS(RepF!102:102,RepF!$6:$6,BS$6)</f>
        <v>0</v>
      </c>
      <c r="BT102" s="60">
        <f t="shared" ca="1" si="121"/>
        <v>0</v>
      </c>
      <c r="BU102" s="1">
        <f ca="1">SUMIFS(RepP!102:102,RepP!$6:$6,BU$6)</f>
        <v>0</v>
      </c>
      <c r="BV102" s="1">
        <f ca="1">SUMIFS(RepF!102:102,RepF!$6:$6,BV$6)</f>
        <v>0</v>
      </c>
      <c r="BW102" s="60">
        <f t="shared" ca="1" si="122"/>
        <v>0</v>
      </c>
      <c r="BX102" s="1">
        <f ca="1">SUMIFS(RepP!102:102,RepP!$6:$6,BX$6)</f>
        <v>0</v>
      </c>
      <c r="BY102" s="1">
        <f ca="1">SUMIFS(RepF!102:102,RepF!$6:$6,BY$6)</f>
        <v>0</v>
      </c>
      <c r="BZ102" s="60">
        <f t="shared" ca="1" si="123"/>
        <v>0</v>
      </c>
    </row>
    <row r="103" spans="2:78" s="23" customFormat="1" ht="10.199999999999999" x14ac:dyDescent="0.2">
      <c r="E103" s="23" t="s">
        <v>50</v>
      </c>
      <c r="S103" s="70"/>
      <c r="X103" s="61"/>
      <c r="Y103" s="62"/>
      <c r="AA103" s="61"/>
      <c r="AD103" s="61"/>
      <c r="AG103" s="61"/>
      <c r="AJ103" s="61"/>
      <c r="AM103" s="61"/>
      <c r="AP103" s="61"/>
      <c r="AS103" s="61"/>
      <c r="AV103" s="61"/>
      <c r="AY103" s="61"/>
      <c r="BB103" s="61"/>
      <c r="BE103" s="61"/>
      <c r="BH103" s="61"/>
      <c r="BK103" s="61"/>
      <c r="BN103" s="61"/>
      <c r="BQ103" s="61"/>
      <c r="BT103" s="61"/>
      <c r="BW103" s="61"/>
      <c r="BZ103" s="61"/>
    </row>
    <row r="104" spans="2:78" ht="4.05" customHeight="1" x14ac:dyDescent="0.25"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67"/>
      <c r="T104" s="25"/>
      <c r="U104" s="25"/>
      <c r="V104" s="25"/>
      <c r="W104" s="25"/>
      <c r="X104" s="57"/>
      <c r="Y104" s="54"/>
      <c r="Z104" s="25"/>
      <c r="AA104" s="57"/>
      <c r="AB104" s="25"/>
      <c r="AC104" s="25"/>
      <c r="AD104" s="57"/>
      <c r="AE104" s="25"/>
      <c r="AF104" s="25"/>
      <c r="AG104" s="57"/>
      <c r="AH104" s="25"/>
      <c r="AI104" s="25"/>
      <c r="AJ104" s="57"/>
      <c r="AK104" s="25"/>
      <c r="AL104" s="25"/>
      <c r="AM104" s="57"/>
      <c r="AN104" s="25"/>
      <c r="AO104" s="25"/>
      <c r="AP104" s="57"/>
      <c r="AQ104" s="25"/>
      <c r="AR104" s="25"/>
      <c r="AS104" s="57"/>
      <c r="AT104" s="25"/>
      <c r="AU104" s="25"/>
      <c r="AV104" s="57"/>
      <c r="AW104" s="25"/>
      <c r="AX104" s="25"/>
      <c r="AY104" s="57"/>
      <c r="AZ104" s="25"/>
      <c r="BA104" s="25"/>
      <c r="BB104" s="57"/>
      <c r="BC104" s="25"/>
      <c r="BD104" s="25"/>
      <c r="BE104" s="57"/>
      <c r="BF104" s="25"/>
      <c r="BG104" s="25"/>
      <c r="BH104" s="57"/>
      <c r="BI104" s="25"/>
      <c r="BJ104" s="25"/>
      <c r="BK104" s="57"/>
      <c r="BL104" s="25"/>
      <c r="BM104" s="25"/>
      <c r="BN104" s="57"/>
      <c r="BO104" s="25"/>
      <c r="BP104" s="25"/>
      <c r="BQ104" s="57"/>
      <c r="BR104" s="25"/>
      <c r="BS104" s="25"/>
      <c r="BT104" s="57"/>
      <c r="BU104" s="25"/>
      <c r="BV104" s="25"/>
      <c r="BW104" s="57"/>
      <c r="BX104" s="25"/>
      <c r="BY104" s="25"/>
      <c r="BZ104" s="57"/>
    </row>
    <row r="105" spans="2:78" x14ac:dyDescent="0.25">
      <c r="S105" s="69"/>
      <c r="X105" s="60"/>
      <c r="Y105" s="46"/>
      <c r="AA105" s="60"/>
      <c r="AD105" s="60"/>
      <c r="AG105" s="60"/>
      <c r="AJ105" s="60"/>
      <c r="AM105" s="60"/>
      <c r="AP105" s="60"/>
      <c r="AS105" s="60"/>
      <c r="AV105" s="60"/>
      <c r="AY105" s="60"/>
      <c r="BB105" s="60"/>
      <c r="BE105" s="60"/>
      <c r="BH105" s="60"/>
      <c r="BK105" s="60"/>
      <c r="BN105" s="60"/>
      <c r="BQ105" s="60"/>
      <c r="BT105" s="60"/>
      <c r="BW105" s="60"/>
      <c r="BZ105" s="60"/>
    </row>
    <row r="106" spans="2:78" ht="4.05" customHeight="1" x14ac:dyDescent="0.25"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67"/>
      <c r="T106" s="25"/>
      <c r="U106" s="25"/>
      <c r="V106" s="25"/>
      <c r="W106" s="25"/>
      <c r="X106" s="57"/>
      <c r="Y106" s="54"/>
      <c r="Z106" s="25"/>
      <c r="AA106" s="57"/>
      <c r="AB106" s="25"/>
      <c r="AC106" s="25"/>
      <c r="AD106" s="57"/>
      <c r="AE106" s="25"/>
      <c r="AF106" s="25"/>
      <c r="AG106" s="57"/>
      <c r="AH106" s="25"/>
      <c r="AI106" s="25"/>
      <c r="AJ106" s="57"/>
      <c r="AK106" s="25"/>
      <c r="AL106" s="25"/>
      <c r="AM106" s="57"/>
      <c r="AN106" s="25"/>
      <c r="AO106" s="25"/>
      <c r="AP106" s="57"/>
      <c r="AQ106" s="25"/>
      <c r="AR106" s="25"/>
      <c r="AS106" s="57"/>
      <c r="AT106" s="25"/>
      <c r="AU106" s="25"/>
      <c r="AV106" s="57"/>
      <c r="AW106" s="25"/>
      <c r="AX106" s="25"/>
      <c r="AY106" s="57"/>
      <c r="AZ106" s="25"/>
      <c r="BA106" s="25"/>
      <c r="BB106" s="57"/>
      <c r="BC106" s="25"/>
      <c r="BD106" s="25"/>
      <c r="BE106" s="57"/>
      <c r="BF106" s="25"/>
      <c r="BG106" s="25"/>
      <c r="BH106" s="57"/>
      <c r="BI106" s="25"/>
      <c r="BJ106" s="25"/>
      <c r="BK106" s="57"/>
      <c r="BL106" s="25"/>
      <c r="BM106" s="25"/>
      <c r="BN106" s="57"/>
      <c r="BO106" s="25"/>
      <c r="BP106" s="25"/>
      <c r="BQ106" s="57"/>
      <c r="BR106" s="25"/>
      <c r="BS106" s="25"/>
      <c r="BT106" s="57"/>
      <c r="BU106" s="25"/>
      <c r="BV106" s="25"/>
      <c r="BW106" s="57"/>
      <c r="BX106" s="25"/>
      <c r="BY106" s="25"/>
      <c r="BZ106" s="57"/>
    </row>
    <row r="107" spans="2:78" s="2" customFormat="1" x14ac:dyDescent="0.25">
      <c r="G107" s="26" t="s">
        <v>18</v>
      </c>
      <c r="H107" s="26"/>
      <c r="I107" s="26"/>
      <c r="J107" s="26"/>
      <c r="K107" s="26"/>
      <c r="L107" s="26"/>
      <c r="S107" s="66"/>
      <c r="X107" s="55"/>
      <c r="Y107" s="56"/>
      <c r="AA107" s="55"/>
      <c r="AD107" s="55"/>
      <c r="AG107" s="55"/>
      <c r="AJ107" s="55"/>
      <c r="AM107" s="55"/>
      <c r="AP107" s="55"/>
      <c r="AS107" s="55"/>
      <c r="AV107" s="55"/>
      <c r="AY107" s="55"/>
      <c r="BB107" s="55"/>
      <c r="BE107" s="55"/>
      <c r="BH107" s="55"/>
      <c r="BK107" s="55"/>
      <c r="BN107" s="55"/>
      <c r="BQ107" s="55"/>
      <c r="BT107" s="55"/>
      <c r="BW107" s="55"/>
      <c r="BZ107" s="55"/>
    </row>
    <row r="108" spans="2:78" s="2" customFormat="1" x14ac:dyDescent="0.25">
      <c r="B108" s="2">
        <f>Items!$G$103</f>
        <v>0</v>
      </c>
      <c r="C108" s="2">
        <f>Items!$H$103</f>
        <v>0</v>
      </c>
      <c r="I108" s="2" t="str">
        <f>Items!$E$103</f>
        <v>Капитальные затраты на основные средства</v>
      </c>
      <c r="Q108" s="2">
        <f ca="1">SUMIFS(RepP!108:108,RepP!$6:$6,Q$6)</f>
        <v>2696878.8917999999</v>
      </c>
      <c r="R108" s="2">
        <f ca="1">SUMIFS(RepF!108:108,RepF!$6:$6,R$6)</f>
        <v>2704723.9347999999</v>
      </c>
      <c r="S108" s="66">
        <f ca="1">IF(Q108=0,0,(R108-Q108)/Q108)</f>
        <v>2.9089341104093784E-3</v>
      </c>
      <c r="V108" s="2">
        <f ca="1">SUMIFS(RepP!108:108,RepP!$6:$6,V$6)</f>
        <v>675080.36</v>
      </c>
      <c r="W108" s="2">
        <f ca="1">SUMIFS(RepF!108:108,RepF!$6:$6,W$6)</f>
        <v>0</v>
      </c>
      <c r="X108" s="55">
        <f ca="1">IF(V108=0,0,(W108-V108)/V108)</f>
        <v>-1</v>
      </c>
      <c r="Y108" s="56">
        <f ca="1">SUMIFS(RepP!108:108,RepP!$6:$6,Y$6)</f>
        <v>0</v>
      </c>
      <c r="Z108" s="2">
        <f ca="1">SUMIFS(RepF!108:108,RepF!$6:$6,Z$6)</f>
        <v>173430</v>
      </c>
      <c r="AA108" s="55">
        <f ca="1">IF(Y108=0,0,(Z108-Y108)/Y108)</f>
        <v>0</v>
      </c>
      <c r="AB108" s="2">
        <f ca="1">SUMIFS(RepP!108:108,RepP!$6:$6,AB$6)</f>
        <v>977.44999999999993</v>
      </c>
      <c r="AC108" s="2">
        <f ca="1">SUMIFS(RepF!108:108,RepF!$6:$6,AC$6)</f>
        <v>0</v>
      </c>
      <c r="AD108" s="55">
        <f ca="1">IF(AB108=0,0,(AC108-AB108)/AB108)</f>
        <v>-1</v>
      </c>
      <c r="AE108" s="2">
        <f ca="1">SUMIFS(RepP!108:108,RepP!$6:$6,AE$6)</f>
        <v>40589.519999999997</v>
      </c>
      <c r="AF108" s="2">
        <f ca="1">SUMIFS(RepF!108:108,RepF!$6:$6,AF$6)</f>
        <v>18714.509999999998</v>
      </c>
      <c r="AG108" s="55">
        <f ca="1">IF(AE108=0,0,(AF108-AE108)/AE108)</f>
        <v>-0.53893246335507294</v>
      </c>
      <c r="AH108" s="2">
        <f ca="1">SUMIFS(RepP!108:108,RepP!$6:$6,AH$6)</f>
        <v>10635.1818</v>
      </c>
      <c r="AI108" s="2">
        <f ca="1">SUMIFS(RepF!108:108,RepF!$6:$6,AI$6)</f>
        <v>22320.48</v>
      </c>
      <c r="AJ108" s="55">
        <f ca="1">IF(AH108=0,0,(AI108-AH108)/AH108)</f>
        <v>1.0987398635724308</v>
      </c>
      <c r="AK108" s="2">
        <f ca="1">SUMIFS(RepP!108:108,RepP!$6:$6,AK$6)</f>
        <v>0</v>
      </c>
      <c r="AL108" s="2">
        <f ca="1">SUMIFS(RepF!108:108,RepF!$6:$6,AL$6)</f>
        <v>18282.434799999999</v>
      </c>
      <c r="AM108" s="55">
        <f ca="1">IF(AK108=0,0,(AL108-AK108)/AK108)</f>
        <v>0</v>
      </c>
      <c r="AN108" s="2">
        <f ca="1">SUMIFS(RepP!108:108,RepP!$6:$6,AN$6)</f>
        <v>189911.52</v>
      </c>
      <c r="AO108" s="2">
        <f ca="1">SUMIFS(RepF!108:108,RepF!$6:$6,AO$6)</f>
        <v>0</v>
      </c>
      <c r="AP108" s="55">
        <f ca="1">IF(AN108=0,0,(AO108-AN108)/AN108)</f>
        <v>-1</v>
      </c>
      <c r="AQ108" s="2">
        <f ca="1">SUMIFS(RepP!108:108,RepP!$6:$6,AQ$6)</f>
        <v>0</v>
      </c>
      <c r="AR108" s="2">
        <f ca="1">SUMIFS(RepF!108:108,RepF!$6:$6,AR$6)</f>
        <v>203315.41999999998</v>
      </c>
      <c r="AS108" s="55">
        <f ca="1">IF(AQ108=0,0,(AR108-AQ108)/AQ108)</f>
        <v>0</v>
      </c>
      <c r="AT108" s="2">
        <f ca="1">SUMIFS(RepP!108:108,RepP!$6:$6,AT$6)</f>
        <v>12101.15</v>
      </c>
      <c r="AU108" s="2">
        <f ca="1">SUMIFS(RepF!108:108,RepF!$6:$6,AU$6)</f>
        <v>7616.3499999999995</v>
      </c>
      <c r="AV108" s="55">
        <f ca="1">IF(AT108=0,0,(AU108-AT108)/AT108)</f>
        <v>-0.3706094048912707</v>
      </c>
      <c r="AW108" s="2">
        <f ca="1">SUMIFS(RepP!108:108,RepP!$6:$6,AW$6)</f>
        <v>455927.92</v>
      </c>
      <c r="AX108" s="2">
        <f ca="1">SUMIFS(RepF!108:108,RepF!$6:$6,AX$6)</f>
        <v>2261</v>
      </c>
      <c r="AY108" s="55">
        <f ca="1">IF(AW108=0,0,(AX108-AW108)/AW108)</f>
        <v>-0.9950408827781374</v>
      </c>
      <c r="AZ108" s="2">
        <f ca="1">SUMIFS(RepP!108:108,RepP!$6:$6,AZ$6)</f>
        <v>809251.91</v>
      </c>
      <c r="BA108" s="2">
        <f ca="1">SUMIFS(RepF!108:108,RepF!$6:$6,BA$6)</f>
        <v>762013.17</v>
      </c>
      <c r="BB108" s="55">
        <f ca="1">IF(AZ108=0,0,(BA108-AZ108)/AZ108)</f>
        <v>-5.8373343845428784E-2</v>
      </c>
      <c r="BC108" s="2">
        <f ca="1">SUMIFS(RepP!108:108,RepP!$6:$6,BC$6)</f>
        <v>399618.89999999997</v>
      </c>
      <c r="BD108" s="2">
        <f ca="1">SUMIFS(RepF!108:108,RepF!$6:$6,BD$6)</f>
        <v>496510.45999999996</v>
      </c>
      <c r="BE108" s="55">
        <f ca="1">IF(BC108=0,0,(BD108-BC108)/BC108)</f>
        <v>0.24245990367322467</v>
      </c>
      <c r="BF108" s="2">
        <f ca="1">SUMIFS(RepP!108:108,RepP!$6:$6,BF$6)</f>
        <v>84706.86</v>
      </c>
      <c r="BG108" s="2">
        <f ca="1">SUMIFS(RepF!108:108,RepF!$6:$6,BG$6)</f>
        <v>926116.30999999994</v>
      </c>
      <c r="BH108" s="55">
        <f ca="1">IF(BF108=0,0,(BG108-BF108)/BF108)</f>
        <v>9.933191361360814</v>
      </c>
      <c r="BI108" s="2">
        <f ca="1">SUMIFS(RepP!108:108,RepP!$6:$6,BI$6)</f>
        <v>18078.120000000003</v>
      </c>
      <c r="BJ108" s="2">
        <f ca="1">SUMIFS(RepF!108:108,RepF!$6:$6,BJ$6)</f>
        <v>74143.8</v>
      </c>
      <c r="BK108" s="55">
        <f ca="1">IF(BI108=0,0,(BJ108-BI108)/BI108)</f>
        <v>3.1013003564529935</v>
      </c>
      <c r="BL108" s="2">
        <f ca="1">SUMIFS(RepP!108:108,RepP!$6:$6,BL$6)</f>
        <v>0</v>
      </c>
      <c r="BM108" s="2">
        <f ca="1">SUMIFS(RepF!108:108,RepF!$6:$6,BM$6)</f>
        <v>0</v>
      </c>
      <c r="BN108" s="55">
        <f ca="1">IF(BL108=0,0,(BM108-BL108)/BL108)</f>
        <v>0</v>
      </c>
      <c r="BO108" s="2">
        <f ca="1">SUMIFS(RepP!108:108,RepP!$6:$6,BO$6)</f>
        <v>0</v>
      </c>
      <c r="BP108" s="2">
        <f ca="1">SUMIFS(RepF!108:108,RepF!$6:$6,BP$6)</f>
        <v>0</v>
      </c>
      <c r="BQ108" s="55">
        <f ca="1">IF(BO108=0,0,(BP108-BO108)/BO108)</f>
        <v>0</v>
      </c>
      <c r="BR108" s="2">
        <f ca="1">SUMIFS(RepP!108:108,RepP!$6:$6,BR$6)</f>
        <v>0</v>
      </c>
      <c r="BS108" s="2">
        <f ca="1">SUMIFS(RepF!108:108,RepF!$6:$6,BS$6)</f>
        <v>0</v>
      </c>
      <c r="BT108" s="55">
        <f ca="1">IF(BR108=0,0,(BS108-BR108)/BR108)</f>
        <v>0</v>
      </c>
      <c r="BU108" s="2">
        <f ca="1">SUMIFS(RepP!108:108,RepP!$6:$6,BU$6)</f>
        <v>0</v>
      </c>
      <c r="BV108" s="2">
        <f ca="1">SUMIFS(RepF!108:108,RepF!$6:$6,BV$6)</f>
        <v>0</v>
      </c>
      <c r="BW108" s="55">
        <f ca="1">IF(BU108=0,0,(BV108-BU108)/BU108)</f>
        <v>0</v>
      </c>
      <c r="BX108" s="2">
        <f ca="1">SUMIFS(RepP!108:108,RepP!$6:$6,BX$6)</f>
        <v>0</v>
      </c>
      <c r="BY108" s="2">
        <f ca="1">SUMIFS(RepF!108:108,RepF!$6:$6,BY$6)</f>
        <v>0</v>
      </c>
      <c r="BZ108" s="55">
        <f ca="1">IF(BX108=0,0,(BY108-BX108)/BX108)</f>
        <v>0</v>
      </c>
    </row>
    <row r="109" spans="2:78" s="23" customFormat="1" ht="10.199999999999999" x14ac:dyDescent="0.2">
      <c r="E109" s="23" t="s">
        <v>50</v>
      </c>
      <c r="S109" s="70"/>
      <c r="X109" s="61"/>
      <c r="Y109" s="62"/>
      <c r="AA109" s="61"/>
      <c r="AD109" s="61"/>
      <c r="AG109" s="61"/>
      <c r="AJ109" s="61"/>
      <c r="AM109" s="61"/>
      <c r="AP109" s="61"/>
      <c r="AS109" s="61"/>
      <c r="AV109" s="61"/>
      <c r="AY109" s="61"/>
      <c r="BB109" s="61"/>
      <c r="BE109" s="61"/>
      <c r="BH109" s="61"/>
      <c r="BK109" s="61"/>
      <c r="BN109" s="61"/>
      <c r="BQ109" s="61"/>
      <c r="BT109" s="61"/>
      <c r="BW109" s="61"/>
      <c r="BZ109" s="61"/>
    </row>
    <row r="110" spans="2:78" ht="4.05" customHeight="1" x14ac:dyDescent="0.25"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67"/>
      <c r="T110" s="25"/>
      <c r="U110" s="25"/>
      <c r="V110" s="25"/>
      <c r="W110" s="25"/>
      <c r="X110" s="57"/>
      <c r="Y110" s="54"/>
      <c r="Z110" s="25"/>
      <c r="AA110" s="57"/>
      <c r="AB110" s="25"/>
      <c r="AC110" s="25"/>
      <c r="AD110" s="57"/>
      <c r="AE110" s="25"/>
      <c r="AF110" s="25"/>
      <c r="AG110" s="57"/>
      <c r="AH110" s="25"/>
      <c r="AI110" s="25"/>
      <c r="AJ110" s="57"/>
      <c r="AK110" s="25"/>
      <c r="AL110" s="25"/>
      <c r="AM110" s="57"/>
      <c r="AN110" s="25"/>
      <c r="AO110" s="25"/>
      <c r="AP110" s="57"/>
      <c r="AQ110" s="25"/>
      <c r="AR110" s="25"/>
      <c r="AS110" s="57"/>
      <c r="AT110" s="25"/>
      <c r="AU110" s="25"/>
      <c r="AV110" s="57"/>
      <c r="AW110" s="25"/>
      <c r="AX110" s="25"/>
      <c r="AY110" s="57"/>
      <c r="AZ110" s="25"/>
      <c r="BA110" s="25"/>
      <c r="BB110" s="57"/>
      <c r="BC110" s="25"/>
      <c r="BD110" s="25"/>
      <c r="BE110" s="57"/>
      <c r="BF110" s="25"/>
      <c r="BG110" s="25"/>
      <c r="BH110" s="57"/>
      <c r="BI110" s="25"/>
      <c r="BJ110" s="25"/>
      <c r="BK110" s="57"/>
      <c r="BL110" s="25"/>
      <c r="BM110" s="25"/>
      <c r="BN110" s="57"/>
      <c r="BO110" s="25"/>
      <c r="BP110" s="25"/>
      <c r="BQ110" s="57"/>
      <c r="BR110" s="25"/>
      <c r="BS110" s="25"/>
      <c r="BT110" s="57"/>
      <c r="BU110" s="25"/>
      <c r="BV110" s="25"/>
      <c r="BW110" s="57"/>
      <c r="BX110" s="25"/>
      <c r="BY110" s="25"/>
      <c r="BZ110" s="57"/>
    </row>
    <row r="111" spans="2:78" s="2" customFormat="1" x14ac:dyDescent="0.25">
      <c r="B111" s="2">
        <f>Items!$G$6</f>
        <v>0</v>
      </c>
      <c r="C111" s="2" t="str">
        <f>Items!$H$6</f>
        <v>M</v>
      </c>
      <c r="I111" s="2" t="str">
        <f>Items!$E$6</f>
        <v>Начисление себестоимости</v>
      </c>
      <c r="Q111" s="2">
        <f ca="1">SUMIFS(RepP!111:111,RepP!$6:$6,Q$6)</f>
        <v>57983392.510399997</v>
      </c>
      <c r="R111" s="2">
        <f ca="1">SUMIFS(RepF!111:111,RepF!$6:$6,R$6)</f>
        <v>58815444.492600001</v>
      </c>
      <c r="S111" s="66">
        <f t="shared" ref="S111:S141" ca="1" si="124">IF(Q111=0,0,(R111-Q111)/Q111)</f>
        <v>1.4349832705127867E-2</v>
      </c>
      <c r="V111" s="2">
        <f ca="1">SUMIFS(RepP!111:111,RepP!$6:$6,V$6)</f>
        <v>1183571</v>
      </c>
      <c r="W111" s="2">
        <f ca="1">SUMIFS(RepF!111:111,RepF!$6:$6,W$6)</f>
        <v>2618</v>
      </c>
      <c r="X111" s="55">
        <f t="shared" ref="X111:X141" ca="1" si="125">IF(V111=0,0,(W111-V111)/V111)</f>
        <v>-0.99778804989307779</v>
      </c>
      <c r="Y111" s="56">
        <f ca="1">SUMIFS(RepP!111:111,RepP!$6:$6,Y$6)</f>
        <v>3463479.1699999995</v>
      </c>
      <c r="Z111" s="2">
        <f ca="1">SUMIFS(RepF!111:111,RepF!$6:$6,Z$6)</f>
        <v>1974465.43</v>
      </c>
      <c r="AA111" s="55">
        <f t="shared" ref="AA111:AA141" ca="1" si="126">IF(Y111=0,0,(Z111-Y111)/Y111)</f>
        <v>-0.42991849146879663</v>
      </c>
      <c r="AB111" s="2">
        <f ca="1">SUMIFS(RepP!111:111,RepP!$6:$6,AB$6)</f>
        <v>2524169.79</v>
      </c>
      <c r="AC111" s="2">
        <f ca="1">SUMIFS(RepF!111:111,RepF!$6:$6,AC$6)</f>
        <v>3359017.5200000005</v>
      </c>
      <c r="AD111" s="55">
        <f t="shared" ref="AD111:AD141" ca="1" si="127">IF(AB111=0,0,(AC111-AB111)/AB111)</f>
        <v>0.33074151085533771</v>
      </c>
      <c r="AE111" s="2">
        <f ca="1">SUMIFS(RepP!111:111,RepP!$6:$6,AE$6)</f>
        <v>916764.76</v>
      </c>
      <c r="AF111" s="2">
        <f ca="1">SUMIFS(RepF!111:111,RepF!$6:$6,AF$6)</f>
        <v>1669735.55</v>
      </c>
      <c r="AG111" s="55">
        <f t="shared" ref="AG111:AG141" ca="1" si="128">IF(AE111=0,0,(AF111-AE111)/AE111)</f>
        <v>0.82133478821764483</v>
      </c>
      <c r="AH111" s="2">
        <f ca="1">SUMIFS(RepP!111:111,RepP!$6:$6,AH$6)</f>
        <v>9033549.220999999</v>
      </c>
      <c r="AI111" s="2">
        <f ca="1">SUMIFS(RepF!111:111,RepF!$6:$6,AI$6)</f>
        <v>1416994.42</v>
      </c>
      <c r="AJ111" s="55">
        <f t="shared" ref="AJ111:AJ141" ca="1" si="129">IF(AH111=0,0,(AI111-AH111)/AH111)</f>
        <v>-0.84314089785375179</v>
      </c>
      <c r="AK111" s="2">
        <f ca="1">SUMIFS(RepP!111:111,RepP!$6:$6,AK$6)</f>
        <v>1691246.1400000001</v>
      </c>
      <c r="AL111" s="2">
        <f ca="1">SUMIFS(RepF!111:111,RepF!$6:$6,AL$6)</f>
        <v>7334074.5330000017</v>
      </c>
      <c r="AM111" s="55">
        <f t="shared" ref="AM111:AM141" ca="1" si="130">IF(AK111=0,0,(AL111-AK111)/AK111)</f>
        <v>3.3364915132932693</v>
      </c>
      <c r="AN111" s="2">
        <f ca="1">SUMIFS(RepP!111:111,RepP!$6:$6,AN$6)</f>
        <v>5421033.754399999</v>
      </c>
      <c r="AO111" s="2">
        <f ca="1">SUMIFS(RepF!111:111,RepF!$6:$6,AO$6)</f>
        <v>3718888.83</v>
      </c>
      <c r="AP111" s="55">
        <f t="shared" ref="AP111:AP141" ca="1" si="131">IF(AN111=0,0,(AO111-AN111)/AN111)</f>
        <v>-0.31398899204758646</v>
      </c>
      <c r="AQ111" s="2">
        <f ca="1">SUMIFS(RepP!111:111,RepP!$6:$6,AQ$6)</f>
        <v>2936378.7399999998</v>
      </c>
      <c r="AR111" s="2">
        <f ca="1">SUMIFS(RepF!111:111,RepF!$6:$6,AR$6)</f>
        <v>2662242.3245999999</v>
      </c>
      <c r="AS111" s="55">
        <f t="shared" ref="AS111:AS141" ca="1" si="132">IF(AQ111=0,0,(AR111-AQ111)/AQ111)</f>
        <v>-9.3358670550788642E-2</v>
      </c>
      <c r="AT111" s="2">
        <f ca="1">SUMIFS(RepP!111:111,RepP!$6:$6,AT$6)</f>
        <v>3338542.67</v>
      </c>
      <c r="AU111" s="2">
        <f ca="1">SUMIFS(RepF!111:111,RepF!$6:$6,AU$6)</f>
        <v>4087657.21</v>
      </c>
      <c r="AV111" s="55">
        <f t="shared" ref="AV111:AV141" ca="1" si="133">IF(AT111=0,0,(AU111-AT111)/AT111)</f>
        <v>0.2243836949371685</v>
      </c>
      <c r="AW111" s="2">
        <f ca="1">SUMIFS(RepP!111:111,RepP!$6:$6,AW$6)</f>
        <v>2606042.5599999996</v>
      </c>
      <c r="AX111" s="2">
        <f ca="1">SUMIFS(RepF!111:111,RepF!$6:$6,AX$6)</f>
        <v>2707527.6500000004</v>
      </c>
      <c r="AY111" s="55">
        <f t="shared" ref="AY111:AY141" ca="1" si="134">IF(AW111=0,0,(AX111-AW111)/AW111)</f>
        <v>3.8942222800843591E-2</v>
      </c>
      <c r="AZ111" s="2">
        <f ca="1">SUMIFS(RepP!111:111,RepP!$6:$6,AZ$6)</f>
        <v>10481689.355</v>
      </c>
      <c r="BA111" s="2">
        <f ca="1">SUMIFS(RepF!111:111,RepF!$6:$6,BA$6)</f>
        <v>2645322.9699999997</v>
      </c>
      <c r="BB111" s="55">
        <f t="shared" ref="BB111:BB141" ca="1" si="135">IF(AZ111=0,0,(BA111-AZ111)/AZ111)</f>
        <v>-0.7476243685147832</v>
      </c>
      <c r="BC111" s="2">
        <f ca="1">SUMIFS(RepP!111:111,RepP!$6:$6,BC$6)</f>
        <v>5308705.5599999996</v>
      </c>
      <c r="BD111" s="2">
        <f ca="1">SUMIFS(RepF!111:111,RepF!$6:$6,BD$6)</f>
        <v>15510756.265000002</v>
      </c>
      <c r="BE111" s="55">
        <f t="shared" ref="BE111:BE141" ca="1" si="136">IF(BC111=0,0,(BD111-BC111)/BC111)</f>
        <v>1.9217586264098629</v>
      </c>
      <c r="BF111" s="2">
        <f ca="1">SUMIFS(RepP!111:111,RepP!$6:$6,BF$6)</f>
        <v>8691859.1799999997</v>
      </c>
      <c r="BG111" s="2">
        <f ca="1">SUMIFS(RepF!111:111,RepF!$6:$6,BG$6)</f>
        <v>5271698.3199999994</v>
      </c>
      <c r="BH111" s="55">
        <f t="shared" ref="BH111:BH141" ca="1" si="137">IF(BF111=0,0,(BG111-BF111)/BF111)</f>
        <v>-0.39349013705488961</v>
      </c>
      <c r="BI111" s="2">
        <f ca="1">SUMIFS(RepP!111:111,RepP!$6:$6,BI$6)</f>
        <v>386360.61</v>
      </c>
      <c r="BJ111" s="2">
        <f ca="1">SUMIFS(RepF!111:111,RepF!$6:$6,BJ$6)</f>
        <v>6454445.4699999997</v>
      </c>
      <c r="BK111" s="55">
        <f t="shared" ref="BK111:BK141" ca="1" si="138">IF(BI111=0,0,(BJ111-BI111)/BI111)</f>
        <v>15.70575442460348</v>
      </c>
      <c r="BL111" s="2">
        <f ca="1">SUMIFS(RepP!111:111,RepP!$6:$6,BL$6)</f>
        <v>0</v>
      </c>
      <c r="BM111" s="2">
        <f ca="1">SUMIFS(RepF!111:111,RepF!$6:$6,BM$6)</f>
        <v>0</v>
      </c>
      <c r="BN111" s="55">
        <f t="shared" ref="BN111:BN141" ca="1" si="139">IF(BL111=0,0,(BM111-BL111)/BL111)</f>
        <v>0</v>
      </c>
      <c r="BO111" s="2">
        <f ca="1">SUMIFS(RepP!111:111,RepP!$6:$6,BO$6)</f>
        <v>0</v>
      </c>
      <c r="BP111" s="2">
        <f ca="1">SUMIFS(RepF!111:111,RepF!$6:$6,BP$6)</f>
        <v>0</v>
      </c>
      <c r="BQ111" s="55">
        <f t="shared" ref="BQ111:BQ141" ca="1" si="140">IF(BO111=0,0,(BP111-BO111)/BO111)</f>
        <v>0</v>
      </c>
      <c r="BR111" s="2">
        <f ca="1">SUMIFS(RepP!111:111,RepP!$6:$6,BR$6)</f>
        <v>0</v>
      </c>
      <c r="BS111" s="2">
        <f ca="1">SUMIFS(RepF!111:111,RepF!$6:$6,BS$6)</f>
        <v>0</v>
      </c>
      <c r="BT111" s="55">
        <f t="shared" ref="BT111:BT141" ca="1" si="141">IF(BR111=0,0,(BS111-BR111)/BR111)</f>
        <v>0</v>
      </c>
      <c r="BU111" s="2">
        <f ca="1">SUMIFS(RepP!111:111,RepP!$6:$6,BU$6)</f>
        <v>0</v>
      </c>
      <c r="BV111" s="2">
        <f ca="1">SUMIFS(RepF!111:111,RepF!$6:$6,BV$6)</f>
        <v>0</v>
      </c>
      <c r="BW111" s="55">
        <f t="shared" ref="BW111:BW141" ca="1" si="142">IF(BU111=0,0,(BV111-BU111)/BU111)</f>
        <v>0</v>
      </c>
      <c r="BX111" s="2">
        <f ca="1">SUMIFS(RepP!111:111,RepP!$6:$6,BX$6)</f>
        <v>0</v>
      </c>
      <c r="BY111" s="2">
        <f ca="1">SUMIFS(RepF!111:111,RepF!$6:$6,BY$6)</f>
        <v>0</v>
      </c>
      <c r="BZ111" s="55">
        <f t="shared" ref="BZ111:BZ141" ca="1" si="143">IF(BX111=0,0,(BY111-BX111)/BX111)</f>
        <v>0</v>
      </c>
    </row>
    <row r="112" spans="2:78" x14ac:dyDescent="0.25">
      <c r="B112" s="1" t="str">
        <f>Items!$G$7</f>
        <v>BS(+)</v>
      </c>
      <c r="C112" s="1" t="str">
        <f>Items!$H$7</f>
        <v>M</v>
      </c>
      <c r="I112" s="22" t="str">
        <f>Items!$E$7</f>
        <v>Начисление себестоимости</v>
      </c>
      <c r="J112" s="1" t="str">
        <f>Items!F7</f>
        <v>Подготовительные работы</v>
      </c>
      <c r="Q112" s="1">
        <f ca="1">SUMIFS(RepP!112:112,RepP!$6:$6,Q$6)</f>
        <v>1005996.46</v>
      </c>
      <c r="R112" s="1">
        <f ca="1">SUMIFS(RepF!112:112,RepF!$6:$6,R$6)</f>
        <v>1045220.5499999999</v>
      </c>
      <c r="S112" s="69">
        <f t="shared" ca="1" si="124"/>
        <v>3.8990286307766894E-2</v>
      </c>
      <c r="V112" s="1">
        <f ca="1">SUMIFS(RepP!112:112,RepP!$6:$6,V$6)</f>
        <v>43820</v>
      </c>
      <c r="W112" s="1">
        <f ca="1">SUMIFS(RepF!112:112,RepF!$6:$6,W$6)</f>
        <v>0</v>
      </c>
      <c r="X112" s="60">
        <f t="shared" ca="1" si="125"/>
        <v>-1</v>
      </c>
      <c r="Y112" s="46">
        <f ca="1">SUMIFS(RepP!112:112,RepP!$6:$6,Y$6)</f>
        <v>93103.83</v>
      </c>
      <c r="Z112" s="1">
        <f ca="1">SUMIFS(RepF!112:112,RepF!$6:$6,Z$6)</f>
        <v>81762.23</v>
      </c>
      <c r="AA112" s="60">
        <f t="shared" ca="1" si="126"/>
        <v>-0.12181668573677372</v>
      </c>
      <c r="AB112" s="1">
        <f ca="1">SUMIFS(RepP!112:112,RepP!$6:$6,AB$6)</f>
        <v>117363.48</v>
      </c>
      <c r="AC112" s="1">
        <f ca="1">SUMIFS(RepF!112:112,RepF!$6:$6,AC$6)</f>
        <v>60591</v>
      </c>
      <c r="AD112" s="60">
        <f t="shared" ca="1" si="127"/>
        <v>-0.48373207747418528</v>
      </c>
      <c r="AE112" s="1">
        <f ca="1">SUMIFS(RepP!112:112,RepP!$6:$6,AE$6)</f>
        <v>0</v>
      </c>
      <c r="AF112" s="1">
        <f ca="1">SUMIFS(RepF!112:112,RepF!$6:$6,AF$6)</f>
        <v>119333.28</v>
      </c>
      <c r="AG112" s="60">
        <f t="shared" ca="1" si="128"/>
        <v>0</v>
      </c>
      <c r="AH112" s="1">
        <f ca="1">SUMIFS(RepP!112:112,RepP!$6:$6,AH$6)</f>
        <v>27454.7</v>
      </c>
      <c r="AI112" s="1">
        <f ca="1">SUMIFS(RepF!112:112,RepF!$6:$6,AI$6)</f>
        <v>0</v>
      </c>
      <c r="AJ112" s="60">
        <f t="shared" ca="1" si="129"/>
        <v>-1</v>
      </c>
      <c r="AK112" s="1">
        <f ca="1">SUMIFS(RepP!112:112,RepP!$6:$6,AK$6)</f>
        <v>25830</v>
      </c>
      <c r="AL112" s="1">
        <f ca="1">SUMIFS(RepF!112:112,RepF!$6:$6,AL$6)</f>
        <v>44957.2</v>
      </c>
      <c r="AM112" s="60">
        <f t="shared" ca="1" si="130"/>
        <v>0.74050329074719312</v>
      </c>
      <c r="AN112" s="1">
        <f ca="1">SUMIFS(RepP!112:112,RepP!$6:$6,AN$6)</f>
        <v>90969.34</v>
      </c>
      <c r="AO112" s="1">
        <f ca="1">SUMIFS(RepF!112:112,RepF!$6:$6,AO$6)</f>
        <v>875.6099999999999</v>
      </c>
      <c r="AP112" s="60">
        <f t="shared" ca="1" si="131"/>
        <v>-0.99037466909180605</v>
      </c>
      <c r="AQ112" s="1">
        <f ca="1">SUMIFS(RepP!112:112,RepP!$6:$6,AQ$6)</f>
        <v>84304.51</v>
      </c>
      <c r="AR112" s="1">
        <f ca="1">SUMIFS(RepF!112:112,RepF!$6:$6,AR$6)</f>
        <v>158248.37999999998</v>
      </c>
      <c r="AS112" s="60">
        <f t="shared" ca="1" si="132"/>
        <v>0.87710455822588829</v>
      </c>
      <c r="AT112" s="1">
        <f ca="1">SUMIFS(RepP!112:112,RepP!$6:$6,AT$6)</f>
        <v>0</v>
      </c>
      <c r="AU112" s="1">
        <f ca="1">SUMIFS(RepF!112:112,RepF!$6:$6,AU$6)</f>
        <v>0</v>
      </c>
      <c r="AV112" s="60">
        <f t="shared" ca="1" si="133"/>
        <v>0</v>
      </c>
      <c r="AW112" s="1">
        <f ca="1">SUMIFS(RepP!112:112,RepP!$6:$6,AW$6)</f>
        <v>301046</v>
      </c>
      <c r="AX112" s="1">
        <f ca="1">SUMIFS(RepF!112:112,RepF!$6:$6,AX$6)</f>
        <v>60846</v>
      </c>
      <c r="AY112" s="60">
        <f t="shared" ca="1" si="134"/>
        <v>-0.79788470864917649</v>
      </c>
      <c r="AZ112" s="1">
        <f ca="1">SUMIFS(RepP!112:112,RepP!$6:$6,AZ$6)</f>
        <v>108660.73999999999</v>
      </c>
      <c r="BA112" s="1">
        <f ca="1">SUMIFS(RepF!112:112,RepF!$6:$6,BA$6)</f>
        <v>269874</v>
      </c>
      <c r="BB112" s="60">
        <f t="shared" ca="1" si="135"/>
        <v>1.4836385248250659</v>
      </c>
      <c r="BC112" s="1">
        <f ca="1">SUMIFS(RepP!112:112,RepP!$6:$6,BC$6)</f>
        <v>59732.86</v>
      </c>
      <c r="BD112" s="1">
        <f ca="1">SUMIFS(RepF!112:112,RepF!$6:$6,BD$6)</f>
        <v>150147.85</v>
      </c>
      <c r="BE112" s="60">
        <f t="shared" ca="1" si="136"/>
        <v>1.5136558001743095</v>
      </c>
      <c r="BF112" s="1">
        <f ca="1">SUMIFS(RepP!112:112,RepP!$6:$6,BF$6)</f>
        <v>53711</v>
      </c>
      <c r="BG112" s="1">
        <f ca="1">SUMIFS(RepF!112:112,RepF!$6:$6,BG$6)</f>
        <v>98585</v>
      </c>
      <c r="BH112" s="60">
        <f t="shared" ca="1" si="137"/>
        <v>0.83547131872428371</v>
      </c>
      <c r="BI112" s="1">
        <f ca="1">SUMIFS(RepP!112:112,RepP!$6:$6,BI$6)</f>
        <v>0</v>
      </c>
      <c r="BJ112" s="1">
        <f ca="1">SUMIFS(RepF!112:112,RepF!$6:$6,BJ$6)</f>
        <v>0</v>
      </c>
      <c r="BK112" s="60">
        <f t="shared" ca="1" si="138"/>
        <v>0</v>
      </c>
      <c r="BL112" s="1">
        <f ca="1">SUMIFS(RepP!112:112,RepP!$6:$6,BL$6)</f>
        <v>0</v>
      </c>
      <c r="BM112" s="1">
        <f ca="1">SUMIFS(RepF!112:112,RepF!$6:$6,BM$6)</f>
        <v>0</v>
      </c>
      <c r="BN112" s="60">
        <f t="shared" ca="1" si="139"/>
        <v>0</v>
      </c>
      <c r="BO112" s="1">
        <f ca="1">SUMIFS(RepP!112:112,RepP!$6:$6,BO$6)</f>
        <v>0</v>
      </c>
      <c r="BP112" s="1">
        <f ca="1">SUMIFS(RepF!112:112,RepF!$6:$6,BP$6)</f>
        <v>0</v>
      </c>
      <c r="BQ112" s="60">
        <f t="shared" ca="1" si="140"/>
        <v>0</v>
      </c>
      <c r="BR112" s="1">
        <f ca="1">SUMIFS(RepP!112:112,RepP!$6:$6,BR$6)</f>
        <v>0</v>
      </c>
      <c r="BS112" s="1">
        <f ca="1">SUMIFS(RepF!112:112,RepF!$6:$6,BS$6)</f>
        <v>0</v>
      </c>
      <c r="BT112" s="60">
        <f t="shared" ca="1" si="141"/>
        <v>0</v>
      </c>
      <c r="BU112" s="1">
        <f ca="1">SUMIFS(RepP!112:112,RepP!$6:$6,BU$6)</f>
        <v>0</v>
      </c>
      <c r="BV112" s="1">
        <f ca="1">SUMIFS(RepF!112:112,RepF!$6:$6,BV$6)</f>
        <v>0</v>
      </c>
      <c r="BW112" s="60">
        <f t="shared" ca="1" si="142"/>
        <v>0</v>
      </c>
      <c r="BX112" s="1">
        <f ca="1">SUMIFS(RepP!112:112,RepP!$6:$6,BX$6)</f>
        <v>0</v>
      </c>
      <c r="BY112" s="1">
        <f ca="1">SUMIFS(RepF!112:112,RepF!$6:$6,BY$6)</f>
        <v>0</v>
      </c>
      <c r="BZ112" s="60">
        <f t="shared" ca="1" si="143"/>
        <v>0</v>
      </c>
    </row>
    <row r="113" spans="2:78" x14ac:dyDescent="0.25">
      <c r="B113" s="1" t="str">
        <f>Items!$G$8</f>
        <v>BS(+)</v>
      </c>
      <c r="C113" s="1" t="str">
        <f>Items!$H$8</f>
        <v>M</v>
      </c>
      <c r="I113" s="22" t="str">
        <f>Items!$E$8</f>
        <v>Начисление себестоимости</v>
      </c>
      <c r="J113" s="1" t="str">
        <f>Items!F8</f>
        <v>Затраты на покупку участка</v>
      </c>
      <c r="Q113" s="1">
        <f ca="1">SUMIFS(RepP!113:113,RepP!$6:$6,Q$6)</f>
        <v>21372509.310000002</v>
      </c>
      <c r="R113" s="1">
        <f ca="1">SUMIFS(RepF!113:113,RepF!$6:$6,R$6)</f>
        <v>21433155.84</v>
      </c>
      <c r="S113" s="69">
        <f t="shared" ca="1" si="124"/>
        <v>2.8375952079534952E-3</v>
      </c>
      <c r="V113" s="1">
        <f ca="1">SUMIFS(RepP!113:113,RepP!$6:$6,V$6)</f>
        <v>1137045</v>
      </c>
      <c r="W113" s="1">
        <f ca="1">SUMIFS(RepF!113:113,RepF!$6:$6,W$6)</f>
        <v>0</v>
      </c>
      <c r="X113" s="60">
        <f t="shared" ca="1" si="125"/>
        <v>-1</v>
      </c>
      <c r="Y113" s="46">
        <f ca="1">SUMIFS(RepP!113:113,RepP!$6:$6,Y$6)</f>
        <v>214560.50999999998</v>
      </c>
      <c r="Z113" s="1">
        <f ca="1">SUMIFS(RepF!113:113,RepF!$6:$6,Z$6)</f>
        <v>1127490</v>
      </c>
      <c r="AA113" s="60">
        <f t="shared" ca="1" si="126"/>
        <v>4.254881245388539</v>
      </c>
      <c r="AB113" s="1">
        <f ca="1">SUMIFS(RepP!113:113,RepP!$6:$6,AB$6)</f>
        <v>202812.24</v>
      </c>
      <c r="AC113" s="1">
        <f ca="1">SUMIFS(RepF!113:113,RepF!$6:$6,AC$6)</f>
        <v>221362.13999999998</v>
      </c>
      <c r="AD113" s="60">
        <f t="shared" ca="1" si="127"/>
        <v>9.1463414634146312E-2</v>
      </c>
      <c r="AE113" s="1">
        <f ca="1">SUMIFS(RepP!113:113,RepP!$6:$6,AE$6)</f>
        <v>220743.81</v>
      </c>
      <c r="AF113" s="1">
        <f ca="1">SUMIFS(RepF!113:113,RepF!$6:$6,AF$6)</f>
        <v>209613.86999999997</v>
      </c>
      <c r="AG113" s="60">
        <f t="shared" ca="1" si="128"/>
        <v>-5.0420168067227031E-2</v>
      </c>
      <c r="AH113" s="1">
        <f ca="1">SUMIFS(RepP!113:113,RepP!$6:$6,AH$6)</f>
        <v>8158910.5099999998</v>
      </c>
      <c r="AI113" s="1">
        <f ca="1">SUMIFS(RepF!113:113,RepF!$6:$6,AI$6)</f>
        <v>218888.81999999998</v>
      </c>
      <c r="AJ113" s="60">
        <f t="shared" ca="1" si="129"/>
        <v>-0.97317180771480227</v>
      </c>
      <c r="AK113" s="1">
        <f ca="1">SUMIFS(RepP!113:113,RepP!$6:$6,AK$6)</f>
        <v>202812.24</v>
      </c>
      <c r="AL113" s="1">
        <f ca="1">SUMIFS(RepF!113:113,RepF!$6:$6,AL$6)</f>
        <v>6044812.1400000006</v>
      </c>
      <c r="AM113" s="60">
        <f t="shared" ca="1" si="130"/>
        <v>28.804967096660441</v>
      </c>
      <c r="AN113" s="1">
        <f ca="1">SUMIFS(RepP!113:113,RepP!$6:$6,AN$6)</f>
        <v>1071720</v>
      </c>
      <c r="AO113" s="1">
        <f ca="1">SUMIFS(RepF!113:113,RepF!$6:$6,AO$6)</f>
        <v>209613.86999999997</v>
      </c>
      <c r="AP113" s="60">
        <f t="shared" ca="1" si="131"/>
        <v>-0.80441358750419889</v>
      </c>
      <c r="AQ113" s="1">
        <f ca="1">SUMIFS(RepP!113:113,RepP!$6:$6,AQ$6)</f>
        <v>461329.99999999994</v>
      </c>
      <c r="AR113" s="1">
        <f ca="1">SUMIFS(RepF!113:113,RepF!$6:$6,AR$6)</f>
        <v>607320</v>
      </c>
      <c r="AS113" s="60">
        <f t="shared" ca="1" si="132"/>
        <v>0.3164545986603951</v>
      </c>
      <c r="AT113" s="1">
        <f ca="1">SUMIFS(RepP!113:113,RepP!$6:$6,AT$6)</f>
        <v>73450</v>
      </c>
      <c r="AU113" s="1">
        <f ca="1">SUMIFS(RepF!113:113,RepF!$6:$6,AU$6)</f>
        <v>492630</v>
      </c>
      <c r="AV113" s="60">
        <f t="shared" ca="1" si="133"/>
        <v>5.7070115724982982</v>
      </c>
      <c r="AW113" s="1">
        <f ca="1">SUMIFS(RepP!113:113,RepP!$6:$6,AW$6)</f>
        <v>329025</v>
      </c>
      <c r="AX113" s="1">
        <f ca="1">SUMIFS(RepF!113:113,RepF!$6:$6,AX$6)</f>
        <v>79950</v>
      </c>
      <c r="AY113" s="60">
        <f t="shared" ca="1" si="134"/>
        <v>-0.7570093457943925</v>
      </c>
      <c r="AZ113" s="1">
        <f ca="1">SUMIFS(RepP!113:113,RepP!$6:$6,AZ$6)</f>
        <v>7036900</v>
      </c>
      <c r="BA113" s="1">
        <f ca="1">SUMIFS(RepF!113:113,RepF!$6:$6,BA$6)</f>
        <v>318325</v>
      </c>
      <c r="BB113" s="60">
        <f t="shared" ca="1" si="135"/>
        <v>-0.95476346118319144</v>
      </c>
      <c r="BC113" s="1">
        <f ca="1">SUMIFS(RepP!113:113,RepP!$6:$6,BC$6)</f>
        <v>947100</v>
      </c>
      <c r="BD113" s="1">
        <f ca="1">SUMIFS(RepF!113:113,RepF!$6:$6,BD$6)</f>
        <v>11384200</v>
      </c>
      <c r="BE113" s="60">
        <f t="shared" ca="1" si="136"/>
        <v>11.020061239573435</v>
      </c>
      <c r="BF113" s="1">
        <f ca="1">SUMIFS(RepP!113:113,RepP!$6:$6,BF$6)</f>
        <v>1316100</v>
      </c>
      <c r="BG113" s="1">
        <f ca="1">SUMIFS(RepF!113:113,RepF!$6:$6,BG$6)</f>
        <v>0</v>
      </c>
      <c r="BH113" s="60">
        <f t="shared" ca="1" si="137"/>
        <v>-1</v>
      </c>
      <c r="BI113" s="1">
        <f ca="1">SUMIFS(RepP!113:113,RepP!$6:$6,BI$6)</f>
        <v>0</v>
      </c>
      <c r="BJ113" s="1">
        <f ca="1">SUMIFS(RepF!113:113,RepF!$6:$6,BJ$6)</f>
        <v>518950</v>
      </c>
      <c r="BK113" s="60">
        <f t="shared" ca="1" si="138"/>
        <v>0</v>
      </c>
      <c r="BL113" s="1">
        <f ca="1">SUMIFS(RepP!113:113,RepP!$6:$6,BL$6)</f>
        <v>0</v>
      </c>
      <c r="BM113" s="1">
        <f ca="1">SUMIFS(RepF!113:113,RepF!$6:$6,BM$6)</f>
        <v>0</v>
      </c>
      <c r="BN113" s="60">
        <f t="shared" ca="1" si="139"/>
        <v>0</v>
      </c>
      <c r="BO113" s="1">
        <f ca="1">SUMIFS(RepP!113:113,RepP!$6:$6,BO$6)</f>
        <v>0</v>
      </c>
      <c r="BP113" s="1">
        <f ca="1">SUMIFS(RepF!113:113,RepF!$6:$6,BP$6)</f>
        <v>0</v>
      </c>
      <c r="BQ113" s="60">
        <f t="shared" ca="1" si="140"/>
        <v>0</v>
      </c>
      <c r="BR113" s="1">
        <f ca="1">SUMIFS(RepP!113:113,RepP!$6:$6,BR$6)</f>
        <v>0</v>
      </c>
      <c r="BS113" s="1">
        <f ca="1">SUMIFS(RepF!113:113,RepF!$6:$6,BS$6)</f>
        <v>0</v>
      </c>
      <c r="BT113" s="60">
        <f t="shared" ca="1" si="141"/>
        <v>0</v>
      </c>
      <c r="BU113" s="1">
        <f ca="1">SUMIFS(RepP!113:113,RepP!$6:$6,BU$6)</f>
        <v>0</v>
      </c>
      <c r="BV113" s="1">
        <f ca="1">SUMIFS(RepF!113:113,RepF!$6:$6,BV$6)</f>
        <v>0</v>
      </c>
      <c r="BW113" s="60">
        <f t="shared" ca="1" si="142"/>
        <v>0</v>
      </c>
      <c r="BX113" s="1">
        <f ca="1">SUMIFS(RepP!113:113,RepP!$6:$6,BX$6)</f>
        <v>0</v>
      </c>
      <c r="BY113" s="1">
        <f ca="1">SUMIFS(RepF!113:113,RepF!$6:$6,BY$6)</f>
        <v>0</v>
      </c>
      <c r="BZ113" s="60">
        <f t="shared" ca="1" si="143"/>
        <v>0</v>
      </c>
    </row>
    <row r="114" spans="2:78" x14ac:dyDescent="0.25">
      <c r="B114" s="1" t="str">
        <f>Items!$G$9</f>
        <v>BS(+)</v>
      </c>
      <c r="C114" s="1" t="str">
        <f>Items!$H$9</f>
        <v>M</v>
      </c>
      <c r="I114" s="22" t="str">
        <f>Items!$E$9</f>
        <v>Начисление себестоимости</v>
      </c>
      <c r="J114" s="1" t="str">
        <f>Items!F9</f>
        <v>Прочее</v>
      </c>
      <c r="Q114" s="1">
        <f ca="1">SUMIFS(RepP!114:114,RepP!$6:$6,Q$6)</f>
        <v>185872.48</v>
      </c>
      <c r="R114" s="1">
        <f ca="1">SUMIFS(RepF!114:114,RepF!$6:$6,R$6)</f>
        <v>190352.49</v>
      </c>
      <c r="S114" s="69">
        <f t="shared" ca="1" si="124"/>
        <v>2.4102599803908463E-2</v>
      </c>
      <c r="V114" s="1">
        <f ca="1">SUMIFS(RepP!114:114,RepP!$6:$6,V$6)</f>
        <v>2706</v>
      </c>
      <c r="W114" s="1">
        <f ca="1">SUMIFS(RepF!114:114,RepF!$6:$6,W$6)</f>
        <v>2618</v>
      </c>
      <c r="X114" s="60">
        <f t="shared" ca="1" si="125"/>
        <v>-3.2520325203252036E-2</v>
      </c>
      <c r="Y114" s="46">
        <f ca="1">SUMIFS(RepP!114:114,RepP!$6:$6,Y$6)</f>
        <v>0</v>
      </c>
      <c r="Z114" s="1">
        <f ca="1">SUMIFS(RepF!114:114,RepF!$6:$6,Z$6)</f>
        <v>0</v>
      </c>
      <c r="AA114" s="60">
        <f t="shared" ca="1" si="126"/>
        <v>0</v>
      </c>
      <c r="AB114" s="1">
        <f ca="1">SUMIFS(RepP!114:114,RepP!$6:$6,AB$6)</f>
        <v>2760</v>
      </c>
      <c r="AC114" s="1">
        <f ca="1">SUMIFS(RepF!114:114,RepF!$6:$6,AC$6)</f>
        <v>0</v>
      </c>
      <c r="AD114" s="60">
        <f t="shared" ca="1" si="127"/>
        <v>-1</v>
      </c>
      <c r="AE114" s="1">
        <f ca="1">SUMIFS(RepP!114:114,RepP!$6:$6,AE$6)</f>
        <v>460</v>
      </c>
      <c r="AF114" s="1">
        <f ca="1">SUMIFS(RepF!114:114,RepF!$6:$6,AF$6)</f>
        <v>2910</v>
      </c>
      <c r="AG114" s="60">
        <f t="shared" ca="1" si="128"/>
        <v>5.3260869565217392</v>
      </c>
      <c r="AH114" s="1">
        <f ca="1">SUMIFS(RepP!114:114,RepP!$6:$6,AH$6)</f>
        <v>30710.2</v>
      </c>
      <c r="AI114" s="1">
        <f ca="1">SUMIFS(RepF!114:114,RepF!$6:$6,AI$6)</f>
        <v>29860</v>
      </c>
      <c r="AJ114" s="60">
        <f t="shared" ca="1" si="129"/>
        <v>-2.7684612929906049E-2</v>
      </c>
      <c r="AK114" s="1">
        <f ca="1">SUMIFS(RepP!114:114,RepP!$6:$6,AK$6)</f>
        <v>9148.7200000000012</v>
      </c>
      <c r="AL114" s="1">
        <f ca="1">SUMIFS(RepF!114:114,RepF!$6:$6,AL$6)</f>
        <v>2803.2</v>
      </c>
      <c r="AM114" s="60">
        <f t="shared" ca="1" si="130"/>
        <v>-0.69359648125639439</v>
      </c>
      <c r="AN114" s="1">
        <f ca="1">SUMIFS(RepP!114:114,RepP!$6:$6,AN$6)</f>
        <v>7150</v>
      </c>
      <c r="AO114" s="1">
        <f ca="1">SUMIFS(RepF!114:114,RepF!$6:$6,AO$6)</f>
        <v>15467.759999999998</v>
      </c>
      <c r="AP114" s="60">
        <f t="shared" ca="1" si="131"/>
        <v>1.1633230769230767</v>
      </c>
      <c r="AQ114" s="1">
        <f ca="1">SUMIFS(RepP!114:114,RepP!$6:$6,AQ$6)</f>
        <v>42211.08</v>
      </c>
      <c r="AR114" s="1">
        <f ca="1">SUMIFS(RepF!114:114,RepF!$6:$6,AR$6)</f>
        <v>7455</v>
      </c>
      <c r="AS114" s="60">
        <f t="shared" ca="1" si="132"/>
        <v>-0.82338760344440376</v>
      </c>
      <c r="AT114" s="1">
        <f ca="1">SUMIFS(RepP!114:114,RepP!$6:$6,AT$6)</f>
        <v>7360</v>
      </c>
      <c r="AU114" s="1">
        <f ca="1">SUMIFS(RepF!114:114,RepF!$6:$6,AU$6)</f>
        <v>35268.53</v>
      </c>
      <c r="AV114" s="60">
        <f t="shared" ca="1" si="133"/>
        <v>3.7919198369565215</v>
      </c>
      <c r="AW114" s="1">
        <f ca="1">SUMIFS(RepP!114:114,RepP!$6:$6,AW$6)</f>
        <v>18954.259999999998</v>
      </c>
      <c r="AX114" s="1">
        <f ca="1">SUMIFS(RepF!114:114,RepF!$6:$6,AX$6)</f>
        <v>8184.86</v>
      </c>
      <c r="AY114" s="60">
        <f t="shared" ca="1" si="134"/>
        <v>-0.56817834091122521</v>
      </c>
      <c r="AZ114" s="1">
        <f ca="1">SUMIFS(RepP!114:114,RepP!$6:$6,AZ$6)</f>
        <v>8862.5899999999983</v>
      </c>
      <c r="BA114" s="1">
        <f ca="1">SUMIFS(RepF!114:114,RepF!$6:$6,BA$6)</f>
        <v>19800.919999999998</v>
      </c>
      <c r="BB114" s="60">
        <f t="shared" ca="1" si="135"/>
        <v>1.2342137005096707</v>
      </c>
      <c r="BC114" s="1">
        <f ca="1">SUMIFS(RepP!114:114,RepP!$6:$6,BC$6)</f>
        <v>17463.810000000001</v>
      </c>
      <c r="BD114" s="1">
        <f ca="1">SUMIFS(RepF!114:114,RepF!$6:$6,BD$6)</f>
        <v>3368.49</v>
      </c>
      <c r="BE114" s="60">
        <f t="shared" ca="1" si="136"/>
        <v>-0.8071159729749694</v>
      </c>
      <c r="BF114" s="1">
        <f ca="1">SUMIFS(RepP!114:114,RepP!$6:$6,BF$6)</f>
        <v>38085.82</v>
      </c>
      <c r="BG114" s="1">
        <f ca="1">SUMIFS(RepF!114:114,RepF!$6:$6,BG$6)</f>
        <v>25621.75</v>
      </c>
      <c r="BH114" s="60">
        <f t="shared" ca="1" si="137"/>
        <v>-0.32726274503214059</v>
      </c>
      <c r="BI114" s="1">
        <f ca="1">SUMIFS(RepP!114:114,RepP!$6:$6,BI$6)</f>
        <v>0</v>
      </c>
      <c r="BJ114" s="1">
        <f ca="1">SUMIFS(RepF!114:114,RepF!$6:$6,BJ$6)</f>
        <v>36993.979999999996</v>
      </c>
      <c r="BK114" s="60">
        <f t="shared" ca="1" si="138"/>
        <v>0</v>
      </c>
      <c r="BL114" s="1">
        <f ca="1">SUMIFS(RepP!114:114,RepP!$6:$6,BL$6)</f>
        <v>0</v>
      </c>
      <c r="BM114" s="1">
        <f ca="1">SUMIFS(RepF!114:114,RepF!$6:$6,BM$6)</f>
        <v>0</v>
      </c>
      <c r="BN114" s="60">
        <f t="shared" ca="1" si="139"/>
        <v>0</v>
      </c>
      <c r="BO114" s="1">
        <f ca="1">SUMIFS(RepP!114:114,RepP!$6:$6,BO$6)</f>
        <v>0</v>
      </c>
      <c r="BP114" s="1">
        <f ca="1">SUMIFS(RepF!114:114,RepF!$6:$6,BP$6)</f>
        <v>0</v>
      </c>
      <c r="BQ114" s="60">
        <f t="shared" ca="1" si="140"/>
        <v>0</v>
      </c>
      <c r="BR114" s="1">
        <f ca="1">SUMIFS(RepP!114:114,RepP!$6:$6,BR$6)</f>
        <v>0</v>
      </c>
      <c r="BS114" s="1">
        <f ca="1">SUMIFS(RepF!114:114,RepF!$6:$6,BS$6)</f>
        <v>0</v>
      </c>
      <c r="BT114" s="60">
        <f t="shared" ca="1" si="141"/>
        <v>0</v>
      </c>
      <c r="BU114" s="1">
        <f ca="1">SUMIFS(RepP!114:114,RepP!$6:$6,BU$6)</f>
        <v>0</v>
      </c>
      <c r="BV114" s="1">
        <f ca="1">SUMIFS(RepF!114:114,RepF!$6:$6,BV$6)</f>
        <v>0</v>
      </c>
      <c r="BW114" s="60">
        <f t="shared" ca="1" si="142"/>
        <v>0</v>
      </c>
      <c r="BX114" s="1">
        <f ca="1">SUMIFS(RepP!114:114,RepP!$6:$6,BX$6)</f>
        <v>0</v>
      </c>
      <c r="BY114" s="1">
        <f ca="1">SUMIFS(RepF!114:114,RepF!$6:$6,BY$6)</f>
        <v>0</v>
      </c>
      <c r="BZ114" s="60">
        <f t="shared" ca="1" si="143"/>
        <v>0</v>
      </c>
    </row>
    <row r="115" spans="2:78" x14ac:dyDescent="0.25">
      <c r="B115" s="1" t="str">
        <f>Items!$G$10</f>
        <v>BS(+)</v>
      </c>
      <c r="C115" s="1" t="str">
        <f>Items!$H$10</f>
        <v>M</v>
      </c>
      <c r="I115" s="22" t="str">
        <f>Items!$E$10</f>
        <v>Начисление себестоимости</v>
      </c>
      <c r="J115" s="1" t="str">
        <f>Items!F10</f>
        <v>ГСМ</v>
      </c>
      <c r="Q115" s="1">
        <f ca="1">SUMIFS(RepP!115:115,RepP!$6:$6,Q$6)</f>
        <v>117422.215</v>
      </c>
      <c r="R115" s="1">
        <f ca="1">SUMIFS(RepF!115:115,RepF!$6:$6,R$6)</f>
        <v>133811.245</v>
      </c>
      <c r="S115" s="69">
        <f t="shared" ca="1" si="124"/>
        <v>0.13957350404265495</v>
      </c>
      <c r="V115" s="1">
        <f ca="1">SUMIFS(RepP!115:115,RepP!$6:$6,V$6)</f>
        <v>0</v>
      </c>
      <c r="W115" s="1">
        <f ca="1">SUMIFS(RepF!115:115,RepF!$6:$6,W$6)</f>
        <v>0</v>
      </c>
      <c r="X115" s="60">
        <f t="shared" ca="1" si="125"/>
        <v>0</v>
      </c>
      <c r="Y115" s="46">
        <f ca="1">SUMIFS(RepP!115:115,RepP!$6:$6,Y$6)</f>
        <v>440.44</v>
      </c>
      <c r="Z115" s="1">
        <f ca="1">SUMIFS(RepF!115:115,RepF!$6:$6,Z$6)</f>
        <v>454.96</v>
      </c>
      <c r="AA115" s="60">
        <f t="shared" ca="1" si="126"/>
        <v>3.2967032967032926E-2</v>
      </c>
      <c r="AB115" s="1">
        <f ca="1">SUMIFS(RepP!115:115,RepP!$6:$6,AB$6)</f>
        <v>0</v>
      </c>
      <c r="AC115" s="1">
        <f ca="1">SUMIFS(RepF!115:115,RepF!$6:$6,AC$6)</f>
        <v>0</v>
      </c>
      <c r="AD115" s="60">
        <f t="shared" ca="1" si="127"/>
        <v>0</v>
      </c>
      <c r="AE115" s="1">
        <f ca="1">SUMIFS(RepP!115:115,RepP!$6:$6,AE$6)</f>
        <v>0</v>
      </c>
      <c r="AF115" s="1">
        <f ca="1">SUMIFS(RepF!115:115,RepF!$6:$6,AF$6)</f>
        <v>0</v>
      </c>
      <c r="AG115" s="60">
        <f t="shared" ca="1" si="128"/>
        <v>0</v>
      </c>
      <c r="AH115" s="1">
        <f ca="1">SUMIFS(RepP!115:115,RepP!$6:$6,AH$6)</f>
        <v>0</v>
      </c>
      <c r="AI115" s="1">
        <f ca="1">SUMIFS(RepF!115:115,RepF!$6:$6,AI$6)</f>
        <v>0</v>
      </c>
      <c r="AJ115" s="60">
        <f t="shared" ca="1" si="129"/>
        <v>0</v>
      </c>
      <c r="AK115" s="1">
        <f ca="1">SUMIFS(RepP!115:115,RepP!$6:$6,AK$6)</f>
        <v>8475</v>
      </c>
      <c r="AL115" s="1">
        <f ca="1">SUMIFS(RepF!115:115,RepF!$6:$6,AL$6)</f>
        <v>9225</v>
      </c>
      <c r="AM115" s="60">
        <f t="shared" ca="1" si="130"/>
        <v>8.8495575221238937E-2</v>
      </c>
      <c r="AN115" s="1">
        <f ca="1">SUMIFS(RepP!115:115,RepP!$6:$6,AN$6)</f>
        <v>14145</v>
      </c>
      <c r="AO115" s="1">
        <f ca="1">SUMIFS(RepF!115:115,RepF!$6:$6,AO$6)</f>
        <v>0</v>
      </c>
      <c r="AP115" s="60">
        <f t="shared" ca="1" si="131"/>
        <v>-1</v>
      </c>
      <c r="AQ115" s="1">
        <f ca="1">SUMIFS(RepP!115:115,RepP!$6:$6,AQ$6)</f>
        <v>16409.77</v>
      </c>
      <c r="AR115" s="1">
        <f ca="1">SUMIFS(RepF!115:115,RepF!$6:$6,AR$6)</f>
        <v>14994.89</v>
      </c>
      <c r="AS115" s="60">
        <f t="shared" ca="1" si="132"/>
        <v>-8.6221805668208695E-2</v>
      </c>
      <c r="AT115" s="1">
        <f ca="1">SUMIFS(RepP!115:115,RepP!$6:$6,AT$6)</f>
        <v>0</v>
      </c>
      <c r="AU115" s="1">
        <f ca="1">SUMIFS(RepF!115:115,RepF!$6:$6,AU$6)</f>
        <v>15840</v>
      </c>
      <c r="AV115" s="60">
        <f t="shared" ca="1" si="133"/>
        <v>0</v>
      </c>
      <c r="AW115" s="1">
        <f ca="1">SUMIFS(RepP!115:115,RepP!$6:$6,AW$6)</f>
        <v>0</v>
      </c>
      <c r="AX115" s="1">
        <f ca="1">SUMIFS(RepF!115:115,RepF!$6:$6,AX$6)</f>
        <v>0</v>
      </c>
      <c r="AY115" s="60">
        <f t="shared" ca="1" si="134"/>
        <v>0</v>
      </c>
      <c r="AZ115" s="1">
        <f ca="1">SUMIFS(RepP!115:115,RepP!$6:$6,AZ$6)</f>
        <v>30584.915000000001</v>
      </c>
      <c r="BA115" s="1">
        <f ca="1">SUMIFS(RepF!115:115,RepF!$6:$6,BA$6)</f>
        <v>11309.2</v>
      </c>
      <c r="BB115" s="60">
        <f t="shared" ca="1" si="135"/>
        <v>-0.6302360166768487</v>
      </c>
      <c r="BC115" s="1">
        <f ca="1">SUMIFS(RepP!115:115,RepP!$6:$6,BC$6)</f>
        <v>30549.38</v>
      </c>
      <c r="BD115" s="1">
        <f ca="1">SUMIFS(RepF!115:115,RepF!$6:$6,BD$6)</f>
        <v>22644.205000000002</v>
      </c>
      <c r="BE115" s="60">
        <f t="shared" ca="1" si="136"/>
        <v>-0.2587671173686667</v>
      </c>
      <c r="BF115" s="1">
        <f ca="1">SUMIFS(RepP!115:115,RepP!$6:$6,BF$6)</f>
        <v>16817.71</v>
      </c>
      <c r="BG115" s="1">
        <f ca="1">SUMIFS(RepF!115:115,RepF!$6:$6,BG$6)</f>
        <v>59342.99</v>
      </c>
      <c r="BH115" s="60">
        <f t="shared" ca="1" si="137"/>
        <v>2.5286010996740935</v>
      </c>
      <c r="BI115" s="1">
        <f ca="1">SUMIFS(RepP!115:115,RepP!$6:$6,BI$6)</f>
        <v>0</v>
      </c>
      <c r="BJ115" s="1">
        <f ca="1">SUMIFS(RepF!115:115,RepF!$6:$6,BJ$6)</f>
        <v>0</v>
      </c>
      <c r="BK115" s="60">
        <f t="shared" ca="1" si="138"/>
        <v>0</v>
      </c>
      <c r="BL115" s="1">
        <f ca="1">SUMIFS(RepP!115:115,RepP!$6:$6,BL$6)</f>
        <v>0</v>
      </c>
      <c r="BM115" s="1">
        <f ca="1">SUMIFS(RepF!115:115,RepF!$6:$6,BM$6)</f>
        <v>0</v>
      </c>
      <c r="BN115" s="60">
        <f t="shared" ca="1" si="139"/>
        <v>0</v>
      </c>
      <c r="BO115" s="1">
        <f ca="1">SUMIFS(RepP!115:115,RepP!$6:$6,BO$6)</f>
        <v>0</v>
      </c>
      <c r="BP115" s="1">
        <f ca="1">SUMIFS(RepF!115:115,RepF!$6:$6,BP$6)</f>
        <v>0</v>
      </c>
      <c r="BQ115" s="60">
        <f t="shared" ca="1" si="140"/>
        <v>0</v>
      </c>
      <c r="BR115" s="1">
        <f ca="1">SUMIFS(RepP!115:115,RepP!$6:$6,BR$6)</f>
        <v>0</v>
      </c>
      <c r="BS115" s="1">
        <f ca="1">SUMIFS(RepF!115:115,RepF!$6:$6,BS$6)</f>
        <v>0</v>
      </c>
      <c r="BT115" s="60">
        <f t="shared" ca="1" si="141"/>
        <v>0</v>
      </c>
      <c r="BU115" s="1">
        <f ca="1">SUMIFS(RepP!115:115,RepP!$6:$6,BU$6)</f>
        <v>0</v>
      </c>
      <c r="BV115" s="1">
        <f ca="1">SUMIFS(RepF!115:115,RepF!$6:$6,BV$6)</f>
        <v>0</v>
      </c>
      <c r="BW115" s="60">
        <f t="shared" ca="1" si="142"/>
        <v>0</v>
      </c>
      <c r="BX115" s="1">
        <f ca="1">SUMIFS(RepP!115:115,RepP!$6:$6,BX$6)</f>
        <v>0</v>
      </c>
      <c r="BY115" s="1">
        <f ca="1">SUMIFS(RepF!115:115,RepF!$6:$6,BY$6)</f>
        <v>0</v>
      </c>
      <c r="BZ115" s="60">
        <f t="shared" ca="1" si="143"/>
        <v>0</v>
      </c>
    </row>
    <row r="116" spans="2:78" x14ac:dyDescent="0.25">
      <c r="B116" s="1" t="str">
        <f>Items!$G$11</f>
        <v>BS(+)</v>
      </c>
      <c r="C116" s="1" t="str">
        <f>Items!$H$11</f>
        <v>M</v>
      </c>
      <c r="I116" s="22" t="str">
        <f>Items!$E$11</f>
        <v>Начисление себестоимости</v>
      </c>
      <c r="J116" s="1" t="str">
        <f>Items!F11</f>
        <v>Электрика</v>
      </c>
      <c r="Q116" s="1">
        <f ca="1">SUMIFS(RepP!116:116,RepP!$6:$6,Q$6)</f>
        <v>491365.82</v>
      </c>
      <c r="R116" s="1">
        <f ca="1">SUMIFS(RepF!116:116,RepF!$6:$6,R$6)</f>
        <v>521342.59999999992</v>
      </c>
      <c r="S116" s="69">
        <f t="shared" ca="1" si="124"/>
        <v>6.1007051731843925E-2</v>
      </c>
      <c r="V116" s="1">
        <f ca="1">SUMIFS(RepP!116:116,RepP!$6:$6,V$6)</f>
        <v>0</v>
      </c>
      <c r="W116" s="1">
        <f ca="1">SUMIFS(RepF!116:116,RepF!$6:$6,W$6)</f>
        <v>0</v>
      </c>
      <c r="X116" s="60">
        <f t="shared" ca="1" si="125"/>
        <v>0</v>
      </c>
      <c r="Y116" s="46">
        <f ca="1">SUMIFS(RepP!116:116,RepP!$6:$6,Y$6)</f>
        <v>38630.160000000003</v>
      </c>
      <c r="Z116" s="1">
        <f ca="1">SUMIFS(RepF!116:116,RepF!$6:$6,Z$6)</f>
        <v>2655</v>
      </c>
      <c r="AA116" s="60">
        <f t="shared" ca="1" si="126"/>
        <v>-0.93127131754049164</v>
      </c>
      <c r="AB116" s="1">
        <f ca="1">SUMIFS(RepP!116:116,RepP!$6:$6,AB$6)</f>
        <v>81825</v>
      </c>
      <c r="AC116" s="1">
        <f ca="1">SUMIFS(RepF!116:116,RepF!$6:$6,AC$6)</f>
        <v>36345.21</v>
      </c>
      <c r="AD116" s="60">
        <f t="shared" ca="1" si="127"/>
        <v>-0.55581778185151243</v>
      </c>
      <c r="AE116" s="1">
        <f ca="1">SUMIFS(RepP!116:116,RepP!$6:$6,AE$6)</f>
        <v>80989.22</v>
      </c>
      <c r="AF116" s="1">
        <f ca="1">SUMIFS(RepF!116:116,RepF!$6:$6,AF$6)</f>
        <v>165254.25</v>
      </c>
      <c r="AG116" s="60">
        <f t="shared" ca="1" si="128"/>
        <v>1.0404474817759697</v>
      </c>
      <c r="AH116" s="1">
        <f ca="1">SUMIFS(RepP!116:116,RepP!$6:$6,AH$6)</f>
        <v>0</v>
      </c>
      <c r="AI116" s="1">
        <f ca="1">SUMIFS(RepF!116:116,RepF!$6:$6,AI$6)</f>
        <v>0</v>
      </c>
      <c r="AJ116" s="60">
        <f t="shared" ca="1" si="129"/>
        <v>0</v>
      </c>
      <c r="AK116" s="1">
        <f ca="1">SUMIFS(RepP!116:116,RepP!$6:$6,AK$6)</f>
        <v>0</v>
      </c>
      <c r="AL116" s="1">
        <f ca="1">SUMIFS(RepF!116:116,RepF!$6:$6,AL$6)</f>
        <v>0</v>
      </c>
      <c r="AM116" s="60">
        <f t="shared" ca="1" si="130"/>
        <v>0</v>
      </c>
      <c r="AN116" s="1">
        <f ca="1">SUMIFS(RepP!116:116,RepP!$6:$6,AN$6)</f>
        <v>0</v>
      </c>
      <c r="AO116" s="1">
        <f ca="1">SUMIFS(RepF!116:116,RepF!$6:$6,AO$6)</f>
        <v>0</v>
      </c>
      <c r="AP116" s="60">
        <f t="shared" ca="1" si="131"/>
        <v>0</v>
      </c>
      <c r="AQ116" s="1">
        <f ca="1">SUMIFS(RepP!116:116,RepP!$6:$6,AQ$6)</f>
        <v>49986.38</v>
      </c>
      <c r="AR116" s="1">
        <f ca="1">SUMIFS(RepF!116:116,RepF!$6:$6,AR$6)</f>
        <v>0</v>
      </c>
      <c r="AS116" s="60">
        <f t="shared" ca="1" si="132"/>
        <v>-1</v>
      </c>
      <c r="AT116" s="1">
        <f ca="1">SUMIFS(RepP!116:116,RepP!$6:$6,AT$6)</f>
        <v>63213.55</v>
      </c>
      <c r="AU116" s="1">
        <f ca="1">SUMIFS(RepF!116:116,RepF!$6:$6,AU$6)</f>
        <v>66639.959999999992</v>
      </c>
      <c r="AV116" s="60">
        <f t="shared" ca="1" si="133"/>
        <v>5.4203726890832561E-2</v>
      </c>
      <c r="AW116" s="1">
        <f ca="1">SUMIFS(RepP!116:116,RepP!$6:$6,AW$6)</f>
        <v>52231.69</v>
      </c>
      <c r="AX116" s="1">
        <f ca="1">SUMIFS(RepF!116:116,RepF!$6:$6,AX$6)</f>
        <v>94689.9</v>
      </c>
      <c r="AY116" s="60">
        <f t="shared" ca="1" si="134"/>
        <v>0.81288217938190377</v>
      </c>
      <c r="AZ116" s="1">
        <f ca="1">SUMIFS(RepP!116:116,RepP!$6:$6,AZ$6)</f>
        <v>12994.999999999998</v>
      </c>
      <c r="BA116" s="1">
        <f ca="1">SUMIFS(RepF!116:116,RepF!$6:$6,BA$6)</f>
        <v>25300</v>
      </c>
      <c r="BB116" s="60">
        <f t="shared" ca="1" si="135"/>
        <v>0.94690265486725689</v>
      </c>
      <c r="BC116" s="1">
        <f ca="1">SUMIFS(RepP!116:116,RepP!$6:$6,BC$6)</f>
        <v>78491.399999999994</v>
      </c>
      <c r="BD116" s="1">
        <f ca="1">SUMIFS(RepF!116:116,RepF!$6:$6,BD$6)</f>
        <v>41133</v>
      </c>
      <c r="BE116" s="60">
        <f t="shared" ca="1" si="136"/>
        <v>-0.47595532759002895</v>
      </c>
      <c r="BF116" s="1">
        <f ca="1">SUMIFS(RepP!116:116,RepP!$6:$6,BF$6)</f>
        <v>22083.42</v>
      </c>
      <c r="BG116" s="1">
        <f ca="1">SUMIFS(RepF!116:116,RepF!$6:$6,BG$6)</f>
        <v>74163.55</v>
      </c>
      <c r="BH116" s="60">
        <f t="shared" ca="1" si="137"/>
        <v>2.3583362540765882</v>
      </c>
      <c r="BI116" s="1">
        <f ca="1">SUMIFS(RepP!116:116,RepP!$6:$6,BI$6)</f>
        <v>10920</v>
      </c>
      <c r="BJ116" s="1">
        <f ca="1">SUMIFS(RepF!116:116,RepF!$6:$6,BJ$6)</f>
        <v>15161.73</v>
      </c>
      <c r="BK116" s="60">
        <f t="shared" ca="1" si="138"/>
        <v>0.38843681318681317</v>
      </c>
      <c r="BL116" s="1">
        <f ca="1">SUMIFS(RepP!116:116,RepP!$6:$6,BL$6)</f>
        <v>0</v>
      </c>
      <c r="BM116" s="1">
        <f ca="1">SUMIFS(RepF!116:116,RepF!$6:$6,BM$6)</f>
        <v>0</v>
      </c>
      <c r="BN116" s="60">
        <f t="shared" ca="1" si="139"/>
        <v>0</v>
      </c>
      <c r="BO116" s="1">
        <f ca="1">SUMIFS(RepP!116:116,RepP!$6:$6,BO$6)</f>
        <v>0</v>
      </c>
      <c r="BP116" s="1">
        <f ca="1">SUMIFS(RepF!116:116,RepF!$6:$6,BP$6)</f>
        <v>0</v>
      </c>
      <c r="BQ116" s="60">
        <f t="shared" ca="1" si="140"/>
        <v>0</v>
      </c>
      <c r="BR116" s="1">
        <f ca="1">SUMIFS(RepP!116:116,RepP!$6:$6,BR$6)</f>
        <v>0</v>
      </c>
      <c r="BS116" s="1">
        <f ca="1">SUMIFS(RepF!116:116,RepF!$6:$6,BS$6)</f>
        <v>0</v>
      </c>
      <c r="BT116" s="60">
        <f t="shared" ca="1" si="141"/>
        <v>0</v>
      </c>
      <c r="BU116" s="1">
        <f ca="1">SUMIFS(RepP!116:116,RepP!$6:$6,BU$6)</f>
        <v>0</v>
      </c>
      <c r="BV116" s="1">
        <f ca="1">SUMIFS(RepF!116:116,RepF!$6:$6,BV$6)</f>
        <v>0</v>
      </c>
      <c r="BW116" s="60">
        <f t="shared" ca="1" si="142"/>
        <v>0</v>
      </c>
      <c r="BX116" s="1">
        <f ca="1">SUMIFS(RepP!116:116,RepP!$6:$6,BX$6)</f>
        <v>0</v>
      </c>
      <c r="BY116" s="1">
        <f ca="1">SUMIFS(RepF!116:116,RepF!$6:$6,BY$6)</f>
        <v>0</v>
      </c>
      <c r="BZ116" s="60">
        <f t="shared" ca="1" si="143"/>
        <v>0</v>
      </c>
    </row>
    <row r="117" spans="2:78" x14ac:dyDescent="0.25">
      <c r="B117" s="1" t="str">
        <f>Items!$G$12</f>
        <v>BS(+)</v>
      </c>
      <c r="C117" s="1" t="str">
        <f>Items!$H$12</f>
        <v>M</v>
      </c>
      <c r="I117" s="22" t="str">
        <f>Items!$E$12</f>
        <v>Начисление себестоимости</v>
      </c>
      <c r="J117" s="1" t="str">
        <f>Items!F12</f>
        <v>Доставка</v>
      </c>
      <c r="Q117" s="1">
        <f ca="1">SUMIFS(RepP!117:117,RepP!$6:$6,Q$6)</f>
        <v>496623.09</v>
      </c>
      <c r="R117" s="1">
        <f ca="1">SUMIFS(RepF!117:117,RepF!$6:$6,R$6)</f>
        <v>530359.15999999992</v>
      </c>
      <c r="S117" s="69">
        <f t="shared" ca="1" si="124"/>
        <v>6.7930933295912377E-2</v>
      </c>
      <c r="V117" s="1">
        <f ca="1">SUMIFS(RepP!117:117,RepP!$6:$6,V$6)</f>
        <v>0</v>
      </c>
      <c r="W117" s="1">
        <f ca="1">SUMIFS(RepF!117:117,RepF!$6:$6,W$6)</f>
        <v>0</v>
      </c>
      <c r="X117" s="60">
        <f t="shared" ca="1" si="125"/>
        <v>0</v>
      </c>
      <c r="Y117" s="46">
        <f ca="1">SUMIFS(RepP!117:117,RepP!$6:$6,Y$6)</f>
        <v>33024</v>
      </c>
      <c r="Z117" s="1">
        <f ca="1">SUMIFS(RepF!117:117,RepF!$6:$6,Z$6)</f>
        <v>2142</v>
      </c>
      <c r="AA117" s="60">
        <f t="shared" ca="1" si="126"/>
        <v>-0.93513808139534882</v>
      </c>
      <c r="AB117" s="1">
        <f ca="1">SUMIFS(RepP!117:117,RepP!$6:$6,AB$6)</f>
        <v>25288</v>
      </c>
      <c r="AC117" s="1">
        <f ca="1">SUMIFS(RepF!117:117,RepF!$6:$6,AC$6)</f>
        <v>51964</v>
      </c>
      <c r="AD117" s="60">
        <f t="shared" ca="1" si="127"/>
        <v>1.0548876937677949</v>
      </c>
      <c r="AE117" s="1">
        <f ca="1">SUMIFS(RepP!117:117,RepP!$6:$6,AE$6)</f>
        <v>4305</v>
      </c>
      <c r="AF117" s="1">
        <f ca="1">SUMIFS(RepF!117:117,RepF!$6:$6,AF$6)</f>
        <v>3760</v>
      </c>
      <c r="AG117" s="60">
        <f t="shared" ca="1" si="128"/>
        <v>-0.12659698025551683</v>
      </c>
      <c r="AH117" s="1">
        <f ca="1">SUMIFS(RepP!117:117,RepP!$6:$6,AH$6)</f>
        <v>53651</v>
      </c>
      <c r="AI117" s="1">
        <f ca="1">SUMIFS(RepF!117:117,RepF!$6:$6,AI$6)</f>
        <v>6871</v>
      </c>
      <c r="AJ117" s="60">
        <f t="shared" ca="1" si="129"/>
        <v>-0.87193155765968944</v>
      </c>
      <c r="AK117" s="1">
        <f ca="1">SUMIFS(RepP!117:117,RepP!$6:$6,AK$6)</f>
        <v>42597.270000000004</v>
      </c>
      <c r="AL117" s="1">
        <f ca="1">SUMIFS(RepF!117:117,RepF!$6:$6,AL$6)</f>
        <v>67109</v>
      </c>
      <c r="AM117" s="60">
        <f t="shared" ca="1" si="130"/>
        <v>0.57542959912689229</v>
      </c>
      <c r="AN117" s="1">
        <f ca="1">SUMIFS(RepP!117:117,RepP!$6:$6,AN$6)</f>
        <v>50419.65</v>
      </c>
      <c r="AO117" s="1">
        <f ca="1">SUMIFS(RepF!117:117,RepF!$6:$6,AO$6)</f>
        <v>33720.92</v>
      </c>
      <c r="AP117" s="60">
        <f t="shared" ca="1" si="131"/>
        <v>-0.33119488136073938</v>
      </c>
      <c r="AQ117" s="1">
        <f ca="1">SUMIFS(RepP!117:117,RepP!$6:$6,AQ$6)</f>
        <v>41245.82</v>
      </c>
      <c r="AR117" s="1">
        <f ca="1">SUMIFS(RepF!117:117,RepF!$6:$6,AR$6)</f>
        <v>66434.23</v>
      </c>
      <c r="AS117" s="60">
        <f t="shared" ca="1" si="132"/>
        <v>0.61069000446590704</v>
      </c>
      <c r="AT117" s="1">
        <f ca="1">SUMIFS(RepP!117:117,RepP!$6:$6,AT$6)</f>
        <v>87729.709999999992</v>
      </c>
      <c r="AU117" s="1">
        <f ca="1">SUMIFS(RepF!117:117,RepF!$6:$6,AU$6)</f>
        <v>21909.78</v>
      </c>
      <c r="AV117" s="60">
        <f t="shared" ca="1" si="133"/>
        <v>-0.75025815085904191</v>
      </c>
      <c r="AW117" s="1">
        <f ca="1">SUMIFS(RepP!117:117,RepP!$6:$6,AW$6)</f>
        <v>10972.09</v>
      </c>
      <c r="AX117" s="1">
        <f ca="1">SUMIFS(RepF!117:117,RepF!$6:$6,AX$6)</f>
        <v>118409.38999999998</v>
      </c>
      <c r="AY117" s="60">
        <f t="shared" ca="1" si="134"/>
        <v>9.7918719223046828</v>
      </c>
      <c r="AZ117" s="1">
        <f ca="1">SUMIFS(RepP!117:117,RepP!$6:$6,AZ$6)</f>
        <v>109585</v>
      </c>
      <c r="BA117" s="1">
        <f ca="1">SUMIFS(RepF!117:117,RepF!$6:$6,BA$6)</f>
        <v>40252.14</v>
      </c>
      <c r="BB117" s="60">
        <f t="shared" ca="1" si="135"/>
        <v>-0.63268567778436835</v>
      </c>
      <c r="BC117" s="1">
        <f ca="1">SUMIFS(RepP!117:117,RepP!$6:$6,BC$6)</f>
        <v>13565</v>
      </c>
      <c r="BD117" s="1">
        <f ca="1">SUMIFS(RepF!117:117,RepF!$6:$6,BD$6)</f>
        <v>84290</v>
      </c>
      <c r="BE117" s="60">
        <f t="shared" ca="1" si="136"/>
        <v>5.2137854773313679</v>
      </c>
      <c r="BF117" s="1">
        <f ca="1">SUMIFS(RepP!117:117,RepP!$6:$6,BF$6)</f>
        <v>16269.16</v>
      </c>
      <c r="BG117" s="1">
        <f ca="1">SUMIFS(RepF!117:117,RepF!$6:$6,BG$6)</f>
        <v>20748.599999999999</v>
      </c>
      <c r="BH117" s="60">
        <f t="shared" ca="1" si="137"/>
        <v>0.27533320712317039</v>
      </c>
      <c r="BI117" s="1">
        <f ca="1">SUMIFS(RepP!117:117,RepP!$6:$6,BI$6)</f>
        <v>7971.3899999999994</v>
      </c>
      <c r="BJ117" s="1">
        <f ca="1">SUMIFS(RepF!117:117,RepF!$6:$6,BJ$6)</f>
        <v>12748.1</v>
      </c>
      <c r="BK117" s="60">
        <f t="shared" ca="1" si="138"/>
        <v>0.59923175255507521</v>
      </c>
      <c r="BL117" s="1">
        <f ca="1">SUMIFS(RepP!117:117,RepP!$6:$6,BL$6)</f>
        <v>0</v>
      </c>
      <c r="BM117" s="1">
        <f ca="1">SUMIFS(RepF!117:117,RepF!$6:$6,BM$6)</f>
        <v>0</v>
      </c>
      <c r="BN117" s="60">
        <f t="shared" ca="1" si="139"/>
        <v>0</v>
      </c>
      <c r="BO117" s="1">
        <f ca="1">SUMIFS(RepP!117:117,RepP!$6:$6,BO$6)</f>
        <v>0</v>
      </c>
      <c r="BP117" s="1">
        <f ca="1">SUMIFS(RepF!117:117,RepF!$6:$6,BP$6)</f>
        <v>0</v>
      </c>
      <c r="BQ117" s="60">
        <f t="shared" ca="1" si="140"/>
        <v>0</v>
      </c>
      <c r="BR117" s="1">
        <f ca="1">SUMIFS(RepP!117:117,RepP!$6:$6,BR$6)</f>
        <v>0</v>
      </c>
      <c r="BS117" s="1">
        <f ca="1">SUMIFS(RepF!117:117,RepF!$6:$6,BS$6)</f>
        <v>0</v>
      </c>
      <c r="BT117" s="60">
        <f t="shared" ca="1" si="141"/>
        <v>0</v>
      </c>
      <c r="BU117" s="1">
        <f ca="1">SUMIFS(RepP!117:117,RepP!$6:$6,BU$6)</f>
        <v>0</v>
      </c>
      <c r="BV117" s="1">
        <f ca="1">SUMIFS(RepF!117:117,RepF!$6:$6,BV$6)</f>
        <v>0</v>
      </c>
      <c r="BW117" s="60">
        <f t="shared" ca="1" si="142"/>
        <v>0</v>
      </c>
      <c r="BX117" s="1">
        <f ca="1">SUMIFS(RepP!117:117,RepP!$6:$6,BX$6)</f>
        <v>0</v>
      </c>
      <c r="BY117" s="1">
        <f ca="1">SUMIFS(RepF!117:117,RepF!$6:$6,BY$6)</f>
        <v>0</v>
      </c>
      <c r="BZ117" s="60">
        <f t="shared" ca="1" si="143"/>
        <v>0</v>
      </c>
    </row>
    <row r="118" spans="2:78" x14ac:dyDescent="0.25">
      <c r="B118" s="1" t="str">
        <f>Items!$G$13</f>
        <v>BS(+)</v>
      </c>
      <c r="C118" s="1" t="str">
        <f>Items!$H$13</f>
        <v>M</v>
      </c>
      <c r="I118" s="22" t="str">
        <f>Items!$E$13</f>
        <v>Начисление себестоимости</v>
      </c>
      <c r="J118" s="1" t="str">
        <f>Items!F13</f>
        <v>Канализация, Скважина,кессон и септик</v>
      </c>
      <c r="Q118" s="1">
        <f ca="1">SUMIFS(RepP!118:118,RepP!$6:$6,Q$6)</f>
        <v>1823096.05</v>
      </c>
      <c r="R118" s="1">
        <f ca="1">SUMIFS(RepF!118:118,RepF!$6:$6,R$6)</f>
        <v>1923112.5499999998</v>
      </c>
      <c r="S118" s="69">
        <f t="shared" ca="1" si="124"/>
        <v>5.4860795732621856E-2</v>
      </c>
      <c r="V118" s="1">
        <f ca="1">SUMIFS(RepP!118:118,RepP!$6:$6,V$6)</f>
        <v>0</v>
      </c>
      <c r="W118" s="1">
        <f ca="1">SUMIFS(RepF!118:118,RepF!$6:$6,W$6)</f>
        <v>0</v>
      </c>
      <c r="X118" s="60">
        <f t="shared" ca="1" si="125"/>
        <v>0</v>
      </c>
      <c r="Y118" s="46">
        <f ca="1">SUMIFS(RepP!118:118,RepP!$6:$6,Y$6)</f>
        <v>886655.73</v>
      </c>
      <c r="Z118" s="1">
        <f ca="1">SUMIFS(RepF!118:118,RepF!$6:$6,Z$6)</f>
        <v>284038.53999999998</v>
      </c>
      <c r="AA118" s="60">
        <f t="shared" ca="1" si="126"/>
        <v>-0.6796518305926923</v>
      </c>
      <c r="AB118" s="1">
        <f ca="1">SUMIFS(RepP!118:118,RepP!$6:$6,AB$6)</f>
        <v>198878.83000000002</v>
      </c>
      <c r="AC118" s="1">
        <f ca="1">SUMIFS(RepF!118:118,RepF!$6:$6,AC$6)</f>
        <v>767080.74</v>
      </c>
      <c r="AD118" s="60">
        <f t="shared" ca="1" si="127"/>
        <v>2.8570256069989948</v>
      </c>
      <c r="AE118" s="1">
        <f ca="1">SUMIFS(RepP!118:118,RepP!$6:$6,AE$6)</f>
        <v>0</v>
      </c>
      <c r="AF118" s="1">
        <f ca="1">SUMIFS(RepF!118:118,RepF!$6:$6,AF$6)</f>
        <v>44746.33</v>
      </c>
      <c r="AG118" s="60">
        <f t="shared" ca="1" si="128"/>
        <v>0</v>
      </c>
      <c r="AH118" s="1">
        <f ca="1">SUMIFS(RepP!118:118,RepP!$6:$6,AH$6)</f>
        <v>0</v>
      </c>
      <c r="AI118" s="1">
        <f ca="1">SUMIFS(RepF!118:118,RepF!$6:$6,AI$6)</f>
        <v>0</v>
      </c>
      <c r="AJ118" s="60">
        <f t="shared" ca="1" si="129"/>
        <v>0</v>
      </c>
      <c r="AK118" s="1">
        <f ca="1">SUMIFS(RepP!118:118,RepP!$6:$6,AK$6)</f>
        <v>1389.8999999999999</v>
      </c>
      <c r="AL118" s="1">
        <f ca="1">SUMIFS(RepF!118:118,RepF!$6:$6,AL$6)</f>
        <v>1512.9</v>
      </c>
      <c r="AM118" s="60">
        <f t="shared" ca="1" si="130"/>
        <v>8.8495575221239117E-2</v>
      </c>
      <c r="AN118" s="1">
        <f ca="1">SUMIFS(RepP!118:118,RepP!$6:$6,AN$6)</f>
        <v>0</v>
      </c>
      <c r="AO118" s="1">
        <f ca="1">SUMIFS(RepF!118:118,RepF!$6:$6,AO$6)</f>
        <v>0</v>
      </c>
      <c r="AP118" s="60">
        <f t="shared" ca="1" si="131"/>
        <v>0</v>
      </c>
      <c r="AQ118" s="1">
        <f ca="1">SUMIFS(RepP!118:118,RepP!$6:$6,AQ$6)</f>
        <v>109428.17</v>
      </c>
      <c r="AR118" s="1">
        <f ca="1">SUMIFS(RepF!118:118,RepF!$6:$6,AR$6)</f>
        <v>0</v>
      </c>
      <c r="AS118" s="60">
        <f t="shared" ca="1" si="132"/>
        <v>-1</v>
      </c>
      <c r="AT118" s="1">
        <f ca="1">SUMIFS(RepP!118:118,RepP!$6:$6,AT$6)</f>
        <v>66998.140000000014</v>
      </c>
      <c r="AU118" s="1">
        <f ca="1">SUMIFS(RepF!118:118,RepF!$6:$6,AU$6)</f>
        <v>173839.56</v>
      </c>
      <c r="AV118" s="60">
        <f t="shared" ca="1" si="133"/>
        <v>1.5946923302646903</v>
      </c>
      <c r="AW118" s="1">
        <f ca="1">SUMIFS(RepP!118:118,RepP!$6:$6,AW$6)</f>
        <v>643.37</v>
      </c>
      <c r="AX118" s="1">
        <f ca="1">SUMIFS(RepF!118:118,RepF!$6:$6,AX$6)</f>
        <v>7831.1399999999994</v>
      </c>
      <c r="AY118" s="60">
        <f t="shared" ca="1" si="134"/>
        <v>11.172062732175885</v>
      </c>
      <c r="AZ118" s="1">
        <f ca="1">SUMIFS(RepP!118:118,RepP!$6:$6,AZ$6)</f>
        <v>113274.2</v>
      </c>
      <c r="BA118" s="1">
        <f ca="1">SUMIFS(RepF!118:118,RepF!$6:$6,BA$6)</f>
        <v>92208.98</v>
      </c>
      <c r="BB118" s="60">
        <f t="shared" ca="1" si="135"/>
        <v>-0.18596661905358858</v>
      </c>
      <c r="BC118" s="1">
        <f ca="1">SUMIFS(RepP!118:118,RepP!$6:$6,BC$6)</f>
        <v>351259.69</v>
      </c>
      <c r="BD118" s="1">
        <f ca="1">SUMIFS(RepF!118:118,RepF!$6:$6,BD$6)</f>
        <v>86175</v>
      </c>
      <c r="BE118" s="60">
        <f t="shared" ca="1" si="136"/>
        <v>-0.75466868970931444</v>
      </c>
      <c r="BF118" s="1">
        <f ca="1">SUMIFS(RepP!118:118,RepP!$6:$6,BF$6)</f>
        <v>94568.01999999999</v>
      </c>
      <c r="BG118" s="1">
        <f ca="1">SUMIFS(RepF!118:118,RepF!$6:$6,BG$6)</f>
        <v>462531.22</v>
      </c>
      <c r="BH118" s="60">
        <f t="shared" ca="1" si="137"/>
        <v>3.890989787033714</v>
      </c>
      <c r="BI118" s="1">
        <f ca="1">SUMIFS(RepP!118:118,RepP!$6:$6,BI$6)</f>
        <v>0</v>
      </c>
      <c r="BJ118" s="1">
        <f ca="1">SUMIFS(RepF!118:118,RepF!$6:$6,BJ$6)</f>
        <v>3148.14</v>
      </c>
      <c r="BK118" s="60">
        <f t="shared" ca="1" si="138"/>
        <v>0</v>
      </c>
      <c r="BL118" s="1">
        <f ca="1">SUMIFS(RepP!118:118,RepP!$6:$6,BL$6)</f>
        <v>0</v>
      </c>
      <c r="BM118" s="1">
        <f ca="1">SUMIFS(RepF!118:118,RepF!$6:$6,BM$6)</f>
        <v>0</v>
      </c>
      <c r="BN118" s="60">
        <f t="shared" ca="1" si="139"/>
        <v>0</v>
      </c>
      <c r="BO118" s="1">
        <f ca="1">SUMIFS(RepP!118:118,RepP!$6:$6,BO$6)</f>
        <v>0</v>
      </c>
      <c r="BP118" s="1">
        <f ca="1">SUMIFS(RepF!118:118,RepF!$6:$6,BP$6)</f>
        <v>0</v>
      </c>
      <c r="BQ118" s="60">
        <f t="shared" ca="1" si="140"/>
        <v>0</v>
      </c>
      <c r="BR118" s="1">
        <f ca="1">SUMIFS(RepP!118:118,RepP!$6:$6,BR$6)</f>
        <v>0</v>
      </c>
      <c r="BS118" s="1">
        <f ca="1">SUMIFS(RepF!118:118,RepF!$6:$6,BS$6)</f>
        <v>0</v>
      </c>
      <c r="BT118" s="60">
        <f t="shared" ca="1" si="141"/>
        <v>0</v>
      </c>
      <c r="BU118" s="1">
        <f ca="1">SUMIFS(RepP!118:118,RepP!$6:$6,BU$6)</f>
        <v>0</v>
      </c>
      <c r="BV118" s="1">
        <f ca="1">SUMIFS(RepF!118:118,RepF!$6:$6,BV$6)</f>
        <v>0</v>
      </c>
      <c r="BW118" s="60">
        <f t="shared" ca="1" si="142"/>
        <v>0</v>
      </c>
      <c r="BX118" s="1">
        <f ca="1">SUMIFS(RepP!118:118,RepP!$6:$6,BX$6)</f>
        <v>0</v>
      </c>
      <c r="BY118" s="1">
        <f ca="1">SUMIFS(RepF!118:118,RepF!$6:$6,BY$6)</f>
        <v>0</v>
      </c>
      <c r="BZ118" s="60">
        <f t="shared" ca="1" si="143"/>
        <v>0</v>
      </c>
    </row>
    <row r="119" spans="2:78" x14ac:dyDescent="0.25">
      <c r="B119" s="1" t="str">
        <f>Items!G14</f>
        <v>BS(+)</v>
      </c>
      <c r="C119" s="1" t="str">
        <f>Items!H14</f>
        <v>M</v>
      </c>
      <c r="I119" s="22" t="str">
        <f>Items!E14</f>
        <v>Начисление себестоимости</v>
      </c>
      <c r="J119" s="1" t="str">
        <f>Items!F14</f>
        <v>Метизы, расходники</v>
      </c>
      <c r="Q119" s="1">
        <f ca="1">SUMIFS(RepP!119:119,RepP!$6:$6,Q$6)</f>
        <v>503174.07539999997</v>
      </c>
      <c r="R119" s="1">
        <f ca="1">SUMIFS(RepF!119:119,RepF!$6:$6,R$6)</f>
        <v>509299.17759999994</v>
      </c>
      <c r="S119" s="69">
        <f t="shared" ca="1" si="124"/>
        <v>1.2172928812222279E-2</v>
      </c>
      <c r="V119" s="1">
        <f ca="1">SUMIFS(RepP!119:119,RepP!$6:$6,V$6)</f>
        <v>0</v>
      </c>
      <c r="W119" s="1">
        <f ca="1">SUMIFS(RepF!119:119,RepF!$6:$6,W$6)</f>
        <v>0</v>
      </c>
      <c r="X119" s="60">
        <f t="shared" ca="1" si="125"/>
        <v>0</v>
      </c>
      <c r="Y119" s="46">
        <f ca="1">SUMIFS(RepP!119:119,RepP!$6:$6,Y$6)</f>
        <v>31243.07</v>
      </c>
      <c r="Z119" s="1">
        <f ca="1">SUMIFS(RepF!119:119,RepF!$6:$6,Z$6)</f>
        <v>7391.2199999999993</v>
      </c>
      <c r="AA119" s="60">
        <f t="shared" ca="1" si="126"/>
        <v>-0.76342849790369505</v>
      </c>
      <c r="AB119" s="1">
        <f ca="1">SUMIFS(RepP!119:119,RepP!$6:$6,AB$6)</f>
        <v>11105.8</v>
      </c>
      <c r="AC119" s="1">
        <f ca="1">SUMIFS(RepF!119:119,RepF!$6:$6,AC$6)</f>
        <v>28548.799999999999</v>
      </c>
      <c r="AD119" s="60">
        <f t="shared" ca="1" si="127"/>
        <v>1.570620756721713</v>
      </c>
      <c r="AE119" s="1">
        <f ca="1">SUMIFS(RepP!119:119,RepP!$6:$6,AE$6)</f>
        <v>9353.83</v>
      </c>
      <c r="AF119" s="1">
        <f ca="1">SUMIFS(RepF!119:119,RepF!$6:$6,AF$6)</f>
        <v>10496.8</v>
      </c>
      <c r="AG119" s="60">
        <f t="shared" ca="1" si="128"/>
        <v>0.12219272747099309</v>
      </c>
      <c r="AH119" s="1">
        <f ca="1">SUMIFS(RepP!119:119,RepP!$6:$6,AH$6)</f>
        <v>31293.181</v>
      </c>
      <c r="AI119" s="1">
        <f ca="1">SUMIFS(RepF!119:119,RepF!$6:$6,AI$6)</f>
        <v>5857.0099999999993</v>
      </c>
      <c r="AJ119" s="60">
        <f t="shared" ca="1" si="129"/>
        <v>-0.81283430406132251</v>
      </c>
      <c r="AK119" s="1">
        <f ca="1">SUMIFS(RepP!119:119,RepP!$6:$6,AK$6)</f>
        <v>18747.95</v>
      </c>
      <c r="AL119" s="1">
        <f ca="1">SUMIFS(RepF!119:119,RepF!$6:$6,AL$6)</f>
        <v>40382.483</v>
      </c>
      <c r="AM119" s="60">
        <f t="shared" ca="1" si="130"/>
        <v>1.153967927160036</v>
      </c>
      <c r="AN119" s="1">
        <f ca="1">SUMIFS(RepP!119:119,RepP!$6:$6,AN$6)</f>
        <v>64700.414399999994</v>
      </c>
      <c r="AO119" s="1">
        <f ca="1">SUMIFS(RepF!119:119,RepF!$6:$6,AO$6)</f>
        <v>50969.279999999999</v>
      </c>
      <c r="AP119" s="60">
        <f t="shared" ca="1" si="131"/>
        <v>-0.21222637485920023</v>
      </c>
      <c r="AQ119" s="1">
        <f ca="1">SUMIFS(RepP!119:119,RepP!$6:$6,AQ$6)</f>
        <v>87347.030000000013</v>
      </c>
      <c r="AR119" s="1">
        <f ca="1">SUMIFS(RepF!119:119,RepF!$6:$6,AR$6)</f>
        <v>93377.484599999996</v>
      </c>
      <c r="AS119" s="60">
        <f t="shared" ca="1" si="132"/>
        <v>6.9040179156635115E-2</v>
      </c>
      <c r="AT119" s="1">
        <f ca="1">SUMIFS(RepP!119:119,RepP!$6:$6,AT$6)</f>
        <v>10310.129999999999</v>
      </c>
      <c r="AU119" s="1">
        <f ca="1">SUMIFS(RepF!119:119,RepF!$6:$6,AU$6)</f>
        <v>27540.459999999995</v>
      </c>
      <c r="AV119" s="60">
        <f t="shared" ca="1" si="133"/>
        <v>1.671203951841538</v>
      </c>
      <c r="AW119" s="1">
        <f ca="1">SUMIFS(RepP!119:119,RepP!$6:$6,AW$6)</f>
        <v>40087.450000000004</v>
      </c>
      <c r="AX119" s="1">
        <f ca="1">SUMIFS(RepF!119:119,RepF!$6:$6,AX$6)</f>
        <v>7723.73</v>
      </c>
      <c r="AY119" s="60">
        <f t="shared" ca="1" si="134"/>
        <v>-0.80732797920546207</v>
      </c>
      <c r="AZ119" s="1">
        <f ca="1">SUMIFS(RepP!119:119,RepP!$6:$6,AZ$6)</f>
        <v>13817.34</v>
      </c>
      <c r="BA119" s="1">
        <f ca="1">SUMIFS(RepF!119:119,RepF!$6:$6,BA$6)</f>
        <v>41459.170000000006</v>
      </c>
      <c r="BB119" s="60">
        <f t="shared" ca="1" si="135"/>
        <v>2.0005174657350842</v>
      </c>
      <c r="BC119" s="1">
        <f ca="1">SUMIFS(RepP!119:119,RepP!$6:$6,BC$6)</f>
        <v>94824.4</v>
      </c>
      <c r="BD119" s="1">
        <f ca="1">SUMIFS(RepF!119:119,RepF!$6:$6,BD$6)</f>
        <v>767.55</v>
      </c>
      <c r="BE119" s="60">
        <f t="shared" ca="1" si="136"/>
        <v>-0.99190556439059985</v>
      </c>
      <c r="BF119" s="1">
        <f ca="1">SUMIFS(RepP!119:119,RepP!$6:$6,BF$6)</f>
        <v>90343.48000000001</v>
      </c>
      <c r="BG119" s="1">
        <f ca="1">SUMIFS(RepF!119:119,RepF!$6:$6,BG$6)</f>
        <v>83577.42</v>
      </c>
      <c r="BH119" s="60">
        <f t="shared" ca="1" si="137"/>
        <v>-7.4892620917414415E-2</v>
      </c>
      <c r="BI119" s="1">
        <f ca="1">SUMIFS(RepP!119:119,RepP!$6:$6,BI$6)</f>
        <v>0</v>
      </c>
      <c r="BJ119" s="1">
        <f ca="1">SUMIFS(RepF!119:119,RepF!$6:$6,BJ$6)</f>
        <v>111207.76999999999</v>
      </c>
      <c r="BK119" s="60">
        <f t="shared" ca="1" si="138"/>
        <v>0</v>
      </c>
      <c r="BL119" s="1">
        <f ca="1">SUMIFS(RepP!119:119,RepP!$6:$6,BL$6)</f>
        <v>0</v>
      </c>
      <c r="BM119" s="1">
        <f ca="1">SUMIFS(RepF!119:119,RepF!$6:$6,BM$6)</f>
        <v>0</v>
      </c>
      <c r="BN119" s="60">
        <f t="shared" ca="1" si="139"/>
        <v>0</v>
      </c>
      <c r="BO119" s="1">
        <f ca="1">SUMIFS(RepP!119:119,RepP!$6:$6,BO$6)</f>
        <v>0</v>
      </c>
      <c r="BP119" s="1">
        <f ca="1">SUMIFS(RepF!119:119,RepF!$6:$6,BP$6)</f>
        <v>0</v>
      </c>
      <c r="BQ119" s="60">
        <f t="shared" ca="1" si="140"/>
        <v>0</v>
      </c>
      <c r="BR119" s="1">
        <f ca="1">SUMIFS(RepP!119:119,RepP!$6:$6,BR$6)</f>
        <v>0</v>
      </c>
      <c r="BS119" s="1">
        <f ca="1">SUMIFS(RepF!119:119,RepF!$6:$6,BS$6)</f>
        <v>0</v>
      </c>
      <c r="BT119" s="60">
        <f t="shared" ca="1" si="141"/>
        <v>0</v>
      </c>
      <c r="BU119" s="1">
        <f ca="1">SUMIFS(RepP!119:119,RepP!$6:$6,BU$6)</f>
        <v>0</v>
      </c>
      <c r="BV119" s="1">
        <f ca="1">SUMIFS(RepF!119:119,RepF!$6:$6,BV$6)</f>
        <v>0</v>
      </c>
      <c r="BW119" s="60">
        <f t="shared" ca="1" si="142"/>
        <v>0</v>
      </c>
      <c r="BX119" s="1">
        <f ca="1">SUMIFS(RepP!119:119,RepP!$6:$6,BX$6)</f>
        <v>0</v>
      </c>
      <c r="BY119" s="1">
        <f ca="1">SUMIFS(RepF!119:119,RepF!$6:$6,BY$6)</f>
        <v>0</v>
      </c>
      <c r="BZ119" s="60">
        <f t="shared" ca="1" si="143"/>
        <v>0</v>
      </c>
    </row>
    <row r="120" spans="2:78" x14ac:dyDescent="0.25">
      <c r="B120" s="1" t="str">
        <f>Items!G15</f>
        <v>BS(+)</v>
      </c>
      <c r="C120" s="1" t="str">
        <f>Items!H15</f>
        <v>M</v>
      </c>
      <c r="I120" s="22" t="str">
        <f>Items!E15</f>
        <v>Начисление себестоимости</v>
      </c>
      <c r="J120" s="1" t="str">
        <f>Items!F15</f>
        <v>Материалы Фундамент</v>
      </c>
      <c r="Q120" s="1">
        <f ca="1">SUMIFS(RepP!120:120,RepP!$6:$6,Q$6)</f>
        <v>10604789.890000001</v>
      </c>
      <c r="R120" s="1">
        <f ca="1">SUMIFS(RepF!120:120,RepF!$6:$6,R$6)</f>
        <v>10547601.390000001</v>
      </c>
      <c r="S120" s="69">
        <f t="shared" ca="1" si="124"/>
        <v>-5.3927046733784935E-3</v>
      </c>
      <c r="V120" s="1">
        <f ca="1">SUMIFS(RepP!120:120,RepP!$6:$6,V$6)</f>
        <v>0</v>
      </c>
      <c r="W120" s="1">
        <f ca="1">SUMIFS(RepF!120:120,RepF!$6:$6,W$6)</f>
        <v>0</v>
      </c>
      <c r="X120" s="60">
        <f t="shared" ca="1" si="125"/>
        <v>0</v>
      </c>
      <c r="Y120" s="46">
        <f ca="1">SUMIFS(RepP!120:120,RepP!$6:$6,Y$6)</f>
        <v>1292133.6999999997</v>
      </c>
      <c r="Z120" s="1">
        <f ca="1">SUMIFS(RepF!120:120,RepF!$6:$6,Z$6)</f>
        <v>285577.31</v>
      </c>
      <c r="AA120" s="60">
        <f t="shared" ca="1" si="126"/>
        <v>-0.77898780133975287</v>
      </c>
      <c r="AB120" s="1">
        <f ca="1">SUMIFS(RepP!120:120,RepP!$6:$6,AB$6)</f>
        <v>324583</v>
      </c>
      <c r="AC120" s="1">
        <f ca="1">SUMIFS(RepF!120:120,RepF!$6:$6,AC$6)</f>
        <v>1369785.97</v>
      </c>
      <c r="AD120" s="60">
        <f t="shared" ca="1" si="127"/>
        <v>3.2201408268455216</v>
      </c>
      <c r="AE120" s="1">
        <f ca="1">SUMIFS(RepP!120:120,RepP!$6:$6,AE$6)</f>
        <v>0</v>
      </c>
      <c r="AF120" s="1">
        <f ca="1">SUMIFS(RepF!120:120,RepF!$6:$6,AF$6)</f>
        <v>49858</v>
      </c>
      <c r="AG120" s="60">
        <f t="shared" ca="1" si="128"/>
        <v>0</v>
      </c>
      <c r="AH120" s="1">
        <f ca="1">SUMIFS(RepP!120:120,RepP!$6:$6,AH$6)</f>
        <v>480567.23</v>
      </c>
      <c r="AI120" s="1">
        <f ca="1">SUMIFS(RepF!120:120,RepF!$6:$6,AI$6)</f>
        <v>0</v>
      </c>
      <c r="AJ120" s="60">
        <f t="shared" ca="1" si="129"/>
        <v>-1</v>
      </c>
      <c r="AK120" s="1">
        <f ca="1">SUMIFS(RepP!120:120,RepP!$6:$6,AK$6)</f>
        <v>0</v>
      </c>
      <c r="AL120" s="1">
        <f ca="1">SUMIFS(RepF!120:120,RepF!$6:$6,AL$6)</f>
        <v>0</v>
      </c>
      <c r="AM120" s="60">
        <f t="shared" ca="1" si="130"/>
        <v>0</v>
      </c>
      <c r="AN120" s="1">
        <f ca="1">SUMIFS(RepP!120:120,RepP!$6:$6,AN$6)</f>
        <v>0</v>
      </c>
      <c r="AO120" s="1">
        <f ca="1">SUMIFS(RepF!120:120,RepF!$6:$6,AO$6)</f>
        <v>0</v>
      </c>
      <c r="AP120" s="60">
        <f t="shared" ca="1" si="131"/>
        <v>0</v>
      </c>
      <c r="AQ120" s="1">
        <f ca="1">SUMIFS(RepP!120:120,RepP!$6:$6,AQ$6)</f>
        <v>393977.08</v>
      </c>
      <c r="AR120" s="1">
        <f ca="1">SUMIFS(RepF!120:120,RepF!$6:$6,AR$6)</f>
        <v>0</v>
      </c>
      <c r="AS120" s="60">
        <f t="shared" ca="1" si="132"/>
        <v>-1</v>
      </c>
      <c r="AT120" s="1">
        <f ca="1">SUMIFS(RepP!120:120,RepP!$6:$6,AT$6)</f>
        <v>1319486.25</v>
      </c>
      <c r="AU120" s="1">
        <f ca="1">SUMIFS(RepF!120:120,RepF!$6:$6,AU$6)</f>
        <v>1548538.6700000002</v>
      </c>
      <c r="AV120" s="60">
        <f t="shared" ca="1" si="133"/>
        <v>0.1735921234495624</v>
      </c>
      <c r="AW120" s="1">
        <f ca="1">SUMIFS(RepP!120:120,RepP!$6:$6,AW$6)</f>
        <v>1312155.3699999999</v>
      </c>
      <c r="AX120" s="1">
        <f ca="1">SUMIFS(RepF!120:120,RepF!$6:$6,AX$6)</f>
        <v>751017.32000000007</v>
      </c>
      <c r="AY120" s="60">
        <f t="shared" ca="1" si="134"/>
        <v>-0.42764604164215697</v>
      </c>
      <c r="AZ120" s="1">
        <f ca="1">SUMIFS(RepP!120:120,RepP!$6:$6,AZ$6)</f>
        <v>906863.43000000017</v>
      </c>
      <c r="BA120" s="1">
        <f ca="1">SUMIFS(RepF!120:120,RepF!$6:$6,BA$6)</f>
        <v>1099097.8599999996</v>
      </c>
      <c r="BB120" s="60">
        <f t="shared" ca="1" si="135"/>
        <v>0.21197726541911546</v>
      </c>
      <c r="BC120" s="1">
        <f ca="1">SUMIFS(RepP!120:120,RepP!$6:$6,BC$6)</f>
        <v>714669.28</v>
      </c>
      <c r="BD120" s="1">
        <f ca="1">SUMIFS(RepF!120:120,RepF!$6:$6,BD$6)</f>
        <v>601740.54</v>
      </c>
      <c r="BE120" s="60">
        <f t="shared" ca="1" si="136"/>
        <v>-0.15801538300345019</v>
      </c>
      <c r="BF120" s="1">
        <f ca="1">SUMIFS(RepP!120:120,RepP!$6:$6,BF$6)</f>
        <v>3860354.55</v>
      </c>
      <c r="BG120" s="1">
        <f ca="1">SUMIFS(RepF!120:120,RepF!$6:$6,BG$6)</f>
        <v>1220436.3199999998</v>
      </c>
      <c r="BH120" s="60">
        <f t="shared" ca="1" si="137"/>
        <v>-0.683853826327947</v>
      </c>
      <c r="BI120" s="1">
        <f ca="1">SUMIFS(RepP!120:120,RepP!$6:$6,BI$6)</f>
        <v>0</v>
      </c>
      <c r="BJ120" s="1">
        <f ca="1">SUMIFS(RepF!120:120,RepF!$6:$6,BJ$6)</f>
        <v>3621549.3999999994</v>
      </c>
      <c r="BK120" s="60">
        <f t="shared" ca="1" si="138"/>
        <v>0</v>
      </c>
      <c r="BL120" s="1">
        <f ca="1">SUMIFS(RepP!120:120,RepP!$6:$6,BL$6)</f>
        <v>0</v>
      </c>
      <c r="BM120" s="1">
        <f ca="1">SUMIFS(RepF!120:120,RepF!$6:$6,BM$6)</f>
        <v>0</v>
      </c>
      <c r="BN120" s="60">
        <f t="shared" ca="1" si="139"/>
        <v>0</v>
      </c>
      <c r="BO120" s="1">
        <f ca="1">SUMIFS(RepP!120:120,RepP!$6:$6,BO$6)</f>
        <v>0</v>
      </c>
      <c r="BP120" s="1">
        <f ca="1">SUMIFS(RepF!120:120,RepF!$6:$6,BP$6)</f>
        <v>0</v>
      </c>
      <c r="BQ120" s="60">
        <f t="shared" ca="1" si="140"/>
        <v>0</v>
      </c>
      <c r="BR120" s="1">
        <f ca="1">SUMIFS(RepP!120:120,RepP!$6:$6,BR$6)</f>
        <v>0</v>
      </c>
      <c r="BS120" s="1">
        <f ca="1">SUMIFS(RepF!120:120,RepF!$6:$6,BS$6)</f>
        <v>0</v>
      </c>
      <c r="BT120" s="60">
        <f t="shared" ca="1" si="141"/>
        <v>0</v>
      </c>
      <c r="BU120" s="1">
        <f ca="1">SUMIFS(RepP!120:120,RepP!$6:$6,BU$6)</f>
        <v>0</v>
      </c>
      <c r="BV120" s="1">
        <f ca="1">SUMIFS(RepF!120:120,RepF!$6:$6,BV$6)</f>
        <v>0</v>
      </c>
      <c r="BW120" s="60">
        <f t="shared" ca="1" si="142"/>
        <v>0</v>
      </c>
      <c r="BX120" s="1">
        <f ca="1">SUMIFS(RepP!120:120,RepP!$6:$6,BX$6)</f>
        <v>0</v>
      </c>
      <c r="BY120" s="1">
        <f ca="1">SUMIFS(RepF!120:120,RepF!$6:$6,BY$6)</f>
        <v>0</v>
      </c>
      <c r="BZ120" s="60">
        <f t="shared" ca="1" si="143"/>
        <v>0</v>
      </c>
    </row>
    <row r="121" spans="2:78" x14ac:dyDescent="0.25">
      <c r="B121" s="1" t="str">
        <f>Items!G16</f>
        <v>BS(+)</v>
      </c>
      <c r="C121" s="1" t="str">
        <f>Items!H16</f>
        <v>M</v>
      </c>
      <c r="I121" s="22" t="str">
        <f>Items!E16</f>
        <v>Начисление себестоимости</v>
      </c>
      <c r="J121" s="1" t="str">
        <f>Items!F16</f>
        <v>Материалы Коробка</v>
      </c>
      <c r="Q121" s="1">
        <f ca="1">SUMIFS(RepP!121:121,RepP!$6:$6,Q$6)</f>
        <v>4248149.74</v>
      </c>
      <c r="R121" s="1">
        <f ca="1">SUMIFS(RepF!121:121,RepF!$6:$6,R$6)</f>
        <v>4442802.6499999994</v>
      </c>
      <c r="S121" s="69">
        <f t="shared" ca="1" si="124"/>
        <v>4.5820632961021568E-2</v>
      </c>
      <c r="V121" s="1">
        <f ca="1">SUMIFS(RepP!121:121,RepP!$6:$6,V$6)</f>
        <v>0</v>
      </c>
      <c r="W121" s="1">
        <f ca="1">SUMIFS(RepF!121:121,RepF!$6:$6,W$6)</f>
        <v>0</v>
      </c>
      <c r="X121" s="60">
        <f t="shared" ca="1" si="125"/>
        <v>0</v>
      </c>
      <c r="Y121" s="46">
        <f ca="1">SUMIFS(RepP!121:121,RepP!$6:$6,Y$6)</f>
        <v>427903.84</v>
      </c>
      <c r="Z121" s="1">
        <f ca="1">SUMIFS(RepF!121:121,RepF!$6:$6,Z$6)</f>
        <v>0</v>
      </c>
      <c r="AA121" s="60">
        <f t="shared" ca="1" si="126"/>
        <v>-1</v>
      </c>
      <c r="AB121" s="1">
        <f ca="1">SUMIFS(RepP!121:121,RepP!$6:$6,AB$6)</f>
        <v>620050.89999999991</v>
      </c>
      <c r="AC121" s="1">
        <f ca="1">SUMIFS(RepF!121:121,RepF!$6:$6,AC$6)</f>
        <v>442010.56</v>
      </c>
      <c r="AD121" s="60">
        <f t="shared" ca="1" si="127"/>
        <v>-0.28713826558432531</v>
      </c>
      <c r="AE121" s="1">
        <f ca="1">SUMIFS(RepP!121:121,RepP!$6:$6,AE$6)</f>
        <v>46983.3</v>
      </c>
      <c r="AF121" s="1">
        <f ca="1">SUMIFS(RepF!121:121,RepF!$6:$6,AF$6)</f>
        <v>96482.76</v>
      </c>
      <c r="AG121" s="60">
        <f t="shared" ca="1" si="128"/>
        <v>1.0535543480343013</v>
      </c>
      <c r="AH121" s="1">
        <f ca="1">SUMIFS(RepP!121:121,RepP!$6:$6,AH$6)</f>
        <v>22699.200000000001</v>
      </c>
      <c r="AI121" s="1">
        <f ca="1">SUMIFS(RepF!121:121,RepF!$6:$6,AI$6)</f>
        <v>622303.93999999994</v>
      </c>
      <c r="AJ121" s="60">
        <f t="shared" ca="1" si="129"/>
        <v>26.415236660322829</v>
      </c>
      <c r="AK121" s="1">
        <f ca="1">SUMIFS(RepP!121:121,RepP!$6:$6,AK$6)</f>
        <v>401422.58999999997</v>
      </c>
      <c r="AL121" s="1">
        <f ca="1">SUMIFS(RepF!121:121,RepF!$6:$6,AL$6)</f>
        <v>395589.41</v>
      </c>
      <c r="AM121" s="60">
        <f t="shared" ca="1" si="130"/>
        <v>-1.4531269901875711E-2</v>
      </c>
      <c r="AN121" s="1">
        <f ca="1">SUMIFS(RepP!121:121,RepP!$6:$6,AN$6)</f>
        <v>1873597.7999999998</v>
      </c>
      <c r="AO121" s="1">
        <f ca="1">SUMIFS(RepF!121:121,RepF!$6:$6,AO$6)</f>
        <v>1963238.22</v>
      </c>
      <c r="AP121" s="60">
        <f t="shared" ca="1" si="131"/>
        <v>4.784400365969696E-2</v>
      </c>
      <c r="AQ121" s="1">
        <f ca="1">SUMIFS(RepP!121:121,RepP!$6:$6,AQ$6)</f>
        <v>0</v>
      </c>
      <c r="AR121" s="1">
        <f ca="1">SUMIFS(RepF!121:121,RepF!$6:$6,AR$6)</f>
        <v>1184.3999999999999</v>
      </c>
      <c r="AS121" s="60">
        <f t="shared" ca="1" si="132"/>
        <v>0</v>
      </c>
      <c r="AT121" s="1">
        <f ca="1">SUMIFS(RepP!121:121,RepP!$6:$6,AT$6)</f>
        <v>329804.69</v>
      </c>
      <c r="AU121" s="1">
        <f ca="1">SUMIFS(RepF!121:121,RepF!$6:$6,AU$6)</f>
        <v>0</v>
      </c>
      <c r="AV121" s="60">
        <f t="shared" ca="1" si="133"/>
        <v>-1</v>
      </c>
      <c r="AW121" s="1">
        <f ca="1">SUMIFS(RepP!121:121,RepP!$6:$6,AW$6)</f>
        <v>0</v>
      </c>
      <c r="AX121" s="1">
        <f ca="1">SUMIFS(RepF!121:121,RepF!$6:$6,AX$6)</f>
        <v>340591.32</v>
      </c>
      <c r="AY121" s="60">
        <f t="shared" ca="1" si="134"/>
        <v>0</v>
      </c>
      <c r="AZ121" s="1">
        <f ca="1">SUMIFS(RepP!121:121,RepP!$6:$6,AZ$6)</f>
        <v>470229.42000000004</v>
      </c>
      <c r="BA121" s="1">
        <f ca="1">SUMIFS(RepF!121:121,RepF!$6:$6,BA$6)</f>
        <v>97625</v>
      </c>
      <c r="BB121" s="60">
        <f t="shared" ca="1" si="135"/>
        <v>-0.79238857492157766</v>
      </c>
      <c r="BC121" s="1">
        <f ca="1">SUMIFS(RepP!121:121,RepP!$6:$6,BC$6)</f>
        <v>55458</v>
      </c>
      <c r="BD121" s="1">
        <f ca="1">SUMIFS(RepF!121:121,RepF!$6:$6,BD$6)</f>
        <v>433296.04</v>
      </c>
      <c r="BE121" s="60">
        <f t="shared" ca="1" si="136"/>
        <v>6.8130484330484329</v>
      </c>
      <c r="BF121" s="1">
        <f ca="1">SUMIFS(RepP!121:121,RepP!$6:$6,BF$6)</f>
        <v>0</v>
      </c>
      <c r="BG121" s="1">
        <f ca="1">SUMIFS(RepF!121:121,RepF!$6:$6,BG$6)</f>
        <v>50481</v>
      </c>
      <c r="BH121" s="60">
        <f t="shared" ca="1" si="137"/>
        <v>0</v>
      </c>
      <c r="BI121" s="1">
        <f ca="1">SUMIFS(RepP!121:121,RepP!$6:$6,BI$6)</f>
        <v>0</v>
      </c>
      <c r="BJ121" s="1">
        <f ca="1">SUMIFS(RepF!121:121,RepF!$6:$6,BJ$6)</f>
        <v>0</v>
      </c>
      <c r="BK121" s="60">
        <f t="shared" ca="1" si="138"/>
        <v>0</v>
      </c>
      <c r="BL121" s="1">
        <f ca="1">SUMIFS(RepP!121:121,RepP!$6:$6,BL$6)</f>
        <v>0</v>
      </c>
      <c r="BM121" s="1">
        <f ca="1">SUMIFS(RepF!121:121,RepF!$6:$6,BM$6)</f>
        <v>0</v>
      </c>
      <c r="BN121" s="60">
        <f t="shared" ca="1" si="139"/>
        <v>0</v>
      </c>
      <c r="BO121" s="1">
        <f ca="1">SUMIFS(RepP!121:121,RepP!$6:$6,BO$6)</f>
        <v>0</v>
      </c>
      <c r="BP121" s="1">
        <f ca="1">SUMIFS(RepF!121:121,RepF!$6:$6,BP$6)</f>
        <v>0</v>
      </c>
      <c r="BQ121" s="60">
        <f t="shared" ca="1" si="140"/>
        <v>0</v>
      </c>
      <c r="BR121" s="1">
        <f ca="1">SUMIFS(RepP!121:121,RepP!$6:$6,BR$6)</f>
        <v>0</v>
      </c>
      <c r="BS121" s="1">
        <f ca="1">SUMIFS(RepF!121:121,RepF!$6:$6,BS$6)</f>
        <v>0</v>
      </c>
      <c r="BT121" s="60">
        <f t="shared" ca="1" si="141"/>
        <v>0</v>
      </c>
      <c r="BU121" s="1">
        <f ca="1">SUMIFS(RepP!121:121,RepP!$6:$6,BU$6)</f>
        <v>0</v>
      </c>
      <c r="BV121" s="1">
        <f ca="1">SUMIFS(RepF!121:121,RepF!$6:$6,BV$6)</f>
        <v>0</v>
      </c>
      <c r="BW121" s="60">
        <f t="shared" ca="1" si="142"/>
        <v>0</v>
      </c>
      <c r="BX121" s="1">
        <f ca="1">SUMIFS(RepP!121:121,RepP!$6:$6,BX$6)</f>
        <v>0</v>
      </c>
      <c r="BY121" s="1">
        <f ca="1">SUMIFS(RepF!121:121,RepF!$6:$6,BY$6)</f>
        <v>0</v>
      </c>
      <c r="BZ121" s="60">
        <f t="shared" ca="1" si="143"/>
        <v>0</v>
      </c>
    </row>
    <row r="122" spans="2:78" x14ac:dyDescent="0.25">
      <c r="B122" s="1" t="str">
        <f>Items!G17</f>
        <v>BS(+)</v>
      </c>
      <c r="C122" s="1" t="str">
        <f>Items!H17</f>
        <v>M</v>
      </c>
      <c r="I122" s="22" t="str">
        <f>Items!E17</f>
        <v>Начисление себестоимости</v>
      </c>
      <c r="J122" s="1" t="str">
        <f>Items!F17</f>
        <v>Материалы Кровля</v>
      </c>
      <c r="Q122" s="1">
        <f ca="1">SUMIFS(RepP!122:122,RepP!$6:$6,Q$6)</f>
        <v>2707693.43</v>
      </c>
      <c r="R122" s="1">
        <f ca="1">SUMIFS(RepF!122:122,RepF!$6:$6,R$6)</f>
        <v>2821832.04</v>
      </c>
      <c r="S122" s="69">
        <f t="shared" ca="1" si="124"/>
        <v>4.2153446448329961E-2</v>
      </c>
      <c r="V122" s="1">
        <f ca="1">SUMIFS(RepP!122:122,RepP!$6:$6,V$6)</f>
        <v>0</v>
      </c>
      <c r="W122" s="1">
        <f ca="1">SUMIFS(RepF!122:122,RepF!$6:$6,W$6)</f>
        <v>0</v>
      </c>
      <c r="X122" s="60">
        <f t="shared" ca="1" si="125"/>
        <v>0</v>
      </c>
      <c r="Y122" s="46">
        <f ca="1">SUMIFS(RepP!122:122,RepP!$6:$6,Y$6)</f>
        <v>189103.88999999998</v>
      </c>
      <c r="Z122" s="1">
        <f ca="1">SUMIFS(RepF!122:122,RepF!$6:$6,Z$6)</f>
        <v>182954.16999999998</v>
      </c>
      <c r="AA122" s="60">
        <f t="shared" ca="1" si="126"/>
        <v>-3.2520325203252043E-2</v>
      </c>
      <c r="AB122" s="1">
        <f ca="1">SUMIFS(RepP!122:122,RepP!$6:$6,AB$6)</f>
        <v>572588.54</v>
      </c>
      <c r="AC122" s="1">
        <f ca="1">SUMIFS(RepF!122:122,RepF!$6:$6,AC$6)</f>
        <v>110699.09999999999</v>
      </c>
      <c r="AD122" s="60">
        <f t="shared" ca="1" si="127"/>
        <v>-0.8066690262435221</v>
      </c>
      <c r="AE122" s="1">
        <f ca="1">SUMIFS(RepP!122:122,RepP!$6:$6,AE$6)</f>
        <v>33598.400000000001</v>
      </c>
      <c r="AF122" s="1">
        <f ca="1">SUMIFS(RepF!122:122,RepF!$6:$6,AF$6)</f>
        <v>445681.26</v>
      </c>
      <c r="AG122" s="60">
        <f t="shared" ca="1" si="128"/>
        <v>12.264954878803751</v>
      </c>
      <c r="AH122" s="1">
        <f ca="1">SUMIFS(RepP!122:122,RepP!$6:$6,AH$6)</f>
        <v>38329.200000000004</v>
      </c>
      <c r="AI122" s="1">
        <f ca="1">SUMIFS(RepF!122:122,RepF!$6:$6,AI$6)</f>
        <v>75017.2</v>
      </c>
      <c r="AJ122" s="60">
        <f t="shared" ca="1" si="129"/>
        <v>0.9571814700019825</v>
      </c>
      <c r="AK122" s="1">
        <f ca="1">SUMIFS(RepP!122:122,RepP!$6:$6,AK$6)</f>
        <v>142948.87</v>
      </c>
      <c r="AL122" s="1">
        <f ca="1">SUMIFS(RepF!122:122,RepF!$6:$6,AL$6)</f>
        <v>56765.7</v>
      </c>
      <c r="AM122" s="60">
        <f t="shared" ca="1" si="130"/>
        <v>-0.60289507709994494</v>
      </c>
      <c r="AN122" s="1">
        <f ca="1">SUMIFS(RepP!122:122,RepP!$6:$6,AN$6)</f>
        <v>657809.32000000007</v>
      </c>
      <c r="AO122" s="1">
        <f ca="1">SUMIFS(RepF!122:122,RepF!$6:$6,AO$6)</f>
        <v>201216.26</v>
      </c>
      <c r="AP122" s="60">
        <f t="shared" ca="1" si="131"/>
        <v>-0.6941115702039613</v>
      </c>
      <c r="AQ122" s="1">
        <f ca="1">SUMIFS(RepP!122:122,RepP!$6:$6,AQ$6)</f>
        <v>129716.90999999999</v>
      </c>
      <c r="AR122" s="1">
        <f ca="1">SUMIFS(RepF!122:122,RepF!$6:$6,AR$6)</f>
        <v>659205.42000000016</v>
      </c>
      <c r="AS122" s="60">
        <f t="shared" ca="1" si="132"/>
        <v>4.08187729726217</v>
      </c>
      <c r="AT122" s="1">
        <f ca="1">SUMIFS(RepP!122:122,RepP!$6:$6,AT$6)</f>
        <v>246000</v>
      </c>
      <c r="AU122" s="1">
        <f ca="1">SUMIFS(RepF!122:122,RepF!$6:$6,AU$6)</f>
        <v>51622.619999999995</v>
      </c>
      <c r="AV122" s="60">
        <f t="shared" ca="1" si="133"/>
        <v>-0.79015195121951221</v>
      </c>
      <c r="AW122" s="1">
        <f ca="1">SUMIFS(RepP!122:122,RepP!$6:$6,AW$6)</f>
        <v>0</v>
      </c>
      <c r="AX122" s="1">
        <f ca="1">SUMIFS(RepF!122:122,RepF!$6:$6,AX$6)</f>
        <v>238000</v>
      </c>
      <c r="AY122" s="60">
        <f t="shared" ca="1" si="134"/>
        <v>0</v>
      </c>
      <c r="AZ122" s="1">
        <f ca="1">SUMIFS(RepP!122:122,RepP!$6:$6,AZ$6)</f>
        <v>44993.520000000004</v>
      </c>
      <c r="BA122" s="1">
        <f ca="1">SUMIFS(RepF!122:122,RepF!$6:$6,BA$6)</f>
        <v>0</v>
      </c>
      <c r="BB122" s="60">
        <f t="shared" ca="1" si="135"/>
        <v>-1</v>
      </c>
      <c r="BC122" s="1">
        <f ca="1">SUMIFS(RepP!122:122,RepP!$6:$6,BC$6)</f>
        <v>607507.81999999995</v>
      </c>
      <c r="BD122" s="1">
        <f ca="1">SUMIFS(RepF!122:122,RepF!$6:$6,BD$6)</f>
        <v>752636.46</v>
      </c>
      <c r="BE122" s="60">
        <f t="shared" ca="1" si="136"/>
        <v>0.23889180554087358</v>
      </c>
      <c r="BF122" s="1">
        <f ca="1">SUMIFS(RepP!122:122,RepP!$6:$6,BF$6)</f>
        <v>45096.959999999999</v>
      </c>
      <c r="BG122" s="1">
        <f ca="1">SUMIFS(RepF!122:122,RepF!$6:$6,BG$6)</f>
        <v>17587.61</v>
      </c>
      <c r="BH122" s="60">
        <f t="shared" ca="1" si="137"/>
        <v>-0.61000453245628972</v>
      </c>
      <c r="BI122" s="1">
        <f ca="1">SUMIFS(RepP!122:122,RepP!$6:$6,BI$6)</f>
        <v>0</v>
      </c>
      <c r="BJ122" s="1">
        <f ca="1">SUMIFS(RepF!122:122,RepF!$6:$6,BJ$6)</f>
        <v>30446.239999999998</v>
      </c>
      <c r="BK122" s="60">
        <f t="shared" ca="1" si="138"/>
        <v>0</v>
      </c>
      <c r="BL122" s="1">
        <f ca="1">SUMIFS(RepP!122:122,RepP!$6:$6,BL$6)</f>
        <v>0</v>
      </c>
      <c r="BM122" s="1">
        <f ca="1">SUMIFS(RepF!122:122,RepF!$6:$6,BM$6)</f>
        <v>0</v>
      </c>
      <c r="BN122" s="60">
        <f t="shared" ca="1" si="139"/>
        <v>0</v>
      </c>
      <c r="BO122" s="1">
        <f ca="1">SUMIFS(RepP!122:122,RepP!$6:$6,BO$6)</f>
        <v>0</v>
      </c>
      <c r="BP122" s="1">
        <f ca="1">SUMIFS(RepF!122:122,RepF!$6:$6,BP$6)</f>
        <v>0</v>
      </c>
      <c r="BQ122" s="60">
        <f t="shared" ca="1" si="140"/>
        <v>0</v>
      </c>
      <c r="BR122" s="1">
        <f ca="1">SUMIFS(RepP!122:122,RepP!$6:$6,BR$6)</f>
        <v>0</v>
      </c>
      <c r="BS122" s="1">
        <f ca="1">SUMIFS(RepF!122:122,RepF!$6:$6,BS$6)</f>
        <v>0</v>
      </c>
      <c r="BT122" s="60">
        <f t="shared" ca="1" si="141"/>
        <v>0</v>
      </c>
      <c r="BU122" s="1">
        <f ca="1">SUMIFS(RepP!122:122,RepP!$6:$6,BU$6)</f>
        <v>0</v>
      </c>
      <c r="BV122" s="1">
        <f ca="1">SUMIFS(RepF!122:122,RepF!$6:$6,BV$6)</f>
        <v>0</v>
      </c>
      <c r="BW122" s="60">
        <f t="shared" ca="1" si="142"/>
        <v>0</v>
      </c>
      <c r="BX122" s="1">
        <f ca="1">SUMIFS(RepP!122:122,RepP!$6:$6,BX$6)</f>
        <v>0</v>
      </c>
      <c r="BY122" s="1">
        <f ca="1">SUMIFS(RepF!122:122,RepF!$6:$6,BY$6)</f>
        <v>0</v>
      </c>
      <c r="BZ122" s="60">
        <f t="shared" ca="1" si="143"/>
        <v>0</v>
      </c>
    </row>
    <row r="123" spans="2:78" x14ac:dyDescent="0.25">
      <c r="B123" s="1" t="str">
        <f>Items!G18</f>
        <v>BS(+)</v>
      </c>
      <c r="C123" s="1" t="str">
        <f>Items!H18</f>
        <v>M</v>
      </c>
      <c r="I123" s="22" t="str">
        <f>Items!E18</f>
        <v>Начисление себестоимости</v>
      </c>
      <c r="J123" s="1" t="str">
        <f>Items!F18</f>
        <v>Материалы Окна и двери</v>
      </c>
      <c r="Q123" s="1">
        <f ca="1">SUMIFS(RepP!123:123,RepP!$6:$6,Q$6)</f>
        <v>1044180.3499999999</v>
      </c>
      <c r="R123" s="1">
        <f ca="1">SUMIFS(RepF!123:123,RepF!$6:$6,R$6)</f>
        <v>951479.7699999999</v>
      </c>
      <c r="S123" s="69">
        <f t="shared" ca="1" si="124"/>
        <v>-8.8778322633633139E-2</v>
      </c>
      <c r="V123" s="1">
        <f ca="1">SUMIFS(RepP!123:123,RepP!$6:$6,V$6)</f>
        <v>0</v>
      </c>
      <c r="W123" s="1">
        <f ca="1">SUMIFS(RepF!123:123,RepF!$6:$6,W$6)</f>
        <v>0</v>
      </c>
      <c r="X123" s="60">
        <f t="shared" ca="1" si="125"/>
        <v>0</v>
      </c>
      <c r="Y123" s="46">
        <f ca="1">SUMIFS(RepP!123:123,RepP!$6:$6,Y$6)</f>
        <v>0</v>
      </c>
      <c r="Z123" s="1">
        <f ca="1">SUMIFS(RepF!123:123,RepF!$6:$6,Z$6)</f>
        <v>0</v>
      </c>
      <c r="AA123" s="60">
        <f t="shared" ca="1" si="126"/>
        <v>0</v>
      </c>
      <c r="AB123" s="1">
        <f ca="1">SUMIFS(RepP!123:123,RepP!$6:$6,AB$6)</f>
        <v>0</v>
      </c>
      <c r="AC123" s="1">
        <f ca="1">SUMIFS(RepF!123:123,RepF!$6:$6,AC$6)</f>
        <v>0</v>
      </c>
      <c r="AD123" s="60">
        <f t="shared" ca="1" si="127"/>
        <v>0</v>
      </c>
      <c r="AE123" s="1">
        <f ca="1">SUMIFS(RepP!123:123,RepP!$6:$6,AE$6)</f>
        <v>272057.2</v>
      </c>
      <c r="AF123" s="1">
        <f ca="1">SUMIFS(RepF!123:123,RepF!$6:$6,AF$6)</f>
        <v>0</v>
      </c>
      <c r="AG123" s="60">
        <f t="shared" ca="1" si="128"/>
        <v>-1</v>
      </c>
      <c r="AH123" s="1">
        <f ca="1">SUMIFS(RepP!123:123,RepP!$6:$6,AH$6)</f>
        <v>0</v>
      </c>
      <c r="AI123" s="1">
        <f ca="1">SUMIFS(RepF!123:123,RepF!$6:$6,AI$6)</f>
        <v>289586.44999999995</v>
      </c>
      <c r="AJ123" s="60">
        <f t="shared" ca="1" si="129"/>
        <v>0</v>
      </c>
      <c r="AK123" s="1">
        <f ca="1">SUMIFS(RepP!123:123,RepP!$6:$6,AK$6)</f>
        <v>18400</v>
      </c>
      <c r="AL123" s="1">
        <f ca="1">SUMIFS(RepF!123:123,RepF!$6:$6,AL$6)</f>
        <v>0</v>
      </c>
      <c r="AM123" s="60">
        <f t="shared" ca="1" si="130"/>
        <v>-1</v>
      </c>
      <c r="AN123" s="1">
        <f ca="1">SUMIFS(RepP!123:123,RepP!$6:$6,AN$6)</f>
        <v>296221.3</v>
      </c>
      <c r="AO123" s="1">
        <f ca="1">SUMIFS(RepF!123:123,RepF!$6:$6,AO$6)</f>
        <v>311379.44</v>
      </c>
      <c r="AP123" s="60">
        <f t="shared" ca="1" si="131"/>
        <v>5.1171674690510149E-2</v>
      </c>
      <c r="AQ123" s="1">
        <f ca="1">SUMIFS(RepP!123:123,RepP!$6:$6,AQ$6)</f>
        <v>0</v>
      </c>
      <c r="AR123" s="1">
        <f ca="1">SUMIFS(RepF!123:123,RepF!$6:$6,AR$6)</f>
        <v>8368.880000000001</v>
      </c>
      <c r="AS123" s="60">
        <f t="shared" ca="1" si="132"/>
        <v>0</v>
      </c>
      <c r="AT123" s="1">
        <f ca="1">SUMIFS(RepP!123:123,RepP!$6:$6,AT$6)</f>
        <v>0</v>
      </c>
      <c r="AU123" s="1">
        <f ca="1">SUMIFS(RepF!123:123,RepF!$6:$6,AU$6)</f>
        <v>0</v>
      </c>
      <c r="AV123" s="60">
        <f t="shared" ca="1" si="133"/>
        <v>0</v>
      </c>
      <c r="AW123" s="1">
        <f ca="1">SUMIFS(RepP!123:123,RepP!$6:$6,AW$6)</f>
        <v>0</v>
      </c>
      <c r="AX123" s="1">
        <f ca="1">SUMIFS(RepF!123:123,RepF!$6:$6,AX$6)</f>
        <v>0</v>
      </c>
      <c r="AY123" s="60">
        <f t="shared" ca="1" si="134"/>
        <v>0</v>
      </c>
      <c r="AZ123" s="1">
        <f ca="1">SUMIFS(RepP!123:123,RepP!$6:$6,AZ$6)</f>
        <v>455390.64999999997</v>
      </c>
      <c r="BA123" s="1">
        <f ca="1">SUMIFS(RepF!123:123,RepF!$6:$6,BA$6)</f>
        <v>80503.5</v>
      </c>
      <c r="BB123" s="60">
        <f t="shared" ca="1" si="135"/>
        <v>-0.82322100816079558</v>
      </c>
      <c r="BC123" s="1">
        <f ca="1">SUMIFS(RepP!123:123,RepP!$6:$6,BC$6)</f>
        <v>2111.2000000000003</v>
      </c>
      <c r="BD123" s="1">
        <f ca="1">SUMIFS(RepF!123:123,RepF!$6:$6,BD$6)</f>
        <v>258880.69999999998</v>
      </c>
      <c r="BE123" s="60">
        <f t="shared" ca="1" si="136"/>
        <v>121.62253694581278</v>
      </c>
      <c r="BF123" s="1">
        <f ca="1">SUMIFS(RepP!123:123,RepP!$6:$6,BF$6)</f>
        <v>0</v>
      </c>
      <c r="BG123" s="1">
        <f ca="1">SUMIFS(RepF!123:123,RepF!$6:$6,BG$6)</f>
        <v>2760.7999999999997</v>
      </c>
      <c r="BH123" s="60">
        <f t="shared" ca="1" si="137"/>
        <v>0</v>
      </c>
      <c r="BI123" s="1">
        <f ca="1">SUMIFS(RepP!123:123,RepP!$6:$6,BI$6)</f>
        <v>0</v>
      </c>
      <c r="BJ123" s="1">
        <f ca="1">SUMIFS(RepF!123:123,RepF!$6:$6,BJ$6)</f>
        <v>0</v>
      </c>
      <c r="BK123" s="60">
        <f t="shared" ca="1" si="138"/>
        <v>0</v>
      </c>
      <c r="BL123" s="1">
        <f ca="1">SUMIFS(RepP!123:123,RepP!$6:$6,BL$6)</f>
        <v>0</v>
      </c>
      <c r="BM123" s="1">
        <f ca="1">SUMIFS(RepF!123:123,RepF!$6:$6,BM$6)</f>
        <v>0</v>
      </c>
      <c r="BN123" s="60">
        <f t="shared" ca="1" si="139"/>
        <v>0</v>
      </c>
      <c r="BO123" s="1">
        <f ca="1">SUMIFS(RepP!123:123,RepP!$6:$6,BO$6)</f>
        <v>0</v>
      </c>
      <c r="BP123" s="1">
        <f ca="1">SUMIFS(RepF!123:123,RepF!$6:$6,BP$6)</f>
        <v>0</v>
      </c>
      <c r="BQ123" s="60">
        <f t="shared" ca="1" si="140"/>
        <v>0</v>
      </c>
      <c r="BR123" s="1">
        <f ca="1">SUMIFS(RepP!123:123,RepP!$6:$6,BR$6)</f>
        <v>0</v>
      </c>
      <c r="BS123" s="1">
        <f ca="1">SUMIFS(RepF!123:123,RepF!$6:$6,BS$6)</f>
        <v>0</v>
      </c>
      <c r="BT123" s="60">
        <f t="shared" ca="1" si="141"/>
        <v>0</v>
      </c>
      <c r="BU123" s="1">
        <f ca="1">SUMIFS(RepP!123:123,RepP!$6:$6,BU$6)</f>
        <v>0</v>
      </c>
      <c r="BV123" s="1">
        <f ca="1">SUMIFS(RepF!123:123,RepF!$6:$6,BV$6)</f>
        <v>0</v>
      </c>
      <c r="BW123" s="60">
        <f t="shared" ca="1" si="142"/>
        <v>0</v>
      </c>
      <c r="BX123" s="1">
        <f ca="1">SUMIFS(RepP!123:123,RepP!$6:$6,BX$6)</f>
        <v>0</v>
      </c>
      <c r="BY123" s="1">
        <f ca="1">SUMIFS(RepF!123:123,RepF!$6:$6,BY$6)</f>
        <v>0</v>
      </c>
      <c r="BZ123" s="60">
        <f t="shared" ca="1" si="143"/>
        <v>0</v>
      </c>
    </row>
    <row r="124" spans="2:78" x14ac:dyDescent="0.25">
      <c r="B124" s="1" t="str">
        <f>Items!G19</f>
        <v>BS(+)</v>
      </c>
      <c r="C124" s="1" t="str">
        <f>Items!H19</f>
        <v>M</v>
      </c>
      <c r="I124" s="22" t="str">
        <f>Items!E19</f>
        <v>Начисление себестоимости</v>
      </c>
      <c r="J124" s="1" t="str">
        <f>Items!F19</f>
        <v>Материалы Фасад</v>
      </c>
      <c r="Q124" s="1">
        <f ca="1">SUMIFS(RepP!124:124,RepP!$6:$6,Q$6)</f>
        <v>1156786.6399999999</v>
      </c>
      <c r="R124" s="1">
        <f ca="1">SUMIFS(RepF!124:124,RepF!$6:$6,R$6)</f>
        <v>1224639.44</v>
      </c>
      <c r="S124" s="69">
        <f t="shared" ca="1" si="124"/>
        <v>5.8656279087040679E-2</v>
      </c>
      <c r="V124" s="1">
        <f ca="1">SUMIFS(RepP!124:124,RepP!$6:$6,V$6)</f>
        <v>0</v>
      </c>
      <c r="W124" s="1">
        <f ca="1">SUMIFS(RepF!124:124,RepF!$6:$6,W$6)</f>
        <v>0</v>
      </c>
      <c r="X124" s="60">
        <f t="shared" ca="1" si="125"/>
        <v>0</v>
      </c>
      <c r="Y124" s="46">
        <f ca="1">SUMIFS(RepP!124:124,RepP!$6:$6,Y$6)</f>
        <v>0</v>
      </c>
      <c r="Z124" s="1">
        <f ca="1">SUMIFS(RepF!124:124,RepF!$6:$6,Z$6)</f>
        <v>0</v>
      </c>
      <c r="AA124" s="60">
        <f t="shared" ca="1" si="126"/>
        <v>0</v>
      </c>
      <c r="AB124" s="1">
        <f ca="1">SUMIFS(RepP!124:124,RepP!$6:$6,AB$6)</f>
        <v>0</v>
      </c>
      <c r="AC124" s="1">
        <f ca="1">SUMIFS(RepF!124:124,RepF!$6:$6,AC$6)</f>
        <v>0</v>
      </c>
      <c r="AD124" s="60">
        <f t="shared" ca="1" si="127"/>
        <v>0</v>
      </c>
      <c r="AE124" s="1">
        <f ca="1">SUMIFS(RepP!124:124,RepP!$6:$6,AE$6)</f>
        <v>0</v>
      </c>
      <c r="AF124" s="1">
        <f ca="1">SUMIFS(RepF!124:124,RepF!$6:$6,AF$6)</f>
        <v>0</v>
      </c>
      <c r="AG124" s="60">
        <f t="shared" ca="1" si="128"/>
        <v>0</v>
      </c>
      <c r="AH124" s="1">
        <f ca="1">SUMIFS(RepP!124:124,RepP!$6:$6,AH$6)</f>
        <v>0</v>
      </c>
      <c r="AI124" s="1">
        <f ca="1">SUMIFS(RepF!124:124,RepF!$6:$6,AI$6)</f>
        <v>0</v>
      </c>
      <c r="AJ124" s="60">
        <f t="shared" ca="1" si="129"/>
        <v>0</v>
      </c>
      <c r="AK124" s="1">
        <f ca="1">SUMIFS(RepP!124:124,RepP!$6:$6,AK$6)</f>
        <v>194155.7</v>
      </c>
      <c r="AL124" s="1">
        <f ca="1">SUMIFS(RepF!124:124,RepF!$6:$6,AL$6)</f>
        <v>175745.89999999997</v>
      </c>
      <c r="AM124" s="60">
        <f t="shared" ca="1" si="130"/>
        <v>-9.4819776086924282E-2</v>
      </c>
      <c r="AN124" s="1">
        <f ca="1">SUMIFS(RepP!124:124,RepP!$6:$6,AN$6)</f>
        <v>159749.63</v>
      </c>
      <c r="AO124" s="1">
        <f ca="1">SUMIFS(RepF!124:124,RepF!$6:$6,AO$6)</f>
        <v>134991.12</v>
      </c>
      <c r="AP124" s="60">
        <f t="shared" ca="1" si="131"/>
        <v>-0.15498320715985389</v>
      </c>
      <c r="AQ124" s="1">
        <f ca="1">SUMIFS(RepP!124:124,RepP!$6:$6,AQ$6)</f>
        <v>279380.33999999997</v>
      </c>
      <c r="AR124" s="1">
        <f ca="1">SUMIFS(RepF!124:124,RepF!$6:$6,AR$6)</f>
        <v>51626.79</v>
      </c>
      <c r="AS124" s="60">
        <f t="shared" ca="1" si="132"/>
        <v>-0.81520965290542624</v>
      </c>
      <c r="AT124" s="1">
        <f ca="1">SUMIFS(RepP!124:124,RepP!$6:$6,AT$6)</f>
        <v>6153.4299999999994</v>
      </c>
      <c r="AU124" s="1">
        <f ca="1">SUMIFS(RepF!124:124,RepF!$6:$6,AU$6)</f>
        <v>280085.55</v>
      </c>
      <c r="AV124" s="60">
        <f t="shared" ca="1" si="133"/>
        <v>44.516979960769852</v>
      </c>
      <c r="AW124" s="1">
        <f ca="1">SUMIFS(RepP!124:124,RepP!$6:$6,AW$6)</f>
        <v>10415.64</v>
      </c>
      <c r="AX124" s="1">
        <f ca="1">SUMIFS(RepF!124:124,RepF!$6:$6,AX$6)</f>
        <v>16690.990000000002</v>
      </c>
      <c r="AY124" s="60">
        <f t="shared" ca="1" si="134"/>
        <v>0.60249298170827736</v>
      </c>
      <c r="AZ124" s="1">
        <f ca="1">SUMIFS(RepP!124:124,RepP!$6:$6,AZ$6)</f>
        <v>0</v>
      </c>
      <c r="BA124" s="1">
        <f ca="1">SUMIFS(RepF!124:124,RepF!$6:$6,BA$6)</f>
        <v>0</v>
      </c>
      <c r="BB124" s="60">
        <f t="shared" ca="1" si="135"/>
        <v>0</v>
      </c>
      <c r="BC124" s="1">
        <f ca="1">SUMIFS(RepP!124:124,RepP!$6:$6,BC$6)</f>
        <v>342675.62</v>
      </c>
      <c r="BD124" s="1">
        <f ca="1">SUMIFS(RepF!124:124,RepF!$6:$6,BD$6)</f>
        <v>0</v>
      </c>
      <c r="BE124" s="60">
        <f t="shared" ca="1" si="136"/>
        <v>-1</v>
      </c>
      <c r="BF124" s="1">
        <f ca="1">SUMIFS(RepP!124:124,RepP!$6:$6,BF$6)</f>
        <v>121256.27999999997</v>
      </c>
      <c r="BG124" s="1">
        <f ca="1">SUMIFS(RepF!124:124,RepF!$6:$6,BG$6)</f>
        <v>508543.78</v>
      </c>
      <c r="BH124" s="60">
        <f t="shared" ca="1" si="137"/>
        <v>3.1939582840575365</v>
      </c>
      <c r="BI124" s="1">
        <f ca="1">SUMIFS(RepP!124:124,RepP!$6:$6,BI$6)</f>
        <v>43000</v>
      </c>
      <c r="BJ124" s="1">
        <f ca="1">SUMIFS(RepF!124:124,RepF!$6:$6,BJ$6)</f>
        <v>56955.31</v>
      </c>
      <c r="BK124" s="60">
        <f t="shared" ca="1" si="138"/>
        <v>0.32454209302325576</v>
      </c>
      <c r="BL124" s="1">
        <f ca="1">SUMIFS(RepP!124:124,RepP!$6:$6,BL$6)</f>
        <v>0</v>
      </c>
      <c r="BM124" s="1">
        <f ca="1">SUMIFS(RepF!124:124,RepF!$6:$6,BM$6)</f>
        <v>0</v>
      </c>
      <c r="BN124" s="60">
        <f t="shared" ca="1" si="139"/>
        <v>0</v>
      </c>
      <c r="BO124" s="1">
        <f ca="1">SUMIFS(RepP!124:124,RepP!$6:$6,BO$6)</f>
        <v>0</v>
      </c>
      <c r="BP124" s="1">
        <f ca="1">SUMIFS(RepF!124:124,RepF!$6:$6,BP$6)</f>
        <v>0</v>
      </c>
      <c r="BQ124" s="60">
        <f t="shared" ca="1" si="140"/>
        <v>0</v>
      </c>
      <c r="BR124" s="1">
        <f ca="1">SUMIFS(RepP!124:124,RepP!$6:$6,BR$6)</f>
        <v>0</v>
      </c>
      <c r="BS124" s="1">
        <f ca="1">SUMIFS(RepF!124:124,RepF!$6:$6,BS$6)</f>
        <v>0</v>
      </c>
      <c r="BT124" s="60">
        <f t="shared" ca="1" si="141"/>
        <v>0</v>
      </c>
      <c r="BU124" s="1">
        <f ca="1">SUMIFS(RepP!124:124,RepP!$6:$6,BU$6)</f>
        <v>0</v>
      </c>
      <c r="BV124" s="1">
        <f ca="1">SUMIFS(RepF!124:124,RepF!$6:$6,BV$6)</f>
        <v>0</v>
      </c>
      <c r="BW124" s="60">
        <f t="shared" ca="1" si="142"/>
        <v>0</v>
      </c>
      <c r="BX124" s="1">
        <f ca="1">SUMIFS(RepP!124:124,RepP!$6:$6,BX$6)</f>
        <v>0</v>
      </c>
      <c r="BY124" s="1">
        <f ca="1">SUMIFS(RepF!124:124,RepF!$6:$6,BY$6)</f>
        <v>0</v>
      </c>
      <c r="BZ124" s="60">
        <f t="shared" ca="1" si="143"/>
        <v>0</v>
      </c>
    </row>
    <row r="125" spans="2:78" x14ac:dyDescent="0.25">
      <c r="B125" s="1" t="str">
        <f>Items!G20</f>
        <v>BS(+)</v>
      </c>
      <c r="C125" s="1" t="str">
        <f>Items!H20</f>
        <v>M</v>
      </c>
      <c r="I125" s="22" t="str">
        <f>Items!E20</f>
        <v>Начисление себестоимости</v>
      </c>
      <c r="J125" s="1" t="str">
        <f>Items!F20</f>
        <v>Материалы Благоустройство</v>
      </c>
      <c r="Q125" s="1">
        <f ca="1">SUMIFS(RepP!125:125,RepP!$6:$6,Q$6)</f>
        <v>640210.25</v>
      </c>
      <c r="R125" s="1">
        <f ca="1">SUMIFS(RepF!125:125,RepF!$6:$6,R$6)</f>
        <v>783226.74999999988</v>
      </c>
      <c r="S125" s="69">
        <f t="shared" ca="1" si="124"/>
        <v>0.22338989417929483</v>
      </c>
      <c r="V125" s="1">
        <f ca="1">SUMIFS(RepP!125:125,RepP!$6:$6,V$6)</f>
        <v>0</v>
      </c>
      <c r="W125" s="1">
        <f ca="1">SUMIFS(RepF!125:125,RepF!$6:$6,W$6)</f>
        <v>0</v>
      </c>
      <c r="X125" s="60">
        <f t="shared" ca="1" si="125"/>
        <v>0</v>
      </c>
      <c r="Y125" s="46">
        <f ca="1">SUMIFS(RepP!125:125,RepP!$6:$6,Y$6)</f>
        <v>0</v>
      </c>
      <c r="Z125" s="1">
        <f ca="1">SUMIFS(RepF!125:125,RepF!$6:$6,Z$6)</f>
        <v>0</v>
      </c>
      <c r="AA125" s="60">
        <f t="shared" ca="1" si="126"/>
        <v>0</v>
      </c>
      <c r="AB125" s="1">
        <f ca="1">SUMIFS(RepP!125:125,RepP!$6:$6,AB$6)</f>
        <v>0</v>
      </c>
      <c r="AC125" s="1">
        <f ca="1">SUMIFS(RepF!125:125,RepF!$6:$6,AC$6)</f>
        <v>0</v>
      </c>
      <c r="AD125" s="60">
        <f t="shared" ca="1" si="127"/>
        <v>0</v>
      </c>
      <c r="AE125" s="1">
        <f ca="1">SUMIFS(RepP!125:125,RepP!$6:$6,AE$6)</f>
        <v>0</v>
      </c>
      <c r="AF125" s="1">
        <f ca="1">SUMIFS(RepF!125:125,RepF!$6:$6,AF$6)</f>
        <v>0</v>
      </c>
      <c r="AG125" s="60">
        <f t="shared" ca="1" si="128"/>
        <v>0</v>
      </c>
      <c r="AH125" s="1">
        <f ca="1">SUMIFS(RepP!125:125,RepP!$6:$6,AH$6)</f>
        <v>0</v>
      </c>
      <c r="AI125" s="1">
        <f ca="1">SUMIFS(RepF!125:125,RepF!$6:$6,AI$6)</f>
        <v>0</v>
      </c>
      <c r="AJ125" s="60">
        <f t="shared" ca="1" si="129"/>
        <v>0</v>
      </c>
      <c r="AK125" s="1">
        <f ca="1">SUMIFS(RepP!125:125,RepP!$6:$6,AK$6)</f>
        <v>0</v>
      </c>
      <c r="AL125" s="1">
        <f ca="1">SUMIFS(RepF!125:125,RepF!$6:$6,AL$6)</f>
        <v>0</v>
      </c>
      <c r="AM125" s="60">
        <f t="shared" ca="1" si="130"/>
        <v>0</v>
      </c>
      <c r="AN125" s="1">
        <f ca="1">SUMIFS(RepP!125:125,RepP!$6:$6,AN$6)</f>
        <v>0</v>
      </c>
      <c r="AO125" s="1">
        <f ca="1">SUMIFS(RepF!125:125,RepF!$6:$6,AO$6)</f>
        <v>0</v>
      </c>
      <c r="AP125" s="60">
        <f t="shared" ca="1" si="131"/>
        <v>0</v>
      </c>
      <c r="AQ125" s="1">
        <f ca="1">SUMIFS(RepP!125:125,RepP!$6:$6,AQ$6)</f>
        <v>0</v>
      </c>
      <c r="AR125" s="1">
        <f ca="1">SUMIFS(RepF!125:125,RepF!$6:$6,AR$6)</f>
        <v>0</v>
      </c>
      <c r="AS125" s="60">
        <f t="shared" ca="1" si="132"/>
        <v>0</v>
      </c>
      <c r="AT125" s="1">
        <f ca="1">SUMIFS(RepP!125:125,RepP!$6:$6,AT$6)</f>
        <v>0</v>
      </c>
      <c r="AU125" s="1">
        <f ca="1">SUMIFS(RepF!125:125,RepF!$6:$6,AU$6)</f>
        <v>0</v>
      </c>
      <c r="AV125" s="60">
        <f t="shared" ca="1" si="133"/>
        <v>0</v>
      </c>
      <c r="AW125" s="1">
        <f ca="1">SUMIFS(RepP!125:125,RepP!$6:$6,AW$6)</f>
        <v>0</v>
      </c>
      <c r="AX125" s="1">
        <f ca="1">SUMIFS(RepF!125:125,RepF!$6:$6,AX$6)</f>
        <v>0</v>
      </c>
      <c r="AY125" s="60">
        <f t="shared" ca="1" si="134"/>
        <v>0</v>
      </c>
      <c r="AZ125" s="1">
        <f ca="1">SUMIFS(RepP!125:125,RepP!$6:$6,AZ$6)</f>
        <v>0</v>
      </c>
      <c r="BA125" s="1">
        <f ca="1">SUMIFS(RepF!125:125,RepF!$6:$6,BA$6)</f>
        <v>0</v>
      </c>
      <c r="BB125" s="60">
        <f t="shared" ca="1" si="135"/>
        <v>0</v>
      </c>
      <c r="BC125" s="1">
        <f ca="1">SUMIFS(RepP!125:125,RepP!$6:$6,BC$6)</f>
        <v>254800</v>
      </c>
      <c r="BD125" s="1">
        <f ca="1">SUMIFS(RepF!125:125,RepF!$6:$6,BD$6)</f>
        <v>0</v>
      </c>
      <c r="BE125" s="60">
        <f t="shared" ca="1" si="136"/>
        <v>-1</v>
      </c>
      <c r="BF125" s="1">
        <f ca="1">SUMIFS(RepP!125:125,RepP!$6:$6,BF$6)</f>
        <v>383213.53</v>
      </c>
      <c r="BG125" s="1">
        <f ca="1">SUMIFS(RepF!125:125,RepF!$6:$6,BG$6)</f>
        <v>720264.66999999993</v>
      </c>
      <c r="BH125" s="60">
        <f t="shared" ca="1" si="137"/>
        <v>0.87953872609873629</v>
      </c>
      <c r="BI125" s="1">
        <f ca="1">SUMIFS(RepP!125:125,RepP!$6:$6,BI$6)</f>
        <v>2196.7199999999998</v>
      </c>
      <c r="BJ125" s="1">
        <f ca="1">SUMIFS(RepF!125:125,RepF!$6:$6,BJ$6)</f>
        <v>62962.080000000002</v>
      </c>
      <c r="BK125" s="60">
        <f t="shared" ca="1" si="138"/>
        <v>27.661859499617613</v>
      </c>
      <c r="BL125" s="1">
        <f ca="1">SUMIFS(RepP!125:125,RepP!$6:$6,BL$6)</f>
        <v>0</v>
      </c>
      <c r="BM125" s="1">
        <f ca="1">SUMIFS(RepF!125:125,RepF!$6:$6,BM$6)</f>
        <v>0</v>
      </c>
      <c r="BN125" s="60">
        <f t="shared" ca="1" si="139"/>
        <v>0</v>
      </c>
      <c r="BO125" s="1">
        <f ca="1">SUMIFS(RepP!125:125,RepP!$6:$6,BO$6)</f>
        <v>0</v>
      </c>
      <c r="BP125" s="1">
        <f ca="1">SUMIFS(RepF!125:125,RepF!$6:$6,BP$6)</f>
        <v>0</v>
      </c>
      <c r="BQ125" s="60">
        <f t="shared" ca="1" si="140"/>
        <v>0</v>
      </c>
      <c r="BR125" s="1">
        <f ca="1">SUMIFS(RepP!125:125,RepP!$6:$6,BR$6)</f>
        <v>0</v>
      </c>
      <c r="BS125" s="1">
        <f ca="1">SUMIFS(RepF!125:125,RepF!$6:$6,BS$6)</f>
        <v>0</v>
      </c>
      <c r="BT125" s="60">
        <f t="shared" ca="1" si="141"/>
        <v>0</v>
      </c>
      <c r="BU125" s="1">
        <f ca="1">SUMIFS(RepP!125:125,RepP!$6:$6,BU$6)</f>
        <v>0</v>
      </c>
      <c r="BV125" s="1">
        <f ca="1">SUMIFS(RepF!125:125,RepF!$6:$6,BV$6)</f>
        <v>0</v>
      </c>
      <c r="BW125" s="60">
        <f t="shared" ca="1" si="142"/>
        <v>0</v>
      </c>
      <c r="BX125" s="1">
        <f ca="1">SUMIFS(RepP!125:125,RepP!$6:$6,BX$6)</f>
        <v>0</v>
      </c>
      <c r="BY125" s="1">
        <f ca="1">SUMIFS(RepF!125:125,RepF!$6:$6,BY$6)</f>
        <v>0</v>
      </c>
      <c r="BZ125" s="60">
        <f t="shared" ca="1" si="143"/>
        <v>0</v>
      </c>
    </row>
    <row r="126" spans="2:78" x14ac:dyDescent="0.25">
      <c r="B126" s="1" t="str">
        <f>Items!G21</f>
        <v>BS(+)</v>
      </c>
      <c r="C126" s="1" t="str">
        <f>Items!H21</f>
        <v>M</v>
      </c>
      <c r="I126" s="22" t="str">
        <f>Items!E21</f>
        <v>Начисление себестоимости</v>
      </c>
      <c r="J126" s="1" t="str">
        <f>Items!F21</f>
        <v>Монтаж фундамента</v>
      </c>
      <c r="Q126" s="1">
        <f ca="1">SUMIFS(RepP!126:126,RepP!$6:$6,Q$6)</f>
        <v>3397557.9799999995</v>
      </c>
      <c r="R126" s="1">
        <f ca="1">SUMIFS(RepF!126:126,RepF!$6:$6,R$6)</f>
        <v>3368658.5500000003</v>
      </c>
      <c r="S126" s="69">
        <f t="shared" ca="1" si="124"/>
        <v>-8.5059416704933583E-3</v>
      </c>
      <c r="V126" s="1">
        <f ca="1">SUMIFS(RepP!126:126,RepP!$6:$6,V$6)</f>
        <v>0</v>
      </c>
      <c r="W126" s="1">
        <f ca="1">SUMIFS(RepF!126:126,RepF!$6:$6,W$6)</f>
        <v>0</v>
      </c>
      <c r="X126" s="60">
        <f t="shared" ca="1" si="125"/>
        <v>0</v>
      </c>
      <c r="Y126" s="46">
        <f ca="1">SUMIFS(RepP!126:126,RepP!$6:$6,Y$6)</f>
        <v>256680</v>
      </c>
      <c r="Z126" s="1">
        <f ca="1">SUMIFS(RepF!126:126,RepF!$6:$6,Z$6)</f>
        <v>0</v>
      </c>
      <c r="AA126" s="60">
        <f t="shared" ca="1" si="126"/>
        <v>-1</v>
      </c>
      <c r="AB126" s="1">
        <f ca="1">SUMIFS(RepP!126:126,RepP!$6:$6,AB$6)</f>
        <v>314314</v>
      </c>
      <c r="AC126" s="1">
        <f ca="1">SUMIFS(RepF!126:126,RepF!$6:$6,AC$6)</f>
        <v>270630</v>
      </c>
      <c r="AD126" s="60">
        <f t="shared" ca="1" si="127"/>
        <v>-0.13898203707120904</v>
      </c>
      <c r="AE126" s="1">
        <f ca="1">SUMIFS(RepP!126:126,RepP!$6:$6,AE$6)</f>
        <v>0</v>
      </c>
      <c r="AF126" s="1">
        <f ca="1">SUMIFS(RepF!126:126,RepF!$6:$6,AF$6)</f>
        <v>324676</v>
      </c>
      <c r="AG126" s="60">
        <f t="shared" ca="1" si="128"/>
        <v>0</v>
      </c>
      <c r="AH126" s="1">
        <f ca="1">SUMIFS(RepP!126:126,RepP!$6:$6,AH$6)</f>
        <v>0</v>
      </c>
      <c r="AI126" s="1">
        <f ca="1">SUMIFS(RepF!126:126,RepF!$6:$6,AI$6)</f>
        <v>0</v>
      </c>
      <c r="AJ126" s="60">
        <f t="shared" ca="1" si="129"/>
        <v>0</v>
      </c>
      <c r="AK126" s="1">
        <f ca="1">SUMIFS(RepP!126:126,RepP!$6:$6,AK$6)</f>
        <v>0</v>
      </c>
      <c r="AL126" s="1">
        <f ca="1">SUMIFS(RepF!126:126,RepF!$6:$6,AL$6)</f>
        <v>0</v>
      </c>
      <c r="AM126" s="60">
        <f t="shared" ca="1" si="130"/>
        <v>0</v>
      </c>
      <c r="AN126" s="1">
        <f ca="1">SUMIFS(RepP!126:126,RepP!$6:$6,AN$6)</f>
        <v>0</v>
      </c>
      <c r="AO126" s="1">
        <f ca="1">SUMIFS(RepF!126:126,RepF!$6:$6,AO$6)</f>
        <v>0</v>
      </c>
      <c r="AP126" s="60">
        <f t="shared" ca="1" si="131"/>
        <v>0</v>
      </c>
      <c r="AQ126" s="1">
        <f ca="1">SUMIFS(RepP!126:126,RepP!$6:$6,AQ$6)</f>
        <v>99277.48</v>
      </c>
      <c r="AR126" s="1">
        <f ca="1">SUMIFS(RepF!126:126,RepF!$6:$6,AR$6)</f>
        <v>0</v>
      </c>
      <c r="AS126" s="60">
        <f t="shared" ca="1" si="132"/>
        <v>-1</v>
      </c>
      <c r="AT126" s="1">
        <f ca="1">SUMIFS(RepP!126:126,RepP!$6:$6,AT$6)</f>
        <v>817923.09999999986</v>
      </c>
      <c r="AU126" s="1">
        <f ca="1">SUMIFS(RepF!126:126,RepF!$6:$6,AU$6)</f>
        <v>442409.89</v>
      </c>
      <c r="AV126" s="60">
        <f t="shared" ca="1" si="133"/>
        <v>-0.45910576434386058</v>
      </c>
      <c r="AW126" s="1">
        <f ca="1">SUMIFS(RepP!126:126,RepP!$6:$6,AW$6)</f>
        <v>209971.19</v>
      </c>
      <c r="AX126" s="1">
        <f ca="1">SUMIFS(RepF!126:126,RepF!$6:$6,AX$6)</f>
        <v>685925</v>
      </c>
      <c r="AY126" s="60">
        <f t="shared" ca="1" si="134"/>
        <v>2.266757691852868</v>
      </c>
      <c r="AZ126" s="1">
        <f ca="1">SUMIFS(RepP!126:126,RepP!$6:$6,AZ$6)</f>
        <v>116849.73999999999</v>
      </c>
      <c r="BA126" s="1">
        <f ca="1">SUMIFS(RepF!126:126,RepF!$6:$6,BA$6)</f>
        <v>51317.7</v>
      </c>
      <c r="BB126" s="60">
        <f t="shared" ca="1" si="135"/>
        <v>-0.56082315630312907</v>
      </c>
      <c r="BC126" s="1">
        <f ca="1">SUMIFS(RepP!126:126,RepP!$6:$6,BC$6)</f>
        <v>588260</v>
      </c>
      <c r="BD126" s="1">
        <f ca="1">SUMIFS(RepF!126:126,RepF!$6:$6,BD$6)</f>
        <v>128197.13</v>
      </c>
      <c r="BE126" s="60">
        <f t="shared" ca="1" si="136"/>
        <v>-0.7820740318906606</v>
      </c>
      <c r="BF126" s="1">
        <f ca="1">SUMIFS(RepP!126:126,RepP!$6:$6,BF$6)</f>
        <v>994282.47</v>
      </c>
      <c r="BG126" s="1">
        <f ca="1">SUMIFS(RepF!126:126,RepF!$6:$6,BG$6)</f>
        <v>859492.5</v>
      </c>
      <c r="BH126" s="60">
        <f t="shared" ca="1" si="137"/>
        <v>-0.13556506733946538</v>
      </c>
      <c r="BI126" s="1">
        <f ca="1">SUMIFS(RepP!126:126,RepP!$6:$6,BI$6)</f>
        <v>0</v>
      </c>
      <c r="BJ126" s="1">
        <f ca="1">SUMIFS(RepF!126:126,RepF!$6:$6,BJ$6)</f>
        <v>606010.32999999996</v>
      </c>
      <c r="BK126" s="60">
        <f t="shared" ca="1" si="138"/>
        <v>0</v>
      </c>
      <c r="BL126" s="1">
        <f ca="1">SUMIFS(RepP!126:126,RepP!$6:$6,BL$6)</f>
        <v>0</v>
      </c>
      <c r="BM126" s="1">
        <f ca="1">SUMIFS(RepF!126:126,RepF!$6:$6,BM$6)</f>
        <v>0</v>
      </c>
      <c r="BN126" s="60">
        <f t="shared" ca="1" si="139"/>
        <v>0</v>
      </c>
      <c r="BO126" s="1">
        <f ca="1">SUMIFS(RepP!126:126,RepP!$6:$6,BO$6)</f>
        <v>0</v>
      </c>
      <c r="BP126" s="1">
        <f ca="1">SUMIFS(RepF!126:126,RepF!$6:$6,BP$6)</f>
        <v>0</v>
      </c>
      <c r="BQ126" s="60">
        <f t="shared" ca="1" si="140"/>
        <v>0</v>
      </c>
      <c r="BR126" s="1">
        <f ca="1">SUMIFS(RepP!126:126,RepP!$6:$6,BR$6)</f>
        <v>0</v>
      </c>
      <c r="BS126" s="1">
        <f ca="1">SUMIFS(RepF!126:126,RepF!$6:$6,BS$6)</f>
        <v>0</v>
      </c>
      <c r="BT126" s="60">
        <f t="shared" ca="1" si="141"/>
        <v>0</v>
      </c>
      <c r="BU126" s="1">
        <f ca="1">SUMIFS(RepP!126:126,RepP!$6:$6,BU$6)</f>
        <v>0</v>
      </c>
      <c r="BV126" s="1">
        <f ca="1">SUMIFS(RepF!126:126,RepF!$6:$6,BV$6)</f>
        <v>0</v>
      </c>
      <c r="BW126" s="60">
        <f t="shared" ca="1" si="142"/>
        <v>0</v>
      </c>
      <c r="BX126" s="1">
        <f ca="1">SUMIFS(RepP!126:126,RepP!$6:$6,BX$6)</f>
        <v>0</v>
      </c>
      <c r="BY126" s="1">
        <f ca="1">SUMIFS(RepF!126:126,RepF!$6:$6,BY$6)</f>
        <v>0</v>
      </c>
      <c r="BZ126" s="60">
        <f t="shared" ca="1" si="143"/>
        <v>0</v>
      </c>
    </row>
    <row r="127" spans="2:78" x14ac:dyDescent="0.25">
      <c r="B127" s="1" t="str">
        <f>Items!G22</f>
        <v>BS(+)</v>
      </c>
      <c r="C127" s="1" t="str">
        <f>Items!H22</f>
        <v>M</v>
      </c>
      <c r="I127" s="22" t="str">
        <f>Items!E22</f>
        <v>Начисление себестоимости</v>
      </c>
      <c r="J127" s="1" t="str">
        <f>Items!F22</f>
        <v>Монтаж Коробки</v>
      </c>
      <c r="Q127" s="1">
        <f ca="1">SUMIFS(RepP!127:127,RepP!$6:$6,Q$6)</f>
        <v>3144157.55</v>
      </c>
      <c r="R127" s="1">
        <f ca="1">SUMIFS(RepF!127:127,RepF!$6:$6,R$6)</f>
        <v>3386956.55</v>
      </c>
      <c r="S127" s="69">
        <f t="shared" ca="1" si="124"/>
        <v>7.7222275327774217E-2</v>
      </c>
      <c r="V127" s="1">
        <f ca="1">SUMIFS(RepP!127:127,RepP!$6:$6,V$6)</f>
        <v>0</v>
      </c>
      <c r="W127" s="1">
        <f ca="1">SUMIFS(RepF!127:127,RepF!$6:$6,W$6)</f>
        <v>0</v>
      </c>
      <c r="X127" s="60">
        <f t="shared" ca="1" si="125"/>
        <v>0</v>
      </c>
      <c r="Y127" s="46">
        <f ca="1">SUMIFS(RepP!127:127,RepP!$6:$6,Y$6)</f>
        <v>0</v>
      </c>
      <c r="Z127" s="1">
        <f ca="1">SUMIFS(RepF!127:127,RepF!$6:$6,Z$6)</f>
        <v>0</v>
      </c>
      <c r="AA127" s="60">
        <f t="shared" ca="1" si="126"/>
        <v>0</v>
      </c>
      <c r="AB127" s="1">
        <f ca="1">SUMIFS(RepP!127:127,RepP!$6:$6,AB$6)</f>
        <v>23940</v>
      </c>
      <c r="AC127" s="1">
        <f ca="1">SUMIFS(RepF!127:127,RepF!$6:$6,AC$6)</f>
        <v>0</v>
      </c>
      <c r="AD127" s="60">
        <f t="shared" ca="1" si="127"/>
        <v>-1</v>
      </c>
      <c r="AE127" s="1">
        <f ca="1">SUMIFS(RepP!127:127,RepP!$6:$6,AE$6)</f>
        <v>248274</v>
      </c>
      <c r="AF127" s="1">
        <f ca="1">SUMIFS(RepF!127:127,RepF!$6:$6,AF$6)</f>
        <v>167878</v>
      </c>
      <c r="AG127" s="60">
        <f t="shared" ca="1" si="128"/>
        <v>-0.32381965086960374</v>
      </c>
      <c r="AH127" s="1">
        <f ca="1">SUMIFS(RepP!127:127,RepP!$6:$6,AH$6)</f>
        <v>166240</v>
      </c>
      <c r="AI127" s="1">
        <f ca="1">SUMIFS(RepF!127:127,RepF!$6:$6,AI$6)</f>
        <v>168610</v>
      </c>
      <c r="AJ127" s="60">
        <f t="shared" ca="1" si="129"/>
        <v>1.4256496631376323E-2</v>
      </c>
      <c r="AK127" s="1">
        <f ca="1">SUMIFS(RepP!127:127,RepP!$6:$6,AK$6)</f>
        <v>446397.3</v>
      </c>
      <c r="AL127" s="1">
        <f ca="1">SUMIFS(RepF!127:127,RepF!$6:$6,AL$6)</f>
        <v>361641</v>
      </c>
      <c r="AM127" s="60">
        <f t="shared" ca="1" si="130"/>
        <v>-0.18986741183246403</v>
      </c>
      <c r="AN127" s="1">
        <f ca="1">SUMIFS(RepP!127:127,RepP!$6:$6,AN$6)</f>
        <v>342513.75</v>
      </c>
      <c r="AO127" s="1">
        <f ca="1">SUMIFS(RepF!127:127,RepF!$6:$6,AO$6)</f>
        <v>557112.05000000005</v>
      </c>
      <c r="AP127" s="60">
        <f t="shared" ca="1" si="131"/>
        <v>0.62653922652740235</v>
      </c>
      <c r="AQ127" s="1">
        <f ca="1">SUMIFS(RepP!127:127,RepP!$6:$6,AQ$6)</f>
        <v>0</v>
      </c>
      <c r="AR127" s="1">
        <f ca="1">SUMIFS(RepF!127:127,RepF!$6:$6,AR$6)</f>
        <v>0</v>
      </c>
      <c r="AS127" s="60">
        <f t="shared" ca="1" si="132"/>
        <v>0</v>
      </c>
      <c r="AT127" s="1">
        <f ca="1">SUMIFS(RepP!127:127,RepP!$6:$6,AT$6)</f>
        <v>0</v>
      </c>
      <c r="AU127" s="1">
        <f ca="1">SUMIFS(RepF!127:127,RepF!$6:$6,AU$6)</f>
        <v>0</v>
      </c>
      <c r="AV127" s="60">
        <f t="shared" ca="1" si="133"/>
        <v>0</v>
      </c>
      <c r="AW127" s="1">
        <f ca="1">SUMIFS(RepP!127:127,RepP!$6:$6,AW$6)</f>
        <v>309240.5</v>
      </c>
      <c r="AX127" s="1">
        <f ca="1">SUMIFS(RepF!127:127,RepF!$6:$6,AX$6)</f>
        <v>103353.5</v>
      </c>
      <c r="AY127" s="60">
        <f t="shared" ca="1" si="134"/>
        <v>-0.66578278071597996</v>
      </c>
      <c r="AZ127" s="1">
        <f ca="1">SUMIFS(RepP!127:127,RepP!$6:$6,AZ$6)</f>
        <v>960002</v>
      </c>
      <c r="BA127" s="1">
        <f ca="1">SUMIFS(RepF!127:127,RepF!$6:$6,BA$6)</f>
        <v>498249.5</v>
      </c>
      <c r="BB127" s="60">
        <f t="shared" ca="1" si="135"/>
        <v>-0.48099118543503033</v>
      </c>
      <c r="BC127" s="1">
        <f ca="1">SUMIFS(RepP!127:127,RepP!$6:$6,BC$6)</f>
        <v>434450</v>
      </c>
      <c r="BD127" s="1">
        <f ca="1">SUMIFS(RepF!127:127,RepF!$6:$6,BD$6)</f>
        <v>1214312.5</v>
      </c>
      <c r="BE127" s="60">
        <f t="shared" ca="1" si="136"/>
        <v>1.7950569685809645</v>
      </c>
      <c r="BF127" s="1">
        <f ca="1">SUMIFS(RepP!127:127,RepP!$6:$6,BF$6)</f>
        <v>88800</v>
      </c>
      <c r="BG127" s="1">
        <f ca="1">SUMIFS(RepF!127:127,RepF!$6:$6,BG$6)</f>
        <v>83300</v>
      </c>
      <c r="BH127" s="60">
        <f t="shared" ca="1" si="137"/>
        <v>-6.1936936936936936E-2</v>
      </c>
      <c r="BI127" s="1">
        <f ca="1">SUMIFS(RepP!127:127,RepP!$6:$6,BI$6)</f>
        <v>124299.99999999999</v>
      </c>
      <c r="BJ127" s="1">
        <f ca="1">SUMIFS(RepF!127:127,RepF!$6:$6,BJ$6)</f>
        <v>232500</v>
      </c>
      <c r="BK127" s="60">
        <f t="shared" ca="1" si="138"/>
        <v>0.8704746580852778</v>
      </c>
      <c r="BL127" s="1">
        <f ca="1">SUMIFS(RepP!127:127,RepP!$6:$6,BL$6)</f>
        <v>0</v>
      </c>
      <c r="BM127" s="1">
        <f ca="1">SUMIFS(RepF!127:127,RepF!$6:$6,BM$6)</f>
        <v>0</v>
      </c>
      <c r="BN127" s="60">
        <f t="shared" ca="1" si="139"/>
        <v>0</v>
      </c>
      <c r="BO127" s="1">
        <f ca="1">SUMIFS(RepP!127:127,RepP!$6:$6,BO$6)</f>
        <v>0</v>
      </c>
      <c r="BP127" s="1">
        <f ca="1">SUMIFS(RepF!127:127,RepF!$6:$6,BP$6)</f>
        <v>0</v>
      </c>
      <c r="BQ127" s="60">
        <f t="shared" ca="1" si="140"/>
        <v>0</v>
      </c>
      <c r="BR127" s="1">
        <f ca="1">SUMIFS(RepP!127:127,RepP!$6:$6,BR$6)</f>
        <v>0</v>
      </c>
      <c r="BS127" s="1">
        <f ca="1">SUMIFS(RepF!127:127,RepF!$6:$6,BS$6)</f>
        <v>0</v>
      </c>
      <c r="BT127" s="60">
        <f t="shared" ca="1" si="141"/>
        <v>0</v>
      </c>
      <c r="BU127" s="1">
        <f ca="1">SUMIFS(RepP!127:127,RepP!$6:$6,BU$6)</f>
        <v>0</v>
      </c>
      <c r="BV127" s="1">
        <f ca="1">SUMIFS(RepF!127:127,RepF!$6:$6,BV$6)</f>
        <v>0</v>
      </c>
      <c r="BW127" s="60">
        <f t="shared" ca="1" si="142"/>
        <v>0</v>
      </c>
      <c r="BX127" s="1">
        <f ca="1">SUMIFS(RepP!127:127,RepP!$6:$6,BX$6)</f>
        <v>0</v>
      </c>
      <c r="BY127" s="1">
        <f ca="1">SUMIFS(RepF!127:127,RepF!$6:$6,BY$6)</f>
        <v>0</v>
      </c>
      <c r="BZ127" s="60">
        <f t="shared" ca="1" si="143"/>
        <v>0</v>
      </c>
    </row>
    <row r="128" spans="2:78" x14ac:dyDescent="0.25">
      <c r="B128" s="1" t="str">
        <f>Items!G23</f>
        <v>BS(+)</v>
      </c>
      <c r="C128" s="1" t="str">
        <f>Items!H23</f>
        <v>M</v>
      </c>
      <c r="I128" s="22" t="str">
        <f>Items!E23</f>
        <v>Начисление себестоимости</v>
      </c>
      <c r="J128" s="1" t="str">
        <f>Items!F23</f>
        <v>Монтаж кровли</v>
      </c>
      <c r="Q128" s="1">
        <f ca="1">SUMIFS(RepP!128:128,RepP!$6:$6,Q$6)</f>
        <v>2030745.9800000002</v>
      </c>
      <c r="R128" s="1">
        <f ca="1">SUMIFS(RepF!128:128,RepF!$6:$6,R$6)</f>
        <v>2102552.4699999997</v>
      </c>
      <c r="S128" s="69">
        <f t="shared" ca="1" si="124"/>
        <v>3.5359661280727747E-2</v>
      </c>
      <c r="V128" s="1">
        <f ca="1">SUMIFS(RepP!128:128,RepP!$6:$6,V$6)</f>
        <v>0</v>
      </c>
      <c r="W128" s="1">
        <f ca="1">SUMIFS(RepF!128:128,RepF!$6:$6,W$6)</f>
        <v>0</v>
      </c>
      <c r="X128" s="60">
        <f t="shared" ca="1" si="125"/>
        <v>0</v>
      </c>
      <c r="Y128" s="46">
        <f ca="1">SUMIFS(RepP!128:128,RepP!$6:$6,Y$6)</f>
        <v>0</v>
      </c>
      <c r="Z128" s="1">
        <f ca="1">SUMIFS(RepF!128:128,RepF!$6:$6,Z$6)</f>
        <v>0</v>
      </c>
      <c r="AA128" s="60">
        <f t="shared" ca="1" si="126"/>
        <v>0</v>
      </c>
      <c r="AB128" s="1">
        <f ca="1">SUMIFS(RepP!128:128,RepP!$6:$6,AB$6)</f>
        <v>0</v>
      </c>
      <c r="AC128" s="1">
        <f ca="1">SUMIFS(RepF!128:128,RepF!$6:$6,AC$6)</f>
        <v>0</v>
      </c>
      <c r="AD128" s="60">
        <f t="shared" ca="1" si="127"/>
        <v>0</v>
      </c>
      <c r="AE128" s="1">
        <f ca="1">SUMIFS(RepP!128:128,RepP!$6:$6,AE$6)</f>
        <v>0</v>
      </c>
      <c r="AF128" s="1">
        <f ca="1">SUMIFS(RepF!128:128,RepF!$6:$6,AF$6)</f>
        <v>0</v>
      </c>
      <c r="AG128" s="60">
        <f t="shared" ca="1" si="128"/>
        <v>0</v>
      </c>
      <c r="AH128" s="1">
        <f ca="1">SUMIFS(RepP!128:128,RepP!$6:$6,AH$6)</f>
        <v>17434</v>
      </c>
      <c r="AI128" s="1">
        <f ca="1">SUMIFS(RepF!128:128,RepF!$6:$6,AI$6)</f>
        <v>0</v>
      </c>
      <c r="AJ128" s="60">
        <f t="shared" ca="1" si="129"/>
        <v>-1</v>
      </c>
      <c r="AK128" s="1">
        <f ca="1">SUMIFS(RepP!128:128,RepP!$6:$6,AK$6)</f>
        <v>169720.6</v>
      </c>
      <c r="AL128" s="1">
        <f ca="1">SUMIFS(RepF!128:128,RepF!$6:$6,AL$6)</f>
        <v>117565.6</v>
      </c>
      <c r="AM128" s="60">
        <f t="shared" ca="1" si="130"/>
        <v>-0.30729917287589131</v>
      </c>
      <c r="AN128" s="1">
        <f ca="1">SUMIFS(RepP!128:128,RepP!$6:$6,AN$6)</f>
        <v>319447.60000000003</v>
      </c>
      <c r="AO128" s="1">
        <f ca="1">SUMIFS(RepF!128:128,RepF!$6:$6,AO$6)</f>
        <v>165904.29999999999</v>
      </c>
      <c r="AP128" s="60">
        <f t="shared" ca="1" si="131"/>
        <v>-0.48065253894535453</v>
      </c>
      <c r="AQ128" s="1">
        <f ca="1">SUMIFS(RepP!128:128,RepP!$6:$6,AQ$6)</f>
        <v>391349</v>
      </c>
      <c r="AR128" s="1">
        <f ca="1">SUMIFS(RepF!128:128,RepF!$6:$6,AR$6)</f>
        <v>316919.55</v>
      </c>
      <c r="AS128" s="60">
        <f t="shared" ca="1" si="132"/>
        <v>-0.1901868920068788</v>
      </c>
      <c r="AT128" s="1">
        <f ca="1">SUMIFS(RepP!128:128,RepP!$6:$6,AT$6)</f>
        <v>0</v>
      </c>
      <c r="AU128" s="1">
        <f ca="1">SUMIFS(RepF!128:128,RepF!$6:$6,AU$6)</f>
        <v>338805.5</v>
      </c>
      <c r="AV128" s="60">
        <f t="shared" ca="1" si="133"/>
        <v>0</v>
      </c>
      <c r="AW128" s="1">
        <f ca="1">SUMIFS(RepP!128:128,RepP!$6:$6,AW$6)</f>
        <v>0</v>
      </c>
      <c r="AX128" s="1">
        <f ca="1">SUMIFS(RepF!128:128,RepF!$6:$6,AX$6)</f>
        <v>0</v>
      </c>
      <c r="AY128" s="60">
        <f t="shared" ca="1" si="134"/>
        <v>0</v>
      </c>
      <c r="AZ128" s="1">
        <f ca="1">SUMIFS(RepP!128:128,RepP!$6:$6,AZ$6)</f>
        <v>17628</v>
      </c>
      <c r="BA128" s="1">
        <f ca="1">SUMIFS(RepF!128:128,RepF!$6:$6,BA$6)</f>
        <v>0</v>
      </c>
      <c r="BB128" s="60">
        <f t="shared" ca="1" si="135"/>
        <v>-1</v>
      </c>
      <c r="BC128" s="1">
        <f ca="1">SUMIFS(RepP!128:128,RepP!$6:$6,BC$6)</f>
        <v>407998.5</v>
      </c>
      <c r="BD128" s="1">
        <f ca="1">SUMIFS(RepF!128:128,RepF!$6:$6,BD$6)</f>
        <v>229994.5</v>
      </c>
      <c r="BE128" s="60">
        <f t="shared" ca="1" si="136"/>
        <v>-0.43628591771783476</v>
      </c>
      <c r="BF128" s="1">
        <f ca="1">SUMIFS(RepP!128:128,RepP!$6:$6,BF$6)</f>
        <v>600275.78</v>
      </c>
      <c r="BG128" s="1">
        <f ca="1">SUMIFS(RepF!128:128,RepF!$6:$6,BG$6)</f>
        <v>392385.5</v>
      </c>
      <c r="BH128" s="60">
        <f t="shared" ca="1" si="137"/>
        <v>-0.34632461766156886</v>
      </c>
      <c r="BI128" s="1">
        <f ca="1">SUMIFS(RepP!128:128,RepP!$6:$6,BI$6)</f>
        <v>106892.5</v>
      </c>
      <c r="BJ128" s="1">
        <f ca="1">SUMIFS(RepF!128:128,RepF!$6:$6,BJ$6)</f>
        <v>540977.52</v>
      </c>
      <c r="BK128" s="60">
        <f t="shared" ca="1" si="138"/>
        <v>4.0609492714643221</v>
      </c>
      <c r="BL128" s="1">
        <f ca="1">SUMIFS(RepP!128:128,RepP!$6:$6,BL$6)</f>
        <v>0</v>
      </c>
      <c r="BM128" s="1">
        <f ca="1">SUMIFS(RepF!128:128,RepF!$6:$6,BM$6)</f>
        <v>0</v>
      </c>
      <c r="BN128" s="60">
        <f t="shared" ca="1" si="139"/>
        <v>0</v>
      </c>
      <c r="BO128" s="1">
        <f ca="1">SUMIFS(RepP!128:128,RepP!$6:$6,BO$6)</f>
        <v>0</v>
      </c>
      <c r="BP128" s="1">
        <f ca="1">SUMIFS(RepF!128:128,RepF!$6:$6,BP$6)</f>
        <v>0</v>
      </c>
      <c r="BQ128" s="60">
        <f t="shared" ca="1" si="140"/>
        <v>0</v>
      </c>
      <c r="BR128" s="1">
        <f ca="1">SUMIFS(RepP!128:128,RepP!$6:$6,BR$6)</f>
        <v>0</v>
      </c>
      <c r="BS128" s="1">
        <f ca="1">SUMIFS(RepF!128:128,RepF!$6:$6,BS$6)</f>
        <v>0</v>
      </c>
      <c r="BT128" s="60">
        <f t="shared" ca="1" si="141"/>
        <v>0</v>
      </c>
      <c r="BU128" s="1">
        <f ca="1">SUMIFS(RepP!128:128,RepP!$6:$6,BU$6)</f>
        <v>0</v>
      </c>
      <c r="BV128" s="1">
        <f ca="1">SUMIFS(RepF!128:128,RepF!$6:$6,BV$6)</f>
        <v>0</v>
      </c>
      <c r="BW128" s="60">
        <f t="shared" ca="1" si="142"/>
        <v>0</v>
      </c>
      <c r="BX128" s="1">
        <f ca="1">SUMIFS(RepP!128:128,RepP!$6:$6,BX$6)</f>
        <v>0</v>
      </c>
      <c r="BY128" s="1">
        <f ca="1">SUMIFS(RepF!128:128,RepF!$6:$6,BY$6)</f>
        <v>0</v>
      </c>
      <c r="BZ128" s="60">
        <f t="shared" ca="1" si="143"/>
        <v>0</v>
      </c>
    </row>
    <row r="129" spans="2:78" x14ac:dyDescent="0.25">
      <c r="B129" s="1" t="str">
        <f>Items!G24</f>
        <v>BS(+)</v>
      </c>
      <c r="C129" s="1" t="str">
        <f>Items!H24</f>
        <v>M</v>
      </c>
      <c r="I129" s="22" t="str">
        <f>Items!E24</f>
        <v>Начисление себестоимости</v>
      </c>
      <c r="J129" s="1" t="str">
        <f>Items!F24</f>
        <v>Монтаж окон</v>
      </c>
      <c r="Q129" s="1">
        <f ca="1">SUMIFS(RepP!129:129,RepP!$6:$6,Q$6)</f>
        <v>91850</v>
      </c>
      <c r="R129" s="1">
        <f ca="1">SUMIFS(RepF!129:129,RepF!$6:$6,R$6)</f>
        <v>106550</v>
      </c>
      <c r="S129" s="69">
        <f t="shared" ca="1" si="124"/>
        <v>0.16004354926510614</v>
      </c>
      <c r="V129" s="1">
        <f ca="1">SUMIFS(RepP!129:129,RepP!$6:$6,V$6)</f>
        <v>0</v>
      </c>
      <c r="W129" s="1">
        <f ca="1">SUMIFS(RepF!129:129,RepF!$6:$6,W$6)</f>
        <v>0</v>
      </c>
      <c r="X129" s="60">
        <f t="shared" ca="1" si="125"/>
        <v>0</v>
      </c>
      <c r="Y129" s="46">
        <f ca="1">SUMIFS(RepP!129:129,RepP!$6:$6,Y$6)</f>
        <v>0</v>
      </c>
      <c r="Z129" s="1">
        <f ca="1">SUMIFS(RepF!129:129,RepF!$6:$6,Z$6)</f>
        <v>0</v>
      </c>
      <c r="AA129" s="60">
        <f t="shared" ca="1" si="126"/>
        <v>0</v>
      </c>
      <c r="AB129" s="1">
        <f ca="1">SUMIFS(RepP!129:129,RepP!$6:$6,AB$6)</f>
        <v>0</v>
      </c>
      <c r="AC129" s="1">
        <f ca="1">SUMIFS(RepF!129:129,RepF!$6:$6,AC$6)</f>
        <v>0</v>
      </c>
      <c r="AD129" s="60">
        <f t="shared" ca="1" si="127"/>
        <v>0</v>
      </c>
      <c r="AE129" s="1">
        <f ca="1">SUMIFS(RepP!129:129,RepP!$6:$6,AE$6)</f>
        <v>0</v>
      </c>
      <c r="AF129" s="1">
        <f ca="1">SUMIFS(RepF!129:129,RepF!$6:$6,AF$6)</f>
        <v>0</v>
      </c>
      <c r="AG129" s="60">
        <f t="shared" ca="1" si="128"/>
        <v>0</v>
      </c>
      <c r="AH129" s="1">
        <f ca="1">SUMIFS(RepP!129:129,RepP!$6:$6,AH$6)</f>
        <v>0</v>
      </c>
      <c r="AI129" s="1">
        <f ca="1">SUMIFS(RepF!129:129,RepF!$6:$6,AI$6)</f>
        <v>0</v>
      </c>
      <c r="AJ129" s="60">
        <f t="shared" ca="1" si="129"/>
        <v>0</v>
      </c>
      <c r="AK129" s="1">
        <f ca="1">SUMIFS(RepP!129:129,RepP!$6:$6,AK$6)</f>
        <v>0</v>
      </c>
      <c r="AL129" s="1">
        <f ca="1">SUMIFS(RepF!129:129,RepF!$6:$6,AL$6)</f>
        <v>0</v>
      </c>
      <c r="AM129" s="60">
        <f t="shared" ca="1" si="130"/>
        <v>0</v>
      </c>
      <c r="AN129" s="1">
        <f ca="1">SUMIFS(RepP!129:129,RepP!$6:$6,AN$6)</f>
        <v>46650</v>
      </c>
      <c r="AO129" s="1">
        <f ca="1">SUMIFS(RepF!129:129,RepF!$6:$6,AO$6)</f>
        <v>0</v>
      </c>
      <c r="AP129" s="60">
        <f t="shared" ca="1" si="131"/>
        <v>-1</v>
      </c>
      <c r="AQ129" s="1">
        <f ca="1">SUMIFS(RepP!129:129,RepP!$6:$6,AQ$6)</f>
        <v>0</v>
      </c>
      <c r="AR129" s="1">
        <f ca="1">SUMIFS(RepF!129:129,RepF!$6:$6,AR$6)</f>
        <v>50150</v>
      </c>
      <c r="AS129" s="60">
        <f t="shared" ca="1" si="132"/>
        <v>0</v>
      </c>
      <c r="AT129" s="1">
        <f ca="1">SUMIFS(RepP!129:129,RepP!$6:$6,AT$6)</f>
        <v>0</v>
      </c>
      <c r="AU129" s="1">
        <f ca="1">SUMIFS(RepF!129:129,RepF!$6:$6,AU$6)</f>
        <v>0</v>
      </c>
      <c r="AV129" s="60">
        <f t="shared" ca="1" si="133"/>
        <v>0</v>
      </c>
      <c r="AW129" s="1">
        <f ca="1">SUMIFS(RepP!129:129,RepP!$6:$6,AW$6)</f>
        <v>0</v>
      </c>
      <c r="AX129" s="1">
        <f ca="1">SUMIFS(RepF!129:129,RepF!$6:$6,AX$6)</f>
        <v>0</v>
      </c>
      <c r="AY129" s="60">
        <f t="shared" ca="1" si="134"/>
        <v>0</v>
      </c>
      <c r="AZ129" s="1">
        <f ca="1">SUMIFS(RepP!129:129,RepP!$6:$6,AZ$6)</f>
        <v>0</v>
      </c>
      <c r="BA129" s="1">
        <f ca="1">SUMIFS(RepF!129:129,RepF!$6:$6,BA$6)</f>
        <v>0</v>
      </c>
      <c r="BB129" s="60">
        <f t="shared" ca="1" si="135"/>
        <v>0</v>
      </c>
      <c r="BC129" s="1">
        <f ca="1">SUMIFS(RepP!129:129,RepP!$6:$6,BC$6)</f>
        <v>45199.999999999993</v>
      </c>
      <c r="BD129" s="1">
        <f ca="1">SUMIFS(RepF!129:129,RepF!$6:$6,BD$6)</f>
        <v>0</v>
      </c>
      <c r="BE129" s="60">
        <f t="shared" ca="1" si="136"/>
        <v>-1</v>
      </c>
      <c r="BF129" s="1">
        <f ca="1">SUMIFS(RepP!129:129,RepP!$6:$6,BF$6)</f>
        <v>0</v>
      </c>
      <c r="BG129" s="1">
        <f ca="1">SUMIFS(RepF!129:129,RepF!$6:$6,BG$6)</f>
        <v>56400</v>
      </c>
      <c r="BH129" s="60">
        <f t="shared" ca="1" si="137"/>
        <v>0</v>
      </c>
      <c r="BI129" s="1">
        <f ca="1">SUMIFS(RepP!129:129,RepP!$6:$6,BI$6)</f>
        <v>0</v>
      </c>
      <c r="BJ129" s="1">
        <f ca="1">SUMIFS(RepF!129:129,RepF!$6:$6,BJ$6)</f>
        <v>0</v>
      </c>
      <c r="BK129" s="60">
        <f t="shared" ca="1" si="138"/>
        <v>0</v>
      </c>
      <c r="BL129" s="1">
        <f ca="1">SUMIFS(RepP!129:129,RepP!$6:$6,BL$6)</f>
        <v>0</v>
      </c>
      <c r="BM129" s="1">
        <f ca="1">SUMIFS(RepF!129:129,RepF!$6:$6,BM$6)</f>
        <v>0</v>
      </c>
      <c r="BN129" s="60">
        <f t="shared" ca="1" si="139"/>
        <v>0</v>
      </c>
      <c r="BO129" s="1">
        <f ca="1">SUMIFS(RepP!129:129,RepP!$6:$6,BO$6)</f>
        <v>0</v>
      </c>
      <c r="BP129" s="1">
        <f ca="1">SUMIFS(RepF!129:129,RepF!$6:$6,BP$6)</f>
        <v>0</v>
      </c>
      <c r="BQ129" s="60">
        <f t="shared" ca="1" si="140"/>
        <v>0</v>
      </c>
      <c r="BR129" s="1">
        <f ca="1">SUMIFS(RepP!129:129,RepP!$6:$6,BR$6)</f>
        <v>0</v>
      </c>
      <c r="BS129" s="1">
        <f ca="1">SUMIFS(RepF!129:129,RepF!$6:$6,BS$6)</f>
        <v>0</v>
      </c>
      <c r="BT129" s="60">
        <f t="shared" ca="1" si="141"/>
        <v>0</v>
      </c>
      <c r="BU129" s="1">
        <f ca="1">SUMIFS(RepP!129:129,RepP!$6:$6,BU$6)</f>
        <v>0</v>
      </c>
      <c r="BV129" s="1">
        <f ca="1">SUMIFS(RepF!129:129,RepF!$6:$6,BV$6)</f>
        <v>0</v>
      </c>
      <c r="BW129" s="60">
        <f t="shared" ca="1" si="142"/>
        <v>0</v>
      </c>
      <c r="BX129" s="1">
        <f ca="1">SUMIFS(RepP!129:129,RepP!$6:$6,BX$6)</f>
        <v>0</v>
      </c>
      <c r="BY129" s="1">
        <f ca="1">SUMIFS(RepF!129:129,RepF!$6:$6,BY$6)</f>
        <v>0</v>
      </c>
      <c r="BZ129" s="60">
        <f t="shared" ca="1" si="143"/>
        <v>0</v>
      </c>
    </row>
    <row r="130" spans="2:78" x14ac:dyDescent="0.25">
      <c r="B130" s="1" t="str">
        <f>Items!G25</f>
        <v>BS(+)</v>
      </c>
      <c r="C130" s="1" t="str">
        <f>Items!H25</f>
        <v>M</v>
      </c>
      <c r="I130" s="22" t="str">
        <f>Items!E25</f>
        <v>Начисление себестоимости</v>
      </c>
      <c r="J130" s="1" t="str">
        <f>Items!F25</f>
        <v>Монтаж Фасада</v>
      </c>
      <c r="Q130" s="1">
        <f ca="1">SUMIFS(RepP!130:130,RepP!$6:$6,Q$6)</f>
        <v>1573886.68</v>
      </c>
      <c r="R130" s="1">
        <f ca="1">SUMIFS(RepF!130:130,RepF!$6:$6,R$6)</f>
        <v>1466698.74</v>
      </c>
      <c r="S130" s="69">
        <f t="shared" ca="1" si="124"/>
        <v>-6.8103975567033806E-2</v>
      </c>
      <c r="V130" s="1">
        <f ca="1">SUMIFS(RepP!130:130,RepP!$6:$6,V$6)</f>
        <v>0</v>
      </c>
      <c r="W130" s="1">
        <f ca="1">SUMIFS(RepF!130:130,RepF!$6:$6,W$6)</f>
        <v>0</v>
      </c>
      <c r="X130" s="60">
        <f t="shared" ca="1" si="125"/>
        <v>0</v>
      </c>
      <c r="Y130" s="46">
        <f ca="1">SUMIFS(RepP!130:130,RepP!$6:$6,Y$6)</f>
        <v>0</v>
      </c>
      <c r="Z130" s="1">
        <f ca="1">SUMIFS(RepF!130:130,RepF!$6:$6,Z$6)</f>
        <v>0</v>
      </c>
      <c r="AA130" s="60">
        <f t="shared" ca="1" si="126"/>
        <v>0</v>
      </c>
      <c r="AB130" s="1">
        <f ca="1">SUMIFS(RepP!130:130,RepP!$6:$6,AB$6)</f>
        <v>0</v>
      </c>
      <c r="AC130" s="1">
        <f ca="1">SUMIFS(RepF!130:130,RepF!$6:$6,AC$6)</f>
        <v>0</v>
      </c>
      <c r="AD130" s="60">
        <f t="shared" ca="1" si="127"/>
        <v>0</v>
      </c>
      <c r="AE130" s="1">
        <f ca="1">SUMIFS(RepP!130:130,RepP!$6:$6,AE$6)</f>
        <v>0</v>
      </c>
      <c r="AF130" s="1">
        <f ca="1">SUMIFS(RepF!130:130,RepF!$6:$6,AF$6)</f>
        <v>0</v>
      </c>
      <c r="AG130" s="60">
        <f t="shared" ca="1" si="128"/>
        <v>0</v>
      </c>
      <c r="AH130" s="1">
        <f ca="1">SUMIFS(RepP!130:130,RepP!$6:$6,AH$6)</f>
        <v>0</v>
      </c>
      <c r="AI130" s="1">
        <f ca="1">SUMIFS(RepF!130:130,RepF!$6:$6,AI$6)</f>
        <v>0</v>
      </c>
      <c r="AJ130" s="60">
        <f t="shared" ca="1" si="129"/>
        <v>0</v>
      </c>
      <c r="AK130" s="1">
        <f ca="1">SUMIFS(RepP!130:130,RepP!$6:$6,AK$6)</f>
        <v>0</v>
      </c>
      <c r="AL130" s="1">
        <f ca="1">SUMIFS(RepF!130:130,RepF!$6:$6,AL$6)</f>
        <v>0</v>
      </c>
      <c r="AM130" s="60">
        <f t="shared" ca="1" si="130"/>
        <v>0</v>
      </c>
      <c r="AN130" s="1">
        <f ca="1">SUMIFS(RepP!130:130,RepP!$6:$6,AN$6)</f>
        <v>394039.95</v>
      </c>
      <c r="AO130" s="1">
        <f ca="1">SUMIFS(RepF!130:130,RepF!$6:$6,AO$6)</f>
        <v>41350</v>
      </c>
      <c r="AP130" s="60">
        <f t="shared" ca="1" si="131"/>
        <v>-0.89506140176903382</v>
      </c>
      <c r="AQ130" s="1">
        <f ca="1">SUMIFS(RepP!130:130,RepP!$6:$6,AQ$6)</f>
        <v>435599.73</v>
      </c>
      <c r="AR130" s="1">
        <f ca="1">SUMIFS(RepF!130:130,RepF!$6:$6,AR$6)</f>
        <v>602910.80000000005</v>
      </c>
      <c r="AS130" s="60">
        <f t="shared" ca="1" si="132"/>
        <v>0.38409360354745875</v>
      </c>
      <c r="AT130" s="1">
        <f ca="1">SUMIFS(RepP!130:130,RepP!$6:$6,AT$6)</f>
        <v>114054</v>
      </c>
      <c r="AU130" s="1">
        <f ca="1">SUMIFS(RepF!130:130,RepF!$6:$6,AU$6)</f>
        <v>255232.94</v>
      </c>
      <c r="AV130" s="60">
        <f t="shared" ca="1" si="133"/>
        <v>1.2378254160310029</v>
      </c>
      <c r="AW130" s="1">
        <f ca="1">SUMIFS(RepP!130:130,RepP!$6:$6,AW$6)</f>
        <v>0</v>
      </c>
      <c r="AX130" s="1">
        <f ca="1">SUMIFS(RepF!130:130,RepF!$6:$6,AX$6)</f>
        <v>53072</v>
      </c>
      <c r="AY130" s="60">
        <f t="shared" ca="1" si="134"/>
        <v>0</v>
      </c>
      <c r="AZ130" s="1">
        <f ca="1">SUMIFS(RepP!130:130,RepP!$6:$6,AZ$6)</f>
        <v>0</v>
      </c>
      <c r="BA130" s="1">
        <f ca="1">SUMIFS(RepF!130:130,RepF!$6:$6,BA$6)</f>
        <v>0</v>
      </c>
      <c r="BB130" s="60">
        <f t="shared" ca="1" si="135"/>
        <v>0</v>
      </c>
      <c r="BC130" s="1">
        <f ca="1">SUMIFS(RepP!130:130,RepP!$6:$6,BC$6)</f>
        <v>0</v>
      </c>
      <c r="BD130" s="1">
        <f ca="1">SUMIFS(RepF!130:130,RepF!$6:$6,BD$6)</f>
        <v>0</v>
      </c>
      <c r="BE130" s="60">
        <f t="shared" ca="1" si="136"/>
        <v>0</v>
      </c>
      <c r="BF130" s="1">
        <f ca="1">SUMIFS(RepP!130:130,RepP!$6:$6,BF$6)</f>
        <v>630193</v>
      </c>
      <c r="BG130" s="1">
        <f ca="1">SUMIFS(RepF!130:130,RepF!$6:$6,BG$6)</f>
        <v>303056</v>
      </c>
      <c r="BH130" s="60">
        <f t="shared" ca="1" si="137"/>
        <v>-0.51910605163814894</v>
      </c>
      <c r="BI130" s="1">
        <f ca="1">SUMIFS(RepP!130:130,RepP!$6:$6,BI$6)</f>
        <v>0</v>
      </c>
      <c r="BJ130" s="1">
        <f ca="1">SUMIFS(RepF!130:130,RepF!$6:$6,BJ$6)</f>
        <v>211077</v>
      </c>
      <c r="BK130" s="60">
        <f t="shared" ca="1" si="138"/>
        <v>0</v>
      </c>
      <c r="BL130" s="1">
        <f ca="1">SUMIFS(RepP!130:130,RepP!$6:$6,BL$6)</f>
        <v>0</v>
      </c>
      <c r="BM130" s="1">
        <f ca="1">SUMIFS(RepF!130:130,RepF!$6:$6,BM$6)</f>
        <v>0</v>
      </c>
      <c r="BN130" s="60">
        <f t="shared" ca="1" si="139"/>
        <v>0</v>
      </c>
      <c r="BO130" s="1">
        <f ca="1">SUMIFS(RepP!130:130,RepP!$6:$6,BO$6)</f>
        <v>0</v>
      </c>
      <c r="BP130" s="1">
        <f ca="1">SUMIFS(RepF!130:130,RepF!$6:$6,BP$6)</f>
        <v>0</v>
      </c>
      <c r="BQ130" s="60">
        <f t="shared" ca="1" si="140"/>
        <v>0</v>
      </c>
      <c r="BR130" s="1">
        <f ca="1">SUMIFS(RepP!130:130,RepP!$6:$6,BR$6)</f>
        <v>0</v>
      </c>
      <c r="BS130" s="1">
        <f ca="1">SUMIFS(RepF!130:130,RepF!$6:$6,BS$6)</f>
        <v>0</v>
      </c>
      <c r="BT130" s="60">
        <f t="shared" ca="1" si="141"/>
        <v>0</v>
      </c>
      <c r="BU130" s="1">
        <f ca="1">SUMIFS(RepP!130:130,RepP!$6:$6,BU$6)</f>
        <v>0</v>
      </c>
      <c r="BV130" s="1">
        <f ca="1">SUMIFS(RepF!130:130,RepF!$6:$6,BV$6)</f>
        <v>0</v>
      </c>
      <c r="BW130" s="60">
        <f t="shared" ca="1" si="142"/>
        <v>0</v>
      </c>
      <c r="BX130" s="1">
        <f ca="1">SUMIFS(RepP!130:130,RepP!$6:$6,BX$6)</f>
        <v>0</v>
      </c>
      <c r="BY130" s="1">
        <f ca="1">SUMIFS(RepF!130:130,RepF!$6:$6,BY$6)</f>
        <v>0</v>
      </c>
      <c r="BZ130" s="60">
        <f t="shared" ca="1" si="143"/>
        <v>0</v>
      </c>
    </row>
    <row r="131" spans="2:78" x14ac:dyDescent="0.25">
      <c r="B131" s="1" t="str">
        <f>Items!G26</f>
        <v>BS(+)</v>
      </c>
      <c r="C131" s="1" t="str">
        <f>Items!H26</f>
        <v>M</v>
      </c>
      <c r="I131" s="22" t="str">
        <f>Items!E26</f>
        <v>Начисление себестоимости</v>
      </c>
      <c r="J131" s="1" t="str">
        <f>Items!F26</f>
        <v>Монтаж Благоустройства</v>
      </c>
      <c r="Q131" s="1">
        <f ca="1">SUMIFS(RepP!131:131,RepP!$6:$6,Q$6)</f>
        <v>310994</v>
      </c>
      <c r="R131" s="1">
        <f ca="1">SUMIFS(RepF!131:131,RepF!$6:$6,R$6)</f>
        <v>297156</v>
      </c>
      <c r="S131" s="69">
        <f t="shared" ca="1" si="124"/>
        <v>-4.4496035293285399E-2</v>
      </c>
      <c r="V131" s="1">
        <f ca="1">SUMIFS(RepP!131:131,RepP!$6:$6,V$6)</f>
        <v>0</v>
      </c>
      <c r="W131" s="1">
        <f ca="1">SUMIFS(RepF!131:131,RepF!$6:$6,W$6)</f>
        <v>0</v>
      </c>
      <c r="X131" s="60">
        <f t="shared" ca="1" si="125"/>
        <v>0</v>
      </c>
      <c r="Y131" s="46">
        <f ca="1">SUMIFS(RepP!131:131,RepP!$6:$6,Y$6)</f>
        <v>0</v>
      </c>
      <c r="Z131" s="1">
        <f ca="1">SUMIFS(RepF!131:131,RepF!$6:$6,Z$6)</f>
        <v>0</v>
      </c>
      <c r="AA131" s="60">
        <f t="shared" ca="1" si="126"/>
        <v>0</v>
      </c>
      <c r="AB131" s="1">
        <f ca="1">SUMIFS(RepP!131:131,RepP!$6:$6,AB$6)</f>
        <v>0</v>
      </c>
      <c r="AC131" s="1">
        <f ca="1">SUMIFS(RepF!131:131,RepF!$6:$6,AC$6)</f>
        <v>0</v>
      </c>
      <c r="AD131" s="60">
        <f t="shared" ca="1" si="127"/>
        <v>0</v>
      </c>
      <c r="AE131" s="1">
        <f ca="1">SUMIFS(RepP!131:131,RepP!$6:$6,AE$6)</f>
        <v>0</v>
      </c>
      <c r="AF131" s="1">
        <f ca="1">SUMIFS(RepF!131:131,RepF!$6:$6,AF$6)</f>
        <v>0</v>
      </c>
      <c r="AG131" s="60">
        <f t="shared" ca="1" si="128"/>
        <v>0</v>
      </c>
      <c r="AH131" s="1">
        <f ca="1">SUMIFS(RepP!131:131,RepP!$6:$6,AH$6)</f>
        <v>0</v>
      </c>
      <c r="AI131" s="1">
        <f ca="1">SUMIFS(RepF!131:131,RepF!$6:$6,AI$6)</f>
        <v>0</v>
      </c>
      <c r="AJ131" s="60">
        <f t="shared" ca="1" si="129"/>
        <v>0</v>
      </c>
      <c r="AK131" s="1">
        <f ca="1">SUMIFS(RepP!131:131,RepP!$6:$6,AK$6)</f>
        <v>0</v>
      </c>
      <c r="AL131" s="1">
        <f ca="1">SUMIFS(RepF!131:131,RepF!$6:$6,AL$6)</f>
        <v>0</v>
      </c>
      <c r="AM131" s="60">
        <f t="shared" ca="1" si="130"/>
        <v>0</v>
      </c>
      <c r="AN131" s="1">
        <f ca="1">SUMIFS(RepP!131:131,RepP!$6:$6,AN$6)</f>
        <v>0</v>
      </c>
      <c r="AO131" s="1">
        <f ca="1">SUMIFS(RepF!131:131,RepF!$6:$6,AO$6)</f>
        <v>0</v>
      </c>
      <c r="AP131" s="60">
        <f t="shared" ca="1" si="131"/>
        <v>0</v>
      </c>
      <c r="AQ131" s="1">
        <f ca="1">SUMIFS(RepP!131:131,RepP!$6:$6,AQ$6)</f>
        <v>0</v>
      </c>
      <c r="AR131" s="1">
        <f ca="1">SUMIFS(RepF!131:131,RepF!$6:$6,AR$6)</f>
        <v>0</v>
      </c>
      <c r="AS131" s="60">
        <f t="shared" ca="1" si="132"/>
        <v>0</v>
      </c>
      <c r="AT131" s="1">
        <f ca="1">SUMIFS(RepP!131:131,RepP!$6:$6,AT$6)</f>
        <v>0</v>
      </c>
      <c r="AU131" s="1">
        <f ca="1">SUMIFS(RepF!131:131,RepF!$6:$6,AU$6)</f>
        <v>0</v>
      </c>
      <c r="AV131" s="60">
        <f t="shared" ca="1" si="133"/>
        <v>0</v>
      </c>
      <c r="AW131" s="1">
        <f ca="1">SUMIFS(RepP!131:131,RepP!$6:$6,AW$6)</f>
        <v>0</v>
      </c>
      <c r="AX131" s="1">
        <f ca="1">SUMIFS(RepF!131:131,RepF!$6:$6,AX$6)</f>
        <v>0</v>
      </c>
      <c r="AY131" s="60">
        <f t="shared" ca="1" si="134"/>
        <v>0</v>
      </c>
      <c r="AZ131" s="1">
        <f ca="1">SUMIFS(RepP!131:131,RepP!$6:$6,AZ$6)</f>
        <v>26026</v>
      </c>
      <c r="BA131" s="1">
        <f ca="1">SUMIFS(RepF!131:131,RepF!$6:$6,BA$6)</f>
        <v>0</v>
      </c>
      <c r="BB131" s="60">
        <f t="shared" ca="1" si="135"/>
        <v>-1</v>
      </c>
      <c r="BC131" s="1">
        <f ca="1">SUMIFS(RepP!131:131,RepP!$6:$6,BC$6)</f>
        <v>0</v>
      </c>
      <c r="BD131" s="1">
        <f ca="1">SUMIFS(RepF!131:131,RepF!$6:$6,BD$6)</f>
        <v>17108</v>
      </c>
      <c r="BE131" s="60">
        <f t="shared" ca="1" si="136"/>
        <v>0</v>
      </c>
      <c r="BF131" s="1">
        <f ca="1">SUMIFS(RepP!131:131,RepP!$6:$6,BF$6)</f>
        <v>200328</v>
      </c>
      <c r="BG131" s="1">
        <f ca="1">SUMIFS(RepF!131:131,RepF!$6:$6,BG$6)</f>
        <v>0</v>
      </c>
      <c r="BH131" s="60">
        <f t="shared" ca="1" si="137"/>
        <v>-1</v>
      </c>
      <c r="BI131" s="1">
        <f ca="1">SUMIFS(RepP!131:131,RepP!$6:$6,BI$6)</f>
        <v>84640</v>
      </c>
      <c r="BJ131" s="1">
        <f ca="1">SUMIFS(RepF!131:131,RepF!$6:$6,BJ$6)</f>
        <v>280048</v>
      </c>
      <c r="BK131" s="60">
        <f t="shared" ca="1" si="138"/>
        <v>2.3086956521739133</v>
      </c>
      <c r="BL131" s="1">
        <f ca="1">SUMIFS(RepP!131:131,RepP!$6:$6,BL$6)</f>
        <v>0</v>
      </c>
      <c r="BM131" s="1">
        <f ca="1">SUMIFS(RepF!131:131,RepF!$6:$6,BM$6)</f>
        <v>0</v>
      </c>
      <c r="BN131" s="60">
        <f t="shared" ca="1" si="139"/>
        <v>0</v>
      </c>
      <c r="BO131" s="1">
        <f ca="1">SUMIFS(RepP!131:131,RepP!$6:$6,BO$6)</f>
        <v>0</v>
      </c>
      <c r="BP131" s="1">
        <f ca="1">SUMIFS(RepF!131:131,RepF!$6:$6,BP$6)</f>
        <v>0</v>
      </c>
      <c r="BQ131" s="60">
        <f t="shared" ca="1" si="140"/>
        <v>0</v>
      </c>
      <c r="BR131" s="1">
        <f ca="1">SUMIFS(RepP!131:131,RepP!$6:$6,BR$6)</f>
        <v>0</v>
      </c>
      <c r="BS131" s="1">
        <f ca="1">SUMIFS(RepF!131:131,RepF!$6:$6,BS$6)</f>
        <v>0</v>
      </c>
      <c r="BT131" s="60">
        <f t="shared" ca="1" si="141"/>
        <v>0</v>
      </c>
      <c r="BU131" s="1">
        <f ca="1">SUMIFS(RepP!131:131,RepP!$6:$6,BU$6)</f>
        <v>0</v>
      </c>
      <c r="BV131" s="1">
        <f ca="1">SUMIFS(RepF!131:131,RepF!$6:$6,BV$6)</f>
        <v>0</v>
      </c>
      <c r="BW131" s="60">
        <f t="shared" ca="1" si="142"/>
        <v>0</v>
      </c>
      <c r="BX131" s="1">
        <f ca="1">SUMIFS(RepP!131:131,RepP!$6:$6,BX$6)</f>
        <v>0</v>
      </c>
      <c r="BY131" s="1">
        <f ca="1">SUMIFS(RepF!131:131,RepF!$6:$6,BY$6)</f>
        <v>0</v>
      </c>
      <c r="BZ131" s="60">
        <f t="shared" ca="1" si="143"/>
        <v>0</v>
      </c>
    </row>
    <row r="132" spans="2:78" x14ac:dyDescent="0.25">
      <c r="B132" s="1" t="str">
        <f>Items!G27</f>
        <v>BS(+)</v>
      </c>
      <c r="C132" s="1" t="str">
        <f>Items!H27</f>
        <v>M</v>
      </c>
      <c r="I132" s="22" t="str">
        <f>Items!E27</f>
        <v>Начисление себестоимости</v>
      </c>
      <c r="J132" s="1" t="str">
        <f>Items!F27</f>
        <v>Спец техника</v>
      </c>
      <c r="Q132" s="1">
        <f ca="1">SUMIFS(RepP!132:132,RepP!$6:$6,Q$6)</f>
        <v>1022760.5199999999</v>
      </c>
      <c r="R132" s="1">
        <f ca="1">SUMIFS(RepF!132:132,RepF!$6:$6,R$6)</f>
        <v>1014329.03</v>
      </c>
      <c r="S132" s="69">
        <f t="shared" ca="1" si="124"/>
        <v>-8.2438555606349322E-3</v>
      </c>
      <c r="V132" s="1">
        <f ca="1">SUMIFS(RepP!132:132,RepP!$6:$6,V$6)</f>
        <v>0</v>
      </c>
      <c r="W132" s="1">
        <f ca="1">SUMIFS(RepF!132:132,RepF!$6:$6,W$6)</f>
        <v>0</v>
      </c>
      <c r="X132" s="60">
        <f t="shared" ca="1" si="125"/>
        <v>0</v>
      </c>
      <c r="Y132" s="46">
        <f ca="1">SUMIFS(RepP!132:132,RepP!$6:$6,Y$6)</f>
        <v>0</v>
      </c>
      <c r="Z132" s="1">
        <f ca="1">SUMIFS(RepF!132:132,RepF!$6:$6,Z$6)</f>
        <v>0</v>
      </c>
      <c r="AA132" s="60">
        <f t="shared" ca="1" si="126"/>
        <v>0</v>
      </c>
      <c r="AB132" s="1">
        <f ca="1">SUMIFS(RepP!132:132,RepP!$6:$6,AB$6)</f>
        <v>28660</v>
      </c>
      <c r="AC132" s="1">
        <f ca="1">SUMIFS(RepF!132:132,RepF!$6:$6,AC$6)</f>
        <v>0</v>
      </c>
      <c r="AD132" s="60">
        <f t="shared" ca="1" si="127"/>
        <v>-1</v>
      </c>
      <c r="AE132" s="1">
        <f ca="1">SUMIFS(RepP!132:132,RepP!$6:$6,AE$6)</f>
        <v>0</v>
      </c>
      <c r="AF132" s="1">
        <f ca="1">SUMIFS(RepF!132:132,RepF!$6:$6,AF$6)</f>
        <v>29045</v>
      </c>
      <c r="AG132" s="60">
        <f t="shared" ca="1" si="128"/>
        <v>0</v>
      </c>
      <c r="AH132" s="1">
        <f ca="1">SUMIFS(RepP!132:132,RepP!$6:$6,AH$6)</f>
        <v>6260</v>
      </c>
      <c r="AI132" s="1">
        <f ca="1">SUMIFS(RepF!132:132,RepF!$6:$6,AI$6)</f>
        <v>0</v>
      </c>
      <c r="AJ132" s="60">
        <f t="shared" ca="1" si="129"/>
        <v>-1</v>
      </c>
      <c r="AK132" s="1">
        <f ca="1">SUMIFS(RepP!132:132,RepP!$6:$6,AK$6)</f>
        <v>9200</v>
      </c>
      <c r="AL132" s="1">
        <f ca="1">SUMIFS(RepF!132:132,RepF!$6:$6,AL$6)</f>
        <v>15965</v>
      </c>
      <c r="AM132" s="60">
        <f t="shared" ca="1" si="130"/>
        <v>0.73532608695652169</v>
      </c>
      <c r="AN132" s="1">
        <f ca="1">SUMIFS(RepP!132:132,RepP!$6:$6,AN$6)</f>
        <v>31900</v>
      </c>
      <c r="AO132" s="1">
        <f ca="1">SUMIFS(RepF!132:132,RepF!$6:$6,AO$6)</f>
        <v>33050</v>
      </c>
      <c r="AP132" s="60">
        <f t="shared" ca="1" si="131"/>
        <v>3.6050156739811913E-2</v>
      </c>
      <c r="AQ132" s="1">
        <f ca="1">SUMIFS(RepP!132:132,RepP!$6:$6,AQ$6)</f>
        <v>314815.44</v>
      </c>
      <c r="AR132" s="1">
        <f ca="1">SUMIFS(RepF!132:132,RepF!$6:$6,AR$6)</f>
        <v>24046.5</v>
      </c>
      <c r="AS132" s="60">
        <f t="shared" ca="1" si="132"/>
        <v>-0.92361715168735048</v>
      </c>
      <c r="AT132" s="1">
        <f ca="1">SUMIFS(RepP!132:132,RepP!$6:$6,AT$6)</f>
        <v>182489.66999999998</v>
      </c>
      <c r="AU132" s="1">
        <f ca="1">SUMIFS(RepF!132:132,RepF!$6:$6,AU$6)</f>
        <v>322986.25000000006</v>
      </c>
      <c r="AV132" s="60">
        <f t="shared" ca="1" si="133"/>
        <v>0.76988785173429319</v>
      </c>
      <c r="AW132" s="1">
        <f ca="1">SUMIFS(RepP!132:132,RepP!$6:$6,AW$6)</f>
        <v>11299.999999999998</v>
      </c>
      <c r="AX132" s="1">
        <f ca="1">SUMIFS(RepF!132:132,RepF!$6:$6,AX$6)</f>
        <v>141242.5</v>
      </c>
      <c r="AY132" s="60">
        <f t="shared" ca="1" si="134"/>
        <v>11.499336283185842</v>
      </c>
      <c r="AZ132" s="1">
        <f ca="1">SUMIFS(RepP!132:132,RepP!$6:$6,AZ$6)</f>
        <v>49026.81</v>
      </c>
      <c r="BA132" s="1">
        <f ca="1">SUMIFS(RepF!132:132,RepF!$6:$6,BA$6)</f>
        <v>0</v>
      </c>
      <c r="BB132" s="60">
        <f t="shared" ca="1" si="135"/>
        <v>-1</v>
      </c>
      <c r="BC132" s="1">
        <f ca="1">SUMIFS(RepP!132:132,RepP!$6:$6,BC$6)</f>
        <v>262588.59999999998</v>
      </c>
      <c r="BD132" s="1">
        <f ca="1">SUMIFS(RepF!132:132,RepF!$6:$6,BD$6)</f>
        <v>101864.29999999999</v>
      </c>
      <c r="BE132" s="60">
        <f t="shared" ca="1" si="136"/>
        <v>-0.61207645724147963</v>
      </c>
      <c r="BF132" s="1">
        <f ca="1">SUMIFS(RepP!132:132,RepP!$6:$6,BF$6)</f>
        <v>120080</v>
      </c>
      <c r="BG132" s="1">
        <f ca="1">SUMIFS(RepF!132:132,RepF!$6:$6,BG$6)</f>
        <v>232419.61000000002</v>
      </c>
      <c r="BH132" s="60">
        <f t="shared" ca="1" si="137"/>
        <v>0.93553972351765502</v>
      </c>
      <c r="BI132" s="1">
        <f ca="1">SUMIFS(RepP!132:132,RepP!$6:$6,BI$6)</f>
        <v>6440</v>
      </c>
      <c r="BJ132" s="1">
        <f ca="1">SUMIFS(RepF!132:132,RepF!$6:$6,BJ$6)</f>
        <v>113709.87</v>
      </c>
      <c r="BK132" s="60">
        <f t="shared" ca="1" si="138"/>
        <v>16.656812111801241</v>
      </c>
      <c r="BL132" s="1">
        <f ca="1">SUMIFS(RepP!132:132,RepP!$6:$6,BL$6)</f>
        <v>0</v>
      </c>
      <c r="BM132" s="1">
        <f ca="1">SUMIFS(RepF!132:132,RepF!$6:$6,BM$6)</f>
        <v>0</v>
      </c>
      <c r="BN132" s="60">
        <f t="shared" ca="1" si="139"/>
        <v>0</v>
      </c>
      <c r="BO132" s="1">
        <f ca="1">SUMIFS(RepP!132:132,RepP!$6:$6,BO$6)</f>
        <v>0</v>
      </c>
      <c r="BP132" s="1">
        <f ca="1">SUMIFS(RepF!132:132,RepF!$6:$6,BP$6)</f>
        <v>0</v>
      </c>
      <c r="BQ132" s="60">
        <f t="shared" ca="1" si="140"/>
        <v>0</v>
      </c>
      <c r="BR132" s="1">
        <f ca="1">SUMIFS(RepP!132:132,RepP!$6:$6,BR$6)</f>
        <v>0</v>
      </c>
      <c r="BS132" s="1">
        <f ca="1">SUMIFS(RepF!132:132,RepF!$6:$6,BS$6)</f>
        <v>0</v>
      </c>
      <c r="BT132" s="60">
        <f t="shared" ca="1" si="141"/>
        <v>0</v>
      </c>
      <c r="BU132" s="1">
        <f ca="1">SUMIFS(RepP!132:132,RepP!$6:$6,BU$6)</f>
        <v>0</v>
      </c>
      <c r="BV132" s="1">
        <f ca="1">SUMIFS(RepF!132:132,RepF!$6:$6,BV$6)</f>
        <v>0</v>
      </c>
      <c r="BW132" s="60">
        <f t="shared" ca="1" si="142"/>
        <v>0</v>
      </c>
      <c r="BX132" s="1">
        <f ca="1">SUMIFS(RepP!132:132,RepP!$6:$6,BX$6)</f>
        <v>0</v>
      </c>
      <c r="BY132" s="1">
        <f ca="1">SUMIFS(RepF!132:132,RepF!$6:$6,BY$6)</f>
        <v>0</v>
      </c>
      <c r="BZ132" s="60">
        <f t="shared" ca="1" si="143"/>
        <v>0</v>
      </c>
    </row>
    <row r="133" spans="2:78" x14ac:dyDescent="0.25">
      <c r="B133" s="1" t="str">
        <f>Items!G28</f>
        <v>BS(+)</v>
      </c>
      <c r="C133" s="1" t="str">
        <f>Items!H28</f>
        <v>M</v>
      </c>
      <c r="I133" s="22" t="str">
        <f>Items!E28</f>
        <v>Начисление себестоимости</v>
      </c>
      <c r="J133" s="1" t="str">
        <f>Items!F28</f>
        <v>Общая территория (дорога, ливневка, газ, эл-во)</v>
      </c>
      <c r="Q133" s="1">
        <f ca="1">SUMIFS(RepP!133:133,RepP!$6:$6,Q$6)</f>
        <v>13570</v>
      </c>
      <c r="R133" s="1">
        <f ca="1">SUMIFS(RepF!133:133,RepF!$6:$6,R$6)</f>
        <v>14307.5</v>
      </c>
      <c r="S133" s="69">
        <f t="shared" ca="1" si="124"/>
        <v>5.434782608695652E-2</v>
      </c>
      <c r="V133" s="1">
        <f ca="1">SUMIFS(RepP!133:133,RepP!$6:$6,V$6)</f>
        <v>0</v>
      </c>
      <c r="W133" s="1">
        <f ca="1">SUMIFS(RepF!133:133,RepF!$6:$6,W$6)</f>
        <v>0</v>
      </c>
      <c r="X133" s="60">
        <f t="shared" ca="1" si="125"/>
        <v>0</v>
      </c>
      <c r="Y133" s="46">
        <f ca="1">SUMIFS(RepP!133:133,RepP!$6:$6,Y$6)</f>
        <v>0</v>
      </c>
      <c r="Z133" s="1">
        <f ca="1">SUMIFS(RepF!133:133,RepF!$6:$6,Z$6)</f>
        <v>0</v>
      </c>
      <c r="AA133" s="60">
        <f t="shared" ca="1" si="126"/>
        <v>0</v>
      </c>
      <c r="AB133" s="1">
        <f ca="1">SUMIFS(RepP!133:133,RepP!$6:$6,AB$6)</f>
        <v>0</v>
      </c>
      <c r="AC133" s="1">
        <f ca="1">SUMIFS(RepF!133:133,RepF!$6:$6,AC$6)</f>
        <v>0</v>
      </c>
      <c r="AD133" s="60">
        <f t="shared" ca="1" si="127"/>
        <v>0</v>
      </c>
      <c r="AE133" s="1">
        <f ca="1">SUMIFS(RepP!133:133,RepP!$6:$6,AE$6)</f>
        <v>0</v>
      </c>
      <c r="AF133" s="1">
        <f ca="1">SUMIFS(RepF!133:133,RepF!$6:$6,AF$6)</f>
        <v>0</v>
      </c>
      <c r="AG133" s="60">
        <f t="shared" ca="1" si="128"/>
        <v>0</v>
      </c>
      <c r="AH133" s="1">
        <f ca="1">SUMIFS(RepP!133:133,RepP!$6:$6,AH$6)</f>
        <v>0</v>
      </c>
      <c r="AI133" s="1">
        <f ca="1">SUMIFS(RepF!133:133,RepF!$6:$6,AI$6)</f>
        <v>0</v>
      </c>
      <c r="AJ133" s="60">
        <f t="shared" ca="1" si="129"/>
        <v>0</v>
      </c>
      <c r="AK133" s="1">
        <f ca="1">SUMIFS(RepP!133:133,RepP!$6:$6,AK$6)</f>
        <v>0</v>
      </c>
      <c r="AL133" s="1">
        <f ca="1">SUMIFS(RepF!133:133,RepF!$6:$6,AL$6)</f>
        <v>0</v>
      </c>
      <c r="AM133" s="60">
        <f t="shared" ca="1" si="130"/>
        <v>0</v>
      </c>
      <c r="AN133" s="1">
        <f ca="1">SUMIFS(RepP!133:133,RepP!$6:$6,AN$6)</f>
        <v>0</v>
      </c>
      <c r="AO133" s="1">
        <f ca="1">SUMIFS(RepF!133:133,RepF!$6:$6,AO$6)</f>
        <v>0</v>
      </c>
      <c r="AP133" s="60">
        <f t="shared" ca="1" si="131"/>
        <v>0</v>
      </c>
      <c r="AQ133" s="1">
        <f ca="1">SUMIFS(RepP!133:133,RepP!$6:$6,AQ$6)</f>
        <v>0</v>
      </c>
      <c r="AR133" s="1">
        <f ca="1">SUMIFS(RepF!133:133,RepF!$6:$6,AR$6)</f>
        <v>0</v>
      </c>
      <c r="AS133" s="60">
        <f t="shared" ca="1" si="132"/>
        <v>0</v>
      </c>
      <c r="AT133" s="1">
        <f ca="1">SUMIFS(RepP!133:133,RepP!$6:$6,AT$6)</f>
        <v>13570</v>
      </c>
      <c r="AU133" s="1">
        <f ca="1">SUMIFS(RepF!133:133,RepF!$6:$6,AU$6)</f>
        <v>14307.5</v>
      </c>
      <c r="AV133" s="60">
        <f t="shared" ca="1" si="133"/>
        <v>5.434782608695652E-2</v>
      </c>
      <c r="AW133" s="1">
        <f ca="1">SUMIFS(RepP!133:133,RepP!$6:$6,AW$6)</f>
        <v>0</v>
      </c>
      <c r="AX133" s="1">
        <f ca="1">SUMIFS(RepF!133:133,RepF!$6:$6,AX$6)</f>
        <v>0</v>
      </c>
      <c r="AY133" s="60">
        <f t="shared" ca="1" si="134"/>
        <v>0</v>
      </c>
      <c r="AZ133" s="1">
        <f ca="1">SUMIFS(RepP!133:133,RepP!$6:$6,AZ$6)</f>
        <v>0</v>
      </c>
      <c r="BA133" s="1">
        <f ca="1">SUMIFS(RepF!133:133,RepF!$6:$6,BA$6)</f>
        <v>0</v>
      </c>
      <c r="BB133" s="60">
        <f t="shared" ca="1" si="135"/>
        <v>0</v>
      </c>
      <c r="BC133" s="1">
        <f ca="1">SUMIFS(RepP!133:133,RepP!$6:$6,BC$6)</f>
        <v>0</v>
      </c>
      <c r="BD133" s="1">
        <f ca="1">SUMIFS(RepF!133:133,RepF!$6:$6,BD$6)</f>
        <v>0</v>
      </c>
      <c r="BE133" s="60">
        <f t="shared" ca="1" si="136"/>
        <v>0</v>
      </c>
      <c r="BF133" s="1">
        <f ca="1">SUMIFS(RepP!133:133,RepP!$6:$6,BF$6)</f>
        <v>0</v>
      </c>
      <c r="BG133" s="1">
        <f ca="1">SUMIFS(RepF!133:133,RepF!$6:$6,BG$6)</f>
        <v>0</v>
      </c>
      <c r="BH133" s="60">
        <f t="shared" ca="1" si="137"/>
        <v>0</v>
      </c>
      <c r="BI133" s="1">
        <f ca="1">SUMIFS(RepP!133:133,RepP!$6:$6,BI$6)</f>
        <v>0</v>
      </c>
      <c r="BJ133" s="1">
        <f ca="1">SUMIFS(RepF!133:133,RepF!$6:$6,BJ$6)</f>
        <v>0</v>
      </c>
      <c r="BK133" s="60">
        <f t="shared" ca="1" si="138"/>
        <v>0</v>
      </c>
      <c r="BL133" s="1">
        <f ca="1">SUMIFS(RepP!133:133,RepP!$6:$6,BL$6)</f>
        <v>0</v>
      </c>
      <c r="BM133" s="1">
        <f ca="1">SUMIFS(RepF!133:133,RepF!$6:$6,BM$6)</f>
        <v>0</v>
      </c>
      <c r="BN133" s="60">
        <f t="shared" ca="1" si="139"/>
        <v>0</v>
      </c>
      <c r="BO133" s="1">
        <f ca="1">SUMIFS(RepP!133:133,RepP!$6:$6,BO$6)</f>
        <v>0</v>
      </c>
      <c r="BP133" s="1">
        <f ca="1">SUMIFS(RepF!133:133,RepF!$6:$6,BP$6)</f>
        <v>0</v>
      </c>
      <c r="BQ133" s="60">
        <f t="shared" ca="1" si="140"/>
        <v>0</v>
      </c>
      <c r="BR133" s="1">
        <f ca="1">SUMIFS(RepP!133:133,RepP!$6:$6,BR$6)</f>
        <v>0</v>
      </c>
      <c r="BS133" s="1">
        <f ca="1">SUMIFS(RepF!133:133,RepF!$6:$6,BS$6)</f>
        <v>0</v>
      </c>
      <c r="BT133" s="60">
        <f t="shared" ca="1" si="141"/>
        <v>0</v>
      </c>
      <c r="BU133" s="1">
        <f ca="1">SUMIFS(RepP!133:133,RepP!$6:$6,BU$6)</f>
        <v>0</v>
      </c>
      <c r="BV133" s="1">
        <f ca="1">SUMIFS(RepF!133:133,RepF!$6:$6,BV$6)</f>
        <v>0</v>
      </c>
      <c r="BW133" s="60">
        <f t="shared" ca="1" si="142"/>
        <v>0</v>
      </c>
      <c r="BX133" s="1">
        <f ca="1">SUMIFS(RepP!133:133,RepP!$6:$6,BX$6)</f>
        <v>0</v>
      </c>
      <c r="BY133" s="1">
        <f ca="1">SUMIFS(RepF!133:133,RepF!$6:$6,BY$6)</f>
        <v>0</v>
      </c>
      <c r="BZ133" s="60">
        <f t="shared" ca="1" si="143"/>
        <v>0</v>
      </c>
    </row>
    <row r="134" spans="2:78" x14ac:dyDescent="0.25">
      <c r="B134" s="1" t="str">
        <f>Items!G29</f>
        <v>BS(+)</v>
      </c>
      <c r="C134" s="1" t="str">
        <f>Items!H29</f>
        <v>M</v>
      </c>
      <c r="I134" s="22" t="str">
        <f>Items!E29</f>
        <v>Начисление себестоимости</v>
      </c>
      <c r="J134" s="1" t="str">
        <f>Items!F29</f>
        <v>Резерв-1</v>
      </c>
      <c r="Q134" s="1">
        <f ca="1">SUMIFS(RepP!134:134,RepP!$6:$6,Q$6)</f>
        <v>0</v>
      </c>
      <c r="R134" s="1">
        <f ca="1">SUMIFS(RepF!134:134,RepF!$6:$6,R$6)</f>
        <v>0</v>
      </c>
      <c r="S134" s="69">
        <f t="shared" ca="1" si="124"/>
        <v>0</v>
      </c>
      <c r="V134" s="1">
        <f ca="1">SUMIFS(RepP!134:134,RepP!$6:$6,V$6)</f>
        <v>0</v>
      </c>
      <c r="W134" s="1">
        <f ca="1">SUMIFS(RepF!134:134,RepF!$6:$6,W$6)</f>
        <v>0</v>
      </c>
      <c r="X134" s="60">
        <f t="shared" ca="1" si="125"/>
        <v>0</v>
      </c>
      <c r="Y134" s="46">
        <f ca="1">SUMIFS(RepP!134:134,RepP!$6:$6,Y$6)</f>
        <v>0</v>
      </c>
      <c r="Z134" s="1">
        <f ca="1">SUMIFS(RepF!134:134,RepF!$6:$6,Z$6)</f>
        <v>0</v>
      </c>
      <c r="AA134" s="60">
        <f t="shared" ca="1" si="126"/>
        <v>0</v>
      </c>
      <c r="AB134" s="1">
        <f ca="1">SUMIFS(RepP!134:134,RepP!$6:$6,AB$6)</f>
        <v>0</v>
      </c>
      <c r="AC134" s="1">
        <f ca="1">SUMIFS(RepF!134:134,RepF!$6:$6,AC$6)</f>
        <v>0</v>
      </c>
      <c r="AD134" s="60">
        <f t="shared" ca="1" si="127"/>
        <v>0</v>
      </c>
      <c r="AE134" s="1">
        <f ca="1">SUMIFS(RepP!134:134,RepP!$6:$6,AE$6)</f>
        <v>0</v>
      </c>
      <c r="AF134" s="1">
        <f ca="1">SUMIFS(RepF!134:134,RepF!$6:$6,AF$6)</f>
        <v>0</v>
      </c>
      <c r="AG134" s="60">
        <f t="shared" ca="1" si="128"/>
        <v>0</v>
      </c>
      <c r="AH134" s="1">
        <f ca="1">SUMIFS(RepP!134:134,RepP!$6:$6,AH$6)</f>
        <v>0</v>
      </c>
      <c r="AI134" s="1">
        <f ca="1">SUMIFS(RepF!134:134,RepF!$6:$6,AI$6)</f>
        <v>0</v>
      </c>
      <c r="AJ134" s="60">
        <f t="shared" ca="1" si="129"/>
        <v>0</v>
      </c>
      <c r="AK134" s="1">
        <f ca="1">SUMIFS(RepP!134:134,RepP!$6:$6,AK$6)</f>
        <v>0</v>
      </c>
      <c r="AL134" s="1">
        <f ca="1">SUMIFS(RepF!134:134,RepF!$6:$6,AL$6)</f>
        <v>0</v>
      </c>
      <c r="AM134" s="60">
        <f t="shared" ca="1" si="130"/>
        <v>0</v>
      </c>
      <c r="AN134" s="1">
        <f ca="1">SUMIFS(RepP!134:134,RepP!$6:$6,AN$6)</f>
        <v>0</v>
      </c>
      <c r="AO134" s="1">
        <f ca="1">SUMIFS(RepF!134:134,RepF!$6:$6,AO$6)</f>
        <v>0</v>
      </c>
      <c r="AP134" s="60">
        <f t="shared" ca="1" si="131"/>
        <v>0</v>
      </c>
      <c r="AQ134" s="1">
        <f ca="1">SUMIFS(RepP!134:134,RepP!$6:$6,AQ$6)</f>
        <v>0</v>
      </c>
      <c r="AR134" s="1">
        <f ca="1">SUMIFS(RepF!134:134,RepF!$6:$6,AR$6)</f>
        <v>0</v>
      </c>
      <c r="AS134" s="60">
        <f t="shared" ca="1" si="132"/>
        <v>0</v>
      </c>
      <c r="AT134" s="1">
        <f ca="1">SUMIFS(RepP!134:134,RepP!$6:$6,AT$6)</f>
        <v>0</v>
      </c>
      <c r="AU134" s="1">
        <f ca="1">SUMIFS(RepF!134:134,RepF!$6:$6,AU$6)</f>
        <v>0</v>
      </c>
      <c r="AV134" s="60">
        <f t="shared" ca="1" si="133"/>
        <v>0</v>
      </c>
      <c r="AW134" s="1">
        <f ca="1">SUMIFS(RepP!134:134,RepP!$6:$6,AW$6)</f>
        <v>0</v>
      </c>
      <c r="AX134" s="1">
        <f ca="1">SUMIFS(RepF!134:134,RepF!$6:$6,AX$6)</f>
        <v>0</v>
      </c>
      <c r="AY134" s="60">
        <f t="shared" ca="1" si="134"/>
        <v>0</v>
      </c>
      <c r="AZ134" s="1">
        <f ca="1">SUMIFS(RepP!134:134,RepP!$6:$6,AZ$6)</f>
        <v>0</v>
      </c>
      <c r="BA134" s="1">
        <f ca="1">SUMIFS(RepF!134:134,RepF!$6:$6,BA$6)</f>
        <v>0</v>
      </c>
      <c r="BB134" s="60">
        <f t="shared" ca="1" si="135"/>
        <v>0</v>
      </c>
      <c r="BC134" s="1">
        <f ca="1">SUMIFS(RepP!134:134,RepP!$6:$6,BC$6)</f>
        <v>0</v>
      </c>
      <c r="BD134" s="1">
        <f ca="1">SUMIFS(RepF!134:134,RepF!$6:$6,BD$6)</f>
        <v>0</v>
      </c>
      <c r="BE134" s="60">
        <f t="shared" ca="1" si="136"/>
        <v>0</v>
      </c>
      <c r="BF134" s="1">
        <f ca="1">SUMIFS(RepP!134:134,RepP!$6:$6,BF$6)</f>
        <v>0</v>
      </c>
      <c r="BG134" s="1">
        <f ca="1">SUMIFS(RepF!134:134,RepF!$6:$6,BG$6)</f>
        <v>0</v>
      </c>
      <c r="BH134" s="60">
        <f t="shared" ca="1" si="137"/>
        <v>0</v>
      </c>
      <c r="BI134" s="1">
        <f ca="1">SUMIFS(RepP!134:134,RepP!$6:$6,BI$6)</f>
        <v>0</v>
      </c>
      <c r="BJ134" s="1">
        <f ca="1">SUMIFS(RepF!134:134,RepF!$6:$6,BJ$6)</f>
        <v>0</v>
      </c>
      <c r="BK134" s="60">
        <f t="shared" ca="1" si="138"/>
        <v>0</v>
      </c>
      <c r="BL134" s="1">
        <f ca="1">SUMIFS(RepP!134:134,RepP!$6:$6,BL$6)</f>
        <v>0</v>
      </c>
      <c r="BM134" s="1">
        <f ca="1">SUMIFS(RepF!134:134,RepF!$6:$6,BM$6)</f>
        <v>0</v>
      </c>
      <c r="BN134" s="60">
        <f t="shared" ca="1" si="139"/>
        <v>0</v>
      </c>
      <c r="BO134" s="1">
        <f ca="1">SUMIFS(RepP!134:134,RepP!$6:$6,BO$6)</f>
        <v>0</v>
      </c>
      <c r="BP134" s="1">
        <f ca="1">SUMIFS(RepF!134:134,RepF!$6:$6,BP$6)</f>
        <v>0</v>
      </c>
      <c r="BQ134" s="60">
        <f t="shared" ca="1" si="140"/>
        <v>0</v>
      </c>
      <c r="BR134" s="1">
        <f ca="1">SUMIFS(RepP!134:134,RepP!$6:$6,BR$6)</f>
        <v>0</v>
      </c>
      <c r="BS134" s="1">
        <f ca="1">SUMIFS(RepF!134:134,RepF!$6:$6,BS$6)</f>
        <v>0</v>
      </c>
      <c r="BT134" s="60">
        <f t="shared" ca="1" si="141"/>
        <v>0</v>
      </c>
      <c r="BU134" s="1">
        <f ca="1">SUMIFS(RepP!134:134,RepP!$6:$6,BU$6)</f>
        <v>0</v>
      </c>
      <c r="BV134" s="1">
        <f ca="1">SUMIFS(RepF!134:134,RepF!$6:$6,BV$6)</f>
        <v>0</v>
      </c>
      <c r="BW134" s="60">
        <f t="shared" ca="1" si="142"/>
        <v>0</v>
      </c>
      <c r="BX134" s="1">
        <f ca="1">SUMIFS(RepP!134:134,RepP!$6:$6,BX$6)</f>
        <v>0</v>
      </c>
      <c r="BY134" s="1">
        <f ca="1">SUMIFS(RepF!134:134,RepF!$6:$6,BY$6)</f>
        <v>0</v>
      </c>
      <c r="BZ134" s="60">
        <f t="shared" ca="1" si="143"/>
        <v>0</v>
      </c>
    </row>
    <row r="135" spans="2:78" x14ac:dyDescent="0.25">
      <c r="B135" s="1" t="str">
        <f>Items!G30</f>
        <v>BS(+)</v>
      </c>
      <c r="C135" s="1" t="str">
        <f>Items!H30</f>
        <v>M</v>
      </c>
      <c r="I135" s="22" t="str">
        <f>Items!E30</f>
        <v>Начисление себестоимости</v>
      </c>
      <c r="J135" s="1" t="str">
        <f>Items!F30</f>
        <v>Резерв-2</v>
      </c>
      <c r="Q135" s="1">
        <f ca="1">SUMIFS(RepP!135:135,RepP!$6:$6,Q$6)</f>
        <v>0</v>
      </c>
      <c r="R135" s="1">
        <f ca="1">SUMIFS(RepF!135:135,RepF!$6:$6,R$6)</f>
        <v>0</v>
      </c>
      <c r="S135" s="69">
        <f t="shared" ca="1" si="124"/>
        <v>0</v>
      </c>
      <c r="V135" s="1">
        <f ca="1">SUMIFS(RepP!135:135,RepP!$6:$6,V$6)</f>
        <v>0</v>
      </c>
      <c r="W135" s="1">
        <f ca="1">SUMIFS(RepF!135:135,RepF!$6:$6,W$6)</f>
        <v>0</v>
      </c>
      <c r="X135" s="60">
        <f t="shared" ca="1" si="125"/>
        <v>0</v>
      </c>
      <c r="Y135" s="46">
        <f ca="1">SUMIFS(RepP!135:135,RepP!$6:$6,Y$6)</f>
        <v>0</v>
      </c>
      <c r="Z135" s="1">
        <f ca="1">SUMIFS(RepF!135:135,RepF!$6:$6,Z$6)</f>
        <v>0</v>
      </c>
      <c r="AA135" s="60">
        <f t="shared" ca="1" si="126"/>
        <v>0</v>
      </c>
      <c r="AB135" s="1">
        <f ca="1">SUMIFS(RepP!135:135,RepP!$6:$6,AB$6)</f>
        <v>0</v>
      </c>
      <c r="AC135" s="1">
        <f ca="1">SUMIFS(RepF!135:135,RepF!$6:$6,AC$6)</f>
        <v>0</v>
      </c>
      <c r="AD135" s="60">
        <f t="shared" ca="1" si="127"/>
        <v>0</v>
      </c>
      <c r="AE135" s="1">
        <f ca="1">SUMIFS(RepP!135:135,RepP!$6:$6,AE$6)</f>
        <v>0</v>
      </c>
      <c r="AF135" s="1">
        <f ca="1">SUMIFS(RepF!135:135,RepF!$6:$6,AF$6)</f>
        <v>0</v>
      </c>
      <c r="AG135" s="60">
        <f t="shared" ca="1" si="128"/>
        <v>0</v>
      </c>
      <c r="AH135" s="1">
        <f ca="1">SUMIFS(RepP!135:135,RepP!$6:$6,AH$6)</f>
        <v>0</v>
      </c>
      <c r="AI135" s="1">
        <f ca="1">SUMIFS(RepF!135:135,RepF!$6:$6,AI$6)</f>
        <v>0</v>
      </c>
      <c r="AJ135" s="60">
        <f t="shared" ca="1" si="129"/>
        <v>0</v>
      </c>
      <c r="AK135" s="1">
        <f ca="1">SUMIFS(RepP!135:135,RepP!$6:$6,AK$6)</f>
        <v>0</v>
      </c>
      <c r="AL135" s="1">
        <f ca="1">SUMIFS(RepF!135:135,RepF!$6:$6,AL$6)</f>
        <v>0</v>
      </c>
      <c r="AM135" s="60">
        <f t="shared" ca="1" si="130"/>
        <v>0</v>
      </c>
      <c r="AN135" s="1">
        <f ca="1">SUMIFS(RepP!135:135,RepP!$6:$6,AN$6)</f>
        <v>0</v>
      </c>
      <c r="AO135" s="1">
        <f ca="1">SUMIFS(RepF!135:135,RepF!$6:$6,AO$6)</f>
        <v>0</v>
      </c>
      <c r="AP135" s="60">
        <f t="shared" ca="1" si="131"/>
        <v>0</v>
      </c>
      <c r="AQ135" s="1">
        <f ca="1">SUMIFS(RepP!135:135,RepP!$6:$6,AQ$6)</f>
        <v>0</v>
      </c>
      <c r="AR135" s="1">
        <f ca="1">SUMIFS(RepF!135:135,RepF!$6:$6,AR$6)</f>
        <v>0</v>
      </c>
      <c r="AS135" s="60">
        <f t="shared" ca="1" si="132"/>
        <v>0</v>
      </c>
      <c r="AT135" s="1">
        <f ca="1">SUMIFS(RepP!135:135,RepP!$6:$6,AT$6)</f>
        <v>0</v>
      </c>
      <c r="AU135" s="1">
        <f ca="1">SUMIFS(RepF!135:135,RepF!$6:$6,AU$6)</f>
        <v>0</v>
      </c>
      <c r="AV135" s="60">
        <f t="shared" ca="1" si="133"/>
        <v>0</v>
      </c>
      <c r="AW135" s="1">
        <f ca="1">SUMIFS(RepP!135:135,RepP!$6:$6,AW$6)</f>
        <v>0</v>
      </c>
      <c r="AX135" s="1">
        <f ca="1">SUMIFS(RepF!135:135,RepF!$6:$6,AX$6)</f>
        <v>0</v>
      </c>
      <c r="AY135" s="60">
        <f t="shared" ca="1" si="134"/>
        <v>0</v>
      </c>
      <c r="AZ135" s="1">
        <f ca="1">SUMIFS(RepP!135:135,RepP!$6:$6,AZ$6)</f>
        <v>0</v>
      </c>
      <c r="BA135" s="1">
        <f ca="1">SUMIFS(RepF!135:135,RepF!$6:$6,BA$6)</f>
        <v>0</v>
      </c>
      <c r="BB135" s="60">
        <f t="shared" ca="1" si="135"/>
        <v>0</v>
      </c>
      <c r="BC135" s="1">
        <f ca="1">SUMIFS(RepP!135:135,RepP!$6:$6,BC$6)</f>
        <v>0</v>
      </c>
      <c r="BD135" s="1">
        <f ca="1">SUMIFS(RepF!135:135,RepF!$6:$6,BD$6)</f>
        <v>0</v>
      </c>
      <c r="BE135" s="60">
        <f t="shared" ca="1" si="136"/>
        <v>0</v>
      </c>
      <c r="BF135" s="1">
        <f ca="1">SUMIFS(RepP!135:135,RepP!$6:$6,BF$6)</f>
        <v>0</v>
      </c>
      <c r="BG135" s="1">
        <f ca="1">SUMIFS(RepF!135:135,RepF!$6:$6,BG$6)</f>
        <v>0</v>
      </c>
      <c r="BH135" s="60">
        <f t="shared" ca="1" si="137"/>
        <v>0</v>
      </c>
      <c r="BI135" s="1">
        <f ca="1">SUMIFS(RepP!135:135,RepP!$6:$6,BI$6)</f>
        <v>0</v>
      </c>
      <c r="BJ135" s="1">
        <f ca="1">SUMIFS(RepF!135:135,RepF!$6:$6,BJ$6)</f>
        <v>0</v>
      </c>
      <c r="BK135" s="60">
        <f t="shared" ca="1" si="138"/>
        <v>0</v>
      </c>
      <c r="BL135" s="1">
        <f ca="1">SUMIFS(RepP!135:135,RepP!$6:$6,BL$6)</f>
        <v>0</v>
      </c>
      <c r="BM135" s="1">
        <f ca="1">SUMIFS(RepF!135:135,RepF!$6:$6,BM$6)</f>
        <v>0</v>
      </c>
      <c r="BN135" s="60">
        <f t="shared" ca="1" si="139"/>
        <v>0</v>
      </c>
      <c r="BO135" s="1">
        <f ca="1">SUMIFS(RepP!135:135,RepP!$6:$6,BO$6)</f>
        <v>0</v>
      </c>
      <c r="BP135" s="1">
        <f ca="1">SUMIFS(RepF!135:135,RepF!$6:$6,BP$6)</f>
        <v>0</v>
      </c>
      <c r="BQ135" s="60">
        <f t="shared" ca="1" si="140"/>
        <v>0</v>
      </c>
      <c r="BR135" s="1">
        <f ca="1">SUMIFS(RepP!135:135,RepP!$6:$6,BR$6)</f>
        <v>0</v>
      </c>
      <c r="BS135" s="1">
        <f ca="1">SUMIFS(RepF!135:135,RepF!$6:$6,BS$6)</f>
        <v>0</v>
      </c>
      <c r="BT135" s="60">
        <f t="shared" ca="1" si="141"/>
        <v>0</v>
      </c>
      <c r="BU135" s="1">
        <f ca="1">SUMIFS(RepP!135:135,RepP!$6:$6,BU$6)</f>
        <v>0</v>
      </c>
      <c r="BV135" s="1">
        <f ca="1">SUMIFS(RepF!135:135,RepF!$6:$6,BV$6)</f>
        <v>0</v>
      </c>
      <c r="BW135" s="60">
        <f t="shared" ca="1" si="142"/>
        <v>0</v>
      </c>
      <c r="BX135" s="1">
        <f ca="1">SUMIFS(RepP!135:135,RepP!$6:$6,BX$6)</f>
        <v>0</v>
      </c>
      <c r="BY135" s="1">
        <f ca="1">SUMIFS(RepF!135:135,RepF!$6:$6,BY$6)</f>
        <v>0</v>
      </c>
      <c r="BZ135" s="60">
        <f t="shared" ca="1" si="143"/>
        <v>0</v>
      </c>
    </row>
    <row r="136" spans="2:78" x14ac:dyDescent="0.25">
      <c r="B136" s="1" t="str">
        <f>Items!G31</f>
        <v>BS(+)</v>
      </c>
      <c r="C136" s="1" t="str">
        <f>Items!H31</f>
        <v>M</v>
      </c>
      <c r="I136" s="22" t="str">
        <f>Items!E31</f>
        <v>Начисление себестоимости</v>
      </c>
      <c r="J136" s="1" t="str">
        <f>Items!F31</f>
        <v>Резерв-3</v>
      </c>
      <c r="Q136" s="1">
        <f ca="1">SUMIFS(RepP!136:136,RepP!$6:$6,Q$6)</f>
        <v>0</v>
      </c>
      <c r="R136" s="1">
        <f ca="1">SUMIFS(RepF!136:136,RepF!$6:$6,R$6)</f>
        <v>0</v>
      </c>
      <c r="S136" s="69">
        <f t="shared" ca="1" si="124"/>
        <v>0</v>
      </c>
      <c r="V136" s="1">
        <f ca="1">SUMIFS(RepP!136:136,RepP!$6:$6,V$6)</f>
        <v>0</v>
      </c>
      <c r="W136" s="1">
        <f ca="1">SUMIFS(RepF!136:136,RepF!$6:$6,W$6)</f>
        <v>0</v>
      </c>
      <c r="X136" s="60">
        <f t="shared" ca="1" si="125"/>
        <v>0</v>
      </c>
      <c r="Y136" s="46">
        <f ca="1">SUMIFS(RepP!136:136,RepP!$6:$6,Y$6)</f>
        <v>0</v>
      </c>
      <c r="Z136" s="1">
        <f ca="1">SUMIFS(RepF!136:136,RepF!$6:$6,Z$6)</f>
        <v>0</v>
      </c>
      <c r="AA136" s="60">
        <f t="shared" ca="1" si="126"/>
        <v>0</v>
      </c>
      <c r="AB136" s="1">
        <f ca="1">SUMIFS(RepP!136:136,RepP!$6:$6,AB$6)</f>
        <v>0</v>
      </c>
      <c r="AC136" s="1">
        <f ca="1">SUMIFS(RepF!136:136,RepF!$6:$6,AC$6)</f>
        <v>0</v>
      </c>
      <c r="AD136" s="60">
        <f t="shared" ca="1" si="127"/>
        <v>0</v>
      </c>
      <c r="AE136" s="1">
        <f ca="1">SUMIFS(RepP!136:136,RepP!$6:$6,AE$6)</f>
        <v>0</v>
      </c>
      <c r="AF136" s="1">
        <f ca="1">SUMIFS(RepF!136:136,RepF!$6:$6,AF$6)</f>
        <v>0</v>
      </c>
      <c r="AG136" s="60">
        <f t="shared" ca="1" si="128"/>
        <v>0</v>
      </c>
      <c r="AH136" s="1">
        <f ca="1">SUMIFS(RepP!136:136,RepP!$6:$6,AH$6)</f>
        <v>0</v>
      </c>
      <c r="AI136" s="1">
        <f ca="1">SUMIFS(RepF!136:136,RepF!$6:$6,AI$6)</f>
        <v>0</v>
      </c>
      <c r="AJ136" s="60">
        <f t="shared" ca="1" si="129"/>
        <v>0</v>
      </c>
      <c r="AK136" s="1">
        <f ca="1">SUMIFS(RepP!136:136,RepP!$6:$6,AK$6)</f>
        <v>0</v>
      </c>
      <c r="AL136" s="1">
        <f ca="1">SUMIFS(RepF!136:136,RepF!$6:$6,AL$6)</f>
        <v>0</v>
      </c>
      <c r="AM136" s="60">
        <f t="shared" ca="1" si="130"/>
        <v>0</v>
      </c>
      <c r="AN136" s="1">
        <f ca="1">SUMIFS(RepP!136:136,RepP!$6:$6,AN$6)</f>
        <v>0</v>
      </c>
      <c r="AO136" s="1">
        <f ca="1">SUMIFS(RepF!136:136,RepF!$6:$6,AO$6)</f>
        <v>0</v>
      </c>
      <c r="AP136" s="60">
        <f t="shared" ca="1" si="131"/>
        <v>0</v>
      </c>
      <c r="AQ136" s="1">
        <f ca="1">SUMIFS(RepP!136:136,RepP!$6:$6,AQ$6)</f>
        <v>0</v>
      </c>
      <c r="AR136" s="1">
        <f ca="1">SUMIFS(RepF!136:136,RepF!$6:$6,AR$6)</f>
        <v>0</v>
      </c>
      <c r="AS136" s="60">
        <f t="shared" ca="1" si="132"/>
        <v>0</v>
      </c>
      <c r="AT136" s="1">
        <f ca="1">SUMIFS(RepP!136:136,RepP!$6:$6,AT$6)</f>
        <v>0</v>
      </c>
      <c r="AU136" s="1">
        <f ca="1">SUMIFS(RepF!136:136,RepF!$6:$6,AU$6)</f>
        <v>0</v>
      </c>
      <c r="AV136" s="60">
        <f t="shared" ca="1" si="133"/>
        <v>0</v>
      </c>
      <c r="AW136" s="1">
        <f ca="1">SUMIFS(RepP!136:136,RepP!$6:$6,AW$6)</f>
        <v>0</v>
      </c>
      <c r="AX136" s="1">
        <f ca="1">SUMIFS(RepF!136:136,RepF!$6:$6,AX$6)</f>
        <v>0</v>
      </c>
      <c r="AY136" s="60">
        <f t="shared" ca="1" si="134"/>
        <v>0</v>
      </c>
      <c r="AZ136" s="1">
        <f ca="1">SUMIFS(RepP!136:136,RepP!$6:$6,AZ$6)</f>
        <v>0</v>
      </c>
      <c r="BA136" s="1">
        <f ca="1">SUMIFS(RepF!136:136,RepF!$6:$6,BA$6)</f>
        <v>0</v>
      </c>
      <c r="BB136" s="60">
        <f t="shared" ca="1" si="135"/>
        <v>0</v>
      </c>
      <c r="BC136" s="1">
        <f ca="1">SUMIFS(RepP!136:136,RepP!$6:$6,BC$6)</f>
        <v>0</v>
      </c>
      <c r="BD136" s="1">
        <f ca="1">SUMIFS(RepF!136:136,RepF!$6:$6,BD$6)</f>
        <v>0</v>
      </c>
      <c r="BE136" s="60">
        <f t="shared" ca="1" si="136"/>
        <v>0</v>
      </c>
      <c r="BF136" s="1">
        <f ca="1">SUMIFS(RepP!136:136,RepP!$6:$6,BF$6)</f>
        <v>0</v>
      </c>
      <c r="BG136" s="1">
        <f ca="1">SUMIFS(RepF!136:136,RepF!$6:$6,BG$6)</f>
        <v>0</v>
      </c>
      <c r="BH136" s="60">
        <f t="shared" ca="1" si="137"/>
        <v>0</v>
      </c>
      <c r="BI136" s="1">
        <f ca="1">SUMIFS(RepP!136:136,RepP!$6:$6,BI$6)</f>
        <v>0</v>
      </c>
      <c r="BJ136" s="1">
        <f ca="1">SUMIFS(RepF!136:136,RepF!$6:$6,BJ$6)</f>
        <v>0</v>
      </c>
      <c r="BK136" s="60">
        <f t="shared" ca="1" si="138"/>
        <v>0</v>
      </c>
      <c r="BL136" s="1">
        <f ca="1">SUMIFS(RepP!136:136,RepP!$6:$6,BL$6)</f>
        <v>0</v>
      </c>
      <c r="BM136" s="1">
        <f ca="1">SUMIFS(RepF!136:136,RepF!$6:$6,BM$6)</f>
        <v>0</v>
      </c>
      <c r="BN136" s="60">
        <f t="shared" ca="1" si="139"/>
        <v>0</v>
      </c>
      <c r="BO136" s="1">
        <f ca="1">SUMIFS(RepP!136:136,RepP!$6:$6,BO$6)</f>
        <v>0</v>
      </c>
      <c r="BP136" s="1">
        <f ca="1">SUMIFS(RepF!136:136,RepF!$6:$6,BP$6)</f>
        <v>0</v>
      </c>
      <c r="BQ136" s="60">
        <f t="shared" ca="1" si="140"/>
        <v>0</v>
      </c>
      <c r="BR136" s="1">
        <f ca="1">SUMIFS(RepP!136:136,RepP!$6:$6,BR$6)</f>
        <v>0</v>
      </c>
      <c r="BS136" s="1">
        <f ca="1">SUMIFS(RepF!136:136,RepF!$6:$6,BS$6)</f>
        <v>0</v>
      </c>
      <c r="BT136" s="60">
        <f t="shared" ca="1" si="141"/>
        <v>0</v>
      </c>
      <c r="BU136" s="1">
        <f ca="1">SUMIFS(RepP!136:136,RepP!$6:$6,BU$6)</f>
        <v>0</v>
      </c>
      <c r="BV136" s="1">
        <f ca="1">SUMIFS(RepF!136:136,RepF!$6:$6,BV$6)</f>
        <v>0</v>
      </c>
      <c r="BW136" s="60">
        <f t="shared" ca="1" si="142"/>
        <v>0</v>
      </c>
      <c r="BX136" s="1">
        <f ca="1">SUMIFS(RepP!136:136,RepP!$6:$6,BX$6)</f>
        <v>0</v>
      </c>
      <c r="BY136" s="1">
        <f ca="1">SUMIFS(RepF!136:136,RepF!$6:$6,BY$6)</f>
        <v>0</v>
      </c>
      <c r="BZ136" s="60">
        <f t="shared" ca="1" si="143"/>
        <v>0</v>
      </c>
    </row>
    <row r="137" spans="2:78" x14ac:dyDescent="0.25">
      <c r="B137" s="1" t="str">
        <f>Items!G32</f>
        <v>BS(+)</v>
      </c>
      <c r="C137" s="1" t="str">
        <f>Items!H32</f>
        <v>M</v>
      </c>
      <c r="I137" s="22" t="str">
        <f>Items!E32</f>
        <v>Начисление себестоимости</v>
      </c>
      <c r="J137" s="1" t="str">
        <f>Items!F32</f>
        <v>Резерв-4</v>
      </c>
      <c r="Q137" s="1">
        <f ca="1">SUMIFS(RepP!137:137,RepP!$6:$6,Q$6)</f>
        <v>0</v>
      </c>
      <c r="R137" s="1">
        <f ca="1">SUMIFS(RepF!137:137,RepF!$6:$6,R$6)</f>
        <v>0</v>
      </c>
      <c r="S137" s="69">
        <f t="shared" ca="1" si="124"/>
        <v>0</v>
      </c>
      <c r="V137" s="1">
        <f ca="1">SUMIFS(RepP!137:137,RepP!$6:$6,V$6)</f>
        <v>0</v>
      </c>
      <c r="W137" s="1">
        <f ca="1">SUMIFS(RepF!137:137,RepF!$6:$6,W$6)</f>
        <v>0</v>
      </c>
      <c r="X137" s="60">
        <f t="shared" ca="1" si="125"/>
        <v>0</v>
      </c>
      <c r="Y137" s="46">
        <f ca="1">SUMIFS(RepP!137:137,RepP!$6:$6,Y$6)</f>
        <v>0</v>
      </c>
      <c r="Z137" s="1">
        <f ca="1">SUMIFS(RepF!137:137,RepF!$6:$6,Z$6)</f>
        <v>0</v>
      </c>
      <c r="AA137" s="60">
        <f t="shared" ca="1" si="126"/>
        <v>0</v>
      </c>
      <c r="AB137" s="1">
        <f ca="1">SUMIFS(RepP!137:137,RepP!$6:$6,AB$6)</f>
        <v>0</v>
      </c>
      <c r="AC137" s="1">
        <f ca="1">SUMIFS(RepF!137:137,RepF!$6:$6,AC$6)</f>
        <v>0</v>
      </c>
      <c r="AD137" s="60">
        <f t="shared" ca="1" si="127"/>
        <v>0</v>
      </c>
      <c r="AE137" s="1">
        <f ca="1">SUMIFS(RepP!137:137,RepP!$6:$6,AE$6)</f>
        <v>0</v>
      </c>
      <c r="AF137" s="1">
        <f ca="1">SUMIFS(RepF!137:137,RepF!$6:$6,AF$6)</f>
        <v>0</v>
      </c>
      <c r="AG137" s="60">
        <f t="shared" ca="1" si="128"/>
        <v>0</v>
      </c>
      <c r="AH137" s="1">
        <f ca="1">SUMIFS(RepP!137:137,RepP!$6:$6,AH$6)</f>
        <v>0</v>
      </c>
      <c r="AI137" s="1">
        <f ca="1">SUMIFS(RepF!137:137,RepF!$6:$6,AI$6)</f>
        <v>0</v>
      </c>
      <c r="AJ137" s="60">
        <f t="shared" ca="1" si="129"/>
        <v>0</v>
      </c>
      <c r="AK137" s="1">
        <f ca="1">SUMIFS(RepP!137:137,RepP!$6:$6,AK$6)</f>
        <v>0</v>
      </c>
      <c r="AL137" s="1">
        <f ca="1">SUMIFS(RepF!137:137,RepF!$6:$6,AL$6)</f>
        <v>0</v>
      </c>
      <c r="AM137" s="60">
        <f t="shared" ca="1" si="130"/>
        <v>0</v>
      </c>
      <c r="AN137" s="1">
        <f ca="1">SUMIFS(RepP!137:137,RepP!$6:$6,AN$6)</f>
        <v>0</v>
      </c>
      <c r="AO137" s="1">
        <f ca="1">SUMIFS(RepF!137:137,RepF!$6:$6,AO$6)</f>
        <v>0</v>
      </c>
      <c r="AP137" s="60">
        <f t="shared" ca="1" si="131"/>
        <v>0</v>
      </c>
      <c r="AQ137" s="1">
        <f ca="1">SUMIFS(RepP!137:137,RepP!$6:$6,AQ$6)</f>
        <v>0</v>
      </c>
      <c r="AR137" s="1">
        <f ca="1">SUMIFS(RepF!137:137,RepF!$6:$6,AR$6)</f>
        <v>0</v>
      </c>
      <c r="AS137" s="60">
        <f t="shared" ca="1" si="132"/>
        <v>0</v>
      </c>
      <c r="AT137" s="1">
        <f ca="1">SUMIFS(RepP!137:137,RepP!$6:$6,AT$6)</f>
        <v>0</v>
      </c>
      <c r="AU137" s="1">
        <f ca="1">SUMIFS(RepF!137:137,RepF!$6:$6,AU$6)</f>
        <v>0</v>
      </c>
      <c r="AV137" s="60">
        <f t="shared" ca="1" si="133"/>
        <v>0</v>
      </c>
      <c r="AW137" s="1">
        <f ca="1">SUMIFS(RepP!137:137,RepP!$6:$6,AW$6)</f>
        <v>0</v>
      </c>
      <c r="AX137" s="1">
        <f ca="1">SUMIFS(RepF!137:137,RepF!$6:$6,AX$6)</f>
        <v>0</v>
      </c>
      <c r="AY137" s="60">
        <f t="shared" ca="1" si="134"/>
        <v>0</v>
      </c>
      <c r="AZ137" s="1">
        <f ca="1">SUMIFS(RepP!137:137,RepP!$6:$6,AZ$6)</f>
        <v>0</v>
      </c>
      <c r="BA137" s="1">
        <f ca="1">SUMIFS(RepF!137:137,RepF!$6:$6,BA$6)</f>
        <v>0</v>
      </c>
      <c r="BB137" s="60">
        <f t="shared" ca="1" si="135"/>
        <v>0</v>
      </c>
      <c r="BC137" s="1">
        <f ca="1">SUMIFS(RepP!137:137,RepP!$6:$6,BC$6)</f>
        <v>0</v>
      </c>
      <c r="BD137" s="1">
        <f ca="1">SUMIFS(RepF!137:137,RepF!$6:$6,BD$6)</f>
        <v>0</v>
      </c>
      <c r="BE137" s="60">
        <f t="shared" ca="1" si="136"/>
        <v>0</v>
      </c>
      <c r="BF137" s="1">
        <f ca="1">SUMIFS(RepP!137:137,RepP!$6:$6,BF$6)</f>
        <v>0</v>
      </c>
      <c r="BG137" s="1">
        <f ca="1">SUMIFS(RepF!137:137,RepF!$6:$6,BG$6)</f>
        <v>0</v>
      </c>
      <c r="BH137" s="60">
        <f t="shared" ca="1" si="137"/>
        <v>0</v>
      </c>
      <c r="BI137" s="1">
        <f ca="1">SUMIFS(RepP!137:137,RepP!$6:$6,BI$6)</f>
        <v>0</v>
      </c>
      <c r="BJ137" s="1">
        <f ca="1">SUMIFS(RepF!137:137,RepF!$6:$6,BJ$6)</f>
        <v>0</v>
      </c>
      <c r="BK137" s="60">
        <f t="shared" ca="1" si="138"/>
        <v>0</v>
      </c>
      <c r="BL137" s="1">
        <f ca="1">SUMIFS(RepP!137:137,RepP!$6:$6,BL$6)</f>
        <v>0</v>
      </c>
      <c r="BM137" s="1">
        <f ca="1">SUMIFS(RepF!137:137,RepF!$6:$6,BM$6)</f>
        <v>0</v>
      </c>
      <c r="BN137" s="60">
        <f t="shared" ca="1" si="139"/>
        <v>0</v>
      </c>
      <c r="BO137" s="1">
        <f ca="1">SUMIFS(RepP!137:137,RepP!$6:$6,BO$6)</f>
        <v>0</v>
      </c>
      <c r="BP137" s="1">
        <f ca="1">SUMIFS(RepF!137:137,RepF!$6:$6,BP$6)</f>
        <v>0</v>
      </c>
      <c r="BQ137" s="60">
        <f t="shared" ca="1" si="140"/>
        <v>0</v>
      </c>
      <c r="BR137" s="1">
        <f ca="1">SUMIFS(RepP!137:137,RepP!$6:$6,BR$6)</f>
        <v>0</v>
      </c>
      <c r="BS137" s="1">
        <f ca="1">SUMIFS(RepF!137:137,RepF!$6:$6,BS$6)</f>
        <v>0</v>
      </c>
      <c r="BT137" s="60">
        <f t="shared" ca="1" si="141"/>
        <v>0</v>
      </c>
      <c r="BU137" s="1">
        <f ca="1">SUMIFS(RepP!137:137,RepP!$6:$6,BU$6)</f>
        <v>0</v>
      </c>
      <c r="BV137" s="1">
        <f ca="1">SUMIFS(RepF!137:137,RepF!$6:$6,BV$6)</f>
        <v>0</v>
      </c>
      <c r="BW137" s="60">
        <f t="shared" ca="1" si="142"/>
        <v>0</v>
      </c>
      <c r="BX137" s="1">
        <f ca="1">SUMIFS(RepP!137:137,RepP!$6:$6,BX$6)</f>
        <v>0</v>
      </c>
      <c r="BY137" s="1">
        <f ca="1">SUMIFS(RepF!137:137,RepF!$6:$6,BY$6)</f>
        <v>0</v>
      </c>
      <c r="BZ137" s="60">
        <f t="shared" ca="1" si="143"/>
        <v>0</v>
      </c>
    </row>
    <row r="138" spans="2:78" x14ac:dyDescent="0.25">
      <c r="B138" s="1" t="str">
        <f>Items!G33</f>
        <v>BS(+)</v>
      </c>
      <c r="C138" s="1" t="str">
        <f>Items!H33</f>
        <v>M</v>
      </c>
      <c r="I138" s="22" t="str">
        <f>Items!E33</f>
        <v>Начисление себестоимости</v>
      </c>
      <c r="J138" s="1" t="str">
        <f>Items!F33</f>
        <v>Резерв-5</v>
      </c>
      <c r="Q138" s="1">
        <f ca="1">SUMIFS(RepP!138:138,RepP!$6:$6,Q$6)</f>
        <v>0</v>
      </c>
      <c r="R138" s="1">
        <f ca="1">SUMIFS(RepF!138:138,RepF!$6:$6,R$6)</f>
        <v>0</v>
      </c>
      <c r="S138" s="69">
        <f t="shared" ca="1" si="124"/>
        <v>0</v>
      </c>
      <c r="V138" s="1">
        <f ca="1">SUMIFS(RepP!138:138,RepP!$6:$6,V$6)</f>
        <v>0</v>
      </c>
      <c r="W138" s="1">
        <f ca="1">SUMIFS(RepF!138:138,RepF!$6:$6,W$6)</f>
        <v>0</v>
      </c>
      <c r="X138" s="60">
        <f t="shared" ca="1" si="125"/>
        <v>0</v>
      </c>
      <c r="Y138" s="46">
        <f ca="1">SUMIFS(RepP!138:138,RepP!$6:$6,Y$6)</f>
        <v>0</v>
      </c>
      <c r="Z138" s="1">
        <f ca="1">SUMIFS(RepF!138:138,RepF!$6:$6,Z$6)</f>
        <v>0</v>
      </c>
      <c r="AA138" s="60">
        <f t="shared" ca="1" si="126"/>
        <v>0</v>
      </c>
      <c r="AB138" s="1">
        <f ca="1">SUMIFS(RepP!138:138,RepP!$6:$6,AB$6)</f>
        <v>0</v>
      </c>
      <c r="AC138" s="1">
        <f ca="1">SUMIFS(RepF!138:138,RepF!$6:$6,AC$6)</f>
        <v>0</v>
      </c>
      <c r="AD138" s="60">
        <f t="shared" ca="1" si="127"/>
        <v>0</v>
      </c>
      <c r="AE138" s="1">
        <f ca="1">SUMIFS(RepP!138:138,RepP!$6:$6,AE$6)</f>
        <v>0</v>
      </c>
      <c r="AF138" s="1">
        <f ca="1">SUMIFS(RepF!138:138,RepF!$6:$6,AF$6)</f>
        <v>0</v>
      </c>
      <c r="AG138" s="60">
        <f t="shared" ca="1" si="128"/>
        <v>0</v>
      </c>
      <c r="AH138" s="1">
        <f ca="1">SUMIFS(RepP!138:138,RepP!$6:$6,AH$6)</f>
        <v>0</v>
      </c>
      <c r="AI138" s="1">
        <f ca="1">SUMIFS(RepF!138:138,RepF!$6:$6,AI$6)</f>
        <v>0</v>
      </c>
      <c r="AJ138" s="60">
        <f t="shared" ca="1" si="129"/>
        <v>0</v>
      </c>
      <c r="AK138" s="1">
        <f ca="1">SUMIFS(RepP!138:138,RepP!$6:$6,AK$6)</f>
        <v>0</v>
      </c>
      <c r="AL138" s="1">
        <f ca="1">SUMIFS(RepF!138:138,RepF!$6:$6,AL$6)</f>
        <v>0</v>
      </c>
      <c r="AM138" s="60">
        <f t="shared" ca="1" si="130"/>
        <v>0</v>
      </c>
      <c r="AN138" s="1">
        <f ca="1">SUMIFS(RepP!138:138,RepP!$6:$6,AN$6)</f>
        <v>0</v>
      </c>
      <c r="AO138" s="1">
        <f ca="1">SUMIFS(RepF!138:138,RepF!$6:$6,AO$6)</f>
        <v>0</v>
      </c>
      <c r="AP138" s="60">
        <f t="shared" ca="1" si="131"/>
        <v>0</v>
      </c>
      <c r="AQ138" s="1">
        <f ca="1">SUMIFS(RepP!138:138,RepP!$6:$6,AQ$6)</f>
        <v>0</v>
      </c>
      <c r="AR138" s="1">
        <f ca="1">SUMIFS(RepF!138:138,RepF!$6:$6,AR$6)</f>
        <v>0</v>
      </c>
      <c r="AS138" s="60">
        <f t="shared" ca="1" si="132"/>
        <v>0</v>
      </c>
      <c r="AT138" s="1">
        <f ca="1">SUMIFS(RepP!138:138,RepP!$6:$6,AT$6)</f>
        <v>0</v>
      </c>
      <c r="AU138" s="1">
        <f ca="1">SUMIFS(RepF!138:138,RepF!$6:$6,AU$6)</f>
        <v>0</v>
      </c>
      <c r="AV138" s="60">
        <f t="shared" ca="1" si="133"/>
        <v>0</v>
      </c>
      <c r="AW138" s="1">
        <f ca="1">SUMIFS(RepP!138:138,RepP!$6:$6,AW$6)</f>
        <v>0</v>
      </c>
      <c r="AX138" s="1">
        <f ca="1">SUMIFS(RepF!138:138,RepF!$6:$6,AX$6)</f>
        <v>0</v>
      </c>
      <c r="AY138" s="60">
        <f t="shared" ca="1" si="134"/>
        <v>0</v>
      </c>
      <c r="AZ138" s="1">
        <f ca="1">SUMIFS(RepP!138:138,RepP!$6:$6,AZ$6)</f>
        <v>0</v>
      </c>
      <c r="BA138" s="1">
        <f ca="1">SUMIFS(RepF!138:138,RepF!$6:$6,BA$6)</f>
        <v>0</v>
      </c>
      <c r="BB138" s="60">
        <f t="shared" ca="1" si="135"/>
        <v>0</v>
      </c>
      <c r="BC138" s="1">
        <f ca="1">SUMIFS(RepP!138:138,RepP!$6:$6,BC$6)</f>
        <v>0</v>
      </c>
      <c r="BD138" s="1">
        <f ca="1">SUMIFS(RepF!138:138,RepF!$6:$6,BD$6)</f>
        <v>0</v>
      </c>
      <c r="BE138" s="60">
        <f t="shared" ca="1" si="136"/>
        <v>0</v>
      </c>
      <c r="BF138" s="1">
        <f ca="1">SUMIFS(RepP!138:138,RepP!$6:$6,BF$6)</f>
        <v>0</v>
      </c>
      <c r="BG138" s="1">
        <f ca="1">SUMIFS(RepF!138:138,RepF!$6:$6,BG$6)</f>
        <v>0</v>
      </c>
      <c r="BH138" s="60">
        <f t="shared" ca="1" si="137"/>
        <v>0</v>
      </c>
      <c r="BI138" s="1">
        <f ca="1">SUMIFS(RepP!138:138,RepP!$6:$6,BI$6)</f>
        <v>0</v>
      </c>
      <c r="BJ138" s="1">
        <f ca="1">SUMIFS(RepF!138:138,RepF!$6:$6,BJ$6)</f>
        <v>0</v>
      </c>
      <c r="BK138" s="60">
        <f t="shared" ca="1" si="138"/>
        <v>0</v>
      </c>
      <c r="BL138" s="1">
        <f ca="1">SUMIFS(RepP!138:138,RepP!$6:$6,BL$6)</f>
        <v>0</v>
      </c>
      <c r="BM138" s="1">
        <f ca="1">SUMIFS(RepF!138:138,RepF!$6:$6,BM$6)</f>
        <v>0</v>
      </c>
      <c r="BN138" s="60">
        <f t="shared" ca="1" si="139"/>
        <v>0</v>
      </c>
      <c r="BO138" s="1">
        <f ca="1">SUMIFS(RepP!138:138,RepP!$6:$6,BO$6)</f>
        <v>0</v>
      </c>
      <c r="BP138" s="1">
        <f ca="1">SUMIFS(RepF!138:138,RepF!$6:$6,BP$6)</f>
        <v>0</v>
      </c>
      <c r="BQ138" s="60">
        <f t="shared" ca="1" si="140"/>
        <v>0</v>
      </c>
      <c r="BR138" s="1">
        <f ca="1">SUMIFS(RepP!138:138,RepP!$6:$6,BR$6)</f>
        <v>0</v>
      </c>
      <c r="BS138" s="1">
        <f ca="1">SUMIFS(RepF!138:138,RepF!$6:$6,BS$6)</f>
        <v>0</v>
      </c>
      <c r="BT138" s="60">
        <f t="shared" ca="1" si="141"/>
        <v>0</v>
      </c>
      <c r="BU138" s="1">
        <f ca="1">SUMIFS(RepP!138:138,RepP!$6:$6,BU$6)</f>
        <v>0</v>
      </c>
      <c r="BV138" s="1">
        <f ca="1">SUMIFS(RepF!138:138,RepF!$6:$6,BV$6)</f>
        <v>0</v>
      </c>
      <c r="BW138" s="60">
        <f t="shared" ca="1" si="142"/>
        <v>0</v>
      </c>
      <c r="BX138" s="1">
        <f ca="1">SUMIFS(RepP!138:138,RepP!$6:$6,BX$6)</f>
        <v>0</v>
      </c>
      <c r="BY138" s="1">
        <f ca="1">SUMIFS(RepF!138:138,RepF!$6:$6,BY$6)</f>
        <v>0</v>
      </c>
      <c r="BZ138" s="60">
        <f t="shared" ca="1" si="143"/>
        <v>0</v>
      </c>
    </row>
    <row r="139" spans="2:78" x14ac:dyDescent="0.25">
      <c r="B139" s="1" t="str">
        <f>Items!G34</f>
        <v>BS(+)</v>
      </c>
      <c r="C139" s="1" t="str">
        <f>Items!H34</f>
        <v>M</v>
      </c>
      <c r="I139" s="22" t="str">
        <f>Items!E34</f>
        <v>Начисление себестоимости</v>
      </c>
      <c r="J139" s="1" t="str">
        <f>Items!F34</f>
        <v>Резерв-6</v>
      </c>
      <c r="Q139" s="1">
        <f ca="1">SUMIFS(RepP!139:139,RepP!$6:$6,Q$6)</f>
        <v>0</v>
      </c>
      <c r="R139" s="1">
        <f ca="1">SUMIFS(RepF!139:139,RepF!$6:$6,R$6)</f>
        <v>0</v>
      </c>
      <c r="S139" s="69">
        <f t="shared" ca="1" si="124"/>
        <v>0</v>
      </c>
      <c r="V139" s="1">
        <f ca="1">SUMIFS(RepP!139:139,RepP!$6:$6,V$6)</f>
        <v>0</v>
      </c>
      <c r="W139" s="1">
        <f ca="1">SUMIFS(RepF!139:139,RepF!$6:$6,W$6)</f>
        <v>0</v>
      </c>
      <c r="X139" s="60">
        <f t="shared" ca="1" si="125"/>
        <v>0</v>
      </c>
      <c r="Y139" s="46">
        <f ca="1">SUMIFS(RepP!139:139,RepP!$6:$6,Y$6)</f>
        <v>0</v>
      </c>
      <c r="Z139" s="1">
        <f ca="1">SUMIFS(RepF!139:139,RepF!$6:$6,Z$6)</f>
        <v>0</v>
      </c>
      <c r="AA139" s="60">
        <f t="shared" ca="1" si="126"/>
        <v>0</v>
      </c>
      <c r="AB139" s="1">
        <f ca="1">SUMIFS(RepP!139:139,RepP!$6:$6,AB$6)</f>
        <v>0</v>
      </c>
      <c r="AC139" s="1">
        <f ca="1">SUMIFS(RepF!139:139,RepF!$6:$6,AC$6)</f>
        <v>0</v>
      </c>
      <c r="AD139" s="60">
        <f t="shared" ca="1" si="127"/>
        <v>0</v>
      </c>
      <c r="AE139" s="1">
        <f ca="1">SUMIFS(RepP!139:139,RepP!$6:$6,AE$6)</f>
        <v>0</v>
      </c>
      <c r="AF139" s="1">
        <f ca="1">SUMIFS(RepF!139:139,RepF!$6:$6,AF$6)</f>
        <v>0</v>
      </c>
      <c r="AG139" s="60">
        <f t="shared" ca="1" si="128"/>
        <v>0</v>
      </c>
      <c r="AH139" s="1">
        <f ca="1">SUMIFS(RepP!139:139,RepP!$6:$6,AH$6)</f>
        <v>0</v>
      </c>
      <c r="AI139" s="1">
        <f ca="1">SUMIFS(RepF!139:139,RepF!$6:$6,AI$6)</f>
        <v>0</v>
      </c>
      <c r="AJ139" s="60">
        <f t="shared" ca="1" si="129"/>
        <v>0</v>
      </c>
      <c r="AK139" s="1">
        <f ca="1">SUMIFS(RepP!139:139,RepP!$6:$6,AK$6)</f>
        <v>0</v>
      </c>
      <c r="AL139" s="1">
        <f ca="1">SUMIFS(RepF!139:139,RepF!$6:$6,AL$6)</f>
        <v>0</v>
      </c>
      <c r="AM139" s="60">
        <f t="shared" ca="1" si="130"/>
        <v>0</v>
      </c>
      <c r="AN139" s="1">
        <f ca="1">SUMIFS(RepP!139:139,RepP!$6:$6,AN$6)</f>
        <v>0</v>
      </c>
      <c r="AO139" s="1">
        <f ca="1">SUMIFS(RepF!139:139,RepF!$6:$6,AO$6)</f>
        <v>0</v>
      </c>
      <c r="AP139" s="60">
        <f t="shared" ca="1" si="131"/>
        <v>0</v>
      </c>
      <c r="AQ139" s="1">
        <f ca="1">SUMIFS(RepP!139:139,RepP!$6:$6,AQ$6)</f>
        <v>0</v>
      </c>
      <c r="AR139" s="1">
        <f ca="1">SUMIFS(RepF!139:139,RepF!$6:$6,AR$6)</f>
        <v>0</v>
      </c>
      <c r="AS139" s="60">
        <f t="shared" ca="1" si="132"/>
        <v>0</v>
      </c>
      <c r="AT139" s="1">
        <f ca="1">SUMIFS(RepP!139:139,RepP!$6:$6,AT$6)</f>
        <v>0</v>
      </c>
      <c r="AU139" s="1">
        <f ca="1">SUMIFS(RepF!139:139,RepF!$6:$6,AU$6)</f>
        <v>0</v>
      </c>
      <c r="AV139" s="60">
        <f t="shared" ca="1" si="133"/>
        <v>0</v>
      </c>
      <c r="AW139" s="1">
        <f ca="1">SUMIFS(RepP!139:139,RepP!$6:$6,AW$6)</f>
        <v>0</v>
      </c>
      <c r="AX139" s="1">
        <f ca="1">SUMIFS(RepF!139:139,RepF!$6:$6,AX$6)</f>
        <v>0</v>
      </c>
      <c r="AY139" s="60">
        <f t="shared" ca="1" si="134"/>
        <v>0</v>
      </c>
      <c r="AZ139" s="1">
        <f ca="1">SUMIFS(RepP!139:139,RepP!$6:$6,AZ$6)</f>
        <v>0</v>
      </c>
      <c r="BA139" s="1">
        <f ca="1">SUMIFS(RepF!139:139,RepF!$6:$6,BA$6)</f>
        <v>0</v>
      </c>
      <c r="BB139" s="60">
        <f t="shared" ca="1" si="135"/>
        <v>0</v>
      </c>
      <c r="BC139" s="1">
        <f ca="1">SUMIFS(RepP!139:139,RepP!$6:$6,BC$6)</f>
        <v>0</v>
      </c>
      <c r="BD139" s="1">
        <f ca="1">SUMIFS(RepF!139:139,RepF!$6:$6,BD$6)</f>
        <v>0</v>
      </c>
      <c r="BE139" s="60">
        <f t="shared" ca="1" si="136"/>
        <v>0</v>
      </c>
      <c r="BF139" s="1">
        <f ca="1">SUMIFS(RepP!139:139,RepP!$6:$6,BF$6)</f>
        <v>0</v>
      </c>
      <c r="BG139" s="1">
        <f ca="1">SUMIFS(RepF!139:139,RepF!$6:$6,BG$6)</f>
        <v>0</v>
      </c>
      <c r="BH139" s="60">
        <f t="shared" ca="1" si="137"/>
        <v>0</v>
      </c>
      <c r="BI139" s="1">
        <f ca="1">SUMIFS(RepP!139:139,RepP!$6:$6,BI$6)</f>
        <v>0</v>
      </c>
      <c r="BJ139" s="1">
        <f ca="1">SUMIFS(RepF!139:139,RepF!$6:$6,BJ$6)</f>
        <v>0</v>
      </c>
      <c r="BK139" s="60">
        <f t="shared" ca="1" si="138"/>
        <v>0</v>
      </c>
      <c r="BL139" s="1">
        <f ca="1">SUMIFS(RepP!139:139,RepP!$6:$6,BL$6)</f>
        <v>0</v>
      </c>
      <c r="BM139" s="1">
        <f ca="1">SUMIFS(RepF!139:139,RepF!$6:$6,BM$6)</f>
        <v>0</v>
      </c>
      <c r="BN139" s="60">
        <f t="shared" ca="1" si="139"/>
        <v>0</v>
      </c>
      <c r="BO139" s="1">
        <f ca="1">SUMIFS(RepP!139:139,RepP!$6:$6,BO$6)</f>
        <v>0</v>
      </c>
      <c r="BP139" s="1">
        <f ca="1">SUMIFS(RepF!139:139,RepF!$6:$6,BP$6)</f>
        <v>0</v>
      </c>
      <c r="BQ139" s="60">
        <f t="shared" ca="1" si="140"/>
        <v>0</v>
      </c>
      <c r="BR139" s="1">
        <f ca="1">SUMIFS(RepP!139:139,RepP!$6:$6,BR$6)</f>
        <v>0</v>
      </c>
      <c r="BS139" s="1">
        <f ca="1">SUMIFS(RepF!139:139,RepF!$6:$6,BS$6)</f>
        <v>0</v>
      </c>
      <c r="BT139" s="60">
        <f t="shared" ca="1" si="141"/>
        <v>0</v>
      </c>
      <c r="BU139" s="1">
        <f ca="1">SUMIFS(RepP!139:139,RepP!$6:$6,BU$6)</f>
        <v>0</v>
      </c>
      <c r="BV139" s="1">
        <f ca="1">SUMIFS(RepF!139:139,RepF!$6:$6,BV$6)</f>
        <v>0</v>
      </c>
      <c r="BW139" s="60">
        <f t="shared" ca="1" si="142"/>
        <v>0</v>
      </c>
      <c r="BX139" s="1">
        <f ca="1">SUMIFS(RepP!139:139,RepP!$6:$6,BX$6)</f>
        <v>0</v>
      </c>
      <c r="BY139" s="1">
        <f ca="1">SUMIFS(RepF!139:139,RepF!$6:$6,BY$6)</f>
        <v>0</v>
      </c>
      <c r="BZ139" s="60">
        <f t="shared" ca="1" si="143"/>
        <v>0</v>
      </c>
    </row>
    <row r="140" spans="2:78" x14ac:dyDescent="0.25">
      <c r="B140" s="1" t="str">
        <f>Items!G35</f>
        <v>BS(+)</v>
      </c>
      <c r="C140" s="1" t="str">
        <f>Items!H35</f>
        <v>M</v>
      </c>
      <c r="I140" s="22" t="str">
        <f>Items!E35</f>
        <v>Начисление себестоимости</v>
      </c>
      <c r="J140" s="1" t="str">
        <f>Items!F35</f>
        <v>Резерв-7</v>
      </c>
      <c r="Q140" s="1">
        <f ca="1">SUMIFS(RepP!140:140,RepP!$6:$6,Q$6)</f>
        <v>0</v>
      </c>
      <c r="R140" s="1">
        <f ca="1">SUMIFS(RepF!140:140,RepF!$6:$6,R$6)</f>
        <v>0</v>
      </c>
      <c r="S140" s="69">
        <f t="shared" ca="1" si="124"/>
        <v>0</v>
      </c>
      <c r="V140" s="1">
        <f ca="1">SUMIFS(RepP!140:140,RepP!$6:$6,V$6)</f>
        <v>0</v>
      </c>
      <c r="W140" s="1">
        <f ca="1">SUMIFS(RepF!140:140,RepF!$6:$6,W$6)</f>
        <v>0</v>
      </c>
      <c r="X140" s="60">
        <f t="shared" ca="1" si="125"/>
        <v>0</v>
      </c>
      <c r="Y140" s="46">
        <f ca="1">SUMIFS(RepP!140:140,RepP!$6:$6,Y$6)</f>
        <v>0</v>
      </c>
      <c r="Z140" s="1">
        <f ca="1">SUMIFS(RepF!140:140,RepF!$6:$6,Z$6)</f>
        <v>0</v>
      </c>
      <c r="AA140" s="60">
        <f t="shared" ca="1" si="126"/>
        <v>0</v>
      </c>
      <c r="AB140" s="1">
        <f ca="1">SUMIFS(RepP!140:140,RepP!$6:$6,AB$6)</f>
        <v>0</v>
      </c>
      <c r="AC140" s="1">
        <f ca="1">SUMIFS(RepF!140:140,RepF!$6:$6,AC$6)</f>
        <v>0</v>
      </c>
      <c r="AD140" s="60">
        <f t="shared" ca="1" si="127"/>
        <v>0</v>
      </c>
      <c r="AE140" s="1">
        <f ca="1">SUMIFS(RepP!140:140,RepP!$6:$6,AE$6)</f>
        <v>0</v>
      </c>
      <c r="AF140" s="1">
        <f ca="1">SUMIFS(RepF!140:140,RepF!$6:$6,AF$6)</f>
        <v>0</v>
      </c>
      <c r="AG140" s="60">
        <f t="shared" ca="1" si="128"/>
        <v>0</v>
      </c>
      <c r="AH140" s="1">
        <f ca="1">SUMIFS(RepP!140:140,RepP!$6:$6,AH$6)</f>
        <v>0</v>
      </c>
      <c r="AI140" s="1">
        <f ca="1">SUMIFS(RepF!140:140,RepF!$6:$6,AI$6)</f>
        <v>0</v>
      </c>
      <c r="AJ140" s="60">
        <f t="shared" ca="1" si="129"/>
        <v>0</v>
      </c>
      <c r="AK140" s="1">
        <f ca="1">SUMIFS(RepP!140:140,RepP!$6:$6,AK$6)</f>
        <v>0</v>
      </c>
      <c r="AL140" s="1">
        <f ca="1">SUMIFS(RepF!140:140,RepF!$6:$6,AL$6)</f>
        <v>0</v>
      </c>
      <c r="AM140" s="60">
        <f t="shared" ca="1" si="130"/>
        <v>0</v>
      </c>
      <c r="AN140" s="1">
        <f ca="1">SUMIFS(RepP!140:140,RepP!$6:$6,AN$6)</f>
        <v>0</v>
      </c>
      <c r="AO140" s="1">
        <f ca="1">SUMIFS(RepF!140:140,RepF!$6:$6,AO$6)</f>
        <v>0</v>
      </c>
      <c r="AP140" s="60">
        <f t="shared" ca="1" si="131"/>
        <v>0</v>
      </c>
      <c r="AQ140" s="1">
        <f ca="1">SUMIFS(RepP!140:140,RepP!$6:$6,AQ$6)</f>
        <v>0</v>
      </c>
      <c r="AR140" s="1">
        <f ca="1">SUMIFS(RepF!140:140,RepF!$6:$6,AR$6)</f>
        <v>0</v>
      </c>
      <c r="AS140" s="60">
        <f t="shared" ca="1" si="132"/>
        <v>0</v>
      </c>
      <c r="AT140" s="1">
        <f ca="1">SUMIFS(RepP!140:140,RepP!$6:$6,AT$6)</f>
        <v>0</v>
      </c>
      <c r="AU140" s="1">
        <f ca="1">SUMIFS(RepF!140:140,RepF!$6:$6,AU$6)</f>
        <v>0</v>
      </c>
      <c r="AV140" s="60">
        <f t="shared" ca="1" si="133"/>
        <v>0</v>
      </c>
      <c r="AW140" s="1">
        <f ca="1">SUMIFS(RepP!140:140,RepP!$6:$6,AW$6)</f>
        <v>0</v>
      </c>
      <c r="AX140" s="1">
        <f ca="1">SUMIFS(RepF!140:140,RepF!$6:$6,AX$6)</f>
        <v>0</v>
      </c>
      <c r="AY140" s="60">
        <f t="shared" ca="1" si="134"/>
        <v>0</v>
      </c>
      <c r="AZ140" s="1">
        <f ca="1">SUMIFS(RepP!140:140,RepP!$6:$6,AZ$6)</f>
        <v>0</v>
      </c>
      <c r="BA140" s="1">
        <f ca="1">SUMIFS(RepF!140:140,RepF!$6:$6,BA$6)</f>
        <v>0</v>
      </c>
      <c r="BB140" s="60">
        <f t="shared" ca="1" si="135"/>
        <v>0</v>
      </c>
      <c r="BC140" s="1">
        <f ca="1">SUMIFS(RepP!140:140,RepP!$6:$6,BC$6)</f>
        <v>0</v>
      </c>
      <c r="BD140" s="1">
        <f ca="1">SUMIFS(RepF!140:140,RepF!$6:$6,BD$6)</f>
        <v>0</v>
      </c>
      <c r="BE140" s="60">
        <f t="shared" ca="1" si="136"/>
        <v>0</v>
      </c>
      <c r="BF140" s="1">
        <f ca="1">SUMIFS(RepP!140:140,RepP!$6:$6,BF$6)</f>
        <v>0</v>
      </c>
      <c r="BG140" s="1">
        <f ca="1">SUMIFS(RepF!140:140,RepF!$6:$6,BG$6)</f>
        <v>0</v>
      </c>
      <c r="BH140" s="60">
        <f t="shared" ca="1" si="137"/>
        <v>0</v>
      </c>
      <c r="BI140" s="1">
        <f ca="1">SUMIFS(RepP!140:140,RepP!$6:$6,BI$6)</f>
        <v>0</v>
      </c>
      <c r="BJ140" s="1">
        <f ca="1">SUMIFS(RepF!140:140,RepF!$6:$6,BJ$6)</f>
        <v>0</v>
      </c>
      <c r="BK140" s="60">
        <f t="shared" ca="1" si="138"/>
        <v>0</v>
      </c>
      <c r="BL140" s="1">
        <f ca="1">SUMIFS(RepP!140:140,RepP!$6:$6,BL$6)</f>
        <v>0</v>
      </c>
      <c r="BM140" s="1">
        <f ca="1">SUMIFS(RepF!140:140,RepF!$6:$6,BM$6)</f>
        <v>0</v>
      </c>
      <c r="BN140" s="60">
        <f t="shared" ca="1" si="139"/>
        <v>0</v>
      </c>
      <c r="BO140" s="1">
        <f ca="1">SUMIFS(RepP!140:140,RepP!$6:$6,BO$6)</f>
        <v>0</v>
      </c>
      <c r="BP140" s="1">
        <f ca="1">SUMIFS(RepF!140:140,RepF!$6:$6,BP$6)</f>
        <v>0</v>
      </c>
      <c r="BQ140" s="60">
        <f t="shared" ca="1" si="140"/>
        <v>0</v>
      </c>
      <c r="BR140" s="1">
        <f ca="1">SUMIFS(RepP!140:140,RepP!$6:$6,BR$6)</f>
        <v>0</v>
      </c>
      <c r="BS140" s="1">
        <f ca="1">SUMIFS(RepF!140:140,RepF!$6:$6,BS$6)</f>
        <v>0</v>
      </c>
      <c r="BT140" s="60">
        <f t="shared" ca="1" si="141"/>
        <v>0</v>
      </c>
      <c r="BU140" s="1">
        <f ca="1">SUMIFS(RepP!140:140,RepP!$6:$6,BU$6)</f>
        <v>0</v>
      </c>
      <c r="BV140" s="1">
        <f ca="1">SUMIFS(RepF!140:140,RepF!$6:$6,BV$6)</f>
        <v>0</v>
      </c>
      <c r="BW140" s="60">
        <f t="shared" ca="1" si="142"/>
        <v>0</v>
      </c>
      <c r="BX140" s="1">
        <f ca="1">SUMIFS(RepP!140:140,RepP!$6:$6,BX$6)</f>
        <v>0</v>
      </c>
      <c r="BY140" s="1">
        <f ca="1">SUMIFS(RepF!140:140,RepF!$6:$6,BY$6)</f>
        <v>0</v>
      </c>
      <c r="BZ140" s="60">
        <f t="shared" ca="1" si="143"/>
        <v>0</v>
      </c>
    </row>
    <row r="141" spans="2:78" x14ac:dyDescent="0.25">
      <c r="B141" s="1" t="str">
        <f>Items!G36</f>
        <v>BS(+)</v>
      </c>
      <c r="C141" s="1" t="str">
        <f>Items!H36</f>
        <v>M</v>
      </c>
      <c r="I141" s="22" t="str">
        <f>Items!E36</f>
        <v>Начисление себестоимости</v>
      </c>
      <c r="J141" s="1" t="str">
        <f>Items!F36</f>
        <v>Резерв-8</v>
      </c>
      <c r="Q141" s="1">
        <f ca="1">SUMIFS(RepP!141:141,RepP!$6:$6,Q$6)</f>
        <v>0</v>
      </c>
      <c r="R141" s="1">
        <f ca="1">SUMIFS(RepF!141:141,RepF!$6:$6,R$6)</f>
        <v>0</v>
      </c>
      <c r="S141" s="69">
        <f t="shared" ca="1" si="124"/>
        <v>0</v>
      </c>
      <c r="V141" s="1">
        <f ca="1">SUMIFS(RepP!141:141,RepP!$6:$6,V$6)</f>
        <v>0</v>
      </c>
      <c r="W141" s="1">
        <f ca="1">SUMIFS(RepF!141:141,RepF!$6:$6,W$6)</f>
        <v>0</v>
      </c>
      <c r="X141" s="60">
        <f t="shared" ca="1" si="125"/>
        <v>0</v>
      </c>
      <c r="Y141" s="46">
        <f ca="1">SUMIFS(RepP!141:141,RepP!$6:$6,Y$6)</f>
        <v>0</v>
      </c>
      <c r="Z141" s="1">
        <f ca="1">SUMIFS(RepF!141:141,RepF!$6:$6,Z$6)</f>
        <v>0</v>
      </c>
      <c r="AA141" s="60">
        <f t="shared" ca="1" si="126"/>
        <v>0</v>
      </c>
      <c r="AB141" s="1">
        <f ca="1">SUMIFS(RepP!141:141,RepP!$6:$6,AB$6)</f>
        <v>0</v>
      </c>
      <c r="AC141" s="1">
        <f ca="1">SUMIFS(RepF!141:141,RepF!$6:$6,AC$6)</f>
        <v>0</v>
      </c>
      <c r="AD141" s="60">
        <f t="shared" ca="1" si="127"/>
        <v>0</v>
      </c>
      <c r="AE141" s="1">
        <f ca="1">SUMIFS(RepP!141:141,RepP!$6:$6,AE$6)</f>
        <v>0</v>
      </c>
      <c r="AF141" s="1">
        <f ca="1">SUMIFS(RepF!141:141,RepF!$6:$6,AF$6)</f>
        <v>0</v>
      </c>
      <c r="AG141" s="60">
        <f t="shared" ca="1" si="128"/>
        <v>0</v>
      </c>
      <c r="AH141" s="1">
        <f ca="1">SUMIFS(RepP!141:141,RepP!$6:$6,AH$6)</f>
        <v>0</v>
      </c>
      <c r="AI141" s="1">
        <f ca="1">SUMIFS(RepF!141:141,RepF!$6:$6,AI$6)</f>
        <v>0</v>
      </c>
      <c r="AJ141" s="60">
        <f t="shared" ca="1" si="129"/>
        <v>0</v>
      </c>
      <c r="AK141" s="1">
        <f ca="1">SUMIFS(RepP!141:141,RepP!$6:$6,AK$6)</f>
        <v>0</v>
      </c>
      <c r="AL141" s="1">
        <f ca="1">SUMIFS(RepF!141:141,RepF!$6:$6,AL$6)</f>
        <v>0</v>
      </c>
      <c r="AM141" s="60">
        <f t="shared" ca="1" si="130"/>
        <v>0</v>
      </c>
      <c r="AN141" s="1">
        <f ca="1">SUMIFS(RepP!141:141,RepP!$6:$6,AN$6)</f>
        <v>0</v>
      </c>
      <c r="AO141" s="1">
        <f ca="1">SUMIFS(RepF!141:141,RepF!$6:$6,AO$6)</f>
        <v>0</v>
      </c>
      <c r="AP141" s="60">
        <f t="shared" ca="1" si="131"/>
        <v>0</v>
      </c>
      <c r="AQ141" s="1">
        <f ca="1">SUMIFS(RepP!141:141,RepP!$6:$6,AQ$6)</f>
        <v>0</v>
      </c>
      <c r="AR141" s="1">
        <f ca="1">SUMIFS(RepF!141:141,RepF!$6:$6,AR$6)</f>
        <v>0</v>
      </c>
      <c r="AS141" s="60">
        <f t="shared" ca="1" si="132"/>
        <v>0</v>
      </c>
      <c r="AT141" s="1">
        <f ca="1">SUMIFS(RepP!141:141,RepP!$6:$6,AT$6)</f>
        <v>0</v>
      </c>
      <c r="AU141" s="1">
        <f ca="1">SUMIFS(RepF!141:141,RepF!$6:$6,AU$6)</f>
        <v>0</v>
      </c>
      <c r="AV141" s="60">
        <f t="shared" ca="1" si="133"/>
        <v>0</v>
      </c>
      <c r="AW141" s="1">
        <f ca="1">SUMIFS(RepP!141:141,RepP!$6:$6,AW$6)</f>
        <v>0</v>
      </c>
      <c r="AX141" s="1">
        <f ca="1">SUMIFS(RepF!141:141,RepF!$6:$6,AX$6)</f>
        <v>0</v>
      </c>
      <c r="AY141" s="60">
        <f t="shared" ca="1" si="134"/>
        <v>0</v>
      </c>
      <c r="AZ141" s="1">
        <f ca="1">SUMIFS(RepP!141:141,RepP!$6:$6,AZ$6)</f>
        <v>0</v>
      </c>
      <c r="BA141" s="1">
        <f ca="1">SUMIFS(RepF!141:141,RepF!$6:$6,BA$6)</f>
        <v>0</v>
      </c>
      <c r="BB141" s="60">
        <f t="shared" ca="1" si="135"/>
        <v>0</v>
      </c>
      <c r="BC141" s="1">
        <f ca="1">SUMIFS(RepP!141:141,RepP!$6:$6,BC$6)</f>
        <v>0</v>
      </c>
      <c r="BD141" s="1">
        <f ca="1">SUMIFS(RepF!141:141,RepF!$6:$6,BD$6)</f>
        <v>0</v>
      </c>
      <c r="BE141" s="60">
        <f t="shared" ca="1" si="136"/>
        <v>0</v>
      </c>
      <c r="BF141" s="1">
        <f ca="1">SUMIFS(RepP!141:141,RepP!$6:$6,BF$6)</f>
        <v>0</v>
      </c>
      <c r="BG141" s="1">
        <f ca="1">SUMIFS(RepF!141:141,RepF!$6:$6,BG$6)</f>
        <v>0</v>
      </c>
      <c r="BH141" s="60">
        <f t="shared" ca="1" si="137"/>
        <v>0</v>
      </c>
      <c r="BI141" s="1">
        <f ca="1">SUMIFS(RepP!141:141,RepP!$6:$6,BI$6)</f>
        <v>0</v>
      </c>
      <c r="BJ141" s="1">
        <f ca="1">SUMIFS(RepF!141:141,RepF!$6:$6,BJ$6)</f>
        <v>0</v>
      </c>
      <c r="BK141" s="60">
        <f t="shared" ca="1" si="138"/>
        <v>0</v>
      </c>
      <c r="BL141" s="1">
        <f ca="1">SUMIFS(RepP!141:141,RepP!$6:$6,BL$6)</f>
        <v>0</v>
      </c>
      <c r="BM141" s="1">
        <f ca="1">SUMIFS(RepF!141:141,RepF!$6:$6,BM$6)</f>
        <v>0</v>
      </c>
      <c r="BN141" s="60">
        <f t="shared" ca="1" si="139"/>
        <v>0</v>
      </c>
      <c r="BO141" s="1">
        <f ca="1">SUMIFS(RepP!141:141,RepP!$6:$6,BO$6)</f>
        <v>0</v>
      </c>
      <c r="BP141" s="1">
        <f ca="1">SUMIFS(RepF!141:141,RepF!$6:$6,BP$6)</f>
        <v>0</v>
      </c>
      <c r="BQ141" s="60">
        <f t="shared" ca="1" si="140"/>
        <v>0</v>
      </c>
      <c r="BR141" s="1">
        <f ca="1">SUMIFS(RepP!141:141,RepP!$6:$6,BR$6)</f>
        <v>0</v>
      </c>
      <c r="BS141" s="1">
        <f ca="1">SUMIFS(RepF!141:141,RepF!$6:$6,BS$6)</f>
        <v>0</v>
      </c>
      <c r="BT141" s="60">
        <f t="shared" ca="1" si="141"/>
        <v>0</v>
      </c>
      <c r="BU141" s="1">
        <f ca="1">SUMIFS(RepP!141:141,RepP!$6:$6,BU$6)</f>
        <v>0</v>
      </c>
      <c r="BV141" s="1">
        <f ca="1">SUMIFS(RepF!141:141,RepF!$6:$6,BV$6)</f>
        <v>0</v>
      </c>
      <c r="BW141" s="60">
        <f t="shared" ca="1" si="142"/>
        <v>0</v>
      </c>
      <c r="BX141" s="1">
        <f ca="1">SUMIFS(RepP!141:141,RepP!$6:$6,BX$6)</f>
        <v>0</v>
      </c>
      <c r="BY141" s="1">
        <f ca="1">SUMIFS(RepF!141:141,RepF!$6:$6,BY$6)</f>
        <v>0</v>
      </c>
      <c r="BZ141" s="60">
        <f t="shared" ca="1" si="143"/>
        <v>0</v>
      </c>
    </row>
    <row r="142" spans="2:78" s="23" customFormat="1" ht="10.199999999999999" x14ac:dyDescent="0.2">
      <c r="E142" s="23" t="s">
        <v>50</v>
      </c>
      <c r="S142" s="70"/>
      <c r="X142" s="61"/>
      <c r="Y142" s="62"/>
      <c r="AA142" s="61"/>
      <c r="AD142" s="61"/>
      <c r="AG142" s="61"/>
      <c r="AJ142" s="61"/>
      <c r="AM142" s="61"/>
      <c r="AP142" s="61"/>
      <c r="AS142" s="61"/>
      <c r="AV142" s="61"/>
      <c r="AY142" s="61"/>
      <c r="BB142" s="61"/>
      <c r="BE142" s="61"/>
      <c r="BH142" s="61"/>
      <c r="BK142" s="61"/>
      <c r="BN142" s="61"/>
      <c r="BQ142" s="61"/>
      <c r="BT142" s="61"/>
      <c r="BW142" s="61"/>
      <c r="BZ142" s="61"/>
    </row>
    <row r="143" spans="2:78" ht="4.05" customHeight="1" x14ac:dyDescent="0.25"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67"/>
      <c r="T143" s="25"/>
      <c r="U143" s="25"/>
      <c r="V143" s="25"/>
      <c r="W143" s="25"/>
      <c r="X143" s="57"/>
      <c r="Y143" s="54"/>
      <c r="Z143" s="25"/>
      <c r="AA143" s="57"/>
      <c r="AB143" s="25"/>
      <c r="AC143" s="25"/>
      <c r="AD143" s="57"/>
      <c r="AE143" s="25"/>
      <c r="AF143" s="25"/>
      <c r="AG143" s="57"/>
      <c r="AH143" s="25"/>
      <c r="AI143" s="25"/>
      <c r="AJ143" s="57"/>
      <c r="AK143" s="25"/>
      <c r="AL143" s="25"/>
      <c r="AM143" s="57"/>
      <c r="AN143" s="25"/>
      <c r="AO143" s="25"/>
      <c r="AP143" s="57"/>
      <c r="AQ143" s="25"/>
      <c r="AR143" s="25"/>
      <c r="AS143" s="57"/>
      <c r="AT143" s="25"/>
      <c r="AU143" s="25"/>
      <c r="AV143" s="57"/>
      <c r="AW143" s="25"/>
      <c r="AX143" s="25"/>
      <c r="AY143" s="57"/>
      <c r="AZ143" s="25"/>
      <c r="BA143" s="25"/>
      <c r="BB143" s="57"/>
      <c r="BC143" s="25"/>
      <c r="BD143" s="25"/>
      <c r="BE143" s="57"/>
      <c r="BF143" s="25"/>
      <c r="BG143" s="25"/>
      <c r="BH143" s="57"/>
      <c r="BI143" s="25"/>
      <c r="BJ143" s="25"/>
      <c r="BK143" s="57"/>
      <c r="BL143" s="25"/>
      <c r="BM143" s="25"/>
      <c r="BN143" s="57"/>
      <c r="BO143" s="25"/>
      <c r="BP143" s="25"/>
      <c r="BQ143" s="57"/>
      <c r="BR143" s="25"/>
      <c r="BS143" s="25"/>
      <c r="BT143" s="57"/>
      <c r="BU143" s="25"/>
      <c r="BV143" s="25"/>
      <c r="BW143" s="57"/>
      <c r="BX143" s="25"/>
      <c r="BY143" s="25"/>
      <c r="BZ143" s="57"/>
    </row>
    <row r="144" spans="2:78" ht="4.05" customHeight="1" x14ac:dyDescent="0.25"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67"/>
      <c r="T144" s="25"/>
      <c r="U144" s="25"/>
      <c r="V144" s="25"/>
      <c r="W144" s="25"/>
      <c r="X144" s="57"/>
      <c r="Y144" s="54"/>
      <c r="Z144" s="25"/>
      <c r="AA144" s="57"/>
      <c r="AB144" s="25"/>
      <c r="AC144" s="25"/>
      <c r="AD144" s="57"/>
      <c r="AE144" s="25"/>
      <c r="AF144" s="25"/>
      <c r="AG144" s="57"/>
      <c r="AH144" s="25"/>
      <c r="AI144" s="25"/>
      <c r="AJ144" s="57"/>
      <c r="AK144" s="25"/>
      <c r="AL144" s="25"/>
      <c r="AM144" s="57"/>
      <c r="AN144" s="25"/>
      <c r="AO144" s="25"/>
      <c r="AP144" s="57"/>
      <c r="AQ144" s="25"/>
      <c r="AR144" s="25"/>
      <c r="AS144" s="57"/>
      <c r="AT144" s="25"/>
      <c r="AU144" s="25"/>
      <c r="AV144" s="57"/>
      <c r="AW144" s="25"/>
      <c r="AX144" s="25"/>
      <c r="AY144" s="57"/>
      <c r="AZ144" s="25"/>
      <c r="BA144" s="25"/>
      <c r="BB144" s="57"/>
      <c r="BC144" s="25"/>
      <c r="BD144" s="25"/>
      <c r="BE144" s="57"/>
      <c r="BF144" s="25"/>
      <c r="BG144" s="25"/>
      <c r="BH144" s="57"/>
      <c r="BI144" s="25"/>
      <c r="BJ144" s="25"/>
      <c r="BK144" s="57"/>
      <c r="BL144" s="25"/>
      <c r="BM144" s="25"/>
      <c r="BN144" s="57"/>
      <c r="BO144" s="25"/>
      <c r="BP144" s="25"/>
      <c r="BQ144" s="57"/>
      <c r="BR144" s="25"/>
      <c r="BS144" s="25"/>
      <c r="BT144" s="57"/>
      <c r="BU144" s="25"/>
      <c r="BV144" s="25"/>
      <c r="BW144" s="57"/>
      <c r="BX144" s="25"/>
      <c r="BY144" s="25"/>
      <c r="BZ144" s="57"/>
    </row>
    <row r="145" spans="2:78" s="2" customFormat="1" x14ac:dyDescent="0.25">
      <c r="G145" s="26" t="s">
        <v>19</v>
      </c>
      <c r="H145" s="26"/>
      <c r="I145" s="26"/>
      <c r="J145" s="26"/>
      <c r="K145" s="26"/>
      <c r="L145" s="26"/>
      <c r="S145" s="66"/>
      <c r="X145" s="55"/>
      <c r="Y145" s="56"/>
      <c r="AA145" s="55"/>
      <c r="AD145" s="55"/>
      <c r="AG145" s="55"/>
      <c r="AJ145" s="55"/>
      <c r="AM145" s="55"/>
      <c r="AP145" s="55"/>
      <c r="AS145" s="55"/>
      <c r="AV145" s="55"/>
      <c r="AY145" s="55"/>
      <c r="BB145" s="55"/>
      <c r="BE145" s="55"/>
      <c r="BH145" s="55"/>
      <c r="BK145" s="55"/>
      <c r="BN145" s="55"/>
      <c r="BQ145" s="55"/>
      <c r="BT145" s="55"/>
      <c r="BW145" s="55"/>
      <c r="BZ145" s="55"/>
    </row>
    <row r="146" spans="2:78" s="2" customFormat="1" x14ac:dyDescent="0.25">
      <c r="B146" s="2">
        <f>Items!$L$3</f>
        <v>0</v>
      </c>
      <c r="C146" s="2" t="str">
        <f>Items!$M$3</f>
        <v>M</v>
      </c>
      <c r="I146" s="2" t="str">
        <f>Items!$J$3</f>
        <v>Поступление денежных средств по операционной деятельности</v>
      </c>
      <c r="Q146" s="2">
        <f ca="1">SUMIFS(RepP!146:146,RepP!$6:$6,Q$6)</f>
        <v>0</v>
      </c>
      <c r="R146" s="2">
        <f ca="1">SUMIFS(RepF!146:146,RepF!$6:$6,R$6)</f>
        <v>0</v>
      </c>
      <c r="S146" s="66">
        <f t="shared" ref="S146:S148" ca="1" si="144">IF(Q146=0,0,(R146-Q146)/Q146)</f>
        <v>0</v>
      </c>
      <c r="V146" s="2">
        <f ca="1">SUMIFS(RepP!146:146,RepP!$6:$6,V$6)</f>
        <v>0</v>
      </c>
      <c r="W146" s="2">
        <f ca="1">SUMIFS(RepF!146:146,RepF!$6:$6,W$6)</f>
        <v>0</v>
      </c>
      <c r="X146" s="55">
        <f t="shared" ref="X146:X148" ca="1" si="145">IF(V146=0,0,(W146-V146)/V146)</f>
        <v>0</v>
      </c>
      <c r="Y146" s="56">
        <f ca="1">SUMIFS(RepP!146:146,RepP!$6:$6,Y$6)</f>
        <v>0</v>
      </c>
      <c r="Z146" s="2">
        <f ca="1">SUMIFS(RepF!146:146,RepF!$6:$6,Z$6)</f>
        <v>0</v>
      </c>
      <c r="AA146" s="55">
        <f t="shared" ref="AA146:AA148" ca="1" si="146">IF(Y146=0,0,(Z146-Y146)/Y146)</f>
        <v>0</v>
      </c>
      <c r="AB146" s="2">
        <f ca="1">SUMIFS(RepP!146:146,RepP!$6:$6,AB$6)</f>
        <v>0</v>
      </c>
      <c r="AC146" s="2">
        <f ca="1">SUMIFS(RepF!146:146,RepF!$6:$6,AC$6)</f>
        <v>0</v>
      </c>
      <c r="AD146" s="55">
        <f t="shared" ref="AD146:AD148" ca="1" si="147">IF(AB146=0,0,(AC146-AB146)/AB146)</f>
        <v>0</v>
      </c>
      <c r="AE146" s="2">
        <f ca="1">SUMIFS(RepP!146:146,RepP!$6:$6,AE$6)</f>
        <v>0</v>
      </c>
      <c r="AF146" s="2">
        <f ca="1">SUMIFS(RepF!146:146,RepF!$6:$6,AF$6)</f>
        <v>0</v>
      </c>
      <c r="AG146" s="55">
        <f t="shared" ref="AG146:AG148" ca="1" si="148">IF(AE146=0,0,(AF146-AE146)/AE146)</f>
        <v>0</v>
      </c>
      <c r="AH146" s="2">
        <f ca="1">SUMIFS(RepP!146:146,RepP!$6:$6,AH$6)</f>
        <v>0</v>
      </c>
      <c r="AI146" s="2">
        <f ca="1">SUMIFS(RepF!146:146,RepF!$6:$6,AI$6)</f>
        <v>0</v>
      </c>
      <c r="AJ146" s="55">
        <f t="shared" ref="AJ146:AJ148" ca="1" si="149">IF(AH146=0,0,(AI146-AH146)/AH146)</f>
        <v>0</v>
      </c>
      <c r="AK146" s="2">
        <f ca="1">SUMIFS(RepP!146:146,RepP!$6:$6,AK$6)</f>
        <v>0</v>
      </c>
      <c r="AL146" s="2">
        <f ca="1">SUMIFS(RepF!146:146,RepF!$6:$6,AL$6)</f>
        <v>0</v>
      </c>
      <c r="AM146" s="55">
        <f t="shared" ref="AM146:AM148" ca="1" si="150">IF(AK146=0,0,(AL146-AK146)/AK146)</f>
        <v>0</v>
      </c>
      <c r="AN146" s="2">
        <f ca="1">SUMIFS(RepP!146:146,RepP!$6:$6,AN$6)</f>
        <v>0</v>
      </c>
      <c r="AO146" s="2">
        <f ca="1">SUMIFS(RepF!146:146,RepF!$6:$6,AO$6)</f>
        <v>0</v>
      </c>
      <c r="AP146" s="55">
        <f t="shared" ref="AP146:AP148" ca="1" si="151">IF(AN146=0,0,(AO146-AN146)/AN146)</f>
        <v>0</v>
      </c>
      <c r="AQ146" s="2">
        <f ca="1">SUMIFS(RepP!146:146,RepP!$6:$6,AQ$6)</f>
        <v>0</v>
      </c>
      <c r="AR146" s="2">
        <f ca="1">SUMIFS(RepF!146:146,RepF!$6:$6,AR$6)</f>
        <v>0</v>
      </c>
      <c r="AS146" s="55">
        <f t="shared" ref="AS146:AS148" ca="1" si="152">IF(AQ146=0,0,(AR146-AQ146)/AQ146)</f>
        <v>0</v>
      </c>
      <c r="AT146" s="2">
        <f ca="1">SUMIFS(RepP!146:146,RepP!$6:$6,AT$6)</f>
        <v>0</v>
      </c>
      <c r="AU146" s="2">
        <f ca="1">SUMIFS(RepF!146:146,RepF!$6:$6,AU$6)</f>
        <v>0</v>
      </c>
      <c r="AV146" s="55">
        <f t="shared" ref="AV146:AV148" ca="1" si="153">IF(AT146=0,0,(AU146-AT146)/AT146)</f>
        <v>0</v>
      </c>
      <c r="AW146" s="2">
        <f ca="1">SUMIFS(RepP!146:146,RepP!$6:$6,AW$6)</f>
        <v>0</v>
      </c>
      <c r="AX146" s="2">
        <f ca="1">SUMIFS(RepF!146:146,RepF!$6:$6,AX$6)</f>
        <v>0</v>
      </c>
      <c r="AY146" s="55">
        <f t="shared" ref="AY146:AY148" ca="1" si="154">IF(AW146=0,0,(AX146-AW146)/AW146)</f>
        <v>0</v>
      </c>
      <c r="AZ146" s="2">
        <f ca="1">SUMIFS(RepP!146:146,RepP!$6:$6,AZ$6)</f>
        <v>0</v>
      </c>
      <c r="BA146" s="2">
        <f ca="1">SUMIFS(RepF!146:146,RepF!$6:$6,BA$6)</f>
        <v>0</v>
      </c>
      <c r="BB146" s="55">
        <f t="shared" ref="BB146:BB148" ca="1" si="155">IF(AZ146=0,0,(BA146-AZ146)/AZ146)</f>
        <v>0</v>
      </c>
      <c r="BC146" s="2">
        <f ca="1">SUMIFS(RepP!146:146,RepP!$6:$6,BC$6)</f>
        <v>0</v>
      </c>
      <c r="BD146" s="2">
        <f ca="1">SUMIFS(RepF!146:146,RepF!$6:$6,BD$6)</f>
        <v>0</v>
      </c>
      <c r="BE146" s="55">
        <f t="shared" ref="BE146:BE148" ca="1" si="156">IF(BC146=0,0,(BD146-BC146)/BC146)</f>
        <v>0</v>
      </c>
      <c r="BF146" s="2">
        <f ca="1">SUMIFS(RepP!146:146,RepP!$6:$6,BF$6)</f>
        <v>0</v>
      </c>
      <c r="BG146" s="2">
        <f ca="1">SUMIFS(RepF!146:146,RepF!$6:$6,BG$6)</f>
        <v>0</v>
      </c>
      <c r="BH146" s="55">
        <f t="shared" ref="BH146:BH148" ca="1" si="157">IF(BF146=0,0,(BG146-BF146)/BF146)</f>
        <v>0</v>
      </c>
      <c r="BI146" s="2">
        <f ca="1">SUMIFS(RepP!146:146,RepP!$6:$6,BI$6)</f>
        <v>0</v>
      </c>
      <c r="BJ146" s="2">
        <f ca="1">SUMIFS(RepF!146:146,RepF!$6:$6,BJ$6)</f>
        <v>0</v>
      </c>
      <c r="BK146" s="55">
        <f t="shared" ref="BK146:BK148" ca="1" si="158">IF(BI146=0,0,(BJ146-BI146)/BI146)</f>
        <v>0</v>
      </c>
      <c r="BL146" s="2">
        <f ca="1">SUMIFS(RepP!146:146,RepP!$6:$6,BL$6)</f>
        <v>0</v>
      </c>
      <c r="BM146" s="2">
        <f ca="1">SUMIFS(RepF!146:146,RepF!$6:$6,BM$6)</f>
        <v>0</v>
      </c>
      <c r="BN146" s="55">
        <f t="shared" ref="BN146:BN148" ca="1" si="159">IF(BL146=0,0,(BM146-BL146)/BL146)</f>
        <v>0</v>
      </c>
      <c r="BO146" s="2">
        <f ca="1">SUMIFS(RepP!146:146,RepP!$6:$6,BO$6)</f>
        <v>0</v>
      </c>
      <c r="BP146" s="2">
        <f ca="1">SUMIFS(RepF!146:146,RepF!$6:$6,BP$6)</f>
        <v>0</v>
      </c>
      <c r="BQ146" s="55">
        <f t="shared" ref="BQ146:BQ148" ca="1" si="160">IF(BO146=0,0,(BP146-BO146)/BO146)</f>
        <v>0</v>
      </c>
      <c r="BR146" s="2">
        <f ca="1">SUMIFS(RepP!146:146,RepP!$6:$6,BR$6)</f>
        <v>0</v>
      </c>
      <c r="BS146" s="2">
        <f ca="1">SUMIFS(RepF!146:146,RepF!$6:$6,BS$6)</f>
        <v>0</v>
      </c>
      <c r="BT146" s="55">
        <f t="shared" ref="BT146:BT148" ca="1" si="161">IF(BR146=0,0,(BS146-BR146)/BR146)</f>
        <v>0</v>
      </c>
      <c r="BU146" s="2">
        <f ca="1">SUMIFS(RepP!146:146,RepP!$6:$6,BU$6)</f>
        <v>0</v>
      </c>
      <c r="BV146" s="2">
        <f ca="1">SUMIFS(RepF!146:146,RepF!$6:$6,BV$6)</f>
        <v>0</v>
      </c>
      <c r="BW146" s="55">
        <f t="shared" ref="BW146:BW148" ca="1" si="162">IF(BU146=0,0,(BV146-BU146)/BU146)</f>
        <v>0</v>
      </c>
      <c r="BX146" s="2">
        <f ca="1">SUMIFS(RepP!146:146,RepP!$6:$6,BX$6)</f>
        <v>0</v>
      </c>
      <c r="BY146" s="2">
        <f ca="1">SUMIFS(RepF!146:146,RepF!$6:$6,BY$6)</f>
        <v>0</v>
      </c>
      <c r="BZ146" s="55">
        <f t="shared" ref="BZ146:BZ148" ca="1" si="163">IF(BX146=0,0,(BY146-BX146)/BX146)</f>
        <v>0</v>
      </c>
    </row>
    <row r="147" spans="2:78" x14ac:dyDescent="0.25">
      <c r="B147" s="1" t="str">
        <f>Items!$L$4</f>
        <v>CF(+)</v>
      </c>
      <c r="C147" s="1" t="str">
        <f>Items!$M$4</f>
        <v>M</v>
      </c>
      <c r="I147" s="22" t="str">
        <f>Items!$J$4</f>
        <v>Поступление денежных средств по операционной деятельности</v>
      </c>
      <c r="J147" s="1" t="str">
        <f>Items!$K$4</f>
        <v>Поступление от реализации</v>
      </c>
      <c r="Q147" s="1">
        <f ca="1">SUMIFS(RepP!147:147,RepP!$6:$6,Q$6)</f>
        <v>0</v>
      </c>
      <c r="R147" s="1">
        <f ca="1">SUMIFS(RepF!147:147,RepF!$6:$6,R$6)</f>
        <v>0</v>
      </c>
      <c r="S147" s="69">
        <f t="shared" ca="1" si="144"/>
        <v>0</v>
      </c>
      <c r="V147" s="1">
        <f ca="1">SUMIFS(RepP!147:147,RepP!$6:$6,V$6)</f>
        <v>0</v>
      </c>
      <c r="W147" s="1">
        <f ca="1">SUMIFS(RepF!147:147,RepF!$6:$6,W$6)</f>
        <v>0</v>
      </c>
      <c r="X147" s="60">
        <f t="shared" ca="1" si="145"/>
        <v>0</v>
      </c>
      <c r="Y147" s="46">
        <f ca="1">SUMIFS(RepP!147:147,RepP!$6:$6,Y$6)</f>
        <v>0</v>
      </c>
      <c r="Z147" s="1">
        <f ca="1">SUMIFS(RepF!147:147,RepF!$6:$6,Z$6)</f>
        <v>0</v>
      </c>
      <c r="AA147" s="60">
        <f t="shared" ca="1" si="146"/>
        <v>0</v>
      </c>
      <c r="AB147" s="1">
        <f ca="1">SUMIFS(RepP!147:147,RepP!$6:$6,AB$6)</f>
        <v>0</v>
      </c>
      <c r="AC147" s="1">
        <f ca="1">SUMIFS(RepF!147:147,RepF!$6:$6,AC$6)</f>
        <v>0</v>
      </c>
      <c r="AD147" s="60">
        <f t="shared" ca="1" si="147"/>
        <v>0</v>
      </c>
      <c r="AE147" s="1">
        <f ca="1">SUMIFS(RepP!147:147,RepP!$6:$6,AE$6)</f>
        <v>0</v>
      </c>
      <c r="AF147" s="1">
        <f ca="1">SUMIFS(RepF!147:147,RepF!$6:$6,AF$6)</f>
        <v>0</v>
      </c>
      <c r="AG147" s="60">
        <f t="shared" ca="1" si="148"/>
        <v>0</v>
      </c>
      <c r="AH147" s="1">
        <f ca="1">SUMIFS(RepP!147:147,RepP!$6:$6,AH$6)</f>
        <v>0</v>
      </c>
      <c r="AI147" s="1">
        <f ca="1">SUMIFS(RepF!147:147,RepF!$6:$6,AI$6)</f>
        <v>0</v>
      </c>
      <c r="AJ147" s="60">
        <f t="shared" ca="1" si="149"/>
        <v>0</v>
      </c>
      <c r="AK147" s="1">
        <f ca="1">SUMIFS(RepP!147:147,RepP!$6:$6,AK$6)</f>
        <v>0</v>
      </c>
      <c r="AL147" s="1">
        <f ca="1">SUMIFS(RepF!147:147,RepF!$6:$6,AL$6)</f>
        <v>0</v>
      </c>
      <c r="AM147" s="60">
        <f t="shared" ca="1" si="150"/>
        <v>0</v>
      </c>
      <c r="AN147" s="1">
        <f ca="1">SUMIFS(RepP!147:147,RepP!$6:$6,AN$6)</f>
        <v>0</v>
      </c>
      <c r="AO147" s="1">
        <f ca="1">SUMIFS(RepF!147:147,RepF!$6:$6,AO$6)</f>
        <v>0</v>
      </c>
      <c r="AP147" s="60">
        <f t="shared" ca="1" si="151"/>
        <v>0</v>
      </c>
      <c r="AQ147" s="1">
        <f ca="1">SUMIFS(RepP!147:147,RepP!$6:$6,AQ$6)</f>
        <v>0</v>
      </c>
      <c r="AR147" s="1">
        <f ca="1">SUMIFS(RepF!147:147,RepF!$6:$6,AR$6)</f>
        <v>0</v>
      </c>
      <c r="AS147" s="60">
        <f t="shared" ca="1" si="152"/>
        <v>0</v>
      </c>
      <c r="AT147" s="1">
        <f ca="1">SUMIFS(RepP!147:147,RepP!$6:$6,AT$6)</f>
        <v>0</v>
      </c>
      <c r="AU147" s="1">
        <f ca="1">SUMIFS(RepF!147:147,RepF!$6:$6,AU$6)</f>
        <v>0</v>
      </c>
      <c r="AV147" s="60">
        <f t="shared" ca="1" si="153"/>
        <v>0</v>
      </c>
      <c r="AW147" s="1">
        <f ca="1">SUMIFS(RepP!147:147,RepP!$6:$6,AW$6)</f>
        <v>0</v>
      </c>
      <c r="AX147" s="1">
        <f ca="1">SUMIFS(RepF!147:147,RepF!$6:$6,AX$6)</f>
        <v>0</v>
      </c>
      <c r="AY147" s="60">
        <f t="shared" ca="1" si="154"/>
        <v>0</v>
      </c>
      <c r="AZ147" s="1">
        <f ca="1">SUMIFS(RepP!147:147,RepP!$6:$6,AZ$6)</f>
        <v>0</v>
      </c>
      <c r="BA147" s="1">
        <f ca="1">SUMIFS(RepF!147:147,RepF!$6:$6,BA$6)</f>
        <v>0</v>
      </c>
      <c r="BB147" s="60">
        <f t="shared" ca="1" si="155"/>
        <v>0</v>
      </c>
      <c r="BC147" s="1">
        <f ca="1">SUMIFS(RepP!147:147,RepP!$6:$6,BC$6)</f>
        <v>0</v>
      </c>
      <c r="BD147" s="1">
        <f ca="1">SUMIFS(RepF!147:147,RepF!$6:$6,BD$6)</f>
        <v>0</v>
      </c>
      <c r="BE147" s="60">
        <f t="shared" ca="1" si="156"/>
        <v>0</v>
      </c>
      <c r="BF147" s="1">
        <f ca="1">SUMIFS(RepP!147:147,RepP!$6:$6,BF$6)</f>
        <v>0</v>
      </c>
      <c r="BG147" s="1">
        <f ca="1">SUMIFS(RepF!147:147,RepF!$6:$6,BG$6)</f>
        <v>0</v>
      </c>
      <c r="BH147" s="60">
        <f t="shared" ca="1" si="157"/>
        <v>0</v>
      </c>
      <c r="BI147" s="1">
        <f ca="1">SUMIFS(RepP!147:147,RepP!$6:$6,BI$6)</f>
        <v>0</v>
      </c>
      <c r="BJ147" s="1">
        <f ca="1">SUMIFS(RepF!147:147,RepF!$6:$6,BJ$6)</f>
        <v>0</v>
      </c>
      <c r="BK147" s="60">
        <f t="shared" ca="1" si="158"/>
        <v>0</v>
      </c>
      <c r="BL147" s="1">
        <f ca="1">SUMIFS(RepP!147:147,RepP!$6:$6,BL$6)</f>
        <v>0</v>
      </c>
      <c r="BM147" s="1">
        <f ca="1">SUMIFS(RepF!147:147,RepF!$6:$6,BM$6)</f>
        <v>0</v>
      </c>
      <c r="BN147" s="60">
        <f t="shared" ca="1" si="159"/>
        <v>0</v>
      </c>
      <c r="BO147" s="1">
        <f ca="1">SUMIFS(RepP!147:147,RepP!$6:$6,BO$6)</f>
        <v>0</v>
      </c>
      <c r="BP147" s="1">
        <f ca="1">SUMIFS(RepF!147:147,RepF!$6:$6,BP$6)</f>
        <v>0</v>
      </c>
      <c r="BQ147" s="60">
        <f t="shared" ca="1" si="160"/>
        <v>0</v>
      </c>
      <c r="BR147" s="1">
        <f ca="1">SUMIFS(RepP!147:147,RepP!$6:$6,BR$6)</f>
        <v>0</v>
      </c>
      <c r="BS147" s="1">
        <f ca="1">SUMIFS(RepF!147:147,RepF!$6:$6,BS$6)</f>
        <v>0</v>
      </c>
      <c r="BT147" s="60">
        <f t="shared" ca="1" si="161"/>
        <v>0</v>
      </c>
      <c r="BU147" s="1">
        <f ca="1">SUMIFS(RepP!147:147,RepP!$6:$6,BU$6)</f>
        <v>0</v>
      </c>
      <c r="BV147" s="1">
        <f ca="1">SUMIFS(RepF!147:147,RepF!$6:$6,BV$6)</f>
        <v>0</v>
      </c>
      <c r="BW147" s="60">
        <f t="shared" ca="1" si="162"/>
        <v>0</v>
      </c>
      <c r="BX147" s="1">
        <f ca="1">SUMIFS(RepP!147:147,RepP!$6:$6,BX$6)</f>
        <v>0</v>
      </c>
      <c r="BY147" s="1">
        <f ca="1">SUMIFS(RepF!147:147,RepF!$6:$6,BY$6)</f>
        <v>0</v>
      </c>
      <c r="BZ147" s="60">
        <f t="shared" ca="1" si="163"/>
        <v>0</v>
      </c>
    </row>
    <row r="148" spans="2:78" x14ac:dyDescent="0.25">
      <c r="B148" s="1" t="str">
        <f>Items!$L$5</f>
        <v>CF(+)</v>
      </c>
      <c r="C148" s="1" t="str">
        <f>Items!$M$5</f>
        <v>M</v>
      </c>
      <c r="I148" s="22" t="str">
        <f>Items!$J$5</f>
        <v>Поступление денежных средств по операционной деятельности</v>
      </c>
      <c r="J148" s="1" t="str">
        <f>Items!$K$5</f>
        <v>Прочие поступления</v>
      </c>
      <c r="Q148" s="20">
        <f ca="1">SUMIFS(RepP!148:148,RepP!$6:$6,Q$6)</f>
        <v>0</v>
      </c>
      <c r="R148" s="20">
        <f ca="1">SUMIFS(RepF!148:148,RepF!$6:$6,R$6)</f>
        <v>0</v>
      </c>
      <c r="S148" s="69">
        <f t="shared" ca="1" si="144"/>
        <v>0</v>
      </c>
      <c r="V148" s="1">
        <f ca="1">SUMIFS(RepP!148:148,RepP!$6:$6,V$6)</f>
        <v>0</v>
      </c>
      <c r="W148" s="1">
        <f ca="1">SUMIFS(RepF!148:148,RepF!$6:$6,W$6)</f>
        <v>0</v>
      </c>
      <c r="X148" s="60">
        <f t="shared" ca="1" si="145"/>
        <v>0</v>
      </c>
      <c r="Y148" s="46">
        <f ca="1">SUMIFS(RepP!148:148,RepP!$6:$6,Y$6)</f>
        <v>0</v>
      </c>
      <c r="Z148" s="1">
        <f ca="1">SUMIFS(RepF!148:148,RepF!$6:$6,Z$6)</f>
        <v>0</v>
      </c>
      <c r="AA148" s="60">
        <f t="shared" ca="1" si="146"/>
        <v>0</v>
      </c>
      <c r="AB148" s="1">
        <f ca="1">SUMIFS(RepP!148:148,RepP!$6:$6,AB$6)</f>
        <v>0</v>
      </c>
      <c r="AC148" s="1">
        <f ca="1">SUMIFS(RepF!148:148,RepF!$6:$6,AC$6)</f>
        <v>0</v>
      </c>
      <c r="AD148" s="60">
        <f t="shared" ca="1" si="147"/>
        <v>0</v>
      </c>
      <c r="AE148" s="1">
        <f ca="1">SUMIFS(RepP!148:148,RepP!$6:$6,AE$6)</f>
        <v>0</v>
      </c>
      <c r="AF148" s="1">
        <f ca="1">SUMIFS(RepF!148:148,RepF!$6:$6,AF$6)</f>
        <v>0</v>
      </c>
      <c r="AG148" s="60">
        <f t="shared" ca="1" si="148"/>
        <v>0</v>
      </c>
      <c r="AH148" s="1">
        <f ca="1">SUMIFS(RepP!148:148,RepP!$6:$6,AH$6)</f>
        <v>0</v>
      </c>
      <c r="AI148" s="1">
        <f ca="1">SUMIFS(RepF!148:148,RepF!$6:$6,AI$6)</f>
        <v>0</v>
      </c>
      <c r="AJ148" s="60">
        <f t="shared" ca="1" si="149"/>
        <v>0</v>
      </c>
      <c r="AK148" s="1">
        <f ca="1">SUMIFS(RepP!148:148,RepP!$6:$6,AK$6)</f>
        <v>0</v>
      </c>
      <c r="AL148" s="1">
        <f ca="1">SUMIFS(RepF!148:148,RepF!$6:$6,AL$6)</f>
        <v>0</v>
      </c>
      <c r="AM148" s="60">
        <f t="shared" ca="1" si="150"/>
        <v>0</v>
      </c>
      <c r="AN148" s="1">
        <f ca="1">SUMIFS(RepP!148:148,RepP!$6:$6,AN$6)</f>
        <v>0</v>
      </c>
      <c r="AO148" s="1">
        <f ca="1">SUMIFS(RepF!148:148,RepF!$6:$6,AO$6)</f>
        <v>0</v>
      </c>
      <c r="AP148" s="60">
        <f t="shared" ca="1" si="151"/>
        <v>0</v>
      </c>
      <c r="AQ148" s="1">
        <f ca="1">SUMIFS(RepP!148:148,RepP!$6:$6,AQ$6)</f>
        <v>0</v>
      </c>
      <c r="AR148" s="1">
        <f ca="1">SUMIFS(RepF!148:148,RepF!$6:$6,AR$6)</f>
        <v>0</v>
      </c>
      <c r="AS148" s="60">
        <f t="shared" ca="1" si="152"/>
        <v>0</v>
      </c>
      <c r="AT148" s="1">
        <f ca="1">SUMIFS(RepP!148:148,RepP!$6:$6,AT$6)</f>
        <v>0</v>
      </c>
      <c r="AU148" s="1">
        <f ca="1">SUMIFS(RepF!148:148,RepF!$6:$6,AU$6)</f>
        <v>0</v>
      </c>
      <c r="AV148" s="60">
        <f t="shared" ca="1" si="153"/>
        <v>0</v>
      </c>
      <c r="AW148" s="1">
        <f ca="1">SUMIFS(RepP!148:148,RepP!$6:$6,AW$6)</f>
        <v>0</v>
      </c>
      <c r="AX148" s="1">
        <f ca="1">SUMIFS(RepF!148:148,RepF!$6:$6,AX$6)</f>
        <v>0</v>
      </c>
      <c r="AY148" s="60">
        <f t="shared" ca="1" si="154"/>
        <v>0</v>
      </c>
      <c r="AZ148" s="1">
        <f ca="1">SUMIFS(RepP!148:148,RepP!$6:$6,AZ$6)</f>
        <v>0</v>
      </c>
      <c r="BA148" s="1">
        <f ca="1">SUMIFS(RepF!148:148,RepF!$6:$6,BA$6)</f>
        <v>0</v>
      </c>
      <c r="BB148" s="60">
        <f t="shared" ca="1" si="155"/>
        <v>0</v>
      </c>
      <c r="BC148" s="1">
        <f ca="1">SUMIFS(RepP!148:148,RepP!$6:$6,BC$6)</f>
        <v>0</v>
      </c>
      <c r="BD148" s="1">
        <f ca="1">SUMIFS(RepF!148:148,RepF!$6:$6,BD$6)</f>
        <v>0</v>
      </c>
      <c r="BE148" s="60">
        <f t="shared" ca="1" si="156"/>
        <v>0</v>
      </c>
      <c r="BF148" s="1">
        <f ca="1">SUMIFS(RepP!148:148,RepP!$6:$6,BF$6)</f>
        <v>0</v>
      </c>
      <c r="BG148" s="1">
        <f ca="1">SUMIFS(RepF!148:148,RepF!$6:$6,BG$6)</f>
        <v>0</v>
      </c>
      <c r="BH148" s="60">
        <f t="shared" ca="1" si="157"/>
        <v>0</v>
      </c>
      <c r="BI148" s="1">
        <f ca="1">SUMIFS(RepP!148:148,RepP!$6:$6,BI$6)</f>
        <v>0</v>
      </c>
      <c r="BJ148" s="1">
        <f ca="1">SUMIFS(RepF!148:148,RepF!$6:$6,BJ$6)</f>
        <v>0</v>
      </c>
      <c r="BK148" s="60">
        <f t="shared" ca="1" si="158"/>
        <v>0</v>
      </c>
      <c r="BL148" s="1">
        <f ca="1">SUMIFS(RepP!148:148,RepP!$6:$6,BL$6)</f>
        <v>0</v>
      </c>
      <c r="BM148" s="1">
        <f ca="1">SUMIFS(RepF!148:148,RepF!$6:$6,BM$6)</f>
        <v>0</v>
      </c>
      <c r="BN148" s="60">
        <f t="shared" ca="1" si="159"/>
        <v>0</v>
      </c>
      <c r="BO148" s="1">
        <f ca="1">SUMIFS(RepP!148:148,RepP!$6:$6,BO$6)</f>
        <v>0</v>
      </c>
      <c r="BP148" s="1">
        <f ca="1">SUMIFS(RepF!148:148,RepF!$6:$6,BP$6)</f>
        <v>0</v>
      </c>
      <c r="BQ148" s="60">
        <f t="shared" ca="1" si="160"/>
        <v>0</v>
      </c>
      <c r="BR148" s="1">
        <f ca="1">SUMIFS(RepP!148:148,RepP!$6:$6,BR$6)</f>
        <v>0</v>
      </c>
      <c r="BS148" s="1">
        <f ca="1">SUMIFS(RepF!148:148,RepF!$6:$6,BS$6)</f>
        <v>0</v>
      </c>
      <c r="BT148" s="60">
        <f t="shared" ca="1" si="161"/>
        <v>0</v>
      </c>
      <c r="BU148" s="1">
        <f ca="1">SUMIFS(RepP!148:148,RepP!$6:$6,BU$6)</f>
        <v>0</v>
      </c>
      <c r="BV148" s="1">
        <f ca="1">SUMIFS(RepF!148:148,RepF!$6:$6,BV$6)</f>
        <v>0</v>
      </c>
      <c r="BW148" s="60">
        <f t="shared" ca="1" si="162"/>
        <v>0</v>
      </c>
      <c r="BX148" s="1">
        <f ca="1">SUMIFS(RepP!148:148,RepP!$6:$6,BX$6)</f>
        <v>0</v>
      </c>
      <c r="BY148" s="1">
        <f ca="1">SUMIFS(RepF!148:148,RepF!$6:$6,BY$6)</f>
        <v>0</v>
      </c>
      <c r="BZ148" s="60">
        <f t="shared" ca="1" si="163"/>
        <v>0</v>
      </c>
    </row>
    <row r="149" spans="2:78" s="23" customFormat="1" ht="10.199999999999999" x14ac:dyDescent="0.2">
      <c r="E149" s="23" t="s">
        <v>50</v>
      </c>
      <c r="S149" s="70"/>
      <c r="X149" s="61"/>
      <c r="Y149" s="62"/>
      <c r="AA149" s="61"/>
      <c r="AD149" s="61"/>
      <c r="AG149" s="61"/>
      <c r="AJ149" s="61"/>
      <c r="AM149" s="61"/>
      <c r="AP149" s="61"/>
      <c r="AS149" s="61"/>
      <c r="AV149" s="61"/>
      <c r="AY149" s="61"/>
      <c r="BB149" s="61"/>
      <c r="BE149" s="61"/>
      <c r="BH149" s="61"/>
      <c r="BK149" s="61"/>
      <c r="BN149" s="61"/>
      <c r="BQ149" s="61"/>
      <c r="BT149" s="61"/>
      <c r="BW149" s="61"/>
      <c r="BZ149" s="61"/>
    </row>
    <row r="150" spans="2:78" s="2" customFormat="1" x14ac:dyDescent="0.25">
      <c r="B150" s="2">
        <f>Items!$L$6</f>
        <v>0</v>
      </c>
      <c r="C150" s="2" t="str">
        <f>Items!$M$6</f>
        <v>N</v>
      </c>
      <c r="I150" s="2" t="str">
        <f>Items!$J$6</f>
        <v>Оплаты себестоимостных затрат</v>
      </c>
      <c r="Q150" s="2">
        <f ca="1">SUMIFS(RepP!150:150,RepP!$6:$6,Q$6)</f>
        <v>0</v>
      </c>
      <c r="R150" s="2">
        <f ca="1">SUMIFS(RepF!150:150,RepF!$6:$6,R$6)</f>
        <v>0</v>
      </c>
      <c r="S150" s="66">
        <f t="shared" ref="S150:S180" ca="1" si="164">IF(Q150=0,0,(R150-Q150)/Q150)</f>
        <v>0</v>
      </c>
      <c r="V150" s="2">
        <f ca="1">SUMIFS(RepP!150:150,RepP!$6:$6,V$6)</f>
        <v>0</v>
      </c>
      <c r="W150" s="2">
        <f ca="1">SUMIFS(RepF!150:150,RepF!$6:$6,W$6)</f>
        <v>0</v>
      </c>
      <c r="X150" s="55">
        <f t="shared" ref="X150:X180" ca="1" si="165">IF(V150=0,0,(W150-V150)/V150)</f>
        <v>0</v>
      </c>
      <c r="Y150" s="56">
        <f ca="1">SUMIFS(RepP!150:150,RepP!$6:$6,Y$6)</f>
        <v>0</v>
      </c>
      <c r="Z150" s="2">
        <f ca="1">SUMIFS(RepF!150:150,RepF!$6:$6,Z$6)</f>
        <v>0</v>
      </c>
      <c r="AA150" s="55">
        <f t="shared" ref="AA150:AA180" ca="1" si="166">IF(Y150=0,0,(Z150-Y150)/Y150)</f>
        <v>0</v>
      </c>
      <c r="AB150" s="2">
        <f ca="1">SUMIFS(RepP!150:150,RepP!$6:$6,AB$6)</f>
        <v>0</v>
      </c>
      <c r="AC150" s="2">
        <f ca="1">SUMIFS(RepF!150:150,RepF!$6:$6,AC$6)</f>
        <v>0</v>
      </c>
      <c r="AD150" s="55">
        <f t="shared" ref="AD150:AD180" ca="1" si="167">IF(AB150=0,0,(AC150-AB150)/AB150)</f>
        <v>0</v>
      </c>
      <c r="AE150" s="2">
        <f ca="1">SUMIFS(RepP!150:150,RepP!$6:$6,AE$6)</f>
        <v>0</v>
      </c>
      <c r="AF150" s="2">
        <f ca="1">SUMIFS(RepF!150:150,RepF!$6:$6,AF$6)</f>
        <v>0</v>
      </c>
      <c r="AG150" s="55">
        <f t="shared" ref="AG150:AG180" ca="1" si="168">IF(AE150=0,0,(AF150-AE150)/AE150)</f>
        <v>0</v>
      </c>
      <c r="AH150" s="2">
        <f ca="1">SUMIFS(RepP!150:150,RepP!$6:$6,AH$6)</f>
        <v>0</v>
      </c>
      <c r="AI150" s="2">
        <f ca="1">SUMIFS(RepF!150:150,RepF!$6:$6,AI$6)</f>
        <v>0</v>
      </c>
      <c r="AJ150" s="55">
        <f t="shared" ref="AJ150:AJ180" ca="1" si="169">IF(AH150=0,0,(AI150-AH150)/AH150)</f>
        <v>0</v>
      </c>
      <c r="AK150" s="2">
        <f ca="1">SUMIFS(RepP!150:150,RepP!$6:$6,AK$6)</f>
        <v>0</v>
      </c>
      <c r="AL150" s="2">
        <f ca="1">SUMIFS(RepF!150:150,RepF!$6:$6,AL$6)</f>
        <v>0</v>
      </c>
      <c r="AM150" s="55">
        <f t="shared" ref="AM150:AM180" ca="1" si="170">IF(AK150=0,0,(AL150-AK150)/AK150)</f>
        <v>0</v>
      </c>
      <c r="AN150" s="2">
        <f ca="1">SUMIFS(RepP!150:150,RepP!$6:$6,AN$6)</f>
        <v>0</v>
      </c>
      <c r="AO150" s="2">
        <f ca="1">SUMIFS(RepF!150:150,RepF!$6:$6,AO$6)</f>
        <v>0</v>
      </c>
      <c r="AP150" s="55">
        <f t="shared" ref="AP150:AP180" ca="1" si="171">IF(AN150=0,0,(AO150-AN150)/AN150)</f>
        <v>0</v>
      </c>
      <c r="AQ150" s="2">
        <f ca="1">SUMIFS(RepP!150:150,RepP!$6:$6,AQ$6)</f>
        <v>0</v>
      </c>
      <c r="AR150" s="2">
        <f ca="1">SUMIFS(RepF!150:150,RepF!$6:$6,AR$6)</f>
        <v>0</v>
      </c>
      <c r="AS150" s="55">
        <f t="shared" ref="AS150:AS180" ca="1" si="172">IF(AQ150=0,0,(AR150-AQ150)/AQ150)</f>
        <v>0</v>
      </c>
      <c r="AT150" s="2">
        <f ca="1">SUMIFS(RepP!150:150,RepP!$6:$6,AT$6)</f>
        <v>0</v>
      </c>
      <c r="AU150" s="2">
        <f ca="1">SUMIFS(RepF!150:150,RepF!$6:$6,AU$6)</f>
        <v>0</v>
      </c>
      <c r="AV150" s="55">
        <f t="shared" ref="AV150:AV180" ca="1" si="173">IF(AT150=0,0,(AU150-AT150)/AT150)</f>
        <v>0</v>
      </c>
      <c r="AW150" s="2">
        <f ca="1">SUMIFS(RepP!150:150,RepP!$6:$6,AW$6)</f>
        <v>0</v>
      </c>
      <c r="AX150" s="2">
        <f ca="1">SUMIFS(RepF!150:150,RepF!$6:$6,AX$6)</f>
        <v>0</v>
      </c>
      <c r="AY150" s="55">
        <f t="shared" ref="AY150:AY180" ca="1" si="174">IF(AW150=0,0,(AX150-AW150)/AW150)</f>
        <v>0</v>
      </c>
      <c r="AZ150" s="2">
        <f ca="1">SUMIFS(RepP!150:150,RepP!$6:$6,AZ$6)</f>
        <v>0</v>
      </c>
      <c r="BA150" s="2">
        <f ca="1">SUMIFS(RepF!150:150,RepF!$6:$6,BA$6)</f>
        <v>0</v>
      </c>
      <c r="BB150" s="55">
        <f t="shared" ref="BB150:BB180" ca="1" si="175">IF(AZ150=0,0,(BA150-AZ150)/AZ150)</f>
        <v>0</v>
      </c>
      <c r="BC150" s="2">
        <f ca="1">SUMIFS(RepP!150:150,RepP!$6:$6,BC$6)</f>
        <v>0</v>
      </c>
      <c r="BD150" s="2">
        <f ca="1">SUMIFS(RepF!150:150,RepF!$6:$6,BD$6)</f>
        <v>0</v>
      </c>
      <c r="BE150" s="55">
        <f t="shared" ref="BE150:BE180" ca="1" si="176">IF(BC150=0,0,(BD150-BC150)/BC150)</f>
        <v>0</v>
      </c>
      <c r="BF150" s="2">
        <f ca="1">SUMIFS(RepP!150:150,RepP!$6:$6,BF$6)</f>
        <v>0</v>
      </c>
      <c r="BG150" s="2">
        <f ca="1">SUMIFS(RepF!150:150,RepF!$6:$6,BG$6)</f>
        <v>0</v>
      </c>
      <c r="BH150" s="55">
        <f t="shared" ref="BH150:BH180" ca="1" si="177">IF(BF150=0,0,(BG150-BF150)/BF150)</f>
        <v>0</v>
      </c>
      <c r="BI150" s="2">
        <f ca="1">SUMIFS(RepP!150:150,RepP!$6:$6,BI$6)</f>
        <v>0</v>
      </c>
      <c r="BJ150" s="2">
        <f ca="1">SUMIFS(RepF!150:150,RepF!$6:$6,BJ$6)</f>
        <v>0</v>
      </c>
      <c r="BK150" s="55">
        <f t="shared" ref="BK150:BK180" ca="1" si="178">IF(BI150=0,0,(BJ150-BI150)/BI150)</f>
        <v>0</v>
      </c>
      <c r="BL150" s="2">
        <f ca="1">SUMIFS(RepP!150:150,RepP!$6:$6,BL$6)</f>
        <v>0</v>
      </c>
      <c r="BM150" s="2">
        <f ca="1">SUMIFS(RepF!150:150,RepF!$6:$6,BM$6)</f>
        <v>0</v>
      </c>
      <c r="BN150" s="55">
        <f t="shared" ref="BN150:BN180" ca="1" si="179">IF(BL150=0,0,(BM150-BL150)/BL150)</f>
        <v>0</v>
      </c>
      <c r="BO150" s="2">
        <f ca="1">SUMIFS(RepP!150:150,RepP!$6:$6,BO$6)</f>
        <v>0</v>
      </c>
      <c r="BP150" s="2">
        <f ca="1">SUMIFS(RepF!150:150,RepF!$6:$6,BP$6)</f>
        <v>0</v>
      </c>
      <c r="BQ150" s="55">
        <f t="shared" ref="BQ150:BQ180" ca="1" si="180">IF(BO150=0,0,(BP150-BO150)/BO150)</f>
        <v>0</v>
      </c>
      <c r="BR150" s="2">
        <f ca="1">SUMIFS(RepP!150:150,RepP!$6:$6,BR$6)</f>
        <v>0</v>
      </c>
      <c r="BS150" s="2">
        <f ca="1">SUMIFS(RepF!150:150,RepF!$6:$6,BS$6)</f>
        <v>0</v>
      </c>
      <c r="BT150" s="55">
        <f t="shared" ref="BT150:BT180" ca="1" si="181">IF(BR150=0,0,(BS150-BR150)/BR150)</f>
        <v>0</v>
      </c>
      <c r="BU150" s="2">
        <f ca="1">SUMIFS(RepP!150:150,RepP!$6:$6,BU$6)</f>
        <v>0</v>
      </c>
      <c r="BV150" s="2">
        <f ca="1">SUMIFS(RepF!150:150,RepF!$6:$6,BV$6)</f>
        <v>0</v>
      </c>
      <c r="BW150" s="55">
        <f t="shared" ref="BW150:BW180" ca="1" si="182">IF(BU150=0,0,(BV150-BU150)/BU150)</f>
        <v>0</v>
      </c>
      <c r="BX150" s="2">
        <f ca="1">SUMIFS(RepP!150:150,RepP!$6:$6,BX$6)</f>
        <v>0</v>
      </c>
      <c r="BY150" s="2">
        <f ca="1">SUMIFS(RepF!150:150,RepF!$6:$6,BY$6)</f>
        <v>0</v>
      </c>
      <c r="BZ150" s="55">
        <f t="shared" ref="BZ150:BZ180" ca="1" si="183">IF(BX150=0,0,(BY150-BX150)/BX150)</f>
        <v>0</v>
      </c>
    </row>
    <row r="151" spans="2:78" x14ac:dyDescent="0.25">
      <c r="B151" s="1" t="str">
        <f>Items!$L$7</f>
        <v>CF(-)</v>
      </c>
      <c r="C151" s="1" t="str">
        <f>Items!$M$7</f>
        <v>N</v>
      </c>
      <c r="I151" s="22" t="str">
        <f>Items!$J$7</f>
        <v>Оплаты себестоимостных затрат</v>
      </c>
      <c r="J151" s="1" t="str">
        <f>Items!K7</f>
        <v>Подготовительные работы</v>
      </c>
      <c r="Q151" s="1">
        <f ca="1">SUMIFS(RepP!151:151,RepP!$6:$6,Q$6)</f>
        <v>0</v>
      </c>
      <c r="R151" s="1">
        <f ca="1">SUMIFS(RepF!151:151,RepF!$6:$6,R$6)</f>
        <v>0</v>
      </c>
      <c r="S151" s="69">
        <f t="shared" ca="1" si="164"/>
        <v>0</v>
      </c>
      <c r="V151" s="1">
        <f ca="1">SUMIFS(RepP!151:151,RepP!$6:$6,V$6)</f>
        <v>0</v>
      </c>
      <c r="W151" s="1">
        <f ca="1">SUMIFS(RepF!151:151,RepF!$6:$6,W$6)</f>
        <v>0</v>
      </c>
      <c r="X151" s="60">
        <f t="shared" ca="1" si="165"/>
        <v>0</v>
      </c>
      <c r="Y151" s="46">
        <f ca="1">SUMIFS(RepP!151:151,RepP!$6:$6,Y$6)</f>
        <v>0</v>
      </c>
      <c r="Z151" s="1">
        <f ca="1">SUMIFS(RepF!151:151,RepF!$6:$6,Z$6)</f>
        <v>0</v>
      </c>
      <c r="AA151" s="60">
        <f t="shared" ca="1" si="166"/>
        <v>0</v>
      </c>
      <c r="AB151" s="1">
        <f ca="1">SUMIFS(RepP!151:151,RepP!$6:$6,AB$6)</f>
        <v>0</v>
      </c>
      <c r="AC151" s="1">
        <f ca="1">SUMIFS(RepF!151:151,RepF!$6:$6,AC$6)</f>
        <v>0</v>
      </c>
      <c r="AD151" s="60">
        <f t="shared" ca="1" si="167"/>
        <v>0</v>
      </c>
      <c r="AE151" s="1">
        <f ca="1">SUMIFS(RepP!151:151,RepP!$6:$6,AE$6)</f>
        <v>0</v>
      </c>
      <c r="AF151" s="1">
        <f ca="1">SUMIFS(RepF!151:151,RepF!$6:$6,AF$6)</f>
        <v>0</v>
      </c>
      <c r="AG151" s="60">
        <f t="shared" ca="1" si="168"/>
        <v>0</v>
      </c>
      <c r="AH151" s="1">
        <f ca="1">SUMIFS(RepP!151:151,RepP!$6:$6,AH$6)</f>
        <v>0</v>
      </c>
      <c r="AI151" s="1">
        <f ca="1">SUMIFS(RepF!151:151,RepF!$6:$6,AI$6)</f>
        <v>0</v>
      </c>
      <c r="AJ151" s="60">
        <f t="shared" ca="1" si="169"/>
        <v>0</v>
      </c>
      <c r="AK151" s="1">
        <f ca="1">SUMIFS(RepP!151:151,RepP!$6:$6,AK$6)</f>
        <v>0</v>
      </c>
      <c r="AL151" s="1">
        <f ca="1">SUMIFS(RepF!151:151,RepF!$6:$6,AL$6)</f>
        <v>0</v>
      </c>
      <c r="AM151" s="60">
        <f t="shared" ca="1" si="170"/>
        <v>0</v>
      </c>
      <c r="AN151" s="1">
        <f ca="1">SUMIFS(RepP!151:151,RepP!$6:$6,AN$6)</f>
        <v>0</v>
      </c>
      <c r="AO151" s="1">
        <f ca="1">SUMIFS(RepF!151:151,RepF!$6:$6,AO$6)</f>
        <v>0</v>
      </c>
      <c r="AP151" s="60">
        <f t="shared" ca="1" si="171"/>
        <v>0</v>
      </c>
      <c r="AQ151" s="1">
        <f ca="1">SUMIFS(RepP!151:151,RepP!$6:$6,AQ$6)</f>
        <v>0</v>
      </c>
      <c r="AR151" s="1">
        <f ca="1">SUMIFS(RepF!151:151,RepF!$6:$6,AR$6)</f>
        <v>0</v>
      </c>
      <c r="AS151" s="60">
        <f t="shared" ca="1" si="172"/>
        <v>0</v>
      </c>
      <c r="AT151" s="1">
        <f ca="1">SUMIFS(RepP!151:151,RepP!$6:$6,AT$6)</f>
        <v>0</v>
      </c>
      <c r="AU151" s="1">
        <f ca="1">SUMIFS(RepF!151:151,RepF!$6:$6,AU$6)</f>
        <v>0</v>
      </c>
      <c r="AV151" s="60">
        <f t="shared" ca="1" si="173"/>
        <v>0</v>
      </c>
      <c r="AW151" s="1">
        <f ca="1">SUMIFS(RepP!151:151,RepP!$6:$6,AW$6)</f>
        <v>0</v>
      </c>
      <c r="AX151" s="1">
        <f ca="1">SUMIFS(RepF!151:151,RepF!$6:$6,AX$6)</f>
        <v>0</v>
      </c>
      <c r="AY151" s="60">
        <f t="shared" ca="1" si="174"/>
        <v>0</v>
      </c>
      <c r="AZ151" s="1">
        <f ca="1">SUMIFS(RepP!151:151,RepP!$6:$6,AZ$6)</f>
        <v>0</v>
      </c>
      <c r="BA151" s="1">
        <f ca="1">SUMIFS(RepF!151:151,RepF!$6:$6,BA$6)</f>
        <v>0</v>
      </c>
      <c r="BB151" s="60">
        <f t="shared" ca="1" si="175"/>
        <v>0</v>
      </c>
      <c r="BC151" s="1">
        <f ca="1">SUMIFS(RepP!151:151,RepP!$6:$6,BC$6)</f>
        <v>0</v>
      </c>
      <c r="BD151" s="1">
        <f ca="1">SUMIFS(RepF!151:151,RepF!$6:$6,BD$6)</f>
        <v>0</v>
      </c>
      <c r="BE151" s="60">
        <f t="shared" ca="1" si="176"/>
        <v>0</v>
      </c>
      <c r="BF151" s="1">
        <f ca="1">SUMIFS(RepP!151:151,RepP!$6:$6,BF$6)</f>
        <v>0</v>
      </c>
      <c r="BG151" s="1">
        <f ca="1">SUMIFS(RepF!151:151,RepF!$6:$6,BG$6)</f>
        <v>0</v>
      </c>
      <c r="BH151" s="60">
        <f t="shared" ca="1" si="177"/>
        <v>0</v>
      </c>
      <c r="BI151" s="1">
        <f ca="1">SUMIFS(RepP!151:151,RepP!$6:$6,BI$6)</f>
        <v>0</v>
      </c>
      <c r="BJ151" s="1">
        <f ca="1">SUMIFS(RepF!151:151,RepF!$6:$6,BJ$6)</f>
        <v>0</v>
      </c>
      <c r="BK151" s="60">
        <f t="shared" ca="1" si="178"/>
        <v>0</v>
      </c>
      <c r="BL151" s="1">
        <f ca="1">SUMIFS(RepP!151:151,RepP!$6:$6,BL$6)</f>
        <v>0</v>
      </c>
      <c r="BM151" s="1">
        <f ca="1">SUMIFS(RepF!151:151,RepF!$6:$6,BM$6)</f>
        <v>0</v>
      </c>
      <c r="BN151" s="60">
        <f t="shared" ca="1" si="179"/>
        <v>0</v>
      </c>
      <c r="BO151" s="1">
        <f ca="1">SUMIFS(RepP!151:151,RepP!$6:$6,BO$6)</f>
        <v>0</v>
      </c>
      <c r="BP151" s="1">
        <f ca="1">SUMIFS(RepF!151:151,RepF!$6:$6,BP$6)</f>
        <v>0</v>
      </c>
      <c r="BQ151" s="60">
        <f t="shared" ca="1" si="180"/>
        <v>0</v>
      </c>
      <c r="BR151" s="1">
        <f ca="1">SUMIFS(RepP!151:151,RepP!$6:$6,BR$6)</f>
        <v>0</v>
      </c>
      <c r="BS151" s="1">
        <f ca="1">SUMIFS(RepF!151:151,RepF!$6:$6,BS$6)</f>
        <v>0</v>
      </c>
      <c r="BT151" s="60">
        <f t="shared" ca="1" si="181"/>
        <v>0</v>
      </c>
      <c r="BU151" s="1">
        <f ca="1">SUMIFS(RepP!151:151,RepP!$6:$6,BU$6)</f>
        <v>0</v>
      </c>
      <c r="BV151" s="1">
        <f ca="1">SUMIFS(RepF!151:151,RepF!$6:$6,BV$6)</f>
        <v>0</v>
      </c>
      <c r="BW151" s="60">
        <f t="shared" ca="1" si="182"/>
        <v>0</v>
      </c>
      <c r="BX151" s="1">
        <f ca="1">SUMIFS(RepP!151:151,RepP!$6:$6,BX$6)</f>
        <v>0</v>
      </c>
      <c r="BY151" s="1">
        <f ca="1">SUMIFS(RepF!151:151,RepF!$6:$6,BY$6)</f>
        <v>0</v>
      </c>
      <c r="BZ151" s="60">
        <f t="shared" ca="1" si="183"/>
        <v>0</v>
      </c>
    </row>
    <row r="152" spans="2:78" x14ac:dyDescent="0.25">
      <c r="B152" s="1" t="str">
        <f>Items!$L$8</f>
        <v>CF(-)</v>
      </c>
      <c r="C152" s="1" t="str">
        <f>Items!$M$8</f>
        <v>N</v>
      </c>
      <c r="I152" s="22" t="str">
        <f>Items!$J$8</f>
        <v>Оплаты себестоимостных затрат</v>
      </c>
      <c r="J152" s="1" t="str">
        <f>Items!K8</f>
        <v>Затраты на покупку участка</v>
      </c>
      <c r="Q152" s="1">
        <f ca="1">SUMIFS(RepP!152:152,RepP!$6:$6,Q$6)</f>
        <v>0</v>
      </c>
      <c r="R152" s="1">
        <f ca="1">SUMIFS(RepF!152:152,RepF!$6:$6,R$6)</f>
        <v>0</v>
      </c>
      <c r="S152" s="69">
        <f t="shared" ca="1" si="164"/>
        <v>0</v>
      </c>
      <c r="V152" s="1">
        <f ca="1">SUMIFS(RepP!152:152,RepP!$6:$6,V$6)</f>
        <v>0</v>
      </c>
      <c r="W152" s="1">
        <f ca="1">SUMIFS(RepF!152:152,RepF!$6:$6,W$6)</f>
        <v>0</v>
      </c>
      <c r="X152" s="60">
        <f t="shared" ca="1" si="165"/>
        <v>0</v>
      </c>
      <c r="Y152" s="46">
        <f ca="1">SUMIFS(RepP!152:152,RepP!$6:$6,Y$6)</f>
        <v>0</v>
      </c>
      <c r="Z152" s="1">
        <f ca="1">SUMIFS(RepF!152:152,RepF!$6:$6,Z$6)</f>
        <v>0</v>
      </c>
      <c r="AA152" s="60">
        <f t="shared" ca="1" si="166"/>
        <v>0</v>
      </c>
      <c r="AB152" s="1">
        <f ca="1">SUMIFS(RepP!152:152,RepP!$6:$6,AB$6)</f>
        <v>0</v>
      </c>
      <c r="AC152" s="1">
        <f ca="1">SUMIFS(RepF!152:152,RepF!$6:$6,AC$6)</f>
        <v>0</v>
      </c>
      <c r="AD152" s="60">
        <f t="shared" ca="1" si="167"/>
        <v>0</v>
      </c>
      <c r="AE152" s="1">
        <f ca="1">SUMIFS(RepP!152:152,RepP!$6:$6,AE$6)</f>
        <v>0</v>
      </c>
      <c r="AF152" s="1">
        <f ca="1">SUMIFS(RepF!152:152,RepF!$6:$6,AF$6)</f>
        <v>0</v>
      </c>
      <c r="AG152" s="60">
        <f t="shared" ca="1" si="168"/>
        <v>0</v>
      </c>
      <c r="AH152" s="1">
        <f ca="1">SUMIFS(RepP!152:152,RepP!$6:$6,AH$6)</f>
        <v>0</v>
      </c>
      <c r="AI152" s="1">
        <f ca="1">SUMIFS(RepF!152:152,RepF!$6:$6,AI$6)</f>
        <v>0</v>
      </c>
      <c r="AJ152" s="60">
        <f t="shared" ca="1" si="169"/>
        <v>0</v>
      </c>
      <c r="AK152" s="1">
        <f ca="1">SUMIFS(RepP!152:152,RepP!$6:$6,AK$6)</f>
        <v>0</v>
      </c>
      <c r="AL152" s="1">
        <f ca="1">SUMIFS(RepF!152:152,RepF!$6:$6,AL$6)</f>
        <v>0</v>
      </c>
      <c r="AM152" s="60">
        <f t="shared" ca="1" si="170"/>
        <v>0</v>
      </c>
      <c r="AN152" s="1">
        <f ca="1">SUMIFS(RepP!152:152,RepP!$6:$6,AN$6)</f>
        <v>0</v>
      </c>
      <c r="AO152" s="1">
        <f ca="1">SUMIFS(RepF!152:152,RepF!$6:$6,AO$6)</f>
        <v>0</v>
      </c>
      <c r="AP152" s="60">
        <f t="shared" ca="1" si="171"/>
        <v>0</v>
      </c>
      <c r="AQ152" s="1">
        <f ca="1">SUMIFS(RepP!152:152,RepP!$6:$6,AQ$6)</f>
        <v>0</v>
      </c>
      <c r="AR152" s="1">
        <f ca="1">SUMIFS(RepF!152:152,RepF!$6:$6,AR$6)</f>
        <v>0</v>
      </c>
      <c r="AS152" s="60">
        <f t="shared" ca="1" si="172"/>
        <v>0</v>
      </c>
      <c r="AT152" s="1">
        <f ca="1">SUMIFS(RepP!152:152,RepP!$6:$6,AT$6)</f>
        <v>0</v>
      </c>
      <c r="AU152" s="1">
        <f ca="1">SUMIFS(RepF!152:152,RepF!$6:$6,AU$6)</f>
        <v>0</v>
      </c>
      <c r="AV152" s="60">
        <f t="shared" ca="1" si="173"/>
        <v>0</v>
      </c>
      <c r="AW152" s="1">
        <f ca="1">SUMIFS(RepP!152:152,RepP!$6:$6,AW$6)</f>
        <v>0</v>
      </c>
      <c r="AX152" s="1">
        <f ca="1">SUMIFS(RepF!152:152,RepF!$6:$6,AX$6)</f>
        <v>0</v>
      </c>
      <c r="AY152" s="60">
        <f t="shared" ca="1" si="174"/>
        <v>0</v>
      </c>
      <c r="AZ152" s="1">
        <f ca="1">SUMIFS(RepP!152:152,RepP!$6:$6,AZ$6)</f>
        <v>0</v>
      </c>
      <c r="BA152" s="1">
        <f ca="1">SUMIFS(RepF!152:152,RepF!$6:$6,BA$6)</f>
        <v>0</v>
      </c>
      <c r="BB152" s="60">
        <f t="shared" ca="1" si="175"/>
        <v>0</v>
      </c>
      <c r="BC152" s="1">
        <f ca="1">SUMIFS(RepP!152:152,RepP!$6:$6,BC$6)</f>
        <v>0</v>
      </c>
      <c r="BD152" s="1">
        <f ca="1">SUMIFS(RepF!152:152,RepF!$6:$6,BD$6)</f>
        <v>0</v>
      </c>
      <c r="BE152" s="60">
        <f t="shared" ca="1" si="176"/>
        <v>0</v>
      </c>
      <c r="BF152" s="1">
        <f ca="1">SUMIFS(RepP!152:152,RepP!$6:$6,BF$6)</f>
        <v>0</v>
      </c>
      <c r="BG152" s="1">
        <f ca="1">SUMIFS(RepF!152:152,RepF!$6:$6,BG$6)</f>
        <v>0</v>
      </c>
      <c r="BH152" s="60">
        <f t="shared" ca="1" si="177"/>
        <v>0</v>
      </c>
      <c r="BI152" s="1">
        <f ca="1">SUMIFS(RepP!152:152,RepP!$6:$6,BI$6)</f>
        <v>0</v>
      </c>
      <c r="BJ152" s="1">
        <f ca="1">SUMIFS(RepF!152:152,RepF!$6:$6,BJ$6)</f>
        <v>0</v>
      </c>
      <c r="BK152" s="60">
        <f t="shared" ca="1" si="178"/>
        <v>0</v>
      </c>
      <c r="BL152" s="1">
        <f ca="1">SUMIFS(RepP!152:152,RepP!$6:$6,BL$6)</f>
        <v>0</v>
      </c>
      <c r="BM152" s="1">
        <f ca="1">SUMIFS(RepF!152:152,RepF!$6:$6,BM$6)</f>
        <v>0</v>
      </c>
      <c r="BN152" s="60">
        <f t="shared" ca="1" si="179"/>
        <v>0</v>
      </c>
      <c r="BO152" s="1">
        <f ca="1">SUMIFS(RepP!152:152,RepP!$6:$6,BO$6)</f>
        <v>0</v>
      </c>
      <c r="BP152" s="1">
        <f ca="1">SUMIFS(RepF!152:152,RepF!$6:$6,BP$6)</f>
        <v>0</v>
      </c>
      <c r="BQ152" s="60">
        <f t="shared" ca="1" si="180"/>
        <v>0</v>
      </c>
      <c r="BR152" s="1">
        <f ca="1">SUMIFS(RepP!152:152,RepP!$6:$6,BR$6)</f>
        <v>0</v>
      </c>
      <c r="BS152" s="1">
        <f ca="1">SUMIFS(RepF!152:152,RepF!$6:$6,BS$6)</f>
        <v>0</v>
      </c>
      <c r="BT152" s="60">
        <f t="shared" ca="1" si="181"/>
        <v>0</v>
      </c>
      <c r="BU152" s="1">
        <f ca="1">SUMIFS(RepP!152:152,RepP!$6:$6,BU$6)</f>
        <v>0</v>
      </c>
      <c r="BV152" s="1">
        <f ca="1">SUMIFS(RepF!152:152,RepF!$6:$6,BV$6)</f>
        <v>0</v>
      </c>
      <c r="BW152" s="60">
        <f t="shared" ca="1" si="182"/>
        <v>0</v>
      </c>
      <c r="BX152" s="1">
        <f ca="1">SUMIFS(RepP!152:152,RepP!$6:$6,BX$6)</f>
        <v>0</v>
      </c>
      <c r="BY152" s="1">
        <f ca="1">SUMIFS(RepF!152:152,RepF!$6:$6,BY$6)</f>
        <v>0</v>
      </c>
      <c r="BZ152" s="60">
        <f t="shared" ca="1" si="183"/>
        <v>0</v>
      </c>
    </row>
    <row r="153" spans="2:78" x14ac:dyDescent="0.25">
      <c r="B153" s="1" t="str">
        <f>Items!$L$9</f>
        <v>CF(-)</v>
      </c>
      <c r="C153" s="1" t="str">
        <f>Items!$M$9</f>
        <v>N</v>
      </c>
      <c r="I153" s="22" t="str">
        <f>Items!$J$9</f>
        <v>Оплаты себестоимостных затрат</v>
      </c>
      <c r="J153" s="1" t="str">
        <f>Items!K9</f>
        <v>Прочее</v>
      </c>
      <c r="Q153" s="1">
        <f ca="1">SUMIFS(RepP!153:153,RepP!$6:$6,Q$6)</f>
        <v>0</v>
      </c>
      <c r="R153" s="1">
        <f ca="1">SUMIFS(RepF!153:153,RepF!$6:$6,R$6)</f>
        <v>0</v>
      </c>
      <c r="S153" s="69">
        <f t="shared" ca="1" si="164"/>
        <v>0</v>
      </c>
      <c r="V153" s="1">
        <f ca="1">SUMIFS(RepP!153:153,RepP!$6:$6,V$6)</f>
        <v>0</v>
      </c>
      <c r="W153" s="1">
        <f ca="1">SUMIFS(RepF!153:153,RepF!$6:$6,W$6)</f>
        <v>0</v>
      </c>
      <c r="X153" s="60">
        <f t="shared" ca="1" si="165"/>
        <v>0</v>
      </c>
      <c r="Y153" s="46">
        <f ca="1">SUMIFS(RepP!153:153,RepP!$6:$6,Y$6)</f>
        <v>0</v>
      </c>
      <c r="Z153" s="1">
        <f ca="1">SUMIFS(RepF!153:153,RepF!$6:$6,Z$6)</f>
        <v>0</v>
      </c>
      <c r="AA153" s="60">
        <f t="shared" ca="1" si="166"/>
        <v>0</v>
      </c>
      <c r="AB153" s="1">
        <f ca="1">SUMIFS(RepP!153:153,RepP!$6:$6,AB$6)</f>
        <v>0</v>
      </c>
      <c r="AC153" s="1">
        <f ca="1">SUMIFS(RepF!153:153,RepF!$6:$6,AC$6)</f>
        <v>0</v>
      </c>
      <c r="AD153" s="60">
        <f t="shared" ca="1" si="167"/>
        <v>0</v>
      </c>
      <c r="AE153" s="1">
        <f ca="1">SUMIFS(RepP!153:153,RepP!$6:$6,AE$6)</f>
        <v>0</v>
      </c>
      <c r="AF153" s="1">
        <f ca="1">SUMIFS(RepF!153:153,RepF!$6:$6,AF$6)</f>
        <v>0</v>
      </c>
      <c r="AG153" s="60">
        <f t="shared" ca="1" si="168"/>
        <v>0</v>
      </c>
      <c r="AH153" s="1">
        <f ca="1">SUMIFS(RepP!153:153,RepP!$6:$6,AH$6)</f>
        <v>0</v>
      </c>
      <c r="AI153" s="1">
        <f ca="1">SUMIFS(RepF!153:153,RepF!$6:$6,AI$6)</f>
        <v>0</v>
      </c>
      <c r="AJ153" s="60">
        <f t="shared" ca="1" si="169"/>
        <v>0</v>
      </c>
      <c r="AK153" s="1">
        <f ca="1">SUMIFS(RepP!153:153,RepP!$6:$6,AK$6)</f>
        <v>0</v>
      </c>
      <c r="AL153" s="1">
        <f ca="1">SUMIFS(RepF!153:153,RepF!$6:$6,AL$6)</f>
        <v>0</v>
      </c>
      <c r="AM153" s="60">
        <f t="shared" ca="1" si="170"/>
        <v>0</v>
      </c>
      <c r="AN153" s="1">
        <f ca="1">SUMIFS(RepP!153:153,RepP!$6:$6,AN$6)</f>
        <v>0</v>
      </c>
      <c r="AO153" s="1">
        <f ca="1">SUMIFS(RepF!153:153,RepF!$6:$6,AO$6)</f>
        <v>0</v>
      </c>
      <c r="AP153" s="60">
        <f t="shared" ca="1" si="171"/>
        <v>0</v>
      </c>
      <c r="AQ153" s="1">
        <f ca="1">SUMIFS(RepP!153:153,RepP!$6:$6,AQ$6)</f>
        <v>0</v>
      </c>
      <c r="AR153" s="1">
        <f ca="1">SUMIFS(RepF!153:153,RepF!$6:$6,AR$6)</f>
        <v>0</v>
      </c>
      <c r="AS153" s="60">
        <f t="shared" ca="1" si="172"/>
        <v>0</v>
      </c>
      <c r="AT153" s="1">
        <f ca="1">SUMIFS(RepP!153:153,RepP!$6:$6,AT$6)</f>
        <v>0</v>
      </c>
      <c r="AU153" s="1">
        <f ca="1">SUMIFS(RepF!153:153,RepF!$6:$6,AU$6)</f>
        <v>0</v>
      </c>
      <c r="AV153" s="60">
        <f t="shared" ca="1" si="173"/>
        <v>0</v>
      </c>
      <c r="AW153" s="1">
        <f ca="1">SUMIFS(RepP!153:153,RepP!$6:$6,AW$6)</f>
        <v>0</v>
      </c>
      <c r="AX153" s="1">
        <f ca="1">SUMIFS(RepF!153:153,RepF!$6:$6,AX$6)</f>
        <v>0</v>
      </c>
      <c r="AY153" s="60">
        <f t="shared" ca="1" si="174"/>
        <v>0</v>
      </c>
      <c r="AZ153" s="1">
        <f ca="1">SUMIFS(RepP!153:153,RepP!$6:$6,AZ$6)</f>
        <v>0</v>
      </c>
      <c r="BA153" s="1">
        <f ca="1">SUMIFS(RepF!153:153,RepF!$6:$6,BA$6)</f>
        <v>0</v>
      </c>
      <c r="BB153" s="60">
        <f t="shared" ca="1" si="175"/>
        <v>0</v>
      </c>
      <c r="BC153" s="1">
        <f ca="1">SUMIFS(RepP!153:153,RepP!$6:$6,BC$6)</f>
        <v>0</v>
      </c>
      <c r="BD153" s="1">
        <f ca="1">SUMIFS(RepF!153:153,RepF!$6:$6,BD$6)</f>
        <v>0</v>
      </c>
      <c r="BE153" s="60">
        <f t="shared" ca="1" si="176"/>
        <v>0</v>
      </c>
      <c r="BF153" s="1">
        <f ca="1">SUMIFS(RepP!153:153,RepP!$6:$6,BF$6)</f>
        <v>0</v>
      </c>
      <c r="BG153" s="1">
        <f ca="1">SUMIFS(RepF!153:153,RepF!$6:$6,BG$6)</f>
        <v>0</v>
      </c>
      <c r="BH153" s="60">
        <f t="shared" ca="1" si="177"/>
        <v>0</v>
      </c>
      <c r="BI153" s="1">
        <f ca="1">SUMIFS(RepP!153:153,RepP!$6:$6,BI$6)</f>
        <v>0</v>
      </c>
      <c r="BJ153" s="1">
        <f ca="1">SUMIFS(RepF!153:153,RepF!$6:$6,BJ$6)</f>
        <v>0</v>
      </c>
      <c r="BK153" s="60">
        <f t="shared" ca="1" si="178"/>
        <v>0</v>
      </c>
      <c r="BL153" s="1">
        <f ca="1">SUMIFS(RepP!153:153,RepP!$6:$6,BL$6)</f>
        <v>0</v>
      </c>
      <c r="BM153" s="1">
        <f ca="1">SUMIFS(RepF!153:153,RepF!$6:$6,BM$6)</f>
        <v>0</v>
      </c>
      <c r="BN153" s="60">
        <f t="shared" ca="1" si="179"/>
        <v>0</v>
      </c>
      <c r="BO153" s="1">
        <f ca="1">SUMIFS(RepP!153:153,RepP!$6:$6,BO$6)</f>
        <v>0</v>
      </c>
      <c r="BP153" s="1">
        <f ca="1">SUMIFS(RepF!153:153,RepF!$6:$6,BP$6)</f>
        <v>0</v>
      </c>
      <c r="BQ153" s="60">
        <f t="shared" ca="1" si="180"/>
        <v>0</v>
      </c>
      <c r="BR153" s="1">
        <f ca="1">SUMIFS(RepP!153:153,RepP!$6:$6,BR$6)</f>
        <v>0</v>
      </c>
      <c r="BS153" s="1">
        <f ca="1">SUMIFS(RepF!153:153,RepF!$6:$6,BS$6)</f>
        <v>0</v>
      </c>
      <c r="BT153" s="60">
        <f t="shared" ca="1" si="181"/>
        <v>0</v>
      </c>
      <c r="BU153" s="1">
        <f ca="1">SUMIFS(RepP!153:153,RepP!$6:$6,BU$6)</f>
        <v>0</v>
      </c>
      <c r="BV153" s="1">
        <f ca="1">SUMIFS(RepF!153:153,RepF!$6:$6,BV$6)</f>
        <v>0</v>
      </c>
      <c r="BW153" s="60">
        <f t="shared" ca="1" si="182"/>
        <v>0</v>
      </c>
      <c r="BX153" s="1">
        <f ca="1">SUMIFS(RepP!153:153,RepP!$6:$6,BX$6)</f>
        <v>0</v>
      </c>
      <c r="BY153" s="1">
        <f ca="1">SUMIFS(RepF!153:153,RepF!$6:$6,BY$6)</f>
        <v>0</v>
      </c>
      <c r="BZ153" s="60">
        <f t="shared" ca="1" si="183"/>
        <v>0</v>
      </c>
    </row>
    <row r="154" spans="2:78" x14ac:dyDescent="0.25">
      <c r="B154" s="1" t="str">
        <f>Items!$L$10</f>
        <v>CF(-)</v>
      </c>
      <c r="C154" s="1" t="str">
        <f>Items!$M$10</f>
        <v>N</v>
      </c>
      <c r="I154" s="22" t="str">
        <f>Items!$J$10</f>
        <v>Оплаты себестоимостных затрат</v>
      </c>
      <c r="J154" s="1" t="str">
        <f>Items!K10</f>
        <v>ГСМ</v>
      </c>
      <c r="Q154" s="1">
        <f ca="1">SUMIFS(RepP!154:154,RepP!$6:$6,Q$6)</f>
        <v>0</v>
      </c>
      <c r="R154" s="1">
        <f ca="1">SUMIFS(RepF!154:154,RepF!$6:$6,R$6)</f>
        <v>0</v>
      </c>
      <c r="S154" s="69">
        <f t="shared" ca="1" si="164"/>
        <v>0</v>
      </c>
      <c r="V154" s="1">
        <f ca="1">SUMIFS(RepP!154:154,RepP!$6:$6,V$6)</f>
        <v>0</v>
      </c>
      <c r="W154" s="1">
        <f ca="1">SUMIFS(RepF!154:154,RepF!$6:$6,W$6)</f>
        <v>0</v>
      </c>
      <c r="X154" s="60">
        <f t="shared" ca="1" si="165"/>
        <v>0</v>
      </c>
      <c r="Y154" s="46">
        <f ca="1">SUMIFS(RepP!154:154,RepP!$6:$6,Y$6)</f>
        <v>0</v>
      </c>
      <c r="Z154" s="1">
        <f ca="1">SUMIFS(RepF!154:154,RepF!$6:$6,Z$6)</f>
        <v>0</v>
      </c>
      <c r="AA154" s="60">
        <f t="shared" ca="1" si="166"/>
        <v>0</v>
      </c>
      <c r="AB154" s="1">
        <f ca="1">SUMIFS(RepP!154:154,RepP!$6:$6,AB$6)</f>
        <v>0</v>
      </c>
      <c r="AC154" s="1">
        <f ca="1">SUMIFS(RepF!154:154,RepF!$6:$6,AC$6)</f>
        <v>0</v>
      </c>
      <c r="AD154" s="60">
        <f t="shared" ca="1" si="167"/>
        <v>0</v>
      </c>
      <c r="AE154" s="1">
        <f ca="1">SUMIFS(RepP!154:154,RepP!$6:$6,AE$6)</f>
        <v>0</v>
      </c>
      <c r="AF154" s="1">
        <f ca="1">SUMIFS(RepF!154:154,RepF!$6:$6,AF$6)</f>
        <v>0</v>
      </c>
      <c r="AG154" s="60">
        <f t="shared" ca="1" si="168"/>
        <v>0</v>
      </c>
      <c r="AH154" s="1">
        <f ca="1">SUMIFS(RepP!154:154,RepP!$6:$6,AH$6)</f>
        <v>0</v>
      </c>
      <c r="AI154" s="1">
        <f ca="1">SUMIFS(RepF!154:154,RepF!$6:$6,AI$6)</f>
        <v>0</v>
      </c>
      <c r="AJ154" s="60">
        <f t="shared" ca="1" si="169"/>
        <v>0</v>
      </c>
      <c r="AK154" s="1">
        <f ca="1">SUMIFS(RepP!154:154,RepP!$6:$6,AK$6)</f>
        <v>0</v>
      </c>
      <c r="AL154" s="1">
        <f ca="1">SUMIFS(RepF!154:154,RepF!$6:$6,AL$6)</f>
        <v>0</v>
      </c>
      <c r="AM154" s="60">
        <f t="shared" ca="1" si="170"/>
        <v>0</v>
      </c>
      <c r="AN154" s="1">
        <f ca="1">SUMIFS(RepP!154:154,RepP!$6:$6,AN$6)</f>
        <v>0</v>
      </c>
      <c r="AO154" s="1">
        <f ca="1">SUMIFS(RepF!154:154,RepF!$6:$6,AO$6)</f>
        <v>0</v>
      </c>
      <c r="AP154" s="60">
        <f t="shared" ca="1" si="171"/>
        <v>0</v>
      </c>
      <c r="AQ154" s="1">
        <f ca="1">SUMIFS(RepP!154:154,RepP!$6:$6,AQ$6)</f>
        <v>0</v>
      </c>
      <c r="AR154" s="1">
        <f ca="1">SUMIFS(RepF!154:154,RepF!$6:$6,AR$6)</f>
        <v>0</v>
      </c>
      <c r="AS154" s="60">
        <f t="shared" ca="1" si="172"/>
        <v>0</v>
      </c>
      <c r="AT154" s="1">
        <f ca="1">SUMIFS(RepP!154:154,RepP!$6:$6,AT$6)</f>
        <v>0</v>
      </c>
      <c r="AU154" s="1">
        <f ca="1">SUMIFS(RepF!154:154,RepF!$6:$6,AU$6)</f>
        <v>0</v>
      </c>
      <c r="AV154" s="60">
        <f t="shared" ca="1" si="173"/>
        <v>0</v>
      </c>
      <c r="AW154" s="1">
        <f ca="1">SUMIFS(RepP!154:154,RepP!$6:$6,AW$6)</f>
        <v>0</v>
      </c>
      <c r="AX154" s="1">
        <f ca="1">SUMIFS(RepF!154:154,RepF!$6:$6,AX$6)</f>
        <v>0</v>
      </c>
      <c r="AY154" s="60">
        <f t="shared" ca="1" si="174"/>
        <v>0</v>
      </c>
      <c r="AZ154" s="1">
        <f ca="1">SUMIFS(RepP!154:154,RepP!$6:$6,AZ$6)</f>
        <v>0</v>
      </c>
      <c r="BA154" s="1">
        <f ca="1">SUMIFS(RepF!154:154,RepF!$6:$6,BA$6)</f>
        <v>0</v>
      </c>
      <c r="BB154" s="60">
        <f t="shared" ca="1" si="175"/>
        <v>0</v>
      </c>
      <c r="BC154" s="1">
        <f ca="1">SUMIFS(RepP!154:154,RepP!$6:$6,BC$6)</f>
        <v>0</v>
      </c>
      <c r="BD154" s="1">
        <f ca="1">SUMIFS(RepF!154:154,RepF!$6:$6,BD$6)</f>
        <v>0</v>
      </c>
      <c r="BE154" s="60">
        <f t="shared" ca="1" si="176"/>
        <v>0</v>
      </c>
      <c r="BF154" s="1">
        <f ca="1">SUMIFS(RepP!154:154,RepP!$6:$6,BF$6)</f>
        <v>0</v>
      </c>
      <c r="BG154" s="1">
        <f ca="1">SUMIFS(RepF!154:154,RepF!$6:$6,BG$6)</f>
        <v>0</v>
      </c>
      <c r="BH154" s="60">
        <f t="shared" ca="1" si="177"/>
        <v>0</v>
      </c>
      <c r="BI154" s="1">
        <f ca="1">SUMIFS(RepP!154:154,RepP!$6:$6,BI$6)</f>
        <v>0</v>
      </c>
      <c r="BJ154" s="1">
        <f ca="1">SUMIFS(RepF!154:154,RepF!$6:$6,BJ$6)</f>
        <v>0</v>
      </c>
      <c r="BK154" s="60">
        <f t="shared" ca="1" si="178"/>
        <v>0</v>
      </c>
      <c r="BL154" s="1">
        <f ca="1">SUMIFS(RepP!154:154,RepP!$6:$6,BL$6)</f>
        <v>0</v>
      </c>
      <c r="BM154" s="1">
        <f ca="1">SUMIFS(RepF!154:154,RepF!$6:$6,BM$6)</f>
        <v>0</v>
      </c>
      <c r="BN154" s="60">
        <f t="shared" ca="1" si="179"/>
        <v>0</v>
      </c>
      <c r="BO154" s="1">
        <f ca="1">SUMIFS(RepP!154:154,RepP!$6:$6,BO$6)</f>
        <v>0</v>
      </c>
      <c r="BP154" s="1">
        <f ca="1">SUMIFS(RepF!154:154,RepF!$6:$6,BP$6)</f>
        <v>0</v>
      </c>
      <c r="BQ154" s="60">
        <f t="shared" ca="1" si="180"/>
        <v>0</v>
      </c>
      <c r="BR154" s="1">
        <f ca="1">SUMIFS(RepP!154:154,RepP!$6:$6,BR$6)</f>
        <v>0</v>
      </c>
      <c r="BS154" s="1">
        <f ca="1">SUMIFS(RepF!154:154,RepF!$6:$6,BS$6)</f>
        <v>0</v>
      </c>
      <c r="BT154" s="60">
        <f t="shared" ca="1" si="181"/>
        <v>0</v>
      </c>
      <c r="BU154" s="1">
        <f ca="1">SUMIFS(RepP!154:154,RepP!$6:$6,BU$6)</f>
        <v>0</v>
      </c>
      <c r="BV154" s="1">
        <f ca="1">SUMIFS(RepF!154:154,RepF!$6:$6,BV$6)</f>
        <v>0</v>
      </c>
      <c r="BW154" s="60">
        <f t="shared" ca="1" si="182"/>
        <v>0</v>
      </c>
      <c r="BX154" s="1">
        <f ca="1">SUMIFS(RepP!154:154,RepP!$6:$6,BX$6)</f>
        <v>0</v>
      </c>
      <c r="BY154" s="1">
        <f ca="1">SUMIFS(RepF!154:154,RepF!$6:$6,BY$6)</f>
        <v>0</v>
      </c>
      <c r="BZ154" s="60">
        <f t="shared" ca="1" si="183"/>
        <v>0</v>
      </c>
    </row>
    <row r="155" spans="2:78" x14ac:dyDescent="0.25">
      <c r="B155" s="1" t="str">
        <f>Items!$L$11</f>
        <v>CF(-)</v>
      </c>
      <c r="C155" s="1" t="str">
        <f>Items!$M$11</f>
        <v>N</v>
      </c>
      <c r="I155" s="22" t="str">
        <f>Items!$J$11</f>
        <v>Оплаты себестоимостных затрат</v>
      </c>
      <c r="J155" s="1" t="str">
        <f>Items!K11</f>
        <v>Электрика</v>
      </c>
      <c r="Q155" s="1">
        <f ca="1">SUMIFS(RepP!155:155,RepP!$6:$6,Q$6)</f>
        <v>0</v>
      </c>
      <c r="R155" s="1">
        <f ca="1">SUMIFS(RepF!155:155,RepF!$6:$6,R$6)</f>
        <v>0</v>
      </c>
      <c r="S155" s="69">
        <f t="shared" ca="1" si="164"/>
        <v>0</v>
      </c>
      <c r="V155" s="1">
        <f ca="1">SUMIFS(RepP!155:155,RepP!$6:$6,V$6)</f>
        <v>0</v>
      </c>
      <c r="W155" s="1">
        <f ca="1">SUMIFS(RepF!155:155,RepF!$6:$6,W$6)</f>
        <v>0</v>
      </c>
      <c r="X155" s="60">
        <f t="shared" ca="1" si="165"/>
        <v>0</v>
      </c>
      <c r="Y155" s="46">
        <f ca="1">SUMIFS(RepP!155:155,RepP!$6:$6,Y$6)</f>
        <v>0</v>
      </c>
      <c r="Z155" s="1">
        <f ca="1">SUMIFS(RepF!155:155,RepF!$6:$6,Z$6)</f>
        <v>0</v>
      </c>
      <c r="AA155" s="60">
        <f t="shared" ca="1" si="166"/>
        <v>0</v>
      </c>
      <c r="AB155" s="1">
        <f ca="1">SUMIFS(RepP!155:155,RepP!$6:$6,AB$6)</f>
        <v>0</v>
      </c>
      <c r="AC155" s="1">
        <f ca="1">SUMIFS(RepF!155:155,RepF!$6:$6,AC$6)</f>
        <v>0</v>
      </c>
      <c r="AD155" s="60">
        <f t="shared" ca="1" si="167"/>
        <v>0</v>
      </c>
      <c r="AE155" s="1">
        <f ca="1">SUMIFS(RepP!155:155,RepP!$6:$6,AE$6)</f>
        <v>0</v>
      </c>
      <c r="AF155" s="1">
        <f ca="1">SUMIFS(RepF!155:155,RepF!$6:$6,AF$6)</f>
        <v>0</v>
      </c>
      <c r="AG155" s="60">
        <f t="shared" ca="1" si="168"/>
        <v>0</v>
      </c>
      <c r="AH155" s="1">
        <f ca="1">SUMIFS(RepP!155:155,RepP!$6:$6,AH$6)</f>
        <v>0</v>
      </c>
      <c r="AI155" s="1">
        <f ca="1">SUMIFS(RepF!155:155,RepF!$6:$6,AI$6)</f>
        <v>0</v>
      </c>
      <c r="AJ155" s="60">
        <f t="shared" ca="1" si="169"/>
        <v>0</v>
      </c>
      <c r="AK155" s="1">
        <f ca="1">SUMIFS(RepP!155:155,RepP!$6:$6,AK$6)</f>
        <v>0</v>
      </c>
      <c r="AL155" s="1">
        <f ca="1">SUMIFS(RepF!155:155,RepF!$6:$6,AL$6)</f>
        <v>0</v>
      </c>
      <c r="AM155" s="60">
        <f t="shared" ca="1" si="170"/>
        <v>0</v>
      </c>
      <c r="AN155" s="1">
        <f ca="1">SUMIFS(RepP!155:155,RepP!$6:$6,AN$6)</f>
        <v>0</v>
      </c>
      <c r="AO155" s="1">
        <f ca="1">SUMIFS(RepF!155:155,RepF!$6:$6,AO$6)</f>
        <v>0</v>
      </c>
      <c r="AP155" s="60">
        <f t="shared" ca="1" si="171"/>
        <v>0</v>
      </c>
      <c r="AQ155" s="1">
        <f ca="1">SUMIFS(RepP!155:155,RepP!$6:$6,AQ$6)</f>
        <v>0</v>
      </c>
      <c r="AR155" s="1">
        <f ca="1">SUMIFS(RepF!155:155,RepF!$6:$6,AR$6)</f>
        <v>0</v>
      </c>
      <c r="AS155" s="60">
        <f t="shared" ca="1" si="172"/>
        <v>0</v>
      </c>
      <c r="AT155" s="1">
        <f ca="1">SUMIFS(RepP!155:155,RepP!$6:$6,AT$6)</f>
        <v>0</v>
      </c>
      <c r="AU155" s="1">
        <f ca="1">SUMIFS(RepF!155:155,RepF!$6:$6,AU$6)</f>
        <v>0</v>
      </c>
      <c r="AV155" s="60">
        <f t="shared" ca="1" si="173"/>
        <v>0</v>
      </c>
      <c r="AW155" s="1">
        <f ca="1">SUMIFS(RepP!155:155,RepP!$6:$6,AW$6)</f>
        <v>0</v>
      </c>
      <c r="AX155" s="1">
        <f ca="1">SUMIFS(RepF!155:155,RepF!$6:$6,AX$6)</f>
        <v>0</v>
      </c>
      <c r="AY155" s="60">
        <f t="shared" ca="1" si="174"/>
        <v>0</v>
      </c>
      <c r="AZ155" s="1">
        <f ca="1">SUMIFS(RepP!155:155,RepP!$6:$6,AZ$6)</f>
        <v>0</v>
      </c>
      <c r="BA155" s="1">
        <f ca="1">SUMIFS(RepF!155:155,RepF!$6:$6,BA$6)</f>
        <v>0</v>
      </c>
      <c r="BB155" s="60">
        <f t="shared" ca="1" si="175"/>
        <v>0</v>
      </c>
      <c r="BC155" s="1">
        <f ca="1">SUMIFS(RepP!155:155,RepP!$6:$6,BC$6)</f>
        <v>0</v>
      </c>
      <c r="BD155" s="1">
        <f ca="1">SUMIFS(RepF!155:155,RepF!$6:$6,BD$6)</f>
        <v>0</v>
      </c>
      <c r="BE155" s="60">
        <f t="shared" ca="1" si="176"/>
        <v>0</v>
      </c>
      <c r="BF155" s="1">
        <f ca="1">SUMIFS(RepP!155:155,RepP!$6:$6,BF$6)</f>
        <v>0</v>
      </c>
      <c r="BG155" s="1">
        <f ca="1">SUMIFS(RepF!155:155,RepF!$6:$6,BG$6)</f>
        <v>0</v>
      </c>
      <c r="BH155" s="60">
        <f t="shared" ca="1" si="177"/>
        <v>0</v>
      </c>
      <c r="BI155" s="1">
        <f ca="1">SUMIFS(RepP!155:155,RepP!$6:$6,BI$6)</f>
        <v>0</v>
      </c>
      <c r="BJ155" s="1">
        <f ca="1">SUMIFS(RepF!155:155,RepF!$6:$6,BJ$6)</f>
        <v>0</v>
      </c>
      <c r="BK155" s="60">
        <f t="shared" ca="1" si="178"/>
        <v>0</v>
      </c>
      <c r="BL155" s="1">
        <f ca="1">SUMIFS(RepP!155:155,RepP!$6:$6,BL$6)</f>
        <v>0</v>
      </c>
      <c r="BM155" s="1">
        <f ca="1">SUMIFS(RepF!155:155,RepF!$6:$6,BM$6)</f>
        <v>0</v>
      </c>
      <c r="BN155" s="60">
        <f t="shared" ca="1" si="179"/>
        <v>0</v>
      </c>
      <c r="BO155" s="1">
        <f ca="1">SUMIFS(RepP!155:155,RepP!$6:$6,BO$6)</f>
        <v>0</v>
      </c>
      <c r="BP155" s="1">
        <f ca="1">SUMIFS(RepF!155:155,RepF!$6:$6,BP$6)</f>
        <v>0</v>
      </c>
      <c r="BQ155" s="60">
        <f t="shared" ca="1" si="180"/>
        <v>0</v>
      </c>
      <c r="BR155" s="1">
        <f ca="1">SUMIFS(RepP!155:155,RepP!$6:$6,BR$6)</f>
        <v>0</v>
      </c>
      <c r="BS155" s="1">
        <f ca="1">SUMIFS(RepF!155:155,RepF!$6:$6,BS$6)</f>
        <v>0</v>
      </c>
      <c r="BT155" s="60">
        <f t="shared" ca="1" si="181"/>
        <v>0</v>
      </c>
      <c r="BU155" s="1">
        <f ca="1">SUMIFS(RepP!155:155,RepP!$6:$6,BU$6)</f>
        <v>0</v>
      </c>
      <c r="BV155" s="1">
        <f ca="1">SUMIFS(RepF!155:155,RepF!$6:$6,BV$6)</f>
        <v>0</v>
      </c>
      <c r="BW155" s="60">
        <f t="shared" ca="1" si="182"/>
        <v>0</v>
      </c>
      <c r="BX155" s="1">
        <f ca="1">SUMIFS(RepP!155:155,RepP!$6:$6,BX$6)</f>
        <v>0</v>
      </c>
      <c r="BY155" s="1">
        <f ca="1">SUMIFS(RepF!155:155,RepF!$6:$6,BY$6)</f>
        <v>0</v>
      </c>
      <c r="BZ155" s="60">
        <f t="shared" ca="1" si="183"/>
        <v>0</v>
      </c>
    </row>
    <row r="156" spans="2:78" x14ac:dyDescent="0.25">
      <c r="B156" s="1" t="str">
        <f>Items!$L$12</f>
        <v>CF(-)</v>
      </c>
      <c r="C156" s="1" t="str">
        <f>Items!$M$12</f>
        <v>N</v>
      </c>
      <c r="I156" s="22" t="str">
        <f>Items!$J$12</f>
        <v>Оплаты себестоимостных затрат</v>
      </c>
      <c r="J156" s="1" t="str">
        <f>Items!K12</f>
        <v>Доставка</v>
      </c>
      <c r="Q156" s="1">
        <f ca="1">SUMIFS(RepP!156:156,RepP!$6:$6,Q$6)</f>
        <v>0</v>
      </c>
      <c r="R156" s="1">
        <f ca="1">SUMIFS(RepF!156:156,RepF!$6:$6,R$6)</f>
        <v>0</v>
      </c>
      <c r="S156" s="69">
        <f t="shared" ca="1" si="164"/>
        <v>0</v>
      </c>
      <c r="V156" s="1">
        <f ca="1">SUMIFS(RepP!156:156,RepP!$6:$6,V$6)</f>
        <v>0</v>
      </c>
      <c r="W156" s="1">
        <f ca="1">SUMIFS(RepF!156:156,RepF!$6:$6,W$6)</f>
        <v>0</v>
      </c>
      <c r="X156" s="60">
        <f t="shared" ca="1" si="165"/>
        <v>0</v>
      </c>
      <c r="Y156" s="46">
        <f ca="1">SUMIFS(RepP!156:156,RepP!$6:$6,Y$6)</f>
        <v>0</v>
      </c>
      <c r="Z156" s="1">
        <f ca="1">SUMIFS(RepF!156:156,RepF!$6:$6,Z$6)</f>
        <v>0</v>
      </c>
      <c r="AA156" s="60">
        <f t="shared" ca="1" si="166"/>
        <v>0</v>
      </c>
      <c r="AB156" s="1">
        <f ca="1">SUMIFS(RepP!156:156,RepP!$6:$6,AB$6)</f>
        <v>0</v>
      </c>
      <c r="AC156" s="1">
        <f ca="1">SUMIFS(RepF!156:156,RepF!$6:$6,AC$6)</f>
        <v>0</v>
      </c>
      <c r="AD156" s="60">
        <f t="shared" ca="1" si="167"/>
        <v>0</v>
      </c>
      <c r="AE156" s="1">
        <f ca="1">SUMIFS(RepP!156:156,RepP!$6:$6,AE$6)</f>
        <v>0</v>
      </c>
      <c r="AF156" s="1">
        <f ca="1">SUMIFS(RepF!156:156,RepF!$6:$6,AF$6)</f>
        <v>0</v>
      </c>
      <c r="AG156" s="60">
        <f t="shared" ca="1" si="168"/>
        <v>0</v>
      </c>
      <c r="AH156" s="1">
        <f ca="1">SUMIFS(RepP!156:156,RepP!$6:$6,AH$6)</f>
        <v>0</v>
      </c>
      <c r="AI156" s="1">
        <f ca="1">SUMIFS(RepF!156:156,RepF!$6:$6,AI$6)</f>
        <v>0</v>
      </c>
      <c r="AJ156" s="60">
        <f t="shared" ca="1" si="169"/>
        <v>0</v>
      </c>
      <c r="AK156" s="1">
        <f ca="1">SUMIFS(RepP!156:156,RepP!$6:$6,AK$6)</f>
        <v>0</v>
      </c>
      <c r="AL156" s="1">
        <f ca="1">SUMIFS(RepF!156:156,RepF!$6:$6,AL$6)</f>
        <v>0</v>
      </c>
      <c r="AM156" s="60">
        <f t="shared" ca="1" si="170"/>
        <v>0</v>
      </c>
      <c r="AN156" s="1">
        <f ca="1">SUMIFS(RepP!156:156,RepP!$6:$6,AN$6)</f>
        <v>0</v>
      </c>
      <c r="AO156" s="1">
        <f ca="1">SUMIFS(RepF!156:156,RepF!$6:$6,AO$6)</f>
        <v>0</v>
      </c>
      <c r="AP156" s="60">
        <f t="shared" ca="1" si="171"/>
        <v>0</v>
      </c>
      <c r="AQ156" s="1">
        <f ca="1">SUMIFS(RepP!156:156,RepP!$6:$6,AQ$6)</f>
        <v>0</v>
      </c>
      <c r="AR156" s="1">
        <f ca="1">SUMIFS(RepF!156:156,RepF!$6:$6,AR$6)</f>
        <v>0</v>
      </c>
      <c r="AS156" s="60">
        <f t="shared" ca="1" si="172"/>
        <v>0</v>
      </c>
      <c r="AT156" s="1">
        <f ca="1">SUMIFS(RepP!156:156,RepP!$6:$6,AT$6)</f>
        <v>0</v>
      </c>
      <c r="AU156" s="1">
        <f ca="1">SUMIFS(RepF!156:156,RepF!$6:$6,AU$6)</f>
        <v>0</v>
      </c>
      <c r="AV156" s="60">
        <f t="shared" ca="1" si="173"/>
        <v>0</v>
      </c>
      <c r="AW156" s="1">
        <f ca="1">SUMIFS(RepP!156:156,RepP!$6:$6,AW$6)</f>
        <v>0</v>
      </c>
      <c r="AX156" s="1">
        <f ca="1">SUMIFS(RepF!156:156,RepF!$6:$6,AX$6)</f>
        <v>0</v>
      </c>
      <c r="AY156" s="60">
        <f t="shared" ca="1" si="174"/>
        <v>0</v>
      </c>
      <c r="AZ156" s="1">
        <f ca="1">SUMIFS(RepP!156:156,RepP!$6:$6,AZ$6)</f>
        <v>0</v>
      </c>
      <c r="BA156" s="1">
        <f ca="1">SUMIFS(RepF!156:156,RepF!$6:$6,BA$6)</f>
        <v>0</v>
      </c>
      <c r="BB156" s="60">
        <f t="shared" ca="1" si="175"/>
        <v>0</v>
      </c>
      <c r="BC156" s="1">
        <f ca="1">SUMIFS(RepP!156:156,RepP!$6:$6,BC$6)</f>
        <v>0</v>
      </c>
      <c r="BD156" s="1">
        <f ca="1">SUMIFS(RepF!156:156,RepF!$6:$6,BD$6)</f>
        <v>0</v>
      </c>
      <c r="BE156" s="60">
        <f t="shared" ca="1" si="176"/>
        <v>0</v>
      </c>
      <c r="BF156" s="1">
        <f ca="1">SUMIFS(RepP!156:156,RepP!$6:$6,BF$6)</f>
        <v>0</v>
      </c>
      <c r="BG156" s="1">
        <f ca="1">SUMIFS(RepF!156:156,RepF!$6:$6,BG$6)</f>
        <v>0</v>
      </c>
      <c r="BH156" s="60">
        <f t="shared" ca="1" si="177"/>
        <v>0</v>
      </c>
      <c r="BI156" s="1">
        <f ca="1">SUMIFS(RepP!156:156,RepP!$6:$6,BI$6)</f>
        <v>0</v>
      </c>
      <c r="BJ156" s="1">
        <f ca="1">SUMIFS(RepF!156:156,RepF!$6:$6,BJ$6)</f>
        <v>0</v>
      </c>
      <c r="BK156" s="60">
        <f t="shared" ca="1" si="178"/>
        <v>0</v>
      </c>
      <c r="BL156" s="1">
        <f ca="1">SUMIFS(RepP!156:156,RepP!$6:$6,BL$6)</f>
        <v>0</v>
      </c>
      <c r="BM156" s="1">
        <f ca="1">SUMIFS(RepF!156:156,RepF!$6:$6,BM$6)</f>
        <v>0</v>
      </c>
      <c r="BN156" s="60">
        <f t="shared" ca="1" si="179"/>
        <v>0</v>
      </c>
      <c r="BO156" s="1">
        <f ca="1">SUMIFS(RepP!156:156,RepP!$6:$6,BO$6)</f>
        <v>0</v>
      </c>
      <c r="BP156" s="1">
        <f ca="1">SUMIFS(RepF!156:156,RepF!$6:$6,BP$6)</f>
        <v>0</v>
      </c>
      <c r="BQ156" s="60">
        <f t="shared" ca="1" si="180"/>
        <v>0</v>
      </c>
      <c r="BR156" s="1">
        <f ca="1">SUMIFS(RepP!156:156,RepP!$6:$6,BR$6)</f>
        <v>0</v>
      </c>
      <c r="BS156" s="1">
        <f ca="1">SUMIFS(RepF!156:156,RepF!$6:$6,BS$6)</f>
        <v>0</v>
      </c>
      <c r="BT156" s="60">
        <f t="shared" ca="1" si="181"/>
        <v>0</v>
      </c>
      <c r="BU156" s="1">
        <f ca="1">SUMIFS(RepP!156:156,RepP!$6:$6,BU$6)</f>
        <v>0</v>
      </c>
      <c r="BV156" s="1">
        <f ca="1">SUMIFS(RepF!156:156,RepF!$6:$6,BV$6)</f>
        <v>0</v>
      </c>
      <c r="BW156" s="60">
        <f t="shared" ca="1" si="182"/>
        <v>0</v>
      </c>
      <c r="BX156" s="1">
        <f ca="1">SUMIFS(RepP!156:156,RepP!$6:$6,BX$6)</f>
        <v>0</v>
      </c>
      <c r="BY156" s="1">
        <f ca="1">SUMIFS(RepF!156:156,RepF!$6:$6,BY$6)</f>
        <v>0</v>
      </c>
      <c r="BZ156" s="60">
        <f t="shared" ca="1" si="183"/>
        <v>0</v>
      </c>
    </row>
    <row r="157" spans="2:78" x14ac:dyDescent="0.25">
      <c r="B157" s="1" t="str">
        <f>Items!$L$13</f>
        <v>CF(-)</v>
      </c>
      <c r="C157" s="1" t="str">
        <f>Items!$M$13</f>
        <v>N</v>
      </c>
      <c r="I157" s="22" t="str">
        <f>Items!$J$13</f>
        <v>Оплаты себестоимостных затрат</v>
      </c>
      <c r="J157" s="1" t="str">
        <f>Items!K13</f>
        <v>Канализация, Скважина,кессон и септик</v>
      </c>
      <c r="Q157" s="1">
        <f ca="1">SUMIFS(RepP!157:157,RepP!$6:$6,Q$6)</f>
        <v>0</v>
      </c>
      <c r="R157" s="1">
        <f ca="1">SUMIFS(RepF!157:157,RepF!$6:$6,R$6)</f>
        <v>0</v>
      </c>
      <c r="S157" s="69">
        <f t="shared" ca="1" si="164"/>
        <v>0</v>
      </c>
      <c r="V157" s="1">
        <f ca="1">SUMIFS(RepP!157:157,RepP!$6:$6,V$6)</f>
        <v>0</v>
      </c>
      <c r="W157" s="1">
        <f ca="1">SUMIFS(RepF!157:157,RepF!$6:$6,W$6)</f>
        <v>0</v>
      </c>
      <c r="X157" s="60">
        <f t="shared" ca="1" si="165"/>
        <v>0</v>
      </c>
      <c r="Y157" s="46">
        <f ca="1">SUMIFS(RepP!157:157,RepP!$6:$6,Y$6)</f>
        <v>0</v>
      </c>
      <c r="Z157" s="1">
        <f ca="1">SUMIFS(RepF!157:157,RepF!$6:$6,Z$6)</f>
        <v>0</v>
      </c>
      <c r="AA157" s="60">
        <f t="shared" ca="1" si="166"/>
        <v>0</v>
      </c>
      <c r="AB157" s="1">
        <f ca="1">SUMIFS(RepP!157:157,RepP!$6:$6,AB$6)</f>
        <v>0</v>
      </c>
      <c r="AC157" s="1">
        <f ca="1">SUMIFS(RepF!157:157,RepF!$6:$6,AC$6)</f>
        <v>0</v>
      </c>
      <c r="AD157" s="60">
        <f t="shared" ca="1" si="167"/>
        <v>0</v>
      </c>
      <c r="AE157" s="1">
        <f ca="1">SUMIFS(RepP!157:157,RepP!$6:$6,AE$6)</f>
        <v>0</v>
      </c>
      <c r="AF157" s="1">
        <f ca="1">SUMIFS(RepF!157:157,RepF!$6:$6,AF$6)</f>
        <v>0</v>
      </c>
      <c r="AG157" s="60">
        <f t="shared" ca="1" si="168"/>
        <v>0</v>
      </c>
      <c r="AH157" s="1">
        <f ca="1">SUMIFS(RepP!157:157,RepP!$6:$6,AH$6)</f>
        <v>0</v>
      </c>
      <c r="AI157" s="1">
        <f ca="1">SUMIFS(RepF!157:157,RepF!$6:$6,AI$6)</f>
        <v>0</v>
      </c>
      <c r="AJ157" s="60">
        <f t="shared" ca="1" si="169"/>
        <v>0</v>
      </c>
      <c r="AK157" s="1">
        <f ca="1">SUMIFS(RepP!157:157,RepP!$6:$6,AK$6)</f>
        <v>0</v>
      </c>
      <c r="AL157" s="1">
        <f ca="1">SUMIFS(RepF!157:157,RepF!$6:$6,AL$6)</f>
        <v>0</v>
      </c>
      <c r="AM157" s="60">
        <f t="shared" ca="1" si="170"/>
        <v>0</v>
      </c>
      <c r="AN157" s="1">
        <f ca="1">SUMIFS(RepP!157:157,RepP!$6:$6,AN$6)</f>
        <v>0</v>
      </c>
      <c r="AO157" s="1">
        <f ca="1">SUMIFS(RepF!157:157,RepF!$6:$6,AO$6)</f>
        <v>0</v>
      </c>
      <c r="AP157" s="60">
        <f t="shared" ca="1" si="171"/>
        <v>0</v>
      </c>
      <c r="AQ157" s="1">
        <f ca="1">SUMIFS(RepP!157:157,RepP!$6:$6,AQ$6)</f>
        <v>0</v>
      </c>
      <c r="AR157" s="1">
        <f ca="1">SUMIFS(RepF!157:157,RepF!$6:$6,AR$6)</f>
        <v>0</v>
      </c>
      <c r="AS157" s="60">
        <f t="shared" ca="1" si="172"/>
        <v>0</v>
      </c>
      <c r="AT157" s="1">
        <f ca="1">SUMIFS(RepP!157:157,RepP!$6:$6,AT$6)</f>
        <v>0</v>
      </c>
      <c r="AU157" s="1">
        <f ca="1">SUMIFS(RepF!157:157,RepF!$6:$6,AU$6)</f>
        <v>0</v>
      </c>
      <c r="AV157" s="60">
        <f t="shared" ca="1" si="173"/>
        <v>0</v>
      </c>
      <c r="AW157" s="1">
        <f ca="1">SUMIFS(RepP!157:157,RepP!$6:$6,AW$6)</f>
        <v>0</v>
      </c>
      <c r="AX157" s="1">
        <f ca="1">SUMIFS(RepF!157:157,RepF!$6:$6,AX$6)</f>
        <v>0</v>
      </c>
      <c r="AY157" s="60">
        <f t="shared" ca="1" si="174"/>
        <v>0</v>
      </c>
      <c r="AZ157" s="1">
        <f ca="1">SUMIFS(RepP!157:157,RepP!$6:$6,AZ$6)</f>
        <v>0</v>
      </c>
      <c r="BA157" s="1">
        <f ca="1">SUMIFS(RepF!157:157,RepF!$6:$6,BA$6)</f>
        <v>0</v>
      </c>
      <c r="BB157" s="60">
        <f t="shared" ca="1" si="175"/>
        <v>0</v>
      </c>
      <c r="BC157" s="1">
        <f ca="1">SUMIFS(RepP!157:157,RepP!$6:$6,BC$6)</f>
        <v>0</v>
      </c>
      <c r="BD157" s="1">
        <f ca="1">SUMIFS(RepF!157:157,RepF!$6:$6,BD$6)</f>
        <v>0</v>
      </c>
      <c r="BE157" s="60">
        <f t="shared" ca="1" si="176"/>
        <v>0</v>
      </c>
      <c r="BF157" s="1">
        <f ca="1">SUMIFS(RepP!157:157,RepP!$6:$6,BF$6)</f>
        <v>0</v>
      </c>
      <c r="BG157" s="1">
        <f ca="1">SUMIFS(RepF!157:157,RepF!$6:$6,BG$6)</f>
        <v>0</v>
      </c>
      <c r="BH157" s="60">
        <f t="shared" ca="1" si="177"/>
        <v>0</v>
      </c>
      <c r="BI157" s="1">
        <f ca="1">SUMIFS(RepP!157:157,RepP!$6:$6,BI$6)</f>
        <v>0</v>
      </c>
      <c r="BJ157" s="1">
        <f ca="1">SUMIFS(RepF!157:157,RepF!$6:$6,BJ$6)</f>
        <v>0</v>
      </c>
      <c r="BK157" s="60">
        <f t="shared" ca="1" si="178"/>
        <v>0</v>
      </c>
      <c r="BL157" s="1">
        <f ca="1">SUMIFS(RepP!157:157,RepP!$6:$6,BL$6)</f>
        <v>0</v>
      </c>
      <c r="BM157" s="1">
        <f ca="1">SUMIFS(RepF!157:157,RepF!$6:$6,BM$6)</f>
        <v>0</v>
      </c>
      <c r="BN157" s="60">
        <f t="shared" ca="1" si="179"/>
        <v>0</v>
      </c>
      <c r="BO157" s="1">
        <f ca="1">SUMIFS(RepP!157:157,RepP!$6:$6,BO$6)</f>
        <v>0</v>
      </c>
      <c r="BP157" s="1">
        <f ca="1">SUMIFS(RepF!157:157,RepF!$6:$6,BP$6)</f>
        <v>0</v>
      </c>
      <c r="BQ157" s="60">
        <f t="shared" ca="1" si="180"/>
        <v>0</v>
      </c>
      <c r="BR157" s="1">
        <f ca="1">SUMIFS(RepP!157:157,RepP!$6:$6,BR$6)</f>
        <v>0</v>
      </c>
      <c r="BS157" s="1">
        <f ca="1">SUMIFS(RepF!157:157,RepF!$6:$6,BS$6)</f>
        <v>0</v>
      </c>
      <c r="BT157" s="60">
        <f t="shared" ca="1" si="181"/>
        <v>0</v>
      </c>
      <c r="BU157" s="1">
        <f ca="1">SUMIFS(RepP!157:157,RepP!$6:$6,BU$6)</f>
        <v>0</v>
      </c>
      <c r="BV157" s="1">
        <f ca="1">SUMIFS(RepF!157:157,RepF!$6:$6,BV$6)</f>
        <v>0</v>
      </c>
      <c r="BW157" s="60">
        <f t="shared" ca="1" si="182"/>
        <v>0</v>
      </c>
      <c r="BX157" s="1">
        <f ca="1">SUMIFS(RepP!157:157,RepP!$6:$6,BX$6)</f>
        <v>0</v>
      </c>
      <c r="BY157" s="1">
        <f ca="1">SUMIFS(RepF!157:157,RepF!$6:$6,BY$6)</f>
        <v>0</v>
      </c>
      <c r="BZ157" s="60">
        <f t="shared" ca="1" si="183"/>
        <v>0</v>
      </c>
    </row>
    <row r="158" spans="2:78" x14ac:dyDescent="0.25">
      <c r="B158" s="1" t="str">
        <f>Items!L14</f>
        <v>CF(-)</v>
      </c>
      <c r="C158" s="1" t="str">
        <f>Items!M14</f>
        <v>N</v>
      </c>
      <c r="I158" s="22" t="str">
        <f>Items!J14</f>
        <v>Оплаты себестоимостных затрат</v>
      </c>
      <c r="J158" s="1" t="str">
        <f>Items!K14</f>
        <v>Метизы, расходники</v>
      </c>
      <c r="Q158" s="1">
        <f ca="1">SUMIFS(RepP!158:158,RepP!$6:$6,Q$6)</f>
        <v>0</v>
      </c>
      <c r="R158" s="1">
        <f ca="1">SUMIFS(RepF!158:158,RepF!$6:$6,R$6)</f>
        <v>0</v>
      </c>
      <c r="S158" s="69">
        <f t="shared" ca="1" si="164"/>
        <v>0</v>
      </c>
      <c r="V158" s="1">
        <f ca="1">SUMIFS(RepP!158:158,RepP!$6:$6,V$6)</f>
        <v>0</v>
      </c>
      <c r="W158" s="1">
        <f ca="1">SUMIFS(RepF!158:158,RepF!$6:$6,W$6)</f>
        <v>0</v>
      </c>
      <c r="X158" s="60">
        <f t="shared" ca="1" si="165"/>
        <v>0</v>
      </c>
      <c r="Y158" s="46">
        <f ca="1">SUMIFS(RepP!158:158,RepP!$6:$6,Y$6)</f>
        <v>0</v>
      </c>
      <c r="Z158" s="1">
        <f ca="1">SUMIFS(RepF!158:158,RepF!$6:$6,Z$6)</f>
        <v>0</v>
      </c>
      <c r="AA158" s="60">
        <f t="shared" ca="1" si="166"/>
        <v>0</v>
      </c>
      <c r="AB158" s="1">
        <f ca="1">SUMIFS(RepP!158:158,RepP!$6:$6,AB$6)</f>
        <v>0</v>
      </c>
      <c r="AC158" s="1">
        <f ca="1">SUMIFS(RepF!158:158,RepF!$6:$6,AC$6)</f>
        <v>0</v>
      </c>
      <c r="AD158" s="60">
        <f t="shared" ca="1" si="167"/>
        <v>0</v>
      </c>
      <c r="AE158" s="1">
        <f ca="1">SUMIFS(RepP!158:158,RepP!$6:$6,AE$6)</f>
        <v>0</v>
      </c>
      <c r="AF158" s="1">
        <f ca="1">SUMIFS(RepF!158:158,RepF!$6:$6,AF$6)</f>
        <v>0</v>
      </c>
      <c r="AG158" s="60">
        <f t="shared" ca="1" si="168"/>
        <v>0</v>
      </c>
      <c r="AH158" s="1">
        <f ca="1">SUMIFS(RepP!158:158,RepP!$6:$6,AH$6)</f>
        <v>0</v>
      </c>
      <c r="AI158" s="1">
        <f ca="1">SUMIFS(RepF!158:158,RepF!$6:$6,AI$6)</f>
        <v>0</v>
      </c>
      <c r="AJ158" s="60">
        <f t="shared" ca="1" si="169"/>
        <v>0</v>
      </c>
      <c r="AK158" s="1">
        <f ca="1">SUMIFS(RepP!158:158,RepP!$6:$6,AK$6)</f>
        <v>0</v>
      </c>
      <c r="AL158" s="1">
        <f ca="1">SUMIFS(RepF!158:158,RepF!$6:$6,AL$6)</f>
        <v>0</v>
      </c>
      <c r="AM158" s="60">
        <f t="shared" ca="1" si="170"/>
        <v>0</v>
      </c>
      <c r="AN158" s="1">
        <f ca="1">SUMIFS(RepP!158:158,RepP!$6:$6,AN$6)</f>
        <v>0</v>
      </c>
      <c r="AO158" s="1">
        <f ca="1">SUMIFS(RepF!158:158,RepF!$6:$6,AO$6)</f>
        <v>0</v>
      </c>
      <c r="AP158" s="60">
        <f t="shared" ca="1" si="171"/>
        <v>0</v>
      </c>
      <c r="AQ158" s="1">
        <f ca="1">SUMIFS(RepP!158:158,RepP!$6:$6,AQ$6)</f>
        <v>0</v>
      </c>
      <c r="AR158" s="1">
        <f ca="1">SUMIFS(RepF!158:158,RepF!$6:$6,AR$6)</f>
        <v>0</v>
      </c>
      <c r="AS158" s="60">
        <f t="shared" ca="1" si="172"/>
        <v>0</v>
      </c>
      <c r="AT158" s="1">
        <f ca="1">SUMIFS(RepP!158:158,RepP!$6:$6,AT$6)</f>
        <v>0</v>
      </c>
      <c r="AU158" s="1">
        <f ca="1">SUMIFS(RepF!158:158,RepF!$6:$6,AU$6)</f>
        <v>0</v>
      </c>
      <c r="AV158" s="60">
        <f t="shared" ca="1" si="173"/>
        <v>0</v>
      </c>
      <c r="AW158" s="1">
        <f ca="1">SUMIFS(RepP!158:158,RepP!$6:$6,AW$6)</f>
        <v>0</v>
      </c>
      <c r="AX158" s="1">
        <f ca="1">SUMIFS(RepF!158:158,RepF!$6:$6,AX$6)</f>
        <v>0</v>
      </c>
      <c r="AY158" s="60">
        <f t="shared" ca="1" si="174"/>
        <v>0</v>
      </c>
      <c r="AZ158" s="1">
        <f ca="1">SUMIFS(RepP!158:158,RepP!$6:$6,AZ$6)</f>
        <v>0</v>
      </c>
      <c r="BA158" s="1">
        <f ca="1">SUMIFS(RepF!158:158,RepF!$6:$6,BA$6)</f>
        <v>0</v>
      </c>
      <c r="BB158" s="60">
        <f t="shared" ca="1" si="175"/>
        <v>0</v>
      </c>
      <c r="BC158" s="1">
        <f ca="1">SUMIFS(RepP!158:158,RepP!$6:$6,BC$6)</f>
        <v>0</v>
      </c>
      <c r="BD158" s="1">
        <f ca="1">SUMIFS(RepF!158:158,RepF!$6:$6,BD$6)</f>
        <v>0</v>
      </c>
      <c r="BE158" s="60">
        <f t="shared" ca="1" si="176"/>
        <v>0</v>
      </c>
      <c r="BF158" s="1">
        <f ca="1">SUMIFS(RepP!158:158,RepP!$6:$6,BF$6)</f>
        <v>0</v>
      </c>
      <c r="BG158" s="1">
        <f ca="1">SUMIFS(RepF!158:158,RepF!$6:$6,BG$6)</f>
        <v>0</v>
      </c>
      <c r="BH158" s="60">
        <f t="shared" ca="1" si="177"/>
        <v>0</v>
      </c>
      <c r="BI158" s="1">
        <f ca="1">SUMIFS(RepP!158:158,RepP!$6:$6,BI$6)</f>
        <v>0</v>
      </c>
      <c r="BJ158" s="1">
        <f ca="1">SUMIFS(RepF!158:158,RepF!$6:$6,BJ$6)</f>
        <v>0</v>
      </c>
      <c r="BK158" s="60">
        <f t="shared" ca="1" si="178"/>
        <v>0</v>
      </c>
      <c r="BL158" s="1">
        <f ca="1">SUMIFS(RepP!158:158,RepP!$6:$6,BL$6)</f>
        <v>0</v>
      </c>
      <c r="BM158" s="1">
        <f ca="1">SUMIFS(RepF!158:158,RepF!$6:$6,BM$6)</f>
        <v>0</v>
      </c>
      <c r="BN158" s="60">
        <f t="shared" ca="1" si="179"/>
        <v>0</v>
      </c>
      <c r="BO158" s="1">
        <f ca="1">SUMIFS(RepP!158:158,RepP!$6:$6,BO$6)</f>
        <v>0</v>
      </c>
      <c r="BP158" s="1">
        <f ca="1">SUMIFS(RepF!158:158,RepF!$6:$6,BP$6)</f>
        <v>0</v>
      </c>
      <c r="BQ158" s="60">
        <f t="shared" ca="1" si="180"/>
        <v>0</v>
      </c>
      <c r="BR158" s="1">
        <f ca="1">SUMIFS(RepP!158:158,RepP!$6:$6,BR$6)</f>
        <v>0</v>
      </c>
      <c r="BS158" s="1">
        <f ca="1">SUMIFS(RepF!158:158,RepF!$6:$6,BS$6)</f>
        <v>0</v>
      </c>
      <c r="BT158" s="60">
        <f t="shared" ca="1" si="181"/>
        <v>0</v>
      </c>
      <c r="BU158" s="1">
        <f ca="1">SUMIFS(RepP!158:158,RepP!$6:$6,BU$6)</f>
        <v>0</v>
      </c>
      <c r="BV158" s="1">
        <f ca="1">SUMIFS(RepF!158:158,RepF!$6:$6,BV$6)</f>
        <v>0</v>
      </c>
      <c r="BW158" s="60">
        <f t="shared" ca="1" si="182"/>
        <v>0</v>
      </c>
      <c r="BX158" s="1">
        <f ca="1">SUMIFS(RepP!158:158,RepP!$6:$6,BX$6)</f>
        <v>0</v>
      </c>
      <c r="BY158" s="1">
        <f ca="1">SUMIFS(RepF!158:158,RepF!$6:$6,BY$6)</f>
        <v>0</v>
      </c>
      <c r="BZ158" s="60">
        <f t="shared" ca="1" si="183"/>
        <v>0</v>
      </c>
    </row>
    <row r="159" spans="2:78" x14ac:dyDescent="0.25">
      <c r="B159" s="1" t="str">
        <f>Items!L15</f>
        <v>CF(-)</v>
      </c>
      <c r="C159" s="1" t="str">
        <f>Items!M15</f>
        <v>N</v>
      </c>
      <c r="I159" s="22" t="str">
        <f>Items!J15</f>
        <v>Оплаты себестоимостных затрат</v>
      </c>
      <c r="J159" s="1" t="str">
        <f>Items!K15</f>
        <v>Материалы Фундамент</v>
      </c>
      <c r="Q159" s="1">
        <f ca="1">SUMIFS(RepP!159:159,RepP!$6:$6,Q$6)</f>
        <v>0</v>
      </c>
      <c r="R159" s="1">
        <f ca="1">SUMIFS(RepF!159:159,RepF!$6:$6,R$6)</f>
        <v>0</v>
      </c>
      <c r="S159" s="69">
        <f t="shared" ca="1" si="164"/>
        <v>0</v>
      </c>
      <c r="V159" s="1">
        <f ca="1">SUMIFS(RepP!159:159,RepP!$6:$6,V$6)</f>
        <v>0</v>
      </c>
      <c r="W159" s="1">
        <f ca="1">SUMIFS(RepF!159:159,RepF!$6:$6,W$6)</f>
        <v>0</v>
      </c>
      <c r="X159" s="60">
        <f t="shared" ca="1" si="165"/>
        <v>0</v>
      </c>
      <c r="Y159" s="46">
        <f ca="1">SUMIFS(RepP!159:159,RepP!$6:$6,Y$6)</f>
        <v>0</v>
      </c>
      <c r="Z159" s="1">
        <f ca="1">SUMIFS(RepF!159:159,RepF!$6:$6,Z$6)</f>
        <v>0</v>
      </c>
      <c r="AA159" s="60">
        <f t="shared" ca="1" si="166"/>
        <v>0</v>
      </c>
      <c r="AB159" s="1">
        <f ca="1">SUMIFS(RepP!159:159,RepP!$6:$6,AB$6)</f>
        <v>0</v>
      </c>
      <c r="AC159" s="1">
        <f ca="1">SUMIFS(RepF!159:159,RepF!$6:$6,AC$6)</f>
        <v>0</v>
      </c>
      <c r="AD159" s="60">
        <f t="shared" ca="1" si="167"/>
        <v>0</v>
      </c>
      <c r="AE159" s="1">
        <f ca="1">SUMIFS(RepP!159:159,RepP!$6:$6,AE$6)</f>
        <v>0</v>
      </c>
      <c r="AF159" s="1">
        <f ca="1">SUMIFS(RepF!159:159,RepF!$6:$6,AF$6)</f>
        <v>0</v>
      </c>
      <c r="AG159" s="60">
        <f t="shared" ca="1" si="168"/>
        <v>0</v>
      </c>
      <c r="AH159" s="1">
        <f ca="1">SUMIFS(RepP!159:159,RepP!$6:$6,AH$6)</f>
        <v>0</v>
      </c>
      <c r="AI159" s="1">
        <f ca="1">SUMIFS(RepF!159:159,RepF!$6:$6,AI$6)</f>
        <v>0</v>
      </c>
      <c r="AJ159" s="60">
        <f t="shared" ca="1" si="169"/>
        <v>0</v>
      </c>
      <c r="AK159" s="1">
        <f ca="1">SUMIFS(RepP!159:159,RepP!$6:$6,AK$6)</f>
        <v>0</v>
      </c>
      <c r="AL159" s="1">
        <f ca="1">SUMIFS(RepF!159:159,RepF!$6:$6,AL$6)</f>
        <v>0</v>
      </c>
      <c r="AM159" s="60">
        <f t="shared" ca="1" si="170"/>
        <v>0</v>
      </c>
      <c r="AN159" s="1">
        <f ca="1">SUMIFS(RepP!159:159,RepP!$6:$6,AN$6)</f>
        <v>0</v>
      </c>
      <c r="AO159" s="1">
        <f ca="1">SUMIFS(RepF!159:159,RepF!$6:$6,AO$6)</f>
        <v>0</v>
      </c>
      <c r="AP159" s="60">
        <f t="shared" ca="1" si="171"/>
        <v>0</v>
      </c>
      <c r="AQ159" s="1">
        <f ca="1">SUMIFS(RepP!159:159,RepP!$6:$6,AQ$6)</f>
        <v>0</v>
      </c>
      <c r="AR159" s="1">
        <f ca="1">SUMIFS(RepF!159:159,RepF!$6:$6,AR$6)</f>
        <v>0</v>
      </c>
      <c r="AS159" s="60">
        <f t="shared" ca="1" si="172"/>
        <v>0</v>
      </c>
      <c r="AT159" s="1">
        <f ca="1">SUMIFS(RepP!159:159,RepP!$6:$6,AT$6)</f>
        <v>0</v>
      </c>
      <c r="AU159" s="1">
        <f ca="1">SUMIFS(RepF!159:159,RepF!$6:$6,AU$6)</f>
        <v>0</v>
      </c>
      <c r="AV159" s="60">
        <f t="shared" ca="1" si="173"/>
        <v>0</v>
      </c>
      <c r="AW159" s="1">
        <f ca="1">SUMIFS(RepP!159:159,RepP!$6:$6,AW$6)</f>
        <v>0</v>
      </c>
      <c r="AX159" s="1">
        <f ca="1">SUMIFS(RepF!159:159,RepF!$6:$6,AX$6)</f>
        <v>0</v>
      </c>
      <c r="AY159" s="60">
        <f t="shared" ca="1" si="174"/>
        <v>0</v>
      </c>
      <c r="AZ159" s="1">
        <f ca="1">SUMIFS(RepP!159:159,RepP!$6:$6,AZ$6)</f>
        <v>0</v>
      </c>
      <c r="BA159" s="1">
        <f ca="1">SUMIFS(RepF!159:159,RepF!$6:$6,BA$6)</f>
        <v>0</v>
      </c>
      <c r="BB159" s="60">
        <f t="shared" ca="1" si="175"/>
        <v>0</v>
      </c>
      <c r="BC159" s="1">
        <f ca="1">SUMIFS(RepP!159:159,RepP!$6:$6,BC$6)</f>
        <v>0</v>
      </c>
      <c r="BD159" s="1">
        <f ca="1">SUMIFS(RepF!159:159,RepF!$6:$6,BD$6)</f>
        <v>0</v>
      </c>
      <c r="BE159" s="60">
        <f t="shared" ca="1" si="176"/>
        <v>0</v>
      </c>
      <c r="BF159" s="1">
        <f ca="1">SUMIFS(RepP!159:159,RepP!$6:$6,BF$6)</f>
        <v>0</v>
      </c>
      <c r="BG159" s="1">
        <f ca="1">SUMIFS(RepF!159:159,RepF!$6:$6,BG$6)</f>
        <v>0</v>
      </c>
      <c r="BH159" s="60">
        <f t="shared" ca="1" si="177"/>
        <v>0</v>
      </c>
      <c r="BI159" s="1">
        <f ca="1">SUMIFS(RepP!159:159,RepP!$6:$6,BI$6)</f>
        <v>0</v>
      </c>
      <c r="BJ159" s="1">
        <f ca="1">SUMIFS(RepF!159:159,RepF!$6:$6,BJ$6)</f>
        <v>0</v>
      </c>
      <c r="BK159" s="60">
        <f t="shared" ca="1" si="178"/>
        <v>0</v>
      </c>
      <c r="BL159" s="1">
        <f ca="1">SUMIFS(RepP!159:159,RepP!$6:$6,BL$6)</f>
        <v>0</v>
      </c>
      <c r="BM159" s="1">
        <f ca="1">SUMIFS(RepF!159:159,RepF!$6:$6,BM$6)</f>
        <v>0</v>
      </c>
      <c r="BN159" s="60">
        <f t="shared" ca="1" si="179"/>
        <v>0</v>
      </c>
      <c r="BO159" s="1">
        <f ca="1">SUMIFS(RepP!159:159,RepP!$6:$6,BO$6)</f>
        <v>0</v>
      </c>
      <c r="BP159" s="1">
        <f ca="1">SUMIFS(RepF!159:159,RepF!$6:$6,BP$6)</f>
        <v>0</v>
      </c>
      <c r="BQ159" s="60">
        <f t="shared" ca="1" si="180"/>
        <v>0</v>
      </c>
      <c r="BR159" s="1">
        <f ca="1">SUMIFS(RepP!159:159,RepP!$6:$6,BR$6)</f>
        <v>0</v>
      </c>
      <c r="BS159" s="1">
        <f ca="1">SUMIFS(RepF!159:159,RepF!$6:$6,BS$6)</f>
        <v>0</v>
      </c>
      <c r="BT159" s="60">
        <f t="shared" ca="1" si="181"/>
        <v>0</v>
      </c>
      <c r="BU159" s="1">
        <f ca="1">SUMIFS(RepP!159:159,RepP!$6:$6,BU$6)</f>
        <v>0</v>
      </c>
      <c r="BV159" s="1">
        <f ca="1">SUMIFS(RepF!159:159,RepF!$6:$6,BV$6)</f>
        <v>0</v>
      </c>
      <c r="BW159" s="60">
        <f t="shared" ca="1" si="182"/>
        <v>0</v>
      </c>
      <c r="BX159" s="1">
        <f ca="1">SUMIFS(RepP!159:159,RepP!$6:$6,BX$6)</f>
        <v>0</v>
      </c>
      <c r="BY159" s="1">
        <f ca="1">SUMIFS(RepF!159:159,RepF!$6:$6,BY$6)</f>
        <v>0</v>
      </c>
      <c r="BZ159" s="60">
        <f t="shared" ca="1" si="183"/>
        <v>0</v>
      </c>
    </row>
    <row r="160" spans="2:78" x14ac:dyDescent="0.25">
      <c r="B160" s="1" t="str">
        <f>Items!L16</f>
        <v>CF(-)</v>
      </c>
      <c r="C160" s="1" t="str">
        <f>Items!M16</f>
        <v>N</v>
      </c>
      <c r="I160" s="22" t="str">
        <f>Items!J16</f>
        <v>Оплаты себестоимостных затрат</v>
      </c>
      <c r="J160" s="1" t="str">
        <f>Items!K16</f>
        <v>Материалы Коробка</v>
      </c>
      <c r="Q160" s="1">
        <f ca="1">SUMIFS(RepP!160:160,RepP!$6:$6,Q$6)</f>
        <v>0</v>
      </c>
      <c r="R160" s="1">
        <f ca="1">SUMIFS(RepF!160:160,RepF!$6:$6,R$6)</f>
        <v>0</v>
      </c>
      <c r="S160" s="69">
        <f t="shared" ca="1" si="164"/>
        <v>0</v>
      </c>
      <c r="V160" s="1">
        <f ca="1">SUMIFS(RepP!160:160,RepP!$6:$6,V$6)</f>
        <v>0</v>
      </c>
      <c r="W160" s="1">
        <f ca="1">SUMIFS(RepF!160:160,RepF!$6:$6,W$6)</f>
        <v>0</v>
      </c>
      <c r="X160" s="60">
        <f t="shared" ca="1" si="165"/>
        <v>0</v>
      </c>
      <c r="Y160" s="46">
        <f ca="1">SUMIFS(RepP!160:160,RepP!$6:$6,Y$6)</f>
        <v>0</v>
      </c>
      <c r="Z160" s="1">
        <f ca="1">SUMIFS(RepF!160:160,RepF!$6:$6,Z$6)</f>
        <v>0</v>
      </c>
      <c r="AA160" s="60">
        <f t="shared" ca="1" si="166"/>
        <v>0</v>
      </c>
      <c r="AB160" s="1">
        <f ca="1">SUMIFS(RepP!160:160,RepP!$6:$6,AB$6)</f>
        <v>0</v>
      </c>
      <c r="AC160" s="1">
        <f ca="1">SUMIFS(RepF!160:160,RepF!$6:$6,AC$6)</f>
        <v>0</v>
      </c>
      <c r="AD160" s="60">
        <f t="shared" ca="1" si="167"/>
        <v>0</v>
      </c>
      <c r="AE160" s="1">
        <f ca="1">SUMIFS(RepP!160:160,RepP!$6:$6,AE$6)</f>
        <v>0</v>
      </c>
      <c r="AF160" s="1">
        <f ca="1">SUMIFS(RepF!160:160,RepF!$6:$6,AF$6)</f>
        <v>0</v>
      </c>
      <c r="AG160" s="60">
        <f t="shared" ca="1" si="168"/>
        <v>0</v>
      </c>
      <c r="AH160" s="1">
        <f ca="1">SUMIFS(RepP!160:160,RepP!$6:$6,AH$6)</f>
        <v>0</v>
      </c>
      <c r="AI160" s="1">
        <f ca="1">SUMIFS(RepF!160:160,RepF!$6:$6,AI$6)</f>
        <v>0</v>
      </c>
      <c r="AJ160" s="60">
        <f t="shared" ca="1" si="169"/>
        <v>0</v>
      </c>
      <c r="AK160" s="1">
        <f ca="1">SUMIFS(RepP!160:160,RepP!$6:$6,AK$6)</f>
        <v>0</v>
      </c>
      <c r="AL160" s="1">
        <f ca="1">SUMIFS(RepF!160:160,RepF!$6:$6,AL$6)</f>
        <v>0</v>
      </c>
      <c r="AM160" s="60">
        <f t="shared" ca="1" si="170"/>
        <v>0</v>
      </c>
      <c r="AN160" s="1">
        <f ca="1">SUMIFS(RepP!160:160,RepP!$6:$6,AN$6)</f>
        <v>0</v>
      </c>
      <c r="AO160" s="1">
        <f ca="1">SUMIFS(RepF!160:160,RepF!$6:$6,AO$6)</f>
        <v>0</v>
      </c>
      <c r="AP160" s="60">
        <f t="shared" ca="1" si="171"/>
        <v>0</v>
      </c>
      <c r="AQ160" s="1">
        <f ca="1">SUMIFS(RepP!160:160,RepP!$6:$6,AQ$6)</f>
        <v>0</v>
      </c>
      <c r="AR160" s="1">
        <f ca="1">SUMIFS(RepF!160:160,RepF!$6:$6,AR$6)</f>
        <v>0</v>
      </c>
      <c r="AS160" s="60">
        <f t="shared" ca="1" si="172"/>
        <v>0</v>
      </c>
      <c r="AT160" s="1">
        <f ca="1">SUMIFS(RepP!160:160,RepP!$6:$6,AT$6)</f>
        <v>0</v>
      </c>
      <c r="AU160" s="1">
        <f ca="1">SUMIFS(RepF!160:160,RepF!$6:$6,AU$6)</f>
        <v>0</v>
      </c>
      <c r="AV160" s="60">
        <f t="shared" ca="1" si="173"/>
        <v>0</v>
      </c>
      <c r="AW160" s="1">
        <f ca="1">SUMIFS(RepP!160:160,RepP!$6:$6,AW$6)</f>
        <v>0</v>
      </c>
      <c r="AX160" s="1">
        <f ca="1">SUMIFS(RepF!160:160,RepF!$6:$6,AX$6)</f>
        <v>0</v>
      </c>
      <c r="AY160" s="60">
        <f t="shared" ca="1" si="174"/>
        <v>0</v>
      </c>
      <c r="AZ160" s="1">
        <f ca="1">SUMIFS(RepP!160:160,RepP!$6:$6,AZ$6)</f>
        <v>0</v>
      </c>
      <c r="BA160" s="1">
        <f ca="1">SUMIFS(RepF!160:160,RepF!$6:$6,BA$6)</f>
        <v>0</v>
      </c>
      <c r="BB160" s="60">
        <f t="shared" ca="1" si="175"/>
        <v>0</v>
      </c>
      <c r="BC160" s="1">
        <f ca="1">SUMIFS(RepP!160:160,RepP!$6:$6,BC$6)</f>
        <v>0</v>
      </c>
      <c r="BD160" s="1">
        <f ca="1">SUMIFS(RepF!160:160,RepF!$6:$6,BD$6)</f>
        <v>0</v>
      </c>
      <c r="BE160" s="60">
        <f t="shared" ca="1" si="176"/>
        <v>0</v>
      </c>
      <c r="BF160" s="1">
        <f ca="1">SUMIFS(RepP!160:160,RepP!$6:$6,BF$6)</f>
        <v>0</v>
      </c>
      <c r="BG160" s="1">
        <f ca="1">SUMIFS(RepF!160:160,RepF!$6:$6,BG$6)</f>
        <v>0</v>
      </c>
      <c r="BH160" s="60">
        <f t="shared" ca="1" si="177"/>
        <v>0</v>
      </c>
      <c r="BI160" s="1">
        <f ca="1">SUMIFS(RepP!160:160,RepP!$6:$6,BI$6)</f>
        <v>0</v>
      </c>
      <c r="BJ160" s="1">
        <f ca="1">SUMIFS(RepF!160:160,RepF!$6:$6,BJ$6)</f>
        <v>0</v>
      </c>
      <c r="BK160" s="60">
        <f t="shared" ca="1" si="178"/>
        <v>0</v>
      </c>
      <c r="BL160" s="1">
        <f ca="1">SUMIFS(RepP!160:160,RepP!$6:$6,BL$6)</f>
        <v>0</v>
      </c>
      <c r="BM160" s="1">
        <f ca="1">SUMIFS(RepF!160:160,RepF!$6:$6,BM$6)</f>
        <v>0</v>
      </c>
      <c r="BN160" s="60">
        <f t="shared" ca="1" si="179"/>
        <v>0</v>
      </c>
      <c r="BO160" s="1">
        <f ca="1">SUMIFS(RepP!160:160,RepP!$6:$6,BO$6)</f>
        <v>0</v>
      </c>
      <c r="BP160" s="1">
        <f ca="1">SUMIFS(RepF!160:160,RepF!$6:$6,BP$6)</f>
        <v>0</v>
      </c>
      <c r="BQ160" s="60">
        <f t="shared" ca="1" si="180"/>
        <v>0</v>
      </c>
      <c r="BR160" s="1">
        <f ca="1">SUMIFS(RepP!160:160,RepP!$6:$6,BR$6)</f>
        <v>0</v>
      </c>
      <c r="BS160" s="1">
        <f ca="1">SUMIFS(RepF!160:160,RepF!$6:$6,BS$6)</f>
        <v>0</v>
      </c>
      <c r="BT160" s="60">
        <f t="shared" ca="1" si="181"/>
        <v>0</v>
      </c>
      <c r="BU160" s="1">
        <f ca="1">SUMIFS(RepP!160:160,RepP!$6:$6,BU$6)</f>
        <v>0</v>
      </c>
      <c r="BV160" s="1">
        <f ca="1">SUMIFS(RepF!160:160,RepF!$6:$6,BV$6)</f>
        <v>0</v>
      </c>
      <c r="BW160" s="60">
        <f t="shared" ca="1" si="182"/>
        <v>0</v>
      </c>
      <c r="BX160" s="1">
        <f ca="1">SUMIFS(RepP!160:160,RepP!$6:$6,BX$6)</f>
        <v>0</v>
      </c>
      <c r="BY160" s="1">
        <f ca="1">SUMIFS(RepF!160:160,RepF!$6:$6,BY$6)</f>
        <v>0</v>
      </c>
      <c r="BZ160" s="60">
        <f t="shared" ca="1" si="183"/>
        <v>0</v>
      </c>
    </row>
    <row r="161" spans="2:78" x14ac:dyDescent="0.25">
      <c r="B161" s="1" t="str">
        <f>Items!L17</f>
        <v>CF(-)</v>
      </c>
      <c r="C161" s="1" t="str">
        <f>Items!M17</f>
        <v>N</v>
      </c>
      <c r="I161" s="22" t="str">
        <f>Items!J17</f>
        <v>Оплаты себестоимостных затрат</v>
      </c>
      <c r="J161" s="1" t="str">
        <f>Items!K17</f>
        <v>Материалы Кровля</v>
      </c>
      <c r="Q161" s="1">
        <f ca="1">SUMIFS(RepP!161:161,RepP!$6:$6,Q$6)</f>
        <v>0</v>
      </c>
      <c r="R161" s="1">
        <f ca="1">SUMIFS(RepF!161:161,RepF!$6:$6,R$6)</f>
        <v>0</v>
      </c>
      <c r="S161" s="69">
        <f t="shared" ca="1" si="164"/>
        <v>0</v>
      </c>
      <c r="V161" s="1">
        <f ca="1">SUMIFS(RepP!161:161,RepP!$6:$6,V$6)</f>
        <v>0</v>
      </c>
      <c r="W161" s="1">
        <f ca="1">SUMIFS(RepF!161:161,RepF!$6:$6,W$6)</f>
        <v>0</v>
      </c>
      <c r="X161" s="60">
        <f t="shared" ca="1" si="165"/>
        <v>0</v>
      </c>
      <c r="Y161" s="46">
        <f ca="1">SUMIFS(RepP!161:161,RepP!$6:$6,Y$6)</f>
        <v>0</v>
      </c>
      <c r="Z161" s="1">
        <f ca="1">SUMIFS(RepF!161:161,RepF!$6:$6,Z$6)</f>
        <v>0</v>
      </c>
      <c r="AA161" s="60">
        <f t="shared" ca="1" si="166"/>
        <v>0</v>
      </c>
      <c r="AB161" s="1">
        <f ca="1">SUMIFS(RepP!161:161,RepP!$6:$6,AB$6)</f>
        <v>0</v>
      </c>
      <c r="AC161" s="1">
        <f ca="1">SUMIFS(RepF!161:161,RepF!$6:$6,AC$6)</f>
        <v>0</v>
      </c>
      <c r="AD161" s="60">
        <f t="shared" ca="1" si="167"/>
        <v>0</v>
      </c>
      <c r="AE161" s="1">
        <f ca="1">SUMIFS(RepP!161:161,RepP!$6:$6,AE$6)</f>
        <v>0</v>
      </c>
      <c r="AF161" s="1">
        <f ca="1">SUMIFS(RepF!161:161,RepF!$6:$6,AF$6)</f>
        <v>0</v>
      </c>
      <c r="AG161" s="60">
        <f t="shared" ca="1" si="168"/>
        <v>0</v>
      </c>
      <c r="AH161" s="1">
        <f ca="1">SUMIFS(RepP!161:161,RepP!$6:$6,AH$6)</f>
        <v>0</v>
      </c>
      <c r="AI161" s="1">
        <f ca="1">SUMIFS(RepF!161:161,RepF!$6:$6,AI$6)</f>
        <v>0</v>
      </c>
      <c r="AJ161" s="60">
        <f t="shared" ca="1" si="169"/>
        <v>0</v>
      </c>
      <c r="AK161" s="1">
        <f ca="1">SUMIFS(RepP!161:161,RepP!$6:$6,AK$6)</f>
        <v>0</v>
      </c>
      <c r="AL161" s="1">
        <f ca="1">SUMIFS(RepF!161:161,RepF!$6:$6,AL$6)</f>
        <v>0</v>
      </c>
      <c r="AM161" s="60">
        <f t="shared" ca="1" si="170"/>
        <v>0</v>
      </c>
      <c r="AN161" s="1">
        <f ca="1">SUMIFS(RepP!161:161,RepP!$6:$6,AN$6)</f>
        <v>0</v>
      </c>
      <c r="AO161" s="1">
        <f ca="1">SUMIFS(RepF!161:161,RepF!$6:$6,AO$6)</f>
        <v>0</v>
      </c>
      <c r="AP161" s="60">
        <f t="shared" ca="1" si="171"/>
        <v>0</v>
      </c>
      <c r="AQ161" s="1">
        <f ca="1">SUMIFS(RepP!161:161,RepP!$6:$6,AQ$6)</f>
        <v>0</v>
      </c>
      <c r="AR161" s="1">
        <f ca="1">SUMIFS(RepF!161:161,RepF!$6:$6,AR$6)</f>
        <v>0</v>
      </c>
      <c r="AS161" s="60">
        <f t="shared" ca="1" si="172"/>
        <v>0</v>
      </c>
      <c r="AT161" s="1">
        <f ca="1">SUMIFS(RepP!161:161,RepP!$6:$6,AT$6)</f>
        <v>0</v>
      </c>
      <c r="AU161" s="1">
        <f ca="1">SUMIFS(RepF!161:161,RepF!$6:$6,AU$6)</f>
        <v>0</v>
      </c>
      <c r="AV161" s="60">
        <f t="shared" ca="1" si="173"/>
        <v>0</v>
      </c>
      <c r="AW161" s="1">
        <f ca="1">SUMIFS(RepP!161:161,RepP!$6:$6,AW$6)</f>
        <v>0</v>
      </c>
      <c r="AX161" s="1">
        <f ca="1">SUMIFS(RepF!161:161,RepF!$6:$6,AX$6)</f>
        <v>0</v>
      </c>
      <c r="AY161" s="60">
        <f t="shared" ca="1" si="174"/>
        <v>0</v>
      </c>
      <c r="AZ161" s="1">
        <f ca="1">SUMIFS(RepP!161:161,RepP!$6:$6,AZ$6)</f>
        <v>0</v>
      </c>
      <c r="BA161" s="1">
        <f ca="1">SUMIFS(RepF!161:161,RepF!$6:$6,BA$6)</f>
        <v>0</v>
      </c>
      <c r="BB161" s="60">
        <f t="shared" ca="1" si="175"/>
        <v>0</v>
      </c>
      <c r="BC161" s="1">
        <f ca="1">SUMIFS(RepP!161:161,RepP!$6:$6,BC$6)</f>
        <v>0</v>
      </c>
      <c r="BD161" s="1">
        <f ca="1">SUMIFS(RepF!161:161,RepF!$6:$6,BD$6)</f>
        <v>0</v>
      </c>
      <c r="BE161" s="60">
        <f t="shared" ca="1" si="176"/>
        <v>0</v>
      </c>
      <c r="BF161" s="1">
        <f ca="1">SUMIFS(RepP!161:161,RepP!$6:$6,BF$6)</f>
        <v>0</v>
      </c>
      <c r="BG161" s="1">
        <f ca="1">SUMIFS(RepF!161:161,RepF!$6:$6,BG$6)</f>
        <v>0</v>
      </c>
      <c r="BH161" s="60">
        <f t="shared" ca="1" si="177"/>
        <v>0</v>
      </c>
      <c r="BI161" s="1">
        <f ca="1">SUMIFS(RepP!161:161,RepP!$6:$6,BI$6)</f>
        <v>0</v>
      </c>
      <c r="BJ161" s="1">
        <f ca="1">SUMIFS(RepF!161:161,RepF!$6:$6,BJ$6)</f>
        <v>0</v>
      </c>
      <c r="BK161" s="60">
        <f t="shared" ca="1" si="178"/>
        <v>0</v>
      </c>
      <c r="BL161" s="1">
        <f ca="1">SUMIFS(RepP!161:161,RepP!$6:$6,BL$6)</f>
        <v>0</v>
      </c>
      <c r="BM161" s="1">
        <f ca="1">SUMIFS(RepF!161:161,RepF!$6:$6,BM$6)</f>
        <v>0</v>
      </c>
      <c r="BN161" s="60">
        <f t="shared" ca="1" si="179"/>
        <v>0</v>
      </c>
      <c r="BO161" s="1">
        <f ca="1">SUMIFS(RepP!161:161,RepP!$6:$6,BO$6)</f>
        <v>0</v>
      </c>
      <c r="BP161" s="1">
        <f ca="1">SUMIFS(RepF!161:161,RepF!$6:$6,BP$6)</f>
        <v>0</v>
      </c>
      <c r="BQ161" s="60">
        <f t="shared" ca="1" si="180"/>
        <v>0</v>
      </c>
      <c r="BR161" s="1">
        <f ca="1">SUMIFS(RepP!161:161,RepP!$6:$6,BR$6)</f>
        <v>0</v>
      </c>
      <c r="BS161" s="1">
        <f ca="1">SUMIFS(RepF!161:161,RepF!$6:$6,BS$6)</f>
        <v>0</v>
      </c>
      <c r="BT161" s="60">
        <f t="shared" ca="1" si="181"/>
        <v>0</v>
      </c>
      <c r="BU161" s="1">
        <f ca="1">SUMIFS(RepP!161:161,RepP!$6:$6,BU$6)</f>
        <v>0</v>
      </c>
      <c r="BV161" s="1">
        <f ca="1">SUMIFS(RepF!161:161,RepF!$6:$6,BV$6)</f>
        <v>0</v>
      </c>
      <c r="BW161" s="60">
        <f t="shared" ca="1" si="182"/>
        <v>0</v>
      </c>
      <c r="BX161" s="1">
        <f ca="1">SUMIFS(RepP!161:161,RepP!$6:$6,BX$6)</f>
        <v>0</v>
      </c>
      <c r="BY161" s="1">
        <f ca="1">SUMIFS(RepF!161:161,RepF!$6:$6,BY$6)</f>
        <v>0</v>
      </c>
      <c r="BZ161" s="60">
        <f t="shared" ca="1" si="183"/>
        <v>0</v>
      </c>
    </row>
    <row r="162" spans="2:78" x14ac:dyDescent="0.25">
      <c r="B162" s="1" t="str">
        <f>Items!L18</f>
        <v>CF(-)</v>
      </c>
      <c r="C162" s="1" t="str">
        <f>Items!M18</f>
        <v>N</v>
      </c>
      <c r="I162" s="22" t="str">
        <f>Items!J18</f>
        <v>Оплаты себестоимостных затрат</v>
      </c>
      <c r="J162" s="1" t="str">
        <f>Items!K18</f>
        <v>Материалы Окна и двери</v>
      </c>
      <c r="Q162" s="1">
        <f ca="1">SUMIFS(RepP!162:162,RepP!$6:$6,Q$6)</f>
        <v>0</v>
      </c>
      <c r="R162" s="1">
        <f ca="1">SUMIFS(RepF!162:162,RepF!$6:$6,R$6)</f>
        <v>0</v>
      </c>
      <c r="S162" s="69">
        <f t="shared" ca="1" si="164"/>
        <v>0</v>
      </c>
      <c r="V162" s="1">
        <f ca="1">SUMIFS(RepP!162:162,RepP!$6:$6,V$6)</f>
        <v>0</v>
      </c>
      <c r="W162" s="1">
        <f ca="1">SUMIFS(RepF!162:162,RepF!$6:$6,W$6)</f>
        <v>0</v>
      </c>
      <c r="X162" s="60">
        <f t="shared" ca="1" si="165"/>
        <v>0</v>
      </c>
      <c r="Y162" s="46">
        <f ca="1">SUMIFS(RepP!162:162,RepP!$6:$6,Y$6)</f>
        <v>0</v>
      </c>
      <c r="Z162" s="1">
        <f ca="1">SUMIFS(RepF!162:162,RepF!$6:$6,Z$6)</f>
        <v>0</v>
      </c>
      <c r="AA162" s="60">
        <f t="shared" ca="1" si="166"/>
        <v>0</v>
      </c>
      <c r="AB162" s="1">
        <f ca="1">SUMIFS(RepP!162:162,RepP!$6:$6,AB$6)</f>
        <v>0</v>
      </c>
      <c r="AC162" s="1">
        <f ca="1">SUMIFS(RepF!162:162,RepF!$6:$6,AC$6)</f>
        <v>0</v>
      </c>
      <c r="AD162" s="60">
        <f t="shared" ca="1" si="167"/>
        <v>0</v>
      </c>
      <c r="AE162" s="1">
        <f ca="1">SUMIFS(RepP!162:162,RepP!$6:$6,AE$6)</f>
        <v>0</v>
      </c>
      <c r="AF162" s="1">
        <f ca="1">SUMIFS(RepF!162:162,RepF!$6:$6,AF$6)</f>
        <v>0</v>
      </c>
      <c r="AG162" s="60">
        <f t="shared" ca="1" si="168"/>
        <v>0</v>
      </c>
      <c r="AH162" s="1">
        <f ca="1">SUMIFS(RepP!162:162,RepP!$6:$6,AH$6)</f>
        <v>0</v>
      </c>
      <c r="AI162" s="1">
        <f ca="1">SUMIFS(RepF!162:162,RepF!$6:$6,AI$6)</f>
        <v>0</v>
      </c>
      <c r="AJ162" s="60">
        <f t="shared" ca="1" si="169"/>
        <v>0</v>
      </c>
      <c r="AK162" s="1">
        <f ca="1">SUMIFS(RepP!162:162,RepP!$6:$6,AK$6)</f>
        <v>0</v>
      </c>
      <c r="AL162" s="1">
        <f ca="1">SUMIFS(RepF!162:162,RepF!$6:$6,AL$6)</f>
        <v>0</v>
      </c>
      <c r="AM162" s="60">
        <f t="shared" ca="1" si="170"/>
        <v>0</v>
      </c>
      <c r="AN162" s="1">
        <f ca="1">SUMIFS(RepP!162:162,RepP!$6:$6,AN$6)</f>
        <v>0</v>
      </c>
      <c r="AO162" s="1">
        <f ca="1">SUMIFS(RepF!162:162,RepF!$6:$6,AO$6)</f>
        <v>0</v>
      </c>
      <c r="AP162" s="60">
        <f t="shared" ca="1" si="171"/>
        <v>0</v>
      </c>
      <c r="AQ162" s="1">
        <f ca="1">SUMIFS(RepP!162:162,RepP!$6:$6,AQ$6)</f>
        <v>0</v>
      </c>
      <c r="AR162" s="1">
        <f ca="1">SUMIFS(RepF!162:162,RepF!$6:$6,AR$6)</f>
        <v>0</v>
      </c>
      <c r="AS162" s="60">
        <f t="shared" ca="1" si="172"/>
        <v>0</v>
      </c>
      <c r="AT162" s="1">
        <f ca="1">SUMIFS(RepP!162:162,RepP!$6:$6,AT$6)</f>
        <v>0</v>
      </c>
      <c r="AU162" s="1">
        <f ca="1">SUMIFS(RepF!162:162,RepF!$6:$6,AU$6)</f>
        <v>0</v>
      </c>
      <c r="AV162" s="60">
        <f t="shared" ca="1" si="173"/>
        <v>0</v>
      </c>
      <c r="AW162" s="1">
        <f ca="1">SUMIFS(RepP!162:162,RepP!$6:$6,AW$6)</f>
        <v>0</v>
      </c>
      <c r="AX162" s="1">
        <f ca="1">SUMIFS(RepF!162:162,RepF!$6:$6,AX$6)</f>
        <v>0</v>
      </c>
      <c r="AY162" s="60">
        <f t="shared" ca="1" si="174"/>
        <v>0</v>
      </c>
      <c r="AZ162" s="1">
        <f ca="1">SUMIFS(RepP!162:162,RepP!$6:$6,AZ$6)</f>
        <v>0</v>
      </c>
      <c r="BA162" s="1">
        <f ca="1">SUMIFS(RepF!162:162,RepF!$6:$6,BA$6)</f>
        <v>0</v>
      </c>
      <c r="BB162" s="60">
        <f t="shared" ca="1" si="175"/>
        <v>0</v>
      </c>
      <c r="BC162" s="1">
        <f ca="1">SUMIFS(RepP!162:162,RepP!$6:$6,BC$6)</f>
        <v>0</v>
      </c>
      <c r="BD162" s="1">
        <f ca="1">SUMIFS(RepF!162:162,RepF!$6:$6,BD$6)</f>
        <v>0</v>
      </c>
      <c r="BE162" s="60">
        <f t="shared" ca="1" si="176"/>
        <v>0</v>
      </c>
      <c r="BF162" s="1">
        <f ca="1">SUMIFS(RepP!162:162,RepP!$6:$6,BF$6)</f>
        <v>0</v>
      </c>
      <c r="BG162" s="1">
        <f ca="1">SUMIFS(RepF!162:162,RepF!$6:$6,BG$6)</f>
        <v>0</v>
      </c>
      <c r="BH162" s="60">
        <f t="shared" ca="1" si="177"/>
        <v>0</v>
      </c>
      <c r="BI162" s="1">
        <f ca="1">SUMIFS(RepP!162:162,RepP!$6:$6,BI$6)</f>
        <v>0</v>
      </c>
      <c r="BJ162" s="1">
        <f ca="1">SUMIFS(RepF!162:162,RepF!$6:$6,BJ$6)</f>
        <v>0</v>
      </c>
      <c r="BK162" s="60">
        <f t="shared" ca="1" si="178"/>
        <v>0</v>
      </c>
      <c r="BL162" s="1">
        <f ca="1">SUMIFS(RepP!162:162,RepP!$6:$6,BL$6)</f>
        <v>0</v>
      </c>
      <c r="BM162" s="1">
        <f ca="1">SUMIFS(RepF!162:162,RepF!$6:$6,BM$6)</f>
        <v>0</v>
      </c>
      <c r="BN162" s="60">
        <f t="shared" ca="1" si="179"/>
        <v>0</v>
      </c>
      <c r="BO162" s="1">
        <f ca="1">SUMIFS(RepP!162:162,RepP!$6:$6,BO$6)</f>
        <v>0</v>
      </c>
      <c r="BP162" s="1">
        <f ca="1">SUMIFS(RepF!162:162,RepF!$6:$6,BP$6)</f>
        <v>0</v>
      </c>
      <c r="BQ162" s="60">
        <f t="shared" ca="1" si="180"/>
        <v>0</v>
      </c>
      <c r="BR162" s="1">
        <f ca="1">SUMIFS(RepP!162:162,RepP!$6:$6,BR$6)</f>
        <v>0</v>
      </c>
      <c r="BS162" s="1">
        <f ca="1">SUMIFS(RepF!162:162,RepF!$6:$6,BS$6)</f>
        <v>0</v>
      </c>
      <c r="BT162" s="60">
        <f t="shared" ca="1" si="181"/>
        <v>0</v>
      </c>
      <c r="BU162" s="1">
        <f ca="1">SUMIFS(RepP!162:162,RepP!$6:$6,BU$6)</f>
        <v>0</v>
      </c>
      <c r="BV162" s="1">
        <f ca="1">SUMIFS(RepF!162:162,RepF!$6:$6,BV$6)</f>
        <v>0</v>
      </c>
      <c r="BW162" s="60">
        <f t="shared" ca="1" si="182"/>
        <v>0</v>
      </c>
      <c r="BX162" s="1">
        <f ca="1">SUMIFS(RepP!162:162,RepP!$6:$6,BX$6)</f>
        <v>0</v>
      </c>
      <c r="BY162" s="1">
        <f ca="1">SUMIFS(RepF!162:162,RepF!$6:$6,BY$6)</f>
        <v>0</v>
      </c>
      <c r="BZ162" s="60">
        <f t="shared" ca="1" si="183"/>
        <v>0</v>
      </c>
    </row>
    <row r="163" spans="2:78" x14ac:dyDescent="0.25">
      <c r="B163" s="1" t="str">
        <f>Items!L19</f>
        <v>CF(-)</v>
      </c>
      <c r="C163" s="1" t="str">
        <f>Items!M19</f>
        <v>N</v>
      </c>
      <c r="I163" s="22" t="str">
        <f>Items!J19</f>
        <v>Оплаты себестоимостных затрат</v>
      </c>
      <c r="J163" s="1" t="str">
        <f>Items!K19</f>
        <v>Материалы Фасад</v>
      </c>
      <c r="Q163" s="1">
        <f ca="1">SUMIFS(RepP!163:163,RepP!$6:$6,Q$6)</f>
        <v>0</v>
      </c>
      <c r="R163" s="1">
        <f ca="1">SUMIFS(RepF!163:163,RepF!$6:$6,R$6)</f>
        <v>0</v>
      </c>
      <c r="S163" s="69">
        <f t="shared" ca="1" si="164"/>
        <v>0</v>
      </c>
      <c r="V163" s="1">
        <f ca="1">SUMIFS(RepP!163:163,RepP!$6:$6,V$6)</f>
        <v>0</v>
      </c>
      <c r="W163" s="1">
        <f ca="1">SUMIFS(RepF!163:163,RepF!$6:$6,W$6)</f>
        <v>0</v>
      </c>
      <c r="X163" s="60">
        <f t="shared" ca="1" si="165"/>
        <v>0</v>
      </c>
      <c r="Y163" s="46">
        <f ca="1">SUMIFS(RepP!163:163,RepP!$6:$6,Y$6)</f>
        <v>0</v>
      </c>
      <c r="Z163" s="1">
        <f ca="1">SUMIFS(RepF!163:163,RepF!$6:$6,Z$6)</f>
        <v>0</v>
      </c>
      <c r="AA163" s="60">
        <f t="shared" ca="1" si="166"/>
        <v>0</v>
      </c>
      <c r="AB163" s="1">
        <f ca="1">SUMIFS(RepP!163:163,RepP!$6:$6,AB$6)</f>
        <v>0</v>
      </c>
      <c r="AC163" s="1">
        <f ca="1">SUMIFS(RepF!163:163,RepF!$6:$6,AC$6)</f>
        <v>0</v>
      </c>
      <c r="AD163" s="60">
        <f t="shared" ca="1" si="167"/>
        <v>0</v>
      </c>
      <c r="AE163" s="1">
        <f ca="1">SUMIFS(RepP!163:163,RepP!$6:$6,AE$6)</f>
        <v>0</v>
      </c>
      <c r="AF163" s="1">
        <f ca="1">SUMIFS(RepF!163:163,RepF!$6:$6,AF$6)</f>
        <v>0</v>
      </c>
      <c r="AG163" s="60">
        <f t="shared" ca="1" si="168"/>
        <v>0</v>
      </c>
      <c r="AH163" s="1">
        <f ca="1">SUMIFS(RepP!163:163,RepP!$6:$6,AH$6)</f>
        <v>0</v>
      </c>
      <c r="AI163" s="1">
        <f ca="1">SUMIFS(RepF!163:163,RepF!$6:$6,AI$6)</f>
        <v>0</v>
      </c>
      <c r="AJ163" s="60">
        <f t="shared" ca="1" si="169"/>
        <v>0</v>
      </c>
      <c r="AK163" s="1">
        <f ca="1">SUMIFS(RepP!163:163,RepP!$6:$6,AK$6)</f>
        <v>0</v>
      </c>
      <c r="AL163" s="1">
        <f ca="1">SUMIFS(RepF!163:163,RepF!$6:$6,AL$6)</f>
        <v>0</v>
      </c>
      <c r="AM163" s="60">
        <f t="shared" ca="1" si="170"/>
        <v>0</v>
      </c>
      <c r="AN163" s="1">
        <f ca="1">SUMIFS(RepP!163:163,RepP!$6:$6,AN$6)</f>
        <v>0</v>
      </c>
      <c r="AO163" s="1">
        <f ca="1">SUMIFS(RepF!163:163,RepF!$6:$6,AO$6)</f>
        <v>0</v>
      </c>
      <c r="AP163" s="60">
        <f t="shared" ca="1" si="171"/>
        <v>0</v>
      </c>
      <c r="AQ163" s="1">
        <f ca="1">SUMIFS(RepP!163:163,RepP!$6:$6,AQ$6)</f>
        <v>0</v>
      </c>
      <c r="AR163" s="1">
        <f ca="1">SUMIFS(RepF!163:163,RepF!$6:$6,AR$6)</f>
        <v>0</v>
      </c>
      <c r="AS163" s="60">
        <f t="shared" ca="1" si="172"/>
        <v>0</v>
      </c>
      <c r="AT163" s="1">
        <f ca="1">SUMIFS(RepP!163:163,RepP!$6:$6,AT$6)</f>
        <v>0</v>
      </c>
      <c r="AU163" s="1">
        <f ca="1">SUMIFS(RepF!163:163,RepF!$6:$6,AU$6)</f>
        <v>0</v>
      </c>
      <c r="AV163" s="60">
        <f t="shared" ca="1" si="173"/>
        <v>0</v>
      </c>
      <c r="AW163" s="1">
        <f ca="1">SUMIFS(RepP!163:163,RepP!$6:$6,AW$6)</f>
        <v>0</v>
      </c>
      <c r="AX163" s="1">
        <f ca="1">SUMIFS(RepF!163:163,RepF!$6:$6,AX$6)</f>
        <v>0</v>
      </c>
      <c r="AY163" s="60">
        <f t="shared" ca="1" si="174"/>
        <v>0</v>
      </c>
      <c r="AZ163" s="1">
        <f ca="1">SUMIFS(RepP!163:163,RepP!$6:$6,AZ$6)</f>
        <v>0</v>
      </c>
      <c r="BA163" s="1">
        <f ca="1">SUMIFS(RepF!163:163,RepF!$6:$6,BA$6)</f>
        <v>0</v>
      </c>
      <c r="BB163" s="60">
        <f t="shared" ca="1" si="175"/>
        <v>0</v>
      </c>
      <c r="BC163" s="1">
        <f ca="1">SUMIFS(RepP!163:163,RepP!$6:$6,BC$6)</f>
        <v>0</v>
      </c>
      <c r="BD163" s="1">
        <f ca="1">SUMIFS(RepF!163:163,RepF!$6:$6,BD$6)</f>
        <v>0</v>
      </c>
      <c r="BE163" s="60">
        <f t="shared" ca="1" si="176"/>
        <v>0</v>
      </c>
      <c r="BF163" s="1">
        <f ca="1">SUMIFS(RepP!163:163,RepP!$6:$6,BF$6)</f>
        <v>0</v>
      </c>
      <c r="BG163" s="1">
        <f ca="1">SUMIFS(RepF!163:163,RepF!$6:$6,BG$6)</f>
        <v>0</v>
      </c>
      <c r="BH163" s="60">
        <f t="shared" ca="1" si="177"/>
        <v>0</v>
      </c>
      <c r="BI163" s="1">
        <f ca="1">SUMIFS(RepP!163:163,RepP!$6:$6,BI$6)</f>
        <v>0</v>
      </c>
      <c r="BJ163" s="1">
        <f ca="1">SUMIFS(RepF!163:163,RepF!$6:$6,BJ$6)</f>
        <v>0</v>
      </c>
      <c r="BK163" s="60">
        <f t="shared" ca="1" si="178"/>
        <v>0</v>
      </c>
      <c r="BL163" s="1">
        <f ca="1">SUMIFS(RepP!163:163,RepP!$6:$6,BL$6)</f>
        <v>0</v>
      </c>
      <c r="BM163" s="1">
        <f ca="1">SUMIFS(RepF!163:163,RepF!$6:$6,BM$6)</f>
        <v>0</v>
      </c>
      <c r="BN163" s="60">
        <f t="shared" ca="1" si="179"/>
        <v>0</v>
      </c>
      <c r="BO163" s="1">
        <f ca="1">SUMIFS(RepP!163:163,RepP!$6:$6,BO$6)</f>
        <v>0</v>
      </c>
      <c r="BP163" s="1">
        <f ca="1">SUMIFS(RepF!163:163,RepF!$6:$6,BP$6)</f>
        <v>0</v>
      </c>
      <c r="BQ163" s="60">
        <f t="shared" ca="1" si="180"/>
        <v>0</v>
      </c>
      <c r="BR163" s="1">
        <f ca="1">SUMIFS(RepP!163:163,RepP!$6:$6,BR$6)</f>
        <v>0</v>
      </c>
      <c r="BS163" s="1">
        <f ca="1">SUMIFS(RepF!163:163,RepF!$6:$6,BS$6)</f>
        <v>0</v>
      </c>
      <c r="BT163" s="60">
        <f t="shared" ca="1" si="181"/>
        <v>0</v>
      </c>
      <c r="BU163" s="1">
        <f ca="1">SUMIFS(RepP!163:163,RepP!$6:$6,BU$6)</f>
        <v>0</v>
      </c>
      <c r="BV163" s="1">
        <f ca="1">SUMIFS(RepF!163:163,RepF!$6:$6,BV$6)</f>
        <v>0</v>
      </c>
      <c r="BW163" s="60">
        <f t="shared" ca="1" si="182"/>
        <v>0</v>
      </c>
      <c r="BX163" s="1">
        <f ca="1">SUMIFS(RepP!163:163,RepP!$6:$6,BX$6)</f>
        <v>0</v>
      </c>
      <c r="BY163" s="1">
        <f ca="1">SUMIFS(RepF!163:163,RepF!$6:$6,BY$6)</f>
        <v>0</v>
      </c>
      <c r="BZ163" s="60">
        <f t="shared" ca="1" si="183"/>
        <v>0</v>
      </c>
    </row>
    <row r="164" spans="2:78" x14ac:dyDescent="0.25">
      <c r="B164" s="1" t="str">
        <f>Items!L20</f>
        <v>CF(-)</v>
      </c>
      <c r="C164" s="1" t="str">
        <f>Items!M20</f>
        <v>N</v>
      </c>
      <c r="I164" s="22" t="str">
        <f>Items!J20</f>
        <v>Оплаты себестоимостных затрат</v>
      </c>
      <c r="J164" s="1" t="str">
        <f>Items!K20</f>
        <v>Материалы Благоустройство</v>
      </c>
      <c r="Q164" s="1">
        <f ca="1">SUMIFS(RepP!164:164,RepP!$6:$6,Q$6)</f>
        <v>0</v>
      </c>
      <c r="R164" s="1">
        <f ca="1">SUMIFS(RepF!164:164,RepF!$6:$6,R$6)</f>
        <v>0</v>
      </c>
      <c r="S164" s="69">
        <f t="shared" ca="1" si="164"/>
        <v>0</v>
      </c>
      <c r="V164" s="1">
        <f ca="1">SUMIFS(RepP!164:164,RepP!$6:$6,V$6)</f>
        <v>0</v>
      </c>
      <c r="W164" s="1">
        <f ca="1">SUMIFS(RepF!164:164,RepF!$6:$6,W$6)</f>
        <v>0</v>
      </c>
      <c r="X164" s="60">
        <f t="shared" ca="1" si="165"/>
        <v>0</v>
      </c>
      <c r="Y164" s="46">
        <f ca="1">SUMIFS(RepP!164:164,RepP!$6:$6,Y$6)</f>
        <v>0</v>
      </c>
      <c r="Z164" s="1">
        <f ca="1">SUMIFS(RepF!164:164,RepF!$6:$6,Z$6)</f>
        <v>0</v>
      </c>
      <c r="AA164" s="60">
        <f t="shared" ca="1" si="166"/>
        <v>0</v>
      </c>
      <c r="AB164" s="1">
        <f ca="1">SUMIFS(RepP!164:164,RepP!$6:$6,AB$6)</f>
        <v>0</v>
      </c>
      <c r="AC164" s="1">
        <f ca="1">SUMIFS(RepF!164:164,RepF!$6:$6,AC$6)</f>
        <v>0</v>
      </c>
      <c r="AD164" s="60">
        <f t="shared" ca="1" si="167"/>
        <v>0</v>
      </c>
      <c r="AE164" s="1">
        <f ca="1">SUMIFS(RepP!164:164,RepP!$6:$6,AE$6)</f>
        <v>0</v>
      </c>
      <c r="AF164" s="1">
        <f ca="1">SUMIFS(RepF!164:164,RepF!$6:$6,AF$6)</f>
        <v>0</v>
      </c>
      <c r="AG164" s="60">
        <f t="shared" ca="1" si="168"/>
        <v>0</v>
      </c>
      <c r="AH164" s="1">
        <f ca="1">SUMIFS(RepP!164:164,RepP!$6:$6,AH$6)</f>
        <v>0</v>
      </c>
      <c r="AI164" s="1">
        <f ca="1">SUMIFS(RepF!164:164,RepF!$6:$6,AI$6)</f>
        <v>0</v>
      </c>
      <c r="AJ164" s="60">
        <f t="shared" ca="1" si="169"/>
        <v>0</v>
      </c>
      <c r="AK164" s="1">
        <f ca="1">SUMIFS(RepP!164:164,RepP!$6:$6,AK$6)</f>
        <v>0</v>
      </c>
      <c r="AL164" s="1">
        <f ca="1">SUMIFS(RepF!164:164,RepF!$6:$6,AL$6)</f>
        <v>0</v>
      </c>
      <c r="AM164" s="60">
        <f t="shared" ca="1" si="170"/>
        <v>0</v>
      </c>
      <c r="AN164" s="1">
        <f ca="1">SUMIFS(RepP!164:164,RepP!$6:$6,AN$6)</f>
        <v>0</v>
      </c>
      <c r="AO164" s="1">
        <f ca="1">SUMIFS(RepF!164:164,RepF!$6:$6,AO$6)</f>
        <v>0</v>
      </c>
      <c r="AP164" s="60">
        <f t="shared" ca="1" si="171"/>
        <v>0</v>
      </c>
      <c r="AQ164" s="1">
        <f ca="1">SUMIFS(RepP!164:164,RepP!$6:$6,AQ$6)</f>
        <v>0</v>
      </c>
      <c r="AR164" s="1">
        <f ca="1">SUMIFS(RepF!164:164,RepF!$6:$6,AR$6)</f>
        <v>0</v>
      </c>
      <c r="AS164" s="60">
        <f t="shared" ca="1" si="172"/>
        <v>0</v>
      </c>
      <c r="AT164" s="1">
        <f ca="1">SUMIFS(RepP!164:164,RepP!$6:$6,AT$6)</f>
        <v>0</v>
      </c>
      <c r="AU164" s="1">
        <f ca="1">SUMIFS(RepF!164:164,RepF!$6:$6,AU$6)</f>
        <v>0</v>
      </c>
      <c r="AV164" s="60">
        <f t="shared" ca="1" si="173"/>
        <v>0</v>
      </c>
      <c r="AW164" s="1">
        <f ca="1">SUMIFS(RepP!164:164,RepP!$6:$6,AW$6)</f>
        <v>0</v>
      </c>
      <c r="AX164" s="1">
        <f ca="1">SUMIFS(RepF!164:164,RepF!$6:$6,AX$6)</f>
        <v>0</v>
      </c>
      <c r="AY164" s="60">
        <f t="shared" ca="1" si="174"/>
        <v>0</v>
      </c>
      <c r="AZ164" s="1">
        <f ca="1">SUMIFS(RepP!164:164,RepP!$6:$6,AZ$6)</f>
        <v>0</v>
      </c>
      <c r="BA164" s="1">
        <f ca="1">SUMIFS(RepF!164:164,RepF!$6:$6,BA$6)</f>
        <v>0</v>
      </c>
      <c r="BB164" s="60">
        <f t="shared" ca="1" si="175"/>
        <v>0</v>
      </c>
      <c r="BC164" s="1">
        <f ca="1">SUMIFS(RepP!164:164,RepP!$6:$6,BC$6)</f>
        <v>0</v>
      </c>
      <c r="BD164" s="1">
        <f ca="1">SUMIFS(RepF!164:164,RepF!$6:$6,BD$6)</f>
        <v>0</v>
      </c>
      <c r="BE164" s="60">
        <f t="shared" ca="1" si="176"/>
        <v>0</v>
      </c>
      <c r="BF164" s="1">
        <f ca="1">SUMIFS(RepP!164:164,RepP!$6:$6,BF$6)</f>
        <v>0</v>
      </c>
      <c r="BG164" s="1">
        <f ca="1">SUMIFS(RepF!164:164,RepF!$6:$6,BG$6)</f>
        <v>0</v>
      </c>
      <c r="BH164" s="60">
        <f t="shared" ca="1" si="177"/>
        <v>0</v>
      </c>
      <c r="BI164" s="1">
        <f ca="1">SUMIFS(RepP!164:164,RepP!$6:$6,BI$6)</f>
        <v>0</v>
      </c>
      <c r="BJ164" s="1">
        <f ca="1">SUMIFS(RepF!164:164,RepF!$6:$6,BJ$6)</f>
        <v>0</v>
      </c>
      <c r="BK164" s="60">
        <f t="shared" ca="1" si="178"/>
        <v>0</v>
      </c>
      <c r="BL164" s="1">
        <f ca="1">SUMIFS(RepP!164:164,RepP!$6:$6,BL$6)</f>
        <v>0</v>
      </c>
      <c r="BM164" s="1">
        <f ca="1">SUMIFS(RepF!164:164,RepF!$6:$6,BM$6)</f>
        <v>0</v>
      </c>
      <c r="BN164" s="60">
        <f t="shared" ca="1" si="179"/>
        <v>0</v>
      </c>
      <c r="BO164" s="1">
        <f ca="1">SUMIFS(RepP!164:164,RepP!$6:$6,BO$6)</f>
        <v>0</v>
      </c>
      <c r="BP164" s="1">
        <f ca="1">SUMIFS(RepF!164:164,RepF!$6:$6,BP$6)</f>
        <v>0</v>
      </c>
      <c r="BQ164" s="60">
        <f t="shared" ca="1" si="180"/>
        <v>0</v>
      </c>
      <c r="BR164" s="1">
        <f ca="1">SUMIFS(RepP!164:164,RepP!$6:$6,BR$6)</f>
        <v>0</v>
      </c>
      <c r="BS164" s="1">
        <f ca="1">SUMIFS(RepF!164:164,RepF!$6:$6,BS$6)</f>
        <v>0</v>
      </c>
      <c r="BT164" s="60">
        <f t="shared" ca="1" si="181"/>
        <v>0</v>
      </c>
      <c r="BU164" s="1">
        <f ca="1">SUMIFS(RepP!164:164,RepP!$6:$6,BU$6)</f>
        <v>0</v>
      </c>
      <c r="BV164" s="1">
        <f ca="1">SUMIFS(RepF!164:164,RepF!$6:$6,BV$6)</f>
        <v>0</v>
      </c>
      <c r="BW164" s="60">
        <f t="shared" ca="1" si="182"/>
        <v>0</v>
      </c>
      <c r="BX164" s="1">
        <f ca="1">SUMIFS(RepP!164:164,RepP!$6:$6,BX$6)</f>
        <v>0</v>
      </c>
      <c r="BY164" s="1">
        <f ca="1">SUMIFS(RepF!164:164,RepF!$6:$6,BY$6)</f>
        <v>0</v>
      </c>
      <c r="BZ164" s="60">
        <f t="shared" ca="1" si="183"/>
        <v>0</v>
      </c>
    </row>
    <row r="165" spans="2:78" x14ac:dyDescent="0.25">
      <c r="B165" s="1" t="str">
        <f>Items!L21</f>
        <v>CF(-)</v>
      </c>
      <c r="C165" s="1" t="str">
        <f>Items!M21</f>
        <v>N</v>
      </c>
      <c r="I165" s="22" t="str">
        <f>Items!J21</f>
        <v>Оплаты себестоимостных затрат</v>
      </c>
      <c r="J165" s="1" t="str">
        <f>Items!K21</f>
        <v>Монтаж фундамента</v>
      </c>
      <c r="Q165" s="1">
        <f ca="1">SUMIFS(RepP!165:165,RepP!$6:$6,Q$6)</f>
        <v>0</v>
      </c>
      <c r="R165" s="1">
        <f ca="1">SUMIFS(RepF!165:165,RepF!$6:$6,R$6)</f>
        <v>0</v>
      </c>
      <c r="S165" s="69">
        <f t="shared" ca="1" si="164"/>
        <v>0</v>
      </c>
      <c r="V165" s="1">
        <f ca="1">SUMIFS(RepP!165:165,RepP!$6:$6,V$6)</f>
        <v>0</v>
      </c>
      <c r="W165" s="1">
        <f ca="1">SUMIFS(RepF!165:165,RepF!$6:$6,W$6)</f>
        <v>0</v>
      </c>
      <c r="X165" s="60">
        <f t="shared" ca="1" si="165"/>
        <v>0</v>
      </c>
      <c r="Y165" s="46">
        <f ca="1">SUMIFS(RepP!165:165,RepP!$6:$6,Y$6)</f>
        <v>0</v>
      </c>
      <c r="Z165" s="1">
        <f ca="1">SUMIFS(RepF!165:165,RepF!$6:$6,Z$6)</f>
        <v>0</v>
      </c>
      <c r="AA165" s="60">
        <f t="shared" ca="1" si="166"/>
        <v>0</v>
      </c>
      <c r="AB165" s="1">
        <f ca="1">SUMIFS(RepP!165:165,RepP!$6:$6,AB$6)</f>
        <v>0</v>
      </c>
      <c r="AC165" s="1">
        <f ca="1">SUMIFS(RepF!165:165,RepF!$6:$6,AC$6)</f>
        <v>0</v>
      </c>
      <c r="AD165" s="60">
        <f t="shared" ca="1" si="167"/>
        <v>0</v>
      </c>
      <c r="AE165" s="1">
        <f ca="1">SUMIFS(RepP!165:165,RepP!$6:$6,AE$6)</f>
        <v>0</v>
      </c>
      <c r="AF165" s="1">
        <f ca="1">SUMIFS(RepF!165:165,RepF!$6:$6,AF$6)</f>
        <v>0</v>
      </c>
      <c r="AG165" s="60">
        <f t="shared" ca="1" si="168"/>
        <v>0</v>
      </c>
      <c r="AH165" s="1">
        <f ca="1">SUMIFS(RepP!165:165,RepP!$6:$6,AH$6)</f>
        <v>0</v>
      </c>
      <c r="AI165" s="1">
        <f ca="1">SUMIFS(RepF!165:165,RepF!$6:$6,AI$6)</f>
        <v>0</v>
      </c>
      <c r="AJ165" s="60">
        <f t="shared" ca="1" si="169"/>
        <v>0</v>
      </c>
      <c r="AK165" s="1">
        <f ca="1">SUMIFS(RepP!165:165,RepP!$6:$6,AK$6)</f>
        <v>0</v>
      </c>
      <c r="AL165" s="1">
        <f ca="1">SUMIFS(RepF!165:165,RepF!$6:$6,AL$6)</f>
        <v>0</v>
      </c>
      <c r="AM165" s="60">
        <f t="shared" ca="1" si="170"/>
        <v>0</v>
      </c>
      <c r="AN165" s="1">
        <f ca="1">SUMIFS(RepP!165:165,RepP!$6:$6,AN$6)</f>
        <v>0</v>
      </c>
      <c r="AO165" s="1">
        <f ca="1">SUMIFS(RepF!165:165,RepF!$6:$6,AO$6)</f>
        <v>0</v>
      </c>
      <c r="AP165" s="60">
        <f t="shared" ca="1" si="171"/>
        <v>0</v>
      </c>
      <c r="AQ165" s="1">
        <f ca="1">SUMIFS(RepP!165:165,RepP!$6:$6,AQ$6)</f>
        <v>0</v>
      </c>
      <c r="AR165" s="1">
        <f ca="1">SUMIFS(RepF!165:165,RepF!$6:$6,AR$6)</f>
        <v>0</v>
      </c>
      <c r="AS165" s="60">
        <f t="shared" ca="1" si="172"/>
        <v>0</v>
      </c>
      <c r="AT165" s="1">
        <f ca="1">SUMIFS(RepP!165:165,RepP!$6:$6,AT$6)</f>
        <v>0</v>
      </c>
      <c r="AU165" s="1">
        <f ca="1">SUMIFS(RepF!165:165,RepF!$6:$6,AU$6)</f>
        <v>0</v>
      </c>
      <c r="AV165" s="60">
        <f t="shared" ca="1" si="173"/>
        <v>0</v>
      </c>
      <c r="AW165" s="1">
        <f ca="1">SUMIFS(RepP!165:165,RepP!$6:$6,AW$6)</f>
        <v>0</v>
      </c>
      <c r="AX165" s="1">
        <f ca="1">SUMIFS(RepF!165:165,RepF!$6:$6,AX$6)</f>
        <v>0</v>
      </c>
      <c r="AY165" s="60">
        <f t="shared" ca="1" si="174"/>
        <v>0</v>
      </c>
      <c r="AZ165" s="1">
        <f ca="1">SUMIFS(RepP!165:165,RepP!$6:$6,AZ$6)</f>
        <v>0</v>
      </c>
      <c r="BA165" s="1">
        <f ca="1">SUMIFS(RepF!165:165,RepF!$6:$6,BA$6)</f>
        <v>0</v>
      </c>
      <c r="BB165" s="60">
        <f t="shared" ca="1" si="175"/>
        <v>0</v>
      </c>
      <c r="BC165" s="1">
        <f ca="1">SUMIFS(RepP!165:165,RepP!$6:$6,BC$6)</f>
        <v>0</v>
      </c>
      <c r="BD165" s="1">
        <f ca="1">SUMIFS(RepF!165:165,RepF!$6:$6,BD$6)</f>
        <v>0</v>
      </c>
      <c r="BE165" s="60">
        <f t="shared" ca="1" si="176"/>
        <v>0</v>
      </c>
      <c r="BF165" s="1">
        <f ca="1">SUMIFS(RepP!165:165,RepP!$6:$6,BF$6)</f>
        <v>0</v>
      </c>
      <c r="BG165" s="1">
        <f ca="1">SUMIFS(RepF!165:165,RepF!$6:$6,BG$6)</f>
        <v>0</v>
      </c>
      <c r="BH165" s="60">
        <f t="shared" ca="1" si="177"/>
        <v>0</v>
      </c>
      <c r="BI165" s="1">
        <f ca="1">SUMIFS(RepP!165:165,RepP!$6:$6,BI$6)</f>
        <v>0</v>
      </c>
      <c r="BJ165" s="1">
        <f ca="1">SUMIFS(RepF!165:165,RepF!$6:$6,BJ$6)</f>
        <v>0</v>
      </c>
      <c r="BK165" s="60">
        <f t="shared" ca="1" si="178"/>
        <v>0</v>
      </c>
      <c r="BL165" s="1">
        <f ca="1">SUMIFS(RepP!165:165,RepP!$6:$6,BL$6)</f>
        <v>0</v>
      </c>
      <c r="BM165" s="1">
        <f ca="1">SUMIFS(RepF!165:165,RepF!$6:$6,BM$6)</f>
        <v>0</v>
      </c>
      <c r="BN165" s="60">
        <f t="shared" ca="1" si="179"/>
        <v>0</v>
      </c>
      <c r="BO165" s="1">
        <f ca="1">SUMIFS(RepP!165:165,RepP!$6:$6,BO$6)</f>
        <v>0</v>
      </c>
      <c r="BP165" s="1">
        <f ca="1">SUMIFS(RepF!165:165,RepF!$6:$6,BP$6)</f>
        <v>0</v>
      </c>
      <c r="BQ165" s="60">
        <f t="shared" ca="1" si="180"/>
        <v>0</v>
      </c>
      <c r="BR165" s="1">
        <f ca="1">SUMIFS(RepP!165:165,RepP!$6:$6,BR$6)</f>
        <v>0</v>
      </c>
      <c r="BS165" s="1">
        <f ca="1">SUMIFS(RepF!165:165,RepF!$6:$6,BS$6)</f>
        <v>0</v>
      </c>
      <c r="BT165" s="60">
        <f t="shared" ca="1" si="181"/>
        <v>0</v>
      </c>
      <c r="BU165" s="1">
        <f ca="1">SUMIFS(RepP!165:165,RepP!$6:$6,BU$6)</f>
        <v>0</v>
      </c>
      <c r="BV165" s="1">
        <f ca="1">SUMIFS(RepF!165:165,RepF!$6:$6,BV$6)</f>
        <v>0</v>
      </c>
      <c r="BW165" s="60">
        <f t="shared" ca="1" si="182"/>
        <v>0</v>
      </c>
      <c r="BX165" s="1">
        <f ca="1">SUMIFS(RepP!165:165,RepP!$6:$6,BX$6)</f>
        <v>0</v>
      </c>
      <c r="BY165" s="1">
        <f ca="1">SUMIFS(RepF!165:165,RepF!$6:$6,BY$6)</f>
        <v>0</v>
      </c>
      <c r="BZ165" s="60">
        <f t="shared" ca="1" si="183"/>
        <v>0</v>
      </c>
    </row>
    <row r="166" spans="2:78" x14ac:dyDescent="0.25">
      <c r="B166" s="1" t="str">
        <f>Items!L22</f>
        <v>CF(-)</v>
      </c>
      <c r="C166" s="1" t="str">
        <f>Items!M22</f>
        <v>N</v>
      </c>
      <c r="I166" s="22" t="str">
        <f>Items!J22</f>
        <v>Оплаты себестоимостных затрат</v>
      </c>
      <c r="J166" s="1" t="str">
        <f>Items!K22</f>
        <v>Монтаж Коробки</v>
      </c>
      <c r="Q166" s="1">
        <f ca="1">SUMIFS(RepP!166:166,RepP!$6:$6,Q$6)</f>
        <v>0</v>
      </c>
      <c r="R166" s="1">
        <f ca="1">SUMIFS(RepF!166:166,RepF!$6:$6,R$6)</f>
        <v>0</v>
      </c>
      <c r="S166" s="69">
        <f t="shared" ca="1" si="164"/>
        <v>0</v>
      </c>
      <c r="V166" s="1">
        <f ca="1">SUMIFS(RepP!166:166,RepP!$6:$6,V$6)</f>
        <v>0</v>
      </c>
      <c r="W166" s="1">
        <f ca="1">SUMIFS(RepF!166:166,RepF!$6:$6,W$6)</f>
        <v>0</v>
      </c>
      <c r="X166" s="60">
        <f t="shared" ca="1" si="165"/>
        <v>0</v>
      </c>
      <c r="Y166" s="46">
        <f ca="1">SUMIFS(RepP!166:166,RepP!$6:$6,Y$6)</f>
        <v>0</v>
      </c>
      <c r="Z166" s="1">
        <f ca="1">SUMIFS(RepF!166:166,RepF!$6:$6,Z$6)</f>
        <v>0</v>
      </c>
      <c r="AA166" s="60">
        <f t="shared" ca="1" si="166"/>
        <v>0</v>
      </c>
      <c r="AB166" s="1">
        <f ca="1">SUMIFS(RepP!166:166,RepP!$6:$6,AB$6)</f>
        <v>0</v>
      </c>
      <c r="AC166" s="1">
        <f ca="1">SUMIFS(RepF!166:166,RepF!$6:$6,AC$6)</f>
        <v>0</v>
      </c>
      <c r="AD166" s="60">
        <f t="shared" ca="1" si="167"/>
        <v>0</v>
      </c>
      <c r="AE166" s="1">
        <f ca="1">SUMIFS(RepP!166:166,RepP!$6:$6,AE$6)</f>
        <v>0</v>
      </c>
      <c r="AF166" s="1">
        <f ca="1">SUMIFS(RepF!166:166,RepF!$6:$6,AF$6)</f>
        <v>0</v>
      </c>
      <c r="AG166" s="60">
        <f t="shared" ca="1" si="168"/>
        <v>0</v>
      </c>
      <c r="AH166" s="1">
        <f ca="1">SUMIFS(RepP!166:166,RepP!$6:$6,AH$6)</f>
        <v>0</v>
      </c>
      <c r="AI166" s="1">
        <f ca="1">SUMIFS(RepF!166:166,RepF!$6:$6,AI$6)</f>
        <v>0</v>
      </c>
      <c r="AJ166" s="60">
        <f t="shared" ca="1" si="169"/>
        <v>0</v>
      </c>
      <c r="AK166" s="1">
        <f ca="1">SUMIFS(RepP!166:166,RepP!$6:$6,AK$6)</f>
        <v>0</v>
      </c>
      <c r="AL166" s="1">
        <f ca="1">SUMIFS(RepF!166:166,RepF!$6:$6,AL$6)</f>
        <v>0</v>
      </c>
      <c r="AM166" s="60">
        <f t="shared" ca="1" si="170"/>
        <v>0</v>
      </c>
      <c r="AN166" s="1">
        <f ca="1">SUMIFS(RepP!166:166,RepP!$6:$6,AN$6)</f>
        <v>0</v>
      </c>
      <c r="AO166" s="1">
        <f ca="1">SUMIFS(RepF!166:166,RepF!$6:$6,AO$6)</f>
        <v>0</v>
      </c>
      <c r="AP166" s="60">
        <f t="shared" ca="1" si="171"/>
        <v>0</v>
      </c>
      <c r="AQ166" s="1">
        <f ca="1">SUMIFS(RepP!166:166,RepP!$6:$6,AQ$6)</f>
        <v>0</v>
      </c>
      <c r="AR166" s="1">
        <f ca="1">SUMIFS(RepF!166:166,RepF!$6:$6,AR$6)</f>
        <v>0</v>
      </c>
      <c r="AS166" s="60">
        <f t="shared" ca="1" si="172"/>
        <v>0</v>
      </c>
      <c r="AT166" s="1">
        <f ca="1">SUMIFS(RepP!166:166,RepP!$6:$6,AT$6)</f>
        <v>0</v>
      </c>
      <c r="AU166" s="1">
        <f ca="1">SUMIFS(RepF!166:166,RepF!$6:$6,AU$6)</f>
        <v>0</v>
      </c>
      <c r="AV166" s="60">
        <f t="shared" ca="1" si="173"/>
        <v>0</v>
      </c>
      <c r="AW166" s="1">
        <f ca="1">SUMIFS(RepP!166:166,RepP!$6:$6,AW$6)</f>
        <v>0</v>
      </c>
      <c r="AX166" s="1">
        <f ca="1">SUMIFS(RepF!166:166,RepF!$6:$6,AX$6)</f>
        <v>0</v>
      </c>
      <c r="AY166" s="60">
        <f t="shared" ca="1" si="174"/>
        <v>0</v>
      </c>
      <c r="AZ166" s="1">
        <f ca="1">SUMIFS(RepP!166:166,RepP!$6:$6,AZ$6)</f>
        <v>0</v>
      </c>
      <c r="BA166" s="1">
        <f ca="1">SUMIFS(RepF!166:166,RepF!$6:$6,BA$6)</f>
        <v>0</v>
      </c>
      <c r="BB166" s="60">
        <f t="shared" ca="1" si="175"/>
        <v>0</v>
      </c>
      <c r="BC166" s="1">
        <f ca="1">SUMIFS(RepP!166:166,RepP!$6:$6,BC$6)</f>
        <v>0</v>
      </c>
      <c r="BD166" s="1">
        <f ca="1">SUMIFS(RepF!166:166,RepF!$6:$6,BD$6)</f>
        <v>0</v>
      </c>
      <c r="BE166" s="60">
        <f t="shared" ca="1" si="176"/>
        <v>0</v>
      </c>
      <c r="BF166" s="1">
        <f ca="1">SUMIFS(RepP!166:166,RepP!$6:$6,BF$6)</f>
        <v>0</v>
      </c>
      <c r="BG166" s="1">
        <f ca="1">SUMIFS(RepF!166:166,RepF!$6:$6,BG$6)</f>
        <v>0</v>
      </c>
      <c r="BH166" s="60">
        <f t="shared" ca="1" si="177"/>
        <v>0</v>
      </c>
      <c r="BI166" s="1">
        <f ca="1">SUMIFS(RepP!166:166,RepP!$6:$6,BI$6)</f>
        <v>0</v>
      </c>
      <c r="BJ166" s="1">
        <f ca="1">SUMIFS(RepF!166:166,RepF!$6:$6,BJ$6)</f>
        <v>0</v>
      </c>
      <c r="BK166" s="60">
        <f t="shared" ca="1" si="178"/>
        <v>0</v>
      </c>
      <c r="BL166" s="1">
        <f ca="1">SUMIFS(RepP!166:166,RepP!$6:$6,BL$6)</f>
        <v>0</v>
      </c>
      <c r="BM166" s="1">
        <f ca="1">SUMIFS(RepF!166:166,RepF!$6:$6,BM$6)</f>
        <v>0</v>
      </c>
      <c r="BN166" s="60">
        <f t="shared" ca="1" si="179"/>
        <v>0</v>
      </c>
      <c r="BO166" s="1">
        <f ca="1">SUMIFS(RepP!166:166,RepP!$6:$6,BO$6)</f>
        <v>0</v>
      </c>
      <c r="BP166" s="1">
        <f ca="1">SUMIFS(RepF!166:166,RepF!$6:$6,BP$6)</f>
        <v>0</v>
      </c>
      <c r="BQ166" s="60">
        <f t="shared" ca="1" si="180"/>
        <v>0</v>
      </c>
      <c r="BR166" s="1">
        <f ca="1">SUMIFS(RepP!166:166,RepP!$6:$6,BR$6)</f>
        <v>0</v>
      </c>
      <c r="BS166" s="1">
        <f ca="1">SUMIFS(RepF!166:166,RepF!$6:$6,BS$6)</f>
        <v>0</v>
      </c>
      <c r="BT166" s="60">
        <f t="shared" ca="1" si="181"/>
        <v>0</v>
      </c>
      <c r="BU166" s="1">
        <f ca="1">SUMIFS(RepP!166:166,RepP!$6:$6,BU$6)</f>
        <v>0</v>
      </c>
      <c r="BV166" s="1">
        <f ca="1">SUMIFS(RepF!166:166,RepF!$6:$6,BV$6)</f>
        <v>0</v>
      </c>
      <c r="BW166" s="60">
        <f t="shared" ca="1" si="182"/>
        <v>0</v>
      </c>
      <c r="BX166" s="1">
        <f ca="1">SUMIFS(RepP!166:166,RepP!$6:$6,BX$6)</f>
        <v>0</v>
      </c>
      <c r="BY166" s="1">
        <f ca="1">SUMIFS(RepF!166:166,RepF!$6:$6,BY$6)</f>
        <v>0</v>
      </c>
      <c r="BZ166" s="60">
        <f t="shared" ca="1" si="183"/>
        <v>0</v>
      </c>
    </row>
    <row r="167" spans="2:78" x14ac:dyDescent="0.25">
      <c r="B167" s="1" t="str">
        <f>Items!L23</f>
        <v>CF(-)</v>
      </c>
      <c r="C167" s="1" t="str">
        <f>Items!M23</f>
        <v>N</v>
      </c>
      <c r="I167" s="22" t="str">
        <f>Items!J23</f>
        <v>Оплаты себестоимостных затрат</v>
      </c>
      <c r="J167" s="1" t="str">
        <f>Items!K23</f>
        <v>Монтаж кровли</v>
      </c>
      <c r="Q167" s="1">
        <f ca="1">SUMIFS(RepP!167:167,RepP!$6:$6,Q$6)</f>
        <v>0</v>
      </c>
      <c r="R167" s="1">
        <f ca="1">SUMIFS(RepF!167:167,RepF!$6:$6,R$6)</f>
        <v>0</v>
      </c>
      <c r="S167" s="69">
        <f t="shared" ca="1" si="164"/>
        <v>0</v>
      </c>
      <c r="V167" s="1">
        <f ca="1">SUMIFS(RepP!167:167,RepP!$6:$6,V$6)</f>
        <v>0</v>
      </c>
      <c r="W167" s="1">
        <f ca="1">SUMIFS(RepF!167:167,RepF!$6:$6,W$6)</f>
        <v>0</v>
      </c>
      <c r="X167" s="60">
        <f t="shared" ca="1" si="165"/>
        <v>0</v>
      </c>
      <c r="Y167" s="46">
        <f ca="1">SUMIFS(RepP!167:167,RepP!$6:$6,Y$6)</f>
        <v>0</v>
      </c>
      <c r="Z167" s="1">
        <f ca="1">SUMIFS(RepF!167:167,RepF!$6:$6,Z$6)</f>
        <v>0</v>
      </c>
      <c r="AA167" s="60">
        <f t="shared" ca="1" si="166"/>
        <v>0</v>
      </c>
      <c r="AB167" s="1">
        <f ca="1">SUMIFS(RepP!167:167,RepP!$6:$6,AB$6)</f>
        <v>0</v>
      </c>
      <c r="AC167" s="1">
        <f ca="1">SUMIFS(RepF!167:167,RepF!$6:$6,AC$6)</f>
        <v>0</v>
      </c>
      <c r="AD167" s="60">
        <f t="shared" ca="1" si="167"/>
        <v>0</v>
      </c>
      <c r="AE167" s="1">
        <f ca="1">SUMIFS(RepP!167:167,RepP!$6:$6,AE$6)</f>
        <v>0</v>
      </c>
      <c r="AF167" s="1">
        <f ca="1">SUMIFS(RepF!167:167,RepF!$6:$6,AF$6)</f>
        <v>0</v>
      </c>
      <c r="AG167" s="60">
        <f t="shared" ca="1" si="168"/>
        <v>0</v>
      </c>
      <c r="AH167" s="1">
        <f ca="1">SUMIFS(RepP!167:167,RepP!$6:$6,AH$6)</f>
        <v>0</v>
      </c>
      <c r="AI167" s="1">
        <f ca="1">SUMIFS(RepF!167:167,RepF!$6:$6,AI$6)</f>
        <v>0</v>
      </c>
      <c r="AJ167" s="60">
        <f t="shared" ca="1" si="169"/>
        <v>0</v>
      </c>
      <c r="AK167" s="1">
        <f ca="1">SUMIFS(RepP!167:167,RepP!$6:$6,AK$6)</f>
        <v>0</v>
      </c>
      <c r="AL167" s="1">
        <f ca="1">SUMIFS(RepF!167:167,RepF!$6:$6,AL$6)</f>
        <v>0</v>
      </c>
      <c r="AM167" s="60">
        <f t="shared" ca="1" si="170"/>
        <v>0</v>
      </c>
      <c r="AN167" s="1">
        <f ca="1">SUMIFS(RepP!167:167,RepP!$6:$6,AN$6)</f>
        <v>0</v>
      </c>
      <c r="AO167" s="1">
        <f ca="1">SUMIFS(RepF!167:167,RepF!$6:$6,AO$6)</f>
        <v>0</v>
      </c>
      <c r="AP167" s="60">
        <f t="shared" ca="1" si="171"/>
        <v>0</v>
      </c>
      <c r="AQ167" s="1">
        <f ca="1">SUMIFS(RepP!167:167,RepP!$6:$6,AQ$6)</f>
        <v>0</v>
      </c>
      <c r="AR167" s="1">
        <f ca="1">SUMIFS(RepF!167:167,RepF!$6:$6,AR$6)</f>
        <v>0</v>
      </c>
      <c r="AS167" s="60">
        <f t="shared" ca="1" si="172"/>
        <v>0</v>
      </c>
      <c r="AT167" s="1">
        <f ca="1">SUMIFS(RepP!167:167,RepP!$6:$6,AT$6)</f>
        <v>0</v>
      </c>
      <c r="AU167" s="1">
        <f ca="1">SUMIFS(RepF!167:167,RepF!$6:$6,AU$6)</f>
        <v>0</v>
      </c>
      <c r="AV167" s="60">
        <f t="shared" ca="1" si="173"/>
        <v>0</v>
      </c>
      <c r="AW167" s="1">
        <f ca="1">SUMIFS(RepP!167:167,RepP!$6:$6,AW$6)</f>
        <v>0</v>
      </c>
      <c r="AX167" s="1">
        <f ca="1">SUMIFS(RepF!167:167,RepF!$6:$6,AX$6)</f>
        <v>0</v>
      </c>
      <c r="AY167" s="60">
        <f t="shared" ca="1" si="174"/>
        <v>0</v>
      </c>
      <c r="AZ167" s="1">
        <f ca="1">SUMIFS(RepP!167:167,RepP!$6:$6,AZ$6)</f>
        <v>0</v>
      </c>
      <c r="BA167" s="1">
        <f ca="1">SUMIFS(RepF!167:167,RepF!$6:$6,BA$6)</f>
        <v>0</v>
      </c>
      <c r="BB167" s="60">
        <f t="shared" ca="1" si="175"/>
        <v>0</v>
      </c>
      <c r="BC167" s="1">
        <f ca="1">SUMIFS(RepP!167:167,RepP!$6:$6,BC$6)</f>
        <v>0</v>
      </c>
      <c r="BD167" s="1">
        <f ca="1">SUMIFS(RepF!167:167,RepF!$6:$6,BD$6)</f>
        <v>0</v>
      </c>
      <c r="BE167" s="60">
        <f t="shared" ca="1" si="176"/>
        <v>0</v>
      </c>
      <c r="BF167" s="1">
        <f ca="1">SUMIFS(RepP!167:167,RepP!$6:$6,BF$6)</f>
        <v>0</v>
      </c>
      <c r="BG167" s="1">
        <f ca="1">SUMIFS(RepF!167:167,RepF!$6:$6,BG$6)</f>
        <v>0</v>
      </c>
      <c r="BH167" s="60">
        <f t="shared" ca="1" si="177"/>
        <v>0</v>
      </c>
      <c r="BI167" s="1">
        <f ca="1">SUMIFS(RepP!167:167,RepP!$6:$6,BI$6)</f>
        <v>0</v>
      </c>
      <c r="BJ167" s="1">
        <f ca="1">SUMIFS(RepF!167:167,RepF!$6:$6,BJ$6)</f>
        <v>0</v>
      </c>
      <c r="BK167" s="60">
        <f t="shared" ca="1" si="178"/>
        <v>0</v>
      </c>
      <c r="BL167" s="1">
        <f ca="1">SUMIFS(RepP!167:167,RepP!$6:$6,BL$6)</f>
        <v>0</v>
      </c>
      <c r="BM167" s="1">
        <f ca="1">SUMIFS(RepF!167:167,RepF!$6:$6,BM$6)</f>
        <v>0</v>
      </c>
      <c r="BN167" s="60">
        <f t="shared" ca="1" si="179"/>
        <v>0</v>
      </c>
      <c r="BO167" s="1">
        <f ca="1">SUMIFS(RepP!167:167,RepP!$6:$6,BO$6)</f>
        <v>0</v>
      </c>
      <c r="BP167" s="1">
        <f ca="1">SUMIFS(RepF!167:167,RepF!$6:$6,BP$6)</f>
        <v>0</v>
      </c>
      <c r="BQ167" s="60">
        <f t="shared" ca="1" si="180"/>
        <v>0</v>
      </c>
      <c r="BR167" s="1">
        <f ca="1">SUMIFS(RepP!167:167,RepP!$6:$6,BR$6)</f>
        <v>0</v>
      </c>
      <c r="BS167" s="1">
        <f ca="1">SUMIFS(RepF!167:167,RepF!$6:$6,BS$6)</f>
        <v>0</v>
      </c>
      <c r="BT167" s="60">
        <f t="shared" ca="1" si="181"/>
        <v>0</v>
      </c>
      <c r="BU167" s="1">
        <f ca="1">SUMIFS(RepP!167:167,RepP!$6:$6,BU$6)</f>
        <v>0</v>
      </c>
      <c r="BV167" s="1">
        <f ca="1">SUMIFS(RepF!167:167,RepF!$6:$6,BV$6)</f>
        <v>0</v>
      </c>
      <c r="BW167" s="60">
        <f t="shared" ca="1" si="182"/>
        <v>0</v>
      </c>
      <c r="BX167" s="1">
        <f ca="1">SUMIFS(RepP!167:167,RepP!$6:$6,BX$6)</f>
        <v>0</v>
      </c>
      <c r="BY167" s="1">
        <f ca="1">SUMIFS(RepF!167:167,RepF!$6:$6,BY$6)</f>
        <v>0</v>
      </c>
      <c r="BZ167" s="60">
        <f t="shared" ca="1" si="183"/>
        <v>0</v>
      </c>
    </row>
    <row r="168" spans="2:78" x14ac:dyDescent="0.25">
      <c r="B168" s="1" t="str">
        <f>Items!L24</f>
        <v>CF(-)</v>
      </c>
      <c r="C168" s="1" t="str">
        <f>Items!M24</f>
        <v>N</v>
      </c>
      <c r="I168" s="22" t="str">
        <f>Items!J24</f>
        <v>Оплаты себестоимостных затрат</v>
      </c>
      <c r="J168" s="1" t="str">
        <f>Items!K24</f>
        <v>Монтаж окон</v>
      </c>
      <c r="Q168" s="1">
        <f ca="1">SUMIFS(RepP!168:168,RepP!$6:$6,Q$6)</f>
        <v>0</v>
      </c>
      <c r="R168" s="1">
        <f ca="1">SUMIFS(RepF!168:168,RepF!$6:$6,R$6)</f>
        <v>0</v>
      </c>
      <c r="S168" s="69">
        <f t="shared" ca="1" si="164"/>
        <v>0</v>
      </c>
      <c r="V168" s="1">
        <f ca="1">SUMIFS(RepP!168:168,RepP!$6:$6,V$6)</f>
        <v>0</v>
      </c>
      <c r="W168" s="1">
        <f ca="1">SUMIFS(RepF!168:168,RepF!$6:$6,W$6)</f>
        <v>0</v>
      </c>
      <c r="X168" s="60">
        <f t="shared" ca="1" si="165"/>
        <v>0</v>
      </c>
      <c r="Y168" s="46">
        <f ca="1">SUMIFS(RepP!168:168,RepP!$6:$6,Y$6)</f>
        <v>0</v>
      </c>
      <c r="Z168" s="1">
        <f ca="1">SUMIFS(RepF!168:168,RepF!$6:$6,Z$6)</f>
        <v>0</v>
      </c>
      <c r="AA168" s="60">
        <f t="shared" ca="1" si="166"/>
        <v>0</v>
      </c>
      <c r="AB168" s="1">
        <f ca="1">SUMIFS(RepP!168:168,RepP!$6:$6,AB$6)</f>
        <v>0</v>
      </c>
      <c r="AC168" s="1">
        <f ca="1">SUMIFS(RepF!168:168,RepF!$6:$6,AC$6)</f>
        <v>0</v>
      </c>
      <c r="AD168" s="60">
        <f t="shared" ca="1" si="167"/>
        <v>0</v>
      </c>
      <c r="AE168" s="1">
        <f ca="1">SUMIFS(RepP!168:168,RepP!$6:$6,AE$6)</f>
        <v>0</v>
      </c>
      <c r="AF168" s="1">
        <f ca="1">SUMIFS(RepF!168:168,RepF!$6:$6,AF$6)</f>
        <v>0</v>
      </c>
      <c r="AG168" s="60">
        <f t="shared" ca="1" si="168"/>
        <v>0</v>
      </c>
      <c r="AH168" s="1">
        <f ca="1">SUMIFS(RepP!168:168,RepP!$6:$6,AH$6)</f>
        <v>0</v>
      </c>
      <c r="AI168" s="1">
        <f ca="1">SUMIFS(RepF!168:168,RepF!$6:$6,AI$6)</f>
        <v>0</v>
      </c>
      <c r="AJ168" s="60">
        <f t="shared" ca="1" si="169"/>
        <v>0</v>
      </c>
      <c r="AK168" s="1">
        <f ca="1">SUMIFS(RepP!168:168,RepP!$6:$6,AK$6)</f>
        <v>0</v>
      </c>
      <c r="AL168" s="1">
        <f ca="1">SUMIFS(RepF!168:168,RepF!$6:$6,AL$6)</f>
        <v>0</v>
      </c>
      <c r="AM168" s="60">
        <f t="shared" ca="1" si="170"/>
        <v>0</v>
      </c>
      <c r="AN168" s="1">
        <f ca="1">SUMIFS(RepP!168:168,RepP!$6:$6,AN$6)</f>
        <v>0</v>
      </c>
      <c r="AO168" s="1">
        <f ca="1">SUMIFS(RepF!168:168,RepF!$6:$6,AO$6)</f>
        <v>0</v>
      </c>
      <c r="AP168" s="60">
        <f t="shared" ca="1" si="171"/>
        <v>0</v>
      </c>
      <c r="AQ168" s="1">
        <f ca="1">SUMIFS(RepP!168:168,RepP!$6:$6,AQ$6)</f>
        <v>0</v>
      </c>
      <c r="AR168" s="1">
        <f ca="1">SUMIFS(RepF!168:168,RepF!$6:$6,AR$6)</f>
        <v>0</v>
      </c>
      <c r="AS168" s="60">
        <f t="shared" ca="1" si="172"/>
        <v>0</v>
      </c>
      <c r="AT168" s="1">
        <f ca="1">SUMIFS(RepP!168:168,RepP!$6:$6,AT$6)</f>
        <v>0</v>
      </c>
      <c r="AU168" s="1">
        <f ca="1">SUMIFS(RepF!168:168,RepF!$6:$6,AU$6)</f>
        <v>0</v>
      </c>
      <c r="AV168" s="60">
        <f t="shared" ca="1" si="173"/>
        <v>0</v>
      </c>
      <c r="AW168" s="1">
        <f ca="1">SUMIFS(RepP!168:168,RepP!$6:$6,AW$6)</f>
        <v>0</v>
      </c>
      <c r="AX168" s="1">
        <f ca="1">SUMIFS(RepF!168:168,RepF!$6:$6,AX$6)</f>
        <v>0</v>
      </c>
      <c r="AY168" s="60">
        <f t="shared" ca="1" si="174"/>
        <v>0</v>
      </c>
      <c r="AZ168" s="1">
        <f ca="1">SUMIFS(RepP!168:168,RepP!$6:$6,AZ$6)</f>
        <v>0</v>
      </c>
      <c r="BA168" s="1">
        <f ca="1">SUMIFS(RepF!168:168,RepF!$6:$6,BA$6)</f>
        <v>0</v>
      </c>
      <c r="BB168" s="60">
        <f t="shared" ca="1" si="175"/>
        <v>0</v>
      </c>
      <c r="BC168" s="1">
        <f ca="1">SUMIFS(RepP!168:168,RepP!$6:$6,BC$6)</f>
        <v>0</v>
      </c>
      <c r="BD168" s="1">
        <f ca="1">SUMIFS(RepF!168:168,RepF!$6:$6,BD$6)</f>
        <v>0</v>
      </c>
      <c r="BE168" s="60">
        <f t="shared" ca="1" si="176"/>
        <v>0</v>
      </c>
      <c r="BF168" s="1">
        <f ca="1">SUMIFS(RepP!168:168,RepP!$6:$6,BF$6)</f>
        <v>0</v>
      </c>
      <c r="BG168" s="1">
        <f ca="1">SUMIFS(RepF!168:168,RepF!$6:$6,BG$6)</f>
        <v>0</v>
      </c>
      <c r="BH168" s="60">
        <f t="shared" ca="1" si="177"/>
        <v>0</v>
      </c>
      <c r="BI168" s="1">
        <f ca="1">SUMIFS(RepP!168:168,RepP!$6:$6,BI$6)</f>
        <v>0</v>
      </c>
      <c r="BJ168" s="1">
        <f ca="1">SUMIFS(RepF!168:168,RepF!$6:$6,BJ$6)</f>
        <v>0</v>
      </c>
      <c r="BK168" s="60">
        <f t="shared" ca="1" si="178"/>
        <v>0</v>
      </c>
      <c r="BL168" s="1">
        <f ca="1">SUMIFS(RepP!168:168,RepP!$6:$6,BL$6)</f>
        <v>0</v>
      </c>
      <c r="BM168" s="1">
        <f ca="1">SUMIFS(RepF!168:168,RepF!$6:$6,BM$6)</f>
        <v>0</v>
      </c>
      <c r="BN168" s="60">
        <f t="shared" ca="1" si="179"/>
        <v>0</v>
      </c>
      <c r="BO168" s="1">
        <f ca="1">SUMIFS(RepP!168:168,RepP!$6:$6,BO$6)</f>
        <v>0</v>
      </c>
      <c r="BP168" s="1">
        <f ca="1">SUMIFS(RepF!168:168,RepF!$6:$6,BP$6)</f>
        <v>0</v>
      </c>
      <c r="BQ168" s="60">
        <f t="shared" ca="1" si="180"/>
        <v>0</v>
      </c>
      <c r="BR168" s="1">
        <f ca="1">SUMIFS(RepP!168:168,RepP!$6:$6,BR$6)</f>
        <v>0</v>
      </c>
      <c r="BS168" s="1">
        <f ca="1">SUMIFS(RepF!168:168,RepF!$6:$6,BS$6)</f>
        <v>0</v>
      </c>
      <c r="BT168" s="60">
        <f t="shared" ca="1" si="181"/>
        <v>0</v>
      </c>
      <c r="BU168" s="1">
        <f ca="1">SUMIFS(RepP!168:168,RepP!$6:$6,BU$6)</f>
        <v>0</v>
      </c>
      <c r="BV168" s="1">
        <f ca="1">SUMIFS(RepF!168:168,RepF!$6:$6,BV$6)</f>
        <v>0</v>
      </c>
      <c r="BW168" s="60">
        <f t="shared" ca="1" si="182"/>
        <v>0</v>
      </c>
      <c r="BX168" s="1">
        <f ca="1">SUMIFS(RepP!168:168,RepP!$6:$6,BX$6)</f>
        <v>0</v>
      </c>
      <c r="BY168" s="1">
        <f ca="1">SUMIFS(RepF!168:168,RepF!$6:$6,BY$6)</f>
        <v>0</v>
      </c>
      <c r="BZ168" s="60">
        <f t="shared" ca="1" si="183"/>
        <v>0</v>
      </c>
    </row>
    <row r="169" spans="2:78" x14ac:dyDescent="0.25">
      <c r="B169" s="1" t="str">
        <f>Items!L25</f>
        <v>CF(-)</v>
      </c>
      <c r="C169" s="1" t="str">
        <f>Items!M25</f>
        <v>N</v>
      </c>
      <c r="I169" s="22" t="str">
        <f>Items!J25</f>
        <v>Оплаты себестоимостных затрат</v>
      </c>
      <c r="J169" s="1" t="str">
        <f>Items!K25</f>
        <v>Монтаж Фасада</v>
      </c>
      <c r="Q169" s="1">
        <f ca="1">SUMIFS(RepP!169:169,RepP!$6:$6,Q$6)</f>
        <v>0</v>
      </c>
      <c r="R169" s="1">
        <f ca="1">SUMIFS(RepF!169:169,RepF!$6:$6,R$6)</f>
        <v>0</v>
      </c>
      <c r="S169" s="69">
        <f t="shared" ca="1" si="164"/>
        <v>0</v>
      </c>
      <c r="V169" s="1">
        <f ca="1">SUMIFS(RepP!169:169,RepP!$6:$6,V$6)</f>
        <v>0</v>
      </c>
      <c r="W169" s="1">
        <f ca="1">SUMIFS(RepF!169:169,RepF!$6:$6,W$6)</f>
        <v>0</v>
      </c>
      <c r="X169" s="60">
        <f t="shared" ca="1" si="165"/>
        <v>0</v>
      </c>
      <c r="Y169" s="46">
        <f ca="1">SUMIFS(RepP!169:169,RepP!$6:$6,Y$6)</f>
        <v>0</v>
      </c>
      <c r="Z169" s="1">
        <f ca="1">SUMIFS(RepF!169:169,RepF!$6:$6,Z$6)</f>
        <v>0</v>
      </c>
      <c r="AA169" s="60">
        <f t="shared" ca="1" si="166"/>
        <v>0</v>
      </c>
      <c r="AB169" s="1">
        <f ca="1">SUMIFS(RepP!169:169,RepP!$6:$6,AB$6)</f>
        <v>0</v>
      </c>
      <c r="AC169" s="1">
        <f ca="1">SUMIFS(RepF!169:169,RepF!$6:$6,AC$6)</f>
        <v>0</v>
      </c>
      <c r="AD169" s="60">
        <f t="shared" ca="1" si="167"/>
        <v>0</v>
      </c>
      <c r="AE169" s="1">
        <f ca="1">SUMIFS(RepP!169:169,RepP!$6:$6,AE$6)</f>
        <v>0</v>
      </c>
      <c r="AF169" s="1">
        <f ca="1">SUMIFS(RepF!169:169,RepF!$6:$6,AF$6)</f>
        <v>0</v>
      </c>
      <c r="AG169" s="60">
        <f t="shared" ca="1" si="168"/>
        <v>0</v>
      </c>
      <c r="AH169" s="1">
        <f ca="1">SUMIFS(RepP!169:169,RepP!$6:$6,AH$6)</f>
        <v>0</v>
      </c>
      <c r="AI169" s="1">
        <f ca="1">SUMIFS(RepF!169:169,RepF!$6:$6,AI$6)</f>
        <v>0</v>
      </c>
      <c r="AJ169" s="60">
        <f t="shared" ca="1" si="169"/>
        <v>0</v>
      </c>
      <c r="AK169" s="1">
        <f ca="1">SUMIFS(RepP!169:169,RepP!$6:$6,AK$6)</f>
        <v>0</v>
      </c>
      <c r="AL169" s="1">
        <f ca="1">SUMIFS(RepF!169:169,RepF!$6:$6,AL$6)</f>
        <v>0</v>
      </c>
      <c r="AM169" s="60">
        <f t="shared" ca="1" si="170"/>
        <v>0</v>
      </c>
      <c r="AN169" s="1">
        <f ca="1">SUMIFS(RepP!169:169,RepP!$6:$6,AN$6)</f>
        <v>0</v>
      </c>
      <c r="AO169" s="1">
        <f ca="1">SUMIFS(RepF!169:169,RepF!$6:$6,AO$6)</f>
        <v>0</v>
      </c>
      <c r="AP169" s="60">
        <f t="shared" ca="1" si="171"/>
        <v>0</v>
      </c>
      <c r="AQ169" s="1">
        <f ca="1">SUMIFS(RepP!169:169,RepP!$6:$6,AQ$6)</f>
        <v>0</v>
      </c>
      <c r="AR169" s="1">
        <f ca="1">SUMIFS(RepF!169:169,RepF!$6:$6,AR$6)</f>
        <v>0</v>
      </c>
      <c r="AS169" s="60">
        <f t="shared" ca="1" si="172"/>
        <v>0</v>
      </c>
      <c r="AT169" s="1">
        <f ca="1">SUMIFS(RepP!169:169,RepP!$6:$6,AT$6)</f>
        <v>0</v>
      </c>
      <c r="AU169" s="1">
        <f ca="1">SUMIFS(RepF!169:169,RepF!$6:$6,AU$6)</f>
        <v>0</v>
      </c>
      <c r="AV169" s="60">
        <f t="shared" ca="1" si="173"/>
        <v>0</v>
      </c>
      <c r="AW169" s="1">
        <f ca="1">SUMIFS(RepP!169:169,RepP!$6:$6,AW$6)</f>
        <v>0</v>
      </c>
      <c r="AX169" s="1">
        <f ca="1">SUMIFS(RepF!169:169,RepF!$6:$6,AX$6)</f>
        <v>0</v>
      </c>
      <c r="AY169" s="60">
        <f t="shared" ca="1" si="174"/>
        <v>0</v>
      </c>
      <c r="AZ169" s="1">
        <f ca="1">SUMIFS(RepP!169:169,RepP!$6:$6,AZ$6)</f>
        <v>0</v>
      </c>
      <c r="BA169" s="1">
        <f ca="1">SUMIFS(RepF!169:169,RepF!$6:$6,BA$6)</f>
        <v>0</v>
      </c>
      <c r="BB169" s="60">
        <f t="shared" ca="1" si="175"/>
        <v>0</v>
      </c>
      <c r="BC169" s="1">
        <f ca="1">SUMIFS(RepP!169:169,RepP!$6:$6,BC$6)</f>
        <v>0</v>
      </c>
      <c r="BD169" s="1">
        <f ca="1">SUMIFS(RepF!169:169,RepF!$6:$6,BD$6)</f>
        <v>0</v>
      </c>
      <c r="BE169" s="60">
        <f t="shared" ca="1" si="176"/>
        <v>0</v>
      </c>
      <c r="BF169" s="1">
        <f ca="1">SUMIFS(RepP!169:169,RepP!$6:$6,BF$6)</f>
        <v>0</v>
      </c>
      <c r="BG169" s="1">
        <f ca="1">SUMIFS(RepF!169:169,RepF!$6:$6,BG$6)</f>
        <v>0</v>
      </c>
      <c r="BH169" s="60">
        <f t="shared" ca="1" si="177"/>
        <v>0</v>
      </c>
      <c r="BI169" s="1">
        <f ca="1">SUMIFS(RepP!169:169,RepP!$6:$6,BI$6)</f>
        <v>0</v>
      </c>
      <c r="BJ169" s="1">
        <f ca="1">SUMIFS(RepF!169:169,RepF!$6:$6,BJ$6)</f>
        <v>0</v>
      </c>
      <c r="BK169" s="60">
        <f t="shared" ca="1" si="178"/>
        <v>0</v>
      </c>
      <c r="BL169" s="1">
        <f ca="1">SUMIFS(RepP!169:169,RepP!$6:$6,BL$6)</f>
        <v>0</v>
      </c>
      <c r="BM169" s="1">
        <f ca="1">SUMIFS(RepF!169:169,RepF!$6:$6,BM$6)</f>
        <v>0</v>
      </c>
      <c r="BN169" s="60">
        <f t="shared" ca="1" si="179"/>
        <v>0</v>
      </c>
      <c r="BO169" s="1">
        <f ca="1">SUMIFS(RepP!169:169,RepP!$6:$6,BO$6)</f>
        <v>0</v>
      </c>
      <c r="BP169" s="1">
        <f ca="1">SUMIFS(RepF!169:169,RepF!$6:$6,BP$6)</f>
        <v>0</v>
      </c>
      <c r="BQ169" s="60">
        <f t="shared" ca="1" si="180"/>
        <v>0</v>
      </c>
      <c r="BR169" s="1">
        <f ca="1">SUMIFS(RepP!169:169,RepP!$6:$6,BR$6)</f>
        <v>0</v>
      </c>
      <c r="BS169" s="1">
        <f ca="1">SUMIFS(RepF!169:169,RepF!$6:$6,BS$6)</f>
        <v>0</v>
      </c>
      <c r="BT169" s="60">
        <f t="shared" ca="1" si="181"/>
        <v>0</v>
      </c>
      <c r="BU169" s="1">
        <f ca="1">SUMIFS(RepP!169:169,RepP!$6:$6,BU$6)</f>
        <v>0</v>
      </c>
      <c r="BV169" s="1">
        <f ca="1">SUMIFS(RepF!169:169,RepF!$6:$6,BV$6)</f>
        <v>0</v>
      </c>
      <c r="BW169" s="60">
        <f t="shared" ca="1" si="182"/>
        <v>0</v>
      </c>
      <c r="BX169" s="1">
        <f ca="1">SUMIFS(RepP!169:169,RepP!$6:$6,BX$6)</f>
        <v>0</v>
      </c>
      <c r="BY169" s="1">
        <f ca="1">SUMIFS(RepF!169:169,RepF!$6:$6,BY$6)</f>
        <v>0</v>
      </c>
      <c r="BZ169" s="60">
        <f t="shared" ca="1" si="183"/>
        <v>0</v>
      </c>
    </row>
    <row r="170" spans="2:78" x14ac:dyDescent="0.25">
      <c r="B170" s="1" t="str">
        <f>Items!L26</f>
        <v>CF(-)</v>
      </c>
      <c r="C170" s="1" t="str">
        <f>Items!M26</f>
        <v>N</v>
      </c>
      <c r="I170" s="22" t="str">
        <f>Items!J26</f>
        <v>Оплаты себестоимостных затрат</v>
      </c>
      <c r="J170" s="1" t="str">
        <f>Items!K26</f>
        <v>Монтаж Благоустройства</v>
      </c>
      <c r="Q170" s="1">
        <f ca="1">SUMIFS(RepP!170:170,RepP!$6:$6,Q$6)</f>
        <v>0</v>
      </c>
      <c r="R170" s="1">
        <f ca="1">SUMIFS(RepF!170:170,RepF!$6:$6,R$6)</f>
        <v>0</v>
      </c>
      <c r="S170" s="69">
        <f t="shared" ca="1" si="164"/>
        <v>0</v>
      </c>
      <c r="V170" s="1">
        <f ca="1">SUMIFS(RepP!170:170,RepP!$6:$6,V$6)</f>
        <v>0</v>
      </c>
      <c r="W170" s="1">
        <f ca="1">SUMIFS(RepF!170:170,RepF!$6:$6,W$6)</f>
        <v>0</v>
      </c>
      <c r="X170" s="60">
        <f t="shared" ca="1" si="165"/>
        <v>0</v>
      </c>
      <c r="Y170" s="46">
        <f ca="1">SUMIFS(RepP!170:170,RepP!$6:$6,Y$6)</f>
        <v>0</v>
      </c>
      <c r="Z170" s="1">
        <f ca="1">SUMIFS(RepF!170:170,RepF!$6:$6,Z$6)</f>
        <v>0</v>
      </c>
      <c r="AA170" s="60">
        <f t="shared" ca="1" si="166"/>
        <v>0</v>
      </c>
      <c r="AB170" s="1">
        <f ca="1">SUMIFS(RepP!170:170,RepP!$6:$6,AB$6)</f>
        <v>0</v>
      </c>
      <c r="AC170" s="1">
        <f ca="1">SUMIFS(RepF!170:170,RepF!$6:$6,AC$6)</f>
        <v>0</v>
      </c>
      <c r="AD170" s="60">
        <f t="shared" ca="1" si="167"/>
        <v>0</v>
      </c>
      <c r="AE170" s="1">
        <f ca="1">SUMIFS(RepP!170:170,RepP!$6:$6,AE$6)</f>
        <v>0</v>
      </c>
      <c r="AF170" s="1">
        <f ca="1">SUMIFS(RepF!170:170,RepF!$6:$6,AF$6)</f>
        <v>0</v>
      </c>
      <c r="AG170" s="60">
        <f t="shared" ca="1" si="168"/>
        <v>0</v>
      </c>
      <c r="AH170" s="1">
        <f ca="1">SUMIFS(RepP!170:170,RepP!$6:$6,AH$6)</f>
        <v>0</v>
      </c>
      <c r="AI170" s="1">
        <f ca="1">SUMIFS(RepF!170:170,RepF!$6:$6,AI$6)</f>
        <v>0</v>
      </c>
      <c r="AJ170" s="60">
        <f t="shared" ca="1" si="169"/>
        <v>0</v>
      </c>
      <c r="AK170" s="1">
        <f ca="1">SUMIFS(RepP!170:170,RepP!$6:$6,AK$6)</f>
        <v>0</v>
      </c>
      <c r="AL170" s="1">
        <f ca="1">SUMIFS(RepF!170:170,RepF!$6:$6,AL$6)</f>
        <v>0</v>
      </c>
      <c r="AM170" s="60">
        <f t="shared" ca="1" si="170"/>
        <v>0</v>
      </c>
      <c r="AN170" s="1">
        <f ca="1">SUMIFS(RepP!170:170,RepP!$6:$6,AN$6)</f>
        <v>0</v>
      </c>
      <c r="AO170" s="1">
        <f ca="1">SUMIFS(RepF!170:170,RepF!$6:$6,AO$6)</f>
        <v>0</v>
      </c>
      <c r="AP170" s="60">
        <f t="shared" ca="1" si="171"/>
        <v>0</v>
      </c>
      <c r="AQ170" s="1">
        <f ca="1">SUMIFS(RepP!170:170,RepP!$6:$6,AQ$6)</f>
        <v>0</v>
      </c>
      <c r="AR170" s="1">
        <f ca="1">SUMIFS(RepF!170:170,RepF!$6:$6,AR$6)</f>
        <v>0</v>
      </c>
      <c r="AS170" s="60">
        <f t="shared" ca="1" si="172"/>
        <v>0</v>
      </c>
      <c r="AT170" s="1">
        <f ca="1">SUMIFS(RepP!170:170,RepP!$6:$6,AT$6)</f>
        <v>0</v>
      </c>
      <c r="AU170" s="1">
        <f ca="1">SUMIFS(RepF!170:170,RepF!$6:$6,AU$6)</f>
        <v>0</v>
      </c>
      <c r="AV170" s="60">
        <f t="shared" ca="1" si="173"/>
        <v>0</v>
      </c>
      <c r="AW170" s="1">
        <f ca="1">SUMIFS(RepP!170:170,RepP!$6:$6,AW$6)</f>
        <v>0</v>
      </c>
      <c r="AX170" s="1">
        <f ca="1">SUMIFS(RepF!170:170,RepF!$6:$6,AX$6)</f>
        <v>0</v>
      </c>
      <c r="AY170" s="60">
        <f t="shared" ca="1" si="174"/>
        <v>0</v>
      </c>
      <c r="AZ170" s="1">
        <f ca="1">SUMIFS(RepP!170:170,RepP!$6:$6,AZ$6)</f>
        <v>0</v>
      </c>
      <c r="BA170" s="1">
        <f ca="1">SUMIFS(RepF!170:170,RepF!$6:$6,BA$6)</f>
        <v>0</v>
      </c>
      <c r="BB170" s="60">
        <f t="shared" ca="1" si="175"/>
        <v>0</v>
      </c>
      <c r="BC170" s="1">
        <f ca="1">SUMIFS(RepP!170:170,RepP!$6:$6,BC$6)</f>
        <v>0</v>
      </c>
      <c r="BD170" s="1">
        <f ca="1">SUMIFS(RepF!170:170,RepF!$6:$6,BD$6)</f>
        <v>0</v>
      </c>
      <c r="BE170" s="60">
        <f t="shared" ca="1" si="176"/>
        <v>0</v>
      </c>
      <c r="BF170" s="1">
        <f ca="1">SUMIFS(RepP!170:170,RepP!$6:$6,BF$6)</f>
        <v>0</v>
      </c>
      <c r="BG170" s="1">
        <f ca="1">SUMIFS(RepF!170:170,RepF!$6:$6,BG$6)</f>
        <v>0</v>
      </c>
      <c r="BH170" s="60">
        <f t="shared" ca="1" si="177"/>
        <v>0</v>
      </c>
      <c r="BI170" s="1">
        <f ca="1">SUMIFS(RepP!170:170,RepP!$6:$6,BI$6)</f>
        <v>0</v>
      </c>
      <c r="BJ170" s="1">
        <f ca="1">SUMIFS(RepF!170:170,RepF!$6:$6,BJ$6)</f>
        <v>0</v>
      </c>
      <c r="BK170" s="60">
        <f t="shared" ca="1" si="178"/>
        <v>0</v>
      </c>
      <c r="BL170" s="1">
        <f ca="1">SUMIFS(RepP!170:170,RepP!$6:$6,BL$6)</f>
        <v>0</v>
      </c>
      <c r="BM170" s="1">
        <f ca="1">SUMIFS(RepF!170:170,RepF!$6:$6,BM$6)</f>
        <v>0</v>
      </c>
      <c r="BN170" s="60">
        <f t="shared" ca="1" si="179"/>
        <v>0</v>
      </c>
      <c r="BO170" s="1">
        <f ca="1">SUMIFS(RepP!170:170,RepP!$6:$6,BO$6)</f>
        <v>0</v>
      </c>
      <c r="BP170" s="1">
        <f ca="1">SUMIFS(RepF!170:170,RepF!$6:$6,BP$6)</f>
        <v>0</v>
      </c>
      <c r="BQ170" s="60">
        <f t="shared" ca="1" si="180"/>
        <v>0</v>
      </c>
      <c r="BR170" s="1">
        <f ca="1">SUMIFS(RepP!170:170,RepP!$6:$6,BR$6)</f>
        <v>0</v>
      </c>
      <c r="BS170" s="1">
        <f ca="1">SUMIFS(RepF!170:170,RepF!$6:$6,BS$6)</f>
        <v>0</v>
      </c>
      <c r="BT170" s="60">
        <f t="shared" ca="1" si="181"/>
        <v>0</v>
      </c>
      <c r="BU170" s="1">
        <f ca="1">SUMIFS(RepP!170:170,RepP!$6:$6,BU$6)</f>
        <v>0</v>
      </c>
      <c r="BV170" s="1">
        <f ca="1">SUMIFS(RepF!170:170,RepF!$6:$6,BV$6)</f>
        <v>0</v>
      </c>
      <c r="BW170" s="60">
        <f t="shared" ca="1" si="182"/>
        <v>0</v>
      </c>
      <c r="BX170" s="1">
        <f ca="1">SUMIFS(RepP!170:170,RepP!$6:$6,BX$6)</f>
        <v>0</v>
      </c>
      <c r="BY170" s="1">
        <f ca="1">SUMIFS(RepF!170:170,RepF!$6:$6,BY$6)</f>
        <v>0</v>
      </c>
      <c r="BZ170" s="60">
        <f t="shared" ca="1" si="183"/>
        <v>0</v>
      </c>
    </row>
    <row r="171" spans="2:78" x14ac:dyDescent="0.25">
      <c r="B171" s="1" t="str">
        <f>Items!L27</f>
        <v>CF(-)</v>
      </c>
      <c r="C171" s="1" t="str">
        <f>Items!M27</f>
        <v>N</v>
      </c>
      <c r="I171" s="22" t="str">
        <f>Items!J27</f>
        <v>Оплаты себестоимостных затрат</v>
      </c>
      <c r="J171" s="1" t="str">
        <f>Items!K27</f>
        <v>Спец техника</v>
      </c>
      <c r="Q171" s="1">
        <f ca="1">SUMIFS(RepP!171:171,RepP!$6:$6,Q$6)</f>
        <v>0</v>
      </c>
      <c r="R171" s="1">
        <f ca="1">SUMIFS(RepF!171:171,RepF!$6:$6,R$6)</f>
        <v>0</v>
      </c>
      <c r="S171" s="69">
        <f t="shared" ca="1" si="164"/>
        <v>0</v>
      </c>
      <c r="V171" s="1">
        <f ca="1">SUMIFS(RepP!171:171,RepP!$6:$6,V$6)</f>
        <v>0</v>
      </c>
      <c r="W171" s="1">
        <f ca="1">SUMIFS(RepF!171:171,RepF!$6:$6,W$6)</f>
        <v>0</v>
      </c>
      <c r="X171" s="60">
        <f t="shared" ca="1" si="165"/>
        <v>0</v>
      </c>
      <c r="Y171" s="46">
        <f ca="1">SUMIFS(RepP!171:171,RepP!$6:$6,Y$6)</f>
        <v>0</v>
      </c>
      <c r="Z171" s="1">
        <f ca="1">SUMIFS(RepF!171:171,RepF!$6:$6,Z$6)</f>
        <v>0</v>
      </c>
      <c r="AA171" s="60">
        <f t="shared" ca="1" si="166"/>
        <v>0</v>
      </c>
      <c r="AB171" s="1">
        <f ca="1">SUMIFS(RepP!171:171,RepP!$6:$6,AB$6)</f>
        <v>0</v>
      </c>
      <c r="AC171" s="1">
        <f ca="1">SUMIFS(RepF!171:171,RepF!$6:$6,AC$6)</f>
        <v>0</v>
      </c>
      <c r="AD171" s="60">
        <f t="shared" ca="1" si="167"/>
        <v>0</v>
      </c>
      <c r="AE171" s="1">
        <f ca="1">SUMIFS(RepP!171:171,RepP!$6:$6,AE$6)</f>
        <v>0</v>
      </c>
      <c r="AF171" s="1">
        <f ca="1">SUMIFS(RepF!171:171,RepF!$6:$6,AF$6)</f>
        <v>0</v>
      </c>
      <c r="AG171" s="60">
        <f t="shared" ca="1" si="168"/>
        <v>0</v>
      </c>
      <c r="AH171" s="1">
        <f ca="1">SUMIFS(RepP!171:171,RepP!$6:$6,AH$6)</f>
        <v>0</v>
      </c>
      <c r="AI171" s="1">
        <f ca="1">SUMIFS(RepF!171:171,RepF!$6:$6,AI$6)</f>
        <v>0</v>
      </c>
      <c r="AJ171" s="60">
        <f t="shared" ca="1" si="169"/>
        <v>0</v>
      </c>
      <c r="AK171" s="1">
        <f ca="1">SUMIFS(RepP!171:171,RepP!$6:$6,AK$6)</f>
        <v>0</v>
      </c>
      <c r="AL171" s="1">
        <f ca="1">SUMIFS(RepF!171:171,RepF!$6:$6,AL$6)</f>
        <v>0</v>
      </c>
      <c r="AM171" s="60">
        <f t="shared" ca="1" si="170"/>
        <v>0</v>
      </c>
      <c r="AN171" s="1">
        <f ca="1">SUMIFS(RepP!171:171,RepP!$6:$6,AN$6)</f>
        <v>0</v>
      </c>
      <c r="AO171" s="1">
        <f ca="1">SUMIFS(RepF!171:171,RepF!$6:$6,AO$6)</f>
        <v>0</v>
      </c>
      <c r="AP171" s="60">
        <f t="shared" ca="1" si="171"/>
        <v>0</v>
      </c>
      <c r="AQ171" s="1">
        <f ca="1">SUMIFS(RepP!171:171,RepP!$6:$6,AQ$6)</f>
        <v>0</v>
      </c>
      <c r="AR171" s="1">
        <f ca="1">SUMIFS(RepF!171:171,RepF!$6:$6,AR$6)</f>
        <v>0</v>
      </c>
      <c r="AS171" s="60">
        <f t="shared" ca="1" si="172"/>
        <v>0</v>
      </c>
      <c r="AT171" s="1">
        <f ca="1">SUMIFS(RepP!171:171,RepP!$6:$6,AT$6)</f>
        <v>0</v>
      </c>
      <c r="AU171" s="1">
        <f ca="1">SUMIFS(RepF!171:171,RepF!$6:$6,AU$6)</f>
        <v>0</v>
      </c>
      <c r="AV171" s="60">
        <f t="shared" ca="1" si="173"/>
        <v>0</v>
      </c>
      <c r="AW171" s="1">
        <f ca="1">SUMIFS(RepP!171:171,RepP!$6:$6,AW$6)</f>
        <v>0</v>
      </c>
      <c r="AX171" s="1">
        <f ca="1">SUMIFS(RepF!171:171,RepF!$6:$6,AX$6)</f>
        <v>0</v>
      </c>
      <c r="AY171" s="60">
        <f t="shared" ca="1" si="174"/>
        <v>0</v>
      </c>
      <c r="AZ171" s="1">
        <f ca="1">SUMIFS(RepP!171:171,RepP!$6:$6,AZ$6)</f>
        <v>0</v>
      </c>
      <c r="BA171" s="1">
        <f ca="1">SUMIFS(RepF!171:171,RepF!$6:$6,BA$6)</f>
        <v>0</v>
      </c>
      <c r="BB171" s="60">
        <f t="shared" ca="1" si="175"/>
        <v>0</v>
      </c>
      <c r="BC171" s="1">
        <f ca="1">SUMIFS(RepP!171:171,RepP!$6:$6,BC$6)</f>
        <v>0</v>
      </c>
      <c r="BD171" s="1">
        <f ca="1">SUMIFS(RepF!171:171,RepF!$6:$6,BD$6)</f>
        <v>0</v>
      </c>
      <c r="BE171" s="60">
        <f t="shared" ca="1" si="176"/>
        <v>0</v>
      </c>
      <c r="BF171" s="1">
        <f ca="1">SUMIFS(RepP!171:171,RepP!$6:$6,BF$6)</f>
        <v>0</v>
      </c>
      <c r="BG171" s="1">
        <f ca="1">SUMIFS(RepF!171:171,RepF!$6:$6,BG$6)</f>
        <v>0</v>
      </c>
      <c r="BH171" s="60">
        <f t="shared" ca="1" si="177"/>
        <v>0</v>
      </c>
      <c r="BI171" s="1">
        <f ca="1">SUMIFS(RepP!171:171,RepP!$6:$6,BI$6)</f>
        <v>0</v>
      </c>
      <c r="BJ171" s="1">
        <f ca="1">SUMIFS(RepF!171:171,RepF!$6:$6,BJ$6)</f>
        <v>0</v>
      </c>
      <c r="BK171" s="60">
        <f t="shared" ca="1" si="178"/>
        <v>0</v>
      </c>
      <c r="BL171" s="1">
        <f ca="1">SUMIFS(RepP!171:171,RepP!$6:$6,BL$6)</f>
        <v>0</v>
      </c>
      <c r="BM171" s="1">
        <f ca="1">SUMIFS(RepF!171:171,RepF!$6:$6,BM$6)</f>
        <v>0</v>
      </c>
      <c r="BN171" s="60">
        <f t="shared" ca="1" si="179"/>
        <v>0</v>
      </c>
      <c r="BO171" s="1">
        <f ca="1">SUMIFS(RepP!171:171,RepP!$6:$6,BO$6)</f>
        <v>0</v>
      </c>
      <c r="BP171" s="1">
        <f ca="1">SUMIFS(RepF!171:171,RepF!$6:$6,BP$6)</f>
        <v>0</v>
      </c>
      <c r="BQ171" s="60">
        <f t="shared" ca="1" si="180"/>
        <v>0</v>
      </c>
      <c r="BR171" s="1">
        <f ca="1">SUMIFS(RepP!171:171,RepP!$6:$6,BR$6)</f>
        <v>0</v>
      </c>
      <c r="BS171" s="1">
        <f ca="1">SUMIFS(RepF!171:171,RepF!$6:$6,BS$6)</f>
        <v>0</v>
      </c>
      <c r="BT171" s="60">
        <f t="shared" ca="1" si="181"/>
        <v>0</v>
      </c>
      <c r="BU171" s="1">
        <f ca="1">SUMIFS(RepP!171:171,RepP!$6:$6,BU$6)</f>
        <v>0</v>
      </c>
      <c r="BV171" s="1">
        <f ca="1">SUMIFS(RepF!171:171,RepF!$6:$6,BV$6)</f>
        <v>0</v>
      </c>
      <c r="BW171" s="60">
        <f t="shared" ca="1" si="182"/>
        <v>0</v>
      </c>
      <c r="BX171" s="1">
        <f ca="1">SUMIFS(RepP!171:171,RepP!$6:$6,BX$6)</f>
        <v>0</v>
      </c>
      <c r="BY171" s="1">
        <f ca="1">SUMIFS(RepF!171:171,RepF!$6:$6,BY$6)</f>
        <v>0</v>
      </c>
      <c r="BZ171" s="60">
        <f t="shared" ca="1" si="183"/>
        <v>0</v>
      </c>
    </row>
    <row r="172" spans="2:78" x14ac:dyDescent="0.25">
      <c r="B172" s="1" t="str">
        <f>Items!L28</f>
        <v>CF(-)</v>
      </c>
      <c r="C172" s="1" t="str">
        <f>Items!M28</f>
        <v>N</v>
      </c>
      <c r="I172" s="22" t="str">
        <f>Items!J28</f>
        <v>Оплаты себестоимостных затрат</v>
      </c>
      <c r="J172" s="1" t="str">
        <f>Items!K28</f>
        <v>Общая территория (дорога, ливневка, газ, эл-во)</v>
      </c>
      <c r="Q172" s="1">
        <f ca="1">SUMIFS(RepP!172:172,RepP!$6:$6,Q$6)</f>
        <v>0</v>
      </c>
      <c r="R172" s="1">
        <f ca="1">SUMIFS(RepF!172:172,RepF!$6:$6,R$6)</f>
        <v>0</v>
      </c>
      <c r="S172" s="69">
        <f t="shared" ca="1" si="164"/>
        <v>0</v>
      </c>
      <c r="V172" s="1">
        <f ca="1">SUMIFS(RepP!172:172,RepP!$6:$6,V$6)</f>
        <v>0</v>
      </c>
      <c r="W172" s="1">
        <f ca="1">SUMIFS(RepF!172:172,RepF!$6:$6,W$6)</f>
        <v>0</v>
      </c>
      <c r="X172" s="60">
        <f t="shared" ca="1" si="165"/>
        <v>0</v>
      </c>
      <c r="Y172" s="46">
        <f ca="1">SUMIFS(RepP!172:172,RepP!$6:$6,Y$6)</f>
        <v>0</v>
      </c>
      <c r="Z172" s="1">
        <f ca="1">SUMIFS(RepF!172:172,RepF!$6:$6,Z$6)</f>
        <v>0</v>
      </c>
      <c r="AA172" s="60">
        <f t="shared" ca="1" si="166"/>
        <v>0</v>
      </c>
      <c r="AB172" s="1">
        <f ca="1">SUMIFS(RepP!172:172,RepP!$6:$6,AB$6)</f>
        <v>0</v>
      </c>
      <c r="AC172" s="1">
        <f ca="1">SUMIFS(RepF!172:172,RepF!$6:$6,AC$6)</f>
        <v>0</v>
      </c>
      <c r="AD172" s="60">
        <f t="shared" ca="1" si="167"/>
        <v>0</v>
      </c>
      <c r="AE172" s="1">
        <f ca="1">SUMIFS(RepP!172:172,RepP!$6:$6,AE$6)</f>
        <v>0</v>
      </c>
      <c r="AF172" s="1">
        <f ca="1">SUMIFS(RepF!172:172,RepF!$6:$6,AF$6)</f>
        <v>0</v>
      </c>
      <c r="AG172" s="60">
        <f t="shared" ca="1" si="168"/>
        <v>0</v>
      </c>
      <c r="AH172" s="1">
        <f ca="1">SUMIFS(RepP!172:172,RepP!$6:$6,AH$6)</f>
        <v>0</v>
      </c>
      <c r="AI172" s="1">
        <f ca="1">SUMIFS(RepF!172:172,RepF!$6:$6,AI$6)</f>
        <v>0</v>
      </c>
      <c r="AJ172" s="60">
        <f t="shared" ca="1" si="169"/>
        <v>0</v>
      </c>
      <c r="AK172" s="1">
        <f ca="1">SUMIFS(RepP!172:172,RepP!$6:$6,AK$6)</f>
        <v>0</v>
      </c>
      <c r="AL172" s="1">
        <f ca="1">SUMIFS(RepF!172:172,RepF!$6:$6,AL$6)</f>
        <v>0</v>
      </c>
      <c r="AM172" s="60">
        <f t="shared" ca="1" si="170"/>
        <v>0</v>
      </c>
      <c r="AN172" s="1">
        <f ca="1">SUMIFS(RepP!172:172,RepP!$6:$6,AN$6)</f>
        <v>0</v>
      </c>
      <c r="AO172" s="1">
        <f ca="1">SUMIFS(RepF!172:172,RepF!$6:$6,AO$6)</f>
        <v>0</v>
      </c>
      <c r="AP172" s="60">
        <f t="shared" ca="1" si="171"/>
        <v>0</v>
      </c>
      <c r="AQ172" s="1">
        <f ca="1">SUMIFS(RepP!172:172,RepP!$6:$6,AQ$6)</f>
        <v>0</v>
      </c>
      <c r="AR172" s="1">
        <f ca="1">SUMIFS(RepF!172:172,RepF!$6:$6,AR$6)</f>
        <v>0</v>
      </c>
      <c r="AS172" s="60">
        <f t="shared" ca="1" si="172"/>
        <v>0</v>
      </c>
      <c r="AT172" s="1">
        <f ca="1">SUMIFS(RepP!172:172,RepP!$6:$6,AT$6)</f>
        <v>0</v>
      </c>
      <c r="AU172" s="1">
        <f ca="1">SUMIFS(RepF!172:172,RepF!$6:$6,AU$6)</f>
        <v>0</v>
      </c>
      <c r="AV172" s="60">
        <f t="shared" ca="1" si="173"/>
        <v>0</v>
      </c>
      <c r="AW172" s="1">
        <f ca="1">SUMIFS(RepP!172:172,RepP!$6:$6,AW$6)</f>
        <v>0</v>
      </c>
      <c r="AX172" s="1">
        <f ca="1">SUMIFS(RepF!172:172,RepF!$6:$6,AX$6)</f>
        <v>0</v>
      </c>
      <c r="AY172" s="60">
        <f t="shared" ca="1" si="174"/>
        <v>0</v>
      </c>
      <c r="AZ172" s="1">
        <f ca="1">SUMIFS(RepP!172:172,RepP!$6:$6,AZ$6)</f>
        <v>0</v>
      </c>
      <c r="BA172" s="1">
        <f ca="1">SUMIFS(RepF!172:172,RepF!$6:$6,BA$6)</f>
        <v>0</v>
      </c>
      <c r="BB172" s="60">
        <f t="shared" ca="1" si="175"/>
        <v>0</v>
      </c>
      <c r="BC172" s="1">
        <f ca="1">SUMIFS(RepP!172:172,RepP!$6:$6,BC$6)</f>
        <v>0</v>
      </c>
      <c r="BD172" s="1">
        <f ca="1">SUMIFS(RepF!172:172,RepF!$6:$6,BD$6)</f>
        <v>0</v>
      </c>
      <c r="BE172" s="60">
        <f t="shared" ca="1" si="176"/>
        <v>0</v>
      </c>
      <c r="BF172" s="1">
        <f ca="1">SUMIFS(RepP!172:172,RepP!$6:$6,BF$6)</f>
        <v>0</v>
      </c>
      <c r="BG172" s="1">
        <f ca="1">SUMIFS(RepF!172:172,RepF!$6:$6,BG$6)</f>
        <v>0</v>
      </c>
      <c r="BH172" s="60">
        <f t="shared" ca="1" si="177"/>
        <v>0</v>
      </c>
      <c r="BI172" s="1">
        <f ca="1">SUMIFS(RepP!172:172,RepP!$6:$6,BI$6)</f>
        <v>0</v>
      </c>
      <c r="BJ172" s="1">
        <f ca="1">SUMIFS(RepF!172:172,RepF!$6:$6,BJ$6)</f>
        <v>0</v>
      </c>
      <c r="BK172" s="60">
        <f t="shared" ca="1" si="178"/>
        <v>0</v>
      </c>
      <c r="BL172" s="1">
        <f ca="1">SUMIFS(RepP!172:172,RepP!$6:$6,BL$6)</f>
        <v>0</v>
      </c>
      <c r="BM172" s="1">
        <f ca="1">SUMIFS(RepF!172:172,RepF!$6:$6,BM$6)</f>
        <v>0</v>
      </c>
      <c r="BN172" s="60">
        <f t="shared" ca="1" si="179"/>
        <v>0</v>
      </c>
      <c r="BO172" s="1">
        <f ca="1">SUMIFS(RepP!172:172,RepP!$6:$6,BO$6)</f>
        <v>0</v>
      </c>
      <c r="BP172" s="1">
        <f ca="1">SUMIFS(RepF!172:172,RepF!$6:$6,BP$6)</f>
        <v>0</v>
      </c>
      <c r="BQ172" s="60">
        <f t="shared" ca="1" si="180"/>
        <v>0</v>
      </c>
      <c r="BR172" s="1">
        <f ca="1">SUMIFS(RepP!172:172,RepP!$6:$6,BR$6)</f>
        <v>0</v>
      </c>
      <c r="BS172" s="1">
        <f ca="1">SUMIFS(RepF!172:172,RepF!$6:$6,BS$6)</f>
        <v>0</v>
      </c>
      <c r="BT172" s="60">
        <f t="shared" ca="1" si="181"/>
        <v>0</v>
      </c>
      <c r="BU172" s="1">
        <f ca="1">SUMIFS(RepP!172:172,RepP!$6:$6,BU$6)</f>
        <v>0</v>
      </c>
      <c r="BV172" s="1">
        <f ca="1">SUMIFS(RepF!172:172,RepF!$6:$6,BV$6)</f>
        <v>0</v>
      </c>
      <c r="BW172" s="60">
        <f t="shared" ca="1" si="182"/>
        <v>0</v>
      </c>
      <c r="BX172" s="1">
        <f ca="1">SUMIFS(RepP!172:172,RepP!$6:$6,BX$6)</f>
        <v>0</v>
      </c>
      <c r="BY172" s="1">
        <f ca="1">SUMIFS(RepF!172:172,RepF!$6:$6,BY$6)</f>
        <v>0</v>
      </c>
      <c r="BZ172" s="60">
        <f t="shared" ca="1" si="183"/>
        <v>0</v>
      </c>
    </row>
    <row r="173" spans="2:78" x14ac:dyDescent="0.25">
      <c r="B173" s="1" t="str">
        <f>Items!L29</f>
        <v>CF(-)</v>
      </c>
      <c r="C173" s="1" t="str">
        <f>Items!M29</f>
        <v>N</v>
      </c>
      <c r="I173" s="22" t="str">
        <f>Items!J29</f>
        <v>Оплаты себестоимостных затрат</v>
      </c>
      <c r="J173" s="1" t="str">
        <f>Items!K29</f>
        <v>Резерв-1</v>
      </c>
      <c r="Q173" s="1">
        <f ca="1">SUMIFS(RepP!173:173,RepP!$6:$6,Q$6)</f>
        <v>0</v>
      </c>
      <c r="R173" s="1">
        <f ca="1">SUMIFS(RepF!173:173,RepF!$6:$6,R$6)</f>
        <v>0</v>
      </c>
      <c r="S173" s="69">
        <f t="shared" ca="1" si="164"/>
        <v>0</v>
      </c>
      <c r="V173" s="1">
        <f ca="1">SUMIFS(RepP!173:173,RepP!$6:$6,V$6)</f>
        <v>0</v>
      </c>
      <c r="W173" s="1">
        <f ca="1">SUMIFS(RepF!173:173,RepF!$6:$6,W$6)</f>
        <v>0</v>
      </c>
      <c r="X173" s="60">
        <f t="shared" ca="1" si="165"/>
        <v>0</v>
      </c>
      <c r="Y173" s="46">
        <f ca="1">SUMIFS(RepP!173:173,RepP!$6:$6,Y$6)</f>
        <v>0</v>
      </c>
      <c r="Z173" s="1">
        <f ca="1">SUMIFS(RepF!173:173,RepF!$6:$6,Z$6)</f>
        <v>0</v>
      </c>
      <c r="AA173" s="60">
        <f t="shared" ca="1" si="166"/>
        <v>0</v>
      </c>
      <c r="AB173" s="1">
        <f ca="1">SUMIFS(RepP!173:173,RepP!$6:$6,AB$6)</f>
        <v>0</v>
      </c>
      <c r="AC173" s="1">
        <f ca="1">SUMIFS(RepF!173:173,RepF!$6:$6,AC$6)</f>
        <v>0</v>
      </c>
      <c r="AD173" s="60">
        <f t="shared" ca="1" si="167"/>
        <v>0</v>
      </c>
      <c r="AE173" s="1">
        <f ca="1">SUMIFS(RepP!173:173,RepP!$6:$6,AE$6)</f>
        <v>0</v>
      </c>
      <c r="AF173" s="1">
        <f ca="1">SUMIFS(RepF!173:173,RepF!$6:$6,AF$6)</f>
        <v>0</v>
      </c>
      <c r="AG173" s="60">
        <f t="shared" ca="1" si="168"/>
        <v>0</v>
      </c>
      <c r="AH173" s="1">
        <f ca="1">SUMIFS(RepP!173:173,RepP!$6:$6,AH$6)</f>
        <v>0</v>
      </c>
      <c r="AI173" s="1">
        <f ca="1">SUMIFS(RepF!173:173,RepF!$6:$6,AI$6)</f>
        <v>0</v>
      </c>
      <c r="AJ173" s="60">
        <f t="shared" ca="1" si="169"/>
        <v>0</v>
      </c>
      <c r="AK173" s="1">
        <f ca="1">SUMIFS(RepP!173:173,RepP!$6:$6,AK$6)</f>
        <v>0</v>
      </c>
      <c r="AL173" s="1">
        <f ca="1">SUMIFS(RepF!173:173,RepF!$6:$6,AL$6)</f>
        <v>0</v>
      </c>
      <c r="AM173" s="60">
        <f t="shared" ca="1" si="170"/>
        <v>0</v>
      </c>
      <c r="AN173" s="1">
        <f ca="1">SUMIFS(RepP!173:173,RepP!$6:$6,AN$6)</f>
        <v>0</v>
      </c>
      <c r="AO173" s="1">
        <f ca="1">SUMIFS(RepF!173:173,RepF!$6:$6,AO$6)</f>
        <v>0</v>
      </c>
      <c r="AP173" s="60">
        <f t="shared" ca="1" si="171"/>
        <v>0</v>
      </c>
      <c r="AQ173" s="1">
        <f ca="1">SUMIFS(RepP!173:173,RepP!$6:$6,AQ$6)</f>
        <v>0</v>
      </c>
      <c r="AR173" s="1">
        <f ca="1">SUMIFS(RepF!173:173,RepF!$6:$6,AR$6)</f>
        <v>0</v>
      </c>
      <c r="AS173" s="60">
        <f t="shared" ca="1" si="172"/>
        <v>0</v>
      </c>
      <c r="AT173" s="1">
        <f ca="1">SUMIFS(RepP!173:173,RepP!$6:$6,AT$6)</f>
        <v>0</v>
      </c>
      <c r="AU173" s="1">
        <f ca="1">SUMIFS(RepF!173:173,RepF!$6:$6,AU$6)</f>
        <v>0</v>
      </c>
      <c r="AV173" s="60">
        <f t="shared" ca="1" si="173"/>
        <v>0</v>
      </c>
      <c r="AW173" s="1">
        <f ca="1">SUMIFS(RepP!173:173,RepP!$6:$6,AW$6)</f>
        <v>0</v>
      </c>
      <c r="AX173" s="1">
        <f ca="1">SUMIFS(RepF!173:173,RepF!$6:$6,AX$6)</f>
        <v>0</v>
      </c>
      <c r="AY173" s="60">
        <f t="shared" ca="1" si="174"/>
        <v>0</v>
      </c>
      <c r="AZ173" s="1">
        <f ca="1">SUMIFS(RepP!173:173,RepP!$6:$6,AZ$6)</f>
        <v>0</v>
      </c>
      <c r="BA173" s="1">
        <f ca="1">SUMIFS(RepF!173:173,RepF!$6:$6,BA$6)</f>
        <v>0</v>
      </c>
      <c r="BB173" s="60">
        <f t="shared" ca="1" si="175"/>
        <v>0</v>
      </c>
      <c r="BC173" s="1">
        <f ca="1">SUMIFS(RepP!173:173,RepP!$6:$6,BC$6)</f>
        <v>0</v>
      </c>
      <c r="BD173" s="1">
        <f ca="1">SUMIFS(RepF!173:173,RepF!$6:$6,BD$6)</f>
        <v>0</v>
      </c>
      <c r="BE173" s="60">
        <f t="shared" ca="1" si="176"/>
        <v>0</v>
      </c>
      <c r="BF173" s="1">
        <f ca="1">SUMIFS(RepP!173:173,RepP!$6:$6,BF$6)</f>
        <v>0</v>
      </c>
      <c r="BG173" s="1">
        <f ca="1">SUMIFS(RepF!173:173,RepF!$6:$6,BG$6)</f>
        <v>0</v>
      </c>
      <c r="BH173" s="60">
        <f t="shared" ca="1" si="177"/>
        <v>0</v>
      </c>
      <c r="BI173" s="1">
        <f ca="1">SUMIFS(RepP!173:173,RepP!$6:$6,BI$6)</f>
        <v>0</v>
      </c>
      <c r="BJ173" s="1">
        <f ca="1">SUMIFS(RepF!173:173,RepF!$6:$6,BJ$6)</f>
        <v>0</v>
      </c>
      <c r="BK173" s="60">
        <f t="shared" ca="1" si="178"/>
        <v>0</v>
      </c>
      <c r="BL173" s="1">
        <f ca="1">SUMIFS(RepP!173:173,RepP!$6:$6,BL$6)</f>
        <v>0</v>
      </c>
      <c r="BM173" s="1">
        <f ca="1">SUMIFS(RepF!173:173,RepF!$6:$6,BM$6)</f>
        <v>0</v>
      </c>
      <c r="BN173" s="60">
        <f t="shared" ca="1" si="179"/>
        <v>0</v>
      </c>
      <c r="BO173" s="1">
        <f ca="1">SUMIFS(RepP!173:173,RepP!$6:$6,BO$6)</f>
        <v>0</v>
      </c>
      <c r="BP173" s="1">
        <f ca="1">SUMIFS(RepF!173:173,RepF!$6:$6,BP$6)</f>
        <v>0</v>
      </c>
      <c r="BQ173" s="60">
        <f t="shared" ca="1" si="180"/>
        <v>0</v>
      </c>
      <c r="BR173" s="1">
        <f ca="1">SUMIFS(RepP!173:173,RepP!$6:$6,BR$6)</f>
        <v>0</v>
      </c>
      <c r="BS173" s="1">
        <f ca="1">SUMIFS(RepF!173:173,RepF!$6:$6,BS$6)</f>
        <v>0</v>
      </c>
      <c r="BT173" s="60">
        <f t="shared" ca="1" si="181"/>
        <v>0</v>
      </c>
      <c r="BU173" s="1">
        <f ca="1">SUMIFS(RepP!173:173,RepP!$6:$6,BU$6)</f>
        <v>0</v>
      </c>
      <c r="BV173" s="1">
        <f ca="1">SUMIFS(RepF!173:173,RepF!$6:$6,BV$6)</f>
        <v>0</v>
      </c>
      <c r="BW173" s="60">
        <f t="shared" ca="1" si="182"/>
        <v>0</v>
      </c>
      <c r="BX173" s="1">
        <f ca="1">SUMIFS(RepP!173:173,RepP!$6:$6,BX$6)</f>
        <v>0</v>
      </c>
      <c r="BY173" s="1">
        <f ca="1">SUMIFS(RepF!173:173,RepF!$6:$6,BY$6)</f>
        <v>0</v>
      </c>
      <c r="BZ173" s="60">
        <f t="shared" ca="1" si="183"/>
        <v>0</v>
      </c>
    </row>
    <row r="174" spans="2:78" x14ac:dyDescent="0.25">
      <c r="B174" s="1" t="str">
        <f>Items!L30</f>
        <v>CF(-)</v>
      </c>
      <c r="C174" s="1" t="str">
        <f>Items!M30</f>
        <v>N</v>
      </c>
      <c r="I174" s="22" t="str">
        <f>Items!J30</f>
        <v>Оплаты себестоимостных затрат</v>
      </c>
      <c r="J174" s="1" t="str">
        <f>Items!K30</f>
        <v>Резерв-2</v>
      </c>
      <c r="Q174" s="1">
        <f ca="1">SUMIFS(RepP!174:174,RepP!$6:$6,Q$6)</f>
        <v>0</v>
      </c>
      <c r="R174" s="1">
        <f ca="1">SUMIFS(RepF!174:174,RepF!$6:$6,R$6)</f>
        <v>0</v>
      </c>
      <c r="S174" s="69">
        <f t="shared" ca="1" si="164"/>
        <v>0</v>
      </c>
      <c r="V174" s="1">
        <f ca="1">SUMIFS(RepP!174:174,RepP!$6:$6,V$6)</f>
        <v>0</v>
      </c>
      <c r="W174" s="1">
        <f ca="1">SUMIFS(RepF!174:174,RepF!$6:$6,W$6)</f>
        <v>0</v>
      </c>
      <c r="X174" s="60">
        <f t="shared" ca="1" si="165"/>
        <v>0</v>
      </c>
      <c r="Y174" s="46">
        <f ca="1">SUMIFS(RepP!174:174,RepP!$6:$6,Y$6)</f>
        <v>0</v>
      </c>
      <c r="Z174" s="1">
        <f ca="1">SUMIFS(RepF!174:174,RepF!$6:$6,Z$6)</f>
        <v>0</v>
      </c>
      <c r="AA174" s="60">
        <f t="shared" ca="1" si="166"/>
        <v>0</v>
      </c>
      <c r="AB174" s="1">
        <f ca="1">SUMIFS(RepP!174:174,RepP!$6:$6,AB$6)</f>
        <v>0</v>
      </c>
      <c r="AC174" s="1">
        <f ca="1">SUMIFS(RepF!174:174,RepF!$6:$6,AC$6)</f>
        <v>0</v>
      </c>
      <c r="AD174" s="60">
        <f t="shared" ca="1" si="167"/>
        <v>0</v>
      </c>
      <c r="AE174" s="1">
        <f ca="1">SUMIFS(RepP!174:174,RepP!$6:$6,AE$6)</f>
        <v>0</v>
      </c>
      <c r="AF174" s="1">
        <f ca="1">SUMIFS(RepF!174:174,RepF!$6:$6,AF$6)</f>
        <v>0</v>
      </c>
      <c r="AG174" s="60">
        <f t="shared" ca="1" si="168"/>
        <v>0</v>
      </c>
      <c r="AH174" s="1">
        <f ca="1">SUMIFS(RepP!174:174,RepP!$6:$6,AH$6)</f>
        <v>0</v>
      </c>
      <c r="AI174" s="1">
        <f ca="1">SUMIFS(RepF!174:174,RepF!$6:$6,AI$6)</f>
        <v>0</v>
      </c>
      <c r="AJ174" s="60">
        <f t="shared" ca="1" si="169"/>
        <v>0</v>
      </c>
      <c r="AK174" s="1">
        <f ca="1">SUMIFS(RepP!174:174,RepP!$6:$6,AK$6)</f>
        <v>0</v>
      </c>
      <c r="AL174" s="1">
        <f ca="1">SUMIFS(RepF!174:174,RepF!$6:$6,AL$6)</f>
        <v>0</v>
      </c>
      <c r="AM174" s="60">
        <f t="shared" ca="1" si="170"/>
        <v>0</v>
      </c>
      <c r="AN174" s="1">
        <f ca="1">SUMIFS(RepP!174:174,RepP!$6:$6,AN$6)</f>
        <v>0</v>
      </c>
      <c r="AO174" s="1">
        <f ca="1">SUMIFS(RepF!174:174,RepF!$6:$6,AO$6)</f>
        <v>0</v>
      </c>
      <c r="AP174" s="60">
        <f t="shared" ca="1" si="171"/>
        <v>0</v>
      </c>
      <c r="AQ174" s="1">
        <f ca="1">SUMIFS(RepP!174:174,RepP!$6:$6,AQ$6)</f>
        <v>0</v>
      </c>
      <c r="AR174" s="1">
        <f ca="1">SUMIFS(RepF!174:174,RepF!$6:$6,AR$6)</f>
        <v>0</v>
      </c>
      <c r="AS174" s="60">
        <f t="shared" ca="1" si="172"/>
        <v>0</v>
      </c>
      <c r="AT174" s="1">
        <f ca="1">SUMIFS(RepP!174:174,RepP!$6:$6,AT$6)</f>
        <v>0</v>
      </c>
      <c r="AU174" s="1">
        <f ca="1">SUMIFS(RepF!174:174,RepF!$6:$6,AU$6)</f>
        <v>0</v>
      </c>
      <c r="AV174" s="60">
        <f t="shared" ca="1" si="173"/>
        <v>0</v>
      </c>
      <c r="AW174" s="1">
        <f ca="1">SUMIFS(RepP!174:174,RepP!$6:$6,AW$6)</f>
        <v>0</v>
      </c>
      <c r="AX174" s="1">
        <f ca="1">SUMIFS(RepF!174:174,RepF!$6:$6,AX$6)</f>
        <v>0</v>
      </c>
      <c r="AY174" s="60">
        <f t="shared" ca="1" si="174"/>
        <v>0</v>
      </c>
      <c r="AZ174" s="1">
        <f ca="1">SUMIFS(RepP!174:174,RepP!$6:$6,AZ$6)</f>
        <v>0</v>
      </c>
      <c r="BA174" s="1">
        <f ca="1">SUMIFS(RepF!174:174,RepF!$6:$6,BA$6)</f>
        <v>0</v>
      </c>
      <c r="BB174" s="60">
        <f t="shared" ca="1" si="175"/>
        <v>0</v>
      </c>
      <c r="BC174" s="1">
        <f ca="1">SUMIFS(RepP!174:174,RepP!$6:$6,BC$6)</f>
        <v>0</v>
      </c>
      <c r="BD174" s="1">
        <f ca="1">SUMIFS(RepF!174:174,RepF!$6:$6,BD$6)</f>
        <v>0</v>
      </c>
      <c r="BE174" s="60">
        <f t="shared" ca="1" si="176"/>
        <v>0</v>
      </c>
      <c r="BF174" s="1">
        <f ca="1">SUMIFS(RepP!174:174,RepP!$6:$6,BF$6)</f>
        <v>0</v>
      </c>
      <c r="BG174" s="1">
        <f ca="1">SUMIFS(RepF!174:174,RepF!$6:$6,BG$6)</f>
        <v>0</v>
      </c>
      <c r="BH174" s="60">
        <f t="shared" ca="1" si="177"/>
        <v>0</v>
      </c>
      <c r="BI174" s="1">
        <f ca="1">SUMIFS(RepP!174:174,RepP!$6:$6,BI$6)</f>
        <v>0</v>
      </c>
      <c r="BJ174" s="1">
        <f ca="1">SUMIFS(RepF!174:174,RepF!$6:$6,BJ$6)</f>
        <v>0</v>
      </c>
      <c r="BK174" s="60">
        <f t="shared" ca="1" si="178"/>
        <v>0</v>
      </c>
      <c r="BL174" s="1">
        <f ca="1">SUMIFS(RepP!174:174,RepP!$6:$6,BL$6)</f>
        <v>0</v>
      </c>
      <c r="BM174" s="1">
        <f ca="1">SUMIFS(RepF!174:174,RepF!$6:$6,BM$6)</f>
        <v>0</v>
      </c>
      <c r="BN174" s="60">
        <f t="shared" ca="1" si="179"/>
        <v>0</v>
      </c>
      <c r="BO174" s="1">
        <f ca="1">SUMIFS(RepP!174:174,RepP!$6:$6,BO$6)</f>
        <v>0</v>
      </c>
      <c r="BP174" s="1">
        <f ca="1">SUMIFS(RepF!174:174,RepF!$6:$6,BP$6)</f>
        <v>0</v>
      </c>
      <c r="BQ174" s="60">
        <f t="shared" ca="1" si="180"/>
        <v>0</v>
      </c>
      <c r="BR174" s="1">
        <f ca="1">SUMIFS(RepP!174:174,RepP!$6:$6,BR$6)</f>
        <v>0</v>
      </c>
      <c r="BS174" s="1">
        <f ca="1">SUMIFS(RepF!174:174,RepF!$6:$6,BS$6)</f>
        <v>0</v>
      </c>
      <c r="BT174" s="60">
        <f t="shared" ca="1" si="181"/>
        <v>0</v>
      </c>
      <c r="BU174" s="1">
        <f ca="1">SUMIFS(RepP!174:174,RepP!$6:$6,BU$6)</f>
        <v>0</v>
      </c>
      <c r="BV174" s="1">
        <f ca="1">SUMIFS(RepF!174:174,RepF!$6:$6,BV$6)</f>
        <v>0</v>
      </c>
      <c r="BW174" s="60">
        <f t="shared" ca="1" si="182"/>
        <v>0</v>
      </c>
      <c r="BX174" s="1">
        <f ca="1">SUMIFS(RepP!174:174,RepP!$6:$6,BX$6)</f>
        <v>0</v>
      </c>
      <c r="BY174" s="1">
        <f ca="1">SUMIFS(RepF!174:174,RepF!$6:$6,BY$6)</f>
        <v>0</v>
      </c>
      <c r="BZ174" s="60">
        <f t="shared" ca="1" si="183"/>
        <v>0</v>
      </c>
    </row>
    <row r="175" spans="2:78" x14ac:dyDescent="0.25">
      <c r="B175" s="1" t="str">
        <f>Items!L31</f>
        <v>CF(-)</v>
      </c>
      <c r="C175" s="1" t="str">
        <f>Items!M31</f>
        <v>N</v>
      </c>
      <c r="I175" s="22" t="str">
        <f>Items!J31</f>
        <v>Оплаты себестоимостных затрат</v>
      </c>
      <c r="J175" s="1" t="str">
        <f>Items!K31</f>
        <v>Резерв-3</v>
      </c>
      <c r="Q175" s="1">
        <f ca="1">SUMIFS(RepP!175:175,RepP!$6:$6,Q$6)</f>
        <v>0</v>
      </c>
      <c r="R175" s="1">
        <f ca="1">SUMIFS(RepF!175:175,RepF!$6:$6,R$6)</f>
        <v>0</v>
      </c>
      <c r="S175" s="69">
        <f t="shared" ca="1" si="164"/>
        <v>0</v>
      </c>
      <c r="V175" s="1">
        <f ca="1">SUMIFS(RepP!175:175,RepP!$6:$6,V$6)</f>
        <v>0</v>
      </c>
      <c r="W175" s="1">
        <f ca="1">SUMIFS(RepF!175:175,RepF!$6:$6,W$6)</f>
        <v>0</v>
      </c>
      <c r="X175" s="60">
        <f t="shared" ca="1" si="165"/>
        <v>0</v>
      </c>
      <c r="Y175" s="46">
        <f ca="1">SUMIFS(RepP!175:175,RepP!$6:$6,Y$6)</f>
        <v>0</v>
      </c>
      <c r="Z175" s="1">
        <f ca="1">SUMIFS(RepF!175:175,RepF!$6:$6,Z$6)</f>
        <v>0</v>
      </c>
      <c r="AA175" s="60">
        <f t="shared" ca="1" si="166"/>
        <v>0</v>
      </c>
      <c r="AB175" s="1">
        <f ca="1">SUMIFS(RepP!175:175,RepP!$6:$6,AB$6)</f>
        <v>0</v>
      </c>
      <c r="AC175" s="1">
        <f ca="1">SUMIFS(RepF!175:175,RepF!$6:$6,AC$6)</f>
        <v>0</v>
      </c>
      <c r="AD175" s="60">
        <f t="shared" ca="1" si="167"/>
        <v>0</v>
      </c>
      <c r="AE175" s="1">
        <f ca="1">SUMIFS(RepP!175:175,RepP!$6:$6,AE$6)</f>
        <v>0</v>
      </c>
      <c r="AF175" s="1">
        <f ca="1">SUMIFS(RepF!175:175,RepF!$6:$6,AF$6)</f>
        <v>0</v>
      </c>
      <c r="AG175" s="60">
        <f t="shared" ca="1" si="168"/>
        <v>0</v>
      </c>
      <c r="AH175" s="1">
        <f ca="1">SUMIFS(RepP!175:175,RepP!$6:$6,AH$6)</f>
        <v>0</v>
      </c>
      <c r="AI175" s="1">
        <f ca="1">SUMIFS(RepF!175:175,RepF!$6:$6,AI$6)</f>
        <v>0</v>
      </c>
      <c r="AJ175" s="60">
        <f t="shared" ca="1" si="169"/>
        <v>0</v>
      </c>
      <c r="AK175" s="1">
        <f ca="1">SUMIFS(RepP!175:175,RepP!$6:$6,AK$6)</f>
        <v>0</v>
      </c>
      <c r="AL175" s="1">
        <f ca="1">SUMIFS(RepF!175:175,RepF!$6:$6,AL$6)</f>
        <v>0</v>
      </c>
      <c r="AM175" s="60">
        <f t="shared" ca="1" si="170"/>
        <v>0</v>
      </c>
      <c r="AN175" s="1">
        <f ca="1">SUMIFS(RepP!175:175,RepP!$6:$6,AN$6)</f>
        <v>0</v>
      </c>
      <c r="AO175" s="1">
        <f ca="1">SUMIFS(RepF!175:175,RepF!$6:$6,AO$6)</f>
        <v>0</v>
      </c>
      <c r="AP175" s="60">
        <f t="shared" ca="1" si="171"/>
        <v>0</v>
      </c>
      <c r="AQ175" s="1">
        <f ca="1">SUMIFS(RepP!175:175,RepP!$6:$6,AQ$6)</f>
        <v>0</v>
      </c>
      <c r="AR175" s="1">
        <f ca="1">SUMIFS(RepF!175:175,RepF!$6:$6,AR$6)</f>
        <v>0</v>
      </c>
      <c r="AS175" s="60">
        <f t="shared" ca="1" si="172"/>
        <v>0</v>
      </c>
      <c r="AT175" s="1">
        <f ca="1">SUMIFS(RepP!175:175,RepP!$6:$6,AT$6)</f>
        <v>0</v>
      </c>
      <c r="AU175" s="1">
        <f ca="1">SUMIFS(RepF!175:175,RepF!$6:$6,AU$6)</f>
        <v>0</v>
      </c>
      <c r="AV175" s="60">
        <f t="shared" ca="1" si="173"/>
        <v>0</v>
      </c>
      <c r="AW175" s="1">
        <f ca="1">SUMIFS(RepP!175:175,RepP!$6:$6,AW$6)</f>
        <v>0</v>
      </c>
      <c r="AX175" s="1">
        <f ca="1">SUMIFS(RepF!175:175,RepF!$6:$6,AX$6)</f>
        <v>0</v>
      </c>
      <c r="AY175" s="60">
        <f t="shared" ca="1" si="174"/>
        <v>0</v>
      </c>
      <c r="AZ175" s="1">
        <f ca="1">SUMIFS(RepP!175:175,RepP!$6:$6,AZ$6)</f>
        <v>0</v>
      </c>
      <c r="BA175" s="1">
        <f ca="1">SUMIFS(RepF!175:175,RepF!$6:$6,BA$6)</f>
        <v>0</v>
      </c>
      <c r="BB175" s="60">
        <f t="shared" ca="1" si="175"/>
        <v>0</v>
      </c>
      <c r="BC175" s="1">
        <f ca="1">SUMIFS(RepP!175:175,RepP!$6:$6,BC$6)</f>
        <v>0</v>
      </c>
      <c r="BD175" s="1">
        <f ca="1">SUMIFS(RepF!175:175,RepF!$6:$6,BD$6)</f>
        <v>0</v>
      </c>
      <c r="BE175" s="60">
        <f t="shared" ca="1" si="176"/>
        <v>0</v>
      </c>
      <c r="BF175" s="1">
        <f ca="1">SUMIFS(RepP!175:175,RepP!$6:$6,BF$6)</f>
        <v>0</v>
      </c>
      <c r="BG175" s="1">
        <f ca="1">SUMIFS(RepF!175:175,RepF!$6:$6,BG$6)</f>
        <v>0</v>
      </c>
      <c r="BH175" s="60">
        <f t="shared" ca="1" si="177"/>
        <v>0</v>
      </c>
      <c r="BI175" s="1">
        <f ca="1">SUMIFS(RepP!175:175,RepP!$6:$6,BI$6)</f>
        <v>0</v>
      </c>
      <c r="BJ175" s="1">
        <f ca="1">SUMIFS(RepF!175:175,RepF!$6:$6,BJ$6)</f>
        <v>0</v>
      </c>
      <c r="BK175" s="60">
        <f t="shared" ca="1" si="178"/>
        <v>0</v>
      </c>
      <c r="BL175" s="1">
        <f ca="1">SUMIFS(RepP!175:175,RepP!$6:$6,BL$6)</f>
        <v>0</v>
      </c>
      <c r="BM175" s="1">
        <f ca="1">SUMIFS(RepF!175:175,RepF!$6:$6,BM$6)</f>
        <v>0</v>
      </c>
      <c r="BN175" s="60">
        <f t="shared" ca="1" si="179"/>
        <v>0</v>
      </c>
      <c r="BO175" s="1">
        <f ca="1">SUMIFS(RepP!175:175,RepP!$6:$6,BO$6)</f>
        <v>0</v>
      </c>
      <c r="BP175" s="1">
        <f ca="1">SUMIFS(RepF!175:175,RepF!$6:$6,BP$6)</f>
        <v>0</v>
      </c>
      <c r="BQ175" s="60">
        <f t="shared" ca="1" si="180"/>
        <v>0</v>
      </c>
      <c r="BR175" s="1">
        <f ca="1">SUMIFS(RepP!175:175,RepP!$6:$6,BR$6)</f>
        <v>0</v>
      </c>
      <c r="BS175" s="1">
        <f ca="1">SUMIFS(RepF!175:175,RepF!$6:$6,BS$6)</f>
        <v>0</v>
      </c>
      <c r="BT175" s="60">
        <f t="shared" ca="1" si="181"/>
        <v>0</v>
      </c>
      <c r="BU175" s="1">
        <f ca="1">SUMIFS(RepP!175:175,RepP!$6:$6,BU$6)</f>
        <v>0</v>
      </c>
      <c r="BV175" s="1">
        <f ca="1">SUMIFS(RepF!175:175,RepF!$6:$6,BV$6)</f>
        <v>0</v>
      </c>
      <c r="BW175" s="60">
        <f t="shared" ca="1" si="182"/>
        <v>0</v>
      </c>
      <c r="BX175" s="1">
        <f ca="1">SUMIFS(RepP!175:175,RepP!$6:$6,BX$6)</f>
        <v>0</v>
      </c>
      <c r="BY175" s="1">
        <f ca="1">SUMIFS(RepF!175:175,RepF!$6:$6,BY$6)</f>
        <v>0</v>
      </c>
      <c r="BZ175" s="60">
        <f t="shared" ca="1" si="183"/>
        <v>0</v>
      </c>
    </row>
    <row r="176" spans="2:78" x14ac:dyDescent="0.25">
      <c r="B176" s="1" t="str">
        <f>Items!L32</f>
        <v>CF(-)</v>
      </c>
      <c r="C176" s="1" t="str">
        <f>Items!M32</f>
        <v>N</v>
      </c>
      <c r="I176" s="22" t="str">
        <f>Items!J32</f>
        <v>Оплаты себестоимостных затрат</v>
      </c>
      <c r="J176" s="1" t="str">
        <f>Items!K32</f>
        <v>Резерв-4</v>
      </c>
      <c r="Q176" s="1">
        <f ca="1">SUMIFS(RepP!176:176,RepP!$6:$6,Q$6)</f>
        <v>0</v>
      </c>
      <c r="R176" s="1">
        <f ca="1">SUMIFS(RepF!176:176,RepF!$6:$6,R$6)</f>
        <v>0</v>
      </c>
      <c r="S176" s="69">
        <f t="shared" ca="1" si="164"/>
        <v>0</v>
      </c>
      <c r="V176" s="1">
        <f ca="1">SUMIFS(RepP!176:176,RepP!$6:$6,V$6)</f>
        <v>0</v>
      </c>
      <c r="W176" s="1">
        <f ca="1">SUMIFS(RepF!176:176,RepF!$6:$6,W$6)</f>
        <v>0</v>
      </c>
      <c r="X176" s="60">
        <f t="shared" ca="1" si="165"/>
        <v>0</v>
      </c>
      <c r="Y176" s="46">
        <f ca="1">SUMIFS(RepP!176:176,RepP!$6:$6,Y$6)</f>
        <v>0</v>
      </c>
      <c r="Z176" s="1">
        <f ca="1">SUMIFS(RepF!176:176,RepF!$6:$6,Z$6)</f>
        <v>0</v>
      </c>
      <c r="AA176" s="60">
        <f t="shared" ca="1" si="166"/>
        <v>0</v>
      </c>
      <c r="AB176" s="1">
        <f ca="1">SUMIFS(RepP!176:176,RepP!$6:$6,AB$6)</f>
        <v>0</v>
      </c>
      <c r="AC176" s="1">
        <f ca="1">SUMIFS(RepF!176:176,RepF!$6:$6,AC$6)</f>
        <v>0</v>
      </c>
      <c r="AD176" s="60">
        <f t="shared" ca="1" si="167"/>
        <v>0</v>
      </c>
      <c r="AE176" s="1">
        <f ca="1">SUMIFS(RepP!176:176,RepP!$6:$6,AE$6)</f>
        <v>0</v>
      </c>
      <c r="AF176" s="1">
        <f ca="1">SUMIFS(RepF!176:176,RepF!$6:$6,AF$6)</f>
        <v>0</v>
      </c>
      <c r="AG176" s="60">
        <f t="shared" ca="1" si="168"/>
        <v>0</v>
      </c>
      <c r="AH176" s="1">
        <f ca="1">SUMIFS(RepP!176:176,RepP!$6:$6,AH$6)</f>
        <v>0</v>
      </c>
      <c r="AI176" s="1">
        <f ca="1">SUMIFS(RepF!176:176,RepF!$6:$6,AI$6)</f>
        <v>0</v>
      </c>
      <c r="AJ176" s="60">
        <f t="shared" ca="1" si="169"/>
        <v>0</v>
      </c>
      <c r="AK176" s="1">
        <f ca="1">SUMIFS(RepP!176:176,RepP!$6:$6,AK$6)</f>
        <v>0</v>
      </c>
      <c r="AL176" s="1">
        <f ca="1">SUMIFS(RepF!176:176,RepF!$6:$6,AL$6)</f>
        <v>0</v>
      </c>
      <c r="AM176" s="60">
        <f t="shared" ca="1" si="170"/>
        <v>0</v>
      </c>
      <c r="AN176" s="1">
        <f ca="1">SUMIFS(RepP!176:176,RepP!$6:$6,AN$6)</f>
        <v>0</v>
      </c>
      <c r="AO176" s="1">
        <f ca="1">SUMIFS(RepF!176:176,RepF!$6:$6,AO$6)</f>
        <v>0</v>
      </c>
      <c r="AP176" s="60">
        <f t="shared" ca="1" si="171"/>
        <v>0</v>
      </c>
      <c r="AQ176" s="1">
        <f ca="1">SUMIFS(RepP!176:176,RepP!$6:$6,AQ$6)</f>
        <v>0</v>
      </c>
      <c r="AR176" s="1">
        <f ca="1">SUMIFS(RepF!176:176,RepF!$6:$6,AR$6)</f>
        <v>0</v>
      </c>
      <c r="AS176" s="60">
        <f t="shared" ca="1" si="172"/>
        <v>0</v>
      </c>
      <c r="AT176" s="1">
        <f ca="1">SUMIFS(RepP!176:176,RepP!$6:$6,AT$6)</f>
        <v>0</v>
      </c>
      <c r="AU176" s="1">
        <f ca="1">SUMIFS(RepF!176:176,RepF!$6:$6,AU$6)</f>
        <v>0</v>
      </c>
      <c r="AV176" s="60">
        <f t="shared" ca="1" si="173"/>
        <v>0</v>
      </c>
      <c r="AW176" s="1">
        <f ca="1">SUMIFS(RepP!176:176,RepP!$6:$6,AW$6)</f>
        <v>0</v>
      </c>
      <c r="AX176" s="1">
        <f ca="1">SUMIFS(RepF!176:176,RepF!$6:$6,AX$6)</f>
        <v>0</v>
      </c>
      <c r="AY176" s="60">
        <f t="shared" ca="1" si="174"/>
        <v>0</v>
      </c>
      <c r="AZ176" s="1">
        <f ca="1">SUMIFS(RepP!176:176,RepP!$6:$6,AZ$6)</f>
        <v>0</v>
      </c>
      <c r="BA176" s="1">
        <f ca="1">SUMIFS(RepF!176:176,RepF!$6:$6,BA$6)</f>
        <v>0</v>
      </c>
      <c r="BB176" s="60">
        <f t="shared" ca="1" si="175"/>
        <v>0</v>
      </c>
      <c r="BC176" s="1">
        <f ca="1">SUMIFS(RepP!176:176,RepP!$6:$6,BC$6)</f>
        <v>0</v>
      </c>
      <c r="BD176" s="1">
        <f ca="1">SUMIFS(RepF!176:176,RepF!$6:$6,BD$6)</f>
        <v>0</v>
      </c>
      <c r="BE176" s="60">
        <f t="shared" ca="1" si="176"/>
        <v>0</v>
      </c>
      <c r="BF176" s="1">
        <f ca="1">SUMIFS(RepP!176:176,RepP!$6:$6,BF$6)</f>
        <v>0</v>
      </c>
      <c r="BG176" s="1">
        <f ca="1">SUMIFS(RepF!176:176,RepF!$6:$6,BG$6)</f>
        <v>0</v>
      </c>
      <c r="BH176" s="60">
        <f t="shared" ca="1" si="177"/>
        <v>0</v>
      </c>
      <c r="BI176" s="1">
        <f ca="1">SUMIFS(RepP!176:176,RepP!$6:$6,BI$6)</f>
        <v>0</v>
      </c>
      <c r="BJ176" s="1">
        <f ca="1">SUMIFS(RepF!176:176,RepF!$6:$6,BJ$6)</f>
        <v>0</v>
      </c>
      <c r="BK176" s="60">
        <f t="shared" ca="1" si="178"/>
        <v>0</v>
      </c>
      <c r="BL176" s="1">
        <f ca="1">SUMIFS(RepP!176:176,RepP!$6:$6,BL$6)</f>
        <v>0</v>
      </c>
      <c r="BM176" s="1">
        <f ca="1">SUMIFS(RepF!176:176,RepF!$6:$6,BM$6)</f>
        <v>0</v>
      </c>
      <c r="BN176" s="60">
        <f t="shared" ca="1" si="179"/>
        <v>0</v>
      </c>
      <c r="BO176" s="1">
        <f ca="1">SUMIFS(RepP!176:176,RepP!$6:$6,BO$6)</f>
        <v>0</v>
      </c>
      <c r="BP176" s="1">
        <f ca="1">SUMIFS(RepF!176:176,RepF!$6:$6,BP$6)</f>
        <v>0</v>
      </c>
      <c r="BQ176" s="60">
        <f t="shared" ca="1" si="180"/>
        <v>0</v>
      </c>
      <c r="BR176" s="1">
        <f ca="1">SUMIFS(RepP!176:176,RepP!$6:$6,BR$6)</f>
        <v>0</v>
      </c>
      <c r="BS176" s="1">
        <f ca="1">SUMIFS(RepF!176:176,RepF!$6:$6,BS$6)</f>
        <v>0</v>
      </c>
      <c r="BT176" s="60">
        <f t="shared" ca="1" si="181"/>
        <v>0</v>
      </c>
      <c r="BU176" s="1">
        <f ca="1">SUMIFS(RepP!176:176,RepP!$6:$6,BU$6)</f>
        <v>0</v>
      </c>
      <c r="BV176" s="1">
        <f ca="1">SUMIFS(RepF!176:176,RepF!$6:$6,BV$6)</f>
        <v>0</v>
      </c>
      <c r="BW176" s="60">
        <f t="shared" ca="1" si="182"/>
        <v>0</v>
      </c>
      <c r="BX176" s="1">
        <f ca="1">SUMIFS(RepP!176:176,RepP!$6:$6,BX$6)</f>
        <v>0</v>
      </c>
      <c r="BY176" s="1">
        <f ca="1">SUMIFS(RepF!176:176,RepF!$6:$6,BY$6)</f>
        <v>0</v>
      </c>
      <c r="BZ176" s="60">
        <f t="shared" ca="1" si="183"/>
        <v>0</v>
      </c>
    </row>
    <row r="177" spans="2:78" x14ac:dyDescent="0.25">
      <c r="B177" s="1" t="str">
        <f>Items!L33</f>
        <v>CF(-)</v>
      </c>
      <c r="C177" s="1" t="str">
        <f>Items!M33</f>
        <v>N</v>
      </c>
      <c r="I177" s="22" t="str">
        <f>Items!J33</f>
        <v>Оплаты себестоимостных затрат</v>
      </c>
      <c r="J177" s="1" t="str">
        <f>Items!K33</f>
        <v>Резерв-5</v>
      </c>
      <c r="Q177" s="1">
        <f ca="1">SUMIFS(RepP!177:177,RepP!$6:$6,Q$6)</f>
        <v>0</v>
      </c>
      <c r="R177" s="1">
        <f ca="1">SUMIFS(RepF!177:177,RepF!$6:$6,R$6)</f>
        <v>0</v>
      </c>
      <c r="S177" s="69">
        <f t="shared" ca="1" si="164"/>
        <v>0</v>
      </c>
      <c r="V177" s="1">
        <f ca="1">SUMIFS(RepP!177:177,RepP!$6:$6,V$6)</f>
        <v>0</v>
      </c>
      <c r="W177" s="1">
        <f ca="1">SUMIFS(RepF!177:177,RepF!$6:$6,W$6)</f>
        <v>0</v>
      </c>
      <c r="X177" s="60">
        <f t="shared" ca="1" si="165"/>
        <v>0</v>
      </c>
      <c r="Y177" s="46">
        <f ca="1">SUMIFS(RepP!177:177,RepP!$6:$6,Y$6)</f>
        <v>0</v>
      </c>
      <c r="Z177" s="1">
        <f ca="1">SUMIFS(RepF!177:177,RepF!$6:$6,Z$6)</f>
        <v>0</v>
      </c>
      <c r="AA177" s="60">
        <f t="shared" ca="1" si="166"/>
        <v>0</v>
      </c>
      <c r="AB177" s="1">
        <f ca="1">SUMIFS(RepP!177:177,RepP!$6:$6,AB$6)</f>
        <v>0</v>
      </c>
      <c r="AC177" s="1">
        <f ca="1">SUMIFS(RepF!177:177,RepF!$6:$6,AC$6)</f>
        <v>0</v>
      </c>
      <c r="AD177" s="60">
        <f t="shared" ca="1" si="167"/>
        <v>0</v>
      </c>
      <c r="AE177" s="1">
        <f ca="1">SUMIFS(RepP!177:177,RepP!$6:$6,AE$6)</f>
        <v>0</v>
      </c>
      <c r="AF177" s="1">
        <f ca="1">SUMIFS(RepF!177:177,RepF!$6:$6,AF$6)</f>
        <v>0</v>
      </c>
      <c r="AG177" s="60">
        <f t="shared" ca="1" si="168"/>
        <v>0</v>
      </c>
      <c r="AH177" s="1">
        <f ca="1">SUMIFS(RepP!177:177,RepP!$6:$6,AH$6)</f>
        <v>0</v>
      </c>
      <c r="AI177" s="1">
        <f ca="1">SUMIFS(RepF!177:177,RepF!$6:$6,AI$6)</f>
        <v>0</v>
      </c>
      <c r="AJ177" s="60">
        <f t="shared" ca="1" si="169"/>
        <v>0</v>
      </c>
      <c r="AK177" s="1">
        <f ca="1">SUMIFS(RepP!177:177,RepP!$6:$6,AK$6)</f>
        <v>0</v>
      </c>
      <c r="AL177" s="1">
        <f ca="1">SUMIFS(RepF!177:177,RepF!$6:$6,AL$6)</f>
        <v>0</v>
      </c>
      <c r="AM177" s="60">
        <f t="shared" ca="1" si="170"/>
        <v>0</v>
      </c>
      <c r="AN177" s="1">
        <f ca="1">SUMIFS(RepP!177:177,RepP!$6:$6,AN$6)</f>
        <v>0</v>
      </c>
      <c r="AO177" s="1">
        <f ca="1">SUMIFS(RepF!177:177,RepF!$6:$6,AO$6)</f>
        <v>0</v>
      </c>
      <c r="AP177" s="60">
        <f t="shared" ca="1" si="171"/>
        <v>0</v>
      </c>
      <c r="AQ177" s="1">
        <f ca="1">SUMIFS(RepP!177:177,RepP!$6:$6,AQ$6)</f>
        <v>0</v>
      </c>
      <c r="AR177" s="1">
        <f ca="1">SUMIFS(RepF!177:177,RepF!$6:$6,AR$6)</f>
        <v>0</v>
      </c>
      <c r="AS177" s="60">
        <f t="shared" ca="1" si="172"/>
        <v>0</v>
      </c>
      <c r="AT177" s="1">
        <f ca="1">SUMIFS(RepP!177:177,RepP!$6:$6,AT$6)</f>
        <v>0</v>
      </c>
      <c r="AU177" s="1">
        <f ca="1">SUMIFS(RepF!177:177,RepF!$6:$6,AU$6)</f>
        <v>0</v>
      </c>
      <c r="AV177" s="60">
        <f t="shared" ca="1" si="173"/>
        <v>0</v>
      </c>
      <c r="AW177" s="1">
        <f ca="1">SUMIFS(RepP!177:177,RepP!$6:$6,AW$6)</f>
        <v>0</v>
      </c>
      <c r="AX177" s="1">
        <f ca="1">SUMIFS(RepF!177:177,RepF!$6:$6,AX$6)</f>
        <v>0</v>
      </c>
      <c r="AY177" s="60">
        <f t="shared" ca="1" si="174"/>
        <v>0</v>
      </c>
      <c r="AZ177" s="1">
        <f ca="1">SUMIFS(RepP!177:177,RepP!$6:$6,AZ$6)</f>
        <v>0</v>
      </c>
      <c r="BA177" s="1">
        <f ca="1">SUMIFS(RepF!177:177,RepF!$6:$6,BA$6)</f>
        <v>0</v>
      </c>
      <c r="BB177" s="60">
        <f t="shared" ca="1" si="175"/>
        <v>0</v>
      </c>
      <c r="BC177" s="1">
        <f ca="1">SUMIFS(RepP!177:177,RepP!$6:$6,BC$6)</f>
        <v>0</v>
      </c>
      <c r="BD177" s="1">
        <f ca="1">SUMIFS(RepF!177:177,RepF!$6:$6,BD$6)</f>
        <v>0</v>
      </c>
      <c r="BE177" s="60">
        <f t="shared" ca="1" si="176"/>
        <v>0</v>
      </c>
      <c r="BF177" s="1">
        <f ca="1">SUMIFS(RepP!177:177,RepP!$6:$6,BF$6)</f>
        <v>0</v>
      </c>
      <c r="BG177" s="1">
        <f ca="1">SUMIFS(RepF!177:177,RepF!$6:$6,BG$6)</f>
        <v>0</v>
      </c>
      <c r="BH177" s="60">
        <f t="shared" ca="1" si="177"/>
        <v>0</v>
      </c>
      <c r="BI177" s="1">
        <f ca="1">SUMIFS(RepP!177:177,RepP!$6:$6,BI$6)</f>
        <v>0</v>
      </c>
      <c r="BJ177" s="1">
        <f ca="1">SUMIFS(RepF!177:177,RepF!$6:$6,BJ$6)</f>
        <v>0</v>
      </c>
      <c r="BK177" s="60">
        <f t="shared" ca="1" si="178"/>
        <v>0</v>
      </c>
      <c r="BL177" s="1">
        <f ca="1">SUMIFS(RepP!177:177,RepP!$6:$6,BL$6)</f>
        <v>0</v>
      </c>
      <c r="BM177" s="1">
        <f ca="1">SUMIFS(RepF!177:177,RepF!$6:$6,BM$6)</f>
        <v>0</v>
      </c>
      <c r="BN177" s="60">
        <f t="shared" ca="1" si="179"/>
        <v>0</v>
      </c>
      <c r="BO177" s="1">
        <f ca="1">SUMIFS(RepP!177:177,RepP!$6:$6,BO$6)</f>
        <v>0</v>
      </c>
      <c r="BP177" s="1">
        <f ca="1">SUMIFS(RepF!177:177,RepF!$6:$6,BP$6)</f>
        <v>0</v>
      </c>
      <c r="BQ177" s="60">
        <f t="shared" ca="1" si="180"/>
        <v>0</v>
      </c>
      <c r="BR177" s="1">
        <f ca="1">SUMIFS(RepP!177:177,RepP!$6:$6,BR$6)</f>
        <v>0</v>
      </c>
      <c r="BS177" s="1">
        <f ca="1">SUMIFS(RepF!177:177,RepF!$6:$6,BS$6)</f>
        <v>0</v>
      </c>
      <c r="BT177" s="60">
        <f t="shared" ca="1" si="181"/>
        <v>0</v>
      </c>
      <c r="BU177" s="1">
        <f ca="1">SUMIFS(RepP!177:177,RepP!$6:$6,BU$6)</f>
        <v>0</v>
      </c>
      <c r="BV177" s="1">
        <f ca="1">SUMIFS(RepF!177:177,RepF!$6:$6,BV$6)</f>
        <v>0</v>
      </c>
      <c r="BW177" s="60">
        <f t="shared" ca="1" si="182"/>
        <v>0</v>
      </c>
      <c r="BX177" s="1">
        <f ca="1">SUMIFS(RepP!177:177,RepP!$6:$6,BX$6)</f>
        <v>0</v>
      </c>
      <c r="BY177" s="1">
        <f ca="1">SUMIFS(RepF!177:177,RepF!$6:$6,BY$6)</f>
        <v>0</v>
      </c>
      <c r="BZ177" s="60">
        <f t="shared" ca="1" si="183"/>
        <v>0</v>
      </c>
    </row>
    <row r="178" spans="2:78" x14ac:dyDescent="0.25">
      <c r="B178" s="1" t="str">
        <f>Items!L34</f>
        <v>CF(-)</v>
      </c>
      <c r="C178" s="1" t="str">
        <f>Items!M34</f>
        <v>N</v>
      </c>
      <c r="I178" s="22" t="str">
        <f>Items!J34</f>
        <v>Оплаты себестоимостных затрат</v>
      </c>
      <c r="J178" s="1" t="str">
        <f>Items!K34</f>
        <v>Резерв-6</v>
      </c>
      <c r="Q178" s="1">
        <f ca="1">SUMIFS(RepP!178:178,RepP!$6:$6,Q$6)</f>
        <v>0</v>
      </c>
      <c r="R178" s="1">
        <f ca="1">SUMIFS(RepF!178:178,RepF!$6:$6,R$6)</f>
        <v>0</v>
      </c>
      <c r="S178" s="69">
        <f t="shared" ca="1" si="164"/>
        <v>0</v>
      </c>
      <c r="V178" s="1">
        <f ca="1">SUMIFS(RepP!178:178,RepP!$6:$6,V$6)</f>
        <v>0</v>
      </c>
      <c r="W178" s="1">
        <f ca="1">SUMIFS(RepF!178:178,RepF!$6:$6,W$6)</f>
        <v>0</v>
      </c>
      <c r="X178" s="60">
        <f t="shared" ca="1" si="165"/>
        <v>0</v>
      </c>
      <c r="Y178" s="46">
        <f ca="1">SUMIFS(RepP!178:178,RepP!$6:$6,Y$6)</f>
        <v>0</v>
      </c>
      <c r="Z178" s="1">
        <f ca="1">SUMIFS(RepF!178:178,RepF!$6:$6,Z$6)</f>
        <v>0</v>
      </c>
      <c r="AA178" s="60">
        <f t="shared" ca="1" si="166"/>
        <v>0</v>
      </c>
      <c r="AB178" s="1">
        <f ca="1">SUMIFS(RepP!178:178,RepP!$6:$6,AB$6)</f>
        <v>0</v>
      </c>
      <c r="AC178" s="1">
        <f ca="1">SUMIFS(RepF!178:178,RepF!$6:$6,AC$6)</f>
        <v>0</v>
      </c>
      <c r="AD178" s="60">
        <f t="shared" ca="1" si="167"/>
        <v>0</v>
      </c>
      <c r="AE178" s="1">
        <f ca="1">SUMIFS(RepP!178:178,RepP!$6:$6,AE$6)</f>
        <v>0</v>
      </c>
      <c r="AF178" s="1">
        <f ca="1">SUMIFS(RepF!178:178,RepF!$6:$6,AF$6)</f>
        <v>0</v>
      </c>
      <c r="AG178" s="60">
        <f t="shared" ca="1" si="168"/>
        <v>0</v>
      </c>
      <c r="AH178" s="1">
        <f ca="1">SUMIFS(RepP!178:178,RepP!$6:$6,AH$6)</f>
        <v>0</v>
      </c>
      <c r="AI178" s="1">
        <f ca="1">SUMIFS(RepF!178:178,RepF!$6:$6,AI$6)</f>
        <v>0</v>
      </c>
      <c r="AJ178" s="60">
        <f t="shared" ca="1" si="169"/>
        <v>0</v>
      </c>
      <c r="AK178" s="1">
        <f ca="1">SUMIFS(RepP!178:178,RepP!$6:$6,AK$6)</f>
        <v>0</v>
      </c>
      <c r="AL178" s="1">
        <f ca="1">SUMIFS(RepF!178:178,RepF!$6:$6,AL$6)</f>
        <v>0</v>
      </c>
      <c r="AM178" s="60">
        <f t="shared" ca="1" si="170"/>
        <v>0</v>
      </c>
      <c r="AN178" s="1">
        <f ca="1">SUMIFS(RepP!178:178,RepP!$6:$6,AN$6)</f>
        <v>0</v>
      </c>
      <c r="AO178" s="1">
        <f ca="1">SUMIFS(RepF!178:178,RepF!$6:$6,AO$6)</f>
        <v>0</v>
      </c>
      <c r="AP178" s="60">
        <f t="shared" ca="1" si="171"/>
        <v>0</v>
      </c>
      <c r="AQ178" s="1">
        <f ca="1">SUMIFS(RepP!178:178,RepP!$6:$6,AQ$6)</f>
        <v>0</v>
      </c>
      <c r="AR178" s="1">
        <f ca="1">SUMIFS(RepF!178:178,RepF!$6:$6,AR$6)</f>
        <v>0</v>
      </c>
      <c r="AS178" s="60">
        <f t="shared" ca="1" si="172"/>
        <v>0</v>
      </c>
      <c r="AT178" s="1">
        <f ca="1">SUMIFS(RepP!178:178,RepP!$6:$6,AT$6)</f>
        <v>0</v>
      </c>
      <c r="AU178" s="1">
        <f ca="1">SUMIFS(RepF!178:178,RepF!$6:$6,AU$6)</f>
        <v>0</v>
      </c>
      <c r="AV178" s="60">
        <f t="shared" ca="1" si="173"/>
        <v>0</v>
      </c>
      <c r="AW178" s="1">
        <f ca="1">SUMIFS(RepP!178:178,RepP!$6:$6,AW$6)</f>
        <v>0</v>
      </c>
      <c r="AX178" s="1">
        <f ca="1">SUMIFS(RepF!178:178,RepF!$6:$6,AX$6)</f>
        <v>0</v>
      </c>
      <c r="AY178" s="60">
        <f t="shared" ca="1" si="174"/>
        <v>0</v>
      </c>
      <c r="AZ178" s="1">
        <f ca="1">SUMIFS(RepP!178:178,RepP!$6:$6,AZ$6)</f>
        <v>0</v>
      </c>
      <c r="BA178" s="1">
        <f ca="1">SUMIFS(RepF!178:178,RepF!$6:$6,BA$6)</f>
        <v>0</v>
      </c>
      <c r="BB178" s="60">
        <f t="shared" ca="1" si="175"/>
        <v>0</v>
      </c>
      <c r="BC178" s="1">
        <f ca="1">SUMIFS(RepP!178:178,RepP!$6:$6,BC$6)</f>
        <v>0</v>
      </c>
      <c r="BD178" s="1">
        <f ca="1">SUMIFS(RepF!178:178,RepF!$6:$6,BD$6)</f>
        <v>0</v>
      </c>
      <c r="BE178" s="60">
        <f t="shared" ca="1" si="176"/>
        <v>0</v>
      </c>
      <c r="BF178" s="1">
        <f ca="1">SUMIFS(RepP!178:178,RepP!$6:$6,BF$6)</f>
        <v>0</v>
      </c>
      <c r="BG178" s="1">
        <f ca="1">SUMIFS(RepF!178:178,RepF!$6:$6,BG$6)</f>
        <v>0</v>
      </c>
      <c r="BH178" s="60">
        <f t="shared" ca="1" si="177"/>
        <v>0</v>
      </c>
      <c r="BI178" s="1">
        <f ca="1">SUMIFS(RepP!178:178,RepP!$6:$6,BI$6)</f>
        <v>0</v>
      </c>
      <c r="BJ178" s="1">
        <f ca="1">SUMIFS(RepF!178:178,RepF!$6:$6,BJ$6)</f>
        <v>0</v>
      </c>
      <c r="BK178" s="60">
        <f t="shared" ca="1" si="178"/>
        <v>0</v>
      </c>
      <c r="BL178" s="1">
        <f ca="1">SUMIFS(RepP!178:178,RepP!$6:$6,BL$6)</f>
        <v>0</v>
      </c>
      <c r="BM178" s="1">
        <f ca="1">SUMIFS(RepF!178:178,RepF!$6:$6,BM$6)</f>
        <v>0</v>
      </c>
      <c r="BN178" s="60">
        <f t="shared" ca="1" si="179"/>
        <v>0</v>
      </c>
      <c r="BO178" s="1">
        <f ca="1">SUMIFS(RepP!178:178,RepP!$6:$6,BO$6)</f>
        <v>0</v>
      </c>
      <c r="BP178" s="1">
        <f ca="1">SUMIFS(RepF!178:178,RepF!$6:$6,BP$6)</f>
        <v>0</v>
      </c>
      <c r="BQ178" s="60">
        <f t="shared" ca="1" si="180"/>
        <v>0</v>
      </c>
      <c r="BR178" s="1">
        <f ca="1">SUMIFS(RepP!178:178,RepP!$6:$6,BR$6)</f>
        <v>0</v>
      </c>
      <c r="BS178" s="1">
        <f ca="1">SUMIFS(RepF!178:178,RepF!$6:$6,BS$6)</f>
        <v>0</v>
      </c>
      <c r="BT178" s="60">
        <f t="shared" ca="1" si="181"/>
        <v>0</v>
      </c>
      <c r="BU178" s="1">
        <f ca="1">SUMIFS(RepP!178:178,RepP!$6:$6,BU$6)</f>
        <v>0</v>
      </c>
      <c r="BV178" s="1">
        <f ca="1">SUMIFS(RepF!178:178,RepF!$6:$6,BV$6)</f>
        <v>0</v>
      </c>
      <c r="BW178" s="60">
        <f t="shared" ca="1" si="182"/>
        <v>0</v>
      </c>
      <c r="BX178" s="1">
        <f ca="1">SUMIFS(RepP!178:178,RepP!$6:$6,BX$6)</f>
        <v>0</v>
      </c>
      <c r="BY178" s="1">
        <f ca="1">SUMIFS(RepF!178:178,RepF!$6:$6,BY$6)</f>
        <v>0</v>
      </c>
      <c r="BZ178" s="60">
        <f t="shared" ca="1" si="183"/>
        <v>0</v>
      </c>
    </row>
    <row r="179" spans="2:78" x14ac:dyDescent="0.25">
      <c r="B179" s="1" t="str">
        <f>Items!L35</f>
        <v>CF(-)</v>
      </c>
      <c r="C179" s="1" t="str">
        <f>Items!M35</f>
        <v>N</v>
      </c>
      <c r="I179" s="22" t="str">
        <f>Items!J35</f>
        <v>Оплаты себестоимостных затрат</v>
      </c>
      <c r="J179" s="1" t="str">
        <f>Items!K35</f>
        <v>Резерв-7</v>
      </c>
      <c r="Q179" s="1">
        <f ca="1">SUMIFS(RepP!179:179,RepP!$6:$6,Q$6)</f>
        <v>0</v>
      </c>
      <c r="R179" s="1">
        <f ca="1">SUMIFS(RepF!179:179,RepF!$6:$6,R$6)</f>
        <v>0</v>
      </c>
      <c r="S179" s="69">
        <f t="shared" ca="1" si="164"/>
        <v>0</v>
      </c>
      <c r="V179" s="1">
        <f ca="1">SUMIFS(RepP!179:179,RepP!$6:$6,V$6)</f>
        <v>0</v>
      </c>
      <c r="W179" s="1">
        <f ca="1">SUMIFS(RepF!179:179,RepF!$6:$6,W$6)</f>
        <v>0</v>
      </c>
      <c r="X179" s="60">
        <f t="shared" ca="1" si="165"/>
        <v>0</v>
      </c>
      <c r="Y179" s="46">
        <f ca="1">SUMIFS(RepP!179:179,RepP!$6:$6,Y$6)</f>
        <v>0</v>
      </c>
      <c r="Z179" s="1">
        <f ca="1">SUMIFS(RepF!179:179,RepF!$6:$6,Z$6)</f>
        <v>0</v>
      </c>
      <c r="AA179" s="60">
        <f t="shared" ca="1" si="166"/>
        <v>0</v>
      </c>
      <c r="AB179" s="1">
        <f ca="1">SUMIFS(RepP!179:179,RepP!$6:$6,AB$6)</f>
        <v>0</v>
      </c>
      <c r="AC179" s="1">
        <f ca="1">SUMIFS(RepF!179:179,RepF!$6:$6,AC$6)</f>
        <v>0</v>
      </c>
      <c r="AD179" s="60">
        <f t="shared" ca="1" si="167"/>
        <v>0</v>
      </c>
      <c r="AE179" s="1">
        <f ca="1">SUMIFS(RepP!179:179,RepP!$6:$6,AE$6)</f>
        <v>0</v>
      </c>
      <c r="AF179" s="1">
        <f ca="1">SUMIFS(RepF!179:179,RepF!$6:$6,AF$6)</f>
        <v>0</v>
      </c>
      <c r="AG179" s="60">
        <f t="shared" ca="1" si="168"/>
        <v>0</v>
      </c>
      <c r="AH179" s="1">
        <f ca="1">SUMIFS(RepP!179:179,RepP!$6:$6,AH$6)</f>
        <v>0</v>
      </c>
      <c r="AI179" s="1">
        <f ca="1">SUMIFS(RepF!179:179,RepF!$6:$6,AI$6)</f>
        <v>0</v>
      </c>
      <c r="AJ179" s="60">
        <f t="shared" ca="1" si="169"/>
        <v>0</v>
      </c>
      <c r="AK179" s="1">
        <f ca="1">SUMIFS(RepP!179:179,RepP!$6:$6,AK$6)</f>
        <v>0</v>
      </c>
      <c r="AL179" s="1">
        <f ca="1">SUMIFS(RepF!179:179,RepF!$6:$6,AL$6)</f>
        <v>0</v>
      </c>
      <c r="AM179" s="60">
        <f t="shared" ca="1" si="170"/>
        <v>0</v>
      </c>
      <c r="AN179" s="1">
        <f ca="1">SUMIFS(RepP!179:179,RepP!$6:$6,AN$6)</f>
        <v>0</v>
      </c>
      <c r="AO179" s="1">
        <f ca="1">SUMIFS(RepF!179:179,RepF!$6:$6,AO$6)</f>
        <v>0</v>
      </c>
      <c r="AP179" s="60">
        <f t="shared" ca="1" si="171"/>
        <v>0</v>
      </c>
      <c r="AQ179" s="1">
        <f ca="1">SUMIFS(RepP!179:179,RepP!$6:$6,AQ$6)</f>
        <v>0</v>
      </c>
      <c r="AR179" s="1">
        <f ca="1">SUMIFS(RepF!179:179,RepF!$6:$6,AR$6)</f>
        <v>0</v>
      </c>
      <c r="AS179" s="60">
        <f t="shared" ca="1" si="172"/>
        <v>0</v>
      </c>
      <c r="AT179" s="1">
        <f ca="1">SUMIFS(RepP!179:179,RepP!$6:$6,AT$6)</f>
        <v>0</v>
      </c>
      <c r="AU179" s="1">
        <f ca="1">SUMIFS(RepF!179:179,RepF!$6:$6,AU$6)</f>
        <v>0</v>
      </c>
      <c r="AV179" s="60">
        <f t="shared" ca="1" si="173"/>
        <v>0</v>
      </c>
      <c r="AW179" s="1">
        <f ca="1">SUMIFS(RepP!179:179,RepP!$6:$6,AW$6)</f>
        <v>0</v>
      </c>
      <c r="AX179" s="1">
        <f ca="1">SUMIFS(RepF!179:179,RepF!$6:$6,AX$6)</f>
        <v>0</v>
      </c>
      <c r="AY179" s="60">
        <f t="shared" ca="1" si="174"/>
        <v>0</v>
      </c>
      <c r="AZ179" s="1">
        <f ca="1">SUMIFS(RepP!179:179,RepP!$6:$6,AZ$6)</f>
        <v>0</v>
      </c>
      <c r="BA179" s="1">
        <f ca="1">SUMIFS(RepF!179:179,RepF!$6:$6,BA$6)</f>
        <v>0</v>
      </c>
      <c r="BB179" s="60">
        <f t="shared" ca="1" si="175"/>
        <v>0</v>
      </c>
      <c r="BC179" s="1">
        <f ca="1">SUMIFS(RepP!179:179,RepP!$6:$6,BC$6)</f>
        <v>0</v>
      </c>
      <c r="BD179" s="1">
        <f ca="1">SUMIFS(RepF!179:179,RepF!$6:$6,BD$6)</f>
        <v>0</v>
      </c>
      <c r="BE179" s="60">
        <f t="shared" ca="1" si="176"/>
        <v>0</v>
      </c>
      <c r="BF179" s="1">
        <f ca="1">SUMIFS(RepP!179:179,RepP!$6:$6,BF$6)</f>
        <v>0</v>
      </c>
      <c r="BG179" s="1">
        <f ca="1">SUMIFS(RepF!179:179,RepF!$6:$6,BG$6)</f>
        <v>0</v>
      </c>
      <c r="BH179" s="60">
        <f t="shared" ca="1" si="177"/>
        <v>0</v>
      </c>
      <c r="BI179" s="1">
        <f ca="1">SUMIFS(RepP!179:179,RepP!$6:$6,BI$6)</f>
        <v>0</v>
      </c>
      <c r="BJ179" s="1">
        <f ca="1">SUMIFS(RepF!179:179,RepF!$6:$6,BJ$6)</f>
        <v>0</v>
      </c>
      <c r="BK179" s="60">
        <f t="shared" ca="1" si="178"/>
        <v>0</v>
      </c>
      <c r="BL179" s="1">
        <f ca="1">SUMIFS(RepP!179:179,RepP!$6:$6,BL$6)</f>
        <v>0</v>
      </c>
      <c r="BM179" s="1">
        <f ca="1">SUMIFS(RepF!179:179,RepF!$6:$6,BM$6)</f>
        <v>0</v>
      </c>
      <c r="BN179" s="60">
        <f t="shared" ca="1" si="179"/>
        <v>0</v>
      </c>
      <c r="BO179" s="1">
        <f ca="1">SUMIFS(RepP!179:179,RepP!$6:$6,BO$6)</f>
        <v>0</v>
      </c>
      <c r="BP179" s="1">
        <f ca="1">SUMIFS(RepF!179:179,RepF!$6:$6,BP$6)</f>
        <v>0</v>
      </c>
      <c r="BQ179" s="60">
        <f t="shared" ca="1" si="180"/>
        <v>0</v>
      </c>
      <c r="BR179" s="1">
        <f ca="1">SUMIFS(RepP!179:179,RepP!$6:$6,BR$6)</f>
        <v>0</v>
      </c>
      <c r="BS179" s="1">
        <f ca="1">SUMIFS(RepF!179:179,RepF!$6:$6,BS$6)</f>
        <v>0</v>
      </c>
      <c r="BT179" s="60">
        <f t="shared" ca="1" si="181"/>
        <v>0</v>
      </c>
      <c r="BU179" s="1">
        <f ca="1">SUMIFS(RepP!179:179,RepP!$6:$6,BU$6)</f>
        <v>0</v>
      </c>
      <c r="BV179" s="1">
        <f ca="1">SUMIFS(RepF!179:179,RepF!$6:$6,BV$6)</f>
        <v>0</v>
      </c>
      <c r="BW179" s="60">
        <f t="shared" ca="1" si="182"/>
        <v>0</v>
      </c>
      <c r="BX179" s="1">
        <f ca="1">SUMIFS(RepP!179:179,RepP!$6:$6,BX$6)</f>
        <v>0</v>
      </c>
      <c r="BY179" s="1">
        <f ca="1">SUMIFS(RepF!179:179,RepF!$6:$6,BY$6)</f>
        <v>0</v>
      </c>
      <c r="BZ179" s="60">
        <f t="shared" ca="1" si="183"/>
        <v>0</v>
      </c>
    </row>
    <row r="180" spans="2:78" x14ac:dyDescent="0.25">
      <c r="B180" s="1" t="str">
        <f>Items!L36</f>
        <v>CF(-)</v>
      </c>
      <c r="C180" s="1" t="str">
        <f>Items!M36</f>
        <v>N</v>
      </c>
      <c r="I180" s="22" t="str">
        <f>Items!J36</f>
        <v>Оплаты себестоимостных затрат</v>
      </c>
      <c r="J180" s="1" t="str">
        <f>Items!K36</f>
        <v>Резерв-8</v>
      </c>
      <c r="Q180" s="1">
        <f ca="1">SUMIFS(RepP!180:180,RepP!$6:$6,Q$6)</f>
        <v>0</v>
      </c>
      <c r="R180" s="1">
        <f ca="1">SUMIFS(RepF!180:180,RepF!$6:$6,R$6)</f>
        <v>0</v>
      </c>
      <c r="S180" s="69">
        <f t="shared" ca="1" si="164"/>
        <v>0</v>
      </c>
      <c r="V180" s="1">
        <f ca="1">SUMIFS(RepP!180:180,RepP!$6:$6,V$6)</f>
        <v>0</v>
      </c>
      <c r="W180" s="1">
        <f ca="1">SUMIFS(RepF!180:180,RepF!$6:$6,W$6)</f>
        <v>0</v>
      </c>
      <c r="X180" s="60">
        <f t="shared" ca="1" si="165"/>
        <v>0</v>
      </c>
      <c r="Y180" s="46">
        <f ca="1">SUMIFS(RepP!180:180,RepP!$6:$6,Y$6)</f>
        <v>0</v>
      </c>
      <c r="Z180" s="1">
        <f ca="1">SUMIFS(RepF!180:180,RepF!$6:$6,Z$6)</f>
        <v>0</v>
      </c>
      <c r="AA180" s="60">
        <f t="shared" ca="1" si="166"/>
        <v>0</v>
      </c>
      <c r="AB180" s="1">
        <f ca="1">SUMIFS(RepP!180:180,RepP!$6:$6,AB$6)</f>
        <v>0</v>
      </c>
      <c r="AC180" s="1">
        <f ca="1">SUMIFS(RepF!180:180,RepF!$6:$6,AC$6)</f>
        <v>0</v>
      </c>
      <c r="AD180" s="60">
        <f t="shared" ca="1" si="167"/>
        <v>0</v>
      </c>
      <c r="AE180" s="1">
        <f ca="1">SUMIFS(RepP!180:180,RepP!$6:$6,AE$6)</f>
        <v>0</v>
      </c>
      <c r="AF180" s="1">
        <f ca="1">SUMIFS(RepF!180:180,RepF!$6:$6,AF$6)</f>
        <v>0</v>
      </c>
      <c r="AG180" s="60">
        <f t="shared" ca="1" si="168"/>
        <v>0</v>
      </c>
      <c r="AH180" s="1">
        <f ca="1">SUMIFS(RepP!180:180,RepP!$6:$6,AH$6)</f>
        <v>0</v>
      </c>
      <c r="AI180" s="1">
        <f ca="1">SUMIFS(RepF!180:180,RepF!$6:$6,AI$6)</f>
        <v>0</v>
      </c>
      <c r="AJ180" s="60">
        <f t="shared" ca="1" si="169"/>
        <v>0</v>
      </c>
      <c r="AK180" s="1">
        <f ca="1">SUMIFS(RepP!180:180,RepP!$6:$6,AK$6)</f>
        <v>0</v>
      </c>
      <c r="AL180" s="1">
        <f ca="1">SUMIFS(RepF!180:180,RepF!$6:$6,AL$6)</f>
        <v>0</v>
      </c>
      <c r="AM180" s="60">
        <f t="shared" ca="1" si="170"/>
        <v>0</v>
      </c>
      <c r="AN180" s="1">
        <f ca="1">SUMIFS(RepP!180:180,RepP!$6:$6,AN$6)</f>
        <v>0</v>
      </c>
      <c r="AO180" s="1">
        <f ca="1">SUMIFS(RepF!180:180,RepF!$6:$6,AO$6)</f>
        <v>0</v>
      </c>
      <c r="AP180" s="60">
        <f t="shared" ca="1" si="171"/>
        <v>0</v>
      </c>
      <c r="AQ180" s="1">
        <f ca="1">SUMIFS(RepP!180:180,RepP!$6:$6,AQ$6)</f>
        <v>0</v>
      </c>
      <c r="AR180" s="1">
        <f ca="1">SUMIFS(RepF!180:180,RepF!$6:$6,AR$6)</f>
        <v>0</v>
      </c>
      <c r="AS180" s="60">
        <f t="shared" ca="1" si="172"/>
        <v>0</v>
      </c>
      <c r="AT180" s="1">
        <f ca="1">SUMIFS(RepP!180:180,RepP!$6:$6,AT$6)</f>
        <v>0</v>
      </c>
      <c r="AU180" s="1">
        <f ca="1">SUMIFS(RepF!180:180,RepF!$6:$6,AU$6)</f>
        <v>0</v>
      </c>
      <c r="AV180" s="60">
        <f t="shared" ca="1" si="173"/>
        <v>0</v>
      </c>
      <c r="AW180" s="1">
        <f ca="1">SUMIFS(RepP!180:180,RepP!$6:$6,AW$6)</f>
        <v>0</v>
      </c>
      <c r="AX180" s="1">
        <f ca="1">SUMIFS(RepF!180:180,RepF!$6:$6,AX$6)</f>
        <v>0</v>
      </c>
      <c r="AY180" s="60">
        <f t="shared" ca="1" si="174"/>
        <v>0</v>
      </c>
      <c r="AZ180" s="1">
        <f ca="1">SUMIFS(RepP!180:180,RepP!$6:$6,AZ$6)</f>
        <v>0</v>
      </c>
      <c r="BA180" s="1">
        <f ca="1">SUMIFS(RepF!180:180,RepF!$6:$6,BA$6)</f>
        <v>0</v>
      </c>
      <c r="BB180" s="60">
        <f t="shared" ca="1" si="175"/>
        <v>0</v>
      </c>
      <c r="BC180" s="1">
        <f ca="1">SUMIFS(RepP!180:180,RepP!$6:$6,BC$6)</f>
        <v>0</v>
      </c>
      <c r="BD180" s="1">
        <f ca="1">SUMIFS(RepF!180:180,RepF!$6:$6,BD$6)</f>
        <v>0</v>
      </c>
      <c r="BE180" s="60">
        <f t="shared" ca="1" si="176"/>
        <v>0</v>
      </c>
      <c r="BF180" s="1">
        <f ca="1">SUMIFS(RepP!180:180,RepP!$6:$6,BF$6)</f>
        <v>0</v>
      </c>
      <c r="BG180" s="1">
        <f ca="1">SUMIFS(RepF!180:180,RepF!$6:$6,BG$6)</f>
        <v>0</v>
      </c>
      <c r="BH180" s="60">
        <f t="shared" ca="1" si="177"/>
        <v>0</v>
      </c>
      <c r="BI180" s="1">
        <f ca="1">SUMIFS(RepP!180:180,RepP!$6:$6,BI$6)</f>
        <v>0</v>
      </c>
      <c r="BJ180" s="1">
        <f ca="1">SUMIFS(RepF!180:180,RepF!$6:$6,BJ$6)</f>
        <v>0</v>
      </c>
      <c r="BK180" s="60">
        <f t="shared" ca="1" si="178"/>
        <v>0</v>
      </c>
      <c r="BL180" s="1">
        <f ca="1">SUMIFS(RepP!180:180,RepP!$6:$6,BL$6)</f>
        <v>0</v>
      </c>
      <c r="BM180" s="1">
        <f ca="1">SUMIFS(RepF!180:180,RepF!$6:$6,BM$6)</f>
        <v>0</v>
      </c>
      <c r="BN180" s="60">
        <f t="shared" ca="1" si="179"/>
        <v>0</v>
      </c>
      <c r="BO180" s="1">
        <f ca="1">SUMIFS(RepP!180:180,RepP!$6:$6,BO$6)</f>
        <v>0</v>
      </c>
      <c r="BP180" s="1">
        <f ca="1">SUMIFS(RepF!180:180,RepF!$6:$6,BP$6)</f>
        <v>0</v>
      </c>
      <c r="BQ180" s="60">
        <f t="shared" ca="1" si="180"/>
        <v>0</v>
      </c>
      <c r="BR180" s="1">
        <f ca="1">SUMIFS(RepP!180:180,RepP!$6:$6,BR$6)</f>
        <v>0</v>
      </c>
      <c r="BS180" s="1">
        <f ca="1">SUMIFS(RepF!180:180,RepF!$6:$6,BS$6)</f>
        <v>0</v>
      </c>
      <c r="BT180" s="60">
        <f t="shared" ca="1" si="181"/>
        <v>0</v>
      </c>
      <c r="BU180" s="1">
        <f ca="1">SUMIFS(RepP!180:180,RepP!$6:$6,BU$6)</f>
        <v>0</v>
      </c>
      <c r="BV180" s="1">
        <f ca="1">SUMIFS(RepF!180:180,RepF!$6:$6,BV$6)</f>
        <v>0</v>
      </c>
      <c r="BW180" s="60">
        <f t="shared" ca="1" si="182"/>
        <v>0</v>
      </c>
      <c r="BX180" s="1">
        <f ca="1">SUMIFS(RepP!180:180,RepP!$6:$6,BX$6)</f>
        <v>0</v>
      </c>
      <c r="BY180" s="1">
        <f ca="1">SUMIFS(RepF!180:180,RepF!$6:$6,BY$6)</f>
        <v>0</v>
      </c>
      <c r="BZ180" s="60">
        <f t="shared" ca="1" si="183"/>
        <v>0</v>
      </c>
    </row>
    <row r="181" spans="2:78" s="23" customFormat="1" ht="10.199999999999999" x14ac:dyDescent="0.2">
      <c r="E181" s="23" t="s">
        <v>50</v>
      </c>
      <c r="S181" s="70"/>
      <c r="X181" s="61"/>
      <c r="Y181" s="62"/>
      <c r="AA181" s="61"/>
      <c r="AD181" s="61"/>
      <c r="AG181" s="61"/>
      <c r="AJ181" s="61"/>
      <c r="AM181" s="61"/>
      <c r="AP181" s="61"/>
      <c r="AS181" s="61"/>
      <c r="AV181" s="61"/>
      <c r="AY181" s="61"/>
      <c r="BB181" s="61"/>
      <c r="BE181" s="61"/>
      <c r="BH181" s="61"/>
      <c r="BK181" s="61"/>
      <c r="BN181" s="61"/>
      <c r="BQ181" s="61"/>
      <c r="BT181" s="61"/>
      <c r="BW181" s="61"/>
      <c r="BZ181" s="61"/>
    </row>
    <row r="182" spans="2:78" ht="4.05" customHeight="1" x14ac:dyDescent="0.25"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67"/>
      <c r="T182" s="25"/>
      <c r="U182" s="25"/>
      <c r="V182" s="25"/>
      <c r="W182" s="25"/>
      <c r="X182" s="57"/>
      <c r="Y182" s="54"/>
      <c r="Z182" s="25"/>
      <c r="AA182" s="57"/>
      <c r="AB182" s="25"/>
      <c r="AC182" s="25"/>
      <c r="AD182" s="57"/>
      <c r="AE182" s="25"/>
      <c r="AF182" s="25"/>
      <c r="AG182" s="57"/>
      <c r="AH182" s="25"/>
      <c r="AI182" s="25"/>
      <c r="AJ182" s="57"/>
      <c r="AK182" s="25"/>
      <c r="AL182" s="25"/>
      <c r="AM182" s="57"/>
      <c r="AN182" s="25"/>
      <c r="AO182" s="25"/>
      <c r="AP182" s="57"/>
      <c r="AQ182" s="25"/>
      <c r="AR182" s="25"/>
      <c r="AS182" s="57"/>
      <c r="AT182" s="25"/>
      <c r="AU182" s="25"/>
      <c r="AV182" s="57"/>
      <c r="AW182" s="25"/>
      <c r="AX182" s="25"/>
      <c r="AY182" s="57"/>
      <c r="AZ182" s="25"/>
      <c r="BA182" s="25"/>
      <c r="BB182" s="57"/>
      <c r="BC182" s="25"/>
      <c r="BD182" s="25"/>
      <c r="BE182" s="57"/>
      <c r="BF182" s="25"/>
      <c r="BG182" s="25"/>
      <c r="BH182" s="57"/>
      <c r="BI182" s="25"/>
      <c r="BJ182" s="25"/>
      <c r="BK182" s="57"/>
      <c r="BL182" s="25"/>
      <c r="BM182" s="25"/>
      <c r="BN182" s="57"/>
      <c r="BO182" s="25"/>
      <c r="BP182" s="25"/>
      <c r="BQ182" s="57"/>
      <c r="BR182" s="25"/>
      <c r="BS182" s="25"/>
      <c r="BT182" s="57"/>
      <c r="BU182" s="25"/>
      <c r="BV182" s="25"/>
      <c r="BW182" s="57"/>
      <c r="BX182" s="25"/>
      <c r="BY182" s="25"/>
      <c r="BZ182" s="57"/>
    </row>
    <row r="183" spans="2:78" s="2" customFormat="1" x14ac:dyDescent="0.25">
      <c r="B183" s="2" t="str">
        <f>Items!$L$37</f>
        <v>CF</v>
      </c>
      <c r="C183" s="2">
        <f>Items!$M$37</f>
        <v>0</v>
      </c>
      <c r="I183" s="2" t="str">
        <f>Items!$J$37</f>
        <v>Финпоток от производственной деятельности</v>
      </c>
      <c r="Q183" s="2">
        <f ca="1">SUMIFS(RepP!183:183,RepP!$6:$6,Q$6)</f>
        <v>0</v>
      </c>
      <c r="R183" s="2">
        <f ca="1">SUMIFS(RepF!183:183,RepF!$6:$6,R$6)</f>
        <v>0</v>
      </c>
      <c r="S183" s="66">
        <f ca="1">IF(Q183=0,0,(R183-Q183)/Q183)</f>
        <v>0</v>
      </c>
      <c r="V183" s="2">
        <f ca="1">SUMIFS(RepP!183:183,RepP!$6:$6,V$6)</f>
        <v>0</v>
      </c>
      <c r="W183" s="2">
        <f ca="1">SUMIFS(RepF!183:183,RepF!$6:$6,W$6)</f>
        <v>0</v>
      </c>
      <c r="X183" s="55">
        <f ca="1">IF(V183=0,0,(W183-V183)/V183)</f>
        <v>0</v>
      </c>
      <c r="Y183" s="56">
        <f ca="1">SUMIFS(RepP!183:183,RepP!$6:$6,Y$6)</f>
        <v>0</v>
      </c>
      <c r="Z183" s="2">
        <f ca="1">SUMIFS(RepF!183:183,RepF!$6:$6,Z$6)</f>
        <v>0</v>
      </c>
      <c r="AA183" s="55">
        <f ca="1">IF(Y183=0,0,(Z183-Y183)/Y183)</f>
        <v>0</v>
      </c>
      <c r="AB183" s="2">
        <f ca="1">SUMIFS(RepP!183:183,RepP!$6:$6,AB$6)</f>
        <v>0</v>
      </c>
      <c r="AC183" s="2">
        <f ca="1">SUMIFS(RepF!183:183,RepF!$6:$6,AC$6)</f>
        <v>0</v>
      </c>
      <c r="AD183" s="55">
        <f ca="1">IF(AB183=0,0,(AC183-AB183)/AB183)</f>
        <v>0</v>
      </c>
      <c r="AE183" s="2">
        <f ca="1">SUMIFS(RepP!183:183,RepP!$6:$6,AE$6)</f>
        <v>0</v>
      </c>
      <c r="AF183" s="2">
        <f ca="1">SUMIFS(RepF!183:183,RepF!$6:$6,AF$6)</f>
        <v>0</v>
      </c>
      <c r="AG183" s="55">
        <f ca="1">IF(AE183=0,0,(AF183-AE183)/AE183)</f>
        <v>0</v>
      </c>
      <c r="AH183" s="2">
        <f ca="1">SUMIFS(RepP!183:183,RepP!$6:$6,AH$6)</f>
        <v>0</v>
      </c>
      <c r="AI183" s="2">
        <f ca="1">SUMIFS(RepF!183:183,RepF!$6:$6,AI$6)</f>
        <v>0</v>
      </c>
      <c r="AJ183" s="55">
        <f ca="1">IF(AH183=0,0,(AI183-AH183)/AH183)</f>
        <v>0</v>
      </c>
      <c r="AK183" s="2">
        <f ca="1">SUMIFS(RepP!183:183,RepP!$6:$6,AK$6)</f>
        <v>0</v>
      </c>
      <c r="AL183" s="2">
        <f ca="1">SUMIFS(RepF!183:183,RepF!$6:$6,AL$6)</f>
        <v>0</v>
      </c>
      <c r="AM183" s="55">
        <f ca="1">IF(AK183=0,0,(AL183-AK183)/AK183)</f>
        <v>0</v>
      </c>
      <c r="AN183" s="2">
        <f ca="1">SUMIFS(RepP!183:183,RepP!$6:$6,AN$6)</f>
        <v>0</v>
      </c>
      <c r="AO183" s="2">
        <f ca="1">SUMIFS(RepF!183:183,RepF!$6:$6,AO$6)</f>
        <v>0</v>
      </c>
      <c r="AP183" s="55">
        <f ca="1">IF(AN183=0,0,(AO183-AN183)/AN183)</f>
        <v>0</v>
      </c>
      <c r="AQ183" s="2">
        <f ca="1">SUMIFS(RepP!183:183,RepP!$6:$6,AQ$6)</f>
        <v>0</v>
      </c>
      <c r="AR183" s="2">
        <f ca="1">SUMIFS(RepF!183:183,RepF!$6:$6,AR$6)</f>
        <v>0</v>
      </c>
      <c r="AS183" s="55">
        <f ca="1">IF(AQ183=0,0,(AR183-AQ183)/AQ183)</f>
        <v>0</v>
      </c>
      <c r="AT183" s="2">
        <f ca="1">SUMIFS(RepP!183:183,RepP!$6:$6,AT$6)</f>
        <v>0</v>
      </c>
      <c r="AU183" s="2">
        <f ca="1">SUMIFS(RepF!183:183,RepF!$6:$6,AU$6)</f>
        <v>0</v>
      </c>
      <c r="AV183" s="55">
        <f ca="1">IF(AT183=0,0,(AU183-AT183)/AT183)</f>
        <v>0</v>
      </c>
      <c r="AW183" s="2">
        <f ca="1">SUMIFS(RepP!183:183,RepP!$6:$6,AW$6)</f>
        <v>0</v>
      </c>
      <c r="AX183" s="2">
        <f ca="1">SUMIFS(RepF!183:183,RepF!$6:$6,AX$6)</f>
        <v>0</v>
      </c>
      <c r="AY183" s="55">
        <f ca="1">IF(AW183=0,0,(AX183-AW183)/AW183)</f>
        <v>0</v>
      </c>
      <c r="AZ183" s="2">
        <f ca="1">SUMIFS(RepP!183:183,RepP!$6:$6,AZ$6)</f>
        <v>0</v>
      </c>
      <c r="BA183" s="2">
        <f ca="1">SUMIFS(RepF!183:183,RepF!$6:$6,BA$6)</f>
        <v>0</v>
      </c>
      <c r="BB183" s="55">
        <f ca="1">IF(AZ183=0,0,(BA183-AZ183)/AZ183)</f>
        <v>0</v>
      </c>
      <c r="BC183" s="2">
        <f ca="1">SUMIFS(RepP!183:183,RepP!$6:$6,BC$6)</f>
        <v>0</v>
      </c>
      <c r="BD183" s="2">
        <f ca="1">SUMIFS(RepF!183:183,RepF!$6:$6,BD$6)</f>
        <v>0</v>
      </c>
      <c r="BE183" s="55">
        <f ca="1">IF(BC183=0,0,(BD183-BC183)/BC183)</f>
        <v>0</v>
      </c>
      <c r="BF183" s="2">
        <f ca="1">SUMIFS(RepP!183:183,RepP!$6:$6,BF$6)</f>
        <v>0</v>
      </c>
      <c r="BG183" s="2">
        <f ca="1">SUMIFS(RepF!183:183,RepF!$6:$6,BG$6)</f>
        <v>0</v>
      </c>
      <c r="BH183" s="55">
        <f ca="1">IF(BF183=0,0,(BG183-BF183)/BF183)</f>
        <v>0</v>
      </c>
      <c r="BI183" s="2">
        <f ca="1">SUMIFS(RepP!183:183,RepP!$6:$6,BI$6)</f>
        <v>0</v>
      </c>
      <c r="BJ183" s="2">
        <f ca="1">SUMIFS(RepF!183:183,RepF!$6:$6,BJ$6)</f>
        <v>0</v>
      </c>
      <c r="BK183" s="55">
        <f ca="1">IF(BI183=0,0,(BJ183-BI183)/BI183)</f>
        <v>0</v>
      </c>
      <c r="BL183" s="2">
        <f ca="1">SUMIFS(RepP!183:183,RepP!$6:$6,BL$6)</f>
        <v>0</v>
      </c>
      <c r="BM183" s="2">
        <f ca="1">SUMIFS(RepF!183:183,RepF!$6:$6,BM$6)</f>
        <v>0</v>
      </c>
      <c r="BN183" s="55">
        <f ca="1">IF(BL183=0,0,(BM183-BL183)/BL183)</f>
        <v>0</v>
      </c>
      <c r="BO183" s="2">
        <f ca="1">SUMIFS(RepP!183:183,RepP!$6:$6,BO$6)</f>
        <v>0</v>
      </c>
      <c r="BP183" s="2">
        <f ca="1">SUMIFS(RepF!183:183,RepF!$6:$6,BP$6)</f>
        <v>0</v>
      </c>
      <c r="BQ183" s="55">
        <f ca="1">IF(BO183=0,0,(BP183-BO183)/BO183)</f>
        <v>0</v>
      </c>
      <c r="BR183" s="2">
        <f ca="1">SUMIFS(RepP!183:183,RepP!$6:$6,BR$6)</f>
        <v>0</v>
      </c>
      <c r="BS183" s="2">
        <f ca="1">SUMIFS(RepF!183:183,RepF!$6:$6,BS$6)</f>
        <v>0</v>
      </c>
      <c r="BT183" s="55">
        <f ca="1">IF(BR183=0,0,(BS183-BR183)/BR183)</f>
        <v>0</v>
      </c>
      <c r="BU183" s="2">
        <f ca="1">SUMIFS(RepP!183:183,RepP!$6:$6,BU$6)</f>
        <v>0</v>
      </c>
      <c r="BV183" s="2">
        <f ca="1">SUMIFS(RepF!183:183,RepF!$6:$6,BV$6)</f>
        <v>0</v>
      </c>
      <c r="BW183" s="55">
        <f ca="1">IF(BU183=0,0,(BV183-BU183)/BU183)</f>
        <v>0</v>
      </c>
      <c r="BX183" s="2">
        <f ca="1">SUMIFS(RepP!183:183,RepP!$6:$6,BX$6)</f>
        <v>0</v>
      </c>
      <c r="BY183" s="2">
        <f ca="1">SUMIFS(RepF!183:183,RepF!$6:$6,BY$6)</f>
        <v>0</v>
      </c>
      <c r="BZ183" s="55">
        <f ca="1">IF(BX183=0,0,(BY183-BX183)/BX183)</f>
        <v>0</v>
      </c>
    </row>
    <row r="184" spans="2:78" ht="4.05" customHeight="1" x14ac:dyDescent="0.25"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67"/>
      <c r="T184" s="25"/>
      <c r="U184" s="25"/>
      <c r="V184" s="25"/>
      <c r="W184" s="25"/>
      <c r="X184" s="57"/>
      <c r="Y184" s="54"/>
      <c r="Z184" s="25"/>
      <c r="AA184" s="57"/>
      <c r="AB184" s="25"/>
      <c r="AC184" s="25"/>
      <c r="AD184" s="57"/>
      <c r="AE184" s="25"/>
      <c r="AF184" s="25"/>
      <c r="AG184" s="57"/>
      <c r="AH184" s="25"/>
      <c r="AI184" s="25"/>
      <c r="AJ184" s="57"/>
      <c r="AK184" s="25"/>
      <c r="AL184" s="25"/>
      <c r="AM184" s="57"/>
      <c r="AN184" s="25"/>
      <c r="AO184" s="25"/>
      <c r="AP184" s="57"/>
      <c r="AQ184" s="25"/>
      <c r="AR184" s="25"/>
      <c r="AS184" s="57"/>
      <c r="AT184" s="25"/>
      <c r="AU184" s="25"/>
      <c r="AV184" s="57"/>
      <c r="AW184" s="25"/>
      <c r="AX184" s="25"/>
      <c r="AY184" s="57"/>
      <c r="AZ184" s="25"/>
      <c r="BA184" s="25"/>
      <c r="BB184" s="57"/>
      <c r="BC184" s="25"/>
      <c r="BD184" s="25"/>
      <c r="BE184" s="57"/>
      <c r="BF184" s="25"/>
      <c r="BG184" s="25"/>
      <c r="BH184" s="57"/>
      <c r="BI184" s="25"/>
      <c r="BJ184" s="25"/>
      <c r="BK184" s="57"/>
      <c r="BL184" s="25"/>
      <c r="BM184" s="25"/>
      <c r="BN184" s="57"/>
      <c r="BO184" s="25"/>
      <c r="BP184" s="25"/>
      <c r="BQ184" s="57"/>
      <c r="BR184" s="25"/>
      <c r="BS184" s="25"/>
      <c r="BT184" s="57"/>
      <c r="BU184" s="25"/>
      <c r="BV184" s="25"/>
      <c r="BW184" s="57"/>
      <c r="BX184" s="25"/>
      <c r="BY184" s="25"/>
      <c r="BZ184" s="57"/>
    </row>
    <row r="185" spans="2:78" s="2" customFormat="1" x14ac:dyDescent="0.25">
      <c r="B185" s="2">
        <f>Items!$L$38</f>
        <v>0</v>
      </c>
      <c r="C185" s="2" t="str">
        <f>Items!$M$38</f>
        <v>N</v>
      </c>
      <c r="I185" s="2" t="str">
        <f>Items!$J$38</f>
        <v>Оплата расходов на персонал</v>
      </c>
      <c r="Q185" s="2">
        <f ca="1">SUMIFS(RepP!185:185,RepP!$6:$6,Q$6)</f>
        <v>6156101.2199999997</v>
      </c>
      <c r="R185" s="2">
        <f ca="1">SUMIFS(RepF!185:185,RepF!$6:$6,R$6)</f>
        <v>6358668.04</v>
      </c>
      <c r="S185" s="66">
        <f t="shared" ref="S185:S187" ca="1" si="184">IF(Q185=0,0,(R185-Q185)/Q185)</f>
        <v>3.2905050251919074E-2</v>
      </c>
      <c r="V185" s="2">
        <f ca="1">SUMIFS(RepP!185:185,RepP!$6:$6,V$6)</f>
        <v>286056.32000000001</v>
      </c>
      <c r="W185" s="2">
        <f ca="1">SUMIFS(RepF!185:185,RepF!$6:$6,W$6)</f>
        <v>176369.77000000002</v>
      </c>
      <c r="X185" s="55">
        <f t="shared" ref="X185:X187" ca="1" si="185">IF(V185=0,0,(W185-V185)/V185)</f>
        <v>-0.38344389664245132</v>
      </c>
      <c r="Y185" s="56">
        <f ca="1">SUMIFS(RepP!185:185,RepP!$6:$6,Y$6)</f>
        <v>255603.78999999998</v>
      </c>
      <c r="Z185" s="2">
        <f ca="1">SUMIFS(RepF!185:185,RepF!$6:$6,Z$6)</f>
        <v>274325.09999999998</v>
      </c>
      <c r="AA185" s="55">
        <f t="shared" ref="AA185:AA187" ca="1" si="186">IF(Y185=0,0,(Z185-Y185)/Y185)</f>
        <v>7.3243475771622948E-2</v>
      </c>
      <c r="AB185" s="2">
        <f ca="1">SUMIFS(RepP!185:185,RepP!$6:$6,AB$6)</f>
        <v>180341.04</v>
      </c>
      <c r="AC185" s="2">
        <f ca="1">SUMIFS(RepF!185:185,RepF!$6:$6,AC$6)</f>
        <v>162223.96</v>
      </c>
      <c r="AD185" s="55">
        <f t="shared" ref="AD185:AD187" ca="1" si="187">IF(AB185=0,0,(AC185-AB185)/AB185)</f>
        <v>-0.10046010603021928</v>
      </c>
      <c r="AE185" s="2">
        <f ca="1">SUMIFS(RepP!185:185,RepP!$6:$6,AE$6)</f>
        <v>288311.18</v>
      </c>
      <c r="AF185" s="2">
        <f ca="1">SUMIFS(RepF!185:185,RepF!$6:$6,AF$6)</f>
        <v>331313.74</v>
      </c>
      <c r="AG185" s="55">
        <f t="shared" ref="AG185:AG187" ca="1" si="188">IF(AE185=0,0,(AF185-AE185)/AE185)</f>
        <v>0.14915328639007339</v>
      </c>
      <c r="AH185" s="2">
        <f ca="1">SUMIFS(RepP!185:185,RepP!$6:$6,AH$6)</f>
        <v>227825.53</v>
      </c>
      <c r="AI185" s="2">
        <f ca="1">SUMIFS(RepF!185:185,RepF!$6:$6,AI$6)</f>
        <v>229841.71</v>
      </c>
      <c r="AJ185" s="55">
        <f t="shared" ref="AJ185:AJ187" ca="1" si="189">IF(AH185=0,0,(AI185-AH185)/AH185)</f>
        <v>8.849666672562961E-3</v>
      </c>
      <c r="AK185" s="2">
        <f ca="1">SUMIFS(RepP!185:185,RepP!$6:$6,AK$6)</f>
        <v>464627.72</v>
      </c>
      <c r="AL185" s="2">
        <f ca="1">SUMIFS(RepF!185:185,RepF!$6:$6,AL$6)</f>
        <v>231872.13999999998</v>
      </c>
      <c r="AM185" s="55">
        <f t="shared" ref="AM185:AM187" ca="1" si="190">IF(AK185=0,0,(AL185-AK185)/AK185)</f>
        <v>-0.50095069661362435</v>
      </c>
      <c r="AN185" s="2">
        <f ca="1">SUMIFS(RepP!185:185,RepP!$6:$6,AN$6)</f>
        <v>227009.7</v>
      </c>
      <c r="AO185" s="2">
        <f ca="1">SUMIFS(RepF!185:185,RepF!$6:$6,AO$6)</f>
        <v>229865.59999999998</v>
      </c>
      <c r="AP185" s="55">
        <f t="shared" ref="AP185:AP187" ca="1" si="191">IF(AN185=0,0,(AO185-AN185)/AN185)</f>
        <v>1.2580519687044055E-2</v>
      </c>
      <c r="AQ185" s="2">
        <f ca="1">SUMIFS(RepP!185:185,RepP!$6:$6,AQ$6)</f>
        <v>719689.94</v>
      </c>
      <c r="AR185" s="2">
        <f ca="1">SUMIFS(RepF!185:185,RepF!$6:$6,AR$6)</f>
        <v>396338.52</v>
      </c>
      <c r="AS185" s="55">
        <f t="shared" ref="AS185:AS187" ca="1" si="192">IF(AQ185=0,0,(AR185-AQ185)/AQ185)</f>
        <v>-0.44929267734380163</v>
      </c>
      <c r="AT185" s="2">
        <f ca="1">SUMIFS(RepP!185:185,RepP!$6:$6,AT$6)</f>
        <v>583580</v>
      </c>
      <c r="AU185" s="2">
        <f ca="1">SUMIFS(RepF!185:185,RepF!$6:$6,AU$6)</f>
        <v>646320</v>
      </c>
      <c r="AV185" s="55">
        <f t="shared" ref="AV185:AV187" ca="1" si="193">IF(AT185=0,0,(AU185-AT185)/AT185)</f>
        <v>0.10750882483978204</v>
      </c>
      <c r="AW185" s="2">
        <f ca="1">SUMIFS(RepP!185:185,RepP!$6:$6,AW$6)</f>
        <v>897200</v>
      </c>
      <c r="AX185" s="2">
        <f ca="1">SUMIFS(RepF!185:185,RepF!$6:$6,AX$6)</f>
        <v>563500</v>
      </c>
      <c r="AY185" s="55">
        <f t="shared" ref="AY185:AY187" ca="1" si="194">IF(AW185=0,0,(AX185-AW185)/AW185)</f>
        <v>-0.37193490860454748</v>
      </c>
      <c r="AZ185" s="2">
        <f ca="1">SUMIFS(RepP!185:185,RepP!$6:$6,AZ$6)</f>
        <v>824900.5</v>
      </c>
      <c r="BA185" s="2">
        <f ca="1">SUMIFS(RepF!185:185,RepF!$6:$6,BA$6)</f>
        <v>1045700</v>
      </c>
      <c r="BB185" s="55">
        <f t="shared" ref="BB185:BB187" ca="1" si="195">IF(AZ185=0,0,(BA185-AZ185)/AZ185)</f>
        <v>0.26766803996360772</v>
      </c>
      <c r="BC185" s="2">
        <f ca="1">SUMIFS(RepP!185:185,RepP!$6:$6,BC$6)</f>
        <v>492555.5</v>
      </c>
      <c r="BD185" s="2">
        <f ca="1">SUMIFS(RepF!185:185,RepF!$6:$6,BD$6)</f>
        <v>932997.5</v>
      </c>
      <c r="BE185" s="55">
        <f t="shared" ref="BE185:BE187" ca="1" si="196">IF(BC185=0,0,(BD185-BC185)/BC185)</f>
        <v>0.89419770969971912</v>
      </c>
      <c r="BF185" s="2">
        <f ca="1">SUMIFS(RepP!185:185,RepP!$6:$6,BF$6)</f>
        <v>616400</v>
      </c>
      <c r="BG185" s="2">
        <f ca="1">SUMIFS(RepF!185:185,RepF!$6:$6,BG$6)</f>
        <v>475600</v>
      </c>
      <c r="BH185" s="55">
        <f t="shared" ref="BH185:BH187" ca="1" si="197">IF(BF185=0,0,(BG185-BF185)/BF185)</f>
        <v>-0.22842310188189488</v>
      </c>
      <c r="BI185" s="2">
        <f ca="1">SUMIFS(RepP!185:185,RepP!$6:$6,BI$6)</f>
        <v>92000</v>
      </c>
      <c r="BJ185" s="2">
        <f ca="1">SUMIFS(RepF!185:185,RepF!$6:$6,BJ$6)</f>
        <v>662400</v>
      </c>
      <c r="BK185" s="55">
        <f t="shared" ref="BK185:BK187" ca="1" si="198">IF(BI185=0,0,(BJ185-BI185)/BI185)</f>
        <v>6.2</v>
      </c>
      <c r="BL185" s="2">
        <f ca="1">SUMIFS(RepP!185:185,RepP!$6:$6,BL$6)</f>
        <v>0</v>
      </c>
      <c r="BM185" s="2">
        <f ca="1">SUMIFS(RepF!185:185,RepF!$6:$6,BM$6)</f>
        <v>0</v>
      </c>
      <c r="BN185" s="55">
        <f t="shared" ref="BN185:BN187" ca="1" si="199">IF(BL185=0,0,(BM185-BL185)/BL185)</f>
        <v>0</v>
      </c>
      <c r="BO185" s="2">
        <f ca="1">SUMIFS(RepP!185:185,RepP!$6:$6,BO$6)</f>
        <v>0</v>
      </c>
      <c r="BP185" s="2">
        <f ca="1">SUMIFS(RepF!185:185,RepF!$6:$6,BP$6)</f>
        <v>0</v>
      </c>
      <c r="BQ185" s="55">
        <f t="shared" ref="BQ185:BQ187" ca="1" si="200">IF(BO185=0,0,(BP185-BO185)/BO185)</f>
        <v>0</v>
      </c>
      <c r="BR185" s="2">
        <f ca="1">SUMIFS(RepP!185:185,RepP!$6:$6,BR$6)</f>
        <v>0</v>
      </c>
      <c r="BS185" s="2">
        <f ca="1">SUMIFS(RepF!185:185,RepF!$6:$6,BS$6)</f>
        <v>0</v>
      </c>
      <c r="BT185" s="55">
        <f t="shared" ref="BT185:BT187" ca="1" si="201">IF(BR185=0,0,(BS185-BR185)/BR185)</f>
        <v>0</v>
      </c>
      <c r="BU185" s="2">
        <f ca="1">SUMIFS(RepP!185:185,RepP!$6:$6,BU$6)</f>
        <v>0</v>
      </c>
      <c r="BV185" s="2">
        <f ca="1">SUMIFS(RepF!185:185,RepF!$6:$6,BV$6)</f>
        <v>0</v>
      </c>
      <c r="BW185" s="55">
        <f t="shared" ref="BW185:BW187" ca="1" si="202">IF(BU185=0,0,(BV185-BU185)/BU185)</f>
        <v>0</v>
      </c>
      <c r="BX185" s="2">
        <f ca="1">SUMIFS(RepP!185:185,RepP!$6:$6,BX$6)</f>
        <v>0</v>
      </c>
      <c r="BY185" s="2">
        <f ca="1">SUMIFS(RepF!185:185,RepF!$6:$6,BY$6)</f>
        <v>0</v>
      </c>
      <c r="BZ185" s="55">
        <f t="shared" ref="BZ185:BZ187" ca="1" si="203">IF(BX185=0,0,(BY185-BX185)/BX185)</f>
        <v>0</v>
      </c>
    </row>
    <row r="186" spans="2:78" s="2" customFormat="1" x14ac:dyDescent="0.25">
      <c r="B186" s="2">
        <f>Items!$L$49</f>
        <v>0</v>
      </c>
      <c r="C186" s="2" t="str">
        <f>Items!$M$49</f>
        <v>N</v>
      </c>
      <c r="I186" s="2" t="str">
        <f>Items!$J$49</f>
        <v>Оплата переменных расходов</v>
      </c>
      <c r="Q186" s="2">
        <f ca="1">SUMIFS(RepP!186:186,RepP!$6:$6,Q$6)</f>
        <v>2349192.29</v>
      </c>
      <c r="R186" s="2">
        <f ca="1">SUMIFS(RepF!186:186,RepF!$6:$6,R$6)</f>
        <v>2369654.0399999996</v>
      </c>
      <c r="S186" s="66">
        <f t="shared" ca="1" si="184"/>
        <v>8.7101213838904328E-3</v>
      </c>
      <c r="V186" s="2">
        <f ca="1">SUMIFS(RepP!186:186,RepP!$6:$6,V$6)</f>
        <v>0</v>
      </c>
      <c r="W186" s="2">
        <f ca="1">SUMIFS(RepF!186:186,RepF!$6:$6,W$6)</f>
        <v>0</v>
      </c>
      <c r="X186" s="55">
        <f t="shared" ca="1" si="185"/>
        <v>0</v>
      </c>
      <c r="Y186" s="56">
        <f ca="1">SUMIFS(RepP!186:186,RepP!$6:$6,Y$6)</f>
        <v>0</v>
      </c>
      <c r="Z186" s="2">
        <f ca="1">SUMIFS(RepF!186:186,RepF!$6:$6,Z$6)</f>
        <v>0</v>
      </c>
      <c r="AA186" s="55">
        <f t="shared" ca="1" si="186"/>
        <v>0</v>
      </c>
      <c r="AB186" s="2">
        <f ca="1">SUMIFS(RepP!186:186,RepP!$6:$6,AB$6)</f>
        <v>0</v>
      </c>
      <c r="AC186" s="2">
        <f ca="1">SUMIFS(RepF!186:186,RepF!$6:$6,AC$6)</f>
        <v>0</v>
      </c>
      <c r="AD186" s="55">
        <f t="shared" ca="1" si="187"/>
        <v>0</v>
      </c>
      <c r="AE186" s="2">
        <f ca="1">SUMIFS(RepP!186:186,RepP!$6:$6,AE$6)</f>
        <v>25490.5</v>
      </c>
      <c r="AF186" s="2">
        <f ca="1">SUMIFS(RepF!186:186,RepF!$6:$6,AF$6)</f>
        <v>0</v>
      </c>
      <c r="AG186" s="55">
        <f t="shared" ca="1" si="188"/>
        <v>-1</v>
      </c>
      <c r="AH186" s="2">
        <f ca="1">SUMIFS(RepP!186:186,RepP!$6:$6,AH$6)</f>
        <v>48360</v>
      </c>
      <c r="AI186" s="2">
        <f ca="1">SUMIFS(RepF!186:186,RepF!$6:$6,AI$6)</f>
        <v>34167.5</v>
      </c>
      <c r="AJ186" s="55">
        <f t="shared" ca="1" si="189"/>
        <v>-0.29347601323407774</v>
      </c>
      <c r="AK186" s="2">
        <f ca="1">SUMIFS(RepP!186:186,RepP!$6:$6,AK$6)</f>
        <v>0</v>
      </c>
      <c r="AL186" s="2">
        <f ca="1">SUMIFS(RepF!186:186,RepF!$6:$6,AL$6)</f>
        <v>8372</v>
      </c>
      <c r="AM186" s="55">
        <f t="shared" ca="1" si="190"/>
        <v>0</v>
      </c>
      <c r="AN186" s="2">
        <f ca="1">SUMIFS(RepP!186:186,RepP!$6:$6,AN$6)</f>
        <v>119655</v>
      </c>
      <c r="AO186" s="2">
        <f ca="1">SUMIFS(RepF!186:186,RepF!$6:$6,AO$6)</f>
        <v>3826.7</v>
      </c>
      <c r="AP186" s="55">
        <f t="shared" ca="1" si="191"/>
        <v>-0.96801888763528476</v>
      </c>
      <c r="AQ186" s="2">
        <f ca="1">SUMIFS(RepP!186:186,RepP!$6:$6,AQ$6)</f>
        <v>57321.35</v>
      </c>
      <c r="AR186" s="2">
        <f ca="1">SUMIFS(RepF!186:186,RepF!$6:$6,AR$6)</f>
        <v>97965.11</v>
      </c>
      <c r="AS186" s="55">
        <f t="shared" ca="1" si="192"/>
        <v>0.70905099059948873</v>
      </c>
      <c r="AT186" s="2">
        <f ca="1">SUMIFS(RepP!186:186,RepP!$6:$6,AT$6)</f>
        <v>194305.88</v>
      </c>
      <c r="AU186" s="2">
        <f ca="1">SUMIFS(RepF!186:186,RepF!$6:$6,AU$6)</f>
        <v>205894.51999999996</v>
      </c>
      <c r="AV186" s="55">
        <f t="shared" ca="1" si="193"/>
        <v>5.9641221356759533E-2</v>
      </c>
      <c r="AW186" s="2">
        <f ca="1">SUMIFS(RepP!186:186,RepP!$6:$6,AW$6)</f>
        <v>166132.99</v>
      </c>
      <c r="AX186" s="2">
        <f ca="1">SUMIFS(RepF!186:186,RepF!$6:$6,AX$6)</f>
        <v>171732.71999999997</v>
      </c>
      <c r="AY186" s="55">
        <f t="shared" ca="1" si="194"/>
        <v>3.3706309625800283E-2</v>
      </c>
      <c r="AZ186" s="2">
        <f ca="1">SUMIFS(RepP!186:186,RepP!$6:$6,AZ$6)</f>
        <v>2478.6499999999996</v>
      </c>
      <c r="BA186" s="2">
        <f ca="1">SUMIFS(RepF!186:186,RepF!$6:$6,BA$6)</f>
        <v>15933.81</v>
      </c>
      <c r="BB186" s="55">
        <f t="shared" ca="1" si="195"/>
        <v>5.4284227301151846</v>
      </c>
      <c r="BC186" s="2">
        <f ca="1">SUMIFS(RepP!186:186,RepP!$6:$6,BC$6)</f>
        <v>565</v>
      </c>
      <c r="BD186" s="2">
        <f ca="1">SUMIFS(RepF!186:186,RepF!$6:$6,BD$6)</f>
        <v>49365</v>
      </c>
      <c r="BE186" s="55">
        <f t="shared" ca="1" si="196"/>
        <v>86.371681415929203</v>
      </c>
      <c r="BF186" s="2">
        <f ca="1">SUMIFS(RepP!186:186,RepP!$6:$6,BF$6)</f>
        <v>252602.21</v>
      </c>
      <c r="BG186" s="2">
        <f ca="1">SUMIFS(RepF!186:186,RepF!$6:$6,BG$6)</f>
        <v>175092</v>
      </c>
      <c r="BH186" s="55">
        <f t="shared" ca="1" si="197"/>
        <v>-0.30684691951032411</v>
      </c>
      <c r="BI186" s="2">
        <f ca="1">SUMIFS(RepP!186:186,RepP!$6:$6,BI$6)</f>
        <v>1481360.71</v>
      </c>
      <c r="BJ186" s="2">
        <f ca="1">SUMIFS(RepF!186:186,RepF!$6:$6,BJ$6)</f>
        <v>1091945.2799999998</v>
      </c>
      <c r="BK186" s="55">
        <f t="shared" ca="1" si="198"/>
        <v>-0.26287684516757581</v>
      </c>
      <c r="BL186" s="2">
        <f ca="1">SUMIFS(RepP!186:186,RepP!$6:$6,BL$6)</f>
        <v>0</v>
      </c>
      <c r="BM186" s="2">
        <f ca="1">SUMIFS(RepF!186:186,RepF!$6:$6,BM$6)</f>
        <v>487159.4</v>
      </c>
      <c r="BN186" s="55">
        <f t="shared" ca="1" si="199"/>
        <v>0</v>
      </c>
      <c r="BO186" s="2">
        <f ca="1">SUMIFS(RepP!186:186,RepP!$6:$6,BO$6)</f>
        <v>920</v>
      </c>
      <c r="BP186" s="2">
        <f ca="1">SUMIFS(RepF!186:186,RepF!$6:$6,BP$6)</f>
        <v>0</v>
      </c>
      <c r="BQ186" s="55">
        <f t="shared" ca="1" si="200"/>
        <v>-1</v>
      </c>
      <c r="BR186" s="2">
        <f ca="1">SUMIFS(RepP!186:186,RepP!$6:$6,BR$6)</f>
        <v>0</v>
      </c>
      <c r="BS186" s="2">
        <f ca="1">SUMIFS(RepF!186:186,RepF!$6:$6,BS$6)</f>
        <v>28200</v>
      </c>
      <c r="BT186" s="55">
        <f t="shared" ca="1" si="201"/>
        <v>0</v>
      </c>
      <c r="BU186" s="2">
        <f ca="1">SUMIFS(RepP!186:186,RepP!$6:$6,BU$6)</f>
        <v>0</v>
      </c>
      <c r="BV186" s="2">
        <f ca="1">SUMIFS(RepF!186:186,RepF!$6:$6,BV$6)</f>
        <v>0</v>
      </c>
      <c r="BW186" s="55">
        <f t="shared" ca="1" si="202"/>
        <v>0</v>
      </c>
      <c r="BX186" s="2">
        <f ca="1">SUMIFS(RepP!186:186,RepP!$6:$6,BX$6)</f>
        <v>0</v>
      </c>
      <c r="BY186" s="2">
        <f ca="1">SUMIFS(RepF!186:186,RepF!$6:$6,BY$6)</f>
        <v>0</v>
      </c>
      <c r="BZ186" s="55">
        <f t="shared" ca="1" si="203"/>
        <v>0</v>
      </c>
    </row>
    <row r="187" spans="2:78" s="2" customFormat="1" x14ac:dyDescent="0.25">
      <c r="B187" s="2">
        <f>Items!$L$60</f>
        <v>0</v>
      </c>
      <c r="C187" s="2" t="str">
        <f>Items!$M$60</f>
        <v>N</v>
      </c>
      <c r="I187" s="2" t="str">
        <f>Items!$J$60</f>
        <v>Оплата постоянных расходов</v>
      </c>
      <c r="Q187" s="2">
        <f ca="1">SUMIFS(RepP!187:187,RepP!$6:$6,Q$6)</f>
        <v>279383.59999999998</v>
      </c>
      <c r="R187" s="2">
        <f ca="1">SUMIFS(RepF!187:187,RepF!$6:$6,R$6)</f>
        <v>291091.20000000001</v>
      </c>
      <c r="S187" s="66">
        <f t="shared" ca="1" si="184"/>
        <v>4.1905108245437583E-2</v>
      </c>
      <c r="V187" s="2">
        <f ca="1">SUMIFS(RepP!187:187,RepP!$6:$6,V$6)</f>
        <v>23283.9</v>
      </c>
      <c r="W187" s="2">
        <f ca="1">SUMIFS(RepF!187:187,RepF!$6:$6,W$6)</f>
        <v>18362.099999999999</v>
      </c>
      <c r="X187" s="55">
        <f t="shared" ca="1" si="185"/>
        <v>-0.21138211382113833</v>
      </c>
      <c r="Y187" s="56">
        <f ca="1">SUMIFS(RepP!187:187,RepP!$6:$6,Y$6)</f>
        <v>17415.600000000002</v>
      </c>
      <c r="Z187" s="2">
        <f ca="1">SUMIFS(RepF!187:187,RepF!$6:$6,Z$6)</f>
        <v>23283.9</v>
      </c>
      <c r="AA187" s="55">
        <f t="shared" ca="1" si="186"/>
        <v>0.33695652173913038</v>
      </c>
      <c r="AB187" s="2">
        <f ca="1">SUMIFS(RepP!187:187,RepP!$6:$6,AB$6)</f>
        <v>21390.899999999998</v>
      </c>
      <c r="AC187" s="2">
        <f ca="1">SUMIFS(RepF!187:187,RepF!$6:$6,AC$6)</f>
        <v>26691.3</v>
      </c>
      <c r="AD187" s="55">
        <f t="shared" ca="1" si="187"/>
        <v>0.24778761061946911</v>
      </c>
      <c r="AE187" s="2">
        <f ca="1">SUMIFS(RepP!187:187,RepP!$6:$6,AE$6)</f>
        <v>27069.899999999998</v>
      </c>
      <c r="AF187" s="2">
        <f ca="1">SUMIFS(RepF!187:187,RepF!$6:$6,AF$6)</f>
        <v>17794.2</v>
      </c>
      <c r="AG187" s="55">
        <f t="shared" ca="1" si="188"/>
        <v>-0.3426573426573426</v>
      </c>
      <c r="AH187" s="2">
        <f ca="1">SUMIFS(RepP!187:187,RepP!$6:$6,AH$6)</f>
        <v>17226.3</v>
      </c>
      <c r="AI187" s="2">
        <f ca="1">SUMIFS(RepF!187:187,RepF!$6:$6,AI$6)</f>
        <v>22526.7</v>
      </c>
      <c r="AJ187" s="55">
        <f t="shared" ca="1" si="189"/>
        <v>0.30769230769230776</v>
      </c>
      <c r="AK187" s="2">
        <f ca="1">SUMIFS(RepP!187:187,RepP!$6:$6,AK$6)</f>
        <v>23283.9</v>
      </c>
      <c r="AL187" s="2">
        <f ca="1">SUMIFS(RepF!187:187,RepF!$6:$6,AL$6)</f>
        <v>18362.099999999999</v>
      </c>
      <c r="AM187" s="55">
        <f t="shared" ca="1" si="190"/>
        <v>-0.21138211382113833</v>
      </c>
      <c r="AN187" s="2">
        <f ca="1">SUMIFS(RepP!187:187,RepP!$6:$6,AN$6)</f>
        <v>17415.600000000002</v>
      </c>
      <c r="AO187" s="2">
        <f ca="1">SUMIFS(RepF!187:187,RepF!$6:$6,AO$6)</f>
        <v>23283.9</v>
      </c>
      <c r="AP187" s="55">
        <f t="shared" ca="1" si="191"/>
        <v>0.33695652173913038</v>
      </c>
      <c r="AQ187" s="2">
        <f ca="1">SUMIFS(RepP!187:187,RepP!$6:$6,AQ$6)</f>
        <v>21390.899999999998</v>
      </c>
      <c r="AR187" s="2">
        <f ca="1">SUMIFS(RepF!187:187,RepF!$6:$6,AR$6)</f>
        <v>26691.3</v>
      </c>
      <c r="AS187" s="55">
        <f t="shared" ca="1" si="192"/>
        <v>0.24778761061946911</v>
      </c>
      <c r="AT187" s="2">
        <f ca="1">SUMIFS(RepP!187:187,RepP!$6:$6,AT$6)</f>
        <v>48460.799999999996</v>
      </c>
      <c r="AU187" s="2">
        <f ca="1">SUMIFS(RepF!187:187,RepF!$6:$6,AU$6)</f>
        <v>17794.2</v>
      </c>
      <c r="AV187" s="55">
        <f t="shared" ca="1" si="193"/>
        <v>-0.6328125</v>
      </c>
      <c r="AW187" s="2">
        <f ca="1">SUMIFS(RepP!187:187,RepP!$6:$6,AW$6)</f>
        <v>18665.3</v>
      </c>
      <c r="AX187" s="2">
        <f ca="1">SUMIFS(RepF!187:187,RepF!$6:$6,AX$6)</f>
        <v>22526.7</v>
      </c>
      <c r="AY187" s="55">
        <f t="shared" ca="1" si="194"/>
        <v>0.20687586055407636</v>
      </c>
      <c r="AZ187" s="2">
        <f ca="1">SUMIFS(RepP!187:187,RepP!$6:$6,AZ$6)</f>
        <v>23283.9</v>
      </c>
      <c r="BA187" s="2">
        <f ca="1">SUMIFS(RepF!187:187,RepF!$6:$6,BA$6)</f>
        <v>20705.599999999999</v>
      </c>
      <c r="BB187" s="55">
        <f t="shared" ca="1" si="195"/>
        <v>-0.1107331675535457</v>
      </c>
      <c r="BC187" s="2">
        <f ca="1">SUMIFS(RepP!187:187,RepP!$6:$6,BC$6)</f>
        <v>17415.600000000002</v>
      </c>
      <c r="BD187" s="2">
        <f ca="1">SUMIFS(RepF!187:187,RepF!$6:$6,BD$6)</f>
        <v>23283.9</v>
      </c>
      <c r="BE187" s="55">
        <f t="shared" ca="1" si="196"/>
        <v>0.33695652173913038</v>
      </c>
      <c r="BF187" s="2">
        <f ca="1">SUMIFS(RepP!187:187,RepP!$6:$6,BF$6)</f>
        <v>3081</v>
      </c>
      <c r="BG187" s="2">
        <f ca="1">SUMIFS(RepF!187:187,RepF!$6:$6,BG$6)</f>
        <v>28238.3</v>
      </c>
      <c r="BH187" s="55">
        <f t="shared" ca="1" si="197"/>
        <v>8.16530347289841</v>
      </c>
      <c r="BI187" s="2">
        <f ca="1">SUMIFS(RepP!187:187,RepP!$6:$6,BI$6)</f>
        <v>0</v>
      </c>
      <c r="BJ187" s="2">
        <f ca="1">SUMIFS(RepF!187:187,RepF!$6:$6,BJ$6)</f>
        <v>1547</v>
      </c>
      <c r="BK187" s="55">
        <f t="shared" ca="1" si="198"/>
        <v>0</v>
      </c>
      <c r="BL187" s="2">
        <f ca="1">SUMIFS(RepP!187:187,RepP!$6:$6,BL$6)</f>
        <v>0</v>
      </c>
      <c r="BM187" s="2">
        <f ca="1">SUMIFS(RepF!187:187,RepF!$6:$6,BM$6)</f>
        <v>0</v>
      </c>
      <c r="BN187" s="55">
        <f t="shared" ca="1" si="199"/>
        <v>0</v>
      </c>
      <c r="BO187" s="2">
        <f ca="1">SUMIFS(RepP!187:187,RepP!$6:$6,BO$6)</f>
        <v>0</v>
      </c>
      <c r="BP187" s="2">
        <f ca="1">SUMIFS(RepF!187:187,RepF!$6:$6,BP$6)</f>
        <v>0</v>
      </c>
      <c r="BQ187" s="55">
        <f t="shared" ca="1" si="200"/>
        <v>0</v>
      </c>
      <c r="BR187" s="2">
        <f ca="1">SUMIFS(RepP!187:187,RepP!$6:$6,BR$6)</f>
        <v>0</v>
      </c>
      <c r="BS187" s="2">
        <f ca="1">SUMIFS(RepF!187:187,RepF!$6:$6,BS$6)</f>
        <v>0</v>
      </c>
      <c r="BT187" s="55">
        <f t="shared" ca="1" si="201"/>
        <v>0</v>
      </c>
      <c r="BU187" s="2">
        <f ca="1">SUMIFS(RepP!187:187,RepP!$6:$6,BU$6)</f>
        <v>0</v>
      </c>
      <c r="BV187" s="2">
        <f ca="1">SUMIFS(RepF!187:187,RepF!$6:$6,BV$6)</f>
        <v>0</v>
      </c>
      <c r="BW187" s="55">
        <f t="shared" ca="1" si="202"/>
        <v>0</v>
      </c>
      <c r="BX187" s="2">
        <f ca="1">SUMIFS(RepP!187:187,RepP!$6:$6,BX$6)</f>
        <v>0</v>
      </c>
      <c r="BY187" s="2">
        <f ca="1">SUMIFS(RepF!187:187,RepF!$6:$6,BY$6)</f>
        <v>0</v>
      </c>
      <c r="BZ187" s="55">
        <f t="shared" ca="1" si="203"/>
        <v>0</v>
      </c>
    </row>
    <row r="188" spans="2:78" s="23" customFormat="1" ht="10.199999999999999" x14ac:dyDescent="0.2">
      <c r="E188" s="23" t="s">
        <v>50</v>
      </c>
      <c r="S188" s="70"/>
      <c r="X188" s="61"/>
      <c r="Y188" s="62"/>
      <c r="AA188" s="61"/>
      <c r="AD188" s="61"/>
      <c r="AG188" s="61"/>
      <c r="AJ188" s="61"/>
      <c r="AM188" s="61"/>
      <c r="AP188" s="61"/>
      <c r="AS188" s="61"/>
      <c r="AV188" s="61"/>
      <c r="AY188" s="61"/>
      <c r="BB188" s="61"/>
      <c r="BE188" s="61"/>
      <c r="BH188" s="61"/>
      <c r="BK188" s="61"/>
      <c r="BN188" s="61"/>
      <c r="BQ188" s="61"/>
      <c r="BT188" s="61"/>
      <c r="BW188" s="61"/>
      <c r="BZ188" s="61"/>
    </row>
    <row r="189" spans="2:78" ht="4.05" customHeight="1" x14ac:dyDescent="0.25"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67"/>
      <c r="T189" s="25"/>
      <c r="U189" s="25"/>
      <c r="V189" s="25"/>
      <c r="W189" s="25"/>
      <c r="X189" s="57"/>
      <c r="Y189" s="54"/>
      <c r="Z189" s="25"/>
      <c r="AA189" s="57"/>
      <c r="AB189" s="25"/>
      <c r="AC189" s="25"/>
      <c r="AD189" s="57"/>
      <c r="AE189" s="25"/>
      <c r="AF189" s="25"/>
      <c r="AG189" s="57"/>
      <c r="AH189" s="25"/>
      <c r="AI189" s="25"/>
      <c r="AJ189" s="57"/>
      <c r="AK189" s="25"/>
      <c r="AL189" s="25"/>
      <c r="AM189" s="57"/>
      <c r="AN189" s="25"/>
      <c r="AO189" s="25"/>
      <c r="AP189" s="57"/>
      <c r="AQ189" s="25"/>
      <c r="AR189" s="25"/>
      <c r="AS189" s="57"/>
      <c r="AT189" s="25"/>
      <c r="AU189" s="25"/>
      <c r="AV189" s="57"/>
      <c r="AW189" s="25"/>
      <c r="AX189" s="25"/>
      <c r="AY189" s="57"/>
      <c r="AZ189" s="25"/>
      <c r="BA189" s="25"/>
      <c r="BB189" s="57"/>
      <c r="BC189" s="25"/>
      <c r="BD189" s="25"/>
      <c r="BE189" s="57"/>
      <c r="BF189" s="25"/>
      <c r="BG189" s="25"/>
      <c r="BH189" s="57"/>
      <c r="BI189" s="25"/>
      <c r="BJ189" s="25"/>
      <c r="BK189" s="57"/>
      <c r="BL189" s="25"/>
      <c r="BM189" s="25"/>
      <c r="BN189" s="57"/>
      <c r="BO189" s="25"/>
      <c r="BP189" s="25"/>
      <c r="BQ189" s="57"/>
      <c r="BR189" s="25"/>
      <c r="BS189" s="25"/>
      <c r="BT189" s="57"/>
      <c r="BU189" s="25"/>
      <c r="BV189" s="25"/>
      <c r="BW189" s="57"/>
      <c r="BX189" s="25"/>
      <c r="BY189" s="25"/>
      <c r="BZ189" s="57"/>
    </row>
    <row r="190" spans="2:78" s="2" customFormat="1" x14ac:dyDescent="0.25">
      <c r="B190" s="2" t="str">
        <f>Items!$L$71</f>
        <v>CF</v>
      </c>
      <c r="C190" s="2">
        <f>Items!$M$71</f>
        <v>0</v>
      </c>
      <c r="I190" s="2" t="str">
        <f>Items!$J$71</f>
        <v>Фипоток от операционной деятельности</v>
      </c>
      <c r="Q190" s="2">
        <f ca="1">SUMIFS(RepP!190:190,RepP!$6:$6,Q$6)</f>
        <v>-8784677.1099999994</v>
      </c>
      <c r="R190" s="2">
        <f ca="1">SUMIFS(RepF!190:190,RepF!$6:$6,R$6)</f>
        <v>-9019413.2800000012</v>
      </c>
      <c r="S190" s="66">
        <f ca="1">IF(Q190=0,0,(R190-Q190)/Q190)</f>
        <v>2.6721092541101013E-2</v>
      </c>
      <c r="V190" s="2">
        <f ca="1">SUMIFS(RepP!190:190,RepP!$6:$6,V$6)</f>
        <v>-309340.22000000003</v>
      </c>
      <c r="W190" s="2">
        <f ca="1">SUMIFS(RepF!190:190,RepF!$6:$6,W$6)</f>
        <v>-194731.87000000002</v>
      </c>
      <c r="X190" s="55">
        <f ca="1">IF(V190=0,0,(W190-V190)/V190)</f>
        <v>-0.3704928832080096</v>
      </c>
      <c r="Y190" s="56">
        <f ca="1">SUMIFS(RepP!190:190,RepP!$6:$6,Y$6)</f>
        <v>-273019.38999999996</v>
      </c>
      <c r="Z190" s="2">
        <f ca="1">SUMIFS(RepF!190:190,RepF!$6:$6,Z$6)</f>
        <v>-297609</v>
      </c>
      <c r="AA190" s="55">
        <f ca="1">IF(Y190=0,0,(Z190-Y190)/Y190)</f>
        <v>9.0065434546608758E-2</v>
      </c>
      <c r="AB190" s="2">
        <f ca="1">SUMIFS(RepP!190:190,RepP!$6:$6,AB$6)</f>
        <v>-201731.94</v>
      </c>
      <c r="AC190" s="2">
        <f ca="1">SUMIFS(RepF!190:190,RepF!$6:$6,AC$6)</f>
        <v>-188915.25999999998</v>
      </c>
      <c r="AD190" s="55">
        <f ca="1">IF(AB190=0,0,(AC190-AB190)/AB190)</f>
        <v>-6.3533221362963258E-2</v>
      </c>
      <c r="AE190" s="2">
        <f ca="1">SUMIFS(RepP!190:190,RepP!$6:$6,AE$6)</f>
        <v>-340871.58</v>
      </c>
      <c r="AF190" s="2">
        <f ca="1">SUMIFS(RepF!190:190,RepF!$6:$6,AF$6)</f>
        <v>-349107.94</v>
      </c>
      <c r="AG190" s="55">
        <f ca="1">IF(AE190=0,0,(AF190-AE190)/AE190)</f>
        <v>2.4162647997817786E-2</v>
      </c>
      <c r="AH190" s="2">
        <f ca="1">SUMIFS(RepP!190:190,RepP!$6:$6,AH$6)</f>
        <v>-293411.82999999996</v>
      </c>
      <c r="AI190" s="2">
        <f ca="1">SUMIFS(RepF!190:190,RepF!$6:$6,AI$6)</f>
        <v>-286535.90999999997</v>
      </c>
      <c r="AJ190" s="55">
        <f ca="1">IF(AH190=0,0,(AI190-AH190)/AH190)</f>
        <v>-2.3434365274229006E-2</v>
      </c>
      <c r="AK190" s="2">
        <f ca="1">SUMIFS(RepP!190:190,RepP!$6:$6,AK$6)</f>
        <v>-487911.62</v>
      </c>
      <c r="AL190" s="2">
        <f ca="1">SUMIFS(RepF!190:190,RepF!$6:$6,AL$6)</f>
        <v>-258606.24</v>
      </c>
      <c r="AM190" s="55">
        <f ca="1">IF(AK190=0,0,(AL190-AK190)/AK190)</f>
        <v>-0.46997318899681056</v>
      </c>
      <c r="AN190" s="2">
        <f ca="1">SUMIFS(RepP!190:190,RepP!$6:$6,AN$6)</f>
        <v>-364080.3</v>
      </c>
      <c r="AO190" s="2">
        <f ca="1">SUMIFS(RepF!190:190,RepF!$6:$6,AO$6)</f>
        <v>-256976.19999999998</v>
      </c>
      <c r="AP190" s="55">
        <f ca="1">IF(AN190=0,0,(AO190-AN190)/AN190)</f>
        <v>-0.29417713619770147</v>
      </c>
      <c r="AQ190" s="2">
        <f ca="1">SUMIFS(RepP!190:190,RepP!$6:$6,AQ$6)</f>
        <v>-798402.19</v>
      </c>
      <c r="AR190" s="2">
        <f ca="1">SUMIFS(RepF!190:190,RepF!$6:$6,AR$6)</f>
        <v>-520994.93</v>
      </c>
      <c r="AS190" s="55">
        <f ca="1">IF(AQ190=0,0,(AR190-AQ190)/AQ190)</f>
        <v>-0.34745302990714488</v>
      </c>
      <c r="AT190" s="2">
        <f ca="1">SUMIFS(RepP!190:190,RepP!$6:$6,AT$6)</f>
        <v>-826346.68</v>
      </c>
      <c r="AU190" s="2">
        <f ca="1">SUMIFS(RepF!190:190,RepF!$6:$6,AU$6)</f>
        <v>-870008.72</v>
      </c>
      <c r="AV190" s="55">
        <f ca="1">IF(AT190=0,0,(AU190-AT190)/AT190)</f>
        <v>5.2837436219868299E-2</v>
      </c>
      <c r="AW190" s="2">
        <f ca="1">SUMIFS(RepP!190:190,RepP!$6:$6,AW$6)</f>
        <v>-1081998.29</v>
      </c>
      <c r="AX190" s="2">
        <f ca="1">SUMIFS(RepF!190:190,RepF!$6:$6,AX$6)</f>
        <v>-757759.41999999993</v>
      </c>
      <c r="AY190" s="55">
        <f ca="1">IF(AW190=0,0,(AX190-AW190)/AW190)</f>
        <v>-0.29966671204258566</v>
      </c>
      <c r="AZ190" s="2">
        <f ca="1">SUMIFS(RepP!190:190,RepP!$6:$6,AZ$6)</f>
        <v>-850663.05</v>
      </c>
      <c r="BA190" s="2">
        <f ca="1">SUMIFS(RepF!190:190,RepF!$6:$6,BA$6)</f>
        <v>-1082339.4100000001</v>
      </c>
      <c r="BB190" s="55">
        <f ca="1">IF(AZ190=0,0,(BA190-AZ190)/AZ190)</f>
        <v>0.27234797608759437</v>
      </c>
      <c r="BC190" s="2">
        <f ca="1">SUMIFS(RepP!190:190,RepP!$6:$6,BC$6)</f>
        <v>-510536.1</v>
      </c>
      <c r="BD190" s="2">
        <f ca="1">SUMIFS(RepF!190:190,RepF!$6:$6,BD$6)</f>
        <v>-1005646.4</v>
      </c>
      <c r="BE190" s="55">
        <f ca="1">IF(BC190=0,0,(BD190-BC190)/BC190)</f>
        <v>0.96978509453102346</v>
      </c>
      <c r="BF190" s="2">
        <f ca="1">SUMIFS(RepP!190:190,RepP!$6:$6,BF$6)</f>
        <v>-872083.21</v>
      </c>
      <c r="BG190" s="2">
        <f ca="1">SUMIFS(RepF!190:190,RepF!$6:$6,BG$6)</f>
        <v>-678930.3</v>
      </c>
      <c r="BH190" s="55">
        <f ca="1">IF(BF190=0,0,(BG190-BF190)/BF190)</f>
        <v>-0.22148449572833759</v>
      </c>
      <c r="BI190" s="2">
        <f ca="1">SUMIFS(RepP!190:190,RepP!$6:$6,BI$6)</f>
        <v>-1573360.71</v>
      </c>
      <c r="BJ190" s="2">
        <f ca="1">SUMIFS(RepF!190:190,RepF!$6:$6,BJ$6)</f>
        <v>-1755892.2799999998</v>
      </c>
      <c r="BK190" s="55">
        <f ca="1">IF(BI190=0,0,(BJ190-BI190)/BI190)</f>
        <v>0.11601380970038322</v>
      </c>
      <c r="BL190" s="2">
        <f ca="1">SUMIFS(RepP!190:190,RepP!$6:$6,BL$6)</f>
        <v>0</v>
      </c>
      <c r="BM190" s="2">
        <f ca="1">SUMIFS(RepF!190:190,RepF!$6:$6,BM$6)</f>
        <v>-487159.4</v>
      </c>
      <c r="BN190" s="55">
        <f ca="1">IF(BL190=0,0,(BM190-BL190)/BL190)</f>
        <v>0</v>
      </c>
      <c r="BO190" s="2">
        <f ca="1">SUMIFS(RepP!190:190,RepP!$6:$6,BO$6)</f>
        <v>-920</v>
      </c>
      <c r="BP190" s="2">
        <f ca="1">SUMIFS(RepF!190:190,RepF!$6:$6,BP$6)</f>
        <v>0</v>
      </c>
      <c r="BQ190" s="55">
        <f ca="1">IF(BO190=0,0,(BP190-BO190)/BO190)</f>
        <v>-1</v>
      </c>
      <c r="BR190" s="2">
        <f ca="1">SUMIFS(RepP!190:190,RepP!$6:$6,BR$6)</f>
        <v>0</v>
      </c>
      <c r="BS190" s="2">
        <f ca="1">SUMIFS(RepF!190:190,RepF!$6:$6,BS$6)</f>
        <v>-28200</v>
      </c>
      <c r="BT190" s="55">
        <f ca="1">IF(BR190=0,0,(BS190-BR190)/BR190)</f>
        <v>0</v>
      </c>
      <c r="BU190" s="2">
        <f ca="1">SUMIFS(RepP!190:190,RepP!$6:$6,BU$6)</f>
        <v>0</v>
      </c>
      <c r="BV190" s="2">
        <f ca="1">SUMIFS(RepF!190:190,RepF!$6:$6,BV$6)</f>
        <v>0</v>
      </c>
      <c r="BW190" s="55">
        <f ca="1">IF(BU190=0,0,(BV190-BU190)/BU190)</f>
        <v>0</v>
      </c>
      <c r="BX190" s="2">
        <f ca="1">SUMIFS(RepP!190:190,RepP!$6:$6,BX$6)</f>
        <v>0</v>
      </c>
      <c r="BY190" s="2">
        <f ca="1">SUMIFS(RepF!190:190,RepF!$6:$6,BY$6)</f>
        <v>0</v>
      </c>
      <c r="BZ190" s="55">
        <f ca="1">IF(BX190=0,0,(BY190-BX190)/BX190)</f>
        <v>0</v>
      </c>
    </row>
    <row r="191" spans="2:78" ht="4.05" customHeight="1" x14ac:dyDescent="0.25"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67"/>
      <c r="T191" s="25"/>
      <c r="U191" s="25"/>
      <c r="V191" s="25"/>
      <c r="W191" s="25"/>
      <c r="X191" s="57"/>
      <c r="Y191" s="54"/>
      <c r="Z191" s="25"/>
      <c r="AA191" s="57"/>
      <c r="AB191" s="25"/>
      <c r="AC191" s="25"/>
      <c r="AD191" s="57"/>
      <c r="AE191" s="25"/>
      <c r="AF191" s="25"/>
      <c r="AG191" s="57"/>
      <c r="AH191" s="25"/>
      <c r="AI191" s="25"/>
      <c r="AJ191" s="57"/>
      <c r="AK191" s="25"/>
      <c r="AL191" s="25"/>
      <c r="AM191" s="57"/>
      <c r="AN191" s="25"/>
      <c r="AO191" s="25"/>
      <c r="AP191" s="57"/>
      <c r="AQ191" s="25"/>
      <c r="AR191" s="25"/>
      <c r="AS191" s="57"/>
      <c r="AT191" s="25"/>
      <c r="AU191" s="25"/>
      <c r="AV191" s="57"/>
      <c r="AW191" s="25"/>
      <c r="AX191" s="25"/>
      <c r="AY191" s="57"/>
      <c r="AZ191" s="25"/>
      <c r="BA191" s="25"/>
      <c r="BB191" s="57"/>
      <c r="BC191" s="25"/>
      <c r="BD191" s="25"/>
      <c r="BE191" s="57"/>
      <c r="BF191" s="25"/>
      <c r="BG191" s="25"/>
      <c r="BH191" s="57"/>
      <c r="BI191" s="25"/>
      <c r="BJ191" s="25"/>
      <c r="BK191" s="57"/>
      <c r="BL191" s="25"/>
      <c r="BM191" s="25"/>
      <c r="BN191" s="57"/>
      <c r="BO191" s="25"/>
      <c r="BP191" s="25"/>
      <c r="BQ191" s="57"/>
      <c r="BR191" s="25"/>
      <c r="BS191" s="25"/>
      <c r="BT191" s="57"/>
      <c r="BU191" s="25"/>
      <c r="BV191" s="25"/>
      <c r="BW191" s="57"/>
      <c r="BX191" s="25"/>
      <c r="BY191" s="25"/>
      <c r="BZ191" s="57"/>
    </row>
    <row r="192" spans="2:78" s="2" customFormat="1" x14ac:dyDescent="0.25">
      <c r="B192" s="2">
        <f>Items!$L$72</f>
        <v>0</v>
      </c>
      <c r="C192" s="2">
        <f>Items!$M$72</f>
        <v>0</v>
      </c>
      <c r="I192" s="2" t="str">
        <f>Items!$J$72</f>
        <v>Оплата затрат на основные средства</v>
      </c>
      <c r="Q192" s="2">
        <f ca="1">SUMIFS(RepP!192:192,RepP!$6:$6,Q$6)</f>
        <v>2606809.3087999998</v>
      </c>
      <c r="R192" s="2">
        <f ca="1">SUMIFS(RepF!192:192,RepF!$6:$6,R$6)</f>
        <v>2762278.2558000004</v>
      </c>
      <c r="S192" s="66">
        <f t="shared" ref="S192:S197" ca="1" si="204">IF(Q192=0,0,(R192-Q192)/Q192)</f>
        <v>5.9639554943728551E-2</v>
      </c>
      <c r="V192" s="2">
        <f ca="1">SUMIFS(RepP!192:192,RepP!$6:$6,V$6)</f>
        <v>667742.53</v>
      </c>
      <c r="W192" s="2">
        <f ca="1">SUMIFS(RepF!192:192,RepF!$6:$6,W$6)</f>
        <v>0</v>
      </c>
      <c r="X192" s="55">
        <f t="shared" ref="X192:X197" ca="1" si="205">IF(V192=0,0,(W192-V192)/V192)</f>
        <v>-1</v>
      </c>
      <c r="Y192" s="56">
        <f ca="1">SUMIFS(RepP!192:192,RepP!$6:$6,Y$6)</f>
        <v>0</v>
      </c>
      <c r="Z192" s="2">
        <f ca="1">SUMIFS(RepF!192:192,RepF!$6:$6,Z$6)</f>
        <v>119310</v>
      </c>
      <c r="AA192" s="55">
        <f t="shared" ref="AA192:AA197" ca="1" si="206">IF(Y192=0,0,(Z192-Y192)/Y192)</f>
        <v>0</v>
      </c>
      <c r="AB192" s="2">
        <f ca="1">SUMIFS(RepP!192:192,RepP!$6:$6,AB$6)</f>
        <v>1063.95</v>
      </c>
      <c r="AC192" s="2">
        <f ca="1">SUMIFS(RepF!192:192,RepF!$6:$6,AC$6)</f>
        <v>0</v>
      </c>
      <c r="AD192" s="55">
        <f t="shared" ref="AD192:AD197" ca="1" si="207">IF(AB192=0,0,(AC192-AB192)/AB192)</f>
        <v>-1</v>
      </c>
      <c r="AE192" s="2">
        <f ca="1">SUMIFS(RepP!192:192,RepP!$6:$6,AE$6)</f>
        <v>35470.370000000003</v>
      </c>
      <c r="AF192" s="2">
        <f ca="1">SUMIFS(RepF!192:192,RepF!$6:$6,AF$6)</f>
        <v>23807.67</v>
      </c>
      <c r="AG192" s="55">
        <f t="shared" ref="AG192:AG197" ca="1" si="208">IF(AE192=0,0,(AF192-AE192)/AE192)</f>
        <v>-0.32880119378512274</v>
      </c>
      <c r="AH192" s="2">
        <f ca="1">SUMIFS(RepP!192:192,RepP!$6:$6,AH$6)</f>
        <v>10391.998799999999</v>
      </c>
      <c r="AI192" s="2">
        <f ca="1">SUMIFS(RepF!192:192,RepF!$6:$6,AI$6)</f>
        <v>20382.29</v>
      </c>
      <c r="AJ192" s="55">
        <f t="shared" ref="AJ192:AJ197" ca="1" si="209">IF(AH192=0,0,(AI192-AH192)/AH192)</f>
        <v>0.96134452979344087</v>
      </c>
      <c r="AK192" s="2">
        <f ca="1">SUMIFS(RepP!192:192,RepP!$6:$6,AK$6)</f>
        <v>0</v>
      </c>
      <c r="AL192" s="2">
        <f ca="1">SUMIFS(RepF!192:192,RepF!$6:$6,AL$6)</f>
        <v>19121.875799999998</v>
      </c>
      <c r="AM192" s="55">
        <f t="shared" ref="AM192:AM197" ca="1" si="210">IF(AK192=0,0,(AL192-AK192)/AK192)</f>
        <v>0</v>
      </c>
      <c r="AN192" s="2">
        <f ca="1">SUMIFS(RepP!192:192,RepP!$6:$6,AN$6)</f>
        <v>197145.18</v>
      </c>
      <c r="AO192" s="2">
        <f ca="1">SUMIFS(RepF!192:192,RepF!$6:$6,AO$6)</f>
        <v>0</v>
      </c>
      <c r="AP192" s="55">
        <f t="shared" ref="AP192:AP197" ca="1" si="211">IF(AN192=0,0,(AO192-AN192)/AN192)</f>
        <v>-1</v>
      </c>
      <c r="AQ192" s="2">
        <f ca="1">SUMIFS(RepP!192:192,RepP!$6:$6,AQ$6)</f>
        <v>0</v>
      </c>
      <c r="AR192" s="2">
        <f ca="1">SUMIFS(RepF!192:192,RepF!$6:$6,AR$6)</f>
        <v>262436.96000000002</v>
      </c>
      <c r="AS192" s="55">
        <f t="shared" ref="AS192:AS197" ca="1" si="212">IF(AQ192=0,0,(AR192-AQ192)/AQ192)</f>
        <v>0</v>
      </c>
      <c r="AT192" s="2">
        <f ca="1">SUMIFS(RepP!192:192,RepP!$6:$6,AT$6)</f>
        <v>11152.85</v>
      </c>
      <c r="AU192" s="2">
        <f ca="1">SUMIFS(RepF!192:192,RepF!$6:$6,AU$6)</f>
        <v>6697.95</v>
      </c>
      <c r="AV192" s="55">
        <f t="shared" ref="AV192:AV197" ca="1" si="213">IF(AT192=0,0,(AU192-AT192)/AT192)</f>
        <v>-0.39944050175515677</v>
      </c>
      <c r="AW192" s="2">
        <f ca="1">SUMIFS(RepP!192:192,RepP!$6:$6,AW$6)</f>
        <v>388637</v>
      </c>
      <c r="AX192" s="2">
        <f ca="1">SUMIFS(RepF!192:192,RepF!$6:$6,AX$6)</f>
        <v>2679</v>
      </c>
      <c r="AY192" s="55">
        <f t="shared" ref="AY192:AY197" ca="1" si="214">IF(AW192=0,0,(AX192-AW192)/AW192)</f>
        <v>-0.99310667795397767</v>
      </c>
      <c r="AZ192" s="2">
        <f ca="1">SUMIFS(RepP!192:192,RepP!$6:$6,AZ$6)</f>
        <v>919040.5</v>
      </c>
      <c r="BA192" s="2">
        <f ca="1">SUMIFS(RepF!192:192,RepF!$6:$6,BA$6)</f>
        <v>787495.34</v>
      </c>
      <c r="BB192" s="55">
        <f t="shared" ref="BB192:BB197" ca="1" si="215">IF(AZ192=0,0,(BA192-AZ192)/AZ192)</f>
        <v>-0.14313314810391928</v>
      </c>
      <c r="BC192" s="2">
        <f ca="1">SUMIFS(RepP!192:192,RepP!$6:$6,BC$6)</f>
        <v>275793.91999999998</v>
      </c>
      <c r="BD192" s="2">
        <f ca="1">SUMIFS(RepF!192:192,RepF!$6:$6,BD$6)</f>
        <v>565535.96</v>
      </c>
      <c r="BE192" s="55">
        <f t="shared" ref="BE192:BE197" ca="1" si="216">IF(BC192=0,0,(BD192-BC192)/BC192)</f>
        <v>1.0505744289069172</v>
      </c>
      <c r="BF192" s="2">
        <f ca="1">SUMIFS(RepP!192:192,RepP!$6:$6,BF$6)</f>
        <v>81166.5</v>
      </c>
      <c r="BG192" s="2">
        <f ca="1">SUMIFS(RepF!192:192,RepF!$6:$6,BG$6)</f>
        <v>891963.51</v>
      </c>
      <c r="BH192" s="55">
        <f t="shared" ref="BH192:BH197" ca="1" si="217">IF(BF192=0,0,(BG192-BF192)/BF192)</f>
        <v>9.9893060560699301</v>
      </c>
      <c r="BI192" s="2">
        <f ca="1">SUMIFS(RepP!192:192,RepP!$6:$6,BI$6)</f>
        <v>19204.510000000002</v>
      </c>
      <c r="BJ192" s="2">
        <f ca="1">SUMIFS(RepF!192:192,RepF!$6:$6,BJ$6)</f>
        <v>62847.7</v>
      </c>
      <c r="BK192" s="55">
        <f t="shared" ref="BK192:BK197" ca="1" si="218">IF(BI192=0,0,(BJ192-BI192)/BI192)</f>
        <v>2.2725490002088047</v>
      </c>
      <c r="BL192" s="2">
        <f ca="1">SUMIFS(RepP!192:192,RepP!$6:$6,BL$6)</f>
        <v>0</v>
      </c>
      <c r="BM192" s="2">
        <f ca="1">SUMIFS(RepF!192:192,RepF!$6:$6,BM$6)</f>
        <v>0</v>
      </c>
      <c r="BN192" s="55">
        <f t="shared" ref="BN192:BN197" ca="1" si="219">IF(BL192=0,0,(BM192-BL192)/BL192)</f>
        <v>0</v>
      </c>
      <c r="BO192" s="2">
        <f ca="1">SUMIFS(RepP!192:192,RepP!$6:$6,BO$6)</f>
        <v>0</v>
      </c>
      <c r="BP192" s="2">
        <f ca="1">SUMIFS(RepF!192:192,RepF!$6:$6,BP$6)</f>
        <v>0</v>
      </c>
      <c r="BQ192" s="55">
        <f t="shared" ref="BQ192:BQ197" ca="1" si="220">IF(BO192=0,0,(BP192-BO192)/BO192)</f>
        <v>0</v>
      </c>
      <c r="BR192" s="2">
        <f ca="1">SUMIFS(RepP!192:192,RepP!$6:$6,BR$6)</f>
        <v>0</v>
      </c>
      <c r="BS192" s="2">
        <f ca="1">SUMIFS(RepF!192:192,RepF!$6:$6,BS$6)</f>
        <v>0</v>
      </c>
      <c r="BT192" s="55">
        <f t="shared" ref="BT192:BT197" ca="1" si="221">IF(BR192=0,0,(BS192-BR192)/BR192)</f>
        <v>0</v>
      </c>
      <c r="BU192" s="2">
        <f ca="1">SUMIFS(RepP!192:192,RepP!$6:$6,BU$6)</f>
        <v>0</v>
      </c>
      <c r="BV192" s="2">
        <f ca="1">SUMIFS(RepF!192:192,RepF!$6:$6,BV$6)</f>
        <v>0</v>
      </c>
      <c r="BW192" s="55">
        <f t="shared" ref="BW192:BW197" ca="1" si="222">IF(BU192=0,0,(BV192-BU192)/BU192)</f>
        <v>0</v>
      </c>
      <c r="BX192" s="2">
        <f ca="1">SUMIFS(RepP!192:192,RepP!$6:$6,BX$6)</f>
        <v>0</v>
      </c>
      <c r="BY192" s="2">
        <f ca="1">SUMIFS(RepF!192:192,RepF!$6:$6,BY$6)</f>
        <v>0</v>
      </c>
      <c r="BZ192" s="55">
        <f t="shared" ref="BZ192:BZ197" ca="1" si="223">IF(BX192=0,0,(BY192-BX192)/BX192)</f>
        <v>0</v>
      </c>
    </row>
    <row r="193" spans="2:78" s="2" customFormat="1" x14ac:dyDescent="0.25">
      <c r="B193" s="2">
        <f>Items!$L$78</f>
        <v>0</v>
      </c>
      <c r="C193" s="2" t="str">
        <f>Items!$M$78</f>
        <v>N</v>
      </c>
      <c r="I193" s="2" t="str">
        <f>Items!$J$78</f>
        <v>Поступления/Оплаты %%</v>
      </c>
      <c r="Q193" s="2">
        <f ca="1">SUMIFS(RepP!193:193,RepP!$6:$6,Q$6)</f>
        <v>0</v>
      </c>
      <c r="R193" s="2">
        <f ca="1">SUMIFS(RepF!193:193,RepF!$6:$6,R$6)</f>
        <v>0</v>
      </c>
      <c r="S193" s="66">
        <f t="shared" ca="1" si="204"/>
        <v>0</v>
      </c>
      <c r="V193" s="2">
        <f ca="1">SUMIFS(RepP!193:193,RepP!$6:$6,V$6)</f>
        <v>0</v>
      </c>
      <c r="W193" s="2">
        <f ca="1">SUMIFS(RepF!193:193,RepF!$6:$6,W$6)</f>
        <v>0</v>
      </c>
      <c r="X193" s="55">
        <f t="shared" ca="1" si="205"/>
        <v>0</v>
      </c>
      <c r="Y193" s="56">
        <f ca="1">SUMIFS(RepP!193:193,RepP!$6:$6,Y$6)</f>
        <v>0</v>
      </c>
      <c r="Z193" s="2">
        <f ca="1">SUMIFS(RepF!193:193,RepF!$6:$6,Z$6)</f>
        <v>0</v>
      </c>
      <c r="AA193" s="55">
        <f t="shared" ca="1" si="206"/>
        <v>0</v>
      </c>
      <c r="AB193" s="2">
        <f ca="1">SUMIFS(RepP!193:193,RepP!$6:$6,AB$6)</f>
        <v>0</v>
      </c>
      <c r="AC193" s="2">
        <f ca="1">SUMIFS(RepF!193:193,RepF!$6:$6,AC$6)</f>
        <v>0</v>
      </c>
      <c r="AD193" s="55">
        <f t="shared" ca="1" si="207"/>
        <v>0</v>
      </c>
      <c r="AE193" s="2">
        <f ca="1">SUMIFS(RepP!193:193,RepP!$6:$6,AE$6)</f>
        <v>0</v>
      </c>
      <c r="AF193" s="2">
        <f ca="1">SUMIFS(RepF!193:193,RepF!$6:$6,AF$6)</f>
        <v>0</v>
      </c>
      <c r="AG193" s="55">
        <f t="shared" ca="1" si="208"/>
        <v>0</v>
      </c>
      <c r="AH193" s="2">
        <f ca="1">SUMIFS(RepP!193:193,RepP!$6:$6,AH$6)</f>
        <v>0</v>
      </c>
      <c r="AI193" s="2">
        <f ca="1">SUMIFS(RepF!193:193,RepF!$6:$6,AI$6)</f>
        <v>0</v>
      </c>
      <c r="AJ193" s="55">
        <f t="shared" ca="1" si="209"/>
        <v>0</v>
      </c>
      <c r="AK193" s="2">
        <f ca="1">SUMIFS(RepP!193:193,RepP!$6:$6,AK$6)</f>
        <v>0</v>
      </c>
      <c r="AL193" s="2">
        <f ca="1">SUMIFS(RepF!193:193,RepF!$6:$6,AL$6)</f>
        <v>0</v>
      </c>
      <c r="AM193" s="55">
        <f t="shared" ca="1" si="210"/>
        <v>0</v>
      </c>
      <c r="AN193" s="2">
        <f ca="1">SUMIFS(RepP!193:193,RepP!$6:$6,AN$6)</f>
        <v>0</v>
      </c>
      <c r="AO193" s="2">
        <f ca="1">SUMIFS(RepF!193:193,RepF!$6:$6,AO$6)</f>
        <v>0</v>
      </c>
      <c r="AP193" s="55">
        <f t="shared" ca="1" si="211"/>
        <v>0</v>
      </c>
      <c r="AQ193" s="2">
        <f ca="1">SUMIFS(RepP!193:193,RepP!$6:$6,AQ$6)</f>
        <v>0</v>
      </c>
      <c r="AR193" s="2">
        <f ca="1">SUMIFS(RepF!193:193,RepF!$6:$6,AR$6)</f>
        <v>0</v>
      </c>
      <c r="AS193" s="55">
        <f t="shared" ca="1" si="212"/>
        <v>0</v>
      </c>
      <c r="AT193" s="2">
        <f ca="1">SUMIFS(RepP!193:193,RepP!$6:$6,AT$6)</f>
        <v>0</v>
      </c>
      <c r="AU193" s="2">
        <f ca="1">SUMIFS(RepF!193:193,RepF!$6:$6,AU$6)</f>
        <v>0</v>
      </c>
      <c r="AV193" s="55">
        <f t="shared" ca="1" si="213"/>
        <v>0</v>
      </c>
      <c r="AW193" s="2">
        <f ca="1">SUMIFS(RepP!193:193,RepP!$6:$6,AW$6)</f>
        <v>0</v>
      </c>
      <c r="AX193" s="2">
        <f ca="1">SUMIFS(RepF!193:193,RepF!$6:$6,AX$6)</f>
        <v>0</v>
      </c>
      <c r="AY193" s="55">
        <f t="shared" ca="1" si="214"/>
        <v>0</v>
      </c>
      <c r="AZ193" s="2">
        <f ca="1">SUMIFS(RepP!193:193,RepP!$6:$6,AZ$6)</f>
        <v>0</v>
      </c>
      <c r="BA193" s="2">
        <f ca="1">SUMIFS(RepF!193:193,RepF!$6:$6,BA$6)</f>
        <v>0</v>
      </c>
      <c r="BB193" s="55">
        <f t="shared" ca="1" si="215"/>
        <v>0</v>
      </c>
      <c r="BC193" s="2">
        <f ca="1">SUMIFS(RepP!193:193,RepP!$6:$6,BC$6)</f>
        <v>0</v>
      </c>
      <c r="BD193" s="2">
        <f ca="1">SUMIFS(RepF!193:193,RepF!$6:$6,BD$6)</f>
        <v>0</v>
      </c>
      <c r="BE193" s="55">
        <f t="shared" ca="1" si="216"/>
        <v>0</v>
      </c>
      <c r="BF193" s="2">
        <f ca="1">SUMIFS(RepP!193:193,RepP!$6:$6,BF$6)</f>
        <v>0</v>
      </c>
      <c r="BG193" s="2">
        <f ca="1">SUMIFS(RepF!193:193,RepF!$6:$6,BG$6)</f>
        <v>0</v>
      </c>
      <c r="BH193" s="55">
        <f t="shared" ca="1" si="217"/>
        <v>0</v>
      </c>
      <c r="BI193" s="2">
        <f ca="1">SUMIFS(RepP!193:193,RepP!$6:$6,BI$6)</f>
        <v>0</v>
      </c>
      <c r="BJ193" s="2">
        <f ca="1">SUMIFS(RepF!193:193,RepF!$6:$6,BJ$6)</f>
        <v>0</v>
      </c>
      <c r="BK193" s="55">
        <f t="shared" ca="1" si="218"/>
        <v>0</v>
      </c>
      <c r="BL193" s="2">
        <f ca="1">SUMIFS(RepP!193:193,RepP!$6:$6,BL$6)</f>
        <v>0</v>
      </c>
      <c r="BM193" s="2">
        <f ca="1">SUMIFS(RepF!193:193,RepF!$6:$6,BM$6)</f>
        <v>0</v>
      </c>
      <c r="BN193" s="55">
        <f t="shared" ca="1" si="219"/>
        <v>0</v>
      </c>
      <c r="BO193" s="2">
        <f ca="1">SUMIFS(RepP!193:193,RepP!$6:$6,BO$6)</f>
        <v>0</v>
      </c>
      <c r="BP193" s="2">
        <f ca="1">SUMIFS(RepF!193:193,RepF!$6:$6,BP$6)</f>
        <v>0</v>
      </c>
      <c r="BQ193" s="55">
        <f t="shared" ca="1" si="220"/>
        <v>0</v>
      </c>
      <c r="BR193" s="2">
        <f ca="1">SUMIFS(RepP!193:193,RepP!$6:$6,BR$6)</f>
        <v>0</v>
      </c>
      <c r="BS193" s="2">
        <f ca="1">SUMIFS(RepF!193:193,RepF!$6:$6,BS$6)</f>
        <v>0</v>
      </c>
      <c r="BT193" s="55">
        <f t="shared" ca="1" si="221"/>
        <v>0</v>
      </c>
      <c r="BU193" s="2">
        <f ca="1">SUMIFS(RepP!193:193,RepP!$6:$6,BU$6)</f>
        <v>0</v>
      </c>
      <c r="BV193" s="2">
        <f ca="1">SUMIFS(RepF!193:193,RepF!$6:$6,BV$6)</f>
        <v>0</v>
      </c>
      <c r="BW193" s="55">
        <f t="shared" ca="1" si="222"/>
        <v>0</v>
      </c>
      <c r="BX193" s="2">
        <f ca="1">SUMIFS(RepP!193:193,RepP!$6:$6,BX$6)</f>
        <v>0</v>
      </c>
      <c r="BY193" s="2">
        <f ca="1">SUMIFS(RepF!193:193,RepF!$6:$6,BY$6)</f>
        <v>0</v>
      </c>
      <c r="BZ193" s="55">
        <f t="shared" ca="1" si="223"/>
        <v>0</v>
      </c>
    </row>
    <row r="194" spans="2:78" x14ac:dyDescent="0.25">
      <c r="B194" s="1" t="str">
        <f>Items!$L79</f>
        <v>CF(+)</v>
      </c>
      <c r="C194" s="1" t="str">
        <f>Items!$M79</f>
        <v>M</v>
      </c>
      <c r="I194" s="22" t="str">
        <f>Items!$J$78</f>
        <v>Поступления/Оплаты %%</v>
      </c>
      <c r="J194" s="1" t="str">
        <f>Items!K79</f>
        <v>доходы %% по депозитам</v>
      </c>
      <c r="Q194" s="1">
        <f ca="1">SUMIFS(RepP!194:194,RepP!$6:$6,Q$6)</f>
        <v>0</v>
      </c>
      <c r="R194" s="1">
        <f ca="1">SUMIFS(RepF!194:194,RepF!$6:$6,R$6)</f>
        <v>0</v>
      </c>
      <c r="S194" s="69">
        <f t="shared" ca="1" si="204"/>
        <v>0</v>
      </c>
      <c r="V194" s="1">
        <f ca="1">SUMIFS(RepP!194:194,RepP!$6:$6,V$6)</f>
        <v>0</v>
      </c>
      <c r="W194" s="1">
        <f ca="1">SUMIFS(RepF!194:194,RepF!$6:$6,W$6)</f>
        <v>0</v>
      </c>
      <c r="X194" s="60">
        <f t="shared" ca="1" si="205"/>
        <v>0</v>
      </c>
      <c r="Y194" s="46">
        <f ca="1">SUMIFS(RepP!194:194,RepP!$6:$6,Y$6)</f>
        <v>0</v>
      </c>
      <c r="Z194" s="1">
        <f ca="1">SUMIFS(RepF!194:194,RepF!$6:$6,Z$6)</f>
        <v>0</v>
      </c>
      <c r="AA194" s="60">
        <f t="shared" ca="1" si="206"/>
        <v>0</v>
      </c>
      <c r="AB194" s="1">
        <f ca="1">SUMIFS(RepP!194:194,RepP!$6:$6,AB$6)</f>
        <v>0</v>
      </c>
      <c r="AC194" s="1">
        <f ca="1">SUMIFS(RepF!194:194,RepF!$6:$6,AC$6)</f>
        <v>0</v>
      </c>
      <c r="AD194" s="60">
        <f t="shared" ca="1" si="207"/>
        <v>0</v>
      </c>
      <c r="AE194" s="1">
        <f ca="1">SUMIFS(RepP!194:194,RepP!$6:$6,AE$6)</f>
        <v>0</v>
      </c>
      <c r="AF194" s="1">
        <f ca="1">SUMIFS(RepF!194:194,RepF!$6:$6,AF$6)</f>
        <v>0</v>
      </c>
      <c r="AG194" s="60">
        <f t="shared" ca="1" si="208"/>
        <v>0</v>
      </c>
      <c r="AH194" s="1">
        <f ca="1">SUMIFS(RepP!194:194,RepP!$6:$6,AH$6)</f>
        <v>0</v>
      </c>
      <c r="AI194" s="1">
        <f ca="1">SUMIFS(RepF!194:194,RepF!$6:$6,AI$6)</f>
        <v>0</v>
      </c>
      <c r="AJ194" s="60">
        <f t="shared" ca="1" si="209"/>
        <v>0</v>
      </c>
      <c r="AK194" s="1">
        <f ca="1">SUMIFS(RepP!194:194,RepP!$6:$6,AK$6)</f>
        <v>0</v>
      </c>
      <c r="AL194" s="1">
        <f ca="1">SUMIFS(RepF!194:194,RepF!$6:$6,AL$6)</f>
        <v>0</v>
      </c>
      <c r="AM194" s="60">
        <f t="shared" ca="1" si="210"/>
        <v>0</v>
      </c>
      <c r="AN194" s="1">
        <f ca="1">SUMIFS(RepP!194:194,RepP!$6:$6,AN$6)</f>
        <v>0</v>
      </c>
      <c r="AO194" s="1">
        <f ca="1">SUMIFS(RepF!194:194,RepF!$6:$6,AO$6)</f>
        <v>0</v>
      </c>
      <c r="AP194" s="60">
        <f t="shared" ca="1" si="211"/>
        <v>0</v>
      </c>
      <c r="AQ194" s="1">
        <f ca="1">SUMIFS(RepP!194:194,RepP!$6:$6,AQ$6)</f>
        <v>0</v>
      </c>
      <c r="AR194" s="1">
        <f ca="1">SUMIFS(RepF!194:194,RepF!$6:$6,AR$6)</f>
        <v>0</v>
      </c>
      <c r="AS194" s="60">
        <f t="shared" ca="1" si="212"/>
        <v>0</v>
      </c>
      <c r="AT194" s="1">
        <f ca="1">SUMIFS(RepP!194:194,RepP!$6:$6,AT$6)</f>
        <v>0</v>
      </c>
      <c r="AU194" s="1">
        <f ca="1">SUMIFS(RepF!194:194,RepF!$6:$6,AU$6)</f>
        <v>0</v>
      </c>
      <c r="AV194" s="60">
        <f t="shared" ca="1" si="213"/>
        <v>0</v>
      </c>
      <c r="AW194" s="1">
        <f ca="1">SUMIFS(RepP!194:194,RepP!$6:$6,AW$6)</f>
        <v>0</v>
      </c>
      <c r="AX194" s="1">
        <f ca="1">SUMIFS(RepF!194:194,RepF!$6:$6,AX$6)</f>
        <v>0</v>
      </c>
      <c r="AY194" s="60">
        <f t="shared" ca="1" si="214"/>
        <v>0</v>
      </c>
      <c r="AZ194" s="1">
        <f ca="1">SUMIFS(RepP!194:194,RepP!$6:$6,AZ$6)</f>
        <v>0</v>
      </c>
      <c r="BA194" s="1">
        <f ca="1">SUMIFS(RepF!194:194,RepF!$6:$6,BA$6)</f>
        <v>0</v>
      </c>
      <c r="BB194" s="60">
        <f t="shared" ca="1" si="215"/>
        <v>0</v>
      </c>
      <c r="BC194" s="1">
        <f ca="1">SUMIFS(RepP!194:194,RepP!$6:$6,BC$6)</f>
        <v>0</v>
      </c>
      <c r="BD194" s="1">
        <f ca="1">SUMIFS(RepF!194:194,RepF!$6:$6,BD$6)</f>
        <v>0</v>
      </c>
      <c r="BE194" s="60">
        <f t="shared" ca="1" si="216"/>
        <v>0</v>
      </c>
      <c r="BF194" s="1">
        <f ca="1">SUMIFS(RepP!194:194,RepP!$6:$6,BF$6)</f>
        <v>0</v>
      </c>
      <c r="BG194" s="1">
        <f ca="1">SUMIFS(RepF!194:194,RepF!$6:$6,BG$6)</f>
        <v>0</v>
      </c>
      <c r="BH194" s="60">
        <f t="shared" ca="1" si="217"/>
        <v>0</v>
      </c>
      <c r="BI194" s="1">
        <f ca="1">SUMIFS(RepP!194:194,RepP!$6:$6,BI$6)</f>
        <v>0</v>
      </c>
      <c r="BJ194" s="1">
        <f ca="1">SUMIFS(RepF!194:194,RepF!$6:$6,BJ$6)</f>
        <v>0</v>
      </c>
      <c r="BK194" s="60">
        <f t="shared" ca="1" si="218"/>
        <v>0</v>
      </c>
      <c r="BL194" s="1">
        <f ca="1">SUMIFS(RepP!194:194,RepP!$6:$6,BL$6)</f>
        <v>0</v>
      </c>
      <c r="BM194" s="1">
        <f ca="1">SUMIFS(RepF!194:194,RepF!$6:$6,BM$6)</f>
        <v>0</v>
      </c>
      <c r="BN194" s="60">
        <f t="shared" ca="1" si="219"/>
        <v>0</v>
      </c>
      <c r="BO194" s="1">
        <f ca="1">SUMIFS(RepP!194:194,RepP!$6:$6,BO$6)</f>
        <v>0</v>
      </c>
      <c r="BP194" s="1">
        <f ca="1">SUMIFS(RepF!194:194,RepF!$6:$6,BP$6)</f>
        <v>0</v>
      </c>
      <c r="BQ194" s="60">
        <f t="shared" ca="1" si="220"/>
        <v>0</v>
      </c>
      <c r="BR194" s="1">
        <f ca="1">SUMIFS(RepP!194:194,RepP!$6:$6,BR$6)</f>
        <v>0</v>
      </c>
      <c r="BS194" s="1">
        <f ca="1">SUMIFS(RepF!194:194,RepF!$6:$6,BS$6)</f>
        <v>0</v>
      </c>
      <c r="BT194" s="60">
        <f t="shared" ca="1" si="221"/>
        <v>0</v>
      </c>
      <c r="BU194" s="1">
        <f ca="1">SUMIFS(RepP!194:194,RepP!$6:$6,BU$6)</f>
        <v>0</v>
      </c>
      <c r="BV194" s="1">
        <f ca="1">SUMIFS(RepF!194:194,RepF!$6:$6,BV$6)</f>
        <v>0</v>
      </c>
      <c r="BW194" s="60">
        <f t="shared" ca="1" si="222"/>
        <v>0</v>
      </c>
      <c r="BX194" s="1">
        <f ca="1">SUMIFS(RepP!194:194,RepP!$6:$6,BX$6)</f>
        <v>0</v>
      </c>
      <c r="BY194" s="1">
        <f ca="1">SUMIFS(RepF!194:194,RepF!$6:$6,BY$6)</f>
        <v>0</v>
      </c>
      <c r="BZ194" s="60">
        <f t="shared" ca="1" si="223"/>
        <v>0</v>
      </c>
    </row>
    <row r="195" spans="2:78" x14ac:dyDescent="0.25">
      <c r="B195" s="1" t="str">
        <f>Items!$L80</f>
        <v>CF(+)</v>
      </c>
      <c r="C195" s="1" t="str">
        <f>Items!$M80</f>
        <v>M</v>
      </c>
      <c r="I195" s="22" t="str">
        <f>Items!$J$78</f>
        <v>Поступления/Оплаты %%</v>
      </c>
      <c r="J195" s="1" t="str">
        <f>Items!K80</f>
        <v>доходы %% от заемщиков</v>
      </c>
      <c r="Q195" s="1">
        <f ca="1">SUMIFS(RepP!195:195,RepP!$6:$6,Q$6)</f>
        <v>0</v>
      </c>
      <c r="R195" s="1">
        <f ca="1">SUMIFS(RepF!195:195,RepF!$6:$6,R$6)</f>
        <v>0</v>
      </c>
      <c r="S195" s="69">
        <f t="shared" ca="1" si="204"/>
        <v>0</v>
      </c>
      <c r="V195" s="1">
        <f ca="1">SUMIFS(RepP!195:195,RepP!$6:$6,V$6)</f>
        <v>0</v>
      </c>
      <c r="W195" s="1">
        <f ca="1">SUMIFS(RepF!195:195,RepF!$6:$6,W$6)</f>
        <v>0</v>
      </c>
      <c r="X195" s="60">
        <f t="shared" ca="1" si="205"/>
        <v>0</v>
      </c>
      <c r="Y195" s="46">
        <f ca="1">SUMIFS(RepP!195:195,RepP!$6:$6,Y$6)</f>
        <v>0</v>
      </c>
      <c r="Z195" s="1">
        <f ca="1">SUMIFS(RepF!195:195,RepF!$6:$6,Z$6)</f>
        <v>0</v>
      </c>
      <c r="AA195" s="60">
        <f t="shared" ca="1" si="206"/>
        <v>0</v>
      </c>
      <c r="AB195" s="1">
        <f ca="1">SUMIFS(RepP!195:195,RepP!$6:$6,AB$6)</f>
        <v>0</v>
      </c>
      <c r="AC195" s="1">
        <f ca="1">SUMIFS(RepF!195:195,RepF!$6:$6,AC$6)</f>
        <v>0</v>
      </c>
      <c r="AD195" s="60">
        <f t="shared" ca="1" si="207"/>
        <v>0</v>
      </c>
      <c r="AE195" s="1">
        <f ca="1">SUMIFS(RepP!195:195,RepP!$6:$6,AE$6)</f>
        <v>0</v>
      </c>
      <c r="AF195" s="1">
        <f ca="1">SUMIFS(RepF!195:195,RepF!$6:$6,AF$6)</f>
        <v>0</v>
      </c>
      <c r="AG195" s="60">
        <f t="shared" ca="1" si="208"/>
        <v>0</v>
      </c>
      <c r="AH195" s="1">
        <f ca="1">SUMIFS(RepP!195:195,RepP!$6:$6,AH$6)</f>
        <v>0</v>
      </c>
      <c r="AI195" s="1">
        <f ca="1">SUMIFS(RepF!195:195,RepF!$6:$6,AI$6)</f>
        <v>0</v>
      </c>
      <c r="AJ195" s="60">
        <f t="shared" ca="1" si="209"/>
        <v>0</v>
      </c>
      <c r="AK195" s="1">
        <f ca="1">SUMIFS(RepP!195:195,RepP!$6:$6,AK$6)</f>
        <v>0</v>
      </c>
      <c r="AL195" s="1">
        <f ca="1">SUMIFS(RepF!195:195,RepF!$6:$6,AL$6)</f>
        <v>0</v>
      </c>
      <c r="AM195" s="60">
        <f t="shared" ca="1" si="210"/>
        <v>0</v>
      </c>
      <c r="AN195" s="1">
        <f ca="1">SUMIFS(RepP!195:195,RepP!$6:$6,AN$6)</f>
        <v>0</v>
      </c>
      <c r="AO195" s="1">
        <f ca="1">SUMIFS(RepF!195:195,RepF!$6:$6,AO$6)</f>
        <v>0</v>
      </c>
      <c r="AP195" s="60">
        <f t="shared" ca="1" si="211"/>
        <v>0</v>
      </c>
      <c r="AQ195" s="1">
        <f ca="1">SUMIFS(RepP!195:195,RepP!$6:$6,AQ$6)</f>
        <v>0</v>
      </c>
      <c r="AR195" s="1">
        <f ca="1">SUMIFS(RepF!195:195,RepF!$6:$6,AR$6)</f>
        <v>0</v>
      </c>
      <c r="AS195" s="60">
        <f t="shared" ca="1" si="212"/>
        <v>0</v>
      </c>
      <c r="AT195" s="1">
        <f ca="1">SUMIFS(RepP!195:195,RepP!$6:$6,AT$6)</f>
        <v>0</v>
      </c>
      <c r="AU195" s="1">
        <f ca="1">SUMIFS(RepF!195:195,RepF!$6:$6,AU$6)</f>
        <v>0</v>
      </c>
      <c r="AV195" s="60">
        <f t="shared" ca="1" si="213"/>
        <v>0</v>
      </c>
      <c r="AW195" s="1">
        <f ca="1">SUMIFS(RepP!195:195,RepP!$6:$6,AW$6)</f>
        <v>0</v>
      </c>
      <c r="AX195" s="1">
        <f ca="1">SUMIFS(RepF!195:195,RepF!$6:$6,AX$6)</f>
        <v>0</v>
      </c>
      <c r="AY195" s="60">
        <f t="shared" ca="1" si="214"/>
        <v>0</v>
      </c>
      <c r="AZ195" s="1">
        <f ca="1">SUMIFS(RepP!195:195,RepP!$6:$6,AZ$6)</f>
        <v>0</v>
      </c>
      <c r="BA195" s="1">
        <f ca="1">SUMIFS(RepF!195:195,RepF!$6:$6,BA$6)</f>
        <v>0</v>
      </c>
      <c r="BB195" s="60">
        <f t="shared" ca="1" si="215"/>
        <v>0</v>
      </c>
      <c r="BC195" s="1">
        <f ca="1">SUMIFS(RepP!195:195,RepP!$6:$6,BC$6)</f>
        <v>0</v>
      </c>
      <c r="BD195" s="1">
        <f ca="1">SUMIFS(RepF!195:195,RepF!$6:$6,BD$6)</f>
        <v>0</v>
      </c>
      <c r="BE195" s="60">
        <f t="shared" ca="1" si="216"/>
        <v>0</v>
      </c>
      <c r="BF195" s="1">
        <f ca="1">SUMIFS(RepP!195:195,RepP!$6:$6,BF$6)</f>
        <v>0</v>
      </c>
      <c r="BG195" s="1">
        <f ca="1">SUMIFS(RepF!195:195,RepF!$6:$6,BG$6)</f>
        <v>0</v>
      </c>
      <c r="BH195" s="60">
        <f t="shared" ca="1" si="217"/>
        <v>0</v>
      </c>
      <c r="BI195" s="1">
        <f ca="1">SUMIFS(RepP!195:195,RepP!$6:$6,BI$6)</f>
        <v>0</v>
      </c>
      <c r="BJ195" s="1">
        <f ca="1">SUMIFS(RepF!195:195,RepF!$6:$6,BJ$6)</f>
        <v>0</v>
      </c>
      <c r="BK195" s="60">
        <f t="shared" ca="1" si="218"/>
        <v>0</v>
      </c>
      <c r="BL195" s="1">
        <f ca="1">SUMIFS(RepP!195:195,RepP!$6:$6,BL$6)</f>
        <v>0</v>
      </c>
      <c r="BM195" s="1">
        <f ca="1">SUMIFS(RepF!195:195,RepF!$6:$6,BM$6)</f>
        <v>0</v>
      </c>
      <c r="BN195" s="60">
        <f t="shared" ca="1" si="219"/>
        <v>0</v>
      </c>
      <c r="BO195" s="1">
        <f ca="1">SUMIFS(RepP!195:195,RepP!$6:$6,BO$6)</f>
        <v>0</v>
      </c>
      <c r="BP195" s="1">
        <f ca="1">SUMIFS(RepF!195:195,RepF!$6:$6,BP$6)</f>
        <v>0</v>
      </c>
      <c r="BQ195" s="60">
        <f t="shared" ca="1" si="220"/>
        <v>0</v>
      </c>
      <c r="BR195" s="1">
        <f ca="1">SUMIFS(RepP!195:195,RepP!$6:$6,BR$6)</f>
        <v>0</v>
      </c>
      <c r="BS195" s="1">
        <f ca="1">SUMIFS(RepF!195:195,RepF!$6:$6,BS$6)</f>
        <v>0</v>
      </c>
      <c r="BT195" s="60">
        <f t="shared" ca="1" si="221"/>
        <v>0</v>
      </c>
      <c r="BU195" s="1">
        <f ca="1">SUMIFS(RepP!195:195,RepP!$6:$6,BU$6)</f>
        <v>0</v>
      </c>
      <c r="BV195" s="1">
        <f ca="1">SUMIFS(RepF!195:195,RepF!$6:$6,BV$6)</f>
        <v>0</v>
      </c>
      <c r="BW195" s="60">
        <f t="shared" ca="1" si="222"/>
        <v>0</v>
      </c>
      <c r="BX195" s="1">
        <f ca="1">SUMIFS(RepP!195:195,RepP!$6:$6,BX$6)</f>
        <v>0</v>
      </c>
      <c r="BY195" s="1">
        <f ca="1">SUMIFS(RepF!195:195,RepF!$6:$6,BY$6)</f>
        <v>0</v>
      </c>
      <c r="BZ195" s="60">
        <f t="shared" ca="1" si="223"/>
        <v>0</v>
      </c>
    </row>
    <row r="196" spans="2:78" x14ac:dyDescent="0.25">
      <c r="B196" s="1" t="str">
        <f>Items!$L81</f>
        <v>CF(-)</v>
      </c>
      <c r="C196" s="1" t="str">
        <f>Items!$M81</f>
        <v>N</v>
      </c>
      <c r="I196" s="22" t="str">
        <f>Items!$J$78</f>
        <v>Поступления/Оплаты %%</v>
      </c>
      <c r="J196" s="1" t="str">
        <f>Items!K81</f>
        <v>расходы %% по кредитам</v>
      </c>
      <c r="Q196" s="1">
        <f ca="1">SUMIFS(RepP!196:196,RepP!$6:$6,Q$6)</f>
        <v>0</v>
      </c>
      <c r="R196" s="1">
        <f ca="1">SUMIFS(RepF!196:196,RepF!$6:$6,R$6)</f>
        <v>0</v>
      </c>
      <c r="S196" s="69">
        <f t="shared" ca="1" si="204"/>
        <v>0</v>
      </c>
      <c r="V196" s="1">
        <f ca="1">SUMIFS(RepP!196:196,RepP!$6:$6,V$6)</f>
        <v>0</v>
      </c>
      <c r="W196" s="1">
        <f ca="1">SUMIFS(RepF!196:196,RepF!$6:$6,W$6)</f>
        <v>0</v>
      </c>
      <c r="X196" s="60">
        <f t="shared" ca="1" si="205"/>
        <v>0</v>
      </c>
      <c r="Y196" s="46">
        <f ca="1">SUMIFS(RepP!196:196,RepP!$6:$6,Y$6)</f>
        <v>0</v>
      </c>
      <c r="Z196" s="1">
        <f ca="1">SUMIFS(RepF!196:196,RepF!$6:$6,Z$6)</f>
        <v>0</v>
      </c>
      <c r="AA196" s="60">
        <f t="shared" ca="1" si="206"/>
        <v>0</v>
      </c>
      <c r="AB196" s="1">
        <f ca="1">SUMIFS(RepP!196:196,RepP!$6:$6,AB$6)</f>
        <v>0</v>
      </c>
      <c r="AC196" s="1">
        <f ca="1">SUMIFS(RepF!196:196,RepF!$6:$6,AC$6)</f>
        <v>0</v>
      </c>
      <c r="AD196" s="60">
        <f t="shared" ca="1" si="207"/>
        <v>0</v>
      </c>
      <c r="AE196" s="1">
        <f ca="1">SUMIFS(RepP!196:196,RepP!$6:$6,AE$6)</f>
        <v>0</v>
      </c>
      <c r="AF196" s="1">
        <f ca="1">SUMIFS(RepF!196:196,RepF!$6:$6,AF$6)</f>
        <v>0</v>
      </c>
      <c r="AG196" s="60">
        <f t="shared" ca="1" si="208"/>
        <v>0</v>
      </c>
      <c r="AH196" s="1">
        <f ca="1">SUMIFS(RepP!196:196,RepP!$6:$6,AH$6)</f>
        <v>0</v>
      </c>
      <c r="AI196" s="1">
        <f ca="1">SUMIFS(RepF!196:196,RepF!$6:$6,AI$6)</f>
        <v>0</v>
      </c>
      <c r="AJ196" s="60">
        <f t="shared" ca="1" si="209"/>
        <v>0</v>
      </c>
      <c r="AK196" s="1">
        <f ca="1">SUMIFS(RepP!196:196,RepP!$6:$6,AK$6)</f>
        <v>0</v>
      </c>
      <c r="AL196" s="1">
        <f ca="1">SUMIFS(RepF!196:196,RepF!$6:$6,AL$6)</f>
        <v>0</v>
      </c>
      <c r="AM196" s="60">
        <f t="shared" ca="1" si="210"/>
        <v>0</v>
      </c>
      <c r="AN196" s="1">
        <f ca="1">SUMIFS(RepP!196:196,RepP!$6:$6,AN$6)</f>
        <v>0</v>
      </c>
      <c r="AO196" s="1">
        <f ca="1">SUMIFS(RepF!196:196,RepF!$6:$6,AO$6)</f>
        <v>0</v>
      </c>
      <c r="AP196" s="60">
        <f t="shared" ca="1" si="211"/>
        <v>0</v>
      </c>
      <c r="AQ196" s="1">
        <f ca="1">SUMIFS(RepP!196:196,RepP!$6:$6,AQ$6)</f>
        <v>0</v>
      </c>
      <c r="AR196" s="1">
        <f ca="1">SUMIFS(RepF!196:196,RepF!$6:$6,AR$6)</f>
        <v>0</v>
      </c>
      <c r="AS196" s="60">
        <f t="shared" ca="1" si="212"/>
        <v>0</v>
      </c>
      <c r="AT196" s="1">
        <f ca="1">SUMIFS(RepP!196:196,RepP!$6:$6,AT$6)</f>
        <v>0</v>
      </c>
      <c r="AU196" s="1">
        <f ca="1">SUMIFS(RepF!196:196,RepF!$6:$6,AU$6)</f>
        <v>0</v>
      </c>
      <c r="AV196" s="60">
        <f t="shared" ca="1" si="213"/>
        <v>0</v>
      </c>
      <c r="AW196" s="1">
        <f ca="1">SUMIFS(RepP!196:196,RepP!$6:$6,AW$6)</f>
        <v>0</v>
      </c>
      <c r="AX196" s="1">
        <f ca="1">SUMIFS(RepF!196:196,RepF!$6:$6,AX$6)</f>
        <v>0</v>
      </c>
      <c r="AY196" s="60">
        <f t="shared" ca="1" si="214"/>
        <v>0</v>
      </c>
      <c r="AZ196" s="1">
        <f ca="1">SUMIFS(RepP!196:196,RepP!$6:$6,AZ$6)</f>
        <v>0</v>
      </c>
      <c r="BA196" s="1">
        <f ca="1">SUMIFS(RepF!196:196,RepF!$6:$6,BA$6)</f>
        <v>0</v>
      </c>
      <c r="BB196" s="60">
        <f t="shared" ca="1" si="215"/>
        <v>0</v>
      </c>
      <c r="BC196" s="1">
        <f ca="1">SUMIFS(RepP!196:196,RepP!$6:$6,BC$6)</f>
        <v>0</v>
      </c>
      <c r="BD196" s="1">
        <f ca="1">SUMIFS(RepF!196:196,RepF!$6:$6,BD$6)</f>
        <v>0</v>
      </c>
      <c r="BE196" s="60">
        <f t="shared" ca="1" si="216"/>
        <v>0</v>
      </c>
      <c r="BF196" s="1">
        <f ca="1">SUMIFS(RepP!196:196,RepP!$6:$6,BF$6)</f>
        <v>0</v>
      </c>
      <c r="BG196" s="1">
        <f ca="1">SUMIFS(RepF!196:196,RepF!$6:$6,BG$6)</f>
        <v>0</v>
      </c>
      <c r="BH196" s="60">
        <f t="shared" ca="1" si="217"/>
        <v>0</v>
      </c>
      <c r="BI196" s="1">
        <f ca="1">SUMIFS(RepP!196:196,RepP!$6:$6,BI$6)</f>
        <v>0</v>
      </c>
      <c r="BJ196" s="1">
        <f ca="1">SUMIFS(RepF!196:196,RepF!$6:$6,BJ$6)</f>
        <v>0</v>
      </c>
      <c r="BK196" s="60">
        <f t="shared" ca="1" si="218"/>
        <v>0</v>
      </c>
      <c r="BL196" s="1">
        <f ca="1">SUMIFS(RepP!196:196,RepP!$6:$6,BL$6)</f>
        <v>0</v>
      </c>
      <c r="BM196" s="1">
        <f ca="1">SUMIFS(RepF!196:196,RepF!$6:$6,BM$6)</f>
        <v>0</v>
      </c>
      <c r="BN196" s="60">
        <f t="shared" ca="1" si="219"/>
        <v>0</v>
      </c>
      <c r="BO196" s="1">
        <f ca="1">SUMIFS(RepP!196:196,RepP!$6:$6,BO$6)</f>
        <v>0</v>
      </c>
      <c r="BP196" s="1">
        <f ca="1">SUMIFS(RepF!196:196,RepF!$6:$6,BP$6)</f>
        <v>0</v>
      </c>
      <c r="BQ196" s="60">
        <f t="shared" ca="1" si="220"/>
        <v>0</v>
      </c>
      <c r="BR196" s="1">
        <f ca="1">SUMIFS(RepP!196:196,RepP!$6:$6,BR$6)</f>
        <v>0</v>
      </c>
      <c r="BS196" s="1">
        <f ca="1">SUMIFS(RepF!196:196,RepF!$6:$6,BS$6)</f>
        <v>0</v>
      </c>
      <c r="BT196" s="60">
        <f t="shared" ca="1" si="221"/>
        <v>0</v>
      </c>
      <c r="BU196" s="1">
        <f ca="1">SUMIFS(RepP!196:196,RepP!$6:$6,BU$6)</f>
        <v>0</v>
      </c>
      <c r="BV196" s="1">
        <f ca="1">SUMIFS(RepF!196:196,RepF!$6:$6,BV$6)</f>
        <v>0</v>
      </c>
      <c r="BW196" s="60">
        <f t="shared" ca="1" si="222"/>
        <v>0</v>
      </c>
      <c r="BX196" s="1">
        <f ca="1">SUMIFS(RepP!196:196,RepP!$6:$6,BX$6)</f>
        <v>0</v>
      </c>
      <c r="BY196" s="1">
        <f ca="1">SUMIFS(RepF!196:196,RepF!$6:$6,BY$6)</f>
        <v>0</v>
      </c>
      <c r="BZ196" s="60">
        <f t="shared" ca="1" si="223"/>
        <v>0</v>
      </c>
    </row>
    <row r="197" spans="2:78" x14ac:dyDescent="0.25">
      <c r="B197" s="1" t="str">
        <f>Items!$L82</f>
        <v>CF(-)</v>
      </c>
      <c r="C197" s="1" t="str">
        <f>Items!$M82</f>
        <v>N</v>
      </c>
      <c r="I197" s="22" t="str">
        <f>Items!$J$78</f>
        <v>Поступления/Оплаты %%</v>
      </c>
      <c r="J197" s="1" t="str">
        <f>Items!K82</f>
        <v>расходы %% по займам</v>
      </c>
      <c r="Q197" s="1">
        <f ca="1">SUMIFS(RepP!197:197,RepP!$6:$6,Q$6)</f>
        <v>0</v>
      </c>
      <c r="R197" s="1">
        <f ca="1">SUMIFS(RepF!197:197,RepF!$6:$6,R$6)</f>
        <v>0</v>
      </c>
      <c r="S197" s="69">
        <f t="shared" ca="1" si="204"/>
        <v>0</v>
      </c>
      <c r="V197" s="1">
        <f ca="1">SUMIFS(RepP!197:197,RepP!$6:$6,V$6)</f>
        <v>0</v>
      </c>
      <c r="W197" s="1">
        <f ca="1">SUMIFS(RepF!197:197,RepF!$6:$6,W$6)</f>
        <v>0</v>
      </c>
      <c r="X197" s="60">
        <f t="shared" ca="1" si="205"/>
        <v>0</v>
      </c>
      <c r="Y197" s="46">
        <f ca="1">SUMIFS(RepP!197:197,RepP!$6:$6,Y$6)</f>
        <v>0</v>
      </c>
      <c r="Z197" s="1">
        <f ca="1">SUMIFS(RepF!197:197,RepF!$6:$6,Z$6)</f>
        <v>0</v>
      </c>
      <c r="AA197" s="60">
        <f t="shared" ca="1" si="206"/>
        <v>0</v>
      </c>
      <c r="AB197" s="1">
        <f ca="1">SUMIFS(RepP!197:197,RepP!$6:$6,AB$6)</f>
        <v>0</v>
      </c>
      <c r="AC197" s="1">
        <f ca="1">SUMIFS(RepF!197:197,RepF!$6:$6,AC$6)</f>
        <v>0</v>
      </c>
      <c r="AD197" s="60">
        <f t="shared" ca="1" si="207"/>
        <v>0</v>
      </c>
      <c r="AE197" s="1">
        <f ca="1">SUMIFS(RepP!197:197,RepP!$6:$6,AE$6)</f>
        <v>0</v>
      </c>
      <c r="AF197" s="1">
        <f ca="1">SUMIFS(RepF!197:197,RepF!$6:$6,AF$6)</f>
        <v>0</v>
      </c>
      <c r="AG197" s="60">
        <f t="shared" ca="1" si="208"/>
        <v>0</v>
      </c>
      <c r="AH197" s="1">
        <f ca="1">SUMIFS(RepP!197:197,RepP!$6:$6,AH$6)</f>
        <v>0</v>
      </c>
      <c r="AI197" s="1">
        <f ca="1">SUMIFS(RepF!197:197,RepF!$6:$6,AI$6)</f>
        <v>0</v>
      </c>
      <c r="AJ197" s="60">
        <f t="shared" ca="1" si="209"/>
        <v>0</v>
      </c>
      <c r="AK197" s="1">
        <f ca="1">SUMIFS(RepP!197:197,RepP!$6:$6,AK$6)</f>
        <v>0</v>
      </c>
      <c r="AL197" s="1">
        <f ca="1">SUMIFS(RepF!197:197,RepF!$6:$6,AL$6)</f>
        <v>0</v>
      </c>
      <c r="AM197" s="60">
        <f t="shared" ca="1" si="210"/>
        <v>0</v>
      </c>
      <c r="AN197" s="1">
        <f ca="1">SUMIFS(RepP!197:197,RepP!$6:$6,AN$6)</f>
        <v>0</v>
      </c>
      <c r="AO197" s="1">
        <f ca="1">SUMIFS(RepF!197:197,RepF!$6:$6,AO$6)</f>
        <v>0</v>
      </c>
      <c r="AP197" s="60">
        <f t="shared" ca="1" si="211"/>
        <v>0</v>
      </c>
      <c r="AQ197" s="1">
        <f ca="1">SUMIFS(RepP!197:197,RepP!$6:$6,AQ$6)</f>
        <v>0</v>
      </c>
      <c r="AR197" s="1">
        <f ca="1">SUMIFS(RepF!197:197,RepF!$6:$6,AR$6)</f>
        <v>0</v>
      </c>
      <c r="AS197" s="60">
        <f t="shared" ca="1" si="212"/>
        <v>0</v>
      </c>
      <c r="AT197" s="1">
        <f ca="1">SUMIFS(RepP!197:197,RepP!$6:$6,AT$6)</f>
        <v>0</v>
      </c>
      <c r="AU197" s="1">
        <f ca="1">SUMIFS(RepF!197:197,RepF!$6:$6,AU$6)</f>
        <v>0</v>
      </c>
      <c r="AV197" s="60">
        <f t="shared" ca="1" si="213"/>
        <v>0</v>
      </c>
      <c r="AW197" s="1">
        <f ca="1">SUMIFS(RepP!197:197,RepP!$6:$6,AW$6)</f>
        <v>0</v>
      </c>
      <c r="AX197" s="1">
        <f ca="1">SUMIFS(RepF!197:197,RepF!$6:$6,AX$6)</f>
        <v>0</v>
      </c>
      <c r="AY197" s="60">
        <f t="shared" ca="1" si="214"/>
        <v>0</v>
      </c>
      <c r="AZ197" s="1">
        <f ca="1">SUMIFS(RepP!197:197,RepP!$6:$6,AZ$6)</f>
        <v>0</v>
      </c>
      <c r="BA197" s="1">
        <f ca="1">SUMIFS(RepF!197:197,RepF!$6:$6,BA$6)</f>
        <v>0</v>
      </c>
      <c r="BB197" s="60">
        <f t="shared" ca="1" si="215"/>
        <v>0</v>
      </c>
      <c r="BC197" s="1">
        <f ca="1">SUMIFS(RepP!197:197,RepP!$6:$6,BC$6)</f>
        <v>0</v>
      </c>
      <c r="BD197" s="1">
        <f ca="1">SUMIFS(RepF!197:197,RepF!$6:$6,BD$6)</f>
        <v>0</v>
      </c>
      <c r="BE197" s="60">
        <f t="shared" ca="1" si="216"/>
        <v>0</v>
      </c>
      <c r="BF197" s="1">
        <f ca="1">SUMIFS(RepP!197:197,RepP!$6:$6,BF$6)</f>
        <v>0</v>
      </c>
      <c r="BG197" s="1">
        <f ca="1">SUMIFS(RepF!197:197,RepF!$6:$6,BG$6)</f>
        <v>0</v>
      </c>
      <c r="BH197" s="60">
        <f t="shared" ca="1" si="217"/>
        <v>0</v>
      </c>
      <c r="BI197" s="1">
        <f ca="1">SUMIFS(RepP!197:197,RepP!$6:$6,BI$6)</f>
        <v>0</v>
      </c>
      <c r="BJ197" s="1">
        <f ca="1">SUMIFS(RepF!197:197,RepF!$6:$6,BJ$6)</f>
        <v>0</v>
      </c>
      <c r="BK197" s="60">
        <f t="shared" ca="1" si="218"/>
        <v>0</v>
      </c>
      <c r="BL197" s="1">
        <f ca="1">SUMIFS(RepP!197:197,RepP!$6:$6,BL$6)</f>
        <v>0</v>
      </c>
      <c r="BM197" s="1">
        <f ca="1">SUMIFS(RepF!197:197,RepF!$6:$6,BM$6)</f>
        <v>0</v>
      </c>
      <c r="BN197" s="60">
        <f t="shared" ca="1" si="219"/>
        <v>0</v>
      </c>
      <c r="BO197" s="1">
        <f ca="1">SUMIFS(RepP!197:197,RepP!$6:$6,BO$6)</f>
        <v>0</v>
      </c>
      <c r="BP197" s="1">
        <f ca="1">SUMIFS(RepF!197:197,RepF!$6:$6,BP$6)</f>
        <v>0</v>
      </c>
      <c r="BQ197" s="60">
        <f t="shared" ca="1" si="220"/>
        <v>0</v>
      </c>
      <c r="BR197" s="1">
        <f ca="1">SUMIFS(RepP!197:197,RepP!$6:$6,BR$6)</f>
        <v>0</v>
      </c>
      <c r="BS197" s="1">
        <f ca="1">SUMIFS(RepF!197:197,RepF!$6:$6,BS$6)</f>
        <v>0</v>
      </c>
      <c r="BT197" s="60">
        <f t="shared" ca="1" si="221"/>
        <v>0</v>
      </c>
      <c r="BU197" s="1">
        <f ca="1">SUMIFS(RepP!197:197,RepP!$6:$6,BU$6)</f>
        <v>0</v>
      </c>
      <c r="BV197" s="1">
        <f ca="1">SUMIFS(RepF!197:197,RepF!$6:$6,BV$6)</f>
        <v>0</v>
      </c>
      <c r="BW197" s="60">
        <f t="shared" ca="1" si="222"/>
        <v>0</v>
      </c>
      <c r="BX197" s="1">
        <f ca="1">SUMIFS(RepP!197:197,RepP!$6:$6,BX$6)</f>
        <v>0</v>
      </c>
      <c r="BY197" s="1">
        <f ca="1">SUMIFS(RepF!197:197,RepF!$6:$6,BY$6)</f>
        <v>0</v>
      </c>
      <c r="BZ197" s="60">
        <f t="shared" ca="1" si="223"/>
        <v>0</v>
      </c>
    </row>
    <row r="198" spans="2:78" s="23" customFormat="1" ht="10.199999999999999" x14ac:dyDescent="0.2">
      <c r="E198" s="23" t="s">
        <v>50</v>
      </c>
      <c r="S198" s="70"/>
      <c r="X198" s="61"/>
      <c r="Y198" s="62"/>
      <c r="AA198" s="61"/>
      <c r="AD198" s="61"/>
      <c r="AG198" s="61"/>
      <c r="AJ198" s="61"/>
      <c r="AM198" s="61"/>
      <c r="AP198" s="61"/>
      <c r="AS198" s="61"/>
      <c r="AV198" s="61"/>
      <c r="AY198" s="61"/>
      <c r="BB198" s="61"/>
      <c r="BE198" s="61"/>
      <c r="BH198" s="61"/>
      <c r="BK198" s="61"/>
      <c r="BN198" s="61"/>
      <c r="BQ198" s="61"/>
      <c r="BT198" s="61"/>
      <c r="BW198" s="61"/>
      <c r="BZ198" s="61"/>
    </row>
    <row r="199" spans="2:78" ht="4.05" customHeight="1" x14ac:dyDescent="0.25"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67"/>
      <c r="T199" s="25"/>
      <c r="U199" s="25"/>
      <c r="V199" s="25"/>
      <c r="W199" s="25"/>
      <c r="X199" s="57"/>
      <c r="Y199" s="54"/>
      <c r="Z199" s="25"/>
      <c r="AA199" s="57"/>
      <c r="AB199" s="25"/>
      <c r="AC199" s="25"/>
      <c r="AD199" s="57"/>
      <c r="AE199" s="25"/>
      <c r="AF199" s="25"/>
      <c r="AG199" s="57"/>
      <c r="AH199" s="25"/>
      <c r="AI199" s="25"/>
      <c r="AJ199" s="57"/>
      <c r="AK199" s="25"/>
      <c r="AL199" s="25"/>
      <c r="AM199" s="57"/>
      <c r="AN199" s="25"/>
      <c r="AO199" s="25"/>
      <c r="AP199" s="57"/>
      <c r="AQ199" s="25"/>
      <c r="AR199" s="25"/>
      <c r="AS199" s="57"/>
      <c r="AT199" s="25"/>
      <c r="AU199" s="25"/>
      <c r="AV199" s="57"/>
      <c r="AW199" s="25"/>
      <c r="AX199" s="25"/>
      <c r="AY199" s="57"/>
      <c r="AZ199" s="25"/>
      <c r="BA199" s="25"/>
      <c r="BB199" s="57"/>
      <c r="BC199" s="25"/>
      <c r="BD199" s="25"/>
      <c r="BE199" s="57"/>
      <c r="BF199" s="25"/>
      <c r="BG199" s="25"/>
      <c r="BH199" s="57"/>
      <c r="BI199" s="25"/>
      <c r="BJ199" s="25"/>
      <c r="BK199" s="57"/>
      <c r="BL199" s="25"/>
      <c r="BM199" s="25"/>
      <c r="BN199" s="57"/>
      <c r="BO199" s="25"/>
      <c r="BP199" s="25"/>
      <c r="BQ199" s="57"/>
      <c r="BR199" s="25"/>
      <c r="BS199" s="25"/>
      <c r="BT199" s="57"/>
      <c r="BU199" s="25"/>
      <c r="BV199" s="25"/>
      <c r="BW199" s="57"/>
      <c r="BX199" s="25"/>
      <c r="BY199" s="25"/>
      <c r="BZ199" s="57"/>
    </row>
    <row r="200" spans="2:78" s="2" customFormat="1" x14ac:dyDescent="0.25">
      <c r="B200" s="2" t="str">
        <f>Items!$L$83</f>
        <v>CF</v>
      </c>
      <c r="C200" s="2">
        <f>Items!$M$83</f>
        <v>0</v>
      </c>
      <c r="I200" s="2" t="str">
        <f>Items!$J$83</f>
        <v>Финпоток до выплаты налогов</v>
      </c>
      <c r="Q200" s="2">
        <f ca="1">SUMIFS(RepP!200:200,RepP!$6:$6,Q$6)</f>
        <v>-11391486.418800002</v>
      </c>
      <c r="R200" s="2">
        <f ca="1">SUMIFS(RepF!200:200,RepF!$6:$6,R$6)</f>
        <v>-11781691.535800001</v>
      </c>
      <c r="S200" s="66">
        <f ca="1">IF(Q200=0,0,(R200-Q200)/Q200)</f>
        <v>3.4254100180993195E-2</v>
      </c>
      <c r="V200" s="2">
        <f ca="1">SUMIFS(RepP!200:200,RepP!$6:$6,V$6)</f>
        <v>-977082.75</v>
      </c>
      <c r="W200" s="2">
        <f ca="1">SUMIFS(RepF!200:200,RepF!$6:$6,W$6)</f>
        <v>-194731.87000000002</v>
      </c>
      <c r="X200" s="55">
        <f ca="1">IF(V200=0,0,(W200-V200)/V200)</f>
        <v>-0.80070073901110217</v>
      </c>
      <c r="Y200" s="56">
        <f ca="1">SUMIFS(RepP!200:200,RepP!$6:$6,Y$6)</f>
        <v>-273019.38999999996</v>
      </c>
      <c r="Z200" s="2">
        <f ca="1">SUMIFS(RepF!200:200,RepF!$6:$6,Z$6)</f>
        <v>-416919</v>
      </c>
      <c r="AA200" s="55">
        <f ca="1">IF(Y200=0,0,(Z200-Y200)/Y200)</f>
        <v>0.52706736323746117</v>
      </c>
      <c r="AB200" s="2">
        <f ca="1">SUMIFS(RepP!200:200,RepP!$6:$6,AB$6)</f>
        <v>-202795.89</v>
      </c>
      <c r="AC200" s="2">
        <f ca="1">SUMIFS(RepF!200:200,RepF!$6:$6,AC$6)</f>
        <v>-188915.25999999998</v>
      </c>
      <c r="AD200" s="55">
        <f ca="1">IF(AB200=0,0,(AC200-AB200)/AB200)</f>
        <v>-6.8446308256050123E-2</v>
      </c>
      <c r="AE200" s="2">
        <f ca="1">SUMIFS(RepP!200:200,RepP!$6:$6,AE$6)</f>
        <v>-376341.95</v>
      </c>
      <c r="AF200" s="2">
        <f ca="1">SUMIFS(RepF!200:200,RepF!$6:$6,AF$6)</f>
        <v>-372915.61</v>
      </c>
      <c r="AG200" s="55">
        <f ca="1">IF(AE200=0,0,(AF200-AE200)/AE200)</f>
        <v>-9.1043265306990778E-3</v>
      </c>
      <c r="AH200" s="2">
        <f ca="1">SUMIFS(RepP!200:200,RepP!$6:$6,AH$6)</f>
        <v>-303803.82879999996</v>
      </c>
      <c r="AI200" s="2">
        <f ca="1">SUMIFS(RepF!200:200,RepF!$6:$6,AI$6)</f>
        <v>-306918.19999999995</v>
      </c>
      <c r="AJ200" s="55">
        <f ca="1">IF(AH200=0,0,(AI200-AH200)/AH200)</f>
        <v>1.025125724156112E-2</v>
      </c>
      <c r="AK200" s="2">
        <f ca="1">SUMIFS(RepP!200:200,RepP!$6:$6,AK$6)</f>
        <v>-487911.62</v>
      </c>
      <c r="AL200" s="2">
        <f ca="1">SUMIFS(RepF!200:200,RepF!$6:$6,AL$6)</f>
        <v>-277728.11579999997</v>
      </c>
      <c r="AM200" s="55">
        <f ca="1">IF(AK200=0,0,(AL200-AK200)/AK200)</f>
        <v>-0.4307819194795976</v>
      </c>
      <c r="AN200" s="2">
        <f ca="1">SUMIFS(RepP!200:200,RepP!$6:$6,AN$6)</f>
        <v>-561225.48</v>
      </c>
      <c r="AO200" s="2">
        <f ca="1">SUMIFS(RepF!200:200,RepF!$6:$6,AO$6)</f>
        <v>-256976.19999999998</v>
      </c>
      <c r="AP200" s="55">
        <f ca="1">IF(AN200=0,0,(AO200-AN200)/AN200)</f>
        <v>-0.5421159424194355</v>
      </c>
      <c r="AQ200" s="2">
        <f ca="1">SUMIFS(RepP!200:200,RepP!$6:$6,AQ$6)</f>
        <v>-798402.19</v>
      </c>
      <c r="AR200" s="2">
        <f ca="1">SUMIFS(RepF!200:200,RepF!$6:$6,AR$6)</f>
        <v>-783431.8899999999</v>
      </c>
      <c r="AS200" s="55">
        <f ca="1">IF(AQ200=0,0,(AR200-AQ200)/AQ200)</f>
        <v>-1.8750324319626487E-2</v>
      </c>
      <c r="AT200" s="2">
        <f ca="1">SUMIFS(RepP!200:200,RepP!$6:$6,AT$6)</f>
        <v>-837499.53</v>
      </c>
      <c r="AU200" s="2">
        <f ca="1">SUMIFS(RepF!200:200,RepF!$6:$6,AU$6)</f>
        <v>-876706.66999999993</v>
      </c>
      <c r="AV200" s="55">
        <f ca="1">IF(AT200=0,0,(AU200-AT200)/AT200)</f>
        <v>4.6814521794418078E-2</v>
      </c>
      <c r="AW200" s="2">
        <f ca="1">SUMIFS(RepP!200:200,RepP!$6:$6,AW$6)</f>
        <v>-1470635.29</v>
      </c>
      <c r="AX200" s="2">
        <f ca="1">SUMIFS(RepF!200:200,RepF!$6:$6,AX$6)</f>
        <v>-760438.41999999993</v>
      </c>
      <c r="AY200" s="55">
        <f ca="1">IF(AW200=0,0,(AX200-AW200)/AW200)</f>
        <v>-0.48291841956274562</v>
      </c>
      <c r="AZ200" s="2">
        <f ca="1">SUMIFS(RepP!200:200,RepP!$6:$6,AZ$6)</f>
        <v>-1769703.55</v>
      </c>
      <c r="BA200" s="2">
        <f ca="1">SUMIFS(RepF!200:200,RepF!$6:$6,BA$6)</f>
        <v>-1869834.7500000002</v>
      </c>
      <c r="BB200" s="55">
        <f ca="1">IF(AZ200=0,0,(BA200-AZ200)/AZ200)</f>
        <v>5.6580775915830751E-2</v>
      </c>
      <c r="BC200" s="2">
        <f ca="1">SUMIFS(RepP!200:200,RepP!$6:$6,BC$6)</f>
        <v>-786330.02</v>
      </c>
      <c r="BD200" s="2">
        <f ca="1">SUMIFS(RepF!200:200,RepF!$6:$6,BD$6)</f>
        <v>-1571182.36</v>
      </c>
      <c r="BE200" s="55">
        <f ca="1">IF(BC200=0,0,(BD200-BC200)/BC200)</f>
        <v>0.99812078902952228</v>
      </c>
      <c r="BF200" s="2">
        <f ca="1">SUMIFS(RepP!200:200,RepP!$6:$6,BF$6)</f>
        <v>-953249.71</v>
      </c>
      <c r="BG200" s="2">
        <f ca="1">SUMIFS(RepF!200:200,RepF!$6:$6,BG$6)</f>
        <v>-1570893.81</v>
      </c>
      <c r="BH200" s="55">
        <f ca="1">IF(BF200=0,0,(BG200-BF200)/BF200)</f>
        <v>0.64793526137028679</v>
      </c>
      <c r="BI200" s="2">
        <f ca="1">SUMIFS(RepP!200:200,RepP!$6:$6,BI$6)</f>
        <v>-1592565.22</v>
      </c>
      <c r="BJ200" s="2">
        <f ca="1">SUMIFS(RepF!200:200,RepF!$6:$6,BJ$6)</f>
        <v>-1818739.98</v>
      </c>
      <c r="BK200" s="55">
        <f ca="1">IF(BI200=0,0,(BJ200-BI200)/BI200)</f>
        <v>0.14201915071333782</v>
      </c>
      <c r="BL200" s="2">
        <f ca="1">SUMIFS(RepP!200:200,RepP!$6:$6,BL$6)</f>
        <v>0</v>
      </c>
      <c r="BM200" s="2">
        <f ca="1">SUMIFS(RepF!200:200,RepF!$6:$6,BM$6)</f>
        <v>-487159.4</v>
      </c>
      <c r="BN200" s="55">
        <f ca="1">IF(BL200=0,0,(BM200-BL200)/BL200)</f>
        <v>0</v>
      </c>
      <c r="BO200" s="2">
        <f ca="1">SUMIFS(RepP!200:200,RepP!$6:$6,BO$6)</f>
        <v>-920</v>
      </c>
      <c r="BP200" s="2">
        <f ca="1">SUMIFS(RepF!200:200,RepF!$6:$6,BP$6)</f>
        <v>0</v>
      </c>
      <c r="BQ200" s="55">
        <f ca="1">IF(BO200=0,0,(BP200-BO200)/BO200)</f>
        <v>-1</v>
      </c>
      <c r="BR200" s="2">
        <f ca="1">SUMIFS(RepP!200:200,RepP!$6:$6,BR$6)</f>
        <v>0</v>
      </c>
      <c r="BS200" s="2">
        <f ca="1">SUMIFS(RepF!200:200,RepF!$6:$6,BS$6)</f>
        <v>-28200</v>
      </c>
      <c r="BT200" s="55">
        <f ca="1">IF(BR200=0,0,(BS200-BR200)/BR200)</f>
        <v>0</v>
      </c>
      <c r="BU200" s="2">
        <f ca="1">SUMIFS(RepP!200:200,RepP!$6:$6,BU$6)</f>
        <v>0</v>
      </c>
      <c r="BV200" s="2">
        <f ca="1">SUMIFS(RepF!200:200,RepF!$6:$6,BV$6)</f>
        <v>0</v>
      </c>
      <c r="BW200" s="55">
        <f ca="1">IF(BU200=0,0,(BV200-BU200)/BU200)</f>
        <v>0</v>
      </c>
      <c r="BX200" s="2">
        <f ca="1">SUMIFS(RepP!200:200,RepP!$6:$6,BX$6)</f>
        <v>0</v>
      </c>
      <c r="BY200" s="2">
        <f ca="1">SUMIFS(RepF!200:200,RepF!$6:$6,BY$6)</f>
        <v>0</v>
      </c>
      <c r="BZ200" s="55">
        <f ca="1">IF(BX200=0,0,(BY200-BX200)/BX200)</f>
        <v>0</v>
      </c>
    </row>
    <row r="201" spans="2:78" ht="4.05" customHeight="1" x14ac:dyDescent="0.25"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67"/>
      <c r="T201" s="25"/>
      <c r="U201" s="25"/>
      <c r="V201" s="25"/>
      <c r="W201" s="25"/>
      <c r="X201" s="57"/>
      <c r="Y201" s="54"/>
      <c r="Z201" s="25"/>
      <c r="AA201" s="57"/>
      <c r="AB201" s="25"/>
      <c r="AC201" s="25"/>
      <c r="AD201" s="57"/>
      <c r="AE201" s="25"/>
      <c r="AF201" s="25"/>
      <c r="AG201" s="57"/>
      <c r="AH201" s="25"/>
      <c r="AI201" s="25"/>
      <c r="AJ201" s="57"/>
      <c r="AK201" s="25"/>
      <c r="AL201" s="25"/>
      <c r="AM201" s="57"/>
      <c r="AN201" s="25"/>
      <c r="AO201" s="25"/>
      <c r="AP201" s="57"/>
      <c r="AQ201" s="25"/>
      <c r="AR201" s="25"/>
      <c r="AS201" s="57"/>
      <c r="AT201" s="25"/>
      <c r="AU201" s="25"/>
      <c r="AV201" s="57"/>
      <c r="AW201" s="25"/>
      <c r="AX201" s="25"/>
      <c r="AY201" s="57"/>
      <c r="AZ201" s="25"/>
      <c r="BA201" s="25"/>
      <c r="BB201" s="57"/>
      <c r="BC201" s="25"/>
      <c r="BD201" s="25"/>
      <c r="BE201" s="57"/>
      <c r="BF201" s="25"/>
      <c r="BG201" s="25"/>
      <c r="BH201" s="57"/>
      <c r="BI201" s="25"/>
      <c r="BJ201" s="25"/>
      <c r="BK201" s="57"/>
      <c r="BL201" s="25"/>
      <c r="BM201" s="25"/>
      <c r="BN201" s="57"/>
      <c r="BO201" s="25"/>
      <c r="BP201" s="25"/>
      <c r="BQ201" s="57"/>
      <c r="BR201" s="25"/>
      <c r="BS201" s="25"/>
      <c r="BT201" s="57"/>
      <c r="BU201" s="25"/>
      <c r="BV201" s="25"/>
      <c r="BW201" s="57"/>
      <c r="BX201" s="25"/>
      <c r="BY201" s="25"/>
      <c r="BZ201" s="57"/>
    </row>
    <row r="202" spans="2:78" s="2" customFormat="1" x14ac:dyDescent="0.25">
      <c r="B202" s="2">
        <f>Items!$L$84</f>
        <v>0</v>
      </c>
      <c r="C202" s="2" t="str">
        <f>Items!$M$84</f>
        <v>N</v>
      </c>
      <c r="I202" s="2" t="str">
        <f>Items!$J$84</f>
        <v>Оплата налогов</v>
      </c>
      <c r="Q202" s="2">
        <f ca="1">SUMIFS(RepP!202:202,RepP!$6:$6,Q$6)</f>
        <v>53874.229999999996</v>
      </c>
      <c r="R202" s="2">
        <f ca="1">SUMIFS(RepF!202:202,RepF!$6:$6,R$6)</f>
        <v>63015.1</v>
      </c>
      <c r="S202" s="66">
        <f ca="1">IF(Q202=0,0,(R202-Q202)/Q202)</f>
        <v>0.16967054563935305</v>
      </c>
      <c r="V202" s="2">
        <f ca="1">SUMIFS(RepP!202:202,RepP!$6:$6,V$6)</f>
        <v>0</v>
      </c>
      <c r="W202" s="2">
        <f ca="1">SUMIFS(RepF!202:202,RepF!$6:$6,W$6)</f>
        <v>0</v>
      </c>
      <c r="X202" s="55">
        <f ca="1">IF(V202=0,0,(W202-V202)/V202)</f>
        <v>0</v>
      </c>
      <c r="Y202" s="56">
        <f ca="1">SUMIFS(RepP!202:202,RepP!$6:$6,Y$6)</f>
        <v>0</v>
      </c>
      <c r="Z202" s="2">
        <f ca="1">SUMIFS(RepF!202:202,RepF!$6:$6,Z$6)</f>
        <v>0</v>
      </c>
      <c r="AA202" s="55">
        <f ca="1">IF(Y202=0,0,(Z202-Y202)/Y202)</f>
        <v>0</v>
      </c>
      <c r="AB202" s="2">
        <f ca="1">SUMIFS(RepP!202:202,RepP!$6:$6,AB$6)</f>
        <v>0</v>
      </c>
      <c r="AC202" s="2">
        <f ca="1">SUMIFS(RepF!202:202,RepF!$6:$6,AC$6)</f>
        <v>0</v>
      </c>
      <c r="AD202" s="55">
        <f ca="1">IF(AB202=0,0,(AC202-AB202)/AB202)</f>
        <v>0</v>
      </c>
      <c r="AE202" s="2">
        <f ca="1">SUMIFS(RepP!202:202,RepP!$6:$6,AE$6)</f>
        <v>0</v>
      </c>
      <c r="AF202" s="2">
        <f ca="1">SUMIFS(RepF!202:202,RepF!$6:$6,AF$6)</f>
        <v>0</v>
      </c>
      <c r="AG202" s="55">
        <f ca="1">IF(AE202=0,0,(AF202-AE202)/AE202)</f>
        <v>0</v>
      </c>
      <c r="AH202" s="2">
        <f ca="1">SUMIFS(RepP!202:202,RepP!$6:$6,AH$6)</f>
        <v>0</v>
      </c>
      <c r="AI202" s="2">
        <f ca="1">SUMIFS(RepF!202:202,RepF!$6:$6,AI$6)</f>
        <v>0</v>
      </c>
      <c r="AJ202" s="55">
        <f ca="1">IF(AH202=0,0,(AI202-AH202)/AH202)</f>
        <v>0</v>
      </c>
      <c r="AK202" s="2">
        <f ca="1">SUMIFS(RepP!202:202,RepP!$6:$6,AK$6)</f>
        <v>0</v>
      </c>
      <c r="AL202" s="2">
        <f ca="1">SUMIFS(RepF!202:202,RepF!$6:$6,AL$6)</f>
        <v>0</v>
      </c>
      <c r="AM202" s="55">
        <f ca="1">IF(AK202=0,0,(AL202-AK202)/AK202)</f>
        <v>0</v>
      </c>
      <c r="AN202" s="2">
        <f ca="1">SUMIFS(RepP!202:202,RepP!$6:$6,AN$6)</f>
        <v>0</v>
      </c>
      <c r="AO202" s="2">
        <f ca="1">SUMIFS(RepF!202:202,RepF!$6:$6,AO$6)</f>
        <v>18704.61</v>
      </c>
      <c r="AP202" s="55">
        <f ca="1">IF(AN202=0,0,(AO202-AN202)/AN202)</f>
        <v>0</v>
      </c>
      <c r="AQ202" s="2">
        <f ca="1">SUMIFS(RepP!202:202,RepP!$6:$6,AQ$6)</f>
        <v>0</v>
      </c>
      <c r="AR202" s="2">
        <f ca="1">SUMIFS(RepF!202:202,RepF!$6:$6,AR$6)</f>
        <v>0</v>
      </c>
      <c r="AS202" s="55">
        <f ca="1">IF(AQ202=0,0,(AR202-AQ202)/AQ202)</f>
        <v>0</v>
      </c>
      <c r="AT202" s="2">
        <f ca="1">SUMIFS(RepP!202:202,RepP!$6:$6,AT$6)</f>
        <v>0</v>
      </c>
      <c r="AU202" s="2">
        <f ca="1">SUMIFS(RepF!202:202,RepF!$6:$6,AU$6)</f>
        <v>0</v>
      </c>
      <c r="AV202" s="55">
        <f ca="1">IF(AT202=0,0,(AU202-AT202)/AT202)</f>
        <v>0</v>
      </c>
      <c r="AW202" s="2">
        <f ca="1">SUMIFS(RepP!202:202,RepP!$6:$6,AW$6)</f>
        <v>4342.5200000000004</v>
      </c>
      <c r="AX202" s="2">
        <f ca="1">SUMIFS(RepF!202:202,RepF!$6:$6,AX$6)</f>
        <v>0</v>
      </c>
      <c r="AY202" s="55">
        <f ca="1">IF(AW202=0,0,(AX202-AW202)/AW202)</f>
        <v>-1</v>
      </c>
      <c r="AZ202" s="2">
        <f ca="1">SUMIFS(RepP!202:202,RepP!$6:$6,AZ$6)</f>
        <v>0</v>
      </c>
      <c r="BA202" s="2">
        <f ca="1">SUMIFS(RepF!202:202,RepF!$6:$6,BA$6)</f>
        <v>0</v>
      </c>
      <c r="BB202" s="55">
        <f ca="1">IF(AZ202=0,0,(BA202-AZ202)/AZ202)</f>
        <v>0</v>
      </c>
      <c r="BC202" s="2">
        <f ca="1">SUMIFS(RepP!202:202,RepP!$6:$6,BC$6)</f>
        <v>0</v>
      </c>
      <c r="BD202" s="2">
        <f ca="1">SUMIFS(RepF!202:202,RepF!$6:$6,BD$6)</f>
        <v>0</v>
      </c>
      <c r="BE202" s="55">
        <f ca="1">IF(BC202=0,0,(BD202-BC202)/BC202)</f>
        <v>0</v>
      </c>
      <c r="BF202" s="2">
        <f ca="1">SUMIFS(RepP!202:202,RepP!$6:$6,BF$6)</f>
        <v>41224.839999999997</v>
      </c>
      <c r="BG202" s="2">
        <f ca="1">SUMIFS(RepF!202:202,RepF!$6:$6,BG$6)</f>
        <v>10152</v>
      </c>
      <c r="BH202" s="55">
        <f ca="1">IF(BF202=0,0,(BG202-BF202)/BF202)</f>
        <v>-0.75374070584628106</v>
      </c>
      <c r="BI202" s="2">
        <f ca="1">SUMIFS(RepP!202:202,RepP!$6:$6,BI$6)</f>
        <v>8306.869999999999</v>
      </c>
      <c r="BJ202" s="2">
        <f ca="1">SUMIFS(RepF!202:202,RepF!$6:$6,BJ$6)</f>
        <v>34158.49</v>
      </c>
      <c r="BK202" s="55">
        <f ca="1">IF(BI202=0,0,(BJ202-BI202)/BI202)</f>
        <v>3.1120771120771122</v>
      </c>
      <c r="BL202" s="2">
        <f ca="1">SUMIFS(RepP!202:202,RepP!$6:$6,BL$6)</f>
        <v>0</v>
      </c>
      <c r="BM202" s="2">
        <f ca="1">SUMIFS(RepF!202:202,RepF!$6:$6,BM$6)</f>
        <v>0</v>
      </c>
      <c r="BN202" s="55">
        <f ca="1">IF(BL202=0,0,(BM202-BL202)/BL202)</f>
        <v>0</v>
      </c>
      <c r="BO202" s="2">
        <f ca="1">SUMIFS(RepP!202:202,RepP!$6:$6,BO$6)</f>
        <v>0</v>
      </c>
      <c r="BP202" s="2">
        <f ca="1">SUMIFS(RepF!202:202,RepF!$6:$6,BP$6)</f>
        <v>0</v>
      </c>
      <c r="BQ202" s="55">
        <f ca="1">IF(BO202=0,0,(BP202-BO202)/BO202)</f>
        <v>0</v>
      </c>
      <c r="BR202" s="2">
        <f ca="1">SUMIFS(RepP!202:202,RepP!$6:$6,BR$6)</f>
        <v>0</v>
      </c>
      <c r="BS202" s="2">
        <f ca="1">SUMIFS(RepF!202:202,RepF!$6:$6,BS$6)</f>
        <v>0</v>
      </c>
      <c r="BT202" s="55">
        <f ca="1">IF(BR202=0,0,(BS202-BR202)/BR202)</f>
        <v>0</v>
      </c>
      <c r="BU202" s="2">
        <f ca="1">SUMIFS(RepP!202:202,RepP!$6:$6,BU$6)</f>
        <v>0</v>
      </c>
      <c r="BV202" s="2">
        <f ca="1">SUMIFS(RepF!202:202,RepF!$6:$6,BV$6)</f>
        <v>0</v>
      </c>
      <c r="BW202" s="55">
        <f ca="1">IF(BU202=0,0,(BV202-BU202)/BU202)</f>
        <v>0</v>
      </c>
      <c r="BX202" s="2">
        <f ca="1">SUMIFS(RepP!202:202,RepP!$6:$6,BX$6)</f>
        <v>0</v>
      </c>
      <c r="BY202" s="2">
        <f ca="1">SUMIFS(RepF!202:202,RepF!$6:$6,BY$6)</f>
        <v>0</v>
      </c>
      <c r="BZ202" s="55">
        <f ca="1">IF(BX202=0,0,(BY202-BX202)/BX202)</f>
        <v>0</v>
      </c>
    </row>
    <row r="203" spans="2:78" s="23" customFormat="1" ht="10.199999999999999" x14ac:dyDescent="0.2">
      <c r="E203" s="23" t="s">
        <v>50</v>
      </c>
      <c r="S203" s="70"/>
      <c r="X203" s="61"/>
      <c r="Y203" s="62"/>
      <c r="AA203" s="61"/>
      <c r="AD203" s="61"/>
      <c r="AG203" s="61"/>
      <c r="AJ203" s="61"/>
      <c r="AM203" s="61"/>
      <c r="AP203" s="61"/>
      <c r="AS203" s="61"/>
      <c r="AV203" s="61"/>
      <c r="AY203" s="61"/>
      <c r="BB203" s="61"/>
      <c r="BE203" s="61"/>
      <c r="BH203" s="61"/>
      <c r="BK203" s="61"/>
      <c r="BN203" s="61"/>
      <c r="BQ203" s="61"/>
      <c r="BT203" s="61"/>
      <c r="BW203" s="61"/>
      <c r="BZ203" s="61"/>
    </row>
    <row r="204" spans="2:78" ht="4.05" customHeight="1" x14ac:dyDescent="0.25"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67"/>
      <c r="T204" s="25"/>
      <c r="U204" s="25"/>
      <c r="V204" s="25"/>
      <c r="W204" s="25"/>
      <c r="X204" s="57"/>
      <c r="Y204" s="54"/>
      <c r="Z204" s="25"/>
      <c r="AA204" s="57"/>
      <c r="AB204" s="25"/>
      <c r="AC204" s="25"/>
      <c r="AD204" s="57"/>
      <c r="AE204" s="25"/>
      <c r="AF204" s="25"/>
      <c r="AG204" s="57"/>
      <c r="AH204" s="25"/>
      <c r="AI204" s="25"/>
      <c r="AJ204" s="57"/>
      <c r="AK204" s="25"/>
      <c r="AL204" s="25"/>
      <c r="AM204" s="57"/>
      <c r="AN204" s="25"/>
      <c r="AO204" s="25"/>
      <c r="AP204" s="57"/>
      <c r="AQ204" s="25"/>
      <c r="AR204" s="25"/>
      <c r="AS204" s="57"/>
      <c r="AT204" s="25"/>
      <c r="AU204" s="25"/>
      <c r="AV204" s="57"/>
      <c r="AW204" s="25"/>
      <c r="AX204" s="25"/>
      <c r="AY204" s="57"/>
      <c r="AZ204" s="25"/>
      <c r="BA204" s="25"/>
      <c r="BB204" s="57"/>
      <c r="BC204" s="25"/>
      <c r="BD204" s="25"/>
      <c r="BE204" s="57"/>
      <c r="BF204" s="25"/>
      <c r="BG204" s="25"/>
      <c r="BH204" s="57"/>
      <c r="BI204" s="25"/>
      <c r="BJ204" s="25"/>
      <c r="BK204" s="57"/>
      <c r="BL204" s="25"/>
      <c r="BM204" s="25"/>
      <c r="BN204" s="57"/>
      <c r="BO204" s="25"/>
      <c r="BP204" s="25"/>
      <c r="BQ204" s="57"/>
      <c r="BR204" s="25"/>
      <c r="BS204" s="25"/>
      <c r="BT204" s="57"/>
      <c r="BU204" s="25"/>
      <c r="BV204" s="25"/>
      <c r="BW204" s="57"/>
      <c r="BX204" s="25"/>
      <c r="BY204" s="25"/>
      <c r="BZ204" s="57"/>
    </row>
    <row r="205" spans="2:78" s="2" customFormat="1" x14ac:dyDescent="0.25">
      <c r="B205" s="2" t="str">
        <f>Items!$L$89</f>
        <v>CF</v>
      </c>
      <c r="C205" s="2">
        <f>Items!$M$89</f>
        <v>0</v>
      </c>
      <c r="I205" s="2" t="str">
        <f>Items!$J$89</f>
        <v>Финпоток по основной деятельности</v>
      </c>
      <c r="Q205" s="2">
        <f ca="1">SUMIFS(RepP!205:205,RepP!$6:$6,Q$6)</f>
        <v>-11445360.648800001</v>
      </c>
      <c r="R205" s="2">
        <f ca="1">SUMIFS(RepF!205:205,RepF!$6:$6,R$6)</f>
        <v>-11844706.6358</v>
      </c>
      <c r="S205" s="66">
        <f ca="1">IF(Q205=0,0,(R205-Q205)/Q205)</f>
        <v>3.4891516244345652E-2</v>
      </c>
      <c r="V205" s="2">
        <f ca="1">SUMIFS(RepP!205:205,RepP!$6:$6,V$6)</f>
        <v>-977082.75</v>
      </c>
      <c r="W205" s="2">
        <f ca="1">SUMIFS(RepF!205:205,RepF!$6:$6,W$6)</f>
        <v>-194731.87000000002</v>
      </c>
      <c r="X205" s="55">
        <f ca="1">IF(V205=0,0,(W205-V205)/V205)</f>
        <v>-0.80070073901110217</v>
      </c>
      <c r="Y205" s="56">
        <f ca="1">SUMIFS(RepP!205:205,RepP!$6:$6,Y$6)</f>
        <v>-273019.38999999996</v>
      </c>
      <c r="Z205" s="2">
        <f ca="1">SUMIFS(RepF!205:205,RepF!$6:$6,Z$6)</f>
        <v>-416919</v>
      </c>
      <c r="AA205" s="55">
        <f ca="1">IF(Y205=0,0,(Z205-Y205)/Y205)</f>
        <v>0.52706736323746117</v>
      </c>
      <c r="AB205" s="2">
        <f ca="1">SUMIFS(RepP!205:205,RepP!$6:$6,AB$6)</f>
        <v>-202795.89</v>
      </c>
      <c r="AC205" s="2">
        <f ca="1">SUMIFS(RepF!205:205,RepF!$6:$6,AC$6)</f>
        <v>-188915.25999999998</v>
      </c>
      <c r="AD205" s="55">
        <f ca="1">IF(AB205=0,0,(AC205-AB205)/AB205)</f>
        <v>-6.8446308256050123E-2</v>
      </c>
      <c r="AE205" s="2">
        <f ca="1">SUMIFS(RepP!205:205,RepP!$6:$6,AE$6)</f>
        <v>-376341.95</v>
      </c>
      <c r="AF205" s="2">
        <f ca="1">SUMIFS(RepF!205:205,RepF!$6:$6,AF$6)</f>
        <v>-372915.61</v>
      </c>
      <c r="AG205" s="55">
        <f ca="1">IF(AE205=0,0,(AF205-AE205)/AE205)</f>
        <v>-9.1043265306990778E-3</v>
      </c>
      <c r="AH205" s="2">
        <f ca="1">SUMIFS(RepP!205:205,RepP!$6:$6,AH$6)</f>
        <v>-303803.82879999996</v>
      </c>
      <c r="AI205" s="2">
        <f ca="1">SUMIFS(RepF!205:205,RepF!$6:$6,AI$6)</f>
        <v>-306918.19999999995</v>
      </c>
      <c r="AJ205" s="55">
        <f ca="1">IF(AH205=0,0,(AI205-AH205)/AH205)</f>
        <v>1.025125724156112E-2</v>
      </c>
      <c r="AK205" s="2">
        <f ca="1">SUMIFS(RepP!205:205,RepP!$6:$6,AK$6)</f>
        <v>-487911.62</v>
      </c>
      <c r="AL205" s="2">
        <f ca="1">SUMIFS(RepF!205:205,RepF!$6:$6,AL$6)</f>
        <v>-277728.11579999997</v>
      </c>
      <c r="AM205" s="55">
        <f ca="1">IF(AK205=0,0,(AL205-AK205)/AK205)</f>
        <v>-0.4307819194795976</v>
      </c>
      <c r="AN205" s="2">
        <f ca="1">SUMIFS(RepP!205:205,RepP!$6:$6,AN$6)</f>
        <v>-561225.48</v>
      </c>
      <c r="AO205" s="2">
        <f ca="1">SUMIFS(RepF!205:205,RepF!$6:$6,AO$6)</f>
        <v>-275680.81</v>
      </c>
      <c r="AP205" s="55">
        <f ca="1">IF(AN205=0,0,(AO205-AN205)/AN205)</f>
        <v>-0.50878778704060268</v>
      </c>
      <c r="AQ205" s="2">
        <f ca="1">SUMIFS(RepP!205:205,RepP!$6:$6,AQ$6)</f>
        <v>-798402.19</v>
      </c>
      <c r="AR205" s="2">
        <f ca="1">SUMIFS(RepF!205:205,RepF!$6:$6,AR$6)</f>
        <v>-783431.8899999999</v>
      </c>
      <c r="AS205" s="55">
        <f ca="1">IF(AQ205=0,0,(AR205-AQ205)/AQ205)</f>
        <v>-1.8750324319626487E-2</v>
      </c>
      <c r="AT205" s="2">
        <f ca="1">SUMIFS(RepP!205:205,RepP!$6:$6,AT$6)</f>
        <v>-837499.53</v>
      </c>
      <c r="AU205" s="2">
        <f ca="1">SUMIFS(RepF!205:205,RepF!$6:$6,AU$6)</f>
        <v>-876706.66999999993</v>
      </c>
      <c r="AV205" s="55">
        <f ca="1">IF(AT205=0,0,(AU205-AT205)/AT205)</f>
        <v>4.6814521794418078E-2</v>
      </c>
      <c r="AW205" s="2">
        <f ca="1">SUMIFS(RepP!205:205,RepP!$6:$6,AW$6)</f>
        <v>-1474977.81</v>
      </c>
      <c r="AX205" s="2">
        <f ca="1">SUMIFS(RepF!205:205,RepF!$6:$6,AX$6)</f>
        <v>-760438.41999999993</v>
      </c>
      <c r="AY205" s="55">
        <f ca="1">IF(AW205=0,0,(AX205-AW205)/AW205)</f>
        <v>-0.48444077270559083</v>
      </c>
      <c r="AZ205" s="2">
        <f ca="1">SUMIFS(RepP!205:205,RepP!$6:$6,AZ$6)</f>
        <v>-1769703.55</v>
      </c>
      <c r="BA205" s="2">
        <f ca="1">SUMIFS(RepF!205:205,RepF!$6:$6,BA$6)</f>
        <v>-1869834.7500000002</v>
      </c>
      <c r="BB205" s="55">
        <f ca="1">IF(AZ205=0,0,(BA205-AZ205)/AZ205)</f>
        <v>5.6580775915830751E-2</v>
      </c>
      <c r="BC205" s="2">
        <f ca="1">SUMIFS(RepP!205:205,RepP!$6:$6,BC$6)</f>
        <v>-786330.02</v>
      </c>
      <c r="BD205" s="2">
        <f ca="1">SUMIFS(RepF!205:205,RepF!$6:$6,BD$6)</f>
        <v>-1571182.36</v>
      </c>
      <c r="BE205" s="55">
        <f ca="1">IF(BC205=0,0,(BD205-BC205)/BC205)</f>
        <v>0.99812078902952228</v>
      </c>
      <c r="BF205" s="2">
        <f ca="1">SUMIFS(RepP!205:205,RepP!$6:$6,BF$6)</f>
        <v>-994474.54999999993</v>
      </c>
      <c r="BG205" s="2">
        <f ca="1">SUMIFS(RepF!205:205,RepF!$6:$6,BG$6)</f>
        <v>-1581045.81</v>
      </c>
      <c r="BH205" s="55">
        <f ca="1">IF(BF205=0,0,(BG205-BF205)/BF205)</f>
        <v>0.58983033804133067</v>
      </c>
      <c r="BI205" s="2">
        <f ca="1">SUMIFS(RepP!205:205,RepP!$6:$6,BI$6)</f>
        <v>-1600872.09</v>
      </c>
      <c r="BJ205" s="2">
        <f ca="1">SUMIFS(RepF!205:205,RepF!$6:$6,BJ$6)</f>
        <v>-1852898.47</v>
      </c>
      <c r="BK205" s="55">
        <f ca="1">IF(BI205=0,0,(BJ205-BI205)/BI205)</f>
        <v>0.15743067892451038</v>
      </c>
      <c r="BL205" s="2">
        <f ca="1">SUMIFS(RepP!205:205,RepP!$6:$6,BL$6)</f>
        <v>0</v>
      </c>
      <c r="BM205" s="2">
        <f ca="1">SUMIFS(RepF!205:205,RepF!$6:$6,BM$6)</f>
        <v>-487159.4</v>
      </c>
      <c r="BN205" s="55">
        <f ca="1">IF(BL205=0,0,(BM205-BL205)/BL205)</f>
        <v>0</v>
      </c>
      <c r="BO205" s="2">
        <f ca="1">SUMIFS(RepP!205:205,RepP!$6:$6,BO$6)</f>
        <v>-920</v>
      </c>
      <c r="BP205" s="2">
        <f ca="1">SUMIFS(RepF!205:205,RepF!$6:$6,BP$6)</f>
        <v>0</v>
      </c>
      <c r="BQ205" s="55">
        <f ca="1">IF(BO205=0,0,(BP205-BO205)/BO205)</f>
        <v>-1</v>
      </c>
      <c r="BR205" s="2">
        <f ca="1">SUMIFS(RepP!205:205,RepP!$6:$6,BR$6)</f>
        <v>0</v>
      </c>
      <c r="BS205" s="2">
        <f ca="1">SUMIFS(RepF!205:205,RepF!$6:$6,BS$6)</f>
        <v>-28200</v>
      </c>
      <c r="BT205" s="55">
        <f ca="1">IF(BR205=0,0,(BS205-BR205)/BR205)</f>
        <v>0</v>
      </c>
      <c r="BU205" s="2">
        <f ca="1">SUMIFS(RepP!205:205,RepP!$6:$6,BU$6)</f>
        <v>0</v>
      </c>
      <c r="BV205" s="2">
        <f ca="1">SUMIFS(RepF!205:205,RepF!$6:$6,BV$6)</f>
        <v>0</v>
      </c>
      <c r="BW205" s="55">
        <f ca="1">IF(BU205=0,0,(BV205-BU205)/BU205)</f>
        <v>0</v>
      </c>
      <c r="BX205" s="2">
        <f ca="1">SUMIFS(RepP!205:205,RepP!$6:$6,BX$6)</f>
        <v>0</v>
      </c>
      <c r="BY205" s="2">
        <f ca="1">SUMIFS(RepF!205:205,RepF!$6:$6,BY$6)</f>
        <v>0</v>
      </c>
      <c r="BZ205" s="55">
        <f ca="1">IF(BX205=0,0,(BY205-BX205)/BX205)</f>
        <v>0</v>
      </c>
    </row>
    <row r="206" spans="2:78" ht="4.05" customHeight="1" x14ac:dyDescent="0.25"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67"/>
      <c r="T206" s="25"/>
      <c r="U206" s="25"/>
      <c r="V206" s="25"/>
      <c r="W206" s="25"/>
      <c r="X206" s="57"/>
      <c r="Y206" s="54"/>
      <c r="Z206" s="25"/>
      <c r="AA206" s="57"/>
      <c r="AB206" s="25"/>
      <c r="AC206" s="25"/>
      <c r="AD206" s="57"/>
      <c r="AE206" s="25"/>
      <c r="AF206" s="25"/>
      <c r="AG206" s="57"/>
      <c r="AH206" s="25"/>
      <c r="AI206" s="25"/>
      <c r="AJ206" s="57"/>
      <c r="AK206" s="25"/>
      <c r="AL206" s="25"/>
      <c r="AM206" s="57"/>
      <c r="AN206" s="25"/>
      <c r="AO206" s="25"/>
      <c r="AP206" s="57"/>
      <c r="AQ206" s="25"/>
      <c r="AR206" s="25"/>
      <c r="AS206" s="57"/>
      <c r="AT206" s="25"/>
      <c r="AU206" s="25"/>
      <c r="AV206" s="57"/>
      <c r="AW206" s="25"/>
      <c r="AX206" s="25"/>
      <c r="AY206" s="57"/>
      <c r="AZ206" s="25"/>
      <c r="BA206" s="25"/>
      <c r="BB206" s="57"/>
      <c r="BC206" s="25"/>
      <c r="BD206" s="25"/>
      <c r="BE206" s="57"/>
      <c r="BF206" s="25"/>
      <c r="BG206" s="25"/>
      <c r="BH206" s="57"/>
      <c r="BI206" s="25"/>
      <c r="BJ206" s="25"/>
      <c r="BK206" s="57"/>
      <c r="BL206" s="25"/>
      <c r="BM206" s="25"/>
      <c r="BN206" s="57"/>
      <c r="BO206" s="25"/>
      <c r="BP206" s="25"/>
      <c r="BQ206" s="57"/>
      <c r="BR206" s="25"/>
      <c r="BS206" s="25"/>
      <c r="BT206" s="57"/>
      <c r="BU206" s="25"/>
      <c r="BV206" s="25"/>
      <c r="BW206" s="57"/>
      <c r="BX206" s="25"/>
      <c r="BY206" s="25"/>
      <c r="BZ206" s="57"/>
    </row>
    <row r="207" spans="2:78" s="2" customFormat="1" x14ac:dyDescent="0.25">
      <c r="B207" s="2">
        <f>Items!$L$90</f>
        <v>0</v>
      </c>
      <c r="C207" s="2" t="str">
        <f>Items!$M$90</f>
        <v>N</v>
      </c>
      <c r="I207" s="2" t="str">
        <f>Items!$J$90</f>
        <v>Поступления и оплаты по финансовой деятельности</v>
      </c>
      <c r="Q207" s="2">
        <f ca="1">SUMIFS(RepP!207:207,RepP!$6:$6,Q$6)</f>
        <v>0</v>
      </c>
      <c r="R207" s="2">
        <f ca="1">SUMIFS(RepF!207:207,RepF!$6:$6,R$6)</f>
        <v>0</v>
      </c>
      <c r="S207" s="66">
        <f t="shared" ref="S207:S218" ca="1" si="224">IF(Q207=0,0,(R207-Q207)/Q207)</f>
        <v>0</v>
      </c>
      <c r="V207" s="2">
        <f ca="1">SUMIFS(RepP!207:207,RepP!$6:$6,V$6)</f>
        <v>0</v>
      </c>
      <c r="W207" s="2">
        <f ca="1">SUMIFS(RepF!207:207,RepF!$6:$6,W$6)</f>
        <v>0</v>
      </c>
      <c r="X207" s="55">
        <f t="shared" ref="X207:X218" ca="1" si="225">IF(V207=0,0,(W207-V207)/V207)</f>
        <v>0</v>
      </c>
      <c r="Y207" s="56">
        <f ca="1">SUMIFS(RepP!207:207,RepP!$6:$6,Y$6)</f>
        <v>0</v>
      </c>
      <c r="Z207" s="2">
        <f ca="1">SUMIFS(RepF!207:207,RepF!$6:$6,Z$6)</f>
        <v>0</v>
      </c>
      <c r="AA207" s="55">
        <f t="shared" ref="AA207:AA218" ca="1" si="226">IF(Y207=0,0,(Z207-Y207)/Y207)</f>
        <v>0</v>
      </c>
      <c r="AB207" s="2">
        <f ca="1">SUMIFS(RepP!207:207,RepP!$6:$6,AB$6)</f>
        <v>0</v>
      </c>
      <c r="AC207" s="2">
        <f ca="1">SUMIFS(RepF!207:207,RepF!$6:$6,AC$6)</f>
        <v>0</v>
      </c>
      <c r="AD207" s="55">
        <f t="shared" ref="AD207:AD218" ca="1" si="227">IF(AB207=0,0,(AC207-AB207)/AB207)</f>
        <v>0</v>
      </c>
      <c r="AE207" s="2">
        <f ca="1">SUMIFS(RepP!207:207,RepP!$6:$6,AE$6)</f>
        <v>0</v>
      </c>
      <c r="AF207" s="2">
        <f ca="1">SUMIFS(RepF!207:207,RepF!$6:$6,AF$6)</f>
        <v>0</v>
      </c>
      <c r="AG207" s="55">
        <f t="shared" ref="AG207:AG218" ca="1" si="228">IF(AE207=0,0,(AF207-AE207)/AE207)</f>
        <v>0</v>
      </c>
      <c r="AH207" s="2">
        <f ca="1">SUMIFS(RepP!207:207,RepP!$6:$6,AH$6)</f>
        <v>0</v>
      </c>
      <c r="AI207" s="2">
        <f ca="1">SUMIFS(RepF!207:207,RepF!$6:$6,AI$6)</f>
        <v>0</v>
      </c>
      <c r="AJ207" s="55">
        <f t="shared" ref="AJ207:AJ218" ca="1" si="229">IF(AH207=0,0,(AI207-AH207)/AH207)</f>
        <v>0</v>
      </c>
      <c r="AK207" s="2">
        <f ca="1">SUMIFS(RepP!207:207,RepP!$6:$6,AK$6)</f>
        <v>0</v>
      </c>
      <c r="AL207" s="2">
        <f ca="1">SUMIFS(RepF!207:207,RepF!$6:$6,AL$6)</f>
        <v>0</v>
      </c>
      <c r="AM207" s="55">
        <f t="shared" ref="AM207:AM218" ca="1" si="230">IF(AK207=0,0,(AL207-AK207)/AK207)</f>
        <v>0</v>
      </c>
      <c r="AN207" s="2">
        <f ca="1">SUMIFS(RepP!207:207,RepP!$6:$6,AN$6)</f>
        <v>0</v>
      </c>
      <c r="AO207" s="2">
        <f ca="1">SUMIFS(RepF!207:207,RepF!$6:$6,AO$6)</f>
        <v>0</v>
      </c>
      <c r="AP207" s="55">
        <f t="shared" ref="AP207:AP218" ca="1" si="231">IF(AN207=0,0,(AO207-AN207)/AN207)</f>
        <v>0</v>
      </c>
      <c r="AQ207" s="2">
        <f ca="1">SUMIFS(RepP!207:207,RepP!$6:$6,AQ$6)</f>
        <v>0</v>
      </c>
      <c r="AR207" s="2">
        <f ca="1">SUMIFS(RepF!207:207,RepF!$6:$6,AR$6)</f>
        <v>0</v>
      </c>
      <c r="AS207" s="55">
        <f t="shared" ref="AS207:AS218" ca="1" si="232">IF(AQ207=0,0,(AR207-AQ207)/AQ207)</f>
        <v>0</v>
      </c>
      <c r="AT207" s="2">
        <f ca="1">SUMIFS(RepP!207:207,RepP!$6:$6,AT$6)</f>
        <v>0</v>
      </c>
      <c r="AU207" s="2">
        <f ca="1">SUMIFS(RepF!207:207,RepF!$6:$6,AU$6)</f>
        <v>0</v>
      </c>
      <c r="AV207" s="55">
        <f t="shared" ref="AV207:AV218" ca="1" si="233">IF(AT207=0,0,(AU207-AT207)/AT207)</f>
        <v>0</v>
      </c>
      <c r="AW207" s="2">
        <f ca="1">SUMIFS(RepP!207:207,RepP!$6:$6,AW$6)</f>
        <v>0</v>
      </c>
      <c r="AX207" s="2">
        <f ca="1">SUMIFS(RepF!207:207,RepF!$6:$6,AX$6)</f>
        <v>0</v>
      </c>
      <c r="AY207" s="55">
        <f t="shared" ref="AY207:AY218" ca="1" si="234">IF(AW207=0,0,(AX207-AW207)/AW207)</f>
        <v>0</v>
      </c>
      <c r="AZ207" s="2">
        <f ca="1">SUMIFS(RepP!207:207,RepP!$6:$6,AZ$6)</f>
        <v>0</v>
      </c>
      <c r="BA207" s="2">
        <f ca="1">SUMIFS(RepF!207:207,RepF!$6:$6,BA$6)</f>
        <v>0</v>
      </c>
      <c r="BB207" s="55">
        <f t="shared" ref="BB207:BB218" ca="1" si="235">IF(AZ207=0,0,(BA207-AZ207)/AZ207)</f>
        <v>0</v>
      </c>
      <c r="BC207" s="2">
        <f ca="1">SUMIFS(RepP!207:207,RepP!$6:$6,BC$6)</f>
        <v>0</v>
      </c>
      <c r="BD207" s="2">
        <f ca="1">SUMIFS(RepF!207:207,RepF!$6:$6,BD$6)</f>
        <v>0</v>
      </c>
      <c r="BE207" s="55">
        <f t="shared" ref="BE207:BE218" ca="1" si="236">IF(BC207=0,0,(BD207-BC207)/BC207)</f>
        <v>0</v>
      </c>
      <c r="BF207" s="2">
        <f ca="1">SUMIFS(RepP!207:207,RepP!$6:$6,BF$6)</f>
        <v>0</v>
      </c>
      <c r="BG207" s="2">
        <f ca="1">SUMIFS(RepF!207:207,RepF!$6:$6,BG$6)</f>
        <v>0</v>
      </c>
      <c r="BH207" s="55">
        <f t="shared" ref="BH207:BH218" ca="1" si="237">IF(BF207=0,0,(BG207-BF207)/BF207)</f>
        <v>0</v>
      </c>
      <c r="BI207" s="2">
        <f ca="1">SUMIFS(RepP!207:207,RepP!$6:$6,BI$6)</f>
        <v>0</v>
      </c>
      <c r="BJ207" s="2">
        <f ca="1">SUMIFS(RepF!207:207,RepF!$6:$6,BJ$6)</f>
        <v>0</v>
      </c>
      <c r="BK207" s="55">
        <f t="shared" ref="BK207:BK218" ca="1" si="238">IF(BI207=0,0,(BJ207-BI207)/BI207)</f>
        <v>0</v>
      </c>
      <c r="BL207" s="2">
        <f ca="1">SUMIFS(RepP!207:207,RepP!$6:$6,BL$6)</f>
        <v>0</v>
      </c>
      <c r="BM207" s="2">
        <f ca="1">SUMIFS(RepF!207:207,RepF!$6:$6,BM$6)</f>
        <v>0</v>
      </c>
      <c r="BN207" s="55">
        <f t="shared" ref="BN207:BN218" ca="1" si="239">IF(BL207=0,0,(BM207-BL207)/BL207)</f>
        <v>0</v>
      </c>
      <c r="BO207" s="2">
        <f ca="1">SUMIFS(RepP!207:207,RepP!$6:$6,BO$6)</f>
        <v>0</v>
      </c>
      <c r="BP207" s="2">
        <f ca="1">SUMIFS(RepF!207:207,RepF!$6:$6,BP$6)</f>
        <v>0</v>
      </c>
      <c r="BQ207" s="55">
        <f t="shared" ref="BQ207:BQ218" ca="1" si="240">IF(BO207=0,0,(BP207-BO207)/BO207)</f>
        <v>0</v>
      </c>
      <c r="BR207" s="2">
        <f ca="1">SUMIFS(RepP!207:207,RepP!$6:$6,BR$6)</f>
        <v>0</v>
      </c>
      <c r="BS207" s="2">
        <f ca="1">SUMIFS(RepF!207:207,RepF!$6:$6,BS$6)</f>
        <v>0</v>
      </c>
      <c r="BT207" s="55">
        <f t="shared" ref="BT207:BT218" ca="1" si="241">IF(BR207=0,0,(BS207-BR207)/BR207)</f>
        <v>0</v>
      </c>
      <c r="BU207" s="2">
        <f ca="1">SUMIFS(RepP!207:207,RepP!$6:$6,BU$6)</f>
        <v>0</v>
      </c>
      <c r="BV207" s="2">
        <f ca="1">SUMIFS(RepF!207:207,RepF!$6:$6,BV$6)</f>
        <v>0</v>
      </c>
      <c r="BW207" s="55">
        <f t="shared" ref="BW207:BW218" ca="1" si="242">IF(BU207=0,0,(BV207-BU207)/BU207)</f>
        <v>0</v>
      </c>
      <c r="BX207" s="2">
        <f ca="1">SUMIFS(RepP!207:207,RepP!$6:$6,BX$6)</f>
        <v>0</v>
      </c>
      <c r="BY207" s="2">
        <f ca="1">SUMIFS(RepF!207:207,RepF!$6:$6,BY$6)</f>
        <v>0</v>
      </c>
      <c r="BZ207" s="55">
        <f t="shared" ref="BZ207:BZ218" ca="1" si="243">IF(BX207=0,0,(BY207-BX207)/BX207)</f>
        <v>0</v>
      </c>
    </row>
    <row r="208" spans="2:78" x14ac:dyDescent="0.25">
      <c r="B208" s="1" t="str">
        <f>Items!$L91</f>
        <v>CF(+)</v>
      </c>
      <c r="C208" s="1" t="str">
        <f>Items!$M91</f>
        <v>M</v>
      </c>
      <c r="I208" s="22" t="str">
        <f>Items!$J$90</f>
        <v>Поступления и оплаты по финансовой деятельности</v>
      </c>
      <c r="J208" s="1" t="str">
        <f>Items!K91</f>
        <v>Поступление кредитов в банке</v>
      </c>
      <c r="Q208" s="1">
        <f ca="1">SUMIFS(RepP!208:208,RepP!$6:$6,Q$6)</f>
        <v>0</v>
      </c>
      <c r="R208" s="1">
        <f ca="1">SUMIFS(RepF!208:208,RepF!$6:$6,R$6)</f>
        <v>0</v>
      </c>
      <c r="S208" s="69">
        <f t="shared" ca="1" si="224"/>
        <v>0</v>
      </c>
      <c r="V208" s="1">
        <f ca="1">SUMIFS(RepP!208:208,RepP!$6:$6,V$6)</f>
        <v>0</v>
      </c>
      <c r="W208" s="1">
        <f ca="1">SUMIFS(RepF!208:208,RepF!$6:$6,W$6)</f>
        <v>0</v>
      </c>
      <c r="X208" s="60">
        <f t="shared" ca="1" si="225"/>
        <v>0</v>
      </c>
      <c r="Y208" s="46">
        <f ca="1">SUMIFS(RepP!208:208,RepP!$6:$6,Y$6)</f>
        <v>0</v>
      </c>
      <c r="Z208" s="1">
        <f ca="1">SUMIFS(RepF!208:208,RepF!$6:$6,Z$6)</f>
        <v>0</v>
      </c>
      <c r="AA208" s="60">
        <f t="shared" ca="1" si="226"/>
        <v>0</v>
      </c>
      <c r="AB208" s="1">
        <f ca="1">SUMIFS(RepP!208:208,RepP!$6:$6,AB$6)</f>
        <v>0</v>
      </c>
      <c r="AC208" s="1">
        <f ca="1">SUMIFS(RepF!208:208,RepF!$6:$6,AC$6)</f>
        <v>0</v>
      </c>
      <c r="AD208" s="60">
        <f t="shared" ca="1" si="227"/>
        <v>0</v>
      </c>
      <c r="AE208" s="1">
        <f ca="1">SUMIFS(RepP!208:208,RepP!$6:$6,AE$6)</f>
        <v>0</v>
      </c>
      <c r="AF208" s="1">
        <f ca="1">SUMIFS(RepF!208:208,RepF!$6:$6,AF$6)</f>
        <v>0</v>
      </c>
      <c r="AG208" s="60">
        <f t="shared" ca="1" si="228"/>
        <v>0</v>
      </c>
      <c r="AH208" s="1">
        <f ca="1">SUMIFS(RepP!208:208,RepP!$6:$6,AH$6)</f>
        <v>0</v>
      </c>
      <c r="AI208" s="1">
        <f ca="1">SUMIFS(RepF!208:208,RepF!$6:$6,AI$6)</f>
        <v>0</v>
      </c>
      <c r="AJ208" s="60">
        <f t="shared" ca="1" si="229"/>
        <v>0</v>
      </c>
      <c r="AK208" s="1">
        <f ca="1">SUMIFS(RepP!208:208,RepP!$6:$6,AK$6)</f>
        <v>0</v>
      </c>
      <c r="AL208" s="1">
        <f ca="1">SUMIFS(RepF!208:208,RepF!$6:$6,AL$6)</f>
        <v>0</v>
      </c>
      <c r="AM208" s="60">
        <f t="shared" ca="1" si="230"/>
        <v>0</v>
      </c>
      <c r="AN208" s="1">
        <f ca="1">SUMIFS(RepP!208:208,RepP!$6:$6,AN$6)</f>
        <v>0</v>
      </c>
      <c r="AO208" s="1">
        <f ca="1">SUMIFS(RepF!208:208,RepF!$6:$6,AO$6)</f>
        <v>0</v>
      </c>
      <c r="AP208" s="60">
        <f t="shared" ca="1" si="231"/>
        <v>0</v>
      </c>
      <c r="AQ208" s="1">
        <f ca="1">SUMIFS(RepP!208:208,RepP!$6:$6,AQ$6)</f>
        <v>0</v>
      </c>
      <c r="AR208" s="1">
        <f ca="1">SUMIFS(RepF!208:208,RepF!$6:$6,AR$6)</f>
        <v>0</v>
      </c>
      <c r="AS208" s="60">
        <f t="shared" ca="1" si="232"/>
        <v>0</v>
      </c>
      <c r="AT208" s="1">
        <f ca="1">SUMIFS(RepP!208:208,RepP!$6:$6,AT$6)</f>
        <v>0</v>
      </c>
      <c r="AU208" s="1">
        <f ca="1">SUMIFS(RepF!208:208,RepF!$6:$6,AU$6)</f>
        <v>0</v>
      </c>
      <c r="AV208" s="60">
        <f t="shared" ca="1" si="233"/>
        <v>0</v>
      </c>
      <c r="AW208" s="1">
        <f ca="1">SUMIFS(RepP!208:208,RepP!$6:$6,AW$6)</f>
        <v>0</v>
      </c>
      <c r="AX208" s="1">
        <f ca="1">SUMIFS(RepF!208:208,RepF!$6:$6,AX$6)</f>
        <v>0</v>
      </c>
      <c r="AY208" s="60">
        <f t="shared" ca="1" si="234"/>
        <v>0</v>
      </c>
      <c r="AZ208" s="1">
        <f ca="1">SUMIFS(RepP!208:208,RepP!$6:$6,AZ$6)</f>
        <v>0</v>
      </c>
      <c r="BA208" s="1">
        <f ca="1">SUMIFS(RepF!208:208,RepF!$6:$6,BA$6)</f>
        <v>0</v>
      </c>
      <c r="BB208" s="60">
        <f t="shared" ca="1" si="235"/>
        <v>0</v>
      </c>
      <c r="BC208" s="1">
        <f ca="1">SUMIFS(RepP!208:208,RepP!$6:$6,BC$6)</f>
        <v>0</v>
      </c>
      <c r="BD208" s="1">
        <f ca="1">SUMIFS(RepF!208:208,RepF!$6:$6,BD$6)</f>
        <v>0</v>
      </c>
      <c r="BE208" s="60">
        <f t="shared" ca="1" si="236"/>
        <v>0</v>
      </c>
      <c r="BF208" s="1">
        <f ca="1">SUMIFS(RepP!208:208,RepP!$6:$6,BF$6)</f>
        <v>0</v>
      </c>
      <c r="BG208" s="1">
        <f ca="1">SUMIFS(RepF!208:208,RepF!$6:$6,BG$6)</f>
        <v>0</v>
      </c>
      <c r="BH208" s="60">
        <f t="shared" ca="1" si="237"/>
        <v>0</v>
      </c>
      <c r="BI208" s="1">
        <f ca="1">SUMIFS(RepP!208:208,RepP!$6:$6,BI$6)</f>
        <v>0</v>
      </c>
      <c r="BJ208" s="1">
        <f ca="1">SUMIFS(RepF!208:208,RepF!$6:$6,BJ$6)</f>
        <v>0</v>
      </c>
      <c r="BK208" s="60">
        <f t="shared" ca="1" si="238"/>
        <v>0</v>
      </c>
      <c r="BL208" s="1">
        <f ca="1">SUMIFS(RepP!208:208,RepP!$6:$6,BL$6)</f>
        <v>0</v>
      </c>
      <c r="BM208" s="1">
        <f ca="1">SUMIFS(RepF!208:208,RepF!$6:$6,BM$6)</f>
        <v>0</v>
      </c>
      <c r="BN208" s="60">
        <f t="shared" ca="1" si="239"/>
        <v>0</v>
      </c>
      <c r="BO208" s="1">
        <f ca="1">SUMIFS(RepP!208:208,RepP!$6:$6,BO$6)</f>
        <v>0</v>
      </c>
      <c r="BP208" s="1">
        <f ca="1">SUMIFS(RepF!208:208,RepF!$6:$6,BP$6)</f>
        <v>0</v>
      </c>
      <c r="BQ208" s="60">
        <f t="shared" ca="1" si="240"/>
        <v>0</v>
      </c>
      <c r="BR208" s="1">
        <f ca="1">SUMIFS(RepP!208:208,RepP!$6:$6,BR$6)</f>
        <v>0</v>
      </c>
      <c r="BS208" s="1">
        <f ca="1">SUMIFS(RepF!208:208,RepF!$6:$6,BS$6)</f>
        <v>0</v>
      </c>
      <c r="BT208" s="60">
        <f t="shared" ca="1" si="241"/>
        <v>0</v>
      </c>
      <c r="BU208" s="1">
        <f ca="1">SUMIFS(RepP!208:208,RepP!$6:$6,BU$6)</f>
        <v>0</v>
      </c>
      <c r="BV208" s="1">
        <f ca="1">SUMIFS(RepF!208:208,RepF!$6:$6,BV$6)</f>
        <v>0</v>
      </c>
      <c r="BW208" s="60">
        <f t="shared" ca="1" si="242"/>
        <v>0</v>
      </c>
      <c r="BX208" s="1">
        <f ca="1">SUMIFS(RepP!208:208,RepP!$6:$6,BX$6)</f>
        <v>0</v>
      </c>
      <c r="BY208" s="1">
        <f ca="1">SUMIFS(RepF!208:208,RepF!$6:$6,BY$6)</f>
        <v>0</v>
      </c>
      <c r="BZ208" s="60">
        <f t="shared" ca="1" si="243"/>
        <v>0</v>
      </c>
    </row>
    <row r="209" spans="2:78" x14ac:dyDescent="0.25">
      <c r="B209" s="1" t="str">
        <f>Items!$L92</f>
        <v>CF(+)</v>
      </c>
      <c r="C209" s="1" t="str">
        <f>Items!$M92</f>
        <v>M</v>
      </c>
      <c r="I209" s="22" t="str">
        <f>Items!$J$90</f>
        <v>Поступления и оплаты по финансовой деятельности</v>
      </c>
      <c r="J209" s="1" t="str">
        <f>Items!K92</f>
        <v>Поступление займов от инвесторов</v>
      </c>
      <c r="Q209" s="1">
        <f ca="1">SUMIFS(RepP!209:209,RepP!$6:$6,Q$6)</f>
        <v>0</v>
      </c>
      <c r="R209" s="1">
        <f ca="1">SUMIFS(RepF!209:209,RepF!$6:$6,R$6)</f>
        <v>0</v>
      </c>
      <c r="S209" s="69">
        <f t="shared" ca="1" si="224"/>
        <v>0</v>
      </c>
      <c r="V209" s="1">
        <f ca="1">SUMIFS(RepP!209:209,RepP!$6:$6,V$6)</f>
        <v>0</v>
      </c>
      <c r="W209" s="1">
        <f ca="1">SUMIFS(RepF!209:209,RepF!$6:$6,W$6)</f>
        <v>0</v>
      </c>
      <c r="X209" s="60">
        <f t="shared" ca="1" si="225"/>
        <v>0</v>
      </c>
      <c r="Y209" s="46">
        <f ca="1">SUMIFS(RepP!209:209,RepP!$6:$6,Y$6)</f>
        <v>0</v>
      </c>
      <c r="Z209" s="1">
        <f ca="1">SUMIFS(RepF!209:209,RepF!$6:$6,Z$6)</f>
        <v>0</v>
      </c>
      <c r="AA209" s="60">
        <f t="shared" ca="1" si="226"/>
        <v>0</v>
      </c>
      <c r="AB209" s="1">
        <f ca="1">SUMIFS(RepP!209:209,RepP!$6:$6,AB$6)</f>
        <v>0</v>
      </c>
      <c r="AC209" s="1">
        <f ca="1">SUMIFS(RepF!209:209,RepF!$6:$6,AC$6)</f>
        <v>0</v>
      </c>
      <c r="AD209" s="60">
        <f t="shared" ca="1" si="227"/>
        <v>0</v>
      </c>
      <c r="AE209" s="1">
        <f ca="1">SUMIFS(RepP!209:209,RepP!$6:$6,AE$6)</f>
        <v>0</v>
      </c>
      <c r="AF209" s="1">
        <f ca="1">SUMIFS(RepF!209:209,RepF!$6:$6,AF$6)</f>
        <v>0</v>
      </c>
      <c r="AG209" s="60">
        <f t="shared" ca="1" si="228"/>
        <v>0</v>
      </c>
      <c r="AH209" s="1">
        <f ca="1">SUMIFS(RepP!209:209,RepP!$6:$6,AH$6)</f>
        <v>0</v>
      </c>
      <c r="AI209" s="1">
        <f ca="1">SUMIFS(RepF!209:209,RepF!$6:$6,AI$6)</f>
        <v>0</v>
      </c>
      <c r="AJ209" s="60">
        <f t="shared" ca="1" si="229"/>
        <v>0</v>
      </c>
      <c r="AK209" s="1">
        <f ca="1">SUMIFS(RepP!209:209,RepP!$6:$6,AK$6)</f>
        <v>0</v>
      </c>
      <c r="AL209" s="1">
        <f ca="1">SUMIFS(RepF!209:209,RepF!$6:$6,AL$6)</f>
        <v>0</v>
      </c>
      <c r="AM209" s="60">
        <f t="shared" ca="1" si="230"/>
        <v>0</v>
      </c>
      <c r="AN209" s="1">
        <f ca="1">SUMIFS(RepP!209:209,RepP!$6:$6,AN$6)</f>
        <v>0</v>
      </c>
      <c r="AO209" s="1">
        <f ca="1">SUMIFS(RepF!209:209,RepF!$6:$6,AO$6)</f>
        <v>0</v>
      </c>
      <c r="AP209" s="60">
        <f t="shared" ca="1" si="231"/>
        <v>0</v>
      </c>
      <c r="AQ209" s="1">
        <f ca="1">SUMIFS(RepP!209:209,RepP!$6:$6,AQ$6)</f>
        <v>0</v>
      </c>
      <c r="AR209" s="1">
        <f ca="1">SUMIFS(RepF!209:209,RepF!$6:$6,AR$6)</f>
        <v>0</v>
      </c>
      <c r="AS209" s="60">
        <f t="shared" ca="1" si="232"/>
        <v>0</v>
      </c>
      <c r="AT209" s="1">
        <f ca="1">SUMIFS(RepP!209:209,RepP!$6:$6,AT$6)</f>
        <v>0</v>
      </c>
      <c r="AU209" s="1">
        <f ca="1">SUMIFS(RepF!209:209,RepF!$6:$6,AU$6)</f>
        <v>0</v>
      </c>
      <c r="AV209" s="60">
        <f t="shared" ca="1" si="233"/>
        <v>0</v>
      </c>
      <c r="AW209" s="1">
        <f ca="1">SUMIFS(RepP!209:209,RepP!$6:$6,AW$6)</f>
        <v>0</v>
      </c>
      <c r="AX209" s="1">
        <f ca="1">SUMIFS(RepF!209:209,RepF!$6:$6,AX$6)</f>
        <v>0</v>
      </c>
      <c r="AY209" s="60">
        <f t="shared" ca="1" si="234"/>
        <v>0</v>
      </c>
      <c r="AZ209" s="1">
        <f ca="1">SUMIFS(RepP!209:209,RepP!$6:$6,AZ$6)</f>
        <v>0</v>
      </c>
      <c r="BA209" s="1">
        <f ca="1">SUMIFS(RepF!209:209,RepF!$6:$6,BA$6)</f>
        <v>0</v>
      </c>
      <c r="BB209" s="60">
        <f t="shared" ca="1" si="235"/>
        <v>0</v>
      </c>
      <c r="BC209" s="1">
        <f ca="1">SUMIFS(RepP!209:209,RepP!$6:$6,BC$6)</f>
        <v>0</v>
      </c>
      <c r="BD209" s="1">
        <f ca="1">SUMIFS(RepF!209:209,RepF!$6:$6,BD$6)</f>
        <v>0</v>
      </c>
      <c r="BE209" s="60">
        <f t="shared" ca="1" si="236"/>
        <v>0</v>
      </c>
      <c r="BF209" s="1">
        <f ca="1">SUMIFS(RepP!209:209,RepP!$6:$6,BF$6)</f>
        <v>0</v>
      </c>
      <c r="BG209" s="1">
        <f ca="1">SUMIFS(RepF!209:209,RepF!$6:$6,BG$6)</f>
        <v>0</v>
      </c>
      <c r="BH209" s="60">
        <f t="shared" ca="1" si="237"/>
        <v>0</v>
      </c>
      <c r="BI209" s="1">
        <f ca="1">SUMIFS(RepP!209:209,RepP!$6:$6,BI$6)</f>
        <v>0</v>
      </c>
      <c r="BJ209" s="1">
        <f ca="1">SUMIFS(RepF!209:209,RepF!$6:$6,BJ$6)</f>
        <v>0</v>
      </c>
      <c r="BK209" s="60">
        <f t="shared" ca="1" si="238"/>
        <v>0</v>
      </c>
      <c r="BL209" s="1">
        <f ca="1">SUMIFS(RepP!209:209,RepP!$6:$6,BL$6)</f>
        <v>0</v>
      </c>
      <c r="BM209" s="1">
        <f ca="1">SUMIFS(RepF!209:209,RepF!$6:$6,BM$6)</f>
        <v>0</v>
      </c>
      <c r="BN209" s="60">
        <f t="shared" ca="1" si="239"/>
        <v>0</v>
      </c>
      <c r="BO209" s="1">
        <f ca="1">SUMIFS(RepP!209:209,RepP!$6:$6,BO$6)</f>
        <v>0</v>
      </c>
      <c r="BP209" s="1">
        <f ca="1">SUMIFS(RepF!209:209,RepF!$6:$6,BP$6)</f>
        <v>0</v>
      </c>
      <c r="BQ209" s="60">
        <f t="shared" ca="1" si="240"/>
        <v>0</v>
      </c>
      <c r="BR209" s="1">
        <f ca="1">SUMIFS(RepP!209:209,RepP!$6:$6,BR$6)</f>
        <v>0</v>
      </c>
      <c r="BS209" s="1">
        <f ca="1">SUMIFS(RepF!209:209,RepF!$6:$6,BS$6)</f>
        <v>0</v>
      </c>
      <c r="BT209" s="60">
        <f t="shared" ca="1" si="241"/>
        <v>0</v>
      </c>
      <c r="BU209" s="1">
        <f ca="1">SUMIFS(RepP!209:209,RepP!$6:$6,BU$6)</f>
        <v>0</v>
      </c>
      <c r="BV209" s="1">
        <f ca="1">SUMIFS(RepF!209:209,RepF!$6:$6,BV$6)</f>
        <v>0</v>
      </c>
      <c r="BW209" s="60">
        <f t="shared" ca="1" si="242"/>
        <v>0</v>
      </c>
      <c r="BX209" s="1">
        <f ca="1">SUMIFS(RepP!209:209,RepP!$6:$6,BX$6)</f>
        <v>0</v>
      </c>
      <c r="BY209" s="1">
        <f ca="1">SUMIFS(RepF!209:209,RepF!$6:$6,BY$6)</f>
        <v>0</v>
      </c>
      <c r="BZ209" s="60">
        <f t="shared" ca="1" si="243"/>
        <v>0</v>
      </c>
    </row>
    <row r="210" spans="2:78" x14ac:dyDescent="0.25">
      <c r="B210" s="1" t="str">
        <f>Items!$L93</f>
        <v>CF(+)</v>
      </c>
      <c r="C210" s="1" t="str">
        <f>Items!$M93</f>
        <v>M</v>
      </c>
      <c r="I210" s="22" t="str">
        <f>Items!$J$90</f>
        <v>Поступления и оплаты по финансовой деятельности</v>
      </c>
      <c r="J210" s="1" t="str">
        <f>Items!K93</f>
        <v>Возврат депозитов</v>
      </c>
      <c r="Q210" s="1">
        <f ca="1">SUMIFS(RepP!210:210,RepP!$6:$6,Q$6)</f>
        <v>0</v>
      </c>
      <c r="R210" s="1">
        <f ca="1">SUMIFS(RepF!210:210,RepF!$6:$6,R$6)</f>
        <v>0</v>
      </c>
      <c r="S210" s="69">
        <f t="shared" ca="1" si="224"/>
        <v>0</v>
      </c>
      <c r="V210" s="1">
        <f ca="1">SUMIFS(RepP!210:210,RepP!$6:$6,V$6)</f>
        <v>0</v>
      </c>
      <c r="W210" s="1">
        <f ca="1">SUMIFS(RepF!210:210,RepF!$6:$6,W$6)</f>
        <v>0</v>
      </c>
      <c r="X210" s="60">
        <f t="shared" ca="1" si="225"/>
        <v>0</v>
      </c>
      <c r="Y210" s="46">
        <f ca="1">SUMIFS(RepP!210:210,RepP!$6:$6,Y$6)</f>
        <v>0</v>
      </c>
      <c r="Z210" s="1">
        <f ca="1">SUMIFS(RepF!210:210,RepF!$6:$6,Z$6)</f>
        <v>0</v>
      </c>
      <c r="AA210" s="60">
        <f t="shared" ca="1" si="226"/>
        <v>0</v>
      </c>
      <c r="AB210" s="1">
        <f ca="1">SUMIFS(RepP!210:210,RepP!$6:$6,AB$6)</f>
        <v>0</v>
      </c>
      <c r="AC210" s="1">
        <f ca="1">SUMIFS(RepF!210:210,RepF!$6:$6,AC$6)</f>
        <v>0</v>
      </c>
      <c r="AD210" s="60">
        <f t="shared" ca="1" si="227"/>
        <v>0</v>
      </c>
      <c r="AE210" s="1">
        <f ca="1">SUMIFS(RepP!210:210,RepP!$6:$6,AE$6)</f>
        <v>0</v>
      </c>
      <c r="AF210" s="1">
        <f ca="1">SUMIFS(RepF!210:210,RepF!$6:$6,AF$6)</f>
        <v>0</v>
      </c>
      <c r="AG210" s="60">
        <f t="shared" ca="1" si="228"/>
        <v>0</v>
      </c>
      <c r="AH210" s="1">
        <f ca="1">SUMIFS(RepP!210:210,RepP!$6:$6,AH$6)</f>
        <v>0</v>
      </c>
      <c r="AI210" s="1">
        <f ca="1">SUMIFS(RepF!210:210,RepF!$6:$6,AI$6)</f>
        <v>0</v>
      </c>
      <c r="AJ210" s="60">
        <f t="shared" ca="1" si="229"/>
        <v>0</v>
      </c>
      <c r="AK210" s="1">
        <f ca="1">SUMIFS(RepP!210:210,RepP!$6:$6,AK$6)</f>
        <v>0</v>
      </c>
      <c r="AL210" s="1">
        <f ca="1">SUMIFS(RepF!210:210,RepF!$6:$6,AL$6)</f>
        <v>0</v>
      </c>
      <c r="AM210" s="60">
        <f t="shared" ca="1" si="230"/>
        <v>0</v>
      </c>
      <c r="AN210" s="1">
        <f ca="1">SUMIFS(RepP!210:210,RepP!$6:$6,AN$6)</f>
        <v>0</v>
      </c>
      <c r="AO210" s="1">
        <f ca="1">SUMIFS(RepF!210:210,RepF!$6:$6,AO$6)</f>
        <v>0</v>
      </c>
      <c r="AP210" s="60">
        <f t="shared" ca="1" si="231"/>
        <v>0</v>
      </c>
      <c r="AQ210" s="1">
        <f ca="1">SUMIFS(RepP!210:210,RepP!$6:$6,AQ$6)</f>
        <v>0</v>
      </c>
      <c r="AR210" s="1">
        <f ca="1">SUMIFS(RepF!210:210,RepF!$6:$6,AR$6)</f>
        <v>0</v>
      </c>
      <c r="AS210" s="60">
        <f t="shared" ca="1" si="232"/>
        <v>0</v>
      </c>
      <c r="AT210" s="1">
        <f ca="1">SUMIFS(RepP!210:210,RepP!$6:$6,AT$6)</f>
        <v>0</v>
      </c>
      <c r="AU210" s="1">
        <f ca="1">SUMIFS(RepF!210:210,RepF!$6:$6,AU$6)</f>
        <v>0</v>
      </c>
      <c r="AV210" s="60">
        <f t="shared" ca="1" si="233"/>
        <v>0</v>
      </c>
      <c r="AW210" s="1">
        <f ca="1">SUMIFS(RepP!210:210,RepP!$6:$6,AW$6)</f>
        <v>0</v>
      </c>
      <c r="AX210" s="1">
        <f ca="1">SUMIFS(RepF!210:210,RepF!$6:$6,AX$6)</f>
        <v>0</v>
      </c>
      <c r="AY210" s="60">
        <f t="shared" ca="1" si="234"/>
        <v>0</v>
      </c>
      <c r="AZ210" s="1">
        <f ca="1">SUMIFS(RepP!210:210,RepP!$6:$6,AZ$6)</f>
        <v>0</v>
      </c>
      <c r="BA210" s="1">
        <f ca="1">SUMIFS(RepF!210:210,RepF!$6:$6,BA$6)</f>
        <v>0</v>
      </c>
      <c r="BB210" s="60">
        <f t="shared" ca="1" si="235"/>
        <v>0</v>
      </c>
      <c r="BC210" s="1">
        <f ca="1">SUMIFS(RepP!210:210,RepP!$6:$6,BC$6)</f>
        <v>0</v>
      </c>
      <c r="BD210" s="1">
        <f ca="1">SUMIFS(RepF!210:210,RepF!$6:$6,BD$6)</f>
        <v>0</v>
      </c>
      <c r="BE210" s="60">
        <f t="shared" ca="1" si="236"/>
        <v>0</v>
      </c>
      <c r="BF210" s="1">
        <f ca="1">SUMIFS(RepP!210:210,RepP!$6:$6,BF$6)</f>
        <v>0</v>
      </c>
      <c r="BG210" s="1">
        <f ca="1">SUMIFS(RepF!210:210,RepF!$6:$6,BG$6)</f>
        <v>0</v>
      </c>
      <c r="BH210" s="60">
        <f t="shared" ca="1" si="237"/>
        <v>0</v>
      </c>
      <c r="BI210" s="1">
        <f ca="1">SUMIFS(RepP!210:210,RepP!$6:$6,BI$6)</f>
        <v>0</v>
      </c>
      <c r="BJ210" s="1">
        <f ca="1">SUMIFS(RepF!210:210,RepF!$6:$6,BJ$6)</f>
        <v>0</v>
      </c>
      <c r="BK210" s="60">
        <f t="shared" ca="1" si="238"/>
        <v>0</v>
      </c>
      <c r="BL210" s="1">
        <f ca="1">SUMIFS(RepP!210:210,RepP!$6:$6,BL$6)</f>
        <v>0</v>
      </c>
      <c r="BM210" s="1">
        <f ca="1">SUMIFS(RepF!210:210,RepF!$6:$6,BM$6)</f>
        <v>0</v>
      </c>
      <c r="BN210" s="60">
        <f t="shared" ca="1" si="239"/>
        <v>0</v>
      </c>
      <c r="BO210" s="1">
        <f ca="1">SUMIFS(RepP!210:210,RepP!$6:$6,BO$6)</f>
        <v>0</v>
      </c>
      <c r="BP210" s="1">
        <f ca="1">SUMIFS(RepF!210:210,RepF!$6:$6,BP$6)</f>
        <v>0</v>
      </c>
      <c r="BQ210" s="60">
        <f t="shared" ca="1" si="240"/>
        <v>0</v>
      </c>
      <c r="BR210" s="1">
        <f ca="1">SUMIFS(RepP!210:210,RepP!$6:$6,BR$6)</f>
        <v>0</v>
      </c>
      <c r="BS210" s="1">
        <f ca="1">SUMIFS(RepF!210:210,RepF!$6:$6,BS$6)</f>
        <v>0</v>
      </c>
      <c r="BT210" s="60">
        <f t="shared" ca="1" si="241"/>
        <v>0</v>
      </c>
      <c r="BU210" s="1">
        <f ca="1">SUMIFS(RepP!210:210,RepP!$6:$6,BU$6)</f>
        <v>0</v>
      </c>
      <c r="BV210" s="1">
        <f ca="1">SUMIFS(RepF!210:210,RepF!$6:$6,BV$6)</f>
        <v>0</v>
      </c>
      <c r="BW210" s="60">
        <f t="shared" ca="1" si="242"/>
        <v>0</v>
      </c>
      <c r="BX210" s="1">
        <f ca="1">SUMIFS(RepP!210:210,RepP!$6:$6,BX$6)</f>
        <v>0</v>
      </c>
      <c r="BY210" s="1">
        <f ca="1">SUMIFS(RepF!210:210,RepF!$6:$6,BY$6)</f>
        <v>0</v>
      </c>
      <c r="BZ210" s="60">
        <f t="shared" ca="1" si="243"/>
        <v>0</v>
      </c>
    </row>
    <row r="211" spans="2:78" x14ac:dyDescent="0.25">
      <c r="B211" s="1" t="str">
        <f>Items!$L94</f>
        <v>CF(+)</v>
      </c>
      <c r="C211" s="1" t="str">
        <f>Items!$M94</f>
        <v>M</v>
      </c>
      <c r="I211" s="22" t="str">
        <f>Items!$J$90</f>
        <v>Поступления и оплаты по финансовой деятельности</v>
      </c>
      <c r="J211" s="1" t="str">
        <f>Items!K94</f>
        <v>Возврат займов от заемщиков</v>
      </c>
      <c r="Q211" s="1">
        <f ca="1">SUMIFS(RepP!211:211,RepP!$6:$6,Q$6)</f>
        <v>0</v>
      </c>
      <c r="R211" s="1">
        <f ca="1">SUMIFS(RepF!211:211,RepF!$6:$6,R$6)</f>
        <v>0</v>
      </c>
      <c r="S211" s="69">
        <f t="shared" ca="1" si="224"/>
        <v>0</v>
      </c>
      <c r="V211" s="1">
        <f ca="1">SUMIFS(RepP!211:211,RepP!$6:$6,V$6)</f>
        <v>0</v>
      </c>
      <c r="W211" s="1">
        <f ca="1">SUMIFS(RepF!211:211,RepF!$6:$6,W$6)</f>
        <v>0</v>
      </c>
      <c r="X211" s="60">
        <f t="shared" ca="1" si="225"/>
        <v>0</v>
      </c>
      <c r="Y211" s="46">
        <f ca="1">SUMIFS(RepP!211:211,RepP!$6:$6,Y$6)</f>
        <v>0</v>
      </c>
      <c r="Z211" s="1">
        <f ca="1">SUMIFS(RepF!211:211,RepF!$6:$6,Z$6)</f>
        <v>0</v>
      </c>
      <c r="AA211" s="60">
        <f t="shared" ca="1" si="226"/>
        <v>0</v>
      </c>
      <c r="AB211" s="1">
        <f ca="1">SUMIFS(RepP!211:211,RepP!$6:$6,AB$6)</f>
        <v>0</v>
      </c>
      <c r="AC211" s="1">
        <f ca="1">SUMIFS(RepF!211:211,RepF!$6:$6,AC$6)</f>
        <v>0</v>
      </c>
      <c r="AD211" s="60">
        <f t="shared" ca="1" si="227"/>
        <v>0</v>
      </c>
      <c r="AE211" s="1">
        <f ca="1">SUMIFS(RepP!211:211,RepP!$6:$6,AE$6)</f>
        <v>0</v>
      </c>
      <c r="AF211" s="1">
        <f ca="1">SUMIFS(RepF!211:211,RepF!$6:$6,AF$6)</f>
        <v>0</v>
      </c>
      <c r="AG211" s="60">
        <f t="shared" ca="1" si="228"/>
        <v>0</v>
      </c>
      <c r="AH211" s="1">
        <f ca="1">SUMIFS(RepP!211:211,RepP!$6:$6,AH$6)</f>
        <v>0</v>
      </c>
      <c r="AI211" s="1">
        <f ca="1">SUMIFS(RepF!211:211,RepF!$6:$6,AI$6)</f>
        <v>0</v>
      </c>
      <c r="AJ211" s="60">
        <f t="shared" ca="1" si="229"/>
        <v>0</v>
      </c>
      <c r="AK211" s="1">
        <f ca="1">SUMIFS(RepP!211:211,RepP!$6:$6,AK$6)</f>
        <v>0</v>
      </c>
      <c r="AL211" s="1">
        <f ca="1">SUMIFS(RepF!211:211,RepF!$6:$6,AL$6)</f>
        <v>0</v>
      </c>
      <c r="AM211" s="60">
        <f t="shared" ca="1" si="230"/>
        <v>0</v>
      </c>
      <c r="AN211" s="1">
        <f ca="1">SUMIFS(RepP!211:211,RepP!$6:$6,AN$6)</f>
        <v>0</v>
      </c>
      <c r="AO211" s="1">
        <f ca="1">SUMIFS(RepF!211:211,RepF!$6:$6,AO$6)</f>
        <v>0</v>
      </c>
      <c r="AP211" s="60">
        <f t="shared" ca="1" si="231"/>
        <v>0</v>
      </c>
      <c r="AQ211" s="1">
        <f ca="1">SUMIFS(RepP!211:211,RepP!$6:$6,AQ$6)</f>
        <v>0</v>
      </c>
      <c r="AR211" s="1">
        <f ca="1">SUMIFS(RepF!211:211,RepF!$6:$6,AR$6)</f>
        <v>0</v>
      </c>
      <c r="AS211" s="60">
        <f t="shared" ca="1" si="232"/>
        <v>0</v>
      </c>
      <c r="AT211" s="1">
        <f ca="1">SUMIFS(RepP!211:211,RepP!$6:$6,AT$6)</f>
        <v>0</v>
      </c>
      <c r="AU211" s="1">
        <f ca="1">SUMIFS(RepF!211:211,RepF!$6:$6,AU$6)</f>
        <v>0</v>
      </c>
      <c r="AV211" s="60">
        <f t="shared" ca="1" si="233"/>
        <v>0</v>
      </c>
      <c r="AW211" s="1">
        <f ca="1">SUMIFS(RepP!211:211,RepP!$6:$6,AW$6)</f>
        <v>0</v>
      </c>
      <c r="AX211" s="1">
        <f ca="1">SUMIFS(RepF!211:211,RepF!$6:$6,AX$6)</f>
        <v>0</v>
      </c>
      <c r="AY211" s="60">
        <f t="shared" ca="1" si="234"/>
        <v>0</v>
      </c>
      <c r="AZ211" s="1">
        <f ca="1">SUMIFS(RepP!211:211,RepP!$6:$6,AZ$6)</f>
        <v>0</v>
      </c>
      <c r="BA211" s="1">
        <f ca="1">SUMIFS(RepF!211:211,RepF!$6:$6,BA$6)</f>
        <v>0</v>
      </c>
      <c r="BB211" s="60">
        <f t="shared" ca="1" si="235"/>
        <v>0</v>
      </c>
      <c r="BC211" s="1">
        <f ca="1">SUMIFS(RepP!211:211,RepP!$6:$6,BC$6)</f>
        <v>0</v>
      </c>
      <c r="BD211" s="1">
        <f ca="1">SUMIFS(RepF!211:211,RepF!$6:$6,BD$6)</f>
        <v>0</v>
      </c>
      <c r="BE211" s="60">
        <f t="shared" ca="1" si="236"/>
        <v>0</v>
      </c>
      <c r="BF211" s="1">
        <f ca="1">SUMIFS(RepP!211:211,RepP!$6:$6,BF$6)</f>
        <v>0</v>
      </c>
      <c r="BG211" s="1">
        <f ca="1">SUMIFS(RepF!211:211,RepF!$6:$6,BG$6)</f>
        <v>0</v>
      </c>
      <c r="BH211" s="60">
        <f t="shared" ca="1" si="237"/>
        <v>0</v>
      </c>
      <c r="BI211" s="1">
        <f ca="1">SUMIFS(RepP!211:211,RepP!$6:$6,BI$6)</f>
        <v>0</v>
      </c>
      <c r="BJ211" s="1">
        <f ca="1">SUMIFS(RepF!211:211,RepF!$6:$6,BJ$6)</f>
        <v>0</v>
      </c>
      <c r="BK211" s="60">
        <f t="shared" ca="1" si="238"/>
        <v>0</v>
      </c>
      <c r="BL211" s="1">
        <f ca="1">SUMIFS(RepP!211:211,RepP!$6:$6,BL$6)</f>
        <v>0</v>
      </c>
      <c r="BM211" s="1">
        <f ca="1">SUMIFS(RepF!211:211,RepF!$6:$6,BM$6)</f>
        <v>0</v>
      </c>
      <c r="BN211" s="60">
        <f t="shared" ca="1" si="239"/>
        <v>0</v>
      </c>
      <c r="BO211" s="1">
        <f ca="1">SUMIFS(RepP!211:211,RepP!$6:$6,BO$6)</f>
        <v>0</v>
      </c>
      <c r="BP211" s="1">
        <f ca="1">SUMIFS(RepF!211:211,RepF!$6:$6,BP$6)</f>
        <v>0</v>
      </c>
      <c r="BQ211" s="60">
        <f t="shared" ca="1" si="240"/>
        <v>0</v>
      </c>
      <c r="BR211" s="1">
        <f ca="1">SUMIFS(RepP!211:211,RepP!$6:$6,BR$6)</f>
        <v>0</v>
      </c>
      <c r="BS211" s="1">
        <f ca="1">SUMIFS(RepF!211:211,RepF!$6:$6,BS$6)</f>
        <v>0</v>
      </c>
      <c r="BT211" s="60">
        <f t="shared" ca="1" si="241"/>
        <v>0</v>
      </c>
      <c r="BU211" s="1">
        <f ca="1">SUMIFS(RepP!211:211,RepP!$6:$6,BU$6)</f>
        <v>0</v>
      </c>
      <c r="BV211" s="1">
        <f ca="1">SUMIFS(RepF!211:211,RepF!$6:$6,BV$6)</f>
        <v>0</v>
      </c>
      <c r="BW211" s="60">
        <f t="shared" ca="1" si="242"/>
        <v>0</v>
      </c>
      <c r="BX211" s="1">
        <f ca="1">SUMIFS(RepP!211:211,RepP!$6:$6,BX$6)</f>
        <v>0</v>
      </c>
      <c r="BY211" s="1">
        <f ca="1">SUMIFS(RepF!211:211,RepF!$6:$6,BY$6)</f>
        <v>0</v>
      </c>
      <c r="BZ211" s="60">
        <f t="shared" ca="1" si="243"/>
        <v>0</v>
      </c>
    </row>
    <row r="212" spans="2:78" x14ac:dyDescent="0.25">
      <c r="B212" s="1" t="str">
        <f>Items!$L95</f>
        <v>CF(-)</v>
      </c>
      <c r="C212" s="1" t="str">
        <f>Items!$M95</f>
        <v>N</v>
      </c>
      <c r="I212" s="22" t="str">
        <f>Items!$J$90</f>
        <v>Поступления и оплаты по финансовой деятельности</v>
      </c>
      <c r="J212" s="1" t="str">
        <f>Items!K95</f>
        <v>Оплата тела кредита</v>
      </c>
      <c r="Q212" s="1">
        <f ca="1">SUMIFS(RepP!212:212,RepP!$6:$6,Q$6)</f>
        <v>0</v>
      </c>
      <c r="R212" s="1">
        <f ca="1">SUMIFS(RepF!212:212,RepF!$6:$6,R$6)</f>
        <v>0</v>
      </c>
      <c r="S212" s="69">
        <f t="shared" ca="1" si="224"/>
        <v>0</v>
      </c>
      <c r="V212" s="1">
        <f ca="1">SUMIFS(RepP!212:212,RepP!$6:$6,V$6)</f>
        <v>0</v>
      </c>
      <c r="W212" s="1">
        <f ca="1">SUMIFS(RepF!212:212,RepF!$6:$6,W$6)</f>
        <v>0</v>
      </c>
      <c r="X212" s="60">
        <f t="shared" ca="1" si="225"/>
        <v>0</v>
      </c>
      <c r="Y212" s="46">
        <f ca="1">SUMIFS(RepP!212:212,RepP!$6:$6,Y$6)</f>
        <v>0</v>
      </c>
      <c r="Z212" s="1">
        <f ca="1">SUMIFS(RepF!212:212,RepF!$6:$6,Z$6)</f>
        <v>0</v>
      </c>
      <c r="AA212" s="60">
        <f t="shared" ca="1" si="226"/>
        <v>0</v>
      </c>
      <c r="AB212" s="1">
        <f ca="1">SUMIFS(RepP!212:212,RepP!$6:$6,AB$6)</f>
        <v>0</v>
      </c>
      <c r="AC212" s="1">
        <f ca="1">SUMIFS(RepF!212:212,RepF!$6:$6,AC$6)</f>
        <v>0</v>
      </c>
      <c r="AD212" s="60">
        <f t="shared" ca="1" si="227"/>
        <v>0</v>
      </c>
      <c r="AE212" s="1">
        <f ca="1">SUMIFS(RepP!212:212,RepP!$6:$6,AE$6)</f>
        <v>0</v>
      </c>
      <c r="AF212" s="1">
        <f ca="1">SUMIFS(RepF!212:212,RepF!$6:$6,AF$6)</f>
        <v>0</v>
      </c>
      <c r="AG212" s="60">
        <f t="shared" ca="1" si="228"/>
        <v>0</v>
      </c>
      <c r="AH212" s="1">
        <f ca="1">SUMIFS(RepP!212:212,RepP!$6:$6,AH$6)</f>
        <v>0</v>
      </c>
      <c r="AI212" s="1">
        <f ca="1">SUMIFS(RepF!212:212,RepF!$6:$6,AI$6)</f>
        <v>0</v>
      </c>
      <c r="AJ212" s="60">
        <f t="shared" ca="1" si="229"/>
        <v>0</v>
      </c>
      <c r="AK212" s="1">
        <f ca="1">SUMIFS(RepP!212:212,RepP!$6:$6,AK$6)</f>
        <v>0</v>
      </c>
      <c r="AL212" s="1">
        <f ca="1">SUMIFS(RepF!212:212,RepF!$6:$6,AL$6)</f>
        <v>0</v>
      </c>
      <c r="AM212" s="60">
        <f t="shared" ca="1" si="230"/>
        <v>0</v>
      </c>
      <c r="AN212" s="1">
        <f ca="1">SUMIFS(RepP!212:212,RepP!$6:$6,AN$6)</f>
        <v>0</v>
      </c>
      <c r="AO212" s="1">
        <f ca="1">SUMIFS(RepF!212:212,RepF!$6:$6,AO$6)</f>
        <v>0</v>
      </c>
      <c r="AP212" s="60">
        <f t="shared" ca="1" si="231"/>
        <v>0</v>
      </c>
      <c r="AQ212" s="1">
        <f ca="1">SUMIFS(RepP!212:212,RepP!$6:$6,AQ$6)</f>
        <v>0</v>
      </c>
      <c r="AR212" s="1">
        <f ca="1">SUMIFS(RepF!212:212,RepF!$6:$6,AR$6)</f>
        <v>0</v>
      </c>
      <c r="AS212" s="60">
        <f t="shared" ca="1" si="232"/>
        <v>0</v>
      </c>
      <c r="AT212" s="1">
        <f ca="1">SUMIFS(RepP!212:212,RepP!$6:$6,AT$6)</f>
        <v>0</v>
      </c>
      <c r="AU212" s="1">
        <f ca="1">SUMIFS(RepF!212:212,RepF!$6:$6,AU$6)</f>
        <v>0</v>
      </c>
      <c r="AV212" s="60">
        <f t="shared" ca="1" si="233"/>
        <v>0</v>
      </c>
      <c r="AW212" s="1">
        <f ca="1">SUMIFS(RepP!212:212,RepP!$6:$6,AW$6)</f>
        <v>0</v>
      </c>
      <c r="AX212" s="1">
        <f ca="1">SUMIFS(RepF!212:212,RepF!$6:$6,AX$6)</f>
        <v>0</v>
      </c>
      <c r="AY212" s="60">
        <f t="shared" ca="1" si="234"/>
        <v>0</v>
      </c>
      <c r="AZ212" s="1">
        <f ca="1">SUMIFS(RepP!212:212,RepP!$6:$6,AZ$6)</f>
        <v>0</v>
      </c>
      <c r="BA212" s="1">
        <f ca="1">SUMIFS(RepF!212:212,RepF!$6:$6,BA$6)</f>
        <v>0</v>
      </c>
      <c r="BB212" s="60">
        <f t="shared" ca="1" si="235"/>
        <v>0</v>
      </c>
      <c r="BC212" s="1">
        <f ca="1">SUMIFS(RepP!212:212,RepP!$6:$6,BC$6)</f>
        <v>0</v>
      </c>
      <c r="BD212" s="1">
        <f ca="1">SUMIFS(RepF!212:212,RepF!$6:$6,BD$6)</f>
        <v>0</v>
      </c>
      <c r="BE212" s="60">
        <f t="shared" ca="1" si="236"/>
        <v>0</v>
      </c>
      <c r="BF212" s="1">
        <f ca="1">SUMIFS(RepP!212:212,RepP!$6:$6,BF$6)</f>
        <v>0</v>
      </c>
      <c r="BG212" s="1">
        <f ca="1">SUMIFS(RepF!212:212,RepF!$6:$6,BG$6)</f>
        <v>0</v>
      </c>
      <c r="BH212" s="60">
        <f t="shared" ca="1" si="237"/>
        <v>0</v>
      </c>
      <c r="BI212" s="1">
        <f ca="1">SUMIFS(RepP!212:212,RepP!$6:$6,BI$6)</f>
        <v>0</v>
      </c>
      <c r="BJ212" s="1">
        <f ca="1">SUMIFS(RepF!212:212,RepF!$6:$6,BJ$6)</f>
        <v>0</v>
      </c>
      <c r="BK212" s="60">
        <f t="shared" ca="1" si="238"/>
        <v>0</v>
      </c>
      <c r="BL212" s="1">
        <f ca="1">SUMIFS(RepP!212:212,RepP!$6:$6,BL$6)</f>
        <v>0</v>
      </c>
      <c r="BM212" s="1">
        <f ca="1">SUMIFS(RepF!212:212,RepF!$6:$6,BM$6)</f>
        <v>0</v>
      </c>
      <c r="BN212" s="60">
        <f t="shared" ca="1" si="239"/>
        <v>0</v>
      </c>
      <c r="BO212" s="1">
        <f ca="1">SUMIFS(RepP!212:212,RepP!$6:$6,BO$6)</f>
        <v>0</v>
      </c>
      <c r="BP212" s="1">
        <f ca="1">SUMIFS(RepF!212:212,RepF!$6:$6,BP$6)</f>
        <v>0</v>
      </c>
      <c r="BQ212" s="60">
        <f t="shared" ca="1" si="240"/>
        <v>0</v>
      </c>
      <c r="BR212" s="1">
        <f ca="1">SUMIFS(RepP!212:212,RepP!$6:$6,BR$6)</f>
        <v>0</v>
      </c>
      <c r="BS212" s="1">
        <f ca="1">SUMIFS(RepF!212:212,RepF!$6:$6,BS$6)</f>
        <v>0</v>
      </c>
      <c r="BT212" s="60">
        <f t="shared" ca="1" si="241"/>
        <v>0</v>
      </c>
      <c r="BU212" s="1">
        <f ca="1">SUMIFS(RepP!212:212,RepP!$6:$6,BU$6)</f>
        <v>0</v>
      </c>
      <c r="BV212" s="1">
        <f ca="1">SUMIFS(RepF!212:212,RepF!$6:$6,BV$6)</f>
        <v>0</v>
      </c>
      <c r="BW212" s="60">
        <f t="shared" ca="1" si="242"/>
        <v>0</v>
      </c>
      <c r="BX212" s="1">
        <f ca="1">SUMIFS(RepP!212:212,RepP!$6:$6,BX$6)</f>
        <v>0</v>
      </c>
      <c r="BY212" s="1">
        <f ca="1">SUMIFS(RepF!212:212,RepF!$6:$6,BY$6)</f>
        <v>0</v>
      </c>
      <c r="BZ212" s="60">
        <f t="shared" ca="1" si="243"/>
        <v>0</v>
      </c>
    </row>
    <row r="213" spans="2:78" x14ac:dyDescent="0.25">
      <c r="B213" s="1" t="str">
        <f>Items!$L96</f>
        <v>CF(-)</v>
      </c>
      <c r="C213" s="1" t="str">
        <f>Items!$M96</f>
        <v>N</v>
      </c>
      <c r="I213" s="22" t="str">
        <f>Items!$J$90</f>
        <v>Поступления и оплаты по финансовой деятельности</v>
      </c>
      <c r="J213" s="1" t="str">
        <f>Items!K96</f>
        <v>Возврат займов</v>
      </c>
      <c r="Q213" s="1">
        <f ca="1">SUMIFS(RepP!213:213,RepP!$6:$6,Q$6)</f>
        <v>0</v>
      </c>
      <c r="R213" s="1">
        <f ca="1">SUMIFS(RepF!213:213,RepF!$6:$6,R$6)</f>
        <v>0</v>
      </c>
      <c r="S213" s="69">
        <f t="shared" ca="1" si="224"/>
        <v>0</v>
      </c>
      <c r="V213" s="1">
        <f ca="1">SUMIFS(RepP!213:213,RepP!$6:$6,V$6)</f>
        <v>0</v>
      </c>
      <c r="W213" s="1">
        <f ca="1">SUMIFS(RepF!213:213,RepF!$6:$6,W$6)</f>
        <v>0</v>
      </c>
      <c r="X213" s="60">
        <f t="shared" ca="1" si="225"/>
        <v>0</v>
      </c>
      <c r="Y213" s="46">
        <f ca="1">SUMIFS(RepP!213:213,RepP!$6:$6,Y$6)</f>
        <v>0</v>
      </c>
      <c r="Z213" s="1">
        <f ca="1">SUMIFS(RepF!213:213,RepF!$6:$6,Z$6)</f>
        <v>0</v>
      </c>
      <c r="AA213" s="60">
        <f t="shared" ca="1" si="226"/>
        <v>0</v>
      </c>
      <c r="AB213" s="1">
        <f ca="1">SUMIFS(RepP!213:213,RepP!$6:$6,AB$6)</f>
        <v>0</v>
      </c>
      <c r="AC213" s="1">
        <f ca="1">SUMIFS(RepF!213:213,RepF!$6:$6,AC$6)</f>
        <v>0</v>
      </c>
      <c r="AD213" s="60">
        <f t="shared" ca="1" si="227"/>
        <v>0</v>
      </c>
      <c r="AE213" s="1">
        <f ca="1">SUMIFS(RepP!213:213,RepP!$6:$6,AE$6)</f>
        <v>0</v>
      </c>
      <c r="AF213" s="1">
        <f ca="1">SUMIFS(RepF!213:213,RepF!$6:$6,AF$6)</f>
        <v>0</v>
      </c>
      <c r="AG213" s="60">
        <f t="shared" ca="1" si="228"/>
        <v>0</v>
      </c>
      <c r="AH213" s="1">
        <f ca="1">SUMIFS(RepP!213:213,RepP!$6:$6,AH$6)</f>
        <v>0</v>
      </c>
      <c r="AI213" s="1">
        <f ca="1">SUMIFS(RepF!213:213,RepF!$6:$6,AI$6)</f>
        <v>0</v>
      </c>
      <c r="AJ213" s="60">
        <f t="shared" ca="1" si="229"/>
        <v>0</v>
      </c>
      <c r="AK213" s="1">
        <f ca="1">SUMIFS(RepP!213:213,RepP!$6:$6,AK$6)</f>
        <v>0</v>
      </c>
      <c r="AL213" s="1">
        <f ca="1">SUMIFS(RepF!213:213,RepF!$6:$6,AL$6)</f>
        <v>0</v>
      </c>
      <c r="AM213" s="60">
        <f t="shared" ca="1" si="230"/>
        <v>0</v>
      </c>
      <c r="AN213" s="1">
        <f ca="1">SUMIFS(RepP!213:213,RepP!$6:$6,AN$6)</f>
        <v>0</v>
      </c>
      <c r="AO213" s="1">
        <f ca="1">SUMIFS(RepF!213:213,RepF!$6:$6,AO$6)</f>
        <v>0</v>
      </c>
      <c r="AP213" s="60">
        <f t="shared" ca="1" si="231"/>
        <v>0</v>
      </c>
      <c r="AQ213" s="1">
        <f ca="1">SUMIFS(RepP!213:213,RepP!$6:$6,AQ$6)</f>
        <v>0</v>
      </c>
      <c r="AR213" s="1">
        <f ca="1">SUMIFS(RepF!213:213,RepF!$6:$6,AR$6)</f>
        <v>0</v>
      </c>
      <c r="AS213" s="60">
        <f t="shared" ca="1" si="232"/>
        <v>0</v>
      </c>
      <c r="AT213" s="1">
        <f ca="1">SUMIFS(RepP!213:213,RepP!$6:$6,AT$6)</f>
        <v>0</v>
      </c>
      <c r="AU213" s="1">
        <f ca="1">SUMIFS(RepF!213:213,RepF!$6:$6,AU$6)</f>
        <v>0</v>
      </c>
      <c r="AV213" s="60">
        <f t="shared" ca="1" si="233"/>
        <v>0</v>
      </c>
      <c r="AW213" s="1">
        <f ca="1">SUMIFS(RepP!213:213,RepP!$6:$6,AW$6)</f>
        <v>0</v>
      </c>
      <c r="AX213" s="1">
        <f ca="1">SUMIFS(RepF!213:213,RepF!$6:$6,AX$6)</f>
        <v>0</v>
      </c>
      <c r="AY213" s="60">
        <f t="shared" ca="1" si="234"/>
        <v>0</v>
      </c>
      <c r="AZ213" s="1">
        <f ca="1">SUMIFS(RepP!213:213,RepP!$6:$6,AZ$6)</f>
        <v>0</v>
      </c>
      <c r="BA213" s="1">
        <f ca="1">SUMIFS(RepF!213:213,RepF!$6:$6,BA$6)</f>
        <v>0</v>
      </c>
      <c r="BB213" s="60">
        <f t="shared" ca="1" si="235"/>
        <v>0</v>
      </c>
      <c r="BC213" s="1">
        <f ca="1">SUMIFS(RepP!213:213,RepP!$6:$6,BC$6)</f>
        <v>0</v>
      </c>
      <c r="BD213" s="1">
        <f ca="1">SUMIFS(RepF!213:213,RepF!$6:$6,BD$6)</f>
        <v>0</v>
      </c>
      <c r="BE213" s="60">
        <f t="shared" ca="1" si="236"/>
        <v>0</v>
      </c>
      <c r="BF213" s="1">
        <f ca="1">SUMIFS(RepP!213:213,RepP!$6:$6,BF$6)</f>
        <v>0</v>
      </c>
      <c r="BG213" s="1">
        <f ca="1">SUMIFS(RepF!213:213,RepF!$6:$6,BG$6)</f>
        <v>0</v>
      </c>
      <c r="BH213" s="60">
        <f t="shared" ca="1" si="237"/>
        <v>0</v>
      </c>
      <c r="BI213" s="1">
        <f ca="1">SUMIFS(RepP!213:213,RepP!$6:$6,BI$6)</f>
        <v>0</v>
      </c>
      <c r="BJ213" s="1">
        <f ca="1">SUMIFS(RepF!213:213,RepF!$6:$6,BJ$6)</f>
        <v>0</v>
      </c>
      <c r="BK213" s="60">
        <f t="shared" ca="1" si="238"/>
        <v>0</v>
      </c>
      <c r="BL213" s="1">
        <f ca="1">SUMIFS(RepP!213:213,RepP!$6:$6,BL$6)</f>
        <v>0</v>
      </c>
      <c r="BM213" s="1">
        <f ca="1">SUMIFS(RepF!213:213,RepF!$6:$6,BM$6)</f>
        <v>0</v>
      </c>
      <c r="BN213" s="60">
        <f t="shared" ca="1" si="239"/>
        <v>0</v>
      </c>
      <c r="BO213" s="1">
        <f ca="1">SUMIFS(RepP!213:213,RepP!$6:$6,BO$6)</f>
        <v>0</v>
      </c>
      <c r="BP213" s="1">
        <f ca="1">SUMIFS(RepF!213:213,RepF!$6:$6,BP$6)</f>
        <v>0</v>
      </c>
      <c r="BQ213" s="60">
        <f t="shared" ca="1" si="240"/>
        <v>0</v>
      </c>
      <c r="BR213" s="1">
        <f ca="1">SUMIFS(RepP!213:213,RepP!$6:$6,BR$6)</f>
        <v>0</v>
      </c>
      <c r="BS213" s="1">
        <f ca="1">SUMIFS(RepF!213:213,RepF!$6:$6,BS$6)</f>
        <v>0</v>
      </c>
      <c r="BT213" s="60">
        <f t="shared" ca="1" si="241"/>
        <v>0</v>
      </c>
      <c r="BU213" s="1">
        <f ca="1">SUMIFS(RepP!213:213,RepP!$6:$6,BU$6)</f>
        <v>0</v>
      </c>
      <c r="BV213" s="1">
        <f ca="1">SUMIFS(RepF!213:213,RepF!$6:$6,BV$6)</f>
        <v>0</v>
      </c>
      <c r="BW213" s="60">
        <f t="shared" ca="1" si="242"/>
        <v>0</v>
      </c>
      <c r="BX213" s="1">
        <f ca="1">SUMIFS(RepP!213:213,RepP!$6:$6,BX$6)</f>
        <v>0</v>
      </c>
      <c r="BY213" s="1">
        <f ca="1">SUMIFS(RepF!213:213,RepF!$6:$6,BY$6)</f>
        <v>0</v>
      </c>
      <c r="BZ213" s="60">
        <f t="shared" ca="1" si="243"/>
        <v>0</v>
      </c>
    </row>
    <row r="214" spans="2:78" x14ac:dyDescent="0.25">
      <c r="B214" s="1" t="str">
        <f>Items!$L97</f>
        <v>CF(-)</v>
      </c>
      <c r="C214" s="1" t="str">
        <f>Items!$M97</f>
        <v>N</v>
      </c>
      <c r="I214" s="22" t="str">
        <f>Items!$J$90</f>
        <v>Поступления и оплаты по финансовой деятельности</v>
      </c>
      <c r="J214" s="1" t="str">
        <f>Items!K97</f>
        <v>Оплата по лизингу</v>
      </c>
      <c r="Q214" s="1">
        <f ca="1">SUMIFS(RepP!214:214,RepP!$6:$6,Q$6)</f>
        <v>0</v>
      </c>
      <c r="R214" s="1">
        <f ca="1">SUMIFS(RepF!214:214,RepF!$6:$6,R$6)</f>
        <v>0</v>
      </c>
      <c r="S214" s="69">
        <f t="shared" ca="1" si="224"/>
        <v>0</v>
      </c>
      <c r="V214" s="1">
        <f ca="1">SUMIFS(RepP!214:214,RepP!$6:$6,V$6)</f>
        <v>0</v>
      </c>
      <c r="W214" s="1">
        <f ca="1">SUMIFS(RepF!214:214,RepF!$6:$6,W$6)</f>
        <v>0</v>
      </c>
      <c r="X214" s="60">
        <f t="shared" ca="1" si="225"/>
        <v>0</v>
      </c>
      <c r="Y214" s="46">
        <f ca="1">SUMIFS(RepP!214:214,RepP!$6:$6,Y$6)</f>
        <v>0</v>
      </c>
      <c r="Z214" s="1">
        <f ca="1">SUMIFS(RepF!214:214,RepF!$6:$6,Z$6)</f>
        <v>0</v>
      </c>
      <c r="AA214" s="60">
        <f t="shared" ca="1" si="226"/>
        <v>0</v>
      </c>
      <c r="AB214" s="1">
        <f ca="1">SUMIFS(RepP!214:214,RepP!$6:$6,AB$6)</f>
        <v>0</v>
      </c>
      <c r="AC214" s="1">
        <f ca="1">SUMIFS(RepF!214:214,RepF!$6:$6,AC$6)</f>
        <v>0</v>
      </c>
      <c r="AD214" s="60">
        <f t="shared" ca="1" si="227"/>
        <v>0</v>
      </c>
      <c r="AE214" s="1">
        <f ca="1">SUMIFS(RepP!214:214,RepP!$6:$6,AE$6)</f>
        <v>0</v>
      </c>
      <c r="AF214" s="1">
        <f ca="1">SUMIFS(RepF!214:214,RepF!$6:$6,AF$6)</f>
        <v>0</v>
      </c>
      <c r="AG214" s="60">
        <f t="shared" ca="1" si="228"/>
        <v>0</v>
      </c>
      <c r="AH214" s="1">
        <f ca="1">SUMIFS(RepP!214:214,RepP!$6:$6,AH$6)</f>
        <v>0</v>
      </c>
      <c r="AI214" s="1">
        <f ca="1">SUMIFS(RepF!214:214,RepF!$6:$6,AI$6)</f>
        <v>0</v>
      </c>
      <c r="AJ214" s="60">
        <f t="shared" ca="1" si="229"/>
        <v>0</v>
      </c>
      <c r="AK214" s="1">
        <f ca="1">SUMIFS(RepP!214:214,RepP!$6:$6,AK$6)</f>
        <v>0</v>
      </c>
      <c r="AL214" s="1">
        <f ca="1">SUMIFS(RepF!214:214,RepF!$6:$6,AL$6)</f>
        <v>0</v>
      </c>
      <c r="AM214" s="60">
        <f t="shared" ca="1" si="230"/>
        <v>0</v>
      </c>
      <c r="AN214" s="1">
        <f ca="1">SUMIFS(RepP!214:214,RepP!$6:$6,AN$6)</f>
        <v>0</v>
      </c>
      <c r="AO214" s="1">
        <f ca="1">SUMIFS(RepF!214:214,RepF!$6:$6,AO$6)</f>
        <v>0</v>
      </c>
      <c r="AP214" s="60">
        <f t="shared" ca="1" si="231"/>
        <v>0</v>
      </c>
      <c r="AQ214" s="1">
        <f ca="1">SUMIFS(RepP!214:214,RepP!$6:$6,AQ$6)</f>
        <v>0</v>
      </c>
      <c r="AR214" s="1">
        <f ca="1">SUMIFS(RepF!214:214,RepF!$6:$6,AR$6)</f>
        <v>0</v>
      </c>
      <c r="AS214" s="60">
        <f t="shared" ca="1" si="232"/>
        <v>0</v>
      </c>
      <c r="AT214" s="1">
        <f ca="1">SUMIFS(RepP!214:214,RepP!$6:$6,AT$6)</f>
        <v>0</v>
      </c>
      <c r="AU214" s="1">
        <f ca="1">SUMIFS(RepF!214:214,RepF!$6:$6,AU$6)</f>
        <v>0</v>
      </c>
      <c r="AV214" s="60">
        <f t="shared" ca="1" si="233"/>
        <v>0</v>
      </c>
      <c r="AW214" s="1">
        <f ca="1">SUMIFS(RepP!214:214,RepP!$6:$6,AW$6)</f>
        <v>0</v>
      </c>
      <c r="AX214" s="1">
        <f ca="1">SUMIFS(RepF!214:214,RepF!$6:$6,AX$6)</f>
        <v>0</v>
      </c>
      <c r="AY214" s="60">
        <f t="shared" ca="1" si="234"/>
        <v>0</v>
      </c>
      <c r="AZ214" s="1">
        <f ca="1">SUMIFS(RepP!214:214,RepP!$6:$6,AZ$6)</f>
        <v>0</v>
      </c>
      <c r="BA214" s="1">
        <f ca="1">SUMIFS(RepF!214:214,RepF!$6:$6,BA$6)</f>
        <v>0</v>
      </c>
      <c r="BB214" s="60">
        <f t="shared" ca="1" si="235"/>
        <v>0</v>
      </c>
      <c r="BC214" s="1">
        <f ca="1">SUMIFS(RepP!214:214,RepP!$6:$6,BC$6)</f>
        <v>0</v>
      </c>
      <c r="BD214" s="1">
        <f ca="1">SUMIFS(RepF!214:214,RepF!$6:$6,BD$6)</f>
        <v>0</v>
      </c>
      <c r="BE214" s="60">
        <f t="shared" ca="1" si="236"/>
        <v>0</v>
      </c>
      <c r="BF214" s="1">
        <f ca="1">SUMIFS(RepP!214:214,RepP!$6:$6,BF$6)</f>
        <v>0</v>
      </c>
      <c r="BG214" s="1">
        <f ca="1">SUMIFS(RepF!214:214,RepF!$6:$6,BG$6)</f>
        <v>0</v>
      </c>
      <c r="BH214" s="60">
        <f t="shared" ca="1" si="237"/>
        <v>0</v>
      </c>
      <c r="BI214" s="1">
        <f ca="1">SUMIFS(RepP!214:214,RepP!$6:$6,BI$6)</f>
        <v>0</v>
      </c>
      <c r="BJ214" s="1">
        <f ca="1">SUMIFS(RepF!214:214,RepF!$6:$6,BJ$6)</f>
        <v>0</v>
      </c>
      <c r="BK214" s="60">
        <f t="shared" ca="1" si="238"/>
        <v>0</v>
      </c>
      <c r="BL214" s="1">
        <f ca="1">SUMIFS(RepP!214:214,RepP!$6:$6,BL$6)</f>
        <v>0</v>
      </c>
      <c r="BM214" s="1">
        <f ca="1">SUMIFS(RepF!214:214,RepF!$6:$6,BM$6)</f>
        <v>0</v>
      </c>
      <c r="BN214" s="60">
        <f t="shared" ca="1" si="239"/>
        <v>0</v>
      </c>
      <c r="BO214" s="1">
        <f ca="1">SUMIFS(RepP!214:214,RepP!$6:$6,BO$6)</f>
        <v>0</v>
      </c>
      <c r="BP214" s="1">
        <f ca="1">SUMIFS(RepF!214:214,RepF!$6:$6,BP$6)</f>
        <v>0</v>
      </c>
      <c r="BQ214" s="60">
        <f t="shared" ca="1" si="240"/>
        <v>0</v>
      </c>
      <c r="BR214" s="1">
        <f ca="1">SUMIFS(RepP!214:214,RepP!$6:$6,BR$6)</f>
        <v>0</v>
      </c>
      <c r="BS214" s="1">
        <f ca="1">SUMIFS(RepF!214:214,RepF!$6:$6,BS$6)</f>
        <v>0</v>
      </c>
      <c r="BT214" s="60">
        <f t="shared" ca="1" si="241"/>
        <v>0</v>
      </c>
      <c r="BU214" s="1">
        <f ca="1">SUMIFS(RepP!214:214,RepP!$6:$6,BU$6)</f>
        <v>0</v>
      </c>
      <c r="BV214" s="1">
        <f ca="1">SUMIFS(RepF!214:214,RepF!$6:$6,BV$6)</f>
        <v>0</v>
      </c>
      <c r="BW214" s="60">
        <f t="shared" ca="1" si="242"/>
        <v>0</v>
      </c>
      <c r="BX214" s="1">
        <f ca="1">SUMIFS(RepP!214:214,RepP!$6:$6,BX$6)</f>
        <v>0</v>
      </c>
      <c r="BY214" s="1">
        <f ca="1">SUMIFS(RepF!214:214,RepF!$6:$6,BY$6)</f>
        <v>0</v>
      </c>
      <c r="BZ214" s="60">
        <f t="shared" ca="1" si="243"/>
        <v>0</v>
      </c>
    </row>
    <row r="215" spans="2:78" x14ac:dyDescent="0.25">
      <c r="B215" s="1" t="str">
        <f>Items!$L98</f>
        <v>CF(-)</v>
      </c>
      <c r="C215" s="1" t="str">
        <f>Items!$M98</f>
        <v>N</v>
      </c>
      <c r="I215" s="22" t="str">
        <f>Items!$J$90</f>
        <v>Поступления и оплаты по финансовой деятельности</v>
      </c>
      <c r="J215" s="1" t="str">
        <f>Items!K98</f>
        <v>Размещение средств на депозитах</v>
      </c>
      <c r="Q215" s="1">
        <f ca="1">SUMIFS(RepP!215:215,RepP!$6:$6,Q$6)</f>
        <v>0</v>
      </c>
      <c r="R215" s="1">
        <f ca="1">SUMIFS(RepF!215:215,RepF!$6:$6,R$6)</f>
        <v>0</v>
      </c>
      <c r="S215" s="69">
        <f t="shared" ca="1" si="224"/>
        <v>0</v>
      </c>
      <c r="V215" s="1">
        <f ca="1">SUMIFS(RepP!215:215,RepP!$6:$6,V$6)</f>
        <v>0</v>
      </c>
      <c r="W215" s="1">
        <f ca="1">SUMIFS(RepF!215:215,RepF!$6:$6,W$6)</f>
        <v>0</v>
      </c>
      <c r="X215" s="60">
        <f t="shared" ca="1" si="225"/>
        <v>0</v>
      </c>
      <c r="Y215" s="46">
        <f ca="1">SUMIFS(RepP!215:215,RepP!$6:$6,Y$6)</f>
        <v>0</v>
      </c>
      <c r="Z215" s="1">
        <f ca="1">SUMIFS(RepF!215:215,RepF!$6:$6,Z$6)</f>
        <v>0</v>
      </c>
      <c r="AA215" s="60">
        <f t="shared" ca="1" si="226"/>
        <v>0</v>
      </c>
      <c r="AB215" s="1">
        <f ca="1">SUMIFS(RepP!215:215,RepP!$6:$6,AB$6)</f>
        <v>0</v>
      </c>
      <c r="AC215" s="1">
        <f ca="1">SUMIFS(RepF!215:215,RepF!$6:$6,AC$6)</f>
        <v>0</v>
      </c>
      <c r="AD215" s="60">
        <f t="shared" ca="1" si="227"/>
        <v>0</v>
      </c>
      <c r="AE215" s="1">
        <f ca="1">SUMIFS(RepP!215:215,RepP!$6:$6,AE$6)</f>
        <v>0</v>
      </c>
      <c r="AF215" s="1">
        <f ca="1">SUMIFS(RepF!215:215,RepF!$6:$6,AF$6)</f>
        <v>0</v>
      </c>
      <c r="AG215" s="60">
        <f t="shared" ca="1" si="228"/>
        <v>0</v>
      </c>
      <c r="AH215" s="1">
        <f ca="1">SUMIFS(RepP!215:215,RepP!$6:$6,AH$6)</f>
        <v>0</v>
      </c>
      <c r="AI215" s="1">
        <f ca="1">SUMIFS(RepF!215:215,RepF!$6:$6,AI$6)</f>
        <v>0</v>
      </c>
      <c r="AJ215" s="60">
        <f t="shared" ca="1" si="229"/>
        <v>0</v>
      </c>
      <c r="AK215" s="1">
        <f ca="1">SUMIFS(RepP!215:215,RepP!$6:$6,AK$6)</f>
        <v>0</v>
      </c>
      <c r="AL215" s="1">
        <f ca="1">SUMIFS(RepF!215:215,RepF!$6:$6,AL$6)</f>
        <v>0</v>
      </c>
      <c r="AM215" s="60">
        <f t="shared" ca="1" si="230"/>
        <v>0</v>
      </c>
      <c r="AN215" s="1">
        <f ca="1">SUMIFS(RepP!215:215,RepP!$6:$6,AN$6)</f>
        <v>0</v>
      </c>
      <c r="AO215" s="1">
        <f ca="1">SUMIFS(RepF!215:215,RepF!$6:$6,AO$6)</f>
        <v>0</v>
      </c>
      <c r="AP215" s="60">
        <f t="shared" ca="1" si="231"/>
        <v>0</v>
      </c>
      <c r="AQ215" s="1">
        <f ca="1">SUMIFS(RepP!215:215,RepP!$6:$6,AQ$6)</f>
        <v>0</v>
      </c>
      <c r="AR215" s="1">
        <f ca="1">SUMIFS(RepF!215:215,RepF!$6:$6,AR$6)</f>
        <v>0</v>
      </c>
      <c r="AS215" s="60">
        <f t="shared" ca="1" si="232"/>
        <v>0</v>
      </c>
      <c r="AT215" s="1">
        <f ca="1">SUMIFS(RepP!215:215,RepP!$6:$6,AT$6)</f>
        <v>0</v>
      </c>
      <c r="AU215" s="1">
        <f ca="1">SUMIFS(RepF!215:215,RepF!$6:$6,AU$6)</f>
        <v>0</v>
      </c>
      <c r="AV215" s="60">
        <f t="shared" ca="1" si="233"/>
        <v>0</v>
      </c>
      <c r="AW215" s="1">
        <f ca="1">SUMIFS(RepP!215:215,RepP!$6:$6,AW$6)</f>
        <v>0</v>
      </c>
      <c r="AX215" s="1">
        <f ca="1">SUMIFS(RepF!215:215,RepF!$6:$6,AX$6)</f>
        <v>0</v>
      </c>
      <c r="AY215" s="60">
        <f t="shared" ca="1" si="234"/>
        <v>0</v>
      </c>
      <c r="AZ215" s="1">
        <f ca="1">SUMIFS(RepP!215:215,RepP!$6:$6,AZ$6)</f>
        <v>0</v>
      </c>
      <c r="BA215" s="1">
        <f ca="1">SUMIFS(RepF!215:215,RepF!$6:$6,BA$6)</f>
        <v>0</v>
      </c>
      <c r="BB215" s="60">
        <f t="shared" ca="1" si="235"/>
        <v>0</v>
      </c>
      <c r="BC215" s="1">
        <f ca="1">SUMIFS(RepP!215:215,RepP!$6:$6,BC$6)</f>
        <v>0</v>
      </c>
      <c r="BD215" s="1">
        <f ca="1">SUMIFS(RepF!215:215,RepF!$6:$6,BD$6)</f>
        <v>0</v>
      </c>
      <c r="BE215" s="60">
        <f t="shared" ca="1" si="236"/>
        <v>0</v>
      </c>
      <c r="BF215" s="1">
        <f ca="1">SUMIFS(RepP!215:215,RepP!$6:$6,BF$6)</f>
        <v>0</v>
      </c>
      <c r="BG215" s="1">
        <f ca="1">SUMIFS(RepF!215:215,RepF!$6:$6,BG$6)</f>
        <v>0</v>
      </c>
      <c r="BH215" s="60">
        <f t="shared" ca="1" si="237"/>
        <v>0</v>
      </c>
      <c r="BI215" s="1">
        <f ca="1">SUMIFS(RepP!215:215,RepP!$6:$6,BI$6)</f>
        <v>0</v>
      </c>
      <c r="BJ215" s="1">
        <f ca="1">SUMIFS(RepF!215:215,RepF!$6:$6,BJ$6)</f>
        <v>0</v>
      </c>
      <c r="BK215" s="60">
        <f t="shared" ca="1" si="238"/>
        <v>0</v>
      </c>
      <c r="BL215" s="1">
        <f ca="1">SUMIFS(RepP!215:215,RepP!$6:$6,BL$6)</f>
        <v>0</v>
      </c>
      <c r="BM215" s="1">
        <f ca="1">SUMIFS(RepF!215:215,RepF!$6:$6,BM$6)</f>
        <v>0</v>
      </c>
      <c r="BN215" s="60">
        <f t="shared" ca="1" si="239"/>
        <v>0</v>
      </c>
      <c r="BO215" s="1">
        <f ca="1">SUMIFS(RepP!215:215,RepP!$6:$6,BO$6)</f>
        <v>0</v>
      </c>
      <c r="BP215" s="1">
        <f ca="1">SUMIFS(RepF!215:215,RepF!$6:$6,BP$6)</f>
        <v>0</v>
      </c>
      <c r="BQ215" s="60">
        <f t="shared" ca="1" si="240"/>
        <v>0</v>
      </c>
      <c r="BR215" s="1">
        <f ca="1">SUMIFS(RepP!215:215,RepP!$6:$6,BR$6)</f>
        <v>0</v>
      </c>
      <c r="BS215" s="1">
        <f ca="1">SUMIFS(RepF!215:215,RepF!$6:$6,BS$6)</f>
        <v>0</v>
      </c>
      <c r="BT215" s="60">
        <f t="shared" ca="1" si="241"/>
        <v>0</v>
      </c>
      <c r="BU215" s="1">
        <f ca="1">SUMIFS(RepP!215:215,RepP!$6:$6,BU$6)</f>
        <v>0</v>
      </c>
      <c r="BV215" s="1">
        <f ca="1">SUMIFS(RepF!215:215,RepF!$6:$6,BV$6)</f>
        <v>0</v>
      </c>
      <c r="BW215" s="60">
        <f t="shared" ca="1" si="242"/>
        <v>0</v>
      </c>
      <c r="BX215" s="1">
        <f ca="1">SUMIFS(RepP!215:215,RepP!$6:$6,BX$6)</f>
        <v>0</v>
      </c>
      <c r="BY215" s="1">
        <f ca="1">SUMIFS(RepF!215:215,RepF!$6:$6,BY$6)</f>
        <v>0</v>
      </c>
      <c r="BZ215" s="60">
        <f t="shared" ca="1" si="243"/>
        <v>0</v>
      </c>
    </row>
    <row r="216" spans="2:78" x14ac:dyDescent="0.25">
      <c r="B216" s="1" t="str">
        <f>Items!$L99</f>
        <v>CF(-)</v>
      </c>
      <c r="C216" s="1" t="str">
        <f>Items!$M99</f>
        <v>N</v>
      </c>
      <c r="I216" s="22" t="str">
        <f>Items!$J$90</f>
        <v>Поступления и оплаты по финансовой деятельности</v>
      </c>
      <c r="J216" s="1" t="str">
        <f>Items!K99</f>
        <v>Выдача займов заемщикам</v>
      </c>
      <c r="Q216" s="1">
        <f ca="1">SUMIFS(RepP!216:216,RepP!$6:$6,Q$6)</f>
        <v>0</v>
      </c>
      <c r="R216" s="1">
        <f ca="1">SUMIFS(RepF!216:216,RepF!$6:$6,R$6)</f>
        <v>0</v>
      </c>
      <c r="S216" s="69">
        <f t="shared" ca="1" si="224"/>
        <v>0</v>
      </c>
      <c r="V216" s="1">
        <f ca="1">SUMIFS(RepP!216:216,RepP!$6:$6,V$6)</f>
        <v>0</v>
      </c>
      <c r="W216" s="1">
        <f ca="1">SUMIFS(RepF!216:216,RepF!$6:$6,W$6)</f>
        <v>0</v>
      </c>
      <c r="X216" s="60">
        <f t="shared" ca="1" si="225"/>
        <v>0</v>
      </c>
      <c r="Y216" s="46">
        <f ca="1">SUMIFS(RepP!216:216,RepP!$6:$6,Y$6)</f>
        <v>0</v>
      </c>
      <c r="Z216" s="1">
        <f ca="1">SUMIFS(RepF!216:216,RepF!$6:$6,Z$6)</f>
        <v>0</v>
      </c>
      <c r="AA216" s="60">
        <f t="shared" ca="1" si="226"/>
        <v>0</v>
      </c>
      <c r="AB216" s="1">
        <f ca="1">SUMIFS(RepP!216:216,RepP!$6:$6,AB$6)</f>
        <v>0</v>
      </c>
      <c r="AC216" s="1">
        <f ca="1">SUMIFS(RepF!216:216,RepF!$6:$6,AC$6)</f>
        <v>0</v>
      </c>
      <c r="AD216" s="60">
        <f t="shared" ca="1" si="227"/>
        <v>0</v>
      </c>
      <c r="AE216" s="1">
        <f ca="1">SUMIFS(RepP!216:216,RepP!$6:$6,AE$6)</f>
        <v>0</v>
      </c>
      <c r="AF216" s="1">
        <f ca="1">SUMIFS(RepF!216:216,RepF!$6:$6,AF$6)</f>
        <v>0</v>
      </c>
      <c r="AG216" s="60">
        <f t="shared" ca="1" si="228"/>
        <v>0</v>
      </c>
      <c r="AH216" s="1">
        <f ca="1">SUMIFS(RepP!216:216,RepP!$6:$6,AH$6)</f>
        <v>0</v>
      </c>
      <c r="AI216" s="1">
        <f ca="1">SUMIFS(RepF!216:216,RepF!$6:$6,AI$6)</f>
        <v>0</v>
      </c>
      <c r="AJ216" s="60">
        <f t="shared" ca="1" si="229"/>
        <v>0</v>
      </c>
      <c r="AK216" s="1">
        <f ca="1">SUMIFS(RepP!216:216,RepP!$6:$6,AK$6)</f>
        <v>0</v>
      </c>
      <c r="AL216" s="1">
        <f ca="1">SUMIFS(RepF!216:216,RepF!$6:$6,AL$6)</f>
        <v>0</v>
      </c>
      <c r="AM216" s="60">
        <f t="shared" ca="1" si="230"/>
        <v>0</v>
      </c>
      <c r="AN216" s="1">
        <f ca="1">SUMIFS(RepP!216:216,RepP!$6:$6,AN$6)</f>
        <v>0</v>
      </c>
      <c r="AO216" s="1">
        <f ca="1">SUMIFS(RepF!216:216,RepF!$6:$6,AO$6)</f>
        <v>0</v>
      </c>
      <c r="AP216" s="60">
        <f t="shared" ca="1" si="231"/>
        <v>0</v>
      </c>
      <c r="AQ216" s="1">
        <f ca="1">SUMIFS(RepP!216:216,RepP!$6:$6,AQ$6)</f>
        <v>0</v>
      </c>
      <c r="AR216" s="1">
        <f ca="1">SUMIFS(RepF!216:216,RepF!$6:$6,AR$6)</f>
        <v>0</v>
      </c>
      <c r="AS216" s="60">
        <f t="shared" ca="1" si="232"/>
        <v>0</v>
      </c>
      <c r="AT216" s="1">
        <f ca="1">SUMIFS(RepP!216:216,RepP!$6:$6,AT$6)</f>
        <v>0</v>
      </c>
      <c r="AU216" s="1">
        <f ca="1">SUMIFS(RepF!216:216,RepF!$6:$6,AU$6)</f>
        <v>0</v>
      </c>
      <c r="AV216" s="60">
        <f t="shared" ca="1" si="233"/>
        <v>0</v>
      </c>
      <c r="AW216" s="1">
        <f ca="1">SUMIFS(RepP!216:216,RepP!$6:$6,AW$6)</f>
        <v>0</v>
      </c>
      <c r="AX216" s="1">
        <f ca="1">SUMIFS(RepF!216:216,RepF!$6:$6,AX$6)</f>
        <v>0</v>
      </c>
      <c r="AY216" s="60">
        <f t="shared" ca="1" si="234"/>
        <v>0</v>
      </c>
      <c r="AZ216" s="1">
        <f ca="1">SUMIFS(RepP!216:216,RepP!$6:$6,AZ$6)</f>
        <v>0</v>
      </c>
      <c r="BA216" s="1">
        <f ca="1">SUMIFS(RepF!216:216,RepF!$6:$6,BA$6)</f>
        <v>0</v>
      </c>
      <c r="BB216" s="60">
        <f t="shared" ca="1" si="235"/>
        <v>0</v>
      </c>
      <c r="BC216" s="1">
        <f ca="1">SUMIFS(RepP!216:216,RepP!$6:$6,BC$6)</f>
        <v>0</v>
      </c>
      <c r="BD216" s="1">
        <f ca="1">SUMIFS(RepF!216:216,RepF!$6:$6,BD$6)</f>
        <v>0</v>
      </c>
      <c r="BE216" s="60">
        <f t="shared" ca="1" si="236"/>
        <v>0</v>
      </c>
      <c r="BF216" s="1">
        <f ca="1">SUMIFS(RepP!216:216,RepP!$6:$6,BF$6)</f>
        <v>0</v>
      </c>
      <c r="BG216" s="1">
        <f ca="1">SUMIFS(RepF!216:216,RepF!$6:$6,BG$6)</f>
        <v>0</v>
      </c>
      <c r="BH216" s="60">
        <f t="shared" ca="1" si="237"/>
        <v>0</v>
      </c>
      <c r="BI216" s="1">
        <f ca="1">SUMIFS(RepP!216:216,RepP!$6:$6,BI$6)</f>
        <v>0</v>
      </c>
      <c r="BJ216" s="1">
        <f ca="1">SUMIFS(RepF!216:216,RepF!$6:$6,BJ$6)</f>
        <v>0</v>
      </c>
      <c r="BK216" s="60">
        <f t="shared" ca="1" si="238"/>
        <v>0</v>
      </c>
      <c r="BL216" s="1">
        <f ca="1">SUMIFS(RepP!216:216,RepP!$6:$6,BL$6)</f>
        <v>0</v>
      </c>
      <c r="BM216" s="1">
        <f ca="1">SUMIFS(RepF!216:216,RepF!$6:$6,BM$6)</f>
        <v>0</v>
      </c>
      <c r="BN216" s="60">
        <f t="shared" ca="1" si="239"/>
        <v>0</v>
      </c>
      <c r="BO216" s="1">
        <f ca="1">SUMIFS(RepP!216:216,RepP!$6:$6,BO$6)</f>
        <v>0</v>
      </c>
      <c r="BP216" s="1">
        <f ca="1">SUMIFS(RepF!216:216,RepF!$6:$6,BP$6)</f>
        <v>0</v>
      </c>
      <c r="BQ216" s="60">
        <f t="shared" ca="1" si="240"/>
        <v>0</v>
      </c>
      <c r="BR216" s="1">
        <f ca="1">SUMIFS(RepP!216:216,RepP!$6:$6,BR$6)</f>
        <v>0</v>
      </c>
      <c r="BS216" s="1">
        <f ca="1">SUMIFS(RepF!216:216,RepF!$6:$6,BS$6)</f>
        <v>0</v>
      </c>
      <c r="BT216" s="60">
        <f t="shared" ca="1" si="241"/>
        <v>0</v>
      </c>
      <c r="BU216" s="1">
        <f ca="1">SUMIFS(RepP!216:216,RepP!$6:$6,BU$6)</f>
        <v>0</v>
      </c>
      <c r="BV216" s="1">
        <f ca="1">SUMIFS(RepF!216:216,RepF!$6:$6,BV$6)</f>
        <v>0</v>
      </c>
      <c r="BW216" s="60">
        <f t="shared" ca="1" si="242"/>
        <v>0</v>
      </c>
      <c r="BX216" s="1">
        <f ca="1">SUMIFS(RepP!216:216,RepP!$6:$6,BX$6)</f>
        <v>0</v>
      </c>
      <c r="BY216" s="1">
        <f ca="1">SUMIFS(RepF!216:216,RepF!$6:$6,BY$6)</f>
        <v>0</v>
      </c>
      <c r="BZ216" s="60">
        <f t="shared" ca="1" si="243"/>
        <v>0</v>
      </c>
    </row>
    <row r="217" spans="2:78" x14ac:dyDescent="0.25">
      <c r="B217" s="1" t="str">
        <f>Items!$L100</f>
        <v>CF(-)</v>
      </c>
      <c r="C217" s="1" t="str">
        <f>Items!$M100</f>
        <v>N</v>
      </c>
      <c r="I217" s="22" t="str">
        <f>Items!$J$90</f>
        <v>Поступления и оплаты по финансовой деятельности</v>
      </c>
      <c r="J217" s="1" t="str">
        <f>Items!K100</f>
        <v>Выплаты дивидендов инвесторам</v>
      </c>
      <c r="Q217" s="1">
        <f ca="1">SUMIFS(RepP!217:217,RepP!$6:$6,Q$6)</f>
        <v>0</v>
      </c>
      <c r="R217" s="1">
        <f ca="1">SUMIFS(RepF!217:217,RepF!$6:$6,R$6)</f>
        <v>0</v>
      </c>
      <c r="S217" s="69">
        <f t="shared" ca="1" si="224"/>
        <v>0</v>
      </c>
      <c r="V217" s="1">
        <f ca="1">SUMIFS(RepP!217:217,RepP!$6:$6,V$6)</f>
        <v>0</v>
      </c>
      <c r="W217" s="1">
        <f ca="1">SUMIFS(RepF!217:217,RepF!$6:$6,W$6)</f>
        <v>0</v>
      </c>
      <c r="X217" s="60">
        <f t="shared" ca="1" si="225"/>
        <v>0</v>
      </c>
      <c r="Y217" s="46">
        <f ca="1">SUMIFS(RepP!217:217,RepP!$6:$6,Y$6)</f>
        <v>0</v>
      </c>
      <c r="Z217" s="1">
        <f ca="1">SUMIFS(RepF!217:217,RepF!$6:$6,Z$6)</f>
        <v>0</v>
      </c>
      <c r="AA217" s="60">
        <f t="shared" ca="1" si="226"/>
        <v>0</v>
      </c>
      <c r="AB217" s="1">
        <f ca="1">SUMIFS(RepP!217:217,RepP!$6:$6,AB$6)</f>
        <v>0</v>
      </c>
      <c r="AC217" s="1">
        <f ca="1">SUMIFS(RepF!217:217,RepF!$6:$6,AC$6)</f>
        <v>0</v>
      </c>
      <c r="AD217" s="60">
        <f t="shared" ca="1" si="227"/>
        <v>0</v>
      </c>
      <c r="AE217" s="1">
        <f ca="1">SUMIFS(RepP!217:217,RepP!$6:$6,AE$6)</f>
        <v>0</v>
      </c>
      <c r="AF217" s="1">
        <f ca="1">SUMIFS(RepF!217:217,RepF!$6:$6,AF$6)</f>
        <v>0</v>
      </c>
      <c r="AG217" s="60">
        <f t="shared" ca="1" si="228"/>
        <v>0</v>
      </c>
      <c r="AH217" s="1">
        <f ca="1">SUMIFS(RepP!217:217,RepP!$6:$6,AH$6)</f>
        <v>0</v>
      </c>
      <c r="AI217" s="1">
        <f ca="1">SUMIFS(RepF!217:217,RepF!$6:$6,AI$6)</f>
        <v>0</v>
      </c>
      <c r="AJ217" s="60">
        <f t="shared" ca="1" si="229"/>
        <v>0</v>
      </c>
      <c r="AK217" s="1">
        <f ca="1">SUMIFS(RepP!217:217,RepP!$6:$6,AK$6)</f>
        <v>0</v>
      </c>
      <c r="AL217" s="1">
        <f ca="1">SUMIFS(RepF!217:217,RepF!$6:$6,AL$6)</f>
        <v>0</v>
      </c>
      <c r="AM217" s="60">
        <f t="shared" ca="1" si="230"/>
        <v>0</v>
      </c>
      <c r="AN217" s="1">
        <f ca="1">SUMIFS(RepP!217:217,RepP!$6:$6,AN$6)</f>
        <v>0</v>
      </c>
      <c r="AO217" s="1">
        <f ca="1">SUMIFS(RepF!217:217,RepF!$6:$6,AO$6)</f>
        <v>0</v>
      </c>
      <c r="AP217" s="60">
        <f t="shared" ca="1" si="231"/>
        <v>0</v>
      </c>
      <c r="AQ217" s="1">
        <f ca="1">SUMIFS(RepP!217:217,RepP!$6:$6,AQ$6)</f>
        <v>0</v>
      </c>
      <c r="AR217" s="1">
        <f ca="1">SUMIFS(RepF!217:217,RepF!$6:$6,AR$6)</f>
        <v>0</v>
      </c>
      <c r="AS217" s="60">
        <f t="shared" ca="1" si="232"/>
        <v>0</v>
      </c>
      <c r="AT217" s="1">
        <f ca="1">SUMIFS(RepP!217:217,RepP!$6:$6,AT$6)</f>
        <v>0</v>
      </c>
      <c r="AU217" s="1">
        <f ca="1">SUMIFS(RepF!217:217,RepF!$6:$6,AU$6)</f>
        <v>0</v>
      </c>
      <c r="AV217" s="60">
        <f t="shared" ca="1" si="233"/>
        <v>0</v>
      </c>
      <c r="AW217" s="1">
        <f ca="1">SUMIFS(RepP!217:217,RepP!$6:$6,AW$6)</f>
        <v>0</v>
      </c>
      <c r="AX217" s="1">
        <f ca="1">SUMIFS(RepF!217:217,RepF!$6:$6,AX$6)</f>
        <v>0</v>
      </c>
      <c r="AY217" s="60">
        <f t="shared" ca="1" si="234"/>
        <v>0</v>
      </c>
      <c r="AZ217" s="1">
        <f ca="1">SUMIFS(RepP!217:217,RepP!$6:$6,AZ$6)</f>
        <v>0</v>
      </c>
      <c r="BA217" s="1">
        <f ca="1">SUMIFS(RepF!217:217,RepF!$6:$6,BA$6)</f>
        <v>0</v>
      </c>
      <c r="BB217" s="60">
        <f t="shared" ca="1" si="235"/>
        <v>0</v>
      </c>
      <c r="BC217" s="1">
        <f ca="1">SUMIFS(RepP!217:217,RepP!$6:$6,BC$6)</f>
        <v>0</v>
      </c>
      <c r="BD217" s="1">
        <f ca="1">SUMIFS(RepF!217:217,RepF!$6:$6,BD$6)</f>
        <v>0</v>
      </c>
      <c r="BE217" s="60">
        <f t="shared" ca="1" si="236"/>
        <v>0</v>
      </c>
      <c r="BF217" s="1">
        <f ca="1">SUMIFS(RepP!217:217,RepP!$6:$6,BF$6)</f>
        <v>0</v>
      </c>
      <c r="BG217" s="1">
        <f ca="1">SUMIFS(RepF!217:217,RepF!$6:$6,BG$6)</f>
        <v>0</v>
      </c>
      <c r="BH217" s="60">
        <f t="shared" ca="1" si="237"/>
        <v>0</v>
      </c>
      <c r="BI217" s="1">
        <f ca="1">SUMIFS(RepP!217:217,RepP!$6:$6,BI$6)</f>
        <v>0</v>
      </c>
      <c r="BJ217" s="1">
        <f ca="1">SUMIFS(RepF!217:217,RepF!$6:$6,BJ$6)</f>
        <v>0</v>
      </c>
      <c r="BK217" s="60">
        <f t="shared" ca="1" si="238"/>
        <v>0</v>
      </c>
      <c r="BL217" s="1">
        <f ca="1">SUMIFS(RepP!217:217,RepP!$6:$6,BL$6)</f>
        <v>0</v>
      </c>
      <c r="BM217" s="1">
        <f ca="1">SUMIFS(RepF!217:217,RepF!$6:$6,BM$6)</f>
        <v>0</v>
      </c>
      <c r="BN217" s="60">
        <f t="shared" ca="1" si="239"/>
        <v>0</v>
      </c>
      <c r="BO217" s="1">
        <f ca="1">SUMIFS(RepP!217:217,RepP!$6:$6,BO$6)</f>
        <v>0</v>
      </c>
      <c r="BP217" s="1">
        <f ca="1">SUMIFS(RepF!217:217,RepF!$6:$6,BP$6)</f>
        <v>0</v>
      </c>
      <c r="BQ217" s="60">
        <f t="shared" ca="1" si="240"/>
        <v>0</v>
      </c>
      <c r="BR217" s="1">
        <f ca="1">SUMIFS(RepP!217:217,RepP!$6:$6,BR$6)</f>
        <v>0</v>
      </c>
      <c r="BS217" s="1">
        <f ca="1">SUMIFS(RepF!217:217,RepF!$6:$6,BS$6)</f>
        <v>0</v>
      </c>
      <c r="BT217" s="60">
        <f t="shared" ca="1" si="241"/>
        <v>0</v>
      </c>
      <c r="BU217" s="1">
        <f ca="1">SUMIFS(RepP!217:217,RepP!$6:$6,BU$6)</f>
        <v>0</v>
      </c>
      <c r="BV217" s="1">
        <f ca="1">SUMIFS(RepF!217:217,RepF!$6:$6,BV$6)</f>
        <v>0</v>
      </c>
      <c r="BW217" s="60">
        <f t="shared" ca="1" si="242"/>
        <v>0</v>
      </c>
      <c r="BX217" s="1">
        <f ca="1">SUMIFS(RepP!217:217,RepP!$6:$6,BX$6)</f>
        <v>0</v>
      </c>
      <c r="BY217" s="1">
        <f ca="1">SUMIFS(RepF!217:217,RepF!$6:$6,BY$6)</f>
        <v>0</v>
      </c>
      <c r="BZ217" s="60">
        <f t="shared" ca="1" si="243"/>
        <v>0</v>
      </c>
    </row>
    <row r="218" spans="2:78" x14ac:dyDescent="0.25">
      <c r="B218" s="1" t="str">
        <f>Items!$L101</f>
        <v>CF(-)</v>
      </c>
      <c r="C218" s="1" t="str">
        <f>Items!$M101</f>
        <v>N</v>
      </c>
      <c r="I218" s="22" t="str">
        <f>Items!$J$90</f>
        <v>Поступления и оплаты по финансовой деятельности</v>
      </c>
      <c r="J218" s="1" t="str">
        <f>Items!K101</f>
        <v>Выплаты дивидендов учредителям</v>
      </c>
      <c r="Q218" s="1">
        <f ca="1">SUMIFS(RepP!218:218,RepP!$6:$6,Q$6)</f>
        <v>0</v>
      </c>
      <c r="R218" s="1">
        <f ca="1">SUMIFS(RepF!218:218,RepF!$6:$6,R$6)</f>
        <v>0</v>
      </c>
      <c r="S218" s="69">
        <f t="shared" ca="1" si="224"/>
        <v>0</v>
      </c>
      <c r="V218" s="1">
        <f ca="1">SUMIFS(RepP!218:218,RepP!$6:$6,V$6)</f>
        <v>0</v>
      </c>
      <c r="W218" s="1">
        <f ca="1">SUMIFS(RepF!218:218,RepF!$6:$6,W$6)</f>
        <v>0</v>
      </c>
      <c r="X218" s="60">
        <f t="shared" ca="1" si="225"/>
        <v>0</v>
      </c>
      <c r="Y218" s="46">
        <f ca="1">SUMIFS(RepP!218:218,RepP!$6:$6,Y$6)</f>
        <v>0</v>
      </c>
      <c r="Z218" s="1">
        <f ca="1">SUMIFS(RepF!218:218,RepF!$6:$6,Z$6)</f>
        <v>0</v>
      </c>
      <c r="AA218" s="60">
        <f t="shared" ca="1" si="226"/>
        <v>0</v>
      </c>
      <c r="AB218" s="1">
        <f ca="1">SUMIFS(RepP!218:218,RepP!$6:$6,AB$6)</f>
        <v>0</v>
      </c>
      <c r="AC218" s="1">
        <f ca="1">SUMIFS(RepF!218:218,RepF!$6:$6,AC$6)</f>
        <v>0</v>
      </c>
      <c r="AD218" s="60">
        <f t="shared" ca="1" si="227"/>
        <v>0</v>
      </c>
      <c r="AE218" s="1">
        <f ca="1">SUMIFS(RepP!218:218,RepP!$6:$6,AE$6)</f>
        <v>0</v>
      </c>
      <c r="AF218" s="1">
        <f ca="1">SUMIFS(RepF!218:218,RepF!$6:$6,AF$6)</f>
        <v>0</v>
      </c>
      <c r="AG218" s="60">
        <f t="shared" ca="1" si="228"/>
        <v>0</v>
      </c>
      <c r="AH218" s="1">
        <f ca="1">SUMIFS(RepP!218:218,RepP!$6:$6,AH$6)</f>
        <v>0</v>
      </c>
      <c r="AI218" s="1">
        <f ca="1">SUMIFS(RepF!218:218,RepF!$6:$6,AI$6)</f>
        <v>0</v>
      </c>
      <c r="AJ218" s="60">
        <f t="shared" ca="1" si="229"/>
        <v>0</v>
      </c>
      <c r="AK218" s="1">
        <f ca="1">SUMIFS(RepP!218:218,RepP!$6:$6,AK$6)</f>
        <v>0</v>
      </c>
      <c r="AL218" s="1">
        <f ca="1">SUMIFS(RepF!218:218,RepF!$6:$6,AL$6)</f>
        <v>0</v>
      </c>
      <c r="AM218" s="60">
        <f t="shared" ca="1" si="230"/>
        <v>0</v>
      </c>
      <c r="AN218" s="1">
        <f ca="1">SUMIFS(RepP!218:218,RepP!$6:$6,AN$6)</f>
        <v>0</v>
      </c>
      <c r="AO218" s="1">
        <f ca="1">SUMIFS(RepF!218:218,RepF!$6:$6,AO$6)</f>
        <v>0</v>
      </c>
      <c r="AP218" s="60">
        <f t="shared" ca="1" si="231"/>
        <v>0</v>
      </c>
      <c r="AQ218" s="1">
        <f ca="1">SUMIFS(RepP!218:218,RepP!$6:$6,AQ$6)</f>
        <v>0</v>
      </c>
      <c r="AR218" s="1">
        <f ca="1">SUMIFS(RepF!218:218,RepF!$6:$6,AR$6)</f>
        <v>0</v>
      </c>
      <c r="AS218" s="60">
        <f t="shared" ca="1" si="232"/>
        <v>0</v>
      </c>
      <c r="AT218" s="1">
        <f ca="1">SUMIFS(RepP!218:218,RepP!$6:$6,AT$6)</f>
        <v>0</v>
      </c>
      <c r="AU218" s="1">
        <f ca="1">SUMIFS(RepF!218:218,RepF!$6:$6,AU$6)</f>
        <v>0</v>
      </c>
      <c r="AV218" s="60">
        <f t="shared" ca="1" si="233"/>
        <v>0</v>
      </c>
      <c r="AW218" s="1">
        <f ca="1">SUMIFS(RepP!218:218,RepP!$6:$6,AW$6)</f>
        <v>0</v>
      </c>
      <c r="AX218" s="1">
        <f ca="1">SUMIFS(RepF!218:218,RepF!$6:$6,AX$6)</f>
        <v>0</v>
      </c>
      <c r="AY218" s="60">
        <f t="shared" ca="1" si="234"/>
        <v>0</v>
      </c>
      <c r="AZ218" s="1">
        <f ca="1">SUMIFS(RepP!218:218,RepP!$6:$6,AZ$6)</f>
        <v>0</v>
      </c>
      <c r="BA218" s="1">
        <f ca="1">SUMIFS(RepF!218:218,RepF!$6:$6,BA$6)</f>
        <v>0</v>
      </c>
      <c r="BB218" s="60">
        <f t="shared" ca="1" si="235"/>
        <v>0</v>
      </c>
      <c r="BC218" s="1">
        <f ca="1">SUMIFS(RepP!218:218,RepP!$6:$6,BC$6)</f>
        <v>0</v>
      </c>
      <c r="BD218" s="1">
        <f ca="1">SUMIFS(RepF!218:218,RepF!$6:$6,BD$6)</f>
        <v>0</v>
      </c>
      <c r="BE218" s="60">
        <f t="shared" ca="1" si="236"/>
        <v>0</v>
      </c>
      <c r="BF218" s="1">
        <f ca="1">SUMIFS(RepP!218:218,RepP!$6:$6,BF$6)</f>
        <v>0</v>
      </c>
      <c r="BG218" s="1">
        <f ca="1">SUMIFS(RepF!218:218,RepF!$6:$6,BG$6)</f>
        <v>0</v>
      </c>
      <c r="BH218" s="60">
        <f t="shared" ca="1" si="237"/>
        <v>0</v>
      </c>
      <c r="BI218" s="1">
        <f ca="1">SUMIFS(RepP!218:218,RepP!$6:$6,BI$6)</f>
        <v>0</v>
      </c>
      <c r="BJ218" s="1">
        <f ca="1">SUMIFS(RepF!218:218,RepF!$6:$6,BJ$6)</f>
        <v>0</v>
      </c>
      <c r="BK218" s="60">
        <f t="shared" ca="1" si="238"/>
        <v>0</v>
      </c>
      <c r="BL218" s="1">
        <f ca="1">SUMIFS(RepP!218:218,RepP!$6:$6,BL$6)</f>
        <v>0</v>
      </c>
      <c r="BM218" s="1">
        <f ca="1">SUMIFS(RepF!218:218,RepF!$6:$6,BM$6)</f>
        <v>0</v>
      </c>
      <c r="BN218" s="60">
        <f t="shared" ca="1" si="239"/>
        <v>0</v>
      </c>
      <c r="BO218" s="1">
        <f ca="1">SUMIFS(RepP!218:218,RepP!$6:$6,BO$6)</f>
        <v>0</v>
      </c>
      <c r="BP218" s="1">
        <f ca="1">SUMIFS(RepF!218:218,RepF!$6:$6,BP$6)</f>
        <v>0</v>
      </c>
      <c r="BQ218" s="60">
        <f t="shared" ca="1" si="240"/>
        <v>0</v>
      </c>
      <c r="BR218" s="1">
        <f ca="1">SUMIFS(RepP!218:218,RepP!$6:$6,BR$6)</f>
        <v>0</v>
      </c>
      <c r="BS218" s="1">
        <f ca="1">SUMIFS(RepF!218:218,RepF!$6:$6,BS$6)</f>
        <v>0</v>
      </c>
      <c r="BT218" s="60">
        <f t="shared" ca="1" si="241"/>
        <v>0</v>
      </c>
      <c r="BU218" s="1">
        <f ca="1">SUMIFS(RepP!218:218,RepP!$6:$6,BU$6)</f>
        <v>0</v>
      </c>
      <c r="BV218" s="1">
        <f ca="1">SUMIFS(RepF!218:218,RepF!$6:$6,BV$6)</f>
        <v>0</v>
      </c>
      <c r="BW218" s="60">
        <f t="shared" ca="1" si="242"/>
        <v>0</v>
      </c>
      <c r="BX218" s="1">
        <f ca="1">SUMIFS(RepP!218:218,RepP!$6:$6,BX$6)</f>
        <v>0</v>
      </c>
      <c r="BY218" s="1">
        <f ca="1">SUMIFS(RepF!218:218,RepF!$6:$6,BY$6)</f>
        <v>0</v>
      </c>
      <c r="BZ218" s="60">
        <f t="shared" ca="1" si="243"/>
        <v>0</v>
      </c>
    </row>
    <row r="219" spans="2:78" s="23" customFormat="1" ht="10.199999999999999" x14ac:dyDescent="0.2">
      <c r="E219" s="23" t="s">
        <v>50</v>
      </c>
      <c r="S219" s="70"/>
      <c r="X219" s="61"/>
      <c r="Y219" s="62"/>
      <c r="AA219" s="61"/>
      <c r="AD219" s="61"/>
      <c r="AG219" s="61"/>
      <c r="AJ219" s="61"/>
      <c r="AM219" s="61"/>
      <c r="AP219" s="61"/>
      <c r="AS219" s="61"/>
      <c r="AV219" s="61"/>
      <c r="AY219" s="61"/>
      <c r="BB219" s="61"/>
      <c r="BE219" s="61"/>
      <c r="BH219" s="61"/>
      <c r="BK219" s="61"/>
      <c r="BN219" s="61"/>
      <c r="BQ219" s="61"/>
      <c r="BT219" s="61"/>
      <c r="BW219" s="61"/>
      <c r="BZ219" s="61"/>
    </row>
    <row r="220" spans="2:78" ht="4.05" customHeight="1" x14ac:dyDescent="0.25"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67"/>
      <c r="T220" s="25"/>
      <c r="U220" s="25"/>
      <c r="V220" s="25"/>
      <c r="W220" s="25"/>
      <c r="X220" s="57"/>
      <c r="Y220" s="54"/>
      <c r="Z220" s="25"/>
      <c r="AA220" s="57"/>
      <c r="AB220" s="25"/>
      <c r="AC220" s="25"/>
      <c r="AD220" s="57"/>
      <c r="AE220" s="25"/>
      <c r="AF220" s="25"/>
      <c r="AG220" s="57"/>
      <c r="AH220" s="25"/>
      <c r="AI220" s="25"/>
      <c r="AJ220" s="57"/>
      <c r="AK220" s="25"/>
      <c r="AL220" s="25"/>
      <c r="AM220" s="57"/>
      <c r="AN220" s="25"/>
      <c r="AO220" s="25"/>
      <c r="AP220" s="57"/>
      <c r="AQ220" s="25"/>
      <c r="AR220" s="25"/>
      <c r="AS220" s="57"/>
      <c r="AT220" s="25"/>
      <c r="AU220" s="25"/>
      <c r="AV220" s="57"/>
      <c r="AW220" s="25"/>
      <c r="AX220" s="25"/>
      <c r="AY220" s="57"/>
      <c r="AZ220" s="25"/>
      <c r="BA220" s="25"/>
      <c r="BB220" s="57"/>
      <c r="BC220" s="25"/>
      <c r="BD220" s="25"/>
      <c r="BE220" s="57"/>
      <c r="BF220" s="25"/>
      <c r="BG220" s="25"/>
      <c r="BH220" s="57"/>
      <c r="BI220" s="25"/>
      <c r="BJ220" s="25"/>
      <c r="BK220" s="57"/>
      <c r="BL220" s="25"/>
      <c r="BM220" s="25"/>
      <c r="BN220" s="57"/>
      <c r="BO220" s="25"/>
      <c r="BP220" s="25"/>
      <c r="BQ220" s="57"/>
      <c r="BR220" s="25"/>
      <c r="BS220" s="25"/>
      <c r="BT220" s="57"/>
      <c r="BU220" s="25"/>
      <c r="BV220" s="25"/>
      <c r="BW220" s="57"/>
      <c r="BX220" s="25"/>
      <c r="BY220" s="25"/>
      <c r="BZ220" s="57"/>
    </row>
    <row r="221" spans="2:78" s="2" customFormat="1" x14ac:dyDescent="0.25">
      <c r="B221" s="2" t="str">
        <f>Items!$L$102</f>
        <v>CF</v>
      </c>
      <c r="C221" s="2">
        <f>Items!$M$102</f>
        <v>0</v>
      </c>
      <c r="I221" s="2" t="str">
        <f>Items!$J$102</f>
        <v>Финпоток по финансовой деятельности</v>
      </c>
      <c r="Q221" s="2">
        <f ca="1">SUMIFS(RepP!221:221,RepP!$6:$6,Q$6)</f>
        <v>0</v>
      </c>
      <c r="R221" s="2">
        <f ca="1">SUMIFS(RepF!221:221,RepF!$6:$6,R$6)</f>
        <v>0</v>
      </c>
      <c r="S221" s="66">
        <f ca="1">IF(Q221=0,0,(R221-Q221)/Q221)</f>
        <v>0</v>
      </c>
      <c r="V221" s="2">
        <f ca="1">SUMIFS(RepP!221:221,RepP!$6:$6,V$6)</f>
        <v>0</v>
      </c>
      <c r="W221" s="2">
        <f ca="1">SUMIFS(RepF!221:221,RepF!$6:$6,W$6)</f>
        <v>0</v>
      </c>
      <c r="X221" s="55">
        <f ca="1">IF(V221=0,0,(W221-V221)/V221)</f>
        <v>0</v>
      </c>
      <c r="Y221" s="56">
        <f ca="1">SUMIFS(RepP!221:221,RepP!$6:$6,Y$6)</f>
        <v>0</v>
      </c>
      <c r="Z221" s="2">
        <f ca="1">SUMIFS(RepF!221:221,RepF!$6:$6,Z$6)</f>
        <v>0</v>
      </c>
      <c r="AA221" s="55">
        <f ca="1">IF(Y221=0,0,(Z221-Y221)/Y221)</f>
        <v>0</v>
      </c>
      <c r="AB221" s="2">
        <f ca="1">SUMIFS(RepP!221:221,RepP!$6:$6,AB$6)</f>
        <v>0</v>
      </c>
      <c r="AC221" s="2">
        <f ca="1">SUMIFS(RepF!221:221,RepF!$6:$6,AC$6)</f>
        <v>0</v>
      </c>
      <c r="AD221" s="55">
        <f ca="1">IF(AB221=0,0,(AC221-AB221)/AB221)</f>
        <v>0</v>
      </c>
      <c r="AE221" s="2">
        <f ca="1">SUMIFS(RepP!221:221,RepP!$6:$6,AE$6)</f>
        <v>0</v>
      </c>
      <c r="AF221" s="2">
        <f ca="1">SUMIFS(RepF!221:221,RepF!$6:$6,AF$6)</f>
        <v>0</v>
      </c>
      <c r="AG221" s="55">
        <f ca="1">IF(AE221=0,0,(AF221-AE221)/AE221)</f>
        <v>0</v>
      </c>
      <c r="AH221" s="2">
        <f ca="1">SUMIFS(RepP!221:221,RepP!$6:$6,AH$6)</f>
        <v>0</v>
      </c>
      <c r="AI221" s="2">
        <f ca="1">SUMIFS(RepF!221:221,RepF!$6:$6,AI$6)</f>
        <v>0</v>
      </c>
      <c r="AJ221" s="55">
        <f ca="1">IF(AH221=0,0,(AI221-AH221)/AH221)</f>
        <v>0</v>
      </c>
      <c r="AK221" s="2">
        <f ca="1">SUMIFS(RepP!221:221,RepP!$6:$6,AK$6)</f>
        <v>0</v>
      </c>
      <c r="AL221" s="2">
        <f ca="1">SUMIFS(RepF!221:221,RepF!$6:$6,AL$6)</f>
        <v>0</v>
      </c>
      <c r="AM221" s="55">
        <f ca="1">IF(AK221=0,0,(AL221-AK221)/AK221)</f>
        <v>0</v>
      </c>
      <c r="AN221" s="2">
        <f ca="1">SUMIFS(RepP!221:221,RepP!$6:$6,AN$6)</f>
        <v>0</v>
      </c>
      <c r="AO221" s="2">
        <f ca="1">SUMIFS(RepF!221:221,RepF!$6:$6,AO$6)</f>
        <v>0</v>
      </c>
      <c r="AP221" s="55">
        <f ca="1">IF(AN221=0,0,(AO221-AN221)/AN221)</f>
        <v>0</v>
      </c>
      <c r="AQ221" s="2">
        <f ca="1">SUMIFS(RepP!221:221,RepP!$6:$6,AQ$6)</f>
        <v>0</v>
      </c>
      <c r="AR221" s="2">
        <f ca="1">SUMIFS(RepF!221:221,RepF!$6:$6,AR$6)</f>
        <v>0</v>
      </c>
      <c r="AS221" s="55">
        <f ca="1">IF(AQ221=0,0,(AR221-AQ221)/AQ221)</f>
        <v>0</v>
      </c>
      <c r="AT221" s="2">
        <f ca="1">SUMIFS(RepP!221:221,RepP!$6:$6,AT$6)</f>
        <v>0</v>
      </c>
      <c r="AU221" s="2">
        <f ca="1">SUMIFS(RepF!221:221,RepF!$6:$6,AU$6)</f>
        <v>0</v>
      </c>
      <c r="AV221" s="55">
        <f ca="1">IF(AT221=0,0,(AU221-AT221)/AT221)</f>
        <v>0</v>
      </c>
      <c r="AW221" s="2">
        <f ca="1">SUMIFS(RepP!221:221,RepP!$6:$6,AW$6)</f>
        <v>0</v>
      </c>
      <c r="AX221" s="2">
        <f ca="1">SUMIFS(RepF!221:221,RepF!$6:$6,AX$6)</f>
        <v>0</v>
      </c>
      <c r="AY221" s="55">
        <f ca="1">IF(AW221=0,0,(AX221-AW221)/AW221)</f>
        <v>0</v>
      </c>
      <c r="AZ221" s="2">
        <f ca="1">SUMIFS(RepP!221:221,RepP!$6:$6,AZ$6)</f>
        <v>0</v>
      </c>
      <c r="BA221" s="2">
        <f ca="1">SUMIFS(RepF!221:221,RepF!$6:$6,BA$6)</f>
        <v>0</v>
      </c>
      <c r="BB221" s="55">
        <f ca="1">IF(AZ221=0,0,(BA221-AZ221)/AZ221)</f>
        <v>0</v>
      </c>
      <c r="BC221" s="2">
        <f ca="1">SUMIFS(RepP!221:221,RepP!$6:$6,BC$6)</f>
        <v>0</v>
      </c>
      <c r="BD221" s="2">
        <f ca="1">SUMIFS(RepF!221:221,RepF!$6:$6,BD$6)</f>
        <v>0</v>
      </c>
      <c r="BE221" s="55">
        <f ca="1">IF(BC221=0,0,(BD221-BC221)/BC221)</f>
        <v>0</v>
      </c>
      <c r="BF221" s="2">
        <f ca="1">SUMIFS(RepP!221:221,RepP!$6:$6,BF$6)</f>
        <v>0</v>
      </c>
      <c r="BG221" s="2">
        <f ca="1">SUMIFS(RepF!221:221,RepF!$6:$6,BG$6)</f>
        <v>0</v>
      </c>
      <c r="BH221" s="55">
        <f ca="1">IF(BF221=0,0,(BG221-BF221)/BF221)</f>
        <v>0</v>
      </c>
      <c r="BI221" s="2">
        <f ca="1">SUMIFS(RepP!221:221,RepP!$6:$6,BI$6)</f>
        <v>0</v>
      </c>
      <c r="BJ221" s="2">
        <f ca="1">SUMIFS(RepF!221:221,RepF!$6:$6,BJ$6)</f>
        <v>0</v>
      </c>
      <c r="BK221" s="55">
        <f ca="1">IF(BI221=0,0,(BJ221-BI221)/BI221)</f>
        <v>0</v>
      </c>
      <c r="BL221" s="2">
        <f ca="1">SUMIFS(RepP!221:221,RepP!$6:$6,BL$6)</f>
        <v>0</v>
      </c>
      <c r="BM221" s="2">
        <f ca="1">SUMIFS(RepF!221:221,RepF!$6:$6,BM$6)</f>
        <v>0</v>
      </c>
      <c r="BN221" s="55">
        <f ca="1">IF(BL221=0,0,(BM221-BL221)/BL221)</f>
        <v>0</v>
      </c>
      <c r="BO221" s="2">
        <f ca="1">SUMIFS(RepP!221:221,RepP!$6:$6,BO$6)</f>
        <v>0</v>
      </c>
      <c r="BP221" s="2">
        <f ca="1">SUMIFS(RepF!221:221,RepF!$6:$6,BP$6)</f>
        <v>0</v>
      </c>
      <c r="BQ221" s="55">
        <f ca="1">IF(BO221=0,0,(BP221-BO221)/BO221)</f>
        <v>0</v>
      </c>
      <c r="BR221" s="2">
        <f ca="1">SUMIFS(RepP!221:221,RepP!$6:$6,BR$6)</f>
        <v>0</v>
      </c>
      <c r="BS221" s="2">
        <f ca="1">SUMIFS(RepF!221:221,RepF!$6:$6,BS$6)</f>
        <v>0</v>
      </c>
      <c r="BT221" s="55">
        <f ca="1">IF(BR221=0,0,(BS221-BR221)/BR221)</f>
        <v>0</v>
      </c>
      <c r="BU221" s="2">
        <f ca="1">SUMIFS(RepP!221:221,RepP!$6:$6,BU$6)</f>
        <v>0</v>
      </c>
      <c r="BV221" s="2">
        <f ca="1">SUMIFS(RepF!221:221,RepF!$6:$6,BV$6)</f>
        <v>0</v>
      </c>
      <c r="BW221" s="55">
        <f ca="1">IF(BU221=0,0,(BV221-BU221)/BU221)</f>
        <v>0</v>
      </c>
      <c r="BX221" s="2">
        <f ca="1">SUMIFS(RepP!221:221,RepP!$6:$6,BX$6)</f>
        <v>0</v>
      </c>
      <c r="BY221" s="2">
        <f ca="1">SUMIFS(RepF!221:221,RepF!$6:$6,BY$6)</f>
        <v>0</v>
      </c>
      <c r="BZ221" s="55">
        <f ca="1">IF(BX221=0,0,(BY221-BX221)/BX221)</f>
        <v>0</v>
      </c>
    </row>
    <row r="222" spans="2:78" ht="4.05" customHeight="1" x14ac:dyDescent="0.25"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67"/>
      <c r="T222" s="25"/>
      <c r="U222" s="25"/>
      <c r="V222" s="25"/>
      <c r="W222" s="25"/>
      <c r="X222" s="57"/>
      <c r="Y222" s="54"/>
      <c r="Z222" s="25"/>
      <c r="AA222" s="57"/>
      <c r="AB222" s="25"/>
      <c r="AC222" s="25"/>
      <c r="AD222" s="57"/>
      <c r="AE222" s="25"/>
      <c r="AF222" s="25"/>
      <c r="AG222" s="57"/>
      <c r="AH222" s="25"/>
      <c r="AI222" s="25"/>
      <c r="AJ222" s="57"/>
      <c r="AK222" s="25"/>
      <c r="AL222" s="25"/>
      <c r="AM222" s="57"/>
      <c r="AN222" s="25"/>
      <c r="AO222" s="25"/>
      <c r="AP222" s="57"/>
      <c r="AQ222" s="25"/>
      <c r="AR222" s="25"/>
      <c r="AS222" s="57"/>
      <c r="AT222" s="25"/>
      <c r="AU222" s="25"/>
      <c r="AV222" s="57"/>
      <c r="AW222" s="25"/>
      <c r="AX222" s="25"/>
      <c r="AY222" s="57"/>
      <c r="AZ222" s="25"/>
      <c r="BA222" s="25"/>
      <c r="BB222" s="57"/>
      <c r="BC222" s="25"/>
      <c r="BD222" s="25"/>
      <c r="BE222" s="57"/>
      <c r="BF222" s="25"/>
      <c r="BG222" s="25"/>
      <c r="BH222" s="57"/>
      <c r="BI222" s="25"/>
      <c r="BJ222" s="25"/>
      <c r="BK222" s="57"/>
      <c r="BL222" s="25"/>
      <c r="BM222" s="25"/>
      <c r="BN222" s="57"/>
      <c r="BO222" s="25"/>
      <c r="BP222" s="25"/>
      <c r="BQ222" s="57"/>
      <c r="BR222" s="25"/>
      <c r="BS222" s="25"/>
      <c r="BT222" s="57"/>
      <c r="BU222" s="25"/>
      <c r="BV222" s="25"/>
      <c r="BW222" s="57"/>
      <c r="BX222" s="25"/>
      <c r="BY222" s="25"/>
      <c r="BZ222" s="57"/>
    </row>
    <row r="223" spans="2:78" s="2" customFormat="1" x14ac:dyDescent="0.25">
      <c r="B223" s="2" t="str">
        <f>Items!$L$103</f>
        <v>CF</v>
      </c>
      <c r="C223" s="2">
        <f>Items!$M$103</f>
        <v>0</v>
      </c>
      <c r="I223" s="2" t="str">
        <f>Items!$J$103</f>
        <v>Итоговый денежный поток</v>
      </c>
      <c r="Q223" s="2">
        <f ca="1">SUMIFS(RepP!223:223,RepP!$6:$6,Q$6)</f>
        <v>-11445360.648800001</v>
      </c>
      <c r="R223" s="2">
        <f ca="1">SUMIFS(RepF!223:223,RepF!$6:$6,R$6)</f>
        <v>-11844706.6358</v>
      </c>
      <c r="S223" s="66">
        <f ca="1">IF(Q223=0,0,(R223-Q223)/Q223)</f>
        <v>3.4891516244345652E-2</v>
      </c>
      <c r="V223" s="2">
        <f ca="1">SUMIFS(RepP!223:223,RepP!$6:$6,V$6)</f>
        <v>-977082.75</v>
      </c>
      <c r="W223" s="2">
        <f ca="1">SUMIFS(RepF!223:223,RepF!$6:$6,W$6)</f>
        <v>-194731.87000000002</v>
      </c>
      <c r="X223" s="55">
        <f ca="1">IF(V223=0,0,(W223-V223)/V223)</f>
        <v>-0.80070073901110217</v>
      </c>
      <c r="Y223" s="56">
        <f ca="1">SUMIFS(RepP!223:223,RepP!$6:$6,Y$6)</f>
        <v>-273019.38999999996</v>
      </c>
      <c r="Z223" s="2">
        <f ca="1">SUMIFS(RepF!223:223,RepF!$6:$6,Z$6)</f>
        <v>-416919</v>
      </c>
      <c r="AA223" s="55">
        <f ca="1">IF(Y223=0,0,(Z223-Y223)/Y223)</f>
        <v>0.52706736323746117</v>
      </c>
      <c r="AB223" s="2">
        <f ca="1">SUMIFS(RepP!223:223,RepP!$6:$6,AB$6)</f>
        <v>-202795.89</v>
      </c>
      <c r="AC223" s="2">
        <f ca="1">SUMIFS(RepF!223:223,RepF!$6:$6,AC$6)</f>
        <v>-188915.25999999998</v>
      </c>
      <c r="AD223" s="55">
        <f ca="1">IF(AB223=0,0,(AC223-AB223)/AB223)</f>
        <v>-6.8446308256050123E-2</v>
      </c>
      <c r="AE223" s="2">
        <f ca="1">SUMIFS(RepP!223:223,RepP!$6:$6,AE$6)</f>
        <v>-376341.95</v>
      </c>
      <c r="AF223" s="2">
        <f ca="1">SUMIFS(RepF!223:223,RepF!$6:$6,AF$6)</f>
        <v>-372915.61</v>
      </c>
      <c r="AG223" s="55">
        <f ca="1">IF(AE223=0,0,(AF223-AE223)/AE223)</f>
        <v>-9.1043265306990778E-3</v>
      </c>
      <c r="AH223" s="2">
        <f ca="1">SUMIFS(RepP!223:223,RepP!$6:$6,AH$6)</f>
        <v>-303803.82879999996</v>
      </c>
      <c r="AI223" s="2">
        <f ca="1">SUMIFS(RepF!223:223,RepF!$6:$6,AI$6)</f>
        <v>-306918.19999999995</v>
      </c>
      <c r="AJ223" s="55">
        <f ca="1">IF(AH223=0,0,(AI223-AH223)/AH223)</f>
        <v>1.025125724156112E-2</v>
      </c>
      <c r="AK223" s="2">
        <f ca="1">SUMIFS(RepP!223:223,RepP!$6:$6,AK$6)</f>
        <v>-487911.62</v>
      </c>
      <c r="AL223" s="2">
        <f ca="1">SUMIFS(RepF!223:223,RepF!$6:$6,AL$6)</f>
        <v>-277728.11579999997</v>
      </c>
      <c r="AM223" s="55">
        <f ca="1">IF(AK223=0,0,(AL223-AK223)/AK223)</f>
        <v>-0.4307819194795976</v>
      </c>
      <c r="AN223" s="2">
        <f ca="1">SUMIFS(RepP!223:223,RepP!$6:$6,AN$6)</f>
        <v>-561225.48</v>
      </c>
      <c r="AO223" s="2">
        <f ca="1">SUMIFS(RepF!223:223,RepF!$6:$6,AO$6)</f>
        <v>-275680.81</v>
      </c>
      <c r="AP223" s="55">
        <f ca="1">IF(AN223=0,0,(AO223-AN223)/AN223)</f>
        <v>-0.50878778704060268</v>
      </c>
      <c r="AQ223" s="2">
        <f ca="1">SUMIFS(RepP!223:223,RepP!$6:$6,AQ$6)</f>
        <v>-798402.19</v>
      </c>
      <c r="AR223" s="2">
        <f ca="1">SUMIFS(RepF!223:223,RepF!$6:$6,AR$6)</f>
        <v>-783431.8899999999</v>
      </c>
      <c r="AS223" s="55">
        <f ca="1">IF(AQ223=0,0,(AR223-AQ223)/AQ223)</f>
        <v>-1.8750324319626487E-2</v>
      </c>
      <c r="AT223" s="2">
        <f ca="1">SUMIFS(RepP!223:223,RepP!$6:$6,AT$6)</f>
        <v>-837499.53</v>
      </c>
      <c r="AU223" s="2">
        <f ca="1">SUMIFS(RepF!223:223,RepF!$6:$6,AU$6)</f>
        <v>-876706.66999999993</v>
      </c>
      <c r="AV223" s="55">
        <f ca="1">IF(AT223=0,0,(AU223-AT223)/AT223)</f>
        <v>4.6814521794418078E-2</v>
      </c>
      <c r="AW223" s="2">
        <f ca="1">SUMIFS(RepP!223:223,RepP!$6:$6,AW$6)</f>
        <v>-1474977.81</v>
      </c>
      <c r="AX223" s="2">
        <f ca="1">SUMIFS(RepF!223:223,RepF!$6:$6,AX$6)</f>
        <v>-760438.41999999993</v>
      </c>
      <c r="AY223" s="55">
        <f ca="1">IF(AW223=0,0,(AX223-AW223)/AW223)</f>
        <v>-0.48444077270559083</v>
      </c>
      <c r="AZ223" s="2">
        <f ca="1">SUMIFS(RepP!223:223,RepP!$6:$6,AZ$6)</f>
        <v>-1769703.55</v>
      </c>
      <c r="BA223" s="2">
        <f ca="1">SUMIFS(RepF!223:223,RepF!$6:$6,BA$6)</f>
        <v>-1869834.7500000002</v>
      </c>
      <c r="BB223" s="55">
        <f ca="1">IF(AZ223=0,0,(BA223-AZ223)/AZ223)</f>
        <v>5.6580775915830751E-2</v>
      </c>
      <c r="BC223" s="2">
        <f ca="1">SUMIFS(RepP!223:223,RepP!$6:$6,BC$6)</f>
        <v>-786330.02</v>
      </c>
      <c r="BD223" s="2">
        <f ca="1">SUMIFS(RepF!223:223,RepF!$6:$6,BD$6)</f>
        <v>-1571182.36</v>
      </c>
      <c r="BE223" s="55">
        <f ca="1">IF(BC223=0,0,(BD223-BC223)/BC223)</f>
        <v>0.99812078902952228</v>
      </c>
      <c r="BF223" s="2">
        <f ca="1">SUMIFS(RepP!223:223,RepP!$6:$6,BF$6)</f>
        <v>-994474.54999999993</v>
      </c>
      <c r="BG223" s="2">
        <f ca="1">SUMIFS(RepF!223:223,RepF!$6:$6,BG$6)</f>
        <v>-1581045.81</v>
      </c>
      <c r="BH223" s="55">
        <f ca="1">IF(BF223=0,0,(BG223-BF223)/BF223)</f>
        <v>0.58983033804133067</v>
      </c>
      <c r="BI223" s="2">
        <f ca="1">SUMIFS(RepP!223:223,RepP!$6:$6,BI$6)</f>
        <v>-1600872.09</v>
      </c>
      <c r="BJ223" s="2">
        <f ca="1">SUMIFS(RepF!223:223,RepF!$6:$6,BJ$6)</f>
        <v>-1852898.47</v>
      </c>
      <c r="BK223" s="55">
        <f ca="1">IF(BI223=0,0,(BJ223-BI223)/BI223)</f>
        <v>0.15743067892451038</v>
      </c>
      <c r="BL223" s="2">
        <f ca="1">SUMIFS(RepP!223:223,RepP!$6:$6,BL$6)</f>
        <v>0</v>
      </c>
      <c r="BM223" s="2">
        <f ca="1">SUMIFS(RepF!223:223,RepF!$6:$6,BM$6)</f>
        <v>-487159.4</v>
      </c>
      <c r="BN223" s="55">
        <f ca="1">IF(BL223=0,0,(BM223-BL223)/BL223)</f>
        <v>0</v>
      </c>
      <c r="BO223" s="2">
        <f ca="1">SUMIFS(RepP!223:223,RepP!$6:$6,BO$6)</f>
        <v>-920</v>
      </c>
      <c r="BP223" s="2">
        <f ca="1">SUMIFS(RepF!223:223,RepF!$6:$6,BP$6)</f>
        <v>0</v>
      </c>
      <c r="BQ223" s="55">
        <f ca="1">IF(BO223=0,0,(BP223-BO223)/BO223)</f>
        <v>-1</v>
      </c>
      <c r="BR223" s="2">
        <f ca="1">SUMIFS(RepP!223:223,RepP!$6:$6,BR$6)</f>
        <v>0</v>
      </c>
      <c r="BS223" s="2">
        <f ca="1">SUMIFS(RepF!223:223,RepF!$6:$6,BS$6)</f>
        <v>-28200</v>
      </c>
      <c r="BT223" s="55">
        <f ca="1">IF(BR223=0,0,(BS223-BR223)/BR223)</f>
        <v>0</v>
      </c>
      <c r="BU223" s="2">
        <f ca="1">SUMIFS(RepP!223:223,RepP!$6:$6,BU$6)</f>
        <v>0</v>
      </c>
      <c r="BV223" s="2">
        <f ca="1">SUMIFS(RepF!223:223,RepF!$6:$6,BV$6)</f>
        <v>0</v>
      </c>
      <c r="BW223" s="55">
        <f ca="1">IF(BU223=0,0,(BV223-BU223)/BU223)</f>
        <v>0</v>
      </c>
      <c r="BX223" s="2">
        <f ca="1">SUMIFS(RepP!223:223,RepP!$6:$6,BX$6)</f>
        <v>0</v>
      </c>
      <c r="BY223" s="2">
        <f ca="1">SUMIFS(RepF!223:223,RepF!$6:$6,BY$6)</f>
        <v>0</v>
      </c>
      <c r="BZ223" s="55">
        <f ca="1">IF(BX223=0,0,(BY223-BX223)/BX223)</f>
        <v>0</v>
      </c>
    </row>
    <row r="224" spans="2:78" ht="4.05" customHeight="1" x14ac:dyDescent="0.25"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67"/>
      <c r="T224" s="25"/>
      <c r="U224" s="25"/>
      <c r="V224" s="25"/>
      <c r="W224" s="25"/>
      <c r="X224" s="57"/>
      <c r="Y224" s="54"/>
      <c r="Z224" s="25"/>
      <c r="AA224" s="57"/>
      <c r="AB224" s="25"/>
      <c r="AC224" s="25"/>
      <c r="AD224" s="57"/>
      <c r="AE224" s="25"/>
      <c r="AF224" s="25"/>
      <c r="AG224" s="57"/>
      <c r="AH224" s="25"/>
      <c r="AI224" s="25"/>
      <c r="AJ224" s="57"/>
      <c r="AK224" s="25"/>
      <c r="AL224" s="25"/>
      <c r="AM224" s="57"/>
      <c r="AN224" s="25"/>
      <c r="AO224" s="25"/>
      <c r="AP224" s="57"/>
      <c r="AQ224" s="25"/>
      <c r="AR224" s="25"/>
      <c r="AS224" s="57"/>
      <c r="AT224" s="25"/>
      <c r="AU224" s="25"/>
      <c r="AV224" s="57"/>
      <c r="AW224" s="25"/>
      <c r="AX224" s="25"/>
      <c r="AY224" s="57"/>
      <c r="AZ224" s="25"/>
      <c r="BA224" s="25"/>
      <c r="BB224" s="57"/>
      <c r="BC224" s="25"/>
      <c r="BD224" s="25"/>
      <c r="BE224" s="57"/>
      <c r="BF224" s="25"/>
      <c r="BG224" s="25"/>
      <c r="BH224" s="57"/>
      <c r="BI224" s="25"/>
      <c r="BJ224" s="25"/>
      <c r="BK224" s="57"/>
      <c r="BL224" s="25"/>
      <c r="BM224" s="25"/>
      <c r="BN224" s="57"/>
      <c r="BO224" s="25"/>
      <c r="BP224" s="25"/>
      <c r="BQ224" s="57"/>
      <c r="BR224" s="25"/>
      <c r="BS224" s="25"/>
      <c r="BT224" s="57"/>
      <c r="BU224" s="25"/>
      <c r="BV224" s="25"/>
      <c r="BW224" s="57"/>
      <c r="BX224" s="25"/>
      <c r="BY224" s="25"/>
      <c r="BZ224" s="57"/>
    </row>
    <row r="225" spans="2:78" s="2" customFormat="1" x14ac:dyDescent="0.25">
      <c r="B225" s="2" t="str">
        <f>Items!$L$104</f>
        <v>CF</v>
      </c>
      <c r="C225" s="2">
        <f>Items!$M$104</f>
        <v>0</v>
      </c>
      <c r="I225" s="2" t="str">
        <f>Items!$J$104</f>
        <v>Итоговый денежный поток накопительно</v>
      </c>
      <c r="Q225" s="2">
        <f ca="1">SUMIFS(RepP!225:225,RepP!$6:$6,Q$6)</f>
        <v>-11445360.648800001</v>
      </c>
      <c r="R225" s="2">
        <f ca="1">SUMIFS(RepF!225:225,RepF!$6:$6,R$6)</f>
        <v>-11844706.6358</v>
      </c>
      <c r="S225" s="66">
        <f ca="1">IF(Q225=0,0,(R225-Q225)/Q225)</f>
        <v>3.4891516244345652E-2</v>
      </c>
      <c r="V225" s="2">
        <f ca="1">SUMIFS(RepP!225:225,RepP!$6:$6,V$6)</f>
        <v>-977082.75</v>
      </c>
      <c r="W225" s="2">
        <f ca="1">SUMIFS(RepF!225:225,RepF!$6:$6,W$6)</f>
        <v>-194731.87000000002</v>
      </c>
      <c r="X225" s="55">
        <f ca="1">IF(V225=0,0,(W225-V225)/V225)</f>
        <v>-0.80070073901110217</v>
      </c>
      <c r="Y225" s="56">
        <f ca="1">SUMIFS(RepP!225:225,RepP!$6:$6,Y$6)</f>
        <v>-1250102.1399999999</v>
      </c>
      <c r="Z225" s="2">
        <f ca="1">SUMIFS(RepF!225:225,RepF!$6:$6,Z$6)</f>
        <v>-611650.87</v>
      </c>
      <c r="AA225" s="55">
        <f ca="1">IF(Y225=0,0,(Z225-Y225)/Y225)</f>
        <v>-0.5107192841058571</v>
      </c>
      <c r="AB225" s="2">
        <f ca="1">SUMIFS(RepP!225:225,RepP!$6:$6,AB$6)</f>
        <v>-1452898.0299999998</v>
      </c>
      <c r="AC225" s="2">
        <f ca="1">SUMIFS(RepF!225:225,RepF!$6:$6,AC$6)</f>
        <v>-800566.13</v>
      </c>
      <c r="AD225" s="55">
        <f ca="1">IF(AB225=0,0,(AC225-AB225)/AB225)</f>
        <v>-0.44898670555703063</v>
      </c>
      <c r="AE225" s="2">
        <f ca="1">SUMIFS(RepP!225:225,RepP!$6:$6,AE$6)</f>
        <v>-1829239.9799999997</v>
      </c>
      <c r="AF225" s="2">
        <f ca="1">SUMIFS(RepF!225:225,RepF!$6:$6,AF$6)</f>
        <v>-1173481.74</v>
      </c>
      <c r="AG225" s="55">
        <f ca="1">IF(AE225=0,0,(AF225-AE225)/AE225)</f>
        <v>-0.35848671971405294</v>
      </c>
      <c r="AH225" s="2">
        <f ca="1">SUMIFS(RepP!225:225,RepP!$6:$6,AH$6)</f>
        <v>-2133043.8087999998</v>
      </c>
      <c r="AI225" s="2">
        <f ca="1">SUMIFS(RepF!225:225,RepF!$6:$6,AI$6)</f>
        <v>-1480399.94</v>
      </c>
      <c r="AJ225" s="55">
        <f ca="1">IF(AH225=0,0,(AI225-AH225)/AH225)</f>
        <v>-0.30596833787823696</v>
      </c>
      <c r="AK225" s="2">
        <f ca="1">SUMIFS(RepP!225:225,RepP!$6:$6,AK$6)</f>
        <v>-2620955.4287999999</v>
      </c>
      <c r="AL225" s="2">
        <f ca="1">SUMIFS(RepF!225:225,RepF!$6:$6,AL$6)</f>
        <v>-1758128.0558</v>
      </c>
      <c r="AM225" s="55">
        <f ca="1">IF(AK225=0,0,(AL225-AK225)/AK225)</f>
        <v>-0.32920337504367403</v>
      </c>
      <c r="AN225" s="2">
        <f ca="1">SUMIFS(RepP!225:225,RepP!$6:$6,AN$6)</f>
        <v>-3182180.9087999999</v>
      </c>
      <c r="AO225" s="2">
        <f ca="1">SUMIFS(RepF!225:225,RepF!$6:$6,AO$6)</f>
        <v>-2033808.8658</v>
      </c>
      <c r="AP225" s="55">
        <f ca="1">IF(AN225=0,0,(AO225-AN225)/AN225)</f>
        <v>-0.36087578799316311</v>
      </c>
      <c r="AQ225" s="2">
        <f ca="1">SUMIFS(RepP!225:225,RepP!$6:$6,AQ$6)</f>
        <v>-3980583.0987999998</v>
      </c>
      <c r="AR225" s="2">
        <f ca="1">SUMIFS(RepF!225:225,RepF!$6:$6,AR$6)</f>
        <v>-2817240.7557999999</v>
      </c>
      <c r="AS225" s="55">
        <f ca="1">IF(AQ225=0,0,(AR225-AQ225)/AQ225)</f>
        <v>-0.29225425374254971</v>
      </c>
      <c r="AT225" s="2">
        <f ca="1">SUMIFS(RepP!225:225,RepP!$6:$6,AT$6)</f>
        <v>-4818082.6288000001</v>
      </c>
      <c r="AU225" s="2">
        <f ca="1">SUMIFS(RepF!225:225,RepF!$6:$6,AU$6)</f>
        <v>-3693947.4257999999</v>
      </c>
      <c r="AV225" s="55">
        <f ca="1">IF(AT225=0,0,(AU225-AT225)/AT225)</f>
        <v>-0.23331588301962752</v>
      </c>
      <c r="AW225" s="2">
        <f ca="1">SUMIFS(RepP!225:225,RepP!$6:$6,AW$6)</f>
        <v>-6293060.4387999997</v>
      </c>
      <c r="AX225" s="2">
        <f ca="1">SUMIFS(RepF!225:225,RepF!$6:$6,AX$6)</f>
        <v>-4454385.8457999993</v>
      </c>
      <c r="AY225" s="55">
        <f ca="1">IF(AW225=0,0,(AX225-AW225)/AW225)</f>
        <v>-0.29217494585998455</v>
      </c>
      <c r="AZ225" s="2">
        <f ca="1">SUMIFS(RepP!225:225,RepP!$6:$6,AZ$6)</f>
        <v>-8062763.9887999995</v>
      </c>
      <c r="BA225" s="2">
        <f ca="1">SUMIFS(RepF!225:225,RepF!$6:$6,BA$6)</f>
        <v>-6324220.5957999993</v>
      </c>
      <c r="BB225" s="55">
        <f ca="1">IF(AZ225=0,0,(BA225-AZ225)/AZ225)</f>
        <v>-0.21562622884844626</v>
      </c>
      <c r="BC225" s="2">
        <f ca="1">SUMIFS(RepP!225:225,RepP!$6:$6,BC$6)</f>
        <v>-8849094.0088</v>
      </c>
      <c r="BD225" s="2">
        <f ca="1">SUMIFS(RepF!225:225,RepF!$6:$6,BD$6)</f>
        <v>-7895402.9557999996</v>
      </c>
      <c r="BE225" s="55">
        <f ca="1">IF(BC225=0,0,(BD225-BC225)/BC225)</f>
        <v>-0.10777273380208191</v>
      </c>
      <c r="BF225" s="2">
        <f ca="1">SUMIFS(RepP!225:225,RepP!$6:$6,BF$6)</f>
        <v>-9843568.5588000007</v>
      </c>
      <c r="BG225" s="2">
        <f ca="1">SUMIFS(RepF!225:225,RepF!$6:$6,BG$6)</f>
        <v>-9476448.7657999992</v>
      </c>
      <c r="BH225" s="55">
        <f ca="1">IF(BF225=0,0,(BG225-BF225)/BF225)</f>
        <v>-3.7295396563454819E-2</v>
      </c>
      <c r="BI225" s="2">
        <f ca="1">SUMIFS(RepP!225:225,RepP!$6:$6,BI$6)</f>
        <v>-11444440.648800001</v>
      </c>
      <c r="BJ225" s="2">
        <f ca="1">SUMIFS(RepF!225:225,RepF!$6:$6,BJ$6)</f>
        <v>-11329347.2358</v>
      </c>
      <c r="BK225" s="55">
        <f ca="1">IF(BI225=0,0,(BJ225-BI225)/BI225)</f>
        <v>-1.0056709325681958E-2</v>
      </c>
      <c r="BL225" s="2">
        <f ca="1">SUMIFS(RepP!225:225,RepP!$6:$6,BL$6)</f>
        <v>-11444440.648800001</v>
      </c>
      <c r="BM225" s="2">
        <f ca="1">SUMIFS(RepF!225:225,RepF!$6:$6,BM$6)</f>
        <v>-11816506.6358</v>
      </c>
      <c r="BN225" s="55">
        <f ca="1">IF(BL225=0,0,(BM225-BL225)/BL225)</f>
        <v>3.2510631005720013E-2</v>
      </c>
      <c r="BO225" s="2">
        <f ca="1">SUMIFS(RepP!225:225,RepP!$6:$6,BO$6)</f>
        <v>-11445360.648800001</v>
      </c>
      <c r="BP225" s="2">
        <f ca="1">SUMIFS(RepF!225:225,RepF!$6:$6,BP$6)</f>
        <v>-11816506.6358</v>
      </c>
      <c r="BQ225" s="55">
        <f ca="1">IF(BO225=0,0,(BP225-BO225)/BO225)</f>
        <v>3.2427635824556815E-2</v>
      </c>
      <c r="BR225" s="2">
        <f ca="1">SUMIFS(RepP!225:225,RepP!$6:$6,BR$6)</f>
        <v>-11445360.648800001</v>
      </c>
      <c r="BS225" s="2">
        <f ca="1">SUMIFS(RepF!225:225,RepF!$6:$6,BS$6)</f>
        <v>-11844706.6358</v>
      </c>
      <c r="BT225" s="55">
        <f ca="1">IF(BR225=0,0,(BS225-BR225)/BR225)</f>
        <v>3.4891516244345652E-2</v>
      </c>
      <c r="BU225" s="2">
        <f ca="1">SUMIFS(RepP!225:225,RepP!$6:$6,BU$6)</f>
        <v>-11445360.648800001</v>
      </c>
      <c r="BV225" s="2">
        <f ca="1">SUMIFS(RepF!225:225,RepF!$6:$6,BV$6)</f>
        <v>-11844706.6358</v>
      </c>
      <c r="BW225" s="55">
        <f ca="1">IF(BU225=0,0,(BV225-BU225)/BU225)</f>
        <v>3.4891516244345652E-2</v>
      </c>
      <c r="BX225" s="2">
        <f ca="1">SUMIFS(RepP!225:225,RepP!$6:$6,BX$6)</f>
        <v>-11445360.648800001</v>
      </c>
      <c r="BY225" s="2">
        <f ca="1">SUMIFS(RepF!225:225,RepF!$6:$6,BY$6)</f>
        <v>-11844706.6358</v>
      </c>
      <c r="BZ225" s="55">
        <f ca="1">IF(BX225=0,0,(BY225-BX225)/BX225)</f>
        <v>3.4891516244345652E-2</v>
      </c>
    </row>
    <row r="226" spans="2:78" ht="4.05" customHeight="1" x14ac:dyDescent="0.25"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67"/>
      <c r="T226" s="25"/>
      <c r="U226" s="25"/>
      <c r="V226" s="25"/>
      <c r="W226" s="25"/>
      <c r="X226" s="57"/>
      <c r="Y226" s="54"/>
      <c r="Z226" s="25"/>
      <c r="AA226" s="57"/>
      <c r="AB226" s="25"/>
      <c r="AC226" s="25"/>
      <c r="AD226" s="57"/>
      <c r="AE226" s="25"/>
      <c r="AF226" s="25"/>
      <c r="AG226" s="57"/>
      <c r="AH226" s="25"/>
      <c r="AI226" s="25"/>
      <c r="AJ226" s="57"/>
      <c r="AK226" s="25"/>
      <c r="AL226" s="25"/>
      <c r="AM226" s="57"/>
      <c r="AN226" s="25"/>
      <c r="AO226" s="25"/>
      <c r="AP226" s="57"/>
      <c r="AQ226" s="25"/>
      <c r="AR226" s="25"/>
      <c r="AS226" s="57"/>
      <c r="AT226" s="25"/>
      <c r="AU226" s="25"/>
      <c r="AV226" s="57"/>
      <c r="AW226" s="25"/>
      <c r="AX226" s="25"/>
      <c r="AY226" s="57"/>
      <c r="AZ226" s="25"/>
      <c r="BA226" s="25"/>
      <c r="BB226" s="57"/>
      <c r="BC226" s="25"/>
      <c r="BD226" s="25"/>
      <c r="BE226" s="57"/>
      <c r="BF226" s="25"/>
      <c r="BG226" s="25"/>
      <c r="BH226" s="57"/>
      <c r="BI226" s="25"/>
      <c r="BJ226" s="25"/>
      <c r="BK226" s="57"/>
      <c r="BL226" s="25"/>
      <c r="BM226" s="25"/>
      <c r="BN226" s="57"/>
      <c r="BO226" s="25"/>
      <c r="BP226" s="25"/>
      <c r="BQ226" s="57"/>
      <c r="BR226" s="25"/>
      <c r="BS226" s="25"/>
      <c r="BT226" s="57"/>
      <c r="BU226" s="25"/>
      <c r="BV226" s="25"/>
      <c r="BW226" s="57"/>
      <c r="BX226" s="25"/>
      <c r="BY226" s="25"/>
      <c r="BZ226" s="57"/>
    </row>
    <row r="227" spans="2:78" s="2" customFormat="1" x14ac:dyDescent="0.25">
      <c r="G227" s="26" t="s">
        <v>54</v>
      </c>
      <c r="H227" s="26"/>
      <c r="I227" s="26"/>
      <c r="J227" s="26"/>
      <c r="K227" s="26"/>
      <c r="L227" s="26"/>
      <c r="S227" s="66"/>
      <c r="X227" s="55"/>
      <c r="Y227" s="56"/>
      <c r="AA227" s="55"/>
      <c r="AD227" s="55"/>
      <c r="AG227" s="55"/>
      <c r="AJ227" s="55"/>
      <c r="AM227" s="55"/>
      <c r="AP227" s="55"/>
      <c r="AS227" s="55"/>
      <c r="AV227" s="55"/>
      <c r="AY227" s="55"/>
      <c r="BB227" s="55"/>
      <c r="BE227" s="55"/>
      <c r="BH227" s="55"/>
      <c r="BK227" s="55"/>
      <c r="BN227" s="55"/>
      <c r="BQ227" s="55"/>
      <c r="BT227" s="55"/>
      <c r="BW227" s="55"/>
      <c r="BZ227" s="55"/>
    </row>
    <row r="228" spans="2:78" s="2" customFormat="1" x14ac:dyDescent="0.25">
      <c r="B228" s="2">
        <f>Items!$Q$3</f>
        <v>0</v>
      </c>
      <c r="C228" s="2" t="str">
        <f>Items!$R$3</f>
        <v>N</v>
      </c>
      <c r="I228" s="2" t="str">
        <f>Items!$O$3</f>
        <v>Выручка</v>
      </c>
      <c r="Q228" s="2">
        <f ca="1">SUMIFS(RepP!228:228,RepP!$6:$6,Q$6)</f>
        <v>0</v>
      </c>
      <c r="R228" s="2">
        <f ca="1">SUMIFS(RepF!228:228,RepF!$6:$6,R$6)</f>
        <v>9400000</v>
      </c>
      <c r="S228" s="66">
        <f t="shared" ref="S228:S230" ca="1" si="244">IF(Q228=0,0,(R228-Q228)/Q228)</f>
        <v>0</v>
      </c>
      <c r="V228" s="2">
        <f ca="1">SUMIFS(RepP!228:228,RepP!$6:$6,V$6)</f>
        <v>0</v>
      </c>
      <c r="W228" s="2">
        <f ca="1">SUMIFS(RepF!228:228,RepF!$6:$6,W$6)</f>
        <v>0</v>
      </c>
      <c r="X228" s="55">
        <f t="shared" ref="X228:X230" ca="1" si="245">IF(V228=0,0,(W228-V228)/V228)</f>
        <v>0</v>
      </c>
      <c r="Y228" s="56">
        <f ca="1">SUMIFS(RepP!228:228,RepP!$6:$6,Y$6)</f>
        <v>0</v>
      </c>
      <c r="Z228" s="2">
        <f ca="1">SUMIFS(RepF!228:228,RepF!$6:$6,Z$6)</f>
        <v>0</v>
      </c>
      <c r="AA228" s="55">
        <f t="shared" ref="AA228:AA230" ca="1" si="246">IF(Y228=0,0,(Z228-Y228)/Y228)</f>
        <v>0</v>
      </c>
      <c r="AB228" s="2">
        <f ca="1">SUMIFS(RepP!228:228,RepP!$6:$6,AB$6)</f>
        <v>0</v>
      </c>
      <c r="AC228" s="2">
        <f ca="1">SUMIFS(RepF!228:228,RepF!$6:$6,AC$6)</f>
        <v>0</v>
      </c>
      <c r="AD228" s="55">
        <f t="shared" ref="AD228:AD230" ca="1" si="247">IF(AB228=0,0,(AC228-AB228)/AB228)</f>
        <v>0</v>
      </c>
      <c r="AE228" s="2">
        <f ca="1">SUMIFS(RepP!228:228,RepP!$6:$6,AE$6)</f>
        <v>0</v>
      </c>
      <c r="AF228" s="2">
        <f ca="1">SUMIFS(RepF!228:228,RepF!$6:$6,AF$6)</f>
        <v>0</v>
      </c>
      <c r="AG228" s="55">
        <f t="shared" ref="AG228:AG230" ca="1" si="248">IF(AE228=0,0,(AF228-AE228)/AE228)</f>
        <v>0</v>
      </c>
      <c r="AH228" s="2">
        <f ca="1">SUMIFS(RepP!228:228,RepP!$6:$6,AH$6)</f>
        <v>0</v>
      </c>
      <c r="AI228" s="2">
        <f ca="1">SUMIFS(RepF!228:228,RepF!$6:$6,AI$6)</f>
        <v>0</v>
      </c>
      <c r="AJ228" s="55">
        <f t="shared" ref="AJ228:AJ230" ca="1" si="249">IF(AH228=0,0,(AI228-AH228)/AH228)</f>
        <v>0</v>
      </c>
      <c r="AK228" s="2">
        <f ca="1">SUMIFS(RepP!228:228,RepP!$6:$6,AK$6)</f>
        <v>0</v>
      </c>
      <c r="AL228" s="2">
        <f ca="1">SUMIFS(RepF!228:228,RepF!$6:$6,AL$6)</f>
        <v>9400000</v>
      </c>
      <c r="AM228" s="55">
        <f t="shared" ref="AM228:AM230" ca="1" si="250">IF(AK228=0,0,(AL228-AK228)/AK228)</f>
        <v>0</v>
      </c>
      <c r="AN228" s="2">
        <f ca="1">SUMIFS(RepP!228:228,RepP!$6:$6,AN$6)</f>
        <v>0</v>
      </c>
      <c r="AO228" s="2">
        <f ca="1">SUMIFS(RepF!228:228,RepF!$6:$6,AO$6)</f>
        <v>0</v>
      </c>
      <c r="AP228" s="55">
        <f t="shared" ref="AP228:AP230" ca="1" si="251">IF(AN228=0,0,(AO228-AN228)/AN228)</f>
        <v>0</v>
      </c>
      <c r="AQ228" s="2">
        <f ca="1">SUMIFS(RepP!228:228,RepP!$6:$6,AQ$6)</f>
        <v>0</v>
      </c>
      <c r="AR228" s="2">
        <f ca="1">SUMIFS(RepF!228:228,RepF!$6:$6,AR$6)</f>
        <v>0</v>
      </c>
      <c r="AS228" s="55">
        <f t="shared" ref="AS228:AS230" ca="1" si="252">IF(AQ228=0,0,(AR228-AQ228)/AQ228)</f>
        <v>0</v>
      </c>
      <c r="AT228" s="2">
        <f ca="1">SUMIFS(RepP!228:228,RepP!$6:$6,AT$6)</f>
        <v>0</v>
      </c>
      <c r="AU228" s="2">
        <f ca="1">SUMIFS(RepF!228:228,RepF!$6:$6,AU$6)</f>
        <v>0</v>
      </c>
      <c r="AV228" s="55">
        <f t="shared" ref="AV228:AV230" ca="1" si="253">IF(AT228=0,0,(AU228-AT228)/AT228)</f>
        <v>0</v>
      </c>
      <c r="AW228" s="2">
        <f ca="1">SUMIFS(RepP!228:228,RepP!$6:$6,AW$6)</f>
        <v>0</v>
      </c>
      <c r="AX228" s="2">
        <f ca="1">SUMIFS(RepF!228:228,RepF!$6:$6,AX$6)</f>
        <v>0</v>
      </c>
      <c r="AY228" s="55">
        <f t="shared" ref="AY228:AY230" ca="1" si="254">IF(AW228=0,0,(AX228-AW228)/AW228)</f>
        <v>0</v>
      </c>
      <c r="AZ228" s="2">
        <f ca="1">SUMIFS(RepP!228:228,RepP!$6:$6,AZ$6)</f>
        <v>0</v>
      </c>
      <c r="BA228" s="2">
        <f ca="1">SUMIFS(RepF!228:228,RepF!$6:$6,BA$6)</f>
        <v>0</v>
      </c>
      <c r="BB228" s="55">
        <f t="shared" ref="BB228:BB230" ca="1" si="255">IF(AZ228=0,0,(BA228-AZ228)/AZ228)</f>
        <v>0</v>
      </c>
      <c r="BC228" s="2">
        <f ca="1">SUMIFS(RepP!228:228,RepP!$6:$6,BC$6)</f>
        <v>0</v>
      </c>
      <c r="BD228" s="2">
        <f ca="1">SUMIFS(RepF!228:228,RepF!$6:$6,BD$6)</f>
        <v>0</v>
      </c>
      <c r="BE228" s="55">
        <f t="shared" ref="BE228:BE230" ca="1" si="256">IF(BC228=0,0,(BD228-BC228)/BC228)</f>
        <v>0</v>
      </c>
      <c r="BF228" s="2">
        <f ca="1">SUMIFS(RepP!228:228,RepP!$6:$6,BF$6)</f>
        <v>0</v>
      </c>
      <c r="BG228" s="2">
        <f ca="1">SUMIFS(RepF!228:228,RepF!$6:$6,BG$6)</f>
        <v>0</v>
      </c>
      <c r="BH228" s="55">
        <f t="shared" ref="BH228:BH230" ca="1" si="257">IF(BF228=0,0,(BG228-BF228)/BF228)</f>
        <v>0</v>
      </c>
      <c r="BI228" s="2">
        <f ca="1">SUMIFS(RepP!228:228,RepP!$6:$6,BI$6)</f>
        <v>0</v>
      </c>
      <c r="BJ228" s="2">
        <f ca="1">SUMIFS(RepF!228:228,RepF!$6:$6,BJ$6)</f>
        <v>0</v>
      </c>
      <c r="BK228" s="55">
        <f t="shared" ref="BK228:BK230" ca="1" si="258">IF(BI228=0,0,(BJ228-BI228)/BI228)</f>
        <v>0</v>
      </c>
      <c r="BL228" s="2">
        <f ca="1">SUMIFS(RepP!228:228,RepP!$6:$6,BL$6)</f>
        <v>0</v>
      </c>
      <c r="BM228" s="2">
        <f ca="1">SUMIFS(RepF!228:228,RepF!$6:$6,BM$6)</f>
        <v>0</v>
      </c>
      <c r="BN228" s="55">
        <f t="shared" ref="BN228:BN230" ca="1" si="259">IF(BL228=0,0,(BM228-BL228)/BL228)</f>
        <v>0</v>
      </c>
      <c r="BO228" s="2">
        <f ca="1">SUMIFS(RepP!228:228,RepP!$6:$6,BO$6)</f>
        <v>0</v>
      </c>
      <c r="BP228" s="2">
        <f ca="1">SUMIFS(RepF!228:228,RepF!$6:$6,BP$6)</f>
        <v>0</v>
      </c>
      <c r="BQ228" s="55">
        <f t="shared" ref="BQ228:BQ230" ca="1" si="260">IF(BO228=0,0,(BP228-BO228)/BO228)</f>
        <v>0</v>
      </c>
      <c r="BR228" s="2">
        <f ca="1">SUMIFS(RepP!228:228,RepP!$6:$6,BR$6)</f>
        <v>0</v>
      </c>
      <c r="BS228" s="2">
        <f ca="1">SUMIFS(RepF!228:228,RepF!$6:$6,BS$6)</f>
        <v>0</v>
      </c>
      <c r="BT228" s="55">
        <f t="shared" ref="BT228:BT230" ca="1" si="261">IF(BR228=0,0,(BS228-BR228)/BR228)</f>
        <v>0</v>
      </c>
      <c r="BU228" s="2">
        <f ca="1">SUMIFS(RepP!228:228,RepP!$6:$6,BU$6)</f>
        <v>0</v>
      </c>
      <c r="BV228" s="2">
        <f ca="1">SUMIFS(RepF!228:228,RepF!$6:$6,BV$6)</f>
        <v>0</v>
      </c>
      <c r="BW228" s="55">
        <f t="shared" ref="BW228:BW230" ca="1" si="262">IF(BU228=0,0,(BV228-BU228)/BU228)</f>
        <v>0</v>
      </c>
      <c r="BX228" s="2">
        <f ca="1">SUMIFS(RepP!228:228,RepP!$6:$6,BX$6)</f>
        <v>0</v>
      </c>
      <c r="BY228" s="2">
        <f ca="1">SUMIFS(RepF!228:228,RepF!$6:$6,BY$6)</f>
        <v>0</v>
      </c>
      <c r="BZ228" s="55">
        <f t="shared" ref="BZ228:BZ230" ca="1" si="263">IF(BX228=0,0,(BY228-BX228)/BX228)</f>
        <v>0</v>
      </c>
    </row>
    <row r="229" spans="2:78" x14ac:dyDescent="0.25">
      <c r="B229" s="1" t="str">
        <f>Items!$Q$4</f>
        <v>PL(+)</v>
      </c>
      <c r="C229" s="1" t="str">
        <f>Items!$R$4</f>
        <v>M</v>
      </c>
      <c r="I229" s="22" t="str">
        <f>Items!$O$4</f>
        <v>Выручка</v>
      </c>
      <c r="J229" s="1" t="str">
        <f>Items!$P$4</f>
        <v>Выручка от реализации объектов</v>
      </c>
      <c r="Q229" s="1">
        <f ca="1">SUMIFS(RepP!229:229,RepP!$6:$6,Q$6)</f>
        <v>0</v>
      </c>
      <c r="R229" s="1">
        <f ca="1">SUMIFS(RepF!229:229,RepF!$6:$6,R$6)</f>
        <v>9400000</v>
      </c>
      <c r="S229" s="69">
        <f t="shared" ca="1" si="244"/>
        <v>0</v>
      </c>
      <c r="V229" s="1">
        <f ca="1">SUMIFS(RepP!229:229,RepP!$6:$6,V$6)</f>
        <v>0</v>
      </c>
      <c r="W229" s="1">
        <f ca="1">SUMIFS(RepF!229:229,RepF!$6:$6,W$6)</f>
        <v>0</v>
      </c>
      <c r="X229" s="60">
        <f t="shared" ca="1" si="245"/>
        <v>0</v>
      </c>
      <c r="Y229" s="46">
        <f ca="1">SUMIFS(RepP!229:229,RepP!$6:$6,Y$6)</f>
        <v>0</v>
      </c>
      <c r="Z229" s="1">
        <f ca="1">SUMIFS(RepF!229:229,RepF!$6:$6,Z$6)</f>
        <v>0</v>
      </c>
      <c r="AA229" s="60">
        <f t="shared" ca="1" si="246"/>
        <v>0</v>
      </c>
      <c r="AB229" s="1">
        <f ca="1">SUMIFS(RepP!229:229,RepP!$6:$6,AB$6)</f>
        <v>0</v>
      </c>
      <c r="AC229" s="1">
        <f ca="1">SUMIFS(RepF!229:229,RepF!$6:$6,AC$6)</f>
        <v>0</v>
      </c>
      <c r="AD229" s="60">
        <f t="shared" ca="1" si="247"/>
        <v>0</v>
      </c>
      <c r="AE229" s="1">
        <f ca="1">SUMIFS(RepP!229:229,RepP!$6:$6,AE$6)</f>
        <v>0</v>
      </c>
      <c r="AF229" s="1">
        <f ca="1">SUMIFS(RepF!229:229,RepF!$6:$6,AF$6)</f>
        <v>0</v>
      </c>
      <c r="AG229" s="60">
        <f t="shared" ca="1" si="248"/>
        <v>0</v>
      </c>
      <c r="AH229" s="1">
        <f ca="1">SUMIFS(RepP!229:229,RepP!$6:$6,AH$6)</f>
        <v>0</v>
      </c>
      <c r="AI229" s="1">
        <f ca="1">SUMIFS(RepF!229:229,RepF!$6:$6,AI$6)</f>
        <v>0</v>
      </c>
      <c r="AJ229" s="60">
        <f t="shared" ca="1" si="249"/>
        <v>0</v>
      </c>
      <c r="AK229" s="1">
        <f ca="1">SUMIFS(RepP!229:229,RepP!$6:$6,AK$6)</f>
        <v>0</v>
      </c>
      <c r="AL229" s="1">
        <f ca="1">SUMIFS(RepF!229:229,RepF!$6:$6,AL$6)</f>
        <v>9400000</v>
      </c>
      <c r="AM229" s="60">
        <f t="shared" ca="1" si="250"/>
        <v>0</v>
      </c>
      <c r="AN229" s="1">
        <f ca="1">SUMIFS(RepP!229:229,RepP!$6:$6,AN$6)</f>
        <v>0</v>
      </c>
      <c r="AO229" s="1">
        <f ca="1">SUMIFS(RepF!229:229,RepF!$6:$6,AO$6)</f>
        <v>0</v>
      </c>
      <c r="AP229" s="60">
        <f t="shared" ca="1" si="251"/>
        <v>0</v>
      </c>
      <c r="AQ229" s="1">
        <f ca="1">SUMIFS(RepP!229:229,RepP!$6:$6,AQ$6)</f>
        <v>0</v>
      </c>
      <c r="AR229" s="1">
        <f ca="1">SUMIFS(RepF!229:229,RepF!$6:$6,AR$6)</f>
        <v>0</v>
      </c>
      <c r="AS229" s="60">
        <f t="shared" ca="1" si="252"/>
        <v>0</v>
      </c>
      <c r="AT229" s="1">
        <f ca="1">SUMIFS(RepP!229:229,RepP!$6:$6,AT$6)</f>
        <v>0</v>
      </c>
      <c r="AU229" s="1">
        <f ca="1">SUMIFS(RepF!229:229,RepF!$6:$6,AU$6)</f>
        <v>0</v>
      </c>
      <c r="AV229" s="60">
        <f t="shared" ca="1" si="253"/>
        <v>0</v>
      </c>
      <c r="AW229" s="1">
        <f ca="1">SUMIFS(RepP!229:229,RepP!$6:$6,AW$6)</f>
        <v>0</v>
      </c>
      <c r="AX229" s="1">
        <f ca="1">SUMIFS(RepF!229:229,RepF!$6:$6,AX$6)</f>
        <v>0</v>
      </c>
      <c r="AY229" s="60">
        <f t="shared" ca="1" si="254"/>
        <v>0</v>
      </c>
      <c r="AZ229" s="1">
        <f ca="1">SUMIFS(RepP!229:229,RepP!$6:$6,AZ$6)</f>
        <v>0</v>
      </c>
      <c r="BA229" s="1">
        <f ca="1">SUMIFS(RepF!229:229,RepF!$6:$6,BA$6)</f>
        <v>0</v>
      </c>
      <c r="BB229" s="60">
        <f t="shared" ca="1" si="255"/>
        <v>0</v>
      </c>
      <c r="BC229" s="1">
        <f ca="1">SUMIFS(RepP!229:229,RepP!$6:$6,BC$6)</f>
        <v>0</v>
      </c>
      <c r="BD229" s="1">
        <f ca="1">SUMIFS(RepF!229:229,RepF!$6:$6,BD$6)</f>
        <v>0</v>
      </c>
      <c r="BE229" s="60">
        <f t="shared" ca="1" si="256"/>
        <v>0</v>
      </c>
      <c r="BF229" s="1">
        <f ca="1">SUMIFS(RepP!229:229,RepP!$6:$6,BF$6)</f>
        <v>0</v>
      </c>
      <c r="BG229" s="1">
        <f ca="1">SUMIFS(RepF!229:229,RepF!$6:$6,BG$6)</f>
        <v>0</v>
      </c>
      <c r="BH229" s="60">
        <f t="shared" ca="1" si="257"/>
        <v>0</v>
      </c>
      <c r="BI229" s="1">
        <f ca="1">SUMIFS(RepP!229:229,RepP!$6:$6,BI$6)</f>
        <v>0</v>
      </c>
      <c r="BJ229" s="1">
        <f ca="1">SUMIFS(RepF!229:229,RepF!$6:$6,BJ$6)</f>
        <v>0</v>
      </c>
      <c r="BK229" s="60">
        <f t="shared" ca="1" si="258"/>
        <v>0</v>
      </c>
      <c r="BL229" s="1">
        <f ca="1">SUMIFS(RepP!229:229,RepP!$6:$6,BL$6)</f>
        <v>0</v>
      </c>
      <c r="BM229" s="1">
        <f ca="1">SUMIFS(RepF!229:229,RepF!$6:$6,BM$6)</f>
        <v>0</v>
      </c>
      <c r="BN229" s="60">
        <f t="shared" ca="1" si="259"/>
        <v>0</v>
      </c>
      <c r="BO229" s="1">
        <f ca="1">SUMIFS(RepP!229:229,RepP!$6:$6,BO$6)</f>
        <v>0</v>
      </c>
      <c r="BP229" s="1">
        <f ca="1">SUMIFS(RepF!229:229,RepF!$6:$6,BP$6)</f>
        <v>0</v>
      </c>
      <c r="BQ229" s="60">
        <f t="shared" ca="1" si="260"/>
        <v>0</v>
      </c>
      <c r="BR229" s="1">
        <f ca="1">SUMIFS(RepP!229:229,RepP!$6:$6,BR$6)</f>
        <v>0</v>
      </c>
      <c r="BS229" s="1">
        <f ca="1">SUMIFS(RepF!229:229,RepF!$6:$6,BS$6)</f>
        <v>0</v>
      </c>
      <c r="BT229" s="60">
        <f t="shared" ca="1" si="261"/>
        <v>0</v>
      </c>
      <c r="BU229" s="1">
        <f ca="1">SUMIFS(RepP!229:229,RepP!$6:$6,BU$6)</f>
        <v>0</v>
      </c>
      <c r="BV229" s="1">
        <f ca="1">SUMIFS(RepF!229:229,RepF!$6:$6,BV$6)</f>
        <v>0</v>
      </c>
      <c r="BW229" s="60">
        <f t="shared" ca="1" si="262"/>
        <v>0</v>
      </c>
      <c r="BX229" s="1">
        <f ca="1">SUMIFS(RepP!229:229,RepP!$6:$6,BX$6)</f>
        <v>0</v>
      </c>
      <c r="BY229" s="1">
        <f ca="1">SUMIFS(RepF!229:229,RepF!$6:$6,BY$6)</f>
        <v>0</v>
      </c>
      <c r="BZ229" s="60">
        <f t="shared" ca="1" si="263"/>
        <v>0</v>
      </c>
    </row>
    <row r="230" spans="2:78" x14ac:dyDescent="0.25">
      <c r="B230" s="1" t="str">
        <f>Items!$Q$5</f>
        <v>PL(+)</v>
      </c>
      <c r="C230" s="1" t="str">
        <f>Items!$R$5</f>
        <v>M</v>
      </c>
      <c r="I230" s="22" t="str">
        <f>Items!$O$5</f>
        <v>Выручка</v>
      </c>
      <c r="J230" s="1" t="str">
        <f>Items!$P$5</f>
        <v>Прочие доходы</v>
      </c>
      <c r="Q230" s="20">
        <f ca="1">SUMIFS(RepP!230:230,RepP!$6:$6,Q$6)</f>
        <v>0</v>
      </c>
      <c r="R230" s="20">
        <f ca="1">SUMIFS(RepF!230:230,RepF!$6:$6,R$6)</f>
        <v>0</v>
      </c>
      <c r="S230" s="69">
        <f t="shared" ca="1" si="244"/>
        <v>0</v>
      </c>
      <c r="V230" s="1">
        <f ca="1">SUMIFS(RepP!230:230,RepP!$6:$6,V$6)</f>
        <v>0</v>
      </c>
      <c r="W230" s="1">
        <f ca="1">SUMIFS(RepF!230:230,RepF!$6:$6,W$6)</f>
        <v>0</v>
      </c>
      <c r="X230" s="60">
        <f t="shared" ca="1" si="245"/>
        <v>0</v>
      </c>
      <c r="Y230" s="46">
        <f ca="1">SUMIFS(RepP!230:230,RepP!$6:$6,Y$6)</f>
        <v>0</v>
      </c>
      <c r="Z230" s="1">
        <f ca="1">SUMIFS(RepF!230:230,RepF!$6:$6,Z$6)</f>
        <v>0</v>
      </c>
      <c r="AA230" s="60">
        <f t="shared" ca="1" si="246"/>
        <v>0</v>
      </c>
      <c r="AB230" s="1">
        <f ca="1">SUMIFS(RepP!230:230,RepP!$6:$6,AB$6)</f>
        <v>0</v>
      </c>
      <c r="AC230" s="1">
        <f ca="1">SUMIFS(RepF!230:230,RepF!$6:$6,AC$6)</f>
        <v>0</v>
      </c>
      <c r="AD230" s="60">
        <f t="shared" ca="1" si="247"/>
        <v>0</v>
      </c>
      <c r="AE230" s="1">
        <f ca="1">SUMIFS(RepP!230:230,RepP!$6:$6,AE$6)</f>
        <v>0</v>
      </c>
      <c r="AF230" s="1">
        <f ca="1">SUMIFS(RepF!230:230,RepF!$6:$6,AF$6)</f>
        <v>0</v>
      </c>
      <c r="AG230" s="60">
        <f t="shared" ca="1" si="248"/>
        <v>0</v>
      </c>
      <c r="AH230" s="1">
        <f ca="1">SUMIFS(RepP!230:230,RepP!$6:$6,AH$6)</f>
        <v>0</v>
      </c>
      <c r="AI230" s="1">
        <f ca="1">SUMIFS(RepF!230:230,RepF!$6:$6,AI$6)</f>
        <v>0</v>
      </c>
      <c r="AJ230" s="60">
        <f t="shared" ca="1" si="249"/>
        <v>0</v>
      </c>
      <c r="AK230" s="1">
        <f ca="1">SUMIFS(RepP!230:230,RepP!$6:$6,AK$6)</f>
        <v>0</v>
      </c>
      <c r="AL230" s="1">
        <f ca="1">SUMIFS(RepF!230:230,RepF!$6:$6,AL$6)</f>
        <v>0</v>
      </c>
      <c r="AM230" s="60">
        <f t="shared" ca="1" si="250"/>
        <v>0</v>
      </c>
      <c r="AN230" s="1">
        <f ca="1">SUMIFS(RepP!230:230,RepP!$6:$6,AN$6)</f>
        <v>0</v>
      </c>
      <c r="AO230" s="1">
        <f ca="1">SUMIFS(RepF!230:230,RepF!$6:$6,AO$6)</f>
        <v>0</v>
      </c>
      <c r="AP230" s="60">
        <f t="shared" ca="1" si="251"/>
        <v>0</v>
      </c>
      <c r="AQ230" s="1">
        <f ca="1">SUMIFS(RepP!230:230,RepP!$6:$6,AQ$6)</f>
        <v>0</v>
      </c>
      <c r="AR230" s="1">
        <f ca="1">SUMIFS(RepF!230:230,RepF!$6:$6,AR$6)</f>
        <v>0</v>
      </c>
      <c r="AS230" s="60">
        <f t="shared" ca="1" si="252"/>
        <v>0</v>
      </c>
      <c r="AT230" s="1">
        <f ca="1">SUMIFS(RepP!230:230,RepP!$6:$6,AT$6)</f>
        <v>0</v>
      </c>
      <c r="AU230" s="1">
        <f ca="1">SUMIFS(RepF!230:230,RepF!$6:$6,AU$6)</f>
        <v>0</v>
      </c>
      <c r="AV230" s="60">
        <f t="shared" ca="1" si="253"/>
        <v>0</v>
      </c>
      <c r="AW230" s="1">
        <f ca="1">SUMIFS(RepP!230:230,RepP!$6:$6,AW$6)</f>
        <v>0</v>
      </c>
      <c r="AX230" s="1">
        <f ca="1">SUMIFS(RepF!230:230,RepF!$6:$6,AX$6)</f>
        <v>0</v>
      </c>
      <c r="AY230" s="60">
        <f t="shared" ca="1" si="254"/>
        <v>0</v>
      </c>
      <c r="AZ230" s="1">
        <f ca="1">SUMIFS(RepP!230:230,RepP!$6:$6,AZ$6)</f>
        <v>0</v>
      </c>
      <c r="BA230" s="1">
        <f ca="1">SUMIFS(RepF!230:230,RepF!$6:$6,BA$6)</f>
        <v>0</v>
      </c>
      <c r="BB230" s="60">
        <f t="shared" ca="1" si="255"/>
        <v>0</v>
      </c>
      <c r="BC230" s="1">
        <f ca="1">SUMIFS(RepP!230:230,RepP!$6:$6,BC$6)</f>
        <v>0</v>
      </c>
      <c r="BD230" s="1">
        <f ca="1">SUMIFS(RepF!230:230,RepF!$6:$6,BD$6)</f>
        <v>0</v>
      </c>
      <c r="BE230" s="60">
        <f t="shared" ca="1" si="256"/>
        <v>0</v>
      </c>
      <c r="BF230" s="1">
        <f ca="1">SUMIFS(RepP!230:230,RepP!$6:$6,BF$6)</f>
        <v>0</v>
      </c>
      <c r="BG230" s="1">
        <f ca="1">SUMIFS(RepF!230:230,RepF!$6:$6,BG$6)</f>
        <v>0</v>
      </c>
      <c r="BH230" s="60">
        <f t="shared" ca="1" si="257"/>
        <v>0</v>
      </c>
      <c r="BI230" s="1">
        <f ca="1">SUMIFS(RepP!230:230,RepP!$6:$6,BI$6)</f>
        <v>0</v>
      </c>
      <c r="BJ230" s="1">
        <f ca="1">SUMIFS(RepF!230:230,RepF!$6:$6,BJ$6)</f>
        <v>0</v>
      </c>
      <c r="BK230" s="60">
        <f t="shared" ca="1" si="258"/>
        <v>0</v>
      </c>
      <c r="BL230" s="1">
        <f ca="1">SUMIFS(RepP!230:230,RepP!$6:$6,BL$6)</f>
        <v>0</v>
      </c>
      <c r="BM230" s="1">
        <f ca="1">SUMIFS(RepF!230:230,RepF!$6:$6,BM$6)</f>
        <v>0</v>
      </c>
      <c r="BN230" s="60">
        <f t="shared" ca="1" si="259"/>
        <v>0</v>
      </c>
      <c r="BO230" s="1">
        <f ca="1">SUMIFS(RepP!230:230,RepP!$6:$6,BO$6)</f>
        <v>0</v>
      </c>
      <c r="BP230" s="1">
        <f ca="1">SUMIFS(RepF!230:230,RepF!$6:$6,BP$6)</f>
        <v>0</v>
      </c>
      <c r="BQ230" s="60">
        <f t="shared" ca="1" si="260"/>
        <v>0</v>
      </c>
      <c r="BR230" s="1">
        <f ca="1">SUMIFS(RepP!230:230,RepP!$6:$6,BR$6)</f>
        <v>0</v>
      </c>
      <c r="BS230" s="1">
        <f ca="1">SUMIFS(RepF!230:230,RepF!$6:$6,BS$6)</f>
        <v>0</v>
      </c>
      <c r="BT230" s="60">
        <f t="shared" ca="1" si="261"/>
        <v>0</v>
      </c>
      <c r="BU230" s="1">
        <f ca="1">SUMIFS(RepP!230:230,RepP!$6:$6,BU$6)</f>
        <v>0</v>
      </c>
      <c r="BV230" s="1">
        <f ca="1">SUMIFS(RepF!230:230,RepF!$6:$6,BV$6)</f>
        <v>0</v>
      </c>
      <c r="BW230" s="60">
        <f t="shared" ca="1" si="262"/>
        <v>0</v>
      </c>
      <c r="BX230" s="1">
        <f ca="1">SUMIFS(RepP!230:230,RepP!$6:$6,BX$6)</f>
        <v>0</v>
      </c>
      <c r="BY230" s="1">
        <f ca="1">SUMIFS(RepF!230:230,RepF!$6:$6,BY$6)</f>
        <v>0</v>
      </c>
      <c r="BZ230" s="60">
        <f t="shared" ca="1" si="263"/>
        <v>0</v>
      </c>
    </row>
    <row r="231" spans="2:78" s="23" customFormat="1" ht="10.199999999999999" x14ac:dyDescent="0.2">
      <c r="E231" s="23" t="s">
        <v>50</v>
      </c>
      <c r="S231" s="70"/>
      <c r="X231" s="61"/>
      <c r="Y231" s="62"/>
      <c r="AA231" s="61"/>
      <c r="AD231" s="61"/>
      <c r="AG231" s="61"/>
      <c r="AJ231" s="61"/>
      <c r="AM231" s="61"/>
      <c r="AP231" s="61"/>
      <c r="AS231" s="61"/>
      <c r="AV231" s="61"/>
      <c r="AY231" s="61"/>
      <c r="BB231" s="61"/>
      <c r="BE231" s="61"/>
      <c r="BH231" s="61"/>
      <c r="BK231" s="61"/>
      <c r="BN231" s="61"/>
      <c r="BQ231" s="61"/>
      <c r="BT231" s="61"/>
      <c r="BW231" s="61"/>
      <c r="BZ231" s="61"/>
    </row>
    <row r="232" spans="2:78" s="2" customFormat="1" x14ac:dyDescent="0.25">
      <c r="B232" s="2">
        <f>Items!$Q$6</f>
        <v>0</v>
      </c>
      <c r="C232" s="2" t="str">
        <f>Items!$R$6</f>
        <v>N</v>
      </c>
      <c r="I232" s="2" t="str">
        <f>Items!$O$6</f>
        <v>Всего себестоимость</v>
      </c>
      <c r="Q232" s="2">
        <f ca="1">SUMIFS(RepP!232:232,RepP!$6:$6,Q$6)</f>
        <v>0</v>
      </c>
      <c r="R232" s="2">
        <f ca="1">SUMIFS(RepF!232:232,RepF!$6:$6,R$6)</f>
        <v>7244822.091</v>
      </c>
      <c r="S232" s="66">
        <f t="shared" ref="S232:S262" ca="1" si="264">IF(Q232=0,0,(R232-Q232)/Q232)</f>
        <v>0</v>
      </c>
      <c r="V232" s="2">
        <f ca="1">SUMIFS(RepP!232:232,RepP!$6:$6,V$6)</f>
        <v>0</v>
      </c>
      <c r="W232" s="2">
        <f ca="1">SUMIFS(RepF!232:232,RepF!$6:$6,W$6)</f>
        <v>0</v>
      </c>
      <c r="X232" s="55">
        <f t="shared" ref="X232:X262" ca="1" si="265">IF(V232=0,0,(W232-V232)/V232)</f>
        <v>0</v>
      </c>
      <c r="Y232" s="56">
        <f ca="1">SUMIFS(RepP!232:232,RepP!$6:$6,Y$6)</f>
        <v>0</v>
      </c>
      <c r="Z232" s="2">
        <f ca="1">SUMIFS(RepF!232:232,RepF!$6:$6,Z$6)</f>
        <v>0</v>
      </c>
      <c r="AA232" s="55">
        <f t="shared" ref="AA232:AA262" ca="1" si="266">IF(Y232=0,0,(Z232-Y232)/Y232)</f>
        <v>0</v>
      </c>
      <c r="AB232" s="2">
        <f ca="1">SUMIFS(RepP!232:232,RepP!$6:$6,AB$6)</f>
        <v>0</v>
      </c>
      <c r="AC232" s="2">
        <f ca="1">SUMIFS(RepF!232:232,RepF!$6:$6,AC$6)</f>
        <v>0</v>
      </c>
      <c r="AD232" s="55">
        <f t="shared" ref="AD232:AD262" ca="1" si="267">IF(AB232=0,0,(AC232-AB232)/AB232)</f>
        <v>0</v>
      </c>
      <c r="AE232" s="2">
        <f ca="1">SUMIFS(RepP!232:232,RepP!$6:$6,AE$6)</f>
        <v>0</v>
      </c>
      <c r="AF232" s="2">
        <f ca="1">SUMIFS(RepF!232:232,RepF!$6:$6,AF$6)</f>
        <v>0</v>
      </c>
      <c r="AG232" s="55">
        <f t="shared" ref="AG232:AG262" ca="1" si="268">IF(AE232=0,0,(AF232-AE232)/AE232)</f>
        <v>0</v>
      </c>
      <c r="AH232" s="2">
        <f ca="1">SUMIFS(RepP!232:232,RepP!$6:$6,AH$6)</f>
        <v>0</v>
      </c>
      <c r="AI232" s="2">
        <f ca="1">SUMIFS(RepF!232:232,RepF!$6:$6,AI$6)</f>
        <v>0</v>
      </c>
      <c r="AJ232" s="55">
        <f t="shared" ref="AJ232:AJ262" ca="1" si="269">IF(AH232=0,0,(AI232-AH232)/AH232)</f>
        <v>0</v>
      </c>
      <c r="AK232" s="2">
        <f ca="1">SUMIFS(RepP!232:232,RepP!$6:$6,AK$6)</f>
        <v>0</v>
      </c>
      <c r="AL232" s="2">
        <f ca="1">SUMIFS(RepF!232:232,RepF!$6:$6,AL$6)</f>
        <v>7244822.091</v>
      </c>
      <c r="AM232" s="55">
        <f t="shared" ref="AM232:AM262" ca="1" si="270">IF(AK232=0,0,(AL232-AK232)/AK232)</f>
        <v>0</v>
      </c>
      <c r="AN232" s="2">
        <f ca="1">SUMIFS(RepP!232:232,RepP!$6:$6,AN$6)</f>
        <v>0</v>
      </c>
      <c r="AO232" s="2">
        <f ca="1">SUMIFS(RepF!232:232,RepF!$6:$6,AO$6)</f>
        <v>0</v>
      </c>
      <c r="AP232" s="55">
        <f t="shared" ref="AP232:AP262" ca="1" si="271">IF(AN232=0,0,(AO232-AN232)/AN232)</f>
        <v>0</v>
      </c>
      <c r="AQ232" s="2">
        <f ca="1">SUMIFS(RepP!232:232,RepP!$6:$6,AQ$6)</f>
        <v>0</v>
      </c>
      <c r="AR232" s="2">
        <f ca="1">SUMIFS(RepF!232:232,RepF!$6:$6,AR$6)</f>
        <v>0</v>
      </c>
      <c r="AS232" s="55">
        <f t="shared" ref="AS232:AS262" ca="1" si="272">IF(AQ232=0,0,(AR232-AQ232)/AQ232)</f>
        <v>0</v>
      </c>
      <c r="AT232" s="2">
        <f ca="1">SUMIFS(RepP!232:232,RepP!$6:$6,AT$6)</f>
        <v>0</v>
      </c>
      <c r="AU232" s="2">
        <f ca="1">SUMIFS(RepF!232:232,RepF!$6:$6,AU$6)</f>
        <v>0</v>
      </c>
      <c r="AV232" s="55">
        <f t="shared" ref="AV232:AV262" ca="1" si="273">IF(AT232=0,0,(AU232-AT232)/AT232)</f>
        <v>0</v>
      </c>
      <c r="AW232" s="2">
        <f ca="1">SUMIFS(RepP!232:232,RepP!$6:$6,AW$6)</f>
        <v>0</v>
      </c>
      <c r="AX232" s="2">
        <f ca="1">SUMIFS(RepF!232:232,RepF!$6:$6,AX$6)</f>
        <v>0</v>
      </c>
      <c r="AY232" s="55">
        <f t="shared" ref="AY232:AY262" ca="1" si="274">IF(AW232=0,0,(AX232-AW232)/AW232)</f>
        <v>0</v>
      </c>
      <c r="AZ232" s="2">
        <f ca="1">SUMIFS(RepP!232:232,RepP!$6:$6,AZ$6)</f>
        <v>0</v>
      </c>
      <c r="BA232" s="2">
        <f ca="1">SUMIFS(RepF!232:232,RepF!$6:$6,BA$6)</f>
        <v>0</v>
      </c>
      <c r="BB232" s="55">
        <f t="shared" ref="BB232:BB262" ca="1" si="275">IF(AZ232=0,0,(BA232-AZ232)/AZ232)</f>
        <v>0</v>
      </c>
      <c r="BC232" s="2">
        <f ca="1">SUMIFS(RepP!232:232,RepP!$6:$6,BC$6)</f>
        <v>0</v>
      </c>
      <c r="BD232" s="2">
        <f ca="1">SUMIFS(RepF!232:232,RepF!$6:$6,BD$6)</f>
        <v>0</v>
      </c>
      <c r="BE232" s="55">
        <f t="shared" ref="BE232:BE262" ca="1" si="276">IF(BC232=0,0,(BD232-BC232)/BC232)</f>
        <v>0</v>
      </c>
      <c r="BF232" s="2">
        <f ca="1">SUMIFS(RepP!232:232,RepP!$6:$6,BF$6)</f>
        <v>0</v>
      </c>
      <c r="BG232" s="2">
        <f ca="1">SUMIFS(RepF!232:232,RepF!$6:$6,BG$6)</f>
        <v>0</v>
      </c>
      <c r="BH232" s="55">
        <f t="shared" ref="BH232:BH262" ca="1" si="277">IF(BF232=0,0,(BG232-BF232)/BF232)</f>
        <v>0</v>
      </c>
      <c r="BI232" s="2">
        <f ca="1">SUMIFS(RepP!232:232,RepP!$6:$6,BI$6)</f>
        <v>0</v>
      </c>
      <c r="BJ232" s="2">
        <f ca="1">SUMIFS(RepF!232:232,RepF!$6:$6,BJ$6)</f>
        <v>0</v>
      </c>
      <c r="BK232" s="55">
        <f t="shared" ref="BK232:BK262" ca="1" si="278">IF(BI232=0,0,(BJ232-BI232)/BI232)</f>
        <v>0</v>
      </c>
      <c r="BL232" s="2">
        <f ca="1">SUMIFS(RepP!232:232,RepP!$6:$6,BL$6)</f>
        <v>0</v>
      </c>
      <c r="BM232" s="2">
        <f ca="1">SUMIFS(RepF!232:232,RepF!$6:$6,BM$6)</f>
        <v>0</v>
      </c>
      <c r="BN232" s="55">
        <f t="shared" ref="BN232:BN262" ca="1" si="279">IF(BL232=0,0,(BM232-BL232)/BL232)</f>
        <v>0</v>
      </c>
      <c r="BO232" s="2">
        <f ca="1">SUMIFS(RepP!232:232,RepP!$6:$6,BO$6)</f>
        <v>0</v>
      </c>
      <c r="BP232" s="2">
        <f ca="1">SUMIFS(RepF!232:232,RepF!$6:$6,BP$6)</f>
        <v>0</v>
      </c>
      <c r="BQ232" s="55">
        <f t="shared" ref="BQ232:BQ262" ca="1" si="280">IF(BO232=0,0,(BP232-BO232)/BO232)</f>
        <v>0</v>
      </c>
      <c r="BR232" s="2">
        <f ca="1">SUMIFS(RepP!232:232,RepP!$6:$6,BR$6)</f>
        <v>0</v>
      </c>
      <c r="BS232" s="2">
        <f ca="1">SUMIFS(RepF!232:232,RepF!$6:$6,BS$6)</f>
        <v>0</v>
      </c>
      <c r="BT232" s="55">
        <f t="shared" ref="BT232:BT262" ca="1" si="281">IF(BR232=0,0,(BS232-BR232)/BR232)</f>
        <v>0</v>
      </c>
      <c r="BU232" s="2">
        <f ca="1">SUMIFS(RepP!232:232,RepP!$6:$6,BU$6)</f>
        <v>0</v>
      </c>
      <c r="BV232" s="2">
        <f ca="1">SUMIFS(RepF!232:232,RepF!$6:$6,BV$6)</f>
        <v>0</v>
      </c>
      <c r="BW232" s="55">
        <f t="shared" ref="BW232:BW262" ca="1" si="282">IF(BU232=0,0,(BV232-BU232)/BU232)</f>
        <v>0</v>
      </c>
      <c r="BX232" s="2">
        <f ca="1">SUMIFS(RepP!232:232,RepP!$6:$6,BX$6)</f>
        <v>0</v>
      </c>
      <c r="BY232" s="2">
        <f ca="1">SUMIFS(RepF!232:232,RepF!$6:$6,BY$6)</f>
        <v>0</v>
      </c>
      <c r="BZ232" s="55">
        <f t="shared" ref="BZ232:BZ262" ca="1" si="283">IF(BX232=0,0,(BY232-BX232)/BX232)</f>
        <v>0</v>
      </c>
    </row>
    <row r="233" spans="2:78" x14ac:dyDescent="0.25">
      <c r="B233" s="1" t="str">
        <f>Items!$Q$7</f>
        <v>PL(-)</v>
      </c>
      <c r="C233" s="1" t="str">
        <f>Items!$R$7</f>
        <v>N</v>
      </c>
      <c r="I233" s="22" t="str">
        <f>Items!$O$7</f>
        <v>Всего себестоимость</v>
      </c>
      <c r="J233" s="1" t="str">
        <f>Items!P7</f>
        <v>Подготовительные работы</v>
      </c>
      <c r="Q233" s="1">
        <f ca="1">SUMIFS(RepP!233:233,RepP!$6:$6,Q$6)</f>
        <v>0</v>
      </c>
      <c r="R233" s="1">
        <f ca="1">SUMIFS(RepF!233:233,RepF!$6:$6,R$6)</f>
        <v>8994.375</v>
      </c>
      <c r="S233" s="69">
        <f t="shared" ca="1" si="264"/>
        <v>0</v>
      </c>
      <c r="V233" s="1">
        <f ca="1">SUMIFS(RepP!233:233,RepP!$6:$6,V$6)</f>
        <v>0</v>
      </c>
      <c r="W233" s="1">
        <f ca="1">SUMIFS(RepF!233:233,RepF!$6:$6,W$6)</f>
        <v>0</v>
      </c>
      <c r="X233" s="60">
        <f t="shared" ca="1" si="265"/>
        <v>0</v>
      </c>
      <c r="Y233" s="46">
        <f ca="1">SUMIFS(RepP!233:233,RepP!$6:$6,Y$6)</f>
        <v>0</v>
      </c>
      <c r="Z233" s="1">
        <f ca="1">SUMIFS(RepF!233:233,RepF!$6:$6,Z$6)</f>
        <v>0</v>
      </c>
      <c r="AA233" s="60">
        <f t="shared" ca="1" si="266"/>
        <v>0</v>
      </c>
      <c r="AB233" s="1">
        <f ca="1">SUMIFS(RepP!233:233,RepP!$6:$6,AB$6)</f>
        <v>0</v>
      </c>
      <c r="AC233" s="1">
        <f ca="1">SUMIFS(RepF!233:233,RepF!$6:$6,AC$6)</f>
        <v>0</v>
      </c>
      <c r="AD233" s="60">
        <f t="shared" ca="1" si="267"/>
        <v>0</v>
      </c>
      <c r="AE233" s="1">
        <f ca="1">SUMIFS(RepP!233:233,RepP!$6:$6,AE$6)</f>
        <v>0</v>
      </c>
      <c r="AF233" s="1">
        <f ca="1">SUMIFS(RepF!233:233,RepF!$6:$6,AF$6)</f>
        <v>0</v>
      </c>
      <c r="AG233" s="60">
        <f t="shared" ca="1" si="268"/>
        <v>0</v>
      </c>
      <c r="AH233" s="1">
        <f ca="1">SUMIFS(RepP!233:233,RepP!$6:$6,AH$6)</f>
        <v>0</v>
      </c>
      <c r="AI233" s="1">
        <f ca="1">SUMIFS(RepF!233:233,RepF!$6:$6,AI$6)</f>
        <v>0</v>
      </c>
      <c r="AJ233" s="60">
        <f t="shared" ca="1" si="269"/>
        <v>0</v>
      </c>
      <c r="AK233" s="1">
        <f ca="1">SUMIFS(RepP!233:233,RepP!$6:$6,AK$6)</f>
        <v>0</v>
      </c>
      <c r="AL233" s="1">
        <f ca="1">SUMIFS(RepF!233:233,RepF!$6:$6,AL$6)</f>
        <v>8994.375</v>
      </c>
      <c r="AM233" s="60">
        <f t="shared" ca="1" si="270"/>
        <v>0</v>
      </c>
      <c r="AN233" s="1">
        <f ca="1">SUMIFS(RepP!233:233,RepP!$6:$6,AN$6)</f>
        <v>0</v>
      </c>
      <c r="AO233" s="1">
        <f ca="1">SUMIFS(RepF!233:233,RepF!$6:$6,AO$6)</f>
        <v>0</v>
      </c>
      <c r="AP233" s="60">
        <f t="shared" ca="1" si="271"/>
        <v>0</v>
      </c>
      <c r="AQ233" s="1">
        <f ca="1">SUMIFS(RepP!233:233,RepP!$6:$6,AQ$6)</f>
        <v>0</v>
      </c>
      <c r="AR233" s="1">
        <f ca="1">SUMIFS(RepF!233:233,RepF!$6:$6,AR$6)</f>
        <v>0</v>
      </c>
      <c r="AS233" s="60">
        <f t="shared" ca="1" si="272"/>
        <v>0</v>
      </c>
      <c r="AT233" s="1">
        <f ca="1">SUMIFS(RepP!233:233,RepP!$6:$6,AT$6)</f>
        <v>0</v>
      </c>
      <c r="AU233" s="1">
        <f ca="1">SUMIFS(RepF!233:233,RepF!$6:$6,AU$6)</f>
        <v>0</v>
      </c>
      <c r="AV233" s="60">
        <f t="shared" ca="1" si="273"/>
        <v>0</v>
      </c>
      <c r="AW233" s="1">
        <f ca="1">SUMIFS(RepP!233:233,RepP!$6:$6,AW$6)</f>
        <v>0</v>
      </c>
      <c r="AX233" s="1">
        <f ca="1">SUMIFS(RepF!233:233,RepF!$6:$6,AX$6)</f>
        <v>0</v>
      </c>
      <c r="AY233" s="60">
        <f t="shared" ca="1" si="274"/>
        <v>0</v>
      </c>
      <c r="AZ233" s="1">
        <f ca="1">SUMIFS(RepP!233:233,RepP!$6:$6,AZ$6)</f>
        <v>0</v>
      </c>
      <c r="BA233" s="1">
        <f ca="1">SUMIFS(RepF!233:233,RepF!$6:$6,BA$6)</f>
        <v>0</v>
      </c>
      <c r="BB233" s="60">
        <f t="shared" ca="1" si="275"/>
        <v>0</v>
      </c>
      <c r="BC233" s="1">
        <f ca="1">SUMIFS(RepP!233:233,RepP!$6:$6,BC$6)</f>
        <v>0</v>
      </c>
      <c r="BD233" s="1">
        <f ca="1">SUMIFS(RepF!233:233,RepF!$6:$6,BD$6)</f>
        <v>0</v>
      </c>
      <c r="BE233" s="60">
        <f t="shared" ca="1" si="276"/>
        <v>0</v>
      </c>
      <c r="BF233" s="1">
        <f ca="1">SUMIFS(RepP!233:233,RepP!$6:$6,BF$6)</f>
        <v>0</v>
      </c>
      <c r="BG233" s="1">
        <f ca="1">SUMIFS(RepF!233:233,RepF!$6:$6,BG$6)</f>
        <v>0</v>
      </c>
      <c r="BH233" s="60">
        <f t="shared" ca="1" si="277"/>
        <v>0</v>
      </c>
      <c r="BI233" s="1">
        <f ca="1">SUMIFS(RepP!233:233,RepP!$6:$6,BI$6)</f>
        <v>0</v>
      </c>
      <c r="BJ233" s="1">
        <f ca="1">SUMIFS(RepF!233:233,RepF!$6:$6,BJ$6)</f>
        <v>0</v>
      </c>
      <c r="BK233" s="60">
        <f t="shared" ca="1" si="278"/>
        <v>0</v>
      </c>
      <c r="BL233" s="1">
        <f ca="1">SUMIFS(RepP!233:233,RepP!$6:$6,BL$6)</f>
        <v>0</v>
      </c>
      <c r="BM233" s="1">
        <f ca="1">SUMIFS(RepF!233:233,RepF!$6:$6,BM$6)</f>
        <v>0</v>
      </c>
      <c r="BN233" s="60">
        <f t="shared" ca="1" si="279"/>
        <v>0</v>
      </c>
      <c r="BO233" s="1">
        <f ca="1">SUMIFS(RepP!233:233,RepP!$6:$6,BO$6)</f>
        <v>0</v>
      </c>
      <c r="BP233" s="1">
        <f ca="1">SUMIFS(RepF!233:233,RepF!$6:$6,BP$6)</f>
        <v>0</v>
      </c>
      <c r="BQ233" s="60">
        <f t="shared" ca="1" si="280"/>
        <v>0</v>
      </c>
      <c r="BR233" s="1">
        <f ca="1">SUMIFS(RepP!233:233,RepP!$6:$6,BR$6)</f>
        <v>0</v>
      </c>
      <c r="BS233" s="1">
        <f ca="1">SUMIFS(RepF!233:233,RepF!$6:$6,BS$6)</f>
        <v>0</v>
      </c>
      <c r="BT233" s="60">
        <f t="shared" ca="1" si="281"/>
        <v>0</v>
      </c>
      <c r="BU233" s="1">
        <f ca="1">SUMIFS(RepP!233:233,RepP!$6:$6,BU$6)</f>
        <v>0</v>
      </c>
      <c r="BV233" s="1">
        <f ca="1">SUMIFS(RepF!233:233,RepF!$6:$6,BV$6)</f>
        <v>0</v>
      </c>
      <c r="BW233" s="60">
        <f t="shared" ca="1" si="282"/>
        <v>0</v>
      </c>
      <c r="BX233" s="1">
        <f ca="1">SUMIFS(RepP!233:233,RepP!$6:$6,BX$6)</f>
        <v>0</v>
      </c>
      <c r="BY233" s="1">
        <f ca="1">SUMIFS(RepF!233:233,RepF!$6:$6,BY$6)</f>
        <v>0</v>
      </c>
      <c r="BZ233" s="60">
        <f t="shared" ca="1" si="283"/>
        <v>0</v>
      </c>
    </row>
    <row r="234" spans="2:78" x14ac:dyDescent="0.25">
      <c r="B234" s="1" t="str">
        <f>Items!$Q$8</f>
        <v>PL(-)</v>
      </c>
      <c r="C234" s="1" t="str">
        <f>Items!$R$8</f>
        <v>N</v>
      </c>
      <c r="I234" s="22" t="str">
        <f>Items!$O$8</f>
        <v>Всего себестоимость</v>
      </c>
      <c r="J234" s="1" t="str">
        <f>Items!P8</f>
        <v>Затраты на покупку участка</v>
      </c>
      <c r="Q234" s="1">
        <f ca="1">SUMIFS(RepP!234:234,RepP!$6:$6,Q$6)</f>
        <v>0</v>
      </c>
      <c r="R234" s="1">
        <f ca="1">SUMIFS(RepF!234:234,RepF!$6:$6,R$6)</f>
        <v>2088450</v>
      </c>
      <c r="S234" s="69">
        <f t="shared" ca="1" si="264"/>
        <v>0</v>
      </c>
      <c r="V234" s="1">
        <f ca="1">SUMIFS(RepP!234:234,RepP!$6:$6,V$6)</f>
        <v>0</v>
      </c>
      <c r="W234" s="1">
        <f ca="1">SUMIFS(RepF!234:234,RepF!$6:$6,W$6)</f>
        <v>0</v>
      </c>
      <c r="X234" s="60">
        <f t="shared" ca="1" si="265"/>
        <v>0</v>
      </c>
      <c r="Y234" s="46">
        <f ca="1">SUMIFS(RepP!234:234,RepP!$6:$6,Y$6)</f>
        <v>0</v>
      </c>
      <c r="Z234" s="1">
        <f ca="1">SUMIFS(RepF!234:234,RepF!$6:$6,Z$6)</f>
        <v>0</v>
      </c>
      <c r="AA234" s="60">
        <f t="shared" ca="1" si="266"/>
        <v>0</v>
      </c>
      <c r="AB234" s="1">
        <f ca="1">SUMIFS(RepP!234:234,RepP!$6:$6,AB$6)</f>
        <v>0</v>
      </c>
      <c r="AC234" s="1">
        <f ca="1">SUMIFS(RepF!234:234,RepF!$6:$6,AC$6)</f>
        <v>0</v>
      </c>
      <c r="AD234" s="60">
        <f t="shared" ca="1" si="267"/>
        <v>0</v>
      </c>
      <c r="AE234" s="1">
        <f ca="1">SUMIFS(RepP!234:234,RepP!$6:$6,AE$6)</f>
        <v>0</v>
      </c>
      <c r="AF234" s="1">
        <f ca="1">SUMIFS(RepF!234:234,RepF!$6:$6,AF$6)</f>
        <v>0</v>
      </c>
      <c r="AG234" s="60">
        <f t="shared" ca="1" si="268"/>
        <v>0</v>
      </c>
      <c r="AH234" s="1">
        <f ca="1">SUMIFS(RepP!234:234,RepP!$6:$6,AH$6)</f>
        <v>0</v>
      </c>
      <c r="AI234" s="1">
        <f ca="1">SUMIFS(RepF!234:234,RepF!$6:$6,AI$6)</f>
        <v>0</v>
      </c>
      <c r="AJ234" s="60">
        <f t="shared" ca="1" si="269"/>
        <v>0</v>
      </c>
      <c r="AK234" s="1">
        <f ca="1">SUMIFS(RepP!234:234,RepP!$6:$6,AK$6)</f>
        <v>0</v>
      </c>
      <c r="AL234" s="1">
        <f ca="1">SUMIFS(RepF!234:234,RepF!$6:$6,AL$6)</f>
        <v>2088450</v>
      </c>
      <c r="AM234" s="60">
        <f t="shared" ca="1" si="270"/>
        <v>0</v>
      </c>
      <c r="AN234" s="1">
        <f ca="1">SUMIFS(RepP!234:234,RepP!$6:$6,AN$6)</f>
        <v>0</v>
      </c>
      <c r="AO234" s="1">
        <f ca="1">SUMIFS(RepF!234:234,RepF!$6:$6,AO$6)</f>
        <v>0</v>
      </c>
      <c r="AP234" s="60">
        <f t="shared" ca="1" si="271"/>
        <v>0</v>
      </c>
      <c r="AQ234" s="1">
        <f ca="1">SUMIFS(RepP!234:234,RepP!$6:$6,AQ$6)</f>
        <v>0</v>
      </c>
      <c r="AR234" s="1">
        <f ca="1">SUMIFS(RepF!234:234,RepF!$6:$6,AR$6)</f>
        <v>0</v>
      </c>
      <c r="AS234" s="60">
        <f t="shared" ca="1" si="272"/>
        <v>0</v>
      </c>
      <c r="AT234" s="1">
        <f ca="1">SUMIFS(RepP!234:234,RepP!$6:$6,AT$6)</f>
        <v>0</v>
      </c>
      <c r="AU234" s="1">
        <f ca="1">SUMIFS(RepF!234:234,RepF!$6:$6,AU$6)</f>
        <v>0</v>
      </c>
      <c r="AV234" s="60">
        <f t="shared" ca="1" si="273"/>
        <v>0</v>
      </c>
      <c r="AW234" s="1">
        <f ca="1">SUMIFS(RepP!234:234,RepP!$6:$6,AW$6)</f>
        <v>0</v>
      </c>
      <c r="AX234" s="1">
        <f ca="1">SUMIFS(RepF!234:234,RepF!$6:$6,AX$6)</f>
        <v>0</v>
      </c>
      <c r="AY234" s="60">
        <f t="shared" ca="1" si="274"/>
        <v>0</v>
      </c>
      <c r="AZ234" s="1">
        <f ca="1">SUMIFS(RepP!234:234,RepP!$6:$6,AZ$6)</f>
        <v>0</v>
      </c>
      <c r="BA234" s="1">
        <f ca="1">SUMIFS(RepF!234:234,RepF!$6:$6,BA$6)</f>
        <v>0</v>
      </c>
      <c r="BB234" s="60">
        <f t="shared" ca="1" si="275"/>
        <v>0</v>
      </c>
      <c r="BC234" s="1">
        <f ca="1">SUMIFS(RepP!234:234,RepP!$6:$6,BC$6)</f>
        <v>0</v>
      </c>
      <c r="BD234" s="1">
        <f ca="1">SUMIFS(RepF!234:234,RepF!$6:$6,BD$6)</f>
        <v>0</v>
      </c>
      <c r="BE234" s="60">
        <f t="shared" ca="1" si="276"/>
        <v>0</v>
      </c>
      <c r="BF234" s="1">
        <f ca="1">SUMIFS(RepP!234:234,RepP!$6:$6,BF$6)</f>
        <v>0</v>
      </c>
      <c r="BG234" s="1">
        <f ca="1">SUMIFS(RepF!234:234,RepF!$6:$6,BG$6)</f>
        <v>0</v>
      </c>
      <c r="BH234" s="60">
        <f t="shared" ca="1" si="277"/>
        <v>0</v>
      </c>
      <c r="BI234" s="1">
        <f ca="1">SUMIFS(RepP!234:234,RepP!$6:$6,BI$6)</f>
        <v>0</v>
      </c>
      <c r="BJ234" s="1">
        <f ca="1">SUMIFS(RepF!234:234,RepF!$6:$6,BJ$6)</f>
        <v>0</v>
      </c>
      <c r="BK234" s="60">
        <f t="shared" ca="1" si="278"/>
        <v>0</v>
      </c>
      <c r="BL234" s="1">
        <f ca="1">SUMIFS(RepP!234:234,RepP!$6:$6,BL$6)</f>
        <v>0</v>
      </c>
      <c r="BM234" s="1">
        <f ca="1">SUMIFS(RepF!234:234,RepF!$6:$6,BM$6)</f>
        <v>0</v>
      </c>
      <c r="BN234" s="60">
        <f t="shared" ca="1" si="279"/>
        <v>0</v>
      </c>
      <c r="BO234" s="1">
        <f ca="1">SUMIFS(RepP!234:234,RepP!$6:$6,BO$6)</f>
        <v>0</v>
      </c>
      <c r="BP234" s="1">
        <f ca="1">SUMIFS(RepF!234:234,RepF!$6:$6,BP$6)</f>
        <v>0</v>
      </c>
      <c r="BQ234" s="60">
        <f t="shared" ca="1" si="280"/>
        <v>0</v>
      </c>
      <c r="BR234" s="1">
        <f ca="1">SUMIFS(RepP!234:234,RepP!$6:$6,BR$6)</f>
        <v>0</v>
      </c>
      <c r="BS234" s="1">
        <f ca="1">SUMIFS(RepF!234:234,RepF!$6:$6,BS$6)</f>
        <v>0</v>
      </c>
      <c r="BT234" s="60">
        <f t="shared" ca="1" si="281"/>
        <v>0</v>
      </c>
      <c r="BU234" s="1">
        <f ca="1">SUMIFS(RepP!234:234,RepP!$6:$6,BU$6)</f>
        <v>0</v>
      </c>
      <c r="BV234" s="1">
        <f ca="1">SUMIFS(RepF!234:234,RepF!$6:$6,BV$6)</f>
        <v>0</v>
      </c>
      <c r="BW234" s="60">
        <f t="shared" ca="1" si="282"/>
        <v>0</v>
      </c>
      <c r="BX234" s="1">
        <f ca="1">SUMIFS(RepP!234:234,RepP!$6:$6,BX$6)</f>
        <v>0</v>
      </c>
      <c r="BY234" s="1">
        <f ca="1">SUMIFS(RepF!234:234,RepF!$6:$6,BY$6)</f>
        <v>0</v>
      </c>
      <c r="BZ234" s="60">
        <f t="shared" ca="1" si="283"/>
        <v>0</v>
      </c>
    </row>
    <row r="235" spans="2:78" x14ac:dyDescent="0.25">
      <c r="B235" s="1" t="str">
        <f>Items!$Q$9</f>
        <v>PL(-)</v>
      </c>
      <c r="C235" s="1" t="str">
        <f>Items!$R$9</f>
        <v>N</v>
      </c>
      <c r="I235" s="22" t="str">
        <f>Items!$O$9</f>
        <v>Всего себестоимость</v>
      </c>
      <c r="J235" s="1" t="str">
        <f>Items!P9</f>
        <v>Прочее</v>
      </c>
      <c r="Q235" s="1">
        <f ca="1">SUMIFS(RepP!235:235,RepP!$6:$6,Q$6)</f>
        <v>0</v>
      </c>
      <c r="R235" s="1">
        <f ca="1">SUMIFS(RepF!235:235,RepF!$6:$6,R$6)</f>
        <v>0</v>
      </c>
      <c r="S235" s="69">
        <f t="shared" ca="1" si="264"/>
        <v>0</v>
      </c>
      <c r="V235" s="1">
        <f ca="1">SUMIFS(RepP!235:235,RepP!$6:$6,V$6)</f>
        <v>0</v>
      </c>
      <c r="W235" s="1">
        <f ca="1">SUMIFS(RepF!235:235,RepF!$6:$6,W$6)</f>
        <v>0</v>
      </c>
      <c r="X235" s="60">
        <f t="shared" ca="1" si="265"/>
        <v>0</v>
      </c>
      <c r="Y235" s="46">
        <f ca="1">SUMIFS(RepP!235:235,RepP!$6:$6,Y$6)</f>
        <v>0</v>
      </c>
      <c r="Z235" s="1">
        <f ca="1">SUMIFS(RepF!235:235,RepF!$6:$6,Z$6)</f>
        <v>0</v>
      </c>
      <c r="AA235" s="60">
        <f t="shared" ca="1" si="266"/>
        <v>0</v>
      </c>
      <c r="AB235" s="1">
        <f ca="1">SUMIFS(RepP!235:235,RepP!$6:$6,AB$6)</f>
        <v>0</v>
      </c>
      <c r="AC235" s="1">
        <f ca="1">SUMIFS(RepF!235:235,RepF!$6:$6,AC$6)</f>
        <v>0</v>
      </c>
      <c r="AD235" s="60">
        <f t="shared" ca="1" si="267"/>
        <v>0</v>
      </c>
      <c r="AE235" s="1">
        <f ca="1">SUMIFS(RepP!235:235,RepP!$6:$6,AE$6)</f>
        <v>0</v>
      </c>
      <c r="AF235" s="1">
        <f ca="1">SUMIFS(RepF!235:235,RepF!$6:$6,AF$6)</f>
        <v>0</v>
      </c>
      <c r="AG235" s="60">
        <f t="shared" ca="1" si="268"/>
        <v>0</v>
      </c>
      <c r="AH235" s="1">
        <f ca="1">SUMIFS(RepP!235:235,RepP!$6:$6,AH$6)</f>
        <v>0</v>
      </c>
      <c r="AI235" s="1">
        <f ca="1">SUMIFS(RepF!235:235,RepF!$6:$6,AI$6)</f>
        <v>0</v>
      </c>
      <c r="AJ235" s="60">
        <f t="shared" ca="1" si="269"/>
        <v>0</v>
      </c>
      <c r="AK235" s="1">
        <f ca="1">SUMIFS(RepP!235:235,RepP!$6:$6,AK$6)</f>
        <v>0</v>
      </c>
      <c r="AL235" s="1">
        <f ca="1">SUMIFS(RepF!235:235,RepF!$6:$6,AL$6)</f>
        <v>0</v>
      </c>
      <c r="AM235" s="60">
        <f t="shared" ca="1" si="270"/>
        <v>0</v>
      </c>
      <c r="AN235" s="1">
        <f ca="1">SUMIFS(RepP!235:235,RepP!$6:$6,AN$6)</f>
        <v>0</v>
      </c>
      <c r="AO235" s="1">
        <f ca="1">SUMIFS(RepF!235:235,RepF!$6:$6,AO$6)</f>
        <v>0</v>
      </c>
      <c r="AP235" s="60">
        <f t="shared" ca="1" si="271"/>
        <v>0</v>
      </c>
      <c r="AQ235" s="1">
        <f ca="1">SUMIFS(RepP!235:235,RepP!$6:$6,AQ$6)</f>
        <v>0</v>
      </c>
      <c r="AR235" s="1">
        <f ca="1">SUMIFS(RepF!235:235,RepF!$6:$6,AR$6)</f>
        <v>0</v>
      </c>
      <c r="AS235" s="60">
        <f t="shared" ca="1" si="272"/>
        <v>0</v>
      </c>
      <c r="AT235" s="1">
        <f ca="1">SUMIFS(RepP!235:235,RepP!$6:$6,AT$6)</f>
        <v>0</v>
      </c>
      <c r="AU235" s="1">
        <f ca="1">SUMIFS(RepF!235:235,RepF!$6:$6,AU$6)</f>
        <v>0</v>
      </c>
      <c r="AV235" s="60">
        <f t="shared" ca="1" si="273"/>
        <v>0</v>
      </c>
      <c r="AW235" s="1">
        <f ca="1">SUMIFS(RepP!235:235,RepP!$6:$6,AW$6)</f>
        <v>0</v>
      </c>
      <c r="AX235" s="1">
        <f ca="1">SUMIFS(RepF!235:235,RepF!$6:$6,AX$6)</f>
        <v>0</v>
      </c>
      <c r="AY235" s="60">
        <f t="shared" ca="1" si="274"/>
        <v>0</v>
      </c>
      <c r="AZ235" s="1">
        <f ca="1">SUMIFS(RepP!235:235,RepP!$6:$6,AZ$6)</f>
        <v>0</v>
      </c>
      <c r="BA235" s="1">
        <f ca="1">SUMIFS(RepF!235:235,RepF!$6:$6,BA$6)</f>
        <v>0</v>
      </c>
      <c r="BB235" s="60">
        <f t="shared" ca="1" si="275"/>
        <v>0</v>
      </c>
      <c r="BC235" s="1">
        <f ca="1">SUMIFS(RepP!235:235,RepP!$6:$6,BC$6)</f>
        <v>0</v>
      </c>
      <c r="BD235" s="1">
        <f ca="1">SUMIFS(RepF!235:235,RepF!$6:$6,BD$6)</f>
        <v>0</v>
      </c>
      <c r="BE235" s="60">
        <f t="shared" ca="1" si="276"/>
        <v>0</v>
      </c>
      <c r="BF235" s="1">
        <f ca="1">SUMIFS(RepP!235:235,RepP!$6:$6,BF$6)</f>
        <v>0</v>
      </c>
      <c r="BG235" s="1">
        <f ca="1">SUMIFS(RepF!235:235,RepF!$6:$6,BG$6)</f>
        <v>0</v>
      </c>
      <c r="BH235" s="60">
        <f t="shared" ca="1" si="277"/>
        <v>0</v>
      </c>
      <c r="BI235" s="1">
        <f ca="1">SUMIFS(RepP!235:235,RepP!$6:$6,BI$6)</f>
        <v>0</v>
      </c>
      <c r="BJ235" s="1">
        <f ca="1">SUMIFS(RepF!235:235,RepF!$6:$6,BJ$6)</f>
        <v>0</v>
      </c>
      <c r="BK235" s="60">
        <f t="shared" ca="1" si="278"/>
        <v>0</v>
      </c>
      <c r="BL235" s="1">
        <f ca="1">SUMIFS(RepP!235:235,RepP!$6:$6,BL$6)</f>
        <v>0</v>
      </c>
      <c r="BM235" s="1">
        <f ca="1">SUMIFS(RepF!235:235,RepF!$6:$6,BM$6)</f>
        <v>0</v>
      </c>
      <c r="BN235" s="60">
        <f t="shared" ca="1" si="279"/>
        <v>0</v>
      </c>
      <c r="BO235" s="1">
        <f ca="1">SUMIFS(RepP!235:235,RepP!$6:$6,BO$6)</f>
        <v>0</v>
      </c>
      <c r="BP235" s="1">
        <f ca="1">SUMIFS(RepF!235:235,RepF!$6:$6,BP$6)</f>
        <v>0</v>
      </c>
      <c r="BQ235" s="60">
        <f t="shared" ca="1" si="280"/>
        <v>0</v>
      </c>
      <c r="BR235" s="1">
        <f ca="1">SUMIFS(RepP!235:235,RepP!$6:$6,BR$6)</f>
        <v>0</v>
      </c>
      <c r="BS235" s="1">
        <f ca="1">SUMIFS(RepF!235:235,RepF!$6:$6,BS$6)</f>
        <v>0</v>
      </c>
      <c r="BT235" s="60">
        <f t="shared" ca="1" si="281"/>
        <v>0</v>
      </c>
      <c r="BU235" s="1">
        <f ca="1">SUMIFS(RepP!235:235,RepP!$6:$6,BU$6)</f>
        <v>0</v>
      </c>
      <c r="BV235" s="1">
        <f ca="1">SUMIFS(RepF!235:235,RepF!$6:$6,BV$6)</f>
        <v>0</v>
      </c>
      <c r="BW235" s="60">
        <f t="shared" ca="1" si="282"/>
        <v>0</v>
      </c>
      <c r="BX235" s="1">
        <f ca="1">SUMIFS(RepP!235:235,RepP!$6:$6,BX$6)</f>
        <v>0</v>
      </c>
      <c r="BY235" s="1">
        <f ca="1">SUMIFS(RepF!235:235,RepF!$6:$6,BY$6)</f>
        <v>0</v>
      </c>
      <c r="BZ235" s="60">
        <f t="shared" ca="1" si="283"/>
        <v>0</v>
      </c>
    </row>
    <row r="236" spans="2:78" x14ac:dyDescent="0.25">
      <c r="B236" s="1" t="str">
        <f>Items!$Q$10</f>
        <v>PL(-)</v>
      </c>
      <c r="C236" s="1" t="str">
        <f>Items!$R$10</f>
        <v>N</v>
      </c>
      <c r="I236" s="22" t="str">
        <f>Items!$O$10</f>
        <v>Всего себестоимость</v>
      </c>
      <c r="J236" s="1" t="str">
        <f>Items!P10</f>
        <v>ГСМ</v>
      </c>
      <c r="Q236" s="1">
        <f ca="1">SUMIFS(RepP!236:236,RepP!$6:$6,Q$6)</f>
        <v>0</v>
      </c>
      <c r="R236" s="1">
        <f ca="1">SUMIFS(RepF!236:236,RepF!$6:$6,R$6)</f>
        <v>0</v>
      </c>
      <c r="S236" s="69">
        <f t="shared" ca="1" si="264"/>
        <v>0</v>
      </c>
      <c r="V236" s="1">
        <f ca="1">SUMIFS(RepP!236:236,RepP!$6:$6,V$6)</f>
        <v>0</v>
      </c>
      <c r="W236" s="1">
        <f ca="1">SUMIFS(RepF!236:236,RepF!$6:$6,W$6)</f>
        <v>0</v>
      </c>
      <c r="X236" s="60">
        <f t="shared" ca="1" si="265"/>
        <v>0</v>
      </c>
      <c r="Y236" s="46">
        <f ca="1">SUMIFS(RepP!236:236,RepP!$6:$6,Y$6)</f>
        <v>0</v>
      </c>
      <c r="Z236" s="1">
        <f ca="1">SUMIFS(RepF!236:236,RepF!$6:$6,Z$6)</f>
        <v>0</v>
      </c>
      <c r="AA236" s="60">
        <f t="shared" ca="1" si="266"/>
        <v>0</v>
      </c>
      <c r="AB236" s="1">
        <f ca="1">SUMIFS(RepP!236:236,RepP!$6:$6,AB$6)</f>
        <v>0</v>
      </c>
      <c r="AC236" s="1">
        <f ca="1">SUMIFS(RepF!236:236,RepF!$6:$6,AC$6)</f>
        <v>0</v>
      </c>
      <c r="AD236" s="60">
        <f t="shared" ca="1" si="267"/>
        <v>0</v>
      </c>
      <c r="AE236" s="1">
        <f ca="1">SUMIFS(RepP!236:236,RepP!$6:$6,AE$6)</f>
        <v>0</v>
      </c>
      <c r="AF236" s="1">
        <f ca="1">SUMIFS(RepF!236:236,RepF!$6:$6,AF$6)</f>
        <v>0</v>
      </c>
      <c r="AG236" s="60">
        <f t="shared" ca="1" si="268"/>
        <v>0</v>
      </c>
      <c r="AH236" s="1">
        <f ca="1">SUMIFS(RepP!236:236,RepP!$6:$6,AH$6)</f>
        <v>0</v>
      </c>
      <c r="AI236" s="1">
        <f ca="1">SUMIFS(RepF!236:236,RepF!$6:$6,AI$6)</f>
        <v>0</v>
      </c>
      <c r="AJ236" s="60">
        <f t="shared" ca="1" si="269"/>
        <v>0</v>
      </c>
      <c r="AK236" s="1">
        <f ca="1">SUMIFS(RepP!236:236,RepP!$6:$6,AK$6)</f>
        <v>0</v>
      </c>
      <c r="AL236" s="1">
        <f ca="1">SUMIFS(RepF!236:236,RepF!$6:$6,AL$6)</f>
        <v>0</v>
      </c>
      <c r="AM236" s="60">
        <f t="shared" ca="1" si="270"/>
        <v>0</v>
      </c>
      <c r="AN236" s="1">
        <f ca="1">SUMIFS(RepP!236:236,RepP!$6:$6,AN$6)</f>
        <v>0</v>
      </c>
      <c r="AO236" s="1">
        <f ca="1">SUMIFS(RepF!236:236,RepF!$6:$6,AO$6)</f>
        <v>0</v>
      </c>
      <c r="AP236" s="60">
        <f t="shared" ca="1" si="271"/>
        <v>0</v>
      </c>
      <c r="AQ236" s="1">
        <f ca="1">SUMIFS(RepP!236:236,RepP!$6:$6,AQ$6)</f>
        <v>0</v>
      </c>
      <c r="AR236" s="1">
        <f ca="1">SUMIFS(RepF!236:236,RepF!$6:$6,AR$6)</f>
        <v>0</v>
      </c>
      <c r="AS236" s="60">
        <f t="shared" ca="1" si="272"/>
        <v>0</v>
      </c>
      <c r="AT236" s="1">
        <f ca="1">SUMIFS(RepP!236:236,RepP!$6:$6,AT$6)</f>
        <v>0</v>
      </c>
      <c r="AU236" s="1">
        <f ca="1">SUMIFS(RepF!236:236,RepF!$6:$6,AU$6)</f>
        <v>0</v>
      </c>
      <c r="AV236" s="60">
        <f t="shared" ca="1" si="273"/>
        <v>0</v>
      </c>
      <c r="AW236" s="1">
        <f ca="1">SUMIFS(RepP!236:236,RepP!$6:$6,AW$6)</f>
        <v>0</v>
      </c>
      <c r="AX236" s="1">
        <f ca="1">SUMIFS(RepF!236:236,RepF!$6:$6,AX$6)</f>
        <v>0</v>
      </c>
      <c r="AY236" s="60">
        <f t="shared" ca="1" si="274"/>
        <v>0</v>
      </c>
      <c r="AZ236" s="1">
        <f ca="1">SUMIFS(RepP!236:236,RepP!$6:$6,AZ$6)</f>
        <v>0</v>
      </c>
      <c r="BA236" s="1">
        <f ca="1">SUMIFS(RepF!236:236,RepF!$6:$6,BA$6)</f>
        <v>0</v>
      </c>
      <c r="BB236" s="60">
        <f t="shared" ca="1" si="275"/>
        <v>0</v>
      </c>
      <c r="BC236" s="1">
        <f ca="1">SUMIFS(RepP!236:236,RepP!$6:$6,BC$6)</f>
        <v>0</v>
      </c>
      <c r="BD236" s="1">
        <f ca="1">SUMIFS(RepF!236:236,RepF!$6:$6,BD$6)</f>
        <v>0</v>
      </c>
      <c r="BE236" s="60">
        <f t="shared" ca="1" si="276"/>
        <v>0</v>
      </c>
      <c r="BF236" s="1">
        <f ca="1">SUMIFS(RepP!236:236,RepP!$6:$6,BF$6)</f>
        <v>0</v>
      </c>
      <c r="BG236" s="1">
        <f ca="1">SUMIFS(RepF!236:236,RepF!$6:$6,BG$6)</f>
        <v>0</v>
      </c>
      <c r="BH236" s="60">
        <f t="shared" ca="1" si="277"/>
        <v>0</v>
      </c>
      <c r="BI236" s="1">
        <f ca="1">SUMIFS(RepP!236:236,RepP!$6:$6,BI$6)</f>
        <v>0</v>
      </c>
      <c r="BJ236" s="1">
        <f ca="1">SUMIFS(RepF!236:236,RepF!$6:$6,BJ$6)</f>
        <v>0</v>
      </c>
      <c r="BK236" s="60">
        <f t="shared" ca="1" si="278"/>
        <v>0</v>
      </c>
      <c r="BL236" s="1">
        <f ca="1">SUMIFS(RepP!236:236,RepP!$6:$6,BL$6)</f>
        <v>0</v>
      </c>
      <c r="BM236" s="1">
        <f ca="1">SUMIFS(RepF!236:236,RepF!$6:$6,BM$6)</f>
        <v>0</v>
      </c>
      <c r="BN236" s="60">
        <f t="shared" ca="1" si="279"/>
        <v>0</v>
      </c>
      <c r="BO236" s="1">
        <f ca="1">SUMIFS(RepP!236:236,RepP!$6:$6,BO$6)</f>
        <v>0</v>
      </c>
      <c r="BP236" s="1">
        <f ca="1">SUMIFS(RepF!236:236,RepF!$6:$6,BP$6)</f>
        <v>0</v>
      </c>
      <c r="BQ236" s="60">
        <f t="shared" ca="1" si="280"/>
        <v>0</v>
      </c>
      <c r="BR236" s="1">
        <f ca="1">SUMIFS(RepP!236:236,RepP!$6:$6,BR$6)</f>
        <v>0</v>
      </c>
      <c r="BS236" s="1">
        <f ca="1">SUMIFS(RepF!236:236,RepF!$6:$6,BS$6)</f>
        <v>0</v>
      </c>
      <c r="BT236" s="60">
        <f t="shared" ca="1" si="281"/>
        <v>0</v>
      </c>
      <c r="BU236" s="1">
        <f ca="1">SUMIFS(RepP!236:236,RepP!$6:$6,BU$6)</f>
        <v>0</v>
      </c>
      <c r="BV236" s="1">
        <f ca="1">SUMIFS(RepF!236:236,RepF!$6:$6,BV$6)</f>
        <v>0</v>
      </c>
      <c r="BW236" s="60">
        <f t="shared" ca="1" si="282"/>
        <v>0</v>
      </c>
      <c r="BX236" s="1">
        <f ca="1">SUMIFS(RepP!236:236,RepP!$6:$6,BX$6)</f>
        <v>0</v>
      </c>
      <c r="BY236" s="1">
        <f ca="1">SUMIFS(RepF!236:236,RepF!$6:$6,BY$6)</f>
        <v>0</v>
      </c>
      <c r="BZ236" s="60">
        <f t="shared" ca="1" si="283"/>
        <v>0</v>
      </c>
    </row>
    <row r="237" spans="2:78" x14ac:dyDescent="0.25">
      <c r="B237" s="1" t="str">
        <f>Items!$Q$11</f>
        <v>PL(-)</v>
      </c>
      <c r="C237" s="1" t="str">
        <f>Items!$R$11</f>
        <v>N</v>
      </c>
      <c r="I237" s="22" t="str">
        <f>Items!$O$11</f>
        <v>Всего себестоимость</v>
      </c>
      <c r="J237" s="1" t="str">
        <f>Items!P11</f>
        <v>Электрика</v>
      </c>
      <c r="Q237" s="1">
        <f ca="1">SUMIFS(RepP!237:237,RepP!$6:$6,Q$6)</f>
        <v>0</v>
      </c>
      <c r="R237" s="1">
        <f ca="1">SUMIFS(RepF!237:237,RepF!$6:$6,R$6)</f>
        <v>0</v>
      </c>
      <c r="S237" s="69">
        <f t="shared" ca="1" si="264"/>
        <v>0</v>
      </c>
      <c r="V237" s="1">
        <f ca="1">SUMIFS(RepP!237:237,RepP!$6:$6,V$6)</f>
        <v>0</v>
      </c>
      <c r="W237" s="1">
        <f ca="1">SUMIFS(RepF!237:237,RepF!$6:$6,W$6)</f>
        <v>0</v>
      </c>
      <c r="X237" s="60">
        <f t="shared" ca="1" si="265"/>
        <v>0</v>
      </c>
      <c r="Y237" s="46">
        <f ca="1">SUMIFS(RepP!237:237,RepP!$6:$6,Y$6)</f>
        <v>0</v>
      </c>
      <c r="Z237" s="1">
        <f ca="1">SUMIFS(RepF!237:237,RepF!$6:$6,Z$6)</f>
        <v>0</v>
      </c>
      <c r="AA237" s="60">
        <f t="shared" ca="1" si="266"/>
        <v>0</v>
      </c>
      <c r="AB237" s="1">
        <f ca="1">SUMIFS(RepP!237:237,RepP!$6:$6,AB$6)</f>
        <v>0</v>
      </c>
      <c r="AC237" s="1">
        <f ca="1">SUMIFS(RepF!237:237,RepF!$6:$6,AC$6)</f>
        <v>0</v>
      </c>
      <c r="AD237" s="60">
        <f t="shared" ca="1" si="267"/>
        <v>0</v>
      </c>
      <c r="AE237" s="1">
        <f ca="1">SUMIFS(RepP!237:237,RepP!$6:$6,AE$6)</f>
        <v>0</v>
      </c>
      <c r="AF237" s="1">
        <f ca="1">SUMIFS(RepF!237:237,RepF!$6:$6,AF$6)</f>
        <v>0</v>
      </c>
      <c r="AG237" s="60">
        <f t="shared" ca="1" si="268"/>
        <v>0</v>
      </c>
      <c r="AH237" s="1">
        <f ca="1">SUMIFS(RepP!237:237,RepP!$6:$6,AH$6)</f>
        <v>0</v>
      </c>
      <c r="AI237" s="1">
        <f ca="1">SUMIFS(RepF!237:237,RepF!$6:$6,AI$6)</f>
        <v>0</v>
      </c>
      <c r="AJ237" s="60">
        <f t="shared" ca="1" si="269"/>
        <v>0</v>
      </c>
      <c r="AK237" s="1">
        <f ca="1">SUMIFS(RepP!237:237,RepP!$6:$6,AK$6)</f>
        <v>0</v>
      </c>
      <c r="AL237" s="1">
        <f ca="1">SUMIFS(RepF!237:237,RepF!$6:$6,AL$6)</f>
        <v>0</v>
      </c>
      <c r="AM237" s="60">
        <f t="shared" ca="1" si="270"/>
        <v>0</v>
      </c>
      <c r="AN237" s="1">
        <f ca="1">SUMIFS(RepP!237:237,RepP!$6:$6,AN$6)</f>
        <v>0</v>
      </c>
      <c r="AO237" s="1">
        <f ca="1">SUMIFS(RepF!237:237,RepF!$6:$6,AO$6)</f>
        <v>0</v>
      </c>
      <c r="AP237" s="60">
        <f t="shared" ca="1" si="271"/>
        <v>0</v>
      </c>
      <c r="AQ237" s="1">
        <f ca="1">SUMIFS(RepP!237:237,RepP!$6:$6,AQ$6)</f>
        <v>0</v>
      </c>
      <c r="AR237" s="1">
        <f ca="1">SUMIFS(RepF!237:237,RepF!$6:$6,AR$6)</f>
        <v>0</v>
      </c>
      <c r="AS237" s="60">
        <f t="shared" ca="1" si="272"/>
        <v>0</v>
      </c>
      <c r="AT237" s="1">
        <f ca="1">SUMIFS(RepP!237:237,RepP!$6:$6,AT$6)</f>
        <v>0</v>
      </c>
      <c r="AU237" s="1">
        <f ca="1">SUMIFS(RepF!237:237,RepF!$6:$6,AU$6)</f>
        <v>0</v>
      </c>
      <c r="AV237" s="60">
        <f t="shared" ca="1" si="273"/>
        <v>0</v>
      </c>
      <c r="AW237" s="1">
        <f ca="1">SUMIFS(RepP!237:237,RepP!$6:$6,AW$6)</f>
        <v>0</v>
      </c>
      <c r="AX237" s="1">
        <f ca="1">SUMIFS(RepF!237:237,RepF!$6:$6,AX$6)</f>
        <v>0</v>
      </c>
      <c r="AY237" s="60">
        <f t="shared" ca="1" si="274"/>
        <v>0</v>
      </c>
      <c r="AZ237" s="1">
        <f ca="1">SUMIFS(RepP!237:237,RepP!$6:$6,AZ$6)</f>
        <v>0</v>
      </c>
      <c r="BA237" s="1">
        <f ca="1">SUMIFS(RepF!237:237,RepF!$6:$6,BA$6)</f>
        <v>0</v>
      </c>
      <c r="BB237" s="60">
        <f t="shared" ca="1" si="275"/>
        <v>0</v>
      </c>
      <c r="BC237" s="1">
        <f ca="1">SUMIFS(RepP!237:237,RepP!$6:$6,BC$6)</f>
        <v>0</v>
      </c>
      <c r="BD237" s="1">
        <f ca="1">SUMIFS(RepF!237:237,RepF!$6:$6,BD$6)</f>
        <v>0</v>
      </c>
      <c r="BE237" s="60">
        <f t="shared" ca="1" si="276"/>
        <v>0</v>
      </c>
      <c r="BF237" s="1">
        <f ca="1">SUMIFS(RepP!237:237,RepP!$6:$6,BF$6)</f>
        <v>0</v>
      </c>
      <c r="BG237" s="1">
        <f ca="1">SUMIFS(RepF!237:237,RepF!$6:$6,BG$6)</f>
        <v>0</v>
      </c>
      <c r="BH237" s="60">
        <f t="shared" ca="1" si="277"/>
        <v>0</v>
      </c>
      <c r="BI237" s="1">
        <f ca="1">SUMIFS(RepP!237:237,RepP!$6:$6,BI$6)</f>
        <v>0</v>
      </c>
      <c r="BJ237" s="1">
        <f ca="1">SUMIFS(RepF!237:237,RepF!$6:$6,BJ$6)</f>
        <v>0</v>
      </c>
      <c r="BK237" s="60">
        <f t="shared" ca="1" si="278"/>
        <v>0</v>
      </c>
      <c r="BL237" s="1">
        <f ca="1">SUMIFS(RepP!237:237,RepP!$6:$6,BL$6)</f>
        <v>0</v>
      </c>
      <c r="BM237" s="1">
        <f ca="1">SUMIFS(RepF!237:237,RepF!$6:$6,BM$6)</f>
        <v>0</v>
      </c>
      <c r="BN237" s="60">
        <f t="shared" ca="1" si="279"/>
        <v>0</v>
      </c>
      <c r="BO237" s="1">
        <f ca="1">SUMIFS(RepP!237:237,RepP!$6:$6,BO$6)</f>
        <v>0</v>
      </c>
      <c r="BP237" s="1">
        <f ca="1">SUMIFS(RepF!237:237,RepF!$6:$6,BP$6)</f>
        <v>0</v>
      </c>
      <c r="BQ237" s="60">
        <f t="shared" ca="1" si="280"/>
        <v>0</v>
      </c>
      <c r="BR237" s="1">
        <f ca="1">SUMIFS(RepP!237:237,RepP!$6:$6,BR$6)</f>
        <v>0</v>
      </c>
      <c r="BS237" s="1">
        <f ca="1">SUMIFS(RepF!237:237,RepF!$6:$6,BS$6)</f>
        <v>0</v>
      </c>
      <c r="BT237" s="60">
        <f t="shared" ca="1" si="281"/>
        <v>0</v>
      </c>
      <c r="BU237" s="1">
        <f ca="1">SUMIFS(RepP!237:237,RepP!$6:$6,BU$6)</f>
        <v>0</v>
      </c>
      <c r="BV237" s="1">
        <f ca="1">SUMIFS(RepF!237:237,RepF!$6:$6,BV$6)</f>
        <v>0</v>
      </c>
      <c r="BW237" s="60">
        <f t="shared" ca="1" si="282"/>
        <v>0</v>
      </c>
      <c r="BX237" s="1">
        <f ca="1">SUMIFS(RepP!237:237,RepP!$6:$6,BX$6)</f>
        <v>0</v>
      </c>
      <c r="BY237" s="1">
        <f ca="1">SUMIFS(RepF!237:237,RepF!$6:$6,BY$6)</f>
        <v>0</v>
      </c>
      <c r="BZ237" s="60">
        <f t="shared" ca="1" si="283"/>
        <v>0</v>
      </c>
    </row>
    <row r="238" spans="2:78" x14ac:dyDescent="0.25">
      <c r="B238" s="1" t="str">
        <f>Items!$Q$12</f>
        <v>PL(-)</v>
      </c>
      <c r="C238" s="1" t="str">
        <f>Items!$R$12</f>
        <v>N</v>
      </c>
      <c r="I238" s="22" t="str">
        <f>Items!$O$12</f>
        <v>Всего себестоимость</v>
      </c>
      <c r="J238" s="1" t="str">
        <f>Items!P12</f>
        <v>Доставка</v>
      </c>
      <c r="Q238" s="1">
        <f ca="1">SUMIFS(RepP!238:238,RepP!$6:$6,Q$6)</f>
        <v>0</v>
      </c>
      <c r="R238" s="1">
        <f ca="1">SUMIFS(RepF!238:238,RepF!$6:$6,R$6)</f>
        <v>75660</v>
      </c>
      <c r="S238" s="69">
        <f t="shared" ca="1" si="264"/>
        <v>0</v>
      </c>
      <c r="V238" s="1">
        <f ca="1">SUMIFS(RepP!238:238,RepP!$6:$6,V$6)</f>
        <v>0</v>
      </c>
      <c r="W238" s="1">
        <f ca="1">SUMIFS(RepF!238:238,RepF!$6:$6,W$6)</f>
        <v>0</v>
      </c>
      <c r="X238" s="60">
        <f t="shared" ca="1" si="265"/>
        <v>0</v>
      </c>
      <c r="Y238" s="46">
        <f ca="1">SUMIFS(RepP!238:238,RepP!$6:$6,Y$6)</f>
        <v>0</v>
      </c>
      <c r="Z238" s="1">
        <f ca="1">SUMIFS(RepF!238:238,RepF!$6:$6,Z$6)</f>
        <v>0</v>
      </c>
      <c r="AA238" s="60">
        <f t="shared" ca="1" si="266"/>
        <v>0</v>
      </c>
      <c r="AB238" s="1">
        <f ca="1">SUMIFS(RepP!238:238,RepP!$6:$6,AB$6)</f>
        <v>0</v>
      </c>
      <c r="AC238" s="1">
        <f ca="1">SUMIFS(RepF!238:238,RepF!$6:$6,AC$6)</f>
        <v>0</v>
      </c>
      <c r="AD238" s="60">
        <f t="shared" ca="1" si="267"/>
        <v>0</v>
      </c>
      <c r="AE238" s="1">
        <f ca="1">SUMIFS(RepP!238:238,RepP!$6:$6,AE$6)</f>
        <v>0</v>
      </c>
      <c r="AF238" s="1">
        <f ca="1">SUMIFS(RepF!238:238,RepF!$6:$6,AF$6)</f>
        <v>0</v>
      </c>
      <c r="AG238" s="60">
        <f t="shared" ca="1" si="268"/>
        <v>0</v>
      </c>
      <c r="AH238" s="1">
        <f ca="1">SUMIFS(RepP!238:238,RepP!$6:$6,AH$6)</f>
        <v>0</v>
      </c>
      <c r="AI238" s="1">
        <f ca="1">SUMIFS(RepF!238:238,RepF!$6:$6,AI$6)</f>
        <v>0</v>
      </c>
      <c r="AJ238" s="60">
        <f t="shared" ca="1" si="269"/>
        <v>0</v>
      </c>
      <c r="AK238" s="1">
        <f ca="1">SUMIFS(RepP!238:238,RepP!$6:$6,AK$6)</f>
        <v>0</v>
      </c>
      <c r="AL238" s="1">
        <f ca="1">SUMIFS(RepF!238:238,RepF!$6:$6,AL$6)</f>
        <v>75660</v>
      </c>
      <c r="AM238" s="60">
        <f t="shared" ca="1" si="270"/>
        <v>0</v>
      </c>
      <c r="AN238" s="1">
        <f ca="1">SUMIFS(RepP!238:238,RepP!$6:$6,AN$6)</f>
        <v>0</v>
      </c>
      <c r="AO238" s="1">
        <f ca="1">SUMIFS(RepF!238:238,RepF!$6:$6,AO$6)</f>
        <v>0</v>
      </c>
      <c r="AP238" s="60">
        <f t="shared" ca="1" si="271"/>
        <v>0</v>
      </c>
      <c r="AQ238" s="1">
        <f ca="1">SUMIFS(RepP!238:238,RepP!$6:$6,AQ$6)</f>
        <v>0</v>
      </c>
      <c r="AR238" s="1">
        <f ca="1">SUMIFS(RepF!238:238,RepF!$6:$6,AR$6)</f>
        <v>0</v>
      </c>
      <c r="AS238" s="60">
        <f t="shared" ca="1" si="272"/>
        <v>0</v>
      </c>
      <c r="AT238" s="1">
        <f ca="1">SUMIFS(RepP!238:238,RepP!$6:$6,AT$6)</f>
        <v>0</v>
      </c>
      <c r="AU238" s="1">
        <f ca="1">SUMIFS(RepF!238:238,RepF!$6:$6,AU$6)</f>
        <v>0</v>
      </c>
      <c r="AV238" s="60">
        <f t="shared" ca="1" si="273"/>
        <v>0</v>
      </c>
      <c r="AW238" s="1">
        <f ca="1">SUMIFS(RepP!238:238,RepP!$6:$6,AW$6)</f>
        <v>0</v>
      </c>
      <c r="AX238" s="1">
        <f ca="1">SUMIFS(RepF!238:238,RepF!$6:$6,AX$6)</f>
        <v>0</v>
      </c>
      <c r="AY238" s="60">
        <f t="shared" ca="1" si="274"/>
        <v>0</v>
      </c>
      <c r="AZ238" s="1">
        <f ca="1">SUMIFS(RepP!238:238,RepP!$6:$6,AZ$6)</f>
        <v>0</v>
      </c>
      <c r="BA238" s="1">
        <f ca="1">SUMIFS(RepF!238:238,RepF!$6:$6,BA$6)</f>
        <v>0</v>
      </c>
      <c r="BB238" s="60">
        <f t="shared" ca="1" si="275"/>
        <v>0</v>
      </c>
      <c r="BC238" s="1">
        <f ca="1">SUMIFS(RepP!238:238,RepP!$6:$6,BC$6)</f>
        <v>0</v>
      </c>
      <c r="BD238" s="1">
        <f ca="1">SUMIFS(RepF!238:238,RepF!$6:$6,BD$6)</f>
        <v>0</v>
      </c>
      <c r="BE238" s="60">
        <f t="shared" ca="1" si="276"/>
        <v>0</v>
      </c>
      <c r="BF238" s="1">
        <f ca="1">SUMIFS(RepP!238:238,RepP!$6:$6,BF$6)</f>
        <v>0</v>
      </c>
      <c r="BG238" s="1">
        <f ca="1">SUMIFS(RepF!238:238,RepF!$6:$6,BG$6)</f>
        <v>0</v>
      </c>
      <c r="BH238" s="60">
        <f t="shared" ca="1" si="277"/>
        <v>0</v>
      </c>
      <c r="BI238" s="1">
        <f ca="1">SUMIFS(RepP!238:238,RepP!$6:$6,BI$6)</f>
        <v>0</v>
      </c>
      <c r="BJ238" s="1">
        <f ca="1">SUMIFS(RepF!238:238,RepF!$6:$6,BJ$6)</f>
        <v>0</v>
      </c>
      <c r="BK238" s="60">
        <f t="shared" ca="1" si="278"/>
        <v>0</v>
      </c>
      <c r="BL238" s="1">
        <f ca="1">SUMIFS(RepP!238:238,RepP!$6:$6,BL$6)</f>
        <v>0</v>
      </c>
      <c r="BM238" s="1">
        <f ca="1">SUMIFS(RepF!238:238,RepF!$6:$6,BM$6)</f>
        <v>0</v>
      </c>
      <c r="BN238" s="60">
        <f t="shared" ca="1" si="279"/>
        <v>0</v>
      </c>
      <c r="BO238" s="1">
        <f ca="1">SUMIFS(RepP!238:238,RepP!$6:$6,BO$6)</f>
        <v>0</v>
      </c>
      <c r="BP238" s="1">
        <f ca="1">SUMIFS(RepF!238:238,RepF!$6:$6,BP$6)</f>
        <v>0</v>
      </c>
      <c r="BQ238" s="60">
        <f t="shared" ca="1" si="280"/>
        <v>0</v>
      </c>
      <c r="BR238" s="1">
        <f ca="1">SUMIFS(RepP!238:238,RepP!$6:$6,BR$6)</f>
        <v>0</v>
      </c>
      <c r="BS238" s="1">
        <f ca="1">SUMIFS(RepF!238:238,RepF!$6:$6,BS$6)</f>
        <v>0</v>
      </c>
      <c r="BT238" s="60">
        <f t="shared" ca="1" si="281"/>
        <v>0</v>
      </c>
      <c r="BU238" s="1">
        <f ca="1">SUMIFS(RepP!238:238,RepP!$6:$6,BU$6)</f>
        <v>0</v>
      </c>
      <c r="BV238" s="1">
        <f ca="1">SUMIFS(RepF!238:238,RepF!$6:$6,BV$6)</f>
        <v>0</v>
      </c>
      <c r="BW238" s="60">
        <f t="shared" ca="1" si="282"/>
        <v>0</v>
      </c>
      <c r="BX238" s="1">
        <f ca="1">SUMIFS(RepP!238:238,RepP!$6:$6,BX$6)</f>
        <v>0</v>
      </c>
      <c r="BY238" s="1">
        <f ca="1">SUMIFS(RepF!238:238,RepF!$6:$6,BY$6)</f>
        <v>0</v>
      </c>
      <c r="BZ238" s="60">
        <f t="shared" ca="1" si="283"/>
        <v>0</v>
      </c>
    </row>
    <row r="239" spans="2:78" x14ac:dyDescent="0.25">
      <c r="B239" s="1" t="str">
        <f>Items!$Q$13</f>
        <v>PL(-)</v>
      </c>
      <c r="C239" s="1" t="str">
        <f>Items!$R$13</f>
        <v>N</v>
      </c>
      <c r="I239" s="22" t="str">
        <f>Items!$O$13</f>
        <v>Всего себестоимость</v>
      </c>
      <c r="J239" s="1" t="str">
        <f>Items!P13</f>
        <v>Канализация, Скважина,кессон и септик</v>
      </c>
      <c r="Q239" s="1">
        <f ca="1">SUMIFS(RepP!239:239,RepP!$6:$6,Q$6)</f>
        <v>0</v>
      </c>
      <c r="R239" s="1">
        <f ca="1">SUMIFS(RepF!239:239,RepF!$6:$6,R$6)</f>
        <v>17813.093999999997</v>
      </c>
      <c r="S239" s="69">
        <f t="shared" ca="1" si="264"/>
        <v>0</v>
      </c>
      <c r="V239" s="1">
        <f ca="1">SUMIFS(RepP!239:239,RepP!$6:$6,V$6)</f>
        <v>0</v>
      </c>
      <c r="W239" s="1">
        <f ca="1">SUMIFS(RepF!239:239,RepF!$6:$6,W$6)</f>
        <v>0</v>
      </c>
      <c r="X239" s="60">
        <f t="shared" ca="1" si="265"/>
        <v>0</v>
      </c>
      <c r="Y239" s="46">
        <f ca="1">SUMIFS(RepP!239:239,RepP!$6:$6,Y$6)</f>
        <v>0</v>
      </c>
      <c r="Z239" s="1">
        <f ca="1">SUMIFS(RepF!239:239,RepF!$6:$6,Z$6)</f>
        <v>0</v>
      </c>
      <c r="AA239" s="60">
        <f t="shared" ca="1" si="266"/>
        <v>0</v>
      </c>
      <c r="AB239" s="1">
        <f ca="1">SUMIFS(RepP!239:239,RepP!$6:$6,AB$6)</f>
        <v>0</v>
      </c>
      <c r="AC239" s="1">
        <f ca="1">SUMIFS(RepF!239:239,RepF!$6:$6,AC$6)</f>
        <v>0</v>
      </c>
      <c r="AD239" s="60">
        <f t="shared" ca="1" si="267"/>
        <v>0</v>
      </c>
      <c r="AE239" s="1">
        <f ca="1">SUMIFS(RepP!239:239,RepP!$6:$6,AE$6)</f>
        <v>0</v>
      </c>
      <c r="AF239" s="1">
        <f ca="1">SUMIFS(RepF!239:239,RepF!$6:$6,AF$6)</f>
        <v>0</v>
      </c>
      <c r="AG239" s="60">
        <f t="shared" ca="1" si="268"/>
        <v>0</v>
      </c>
      <c r="AH239" s="1">
        <f ca="1">SUMIFS(RepP!239:239,RepP!$6:$6,AH$6)</f>
        <v>0</v>
      </c>
      <c r="AI239" s="1">
        <f ca="1">SUMIFS(RepF!239:239,RepF!$6:$6,AI$6)</f>
        <v>0</v>
      </c>
      <c r="AJ239" s="60">
        <f t="shared" ca="1" si="269"/>
        <v>0</v>
      </c>
      <c r="AK239" s="1">
        <f ca="1">SUMIFS(RepP!239:239,RepP!$6:$6,AK$6)</f>
        <v>0</v>
      </c>
      <c r="AL239" s="1">
        <f ca="1">SUMIFS(RepF!239:239,RepF!$6:$6,AL$6)</f>
        <v>17813.093999999997</v>
      </c>
      <c r="AM239" s="60">
        <f t="shared" ca="1" si="270"/>
        <v>0</v>
      </c>
      <c r="AN239" s="1">
        <f ca="1">SUMIFS(RepP!239:239,RepP!$6:$6,AN$6)</f>
        <v>0</v>
      </c>
      <c r="AO239" s="1">
        <f ca="1">SUMIFS(RepF!239:239,RepF!$6:$6,AO$6)</f>
        <v>0</v>
      </c>
      <c r="AP239" s="60">
        <f t="shared" ca="1" si="271"/>
        <v>0</v>
      </c>
      <c r="AQ239" s="1">
        <f ca="1">SUMIFS(RepP!239:239,RepP!$6:$6,AQ$6)</f>
        <v>0</v>
      </c>
      <c r="AR239" s="1">
        <f ca="1">SUMIFS(RepF!239:239,RepF!$6:$6,AR$6)</f>
        <v>0</v>
      </c>
      <c r="AS239" s="60">
        <f t="shared" ca="1" si="272"/>
        <v>0</v>
      </c>
      <c r="AT239" s="1">
        <f ca="1">SUMIFS(RepP!239:239,RepP!$6:$6,AT$6)</f>
        <v>0</v>
      </c>
      <c r="AU239" s="1">
        <f ca="1">SUMIFS(RepF!239:239,RepF!$6:$6,AU$6)</f>
        <v>0</v>
      </c>
      <c r="AV239" s="60">
        <f t="shared" ca="1" si="273"/>
        <v>0</v>
      </c>
      <c r="AW239" s="1">
        <f ca="1">SUMIFS(RepP!239:239,RepP!$6:$6,AW$6)</f>
        <v>0</v>
      </c>
      <c r="AX239" s="1">
        <f ca="1">SUMIFS(RepF!239:239,RepF!$6:$6,AX$6)</f>
        <v>0</v>
      </c>
      <c r="AY239" s="60">
        <f t="shared" ca="1" si="274"/>
        <v>0</v>
      </c>
      <c r="AZ239" s="1">
        <f ca="1">SUMIFS(RepP!239:239,RepP!$6:$6,AZ$6)</f>
        <v>0</v>
      </c>
      <c r="BA239" s="1">
        <f ca="1">SUMIFS(RepF!239:239,RepF!$6:$6,BA$6)</f>
        <v>0</v>
      </c>
      <c r="BB239" s="60">
        <f t="shared" ca="1" si="275"/>
        <v>0</v>
      </c>
      <c r="BC239" s="1">
        <f ca="1">SUMIFS(RepP!239:239,RepP!$6:$6,BC$6)</f>
        <v>0</v>
      </c>
      <c r="BD239" s="1">
        <f ca="1">SUMIFS(RepF!239:239,RepF!$6:$6,BD$6)</f>
        <v>0</v>
      </c>
      <c r="BE239" s="60">
        <f t="shared" ca="1" si="276"/>
        <v>0</v>
      </c>
      <c r="BF239" s="1">
        <f ca="1">SUMIFS(RepP!239:239,RepP!$6:$6,BF$6)</f>
        <v>0</v>
      </c>
      <c r="BG239" s="1">
        <f ca="1">SUMIFS(RepF!239:239,RepF!$6:$6,BG$6)</f>
        <v>0</v>
      </c>
      <c r="BH239" s="60">
        <f t="shared" ca="1" si="277"/>
        <v>0</v>
      </c>
      <c r="BI239" s="1">
        <f ca="1">SUMIFS(RepP!239:239,RepP!$6:$6,BI$6)</f>
        <v>0</v>
      </c>
      <c r="BJ239" s="1">
        <f ca="1">SUMIFS(RepF!239:239,RepF!$6:$6,BJ$6)</f>
        <v>0</v>
      </c>
      <c r="BK239" s="60">
        <f t="shared" ca="1" si="278"/>
        <v>0</v>
      </c>
      <c r="BL239" s="1">
        <f ca="1">SUMIFS(RepP!239:239,RepP!$6:$6,BL$6)</f>
        <v>0</v>
      </c>
      <c r="BM239" s="1">
        <f ca="1">SUMIFS(RepF!239:239,RepF!$6:$6,BM$6)</f>
        <v>0</v>
      </c>
      <c r="BN239" s="60">
        <f t="shared" ca="1" si="279"/>
        <v>0</v>
      </c>
      <c r="BO239" s="1">
        <f ca="1">SUMIFS(RepP!239:239,RepP!$6:$6,BO$6)</f>
        <v>0</v>
      </c>
      <c r="BP239" s="1">
        <f ca="1">SUMIFS(RepF!239:239,RepF!$6:$6,BP$6)</f>
        <v>0</v>
      </c>
      <c r="BQ239" s="60">
        <f t="shared" ca="1" si="280"/>
        <v>0</v>
      </c>
      <c r="BR239" s="1">
        <f ca="1">SUMIFS(RepP!239:239,RepP!$6:$6,BR$6)</f>
        <v>0</v>
      </c>
      <c r="BS239" s="1">
        <f ca="1">SUMIFS(RepF!239:239,RepF!$6:$6,BS$6)</f>
        <v>0</v>
      </c>
      <c r="BT239" s="60">
        <f t="shared" ca="1" si="281"/>
        <v>0</v>
      </c>
      <c r="BU239" s="1">
        <f ca="1">SUMIFS(RepP!239:239,RepP!$6:$6,BU$6)</f>
        <v>0</v>
      </c>
      <c r="BV239" s="1">
        <f ca="1">SUMIFS(RepF!239:239,RepF!$6:$6,BV$6)</f>
        <v>0</v>
      </c>
      <c r="BW239" s="60">
        <f t="shared" ca="1" si="282"/>
        <v>0</v>
      </c>
      <c r="BX239" s="1">
        <f ca="1">SUMIFS(RepP!239:239,RepP!$6:$6,BX$6)</f>
        <v>0</v>
      </c>
      <c r="BY239" s="1">
        <f ca="1">SUMIFS(RepF!239:239,RepF!$6:$6,BY$6)</f>
        <v>0</v>
      </c>
      <c r="BZ239" s="60">
        <f t="shared" ca="1" si="283"/>
        <v>0</v>
      </c>
    </row>
    <row r="240" spans="2:78" x14ac:dyDescent="0.25">
      <c r="B240" s="1" t="str">
        <f>Items!Q14</f>
        <v>PL(-)</v>
      </c>
      <c r="C240" s="1" t="str">
        <f>Items!R14</f>
        <v>N</v>
      </c>
      <c r="I240" s="22" t="str">
        <f>Items!O14</f>
        <v>Всего себестоимость</v>
      </c>
      <c r="J240" s="1" t="str">
        <f>Items!P14</f>
        <v>Метизы, расходники</v>
      </c>
      <c r="Q240" s="1">
        <f ca="1">SUMIFS(RepP!240:240,RepP!$6:$6,Q$6)</f>
        <v>0</v>
      </c>
      <c r="R240" s="1">
        <f ca="1">SUMIFS(RepF!240:240,RepF!$6:$6,R$6)</f>
        <v>0</v>
      </c>
      <c r="S240" s="69">
        <f t="shared" ca="1" si="264"/>
        <v>0</v>
      </c>
      <c r="V240" s="1">
        <f ca="1">SUMIFS(RepP!240:240,RepP!$6:$6,V$6)</f>
        <v>0</v>
      </c>
      <c r="W240" s="1">
        <f ca="1">SUMIFS(RepF!240:240,RepF!$6:$6,W$6)</f>
        <v>0</v>
      </c>
      <c r="X240" s="60">
        <f t="shared" ca="1" si="265"/>
        <v>0</v>
      </c>
      <c r="Y240" s="46">
        <f ca="1">SUMIFS(RepP!240:240,RepP!$6:$6,Y$6)</f>
        <v>0</v>
      </c>
      <c r="Z240" s="1">
        <f ca="1">SUMIFS(RepF!240:240,RepF!$6:$6,Z$6)</f>
        <v>0</v>
      </c>
      <c r="AA240" s="60">
        <f t="shared" ca="1" si="266"/>
        <v>0</v>
      </c>
      <c r="AB240" s="1">
        <f ca="1">SUMIFS(RepP!240:240,RepP!$6:$6,AB$6)</f>
        <v>0</v>
      </c>
      <c r="AC240" s="1">
        <f ca="1">SUMIFS(RepF!240:240,RepF!$6:$6,AC$6)</f>
        <v>0</v>
      </c>
      <c r="AD240" s="60">
        <f t="shared" ca="1" si="267"/>
        <v>0</v>
      </c>
      <c r="AE240" s="1">
        <f ca="1">SUMIFS(RepP!240:240,RepP!$6:$6,AE$6)</f>
        <v>0</v>
      </c>
      <c r="AF240" s="1">
        <f ca="1">SUMIFS(RepF!240:240,RepF!$6:$6,AF$6)</f>
        <v>0</v>
      </c>
      <c r="AG240" s="60">
        <f t="shared" ca="1" si="268"/>
        <v>0</v>
      </c>
      <c r="AH240" s="1">
        <f ca="1">SUMIFS(RepP!240:240,RepP!$6:$6,AH$6)</f>
        <v>0</v>
      </c>
      <c r="AI240" s="1">
        <f ca="1">SUMIFS(RepF!240:240,RepF!$6:$6,AI$6)</f>
        <v>0</v>
      </c>
      <c r="AJ240" s="60">
        <f t="shared" ca="1" si="269"/>
        <v>0</v>
      </c>
      <c r="AK240" s="1">
        <f ca="1">SUMIFS(RepP!240:240,RepP!$6:$6,AK$6)</f>
        <v>0</v>
      </c>
      <c r="AL240" s="1">
        <f ca="1">SUMIFS(RepF!240:240,RepF!$6:$6,AL$6)</f>
        <v>0</v>
      </c>
      <c r="AM240" s="60">
        <f t="shared" ca="1" si="270"/>
        <v>0</v>
      </c>
      <c r="AN240" s="1">
        <f ca="1">SUMIFS(RepP!240:240,RepP!$6:$6,AN$6)</f>
        <v>0</v>
      </c>
      <c r="AO240" s="1">
        <f ca="1">SUMIFS(RepF!240:240,RepF!$6:$6,AO$6)</f>
        <v>0</v>
      </c>
      <c r="AP240" s="60">
        <f t="shared" ca="1" si="271"/>
        <v>0</v>
      </c>
      <c r="AQ240" s="1">
        <f ca="1">SUMIFS(RepP!240:240,RepP!$6:$6,AQ$6)</f>
        <v>0</v>
      </c>
      <c r="AR240" s="1">
        <f ca="1">SUMIFS(RepF!240:240,RepF!$6:$6,AR$6)</f>
        <v>0</v>
      </c>
      <c r="AS240" s="60">
        <f t="shared" ca="1" si="272"/>
        <v>0</v>
      </c>
      <c r="AT240" s="1">
        <f ca="1">SUMIFS(RepP!240:240,RepP!$6:$6,AT$6)</f>
        <v>0</v>
      </c>
      <c r="AU240" s="1">
        <f ca="1">SUMIFS(RepF!240:240,RepF!$6:$6,AU$6)</f>
        <v>0</v>
      </c>
      <c r="AV240" s="60">
        <f t="shared" ca="1" si="273"/>
        <v>0</v>
      </c>
      <c r="AW240" s="1">
        <f ca="1">SUMIFS(RepP!240:240,RepP!$6:$6,AW$6)</f>
        <v>0</v>
      </c>
      <c r="AX240" s="1">
        <f ca="1">SUMIFS(RepF!240:240,RepF!$6:$6,AX$6)</f>
        <v>0</v>
      </c>
      <c r="AY240" s="60">
        <f t="shared" ca="1" si="274"/>
        <v>0</v>
      </c>
      <c r="AZ240" s="1">
        <f ca="1">SUMIFS(RepP!240:240,RepP!$6:$6,AZ$6)</f>
        <v>0</v>
      </c>
      <c r="BA240" s="1">
        <f ca="1">SUMIFS(RepF!240:240,RepF!$6:$6,BA$6)</f>
        <v>0</v>
      </c>
      <c r="BB240" s="60">
        <f t="shared" ca="1" si="275"/>
        <v>0</v>
      </c>
      <c r="BC240" s="1">
        <f ca="1">SUMIFS(RepP!240:240,RepP!$6:$6,BC$6)</f>
        <v>0</v>
      </c>
      <c r="BD240" s="1">
        <f ca="1">SUMIFS(RepF!240:240,RepF!$6:$6,BD$6)</f>
        <v>0</v>
      </c>
      <c r="BE240" s="60">
        <f t="shared" ca="1" si="276"/>
        <v>0</v>
      </c>
      <c r="BF240" s="1">
        <f ca="1">SUMIFS(RepP!240:240,RepP!$6:$6,BF$6)</f>
        <v>0</v>
      </c>
      <c r="BG240" s="1">
        <f ca="1">SUMIFS(RepF!240:240,RepF!$6:$6,BG$6)</f>
        <v>0</v>
      </c>
      <c r="BH240" s="60">
        <f t="shared" ca="1" si="277"/>
        <v>0</v>
      </c>
      <c r="BI240" s="1">
        <f ca="1">SUMIFS(RepP!240:240,RepP!$6:$6,BI$6)</f>
        <v>0</v>
      </c>
      <c r="BJ240" s="1">
        <f ca="1">SUMIFS(RepF!240:240,RepF!$6:$6,BJ$6)</f>
        <v>0</v>
      </c>
      <c r="BK240" s="60">
        <f t="shared" ca="1" si="278"/>
        <v>0</v>
      </c>
      <c r="BL240" s="1">
        <f ca="1">SUMIFS(RepP!240:240,RepP!$6:$6,BL$6)</f>
        <v>0</v>
      </c>
      <c r="BM240" s="1">
        <f ca="1">SUMIFS(RepF!240:240,RepF!$6:$6,BM$6)</f>
        <v>0</v>
      </c>
      <c r="BN240" s="60">
        <f t="shared" ca="1" si="279"/>
        <v>0</v>
      </c>
      <c r="BO240" s="1">
        <f ca="1">SUMIFS(RepP!240:240,RepP!$6:$6,BO$6)</f>
        <v>0</v>
      </c>
      <c r="BP240" s="1">
        <f ca="1">SUMIFS(RepF!240:240,RepF!$6:$6,BP$6)</f>
        <v>0</v>
      </c>
      <c r="BQ240" s="60">
        <f t="shared" ca="1" si="280"/>
        <v>0</v>
      </c>
      <c r="BR240" s="1">
        <f ca="1">SUMIFS(RepP!240:240,RepP!$6:$6,BR$6)</f>
        <v>0</v>
      </c>
      <c r="BS240" s="1">
        <f ca="1">SUMIFS(RepF!240:240,RepF!$6:$6,BS$6)</f>
        <v>0</v>
      </c>
      <c r="BT240" s="60">
        <f t="shared" ca="1" si="281"/>
        <v>0</v>
      </c>
      <c r="BU240" s="1">
        <f ca="1">SUMIFS(RepP!240:240,RepP!$6:$6,BU$6)</f>
        <v>0</v>
      </c>
      <c r="BV240" s="1">
        <f ca="1">SUMIFS(RepF!240:240,RepF!$6:$6,BV$6)</f>
        <v>0</v>
      </c>
      <c r="BW240" s="60">
        <f t="shared" ca="1" si="282"/>
        <v>0</v>
      </c>
      <c r="BX240" s="1">
        <f ca="1">SUMIFS(RepP!240:240,RepP!$6:$6,BX$6)</f>
        <v>0</v>
      </c>
      <c r="BY240" s="1">
        <f ca="1">SUMIFS(RepF!240:240,RepF!$6:$6,BY$6)</f>
        <v>0</v>
      </c>
      <c r="BZ240" s="60">
        <f t="shared" ca="1" si="283"/>
        <v>0</v>
      </c>
    </row>
    <row r="241" spans="2:78" x14ac:dyDescent="0.25">
      <c r="B241" s="1" t="str">
        <f>Items!Q15</f>
        <v>PL(-)</v>
      </c>
      <c r="C241" s="1" t="str">
        <f>Items!R15</f>
        <v>N</v>
      </c>
      <c r="I241" s="22" t="str">
        <f>Items!O15</f>
        <v>Всего себестоимость</v>
      </c>
      <c r="J241" s="1" t="str">
        <f>Items!P15</f>
        <v>Материалы Фундамент</v>
      </c>
      <c r="Q241" s="1">
        <f ca="1">SUMIFS(RepP!241:241,RepP!$6:$6,Q$6)</f>
        <v>0</v>
      </c>
      <c r="R241" s="1">
        <f ca="1">SUMIFS(RepF!241:241,RepF!$6:$6,R$6)</f>
        <v>2930609.4870000002</v>
      </c>
      <c r="S241" s="69">
        <f t="shared" ca="1" si="264"/>
        <v>0</v>
      </c>
      <c r="V241" s="1">
        <f ca="1">SUMIFS(RepP!241:241,RepP!$6:$6,V$6)</f>
        <v>0</v>
      </c>
      <c r="W241" s="1">
        <f ca="1">SUMIFS(RepF!241:241,RepF!$6:$6,W$6)</f>
        <v>0</v>
      </c>
      <c r="X241" s="60">
        <f t="shared" ca="1" si="265"/>
        <v>0</v>
      </c>
      <c r="Y241" s="46">
        <f ca="1">SUMIFS(RepP!241:241,RepP!$6:$6,Y$6)</f>
        <v>0</v>
      </c>
      <c r="Z241" s="1">
        <f ca="1">SUMIFS(RepF!241:241,RepF!$6:$6,Z$6)</f>
        <v>0</v>
      </c>
      <c r="AA241" s="60">
        <f t="shared" ca="1" si="266"/>
        <v>0</v>
      </c>
      <c r="AB241" s="1">
        <f ca="1">SUMIFS(RepP!241:241,RepP!$6:$6,AB$6)</f>
        <v>0</v>
      </c>
      <c r="AC241" s="1">
        <f ca="1">SUMIFS(RepF!241:241,RepF!$6:$6,AC$6)</f>
        <v>0</v>
      </c>
      <c r="AD241" s="60">
        <f t="shared" ca="1" si="267"/>
        <v>0</v>
      </c>
      <c r="AE241" s="1">
        <f ca="1">SUMIFS(RepP!241:241,RepP!$6:$6,AE$6)</f>
        <v>0</v>
      </c>
      <c r="AF241" s="1">
        <f ca="1">SUMIFS(RepF!241:241,RepF!$6:$6,AF$6)</f>
        <v>0</v>
      </c>
      <c r="AG241" s="60">
        <f t="shared" ca="1" si="268"/>
        <v>0</v>
      </c>
      <c r="AH241" s="1">
        <f ca="1">SUMIFS(RepP!241:241,RepP!$6:$6,AH$6)</f>
        <v>0</v>
      </c>
      <c r="AI241" s="1">
        <f ca="1">SUMIFS(RepF!241:241,RepF!$6:$6,AI$6)</f>
        <v>0</v>
      </c>
      <c r="AJ241" s="60">
        <f t="shared" ca="1" si="269"/>
        <v>0</v>
      </c>
      <c r="AK241" s="1">
        <f ca="1">SUMIFS(RepP!241:241,RepP!$6:$6,AK$6)</f>
        <v>0</v>
      </c>
      <c r="AL241" s="1">
        <f ca="1">SUMIFS(RepF!241:241,RepF!$6:$6,AL$6)</f>
        <v>2930609.4870000002</v>
      </c>
      <c r="AM241" s="60">
        <f t="shared" ca="1" si="270"/>
        <v>0</v>
      </c>
      <c r="AN241" s="1">
        <f ca="1">SUMIFS(RepP!241:241,RepP!$6:$6,AN$6)</f>
        <v>0</v>
      </c>
      <c r="AO241" s="1">
        <f ca="1">SUMIFS(RepF!241:241,RepF!$6:$6,AO$6)</f>
        <v>0</v>
      </c>
      <c r="AP241" s="60">
        <f t="shared" ca="1" si="271"/>
        <v>0</v>
      </c>
      <c r="AQ241" s="1">
        <f ca="1">SUMIFS(RepP!241:241,RepP!$6:$6,AQ$6)</f>
        <v>0</v>
      </c>
      <c r="AR241" s="1">
        <f ca="1">SUMIFS(RepF!241:241,RepF!$6:$6,AR$6)</f>
        <v>0</v>
      </c>
      <c r="AS241" s="60">
        <f t="shared" ca="1" si="272"/>
        <v>0</v>
      </c>
      <c r="AT241" s="1">
        <f ca="1">SUMIFS(RepP!241:241,RepP!$6:$6,AT$6)</f>
        <v>0</v>
      </c>
      <c r="AU241" s="1">
        <f ca="1">SUMIFS(RepF!241:241,RepF!$6:$6,AU$6)</f>
        <v>0</v>
      </c>
      <c r="AV241" s="60">
        <f t="shared" ca="1" si="273"/>
        <v>0</v>
      </c>
      <c r="AW241" s="1">
        <f ca="1">SUMIFS(RepP!241:241,RepP!$6:$6,AW$6)</f>
        <v>0</v>
      </c>
      <c r="AX241" s="1">
        <f ca="1">SUMIFS(RepF!241:241,RepF!$6:$6,AX$6)</f>
        <v>0</v>
      </c>
      <c r="AY241" s="60">
        <f t="shared" ca="1" si="274"/>
        <v>0</v>
      </c>
      <c r="AZ241" s="1">
        <f ca="1">SUMIFS(RepP!241:241,RepP!$6:$6,AZ$6)</f>
        <v>0</v>
      </c>
      <c r="BA241" s="1">
        <f ca="1">SUMIFS(RepF!241:241,RepF!$6:$6,BA$6)</f>
        <v>0</v>
      </c>
      <c r="BB241" s="60">
        <f t="shared" ca="1" si="275"/>
        <v>0</v>
      </c>
      <c r="BC241" s="1">
        <f ca="1">SUMIFS(RepP!241:241,RepP!$6:$6,BC$6)</f>
        <v>0</v>
      </c>
      <c r="BD241" s="1">
        <f ca="1">SUMIFS(RepF!241:241,RepF!$6:$6,BD$6)</f>
        <v>0</v>
      </c>
      <c r="BE241" s="60">
        <f t="shared" ca="1" si="276"/>
        <v>0</v>
      </c>
      <c r="BF241" s="1">
        <f ca="1">SUMIFS(RepP!241:241,RepP!$6:$6,BF$6)</f>
        <v>0</v>
      </c>
      <c r="BG241" s="1">
        <f ca="1">SUMIFS(RepF!241:241,RepF!$6:$6,BG$6)</f>
        <v>0</v>
      </c>
      <c r="BH241" s="60">
        <f t="shared" ca="1" si="277"/>
        <v>0</v>
      </c>
      <c r="BI241" s="1">
        <f ca="1">SUMIFS(RepP!241:241,RepP!$6:$6,BI$6)</f>
        <v>0</v>
      </c>
      <c r="BJ241" s="1">
        <f ca="1">SUMIFS(RepF!241:241,RepF!$6:$6,BJ$6)</f>
        <v>0</v>
      </c>
      <c r="BK241" s="60">
        <f t="shared" ca="1" si="278"/>
        <v>0</v>
      </c>
      <c r="BL241" s="1">
        <f ca="1">SUMIFS(RepP!241:241,RepP!$6:$6,BL$6)</f>
        <v>0</v>
      </c>
      <c r="BM241" s="1">
        <f ca="1">SUMIFS(RepF!241:241,RepF!$6:$6,BM$6)</f>
        <v>0</v>
      </c>
      <c r="BN241" s="60">
        <f t="shared" ca="1" si="279"/>
        <v>0</v>
      </c>
      <c r="BO241" s="1">
        <f ca="1">SUMIFS(RepP!241:241,RepP!$6:$6,BO$6)</f>
        <v>0</v>
      </c>
      <c r="BP241" s="1">
        <f ca="1">SUMIFS(RepF!241:241,RepF!$6:$6,BP$6)</f>
        <v>0</v>
      </c>
      <c r="BQ241" s="60">
        <f t="shared" ca="1" si="280"/>
        <v>0</v>
      </c>
      <c r="BR241" s="1">
        <f ca="1">SUMIFS(RepP!241:241,RepP!$6:$6,BR$6)</f>
        <v>0</v>
      </c>
      <c r="BS241" s="1">
        <f ca="1">SUMIFS(RepF!241:241,RepF!$6:$6,BS$6)</f>
        <v>0</v>
      </c>
      <c r="BT241" s="60">
        <f t="shared" ca="1" si="281"/>
        <v>0</v>
      </c>
      <c r="BU241" s="1">
        <f ca="1">SUMIFS(RepP!241:241,RepP!$6:$6,BU$6)</f>
        <v>0</v>
      </c>
      <c r="BV241" s="1">
        <f ca="1">SUMIFS(RepF!241:241,RepF!$6:$6,BV$6)</f>
        <v>0</v>
      </c>
      <c r="BW241" s="60">
        <f t="shared" ca="1" si="282"/>
        <v>0</v>
      </c>
      <c r="BX241" s="1">
        <f ca="1">SUMIFS(RepP!241:241,RepP!$6:$6,BX$6)</f>
        <v>0</v>
      </c>
      <c r="BY241" s="1">
        <f ca="1">SUMIFS(RepF!241:241,RepF!$6:$6,BY$6)</f>
        <v>0</v>
      </c>
      <c r="BZ241" s="60">
        <f t="shared" ca="1" si="283"/>
        <v>0</v>
      </c>
    </row>
    <row r="242" spans="2:78" x14ac:dyDescent="0.25">
      <c r="B242" s="1" t="str">
        <f>Items!Q16</f>
        <v>PL(-)</v>
      </c>
      <c r="C242" s="1" t="str">
        <f>Items!R16</f>
        <v>N</v>
      </c>
      <c r="I242" s="22" t="str">
        <f>Items!O16</f>
        <v>Всего себестоимость</v>
      </c>
      <c r="J242" s="1" t="str">
        <f>Items!P16</f>
        <v>Материалы Коробка</v>
      </c>
      <c r="Q242" s="1">
        <f ca="1">SUMIFS(RepP!242:242,RepP!$6:$6,Q$6)</f>
        <v>0</v>
      </c>
      <c r="R242" s="1">
        <f ca="1">SUMIFS(RepF!242:242,RepF!$6:$6,R$6)</f>
        <v>166727.92500000002</v>
      </c>
      <c r="S242" s="69">
        <f t="shared" ca="1" si="264"/>
        <v>0</v>
      </c>
      <c r="V242" s="1">
        <f ca="1">SUMIFS(RepP!242:242,RepP!$6:$6,V$6)</f>
        <v>0</v>
      </c>
      <c r="W242" s="1">
        <f ca="1">SUMIFS(RepF!242:242,RepF!$6:$6,W$6)</f>
        <v>0</v>
      </c>
      <c r="X242" s="60">
        <f t="shared" ca="1" si="265"/>
        <v>0</v>
      </c>
      <c r="Y242" s="46">
        <f ca="1">SUMIFS(RepP!242:242,RepP!$6:$6,Y$6)</f>
        <v>0</v>
      </c>
      <c r="Z242" s="1">
        <f ca="1">SUMIFS(RepF!242:242,RepF!$6:$6,Z$6)</f>
        <v>0</v>
      </c>
      <c r="AA242" s="60">
        <f t="shared" ca="1" si="266"/>
        <v>0</v>
      </c>
      <c r="AB242" s="1">
        <f ca="1">SUMIFS(RepP!242:242,RepP!$6:$6,AB$6)</f>
        <v>0</v>
      </c>
      <c r="AC242" s="1">
        <f ca="1">SUMIFS(RepF!242:242,RepF!$6:$6,AC$6)</f>
        <v>0</v>
      </c>
      <c r="AD242" s="60">
        <f t="shared" ca="1" si="267"/>
        <v>0</v>
      </c>
      <c r="AE242" s="1">
        <f ca="1">SUMIFS(RepP!242:242,RepP!$6:$6,AE$6)</f>
        <v>0</v>
      </c>
      <c r="AF242" s="1">
        <f ca="1">SUMIFS(RepF!242:242,RepF!$6:$6,AF$6)</f>
        <v>0</v>
      </c>
      <c r="AG242" s="60">
        <f t="shared" ca="1" si="268"/>
        <v>0</v>
      </c>
      <c r="AH242" s="1">
        <f ca="1">SUMIFS(RepP!242:242,RepP!$6:$6,AH$6)</f>
        <v>0</v>
      </c>
      <c r="AI242" s="1">
        <f ca="1">SUMIFS(RepF!242:242,RepF!$6:$6,AI$6)</f>
        <v>0</v>
      </c>
      <c r="AJ242" s="60">
        <f t="shared" ca="1" si="269"/>
        <v>0</v>
      </c>
      <c r="AK242" s="1">
        <f ca="1">SUMIFS(RepP!242:242,RepP!$6:$6,AK$6)</f>
        <v>0</v>
      </c>
      <c r="AL242" s="1">
        <f ca="1">SUMIFS(RepF!242:242,RepF!$6:$6,AL$6)</f>
        <v>166727.92500000002</v>
      </c>
      <c r="AM242" s="60">
        <f t="shared" ca="1" si="270"/>
        <v>0</v>
      </c>
      <c r="AN242" s="1">
        <f ca="1">SUMIFS(RepP!242:242,RepP!$6:$6,AN$6)</f>
        <v>0</v>
      </c>
      <c r="AO242" s="1">
        <f ca="1">SUMIFS(RepF!242:242,RepF!$6:$6,AO$6)</f>
        <v>0</v>
      </c>
      <c r="AP242" s="60">
        <f t="shared" ca="1" si="271"/>
        <v>0</v>
      </c>
      <c r="AQ242" s="1">
        <f ca="1">SUMIFS(RepP!242:242,RepP!$6:$6,AQ$6)</f>
        <v>0</v>
      </c>
      <c r="AR242" s="1">
        <f ca="1">SUMIFS(RepF!242:242,RepF!$6:$6,AR$6)</f>
        <v>0</v>
      </c>
      <c r="AS242" s="60">
        <f t="shared" ca="1" si="272"/>
        <v>0</v>
      </c>
      <c r="AT242" s="1">
        <f ca="1">SUMIFS(RepP!242:242,RepP!$6:$6,AT$6)</f>
        <v>0</v>
      </c>
      <c r="AU242" s="1">
        <f ca="1">SUMIFS(RepF!242:242,RepF!$6:$6,AU$6)</f>
        <v>0</v>
      </c>
      <c r="AV242" s="60">
        <f t="shared" ca="1" si="273"/>
        <v>0</v>
      </c>
      <c r="AW242" s="1">
        <f ca="1">SUMIFS(RepP!242:242,RepP!$6:$6,AW$6)</f>
        <v>0</v>
      </c>
      <c r="AX242" s="1">
        <f ca="1">SUMIFS(RepF!242:242,RepF!$6:$6,AX$6)</f>
        <v>0</v>
      </c>
      <c r="AY242" s="60">
        <f t="shared" ca="1" si="274"/>
        <v>0</v>
      </c>
      <c r="AZ242" s="1">
        <f ca="1">SUMIFS(RepP!242:242,RepP!$6:$6,AZ$6)</f>
        <v>0</v>
      </c>
      <c r="BA242" s="1">
        <f ca="1">SUMIFS(RepF!242:242,RepF!$6:$6,BA$6)</f>
        <v>0</v>
      </c>
      <c r="BB242" s="60">
        <f t="shared" ca="1" si="275"/>
        <v>0</v>
      </c>
      <c r="BC242" s="1">
        <f ca="1">SUMIFS(RepP!242:242,RepP!$6:$6,BC$6)</f>
        <v>0</v>
      </c>
      <c r="BD242" s="1">
        <f ca="1">SUMIFS(RepF!242:242,RepF!$6:$6,BD$6)</f>
        <v>0</v>
      </c>
      <c r="BE242" s="60">
        <f t="shared" ca="1" si="276"/>
        <v>0</v>
      </c>
      <c r="BF242" s="1">
        <f ca="1">SUMIFS(RepP!242:242,RepP!$6:$6,BF$6)</f>
        <v>0</v>
      </c>
      <c r="BG242" s="1">
        <f ca="1">SUMIFS(RepF!242:242,RepF!$6:$6,BG$6)</f>
        <v>0</v>
      </c>
      <c r="BH242" s="60">
        <f t="shared" ca="1" si="277"/>
        <v>0</v>
      </c>
      <c r="BI242" s="1">
        <f ca="1">SUMIFS(RepP!242:242,RepP!$6:$6,BI$6)</f>
        <v>0</v>
      </c>
      <c r="BJ242" s="1">
        <f ca="1">SUMIFS(RepF!242:242,RepF!$6:$6,BJ$6)</f>
        <v>0</v>
      </c>
      <c r="BK242" s="60">
        <f t="shared" ca="1" si="278"/>
        <v>0</v>
      </c>
      <c r="BL242" s="1">
        <f ca="1">SUMIFS(RepP!242:242,RepP!$6:$6,BL$6)</f>
        <v>0</v>
      </c>
      <c r="BM242" s="1">
        <f ca="1">SUMIFS(RepF!242:242,RepF!$6:$6,BM$6)</f>
        <v>0</v>
      </c>
      <c r="BN242" s="60">
        <f t="shared" ca="1" si="279"/>
        <v>0</v>
      </c>
      <c r="BO242" s="1">
        <f ca="1">SUMIFS(RepP!242:242,RepP!$6:$6,BO$6)</f>
        <v>0</v>
      </c>
      <c r="BP242" s="1">
        <f ca="1">SUMIFS(RepF!242:242,RepF!$6:$6,BP$6)</f>
        <v>0</v>
      </c>
      <c r="BQ242" s="60">
        <f t="shared" ca="1" si="280"/>
        <v>0</v>
      </c>
      <c r="BR242" s="1">
        <f ca="1">SUMIFS(RepP!242:242,RepP!$6:$6,BR$6)</f>
        <v>0</v>
      </c>
      <c r="BS242" s="1">
        <f ca="1">SUMIFS(RepF!242:242,RepF!$6:$6,BS$6)</f>
        <v>0</v>
      </c>
      <c r="BT242" s="60">
        <f t="shared" ca="1" si="281"/>
        <v>0</v>
      </c>
      <c r="BU242" s="1">
        <f ca="1">SUMIFS(RepP!242:242,RepP!$6:$6,BU$6)</f>
        <v>0</v>
      </c>
      <c r="BV242" s="1">
        <f ca="1">SUMIFS(RepF!242:242,RepF!$6:$6,BV$6)</f>
        <v>0</v>
      </c>
      <c r="BW242" s="60">
        <f t="shared" ca="1" si="282"/>
        <v>0</v>
      </c>
      <c r="BX242" s="1">
        <f ca="1">SUMIFS(RepP!242:242,RepP!$6:$6,BX$6)</f>
        <v>0</v>
      </c>
      <c r="BY242" s="1">
        <f ca="1">SUMIFS(RepF!242:242,RepF!$6:$6,BY$6)</f>
        <v>0</v>
      </c>
      <c r="BZ242" s="60">
        <f t="shared" ca="1" si="283"/>
        <v>0</v>
      </c>
    </row>
    <row r="243" spans="2:78" x14ac:dyDescent="0.25">
      <c r="B243" s="1" t="str">
        <f>Items!Q17</f>
        <v>PL(-)</v>
      </c>
      <c r="C243" s="1" t="str">
        <f>Items!R17</f>
        <v>N</v>
      </c>
      <c r="I243" s="22" t="str">
        <f>Items!O17</f>
        <v>Всего себестоимость</v>
      </c>
      <c r="J243" s="1" t="str">
        <f>Items!P17</f>
        <v>Материалы Кровля</v>
      </c>
      <c r="Q243" s="1">
        <f ca="1">SUMIFS(RepP!243:243,RepP!$6:$6,Q$6)</f>
        <v>0</v>
      </c>
      <c r="R243" s="1">
        <f ca="1">SUMIFS(RepF!243:243,RepF!$6:$6,R$6)</f>
        <v>0</v>
      </c>
      <c r="S243" s="69">
        <f t="shared" ca="1" si="264"/>
        <v>0</v>
      </c>
      <c r="V243" s="1">
        <f ca="1">SUMIFS(RepP!243:243,RepP!$6:$6,V$6)</f>
        <v>0</v>
      </c>
      <c r="W243" s="1">
        <f ca="1">SUMIFS(RepF!243:243,RepF!$6:$6,W$6)</f>
        <v>0</v>
      </c>
      <c r="X243" s="60">
        <f t="shared" ca="1" si="265"/>
        <v>0</v>
      </c>
      <c r="Y243" s="46">
        <f ca="1">SUMIFS(RepP!243:243,RepP!$6:$6,Y$6)</f>
        <v>0</v>
      </c>
      <c r="Z243" s="1">
        <f ca="1">SUMIFS(RepF!243:243,RepF!$6:$6,Z$6)</f>
        <v>0</v>
      </c>
      <c r="AA243" s="60">
        <f t="shared" ca="1" si="266"/>
        <v>0</v>
      </c>
      <c r="AB243" s="1">
        <f ca="1">SUMIFS(RepP!243:243,RepP!$6:$6,AB$6)</f>
        <v>0</v>
      </c>
      <c r="AC243" s="1">
        <f ca="1">SUMIFS(RepF!243:243,RepF!$6:$6,AC$6)</f>
        <v>0</v>
      </c>
      <c r="AD243" s="60">
        <f t="shared" ca="1" si="267"/>
        <v>0</v>
      </c>
      <c r="AE243" s="1">
        <f ca="1">SUMIFS(RepP!243:243,RepP!$6:$6,AE$6)</f>
        <v>0</v>
      </c>
      <c r="AF243" s="1">
        <f ca="1">SUMIFS(RepF!243:243,RepF!$6:$6,AF$6)</f>
        <v>0</v>
      </c>
      <c r="AG243" s="60">
        <f t="shared" ca="1" si="268"/>
        <v>0</v>
      </c>
      <c r="AH243" s="1">
        <f ca="1">SUMIFS(RepP!243:243,RepP!$6:$6,AH$6)</f>
        <v>0</v>
      </c>
      <c r="AI243" s="1">
        <f ca="1">SUMIFS(RepF!243:243,RepF!$6:$6,AI$6)</f>
        <v>0</v>
      </c>
      <c r="AJ243" s="60">
        <f t="shared" ca="1" si="269"/>
        <v>0</v>
      </c>
      <c r="AK243" s="1">
        <f ca="1">SUMIFS(RepP!243:243,RepP!$6:$6,AK$6)</f>
        <v>0</v>
      </c>
      <c r="AL243" s="1">
        <f ca="1">SUMIFS(RepF!243:243,RepF!$6:$6,AL$6)</f>
        <v>0</v>
      </c>
      <c r="AM243" s="60">
        <f t="shared" ca="1" si="270"/>
        <v>0</v>
      </c>
      <c r="AN243" s="1">
        <f ca="1">SUMIFS(RepP!243:243,RepP!$6:$6,AN$6)</f>
        <v>0</v>
      </c>
      <c r="AO243" s="1">
        <f ca="1">SUMIFS(RepF!243:243,RepF!$6:$6,AO$6)</f>
        <v>0</v>
      </c>
      <c r="AP243" s="60">
        <f t="shared" ca="1" si="271"/>
        <v>0</v>
      </c>
      <c r="AQ243" s="1">
        <f ca="1">SUMIFS(RepP!243:243,RepP!$6:$6,AQ$6)</f>
        <v>0</v>
      </c>
      <c r="AR243" s="1">
        <f ca="1">SUMIFS(RepF!243:243,RepF!$6:$6,AR$6)</f>
        <v>0</v>
      </c>
      <c r="AS243" s="60">
        <f t="shared" ca="1" si="272"/>
        <v>0</v>
      </c>
      <c r="AT243" s="1">
        <f ca="1">SUMIFS(RepP!243:243,RepP!$6:$6,AT$6)</f>
        <v>0</v>
      </c>
      <c r="AU243" s="1">
        <f ca="1">SUMIFS(RepF!243:243,RepF!$6:$6,AU$6)</f>
        <v>0</v>
      </c>
      <c r="AV243" s="60">
        <f t="shared" ca="1" si="273"/>
        <v>0</v>
      </c>
      <c r="AW243" s="1">
        <f ca="1">SUMIFS(RepP!243:243,RepP!$6:$6,AW$6)</f>
        <v>0</v>
      </c>
      <c r="AX243" s="1">
        <f ca="1">SUMIFS(RepF!243:243,RepF!$6:$6,AX$6)</f>
        <v>0</v>
      </c>
      <c r="AY243" s="60">
        <f t="shared" ca="1" si="274"/>
        <v>0</v>
      </c>
      <c r="AZ243" s="1">
        <f ca="1">SUMIFS(RepP!243:243,RepP!$6:$6,AZ$6)</f>
        <v>0</v>
      </c>
      <c r="BA243" s="1">
        <f ca="1">SUMIFS(RepF!243:243,RepF!$6:$6,BA$6)</f>
        <v>0</v>
      </c>
      <c r="BB243" s="60">
        <f t="shared" ca="1" si="275"/>
        <v>0</v>
      </c>
      <c r="BC243" s="1">
        <f ca="1">SUMIFS(RepP!243:243,RepP!$6:$6,BC$6)</f>
        <v>0</v>
      </c>
      <c r="BD243" s="1">
        <f ca="1">SUMIFS(RepF!243:243,RepF!$6:$6,BD$6)</f>
        <v>0</v>
      </c>
      <c r="BE243" s="60">
        <f t="shared" ca="1" si="276"/>
        <v>0</v>
      </c>
      <c r="BF243" s="1">
        <f ca="1">SUMIFS(RepP!243:243,RepP!$6:$6,BF$6)</f>
        <v>0</v>
      </c>
      <c r="BG243" s="1">
        <f ca="1">SUMIFS(RepF!243:243,RepF!$6:$6,BG$6)</f>
        <v>0</v>
      </c>
      <c r="BH243" s="60">
        <f t="shared" ca="1" si="277"/>
        <v>0</v>
      </c>
      <c r="BI243" s="1">
        <f ca="1">SUMIFS(RepP!243:243,RepP!$6:$6,BI$6)</f>
        <v>0</v>
      </c>
      <c r="BJ243" s="1">
        <f ca="1">SUMIFS(RepF!243:243,RepF!$6:$6,BJ$6)</f>
        <v>0</v>
      </c>
      <c r="BK243" s="60">
        <f t="shared" ca="1" si="278"/>
        <v>0</v>
      </c>
      <c r="BL243" s="1">
        <f ca="1">SUMIFS(RepP!243:243,RepP!$6:$6,BL$6)</f>
        <v>0</v>
      </c>
      <c r="BM243" s="1">
        <f ca="1">SUMIFS(RepF!243:243,RepF!$6:$6,BM$6)</f>
        <v>0</v>
      </c>
      <c r="BN243" s="60">
        <f t="shared" ca="1" si="279"/>
        <v>0</v>
      </c>
      <c r="BO243" s="1">
        <f ca="1">SUMIFS(RepP!243:243,RepP!$6:$6,BO$6)</f>
        <v>0</v>
      </c>
      <c r="BP243" s="1">
        <f ca="1">SUMIFS(RepF!243:243,RepF!$6:$6,BP$6)</f>
        <v>0</v>
      </c>
      <c r="BQ243" s="60">
        <f t="shared" ca="1" si="280"/>
        <v>0</v>
      </c>
      <c r="BR243" s="1">
        <f ca="1">SUMIFS(RepP!243:243,RepP!$6:$6,BR$6)</f>
        <v>0</v>
      </c>
      <c r="BS243" s="1">
        <f ca="1">SUMIFS(RepF!243:243,RepF!$6:$6,BS$6)</f>
        <v>0</v>
      </c>
      <c r="BT243" s="60">
        <f t="shared" ca="1" si="281"/>
        <v>0</v>
      </c>
      <c r="BU243" s="1">
        <f ca="1">SUMIFS(RepP!243:243,RepP!$6:$6,BU$6)</f>
        <v>0</v>
      </c>
      <c r="BV243" s="1">
        <f ca="1">SUMIFS(RepF!243:243,RepF!$6:$6,BV$6)</f>
        <v>0</v>
      </c>
      <c r="BW243" s="60">
        <f t="shared" ca="1" si="282"/>
        <v>0</v>
      </c>
      <c r="BX243" s="1">
        <f ca="1">SUMIFS(RepP!243:243,RepP!$6:$6,BX$6)</f>
        <v>0</v>
      </c>
      <c r="BY243" s="1">
        <f ca="1">SUMIFS(RepF!243:243,RepF!$6:$6,BY$6)</f>
        <v>0</v>
      </c>
      <c r="BZ243" s="60">
        <f t="shared" ca="1" si="283"/>
        <v>0</v>
      </c>
    </row>
    <row r="244" spans="2:78" x14ac:dyDescent="0.25">
      <c r="B244" s="1" t="str">
        <f>Items!Q18</f>
        <v>PL(-)</v>
      </c>
      <c r="C244" s="1" t="str">
        <f>Items!R18</f>
        <v>N</v>
      </c>
      <c r="I244" s="22" t="str">
        <f>Items!O18</f>
        <v>Всего себестоимость</v>
      </c>
      <c r="J244" s="1" t="str">
        <f>Items!P18</f>
        <v>Материалы Окна и двери</v>
      </c>
      <c r="Q244" s="1">
        <f ca="1">SUMIFS(RepP!244:244,RepP!$6:$6,Q$6)</f>
        <v>0</v>
      </c>
      <c r="R244" s="1">
        <f ca="1">SUMIFS(RepF!244:244,RepF!$6:$6,R$6)</f>
        <v>0</v>
      </c>
      <c r="S244" s="69">
        <f t="shared" ca="1" si="264"/>
        <v>0</v>
      </c>
      <c r="V244" s="1">
        <f ca="1">SUMIFS(RepP!244:244,RepP!$6:$6,V$6)</f>
        <v>0</v>
      </c>
      <c r="W244" s="1">
        <f ca="1">SUMIFS(RepF!244:244,RepF!$6:$6,W$6)</f>
        <v>0</v>
      </c>
      <c r="X244" s="60">
        <f t="shared" ca="1" si="265"/>
        <v>0</v>
      </c>
      <c r="Y244" s="46">
        <f ca="1">SUMIFS(RepP!244:244,RepP!$6:$6,Y$6)</f>
        <v>0</v>
      </c>
      <c r="Z244" s="1">
        <f ca="1">SUMIFS(RepF!244:244,RepF!$6:$6,Z$6)</f>
        <v>0</v>
      </c>
      <c r="AA244" s="60">
        <f t="shared" ca="1" si="266"/>
        <v>0</v>
      </c>
      <c r="AB244" s="1">
        <f ca="1">SUMIFS(RepP!244:244,RepP!$6:$6,AB$6)</f>
        <v>0</v>
      </c>
      <c r="AC244" s="1">
        <f ca="1">SUMIFS(RepF!244:244,RepF!$6:$6,AC$6)</f>
        <v>0</v>
      </c>
      <c r="AD244" s="60">
        <f t="shared" ca="1" si="267"/>
        <v>0</v>
      </c>
      <c r="AE244" s="1">
        <f ca="1">SUMIFS(RepP!244:244,RepP!$6:$6,AE$6)</f>
        <v>0</v>
      </c>
      <c r="AF244" s="1">
        <f ca="1">SUMIFS(RepF!244:244,RepF!$6:$6,AF$6)</f>
        <v>0</v>
      </c>
      <c r="AG244" s="60">
        <f t="shared" ca="1" si="268"/>
        <v>0</v>
      </c>
      <c r="AH244" s="1">
        <f ca="1">SUMIFS(RepP!244:244,RepP!$6:$6,AH$6)</f>
        <v>0</v>
      </c>
      <c r="AI244" s="1">
        <f ca="1">SUMIFS(RepF!244:244,RepF!$6:$6,AI$6)</f>
        <v>0</v>
      </c>
      <c r="AJ244" s="60">
        <f t="shared" ca="1" si="269"/>
        <v>0</v>
      </c>
      <c r="AK244" s="1">
        <f ca="1">SUMIFS(RepP!244:244,RepP!$6:$6,AK$6)</f>
        <v>0</v>
      </c>
      <c r="AL244" s="1">
        <f ca="1">SUMIFS(RepF!244:244,RepF!$6:$6,AL$6)</f>
        <v>0</v>
      </c>
      <c r="AM244" s="60">
        <f t="shared" ca="1" si="270"/>
        <v>0</v>
      </c>
      <c r="AN244" s="1">
        <f ca="1">SUMIFS(RepP!244:244,RepP!$6:$6,AN$6)</f>
        <v>0</v>
      </c>
      <c r="AO244" s="1">
        <f ca="1">SUMIFS(RepF!244:244,RepF!$6:$6,AO$6)</f>
        <v>0</v>
      </c>
      <c r="AP244" s="60">
        <f t="shared" ca="1" si="271"/>
        <v>0</v>
      </c>
      <c r="AQ244" s="1">
        <f ca="1">SUMIFS(RepP!244:244,RepP!$6:$6,AQ$6)</f>
        <v>0</v>
      </c>
      <c r="AR244" s="1">
        <f ca="1">SUMIFS(RepF!244:244,RepF!$6:$6,AR$6)</f>
        <v>0</v>
      </c>
      <c r="AS244" s="60">
        <f t="shared" ca="1" si="272"/>
        <v>0</v>
      </c>
      <c r="AT244" s="1">
        <f ca="1">SUMIFS(RepP!244:244,RepP!$6:$6,AT$6)</f>
        <v>0</v>
      </c>
      <c r="AU244" s="1">
        <f ca="1">SUMIFS(RepF!244:244,RepF!$6:$6,AU$6)</f>
        <v>0</v>
      </c>
      <c r="AV244" s="60">
        <f t="shared" ca="1" si="273"/>
        <v>0</v>
      </c>
      <c r="AW244" s="1">
        <f ca="1">SUMIFS(RepP!244:244,RepP!$6:$6,AW$6)</f>
        <v>0</v>
      </c>
      <c r="AX244" s="1">
        <f ca="1">SUMIFS(RepF!244:244,RepF!$6:$6,AX$6)</f>
        <v>0</v>
      </c>
      <c r="AY244" s="60">
        <f t="shared" ca="1" si="274"/>
        <v>0</v>
      </c>
      <c r="AZ244" s="1">
        <f ca="1">SUMIFS(RepP!244:244,RepP!$6:$6,AZ$6)</f>
        <v>0</v>
      </c>
      <c r="BA244" s="1">
        <f ca="1">SUMIFS(RepF!244:244,RepF!$6:$6,BA$6)</f>
        <v>0</v>
      </c>
      <c r="BB244" s="60">
        <f t="shared" ca="1" si="275"/>
        <v>0</v>
      </c>
      <c r="BC244" s="1">
        <f ca="1">SUMIFS(RepP!244:244,RepP!$6:$6,BC$6)</f>
        <v>0</v>
      </c>
      <c r="BD244" s="1">
        <f ca="1">SUMIFS(RepF!244:244,RepF!$6:$6,BD$6)</f>
        <v>0</v>
      </c>
      <c r="BE244" s="60">
        <f t="shared" ca="1" si="276"/>
        <v>0</v>
      </c>
      <c r="BF244" s="1">
        <f ca="1">SUMIFS(RepP!244:244,RepP!$6:$6,BF$6)</f>
        <v>0</v>
      </c>
      <c r="BG244" s="1">
        <f ca="1">SUMIFS(RepF!244:244,RepF!$6:$6,BG$6)</f>
        <v>0</v>
      </c>
      <c r="BH244" s="60">
        <f t="shared" ca="1" si="277"/>
        <v>0</v>
      </c>
      <c r="BI244" s="1">
        <f ca="1">SUMIFS(RepP!244:244,RepP!$6:$6,BI$6)</f>
        <v>0</v>
      </c>
      <c r="BJ244" s="1">
        <f ca="1">SUMIFS(RepF!244:244,RepF!$6:$6,BJ$6)</f>
        <v>0</v>
      </c>
      <c r="BK244" s="60">
        <f t="shared" ca="1" si="278"/>
        <v>0</v>
      </c>
      <c r="BL244" s="1">
        <f ca="1">SUMIFS(RepP!244:244,RepP!$6:$6,BL$6)</f>
        <v>0</v>
      </c>
      <c r="BM244" s="1">
        <f ca="1">SUMIFS(RepF!244:244,RepF!$6:$6,BM$6)</f>
        <v>0</v>
      </c>
      <c r="BN244" s="60">
        <f t="shared" ca="1" si="279"/>
        <v>0</v>
      </c>
      <c r="BO244" s="1">
        <f ca="1">SUMIFS(RepP!244:244,RepP!$6:$6,BO$6)</f>
        <v>0</v>
      </c>
      <c r="BP244" s="1">
        <f ca="1">SUMIFS(RepF!244:244,RepF!$6:$6,BP$6)</f>
        <v>0</v>
      </c>
      <c r="BQ244" s="60">
        <f t="shared" ca="1" si="280"/>
        <v>0</v>
      </c>
      <c r="BR244" s="1">
        <f ca="1">SUMIFS(RepP!244:244,RepP!$6:$6,BR$6)</f>
        <v>0</v>
      </c>
      <c r="BS244" s="1">
        <f ca="1">SUMIFS(RepF!244:244,RepF!$6:$6,BS$6)</f>
        <v>0</v>
      </c>
      <c r="BT244" s="60">
        <f t="shared" ca="1" si="281"/>
        <v>0</v>
      </c>
      <c r="BU244" s="1">
        <f ca="1">SUMIFS(RepP!244:244,RepP!$6:$6,BU$6)</f>
        <v>0</v>
      </c>
      <c r="BV244" s="1">
        <f ca="1">SUMIFS(RepF!244:244,RepF!$6:$6,BV$6)</f>
        <v>0</v>
      </c>
      <c r="BW244" s="60">
        <f t="shared" ca="1" si="282"/>
        <v>0</v>
      </c>
      <c r="BX244" s="1">
        <f ca="1">SUMIFS(RepP!244:244,RepP!$6:$6,BX$6)</f>
        <v>0</v>
      </c>
      <c r="BY244" s="1">
        <f ca="1">SUMIFS(RepF!244:244,RepF!$6:$6,BY$6)</f>
        <v>0</v>
      </c>
      <c r="BZ244" s="60">
        <f t="shared" ca="1" si="283"/>
        <v>0</v>
      </c>
    </row>
    <row r="245" spans="2:78" x14ac:dyDescent="0.25">
      <c r="B245" s="1" t="str">
        <f>Items!Q19</f>
        <v>PL(-)</v>
      </c>
      <c r="C245" s="1" t="str">
        <f>Items!R19</f>
        <v>N</v>
      </c>
      <c r="I245" s="22" t="str">
        <f>Items!O19</f>
        <v>Всего себестоимость</v>
      </c>
      <c r="J245" s="1" t="str">
        <f>Items!P19</f>
        <v>Материалы Фасад</v>
      </c>
      <c r="Q245" s="1">
        <f ca="1">SUMIFS(RepP!245:245,RepP!$6:$6,Q$6)</f>
        <v>0</v>
      </c>
      <c r="R245" s="1">
        <f ca="1">SUMIFS(RepF!245:245,RepF!$6:$6,R$6)</f>
        <v>0</v>
      </c>
      <c r="S245" s="69">
        <f t="shared" ca="1" si="264"/>
        <v>0</v>
      </c>
      <c r="V245" s="1">
        <f ca="1">SUMIFS(RepP!245:245,RepP!$6:$6,V$6)</f>
        <v>0</v>
      </c>
      <c r="W245" s="1">
        <f ca="1">SUMIFS(RepF!245:245,RepF!$6:$6,W$6)</f>
        <v>0</v>
      </c>
      <c r="X245" s="60">
        <f t="shared" ca="1" si="265"/>
        <v>0</v>
      </c>
      <c r="Y245" s="46">
        <f ca="1">SUMIFS(RepP!245:245,RepP!$6:$6,Y$6)</f>
        <v>0</v>
      </c>
      <c r="Z245" s="1">
        <f ca="1">SUMIFS(RepF!245:245,RepF!$6:$6,Z$6)</f>
        <v>0</v>
      </c>
      <c r="AA245" s="60">
        <f t="shared" ca="1" si="266"/>
        <v>0</v>
      </c>
      <c r="AB245" s="1">
        <f ca="1">SUMIFS(RepP!245:245,RepP!$6:$6,AB$6)</f>
        <v>0</v>
      </c>
      <c r="AC245" s="1">
        <f ca="1">SUMIFS(RepF!245:245,RepF!$6:$6,AC$6)</f>
        <v>0</v>
      </c>
      <c r="AD245" s="60">
        <f t="shared" ca="1" si="267"/>
        <v>0</v>
      </c>
      <c r="AE245" s="1">
        <f ca="1">SUMIFS(RepP!245:245,RepP!$6:$6,AE$6)</f>
        <v>0</v>
      </c>
      <c r="AF245" s="1">
        <f ca="1">SUMIFS(RepF!245:245,RepF!$6:$6,AF$6)</f>
        <v>0</v>
      </c>
      <c r="AG245" s="60">
        <f t="shared" ca="1" si="268"/>
        <v>0</v>
      </c>
      <c r="AH245" s="1">
        <f ca="1">SUMIFS(RepP!245:245,RepP!$6:$6,AH$6)</f>
        <v>0</v>
      </c>
      <c r="AI245" s="1">
        <f ca="1">SUMIFS(RepF!245:245,RepF!$6:$6,AI$6)</f>
        <v>0</v>
      </c>
      <c r="AJ245" s="60">
        <f t="shared" ca="1" si="269"/>
        <v>0</v>
      </c>
      <c r="AK245" s="1">
        <f ca="1">SUMIFS(RepP!245:245,RepP!$6:$6,AK$6)</f>
        <v>0</v>
      </c>
      <c r="AL245" s="1">
        <f ca="1">SUMIFS(RepF!245:245,RepF!$6:$6,AL$6)</f>
        <v>0</v>
      </c>
      <c r="AM245" s="60">
        <f t="shared" ca="1" si="270"/>
        <v>0</v>
      </c>
      <c r="AN245" s="1">
        <f ca="1">SUMIFS(RepP!245:245,RepP!$6:$6,AN$6)</f>
        <v>0</v>
      </c>
      <c r="AO245" s="1">
        <f ca="1">SUMIFS(RepF!245:245,RepF!$6:$6,AO$6)</f>
        <v>0</v>
      </c>
      <c r="AP245" s="60">
        <f t="shared" ca="1" si="271"/>
        <v>0</v>
      </c>
      <c r="AQ245" s="1">
        <f ca="1">SUMIFS(RepP!245:245,RepP!$6:$6,AQ$6)</f>
        <v>0</v>
      </c>
      <c r="AR245" s="1">
        <f ca="1">SUMIFS(RepF!245:245,RepF!$6:$6,AR$6)</f>
        <v>0</v>
      </c>
      <c r="AS245" s="60">
        <f t="shared" ca="1" si="272"/>
        <v>0</v>
      </c>
      <c r="AT245" s="1">
        <f ca="1">SUMIFS(RepP!245:245,RepP!$6:$6,AT$6)</f>
        <v>0</v>
      </c>
      <c r="AU245" s="1">
        <f ca="1">SUMIFS(RepF!245:245,RepF!$6:$6,AU$6)</f>
        <v>0</v>
      </c>
      <c r="AV245" s="60">
        <f t="shared" ca="1" si="273"/>
        <v>0</v>
      </c>
      <c r="AW245" s="1">
        <f ca="1">SUMIFS(RepP!245:245,RepP!$6:$6,AW$6)</f>
        <v>0</v>
      </c>
      <c r="AX245" s="1">
        <f ca="1">SUMIFS(RepF!245:245,RepF!$6:$6,AX$6)</f>
        <v>0</v>
      </c>
      <c r="AY245" s="60">
        <f t="shared" ca="1" si="274"/>
        <v>0</v>
      </c>
      <c r="AZ245" s="1">
        <f ca="1">SUMIFS(RepP!245:245,RepP!$6:$6,AZ$6)</f>
        <v>0</v>
      </c>
      <c r="BA245" s="1">
        <f ca="1">SUMIFS(RepF!245:245,RepF!$6:$6,BA$6)</f>
        <v>0</v>
      </c>
      <c r="BB245" s="60">
        <f t="shared" ca="1" si="275"/>
        <v>0</v>
      </c>
      <c r="BC245" s="1">
        <f ca="1">SUMIFS(RepP!245:245,RepP!$6:$6,BC$6)</f>
        <v>0</v>
      </c>
      <c r="BD245" s="1">
        <f ca="1">SUMIFS(RepF!245:245,RepF!$6:$6,BD$6)</f>
        <v>0</v>
      </c>
      <c r="BE245" s="60">
        <f t="shared" ca="1" si="276"/>
        <v>0</v>
      </c>
      <c r="BF245" s="1">
        <f ca="1">SUMIFS(RepP!245:245,RepP!$6:$6,BF$6)</f>
        <v>0</v>
      </c>
      <c r="BG245" s="1">
        <f ca="1">SUMIFS(RepF!245:245,RepF!$6:$6,BG$6)</f>
        <v>0</v>
      </c>
      <c r="BH245" s="60">
        <f t="shared" ca="1" si="277"/>
        <v>0</v>
      </c>
      <c r="BI245" s="1">
        <f ca="1">SUMIFS(RepP!245:245,RepP!$6:$6,BI$6)</f>
        <v>0</v>
      </c>
      <c r="BJ245" s="1">
        <f ca="1">SUMIFS(RepF!245:245,RepF!$6:$6,BJ$6)</f>
        <v>0</v>
      </c>
      <c r="BK245" s="60">
        <f t="shared" ca="1" si="278"/>
        <v>0</v>
      </c>
      <c r="BL245" s="1">
        <f ca="1">SUMIFS(RepP!245:245,RepP!$6:$6,BL$6)</f>
        <v>0</v>
      </c>
      <c r="BM245" s="1">
        <f ca="1">SUMIFS(RepF!245:245,RepF!$6:$6,BM$6)</f>
        <v>0</v>
      </c>
      <c r="BN245" s="60">
        <f t="shared" ca="1" si="279"/>
        <v>0</v>
      </c>
      <c r="BO245" s="1">
        <f ca="1">SUMIFS(RepP!245:245,RepP!$6:$6,BO$6)</f>
        <v>0</v>
      </c>
      <c r="BP245" s="1">
        <f ca="1">SUMIFS(RepF!245:245,RepF!$6:$6,BP$6)</f>
        <v>0</v>
      </c>
      <c r="BQ245" s="60">
        <f t="shared" ca="1" si="280"/>
        <v>0</v>
      </c>
      <c r="BR245" s="1">
        <f ca="1">SUMIFS(RepP!245:245,RepP!$6:$6,BR$6)</f>
        <v>0</v>
      </c>
      <c r="BS245" s="1">
        <f ca="1">SUMIFS(RepF!245:245,RepF!$6:$6,BS$6)</f>
        <v>0</v>
      </c>
      <c r="BT245" s="60">
        <f t="shared" ca="1" si="281"/>
        <v>0</v>
      </c>
      <c r="BU245" s="1">
        <f ca="1">SUMIFS(RepP!245:245,RepP!$6:$6,BU$6)</f>
        <v>0</v>
      </c>
      <c r="BV245" s="1">
        <f ca="1">SUMIFS(RepF!245:245,RepF!$6:$6,BV$6)</f>
        <v>0</v>
      </c>
      <c r="BW245" s="60">
        <f t="shared" ca="1" si="282"/>
        <v>0</v>
      </c>
      <c r="BX245" s="1">
        <f ca="1">SUMIFS(RepP!245:245,RepP!$6:$6,BX$6)</f>
        <v>0</v>
      </c>
      <c r="BY245" s="1">
        <f ca="1">SUMIFS(RepF!245:245,RepF!$6:$6,BY$6)</f>
        <v>0</v>
      </c>
      <c r="BZ245" s="60">
        <f t="shared" ca="1" si="283"/>
        <v>0</v>
      </c>
    </row>
    <row r="246" spans="2:78" x14ac:dyDescent="0.25">
      <c r="B246" s="1" t="str">
        <f>Items!Q20</f>
        <v>PL(-)</v>
      </c>
      <c r="C246" s="1" t="str">
        <f>Items!R20</f>
        <v>N</v>
      </c>
      <c r="I246" s="22" t="str">
        <f>Items!O20</f>
        <v>Всего себестоимость</v>
      </c>
      <c r="J246" s="1" t="str">
        <f>Items!P20</f>
        <v>Материалы Благоустройство</v>
      </c>
      <c r="Q246" s="1">
        <f ca="1">SUMIFS(RepP!246:246,RepP!$6:$6,Q$6)</f>
        <v>0</v>
      </c>
      <c r="R246" s="1">
        <f ca="1">SUMIFS(RepF!246:246,RepF!$6:$6,R$6)</f>
        <v>0</v>
      </c>
      <c r="S246" s="69">
        <f t="shared" ca="1" si="264"/>
        <v>0</v>
      </c>
      <c r="V246" s="1">
        <f ca="1">SUMIFS(RepP!246:246,RepP!$6:$6,V$6)</f>
        <v>0</v>
      </c>
      <c r="W246" s="1">
        <f ca="1">SUMIFS(RepF!246:246,RepF!$6:$6,W$6)</f>
        <v>0</v>
      </c>
      <c r="X246" s="60">
        <f t="shared" ca="1" si="265"/>
        <v>0</v>
      </c>
      <c r="Y246" s="46">
        <f ca="1">SUMIFS(RepP!246:246,RepP!$6:$6,Y$6)</f>
        <v>0</v>
      </c>
      <c r="Z246" s="1">
        <f ca="1">SUMIFS(RepF!246:246,RepF!$6:$6,Z$6)</f>
        <v>0</v>
      </c>
      <c r="AA246" s="60">
        <f t="shared" ca="1" si="266"/>
        <v>0</v>
      </c>
      <c r="AB246" s="1">
        <f ca="1">SUMIFS(RepP!246:246,RepP!$6:$6,AB$6)</f>
        <v>0</v>
      </c>
      <c r="AC246" s="1">
        <f ca="1">SUMIFS(RepF!246:246,RepF!$6:$6,AC$6)</f>
        <v>0</v>
      </c>
      <c r="AD246" s="60">
        <f t="shared" ca="1" si="267"/>
        <v>0</v>
      </c>
      <c r="AE246" s="1">
        <f ca="1">SUMIFS(RepP!246:246,RepP!$6:$6,AE$6)</f>
        <v>0</v>
      </c>
      <c r="AF246" s="1">
        <f ca="1">SUMIFS(RepF!246:246,RepF!$6:$6,AF$6)</f>
        <v>0</v>
      </c>
      <c r="AG246" s="60">
        <f t="shared" ca="1" si="268"/>
        <v>0</v>
      </c>
      <c r="AH246" s="1">
        <f ca="1">SUMIFS(RepP!246:246,RepP!$6:$6,AH$6)</f>
        <v>0</v>
      </c>
      <c r="AI246" s="1">
        <f ca="1">SUMIFS(RepF!246:246,RepF!$6:$6,AI$6)</f>
        <v>0</v>
      </c>
      <c r="AJ246" s="60">
        <f t="shared" ca="1" si="269"/>
        <v>0</v>
      </c>
      <c r="AK246" s="1">
        <f ca="1">SUMIFS(RepP!246:246,RepP!$6:$6,AK$6)</f>
        <v>0</v>
      </c>
      <c r="AL246" s="1">
        <f ca="1">SUMIFS(RepF!246:246,RepF!$6:$6,AL$6)</f>
        <v>0</v>
      </c>
      <c r="AM246" s="60">
        <f t="shared" ca="1" si="270"/>
        <v>0</v>
      </c>
      <c r="AN246" s="1">
        <f ca="1">SUMIFS(RepP!246:246,RepP!$6:$6,AN$6)</f>
        <v>0</v>
      </c>
      <c r="AO246" s="1">
        <f ca="1">SUMIFS(RepF!246:246,RepF!$6:$6,AO$6)</f>
        <v>0</v>
      </c>
      <c r="AP246" s="60">
        <f t="shared" ca="1" si="271"/>
        <v>0</v>
      </c>
      <c r="AQ246" s="1">
        <f ca="1">SUMIFS(RepP!246:246,RepP!$6:$6,AQ$6)</f>
        <v>0</v>
      </c>
      <c r="AR246" s="1">
        <f ca="1">SUMIFS(RepF!246:246,RepF!$6:$6,AR$6)</f>
        <v>0</v>
      </c>
      <c r="AS246" s="60">
        <f t="shared" ca="1" si="272"/>
        <v>0</v>
      </c>
      <c r="AT246" s="1">
        <f ca="1">SUMIFS(RepP!246:246,RepP!$6:$6,AT$6)</f>
        <v>0</v>
      </c>
      <c r="AU246" s="1">
        <f ca="1">SUMIFS(RepF!246:246,RepF!$6:$6,AU$6)</f>
        <v>0</v>
      </c>
      <c r="AV246" s="60">
        <f t="shared" ca="1" si="273"/>
        <v>0</v>
      </c>
      <c r="AW246" s="1">
        <f ca="1">SUMIFS(RepP!246:246,RepP!$6:$6,AW$6)</f>
        <v>0</v>
      </c>
      <c r="AX246" s="1">
        <f ca="1">SUMIFS(RepF!246:246,RepF!$6:$6,AX$6)</f>
        <v>0</v>
      </c>
      <c r="AY246" s="60">
        <f t="shared" ca="1" si="274"/>
        <v>0</v>
      </c>
      <c r="AZ246" s="1">
        <f ca="1">SUMIFS(RepP!246:246,RepP!$6:$6,AZ$6)</f>
        <v>0</v>
      </c>
      <c r="BA246" s="1">
        <f ca="1">SUMIFS(RepF!246:246,RepF!$6:$6,BA$6)</f>
        <v>0</v>
      </c>
      <c r="BB246" s="60">
        <f t="shared" ca="1" si="275"/>
        <v>0</v>
      </c>
      <c r="BC246" s="1">
        <f ca="1">SUMIFS(RepP!246:246,RepP!$6:$6,BC$6)</f>
        <v>0</v>
      </c>
      <c r="BD246" s="1">
        <f ca="1">SUMIFS(RepF!246:246,RepF!$6:$6,BD$6)</f>
        <v>0</v>
      </c>
      <c r="BE246" s="60">
        <f t="shared" ca="1" si="276"/>
        <v>0</v>
      </c>
      <c r="BF246" s="1">
        <f ca="1">SUMIFS(RepP!246:246,RepP!$6:$6,BF$6)</f>
        <v>0</v>
      </c>
      <c r="BG246" s="1">
        <f ca="1">SUMIFS(RepF!246:246,RepF!$6:$6,BG$6)</f>
        <v>0</v>
      </c>
      <c r="BH246" s="60">
        <f t="shared" ca="1" si="277"/>
        <v>0</v>
      </c>
      <c r="BI246" s="1">
        <f ca="1">SUMIFS(RepP!246:246,RepP!$6:$6,BI$6)</f>
        <v>0</v>
      </c>
      <c r="BJ246" s="1">
        <f ca="1">SUMIFS(RepF!246:246,RepF!$6:$6,BJ$6)</f>
        <v>0</v>
      </c>
      <c r="BK246" s="60">
        <f t="shared" ca="1" si="278"/>
        <v>0</v>
      </c>
      <c r="BL246" s="1">
        <f ca="1">SUMIFS(RepP!246:246,RepP!$6:$6,BL$6)</f>
        <v>0</v>
      </c>
      <c r="BM246" s="1">
        <f ca="1">SUMIFS(RepF!246:246,RepF!$6:$6,BM$6)</f>
        <v>0</v>
      </c>
      <c r="BN246" s="60">
        <f t="shared" ca="1" si="279"/>
        <v>0</v>
      </c>
      <c r="BO246" s="1">
        <f ca="1">SUMIFS(RepP!246:246,RepP!$6:$6,BO$6)</f>
        <v>0</v>
      </c>
      <c r="BP246" s="1">
        <f ca="1">SUMIFS(RepF!246:246,RepF!$6:$6,BP$6)</f>
        <v>0</v>
      </c>
      <c r="BQ246" s="60">
        <f t="shared" ca="1" si="280"/>
        <v>0</v>
      </c>
      <c r="BR246" s="1">
        <f ca="1">SUMIFS(RepP!246:246,RepP!$6:$6,BR$6)</f>
        <v>0</v>
      </c>
      <c r="BS246" s="1">
        <f ca="1">SUMIFS(RepF!246:246,RepF!$6:$6,BS$6)</f>
        <v>0</v>
      </c>
      <c r="BT246" s="60">
        <f t="shared" ca="1" si="281"/>
        <v>0</v>
      </c>
      <c r="BU246" s="1">
        <f ca="1">SUMIFS(RepP!246:246,RepP!$6:$6,BU$6)</f>
        <v>0</v>
      </c>
      <c r="BV246" s="1">
        <f ca="1">SUMIFS(RepF!246:246,RepF!$6:$6,BV$6)</f>
        <v>0</v>
      </c>
      <c r="BW246" s="60">
        <f t="shared" ca="1" si="282"/>
        <v>0</v>
      </c>
      <c r="BX246" s="1">
        <f ca="1">SUMIFS(RepP!246:246,RepP!$6:$6,BX$6)</f>
        <v>0</v>
      </c>
      <c r="BY246" s="1">
        <f ca="1">SUMIFS(RepF!246:246,RepF!$6:$6,BY$6)</f>
        <v>0</v>
      </c>
      <c r="BZ246" s="60">
        <f t="shared" ca="1" si="283"/>
        <v>0</v>
      </c>
    </row>
    <row r="247" spans="2:78" x14ac:dyDescent="0.25">
      <c r="B247" s="1" t="str">
        <f>Items!Q21</f>
        <v>PL(-)</v>
      </c>
      <c r="C247" s="1" t="str">
        <f>Items!R21</f>
        <v>N</v>
      </c>
      <c r="I247" s="22" t="str">
        <f>Items!O21</f>
        <v>Всего себестоимость</v>
      </c>
      <c r="J247" s="1" t="str">
        <f>Items!P21</f>
        <v>Монтаж фундамента</v>
      </c>
      <c r="Q247" s="1">
        <f ca="1">SUMIFS(RepP!247:247,RepP!$6:$6,Q$6)</f>
        <v>0</v>
      </c>
      <c r="R247" s="1">
        <f ca="1">SUMIFS(RepF!247:247,RepF!$6:$6,R$6)</f>
        <v>1535674.686</v>
      </c>
      <c r="S247" s="69">
        <f t="shared" ca="1" si="264"/>
        <v>0</v>
      </c>
      <c r="V247" s="1">
        <f ca="1">SUMIFS(RepP!247:247,RepP!$6:$6,V$6)</f>
        <v>0</v>
      </c>
      <c r="W247" s="1">
        <f ca="1">SUMIFS(RepF!247:247,RepF!$6:$6,W$6)</f>
        <v>0</v>
      </c>
      <c r="X247" s="60">
        <f t="shared" ca="1" si="265"/>
        <v>0</v>
      </c>
      <c r="Y247" s="46">
        <f ca="1">SUMIFS(RepP!247:247,RepP!$6:$6,Y$6)</f>
        <v>0</v>
      </c>
      <c r="Z247" s="1">
        <f ca="1">SUMIFS(RepF!247:247,RepF!$6:$6,Z$6)</f>
        <v>0</v>
      </c>
      <c r="AA247" s="60">
        <f t="shared" ca="1" si="266"/>
        <v>0</v>
      </c>
      <c r="AB247" s="1">
        <f ca="1">SUMIFS(RepP!247:247,RepP!$6:$6,AB$6)</f>
        <v>0</v>
      </c>
      <c r="AC247" s="1">
        <f ca="1">SUMIFS(RepF!247:247,RepF!$6:$6,AC$6)</f>
        <v>0</v>
      </c>
      <c r="AD247" s="60">
        <f t="shared" ca="1" si="267"/>
        <v>0</v>
      </c>
      <c r="AE247" s="1">
        <f ca="1">SUMIFS(RepP!247:247,RepP!$6:$6,AE$6)</f>
        <v>0</v>
      </c>
      <c r="AF247" s="1">
        <f ca="1">SUMIFS(RepF!247:247,RepF!$6:$6,AF$6)</f>
        <v>0</v>
      </c>
      <c r="AG247" s="60">
        <f t="shared" ca="1" si="268"/>
        <v>0</v>
      </c>
      <c r="AH247" s="1">
        <f ca="1">SUMIFS(RepP!247:247,RepP!$6:$6,AH$6)</f>
        <v>0</v>
      </c>
      <c r="AI247" s="1">
        <f ca="1">SUMIFS(RepF!247:247,RepF!$6:$6,AI$6)</f>
        <v>0</v>
      </c>
      <c r="AJ247" s="60">
        <f t="shared" ca="1" si="269"/>
        <v>0</v>
      </c>
      <c r="AK247" s="1">
        <f ca="1">SUMIFS(RepP!247:247,RepP!$6:$6,AK$6)</f>
        <v>0</v>
      </c>
      <c r="AL247" s="1">
        <f ca="1">SUMIFS(RepF!247:247,RepF!$6:$6,AL$6)</f>
        <v>1535674.686</v>
      </c>
      <c r="AM247" s="60">
        <f t="shared" ca="1" si="270"/>
        <v>0</v>
      </c>
      <c r="AN247" s="1">
        <f ca="1">SUMIFS(RepP!247:247,RepP!$6:$6,AN$6)</f>
        <v>0</v>
      </c>
      <c r="AO247" s="1">
        <f ca="1">SUMIFS(RepF!247:247,RepF!$6:$6,AO$6)</f>
        <v>0</v>
      </c>
      <c r="AP247" s="60">
        <f t="shared" ca="1" si="271"/>
        <v>0</v>
      </c>
      <c r="AQ247" s="1">
        <f ca="1">SUMIFS(RepP!247:247,RepP!$6:$6,AQ$6)</f>
        <v>0</v>
      </c>
      <c r="AR247" s="1">
        <f ca="1">SUMIFS(RepF!247:247,RepF!$6:$6,AR$6)</f>
        <v>0</v>
      </c>
      <c r="AS247" s="60">
        <f t="shared" ca="1" si="272"/>
        <v>0</v>
      </c>
      <c r="AT247" s="1">
        <f ca="1">SUMIFS(RepP!247:247,RepP!$6:$6,AT$6)</f>
        <v>0</v>
      </c>
      <c r="AU247" s="1">
        <f ca="1">SUMIFS(RepF!247:247,RepF!$6:$6,AU$6)</f>
        <v>0</v>
      </c>
      <c r="AV247" s="60">
        <f t="shared" ca="1" si="273"/>
        <v>0</v>
      </c>
      <c r="AW247" s="1">
        <f ca="1">SUMIFS(RepP!247:247,RepP!$6:$6,AW$6)</f>
        <v>0</v>
      </c>
      <c r="AX247" s="1">
        <f ca="1">SUMIFS(RepF!247:247,RepF!$6:$6,AX$6)</f>
        <v>0</v>
      </c>
      <c r="AY247" s="60">
        <f t="shared" ca="1" si="274"/>
        <v>0</v>
      </c>
      <c r="AZ247" s="1">
        <f ca="1">SUMIFS(RepP!247:247,RepP!$6:$6,AZ$6)</f>
        <v>0</v>
      </c>
      <c r="BA247" s="1">
        <f ca="1">SUMIFS(RepF!247:247,RepF!$6:$6,BA$6)</f>
        <v>0</v>
      </c>
      <c r="BB247" s="60">
        <f t="shared" ca="1" si="275"/>
        <v>0</v>
      </c>
      <c r="BC247" s="1">
        <f ca="1">SUMIFS(RepP!247:247,RepP!$6:$6,BC$6)</f>
        <v>0</v>
      </c>
      <c r="BD247" s="1">
        <f ca="1">SUMIFS(RepF!247:247,RepF!$6:$6,BD$6)</f>
        <v>0</v>
      </c>
      <c r="BE247" s="60">
        <f t="shared" ca="1" si="276"/>
        <v>0</v>
      </c>
      <c r="BF247" s="1">
        <f ca="1">SUMIFS(RepP!247:247,RepP!$6:$6,BF$6)</f>
        <v>0</v>
      </c>
      <c r="BG247" s="1">
        <f ca="1">SUMIFS(RepF!247:247,RepF!$6:$6,BG$6)</f>
        <v>0</v>
      </c>
      <c r="BH247" s="60">
        <f t="shared" ca="1" si="277"/>
        <v>0</v>
      </c>
      <c r="BI247" s="1">
        <f ca="1">SUMIFS(RepP!247:247,RepP!$6:$6,BI$6)</f>
        <v>0</v>
      </c>
      <c r="BJ247" s="1">
        <f ca="1">SUMIFS(RepF!247:247,RepF!$6:$6,BJ$6)</f>
        <v>0</v>
      </c>
      <c r="BK247" s="60">
        <f t="shared" ca="1" si="278"/>
        <v>0</v>
      </c>
      <c r="BL247" s="1">
        <f ca="1">SUMIFS(RepP!247:247,RepP!$6:$6,BL$6)</f>
        <v>0</v>
      </c>
      <c r="BM247" s="1">
        <f ca="1">SUMIFS(RepF!247:247,RepF!$6:$6,BM$6)</f>
        <v>0</v>
      </c>
      <c r="BN247" s="60">
        <f t="shared" ca="1" si="279"/>
        <v>0</v>
      </c>
      <c r="BO247" s="1">
        <f ca="1">SUMIFS(RepP!247:247,RepP!$6:$6,BO$6)</f>
        <v>0</v>
      </c>
      <c r="BP247" s="1">
        <f ca="1">SUMIFS(RepF!247:247,RepF!$6:$6,BP$6)</f>
        <v>0</v>
      </c>
      <c r="BQ247" s="60">
        <f t="shared" ca="1" si="280"/>
        <v>0</v>
      </c>
      <c r="BR247" s="1">
        <f ca="1">SUMIFS(RepP!247:247,RepP!$6:$6,BR$6)</f>
        <v>0</v>
      </c>
      <c r="BS247" s="1">
        <f ca="1">SUMIFS(RepF!247:247,RepF!$6:$6,BS$6)</f>
        <v>0</v>
      </c>
      <c r="BT247" s="60">
        <f t="shared" ca="1" si="281"/>
        <v>0</v>
      </c>
      <c r="BU247" s="1">
        <f ca="1">SUMIFS(RepP!247:247,RepP!$6:$6,BU$6)</f>
        <v>0</v>
      </c>
      <c r="BV247" s="1">
        <f ca="1">SUMIFS(RepF!247:247,RepF!$6:$6,BV$6)</f>
        <v>0</v>
      </c>
      <c r="BW247" s="60">
        <f t="shared" ca="1" si="282"/>
        <v>0</v>
      </c>
      <c r="BX247" s="1">
        <f ca="1">SUMIFS(RepP!247:247,RepP!$6:$6,BX$6)</f>
        <v>0</v>
      </c>
      <c r="BY247" s="1">
        <f ca="1">SUMIFS(RepF!247:247,RepF!$6:$6,BY$6)</f>
        <v>0</v>
      </c>
      <c r="BZ247" s="60">
        <f t="shared" ca="1" si="283"/>
        <v>0</v>
      </c>
    </row>
    <row r="248" spans="2:78" x14ac:dyDescent="0.25">
      <c r="B248" s="1" t="str">
        <f>Items!Q22</f>
        <v>PL(-)</v>
      </c>
      <c r="C248" s="1" t="str">
        <f>Items!R22</f>
        <v>N</v>
      </c>
      <c r="I248" s="22" t="str">
        <f>Items!O22</f>
        <v>Всего себестоимость</v>
      </c>
      <c r="J248" s="1" t="str">
        <f>Items!P22</f>
        <v>Монтаж Коробки</v>
      </c>
      <c r="Q248" s="1">
        <f ca="1">SUMIFS(RepP!248:248,RepP!$6:$6,Q$6)</f>
        <v>0</v>
      </c>
      <c r="R248" s="1">
        <f ca="1">SUMIFS(RepF!248:248,RepF!$6:$6,R$6)</f>
        <v>0</v>
      </c>
      <c r="S248" s="69">
        <f t="shared" ca="1" si="264"/>
        <v>0</v>
      </c>
      <c r="V248" s="1">
        <f ca="1">SUMIFS(RepP!248:248,RepP!$6:$6,V$6)</f>
        <v>0</v>
      </c>
      <c r="W248" s="1">
        <f ca="1">SUMIFS(RepF!248:248,RepF!$6:$6,W$6)</f>
        <v>0</v>
      </c>
      <c r="X248" s="60">
        <f t="shared" ca="1" si="265"/>
        <v>0</v>
      </c>
      <c r="Y248" s="46">
        <f ca="1">SUMIFS(RepP!248:248,RepP!$6:$6,Y$6)</f>
        <v>0</v>
      </c>
      <c r="Z248" s="1">
        <f ca="1">SUMIFS(RepF!248:248,RepF!$6:$6,Z$6)</f>
        <v>0</v>
      </c>
      <c r="AA248" s="60">
        <f t="shared" ca="1" si="266"/>
        <v>0</v>
      </c>
      <c r="AB248" s="1">
        <f ca="1">SUMIFS(RepP!248:248,RepP!$6:$6,AB$6)</f>
        <v>0</v>
      </c>
      <c r="AC248" s="1">
        <f ca="1">SUMIFS(RepF!248:248,RepF!$6:$6,AC$6)</f>
        <v>0</v>
      </c>
      <c r="AD248" s="60">
        <f t="shared" ca="1" si="267"/>
        <v>0</v>
      </c>
      <c r="AE248" s="1">
        <f ca="1">SUMIFS(RepP!248:248,RepP!$6:$6,AE$6)</f>
        <v>0</v>
      </c>
      <c r="AF248" s="1">
        <f ca="1">SUMIFS(RepF!248:248,RepF!$6:$6,AF$6)</f>
        <v>0</v>
      </c>
      <c r="AG248" s="60">
        <f t="shared" ca="1" si="268"/>
        <v>0</v>
      </c>
      <c r="AH248" s="1">
        <f ca="1">SUMIFS(RepP!248:248,RepP!$6:$6,AH$6)</f>
        <v>0</v>
      </c>
      <c r="AI248" s="1">
        <f ca="1">SUMIFS(RepF!248:248,RepF!$6:$6,AI$6)</f>
        <v>0</v>
      </c>
      <c r="AJ248" s="60">
        <f t="shared" ca="1" si="269"/>
        <v>0</v>
      </c>
      <c r="AK248" s="1">
        <f ca="1">SUMIFS(RepP!248:248,RepP!$6:$6,AK$6)</f>
        <v>0</v>
      </c>
      <c r="AL248" s="1">
        <f ca="1">SUMIFS(RepF!248:248,RepF!$6:$6,AL$6)</f>
        <v>0</v>
      </c>
      <c r="AM248" s="60">
        <f t="shared" ca="1" si="270"/>
        <v>0</v>
      </c>
      <c r="AN248" s="1">
        <f ca="1">SUMIFS(RepP!248:248,RepP!$6:$6,AN$6)</f>
        <v>0</v>
      </c>
      <c r="AO248" s="1">
        <f ca="1">SUMIFS(RepF!248:248,RepF!$6:$6,AO$6)</f>
        <v>0</v>
      </c>
      <c r="AP248" s="60">
        <f t="shared" ca="1" si="271"/>
        <v>0</v>
      </c>
      <c r="AQ248" s="1">
        <f ca="1">SUMIFS(RepP!248:248,RepP!$6:$6,AQ$6)</f>
        <v>0</v>
      </c>
      <c r="AR248" s="1">
        <f ca="1">SUMIFS(RepF!248:248,RepF!$6:$6,AR$6)</f>
        <v>0</v>
      </c>
      <c r="AS248" s="60">
        <f t="shared" ca="1" si="272"/>
        <v>0</v>
      </c>
      <c r="AT248" s="1">
        <f ca="1">SUMIFS(RepP!248:248,RepP!$6:$6,AT$6)</f>
        <v>0</v>
      </c>
      <c r="AU248" s="1">
        <f ca="1">SUMIFS(RepF!248:248,RepF!$6:$6,AU$6)</f>
        <v>0</v>
      </c>
      <c r="AV248" s="60">
        <f t="shared" ca="1" si="273"/>
        <v>0</v>
      </c>
      <c r="AW248" s="1">
        <f ca="1">SUMIFS(RepP!248:248,RepP!$6:$6,AW$6)</f>
        <v>0</v>
      </c>
      <c r="AX248" s="1">
        <f ca="1">SUMIFS(RepF!248:248,RepF!$6:$6,AX$6)</f>
        <v>0</v>
      </c>
      <c r="AY248" s="60">
        <f t="shared" ca="1" si="274"/>
        <v>0</v>
      </c>
      <c r="AZ248" s="1">
        <f ca="1">SUMIFS(RepP!248:248,RepP!$6:$6,AZ$6)</f>
        <v>0</v>
      </c>
      <c r="BA248" s="1">
        <f ca="1">SUMIFS(RepF!248:248,RepF!$6:$6,BA$6)</f>
        <v>0</v>
      </c>
      <c r="BB248" s="60">
        <f t="shared" ca="1" si="275"/>
        <v>0</v>
      </c>
      <c r="BC248" s="1">
        <f ca="1">SUMIFS(RepP!248:248,RepP!$6:$6,BC$6)</f>
        <v>0</v>
      </c>
      <c r="BD248" s="1">
        <f ca="1">SUMIFS(RepF!248:248,RepF!$6:$6,BD$6)</f>
        <v>0</v>
      </c>
      <c r="BE248" s="60">
        <f t="shared" ca="1" si="276"/>
        <v>0</v>
      </c>
      <c r="BF248" s="1">
        <f ca="1">SUMIFS(RepP!248:248,RepP!$6:$6,BF$6)</f>
        <v>0</v>
      </c>
      <c r="BG248" s="1">
        <f ca="1">SUMIFS(RepF!248:248,RepF!$6:$6,BG$6)</f>
        <v>0</v>
      </c>
      <c r="BH248" s="60">
        <f t="shared" ca="1" si="277"/>
        <v>0</v>
      </c>
      <c r="BI248" s="1">
        <f ca="1">SUMIFS(RepP!248:248,RepP!$6:$6,BI$6)</f>
        <v>0</v>
      </c>
      <c r="BJ248" s="1">
        <f ca="1">SUMIFS(RepF!248:248,RepF!$6:$6,BJ$6)</f>
        <v>0</v>
      </c>
      <c r="BK248" s="60">
        <f t="shared" ca="1" si="278"/>
        <v>0</v>
      </c>
      <c r="BL248" s="1">
        <f ca="1">SUMIFS(RepP!248:248,RepP!$6:$6,BL$6)</f>
        <v>0</v>
      </c>
      <c r="BM248" s="1">
        <f ca="1">SUMIFS(RepF!248:248,RepF!$6:$6,BM$6)</f>
        <v>0</v>
      </c>
      <c r="BN248" s="60">
        <f t="shared" ca="1" si="279"/>
        <v>0</v>
      </c>
      <c r="BO248" s="1">
        <f ca="1">SUMIFS(RepP!248:248,RepP!$6:$6,BO$6)</f>
        <v>0</v>
      </c>
      <c r="BP248" s="1">
        <f ca="1">SUMIFS(RepF!248:248,RepF!$6:$6,BP$6)</f>
        <v>0</v>
      </c>
      <c r="BQ248" s="60">
        <f t="shared" ca="1" si="280"/>
        <v>0</v>
      </c>
      <c r="BR248" s="1">
        <f ca="1">SUMIFS(RepP!248:248,RepP!$6:$6,BR$6)</f>
        <v>0</v>
      </c>
      <c r="BS248" s="1">
        <f ca="1">SUMIFS(RepF!248:248,RepF!$6:$6,BS$6)</f>
        <v>0</v>
      </c>
      <c r="BT248" s="60">
        <f t="shared" ca="1" si="281"/>
        <v>0</v>
      </c>
      <c r="BU248" s="1">
        <f ca="1">SUMIFS(RepP!248:248,RepP!$6:$6,BU$6)</f>
        <v>0</v>
      </c>
      <c r="BV248" s="1">
        <f ca="1">SUMIFS(RepF!248:248,RepF!$6:$6,BV$6)</f>
        <v>0</v>
      </c>
      <c r="BW248" s="60">
        <f t="shared" ca="1" si="282"/>
        <v>0</v>
      </c>
      <c r="BX248" s="1">
        <f ca="1">SUMIFS(RepP!248:248,RepP!$6:$6,BX$6)</f>
        <v>0</v>
      </c>
      <c r="BY248" s="1">
        <f ca="1">SUMIFS(RepF!248:248,RepF!$6:$6,BY$6)</f>
        <v>0</v>
      </c>
      <c r="BZ248" s="60">
        <f t="shared" ca="1" si="283"/>
        <v>0</v>
      </c>
    </row>
    <row r="249" spans="2:78" x14ac:dyDescent="0.25">
      <c r="B249" s="1" t="str">
        <f>Items!Q23</f>
        <v>PL(-)</v>
      </c>
      <c r="C249" s="1" t="str">
        <f>Items!R23</f>
        <v>N</v>
      </c>
      <c r="I249" s="22" t="str">
        <f>Items!O23</f>
        <v>Всего себестоимость</v>
      </c>
      <c r="J249" s="1" t="str">
        <f>Items!P23</f>
        <v>Монтаж кровли</v>
      </c>
      <c r="Q249" s="1">
        <f ca="1">SUMIFS(RepP!249:249,RepP!$6:$6,Q$6)</f>
        <v>0</v>
      </c>
      <c r="R249" s="1">
        <f ca="1">SUMIFS(RepF!249:249,RepF!$6:$6,R$6)</f>
        <v>0</v>
      </c>
      <c r="S249" s="69">
        <f t="shared" ca="1" si="264"/>
        <v>0</v>
      </c>
      <c r="V249" s="1">
        <f ca="1">SUMIFS(RepP!249:249,RepP!$6:$6,V$6)</f>
        <v>0</v>
      </c>
      <c r="W249" s="1">
        <f ca="1">SUMIFS(RepF!249:249,RepF!$6:$6,W$6)</f>
        <v>0</v>
      </c>
      <c r="X249" s="60">
        <f t="shared" ca="1" si="265"/>
        <v>0</v>
      </c>
      <c r="Y249" s="46">
        <f ca="1">SUMIFS(RepP!249:249,RepP!$6:$6,Y$6)</f>
        <v>0</v>
      </c>
      <c r="Z249" s="1">
        <f ca="1">SUMIFS(RepF!249:249,RepF!$6:$6,Z$6)</f>
        <v>0</v>
      </c>
      <c r="AA249" s="60">
        <f t="shared" ca="1" si="266"/>
        <v>0</v>
      </c>
      <c r="AB249" s="1">
        <f ca="1">SUMIFS(RepP!249:249,RepP!$6:$6,AB$6)</f>
        <v>0</v>
      </c>
      <c r="AC249" s="1">
        <f ca="1">SUMIFS(RepF!249:249,RepF!$6:$6,AC$6)</f>
        <v>0</v>
      </c>
      <c r="AD249" s="60">
        <f t="shared" ca="1" si="267"/>
        <v>0</v>
      </c>
      <c r="AE249" s="1">
        <f ca="1">SUMIFS(RepP!249:249,RepP!$6:$6,AE$6)</f>
        <v>0</v>
      </c>
      <c r="AF249" s="1">
        <f ca="1">SUMIFS(RepF!249:249,RepF!$6:$6,AF$6)</f>
        <v>0</v>
      </c>
      <c r="AG249" s="60">
        <f t="shared" ca="1" si="268"/>
        <v>0</v>
      </c>
      <c r="AH249" s="1">
        <f ca="1">SUMIFS(RepP!249:249,RepP!$6:$6,AH$6)</f>
        <v>0</v>
      </c>
      <c r="AI249" s="1">
        <f ca="1">SUMIFS(RepF!249:249,RepF!$6:$6,AI$6)</f>
        <v>0</v>
      </c>
      <c r="AJ249" s="60">
        <f t="shared" ca="1" si="269"/>
        <v>0</v>
      </c>
      <c r="AK249" s="1">
        <f ca="1">SUMIFS(RepP!249:249,RepP!$6:$6,AK$6)</f>
        <v>0</v>
      </c>
      <c r="AL249" s="1">
        <f ca="1">SUMIFS(RepF!249:249,RepF!$6:$6,AL$6)</f>
        <v>0</v>
      </c>
      <c r="AM249" s="60">
        <f t="shared" ca="1" si="270"/>
        <v>0</v>
      </c>
      <c r="AN249" s="1">
        <f ca="1">SUMIFS(RepP!249:249,RepP!$6:$6,AN$6)</f>
        <v>0</v>
      </c>
      <c r="AO249" s="1">
        <f ca="1">SUMIFS(RepF!249:249,RepF!$6:$6,AO$6)</f>
        <v>0</v>
      </c>
      <c r="AP249" s="60">
        <f t="shared" ca="1" si="271"/>
        <v>0</v>
      </c>
      <c r="AQ249" s="1">
        <f ca="1">SUMIFS(RepP!249:249,RepP!$6:$6,AQ$6)</f>
        <v>0</v>
      </c>
      <c r="AR249" s="1">
        <f ca="1">SUMIFS(RepF!249:249,RepF!$6:$6,AR$6)</f>
        <v>0</v>
      </c>
      <c r="AS249" s="60">
        <f t="shared" ca="1" si="272"/>
        <v>0</v>
      </c>
      <c r="AT249" s="1">
        <f ca="1">SUMIFS(RepP!249:249,RepP!$6:$6,AT$6)</f>
        <v>0</v>
      </c>
      <c r="AU249" s="1">
        <f ca="1">SUMIFS(RepF!249:249,RepF!$6:$6,AU$6)</f>
        <v>0</v>
      </c>
      <c r="AV249" s="60">
        <f t="shared" ca="1" si="273"/>
        <v>0</v>
      </c>
      <c r="AW249" s="1">
        <f ca="1">SUMIFS(RepP!249:249,RepP!$6:$6,AW$6)</f>
        <v>0</v>
      </c>
      <c r="AX249" s="1">
        <f ca="1">SUMIFS(RepF!249:249,RepF!$6:$6,AX$6)</f>
        <v>0</v>
      </c>
      <c r="AY249" s="60">
        <f t="shared" ca="1" si="274"/>
        <v>0</v>
      </c>
      <c r="AZ249" s="1">
        <f ca="1">SUMIFS(RepP!249:249,RepP!$6:$6,AZ$6)</f>
        <v>0</v>
      </c>
      <c r="BA249" s="1">
        <f ca="1">SUMIFS(RepF!249:249,RepF!$6:$6,BA$6)</f>
        <v>0</v>
      </c>
      <c r="BB249" s="60">
        <f t="shared" ca="1" si="275"/>
        <v>0</v>
      </c>
      <c r="BC249" s="1">
        <f ca="1">SUMIFS(RepP!249:249,RepP!$6:$6,BC$6)</f>
        <v>0</v>
      </c>
      <c r="BD249" s="1">
        <f ca="1">SUMIFS(RepF!249:249,RepF!$6:$6,BD$6)</f>
        <v>0</v>
      </c>
      <c r="BE249" s="60">
        <f t="shared" ca="1" si="276"/>
        <v>0</v>
      </c>
      <c r="BF249" s="1">
        <f ca="1">SUMIFS(RepP!249:249,RepP!$6:$6,BF$6)</f>
        <v>0</v>
      </c>
      <c r="BG249" s="1">
        <f ca="1">SUMIFS(RepF!249:249,RepF!$6:$6,BG$6)</f>
        <v>0</v>
      </c>
      <c r="BH249" s="60">
        <f t="shared" ca="1" si="277"/>
        <v>0</v>
      </c>
      <c r="BI249" s="1">
        <f ca="1">SUMIFS(RepP!249:249,RepP!$6:$6,BI$6)</f>
        <v>0</v>
      </c>
      <c r="BJ249" s="1">
        <f ca="1">SUMIFS(RepF!249:249,RepF!$6:$6,BJ$6)</f>
        <v>0</v>
      </c>
      <c r="BK249" s="60">
        <f t="shared" ca="1" si="278"/>
        <v>0</v>
      </c>
      <c r="BL249" s="1">
        <f ca="1">SUMIFS(RepP!249:249,RepP!$6:$6,BL$6)</f>
        <v>0</v>
      </c>
      <c r="BM249" s="1">
        <f ca="1">SUMIFS(RepF!249:249,RepF!$6:$6,BM$6)</f>
        <v>0</v>
      </c>
      <c r="BN249" s="60">
        <f t="shared" ca="1" si="279"/>
        <v>0</v>
      </c>
      <c r="BO249" s="1">
        <f ca="1">SUMIFS(RepP!249:249,RepP!$6:$6,BO$6)</f>
        <v>0</v>
      </c>
      <c r="BP249" s="1">
        <f ca="1">SUMIFS(RepF!249:249,RepF!$6:$6,BP$6)</f>
        <v>0</v>
      </c>
      <c r="BQ249" s="60">
        <f t="shared" ca="1" si="280"/>
        <v>0</v>
      </c>
      <c r="BR249" s="1">
        <f ca="1">SUMIFS(RepP!249:249,RepP!$6:$6,BR$6)</f>
        <v>0</v>
      </c>
      <c r="BS249" s="1">
        <f ca="1">SUMIFS(RepF!249:249,RepF!$6:$6,BS$6)</f>
        <v>0</v>
      </c>
      <c r="BT249" s="60">
        <f t="shared" ca="1" si="281"/>
        <v>0</v>
      </c>
      <c r="BU249" s="1">
        <f ca="1">SUMIFS(RepP!249:249,RepP!$6:$6,BU$6)</f>
        <v>0</v>
      </c>
      <c r="BV249" s="1">
        <f ca="1">SUMIFS(RepF!249:249,RepF!$6:$6,BV$6)</f>
        <v>0</v>
      </c>
      <c r="BW249" s="60">
        <f t="shared" ca="1" si="282"/>
        <v>0</v>
      </c>
      <c r="BX249" s="1">
        <f ca="1">SUMIFS(RepP!249:249,RepP!$6:$6,BX$6)</f>
        <v>0</v>
      </c>
      <c r="BY249" s="1">
        <f ca="1">SUMIFS(RepF!249:249,RepF!$6:$6,BY$6)</f>
        <v>0</v>
      </c>
      <c r="BZ249" s="60">
        <f t="shared" ca="1" si="283"/>
        <v>0</v>
      </c>
    </row>
    <row r="250" spans="2:78" x14ac:dyDescent="0.25">
      <c r="B250" s="1" t="str">
        <f>Items!Q24</f>
        <v>PL(-)</v>
      </c>
      <c r="C250" s="1" t="str">
        <f>Items!R24</f>
        <v>N</v>
      </c>
      <c r="I250" s="22" t="str">
        <f>Items!O24</f>
        <v>Всего себестоимость</v>
      </c>
      <c r="J250" s="1" t="str">
        <f>Items!P24</f>
        <v>Монтаж окон</v>
      </c>
      <c r="Q250" s="1">
        <f ca="1">SUMIFS(RepP!250:250,RepP!$6:$6,Q$6)</f>
        <v>0</v>
      </c>
      <c r="R250" s="1">
        <f ca="1">SUMIFS(RepF!250:250,RepF!$6:$6,R$6)</f>
        <v>0</v>
      </c>
      <c r="S250" s="69">
        <f t="shared" ca="1" si="264"/>
        <v>0</v>
      </c>
      <c r="V250" s="1">
        <f ca="1">SUMIFS(RepP!250:250,RepP!$6:$6,V$6)</f>
        <v>0</v>
      </c>
      <c r="W250" s="1">
        <f ca="1">SUMIFS(RepF!250:250,RepF!$6:$6,W$6)</f>
        <v>0</v>
      </c>
      <c r="X250" s="60">
        <f t="shared" ca="1" si="265"/>
        <v>0</v>
      </c>
      <c r="Y250" s="46">
        <f ca="1">SUMIFS(RepP!250:250,RepP!$6:$6,Y$6)</f>
        <v>0</v>
      </c>
      <c r="Z250" s="1">
        <f ca="1">SUMIFS(RepF!250:250,RepF!$6:$6,Z$6)</f>
        <v>0</v>
      </c>
      <c r="AA250" s="60">
        <f t="shared" ca="1" si="266"/>
        <v>0</v>
      </c>
      <c r="AB250" s="1">
        <f ca="1">SUMIFS(RepP!250:250,RepP!$6:$6,AB$6)</f>
        <v>0</v>
      </c>
      <c r="AC250" s="1">
        <f ca="1">SUMIFS(RepF!250:250,RepF!$6:$6,AC$6)</f>
        <v>0</v>
      </c>
      <c r="AD250" s="60">
        <f t="shared" ca="1" si="267"/>
        <v>0</v>
      </c>
      <c r="AE250" s="1">
        <f ca="1">SUMIFS(RepP!250:250,RepP!$6:$6,AE$6)</f>
        <v>0</v>
      </c>
      <c r="AF250" s="1">
        <f ca="1">SUMIFS(RepF!250:250,RepF!$6:$6,AF$6)</f>
        <v>0</v>
      </c>
      <c r="AG250" s="60">
        <f t="shared" ca="1" si="268"/>
        <v>0</v>
      </c>
      <c r="AH250" s="1">
        <f ca="1">SUMIFS(RepP!250:250,RepP!$6:$6,AH$6)</f>
        <v>0</v>
      </c>
      <c r="AI250" s="1">
        <f ca="1">SUMIFS(RepF!250:250,RepF!$6:$6,AI$6)</f>
        <v>0</v>
      </c>
      <c r="AJ250" s="60">
        <f t="shared" ca="1" si="269"/>
        <v>0</v>
      </c>
      <c r="AK250" s="1">
        <f ca="1">SUMIFS(RepP!250:250,RepP!$6:$6,AK$6)</f>
        <v>0</v>
      </c>
      <c r="AL250" s="1">
        <f ca="1">SUMIFS(RepF!250:250,RepF!$6:$6,AL$6)</f>
        <v>0</v>
      </c>
      <c r="AM250" s="60">
        <f t="shared" ca="1" si="270"/>
        <v>0</v>
      </c>
      <c r="AN250" s="1">
        <f ca="1">SUMIFS(RepP!250:250,RepP!$6:$6,AN$6)</f>
        <v>0</v>
      </c>
      <c r="AO250" s="1">
        <f ca="1">SUMIFS(RepF!250:250,RepF!$6:$6,AO$6)</f>
        <v>0</v>
      </c>
      <c r="AP250" s="60">
        <f t="shared" ca="1" si="271"/>
        <v>0</v>
      </c>
      <c r="AQ250" s="1">
        <f ca="1">SUMIFS(RepP!250:250,RepP!$6:$6,AQ$6)</f>
        <v>0</v>
      </c>
      <c r="AR250" s="1">
        <f ca="1">SUMIFS(RepF!250:250,RepF!$6:$6,AR$6)</f>
        <v>0</v>
      </c>
      <c r="AS250" s="60">
        <f t="shared" ca="1" si="272"/>
        <v>0</v>
      </c>
      <c r="AT250" s="1">
        <f ca="1">SUMIFS(RepP!250:250,RepP!$6:$6,AT$6)</f>
        <v>0</v>
      </c>
      <c r="AU250" s="1">
        <f ca="1">SUMIFS(RepF!250:250,RepF!$6:$6,AU$6)</f>
        <v>0</v>
      </c>
      <c r="AV250" s="60">
        <f t="shared" ca="1" si="273"/>
        <v>0</v>
      </c>
      <c r="AW250" s="1">
        <f ca="1">SUMIFS(RepP!250:250,RepP!$6:$6,AW$6)</f>
        <v>0</v>
      </c>
      <c r="AX250" s="1">
        <f ca="1">SUMIFS(RepF!250:250,RepF!$6:$6,AX$6)</f>
        <v>0</v>
      </c>
      <c r="AY250" s="60">
        <f t="shared" ca="1" si="274"/>
        <v>0</v>
      </c>
      <c r="AZ250" s="1">
        <f ca="1">SUMIFS(RepP!250:250,RepP!$6:$6,AZ$6)</f>
        <v>0</v>
      </c>
      <c r="BA250" s="1">
        <f ca="1">SUMIFS(RepF!250:250,RepF!$6:$6,BA$6)</f>
        <v>0</v>
      </c>
      <c r="BB250" s="60">
        <f t="shared" ca="1" si="275"/>
        <v>0</v>
      </c>
      <c r="BC250" s="1">
        <f ca="1">SUMIFS(RepP!250:250,RepP!$6:$6,BC$6)</f>
        <v>0</v>
      </c>
      <c r="BD250" s="1">
        <f ca="1">SUMIFS(RepF!250:250,RepF!$6:$6,BD$6)</f>
        <v>0</v>
      </c>
      <c r="BE250" s="60">
        <f t="shared" ca="1" si="276"/>
        <v>0</v>
      </c>
      <c r="BF250" s="1">
        <f ca="1">SUMIFS(RepP!250:250,RepP!$6:$6,BF$6)</f>
        <v>0</v>
      </c>
      <c r="BG250" s="1">
        <f ca="1">SUMIFS(RepF!250:250,RepF!$6:$6,BG$6)</f>
        <v>0</v>
      </c>
      <c r="BH250" s="60">
        <f t="shared" ca="1" si="277"/>
        <v>0</v>
      </c>
      <c r="BI250" s="1">
        <f ca="1">SUMIFS(RepP!250:250,RepP!$6:$6,BI$6)</f>
        <v>0</v>
      </c>
      <c r="BJ250" s="1">
        <f ca="1">SUMIFS(RepF!250:250,RepF!$6:$6,BJ$6)</f>
        <v>0</v>
      </c>
      <c r="BK250" s="60">
        <f t="shared" ca="1" si="278"/>
        <v>0</v>
      </c>
      <c r="BL250" s="1">
        <f ca="1">SUMIFS(RepP!250:250,RepP!$6:$6,BL$6)</f>
        <v>0</v>
      </c>
      <c r="BM250" s="1">
        <f ca="1">SUMIFS(RepF!250:250,RepF!$6:$6,BM$6)</f>
        <v>0</v>
      </c>
      <c r="BN250" s="60">
        <f t="shared" ca="1" si="279"/>
        <v>0</v>
      </c>
      <c r="BO250" s="1">
        <f ca="1">SUMIFS(RepP!250:250,RepP!$6:$6,BO$6)</f>
        <v>0</v>
      </c>
      <c r="BP250" s="1">
        <f ca="1">SUMIFS(RepF!250:250,RepF!$6:$6,BP$6)</f>
        <v>0</v>
      </c>
      <c r="BQ250" s="60">
        <f t="shared" ca="1" si="280"/>
        <v>0</v>
      </c>
      <c r="BR250" s="1">
        <f ca="1">SUMIFS(RepP!250:250,RepP!$6:$6,BR$6)</f>
        <v>0</v>
      </c>
      <c r="BS250" s="1">
        <f ca="1">SUMIFS(RepF!250:250,RepF!$6:$6,BS$6)</f>
        <v>0</v>
      </c>
      <c r="BT250" s="60">
        <f t="shared" ca="1" si="281"/>
        <v>0</v>
      </c>
      <c r="BU250" s="1">
        <f ca="1">SUMIFS(RepP!250:250,RepP!$6:$6,BU$6)</f>
        <v>0</v>
      </c>
      <c r="BV250" s="1">
        <f ca="1">SUMIFS(RepF!250:250,RepF!$6:$6,BV$6)</f>
        <v>0</v>
      </c>
      <c r="BW250" s="60">
        <f t="shared" ca="1" si="282"/>
        <v>0</v>
      </c>
      <c r="BX250" s="1">
        <f ca="1">SUMIFS(RepP!250:250,RepP!$6:$6,BX$6)</f>
        <v>0</v>
      </c>
      <c r="BY250" s="1">
        <f ca="1">SUMIFS(RepF!250:250,RepF!$6:$6,BY$6)</f>
        <v>0</v>
      </c>
      <c r="BZ250" s="60">
        <f t="shared" ca="1" si="283"/>
        <v>0</v>
      </c>
    </row>
    <row r="251" spans="2:78" x14ac:dyDescent="0.25">
      <c r="B251" s="1" t="str">
        <f>Items!Q25</f>
        <v>PL(-)</v>
      </c>
      <c r="C251" s="1" t="str">
        <f>Items!R25</f>
        <v>N</v>
      </c>
      <c r="I251" s="22" t="str">
        <f>Items!O25</f>
        <v>Всего себестоимость</v>
      </c>
      <c r="J251" s="1" t="str">
        <f>Items!P25</f>
        <v>Монтаж Фасада</v>
      </c>
      <c r="Q251" s="1">
        <f ca="1">SUMIFS(RepP!251:251,RepP!$6:$6,Q$6)</f>
        <v>0</v>
      </c>
      <c r="R251" s="1">
        <f ca="1">SUMIFS(RepF!251:251,RepF!$6:$6,R$6)</f>
        <v>0</v>
      </c>
      <c r="S251" s="69">
        <f t="shared" ca="1" si="264"/>
        <v>0</v>
      </c>
      <c r="V251" s="1">
        <f ca="1">SUMIFS(RepP!251:251,RepP!$6:$6,V$6)</f>
        <v>0</v>
      </c>
      <c r="W251" s="1">
        <f ca="1">SUMIFS(RepF!251:251,RepF!$6:$6,W$6)</f>
        <v>0</v>
      </c>
      <c r="X251" s="60">
        <f t="shared" ca="1" si="265"/>
        <v>0</v>
      </c>
      <c r="Y251" s="46">
        <f ca="1">SUMIFS(RepP!251:251,RepP!$6:$6,Y$6)</f>
        <v>0</v>
      </c>
      <c r="Z251" s="1">
        <f ca="1">SUMIFS(RepF!251:251,RepF!$6:$6,Z$6)</f>
        <v>0</v>
      </c>
      <c r="AA251" s="60">
        <f t="shared" ca="1" si="266"/>
        <v>0</v>
      </c>
      <c r="AB251" s="1">
        <f ca="1">SUMIFS(RepP!251:251,RepP!$6:$6,AB$6)</f>
        <v>0</v>
      </c>
      <c r="AC251" s="1">
        <f ca="1">SUMIFS(RepF!251:251,RepF!$6:$6,AC$6)</f>
        <v>0</v>
      </c>
      <c r="AD251" s="60">
        <f t="shared" ca="1" si="267"/>
        <v>0</v>
      </c>
      <c r="AE251" s="1">
        <f ca="1">SUMIFS(RepP!251:251,RepP!$6:$6,AE$6)</f>
        <v>0</v>
      </c>
      <c r="AF251" s="1">
        <f ca="1">SUMIFS(RepF!251:251,RepF!$6:$6,AF$6)</f>
        <v>0</v>
      </c>
      <c r="AG251" s="60">
        <f t="shared" ca="1" si="268"/>
        <v>0</v>
      </c>
      <c r="AH251" s="1">
        <f ca="1">SUMIFS(RepP!251:251,RepP!$6:$6,AH$6)</f>
        <v>0</v>
      </c>
      <c r="AI251" s="1">
        <f ca="1">SUMIFS(RepF!251:251,RepF!$6:$6,AI$6)</f>
        <v>0</v>
      </c>
      <c r="AJ251" s="60">
        <f t="shared" ca="1" si="269"/>
        <v>0</v>
      </c>
      <c r="AK251" s="1">
        <f ca="1">SUMIFS(RepP!251:251,RepP!$6:$6,AK$6)</f>
        <v>0</v>
      </c>
      <c r="AL251" s="1">
        <f ca="1">SUMIFS(RepF!251:251,RepF!$6:$6,AL$6)</f>
        <v>0</v>
      </c>
      <c r="AM251" s="60">
        <f t="shared" ca="1" si="270"/>
        <v>0</v>
      </c>
      <c r="AN251" s="1">
        <f ca="1">SUMIFS(RepP!251:251,RepP!$6:$6,AN$6)</f>
        <v>0</v>
      </c>
      <c r="AO251" s="1">
        <f ca="1">SUMIFS(RepF!251:251,RepF!$6:$6,AO$6)</f>
        <v>0</v>
      </c>
      <c r="AP251" s="60">
        <f t="shared" ca="1" si="271"/>
        <v>0</v>
      </c>
      <c r="AQ251" s="1">
        <f ca="1">SUMIFS(RepP!251:251,RepP!$6:$6,AQ$6)</f>
        <v>0</v>
      </c>
      <c r="AR251" s="1">
        <f ca="1">SUMIFS(RepF!251:251,RepF!$6:$6,AR$6)</f>
        <v>0</v>
      </c>
      <c r="AS251" s="60">
        <f t="shared" ca="1" si="272"/>
        <v>0</v>
      </c>
      <c r="AT251" s="1">
        <f ca="1">SUMIFS(RepP!251:251,RepP!$6:$6,AT$6)</f>
        <v>0</v>
      </c>
      <c r="AU251" s="1">
        <f ca="1">SUMIFS(RepF!251:251,RepF!$6:$6,AU$6)</f>
        <v>0</v>
      </c>
      <c r="AV251" s="60">
        <f t="shared" ca="1" si="273"/>
        <v>0</v>
      </c>
      <c r="AW251" s="1">
        <f ca="1">SUMIFS(RepP!251:251,RepP!$6:$6,AW$6)</f>
        <v>0</v>
      </c>
      <c r="AX251" s="1">
        <f ca="1">SUMIFS(RepF!251:251,RepF!$6:$6,AX$6)</f>
        <v>0</v>
      </c>
      <c r="AY251" s="60">
        <f t="shared" ca="1" si="274"/>
        <v>0</v>
      </c>
      <c r="AZ251" s="1">
        <f ca="1">SUMIFS(RepP!251:251,RepP!$6:$6,AZ$6)</f>
        <v>0</v>
      </c>
      <c r="BA251" s="1">
        <f ca="1">SUMIFS(RepF!251:251,RepF!$6:$6,BA$6)</f>
        <v>0</v>
      </c>
      <c r="BB251" s="60">
        <f t="shared" ca="1" si="275"/>
        <v>0</v>
      </c>
      <c r="BC251" s="1">
        <f ca="1">SUMIFS(RepP!251:251,RepP!$6:$6,BC$6)</f>
        <v>0</v>
      </c>
      <c r="BD251" s="1">
        <f ca="1">SUMIFS(RepF!251:251,RepF!$6:$6,BD$6)</f>
        <v>0</v>
      </c>
      <c r="BE251" s="60">
        <f t="shared" ca="1" si="276"/>
        <v>0</v>
      </c>
      <c r="BF251" s="1">
        <f ca="1">SUMIFS(RepP!251:251,RepP!$6:$6,BF$6)</f>
        <v>0</v>
      </c>
      <c r="BG251" s="1">
        <f ca="1">SUMIFS(RepF!251:251,RepF!$6:$6,BG$6)</f>
        <v>0</v>
      </c>
      <c r="BH251" s="60">
        <f t="shared" ca="1" si="277"/>
        <v>0</v>
      </c>
      <c r="BI251" s="1">
        <f ca="1">SUMIFS(RepP!251:251,RepP!$6:$6,BI$6)</f>
        <v>0</v>
      </c>
      <c r="BJ251" s="1">
        <f ca="1">SUMIFS(RepF!251:251,RepF!$6:$6,BJ$6)</f>
        <v>0</v>
      </c>
      <c r="BK251" s="60">
        <f t="shared" ca="1" si="278"/>
        <v>0</v>
      </c>
      <c r="BL251" s="1">
        <f ca="1">SUMIFS(RepP!251:251,RepP!$6:$6,BL$6)</f>
        <v>0</v>
      </c>
      <c r="BM251" s="1">
        <f ca="1">SUMIFS(RepF!251:251,RepF!$6:$6,BM$6)</f>
        <v>0</v>
      </c>
      <c r="BN251" s="60">
        <f t="shared" ca="1" si="279"/>
        <v>0</v>
      </c>
      <c r="BO251" s="1">
        <f ca="1">SUMIFS(RepP!251:251,RepP!$6:$6,BO$6)</f>
        <v>0</v>
      </c>
      <c r="BP251" s="1">
        <f ca="1">SUMIFS(RepF!251:251,RepF!$6:$6,BP$6)</f>
        <v>0</v>
      </c>
      <c r="BQ251" s="60">
        <f t="shared" ca="1" si="280"/>
        <v>0</v>
      </c>
      <c r="BR251" s="1">
        <f ca="1">SUMIFS(RepP!251:251,RepP!$6:$6,BR$6)</f>
        <v>0</v>
      </c>
      <c r="BS251" s="1">
        <f ca="1">SUMIFS(RepF!251:251,RepF!$6:$6,BS$6)</f>
        <v>0</v>
      </c>
      <c r="BT251" s="60">
        <f t="shared" ca="1" si="281"/>
        <v>0</v>
      </c>
      <c r="BU251" s="1">
        <f ca="1">SUMIFS(RepP!251:251,RepP!$6:$6,BU$6)</f>
        <v>0</v>
      </c>
      <c r="BV251" s="1">
        <f ca="1">SUMIFS(RepF!251:251,RepF!$6:$6,BV$6)</f>
        <v>0</v>
      </c>
      <c r="BW251" s="60">
        <f t="shared" ca="1" si="282"/>
        <v>0</v>
      </c>
      <c r="BX251" s="1">
        <f ca="1">SUMIFS(RepP!251:251,RepP!$6:$6,BX$6)</f>
        <v>0</v>
      </c>
      <c r="BY251" s="1">
        <f ca="1">SUMIFS(RepF!251:251,RepF!$6:$6,BY$6)</f>
        <v>0</v>
      </c>
      <c r="BZ251" s="60">
        <f t="shared" ca="1" si="283"/>
        <v>0</v>
      </c>
    </row>
    <row r="252" spans="2:78" x14ac:dyDescent="0.25">
      <c r="B252" s="1" t="str">
        <f>Items!Q26</f>
        <v>PL(-)</v>
      </c>
      <c r="C252" s="1" t="str">
        <f>Items!R26</f>
        <v>N</v>
      </c>
      <c r="I252" s="22" t="str">
        <f>Items!O26</f>
        <v>Всего себестоимость</v>
      </c>
      <c r="J252" s="1" t="str">
        <f>Items!P26</f>
        <v>Монтаж Благоустройства</v>
      </c>
      <c r="Q252" s="1">
        <f ca="1">SUMIFS(RepP!252:252,RepP!$6:$6,Q$6)</f>
        <v>0</v>
      </c>
      <c r="R252" s="1">
        <f ca="1">SUMIFS(RepF!252:252,RepF!$6:$6,R$6)</f>
        <v>0</v>
      </c>
      <c r="S252" s="69">
        <f t="shared" ca="1" si="264"/>
        <v>0</v>
      </c>
      <c r="V252" s="1">
        <f ca="1">SUMIFS(RepP!252:252,RepP!$6:$6,V$6)</f>
        <v>0</v>
      </c>
      <c r="W252" s="1">
        <f ca="1">SUMIFS(RepF!252:252,RepF!$6:$6,W$6)</f>
        <v>0</v>
      </c>
      <c r="X252" s="60">
        <f t="shared" ca="1" si="265"/>
        <v>0</v>
      </c>
      <c r="Y252" s="46">
        <f ca="1">SUMIFS(RepP!252:252,RepP!$6:$6,Y$6)</f>
        <v>0</v>
      </c>
      <c r="Z252" s="1">
        <f ca="1">SUMIFS(RepF!252:252,RepF!$6:$6,Z$6)</f>
        <v>0</v>
      </c>
      <c r="AA252" s="60">
        <f t="shared" ca="1" si="266"/>
        <v>0</v>
      </c>
      <c r="AB252" s="1">
        <f ca="1">SUMIFS(RepP!252:252,RepP!$6:$6,AB$6)</f>
        <v>0</v>
      </c>
      <c r="AC252" s="1">
        <f ca="1">SUMIFS(RepF!252:252,RepF!$6:$6,AC$6)</f>
        <v>0</v>
      </c>
      <c r="AD252" s="60">
        <f t="shared" ca="1" si="267"/>
        <v>0</v>
      </c>
      <c r="AE252" s="1">
        <f ca="1">SUMIFS(RepP!252:252,RepP!$6:$6,AE$6)</f>
        <v>0</v>
      </c>
      <c r="AF252" s="1">
        <f ca="1">SUMIFS(RepF!252:252,RepF!$6:$6,AF$6)</f>
        <v>0</v>
      </c>
      <c r="AG252" s="60">
        <f t="shared" ca="1" si="268"/>
        <v>0</v>
      </c>
      <c r="AH252" s="1">
        <f ca="1">SUMIFS(RepP!252:252,RepP!$6:$6,AH$6)</f>
        <v>0</v>
      </c>
      <c r="AI252" s="1">
        <f ca="1">SUMIFS(RepF!252:252,RepF!$6:$6,AI$6)</f>
        <v>0</v>
      </c>
      <c r="AJ252" s="60">
        <f t="shared" ca="1" si="269"/>
        <v>0</v>
      </c>
      <c r="AK252" s="1">
        <f ca="1">SUMIFS(RepP!252:252,RepP!$6:$6,AK$6)</f>
        <v>0</v>
      </c>
      <c r="AL252" s="1">
        <f ca="1">SUMIFS(RepF!252:252,RepF!$6:$6,AL$6)</f>
        <v>0</v>
      </c>
      <c r="AM252" s="60">
        <f t="shared" ca="1" si="270"/>
        <v>0</v>
      </c>
      <c r="AN252" s="1">
        <f ca="1">SUMIFS(RepP!252:252,RepP!$6:$6,AN$6)</f>
        <v>0</v>
      </c>
      <c r="AO252" s="1">
        <f ca="1">SUMIFS(RepF!252:252,RepF!$6:$6,AO$6)</f>
        <v>0</v>
      </c>
      <c r="AP252" s="60">
        <f t="shared" ca="1" si="271"/>
        <v>0</v>
      </c>
      <c r="AQ252" s="1">
        <f ca="1">SUMIFS(RepP!252:252,RepP!$6:$6,AQ$6)</f>
        <v>0</v>
      </c>
      <c r="AR252" s="1">
        <f ca="1">SUMIFS(RepF!252:252,RepF!$6:$6,AR$6)</f>
        <v>0</v>
      </c>
      <c r="AS252" s="60">
        <f t="shared" ca="1" si="272"/>
        <v>0</v>
      </c>
      <c r="AT252" s="1">
        <f ca="1">SUMIFS(RepP!252:252,RepP!$6:$6,AT$6)</f>
        <v>0</v>
      </c>
      <c r="AU252" s="1">
        <f ca="1">SUMIFS(RepF!252:252,RepF!$6:$6,AU$6)</f>
        <v>0</v>
      </c>
      <c r="AV252" s="60">
        <f t="shared" ca="1" si="273"/>
        <v>0</v>
      </c>
      <c r="AW252" s="1">
        <f ca="1">SUMIFS(RepP!252:252,RepP!$6:$6,AW$6)</f>
        <v>0</v>
      </c>
      <c r="AX252" s="1">
        <f ca="1">SUMIFS(RepF!252:252,RepF!$6:$6,AX$6)</f>
        <v>0</v>
      </c>
      <c r="AY252" s="60">
        <f t="shared" ca="1" si="274"/>
        <v>0</v>
      </c>
      <c r="AZ252" s="1">
        <f ca="1">SUMIFS(RepP!252:252,RepP!$6:$6,AZ$6)</f>
        <v>0</v>
      </c>
      <c r="BA252" s="1">
        <f ca="1">SUMIFS(RepF!252:252,RepF!$6:$6,BA$6)</f>
        <v>0</v>
      </c>
      <c r="BB252" s="60">
        <f t="shared" ca="1" si="275"/>
        <v>0</v>
      </c>
      <c r="BC252" s="1">
        <f ca="1">SUMIFS(RepP!252:252,RepP!$6:$6,BC$6)</f>
        <v>0</v>
      </c>
      <c r="BD252" s="1">
        <f ca="1">SUMIFS(RepF!252:252,RepF!$6:$6,BD$6)</f>
        <v>0</v>
      </c>
      <c r="BE252" s="60">
        <f t="shared" ca="1" si="276"/>
        <v>0</v>
      </c>
      <c r="BF252" s="1">
        <f ca="1">SUMIFS(RepP!252:252,RepP!$6:$6,BF$6)</f>
        <v>0</v>
      </c>
      <c r="BG252" s="1">
        <f ca="1">SUMIFS(RepF!252:252,RepF!$6:$6,BG$6)</f>
        <v>0</v>
      </c>
      <c r="BH252" s="60">
        <f t="shared" ca="1" si="277"/>
        <v>0</v>
      </c>
      <c r="BI252" s="1">
        <f ca="1">SUMIFS(RepP!252:252,RepP!$6:$6,BI$6)</f>
        <v>0</v>
      </c>
      <c r="BJ252" s="1">
        <f ca="1">SUMIFS(RepF!252:252,RepF!$6:$6,BJ$6)</f>
        <v>0</v>
      </c>
      <c r="BK252" s="60">
        <f t="shared" ca="1" si="278"/>
        <v>0</v>
      </c>
      <c r="BL252" s="1">
        <f ca="1">SUMIFS(RepP!252:252,RepP!$6:$6,BL$6)</f>
        <v>0</v>
      </c>
      <c r="BM252" s="1">
        <f ca="1">SUMIFS(RepF!252:252,RepF!$6:$6,BM$6)</f>
        <v>0</v>
      </c>
      <c r="BN252" s="60">
        <f t="shared" ca="1" si="279"/>
        <v>0</v>
      </c>
      <c r="BO252" s="1">
        <f ca="1">SUMIFS(RepP!252:252,RepP!$6:$6,BO$6)</f>
        <v>0</v>
      </c>
      <c r="BP252" s="1">
        <f ca="1">SUMIFS(RepF!252:252,RepF!$6:$6,BP$6)</f>
        <v>0</v>
      </c>
      <c r="BQ252" s="60">
        <f t="shared" ca="1" si="280"/>
        <v>0</v>
      </c>
      <c r="BR252" s="1">
        <f ca="1">SUMIFS(RepP!252:252,RepP!$6:$6,BR$6)</f>
        <v>0</v>
      </c>
      <c r="BS252" s="1">
        <f ca="1">SUMIFS(RepF!252:252,RepF!$6:$6,BS$6)</f>
        <v>0</v>
      </c>
      <c r="BT252" s="60">
        <f t="shared" ca="1" si="281"/>
        <v>0</v>
      </c>
      <c r="BU252" s="1">
        <f ca="1">SUMIFS(RepP!252:252,RepP!$6:$6,BU$6)</f>
        <v>0</v>
      </c>
      <c r="BV252" s="1">
        <f ca="1">SUMIFS(RepF!252:252,RepF!$6:$6,BV$6)</f>
        <v>0</v>
      </c>
      <c r="BW252" s="60">
        <f t="shared" ca="1" si="282"/>
        <v>0</v>
      </c>
      <c r="BX252" s="1">
        <f ca="1">SUMIFS(RepP!252:252,RepP!$6:$6,BX$6)</f>
        <v>0</v>
      </c>
      <c r="BY252" s="1">
        <f ca="1">SUMIFS(RepF!252:252,RepF!$6:$6,BY$6)</f>
        <v>0</v>
      </c>
      <c r="BZ252" s="60">
        <f t="shared" ca="1" si="283"/>
        <v>0</v>
      </c>
    </row>
    <row r="253" spans="2:78" x14ac:dyDescent="0.25">
      <c r="B253" s="1" t="str">
        <f>Items!Q27</f>
        <v>PL(-)</v>
      </c>
      <c r="C253" s="1" t="str">
        <f>Items!R27</f>
        <v>N</v>
      </c>
      <c r="I253" s="22" t="str">
        <f>Items!O27</f>
        <v>Всего себестоимость</v>
      </c>
      <c r="J253" s="1" t="str">
        <f>Items!P27</f>
        <v>Спец техника</v>
      </c>
      <c r="Q253" s="1">
        <f ca="1">SUMIFS(RepP!253:253,RepP!$6:$6,Q$6)</f>
        <v>0</v>
      </c>
      <c r="R253" s="1">
        <f ca="1">SUMIFS(RepF!253:253,RepF!$6:$6,R$6)</f>
        <v>420892.52399999998</v>
      </c>
      <c r="S253" s="69">
        <f t="shared" ca="1" si="264"/>
        <v>0</v>
      </c>
      <c r="V253" s="1">
        <f ca="1">SUMIFS(RepP!253:253,RepP!$6:$6,V$6)</f>
        <v>0</v>
      </c>
      <c r="W253" s="1">
        <f ca="1">SUMIFS(RepF!253:253,RepF!$6:$6,W$6)</f>
        <v>0</v>
      </c>
      <c r="X253" s="60">
        <f t="shared" ca="1" si="265"/>
        <v>0</v>
      </c>
      <c r="Y253" s="46">
        <f ca="1">SUMIFS(RepP!253:253,RepP!$6:$6,Y$6)</f>
        <v>0</v>
      </c>
      <c r="Z253" s="1">
        <f ca="1">SUMIFS(RepF!253:253,RepF!$6:$6,Z$6)</f>
        <v>0</v>
      </c>
      <c r="AA253" s="60">
        <f t="shared" ca="1" si="266"/>
        <v>0</v>
      </c>
      <c r="AB253" s="1">
        <f ca="1">SUMIFS(RepP!253:253,RepP!$6:$6,AB$6)</f>
        <v>0</v>
      </c>
      <c r="AC253" s="1">
        <f ca="1">SUMIFS(RepF!253:253,RepF!$6:$6,AC$6)</f>
        <v>0</v>
      </c>
      <c r="AD253" s="60">
        <f t="shared" ca="1" si="267"/>
        <v>0</v>
      </c>
      <c r="AE253" s="1">
        <f ca="1">SUMIFS(RepP!253:253,RepP!$6:$6,AE$6)</f>
        <v>0</v>
      </c>
      <c r="AF253" s="1">
        <f ca="1">SUMIFS(RepF!253:253,RepF!$6:$6,AF$6)</f>
        <v>0</v>
      </c>
      <c r="AG253" s="60">
        <f t="shared" ca="1" si="268"/>
        <v>0</v>
      </c>
      <c r="AH253" s="1">
        <f ca="1">SUMIFS(RepP!253:253,RepP!$6:$6,AH$6)</f>
        <v>0</v>
      </c>
      <c r="AI253" s="1">
        <f ca="1">SUMIFS(RepF!253:253,RepF!$6:$6,AI$6)</f>
        <v>0</v>
      </c>
      <c r="AJ253" s="60">
        <f t="shared" ca="1" si="269"/>
        <v>0</v>
      </c>
      <c r="AK253" s="1">
        <f ca="1">SUMIFS(RepP!253:253,RepP!$6:$6,AK$6)</f>
        <v>0</v>
      </c>
      <c r="AL253" s="1">
        <f ca="1">SUMIFS(RepF!253:253,RepF!$6:$6,AL$6)</f>
        <v>420892.52399999998</v>
      </c>
      <c r="AM253" s="60">
        <f t="shared" ca="1" si="270"/>
        <v>0</v>
      </c>
      <c r="AN253" s="1">
        <f ca="1">SUMIFS(RepP!253:253,RepP!$6:$6,AN$6)</f>
        <v>0</v>
      </c>
      <c r="AO253" s="1">
        <f ca="1">SUMIFS(RepF!253:253,RepF!$6:$6,AO$6)</f>
        <v>0</v>
      </c>
      <c r="AP253" s="60">
        <f t="shared" ca="1" si="271"/>
        <v>0</v>
      </c>
      <c r="AQ253" s="1">
        <f ca="1">SUMIFS(RepP!253:253,RepP!$6:$6,AQ$6)</f>
        <v>0</v>
      </c>
      <c r="AR253" s="1">
        <f ca="1">SUMIFS(RepF!253:253,RepF!$6:$6,AR$6)</f>
        <v>0</v>
      </c>
      <c r="AS253" s="60">
        <f t="shared" ca="1" si="272"/>
        <v>0</v>
      </c>
      <c r="AT253" s="1">
        <f ca="1">SUMIFS(RepP!253:253,RepP!$6:$6,AT$6)</f>
        <v>0</v>
      </c>
      <c r="AU253" s="1">
        <f ca="1">SUMIFS(RepF!253:253,RepF!$6:$6,AU$6)</f>
        <v>0</v>
      </c>
      <c r="AV253" s="60">
        <f t="shared" ca="1" si="273"/>
        <v>0</v>
      </c>
      <c r="AW253" s="1">
        <f ca="1">SUMIFS(RepP!253:253,RepP!$6:$6,AW$6)</f>
        <v>0</v>
      </c>
      <c r="AX253" s="1">
        <f ca="1">SUMIFS(RepF!253:253,RepF!$6:$6,AX$6)</f>
        <v>0</v>
      </c>
      <c r="AY253" s="60">
        <f t="shared" ca="1" si="274"/>
        <v>0</v>
      </c>
      <c r="AZ253" s="1">
        <f ca="1">SUMIFS(RepP!253:253,RepP!$6:$6,AZ$6)</f>
        <v>0</v>
      </c>
      <c r="BA253" s="1">
        <f ca="1">SUMIFS(RepF!253:253,RepF!$6:$6,BA$6)</f>
        <v>0</v>
      </c>
      <c r="BB253" s="60">
        <f t="shared" ca="1" si="275"/>
        <v>0</v>
      </c>
      <c r="BC253" s="1">
        <f ca="1">SUMIFS(RepP!253:253,RepP!$6:$6,BC$6)</f>
        <v>0</v>
      </c>
      <c r="BD253" s="1">
        <f ca="1">SUMIFS(RepF!253:253,RepF!$6:$6,BD$6)</f>
        <v>0</v>
      </c>
      <c r="BE253" s="60">
        <f t="shared" ca="1" si="276"/>
        <v>0</v>
      </c>
      <c r="BF253" s="1">
        <f ca="1">SUMIFS(RepP!253:253,RepP!$6:$6,BF$6)</f>
        <v>0</v>
      </c>
      <c r="BG253" s="1">
        <f ca="1">SUMIFS(RepF!253:253,RepF!$6:$6,BG$6)</f>
        <v>0</v>
      </c>
      <c r="BH253" s="60">
        <f t="shared" ca="1" si="277"/>
        <v>0</v>
      </c>
      <c r="BI253" s="1">
        <f ca="1">SUMIFS(RepP!253:253,RepP!$6:$6,BI$6)</f>
        <v>0</v>
      </c>
      <c r="BJ253" s="1">
        <f ca="1">SUMIFS(RepF!253:253,RepF!$6:$6,BJ$6)</f>
        <v>0</v>
      </c>
      <c r="BK253" s="60">
        <f t="shared" ca="1" si="278"/>
        <v>0</v>
      </c>
      <c r="BL253" s="1">
        <f ca="1">SUMIFS(RepP!253:253,RepP!$6:$6,BL$6)</f>
        <v>0</v>
      </c>
      <c r="BM253" s="1">
        <f ca="1">SUMIFS(RepF!253:253,RepF!$6:$6,BM$6)</f>
        <v>0</v>
      </c>
      <c r="BN253" s="60">
        <f t="shared" ca="1" si="279"/>
        <v>0</v>
      </c>
      <c r="BO253" s="1">
        <f ca="1">SUMIFS(RepP!253:253,RepP!$6:$6,BO$6)</f>
        <v>0</v>
      </c>
      <c r="BP253" s="1">
        <f ca="1">SUMIFS(RepF!253:253,RepF!$6:$6,BP$6)</f>
        <v>0</v>
      </c>
      <c r="BQ253" s="60">
        <f t="shared" ca="1" si="280"/>
        <v>0</v>
      </c>
      <c r="BR253" s="1">
        <f ca="1">SUMIFS(RepP!253:253,RepP!$6:$6,BR$6)</f>
        <v>0</v>
      </c>
      <c r="BS253" s="1">
        <f ca="1">SUMIFS(RepF!253:253,RepF!$6:$6,BS$6)</f>
        <v>0</v>
      </c>
      <c r="BT253" s="60">
        <f t="shared" ca="1" si="281"/>
        <v>0</v>
      </c>
      <c r="BU253" s="1">
        <f ca="1">SUMIFS(RepP!253:253,RepP!$6:$6,BU$6)</f>
        <v>0</v>
      </c>
      <c r="BV253" s="1">
        <f ca="1">SUMIFS(RepF!253:253,RepF!$6:$6,BV$6)</f>
        <v>0</v>
      </c>
      <c r="BW253" s="60">
        <f t="shared" ca="1" si="282"/>
        <v>0</v>
      </c>
      <c r="BX253" s="1">
        <f ca="1">SUMIFS(RepP!253:253,RepP!$6:$6,BX$6)</f>
        <v>0</v>
      </c>
      <c r="BY253" s="1">
        <f ca="1">SUMIFS(RepF!253:253,RepF!$6:$6,BY$6)</f>
        <v>0</v>
      </c>
      <c r="BZ253" s="60">
        <f t="shared" ca="1" si="283"/>
        <v>0</v>
      </c>
    </row>
    <row r="254" spans="2:78" x14ac:dyDescent="0.25">
      <c r="B254" s="1" t="str">
        <f>Items!Q28</f>
        <v>PL(-)</v>
      </c>
      <c r="C254" s="1" t="str">
        <f>Items!R28</f>
        <v>N</v>
      </c>
      <c r="I254" s="22" t="str">
        <f>Items!O28</f>
        <v>Всего себестоимость</v>
      </c>
      <c r="J254" s="1" t="str">
        <f>Items!P28</f>
        <v>Общая территория (дорога, ливневка, газ, эл-во)</v>
      </c>
      <c r="Q254" s="1">
        <f ca="1">SUMIFS(RepP!254:254,RepP!$6:$6,Q$6)</f>
        <v>0</v>
      </c>
      <c r="R254" s="1">
        <f ca="1">SUMIFS(RepF!254:254,RepF!$6:$6,R$6)</f>
        <v>0</v>
      </c>
      <c r="S254" s="69">
        <f t="shared" ca="1" si="264"/>
        <v>0</v>
      </c>
      <c r="V254" s="1">
        <f ca="1">SUMIFS(RepP!254:254,RepP!$6:$6,V$6)</f>
        <v>0</v>
      </c>
      <c r="W254" s="1">
        <f ca="1">SUMIFS(RepF!254:254,RepF!$6:$6,W$6)</f>
        <v>0</v>
      </c>
      <c r="X254" s="60">
        <f t="shared" ca="1" si="265"/>
        <v>0</v>
      </c>
      <c r="Y254" s="46">
        <f ca="1">SUMIFS(RepP!254:254,RepP!$6:$6,Y$6)</f>
        <v>0</v>
      </c>
      <c r="Z254" s="1">
        <f ca="1">SUMIFS(RepF!254:254,RepF!$6:$6,Z$6)</f>
        <v>0</v>
      </c>
      <c r="AA254" s="60">
        <f t="shared" ca="1" si="266"/>
        <v>0</v>
      </c>
      <c r="AB254" s="1">
        <f ca="1">SUMIFS(RepP!254:254,RepP!$6:$6,AB$6)</f>
        <v>0</v>
      </c>
      <c r="AC254" s="1">
        <f ca="1">SUMIFS(RepF!254:254,RepF!$6:$6,AC$6)</f>
        <v>0</v>
      </c>
      <c r="AD254" s="60">
        <f t="shared" ca="1" si="267"/>
        <v>0</v>
      </c>
      <c r="AE254" s="1">
        <f ca="1">SUMIFS(RepP!254:254,RepP!$6:$6,AE$6)</f>
        <v>0</v>
      </c>
      <c r="AF254" s="1">
        <f ca="1">SUMIFS(RepF!254:254,RepF!$6:$6,AF$6)</f>
        <v>0</v>
      </c>
      <c r="AG254" s="60">
        <f t="shared" ca="1" si="268"/>
        <v>0</v>
      </c>
      <c r="AH254" s="1">
        <f ca="1">SUMIFS(RepP!254:254,RepP!$6:$6,AH$6)</f>
        <v>0</v>
      </c>
      <c r="AI254" s="1">
        <f ca="1">SUMIFS(RepF!254:254,RepF!$6:$6,AI$6)</f>
        <v>0</v>
      </c>
      <c r="AJ254" s="60">
        <f t="shared" ca="1" si="269"/>
        <v>0</v>
      </c>
      <c r="AK254" s="1">
        <f ca="1">SUMIFS(RepP!254:254,RepP!$6:$6,AK$6)</f>
        <v>0</v>
      </c>
      <c r="AL254" s="1">
        <f ca="1">SUMIFS(RepF!254:254,RepF!$6:$6,AL$6)</f>
        <v>0</v>
      </c>
      <c r="AM254" s="60">
        <f t="shared" ca="1" si="270"/>
        <v>0</v>
      </c>
      <c r="AN254" s="1">
        <f ca="1">SUMIFS(RepP!254:254,RepP!$6:$6,AN$6)</f>
        <v>0</v>
      </c>
      <c r="AO254" s="1">
        <f ca="1">SUMIFS(RepF!254:254,RepF!$6:$6,AO$6)</f>
        <v>0</v>
      </c>
      <c r="AP254" s="60">
        <f t="shared" ca="1" si="271"/>
        <v>0</v>
      </c>
      <c r="AQ254" s="1">
        <f ca="1">SUMIFS(RepP!254:254,RepP!$6:$6,AQ$6)</f>
        <v>0</v>
      </c>
      <c r="AR254" s="1">
        <f ca="1">SUMIFS(RepF!254:254,RepF!$6:$6,AR$6)</f>
        <v>0</v>
      </c>
      <c r="AS254" s="60">
        <f t="shared" ca="1" si="272"/>
        <v>0</v>
      </c>
      <c r="AT254" s="1">
        <f ca="1">SUMIFS(RepP!254:254,RepP!$6:$6,AT$6)</f>
        <v>0</v>
      </c>
      <c r="AU254" s="1">
        <f ca="1">SUMIFS(RepF!254:254,RepF!$6:$6,AU$6)</f>
        <v>0</v>
      </c>
      <c r="AV254" s="60">
        <f t="shared" ca="1" si="273"/>
        <v>0</v>
      </c>
      <c r="AW254" s="1">
        <f ca="1">SUMIFS(RepP!254:254,RepP!$6:$6,AW$6)</f>
        <v>0</v>
      </c>
      <c r="AX254" s="1">
        <f ca="1">SUMIFS(RepF!254:254,RepF!$6:$6,AX$6)</f>
        <v>0</v>
      </c>
      <c r="AY254" s="60">
        <f t="shared" ca="1" si="274"/>
        <v>0</v>
      </c>
      <c r="AZ254" s="1">
        <f ca="1">SUMIFS(RepP!254:254,RepP!$6:$6,AZ$6)</f>
        <v>0</v>
      </c>
      <c r="BA254" s="1">
        <f ca="1">SUMIFS(RepF!254:254,RepF!$6:$6,BA$6)</f>
        <v>0</v>
      </c>
      <c r="BB254" s="60">
        <f t="shared" ca="1" si="275"/>
        <v>0</v>
      </c>
      <c r="BC254" s="1">
        <f ca="1">SUMIFS(RepP!254:254,RepP!$6:$6,BC$6)</f>
        <v>0</v>
      </c>
      <c r="BD254" s="1">
        <f ca="1">SUMIFS(RepF!254:254,RepF!$6:$6,BD$6)</f>
        <v>0</v>
      </c>
      <c r="BE254" s="60">
        <f t="shared" ca="1" si="276"/>
        <v>0</v>
      </c>
      <c r="BF254" s="1">
        <f ca="1">SUMIFS(RepP!254:254,RepP!$6:$6,BF$6)</f>
        <v>0</v>
      </c>
      <c r="BG254" s="1">
        <f ca="1">SUMIFS(RepF!254:254,RepF!$6:$6,BG$6)</f>
        <v>0</v>
      </c>
      <c r="BH254" s="60">
        <f t="shared" ca="1" si="277"/>
        <v>0</v>
      </c>
      <c r="BI254" s="1">
        <f ca="1">SUMIFS(RepP!254:254,RepP!$6:$6,BI$6)</f>
        <v>0</v>
      </c>
      <c r="BJ254" s="1">
        <f ca="1">SUMIFS(RepF!254:254,RepF!$6:$6,BJ$6)</f>
        <v>0</v>
      </c>
      <c r="BK254" s="60">
        <f t="shared" ca="1" si="278"/>
        <v>0</v>
      </c>
      <c r="BL254" s="1">
        <f ca="1">SUMIFS(RepP!254:254,RepP!$6:$6,BL$6)</f>
        <v>0</v>
      </c>
      <c r="BM254" s="1">
        <f ca="1">SUMIFS(RepF!254:254,RepF!$6:$6,BM$6)</f>
        <v>0</v>
      </c>
      <c r="BN254" s="60">
        <f t="shared" ca="1" si="279"/>
        <v>0</v>
      </c>
      <c r="BO254" s="1">
        <f ca="1">SUMIFS(RepP!254:254,RepP!$6:$6,BO$6)</f>
        <v>0</v>
      </c>
      <c r="BP254" s="1">
        <f ca="1">SUMIFS(RepF!254:254,RepF!$6:$6,BP$6)</f>
        <v>0</v>
      </c>
      <c r="BQ254" s="60">
        <f t="shared" ca="1" si="280"/>
        <v>0</v>
      </c>
      <c r="BR254" s="1">
        <f ca="1">SUMIFS(RepP!254:254,RepP!$6:$6,BR$6)</f>
        <v>0</v>
      </c>
      <c r="BS254" s="1">
        <f ca="1">SUMIFS(RepF!254:254,RepF!$6:$6,BS$6)</f>
        <v>0</v>
      </c>
      <c r="BT254" s="60">
        <f t="shared" ca="1" si="281"/>
        <v>0</v>
      </c>
      <c r="BU254" s="1">
        <f ca="1">SUMIFS(RepP!254:254,RepP!$6:$6,BU$6)</f>
        <v>0</v>
      </c>
      <c r="BV254" s="1">
        <f ca="1">SUMIFS(RepF!254:254,RepF!$6:$6,BV$6)</f>
        <v>0</v>
      </c>
      <c r="BW254" s="60">
        <f t="shared" ca="1" si="282"/>
        <v>0</v>
      </c>
      <c r="BX254" s="1">
        <f ca="1">SUMIFS(RepP!254:254,RepP!$6:$6,BX$6)</f>
        <v>0</v>
      </c>
      <c r="BY254" s="1">
        <f ca="1">SUMIFS(RepF!254:254,RepF!$6:$6,BY$6)</f>
        <v>0</v>
      </c>
      <c r="BZ254" s="60">
        <f t="shared" ca="1" si="283"/>
        <v>0</v>
      </c>
    </row>
    <row r="255" spans="2:78" x14ac:dyDescent="0.25">
      <c r="B255" s="1" t="str">
        <f>Items!Q29</f>
        <v>PL(-)</v>
      </c>
      <c r="C255" s="1" t="str">
        <f>Items!R29</f>
        <v>N</v>
      </c>
      <c r="I255" s="22" t="str">
        <f>Items!O29</f>
        <v>Всего себестоимость</v>
      </c>
      <c r="J255" s="1" t="str">
        <f>Items!P29</f>
        <v>Резерв-1</v>
      </c>
      <c r="Q255" s="1">
        <f ca="1">SUMIFS(RepP!255:255,RepP!$6:$6,Q$6)</f>
        <v>0</v>
      </c>
      <c r="R255" s="1">
        <f ca="1">SUMIFS(RepF!255:255,RepF!$6:$6,R$6)</f>
        <v>0</v>
      </c>
      <c r="S255" s="69">
        <f t="shared" ca="1" si="264"/>
        <v>0</v>
      </c>
      <c r="V255" s="1">
        <f ca="1">SUMIFS(RepP!255:255,RepP!$6:$6,V$6)</f>
        <v>0</v>
      </c>
      <c r="W255" s="1">
        <f ca="1">SUMIFS(RepF!255:255,RepF!$6:$6,W$6)</f>
        <v>0</v>
      </c>
      <c r="X255" s="60">
        <f t="shared" ca="1" si="265"/>
        <v>0</v>
      </c>
      <c r="Y255" s="46">
        <f ca="1">SUMIFS(RepP!255:255,RepP!$6:$6,Y$6)</f>
        <v>0</v>
      </c>
      <c r="Z255" s="1">
        <f ca="1">SUMIFS(RepF!255:255,RepF!$6:$6,Z$6)</f>
        <v>0</v>
      </c>
      <c r="AA255" s="60">
        <f t="shared" ca="1" si="266"/>
        <v>0</v>
      </c>
      <c r="AB255" s="1">
        <f ca="1">SUMIFS(RepP!255:255,RepP!$6:$6,AB$6)</f>
        <v>0</v>
      </c>
      <c r="AC255" s="1">
        <f ca="1">SUMIFS(RepF!255:255,RepF!$6:$6,AC$6)</f>
        <v>0</v>
      </c>
      <c r="AD255" s="60">
        <f t="shared" ca="1" si="267"/>
        <v>0</v>
      </c>
      <c r="AE255" s="1">
        <f ca="1">SUMIFS(RepP!255:255,RepP!$6:$6,AE$6)</f>
        <v>0</v>
      </c>
      <c r="AF255" s="1">
        <f ca="1">SUMIFS(RepF!255:255,RepF!$6:$6,AF$6)</f>
        <v>0</v>
      </c>
      <c r="AG255" s="60">
        <f t="shared" ca="1" si="268"/>
        <v>0</v>
      </c>
      <c r="AH255" s="1">
        <f ca="1">SUMIFS(RepP!255:255,RepP!$6:$6,AH$6)</f>
        <v>0</v>
      </c>
      <c r="AI255" s="1">
        <f ca="1">SUMIFS(RepF!255:255,RepF!$6:$6,AI$6)</f>
        <v>0</v>
      </c>
      <c r="AJ255" s="60">
        <f t="shared" ca="1" si="269"/>
        <v>0</v>
      </c>
      <c r="AK255" s="1">
        <f ca="1">SUMIFS(RepP!255:255,RepP!$6:$6,AK$6)</f>
        <v>0</v>
      </c>
      <c r="AL255" s="1">
        <f ca="1">SUMIFS(RepF!255:255,RepF!$6:$6,AL$6)</f>
        <v>0</v>
      </c>
      <c r="AM255" s="60">
        <f t="shared" ca="1" si="270"/>
        <v>0</v>
      </c>
      <c r="AN255" s="1">
        <f ca="1">SUMIFS(RepP!255:255,RepP!$6:$6,AN$6)</f>
        <v>0</v>
      </c>
      <c r="AO255" s="1">
        <f ca="1">SUMIFS(RepF!255:255,RepF!$6:$6,AO$6)</f>
        <v>0</v>
      </c>
      <c r="AP255" s="60">
        <f t="shared" ca="1" si="271"/>
        <v>0</v>
      </c>
      <c r="AQ255" s="1">
        <f ca="1">SUMIFS(RepP!255:255,RepP!$6:$6,AQ$6)</f>
        <v>0</v>
      </c>
      <c r="AR255" s="1">
        <f ca="1">SUMIFS(RepF!255:255,RepF!$6:$6,AR$6)</f>
        <v>0</v>
      </c>
      <c r="AS255" s="60">
        <f t="shared" ca="1" si="272"/>
        <v>0</v>
      </c>
      <c r="AT255" s="1">
        <f ca="1">SUMIFS(RepP!255:255,RepP!$6:$6,AT$6)</f>
        <v>0</v>
      </c>
      <c r="AU255" s="1">
        <f ca="1">SUMIFS(RepF!255:255,RepF!$6:$6,AU$6)</f>
        <v>0</v>
      </c>
      <c r="AV255" s="60">
        <f t="shared" ca="1" si="273"/>
        <v>0</v>
      </c>
      <c r="AW255" s="1">
        <f ca="1">SUMIFS(RepP!255:255,RepP!$6:$6,AW$6)</f>
        <v>0</v>
      </c>
      <c r="AX255" s="1">
        <f ca="1">SUMIFS(RepF!255:255,RepF!$6:$6,AX$6)</f>
        <v>0</v>
      </c>
      <c r="AY255" s="60">
        <f t="shared" ca="1" si="274"/>
        <v>0</v>
      </c>
      <c r="AZ255" s="1">
        <f ca="1">SUMIFS(RepP!255:255,RepP!$6:$6,AZ$6)</f>
        <v>0</v>
      </c>
      <c r="BA255" s="1">
        <f ca="1">SUMIFS(RepF!255:255,RepF!$6:$6,BA$6)</f>
        <v>0</v>
      </c>
      <c r="BB255" s="60">
        <f t="shared" ca="1" si="275"/>
        <v>0</v>
      </c>
      <c r="BC255" s="1">
        <f ca="1">SUMIFS(RepP!255:255,RepP!$6:$6,BC$6)</f>
        <v>0</v>
      </c>
      <c r="BD255" s="1">
        <f ca="1">SUMIFS(RepF!255:255,RepF!$6:$6,BD$6)</f>
        <v>0</v>
      </c>
      <c r="BE255" s="60">
        <f t="shared" ca="1" si="276"/>
        <v>0</v>
      </c>
      <c r="BF255" s="1">
        <f ca="1">SUMIFS(RepP!255:255,RepP!$6:$6,BF$6)</f>
        <v>0</v>
      </c>
      <c r="BG255" s="1">
        <f ca="1">SUMIFS(RepF!255:255,RepF!$6:$6,BG$6)</f>
        <v>0</v>
      </c>
      <c r="BH255" s="60">
        <f t="shared" ca="1" si="277"/>
        <v>0</v>
      </c>
      <c r="BI255" s="1">
        <f ca="1">SUMIFS(RepP!255:255,RepP!$6:$6,BI$6)</f>
        <v>0</v>
      </c>
      <c r="BJ255" s="1">
        <f ca="1">SUMIFS(RepF!255:255,RepF!$6:$6,BJ$6)</f>
        <v>0</v>
      </c>
      <c r="BK255" s="60">
        <f t="shared" ca="1" si="278"/>
        <v>0</v>
      </c>
      <c r="BL255" s="1">
        <f ca="1">SUMIFS(RepP!255:255,RepP!$6:$6,BL$6)</f>
        <v>0</v>
      </c>
      <c r="BM255" s="1">
        <f ca="1">SUMIFS(RepF!255:255,RepF!$6:$6,BM$6)</f>
        <v>0</v>
      </c>
      <c r="BN255" s="60">
        <f t="shared" ca="1" si="279"/>
        <v>0</v>
      </c>
      <c r="BO255" s="1">
        <f ca="1">SUMIFS(RepP!255:255,RepP!$6:$6,BO$6)</f>
        <v>0</v>
      </c>
      <c r="BP255" s="1">
        <f ca="1">SUMIFS(RepF!255:255,RepF!$6:$6,BP$6)</f>
        <v>0</v>
      </c>
      <c r="BQ255" s="60">
        <f t="shared" ca="1" si="280"/>
        <v>0</v>
      </c>
      <c r="BR255" s="1">
        <f ca="1">SUMIFS(RepP!255:255,RepP!$6:$6,BR$6)</f>
        <v>0</v>
      </c>
      <c r="BS255" s="1">
        <f ca="1">SUMIFS(RepF!255:255,RepF!$6:$6,BS$6)</f>
        <v>0</v>
      </c>
      <c r="BT255" s="60">
        <f t="shared" ca="1" si="281"/>
        <v>0</v>
      </c>
      <c r="BU255" s="1">
        <f ca="1">SUMIFS(RepP!255:255,RepP!$6:$6,BU$6)</f>
        <v>0</v>
      </c>
      <c r="BV255" s="1">
        <f ca="1">SUMIFS(RepF!255:255,RepF!$6:$6,BV$6)</f>
        <v>0</v>
      </c>
      <c r="BW255" s="60">
        <f t="shared" ca="1" si="282"/>
        <v>0</v>
      </c>
      <c r="BX255" s="1">
        <f ca="1">SUMIFS(RepP!255:255,RepP!$6:$6,BX$6)</f>
        <v>0</v>
      </c>
      <c r="BY255" s="1">
        <f ca="1">SUMIFS(RepF!255:255,RepF!$6:$6,BY$6)</f>
        <v>0</v>
      </c>
      <c r="BZ255" s="60">
        <f t="shared" ca="1" si="283"/>
        <v>0</v>
      </c>
    </row>
    <row r="256" spans="2:78" x14ac:dyDescent="0.25">
      <c r="B256" s="1" t="str">
        <f>Items!Q30</f>
        <v>PL(-)</v>
      </c>
      <c r="C256" s="1" t="str">
        <f>Items!R30</f>
        <v>N</v>
      </c>
      <c r="I256" s="22" t="str">
        <f>Items!O30</f>
        <v>Всего себестоимость</v>
      </c>
      <c r="J256" s="1" t="str">
        <f>Items!P30</f>
        <v>Резерв-2</v>
      </c>
      <c r="Q256" s="1">
        <f ca="1">SUMIFS(RepP!256:256,RepP!$6:$6,Q$6)</f>
        <v>0</v>
      </c>
      <c r="R256" s="1">
        <f ca="1">SUMIFS(RepF!256:256,RepF!$6:$6,R$6)</f>
        <v>0</v>
      </c>
      <c r="S256" s="69">
        <f t="shared" ca="1" si="264"/>
        <v>0</v>
      </c>
      <c r="V256" s="1">
        <f ca="1">SUMIFS(RepP!256:256,RepP!$6:$6,V$6)</f>
        <v>0</v>
      </c>
      <c r="W256" s="1">
        <f ca="1">SUMIFS(RepF!256:256,RepF!$6:$6,W$6)</f>
        <v>0</v>
      </c>
      <c r="X256" s="60">
        <f t="shared" ca="1" si="265"/>
        <v>0</v>
      </c>
      <c r="Y256" s="46">
        <f ca="1">SUMIFS(RepP!256:256,RepP!$6:$6,Y$6)</f>
        <v>0</v>
      </c>
      <c r="Z256" s="1">
        <f ca="1">SUMIFS(RepF!256:256,RepF!$6:$6,Z$6)</f>
        <v>0</v>
      </c>
      <c r="AA256" s="60">
        <f t="shared" ca="1" si="266"/>
        <v>0</v>
      </c>
      <c r="AB256" s="1">
        <f ca="1">SUMIFS(RepP!256:256,RepP!$6:$6,AB$6)</f>
        <v>0</v>
      </c>
      <c r="AC256" s="1">
        <f ca="1">SUMIFS(RepF!256:256,RepF!$6:$6,AC$6)</f>
        <v>0</v>
      </c>
      <c r="AD256" s="60">
        <f t="shared" ca="1" si="267"/>
        <v>0</v>
      </c>
      <c r="AE256" s="1">
        <f ca="1">SUMIFS(RepP!256:256,RepP!$6:$6,AE$6)</f>
        <v>0</v>
      </c>
      <c r="AF256" s="1">
        <f ca="1">SUMIFS(RepF!256:256,RepF!$6:$6,AF$6)</f>
        <v>0</v>
      </c>
      <c r="AG256" s="60">
        <f t="shared" ca="1" si="268"/>
        <v>0</v>
      </c>
      <c r="AH256" s="1">
        <f ca="1">SUMIFS(RepP!256:256,RepP!$6:$6,AH$6)</f>
        <v>0</v>
      </c>
      <c r="AI256" s="1">
        <f ca="1">SUMIFS(RepF!256:256,RepF!$6:$6,AI$6)</f>
        <v>0</v>
      </c>
      <c r="AJ256" s="60">
        <f t="shared" ca="1" si="269"/>
        <v>0</v>
      </c>
      <c r="AK256" s="1">
        <f ca="1">SUMIFS(RepP!256:256,RepP!$6:$6,AK$6)</f>
        <v>0</v>
      </c>
      <c r="AL256" s="1">
        <f ca="1">SUMIFS(RepF!256:256,RepF!$6:$6,AL$6)</f>
        <v>0</v>
      </c>
      <c r="AM256" s="60">
        <f t="shared" ca="1" si="270"/>
        <v>0</v>
      </c>
      <c r="AN256" s="1">
        <f ca="1">SUMIFS(RepP!256:256,RepP!$6:$6,AN$6)</f>
        <v>0</v>
      </c>
      <c r="AO256" s="1">
        <f ca="1">SUMIFS(RepF!256:256,RepF!$6:$6,AO$6)</f>
        <v>0</v>
      </c>
      <c r="AP256" s="60">
        <f t="shared" ca="1" si="271"/>
        <v>0</v>
      </c>
      <c r="AQ256" s="1">
        <f ca="1">SUMIFS(RepP!256:256,RepP!$6:$6,AQ$6)</f>
        <v>0</v>
      </c>
      <c r="AR256" s="1">
        <f ca="1">SUMIFS(RepF!256:256,RepF!$6:$6,AR$6)</f>
        <v>0</v>
      </c>
      <c r="AS256" s="60">
        <f t="shared" ca="1" si="272"/>
        <v>0</v>
      </c>
      <c r="AT256" s="1">
        <f ca="1">SUMIFS(RepP!256:256,RepP!$6:$6,AT$6)</f>
        <v>0</v>
      </c>
      <c r="AU256" s="1">
        <f ca="1">SUMIFS(RepF!256:256,RepF!$6:$6,AU$6)</f>
        <v>0</v>
      </c>
      <c r="AV256" s="60">
        <f t="shared" ca="1" si="273"/>
        <v>0</v>
      </c>
      <c r="AW256" s="1">
        <f ca="1">SUMIFS(RepP!256:256,RepP!$6:$6,AW$6)</f>
        <v>0</v>
      </c>
      <c r="AX256" s="1">
        <f ca="1">SUMIFS(RepF!256:256,RepF!$6:$6,AX$6)</f>
        <v>0</v>
      </c>
      <c r="AY256" s="60">
        <f t="shared" ca="1" si="274"/>
        <v>0</v>
      </c>
      <c r="AZ256" s="1">
        <f ca="1">SUMIFS(RepP!256:256,RepP!$6:$6,AZ$6)</f>
        <v>0</v>
      </c>
      <c r="BA256" s="1">
        <f ca="1">SUMIFS(RepF!256:256,RepF!$6:$6,BA$6)</f>
        <v>0</v>
      </c>
      <c r="BB256" s="60">
        <f t="shared" ca="1" si="275"/>
        <v>0</v>
      </c>
      <c r="BC256" s="1">
        <f ca="1">SUMIFS(RepP!256:256,RepP!$6:$6,BC$6)</f>
        <v>0</v>
      </c>
      <c r="BD256" s="1">
        <f ca="1">SUMIFS(RepF!256:256,RepF!$6:$6,BD$6)</f>
        <v>0</v>
      </c>
      <c r="BE256" s="60">
        <f t="shared" ca="1" si="276"/>
        <v>0</v>
      </c>
      <c r="BF256" s="1">
        <f ca="1">SUMIFS(RepP!256:256,RepP!$6:$6,BF$6)</f>
        <v>0</v>
      </c>
      <c r="BG256" s="1">
        <f ca="1">SUMIFS(RepF!256:256,RepF!$6:$6,BG$6)</f>
        <v>0</v>
      </c>
      <c r="BH256" s="60">
        <f t="shared" ca="1" si="277"/>
        <v>0</v>
      </c>
      <c r="BI256" s="1">
        <f ca="1">SUMIFS(RepP!256:256,RepP!$6:$6,BI$6)</f>
        <v>0</v>
      </c>
      <c r="BJ256" s="1">
        <f ca="1">SUMIFS(RepF!256:256,RepF!$6:$6,BJ$6)</f>
        <v>0</v>
      </c>
      <c r="BK256" s="60">
        <f t="shared" ca="1" si="278"/>
        <v>0</v>
      </c>
      <c r="BL256" s="1">
        <f ca="1">SUMIFS(RepP!256:256,RepP!$6:$6,BL$6)</f>
        <v>0</v>
      </c>
      <c r="BM256" s="1">
        <f ca="1">SUMIFS(RepF!256:256,RepF!$6:$6,BM$6)</f>
        <v>0</v>
      </c>
      <c r="BN256" s="60">
        <f t="shared" ca="1" si="279"/>
        <v>0</v>
      </c>
      <c r="BO256" s="1">
        <f ca="1">SUMIFS(RepP!256:256,RepP!$6:$6,BO$6)</f>
        <v>0</v>
      </c>
      <c r="BP256" s="1">
        <f ca="1">SUMIFS(RepF!256:256,RepF!$6:$6,BP$6)</f>
        <v>0</v>
      </c>
      <c r="BQ256" s="60">
        <f t="shared" ca="1" si="280"/>
        <v>0</v>
      </c>
      <c r="BR256" s="1">
        <f ca="1">SUMIFS(RepP!256:256,RepP!$6:$6,BR$6)</f>
        <v>0</v>
      </c>
      <c r="BS256" s="1">
        <f ca="1">SUMIFS(RepF!256:256,RepF!$6:$6,BS$6)</f>
        <v>0</v>
      </c>
      <c r="BT256" s="60">
        <f t="shared" ca="1" si="281"/>
        <v>0</v>
      </c>
      <c r="BU256" s="1">
        <f ca="1">SUMIFS(RepP!256:256,RepP!$6:$6,BU$6)</f>
        <v>0</v>
      </c>
      <c r="BV256" s="1">
        <f ca="1">SUMIFS(RepF!256:256,RepF!$6:$6,BV$6)</f>
        <v>0</v>
      </c>
      <c r="BW256" s="60">
        <f t="shared" ca="1" si="282"/>
        <v>0</v>
      </c>
      <c r="BX256" s="1">
        <f ca="1">SUMIFS(RepP!256:256,RepP!$6:$6,BX$6)</f>
        <v>0</v>
      </c>
      <c r="BY256" s="1">
        <f ca="1">SUMIFS(RepF!256:256,RepF!$6:$6,BY$6)</f>
        <v>0</v>
      </c>
      <c r="BZ256" s="60">
        <f t="shared" ca="1" si="283"/>
        <v>0</v>
      </c>
    </row>
    <row r="257" spans="2:78" x14ac:dyDescent="0.25">
      <c r="B257" s="1" t="str">
        <f>Items!Q31</f>
        <v>PL(-)</v>
      </c>
      <c r="C257" s="1" t="str">
        <f>Items!R31</f>
        <v>N</v>
      </c>
      <c r="I257" s="22" t="str">
        <f>Items!O31</f>
        <v>Всего себестоимость</v>
      </c>
      <c r="J257" s="1" t="str">
        <f>Items!P31</f>
        <v>Резерв-3</v>
      </c>
      <c r="Q257" s="1">
        <f ca="1">SUMIFS(RepP!257:257,RepP!$6:$6,Q$6)</f>
        <v>0</v>
      </c>
      <c r="R257" s="1">
        <f ca="1">SUMIFS(RepF!257:257,RepF!$6:$6,R$6)</f>
        <v>0</v>
      </c>
      <c r="S257" s="69">
        <f t="shared" ca="1" si="264"/>
        <v>0</v>
      </c>
      <c r="V257" s="1">
        <f ca="1">SUMIFS(RepP!257:257,RepP!$6:$6,V$6)</f>
        <v>0</v>
      </c>
      <c r="W257" s="1">
        <f ca="1">SUMIFS(RepF!257:257,RepF!$6:$6,W$6)</f>
        <v>0</v>
      </c>
      <c r="X257" s="60">
        <f t="shared" ca="1" si="265"/>
        <v>0</v>
      </c>
      <c r="Y257" s="46">
        <f ca="1">SUMIFS(RepP!257:257,RepP!$6:$6,Y$6)</f>
        <v>0</v>
      </c>
      <c r="Z257" s="1">
        <f ca="1">SUMIFS(RepF!257:257,RepF!$6:$6,Z$6)</f>
        <v>0</v>
      </c>
      <c r="AA257" s="60">
        <f t="shared" ca="1" si="266"/>
        <v>0</v>
      </c>
      <c r="AB257" s="1">
        <f ca="1">SUMIFS(RepP!257:257,RepP!$6:$6,AB$6)</f>
        <v>0</v>
      </c>
      <c r="AC257" s="1">
        <f ca="1">SUMIFS(RepF!257:257,RepF!$6:$6,AC$6)</f>
        <v>0</v>
      </c>
      <c r="AD257" s="60">
        <f t="shared" ca="1" si="267"/>
        <v>0</v>
      </c>
      <c r="AE257" s="1">
        <f ca="1">SUMIFS(RepP!257:257,RepP!$6:$6,AE$6)</f>
        <v>0</v>
      </c>
      <c r="AF257" s="1">
        <f ca="1">SUMIFS(RepF!257:257,RepF!$6:$6,AF$6)</f>
        <v>0</v>
      </c>
      <c r="AG257" s="60">
        <f t="shared" ca="1" si="268"/>
        <v>0</v>
      </c>
      <c r="AH257" s="1">
        <f ca="1">SUMIFS(RepP!257:257,RepP!$6:$6,AH$6)</f>
        <v>0</v>
      </c>
      <c r="AI257" s="1">
        <f ca="1">SUMIFS(RepF!257:257,RepF!$6:$6,AI$6)</f>
        <v>0</v>
      </c>
      <c r="AJ257" s="60">
        <f t="shared" ca="1" si="269"/>
        <v>0</v>
      </c>
      <c r="AK257" s="1">
        <f ca="1">SUMIFS(RepP!257:257,RepP!$6:$6,AK$6)</f>
        <v>0</v>
      </c>
      <c r="AL257" s="1">
        <f ca="1">SUMIFS(RepF!257:257,RepF!$6:$6,AL$6)</f>
        <v>0</v>
      </c>
      <c r="AM257" s="60">
        <f t="shared" ca="1" si="270"/>
        <v>0</v>
      </c>
      <c r="AN257" s="1">
        <f ca="1">SUMIFS(RepP!257:257,RepP!$6:$6,AN$6)</f>
        <v>0</v>
      </c>
      <c r="AO257" s="1">
        <f ca="1">SUMIFS(RepF!257:257,RepF!$6:$6,AO$6)</f>
        <v>0</v>
      </c>
      <c r="AP257" s="60">
        <f t="shared" ca="1" si="271"/>
        <v>0</v>
      </c>
      <c r="AQ257" s="1">
        <f ca="1">SUMIFS(RepP!257:257,RepP!$6:$6,AQ$6)</f>
        <v>0</v>
      </c>
      <c r="AR257" s="1">
        <f ca="1">SUMIFS(RepF!257:257,RepF!$6:$6,AR$6)</f>
        <v>0</v>
      </c>
      <c r="AS257" s="60">
        <f t="shared" ca="1" si="272"/>
        <v>0</v>
      </c>
      <c r="AT257" s="1">
        <f ca="1">SUMIFS(RepP!257:257,RepP!$6:$6,AT$6)</f>
        <v>0</v>
      </c>
      <c r="AU257" s="1">
        <f ca="1">SUMIFS(RepF!257:257,RepF!$6:$6,AU$6)</f>
        <v>0</v>
      </c>
      <c r="AV257" s="60">
        <f t="shared" ca="1" si="273"/>
        <v>0</v>
      </c>
      <c r="AW257" s="1">
        <f ca="1">SUMIFS(RepP!257:257,RepP!$6:$6,AW$6)</f>
        <v>0</v>
      </c>
      <c r="AX257" s="1">
        <f ca="1">SUMIFS(RepF!257:257,RepF!$6:$6,AX$6)</f>
        <v>0</v>
      </c>
      <c r="AY257" s="60">
        <f t="shared" ca="1" si="274"/>
        <v>0</v>
      </c>
      <c r="AZ257" s="1">
        <f ca="1">SUMIFS(RepP!257:257,RepP!$6:$6,AZ$6)</f>
        <v>0</v>
      </c>
      <c r="BA257" s="1">
        <f ca="1">SUMIFS(RepF!257:257,RepF!$6:$6,BA$6)</f>
        <v>0</v>
      </c>
      <c r="BB257" s="60">
        <f t="shared" ca="1" si="275"/>
        <v>0</v>
      </c>
      <c r="BC257" s="1">
        <f ca="1">SUMIFS(RepP!257:257,RepP!$6:$6,BC$6)</f>
        <v>0</v>
      </c>
      <c r="BD257" s="1">
        <f ca="1">SUMIFS(RepF!257:257,RepF!$6:$6,BD$6)</f>
        <v>0</v>
      </c>
      <c r="BE257" s="60">
        <f t="shared" ca="1" si="276"/>
        <v>0</v>
      </c>
      <c r="BF257" s="1">
        <f ca="1">SUMIFS(RepP!257:257,RepP!$6:$6,BF$6)</f>
        <v>0</v>
      </c>
      <c r="BG257" s="1">
        <f ca="1">SUMIFS(RepF!257:257,RepF!$6:$6,BG$6)</f>
        <v>0</v>
      </c>
      <c r="BH257" s="60">
        <f t="shared" ca="1" si="277"/>
        <v>0</v>
      </c>
      <c r="BI257" s="1">
        <f ca="1">SUMIFS(RepP!257:257,RepP!$6:$6,BI$6)</f>
        <v>0</v>
      </c>
      <c r="BJ257" s="1">
        <f ca="1">SUMIFS(RepF!257:257,RepF!$6:$6,BJ$6)</f>
        <v>0</v>
      </c>
      <c r="BK257" s="60">
        <f t="shared" ca="1" si="278"/>
        <v>0</v>
      </c>
      <c r="BL257" s="1">
        <f ca="1">SUMIFS(RepP!257:257,RepP!$6:$6,BL$6)</f>
        <v>0</v>
      </c>
      <c r="BM257" s="1">
        <f ca="1">SUMIFS(RepF!257:257,RepF!$6:$6,BM$6)</f>
        <v>0</v>
      </c>
      <c r="BN257" s="60">
        <f t="shared" ca="1" si="279"/>
        <v>0</v>
      </c>
      <c r="BO257" s="1">
        <f ca="1">SUMIFS(RepP!257:257,RepP!$6:$6,BO$6)</f>
        <v>0</v>
      </c>
      <c r="BP257" s="1">
        <f ca="1">SUMIFS(RepF!257:257,RepF!$6:$6,BP$6)</f>
        <v>0</v>
      </c>
      <c r="BQ257" s="60">
        <f t="shared" ca="1" si="280"/>
        <v>0</v>
      </c>
      <c r="BR257" s="1">
        <f ca="1">SUMIFS(RepP!257:257,RepP!$6:$6,BR$6)</f>
        <v>0</v>
      </c>
      <c r="BS257" s="1">
        <f ca="1">SUMIFS(RepF!257:257,RepF!$6:$6,BS$6)</f>
        <v>0</v>
      </c>
      <c r="BT257" s="60">
        <f t="shared" ca="1" si="281"/>
        <v>0</v>
      </c>
      <c r="BU257" s="1">
        <f ca="1">SUMIFS(RepP!257:257,RepP!$6:$6,BU$6)</f>
        <v>0</v>
      </c>
      <c r="BV257" s="1">
        <f ca="1">SUMIFS(RepF!257:257,RepF!$6:$6,BV$6)</f>
        <v>0</v>
      </c>
      <c r="BW257" s="60">
        <f t="shared" ca="1" si="282"/>
        <v>0</v>
      </c>
      <c r="BX257" s="1">
        <f ca="1">SUMIFS(RepP!257:257,RepP!$6:$6,BX$6)</f>
        <v>0</v>
      </c>
      <c r="BY257" s="1">
        <f ca="1">SUMIFS(RepF!257:257,RepF!$6:$6,BY$6)</f>
        <v>0</v>
      </c>
      <c r="BZ257" s="60">
        <f t="shared" ca="1" si="283"/>
        <v>0</v>
      </c>
    </row>
    <row r="258" spans="2:78" x14ac:dyDescent="0.25">
      <c r="B258" s="1" t="str">
        <f>Items!Q32</f>
        <v>PL(-)</v>
      </c>
      <c r="C258" s="1" t="str">
        <f>Items!R32</f>
        <v>N</v>
      </c>
      <c r="I258" s="22" t="str">
        <f>Items!O32</f>
        <v>Всего себестоимость</v>
      </c>
      <c r="J258" s="1" t="str">
        <f>Items!P32</f>
        <v>Резерв-4</v>
      </c>
      <c r="Q258" s="1">
        <f ca="1">SUMIFS(RepP!258:258,RepP!$6:$6,Q$6)</f>
        <v>0</v>
      </c>
      <c r="R258" s="1">
        <f ca="1">SUMIFS(RepF!258:258,RepF!$6:$6,R$6)</f>
        <v>0</v>
      </c>
      <c r="S258" s="69">
        <f t="shared" ca="1" si="264"/>
        <v>0</v>
      </c>
      <c r="V258" s="1">
        <f ca="1">SUMIFS(RepP!258:258,RepP!$6:$6,V$6)</f>
        <v>0</v>
      </c>
      <c r="W258" s="1">
        <f ca="1">SUMIFS(RepF!258:258,RepF!$6:$6,W$6)</f>
        <v>0</v>
      </c>
      <c r="X258" s="60">
        <f t="shared" ca="1" si="265"/>
        <v>0</v>
      </c>
      <c r="Y258" s="46">
        <f ca="1">SUMIFS(RepP!258:258,RepP!$6:$6,Y$6)</f>
        <v>0</v>
      </c>
      <c r="Z258" s="1">
        <f ca="1">SUMIFS(RepF!258:258,RepF!$6:$6,Z$6)</f>
        <v>0</v>
      </c>
      <c r="AA258" s="60">
        <f t="shared" ca="1" si="266"/>
        <v>0</v>
      </c>
      <c r="AB258" s="1">
        <f ca="1">SUMIFS(RepP!258:258,RepP!$6:$6,AB$6)</f>
        <v>0</v>
      </c>
      <c r="AC258" s="1">
        <f ca="1">SUMIFS(RepF!258:258,RepF!$6:$6,AC$6)</f>
        <v>0</v>
      </c>
      <c r="AD258" s="60">
        <f t="shared" ca="1" si="267"/>
        <v>0</v>
      </c>
      <c r="AE258" s="1">
        <f ca="1">SUMIFS(RepP!258:258,RepP!$6:$6,AE$6)</f>
        <v>0</v>
      </c>
      <c r="AF258" s="1">
        <f ca="1">SUMIFS(RepF!258:258,RepF!$6:$6,AF$6)</f>
        <v>0</v>
      </c>
      <c r="AG258" s="60">
        <f t="shared" ca="1" si="268"/>
        <v>0</v>
      </c>
      <c r="AH258" s="1">
        <f ca="1">SUMIFS(RepP!258:258,RepP!$6:$6,AH$6)</f>
        <v>0</v>
      </c>
      <c r="AI258" s="1">
        <f ca="1">SUMIFS(RepF!258:258,RepF!$6:$6,AI$6)</f>
        <v>0</v>
      </c>
      <c r="AJ258" s="60">
        <f t="shared" ca="1" si="269"/>
        <v>0</v>
      </c>
      <c r="AK258" s="1">
        <f ca="1">SUMIFS(RepP!258:258,RepP!$6:$6,AK$6)</f>
        <v>0</v>
      </c>
      <c r="AL258" s="1">
        <f ca="1">SUMIFS(RepF!258:258,RepF!$6:$6,AL$6)</f>
        <v>0</v>
      </c>
      <c r="AM258" s="60">
        <f t="shared" ca="1" si="270"/>
        <v>0</v>
      </c>
      <c r="AN258" s="1">
        <f ca="1">SUMIFS(RepP!258:258,RepP!$6:$6,AN$6)</f>
        <v>0</v>
      </c>
      <c r="AO258" s="1">
        <f ca="1">SUMIFS(RepF!258:258,RepF!$6:$6,AO$6)</f>
        <v>0</v>
      </c>
      <c r="AP258" s="60">
        <f t="shared" ca="1" si="271"/>
        <v>0</v>
      </c>
      <c r="AQ258" s="1">
        <f ca="1">SUMIFS(RepP!258:258,RepP!$6:$6,AQ$6)</f>
        <v>0</v>
      </c>
      <c r="AR258" s="1">
        <f ca="1">SUMIFS(RepF!258:258,RepF!$6:$6,AR$6)</f>
        <v>0</v>
      </c>
      <c r="AS258" s="60">
        <f t="shared" ca="1" si="272"/>
        <v>0</v>
      </c>
      <c r="AT258" s="1">
        <f ca="1">SUMIFS(RepP!258:258,RepP!$6:$6,AT$6)</f>
        <v>0</v>
      </c>
      <c r="AU258" s="1">
        <f ca="1">SUMIFS(RepF!258:258,RepF!$6:$6,AU$6)</f>
        <v>0</v>
      </c>
      <c r="AV258" s="60">
        <f t="shared" ca="1" si="273"/>
        <v>0</v>
      </c>
      <c r="AW258" s="1">
        <f ca="1">SUMIFS(RepP!258:258,RepP!$6:$6,AW$6)</f>
        <v>0</v>
      </c>
      <c r="AX258" s="1">
        <f ca="1">SUMIFS(RepF!258:258,RepF!$6:$6,AX$6)</f>
        <v>0</v>
      </c>
      <c r="AY258" s="60">
        <f t="shared" ca="1" si="274"/>
        <v>0</v>
      </c>
      <c r="AZ258" s="1">
        <f ca="1">SUMIFS(RepP!258:258,RepP!$6:$6,AZ$6)</f>
        <v>0</v>
      </c>
      <c r="BA258" s="1">
        <f ca="1">SUMIFS(RepF!258:258,RepF!$6:$6,BA$6)</f>
        <v>0</v>
      </c>
      <c r="BB258" s="60">
        <f t="shared" ca="1" si="275"/>
        <v>0</v>
      </c>
      <c r="BC258" s="1">
        <f ca="1">SUMIFS(RepP!258:258,RepP!$6:$6,BC$6)</f>
        <v>0</v>
      </c>
      <c r="BD258" s="1">
        <f ca="1">SUMIFS(RepF!258:258,RepF!$6:$6,BD$6)</f>
        <v>0</v>
      </c>
      <c r="BE258" s="60">
        <f t="shared" ca="1" si="276"/>
        <v>0</v>
      </c>
      <c r="BF258" s="1">
        <f ca="1">SUMIFS(RepP!258:258,RepP!$6:$6,BF$6)</f>
        <v>0</v>
      </c>
      <c r="BG258" s="1">
        <f ca="1">SUMIFS(RepF!258:258,RepF!$6:$6,BG$6)</f>
        <v>0</v>
      </c>
      <c r="BH258" s="60">
        <f t="shared" ca="1" si="277"/>
        <v>0</v>
      </c>
      <c r="BI258" s="1">
        <f ca="1">SUMIFS(RepP!258:258,RepP!$6:$6,BI$6)</f>
        <v>0</v>
      </c>
      <c r="BJ258" s="1">
        <f ca="1">SUMIFS(RepF!258:258,RepF!$6:$6,BJ$6)</f>
        <v>0</v>
      </c>
      <c r="BK258" s="60">
        <f t="shared" ca="1" si="278"/>
        <v>0</v>
      </c>
      <c r="BL258" s="1">
        <f ca="1">SUMIFS(RepP!258:258,RepP!$6:$6,BL$6)</f>
        <v>0</v>
      </c>
      <c r="BM258" s="1">
        <f ca="1">SUMIFS(RepF!258:258,RepF!$6:$6,BM$6)</f>
        <v>0</v>
      </c>
      <c r="BN258" s="60">
        <f t="shared" ca="1" si="279"/>
        <v>0</v>
      </c>
      <c r="BO258" s="1">
        <f ca="1">SUMIFS(RepP!258:258,RepP!$6:$6,BO$6)</f>
        <v>0</v>
      </c>
      <c r="BP258" s="1">
        <f ca="1">SUMIFS(RepF!258:258,RepF!$6:$6,BP$6)</f>
        <v>0</v>
      </c>
      <c r="BQ258" s="60">
        <f t="shared" ca="1" si="280"/>
        <v>0</v>
      </c>
      <c r="BR258" s="1">
        <f ca="1">SUMIFS(RepP!258:258,RepP!$6:$6,BR$6)</f>
        <v>0</v>
      </c>
      <c r="BS258" s="1">
        <f ca="1">SUMIFS(RepF!258:258,RepF!$6:$6,BS$6)</f>
        <v>0</v>
      </c>
      <c r="BT258" s="60">
        <f t="shared" ca="1" si="281"/>
        <v>0</v>
      </c>
      <c r="BU258" s="1">
        <f ca="1">SUMIFS(RepP!258:258,RepP!$6:$6,BU$6)</f>
        <v>0</v>
      </c>
      <c r="BV258" s="1">
        <f ca="1">SUMIFS(RepF!258:258,RepF!$6:$6,BV$6)</f>
        <v>0</v>
      </c>
      <c r="BW258" s="60">
        <f t="shared" ca="1" si="282"/>
        <v>0</v>
      </c>
      <c r="BX258" s="1">
        <f ca="1">SUMIFS(RepP!258:258,RepP!$6:$6,BX$6)</f>
        <v>0</v>
      </c>
      <c r="BY258" s="1">
        <f ca="1">SUMIFS(RepF!258:258,RepF!$6:$6,BY$6)</f>
        <v>0</v>
      </c>
      <c r="BZ258" s="60">
        <f t="shared" ca="1" si="283"/>
        <v>0</v>
      </c>
    </row>
    <row r="259" spans="2:78" x14ac:dyDescent="0.25">
      <c r="B259" s="1" t="str">
        <f>Items!Q33</f>
        <v>PL(-)</v>
      </c>
      <c r="C259" s="1" t="str">
        <f>Items!R33</f>
        <v>N</v>
      </c>
      <c r="I259" s="22" t="str">
        <f>Items!O33</f>
        <v>Всего себестоимость</v>
      </c>
      <c r="J259" s="1" t="str">
        <f>Items!P33</f>
        <v>Резерв-5</v>
      </c>
      <c r="Q259" s="1">
        <f ca="1">SUMIFS(RepP!259:259,RepP!$6:$6,Q$6)</f>
        <v>0</v>
      </c>
      <c r="R259" s="1">
        <f ca="1">SUMIFS(RepF!259:259,RepF!$6:$6,R$6)</f>
        <v>0</v>
      </c>
      <c r="S259" s="69">
        <f t="shared" ca="1" si="264"/>
        <v>0</v>
      </c>
      <c r="V259" s="1">
        <f ca="1">SUMIFS(RepP!259:259,RepP!$6:$6,V$6)</f>
        <v>0</v>
      </c>
      <c r="W259" s="1">
        <f ca="1">SUMIFS(RepF!259:259,RepF!$6:$6,W$6)</f>
        <v>0</v>
      </c>
      <c r="X259" s="60">
        <f t="shared" ca="1" si="265"/>
        <v>0</v>
      </c>
      <c r="Y259" s="46">
        <f ca="1">SUMIFS(RepP!259:259,RepP!$6:$6,Y$6)</f>
        <v>0</v>
      </c>
      <c r="Z259" s="1">
        <f ca="1">SUMIFS(RepF!259:259,RepF!$6:$6,Z$6)</f>
        <v>0</v>
      </c>
      <c r="AA259" s="60">
        <f t="shared" ca="1" si="266"/>
        <v>0</v>
      </c>
      <c r="AB259" s="1">
        <f ca="1">SUMIFS(RepP!259:259,RepP!$6:$6,AB$6)</f>
        <v>0</v>
      </c>
      <c r="AC259" s="1">
        <f ca="1">SUMIFS(RepF!259:259,RepF!$6:$6,AC$6)</f>
        <v>0</v>
      </c>
      <c r="AD259" s="60">
        <f t="shared" ca="1" si="267"/>
        <v>0</v>
      </c>
      <c r="AE259" s="1">
        <f ca="1">SUMIFS(RepP!259:259,RepP!$6:$6,AE$6)</f>
        <v>0</v>
      </c>
      <c r="AF259" s="1">
        <f ca="1">SUMIFS(RepF!259:259,RepF!$6:$6,AF$6)</f>
        <v>0</v>
      </c>
      <c r="AG259" s="60">
        <f t="shared" ca="1" si="268"/>
        <v>0</v>
      </c>
      <c r="AH259" s="1">
        <f ca="1">SUMIFS(RepP!259:259,RepP!$6:$6,AH$6)</f>
        <v>0</v>
      </c>
      <c r="AI259" s="1">
        <f ca="1">SUMIFS(RepF!259:259,RepF!$6:$6,AI$6)</f>
        <v>0</v>
      </c>
      <c r="AJ259" s="60">
        <f t="shared" ca="1" si="269"/>
        <v>0</v>
      </c>
      <c r="AK259" s="1">
        <f ca="1">SUMIFS(RepP!259:259,RepP!$6:$6,AK$6)</f>
        <v>0</v>
      </c>
      <c r="AL259" s="1">
        <f ca="1">SUMIFS(RepF!259:259,RepF!$6:$6,AL$6)</f>
        <v>0</v>
      </c>
      <c r="AM259" s="60">
        <f t="shared" ca="1" si="270"/>
        <v>0</v>
      </c>
      <c r="AN259" s="1">
        <f ca="1">SUMIFS(RepP!259:259,RepP!$6:$6,AN$6)</f>
        <v>0</v>
      </c>
      <c r="AO259" s="1">
        <f ca="1">SUMIFS(RepF!259:259,RepF!$6:$6,AO$6)</f>
        <v>0</v>
      </c>
      <c r="AP259" s="60">
        <f t="shared" ca="1" si="271"/>
        <v>0</v>
      </c>
      <c r="AQ259" s="1">
        <f ca="1">SUMIFS(RepP!259:259,RepP!$6:$6,AQ$6)</f>
        <v>0</v>
      </c>
      <c r="AR259" s="1">
        <f ca="1">SUMIFS(RepF!259:259,RepF!$6:$6,AR$6)</f>
        <v>0</v>
      </c>
      <c r="AS259" s="60">
        <f t="shared" ca="1" si="272"/>
        <v>0</v>
      </c>
      <c r="AT259" s="1">
        <f ca="1">SUMIFS(RepP!259:259,RepP!$6:$6,AT$6)</f>
        <v>0</v>
      </c>
      <c r="AU259" s="1">
        <f ca="1">SUMIFS(RepF!259:259,RepF!$6:$6,AU$6)</f>
        <v>0</v>
      </c>
      <c r="AV259" s="60">
        <f t="shared" ca="1" si="273"/>
        <v>0</v>
      </c>
      <c r="AW259" s="1">
        <f ca="1">SUMIFS(RepP!259:259,RepP!$6:$6,AW$6)</f>
        <v>0</v>
      </c>
      <c r="AX259" s="1">
        <f ca="1">SUMIFS(RepF!259:259,RepF!$6:$6,AX$6)</f>
        <v>0</v>
      </c>
      <c r="AY259" s="60">
        <f t="shared" ca="1" si="274"/>
        <v>0</v>
      </c>
      <c r="AZ259" s="1">
        <f ca="1">SUMIFS(RepP!259:259,RepP!$6:$6,AZ$6)</f>
        <v>0</v>
      </c>
      <c r="BA259" s="1">
        <f ca="1">SUMIFS(RepF!259:259,RepF!$6:$6,BA$6)</f>
        <v>0</v>
      </c>
      <c r="BB259" s="60">
        <f t="shared" ca="1" si="275"/>
        <v>0</v>
      </c>
      <c r="BC259" s="1">
        <f ca="1">SUMIFS(RepP!259:259,RepP!$6:$6,BC$6)</f>
        <v>0</v>
      </c>
      <c r="BD259" s="1">
        <f ca="1">SUMIFS(RepF!259:259,RepF!$6:$6,BD$6)</f>
        <v>0</v>
      </c>
      <c r="BE259" s="60">
        <f t="shared" ca="1" si="276"/>
        <v>0</v>
      </c>
      <c r="BF259" s="1">
        <f ca="1">SUMIFS(RepP!259:259,RepP!$6:$6,BF$6)</f>
        <v>0</v>
      </c>
      <c r="BG259" s="1">
        <f ca="1">SUMIFS(RepF!259:259,RepF!$6:$6,BG$6)</f>
        <v>0</v>
      </c>
      <c r="BH259" s="60">
        <f t="shared" ca="1" si="277"/>
        <v>0</v>
      </c>
      <c r="BI259" s="1">
        <f ca="1">SUMIFS(RepP!259:259,RepP!$6:$6,BI$6)</f>
        <v>0</v>
      </c>
      <c r="BJ259" s="1">
        <f ca="1">SUMIFS(RepF!259:259,RepF!$6:$6,BJ$6)</f>
        <v>0</v>
      </c>
      <c r="BK259" s="60">
        <f t="shared" ca="1" si="278"/>
        <v>0</v>
      </c>
      <c r="BL259" s="1">
        <f ca="1">SUMIFS(RepP!259:259,RepP!$6:$6,BL$6)</f>
        <v>0</v>
      </c>
      <c r="BM259" s="1">
        <f ca="1">SUMIFS(RepF!259:259,RepF!$6:$6,BM$6)</f>
        <v>0</v>
      </c>
      <c r="BN259" s="60">
        <f t="shared" ca="1" si="279"/>
        <v>0</v>
      </c>
      <c r="BO259" s="1">
        <f ca="1">SUMIFS(RepP!259:259,RepP!$6:$6,BO$6)</f>
        <v>0</v>
      </c>
      <c r="BP259" s="1">
        <f ca="1">SUMIFS(RepF!259:259,RepF!$6:$6,BP$6)</f>
        <v>0</v>
      </c>
      <c r="BQ259" s="60">
        <f t="shared" ca="1" si="280"/>
        <v>0</v>
      </c>
      <c r="BR259" s="1">
        <f ca="1">SUMIFS(RepP!259:259,RepP!$6:$6,BR$6)</f>
        <v>0</v>
      </c>
      <c r="BS259" s="1">
        <f ca="1">SUMIFS(RepF!259:259,RepF!$6:$6,BS$6)</f>
        <v>0</v>
      </c>
      <c r="BT259" s="60">
        <f t="shared" ca="1" si="281"/>
        <v>0</v>
      </c>
      <c r="BU259" s="1">
        <f ca="1">SUMIFS(RepP!259:259,RepP!$6:$6,BU$6)</f>
        <v>0</v>
      </c>
      <c r="BV259" s="1">
        <f ca="1">SUMIFS(RepF!259:259,RepF!$6:$6,BV$6)</f>
        <v>0</v>
      </c>
      <c r="BW259" s="60">
        <f t="shared" ca="1" si="282"/>
        <v>0</v>
      </c>
      <c r="BX259" s="1">
        <f ca="1">SUMIFS(RepP!259:259,RepP!$6:$6,BX$6)</f>
        <v>0</v>
      </c>
      <c r="BY259" s="1">
        <f ca="1">SUMIFS(RepF!259:259,RepF!$6:$6,BY$6)</f>
        <v>0</v>
      </c>
      <c r="BZ259" s="60">
        <f t="shared" ca="1" si="283"/>
        <v>0</v>
      </c>
    </row>
    <row r="260" spans="2:78" x14ac:dyDescent="0.25">
      <c r="B260" s="1" t="str">
        <f>Items!Q34</f>
        <v>PL(-)</v>
      </c>
      <c r="C260" s="1" t="str">
        <f>Items!R34</f>
        <v>N</v>
      </c>
      <c r="I260" s="22" t="str">
        <f>Items!O34</f>
        <v>Всего себестоимость</v>
      </c>
      <c r="J260" s="1" t="str">
        <f>Items!P34</f>
        <v>Резерв-6</v>
      </c>
      <c r="Q260" s="1">
        <f ca="1">SUMIFS(RepP!260:260,RepP!$6:$6,Q$6)</f>
        <v>0</v>
      </c>
      <c r="R260" s="1">
        <f ca="1">SUMIFS(RepF!260:260,RepF!$6:$6,R$6)</f>
        <v>0</v>
      </c>
      <c r="S260" s="69">
        <f t="shared" ca="1" si="264"/>
        <v>0</v>
      </c>
      <c r="V260" s="1">
        <f ca="1">SUMIFS(RepP!260:260,RepP!$6:$6,V$6)</f>
        <v>0</v>
      </c>
      <c r="W260" s="1">
        <f ca="1">SUMIFS(RepF!260:260,RepF!$6:$6,W$6)</f>
        <v>0</v>
      </c>
      <c r="X260" s="60">
        <f t="shared" ca="1" si="265"/>
        <v>0</v>
      </c>
      <c r="Y260" s="46">
        <f ca="1">SUMIFS(RepP!260:260,RepP!$6:$6,Y$6)</f>
        <v>0</v>
      </c>
      <c r="Z260" s="1">
        <f ca="1">SUMIFS(RepF!260:260,RepF!$6:$6,Z$6)</f>
        <v>0</v>
      </c>
      <c r="AA260" s="60">
        <f t="shared" ca="1" si="266"/>
        <v>0</v>
      </c>
      <c r="AB260" s="1">
        <f ca="1">SUMIFS(RepP!260:260,RepP!$6:$6,AB$6)</f>
        <v>0</v>
      </c>
      <c r="AC260" s="1">
        <f ca="1">SUMIFS(RepF!260:260,RepF!$6:$6,AC$6)</f>
        <v>0</v>
      </c>
      <c r="AD260" s="60">
        <f t="shared" ca="1" si="267"/>
        <v>0</v>
      </c>
      <c r="AE260" s="1">
        <f ca="1">SUMIFS(RepP!260:260,RepP!$6:$6,AE$6)</f>
        <v>0</v>
      </c>
      <c r="AF260" s="1">
        <f ca="1">SUMIFS(RepF!260:260,RepF!$6:$6,AF$6)</f>
        <v>0</v>
      </c>
      <c r="AG260" s="60">
        <f t="shared" ca="1" si="268"/>
        <v>0</v>
      </c>
      <c r="AH260" s="1">
        <f ca="1">SUMIFS(RepP!260:260,RepP!$6:$6,AH$6)</f>
        <v>0</v>
      </c>
      <c r="AI260" s="1">
        <f ca="1">SUMIFS(RepF!260:260,RepF!$6:$6,AI$6)</f>
        <v>0</v>
      </c>
      <c r="AJ260" s="60">
        <f t="shared" ca="1" si="269"/>
        <v>0</v>
      </c>
      <c r="AK260" s="1">
        <f ca="1">SUMIFS(RepP!260:260,RepP!$6:$6,AK$6)</f>
        <v>0</v>
      </c>
      <c r="AL260" s="1">
        <f ca="1">SUMIFS(RepF!260:260,RepF!$6:$6,AL$6)</f>
        <v>0</v>
      </c>
      <c r="AM260" s="60">
        <f t="shared" ca="1" si="270"/>
        <v>0</v>
      </c>
      <c r="AN260" s="1">
        <f ca="1">SUMIFS(RepP!260:260,RepP!$6:$6,AN$6)</f>
        <v>0</v>
      </c>
      <c r="AO260" s="1">
        <f ca="1">SUMIFS(RepF!260:260,RepF!$6:$6,AO$6)</f>
        <v>0</v>
      </c>
      <c r="AP260" s="60">
        <f t="shared" ca="1" si="271"/>
        <v>0</v>
      </c>
      <c r="AQ260" s="1">
        <f ca="1">SUMIFS(RepP!260:260,RepP!$6:$6,AQ$6)</f>
        <v>0</v>
      </c>
      <c r="AR260" s="1">
        <f ca="1">SUMIFS(RepF!260:260,RepF!$6:$6,AR$6)</f>
        <v>0</v>
      </c>
      <c r="AS260" s="60">
        <f t="shared" ca="1" si="272"/>
        <v>0</v>
      </c>
      <c r="AT260" s="1">
        <f ca="1">SUMIFS(RepP!260:260,RepP!$6:$6,AT$6)</f>
        <v>0</v>
      </c>
      <c r="AU260" s="1">
        <f ca="1">SUMIFS(RepF!260:260,RepF!$6:$6,AU$6)</f>
        <v>0</v>
      </c>
      <c r="AV260" s="60">
        <f t="shared" ca="1" si="273"/>
        <v>0</v>
      </c>
      <c r="AW260" s="1">
        <f ca="1">SUMIFS(RepP!260:260,RepP!$6:$6,AW$6)</f>
        <v>0</v>
      </c>
      <c r="AX260" s="1">
        <f ca="1">SUMIFS(RepF!260:260,RepF!$6:$6,AX$6)</f>
        <v>0</v>
      </c>
      <c r="AY260" s="60">
        <f t="shared" ca="1" si="274"/>
        <v>0</v>
      </c>
      <c r="AZ260" s="1">
        <f ca="1">SUMIFS(RepP!260:260,RepP!$6:$6,AZ$6)</f>
        <v>0</v>
      </c>
      <c r="BA260" s="1">
        <f ca="1">SUMIFS(RepF!260:260,RepF!$6:$6,BA$6)</f>
        <v>0</v>
      </c>
      <c r="BB260" s="60">
        <f t="shared" ca="1" si="275"/>
        <v>0</v>
      </c>
      <c r="BC260" s="1">
        <f ca="1">SUMIFS(RepP!260:260,RepP!$6:$6,BC$6)</f>
        <v>0</v>
      </c>
      <c r="BD260" s="1">
        <f ca="1">SUMIFS(RepF!260:260,RepF!$6:$6,BD$6)</f>
        <v>0</v>
      </c>
      <c r="BE260" s="60">
        <f t="shared" ca="1" si="276"/>
        <v>0</v>
      </c>
      <c r="BF260" s="1">
        <f ca="1">SUMIFS(RepP!260:260,RepP!$6:$6,BF$6)</f>
        <v>0</v>
      </c>
      <c r="BG260" s="1">
        <f ca="1">SUMIFS(RepF!260:260,RepF!$6:$6,BG$6)</f>
        <v>0</v>
      </c>
      <c r="BH260" s="60">
        <f t="shared" ca="1" si="277"/>
        <v>0</v>
      </c>
      <c r="BI260" s="1">
        <f ca="1">SUMIFS(RepP!260:260,RepP!$6:$6,BI$6)</f>
        <v>0</v>
      </c>
      <c r="BJ260" s="1">
        <f ca="1">SUMIFS(RepF!260:260,RepF!$6:$6,BJ$6)</f>
        <v>0</v>
      </c>
      <c r="BK260" s="60">
        <f t="shared" ca="1" si="278"/>
        <v>0</v>
      </c>
      <c r="BL260" s="1">
        <f ca="1">SUMIFS(RepP!260:260,RepP!$6:$6,BL$6)</f>
        <v>0</v>
      </c>
      <c r="BM260" s="1">
        <f ca="1">SUMIFS(RepF!260:260,RepF!$6:$6,BM$6)</f>
        <v>0</v>
      </c>
      <c r="BN260" s="60">
        <f t="shared" ca="1" si="279"/>
        <v>0</v>
      </c>
      <c r="BO260" s="1">
        <f ca="1">SUMIFS(RepP!260:260,RepP!$6:$6,BO$6)</f>
        <v>0</v>
      </c>
      <c r="BP260" s="1">
        <f ca="1">SUMIFS(RepF!260:260,RepF!$6:$6,BP$6)</f>
        <v>0</v>
      </c>
      <c r="BQ260" s="60">
        <f t="shared" ca="1" si="280"/>
        <v>0</v>
      </c>
      <c r="BR260" s="1">
        <f ca="1">SUMIFS(RepP!260:260,RepP!$6:$6,BR$6)</f>
        <v>0</v>
      </c>
      <c r="BS260" s="1">
        <f ca="1">SUMIFS(RepF!260:260,RepF!$6:$6,BS$6)</f>
        <v>0</v>
      </c>
      <c r="BT260" s="60">
        <f t="shared" ca="1" si="281"/>
        <v>0</v>
      </c>
      <c r="BU260" s="1">
        <f ca="1">SUMIFS(RepP!260:260,RepP!$6:$6,BU$6)</f>
        <v>0</v>
      </c>
      <c r="BV260" s="1">
        <f ca="1">SUMIFS(RepF!260:260,RepF!$6:$6,BV$6)</f>
        <v>0</v>
      </c>
      <c r="BW260" s="60">
        <f t="shared" ca="1" si="282"/>
        <v>0</v>
      </c>
      <c r="BX260" s="1">
        <f ca="1">SUMIFS(RepP!260:260,RepP!$6:$6,BX$6)</f>
        <v>0</v>
      </c>
      <c r="BY260" s="1">
        <f ca="1">SUMIFS(RepF!260:260,RepF!$6:$6,BY$6)</f>
        <v>0</v>
      </c>
      <c r="BZ260" s="60">
        <f t="shared" ca="1" si="283"/>
        <v>0</v>
      </c>
    </row>
    <row r="261" spans="2:78" x14ac:dyDescent="0.25">
      <c r="B261" s="1" t="str">
        <f>Items!Q35</f>
        <v>PL(-)</v>
      </c>
      <c r="C261" s="1" t="str">
        <f>Items!R35</f>
        <v>N</v>
      </c>
      <c r="I261" s="22" t="str">
        <f>Items!O35</f>
        <v>Всего себестоимость</v>
      </c>
      <c r="J261" s="1" t="str">
        <f>Items!P35</f>
        <v>Резерв-7</v>
      </c>
      <c r="Q261" s="1">
        <f ca="1">SUMIFS(RepP!261:261,RepP!$6:$6,Q$6)</f>
        <v>0</v>
      </c>
      <c r="R261" s="1">
        <f ca="1">SUMIFS(RepF!261:261,RepF!$6:$6,R$6)</f>
        <v>0</v>
      </c>
      <c r="S261" s="69">
        <f t="shared" ca="1" si="264"/>
        <v>0</v>
      </c>
      <c r="V261" s="1">
        <f ca="1">SUMIFS(RepP!261:261,RepP!$6:$6,V$6)</f>
        <v>0</v>
      </c>
      <c r="W261" s="1">
        <f ca="1">SUMIFS(RepF!261:261,RepF!$6:$6,W$6)</f>
        <v>0</v>
      </c>
      <c r="X261" s="60">
        <f t="shared" ca="1" si="265"/>
        <v>0</v>
      </c>
      <c r="Y261" s="46">
        <f ca="1">SUMIFS(RepP!261:261,RepP!$6:$6,Y$6)</f>
        <v>0</v>
      </c>
      <c r="Z261" s="1">
        <f ca="1">SUMIFS(RepF!261:261,RepF!$6:$6,Z$6)</f>
        <v>0</v>
      </c>
      <c r="AA261" s="60">
        <f t="shared" ca="1" si="266"/>
        <v>0</v>
      </c>
      <c r="AB261" s="1">
        <f ca="1">SUMIFS(RepP!261:261,RepP!$6:$6,AB$6)</f>
        <v>0</v>
      </c>
      <c r="AC261" s="1">
        <f ca="1">SUMIFS(RepF!261:261,RepF!$6:$6,AC$6)</f>
        <v>0</v>
      </c>
      <c r="AD261" s="60">
        <f t="shared" ca="1" si="267"/>
        <v>0</v>
      </c>
      <c r="AE261" s="1">
        <f ca="1">SUMIFS(RepP!261:261,RepP!$6:$6,AE$6)</f>
        <v>0</v>
      </c>
      <c r="AF261" s="1">
        <f ca="1">SUMIFS(RepF!261:261,RepF!$6:$6,AF$6)</f>
        <v>0</v>
      </c>
      <c r="AG261" s="60">
        <f t="shared" ca="1" si="268"/>
        <v>0</v>
      </c>
      <c r="AH261" s="1">
        <f ca="1">SUMIFS(RepP!261:261,RepP!$6:$6,AH$6)</f>
        <v>0</v>
      </c>
      <c r="AI261" s="1">
        <f ca="1">SUMIFS(RepF!261:261,RepF!$6:$6,AI$6)</f>
        <v>0</v>
      </c>
      <c r="AJ261" s="60">
        <f t="shared" ca="1" si="269"/>
        <v>0</v>
      </c>
      <c r="AK261" s="1">
        <f ca="1">SUMIFS(RepP!261:261,RepP!$6:$6,AK$6)</f>
        <v>0</v>
      </c>
      <c r="AL261" s="1">
        <f ca="1">SUMIFS(RepF!261:261,RepF!$6:$6,AL$6)</f>
        <v>0</v>
      </c>
      <c r="AM261" s="60">
        <f t="shared" ca="1" si="270"/>
        <v>0</v>
      </c>
      <c r="AN261" s="1">
        <f ca="1">SUMIFS(RepP!261:261,RepP!$6:$6,AN$6)</f>
        <v>0</v>
      </c>
      <c r="AO261" s="1">
        <f ca="1">SUMIFS(RepF!261:261,RepF!$6:$6,AO$6)</f>
        <v>0</v>
      </c>
      <c r="AP261" s="60">
        <f t="shared" ca="1" si="271"/>
        <v>0</v>
      </c>
      <c r="AQ261" s="1">
        <f ca="1">SUMIFS(RepP!261:261,RepP!$6:$6,AQ$6)</f>
        <v>0</v>
      </c>
      <c r="AR261" s="1">
        <f ca="1">SUMIFS(RepF!261:261,RepF!$6:$6,AR$6)</f>
        <v>0</v>
      </c>
      <c r="AS261" s="60">
        <f t="shared" ca="1" si="272"/>
        <v>0</v>
      </c>
      <c r="AT261" s="1">
        <f ca="1">SUMIFS(RepP!261:261,RepP!$6:$6,AT$6)</f>
        <v>0</v>
      </c>
      <c r="AU261" s="1">
        <f ca="1">SUMIFS(RepF!261:261,RepF!$6:$6,AU$6)</f>
        <v>0</v>
      </c>
      <c r="AV261" s="60">
        <f t="shared" ca="1" si="273"/>
        <v>0</v>
      </c>
      <c r="AW261" s="1">
        <f ca="1">SUMIFS(RepP!261:261,RepP!$6:$6,AW$6)</f>
        <v>0</v>
      </c>
      <c r="AX261" s="1">
        <f ca="1">SUMIFS(RepF!261:261,RepF!$6:$6,AX$6)</f>
        <v>0</v>
      </c>
      <c r="AY261" s="60">
        <f t="shared" ca="1" si="274"/>
        <v>0</v>
      </c>
      <c r="AZ261" s="1">
        <f ca="1">SUMIFS(RepP!261:261,RepP!$6:$6,AZ$6)</f>
        <v>0</v>
      </c>
      <c r="BA261" s="1">
        <f ca="1">SUMIFS(RepF!261:261,RepF!$6:$6,BA$6)</f>
        <v>0</v>
      </c>
      <c r="BB261" s="60">
        <f t="shared" ca="1" si="275"/>
        <v>0</v>
      </c>
      <c r="BC261" s="1">
        <f ca="1">SUMIFS(RepP!261:261,RepP!$6:$6,BC$6)</f>
        <v>0</v>
      </c>
      <c r="BD261" s="1">
        <f ca="1">SUMIFS(RepF!261:261,RepF!$6:$6,BD$6)</f>
        <v>0</v>
      </c>
      <c r="BE261" s="60">
        <f t="shared" ca="1" si="276"/>
        <v>0</v>
      </c>
      <c r="BF261" s="1">
        <f ca="1">SUMIFS(RepP!261:261,RepP!$6:$6,BF$6)</f>
        <v>0</v>
      </c>
      <c r="BG261" s="1">
        <f ca="1">SUMIFS(RepF!261:261,RepF!$6:$6,BG$6)</f>
        <v>0</v>
      </c>
      <c r="BH261" s="60">
        <f t="shared" ca="1" si="277"/>
        <v>0</v>
      </c>
      <c r="BI261" s="1">
        <f ca="1">SUMIFS(RepP!261:261,RepP!$6:$6,BI$6)</f>
        <v>0</v>
      </c>
      <c r="BJ261" s="1">
        <f ca="1">SUMIFS(RepF!261:261,RepF!$6:$6,BJ$6)</f>
        <v>0</v>
      </c>
      <c r="BK261" s="60">
        <f t="shared" ca="1" si="278"/>
        <v>0</v>
      </c>
      <c r="BL261" s="1">
        <f ca="1">SUMIFS(RepP!261:261,RepP!$6:$6,BL$6)</f>
        <v>0</v>
      </c>
      <c r="BM261" s="1">
        <f ca="1">SUMIFS(RepF!261:261,RepF!$6:$6,BM$6)</f>
        <v>0</v>
      </c>
      <c r="BN261" s="60">
        <f t="shared" ca="1" si="279"/>
        <v>0</v>
      </c>
      <c r="BO261" s="1">
        <f ca="1">SUMIFS(RepP!261:261,RepP!$6:$6,BO$6)</f>
        <v>0</v>
      </c>
      <c r="BP261" s="1">
        <f ca="1">SUMIFS(RepF!261:261,RepF!$6:$6,BP$6)</f>
        <v>0</v>
      </c>
      <c r="BQ261" s="60">
        <f t="shared" ca="1" si="280"/>
        <v>0</v>
      </c>
      <c r="BR261" s="1">
        <f ca="1">SUMIFS(RepP!261:261,RepP!$6:$6,BR$6)</f>
        <v>0</v>
      </c>
      <c r="BS261" s="1">
        <f ca="1">SUMIFS(RepF!261:261,RepF!$6:$6,BS$6)</f>
        <v>0</v>
      </c>
      <c r="BT261" s="60">
        <f t="shared" ca="1" si="281"/>
        <v>0</v>
      </c>
      <c r="BU261" s="1">
        <f ca="1">SUMIFS(RepP!261:261,RepP!$6:$6,BU$6)</f>
        <v>0</v>
      </c>
      <c r="BV261" s="1">
        <f ca="1">SUMIFS(RepF!261:261,RepF!$6:$6,BV$6)</f>
        <v>0</v>
      </c>
      <c r="BW261" s="60">
        <f t="shared" ca="1" si="282"/>
        <v>0</v>
      </c>
      <c r="BX261" s="1">
        <f ca="1">SUMIFS(RepP!261:261,RepP!$6:$6,BX$6)</f>
        <v>0</v>
      </c>
      <c r="BY261" s="1">
        <f ca="1">SUMIFS(RepF!261:261,RepF!$6:$6,BY$6)</f>
        <v>0</v>
      </c>
      <c r="BZ261" s="60">
        <f t="shared" ca="1" si="283"/>
        <v>0</v>
      </c>
    </row>
    <row r="262" spans="2:78" x14ac:dyDescent="0.25">
      <c r="B262" s="1" t="str">
        <f>Items!Q36</f>
        <v>PL(-)</v>
      </c>
      <c r="C262" s="1" t="str">
        <f>Items!R36</f>
        <v>N</v>
      </c>
      <c r="I262" s="22" t="str">
        <f>Items!O36</f>
        <v>Всего себестоимость</v>
      </c>
      <c r="J262" s="1" t="str">
        <f>Items!P36</f>
        <v>Резерв-8</v>
      </c>
      <c r="Q262" s="1">
        <f ca="1">SUMIFS(RepP!262:262,RepP!$6:$6,Q$6)</f>
        <v>0</v>
      </c>
      <c r="R262" s="1">
        <f ca="1">SUMIFS(RepF!262:262,RepF!$6:$6,R$6)</f>
        <v>0</v>
      </c>
      <c r="S262" s="69">
        <f t="shared" ca="1" si="264"/>
        <v>0</v>
      </c>
      <c r="V262" s="1">
        <f ca="1">SUMIFS(RepP!262:262,RepP!$6:$6,V$6)</f>
        <v>0</v>
      </c>
      <c r="W262" s="1">
        <f ca="1">SUMIFS(RepF!262:262,RepF!$6:$6,W$6)</f>
        <v>0</v>
      </c>
      <c r="X262" s="60">
        <f t="shared" ca="1" si="265"/>
        <v>0</v>
      </c>
      <c r="Y262" s="46">
        <f ca="1">SUMIFS(RepP!262:262,RepP!$6:$6,Y$6)</f>
        <v>0</v>
      </c>
      <c r="Z262" s="1">
        <f ca="1">SUMIFS(RepF!262:262,RepF!$6:$6,Z$6)</f>
        <v>0</v>
      </c>
      <c r="AA262" s="60">
        <f t="shared" ca="1" si="266"/>
        <v>0</v>
      </c>
      <c r="AB262" s="1">
        <f ca="1">SUMIFS(RepP!262:262,RepP!$6:$6,AB$6)</f>
        <v>0</v>
      </c>
      <c r="AC262" s="1">
        <f ca="1">SUMIFS(RepF!262:262,RepF!$6:$6,AC$6)</f>
        <v>0</v>
      </c>
      <c r="AD262" s="60">
        <f t="shared" ca="1" si="267"/>
        <v>0</v>
      </c>
      <c r="AE262" s="1">
        <f ca="1">SUMIFS(RepP!262:262,RepP!$6:$6,AE$6)</f>
        <v>0</v>
      </c>
      <c r="AF262" s="1">
        <f ca="1">SUMIFS(RepF!262:262,RepF!$6:$6,AF$6)</f>
        <v>0</v>
      </c>
      <c r="AG262" s="60">
        <f t="shared" ca="1" si="268"/>
        <v>0</v>
      </c>
      <c r="AH262" s="1">
        <f ca="1">SUMIFS(RepP!262:262,RepP!$6:$6,AH$6)</f>
        <v>0</v>
      </c>
      <c r="AI262" s="1">
        <f ca="1">SUMIFS(RepF!262:262,RepF!$6:$6,AI$6)</f>
        <v>0</v>
      </c>
      <c r="AJ262" s="60">
        <f t="shared" ca="1" si="269"/>
        <v>0</v>
      </c>
      <c r="AK262" s="1">
        <f ca="1">SUMIFS(RepP!262:262,RepP!$6:$6,AK$6)</f>
        <v>0</v>
      </c>
      <c r="AL262" s="1">
        <f ca="1">SUMIFS(RepF!262:262,RepF!$6:$6,AL$6)</f>
        <v>0</v>
      </c>
      <c r="AM262" s="60">
        <f t="shared" ca="1" si="270"/>
        <v>0</v>
      </c>
      <c r="AN262" s="1">
        <f ca="1">SUMIFS(RepP!262:262,RepP!$6:$6,AN$6)</f>
        <v>0</v>
      </c>
      <c r="AO262" s="1">
        <f ca="1">SUMIFS(RepF!262:262,RepF!$6:$6,AO$6)</f>
        <v>0</v>
      </c>
      <c r="AP262" s="60">
        <f t="shared" ca="1" si="271"/>
        <v>0</v>
      </c>
      <c r="AQ262" s="1">
        <f ca="1">SUMIFS(RepP!262:262,RepP!$6:$6,AQ$6)</f>
        <v>0</v>
      </c>
      <c r="AR262" s="1">
        <f ca="1">SUMIFS(RepF!262:262,RepF!$6:$6,AR$6)</f>
        <v>0</v>
      </c>
      <c r="AS262" s="60">
        <f t="shared" ca="1" si="272"/>
        <v>0</v>
      </c>
      <c r="AT262" s="1">
        <f ca="1">SUMIFS(RepP!262:262,RepP!$6:$6,AT$6)</f>
        <v>0</v>
      </c>
      <c r="AU262" s="1">
        <f ca="1">SUMIFS(RepF!262:262,RepF!$6:$6,AU$6)</f>
        <v>0</v>
      </c>
      <c r="AV262" s="60">
        <f t="shared" ca="1" si="273"/>
        <v>0</v>
      </c>
      <c r="AW262" s="1">
        <f ca="1">SUMIFS(RepP!262:262,RepP!$6:$6,AW$6)</f>
        <v>0</v>
      </c>
      <c r="AX262" s="1">
        <f ca="1">SUMIFS(RepF!262:262,RepF!$6:$6,AX$6)</f>
        <v>0</v>
      </c>
      <c r="AY262" s="60">
        <f t="shared" ca="1" si="274"/>
        <v>0</v>
      </c>
      <c r="AZ262" s="1">
        <f ca="1">SUMIFS(RepP!262:262,RepP!$6:$6,AZ$6)</f>
        <v>0</v>
      </c>
      <c r="BA262" s="1">
        <f ca="1">SUMIFS(RepF!262:262,RepF!$6:$6,BA$6)</f>
        <v>0</v>
      </c>
      <c r="BB262" s="60">
        <f t="shared" ca="1" si="275"/>
        <v>0</v>
      </c>
      <c r="BC262" s="1">
        <f ca="1">SUMIFS(RepP!262:262,RepP!$6:$6,BC$6)</f>
        <v>0</v>
      </c>
      <c r="BD262" s="1">
        <f ca="1">SUMIFS(RepF!262:262,RepF!$6:$6,BD$6)</f>
        <v>0</v>
      </c>
      <c r="BE262" s="60">
        <f t="shared" ca="1" si="276"/>
        <v>0</v>
      </c>
      <c r="BF262" s="1">
        <f ca="1">SUMIFS(RepP!262:262,RepP!$6:$6,BF$6)</f>
        <v>0</v>
      </c>
      <c r="BG262" s="1">
        <f ca="1">SUMIFS(RepF!262:262,RepF!$6:$6,BG$6)</f>
        <v>0</v>
      </c>
      <c r="BH262" s="60">
        <f t="shared" ca="1" si="277"/>
        <v>0</v>
      </c>
      <c r="BI262" s="1">
        <f ca="1">SUMIFS(RepP!262:262,RepP!$6:$6,BI$6)</f>
        <v>0</v>
      </c>
      <c r="BJ262" s="1">
        <f ca="1">SUMIFS(RepF!262:262,RepF!$6:$6,BJ$6)</f>
        <v>0</v>
      </c>
      <c r="BK262" s="60">
        <f t="shared" ca="1" si="278"/>
        <v>0</v>
      </c>
      <c r="BL262" s="1">
        <f ca="1">SUMIFS(RepP!262:262,RepP!$6:$6,BL$6)</f>
        <v>0</v>
      </c>
      <c r="BM262" s="1">
        <f ca="1">SUMIFS(RepF!262:262,RepF!$6:$6,BM$6)</f>
        <v>0</v>
      </c>
      <c r="BN262" s="60">
        <f t="shared" ca="1" si="279"/>
        <v>0</v>
      </c>
      <c r="BO262" s="1">
        <f ca="1">SUMIFS(RepP!262:262,RepP!$6:$6,BO$6)</f>
        <v>0</v>
      </c>
      <c r="BP262" s="1">
        <f ca="1">SUMIFS(RepF!262:262,RepF!$6:$6,BP$6)</f>
        <v>0</v>
      </c>
      <c r="BQ262" s="60">
        <f t="shared" ca="1" si="280"/>
        <v>0</v>
      </c>
      <c r="BR262" s="1">
        <f ca="1">SUMIFS(RepP!262:262,RepP!$6:$6,BR$6)</f>
        <v>0</v>
      </c>
      <c r="BS262" s="1">
        <f ca="1">SUMIFS(RepF!262:262,RepF!$6:$6,BS$6)</f>
        <v>0</v>
      </c>
      <c r="BT262" s="60">
        <f t="shared" ca="1" si="281"/>
        <v>0</v>
      </c>
      <c r="BU262" s="1">
        <f ca="1">SUMIFS(RepP!262:262,RepP!$6:$6,BU$6)</f>
        <v>0</v>
      </c>
      <c r="BV262" s="1">
        <f ca="1">SUMIFS(RepF!262:262,RepF!$6:$6,BV$6)</f>
        <v>0</v>
      </c>
      <c r="BW262" s="60">
        <f t="shared" ca="1" si="282"/>
        <v>0</v>
      </c>
      <c r="BX262" s="1">
        <f ca="1">SUMIFS(RepP!262:262,RepP!$6:$6,BX$6)</f>
        <v>0</v>
      </c>
      <c r="BY262" s="1">
        <f ca="1">SUMIFS(RepF!262:262,RepF!$6:$6,BY$6)</f>
        <v>0</v>
      </c>
      <c r="BZ262" s="60">
        <f t="shared" ca="1" si="283"/>
        <v>0</v>
      </c>
    </row>
    <row r="263" spans="2:78" s="23" customFormat="1" ht="10.199999999999999" x14ac:dyDescent="0.2">
      <c r="E263" s="23" t="s">
        <v>50</v>
      </c>
      <c r="S263" s="70"/>
      <c r="X263" s="61"/>
      <c r="Y263" s="62"/>
      <c r="AA263" s="61"/>
      <c r="AD263" s="61"/>
      <c r="AG263" s="61"/>
      <c r="AJ263" s="61"/>
      <c r="AM263" s="61"/>
      <c r="AP263" s="61"/>
      <c r="AS263" s="61"/>
      <c r="AV263" s="61"/>
      <c r="AY263" s="61"/>
      <c r="BB263" s="61"/>
      <c r="BE263" s="61"/>
      <c r="BH263" s="61"/>
      <c r="BK263" s="61"/>
      <c r="BN263" s="61"/>
      <c r="BQ263" s="61"/>
      <c r="BT263" s="61"/>
      <c r="BW263" s="61"/>
      <c r="BZ263" s="61"/>
    </row>
    <row r="264" spans="2:78" ht="4.05" customHeight="1" x14ac:dyDescent="0.25"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67"/>
      <c r="T264" s="25"/>
      <c r="U264" s="25"/>
      <c r="V264" s="25"/>
      <c r="W264" s="25"/>
      <c r="X264" s="57"/>
      <c r="Y264" s="54"/>
      <c r="Z264" s="25"/>
      <c r="AA264" s="57"/>
      <c r="AB264" s="25"/>
      <c r="AC264" s="25"/>
      <c r="AD264" s="57"/>
      <c r="AE264" s="25"/>
      <c r="AF264" s="25"/>
      <c r="AG264" s="57"/>
      <c r="AH264" s="25"/>
      <c r="AI264" s="25"/>
      <c r="AJ264" s="57"/>
      <c r="AK264" s="25"/>
      <c r="AL264" s="25"/>
      <c r="AM264" s="57"/>
      <c r="AN264" s="25"/>
      <c r="AO264" s="25"/>
      <c r="AP264" s="57"/>
      <c r="AQ264" s="25"/>
      <c r="AR264" s="25"/>
      <c r="AS264" s="57"/>
      <c r="AT264" s="25"/>
      <c r="AU264" s="25"/>
      <c r="AV264" s="57"/>
      <c r="AW264" s="25"/>
      <c r="AX264" s="25"/>
      <c r="AY264" s="57"/>
      <c r="AZ264" s="25"/>
      <c r="BA264" s="25"/>
      <c r="BB264" s="57"/>
      <c r="BC264" s="25"/>
      <c r="BD264" s="25"/>
      <c r="BE264" s="57"/>
      <c r="BF264" s="25"/>
      <c r="BG264" s="25"/>
      <c r="BH264" s="57"/>
      <c r="BI264" s="25"/>
      <c r="BJ264" s="25"/>
      <c r="BK264" s="57"/>
      <c r="BL264" s="25"/>
      <c r="BM264" s="25"/>
      <c r="BN264" s="57"/>
      <c r="BO264" s="25"/>
      <c r="BP264" s="25"/>
      <c r="BQ264" s="57"/>
      <c r="BR264" s="25"/>
      <c r="BS264" s="25"/>
      <c r="BT264" s="57"/>
      <c r="BU264" s="25"/>
      <c r="BV264" s="25"/>
      <c r="BW264" s="57"/>
      <c r="BX264" s="25"/>
      <c r="BY264" s="25"/>
      <c r="BZ264" s="57"/>
    </row>
    <row r="265" spans="2:78" s="2" customFormat="1" x14ac:dyDescent="0.25">
      <c r="B265" s="2" t="str">
        <f>Items!$Q$37</f>
        <v>PL</v>
      </c>
      <c r="C265" s="2">
        <f>Items!$R$37</f>
        <v>0</v>
      </c>
      <c r="I265" s="2" t="str">
        <f>Items!$O$37</f>
        <v>Валовая прибыль</v>
      </c>
      <c r="Q265" s="2">
        <f ca="1">SUMIFS(RepP!265:265,RepP!$6:$6,Q$6)</f>
        <v>0</v>
      </c>
      <c r="R265" s="2">
        <f ca="1">SUMIFS(RepF!265:265,RepF!$6:$6,R$6)</f>
        <v>2155177.909</v>
      </c>
      <c r="S265" s="66">
        <f ca="1">IF(Q265=0,0,(R265-Q265)/Q265)</f>
        <v>0</v>
      </c>
      <c r="V265" s="2">
        <f ca="1">SUMIFS(RepP!265:265,RepP!$6:$6,V$6)</f>
        <v>0</v>
      </c>
      <c r="W265" s="2">
        <f ca="1">SUMIFS(RepF!265:265,RepF!$6:$6,W$6)</f>
        <v>0</v>
      </c>
      <c r="X265" s="55">
        <f ca="1">IF(V265=0,0,(W265-V265)/V265)</f>
        <v>0</v>
      </c>
      <c r="Y265" s="56">
        <f ca="1">SUMIFS(RepP!265:265,RepP!$6:$6,Y$6)</f>
        <v>0</v>
      </c>
      <c r="Z265" s="2">
        <f ca="1">SUMIFS(RepF!265:265,RepF!$6:$6,Z$6)</f>
        <v>0</v>
      </c>
      <c r="AA265" s="55">
        <f ca="1">IF(Y265=0,0,(Z265-Y265)/Y265)</f>
        <v>0</v>
      </c>
      <c r="AB265" s="2">
        <f ca="1">SUMIFS(RepP!265:265,RepP!$6:$6,AB$6)</f>
        <v>0</v>
      </c>
      <c r="AC265" s="2">
        <f ca="1">SUMIFS(RepF!265:265,RepF!$6:$6,AC$6)</f>
        <v>0</v>
      </c>
      <c r="AD265" s="55">
        <f ca="1">IF(AB265=0,0,(AC265-AB265)/AB265)</f>
        <v>0</v>
      </c>
      <c r="AE265" s="2">
        <f ca="1">SUMIFS(RepP!265:265,RepP!$6:$6,AE$6)</f>
        <v>0</v>
      </c>
      <c r="AF265" s="2">
        <f ca="1">SUMIFS(RepF!265:265,RepF!$6:$6,AF$6)</f>
        <v>0</v>
      </c>
      <c r="AG265" s="55">
        <f ca="1">IF(AE265=0,0,(AF265-AE265)/AE265)</f>
        <v>0</v>
      </c>
      <c r="AH265" s="2">
        <f ca="1">SUMIFS(RepP!265:265,RepP!$6:$6,AH$6)</f>
        <v>0</v>
      </c>
      <c r="AI265" s="2">
        <f ca="1">SUMIFS(RepF!265:265,RepF!$6:$6,AI$6)</f>
        <v>0</v>
      </c>
      <c r="AJ265" s="55">
        <f ca="1">IF(AH265=0,0,(AI265-AH265)/AH265)</f>
        <v>0</v>
      </c>
      <c r="AK265" s="2">
        <f ca="1">SUMIFS(RepP!265:265,RepP!$6:$6,AK$6)</f>
        <v>0</v>
      </c>
      <c r="AL265" s="2">
        <f ca="1">SUMIFS(RepF!265:265,RepF!$6:$6,AL$6)</f>
        <v>2155177.909</v>
      </c>
      <c r="AM265" s="55">
        <f ca="1">IF(AK265=0,0,(AL265-AK265)/AK265)</f>
        <v>0</v>
      </c>
      <c r="AN265" s="2">
        <f ca="1">SUMIFS(RepP!265:265,RepP!$6:$6,AN$6)</f>
        <v>0</v>
      </c>
      <c r="AO265" s="2">
        <f ca="1">SUMIFS(RepF!265:265,RepF!$6:$6,AO$6)</f>
        <v>0</v>
      </c>
      <c r="AP265" s="55">
        <f ca="1">IF(AN265=0,0,(AO265-AN265)/AN265)</f>
        <v>0</v>
      </c>
      <c r="AQ265" s="2">
        <f ca="1">SUMIFS(RepP!265:265,RepP!$6:$6,AQ$6)</f>
        <v>0</v>
      </c>
      <c r="AR265" s="2">
        <f ca="1">SUMIFS(RepF!265:265,RepF!$6:$6,AR$6)</f>
        <v>0</v>
      </c>
      <c r="AS265" s="55">
        <f ca="1">IF(AQ265=0,0,(AR265-AQ265)/AQ265)</f>
        <v>0</v>
      </c>
      <c r="AT265" s="2">
        <f ca="1">SUMIFS(RepP!265:265,RepP!$6:$6,AT$6)</f>
        <v>0</v>
      </c>
      <c r="AU265" s="2">
        <f ca="1">SUMIFS(RepF!265:265,RepF!$6:$6,AU$6)</f>
        <v>0</v>
      </c>
      <c r="AV265" s="55">
        <f ca="1">IF(AT265=0,0,(AU265-AT265)/AT265)</f>
        <v>0</v>
      </c>
      <c r="AW265" s="2">
        <f ca="1">SUMIFS(RepP!265:265,RepP!$6:$6,AW$6)</f>
        <v>0</v>
      </c>
      <c r="AX265" s="2">
        <f ca="1">SUMIFS(RepF!265:265,RepF!$6:$6,AX$6)</f>
        <v>0</v>
      </c>
      <c r="AY265" s="55">
        <f ca="1">IF(AW265=0,0,(AX265-AW265)/AW265)</f>
        <v>0</v>
      </c>
      <c r="AZ265" s="2">
        <f ca="1">SUMIFS(RepP!265:265,RepP!$6:$6,AZ$6)</f>
        <v>0</v>
      </c>
      <c r="BA265" s="2">
        <f ca="1">SUMIFS(RepF!265:265,RepF!$6:$6,BA$6)</f>
        <v>0</v>
      </c>
      <c r="BB265" s="55">
        <f ca="1">IF(AZ265=0,0,(BA265-AZ265)/AZ265)</f>
        <v>0</v>
      </c>
      <c r="BC265" s="2">
        <f ca="1">SUMIFS(RepP!265:265,RepP!$6:$6,BC$6)</f>
        <v>0</v>
      </c>
      <c r="BD265" s="2">
        <f ca="1">SUMIFS(RepF!265:265,RepF!$6:$6,BD$6)</f>
        <v>0</v>
      </c>
      <c r="BE265" s="55">
        <f ca="1">IF(BC265=0,0,(BD265-BC265)/BC265)</f>
        <v>0</v>
      </c>
      <c r="BF265" s="2">
        <f ca="1">SUMIFS(RepP!265:265,RepP!$6:$6,BF$6)</f>
        <v>0</v>
      </c>
      <c r="BG265" s="2">
        <f ca="1">SUMIFS(RepF!265:265,RepF!$6:$6,BG$6)</f>
        <v>0</v>
      </c>
      <c r="BH265" s="55">
        <f ca="1">IF(BF265=0,0,(BG265-BF265)/BF265)</f>
        <v>0</v>
      </c>
      <c r="BI265" s="2">
        <f ca="1">SUMIFS(RepP!265:265,RepP!$6:$6,BI$6)</f>
        <v>0</v>
      </c>
      <c r="BJ265" s="2">
        <f ca="1">SUMIFS(RepF!265:265,RepF!$6:$6,BJ$6)</f>
        <v>0</v>
      </c>
      <c r="BK265" s="55">
        <f ca="1">IF(BI265=0,0,(BJ265-BI265)/BI265)</f>
        <v>0</v>
      </c>
      <c r="BL265" s="2">
        <f ca="1">SUMIFS(RepP!265:265,RepP!$6:$6,BL$6)</f>
        <v>0</v>
      </c>
      <c r="BM265" s="2">
        <f ca="1">SUMIFS(RepF!265:265,RepF!$6:$6,BM$6)</f>
        <v>0</v>
      </c>
      <c r="BN265" s="55">
        <f ca="1">IF(BL265=0,0,(BM265-BL265)/BL265)</f>
        <v>0</v>
      </c>
      <c r="BO265" s="2">
        <f ca="1">SUMIFS(RepP!265:265,RepP!$6:$6,BO$6)</f>
        <v>0</v>
      </c>
      <c r="BP265" s="2">
        <f ca="1">SUMIFS(RepF!265:265,RepF!$6:$6,BP$6)</f>
        <v>0</v>
      </c>
      <c r="BQ265" s="55">
        <f ca="1">IF(BO265=0,0,(BP265-BO265)/BO265)</f>
        <v>0</v>
      </c>
      <c r="BR265" s="2">
        <f ca="1">SUMIFS(RepP!265:265,RepP!$6:$6,BR$6)</f>
        <v>0</v>
      </c>
      <c r="BS265" s="2">
        <f ca="1">SUMIFS(RepF!265:265,RepF!$6:$6,BS$6)</f>
        <v>0</v>
      </c>
      <c r="BT265" s="55">
        <f ca="1">IF(BR265=0,0,(BS265-BR265)/BR265)</f>
        <v>0</v>
      </c>
      <c r="BU265" s="2">
        <f ca="1">SUMIFS(RepP!265:265,RepP!$6:$6,BU$6)</f>
        <v>0</v>
      </c>
      <c r="BV265" s="2">
        <f ca="1">SUMIFS(RepF!265:265,RepF!$6:$6,BV$6)</f>
        <v>0</v>
      </c>
      <c r="BW265" s="55">
        <f ca="1">IF(BU265=0,0,(BV265-BU265)/BU265)</f>
        <v>0</v>
      </c>
      <c r="BX265" s="2">
        <f ca="1">SUMIFS(RepP!265:265,RepP!$6:$6,BX$6)</f>
        <v>0</v>
      </c>
      <c r="BY265" s="2">
        <f ca="1">SUMIFS(RepF!265:265,RepF!$6:$6,BY$6)</f>
        <v>0</v>
      </c>
      <c r="BZ265" s="55">
        <f ca="1">IF(BX265=0,0,(BY265-BX265)/BX265)</f>
        <v>0</v>
      </c>
    </row>
    <row r="266" spans="2:78" ht="4.05" customHeight="1" x14ac:dyDescent="0.25"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67"/>
      <c r="T266" s="25"/>
      <c r="U266" s="25"/>
      <c r="V266" s="25"/>
      <c r="W266" s="25"/>
      <c r="X266" s="57"/>
      <c r="Y266" s="54"/>
      <c r="Z266" s="25"/>
      <c r="AA266" s="57"/>
      <c r="AB266" s="25"/>
      <c r="AC266" s="25"/>
      <c r="AD266" s="57"/>
      <c r="AE266" s="25"/>
      <c r="AF266" s="25"/>
      <c r="AG266" s="57"/>
      <c r="AH266" s="25"/>
      <c r="AI266" s="25"/>
      <c r="AJ266" s="57"/>
      <c r="AK266" s="25"/>
      <c r="AL266" s="25"/>
      <c r="AM266" s="57"/>
      <c r="AN266" s="25"/>
      <c r="AO266" s="25"/>
      <c r="AP266" s="57"/>
      <c r="AQ266" s="25"/>
      <c r="AR266" s="25"/>
      <c r="AS266" s="57"/>
      <c r="AT266" s="25"/>
      <c r="AU266" s="25"/>
      <c r="AV266" s="57"/>
      <c r="AW266" s="25"/>
      <c r="AX266" s="25"/>
      <c r="AY266" s="57"/>
      <c r="AZ266" s="25"/>
      <c r="BA266" s="25"/>
      <c r="BB266" s="57"/>
      <c r="BC266" s="25"/>
      <c r="BD266" s="25"/>
      <c r="BE266" s="57"/>
      <c r="BF266" s="25"/>
      <c r="BG266" s="25"/>
      <c r="BH266" s="57"/>
      <c r="BI266" s="25"/>
      <c r="BJ266" s="25"/>
      <c r="BK266" s="57"/>
      <c r="BL266" s="25"/>
      <c r="BM266" s="25"/>
      <c r="BN266" s="57"/>
      <c r="BO266" s="25"/>
      <c r="BP266" s="25"/>
      <c r="BQ266" s="57"/>
      <c r="BR266" s="25"/>
      <c r="BS266" s="25"/>
      <c r="BT266" s="57"/>
      <c r="BU266" s="25"/>
      <c r="BV266" s="25"/>
      <c r="BW266" s="57"/>
      <c r="BX266" s="25"/>
      <c r="BY266" s="25"/>
      <c r="BZ266" s="57"/>
    </row>
    <row r="267" spans="2:78" s="2" customFormat="1" x14ac:dyDescent="0.25">
      <c r="B267" s="2">
        <f>Items!$Q$38</f>
        <v>0</v>
      </c>
      <c r="C267" s="2" t="str">
        <f>Items!$R$38</f>
        <v>N</v>
      </c>
      <c r="I267" s="2" t="str">
        <f>Items!$O$38</f>
        <v>Расходы на персонал</v>
      </c>
      <c r="Q267" s="2">
        <f ca="1">SUMIFS(RepP!267:267,RepP!$6:$6,Q$6)</f>
        <v>5897464.6699999999</v>
      </c>
      <c r="R267" s="2">
        <f ca="1">SUMIFS(RepF!267:267,RepF!$6:$6,R$6)</f>
        <v>6408839.4000000004</v>
      </c>
      <c r="S267" s="66">
        <f t="shared" ref="S267:S269" ca="1" si="284">IF(Q267=0,0,(R267-Q267)/Q267)</f>
        <v>8.6710944213252997E-2</v>
      </c>
      <c r="V267" s="2">
        <f ca="1">SUMIFS(RepP!267:267,RepP!$6:$6,V$6)</f>
        <v>310892.71999999997</v>
      </c>
      <c r="W267" s="2">
        <f ca="1">SUMIFS(RepF!267:267,RepF!$6:$6,W$6)</f>
        <v>170748.53999999998</v>
      </c>
      <c r="X267" s="55">
        <f t="shared" ref="X267:X269" ca="1" si="285">IF(V267=0,0,(W267-V267)/V267)</f>
        <v>-0.45077987030381417</v>
      </c>
      <c r="Y267" s="56">
        <f ca="1">SUMIFS(RepP!267:267,RepP!$6:$6,Y$6)</f>
        <v>214396.64</v>
      </c>
      <c r="Z267" s="2">
        <f ca="1">SUMIFS(RepF!267:267,RepF!$6:$6,Z$6)</f>
        <v>265811.95</v>
      </c>
      <c r="AA267" s="55">
        <f t="shared" ref="AA267:AA269" ca="1" si="286">IF(Y267=0,0,(Z267-Y267)/Y267)</f>
        <v>0.23981397283091746</v>
      </c>
      <c r="AB267" s="2">
        <f ca="1">SUMIFS(RepP!267:267,RepP!$6:$6,AB$6)</f>
        <v>190052.98</v>
      </c>
      <c r="AC267" s="2">
        <f ca="1">SUMIFS(RepF!267:267,RepF!$6:$6,AC$6)</f>
        <v>180763.88</v>
      </c>
      <c r="AD267" s="55">
        <f t="shared" ref="AD267:AD269" ca="1" si="287">IF(AB267=0,0,(AC267-AB267)/AB267)</f>
        <v>-4.8876371209754278E-2</v>
      </c>
      <c r="AE267" s="2">
        <f ca="1">SUMIFS(RepP!267:267,RepP!$6:$6,AE$6)</f>
        <v>250151.48</v>
      </c>
      <c r="AF267" s="2">
        <f ca="1">SUMIFS(RepF!267:267,RepF!$6:$6,AF$6)</f>
        <v>277883.65999999997</v>
      </c>
      <c r="AG267" s="55">
        <f t="shared" ref="AG267:AG269" ca="1" si="288">IF(AE267=0,0,(AF267-AE267)/AE267)</f>
        <v>0.11086154677158001</v>
      </c>
      <c r="AH267" s="2">
        <f ca="1">SUMIFS(RepP!267:267,RepP!$6:$6,AH$6)</f>
        <v>252727.50999999998</v>
      </c>
      <c r="AI267" s="2">
        <f ca="1">SUMIFS(RepF!267:267,RepF!$6:$6,AI$6)</f>
        <v>283958.78999999998</v>
      </c>
      <c r="AJ267" s="55">
        <f t="shared" ref="AJ267:AJ269" ca="1" si="289">IF(AH267=0,0,(AI267-AH267)/AH267)</f>
        <v>0.12357689117421369</v>
      </c>
      <c r="AK267" s="2">
        <f ca="1">SUMIFS(RepP!267:267,RepP!$6:$6,AK$6)</f>
        <v>279320.56</v>
      </c>
      <c r="AL267" s="2">
        <f ca="1">SUMIFS(RepF!267:267,RepF!$6:$6,AL$6)</f>
        <v>230956.96</v>
      </c>
      <c r="AM267" s="55">
        <f t="shared" ref="AM267:AM269" ca="1" si="290">IF(AK267=0,0,(AL267-AK267)/AK267)</f>
        <v>-0.17314729714132038</v>
      </c>
      <c r="AN267" s="2">
        <f ca="1">SUMIFS(RepP!267:267,RepP!$6:$6,AN$6)</f>
        <v>208166.8</v>
      </c>
      <c r="AO267" s="2">
        <f ca="1">SUMIFS(RepF!267:267,RepF!$6:$6,AO$6)</f>
        <v>214412.7</v>
      </c>
      <c r="AP267" s="55">
        <f t="shared" ref="AP267:AP269" ca="1" si="291">IF(AN267=0,0,(AO267-AN267)/AN267)</f>
        <v>3.0004304240637911E-2</v>
      </c>
      <c r="AQ267" s="2">
        <f ca="1">SUMIFS(RepP!267:267,RepP!$6:$6,AQ$6)</f>
        <v>758788.48</v>
      </c>
      <c r="AR267" s="2">
        <f ca="1">SUMIFS(RepF!267:267,RepF!$6:$6,AR$6)</f>
        <v>395452.92</v>
      </c>
      <c r="AS267" s="55">
        <f t="shared" ref="AS267:AS269" ca="1" si="292">IF(AQ267=0,0,(AR267-AQ267)/AQ267)</f>
        <v>-0.47883642092194129</v>
      </c>
      <c r="AT267" s="2">
        <f ca="1">SUMIFS(RepP!267:267,RepP!$6:$6,AT$6)</f>
        <v>504940</v>
      </c>
      <c r="AU267" s="2">
        <f ca="1">SUMIFS(RepF!267:267,RepF!$6:$6,AU$6)</f>
        <v>579980</v>
      </c>
      <c r="AV267" s="55">
        <f t="shared" ref="AV267:AV269" ca="1" si="293">IF(AT267=0,0,(AU267-AT267)/AT267)</f>
        <v>0.14861171624351407</v>
      </c>
      <c r="AW267" s="2">
        <f ca="1">SUMIFS(RepP!267:267,RepP!$6:$6,AW$6)</f>
        <v>827200</v>
      </c>
      <c r="AX267" s="2">
        <f ca="1">SUMIFS(RepF!267:267,RepF!$6:$6,AX$6)</f>
        <v>633500</v>
      </c>
      <c r="AY267" s="55">
        <f t="shared" ref="AY267:AY269" ca="1" si="294">IF(AW267=0,0,(AX267-AW267)/AW267)</f>
        <v>-0.23416344294003869</v>
      </c>
      <c r="AZ267" s="2">
        <f ca="1">SUMIFS(RepP!267:267,RepP!$6:$6,AZ$6)</f>
        <v>937285.5</v>
      </c>
      <c r="BA267" s="2">
        <f ca="1">SUMIFS(RepF!267:267,RepF!$6:$6,BA$6)</f>
        <v>1195400</v>
      </c>
      <c r="BB267" s="55">
        <f t="shared" ref="BB267:BB269" ca="1" si="295">IF(AZ267=0,0,(BA267-AZ267)/AZ267)</f>
        <v>0.27538514145369791</v>
      </c>
      <c r="BC267" s="2">
        <f ca="1">SUMIFS(RepP!267:267,RepP!$6:$6,BC$6)</f>
        <v>436842</v>
      </c>
      <c r="BD267" s="2">
        <f ca="1">SUMIFS(RepF!267:267,RepF!$6:$6,BD$6)</f>
        <v>889070</v>
      </c>
      <c r="BE267" s="55">
        <f t="shared" ref="BE267:BE269" ca="1" si="296">IF(BC267=0,0,(BD267-BC267)/BC267)</f>
        <v>1.0352209723424031</v>
      </c>
      <c r="BF267" s="2">
        <f ca="1">SUMIFS(RepP!267:267,RepP!$6:$6,BF$6)</f>
        <v>635700</v>
      </c>
      <c r="BG267" s="2">
        <f ca="1">SUMIFS(RepF!267:267,RepF!$6:$6,BG$6)</f>
        <v>504100</v>
      </c>
      <c r="BH267" s="55">
        <f t="shared" ref="BH267:BH269" ca="1" si="297">IF(BF267=0,0,(BG267-BF267)/BF267)</f>
        <v>-0.20701588799748308</v>
      </c>
      <c r="BI267" s="2">
        <f ca="1">SUMIFS(RepP!267:267,RepP!$6:$6,BI$6)</f>
        <v>91000</v>
      </c>
      <c r="BJ267" s="2">
        <f ca="1">SUMIFS(RepF!267:267,RepF!$6:$6,BJ$6)</f>
        <v>586800</v>
      </c>
      <c r="BK267" s="55">
        <f t="shared" ref="BK267:BK269" ca="1" si="298">IF(BI267=0,0,(BJ267-BI267)/BI267)</f>
        <v>5.4483516483516485</v>
      </c>
      <c r="BL267" s="2">
        <f ca="1">SUMIFS(RepP!267:267,RepP!$6:$6,BL$6)</f>
        <v>0</v>
      </c>
      <c r="BM267" s="2">
        <f ca="1">SUMIFS(RepF!267:267,RepF!$6:$6,BM$6)</f>
        <v>0</v>
      </c>
      <c r="BN267" s="55">
        <f t="shared" ref="BN267:BN269" ca="1" si="299">IF(BL267=0,0,(BM267-BL267)/BL267)</f>
        <v>0</v>
      </c>
      <c r="BO267" s="2">
        <f ca="1">SUMIFS(RepP!267:267,RepP!$6:$6,BO$6)</f>
        <v>0</v>
      </c>
      <c r="BP267" s="2">
        <f ca="1">SUMIFS(RepF!267:267,RepF!$6:$6,BP$6)</f>
        <v>0</v>
      </c>
      <c r="BQ267" s="55">
        <f t="shared" ref="BQ267:BQ269" ca="1" si="300">IF(BO267=0,0,(BP267-BO267)/BO267)</f>
        <v>0</v>
      </c>
      <c r="BR267" s="2">
        <f ca="1">SUMIFS(RepP!267:267,RepP!$6:$6,BR$6)</f>
        <v>0</v>
      </c>
      <c r="BS267" s="2">
        <f ca="1">SUMIFS(RepF!267:267,RepF!$6:$6,BS$6)</f>
        <v>0</v>
      </c>
      <c r="BT267" s="55">
        <f t="shared" ref="BT267:BT269" ca="1" si="301">IF(BR267=0,0,(BS267-BR267)/BR267)</f>
        <v>0</v>
      </c>
      <c r="BU267" s="2">
        <f ca="1">SUMIFS(RepP!267:267,RepP!$6:$6,BU$6)</f>
        <v>0</v>
      </c>
      <c r="BV267" s="2">
        <f ca="1">SUMIFS(RepF!267:267,RepF!$6:$6,BV$6)</f>
        <v>0</v>
      </c>
      <c r="BW267" s="55">
        <f t="shared" ref="BW267:BW269" ca="1" si="302">IF(BU267=0,0,(BV267-BU267)/BU267)</f>
        <v>0</v>
      </c>
      <c r="BX267" s="2">
        <f ca="1">SUMIFS(RepP!267:267,RepP!$6:$6,BX$6)</f>
        <v>0</v>
      </c>
      <c r="BY267" s="2">
        <f ca="1">SUMIFS(RepF!267:267,RepF!$6:$6,BY$6)</f>
        <v>0</v>
      </c>
      <c r="BZ267" s="55">
        <f t="shared" ref="BZ267:BZ269" ca="1" si="303">IF(BX267=0,0,(BY267-BX267)/BX267)</f>
        <v>0</v>
      </c>
    </row>
    <row r="268" spans="2:78" s="2" customFormat="1" x14ac:dyDescent="0.25">
      <c r="B268" s="2">
        <f>Items!$Q$49</f>
        <v>0</v>
      </c>
      <c r="C268" s="2" t="str">
        <f>Items!$R$49</f>
        <v>N</v>
      </c>
      <c r="I268" s="2" t="str">
        <f>Items!$O$49</f>
        <v>Переменные расходы</v>
      </c>
      <c r="Q268" s="2">
        <f ca="1">SUMIFS(RepP!268:268,RepP!$6:$6,Q$6)</f>
        <v>2396744.7199999997</v>
      </c>
      <c r="R268" s="2">
        <f ca="1">SUMIFS(RepF!268:268,RepF!$6:$6,R$6)</f>
        <v>2492928.6500000004</v>
      </c>
      <c r="S268" s="66">
        <f t="shared" ca="1" si="284"/>
        <v>4.0131069945572112E-2</v>
      </c>
      <c r="V268" s="2">
        <f ca="1">SUMIFS(RepP!268:268,RepP!$6:$6,V$6)</f>
        <v>0</v>
      </c>
      <c r="W268" s="2">
        <f ca="1">SUMIFS(RepF!268:268,RepF!$6:$6,W$6)</f>
        <v>0</v>
      </c>
      <c r="X268" s="55">
        <f t="shared" ca="1" si="285"/>
        <v>0</v>
      </c>
      <c r="Y268" s="56">
        <f ca="1">SUMIFS(RepP!268:268,RepP!$6:$6,Y$6)</f>
        <v>0</v>
      </c>
      <c r="Z268" s="2">
        <f ca="1">SUMIFS(RepF!268:268,RepF!$6:$6,Z$6)</f>
        <v>0</v>
      </c>
      <c r="AA268" s="55">
        <f t="shared" ca="1" si="286"/>
        <v>0</v>
      </c>
      <c r="AB268" s="2">
        <f ca="1">SUMIFS(RepP!268:268,RepP!$6:$6,AB$6)</f>
        <v>0</v>
      </c>
      <c r="AC268" s="2">
        <f ca="1">SUMIFS(RepF!268:268,RepF!$6:$6,AC$6)</f>
        <v>0</v>
      </c>
      <c r="AD268" s="55">
        <f t="shared" ca="1" si="287"/>
        <v>0</v>
      </c>
      <c r="AE268" s="2">
        <f ca="1">SUMIFS(RepP!268:268,RepP!$6:$6,AE$6)</f>
        <v>22844.5</v>
      </c>
      <c r="AF268" s="2">
        <f ca="1">SUMIFS(RepF!268:268,RepF!$6:$6,AF$6)</f>
        <v>0</v>
      </c>
      <c r="AG268" s="55">
        <f t="shared" ca="1" si="288"/>
        <v>-1</v>
      </c>
      <c r="AH268" s="2">
        <f ca="1">SUMIFS(RepP!268:268,RepP!$6:$6,AH$6)</f>
        <v>55335</v>
      </c>
      <c r="AI268" s="2">
        <f ca="1">SUMIFS(RepF!268:268,RepF!$6:$6,AI$6)</f>
        <v>35817.5</v>
      </c>
      <c r="AJ268" s="55">
        <f t="shared" ca="1" si="289"/>
        <v>-0.35271527966025118</v>
      </c>
      <c r="AK268" s="2">
        <f ca="1">SUMIFS(RepP!268:268,RepP!$6:$6,AK$6)</f>
        <v>0</v>
      </c>
      <c r="AL268" s="2">
        <f ca="1">SUMIFS(RepF!268:268,RepF!$6:$6,AL$6)</f>
        <v>7156</v>
      </c>
      <c r="AM268" s="55">
        <f t="shared" ca="1" si="290"/>
        <v>0</v>
      </c>
      <c r="AN268" s="2">
        <f ca="1">SUMIFS(RepP!268:268,RepP!$6:$6,AN$6)</f>
        <v>114075</v>
      </c>
      <c r="AO268" s="2">
        <f ca="1">SUMIFS(RepF!268:268,RepF!$6:$6,AO$6)</f>
        <v>3570.35</v>
      </c>
      <c r="AP268" s="55">
        <f t="shared" ca="1" si="291"/>
        <v>-0.9687017313171159</v>
      </c>
      <c r="AQ268" s="2">
        <f ca="1">SUMIFS(RepP!268:268,RepP!$6:$6,AQ$6)</f>
        <v>67879.05</v>
      </c>
      <c r="AR268" s="2">
        <f ca="1">SUMIFS(RepF!268:268,RepF!$6:$6,AR$6)</f>
        <v>101655.87</v>
      </c>
      <c r="AS268" s="55">
        <f t="shared" ca="1" si="292"/>
        <v>0.49760301595263917</v>
      </c>
      <c r="AT268" s="2">
        <f ca="1">SUMIFS(RepP!268:268,RepP!$6:$6,AT$6)</f>
        <v>209353.36</v>
      </c>
      <c r="AU268" s="2">
        <f ca="1">SUMIFS(RepF!268:268,RepF!$6:$6,AU$6)</f>
        <v>192291.44</v>
      </c>
      <c r="AV268" s="55">
        <f t="shared" ca="1" si="293"/>
        <v>-8.1498190427896577E-2</v>
      </c>
      <c r="AW268" s="2">
        <f ca="1">SUMIFS(RepP!268:268,RepP!$6:$6,AW$6)</f>
        <v>142566.27000000002</v>
      </c>
      <c r="AX268" s="2">
        <f ca="1">SUMIFS(RepF!268:268,RepF!$6:$6,AX$6)</f>
        <v>169582.75</v>
      </c>
      <c r="AY268" s="55">
        <f t="shared" ca="1" si="294"/>
        <v>0.18950120529912143</v>
      </c>
      <c r="AZ268" s="2">
        <f ca="1">SUMIFS(RepP!268:268,RepP!$6:$6,AZ$6)</f>
        <v>2230.65</v>
      </c>
      <c r="BA268" s="2">
        <f ca="1">SUMIFS(RepF!268:268,RepF!$6:$6,BA$6)</f>
        <v>18913.77</v>
      </c>
      <c r="BB268" s="55">
        <f t="shared" ca="1" si="295"/>
        <v>7.4790397417793013</v>
      </c>
      <c r="BC268" s="2">
        <f ca="1">SUMIFS(RepP!268:268,RepP!$6:$6,BC$6)</f>
        <v>14755</v>
      </c>
      <c r="BD268" s="2">
        <f ca="1">SUMIFS(RepF!268:268,RepF!$6:$6,BD$6)</f>
        <v>50810</v>
      </c>
      <c r="BE268" s="55">
        <f t="shared" ca="1" si="296"/>
        <v>2.4435784479837341</v>
      </c>
      <c r="BF268" s="2">
        <f ca="1">SUMIFS(RepP!268:268,RepP!$6:$6,BF$6)</f>
        <v>239127.95999999996</v>
      </c>
      <c r="BG268" s="2">
        <f ca="1">SUMIFS(RepF!268:268,RepF!$6:$6,BG$6)</f>
        <v>254176</v>
      </c>
      <c r="BH268" s="55">
        <f t="shared" ca="1" si="297"/>
        <v>6.2928818528791189E-2</v>
      </c>
      <c r="BI268" s="2">
        <f ca="1">SUMIFS(RepP!268:268,RepP!$6:$6,BI$6)</f>
        <v>1527147.93</v>
      </c>
      <c r="BJ268" s="2">
        <f ca="1">SUMIFS(RepF!268:268,RepF!$6:$6,BJ$6)</f>
        <v>1126049.77</v>
      </c>
      <c r="BK268" s="55">
        <f t="shared" ca="1" si="298"/>
        <v>-0.26264525663862825</v>
      </c>
      <c r="BL268" s="2">
        <f ca="1">SUMIFS(RepP!268:268,RepP!$6:$6,BL$6)</f>
        <v>0</v>
      </c>
      <c r="BM268" s="2">
        <f ca="1">SUMIFS(RepF!268:268,RepF!$6:$6,BM$6)</f>
        <v>509105.19999999995</v>
      </c>
      <c r="BN268" s="55">
        <f t="shared" ca="1" si="299"/>
        <v>0</v>
      </c>
      <c r="BO268" s="2">
        <f ca="1">SUMIFS(RepP!268:268,RepP!$6:$6,BO$6)</f>
        <v>1430</v>
      </c>
      <c r="BP268" s="2">
        <f ca="1">SUMIFS(RepF!268:268,RepF!$6:$6,BP$6)</f>
        <v>0</v>
      </c>
      <c r="BQ268" s="55">
        <f t="shared" ca="1" si="300"/>
        <v>-1</v>
      </c>
      <c r="BR268" s="2">
        <f ca="1">SUMIFS(RepP!268:268,RepP!$6:$6,BR$6)</f>
        <v>0</v>
      </c>
      <c r="BS268" s="2">
        <f ca="1">SUMIFS(RepF!268:268,RepF!$6:$6,BS$6)</f>
        <v>23800</v>
      </c>
      <c r="BT268" s="55">
        <f t="shared" ca="1" si="301"/>
        <v>0</v>
      </c>
      <c r="BU268" s="2">
        <f ca="1">SUMIFS(RepP!268:268,RepP!$6:$6,BU$6)</f>
        <v>0</v>
      </c>
      <c r="BV268" s="2">
        <f ca="1">SUMIFS(RepF!268:268,RepF!$6:$6,BV$6)</f>
        <v>0</v>
      </c>
      <c r="BW268" s="55">
        <f t="shared" ca="1" si="302"/>
        <v>0</v>
      </c>
      <c r="BX268" s="2">
        <f ca="1">SUMIFS(RepP!268:268,RepP!$6:$6,BX$6)</f>
        <v>0</v>
      </c>
      <c r="BY268" s="2">
        <f ca="1">SUMIFS(RepF!268:268,RepF!$6:$6,BY$6)</f>
        <v>0</v>
      </c>
      <c r="BZ268" s="55">
        <f t="shared" ca="1" si="303"/>
        <v>0</v>
      </c>
    </row>
    <row r="269" spans="2:78" s="2" customFormat="1" x14ac:dyDescent="0.25">
      <c r="B269" s="2">
        <f>Items!$Q$60</f>
        <v>0</v>
      </c>
      <c r="C269" s="2" t="str">
        <f>Items!$R$60</f>
        <v>N</v>
      </c>
      <c r="I269" s="2" t="str">
        <f>Items!$O$60</f>
        <v>Постоянные расходы</v>
      </c>
      <c r="Q269" s="2">
        <f ca="1">SUMIFS(RepP!269:269,RepP!$6:$6,Q$6)</f>
        <v>282084.8</v>
      </c>
      <c r="R269" s="2">
        <f ca="1">SUMIFS(RepF!269:269,RepF!$6:$6,R$6)</f>
        <v>287900.59999999998</v>
      </c>
      <c r="S269" s="66">
        <f t="shared" ca="1" si="284"/>
        <v>2.0617204471846725E-2</v>
      </c>
      <c r="V269" s="2">
        <f ca="1">SUMIFS(RepP!269:269,RepP!$6:$6,V$6)</f>
        <v>21390.899999999998</v>
      </c>
      <c r="W269" s="2">
        <f ca="1">SUMIFS(RepF!269:269,RepF!$6:$6,W$6)</f>
        <v>26691.3</v>
      </c>
      <c r="X269" s="55">
        <f t="shared" ca="1" si="285"/>
        <v>0.24778761061946911</v>
      </c>
      <c r="Y269" s="56">
        <f ca="1">SUMIFS(RepP!269:269,RepP!$6:$6,Y$6)</f>
        <v>27069.899999999998</v>
      </c>
      <c r="Z269" s="2">
        <f ca="1">SUMIFS(RepF!269:269,RepF!$6:$6,Z$6)</f>
        <v>17794.2</v>
      </c>
      <c r="AA269" s="55">
        <f t="shared" ca="1" si="286"/>
        <v>-0.3426573426573426</v>
      </c>
      <c r="AB269" s="2">
        <f ca="1">SUMIFS(RepP!269:269,RepP!$6:$6,AB$6)</f>
        <v>17226.3</v>
      </c>
      <c r="AC269" s="2">
        <f ca="1">SUMIFS(RepF!269:269,RepF!$6:$6,AC$6)</f>
        <v>22526.7</v>
      </c>
      <c r="AD269" s="55">
        <f t="shared" ca="1" si="287"/>
        <v>0.30769230769230776</v>
      </c>
      <c r="AE269" s="2">
        <f ca="1">SUMIFS(RepP!269:269,RepP!$6:$6,AE$6)</f>
        <v>23283.9</v>
      </c>
      <c r="AF269" s="2">
        <f ca="1">SUMIFS(RepF!269:269,RepF!$6:$6,AF$6)</f>
        <v>18362.099999999999</v>
      </c>
      <c r="AG269" s="55">
        <f t="shared" ca="1" si="288"/>
        <v>-0.21138211382113833</v>
      </c>
      <c r="AH269" s="2">
        <f ca="1">SUMIFS(RepP!269:269,RepP!$6:$6,AH$6)</f>
        <v>17415.600000000002</v>
      </c>
      <c r="AI269" s="2">
        <f ca="1">SUMIFS(RepF!269:269,RepF!$6:$6,AI$6)</f>
        <v>23283.9</v>
      </c>
      <c r="AJ269" s="55">
        <f t="shared" ca="1" si="289"/>
        <v>0.33695652173913038</v>
      </c>
      <c r="AK269" s="2">
        <f ca="1">SUMIFS(RepP!269:269,RepP!$6:$6,AK$6)</f>
        <v>21390.899999999998</v>
      </c>
      <c r="AL269" s="2">
        <f ca="1">SUMIFS(RepF!269:269,RepF!$6:$6,AL$6)</f>
        <v>26691.3</v>
      </c>
      <c r="AM269" s="55">
        <f t="shared" ca="1" si="290"/>
        <v>0.24778761061946911</v>
      </c>
      <c r="AN269" s="2">
        <f ca="1">SUMIFS(RepP!269:269,RepP!$6:$6,AN$6)</f>
        <v>27069.899999999998</v>
      </c>
      <c r="AO269" s="2">
        <f ca="1">SUMIFS(RepF!269:269,RepF!$6:$6,AO$6)</f>
        <v>17794.2</v>
      </c>
      <c r="AP269" s="55">
        <f t="shared" ca="1" si="291"/>
        <v>-0.3426573426573426</v>
      </c>
      <c r="AQ269" s="2">
        <f ca="1">SUMIFS(RepP!269:269,RepP!$6:$6,AQ$6)</f>
        <v>17226.3</v>
      </c>
      <c r="AR269" s="2">
        <f ca="1">SUMIFS(RepF!269:269,RepF!$6:$6,AR$6)</f>
        <v>22526.7</v>
      </c>
      <c r="AS269" s="55">
        <f t="shared" ca="1" si="292"/>
        <v>0.30769230769230776</v>
      </c>
      <c r="AT269" s="2">
        <f ca="1">SUMIFS(RepP!269:269,RepP!$6:$6,AT$6)</f>
        <v>40510.199999999997</v>
      </c>
      <c r="AU269" s="2">
        <f ca="1">SUMIFS(RepF!269:269,RepF!$6:$6,AU$6)</f>
        <v>18362.099999999999</v>
      </c>
      <c r="AV269" s="55">
        <f t="shared" ca="1" si="293"/>
        <v>-0.54672897196261683</v>
      </c>
      <c r="AW269" s="2">
        <f ca="1">SUMIFS(RepP!269:269,RepP!$6:$6,AW$6)</f>
        <v>19229.100000000002</v>
      </c>
      <c r="AX269" s="2">
        <f ca="1">SUMIFS(RepF!269:269,RepF!$6:$6,AX$6)</f>
        <v>23283.9</v>
      </c>
      <c r="AY269" s="55">
        <f t="shared" ca="1" si="294"/>
        <v>0.21086790333400934</v>
      </c>
      <c r="AZ269" s="2">
        <f ca="1">SUMIFS(RepP!269:269,RepP!$6:$6,AZ$6)</f>
        <v>21390.899999999998</v>
      </c>
      <c r="BA269" s="2">
        <f ca="1">SUMIFS(RepF!269:269,RepF!$6:$6,BA$6)</f>
        <v>28664.3</v>
      </c>
      <c r="BB269" s="55">
        <f t="shared" ca="1" si="295"/>
        <v>0.34002309393246671</v>
      </c>
      <c r="BC269" s="2">
        <f ca="1">SUMIFS(RepP!269:269,RepP!$6:$6,BC$6)</f>
        <v>27069.899999999998</v>
      </c>
      <c r="BD269" s="2">
        <f ca="1">SUMIFS(RepF!269:269,RepF!$6:$6,BD$6)</f>
        <v>17794.2</v>
      </c>
      <c r="BE269" s="55">
        <f t="shared" ca="1" si="296"/>
        <v>-0.3426573426573426</v>
      </c>
      <c r="BF269" s="2">
        <f ca="1">SUMIFS(RepP!269:269,RepP!$6:$6,BF$6)</f>
        <v>1811</v>
      </c>
      <c r="BG269" s="2">
        <f ca="1">SUMIFS(RepF!269:269,RepF!$6:$6,BG$6)</f>
        <v>24125.7</v>
      </c>
      <c r="BH269" s="55">
        <f t="shared" ca="1" si="297"/>
        <v>12.321755935946991</v>
      </c>
      <c r="BI269" s="2">
        <f ca="1">SUMIFS(RepP!269:269,RepP!$6:$6,BI$6)</f>
        <v>0</v>
      </c>
      <c r="BJ269" s="2">
        <f ca="1">SUMIFS(RepF!269:269,RepF!$6:$6,BJ$6)</f>
        <v>0</v>
      </c>
      <c r="BK269" s="55">
        <f t="shared" ca="1" si="298"/>
        <v>0</v>
      </c>
      <c r="BL269" s="2">
        <f ca="1">SUMIFS(RepP!269:269,RepP!$6:$6,BL$6)</f>
        <v>0</v>
      </c>
      <c r="BM269" s="2">
        <f ca="1">SUMIFS(RepF!269:269,RepF!$6:$6,BM$6)</f>
        <v>0</v>
      </c>
      <c r="BN269" s="55">
        <f t="shared" ca="1" si="299"/>
        <v>0</v>
      </c>
      <c r="BO269" s="2">
        <f ca="1">SUMIFS(RepP!269:269,RepP!$6:$6,BO$6)</f>
        <v>0</v>
      </c>
      <c r="BP269" s="2">
        <f ca="1">SUMIFS(RepF!269:269,RepF!$6:$6,BP$6)</f>
        <v>0</v>
      </c>
      <c r="BQ269" s="55">
        <f t="shared" ca="1" si="300"/>
        <v>0</v>
      </c>
      <c r="BR269" s="2">
        <f ca="1">SUMIFS(RepP!269:269,RepP!$6:$6,BR$6)</f>
        <v>0</v>
      </c>
      <c r="BS269" s="2">
        <f ca="1">SUMIFS(RepF!269:269,RepF!$6:$6,BS$6)</f>
        <v>0</v>
      </c>
      <c r="BT269" s="55">
        <f t="shared" ca="1" si="301"/>
        <v>0</v>
      </c>
      <c r="BU269" s="2">
        <f ca="1">SUMIFS(RepP!269:269,RepP!$6:$6,BU$6)</f>
        <v>0</v>
      </c>
      <c r="BV269" s="2">
        <f ca="1">SUMIFS(RepF!269:269,RepF!$6:$6,BV$6)</f>
        <v>0</v>
      </c>
      <c r="BW269" s="55">
        <f t="shared" ca="1" si="302"/>
        <v>0</v>
      </c>
      <c r="BX269" s="2">
        <f ca="1">SUMIFS(RepP!269:269,RepP!$6:$6,BX$6)</f>
        <v>0</v>
      </c>
      <c r="BY269" s="2">
        <f ca="1">SUMIFS(RepF!269:269,RepF!$6:$6,BY$6)</f>
        <v>0</v>
      </c>
      <c r="BZ269" s="55">
        <f t="shared" ca="1" si="303"/>
        <v>0</v>
      </c>
    </row>
    <row r="270" spans="2:78" s="23" customFormat="1" ht="10.199999999999999" x14ac:dyDescent="0.2">
      <c r="E270" s="23" t="s">
        <v>50</v>
      </c>
      <c r="S270" s="70"/>
      <c r="X270" s="61"/>
      <c r="Y270" s="62"/>
      <c r="AA270" s="61"/>
      <c r="AD270" s="61"/>
      <c r="AG270" s="61"/>
      <c r="AJ270" s="61"/>
      <c r="AM270" s="61"/>
      <c r="AP270" s="61"/>
      <c r="AS270" s="61"/>
      <c r="AV270" s="61"/>
      <c r="AY270" s="61"/>
      <c r="BB270" s="61"/>
      <c r="BE270" s="61"/>
      <c r="BH270" s="61"/>
      <c r="BK270" s="61"/>
      <c r="BN270" s="61"/>
      <c r="BQ270" s="61"/>
      <c r="BT270" s="61"/>
      <c r="BW270" s="61"/>
      <c r="BZ270" s="61"/>
    </row>
    <row r="271" spans="2:78" ht="4.05" customHeight="1" x14ac:dyDescent="0.25"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67"/>
      <c r="T271" s="25"/>
      <c r="U271" s="25"/>
      <c r="V271" s="25"/>
      <c r="W271" s="25"/>
      <c r="X271" s="57"/>
      <c r="Y271" s="54"/>
      <c r="Z271" s="25"/>
      <c r="AA271" s="57"/>
      <c r="AB271" s="25"/>
      <c r="AC271" s="25"/>
      <c r="AD271" s="57"/>
      <c r="AE271" s="25"/>
      <c r="AF271" s="25"/>
      <c r="AG271" s="57"/>
      <c r="AH271" s="25"/>
      <c r="AI271" s="25"/>
      <c r="AJ271" s="57"/>
      <c r="AK271" s="25"/>
      <c r="AL271" s="25"/>
      <c r="AM271" s="57"/>
      <c r="AN271" s="25"/>
      <c r="AO271" s="25"/>
      <c r="AP271" s="57"/>
      <c r="AQ271" s="25"/>
      <c r="AR271" s="25"/>
      <c r="AS271" s="57"/>
      <c r="AT271" s="25"/>
      <c r="AU271" s="25"/>
      <c r="AV271" s="57"/>
      <c r="AW271" s="25"/>
      <c r="AX271" s="25"/>
      <c r="AY271" s="57"/>
      <c r="AZ271" s="25"/>
      <c r="BA271" s="25"/>
      <c r="BB271" s="57"/>
      <c r="BC271" s="25"/>
      <c r="BD271" s="25"/>
      <c r="BE271" s="57"/>
      <c r="BF271" s="25"/>
      <c r="BG271" s="25"/>
      <c r="BH271" s="57"/>
      <c r="BI271" s="25"/>
      <c r="BJ271" s="25"/>
      <c r="BK271" s="57"/>
      <c r="BL271" s="25"/>
      <c r="BM271" s="25"/>
      <c r="BN271" s="57"/>
      <c r="BO271" s="25"/>
      <c r="BP271" s="25"/>
      <c r="BQ271" s="57"/>
      <c r="BR271" s="25"/>
      <c r="BS271" s="25"/>
      <c r="BT271" s="57"/>
      <c r="BU271" s="25"/>
      <c r="BV271" s="25"/>
      <c r="BW271" s="57"/>
      <c r="BX271" s="25"/>
      <c r="BY271" s="25"/>
      <c r="BZ271" s="57"/>
    </row>
    <row r="272" spans="2:78" s="2" customFormat="1" x14ac:dyDescent="0.25">
      <c r="B272" s="2" t="str">
        <f>Items!$Q$71</f>
        <v>PL</v>
      </c>
      <c r="C272" s="2">
        <f>Items!$R$71</f>
        <v>0</v>
      </c>
      <c r="I272" s="2" t="str">
        <f>Items!$O$71</f>
        <v>Операционная прибыль</v>
      </c>
      <c r="Q272" s="2">
        <f ca="1">SUMIFS(RepP!272:272,RepP!$6:$6,Q$6)</f>
        <v>-8576294.1899999995</v>
      </c>
      <c r="R272" s="2">
        <f ca="1">SUMIFS(RepF!272:272,RepF!$6:$6,R$6)</f>
        <v>-7034490.7410000013</v>
      </c>
      <c r="S272" s="66">
        <f ca="1">IF(Q272=0,0,(R272-Q272)/Q272)</f>
        <v>-0.17977501877183136</v>
      </c>
      <c r="V272" s="2">
        <f ca="1">SUMIFS(RepP!272:272,RepP!$6:$6,V$6)</f>
        <v>-332283.62</v>
      </c>
      <c r="W272" s="2">
        <f ca="1">SUMIFS(RepF!272:272,RepF!$6:$6,W$6)</f>
        <v>-197439.83999999997</v>
      </c>
      <c r="X272" s="55">
        <f ca="1">IF(V272=0,0,(W272-V272)/V272)</f>
        <v>-0.40580929026835577</v>
      </c>
      <c r="Y272" s="56">
        <f ca="1">SUMIFS(RepP!272:272,RepP!$6:$6,Y$6)</f>
        <v>-241466.54</v>
      </c>
      <c r="Z272" s="2">
        <f ca="1">SUMIFS(RepF!272:272,RepF!$6:$6,Z$6)</f>
        <v>-283606.15000000002</v>
      </c>
      <c r="AA272" s="55">
        <f ca="1">IF(Y272=0,0,(Z272-Y272)/Y272)</f>
        <v>0.17451531794011715</v>
      </c>
      <c r="AB272" s="2">
        <f ca="1">SUMIFS(RepP!272:272,RepP!$6:$6,AB$6)</f>
        <v>-207279.28</v>
      </c>
      <c r="AC272" s="2">
        <f ca="1">SUMIFS(RepF!272:272,RepF!$6:$6,AC$6)</f>
        <v>-203290.58000000002</v>
      </c>
      <c r="AD272" s="55">
        <f ca="1">IF(AB272=0,0,(AC272-AB272)/AB272)</f>
        <v>-1.9243119717513409E-2</v>
      </c>
      <c r="AE272" s="2">
        <f ca="1">SUMIFS(RepP!272:272,RepP!$6:$6,AE$6)</f>
        <v>-296279.88</v>
      </c>
      <c r="AF272" s="2">
        <f ca="1">SUMIFS(RepF!272:272,RepF!$6:$6,AF$6)</f>
        <v>-296245.75999999995</v>
      </c>
      <c r="AG272" s="55">
        <f ca="1">IF(AE272=0,0,(AF272-AE272)/AE272)</f>
        <v>-1.1516138051646825E-4</v>
      </c>
      <c r="AH272" s="2">
        <f ca="1">SUMIFS(RepP!272:272,RepP!$6:$6,AH$6)</f>
        <v>-325478.11</v>
      </c>
      <c r="AI272" s="2">
        <f ca="1">SUMIFS(RepF!272:272,RepF!$6:$6,AI$6)</f>
        <v>-343060.19</v>
      </c>
      <c r="AJ272" s="55">
        <f ca="1">IF(AH272=0,0,(AI272-AH272)/AH272)</f>
        <v>5.4019239573438647E-2</v>
      </c>
      <c r="AK272" s="2">
        <f ca="1">SUMIFS(RepP!272:272,RepP!$6:$6,AK$6)</f>
        <v>-300711.46000000002</v>
      </c>
      <c r="AL272" s="2">
        <f ca="1">SUMIFS(RepF!272:272,RepF!$6:$6,AL$6)</f>
        <v>1890373.6490000002</v>
      </c>
      <c r="AM272" s="55">
        <f ca="1">IF(AK272=0,0,(AL272-AK272)/AK272)</f>
        <v>-7.2863372383613179</v>
      </c>
      <c r="AN272" s="2">
        <f ca="1">SUMIFS(RepP!272:272,RepP!$6:$6,AN$6)</f>
        <v>-349311.7</v>
      </c>
      <c r="AO272" s="2">
        <f ca="1">SUMIFS(RepF!272:272,RepF!$6:$6,AO$6)</f>
        <v>-235777.25000000003</v>
      </c>
      <c r="AP272" s="55">
        <f ca="1">IF(AN272=0,0,(AO272-AN272)/AN272)</f>
        <v>-0.325023324440607</v>
      </c>
      <c r="AQ272" s="2">
        <f ca="1">SUMIFS(RepP!272:272,RepP!$6:$6,AQ$6)</f>
        <v>-843893.83000000007</v>
      </c>
      <c r="AR272" s="2">
        <f ca="1">SUMIFS(RepF!272:272,RepF!$6:$6,AR$6)</f>
        <v>-519635.49</v>
      </c>
      <c r="AS272" s="55">
        <f ca="1">IF(AQ272=0,0,(AR272-AQ272)/AQ272)</f>
        <v>-0.38424068108188453</v>
      </c>
      <c r="AT272" s="2">
        <f ca="1">SUMIFS(RepP!272:272,RepP!$6:$6,AT$6)</f>
        <v>-754803.55999999994</v>
      </c>
      <c r="AU272" s="2">
        <f ca="1">SUMIFS(RepF!272:272,RepF!$6:$6,AU$6)</f>
        <v>-790633.54</v>
      </c>
      <c r="AV272" s="55">
        <f ca="1">IF(AT272=0,0,(AU272-AT272)/AT272)</f>
        <v>4.7469277966839613E-2</v>
      </c>
      <c r="AW272" s="2">
        <f ca="1">SUMIFS(RepP!272:272,RepP!$6:$6,AW$6)</f>
        <v>-988995.37</v>
      </c>
      <c r="AX272" s="2">
        <f ca="1">SUMIFS(RepF!272:272,RepF!$6:$6,AX$6)</f>
        <v>-826366.65</v>
      </c>
      <c r="AY272" s="55">
        <f ca="1">IF(AW272=0,0,(AX272-AW272)/AW272)</f>
        <v>-0.16443830267880827</v>
      </c>
      <c r="AZ272" s="2">
        <f ca="1">SUMIFS(RepP!272:272,RepP!$6:$6,AZ$6)</f>
        <v>-960907.05</v>
      </c>
      <c r="BA272" s="2">
        <f ca="1">SUMIFS(RepF!272:272,RepF!$6:$6,BA$6)</f>
        <v>-1242978.07</v>
      </c>
      <c r="BB272" s="55">
        <f ca="1">IF(AZ272=0,0,(BA272-AZ272)/AZ272)</f>
        <v>0.29354662347414351</v>
      </c>
      <c r="BC272" s="2">
        <f ca="1">SUMIFS(RepP!272:272,RepP!$6:$6,BC$6)</f>
        <v>-478666.9</v>
      </c>
      <c r="BD272" s="2">
        <f ca="1">SUMIFS(RepF!272:272,RepF!$6:$6,BD$6)</f>
        <v>-957674.2</v>
      </c>
      <c r="BE272" s="55">
        <f ca="1">IF(BC272=0,0,(BD272-BC272)/BC272)</f>
        <v>1.0007111417146244</v>
      </c>
      <c r="BF272" s="2">
        <f ca="1">SUMIFS(RepP!272:272,RepP!$6:$6,BF$6)</f>
        <v>-876638.96</v>
      </c>
      <c r="BG272" s="2">
        <f ca="1">SUMIFS(RepF!272:272,RepF!$6:$6,BG$6)</f>
        <v>-782401.7</v>
      </c>
      <c r="BH272" s="55">
        <f ca="1">IF(BF272=0,0,(BG272-BF272)/BF272)</f>
        <v>-0.1074983708230353</v>
      </c>
      <c r="BI272" s="2">
        <f ca="1">SUMIFS(RepP!272:272,RepP!$6:$6,BI$6)</f>
        <v>-1618147.93</v>
      </c>
      <c r="BJ272" s="2">
        <f ca="1">SUMIFS(RepF!272:272,RepF!$6:$6,BJ$6)</f>
        <v>-1712849.77</v>
      </c>
      <c r="BK272" s="55">
        <f ca="1">IF(BI272=0,0,(BJ272-BI272)/BI272)</f>
        <v>5.8524834623741778E-2</v>
      </c>
      <c r="BL272" s="2">
        <f ca="1">SUMIFS(RepP!272:272,RepP!$6:$6,BL$6)</f>
        <v>0</v>
      </c>
      <c r="BM272" s="2">
        <f ca="1">SUMIFS(RepF!272:272,RepF!$6:$6,BM$6)</f>
        <v>-509105.19999999995</v>
      </c>
      <c r="BN272" s="55">
        <f ca="1">IF(BL272=0,0,(BM272-BL272)/BL272)</f>
        <v>0</v>
      </c>
      <c r="BO272" s="2">
        <f ca="1">SUMIFS(RepP!272:272,RepP!$6:$6,BO$6)</f>
        <v>-1430</v>
      </c>
      <c r="BP272" s="2">
        <f ca="1">SUMIFS(RepF!272:272,RepF!$6:$6,BP$6)</f>
        <v>0</v>
      </c>
      <c r="BQ272" s="55">
        <f ca="1">IF(BO272=0,0,(BP272-BO272)/BO272)</f>
        <v>-1</v>
      </c>
      <c r="BR272" s="2">
        <f ca="1">SUMIFS(RepP!272:272,RepP!$6:$6,BR$6)</f>
        <v>0</v>
      </c>
      <c r="BS272" s="2">
        <f ca="1">SUMIFS(RepF!272:272,RepF!$6:$6,BS$6)</f>
        <v>-23800</v>
      </c>
      <c r="BT272" s="55">
        <f ca="1">IF(BR272=0,0,(BS272-BR272)/BR272)</f>
        <v>0</v>
      </c>
      <c r="BU272" s="2">
        <f ca="1">SUMIFS(RepP!272:272,RepP!$6:$6,BU$6)</f>
        <v>0</v>
      </c>
      <c r="BV272" s="2">
        <f ca="1">SUMIFS(RepF!272:272,RepF!$6:$6,BV$6)</f>
        <v>0</v>
      </c>
      <c r="BW272" s="55">
        <f ca="1">IF(BU272=0,0,(BV272-BU272)/BU272)</f>
        <v>0</v>
      </c>
      <c r="BX272" s="2">
        <f ca="1">SUMIFS(RepP!272:272,RepP!$6:$6,BX$6)</f>
        <v>0</v>
      </c>
      <c r="BY272" s="2">
        <f ca="1">SUMIFS(RepF!272:272,RepF!$6:$6,BY$6)</f>
        <v>0</v>
      </c>
      <c r="BZ272" s="55">
        <f ca="1">IF(BX272=0,0,(BY272-BX272)/BX272)</f>
        <v>0</v>
      </c>
    </row>
    <row r="273" spans="2:78" ht="4.05" customHeight="1" x14ac:dyDescent="0.25"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67"/>
      <c r="T273" s="25"/>
      <c r="U273" s="25"/>
      <c r="V273" s="25"/>
      <c r="W273" s="25"/>
      <c r="X273" s="57"/>
      <c r="Y273" s="54"/>
      <c r="Z273" s="25"/>
      <c r="AA273" s="57"/>
      <c r="AB273" s="25"/>
      <c r="AC273" s="25"/>
      <c r="AD273" s="57"/>
      <c r="AE273" s="25"/>
      <c r="AF273" s="25"/>
      <c r="AG273" s="57"/>
      <c r="AH273" s="25"/>
      <c r="AI273" s="25"/>
      <c r="AJ273" s="57"/>
      <c r="AK273" s="25"/>
      <c r="AL273" s="25"/>
      <c r="AM273" s="57"/>
      <c r="AN273" s="25"/>
      <c r="AO273" s="25"/>
      <c r="AP273" s="57"/>
      <c r="AQ273" s="25"/>
      <c r="AR273" s="25"/>
      <c r="AS273" s="57"/>
      <c r="AT273" s="25"/>
      <c r="AU273" s="25"/>
      <c r="AV273" s="57"/>
      <c r="AW273" s="25"/>
      <c r="AX273" s="25"/>
      <c r="AY273" s="57"/>
      <c r="AZ273" s="25"/>
      <c r="BA273" s="25"/>
      <c r="BB273" s="57"/>
      <c r="BC273" s="25"/>
      <c r="BD273" s="25"/>
      <c r="BE273" s="57"/>
      <c r="BF273" s="25"/>
      <c r="BG273" s="25"/>
      <c r="BH273" s="57"/>
      <c r="BI273" s="25"/>
      <c r="BJ273" s="25"/>
      <c r="BK273" s="57"/>
      <c r="BL273" s="25"/>
      <c r="BM273" s="25"/>
      <c r="BN273" s="57"/>
      <c r="BO273" s="25"/>
      <c r="BP273" s="25"/>
      <c r="BQ273" s="57"/>
      <c r="BR273" s="25"/>
      <c r="BS273" s="25"/>
      <c r="BT273" s="57"/>
      <c r="BU273" s="25"/>
      <c r="BV273" s="25"/>
      <c r="BW273" s="57"/>
      <c r="BX273" s="25"/>
      <c r="BY273" s="25"/>
      <c r="BZ273" s="57"/>
    </row>
    <row r="274" spans="2:78" s="2" customFormat="1" x14ac:dyDescent="0.25">
      <c r="B274" s="2">
        <f>Items!$Q$72</f>
        <v>0</v>
      </c>
      <c r="C274" s="2" t="str">
        <f>Items!$R$72</f>
        <v>N</v>
      </c>
      <c r="I274" s="2" t="str">
        <f>Items!$O$72</f>
        <v>Амортизация основных средств</v>
      </c>
      <c r="Q274" s="2">
        <f ca="1">SUMIFS(RepP!274:274,RepP!$6:$6,Q$6)</f>
        <v>0</v>
      </c>
      <c r="R274" s="2">
        <f ca="1">SUMIFS(RepF!274:274,RepF!$6:$6,R$6)</f>
        <v>0</v>
      </c>
      <c r="S274" s="66">
        <f t="shared" ref="S274:S279" ca="1" si="304">IF(Q274=0,0,(R274-Q274)/Q274)</f>
        <v>0</v>
      </c>
      <c r="V274" s="2">
        <f ca="1">SUMIFS(RepP!274:274,RepP!$6:$6,V$6)</f>
        <v>0</v>
      </c>
      <c r="W274" s="2">
        <f ca="1">SUMIFS(RepF!274:274,RepF!$6:$6,W$6)</f>
        <v>0</v>
      </c>
      <c r="X274" s="55">
        <f t="shared" ref="X274:X279" ca="1" si="305">IF(V274=0,0,(W274-V274)/V274)</f>
        <v>0</v>
      </c>
      <c r="Y274" s="56">
        <f ca="1">SUMIFS(RepP!274:274,RepP!$6:$6,Y$6)</f>
        <v>0</v>
      </c>
      <c r="Z274" s="2">
        <f ca="1">SUMIFS(RepF!274:274,RepF!$6:$6,Z$6)</f>
        <v>0</v>
      </c>
      <c r="AA274" s="55">
        <f t="shared" ref="AA274:AA279" ca="1" si="306">IF(Y274=0,0,(Z274-Y274)/Y274)</f>
        <v>0</v>
      </c>
      <c r="AB274" s="2">
        <f ca="1">SUMIFS(RepP!274:274,RepP!$6:$6,AB$6)</f>
        <v>0</v>
      </c>
      <c r="AC274" s="2">
        <f ca="1">SUMIFS(RepF!274:274,RepF!$6:$6,AC$6)</f>
        <v>0</v>
      </c>
      <c r="AD274" s="55">
        <f t="shared" ref="AD274:AD279" ca="1" si="307">IF(AB274=0,0,(AC274-AB274)/AB274)</f>
        <v>0</v>
      </c>
      <c r="AE274" s="2">
        <f ca="1">SUMIFS(RepP!274:274,RepP!$6:$6,AE$6)</f>
        <v>0</v>
      </c>
      <c r="AF274" s="2">
        <f ca="1">SUMIFS(RepF!274:274,RepF!$6:$6,AF$6)</f>
        <v>0</v>
      </c>
      <c r="AG274" s="55">
        <f t="shared" ref="AG274:AG279" ca="1" si="308">IF(AE274=0,0,(AF274-AE274)/AE274)</f>
        <v>0</v>
      </c>
      <c r="AH274" s="2">
        <f ca="1">SUMIFS(RepP!274:274,RepP!$6:$6,AH$6)</f>
        <v>0</v>
      </c>
      <c r="AI274" s="2">
        <f ca="1">SUMIFS(RepF!274:274,RepF!$6:$6,AI$6)</f>
        <v>0</v>
      </c>
      <c r="AJ274" s="55">
        <f t="shared" ref="AJ274:AJ279" ca="1" si="309">IF(AH274=0,0,(AI274-AH274)/AH274)</f>
        <v>0</v>
      </c>
      <c r="AK274" s="2">
        <f ca="1">SUMIFS(RepP!274:274,RepP!$6:$6,AK$6)</f>
        <v>0</v>
      </c>
      <c r="AL274" s="2">
        <f ca="1">SUMIFS(RepF!274:274,RepF!$6:$6,AL$6)</f>
        <v>0</v>
      </c>
      <c r="AM274" s="55">
        <f t="shared" ref="AM274:AM279" ca="1" si="310">IF(AK274=0,0,(AL274-AK274)/AK274)</f>
        <v>0</v>
      </c>
      <c r="AN274" s="2">
        <f ca="1">SUMIFS(RepP!274:274,RepP!$6:$6,AN$6)</f>
        <v>0</v>
      </c>
      <c r="AO274" s="2">
        <f ca="1">SUMIFS(RepF!274:274,RepF!$6:$6,AO$6)</f>
        <v>0</v>
      </c>
      <c r="AP274" s="55">
        <f t="shared" ref="AP274:AP279" ca="1" si="311">IF(AN274=0,0,(AO274-AN274)/AN274)</f>
        <v>0</v>
      </c>
      <c r="AQ274" s="2">
        <f ca="1">SUMIFS(RepP!274:274,RepP!$6:$6,AQ$6)</f>
        <v>0</v>
      </c>
      <c r="AR274" s="2">
        <f ca="1">SUMIFS(RepF!274:274,RepF!$6:$6,AR$6)</f>
        <v>0</v>
      </c>
      <c r="AS274" s="55">
        <f t="shared" ref="AS274:AS279" ca="1" si="312">IF(AQ274=0,0,(AR274-AQ274)/AQ274)</f>
        <v>0</v>
      </c>
      <c r="AT274" s="2">
        <f ca="1">SUMIFS(RepP!274:274,RepP!$6:$6,AT$6)</f>
        <v>0</v>
      </c>
      <c r="AU274" s="2">
        <f ca="1">SUMIFS(RepF!274:274,RepF!$6:$6,AU$6)</f>
        <v>0</v>
      </c>
      <c r="AV274" s="55">
        <f t="shared" ref="AV274:AV279" ca="1" si="313">IF(AT274=0,0,(AU274-AT274)/AT274)</f>
        <v>0</v>
      </c>
      <c r="AW274" s="2">
        <f ca="1">SUMIFS(RepP!274:274,RepP!$6:$6,AW$6)</f>
        <v>0</v>
      </c>
      <c r="AX274" s="2">
        <f ca="1">SUMIFS(RepF!274:274,RepF!$6:$6,AX$6)</f>
        <v>0</v>
      </c>
      <c r="AY274" s="55">
        <f t="shared" ref="AY274:AY279" ca="1" si="314">IF(AW274=0,0,(AX274-AW274)/AW274)</f>
        <v>0</v>
      </c>
      <c r="AZ274" s="2">
        <f ca="1">SUMIFS(RepP!274:274,RepP!$6:$6,AZ$6)</f>
        <v>0</v>
      </c>
      <c r="BA274" s="2">
        <f ca="1">SUMIFS(RepF!274:274,RepF!$6:$6,BA$6)</f>
        <v>0</v>
      </c>
      <c r="BB274" s="55">
        <f t="shared" ref="BB274:BB279" ca="1" si="315">IF(AZ274=0,0,(BA274-AZ274)/AZ274)</f>
        <v>0</v>
      </c>
      <c r="BC274" s="2">
        <f ca="1">SUMIFS(RepP!274:274,RepP!$6:$6,BC$6)</f>
        <v>0</v>
      </c>
      <c r="BD274" s="2">
        <f ca="1">SUMIFS(RepF!274:274,RepF!$6:$6,BD$6)</f>
        <v>0</v>
      </c>
      <c r="BE274" s="55">
        <f t="shared" ref="BE274:BE279" ca="1" si="316">IF(BC274=0,0,(BD274-BC274)/BC274)</f>
        <v>0</v>
      </c>
      <c r="BF274" s="2">
        <f ca="1">SUMIFS(RepP!274:274,RepP!$6:$6,BF$6)</f>
        <v>0</v>
      </c>
      <c r="BG274" s="2">
        <f ca="1">SUMIFS(RepF!274:274,RepF!$6:$6,BG$6)</f>
        <v>0</v>
      </c>
      <c r="BH274" s="55">
        <f t="shared" ref="BH274:BH279" ca="1" si="317">IF(BF274=0,0,(BG274-BF274)/BF274)</f>
        <v>0</v>
      </c>
      <c r="BI274" s="2">
        <f ca="1">SUMIFS(RepP!274:274,RepP!$6:$6,BI$6)</f>
        <v>0</v>
      </c>
      <c r="BJ274" s="2">
        <f ca="1">SUMIFS(RepF!274:274,RepF!$6:$6,BJ$6)</f>
        <v>0</v>
      </c>
      <c r="BK274" s="55">
        <f t="shared" ref="BK274:BK279" ca="1" si="318">IF(BI274=0,0,(BJ274-BI274)/BI274)</f>
        <v>0</v>
      </c>
      <c r="BL274" s="2">
        <f ca="1">SUMIFS(RepP!274:274,RepP!$6:$6,BL$6)</f>
        <v>0</v>
      </c>
      <c r="BM274" s="2">
        <f ca="1">SUMIFS(RepF!274:274,RepF!$6:$6,BM$6)</f>
        <v>0</v>
      </c>
      <c r="BN274" s="55">
        <f t="shared" ref="BN274:BN279" ca="1" si="319">IF(BL274=0,0,(BM274-BL274)/BL274)</f>
        <v>0</v>
      </c>
      <c r="BO274" s="2">
        <f ca="1">SUMIFS(RepP!274:274,RepP!$6:$6,BO$6)</f>
        <v>0</v>
      </c>
      <c r="BP274" s="2">
        <f ca="1">SUMIFS(RepF!274:274,RepF!$6:$6,BP$6)</f>
        <v>0</v>
      </c>
      <c r="BQ274" s="55">
        <f t="shared" ref="BQ274:BQ279" ca="1" si="320">IF(BO274=0,0,(BP274-BO274)/BO274)</f>
        <v>0</v>
      </c>
      <c r="BR274" s="2">
        <f ca="1">SUMIFS(RepP!274:274,RepP!$6:$6,BR$6)</f>
        <v>0</v>
      </c>
      <c r="BS274" s="2">
        <f ca="1">SUMIFS(RepF!274:274,RepF!$6:$6,BS$6)</f>
        <v>0</v>
      </c>
      <c r="BT274" s="55">
        <f t="shared" ref="BT274:BT279" ca="1" si="321">IF(BR274=0,0,(BS274-BR274)/BR274)</f>
        <v>0</v>
      </c>
      <c r="BU274" s="2">
        <f ca="1">SUMIFS(RepP!274:274,RepP!$6:$6,BU$6)</f>
        <v>0</v>
      </c>
      <c r="BV274" s="2">
        <f ca="1">SUMIFS(RepF!274:274,RepF!$6:$6,BV$6)</f>
        <v>0</v>
      </c>
      <c r="BW274" s="55">
        <f t="shared" ref="BW274:BW279" ca="1" si="322">IF(BU274=0,0,(BV274-BU274)/BU274)</f>
        <v>0</v>
      </c>
      <c r="BX274" s="2">
        <f ca="1">SUMIFS(RepP!274:274,RepP!$6:$6,BX$6)</f>
        <v>0</v>
      </c>
      <c r="BY274" s="2">
        <f ca="1">SUMIFS(RepF!274:274,RepF!$6:$6,BY$6)</f>
        <v>0</v>
      </c>
      <c r="BZ274" s="55">
        <f t="shared" ref="BZ274:BZ279" ca="1" si="323">IF(BX274=0,0,(BY274-BX274)/BX274)</f>
        <v>0</v>
      </c>
    </row>
    <row r="275" spans="2:78" s="2" customFormat="1" x14ac:dyDescent="0.25">
      <c r="B275" s="2">
        <f>Items!$Q$78</f>
        <v>0</v>
      </c>
      <c r="C275" s="2" t="str">
        <f>Items!$R$78</f>
        <v>N</v>
      </c>
      <c r="I275" s="2" t="str">
        <f>Items!$O$78</f>
        <v>Начисление %%</v>
      </c>
      <c r="Q275" s="2">
        <f ca="1">SUMIFS(RepP!275:275,RepP!$6:$6,Q$6)</f>
        <v>0</v>
      </c>
      <c r="R275" s="2">
        <f ca="1">SUMIFS(RepF!275:275,RepF!$6:$6,R$6)</f>
        <v>0</v>
      </c>
      <c r="S275" s="66">
        <f t="shared" ca="1" si="304"/>
        <v>0</v>
      </c>
      <c r="V275" s="2">
        <f ca="1">SUMIFS(RepP!275:275,RepP!$6:$6,V$6)</f>
        <v>0</v>
      </c>
      <c r="W275" s="2">
        <f ca="1">SUMIFS(RepF!275:275,RepF!$6:$6,W$6)</f>
        <v>0</v>
      </c>
      <c r="X275" s="55">
        <f t="shared" ca="1" si="305"/>
        <v>0</v>
      </c>
      <c r="Y275" s="56">
        <f ca="1">SUMIFS(RepP!275:275,RepP!$6:$6,Y$6)</f>
        <v>0</v>
      </c>
      <c r="Z275" s="2">
        <f ca="1">SUMIFS(RepF!275:275,RepF!$6:$6,Z$6)</f>
        <v>0</v>
      </c>
      <c r="AA275" s="55">
        <f t="shared" ca="1" si="306"/>
        <v>0</v>
      </c>
      <c r="AB275" s="2">
        <f ca="1">SUMIFS(RepP!275:275,RepP!$6:$6,AB$6)</f>
        <v>0</v>
      </c>
      <c r="AC275" s="2">
        <f ca="1">SUMIFS(RepF!275:275,RepF!$6:$6,AC$6)</f>
        <v>0</v>
      </c>
      <c r="AD275" s="55">
        <f t="shared" ca="1" si="307"/>
        <v>0</v>
      </c>
      <c r="AE275" s="2">
        <f ca="1">SUMIFS(RepP!275:275,RepP!$6:$6,AE$6)</f>
        <v>0</v>
      </c>
      <c r="AF275" s="2">
        <f ca="1">SUMIFS(RepF!275:275,RepF!$6:$6,AF$6)</f>
        <v>0</v>
      </c>
      <c r="AG275" s="55">
        <f t="shared" ca="1" si="308"/>
        <v>0</v>
      </c>
      <c r="AH275" s="2">
        <f ca="1">SUMIFS(RepP!275:275,RepP!$6:$6,AH$6)</f>
        <v>0</v>
      </c>
      <c r="AI275" s="2">
        <f ca="1">SUMIFS(RepF!275:275,RepF!$6:$6,AI$6)</f>
        <v>0</v>
      </c>
      <c r="AJ275" s="55">
        <f t="shared" ca="1" si="309"/>
        <v>0</v>
      </c>
      <c r="AK275" s="2">
        <f ca="1">SUMIFS(RepP!275:275,RepP!$6:$6,AK$6)</f>
        <v>0</v>
      </c>
      <c r="AL275" s="2">
        <f ca="1">SUMIFS(RepF!275:275,RepF!$6:$6,AL$6)</f>
        <v>0</v>
      </c>
      <c r="AM275" s="55">
        <f t="shared" ca="1" si="310"/>
        <v>0</v>
      </c>
      <c r="AN275" s="2">
        <f ca="1">SUMIFS(RepP!275:275,RepP!$6:$6,AN$6)</f>
        <v>0</v>
      </c>
      <c r="AO275" s="2">
        <f ca="1">SUMIFS(RepF!275:275,RepF!$6:$6,AO$6)</f>
        <v>0</v>
      </c>
      <c r="AP275" s="55">
        <f t="shared" ca="1" si="311"/>
        <v>0</v>
      </c>
      <c r="AQ275" s="2">
        <f ca="1">SUMIFS(RepP!275:275,RepP!$6:$6,AQ$6)</f>
        <v>0</v>
      </c>
      <c r="AR275" s="2">
        <f ca="1">SUMIFS(RepF!275:275,RepF!$6:$6,AR$6)</f>
        <v>0</v>
      </c>
      <c r="AS275" s="55">
        <f t="shared" ca="1" si="312"/>
        <v>0</v>
      </c>
      <c r="AT275" s="2">
        <f ca="1">SUMIFS(RepP!275:275,RepP!$6:$6,AT$6)</f>
        <v>0</v>
      </c>
      <c r="AU275" s="2">
        <f ca="1">SUMIFS(RepF!275:275,RepF!$6:$6,AU$6)</f>
        <v>0</v>
      </c>
      <c r="AV275" s="55">
        <f t="shared" ca="1" si="313"/>
        <v>0</v>
      </c>
      <c r="AW275" s="2">
        <f ca="1">SUMIFS(RepP!275:275,RepP!$6:$6,AW$6)</f>
        <v>0</v>
      </c>
      <c r="AX275" s="2">
        <f ca="1">SUMIFS(RepF!275:275,RepF!$6:$6,AX$6)</f>
        <v>0</v>
      </c>
      <c r="AY275" s="55">
        <f t="shared" ca="1" si="314"/>
        <v>0</v>
      </c>
      <c r="AZ275" s="2">
        <f ca="1">SUMIFS(RepP!275:275,RepP!$6:$6,AZ$6)</f>
        <v>0</v>
      </c>
      <c r="BA275" s="2">
        <f ca="1">SUMIFS(RepF!275:275,RepF!$6:$6,BA$6)</f>
        <v>0</v>
      </c>
      <c r="BB275" s="55">
        <f t="shared" ca="1" si="315"/>
        <v>0</v>
      </c>
      <c r="BC275" s="2">
        <f ca="1">SUMIFS(RepP!275:275,RepP!$6:$6,BC$6)</f>
        <v>0</v>
      </c>
      <c r="BD275" s="2">
        <f ca="1">SUMIFS(RepF!275:275,RepF!$6:$6,BD$6)</f>
        <v>0</v>
      </c>
      <c r="BE275" s="55">
        <f t="shared" ca="1" si="316"/>
        <v>0</v>
      </c>
      <c r="BF275" s="2">
        <f ca="1">SUMIFS(RepP!275:275,RepP!$6:$6,BF$6)</f>
        <v>0</v>
      </c>
      <c r="BG275" s="2">
        <f ca="1">SUMIFS(RepF!275:275,RepF!$6:$6,BG$6)</f>
        <v>0</v>
      </c>
      <c r="BH275" s="55">
        <f t="shared" ca="1" si="317"/>
        <v>0</v>
      </c>
      <c r="BI275" s="2">
        <f ca="1">SUMIFS(RepP!275:275,RepP!$6:$6,BI$6)</f>
        <v>0</v>
      </c>
      <c r="BJ275" s="2">
        <f ca="1">SUMIFS(RepF!275:275,RepF!$6:$6,BJ$6)</f>
        <v>0</v>
      </c>
      <c r="BK275" s="55">
        <f t="shared" ca="1" si="318"/>
        <v>0</v>
      </c>
      <c r="BL275" s="2">
        <f ca="1">SUMIFS(RepP!275:275,RepP!$6:$6,BL$6)</f>
        <v>0</v>
      </c>
      <c r="BM275" s="2">
        <f ca="1">SUMIFS(RepF!275:275,RepF!$6:$6,BM$6)</f>
        <v>0</v>
      </c>
      <c r="BN275" s="55">
        <f t="shared" ca="1" si="319"/>
        <v>0</v>
      </c>
      <c r="BO275" s="2">
        <f ca="1">SUMIFS(RepP!275:275,RepP!$6:$6,BO$6)</f>
        <v>0</v>
      </c>
      <c r="BP275" s="2">
        <f ca="1">SUMIFS(RepF!275:275,RepF!$6:$6,BP$6)</f>
        <v>0</v>
      </c>
      <c r="BQ275" s="55">
        <f t="shared" ca="1" si="320"/>
        <v>0</v>
      </c>
      <c r="BR275" s="2">
        <f ca="1">SUMIFS(RepP!275:275,RepP!$6:$6,BR$6)</f>
        <v>0</v>
      </c>
      <c r="BS275" s="2">
        <f ca="1">SUMIFS(RepF!275:275,RepF!$6:$6,BS$6)</f>
        <v>0</v>
      </c>
      <c r="BT275" s="55">
        <f t="shared" ca="1" si="321"/>
        <v>0</v>
      </c>
      <c r="BU275" s="2">
        <f ca="1">SUMIFS(RepP!275:275,RepP!$6:$6,BU$6)</f>
        <v>0</v>
      </c>
      <c r="BV275" s="2">
        <f ca="1">SUMIFS(RepF!275:275,RepF!$6:$6,BV$6)</f>
        <v>0</v>
      </c>
      <c r="BW275" s="55">
        <f t="shared" ca="1" si="322"/>
        <v>0</v>
      </c>
      <c r="BX275" s="2">
        <f ca="1">SUMIFS(RepP!275:275,RepP!$6:$6,BX$6)</f>
        <v>0</v>
      </c>
      <c r="BY275" s="2">
        <f ca="1">SUMIFS(RepF!275:275,RepF!$6:$6,BY$6)</f>
        <v>0</v>
      </c>
      <c r="BZ275" s="55">
        <f t="shared" ca="1" si="323"/>
        <v>0</v>
      </c>
    </row>
    <row r="276" spans="2:78" x14ac:dyDescent="0.25">
      <c r="B276" s="1" t="str">
        <f>Items!$Q79</f>
        <v>PL(+)</v>
      </c>
      <c r="C276" s="1" t="str">
        <f>Items!$R79</f>
        <v>M</v>
      </c>
      <c r="I276" s="22" t="str">
        <f>Items!$O$78</f>
        <v>Начисление %%</v>
      </c>
      <c r="J276" s="1" t="str">
        <f>Items!P79</f>
        <v>доходы %% по депозитам</v>
      </c>
      <c r="Q276" s="1">
        <f ca="1">SUMIFS(RepP!276:276,RepP!$6:$6,Q$6)</f>
        <v>0</v>
      </c>
      <c r="R276" s="1">
        <f ca="1">SUMIFS(RepF!276:276,RepF!$6:$6,R$6)</f>
        <v>0</v>
      </c>
      <c r="S276" s="69">
        <f t="shared" ca="1" si="304"/>
        <v>0</v>
      </c>
      <c r="V276" s="1">
        <f ca="1">SUMIFS(RepP!276:276,RepP!$6:$6,V$6)</f>
        <v>0</v>
      </c>
      <c r="W276" s="1">
        <f ca="1">SUMIFS(RepF!276:276,RepF!$6:$6,W$6)</f>
        <v>0</v>
      </c>
      <c r="X276" s="60">
        <f t="shared" ca="1" si="305"/>
        <v>0</v>
      </c>
      <c r="Y276" s="46">
        <f ca="1">SUMIFS(RepP!276:276,RepP!$6:$6,Y$6)</f>
        <v>0</v>
      </c>
      <c r="Z276" s="1">
        <f ca="1">SUMIFS(RepF!276:276,RepF!$6:$6,Z$6)</f>
        <v>0</v>
      </c>
      <c r="AA276" s="60">
        <f t="shared" ca="1" si="306"/>
        <v>0</v>
      </c>
      <c r="AB276" s="1">
        <f ca="1">SUMIFS(RepP!276:276,RepP!$6:$6,AB$6)</f>
        <v>0</v>
      </c>
      <c r="AC276" s="1">
        <f ca="1">SUMIFS(RepF!276:276,RepF!$6:$6,AC$6)</f>
        <v>0</v>
      </c>
      <c r="AD276" s="60">
        <f t="shared" ca="1" si="307"/>
        <v>0</v>
      </c>
      <c r="AE276" s="1">
        <f ca="1">SUMIFS(RepP!276:276,RepP!$6:$6,AE$6)</f>
        <v>0</v>
      </c>
      <c r="AF276" s="1">
        <f ca="1">SUMIFS(RepF!276:276,RepF!$6:$6,AF$6)</f>
        <v>0</v>
      </c>
      <c r="AG276" s="60">
        <f t="shared" ca="1" si="308"/>
        <v>0</v>
      </c>
      <c r="AH276" s="1">
        <f ca="1">SUMIFS(RepP!276:276,RepP!$6:$6,AH$6)</f>
        <v>0</v>
      </c>
      <c r="AI276" s="1">
        <f ca="1">SUMIFS(RepF!276:276,RepF!$6:$6,AI$6)</f>
        <v>0</v>
      </c>
      <c r="AJ276" s="60">
        <f t="shared" ca="1" si="309"/>
        <v>0</v>
      </c>
      <c r="AK276" s="1">
        <f ca="1">SUMIFS(RepP!276:276,RepP!$6:$6,AK$6)</f>
        <v>0</v>
      </c>
      <c r="AL276" s="1">
        <f ca="1">SUMIFS(RepF!276:276,RepF!$6:$6,AL$6)</f>
        <v>0</v>
      </c>
      <c r="AM276" s="60">
        <f t="shared" ca="1" si="310"/>
        <v>0</v>
      </c>
      <c r="AN276" s="1">
        <f ca="1">SUMIFS(RepP!276:276,RepP!$6:$6,AN$6)</f>
        <v>0</v>
      </c>
      <c r="AO276" s="1">
        <f ca="1">SUMIFS(RepF!276:276,RepF!$6:$6,AO$6)</f>
        <v>0</v>
      </c>
      <c r="AP276" s="60">
        <f t="shared" ca="1" si="311"/>
        <v>0</v>
      </c>
      <c r="AQ276" s="1">
        <f ca="1">SUMIFS(RepP!276:276,RepP!$6:$6,AQ$6)</f>
        <v>0</v>
      </c>
      <c r="AR276" s="1">
        <f ca="1">SUMIFS(RepF!276:276,RepF!$6:$6,AR$6)</f>
        <v>0</v>
      </c>
      <c r="AS276" s="60">
        <f t="shared" ca="1" si="312"/>
        <v>0</v>
      </c>
      <c r="AT276" s="1">
        <f ca="1">SUMIFS(RepP!276:276,RepP!$6:$6,AT$6)</f>
        <v>0</v>
      </c>
      <c r="AU276" s="1">
        <f ca="1">SUMIFS(RepF!276:276,RepF!$6:$6,AU$6)</f>
        <v>0</v>
      </c>
      <c r="AV276" s="60">
        <f t="shared" ca="1" si="313"/>
        <v>0</v>
      </c>
      <c r="AW276" s="1">
        <f ca="1">SUMIFS(RepP!276:276,RepP!$6:$6,AW$6)</f>
        <v>0</v>
      </c>
      <c r="AX276" s="1">
        <f ca="1">SUMIFS(RepF!276:276,RepF!$6:$6,AX$6)</f>
        <v>0</v>
      </c>
      <c r="AY276" s="60">
        <f t="shared" ca="1" si="314"/>
        <v>0</v>
      </c>
      <c r="AZ276" s="1">
        <f ca="1">SUMIFS(RepP!276:276,RepP!$6:$6,AZ$6)</f>
        <v>0</v>
      </c>
      <c r="BA276" s="1">
        <f ca="1">SUMIFS(RepF!276:276,RepF!$6:$6,BA$6)</f>
        <v>0</v>
      </c>
      <c r="BB276" s="60">
        <f t="shared" ca="1" si="315"/>
        <v>0</v>
      </c>
      <c r="BC276" s="1">
        <f ca="1">SUMIFS(RepP!276:276,RepP!$6:$6,BC$6)</f>
        <v>0</v>
      </c>
      <c r="BD276" s="1">
        <f ca="1">SUMIFS(RepF!276:276,RepF!$6:$6,BD$6)</f>
        <v>0</v>
      </c>
      <c r="BE276" s="60">
        <f t="shared" ca="1" si="316"/>
        <v>0</v>
      </c>
      <c r="BF276" s="1">
        <f ca="1">SUMIFS(RepP!276:276,RepP!$6:$6,BF$6)</f>
        <v>0</v>
      </c>
      <c r="BG276" s="1">
        <f ca="1">SUMIFS(RepF!276:276,RepF!$6:$6,BG$6)</f>
        <v>0</v>
      </c>
      <c r="BH276" s="60">
        <f t="shared" ca="1" si="317"/>
        <v>0</v>
      </c>
      <c r="BI276" s="1">
        <f ca="1">SUMIFS(RepP!276:276,RepP!$6:$6,BI$6)</f>
        <v>0</v>
      </c>
      <c r="BJ276" s="1">
        <f ca="1">SUMIFS(RepF!276:276,RepF!$6:$6,BJ$6)</f>
        <v>0</v>
      </c>
      <c r="BK276" s="60">
        <f t="shared" ca="1" si="318"/>
        <v>0</v>
      </c>
      <c r="BL276" s="1">
        <f ca="1">SUMIFS(RepP!276:276,RepP!$6:$6,BL$6)</f>
        <v>0</v>
      </c>
      <c r="BM276" s="1">
        <f ca="1">SUMIFS(RepF!276:276,RepF!$6:$6,BM$6)</f>
        <v>0</v>
      </c>
      <c r="BN276" s="60">
        <f t="shared" ca="1" si="319"/>
        <v>0</v>
      </c>
      <c r="BO276" s="1">
        <f ca="1">SUMIFS(RepP!276:276,RepP!$6:$6,BO$6)</f>
        <v>0</v>
      </c>
      <c r="BP276" s="1">
        <f ca="1">SUMIFS(RepF!276:276,RepF!$6:$6,BP$6)</f>
        <v>0</v>
      </c>
      <c r="BQ276" s="60">
        <f t="shared" ca="1" si="320"/>
        <v>0</v>
      </c>
      <c r="BR276" s="1">
        <f ca="1">SUMIFS(RepP!276:276,RepP!$6:$6,BR$6)</f>
        <v>0</v>
      </c>
      <c r="BS276" s="1">
        <f ca="1">SUMIFS(RepF!276:276,RepF!$6:$6,BS$6)</f>
        <v>0</v>
      </c>
      <c r="BT276" s="60">
        <f t="shared" ca="1" si="321"/>
        <v>0</v>
      </c>
      <c r="BU276" s="1">
        <f ca="1">SUMIFS(RepP!276:276,RepP!$6:$6,BU$6)</f>
        <v>0</v>
      </c>
      <c r="BV276" s="1">
        <f ca="1">SUMIFS(RepF!276:276,RepF!$6:$6,BV$6)</f>
        <v>0</v>
      </c>
      <c r="BW276" s="60">
        <f t="shared" ca="1" si="322"/>
        <v>0</v>
      </c>
      <c r="BX276" s="1">
        <f ca="1">SUMIFS(RepP!276:276,RepP!$6:$6,BX$6)</f>
        <v>0</v>
      </c>
      <c r="BY276" s="1">
        <f ca="1">SUMIFS(RepF!276:276,RepF!$6:$6,BY$6)</f>
        <v>0</v>
      </c>
      <c r="BZ276" s="60">
        <f t="shared" ca="1" si="323"/>
        <v>0</v>
      </c>
    </row>
    <row r="277" spans="2:78" x14ac:dyDescent="0.25">
      <c r="B277" s="1" t="str">
        <f>Items!$Q80</f>
        <v>PL(+)</v>
      </c>
      <c r="C277" s="1" t="str">
        <f>Items!$R80</f>
        <v>M</v>
      </c>
      <c r="I277" s="22" t="str">
        <f>Items!$O$78</f>
        <v>Начисление %%</v>
      </c>
      <c r="J277" s="1" t="str">
        <f>Items!P80</f>
        <v>доходы %% от заемщиков</v>
      </c>
      <c r="Q277" s="1">
        <f ca="1">SUMIFS(RepP!277:277,RepP!$6:$6,Q$6)</f>
        <v>0</v>
      </c>
      <c r="R277" s="1">
        <f ca="1">SUMIFS(RepF!277:277,RepF!$6:$6,R$6)</f>
        <v>0</v>
      </c>
      <c r="S277" s="69">
        <f t="shared" ca="1" si="304"/>
        <v>0</v>
      </c>
      <c r="V277" s="1">
        <f ca="1">SUMIFS(RepP!277:277,RepP!$6:$6,V$6)</f>
        <v>0</v>
      </c>
      <c r="W277" s="1">
        <f ca="1">SUMIFS(RepF!277:277,RepF!$6:$6,W$6)</f>
        <v>0</v>
      </c>
      <c r="X277" s="60">
        <f t="shared" ca="1" si="305"/>
        <v>0</v>
      </c>
      <c r="Y277" s="46">
        <f ca="1">SUMIFS(RepP!277:277,RepP!$6:$6,Y$6)</f>
        <v>0</v>
      </c>
      <c r="Z277" s="1">
        <f ca="1">SUMIFS(RepF!277:277,RepF!$6:$6,Z$6)</f>
        <v>0</v>
      </c>
      <c r="AA277" s="60">
        <f t="shared" ca="1" si="306"/>
        <v>0</v>
      </c>
      <c r="AB277" s="1">
        <f ca="1">SUMIFS(RepP!277:277,RepP!$6:$6,AB$6)</f>
        <v>0</v>
      </c>
      <c r="AC277" s="1">
        <f ca="1">SUMIFS(RepF!277:277,RepF!$6:$6,AC$6)</f>
        <v>0</v>
      </c>
      <c r="AD277" s="60">
        <f t="shared" ca="1" si="307"/>
        <v>0</v>
      </c>
      <c r="AE277" s="1">
        <f ca="1">SUMIFS(RepP!277:277,RepP!$6:$6,AE$6)</f>
        <v>0</v>
      </c>
      <c r="AF277" s="1">
        <f ca="1">SUMIFS(RepF!277:277,RepF!$6:$6,AF$6)</f>
        <v>0</v>
      </c>
      <c r="AG277" s="60">
        <f t="shared" ca="1" si="308"/>
        <v>0</v>
      </c>
      <c r="AH277" s="1">
        <f ca="1">SUMIFS(RepP!277:277,RepP!$6:$6,AH$6)</f>
        <v>0</v>
      </c>
      <c r="AI277" s="1">
        <f ca="1">SUMIFS(RepF!277:277,RepF!$6:$6,AI$6)</f>
        <v>0</v>
      </c>
      <c r="AJ277" s="60">
        <f t="shared" ca="1" si="309"/>
        <v>0</v>
      </c>
      <c r="AK277" s="1">
        <f ca="1">SUMIFS(RepP!277:277,RepP!$6:$6,AK$6)</f>
        <v>0</v>
      </c>
      <c r="AL277" s="1">
        <f ca="1">SUMIFS(RepF!277:277,RepF!$6:$6,AL$6)</f>
        <v>0</v>
      </c>
      <c r="AM277" s="60">
        <f t="shared" ca="1" si="310"/>
        <v>0</v>
      </c>
      <c r="AN277" s="1">
        <f ca="1">SUMIFS(RepP!277:277,RepP!$6:$6,AN$6)</f>
        <v>0</v>
      </c>
      <c r="AO277" s="1">
        <f ca="1">SUMIFS(RepF!277:277,RepF!$6:$6,AO$6)</f>
        <v>0</v>
      </c>
      <c r="AP277" s="60">
        <f t="shared" ca="1" si="311"/>
        <v>0</v>
      </c>
      <c r="AQ277" s="1">
        <f ca="1">SUMIFS(RepP!277:277,RepP!$6:$6,AQ$6)</f>
        <v>0</v>
      </c>
      <c r="AR277" s="1">
        <f ca="1">SUMIFS(RepF!277:277,RepF!$6:$6,AR$6)</f>
        <v>0</v>
      </c>
      <c r="AS277" s="60">
        <f t="shared" ca="1" si="312"/>
        <v>0</v>
      </c>
      <c r="AT277" s="1">
        <f ca="1">SUMIFS(RepP!277:277,RepP!$6:$6,AT$6)</f>
        <v>0</v>
      </c>
      <c r="AU277" s="1">
        <f ca="1">SUMIFS(RepF!277:277,RepF!$6:$6,AU$6)</f>
        <v>0</v>
      </c>
      <c r="AV277" s="60">
        <f t="shared" ca="1" si="313"/>
        <v>0</v>
      </c>
      <c r="AW277" s="1">
        <f ca="1">SUMIFS(RepP!277:277,RepP!$6:$6,AW$6)</f>
        <v>0</v>
      </c>
      <c r="AX277" s="1">
        <f ca="1">SUMIFS(RepF!277:277,RepF!$6:$6,AX$6)</f>
        <v>0</v>
      </c>
      <c r="AY277" s="60">
        <f t="shared" ca="1" si="314"/>
        <v>0</v>
      </c>
      <c r="AZ277" s="1">
        <f ca="1">SUMIFS(RepP!277:277,RepP!$6:$6,AZ$6)</f>
        <v>0</v>
      </c>
      <c r="BA277" s="1">
        <f ca="1">SUMIFS(RepF!277:277,RepF!$6:$6,BA$6)</f>
        <v>0</v>
      </c>
      <c r="BB277" s="60">
        <f t="shared" ca="1" si="315"/>
        <v>0</v>
      </c>
      <c r="BC277" s="1">
        <f ca="1">SUMIFS(RepP!277:277,RepP!$6:$6,BC$6)</f>
        <v>0</v>
      </c>
      <c r="BD277" s="1">
        <f ca="1">SUMIFS(RepF!277:277,RepF!$6:$6,BD$6)</f>
        <v>0</v>
      </c>
      <c r="BE277" s="60">
        <f t="shared" ca="1" si="316"/>
        <v>0</v>
      </c>
      <c r="BF277" s="1">
        <f ca="1">SUMIFS(RepP!277:277,RepP!$6:$6,BF$6)</f>
        <v>0</v>
      </c>
      <c r="BG277" s="1">
        <f ca="1">SUMIFS(RepF!277:277,RepF!$6:$6,BG$6)</f>
        <v>0</v>
      </c>
      <c r="BH277" s="60">
        <f t="shared" ca="1" si="317"/>
        <v>0</v>
      </c>
      <c r="BI277" s="1">
        <f ca="1">SUMIFS(RepP!277:277,RepP!$6:$6,BI$6)</f>
        <v>0</v>
      </c>
      <c r="BJ277" s="1">
        <f ca="1">SUMIFS(RepF!277:277,RepF!$6:$6,BJ$6)</f>
        <v>0</v>
      </c>
      <c r="BK277" s="60">
        <f t="shared" ca="1" si="318"/>
        <v>0</v>
      </c>
      <c r="BL277" s="1">
        <f ca="1">SUMIFS(RepP!277:277,RepP!$6:$6,BL$6)</f>
        <v>0</v>
      </c>
      <c r="BM277" s="1">
        <f ca="1">SUMIFS(RepF!277:277,RepF!$6:$6,BM$6)</f>
        <v>0</v>
      </c>
      <c r="BN277" s="60">
        <f t="shared" ca="1" si="319"/>
        <v>0</v>
      </c>
      <c r="BO277" s="1">
        <f ca="1">SUMIFS(RepP!277:277,RepP!$6:$6,BO$6)</f>
        <v>0</v>
      </c>
      <c r="BP277" s="1">
        <f ca="1">SUMIFS(RepF!277:277,RepF!$6:$6,BP$6)</f>
        <v>0</v>
      </c>
      <c r="BQ277" s="60">
        <f t="shared" ca="1" si="320"/>
        <v>0</v>
      </c>
      <c r="BR277" s="1">
        <f ca="1">SUMIFS(RepP!277:277,RepP!$6:$6,BR$6)</f>
        <v>0</v>
      </c>
      <c r="BS277" s="1">
        <f ca="1">SUMIFS(RepF!277:277,RepF!$6:$6,BS$6)</f>
        <v>0</v>
      </c>
      <c r="BT277" s="60">
        <f t="shared" ca="1" si="321"/>
        <v>0</v>
      </c>
      <c r="BU277" s="1">
        <f ca="1">SUMIFS(RepP!277:277,RepP!$6:$6,BU$6)</f>
        <v>0</v>
      </c>
      <c r="BV277" s="1">
        <f ca="1">SUMIFS(RepF!277:277,RepF!$6:$6,BV$6)</f>
        <v>0</v>
      </c>
      <c r="BW277" s="60">
        <f t="shared" ca="1" si="322"/>
        <v>0</v>
      </c>
      <c r="BX277" s="1">
        <f ca="1">SUMIFS(RepP!277:277,RepP!$6:$6,BX$6)</f>
        <v>0</v>
      </c>
      <c r="BY277" s="1">
        <f ca="1">SUMIFS(RepF!277:277,RepF!$6:$6,BY$6)</f>
        <v>0</v>
      </c>
      <c r="BZ277" s="60">
        <f t="shared" ca="1" si="323"/>
        <v>0</v>
      </c>
    </row>
    <row r="278" spans="2:78" x14ac:dyDescent="0.25">
      <c r="B278" s="1" t="str">
        <f>Items!$Q81</f>
        <v>PL(-)</v>
      </c>
      <c r="C278" s="1" t="str">
        <f>Items!$R81</f>
        <v>N</v>
      </c>
      <c r="I278" s="22" t="str">
        <f>Items!$O$78</f>
        <v>Начисление %%</v>
      </c>
      <c r="J278" s="1" t="str">
        <f>Items!P81</f>
        <v>расходы %% по кредитам</v>
      </c>
      <c r="Q278" s="1">
        <f ca="1">SUMIFS(RepP!278:278,RepP!$6:$6,Q$6)</f>
        <v>0</v>
      </c>
      <c r="R278" s="1">
        <f ca="1">SUMIFS(RepF!278:278,RepF!$6:$6,R$6)</f>
        <v>0</v>
      </c>
      <c r="S278" s="69">
        <f t="shared" ca="1" si="304"/>
        <v>0</v>
      </c>
      <c r="V278" s="1">
        <f ca="1">SUMIFS(RepP!278:278,RepP!$6:$6,V$6)</f>
        <v>0</v>
      </c>
      <c r="W278" s="1">
        <f ca="1">SUMIFS(RepF!278:278,RepF!$6:$6,W$6)</f>
        <v>0</v>
      </c>
      <c r="X278" s="60">
        <f t="shared" ca="1" si="305"/>
        <v>0</v>
      </c>
      <c r="Y278" s="46">
        <f ca="1">SUMIFS(RepP!278:278,RepP!$6:$6,Y$6)</f>
        <v>0</v>
      </c>
      <c r="Z278" s="1">
        <f ca="1">SUMIFS(RepF!278:278,RepF!$6:$6,Z$6)</f>
        <v>0</v>
      </c>
      <c r="AA278" s="60">
        <f t="shared" ca="1" si="306"/>
        <v>0</v>
      </c>
      <c r="AB278" s="1">
        <f ca="1">SUMIFS(RepP!278:278,RepP!$6:$6,AB$6)</f>
        <v>0</v>
      </c>
      <c r="AC278" s="1">
        <f ca="1">SUMIFS(RepF!278:278,RepF!$6:$6,AC$6)</f>
        <v>0</v>
      </c>
      <c r="AD278" s="60">
        <f t="shared" ca="1" si="307"/>
        <v>0</v>
      </c>
      <c r="AE278" s="1">
        <f ca="1">SUMIFS(RepP!278:278,RepP!$6:$6,AE$6)</f>
        <v>0</v>
      </c>
      <c r="AF278" s="1">
        <f ca="1">SUMIFS(RepF!278:278,RepF!$6:$6,AF$6)</f>
        <v>0</v>
      </c>
      <c r="AG278" s="60">
        <f t="shared" ca="1" si="308"/>
        <v>0</v>
      </c>
      <c r="AH278" s="1">
        <f ca="1">SUMIFS(RepP!278:278,RepP!$6:$6,AH$6)</f>
        <v>0</v>
      </c>
      <c r="AI278" s="1">
        <f ca="1">SUMIFS(RepF!278:278,RepF!$6:$6,AI$6)</f>
        <v>0</v>
      </c>
      <c r="AJ278" s="60">
        <f t="shared" ca="1" si="309"/>
        <v>0</v>
      </c>
      <c r="AK278" s="1">
        <f ca="1">SUMIFS(RepP!278:278,RepP!$6:$6,AK$6)</f>
        <v>0</v>
      </c>
      <c r="AL278" s="1">
        <f ca="1">SUMIFS(RepF!278:278,RepF!$6:$6,AL$6)</f>
        <v>0</v>
      </c>
      <c r="AM278" s="60">
        <f t="shared" ca="1" si="310"/>
        <v>0</v>
      </c>
      <c r="AN278" s="1">
        <f ca="1">SUMIFS(RepP!278:278,RepP!$6:$6,AN$6)</f>
        <v>0</v>
      </c>
      <c r="AO278" s="1">
        <f ca="1">SUMIFS(RepF!278:278,RepF!$6:$6,AO$6)</f>
        <v>0</v>
      </c>
      <c r="AP278" s="60">
        <f t="shared" ca="1" si="311"/>
        <v>0</v>
      </c>
      <c r="AQ278" s="1">
        <f ca="1">SUMIFS(RepP!278:278,RepP!$6:$6,AQ$6)</f>
        <v>0</v>
      </c>
      <c r="AR278" s="1">
        <f ca="1">SUMIFS(RepF!278:278,RepF!$6:$6,AR$6)</f>
        <v>0</v>
      </c>
      <c r="AS278" s="60">
        <f t="shared" ca="1" si="312"/>
        <v>0</v>
      </c>
      <c r="AT278" s="1">
        <f ca="1">SUMIFS(RepP!278:278,RepP!$6:$6,AT$6)</f>
        <v>0</v>
      </c>
      <c r="AU278" s="1">
        <f ca="1">SUMIFS(RepF!278:278,RepF!$6:$6,AU$6)</f>
        <v>0</v>
      </c>
      <c r="AV278" s="60">
        <f t="shared" ca="1" si="313"/>
        <v>0</v>
      </c>
      <c r="AW278" s="1">
        <f ca="1">SUMIFS(RepP!278:278,RepP!$6:$6,AW$6)</f>
        <v>0</v>
      </c>
      <c r="AX278" s="1">
        <f ca="1">SUMIFS(RepF!278:278,RepF!$6:$6,AX$6)</f>
        <v>0</v>
      </c>
      <c r="AY278" s="60">
        <f t="shared" ca="1" si="314"/>
        <v>0</v>
      </c>
      <c r="AZ278" s="1">
        <f ca="1">SUMIFS(RepP!278:278,RepP!$6:$6,AZ$6)</f>
        <v>0</v>
      </c>
      <c r="BA278" s="1">
        <f ca="1">SUMIFS(RepF!278:278,RepF!$6:$6,BA$6)</f>
        <v>0</v>
      </c>
      <c r="BB278" s="60">
        <f t="shared" ca="1" si="315"/>
        <v>0</v>
      </c>
      <c r="BC278" s="1">
        <f ca="1">SUMIFS(RepP!278:278,RepP!$6:$6,BC$6)</f>
        <v>0</v>
      </c>
      <c r="BD278" s="1">
        <f ca="1">SUMIFS(RepF!278:278,RepF!$6:$6,BD$6)</f>
        <v>0</v>
      </c>
      <c r="BE278" s="60">
        <f t="shared" ca="1" si="316"/>
        <v>0</v>
      </c>
      <c r="BF278" s="1">
        <f ca="1">SUMIFS(RepP!278:278,RepP!$6:$6,BF$6)</f>
        <v>0</v>
      </c>
      <c r="BG278" s="1">
        <f ca="1">SUMIFS(RepF!278:278,RepF!$6:$6,BG$6)</f>
        <v>0</v>
      </c>
      <c r="BH278" s="60">
        <f t="shared" ca="1" si="317"/>
        <v>0</v>
      </c>
      <c r="BI278" s="1">
        <f ca="1">SUMIFS(RepP!278:278,RepP!$6:$6,BI$6)</f>
        <v>0</v>
      </c>
      <c r="BJ278" s="1">
        <f ca="1">SUMIFS(RepF!278:278,RepF!$6:$6,BJ$6)</f>
        <v>0</v>
      </c>
      <c r="BK278" s="60">
        <f t="shared" ca="1" si="318"/>
        <v>0</v>
      </c>
      <c r="BL278" s="1">
        <f ca="1">SUMIFS(RepP!278:278,RepP!$6:$6,BL$6)</f>
        <v>0</v>
      </c>
      <c r="BM278" s="1">
        <f ca="1">SUMIFS(RepF!278:278,RepF!$6:$6,BM$6)</f>
        <v>0</v>
      </c>
      <c r="BN278" s="60">
        <f t="shared" ca="1" si="319"/>
        <v>0</v>
      </c>
      <c r="BO278" s="1">
        <f ca="1">SUMIFS(RepP!278:278,RepP!$6:$6,BO$6)</f>
        <v>0</v>
      </c>
      <c r="BP278" s="1">
        <f ca="1">SUMIFS(RepF!278:278,RepF!$6:$6,BP$6)</f>
        <v>0</v>
      </c>
      <c r="BQ278" s="60">
        <f t="shared" ca="1" si="320"/>
        <v>0</v>
      </c>
      <c r="BR278" s="1">
        <f ca="1">SUMIFS(RepP!278:278,RepP!$6:$6,BR$6)</f>
        <v>0</v>
      </c>
      <c r="BS278" s="1">
        <f ca="1">SUMIFS(RepF!278:278,RepF!$6:$6,BS$6)</f>
        <v>0</v>
      </c>
      <c r="BT278" s="60">
        <f t="shared" ca="1" si="321"/>
        <v>0</v>
      </c>
      <c r="BU278" s="1">
        <f ca="1">SUMIFS(RepP!278:278,RepP!$6:$6,BU$6)</f>
        <v>0</v>
      </c>
      <c r="BV278" s="1">
        <f ca="1">SUMIFS(RepF!278:278,RepF!$6:$6,BV$6)</f>
        <v>0</v>
      </c>
      <c r="BW278" s="60">
        <f t="shared" ca="1" si="322"/>
        <v>0</v>
      </c>
      <c r="BX278" s="1">
        <f ca="1">SUMIFS(RepP!278:278,RepP!$6:$6,BX$6)</f>
        <v>0</v>
      </c>
      <c r="BY278" s="1">
        <f ca="1">SUMIFS(RepF!278:278,RepF!$6:$6,BY$6)</f>
        <v>0</v>
      </c>
      <c r="BZ278" s="60">
        <f t="shared" ca="1" si="323"/>
        <v>0</v>
      </c>
    </row>
    <row r="279" spans="2:78" x14ac:dyDescent="0.25">
      <c r="B279" s="1" t="str">
        <f>Items!$Q82</f>
        <v>PL(-)</v>
      </c>
      <c r="C279" s="1" t="str">
        <f>Items!$R82</f>
        <v>N</v>
      </c>
      <c r="I279" s="22" t="str">
        <f>Items!$O$78</f>
        <v>Начисление %%</v>
      </c>
      <c r="J279" s="1" t="str">
        <f>Items!P82</f>
        <v>расходы %% по займам</v>
      </c>
      <c r="Q279" s="1">
        <f ca="1">SUMIFS(RepP!279:279,RepP!$6:$6,Q$6)</f>
        <v>0</v>
      </c>
      <c r="R279" s="1">
        <f ca="1">SUMIFS(RepF!279:279,RepF!$6:$6,R$6)</f>
        <v>0</v>
      </c>
      <c r="S279" s="69">
        <f t="shared" ca="1" si="304"/>
        <v>0</v>
      </c>
      <c r="V279" s="1">
        <f ca="1">SUMIFS(RepP!279:279,RepP!$6:$6,V$6)</f>
        <v>0</v>
      </c>
      <c r="W279" s="1">
        <f ca="1">SUMIFS(RepF!279:279,RepF!$6:$6,W$6)</f>
        <v>0</v>
      </c>
      <c r="X279" s="60">
        <f t="shared" ca="1" si="305"/>
        <v>0</v>
      </c>
      <c r="Y279" s="46">
        <f ca="1">SUMIFS(RepP!279:279,RepP!$6:$6,Y$6)</f>
        <v>0</v>
      </c>
      <c r="Z279" s="1">
        <f ca="1">SUMIFS(RepF!279:279,RepF!$6:$6,Z$6)</f>
        <v>0</v>
      </c>
      <c r="AA279" s="60">
        <f t="shared" ca="1" si="306"/>
        <v>0</v>
      </c>
      <c r="AB279" s="1">
        <f ca="1">SUMIFS(RepP!279:279,RepP!$6:$6,AB$6)</f>
        <v>0</v>
      </c>
      <c r="AC279" s="1">
        <f ca="1">SUMIFS(RepF!279:279,RepF!$6:$6,AC$6)</f>
        <v>0</v>
      </c>
      <c r="AD279" s="60">
        <f t="shared" ca="1" si="307"/>
        <v>0</v>
      </c>
      <c r="AE279" s="1">
        <f ca="1">SUMIFS(RepP!279:279,RepP!$6:$6,AE$6)</f>
        <v>0</v>
      </c>
      <c r="AF279" s="1">
        <f ca="1">SUMIFS(RepF!279:279,RepF!$6:$6,AF$6)</f>
        <v>0</v>
      </c>
      <c r="AG279" s="60">
        <f t="shared" ca="1" si="308"/>
        <v>0</v>
      </c>
      <c r="AH279" s="1">
        <f ca="1">SUMIFS(RepP!279:279,RepP!$6:$6,AH$6)</f>
        <v>0</v>
      </c>
      <c r="AI279" s="1">
        <f ca="1">SUMIFS(RepF!279:279,RepF!$6:$6,AI$6)</f>
        <v>0</v>
      </c>
      <c r="AJ279" s="60">
        <f t="shared" ca="1" si="309"/>
        <v>0</v>
      </c>
      <c r="AK279" s="1">
        <f ca="1">SUMIFS(RepP!279:279,RepP!$6:$6,AK$6)</f>
        <v>0</v>
      </c>
      <c r="AL279" s="1">
        <f ca="1">SUMIFS(RepF!279:279,RepF!$6:$6,AL$6)</f>
        <v>0</v>
      </c>
      <c r="AM279" s="60">
        <f t="shared" ca="1" si="310"/>
        <v>0</v>
      </c>
      <c r="AN279" s="1">
        <f ca="1">SUMIFS(RepP!279:279,RepP!$6:$6,AN$6)</f>
        <v>0</v>
      </c>
      <c r="AO279" s="1">
        <f ca="1">SUMIFS(RepF!279:279,RepF!$6:$6,AO$6)</f>
        <v>0</v>
      </c>
      <c r="AP279" s="60">
        <f t="shared" ca="1" si="311"/>
        <v>0</v>
      </c>
      <c r="AQ279" s="1">
        <f ca="1">SUMIFS(RepP!279:279,RepP!$6:$6,AQ$6)</f>
        <v>0</v>
      </c>
      <c r="AR279" s="1">
        <f ca="1">SUMIFS(RepF!279:279,RepF!$6:$6,AR$6)</f>
        <v>0</v>
      </c>
      <c r="AS279" s="60">
        <f t="shared" ca="1" si="312"/>
        <v>0</v>
      </c>
      <c r="AT279" s="1">
        <f ca="1">SUMIFS(RepP!279:279,RepP!$6:$6,AT$6)</f>
        <v>0</v>
      </c>
      <c r="AU279" s="1">
        <f ca="1">SUMIFS(RepF!279:279,RepF!$6:$6,AU$6)</f>
        <v>0</v>
      </c>
      <c r="AV279" s="60">
        <f t="shared" ca="1" si="313"/>
        <v>0</v>
      </c>
      <c r="AW279" s="1">
        <f ca="1">SUMIFS(RepP!279:279,RepP!$6:$6,AW$6)</f>
        <v>0</v>
      </c>
      <c r="AX279" s="1">
        <f ca="1">SUMIFS(RepF!279:279,RepF!$6:$6,AX$6)</f>
        <v>0</v>
      </c>
      <c r="AY279" s="60">
        <f t="shared" ca="1" si="314"/>
        <v>0</v>
      </c>
      <c r="AZ279" s="1">
        <f ca="1">SUMIFS(RepP!279:279,RepP!$6:$6,AZ$6)</f>
        <v>0</v>
      </c>
      <c r="BA279" s="1">
        <f ca="1">SUMIFS(RepF!279:279,RepF!$6:$6,BA$6)</f>
        <v>0</v>
      </c>
      <c r="BB279" s="60">
        <f t="shared" ca="1" si="315"/>
        <v>0</v>
      </c>
      <c r="BC279" s="1">
        <f ca="1">SUMIFS(RepP!279:279,RepP!$6:$6,BC$6)</f>
        <v>0</v>
      </c>
      <c r="BD279" s="1">
        <f ca="1">SUMIFS(RepF!279:279,RepF!$6:$6,BD$6)</f>
        <v>0</v>
      </c>
      <c r="BE279" s="60">
        <f t="shared" ca="1" si="316"/>
        <v>0</v>
      </c>
      <c r="BF279" s="1">
        <f ca="1">SUMIFS(RepP!279:279,RepP!$6:$6,BF$6)</f>
        <v>0</v>
      </c>
      <c r="BG279" s="1">
        <f ca="1">SUMIFS(RepF!279:279,RepF!$6:$6,BG$6)</f>
        <v>0</v>
      </c>
      <c r="BH279" s="60">
        <f t="shared" ca="1" si="317"/>
        <v>0</v>
      </c>
      <c r="BI279" s="1">
        <f ca="1">SUMIFS(RepP!279:279,RepP!$6:$6,BI$6)</f>
        <v>0</v>
      </c>
      <c r="BJ279" s="1">
        <f ca="1">SUMIFS(RepF!279:279,RepF!$6:$6,BJ$6)</f>
        <v>0</v>
      </c>
      <c r="BK279" s="60">
        <f t="shared" ca="1" si="318"/>
        <v>0</v>
      </c>
      <c r="BL279" s="1">
        <f ca="1">SUMIFS(RepP!279:279,RepP!$6:$6,BL$6)</f>
        <v>0</v>
      </c>
      <c r="BM279" s="1">
        <f ca="1">SUMIFS(RepF!279:279,RepF!$6:$6,BM$6)</f>
        <v>0</v>
      </c>
      <c r="BN279" s="60">
        <f t="shared" ca="1" si="319"/>
        <v>0</v>
      </c>
      <c r="BO279" s="1">
        <f ca="1">SUMIFS(RepP!279:279,RepP!$6:$6,BO$6)</f>
        <v>0</v>
      </c>
      <c r="BP279" s="1">
        <f ca="1">SUMIFS(RepF!279:279,RepF!$6:$6,BP$6)</f>
        <v>0</v>
      </c>
      <c r="BQ279" s="60">
        <f t="shared" ca="1" si="320"/>
        <v>0</v>
      </c>
      <c r="BR279" s="1">
        <f ca="1">SUMIFS(RepP!279:279,RepP!$6:$6,BR$6)</f>
        <v>0</v>
      </c>
      <c r="BS279" s="1">
        <f ca="1">SUMIFS(RepF!279:279,RepF!$6:$6,BS$6)</f>
        <v>0</v>
      </c>
      <c r="BT279" s="60">
        <f t="shared" ca="1" si="321"/>
        <v>0</v>
      </c>
      <c r="BU279" s="1">
        <f ca="1">SUMIFS(RepP!279:279,RepP!$6:$6,BU$6)</f>
        <v>0</v>
      </c>
      <c r="BV279" s="1">
        <f ca="1">SUMIFS(RepF!279:279,RepF!$6:$6,BV$6)</f>
        <v>0</v>
      </c>
      <c r="BW279" s="60">
        <f t="shared" ca="1" si="322"/>
        <v>0</v>
      </c>
      <c r="BX279" s="1">
        <f ca="1">SUMIFS(RepP!279:279,RepP!$6:$6,BX$6)</f>
        <v>0</v>
      </c>
      <c r="BY279" s="1">
        <f ca="1">SUMIFS(RepF!279:279,RepF!$6:$6,BY$6)</f>
        <v>0</v>
      </c>
      <c r="BZ279" s="60">
        <f t="shared" ca="1" si="323"/>
        <v>0</v>
      </c>
    </row>
    <row r="280" spans="2:78" s="23" customFormat="1" ht="10.199999999999999" x14ac:dyDescent="0.2">
      <c r="E280" s="23" t="s">
        <v>50</v>
      </c>
      <c r="S280" s="70"/>
      <c r="X280" s="61"/>
      <c r="Y280" s="62"/>
      <c r="AA280" s="61"/>
      <c r="AD280" s="61"/>
      <c r="AG280" s="61"/>
      <c r="AJ280" s="61"/>
      <c r="AM280" s="61"/>
      <c r="AP280" s="61"/>
      <c r="AS280" s="61"/>
      <c r="AV280" s="61"/>
      <c r="AY280" s="61"/>
      <c r="BB280" s="61"/>
      <c r="BE280" s="61"/>
      <c r="BH280" s="61"/>
      <c r="BK280" s="61"/>
      <c r="BN280" s="61"/>
      <c r="BQ280" s="61"/>
      <c r="BT280" s="61"/>
      <c r="BW280" s="61"/>
      <c r="BZ280" s="61"/>
    </row>
    <row r="281" spans="2:78" ht="4.05" customHeight="1" x14ac:dyDescent="0.25"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67"/>
      <c r="T281" s="25"/>
      <c r="U281" s="25"/>
      <c r="V281" s="25"/>
      <c r="W281" s="25"/>
      <c r="X281" s="57"/>
      <c r="Y281" s="54"/>
      <c r="Z281" s="25"/>
      <c r="AA281" s="57"/>
      <c r="AB281" s="25"/>
      <c r="AC281" s="25"/>
      <c r="AD281" s="57"/>
      <c r="AE281" s="25"/>
      <c r="AF281" s="25"/>
      <c r="AG281" s="57"/>
      <c r="AH281" s="25"/>
      <c r="AI281" s="25"/>
      <c r="AJ281" s="57"/>
      <c r="AK281" s="25"/>
      <c r="AL281" s="25"/>
      <c r="AM281" s="57"/>
      <c r="AN281" s="25"/>
      <c r="AO281" s="25"/>
      <c r="AP281" s="57"/>
      <c r="AQ281" s="25"/>
      <c r="AR281" s="25"/>
      <c r="AS281" s="57"/>
      <c r="AT281" s="25"/>
      <c r="AU281" s="25"/>
      <c r="AV281" s="57"/>
      <c r="AW281" s="25"/>
      <c r="AX281" s="25"/>
      <c r="AY281" s="57"/>
      <c r="AZ281" s="25"/>
      <c r="BA281" s="25"/>
      <c r="BB281" s="57"/>
      <c r="BC281" s="25"/>
      <c r="BD281" s="25"/>
      <c r="BE281" s="57"/>
      <c r="BF281" s="25"/>
      <c r="BG281" s="25"/>
      <c r="BH281" s="57"/>
      <c r="BI281" s="25"/>
      <c r="BJ281" s="25"/>
      <c r="BK281" s="57"/>
      <c r="BL281" s="25"/>
      <c r="BM281" s="25"/>
      <c r="BN281" s="57"/>
      <c r="BO281" s="25"/>
      <c r="BP281" s="25"/>
      <c r="BQ281" s="57"/>
      <c r="BR281" s="25"/>
      <c r="BS281" s="25"/>
      <c r="BT281" s="57"/>
      <c r="BU281" s="25"/>
      <c r="BV281" s="25"/>
      <c r="BW281" s="57"/>
      <c r="BX281" s="25"/>
      <c r="BY281" s="25"/>
      <c r="BZ281" s="57"/>
    </row>
    <row r="282" spans="2:78" s="2" customFormat="1" x14ac:dyDescent="0.25">
      <c r="B282" s="2" t="str">
        <f>Items!$Q$83</f>
        <v>PL</v>
      </c>
      <c r="C282" s="2">
        <f>Items!$R$83</f>
        <v>0</v>
      </c>
      <c r="I282" s="2" t="str">
        <f>Items!$O$83</f>
        <v>Прибыль до налогов</v>
      </c>
      <c r="Q282" s="2">
        <f ca="1">SUMIFS(RepP!282:282,RepP!$6:$6,Q$6)</f>
        <v>-8576294.1899999995</v>
      </c>
      <c r="R282" s="2">
        <f ca="1">SUMIFS(RepF!282:282,RepF!$6:$6,R$6)</f>
        <v>-7034490.7410000013</v>
      </c>
      <c r="S282" s="66">
        <f ca="1">IF(Q282=0,0,(R282-Q282)/Q282)</f>
        <v>-0.17977501877183136</v>
      </c>
      <c r="V282" s="2">
        <f ca="1">SUMIFS(RepP!282:282,RepP!$6:$6,V$6)</f>
        <v>-332283.62</v>
      </c>
      <c r="W282" s="2">
        <f ca="1">SUMIFS(RepF!282:282,RepF!$6:$6,W$6)</f>
        <v>-197439.83999999997</v>
      </c>
      <c r="X282" s="55">
        <f ca="1">IF(V282=0,0,(W282-V282)/V282)</f>
        <v>-0.40580929026835577</v>
      </c>
      <c r="Y282" s="56">
        <f ca="1">SUMIFS(RepP!282:282,RepP!$6:$6,Y$6)</f>
        <v>-241466.54</v>
      </c>
      <c r="Z282" s="2">
        <f ca="1">SUMIFS(RepF!282:282,RepF!$6:$6,Z$6)</f>
        <v>-283606.15000000002</v>
      </c>
      <c r="AA282" s="55">
        <f ca="1">IF(Y282=0,0,(Z282-Y282)/Y282)</f>
        <v>0.17451531794011715</v>
      </c>
      <c r="AB282" s="2">
        <f ca="1">SUMIFS(RepP!282:282,RepP!$6:$6,AB$6)</f>
        <v>-207279.28</v>
      </c>
      <c r="AC282" s="2">
        <f ca="1">SUMIFS(RepF!282:282,RepF!$6:$6,AC$6)</f>
        <v>-203290.58000000002</v>
      </c>
      <c r="AD282" s="55">
        <f ca="1">IF(AB282=0,0,(AC282-AB282)/AB282)</f>
        <v>-1.9243119717513409E-2</v>
      </c>
      <c r="AE282" s="2">
        <f ca="1">SUMIFS(RepP!282:282,RepP!$6:$6,AE$6)</f>
        <v>-296279.88</v>
      </c>
      <c r="AF282" s="2">
        <f ca="1">SUMIFS(RepF!282:282,RepF!$6:$6,AF$6)</f>
        <v>-296245.75999999995</v>
      </c>
      <c r="AG282" s="55">
        <f ca="1">IF(AE282=0,0,(AF282-AE282)/AE282)</f>
        <v>-1.1516138051646825E-4</v>
      </c>
      <c r="AH282" s="2">
        <f ca="1">SUMIFS(RepP!282:282,RepP!$6:$6,AH$6)</f>
        <v>-325478.11</v>
      </c>
      <c r="AI282" s="2">
        <f ca="1">SUMIFS(RepF!282:282,RepF!$6:$6,AI$6)</f>
        <v>-343060.19</v>
      </c>
      <c r="AJ282" s="55">
        <f ca="1">IF(AH282=0,0,(AI282-AH282)/AH282)</f>
        <v>5.4019239573438647E-2</v>
      </c>
      <c r="AK282" s="2">
        <f ca="1">SUMIFS(RepP!282:282,RepP!$6:$6,AK$6)</f>
        <v>-300711.46000000002</v>
      </c>
      <c r="AL282" s="2">
        <f ca="1">SUMIFS(RepF!282:282,RepF!$6:$6,AL$6)</f>
        <v>1890373.6490000002</v>
      </c>
      <c r="AM282" s="55">
        <f ca="1">IF(AK282=0,0,(AL282-AK282)/AK282)</f>
        <v>-7.2863372383613179</v>
      </c>
      <c r="AN282" s="2">
        <f ca="1">SUMIFS(RepP!282:282,RepP!$6:$6,AN$6)</f>
        <v>-349311.7</v>
      </c>
      <c r="AO282" s="2">
        <f ca="1">SUMIFS(RepF!282:282,RepF!$6:$6,AO$6)</f>
        <v>-235777.25000000003</v>
      </c>
      <c r="AP282" s="55">
        <f ca="1">IF(AN282=0,0,(AO282-AN282)/AN282)</f>
        <v>-0.325023324440607</v>
      </c>
      <c r="AQ282" s="2">
        <f ca="1">SUMIFS(RepP!282:282,RepP!$6:$6,AQ$6)</f>
        <v>-843893.83000000007</v>
      </c>
      <c r="AR282" s="2">
        <f ca="1">SUMIFS(RepF!282:282,RepF!$6:$6,AR$6)</f>
        <v>-519635.49</v>
      </c>
      <c r="AS282" s="55">
        <f ca="1">IF(AQ282=0,0,(AR282-AQ282)/AQ282)</f>
        <v>-0.38424068108188453</v>
      </c>
      <c r="AT282" s="2">
        <f ca="1">SUMIFS(RepP!282:282,RepP!$6:$6,AT$6)</f>
        <v>-754803.55999999994</v>
      </c>
      <c r="AU282" s="2">
        <f ca="1">SUMIFS(RepF!282:282,RepF!$6:$6,AU$6)</f>
        <v>-790633.54</v>
      </c>
      <c r="AV282" s="55">
        <f ca="1">IF(AT282=0,0,(AU282-AT282)/AT282)</f>
        <v>4.7469277966839613E-2</v>
      </c>
      <c r="AW282" s="2">
        <f ca="1">SUMIFS(RepP!282:282,RepP!$6:$6,AW$6)</f>
        <v>-988995.37</v>
      </c>
      <c r="AX282" s="2">
        <f ca="1">SUMIFS(RepF!282:282,RepF!$6:$6,AX$6)</f>
        <v>-826366.65</v>
      </c>
      <c r="AY282" s="55">
        <f ca="1">IF(AW282=0,0,(AX282-AW282)/AW282)</f>
        <v>-0.16443830267880827</v>
      </c>
      <c r="AZ282" s="2">
        <f ca="1">SUMIFS(RepP!282:282,RepP!$6:$6,AZ$6)</f>
        <v>-960907.05</v>
      </c>
      <c r="BA282" s="2">
        <f ca="1">SUMIFS(RepF!282:282,RepF!$6:$6,BA$6)</f>
        <v>-1242978.07</v>
      </c>
      <c r="BB282" s="55">
        <f ca="1">IF(AZ282=0,0,(BA282-AZ282)/AZ282)</f>
        <v>0.29354662347414351</v>
      </c>
      <c r="BC282" s="2">
        <f ca="1">SUMIFS(RepP!282:282,RepP!$6:$6,BC$6)</f>
        <v>-478666.9</v>
      </c>
      <c r="BD282" s="2">
        <f ca="1">SUMIFS(RepF!282:282,RepF!$6:$6,BD$6)</f>
        <v>-957674.2</v>
      </c>
      <c r="BE282" s="55">
        <f ca="1">IF(BC282=0,0,(BD282-BC282)/BC282)</f>
        <v>1.0007111417146244</v>
      </c>
      <c r="BF282" s="2">
        <f ca="1">SUMIFS(RepP!282:282,RepP!$6:$6,BF$6)</f>
        <v>-876638.96</v>
      </c>
      <c r="BG282" s="2">
        <f ca="1">SUMIFS(RepF!282:282,RepF!$6:$6,BG$6)</f>
        <v>-782401.7</v>
      </c>
      <c r="BH282" s="55">
        <f ca="1">IF(BF282=0,0,(BG282-BF282)/BF282)</f>
        <v>-0.1074983708230353</v>
      </c>
      <c r="BI282" s="2">
        <f ca="1">SUMIFS(RepP!282:282,RepP!$6:$6,BI$6)</f>
        <v>-1618147.93</v>
      </c>
      <c r="BJ282" s="2">
        <f ca="1">SUMIFS(RepF!282:282,RepF!$6:$6,BJ$6)</f>
        <v>-1712849.77</v>
      </c>
      <c r="BK282" s="55">
        <f ca="1">IF(BI282=0,0,(BJ282-BI282)/BI282)</f>
        <v>5.8524834623741778E-2</v>
      </c>
      <c r="BL282" s="2">
        <f ca="1">SUMIFS(RepP!282:282,RepP!$6:$6,BL$6)</f>
        <v>0</v>
      </c>
      <c r="BM282" s="2">
        <f ca="1">SUMIFS(RepF!282:282,RepF!$6:$6,BM$6)</f>
        <v>-509105.19999999995</v>
      </c>
      <c r="BN282" s="55">
        <f ca="1">IF(BL282=0,0,(BM282-BL282)/BL282)</f>
        <v>0</v>
      </c>
      <c r="BO282" s="2">
        <f ca="1">SUMIFS(RepP!282:282,RepP!$6:$6,BO$6)</f>
        <v>-1430</v>
      </c>
      <c r="BP282" s="2">
        <f ca="1">SUMIFS(RepF!282:282,RepF!$6:$6,BP$6)</f>
        <v>0</v>
      </c>
      <c r="BQ282" s="55">
        <f ca="1">IF(BO282=0,0,(BP282-BO282)/BO282)</f>
        <v>-1</v>
      </c>
      <c r="BR282" s="2">
        <f ca="1">SUMIFS(RepP!282:282,RepP!$6:$6,BR$6)</f>
        <v>0</v>
      </c>
      <c r="BS282" s="2">
        <f ca="1">SUMIFS(RepF!282:282,RepF!$6:$6,BS$6)</f>
        <v>-23800</v>
      </c>
      <c r="BT282" s="55">
        <f ca="1">IF(BR282=0,0,(BS282-BR282)/BR282)</f>
        <v>0</v>
      </c>
      <c r="BU282" s="2">
        <f ca="1">SUMIFS(RepP!282:282,RepP!$6:$6,BU$6)</f>
        <v>0</v>
      </c>
      <c r="BV282" s="2">
        <f ca="1">SUMIFS(RepF!282:282,RepF!$6:$6,BV$6)</f>
        <v>0</v>
      </c>
      <c r="BW282" s="55">
        <f ca="1">IF(BU282=0,0,(BV282-BU282)/BU282)</f>
        <v>0</v>
      </c>
      <c r="BX282" s="2">
        <f ca="1">SUMIFS(RepP!282:282,RepP!$6:$6,BX$6)</f>
        <v>0</v>
      </c>
      <c r="BY282" s="2">
        <f ca="1">SUMIFS(RepF!282:282,RepF!$6:$6,BY$6)</f>
        <v>0</v>
      </c>
      <c r="BZ282" s="55">
        <f ca="1">IF(BX282=0,0,(BY282-BX282)/BX282)</f>
        <v>0</v>
      </c>
    </row>
    <row r="283" spans="2:78" ht="4.05" customHeight="1" x14ac:dyDescent="0.25"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67"/>
      <c r="T283" s="25"/>
      <c r="U283" s="25"/>
      <c r="V283" s="25"/>
      <c r="W283" s="25"/>
      <c r="X283" s="57"/>
      <c r="Y283" s="54"/>
      <c r="Z283" s="25"/>
      <c r="AA283" s="57"/>
      <c r="AB283" s="25"/>
      <c r="AC283" s="25"/>
      <c r="AD283" s="57"/>
      <c r="AE283" s="25"/>
      <c r="AF283" s="25"/>
      <c r="AG283" s="57"/>
      <c r="AH283" s="25"/>
      <c r="AI283" s="25"/>
      <c r="AJ283" s="57"/>
      <c r="AK283" s="25"/>
      <c r="AL283" s="25"/>
      <c r="AM283" s="57"/>
      <c r="AN283" s="25"/>
      <c r="AO283" s="25"/>
      <c r="AP283" s="57"/>
      <c r="AQ283" s="25"/>
      <c r="AR283" s="25"/>
      <c r="AS283" s="57"/>
      <c r="AT283" s="25"/>
      <c r="AU283" s="25"/>
      <c r="AV283" s="57"/>
      <c r="AW283" s="25"/>
      <c r="AX283" s="25"/>
      <c r="AY283" s="57"/>
      <c r="AZ283" s="25"/>
      <c r="BA283" s="25"/>
      <c r="BB283" s="57"/>
      <c r="BC283" s="25"/>
      <c r="BD283" s="25"/>
      <c r="BE283" s="57"/>
      <c r="BF283" s="25"/>
      <c r="BG283" s="25"/>
      <c r="BH283" s="57"/>
      <c r="BI283" s="25"/>
      <c r="BJ283" s="25"/>
      <c r="BK283" s="57"/>
      <c r="BL283" s="25"/>
      <c r="BM283" s="25"/>
      <c r="BN283" s="57"/>
      <c r="BO283" s="25"/>
      <c r="BP283" s="25"/>
      <c r="BQ283" s="57"/>
      <c r="BR283" s="25"/>
      <c r="BS283" s="25"/>
      <c r="BT283" s="57"/>
      <c r="BU283" s="25"/>
      <c r="BV283" s="25"/>
      <c r="BW283" s="57"/>
      <c r="BX283" s="25"/>
      <c r="BY283" s="25"/>
      <c r="BZ283" s="57"/>
    </row>
    <row r="284" spans="2:78" s="2" customFormat="1" x14ac:dyDescent="0.25">
      <c r="B284" s="2">
        <f>Items!$Q$84</f>
        <v>0</v>
      </c>
      <c r="C284" s="2" t="str">
        <f>Items!$R$84</f>
        <v>N</v>
      </c>
      <c r="I284" s="2" t="str">
        <f>Items!$O$84</f>
        <v>Налоги</v>
      </c>
      <c r="Q284" s="2">
        <f ca="1">SUMIFS(RepP!284:284,RepP!$6:$6,Q$6)</f>
        <v>61827.21</v>
      </c>
      <c r="R284" s="2">
        <f ca="1">SUMIFS(RepF!284:284,RepF!$6:$6,R$6)</f>
        <v>56593.13</v>
      </c>
      <c r="S284" s="66">
        <f ca="1">IF(Q284=0,0,(R284-Q284)/Q284)</f>
        <v>-8.4656577581294731E-2</v>
      </c>
      <c r="V284" s="2">
        <f ca="1">SUMIFS(RepP!284:284,RepP!$6:$6,V$6)</f>
        <v>0</v>
      </c>
      <c r="W284" s="2">
        <f ca="1">SUMIFS(RepF!284:284,RepF!$6:$6,W$6)</f>
        <v>0</v>
      </c>
      <c r="X284" s="55">
        <f ca="1">IF(V284=0,0,(W284-V284)/V284)</f>
        <v>0</v>
      </c>
      <c r="Y284" s="56">
        <f ca="1">SUMIFS(RepP!284:284,RepP!$6:$6,Y$6)</f>
        <v>0</v>
      </c>
      <c r="Z284" s="2">
        <f ca="1">SUMIFS(RepF!284:284,RepF!$6:$6,Z$6)</f>
        <v>0</v>
      </c>
      <c r="AA284" s="55">
        <f ca="1">IF(Y284=0,0,(Z284-Y284)/Y284)</f>
        <v>0</v>
      </c>
      <c r="AB284" s="2">
        <f ca="1">SUMIFS(RepP!284:284,RepP!$6:$6,AB$6)</f>
        <v>0</v>
      </c>
      <c r="AC284" s="2">
        <f ca="1">SUMIFS(RepF!284:284,RepF!$6:$6,AC$6)</f>
        <v>0</v>
      </c>
      <c r="AD284" s="55">
        <f ca="1">IF(AB284=0,0,(AC284-AB284)/AB284)</f>
        <v>0</v>
      </c>
      <c r="AE284" s="2">
        <f ca="1">SUMIFS(RepP!284:284,RepP!$6:$6,AE$6)</f>
        <v>0</v>
      </c>
      <c r="AF284" s="2">
        <f ca="1">SUMIFS(RepF!284:284,RepF!$6:$6,AF$6)</f>
        <v>0</v>
      </c>
      <c r="AG284" s="55">
        <f ca="1">IF(AE284=0,0,(AF284-AE284)/AE284)</f>
        <v>0</v>
      </c>
      <c r="AH284" s="2">
        <f ca="1">SUMIFS(RepP!284:284,RepP!$6:$6,AH$6)</f>
        <v>0</v>
      </c>
      <c r="AI284" s="2">
        <f ca="1">SUMIFS(RepF!284:284,RepF!$6:$6,AI$6)</f>
        <v>0</v>
      </c>
      <c r="AJ284" s="55">
        <f ca="1">IF(AH284=0,0,(AI284-AH284)/AH284)</f>
        <v>0</v>
      </c>
      <c r="AK284" s="2">
        <f ca="1">SUMIFS(RepP!284:284,RepP!$6:$6,AK$6)</f>
        <v>5869.5599999999995</v>
      </c>
      <c r="AL284" s="2">
        <f ca="1">SUMIFS(RepF!284:284,RepF!$6:$6,AL$6)</f>
        <v>0</v>
      </c>
      <c r="AM284" s="55">
        <f ca="1">IF(AK284=0,0,(AL284-AK284)/AK284)</f>
        <v>-1</v>
      </c>
      <c r="AN284" s="2">
        <f ca="1">SUMIFS(RepP!284:284,RepP!$6:$6,AN$6)</f>
        <v>0</v>
      </c>
      <c r="AO284" s="2">
        <f ca="1">SUMIFS(RepF!284:284,RepF!$6:$6,AO$6)</f>
        <v>21441.87</v>
      </c>
      <c r="AP284" s="55">
        <f ca="1">IF(AN284=0,0,(AO284-AN284)/AN284)</f>
        <v>0</v>
      </c>
      <c r="AQ284" s="2">
        <f ca="1">SUMIFS(RepP!284:284,RepP!$6:$6,AQ$6)</f>
        <v>0</v>
      </c>
      <c r="AR284" s="2">
        <f ca="1">SUMIFS(RepF!284:284,RepF!$6:$6,AR$6)</f>
        <v>0</v>
      </c>
      <c r="AS284" s="55">
        <f ca="1">IF(AQ284=0,0,(AR284-AQ284)/AQ284)</f>
        <v>0</v>
      </c>
      <c r="AT284" s="2">
        <f ca="1">SUMIFS(RepP!284:284,RepP!$6:$6,AT$6)</f>
        <v>0</v>
      </c>
      <c r="AU284" s="2">
        <f ca="1">SUMIFS(RepF!284:284,RepF!$6:$6,AU$6)</f>
        <v>0</v>
      </c>
      <c r="AV284" s="55">
        <f ca="1">IF(AT284=0,0,(AU284-AT284)/AT284)</f>
        <v>0</v>
      </c>
      <c r="AW284" s="2">
        <f ca="1">SUMIFS(RepP!284:284,RepP!$6:$6,AW$6)</f>
        <v>0</v>
      </c>
      <c r="AX284" s="2">
        <f ca="1">SUMIFS(RepF!284:284,RepF!$6:$6,AX$6)</f>
        <v>0</v>
      </c>
      <c r="AY284" s="55">
        <f ca="1">IF(AW284=0,0,(AX284-AW284)/AW284)</f>
        <v>0</v>
      </c>
      <c r="AZ284" s="2">
        <f ca="1">SUMIFS(RepP!284:284,RepP!$6:$6,AZ$6)</f>
        <v>0</v>
      </c>
      <c r="BA284" s="2">
        <f ca="1">SUMIFS(RepF!284:284,RepF!$6:$6,BA$6)</f>
        <v>0</v>
      </c>
      <c r="BB284" s="55">
        <f ca="1">IF(AZ284=0,0,(BA284-AZ284)/AZ284)</f>
        <v>0</v>
      </c>
      <c r="BC284" s="2">
        <f ca="1">SUMIFS(RepP!284:284,RepP!$6:$6,BC$6)</f>
        <v>0</v>
      </c>
      <c r="BD284" s="2">
        <f ca="1">SUMIFS(RepF!284:284,RepF!$6:$6,BD$6)</f>
        <v>0</v>
      </c>
      <c r="BE284" s="55">
        <f ca="1">IF(BC284=0,0,(BD284-BC284)/BC284)</f>
        <v>0</v>
      </c>
      <c r="BF284" s="2">
        <f ca="1">SUMIFS(RepP!284:284,RepP!$6:$6,BF$6)</f>
        <v>50671.46</v>
      </c>
      <c r="BG284" s="2">
        <f ca="1">SUMIFS(RepF!284:284,RepF!$6:$6,BG$6)</f>
        <v>6768</v>
      </c>
      <c r="BH284" s="55">
        <f ca="1">IF(BF284=0,0,(BG284-BF284)/BF284)</f>
        <v>-0.86643368870760784</v>
      </c>
      <c r="BI284" s="2">
        <f ca="1">SUMIFS(RepP!284:284,RepP!$6:$6,BI$6)</f>
        <v>5286.1900000000005</v>
      </c>
      <c r="BJ284" s="2">
        <f ca="1">SUMIFS(RepF!284:284,RepF!$6:$6,BJ$6)</f>
        <v>28383.26</v>
      </c>
      <c r="BK284" s="55">
        <f ca="1">IF(BI284=0,0,(BJ284-BI284)/BI284)</f>
        <v>4.3693227069023246</v>
      </c>
      <c r="BL284" s="2">
        <f ca="1">SUMIFS(RepP!284:284,RepP!$6:$6,BL$6)</f>
        <v>0</v>
      </c>
      <c r="BM284" s="2">
        <f ca="1">SUMIFS(RepF!284:284,RepF!$6:$6,BM$6)</f>
        <v>0</v>
      </c>
      <c r="BN284" s="55">
        <f ca="1">IF(BL284=0,0,(BM284-BL284)/BL284)</f>
        <v>0</v>
      </c>
      <c r="BO284" s="2">
        <f ca="1">SUMIFS(RepP!284:284,RepP!$6:$6,BO$6)</f>
        <v>0</v>
      </c>
      <c r="BP284" s="2">
        <f ca="1">SUMIFS(RepF!284:284,RepF!$6:$6,BP$6)</f>
        <v>0</v>
      </c>
      <c r="BQ284" s="55">
        <f ca="1">IF(BO284=0,0,(BP284-BO284)/BO284)</f>
        <v>0</v>
      </c>
      <c r="BR284" s="2">
        <f ca="1">SUMIFS(RepP!284:284,RepP!$6:$6,BR$6)</f>
        <v>0</v>
      </c>
      <c r="BS284" s="2">
        <f ca="1">SUMIFS(RepF!284:284,RepF!$6:$6,BS$6)</f>
        <v>0</v>
      </c>
      <c r="BT284" s="55">
        <f ca="1">IF(BR284=0,0,(BS284-BR284)/BR284)</f>
        <v>0</v>
      </c>
      <c r="BU284" s="2">
        <f ca="1">SUMIFS(RepP!284:284,RepP!$6:$6,BU$6)</f>
        <v>0</v>
      </c>
      <c r="BV284" s="2">
        <f ca="1">SUMIFS(RepF!284:284,RepF!$6:$6,BV$6)</f>
        <v>0</v>
      </c>
      <c r="BW284" s="55">
        <f ca="1">IF(BU284=0,0,(BV284-BU284)/BU284)</f>
        <v>0</v>
      </c>
      <c r="BX284" s="2">
        <f ca="1">SUMIFS(RepP!284:284,RepP!$6:$6,BX$6)</f>
        <v>0</v>
      </c>
      <c r="BY284" s="2">
        <f ca="1">SUMIFS(RepF!284:284,RepF!$6:$6,BY$6)</f>
        <v>0</v>
      </c>
      <c r="BZ284" s="55">
        <f ca="1">IF(BX284=0,0,(BY284-BX284)/BX284)</f>
        <v>0</v>
      </c>
    </row>
    <row r="285" spans="2:78" s="23" customFormat="1" ht="10.199999999999999" x14ac:dyDescent="0.2">
      <c r="E285" s="23" t="s">
        <v>50</v>
      </c>
      <c r="S285" s="70"/>
      <c r="X285" s="61"/>
      <c r="Y285" s="62"/>
      <c r="AA285" s="61"/>
      <c r="AD285" s="61"/>
      <c r="AG285" s="61"/>
      <c r="AJ285" s="61"/>
      <c r="AM285" s="61"/>
      <c r="AP285" s="61"/>
      <c r="AS285" s="61"/>
      <c r="AV285" s="61"/>
      <c r="AY285" s="61"/>
      <c r="BB285" s="61"/>
      <c r="BE285" s="61"/>
      <c r="BH285" s="61"/>
      <c r="BK285" s="61"/>
      <c r="BN285" s="61"/>
      <c r="BQ285" s="61"/>
      <c r="BT285" s="61"/>
      <c r="BW285" s="61"/>
      <c r="BZ285" s="61"/>
    </row>
    <row r="286" spans="2:78" ht="4.05" customHeight="1" x14ac:dyDescent="0.25"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67"/>
      <c r="T286" s="25"/>
      <c r="U286" s="25"/>
      <c r="V286" s="25"/>
      <c r="W286" s="25"/>
      <c r="X286" s="57"/>
      <c r="Y286" s="54"/>
      <c r="Z286" s="25"/>
      <c r="AA286" s="57"/>
      <c r="AB286" s="25"/>
      <c r="AC286" s="25"/>
      <c r="AD286" s="57"/>
      <c r="AE286" s="25"/>
      <c r="AF286" s="25"/>
      <c r="AG286" s="57"/>
      <c r="AH286" s="25"/>
      <c r="AI286" s="25"/>
      <c r="AJ286" s="57"/>
      <c r="AK286" s="25"/>
      <c r="AL286" s="25"/>
      <c r="AM286" s="57"/>
      <c r="AN286" s="25"/>
      <c r="AO286" s="25"/>
      <c r="AP286" s="57"/>
      <c r="AQ286" s="25"/>
      <c r="AR286" s="25"/>
      <c r="AS286" s="57"/>
      <c r="AT286" s="25"/>
      <c r="AU286" s="25"/>
      <c r="AV286" s="57"/>
      <c r="AW286" s="25"/>
      <c r="AX286" s="25"/>
      <c r="AY286" s="57"/>
      <c r="AZ286" s="25"/>
      <c r="BA286" s="25"/>
      <c r="BB286" s="57"/>
      <c r="BC286" s="25"/>
      <c r="BD286" s="25"/>
      <c r="BE286" s="57"/>
      <c r="BF286" s="25"/>
      <c r="BG286" s="25"/>
      <c r="BH286" s="57"/>
      <c r="BI286" s="25"/>
      <c r="BJ286" s="25"/>
      <c r="BK286" s="57"/>
      <c r="BL286" s="25"/>
      <c r="BM286" s="25"/>
      <c r="BN286" s="57"/>
      <c r="BO286" s="25"/>
      <c r="BP286" s="25"/>
      <c r="BQ286" s="57"/>
      <c r="BR286" s="25"/>
      <c r="BS286" s="25"/>
      <c r="BT286" s="57"/>
      <c r="BU286" s="25"/>
      <c r="BV286" s="25"/>
      <c r="BW286" s="57"/>
      <c r="BX286" s="25"/>
      <c r="BY286" s="25"/>
      <c r="BZ286" s="57"/>
    </row>
    <row r="287" spans="2:78" s="2" customFormat="1" x14ac:dyDescent="0.25">
      <c r="B287" s="2" t="str">
        <f>Items!$Q$89</f>
        <v>PL</v>
      </c>
      <c r="C287" s="2">
        <f>Items!$R$89</f>
        <v>0</v>
      </c>
      <c r="I287" s="2" t="str">
        <f>Items!$O$89</f>
        <v>Чистая прибыль</v>
      </c>
      <c r="Q287" s="2">
        <f ca="1">SUMIFS(RepP!287:287,RepP!$6:$6,Q$6)</f>
        <v>-8638121.4000000004</v>
      </c>
      <c r="R287" s="2">
        <f ca="1">SUMIFS(RepF!287:287,RepF!$6:$6,R$6)</f>
        <v>-7091083.8710000003</v>
      </c>
      <c r="S287" s="66">
        <f ca="1">IF(Q287=0,0,(R287-Q287)/Q287)</f>
        <v>-0.17909421011378701</v>
      </c>
      <c r="V287" s="2">
        <f ca="1">SUMIFS(RepP!287:287,RepP!$6:$6,V$6)</f>
        <v>-332283.62</v>
      </c>
      <c r="W287" s="2">
        <f ca="1">SUMIFS(RepF!287:287,RepF!$6:$6,W$6)</f>
        <v>-197439.83999999997</v>
      </c>
      <c r="X287" s="55">
        <f ca="1">IF(V287=0,0,(W287-V287)/V287)</f>
        <v>-0.40580929026835577</v>
      </c>
      <c r="Y287" s="56">
        <f ca="1">SUMIFS(RepP!287:287,RepP!$6:$6,Y$6)</f>
        <v>-241466.54</v>
      </c>
      <c r="Z287" s="2">
        <f ca="1">SUMIFS(RepF!287:287,RepF!$6:$6,Z$6)</f>
        <v>-283606.15000000002</v>
      </c>
      <c r="AA287" s="55">
        <f ca="1">IF(Y287=0,0,(Z287-Y287)/Y287)</f>
        <v>0.17451531794011715</v>
      </c>
      <c r="AB287" s="2">
        <f ca="1">SUMIFS(RepP!287:287,RepP!$6:$6,AB$6)</f>
        <v>-207279.28</v>
      </c>
      <c r="AC287" s="2">
        <f ca="1">SUMIFS(RepF!287:287,RepF!$6:$6,AC$6)</f>
        <v>-203290.58000000002</v>
      </c>
      <c r="AD287" s="55">
        <f ca="1">IF(AB287=0,0,(AC287-AB287)/AB287)</f>
        <v>-1.9243119717513409E-2</v>
      </c>
      <c r="AE287" s="2">
        <f ca="1">SUMIFS(RepP!287:287,RepP!$6:$6,AE$6)</f>
        <v>-296279.88</v>
      </c>
      <c r="AF287" s="2">
        <f ca="1">SUMIFS(RepF!287:287,RepF!$6:$6,AF$6)</f>
        <v>-296245.75999999995</v>
      </c>
      <c r="AG287" s="55">
        <f ca="1">IF(AE287=0,0,(AF287-AE287)/AE287)</f>
        <v>-1.1516138051646825E-4</v>
      </c>
      <c r="AH287" s="2">
        <f ca="1">SUMIFS(RepP!287:287,RepP!$6:$6,AH$6)</f>
        <v>-325478.11</v>
      </c>
      <c r="AI287" s="2">
        <f ca="1">SUMIFS(RepF!287:287,RepF!$6:$6,AI$6)</f>
        <v>-343060.19</v>
      </c>
      <c r="AJ287" s="55">
        <f ca="1">IF(AH287=0,0,(AI287-AH287)/AH287)</f>
        <v>5.4019239573438647E-2</v>
      </c>
      <c r="AK287" s="2">
        <f ca="1">SUMIFS(RepP!287:287,RepP!$6:$6,AK$6)</f>
        <v>-306581.02</v>
      </c>
      <c r="AL287" s="2">
        <f ca="1">SUMIFS(RepF!287:287,RepF!$6:$6,AL$6)</f>
        <v>1890373.6490000002</v>
      </c>
      <c r="AM287" s="55">
        <f ca="1">IF(AK287=0,0,(AL287-AK287)/AK287)</f>
        <v>-7.1659839509960532</v>
      </c>
      <c r="AN287" s="2">
        <f ca="1">SUMIFS(RepP!287:287,RepP!$6:$6,AN$6)</f>
        <v>-349311.7</v>
      </c>
      <c r="AO287" s="2">
        <f ca="1">SUMIFS(RepF!287:287,RepF!$6:$6,AO$6)</f>
        <v>-257219.12000000002</v>
      </c>
      <c r="AP287" s="55">
        <f ca="1">IF(AN287=0,0,(AO287-AN287)/AN287)</f>
        <v>-0.2636401242786886</v>
      </c>
      <c r="AQ287" s="2">
        <f ca="1">SUMIFS(RepP!287:287,RepP!$6:$6,AQ$6)</f>
        <v>-843893.83000000007</v>
      </c>
      <c r="AR287" s="2">
        <f ca="1">SUMIFS(RepF!287:287,RepF!$6:$6,AR$6)</f>
        <v>-519635.49</v>
      </c>
      <c r="AS287" s="55">
        <f ca="1">IF(AQ287=0,0,(AR287-AQ287)/AQ287)</f>
        <v>-0.38424068108188453</v>
      </c>
      <c r="AT287" s="2">
        <f ca="1">SUMIFS(RepP!287:287,RepP!$6:$6,AT$6)</f>
        <v>-754803.55999999994</v>
      </c>
      <c r="AU287" s="2">
        <f ca="1">SUMIFS(RepF!287:287,RepF!$6:$6,AU$6)</f>
        <v>-790633.54</v>
      </c>
      <c r="AV287" s="55">
        <f ca="1">IF(AT287=0,0,(AU287-AT287)/AT287)</f>
        <v>4.7469277966839613E-2</v>
      </c>
      <c r="AW287" s="2">
        <f ca="1">SUMIFS(RepP!287:287,RepP!$6:$6,AW$6)</f>
        <v>-988995.37</v>
      </c>
      <c r="AX287" s="2">
        <f ca="1">SUMIFS(RepF!287:287,RepF!$6:$6,AX$6)</f>
        <v>-826366.65</v>
      </c>
      <c r="AY287" s="55">
        <f ca="1">IF(AW287=0,0,(AX287-AW287)/AW287)</f>
        <v>-0.16443830267880827</v>
      </c>
      <c r="AZ287" s="2">
        <f ca="1">SUMIFS(RepP!287:287,RepP!$6:$6,AZ$6)</f>
        <v>-960907.05</v>
      </c>
      <c r="BA287" s="2">
        <f ca="1">SUMIFS(RepF!287:287,RepF!$6:$6,BA$6)</f>
        <v>-1242978.07</v>
      </c>
      <c r="BB287" s="55">
        <f ca="1">IF(AZ287=0,0,(BA287-AZ287)/AZ287)</f>
        <v>0.29354662347414351</v>
      </c>
      <c r="BC287" s="2">
        <f ca="1">SUMIFS(RepP!287:287,RepP!$6:$6,BC$6)</f>
        <v>-478666.9</v>
      </c>
      <c r="BD287" s="2">
        <f ca="1">SUMIFS(RepF!287:287,RepF!$6:$6,BD$6)</f>
        <v>-957674.2</v>
      </c>
      <c r="BE287" s="55">
        <f ca="1">IF(BC287=0,0,(BD287-BC287)/BC287)</f>
        <v>1.0007111417146244</v>
      </c>
      <c r="BF287" s="2">
        <f ca="1">SUMIFS(RepP!287:287,RepP!$6:$6,BF$6)</f>
        <v>-927310.41999999993</v>
      </c>
      <c r="BG287" s="2">
        <f ca="1">SUMIFS(RepF!287:287,RepF!$6:$6,BG$6)</f>
        <v>-789169.7</v>
      </c>
      <c r="BH287" s="55">
        <f ca="1">IF(BF287=0,0,(BG287-BF287)/BF287)</f>
        <v>-0.14896923082132515</v>
      </c>
      <c r="BI287" s="2">
        <f ca="1">SUMIFS(RepP!287:287,RepP!$6:$6,BI$6)</f>
        <v>-1623434.1199999999</v>
      </c>
      <c r="BJ287" s="2">
        <f ca="1">SUMIFS(RepF!287:287,RepF!$6:$6,BJ$6)</f>
        <v>-1741233.03</v>
      </c>
      <c r="BK287" s="55">
        <f ca="1">IF(BI287=0,0,(BJ287-BI287)/BI287)</f>
        <v>7.2561558580523211E-2</v>
      </c>
      <c r="BL287" s="2">
        <f ca="1">SUMIFS(RepP!287:287,RepP!$6:$6,BL$6)</f>
        <v>0</v>
      </c>
      <c r="BM287" s="2">
        <f ca="1">SUMIFS(RepF!287:287,RepF!$6:$6,BM$6)</f>
        <v>-509105.19999999995</v>
      </c>
      <c r="BN287" s="55">
        <f ca="1">IF(BL287=0,0,(BM287-BL287)/BL287)</f>
        <v>0</v>
      </c>
      <c r="BO287" s="2">
        <f ca="1">SUMIFS(RepP!287:287,RepP!$6:$6,BO$6)</f>
        <v>-1430</v>
      </c>
      <c r="BP287" s="2">
        <f ca="1">SUMIFS(RepF!287:287,RepF!$6:$6,BP$6)</f>
        <v>0</v>
      </c>
      <c r="BQ287" s="55">
        <f ca="1">IF(BO287=0,0,(BP287-BO287)/BO287)</f>
        <v>-1</v>
      </c>
      <c r="BR287" s="2">
        <f ca="1">SUMIFS(RepP!287:287,RepP!$6:$6,BR$6)</f>
        <v>0</v>
      </c>
      <c r="BS287" s="2">
        <f ca="1">SUMIFS(RepF!287:287,RepF!$6:$6,BS$6)</f>
        <v>-23800</v>
      </c>
      <c r="BT287" s="55">
        <f ca="1">IF(BR287=0,0,(BS287-BR287)/BR287)</f>
        <v>0</v>
      </c>
      <c r="BU287" s="2">
        <f ca="1">SUMIFS(RepP!287:287,RepP!$6:$6,BU$6)</f>
        <v>0</v>
      </c>
      <c r="BV287" s="2">
        <f ca="1">SUMIFS(RepF!287:287,RepF!$6:$6,BV$6)</f>
        <v>0</v>
      </c>
      <c r="BW287" s="55">
        <f ca="1">IF(BU287=0,0,(BV287-BU287)/BU287)</f>
        <v>0</v>
      </c>
      <c r="BX287" s="2">
        <f ca="1">SUMIFS(RepP!287:287,RepP!$6:$6,BX$6)</f>
        <v>0</v>
      </c>
      <c r="BY287" s="2">
        <f ca="1">SUMIFS(RepF!287:287,RepF!$6:$6,BY$6)</f>
        <v>0</v>
      </c>
      <c r="BZ287" s="55">
        <f ca="1">IF(BX287=0,0,(BY287-BX287)/BX287)</f>
        <v>0</v>
      </c>
    </row>
    <row r="288" spans="2:78" ht="4.05" customHeight="1" x14ac:dyDescent="0.25"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67"/>
      <c r="T288" s="25"/>
      <c r="U288" s="25"/>
      <c r="V288" s="25"/>
      <c r="W288" s="25"/>
      <c r="X288" s="57"/>
      <c r="Y288" s="54"/>
      <c r="Z288" s="25"/>
      <c r="AA288" s="57"/>
      <c r="AB288" s="25"/>
      <c r="AC288" s="25"/>
      <c r="AD288" s="57"/>
      <c r="AE288" s="25"/>
      <c r="AF288" s="25"/>
      <c r="AG288" s="57"/>
      <c r="AH288" s="25"/>
      <c r="AI288" s="25"/>
      <c r="AJ288" s="57"/>
      <c r="AK288" s="25"/>
      <c r="AL288" s="25"/>
      <c r="AM288" s="57"/>
      <c r="AN288" s="25"/>
      <c r="AO288" s="25"/>
      <c r="AP288" s="57"/>
      <c r="AQ288" s="25"/>
      <c r="AR288" s="25"/>
      <c r="AS288" s="57"/>
      <c r="AT288" s="25"/>
      <c r="AU288" s="25"/>
      <c r="AV288" s="57"/>
      <c r="AW288" s="25"/>
      <c r="AX288" s="25"/>
      <c r="AY288" s="57"/>
      <c r="AZ288" s="25"/>
      <c r="BA288" s="25"/>
      <c r="BB288" s="57"/>
      <c r="BC288" s="25"/>
      <c r="BD288" s="25"/>
      <c r="BE288" s="57"/>
      <c r="BF288" s="25"/>
      <c r="BG288" s="25"/>
      <c r="BH288" s="57"/>
      <c r="BI288" s="25"/>
      <c r="BJ288" s="25"/>
      <c r="BK288" s="57"/>
      <c r="BL288" s="25"/>
      <c r="BM288" s="25"/>
      <c r="BN288" s="57"/>
      <c r="BO288" s="25"/>
      <c r="BP288" s="25"/>
      <c r="BQ288" s="57"/>
      <c r="BR288" s="25"/>
      <c r="BS288" s="25"/>
      <c r="BT288" s="57"/>
      <c r="BU288" s="25"/>
      <c r="BV288" s="25"/>
      <c r="BW288" s="57"/>
      <c r="BX288" s="25"/>
      <c r="BY288" s="25"/>
      <c r="BZ288" s="57"/>
    </row>
    <row r="289" spans="2:78" s="2" customFormat="1" x14ac:dyDescent="0.25">
      <c r="B289" s="2">
        <f>Items!$Q$90</f>
        <v>0</v>
      </c>
      <c r="C289" s="2" t="str">
        <f>Items!$R$90</f>
        <v>N</v>
      </c>
      <c r="I289" s="2" t="str">
        <f>Items!$O$90</f>
        <v>Начисление дивидендов</v>
      </c>
      <c r="Q289" s="2">
        <f ca="1">SUMIFS(RepP!289:289,RepP!$6:$6,Q$6)</f>
        <v>0</v>
      </c>
      <c r="R289" s="2">
        <f ca="1">SUMIFS(RepF!289:289,RepF!$6:$6,R$6)</f>
        <v>0</v>
      </c>
      <c r="S289" s="66">
        <f t="shared" ref="S289:S291" ca="1" si="324">IF(Q289=0,0,(R289-Q289)/Q289)</f>
        <v>0</v>
      </c>
      <c r="V289" s="2">
        <f ca="1">SUMIFS(RepP!289:289,RepP!$6:$6,V$6)</f>
        <v>0</v>
      </c>
      <c r="W289" s="2">
        <f ca="1">SUMIFS(RepF!289:289,RepF!$6:$6,W$6)</f>
        <v>0</v>
      </c>
      <c r="X289" s="55">
        <f t="shared" ref="X289:X291" ca="1" si="325">IF(V289=0,0,(W289-V289)/V289)</f>
        <v>0</v>
      </c>
      <c r="Y289" s="56">
        <f ca="1">SUMIFS(RepP!289:289,RepP!$6:$6,Y$6)</f>
        <v>0</v>
      </c>
      <c r="Z289" s="2">
        <f ca="1">SUMIFS(RepF!289:289,RepF!$6:$6,Z$6)</f>
        <v>0</v>
      </c>
      <c r="AA289" s="55">
        <f t="shared" ref="AA289:AA291" ca="1" si="326">IF(Y289=0,0,(Z289-Y289)/Y289)</f>
        <v>0</v>
      </c>
      <c r="AB289" s="2">
        <f ca="1">SUMIFS(RepP!289:289,RepP!$6:$6,AB$6)</f>
        <v>0</v>
      </c>
      <c r="AC289" s="2">
        <f ca="1">SUMIFS(RepF!289:289,RepF!$6:$6,AC$6)</f>
        <v>0</v>
      </c>
      <c r="AD289" s="55">
        <f t="shared" ref="AD289:AD291" ca="1" si="327">IF(AB289=0,0,(AC289-AB289)/AB289)</f>
        <v>0</v>
      </c>
      <c r="AE289" s="2">
        <f ca="1">SUMIFS(RepP!289:289,RepP!$6:$6,AE$6)</f>
        <v>0</v>
      </c>
      <c r="AF289" s="2">
        <f ca="1">SUMIFS(RepF!289:289,RepF!$6:$6,AF$6)</f>
        <v>0</v>
      </c>
      <c r="AG289" s="55">
        <f t="shared" ref="AG289:AG291" ca="1" si="328">IF(AE289=0,0,(AF289-AE289)/AE289)</f>
        <v>0</v>
      </c>
      <c r="AH289" s="2">
        <f ca="1">SUMIFS(RepP!289:289,RepP!$6:$6,AH$6)</f>
        <v>0</v>
      </c>
      <c r="AI289" s="2">
        <f ca="1">SUMIFS(RepF!289:289,RepF!$6:$6,AI$6)</f>
        <v>0</v>
      </c>
      <c r="AJ289" s="55">
        <f t="shared" ref="AJ289:AJ291" ca="1" si="329">IF(AH289=0,0,(AI289-AH289)/AH289)</f>
        <v>0</v>
      </c>
      <c r="AK289" s="2">
        <f ca="1">SUMIFS(RepP!289:289,RepP!$6:$6,AK$6)</f>
        <v>0</v>
      </c>
      <c r="AL289" s="2">
        <f ca="1">SUMIFS(RepF!289:289,RepF!$6:$6,AL$6)</f>
        <v>0</v>
      </c>
      <c r="AM289" s="55">
        <f t="shared" ref="AM289:AM291" ca="1" si="330">IF(AK289=0,0,(AL289-AK289)/AK289)</f>
        <v>0</v>
      </c>
      <c r="AN289" s="2">
        <f ca="1">SUMIFS(RepP!289:289,RepP!$6:$6,AN$6)</f>
        <v>0</v>
      </c>
      <c r="AO289" s="2">
        <f ca="1">SUMIFS(RepF!289:289,RepF!$6:$6,AO$6)</f>
        <v>0</v>
      </c>
      <c r="AP289" s="55">
        <f t="shared" ref="AP289:AP291" ca="1" si="331">IF(AN289=0,0,(AO289-AN289)/AN289)</f>
        <v>0</v>
      </c>
      <c r="AQ289" s="2">
        <f ca="1">SUMIFS(RepP!289:289,RepP!$6:$6,AQ$6)</f>
        <v>0</v>
      </c>
      <c r="AR289" s="2">
        <f ca="1">SUMIFS(RepF!289:289,RepF!$6:$6,AR$6)</f>
        <v>0</v>
      </c>
      <c r="AS289" s="55">
        <f t="shared" ref="AS289:AS291" ca="1" si="332">IF(AQ289=0,0,(AR289-AQ289)/AQ289)</f>
        <v>0</v>
      </c>
      <c r="AT289" s="2">
        <f ca="1">SUMIFS(RepP!289:289,RepP!$6:$6,AT$6)</f>
        <v>0</v>
      </c>
      <c r="AU289" s="2">
        <f ca="1">SUMIFS(RepF!289:289,RepF!$6:$6,AU$6)</f>
        <v>0</v>
      </c>
      <c r="AV289" s="55">
        <f t="shared" ref="AV289:AV291" ca="1" si="333">IF(AT289=0,0,(AU289-AT289)/AT289)</f>
        <v>0</v>
      </c>
      <c r="AW289" s="2">
        <f ca="1">SUMIFS(RepP!289:289,RepP!$6:$6,AW$6)</f>
        <v>0</v>
      </c>
      <c r="AX289" s="2">
        <f ca="1">SUMIFS(RepF!289:289,RepF!$6:$6,AX$6)</f>
        <v>0</v>
      </c>
      <c r="AY289" s="55">
        <f t="shared" ref="AY289:AY291" ca="1" si="334">IF(AW289=0,0,(AX289-AW289)/AW289)</f>
        <v>0</v>
      </c>
      <c r="AZ289" s="2">
        <f ca="1">SUMIFS(RepP!289:289,RepP!$6:$6,AZ$6)</f>
        <v>0</v>
      </c>
      <c r="BA289" s="2">
        <f ca="1">SUMIFS(RepF!289:289,RepF!$6:$6,BA$6)</f>
        <v>0</v>
      </c>
      <c r="BB289" s="55">
        <f t="shared" ref="BB289:BB291" ca="1" si="335">IF(AZ289=0,0,(BA289-AZ289)/AZ289)</f>
        <v>0</v>
      </c>
      <c r="BC289" s="2">
        <f ca="1">SUMIFS(RepP!289:289,RepP!$6:$6,BC$6)</f>
        <v>0</v>
      </c>
      <c r="BD289" s="2">
        <f ca="1">SUMIFS(RepF!289:289,RepF!$6:$6,BD$6)</f>
        <v>0</v>
      </c>
      <c r="BE289" s="55">
        <f t="shared" ref="BE289:BE291" ca="1" si="336">IF(BC289=0,0,(BD289-BC289)/BC289)</f>
        <v>0</v>
      </c>
      <c r="BF289" s="2">
        <f ca="1">SUMIFS(RepP!289:289,RepP!$6:$6,BF$6)</f>
        <v>0</v>
      </c>
      <c r="BG289" s="2">
        <f ca="1">SUMIFS(RepF!289:289,RepF!$6:$6,BG$6)</f>
        <v>0</v>
      </c>
      <c r="BH289" s="55">
        <f t="shared" ref="BH289:BH291" ca="1" si="337">IF(BF289=0,0,(BG289-BF289)/BF289)</f>
        <v>0</v>
      </c>
      <c r="BI289" s="2">
        <f ca="1">SUMIFS(RepP!289:289,RepP!$6:$6,BI$6)</f>
        <v>0</v>
      </c>
      <c r="BJ289" s="2">
        <f ca="1">SUMIFS(RepF!289:289,RepF!$6:$6,BJ$6)</f>
        <v>0</v>
      </c>
      <c r="BK289" s="55">
        <f t="shared" ref="BK289:BK291" ca="1" si="338">IF(BI289=0,0,(BJ289-BI289)/BI289)</f>
        <v>0</v>
      </c>
      <c r="BL289" s="2">
        <f ca="1">SUMIFS(RepP!289:289,RepP!$6:$6,BL$6)</f>
        <v>0</v>
      </c>
      <c r="BM289" s="2">
        <f ca="1">SUMIFS(RepF!289:289,RepF!$6:$6,BM$6)</f>
        <v>0</v>
      </c>
      <c r="BN289" s="55">
        <f t="shared" ref="BN289:BN291" ca="1" si="339">IF(BL289=0,0,(BM289-BL289)/BL289)</f>
        <v>0</v>
      </c>
      <c r="BO289" s="2">
        <f ca="1">SUMIFS(RepP!289:289,RepP!$6:$6,BO$6)</f>
        <v>0</v>
      </c>
      <c r="BP289" s="2">
        <f ca="1">SUMIFS(RepF!289:289,RepF!$6:$6,BP$6)</f>
        <v>0</v>
      </c>
      <c r="BQ289" s="55">
        <f t="shared" ref="BQ289:BQ291" ca="1" si="340">IF(BO289=0,0,(BP289-BO289)/BO289)</f>
        <v>0</v>
      </c>
      <c r="BR289" s="2">
        <f ca="1">SUMIFS(RepP!289:289,RepP!$6:$6,BR$6)</f>
        <v>0</v>
      </c>
      <c r="BS289" s="2">
        <f ca="1">SUMIFS(RepF!289:289,RepF!$6:$6,BS$6)</f>
        <v>0</v>
      </c>
      <c r="BT289" s="55">
        <f t="shared" ref="BT289:BT291" ca="1" si="341">IF(BR289=0,0,(BS289-BR289)/BR289)</f>
        <v>0</v>
      </c>
      <c r="BU289" s="2">
        <f ca="1">SUMIFS(RepP!289:289,RepP!$6:$6,BU$6)</f>
        <v>0</v>
      </c>
      <c r="BV289" s="2">
        <f ca="1">SUMIFS(RepF!289:289,RepF!$6:$6,BV$6)</f>
        <v>0</v>
      </c>
      <c r="BW289" s="55">
        <f t="shared" ref="BW289:BW291" ca="1" si="342">IF(BU289=0,0,(BV289-BU289)/BU289)</f>
        <v>0</v>
      </c>
      <c r="BX289" s="2">
        <f ca="1">SUMIFS(RepP!289:289,RepP!$6:$6,BX$6)</f>
        <v>0</v>
      </c>
      <c r="BY289" s="2">
        <f ca="1">SUMIFS(RepF!289:289,RepF!$6:$6,BY$6)</f>
        <v>0</v>
      </c>
      <c r="BZ289" s="55">
        <f t="shared" ref="BZ289:BZ291" ca="1" si="343">IF(BX289=0,0,(BY289-BX289)/BX289)</f>
        <v>0</v>
      </c>
    </row>
    <row r="290" spans="2:78" x14ac:dyDescent="0.25">
      <c r="B290" s="1" t="str">
        <f>Items!$Q91</f>
        <v>PL(-)</v>
      </c>
      <c r="C290" s="1" t="str">
        <f>Items!$R91</f>
        <v>N</v>
      </c>
      <c r="I290" s="22" t="str">
        <f>Items!$O$90</f>
        <v>Начисление дивидендов</v>
      </c>
      <c r="J290" s="1" t="str">
        <f>Items!P91</f>
        <v>Инвесторы</v>
      </c>
      <c r="Q290" s="1">
        <f ca="1">SUMIFS(RepP!290:290,RepP!$6:$6,Q$6)</f>
        <v>0</v>
      </c>
      <c r="R290" s="1">
        <f ca="1">SUMIFS(RepF!290:290,RepF!$6:$6,R$6)</f>
        <v>0</v>
      </c>
      <c r="S290" s="69">
        <f t="shared" ca="1" si="324"/>
        <v>0</v>
      </c>
      <c r="V290" s="1">
        <f ca="1">SUMIFS(RepP!290:290,RepP!$6:$6,V$6)</f>
        <v>0</v>
      </c>
      <c r="W290" s="1">
        <f ca="1">SUMIFS(RepF!290:290,RepF!$6:$6,W$6)</f>
        <v>0</v>
      </c>
      <c r="X290" s="60">
        <f t="shared" ca="1" si="325"/>
        <v>0</v>
      </c>
      <c r="Y290" s="46">
        <f ca="1">SUMIFS(RepP!290:290,RepP!$6:$6,Y$6)</f>
        <v>0</v>
      </c>
      <c r="Z290" s="1">
        <f ca="1">SUMIFS(RepF!290:290,RepF!$6:$6,Z$6)</f>
        <v>0</v>
      </c>
      <c r="AA290" s="60">
        <f t="shared" ca="1" si="326"/>
        <v>0</v>
      </c>
      <c r="AB290" s="1">
        <f ca="1">SUMIFS(RepP!290:290,RepP!$6:$6,AB$6)</f>
        <v>0</v>
      </c>
      <c r="AC290" s="1">
        <f ca="1">SUMIFS(RepF!290:290,RepF!$6:$6,AC$6)</f>
        <v>0</v>
      </c>
      <c r="AD290" s="60">
        <f t="shared" ca="1" si="327"/>
        <v>0</v>
      </c>
      <c r="AE290" s="1">
        <f ca="1">SUMIFS(RepP!290:290,RepP!$6:$6,AE$6)</f>
        <v>0</v>
      </c>
      <c r="AF290" s="1">
        <f ca="1">SUMIFS(RepF!290:290,RepF!$6:$6,AF$6)</f>
        <v>0</v>
      </c>
      <c r="AG290" s="60">
        <f t="shared" ca="1" si="328"/>
        <v>0</v>
      </c>
      <c r="AH290" s="1">
        <f ca="1">SUMIFS(RepP!290:290,RepP!$6:$6,AH$6)</f>
        <v>0</v>
      </c>
      <c r="AI290" s="1">
        <f ca="1">SUMIFS(RepF!290:290,RepF!$6:$6,AI$6)</f>
        <v>0</v>
      </c>
      <c r="AJ290" s="60">
        <f t="shared" ca="1" si="329"/>
        <v>0</v>
      </c>
      <c r="AK290" s="1">
        <f ca="1">SUMIFS(RepP!290:290,RepP!$6:$6,AK$6)</f>
        <v>0</v>
      </c>
      <c r="AL290" s="1">
        <f ca="1">SUMIFS(RepF!290:290,RepF!$6:$6,AL$6)</f>
        <v>0</v>
      </c>
      <c r="AM290" s="60">
        <f t="shared" ca="1" si="330"/>
        <v>0</v>
      </c>
      <c r="AN290" s="1">
        <f ca="1">SUMIFS(RepP!290:290,RepP!$6:$6,AN$6)</f>
        <v>0</v>
      </c>
      <c r="AO290" s="1">
        <f ca="1">SUMIFS(RepF!290:290,RepF!$6:$6,AO$6)</f>
        <v>0</v>
      </c>
      <c r="AP290" s="60">
        <f t="shared" ca="1" si="331"/>
        <v>0</v>
      </c>
      <c r="AQ290" s="1">
        <f ca="1">SUMIFS(RepP!290:290,RepP!$6:$6,AQ$6)</f>
        <v>0</v>
      </c>
      <c r="AR290" s="1">
        <f ca="1">SUMIFS(RepF!290:290,RepF!$6:$6,AR$6)</f>
        <v>0</v>
      </c>
      <c r="AS290" s="60">
        <f t="shared" ca="1" si="332"/>
        <v>0</v>
      </c>
      <c r="AT290" s="1">
        <f ca="1">SUMIFS(RepP!290:290,RepP!$6:$6,AT$6)</f>
        <v>0</v>
      </c>
      <c r="AU290" s="1">
        <f ca="1">SUMIFS(RepF!290:290,RepF!$6:$6,AU$6)</f>
        <v>0</v>
      </c>
      <c r="AV290" s="60">
        <f t="shared" ca="1" si="333"/>
        <v>0</v>
      </c>
      <c r="AW290" s="1">
        <f ca="1">SUMIFS(RepP!290:290,RepP!$6:$6,AW$6)</f>
        <v>0</v>
      </c>
      <c r="AX290" s="1">
        <f ca="1">SUMIFS(RepF!290:290,RepF!$6:$6,AX$6)</f>
        <v>0</v>
      </c>
      <c r="AY290" s="60">
        <f t="shared" ca="1" si="334"/>
        <v>0</v>
      </c>
      <c r="AZ290" s="1">
        <f ca="1">SUMIFS(RepP!290:290,RepP!$6:$6,AZ$6)</f>
        <v>0</v>
      </c>
      <c r="BA290" s="1">
        <f ca="1">SUMIFS(RepF!290:290,RepF!$6:$6,BA$6)</f>
        <v>0</v>
      </c>
      <c r="BB290" s="60">
        <f t="shared" ca="1" si="335"/>
        <v>0</v>
      </c>
      <c r="BC290" s="1">
        <f ca="1">SUMIFS(RepP!290:290,RepP!$6:$6,BC$6)</f>
        <v>0</v>
      </c>
      <c r="BD290" s="1">
        <f ca="1">SUMIFS(RepF!290:290,RepF!$6:$6,BD$6)</f>
        <v>0</v>
      </c>
      <c r="BE290" s="60">
        <f t="shared" ca="1" si="336"/>
        <v>0</v>
      </c>
      <c r="BF290" s="1">
        <f ca="1">SUMIFS(RepP!290:290,RepP!$6:$6,BF$6)</f>
        <v>0</v>
      </c>
      <c r="BG290" s="1">
        <f ca="1">SUMIFS(RepF!290:290,RepF!$6:$6,BG$6)</f>
        <v>0</v>
      </c>
      <c r="BH290" s="60">
        <f t="shared" ca="1" si="337"/>
        <v>0</v>
      </c>
      <c r="BI290" s="1">
        <f ca="1">SUMIFS(RepP!290:290,RepP!$6:$6,BI$6)</f>
        <v>0</v>
      </c>
      <c r="BJ290" s="1">
        <f ca="1">SUMIFS(RepF!290:290,RepF!$6:$6,BJ$6)</f>
        <v>0</v>
      </c>
      <c r="BK290" s="60">
        <f t="shared" ca="1" si="338"/>
        <v>0</v>
      </c>
      <c r="BL290" s="1">
        <f ca="1">SUMIFS(RepP!290:290,RepP!$6:$6,BL$6)</f>
        <v>0</v>
      </c>
      <c r="BM290" s="1">
        <f ca="1">SUMIFS(RepF!290:290,RepF!$6:$6,BM$6)</f>
        <v>0</v>
      </c>
      <c r="BN290" s="60">
        <f t="shared" ca="1" si="339"/>
        <v>0</v>
      </c>
      <c r="BO290" s="1">
        <f ca="1">SUMIFS(RepP!290:290,RepP!$6:$6,BO$6)</f>
        <v>0</v>
      </c>
      <c r="BP290" s="1">
        <f ca="1">SUMIFS(RepF!290:290,RepF!$6:$6,BP$6)</f>
        <v>0</v>
      </c>
      <c r="BQ290" s="60">
        <f t="shared" ca="1" si="340"/>
        <v>0</v>
      </c>
      <c r="BR290" s="1">
        <f ca="1">SUMIFS(RepP!290:290,RepP!$6:$6,BR$6)</f>
        <v>0</v>
      </c>
      <c r="BS290" s="1">
        <f ca="1">SUMIFS(RepF!290:290,RepF!$6:$6,BS$6)</f>
        <v>0</v>
      </c>
      <c r="BT290" s="60">
        <f t="shared" ca="1" si="341"/>
        <v>0</v>
      </c>
      <c r="BU290" s="1">
        <f ca="1">SUMIFS(RepP!290:290,RepP!$6:$6,BU$6)</f>
        <v>0</v>
      </c>
      <c r="BV290" s="1">
        <f ca="1">SUMIFS(RepF!290:290,RepF!$6:$6,BV$6)</f>
        <v>0</v>
      </c>
      <c r="BW290" s="60">
        <f t="shared" ca="1" si="342"/>
        <v>0</v>
      </c>
      <c r="BX290" s="1">
        <f ca="1">SUMIFS(RepP!290:290,RepP!$6:$6,BX$6)</f>
        <v>0</v>
      </c>
      <c r="BY290" s="1">
        <f ca="1">SUMIFS(RepF!290:290,RepF!$6:$6,BY$6)</f>
        <v>0</v>
      </c>
      <c r="BZ290" s="60">
        <f t="shared" ca="1" si="343"/>
        <v>0</v>
      </c>
    </row>
    <row r="291" spans="2:78" x14ac:dyDescent="0.25">
      <c r="B291" s="1" t="str">
        <f>Items!$Q92</f>
        <v>PL(-)</v>
      </c>
      <c r="C291" s="1" t="str">
        <f>Items!$R92</f>
        <v>N</v>
      </c>
      <c r="I291" s="22" t="str">
        <f>Items!$O$90</f>
        <v>Начисление дивидендов</v>
      </c>
      <c r="J291" s="1" t="str">
        <f>Items!P92</f>
        <v>Учредители</v>
      </c>
      <c r="Q291" s="1">
        <f ca="1">SUMIFS(RepP!291:291,RepP!$6:$6,Q$6)</f>
        <v>0</v>
      </c>
      <c r="R291" s="1">
        <f ca="1">SUMIFS(RepF!291:291,RepF!$6:$6,R$6)</f>
        <v>0</v>
      </c>
      <c r="S291" s="69">
        <f t="shared" ca="1" si="324"/>
        <v>0</v>
      </c>
      <c r="V291" s="1">
        <f ca="1">SUMIFS(RepP!291:291,RepP!$6:$6,V$6)</f>
        <v>0</v>
      </c>
      <c r="W291" s="1">
        <f ca="1">SUMIFS(RepF!291:291,RepF!$6:$6,W$6)</f>
        <v>0</v>
      </c>
      <c r="X291" s="60">
        <f t="shared" ca="1" si="325"/>
        <v>0</v>
      </c>
      <c r="Y291" s="46">
        <f ca="1">SUMIFS(RepP!291:291,RepP!$6:$6,Y$6)</f>
        <v>0</v>
      </c>
      <c r="Z291" s="1">
        <f ca="1">SUMIFS(RepF!291:291,RepF!$6:$6,Z$6)</f>
        <v>0</v>
      </c>
      <c r="AA291" s="60">
        <f t="shared" ca="1" si="326"/>
        <v>0</v>
      </c>
      <c r="AB291" s="1">
        <f ca="1">SUMIFS(RepP!291:291,RepP!$6:$6,AB$6)</f>
        <v>0</v>
      </c>
      <c r="AC291" s="1">
        <f ca="1">SUMIFS(RepF!291:291,RepF!$6:$6,AC$6)</f>
        <v>0</v>
      </c>
      <c r="AD291" s="60">
        <f t="shared" ca="1" si="327"/>
        <v>0</v>
      </c>
      <c r="AE291" s="1">
        <f ca="1">SUMIFS(RepP!291:291,RepP!$6:$6,AE$6)</f>
        <v>0</v>
      </c>
      <c r="AF291" s="1">
        <f ca="1">SUMIFS(RepF!291:291,RepF!$6:$6,AF$6)</f>
        <v>0</v>
      </c>
      <c r="AG291" s="60">
        <f t="shared" ca="1" si="328"/>
        <v>0</v>
      </c>
      <c r="AH291" s="1">
        <f ca="1">SUMIFS(RepP!291:291,RepP!$6:$6,AH$6)</f>
        <v>0</v>
      </c>
      <c r="AI291" s="1">
        <f ca="1">SUMIFS(RepF!291:291,RepF!$6:$6,AI$6)</f>
        <v>0</v>
      </c>
      <c r="AJ291" s="60">
        <f t="shared" ca="1" si="329"/>
        <v>0</v>
      </c>
      <c r="AK291" s="1">
        <f ca="1">SUMIFS(RepP!291:291,RepP!$6:$6,AK$6)</f>
        <v>0</v>
      </c>
      <c r="AL291" s="1">
        <f ca="1">SUMIFS(RepF!291:291,RepF!$6:$6,AL$6)</f>
        <v>0</v>
      </c>
      <c r="AM291" s="60">
        <f t="shared" ca="1" si="330"/>
        <v>0</v>
      </c>
      <c r="AN291" s="1">
        <f ca="1">SUMIFS(RepP!291:291,RepP!$6:$6,AN$6)</f>
        <v>0</v>
      </c>
      <c r="AO291" s="1">
        <f ca="1">SUMIFS(RepF!291:291,RepF!$6:$6,AO$6)</f>
        <v>0</v>
      </c>
      <c r="AP291" s="60">
        <f t="shared" ca="1" si="331"/>
        <v>0</v>
      </c>
      <c r="AQ291" s="1">
        <f ca="1">SUMIFS(RepP!291:291,RepP!$6:$6,AQ$6)</f>
        <v>0</v>
      </c>
      <c r="AR291" s="1">
        <f ca="1">SUMIFS(RepF!291:291,RepF!$6:$6,AR$6)</f>
        <v>0</v>
      </c>
      <c r="AS291" s="60">
        <f t="shared" ca="1" si="332"/>
        <v>0</v>
      </c>
      <c r="AT291" s="1">
        <f ca="1">SUMIFS(RepP!291:291,RepP!$6:$6,AT$6)</f>
        <v>0</v>
      </c>
      <c r="AU291" s="1">
        <f ca="1">SUMIFS(RepF!291:291,RepF!$6:$6,AU$6)</f>
        <v>0</v>
      </c>
      <c r="AV291" s="60">
        <f t="shared" ca="1" si="333"/>
        <v>0</v>
      </c>
      <c r="AW291" s="1">
        <f ca="1">SUMIFS(RepP!291:291,RepP!$6:$6,AW$6)</f>
        <v>0</v>
      </c>
      <c r="AX291" s="1">
        <f ca="1">SUMIFS(RepF!291:291,RepF!$6:$6,AX$6)</f>
        <v>0</v>
      </c>
      <c r="AY291" s="60">
        <f t="shared" ca="1" si="334"/>
        <v>0</v>
      </c>
      <c r="AZ291" s="1">
        <f ca="1">SUMIFS(RepP!291:291,RepP!$6:$6,AZ$6)</f>
        <v>0</v>
      </c>
      <c r="BA291" s="1">
        <f ca="1">SUMIFS(RepF!291:291,RepF!$6:$6,BA$6)</f>
        <v>0</v>
      </c>
      <c r="BB291" s="60">
        <f t="shared" ca="1" si="335"/>
        <v>0</v>
      </c>
      <c r="BC291" s="1">
        <f ca="1">SUMIFS(RepP!291:291,RepP!$6:$6,BC$6)</f>
        <v>0</v>
      </c>
      <c r="BD291" s="1">
        <f ca="1">SUMIFS(RepF!291:291,RepF!$6:$6,BD$6)</f>
        <v>0</v>
      </c>
      <c r="BE291" s="60">
        <f t="shared" ca="1" si="336"/>
        <v>0</v>
      </c>
      <c r="BF291" s="1">
        <f ca="1">SUMIFS(RepP!291:291,RepP!$6:$6,BF$6)</f>
        <v>0</v>
      </c>
      <c r="BG291" s="1">
        <f ca="1">SUMIFS(RepF!291:291,RepF!$6:$6,BG$6)</f>
        <v>0</v>
      </c>
      <c r="BH291" s="60">
        <f t="shared" ca="1" si="337"/>
        <v>0</v>
      </c>
      <c r="BI291" s="1">
        <f ca="1">SUMIFS(RepP!291:291,RepP!$6:$6,BI$6)</f>
        <v>0</v>
      </c>
      <c r="BJ291" s="1">
        <f ca="1">SUMIFS(RepF!291:291,RepF!$6:$6,BJ$6)</f>
        <v>0</v>
      </c>
      <c r="BK291" s="60">
        <f t="shared" ca="1" si="338"/>
        <v>0</v>
      </c>
      <c r="BL291" s="1">
        <f ca="1">SUMIFS(RepP!291:291,RepP!$6:$6,BL$6)</f>
        <v>0</v>
      </c>
      <c r="BM291" s="1">
        <f ca="1">SUMIFS(RepF!291:291,RepF!$6:$6,BM$6)</f>
        <v>0</v>
      </c>
      <c r="BN291" s="60">
        <f t="shared" ca="1" si="339"/>
        <v>0</v>
      </c>
      <c r="BO291" s="1">
        <f ca="1">SUMIFS(RepP!291:291,RepP!$6:$6,BO$6)</f>
        <v>0</v>
      </c>
      <c r="BP291" s="1">
        <f ca="1">SUMIFS(RepF!291:291,RepF!$6:$6,BP$6)</f>
        <v>0</v>
      </c>
      <c r="BQ291" s="60">
        <f t="shared" ca="1" si="340"/>
        <v>0</v>
      </c>
      <c r="BR291" s="1">
        <f ca="1">SUMIFS(RepP!291:291,RepP!$6:$6,BR$6)</f>
        <v>0</v>
      </c>
      <c r="BS291" s="1">
        <f ca="1">SUMIFS(RepF!291:291,RepF!$6:$6,BS$6)</f>
        <v>0</v>
      </c>
      <c r="BT291" s="60">
        <f t="shared" ca="1" si="341"/>
        <v>0</v>
      </c>
      <c r="BU291" s="1">
        <f ca="1">SUMIFS(RepP!291:291,RepP!$6:$6,BU$6)</f>
        <v>0</v>
      </c>
      <c r="BV291" s="1">
        <f ca="1">SUMIFS(RepF!291:291,RepF!$6:$6,BV$6)</f>
        <v>0</v>
      </c>
      <c r="BW291" s="60">
        <f t="shared" ca="1" si="342"/>
        <v>0</v>
      </c>
      <c r="BX291" s="1">
        <f ca="1">SUMIFS(RepP!291:291,RepP!$6:$6,BX$6)</f>
        <v>0</v>
      </c>
      <c r="BY291" s="1">
        <f ca="1">SUMIFS(RepF!291:291,RepF!$6:$6,BY$6)</f>
        <v>0</v>
      </c>
      <c r="BZ291" s="60">
        <f t="shared" ca="1" si="343"/>
        <v>0</v>
      </c>
    </row>
    <row r="292" spans="2:78" s="23" customFormat="1" ht="10.199999999999999" x14ac:dyDescent="0.2">
      <c r="E292" s="23" t="s">
        <v>50</v>
      </c>
      <c r="S292" s="70"/>
      <c r="X292" s="61"/>
      <c r="Y292" s="62"/>
      <c r="AA292" s="61"/>
      <c r="AD292" s="61"/>
      <c r="AG292" s="61"/>
      <c r="AJ292" s="61"/>
      <c r="AM292" s="61"/>
      <c r="AP292" s="61"/>
      <c r="AS292" s="61"/>
      <c r="AV292" s="61"/>
      <c r="AY292" s="61"/>
      <c r="BB292" s="61"/>
      <c r="BE292" s="61"/>
      <c r="BH292" s="61"/>
      <c r="BK292" s="61"/>
      <c r="BN292" s="61"/>
      <c r="BQ292" s="61"/>
      <c r="BT292" s="61"/>
      <c r="BW292" s="61"/>
      <c r="BZ292" s="61"/>
    </row>
    <row r="293" spans="2:78" ht="4.05" customHeight="1" x14ac:dyDescent="0.25"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67"/>
      <c r="T293" s="25"/>
      <c r="U293" s="25"/>
      <c r="V293" s="25"/>
      <c r="W293" s="25"/>
      <c r="X293" s="57"/>
      <c r="Y293" s="54"/>
      <c r="Z293" s="25"/>
      <c r="AA293" s="57"/>
      <c r="AB293" s="25"/>
      <c r="AC293" s="25"/>
      <c r="AD293" s="57"/>
      <c r="AE293" s="25"/>
      <c r="AF293" s="25"/>
      <c r="AG293" s="57"/>
      <c r="AH293" s="25"/>
      <c r="AI293" s="25"/>
      <c r="AJ293" s="57"/>
      <c r="AK293" s="25"/>
      <c r="AL293" s="25"/>
      <c r="AM293" s="57"/>
      <c r="AN293" s="25"/>
      <c r="AO293" s="25"/>
      <c r="AP293" s="57"/>
      <c r="AQ293" s="25"/>
      <c r="AR293" s="25"/>
      <c r="AS293" s="57"/>
      <c r="AT293" s="25"/>
      <c r="AU293" s="25"/>
      <c r="AV293" s="57"/>
      <c r="AW293" s="25"/>
      <c r="AX293" s="25"/>
      <c r="AY293" s="57"/>
      <c r="AZ293" s="25"/>
      <c r="BA293" s="25"/>
      <c r="BB293" s="57"/>
      <c r="BC293" s="25"/>
      <c r="BD293" s="25"/>
      <c r="BE293" s="57"/>
      <c r="BF293" s="25"/>
      <c r="BG293" s="25"/>
      <c r="BH293" s="57"/>
      <c r="BI293" s="25"/>
      <c r="BJ293" s="25"/>
      <c r="BK293" s="57"/>
      <c r="BL293" s="25"/>
      <c r="BM293" s="25"/>
      <c r="BN293" s="57"/>
      <c r="BO293" s="25"/>
      <c r="BP293" s="25"/>
      <c r="BQ293" s="57"/>
      <c r="BR293" s="25"/>
      <c r="BS293" s="25"/>
      <c r="BT293" s="57"/>
      <c r="BU293" s="25"/>
      <c r="BV293" s="25"/>
      <c r="BW293" s="57"/>
      <c r="BX293" s="25"/>
      <c r="BY293" s="25"/>
      <c r="BZ293" s="57"/>
    </row>
    <row r="294" spans="2:78" s="2" customFormat="1" x14ac:dyDescent="0.25">
      <c r="B294" s="2" t="str">
        <f>Items!$Q$93</f>
        <v>PL</v>
      </c>
      <c r="C294" s="2">
        <f>Items!$R$93</f>
        <v>0</v>
      </c>
      <c r="I294" s="2" t="str">
        <f>Items!$O$93</f>
        <v>Нераспределенная прибыль</v>
      </c>
      <c r="Q294" s="2">
        <f ca="1">SUMIFS(RepP!294:294,RepP!$6:$6,Q$6)</f>
        <v>-8638121.4000000004</v>
      </c>
      <c r="R294" s="2">
        <f ca="1">SUMIFS(RepF!294:294,RepF!$6:$6,R$6)</f>
        <v>-7091083.8710000003</v>
      </c>
      <c r="S294" s="66">
        <f ca="1">IF(Q294=0,0,(R294-Q294)/Q294)</f>
        <v>-0.17909421011378701</v>
      </c>
      <c r="V294" s="2">
        <f ca="1">SUMIFS(RepP!294:294,RepP!$6:$6,V$6)</f>
        <v>-332283.62</v>
      </c>
      <c r="W294" s="2">
        <f ca="1">SUMIFS(RepF!294:294,RepF!$6:$6,W$6)</f>
        <v>-197439.83999999997</v>
      </c>
      <c r="X294" s="55">
        <f ca="1">IF(V294=0,0,(W294-V294)/V294)</f>
        <v>-0.40580929026835577</v>
      </c>
      <c r="Y294" s="56">
        <f ca="1">SUMIFS(RepP!294:294,RepP!$6:$6,Y$6)</f>
        <v>-241466.54</v>
      </c>
      <c r="Z294" s="2">
        <f ca="1">SUMIFS(RepF!294:294,RepF!$6:$6,Z$6)</f>
        <v>-283606.15000000002</v>
      </c>
      <c r="AA294" s="55">
        <f ca="1">IF(Y294=0,0,(Z294-Y294)/Y294)</f>
        <v>0.17451531794011715</v>
      </c>
      <c r="AB294" s="2">
        <f ca="1">SUMIFS(RepP!294:294,RepP!$6:$6,AB$6)</f>
        <v>-207279.28</v>
      </c>
      <c r="AC294" s="2">
        <f ca="1">SUMIFS(RepF!294:294,RepF!$6:$6,AC$6)</f>
        <v>-203290.58000000002</v>
      </c>
      <c r="AD294" s="55">
        <f ca="1">IF(AB294=0,0,(AC294-AB294)/AB294)</f>
        <v>-1.9243119717513409E-2</v>
      </c>
      <c r="AE294" s="2">
        <f ca="1">SUMIFS(RepP!294:294,RepP!$6:$6,AE$6)</f>
        <v>-296279.88</v>
      </c>
      <c r="AF294" s="2">
        <f ca="1">SUMIFS(RepF!294:294,RepF!$6:$6,AF$6)</f>
        <v>-296245.75999999995</v>
      </c>
      <c r="AG294" s="55">
        <f ca="1">IF(AE294=0,0,(AF294-AE294)/AE294)</f>
        <v>-1.1516138051646825E-4</v>
      </c>
      <c r="AH294" s="2">
        <f ca="1">SUMIFS(RepP!294:294,RepP!$6:$6,AH$6)</f>
        <v>-325478.11</v>
      </c>
      <c r="AI294" s="2">
        <f ca="1">SUMIFS(RepF!294:294,RepF!$6:$6,AI$6)</f>
        <v>-343060.19</v>
      </c>
      <c r="AJ294" s="55">
        <f ca="1">IF(AH294=0,0,(AI294-AH294)/AH294)</f>
        <v>5.4019239573438647E-2</v>
      </c>
      <c r="AK294" s="2">
        <f ca="1">SUMIFS(RepP!294:294,RepP!$6:$6,AK$6)</f>
        <v>-306581.02</v>
      </c>
      <c r="AL294" s="2">
        <f ca="1">SUMIFS(RepF!294:294,RepF!$6:$6,AL$6)</f>
        <v>1890373.6490000002</v>
      </c>
      <c r="AM294" s="55">
        <f ca="1">IF(AK294=0,0,(AL294-AK294)/AK294)</f>
        <v>-7.1659839509960532</v>
      </c>
      <c r="AN294" s="2">
        <f ca="1">SUMIFS(RepP!294:294,RepP!$6:$6,AN$6)</f>
        <v>-349311.7</v>
      </c>
      <c r="AO294" s="2">
        <f ca="1">SUMIFS(RepF!294:294,RepF!$6:$6,AO$6)</f>
        <v>-257219.12000000002</v>
      </c>
      <c r="AP294" s="55">
        <f ca="1">IF(AN294=0,0,(AO294-AN294)/AN294)</f>
        <v>-0.2636401242786886</v>
      </c>
      <c r="AQ294" s="2">
        <f ca="1">SUMIFS(RepP!294:294,RepP!$6:$6,AQ$6)</f>
        <v>-843893.83000000007</v>
      </c>
      <c r="AR294" s="2">
        <f ca="1">SUMIFS(RepF!294:294,RepF!$6:$6,AR$6)</f>
        <v>-519635.49</v>
      </c>
      <c r="AS294" s="55">
        <f ca="1">IF(AQ294=0,0,(AR294-AQ294)/AQ294)</f>
        <v>-0.38424068108188453</v>
      </c>
      <c r="AT294" s="2">
        <f ca="1">SUMIFS(RepP!294:294,RepP!$6:$6,AT$6)</f>
        <v>-754803.55999999994</v>
      </c>
      <c r="AU294" s="2">
        <f ca="1">SUMIFS(RepF!294:294,RepF!$6:$6,AU$6)</f>
        <v>-790633.54</v>
      </c>
      <c r="AV294" s="55">
        <f ca="1">IF(AT294=0,0,(AU294-AT294)/AT294)</f>
        <v>4.7469277966839613E-2</v>
      </c>
      <c r="AW294" s="2">
        <f ca="1">SUMIFS(RepP!294:294,RepP!$6:$6,AW$6)</f>
        <v>-988995.37</v>
      </c>
      <c r="AX294" s="2">
        <f ca="1">SUMIFS(RepF!294:294,RepF!$6:$6,AX$6)</f>
        <v>-826366.65</v>
      </c>
      <c r="AY294" s="55">
        <f ca="1">IF(AW294=0,0,(AX294-AW294)/AW294)</f>
        <v>-0.16443830267880827</v>
      </c>
      <c r="AZ294" s="2">
        <f ca="1">SUMIFS(RepP!294:294,RepP!$6:$6,AZ$6)</f>
        <v>-960907.05</v>
      </c>
      <c r="BA294" s="2">
        <f ca="1">SUMIFS(RepF!294:294,RepF!$6:$6,BA$6)</f>
        <v>-1242978.07</v>
      </c>
      <c r="BB294" s="55">
        <f ca="1">IF(AZ294=0,0,(BA294-AZ294)/AZ294)</f>
        <v>0.29354662347414351</v>
      </c>
      <c r="BC294" s="2">
        <f ca="1">SUMIFS(RepP!294:294,RepP!$6:$6,BC$6)</f>
        <v>-478666.9</v>
      </c>
      <c r="BD294" s="2">
        <f ca="1">SUMIFS(RepF!294:294,RepF!$6:$6,BD$6)</f>
        <v>-957674.2</v>
      </c>
      <c r="BE294" s="55">
        <f ca="1">IF(BC294=0,0,(BD294-BC294)/BC294)</f>
        <v>1.0007111417146244</v>
      </c>
      <c r="BF294" s="2">
        <f ca="1">SUMIFS(RepP!294:294,RepP!$6:$6,BF$6)</f>
        <v>-927310.41999999993</v>
      </c>
      <c r="BG294" s="2">
        <f ca="1">SUMIFS(RepF!294:294,RepF!$6:$6,BG$6)</f>
        <v>-789169.7</v>
      </c>
      <c r="BH294" s="55">
        <f ca="1">IF(BF294=0,0,(BG294-BF294)/BF294)</f>
        <v>-0.14896923082132515</v>
      </c>
      <c r="BI294" s="2">
        <f ca="1">SUMIFS(RepP!294:294,RepP!$6:$6,BI$6)</f>
        <v>-1623434.1199999999</v>
      </c>
      <c r="BJ294" s="2">
        <f ca="1">SUMIFS(RepF!294:294,RepF!$6:$6,BJ$6)</f>
        <v>-1741233.03</v>
      </c>
      <c r="BK294" s="55">
        <f ca="1">IF(BI294=0,0,(BJ294-BI294)/BI294)</f>
        <v>7.2561558580523211E-2</v>
      </c>
      <c r="BL294" s="2">
        <f ca="1">SUMIFS(RepP!294:294,RepP!$6:$6,BL$6)</f>
        <v>0</v>
      </c>
      <c r="BM294" s="2">
        <f ca="1">SUMIFS(RepF!294:294,RepF!$6:$6,BM$6)</f>
        <v>-509105.19999999995</v>
      </c>
      <c r="BN294" s="55">
        <f ca="1">IF(BL294=0,0,(BM294-BL294)/BL294)</f>
        <v>0</v>
      </c>
      <c r="BO294" s="2">
        <f ca="1">SUMIFS(RepP!294:294,RepP!$6:$6,BO$6)</f>
        <v>-1430</v>
      </c>
      <c r="BP294" s="2">
        <f ca="1">SUMIFS(RepF!294:294,RepF!$6:$6,BP$6)</f>
        <v>0</v>
      </c>
      <c r="BQ294" s="55">
        <f ca="1">IF(BO294=0,0,(BP294-BO294)/BO294)</f>
        <v>-1</v>
      </c>
      <c r="BR294" s="2">
        <f ca="1">SUMIFS(RepP!294:294,RepP!$6:$6,BR$6)</f>
        <v>0</v>
      </c>
      <c r="BS294" s="2">
        <f ca="1">SUMIFS(RepF!294:294,RepF!$6:$6,BS$6)</f>
        <v>-23800</v>
      </c>
      <c r="BT294" s="55">
        <f ca="1">IF(BR294=0,0,(BS294-BR294)/BR294)</f>
        <v>0</v>
      </c>
      <c r="BU294" s="2">
        <f ca="1">SUMIFS(RepP!294:294,RepP!$6:$6,BU$6)</f>
        <v>0</v>
      </c>
      <c r="BV294" s="2">
        <f ca="1">SUMIFS(RepF!294:294,RepF!$6:$6,BV$6)</f>
        <v>0</v>
      </c>
      <c r="BW294" s="55">
        <f ca="1">IF(BU294=0,0,(BV294-BU294)/BU294)</f>
        <v>0</v>
      </c>
      <c r="BX294" s="2">
        <f ca="1">SUMIFS(RepP!294:294,RepP!$6:$6,BX$6)</f>
        <v>0</v>
      </c>
      <c r="BY294" s="2">
        <f ca="1">SUMIFS(RepF!294:294,RepF!$6:$6,BY$6)</f>
        <v>0</v>
      </c>
      <c r="BZ294" s="55">
        <f ca="1">IF(BX294=0,0,(BY294-BX294)/BX294)</f>
        <v>0</v>
      </c>
    </row>
    <row r="295" spans="2:78" ht="4.05" customHeight="1" x14ac:dyDescent="0.25"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67"/>
      <c r="T295" s="25"/>
      <c r="U295" s="25"/>
      <c r="V295" s="25"/>
      <c r="W295" s="25"/>
      <c r="X295" s="57"/>
      <c r="Y295" s="54"/>
      <c r="Z295" s="25"/>
      <c r="AA295" s="57"/>
      <c r="AB295" s="25"/>
      <c r="AC295" s="25"/>
      <c r="AD295" s="57"/>
      <c r="AE295" s="25"/>
      <c r="AF295" s="25"/>
      <c r="AG295" s="57"/>
      <c r="AH295" s="25"/>
      <c r="AI295" s="25"/>
      <c r="AJ295" s="57"/>
      <c r="AK295" s="25"/>
      <c r="AL295" s="25"/>
      <c r="AM295" s="57"/>
      <c r="AN295" s="25"/>
      <c r="AO295" s="25"/>
      <c r="AP295" s="57"/>
      <c r="AQ295" s="25"/>
      <c r="AR295" s="25"/>
      <c r="AS295" s="57"/>
      <c r="AT295" s="25"/>
      <c r="AU295" s="25"/>
      <c r="AV295" s="57"/>
      <c r="AW295" s="25"/>
      <c r="AX295" s="25"/>
      <c r="AY295" s="57"/>
      <c r="AZ295" s="25"/>
      <c r="BA295" s="25"/>
      <c r="BB295" s="57"/>
      <c r="BC295" s="25"/>
      <c r="BD295" s="25"/>
      <c r="BE295" s="57"/>
      <c r="BF295" s="25"/>
      <c r="BG295" s="25"/>
      <c r="BH295" s="57"/>
      <c r="BI295" s="25"/>
      <c r="BJ295" s="25"/>
      <c r="BK295" s="57"/>
      <c r="BL295" s="25"/>
      <c r="BM295" s="25"/>
      <c r="BN295" s="57"/>
      <c r="BO295" s="25"/>
      <c r="BP295" s="25"/>
      <c r="BQ295" s="57"/>
      <c r="BR295" s="25"/>
      <c r="BS295" s="25"/>
      <c r="BT295" s="57"/>
      <c r="BU295" s="25"/>
      <c r="BV295" s="25"/>
      <c r="BW295" s="57"/>
      <c r="BX295" s="25"/>
      <c r="BY295" s="25"/>
      <c r="BZ295" s="57"/>
    </row>
    <row r="296" spans="2:78" s="2" customFormat="1" x14ac:dyDescent="0.25">
      <c r="G296" s="26" t="s">
        <v>20</v>
      </c>
      <c r="H296" s="26"/>
      <c r="I296" s="26"/>
      <c r="J296" s="26"/>
      <c r="K296" s="26"/>
      <c r="L296" s="26"/>
      <c r="Q296" s="2">
        <f ca="1">SUMIFS(RepP!296:296,RepP!$6:$6,Q$6)</f>
        <v>0</v>
      </c>
      <c r="R296" s="2">
        <f ca="1">SUMIFS(RepF!296:296,RepF!$6:$6,R$6)</f>
        <v>0</v>
      </c>
      <c r="S296" s="66">
        <f ca="1">IF(Q296=0,0,(R296-Q296)/Q296)</f>
        <v>0</v>
      </c>
      <c r="V296" s="2">
        <f ca="1">SUMIFS(RepP!296:296,RepP!$6:$6,V$6)</f>
        <v>0</v>
      </c>
      <c r="W296" s="2">
        <f ca="1">SUMIFS(RepF!296:296,RepF!$6:$6,W$6)</f>
        <v>0</v>
      </c>
      <c r="X296" s="55">
        <f ca="1">IF(V296=0,0,(W296-V296)/V296)</f>
        <v>0</v>
      </c>
      <c r="Y296" s="56">
        <f ca="1">SUMIFS(RepP!296:296,RepP!$6:$6,Y$6)</f>
        <v>0</v>
      </c>
      <c r="Z296" s="2">
        <f ca="1">SUMIFS(RepF!296:296,RepF!$6:$6,Z$6)</f>
        <v>0</v>
      </c>
      <c r="AA296" s="55">
        <f ca="1">IF(Y296=0,0,(Z296-Y296)/Y296)</f>
        <v>0</v>
      </c>
      <c r="AB296" s="2">
        <f ca="1">SUMIFS(RepP!296:296,RepP!$6:$6,AB$6)</f>
        <v>0</v>
      </c>
      <c r="AC296" s="2">
        <f ca="1">SUMIFS(RepF!296:296,RepF!$6:$6,AC$6)</f>
        <v>0</v>
      </c>
      <c r="AD296" s="55">
        <f ca="1">IF(AB296=0,0,(AC296-AB296)/AB296)</f>
        <v>0</v>
      </c>
      <c r="AE296" s="2">
        <f ca="1">SUMIFS(RepP!296:296,RepP!$6:$6,AE$6)</f>
        <v>0</v>
      </c>
      <c r="AF296" s="2">
        <f ca="1">SUMIFS(RepF!296:296,RepF!$6:$6,AF$6)</f>
        <v>0</v>
      </c>
      <c r="AG296" s="55">
        <f ca="1">IF(AE296=0,0,(AF296-AE296)/AE296)</f>
        <v>0</v>
      </c>
      <c r="AH296" s="2">
        <f ca="1">SUMIFS(RepP!296:296,RepP!$6:$6,AH$6)</f>
        <v>0</v>
      </c>
      <c r="AI296" s="2">
        <f ca="1">SUMIFS(RepF!296:296,RepF!$6:$6,AI$6)</f>
        <v>0</v>
      </c>
      <c r="AJ296" s="55">
        <f ca="1">IF(AH296=0,0,(AI296-AH296)/AH296)</f>
        <v>0</v>
      </c>
      <c r="AK296" s="2">
        <f ca="1">SUMIFS(RepP!296:296,RepP!$6:$6,AK$6)</f>
        <v>0</v>
      </c>
      <c r="AL296" s="2">
        <f ca="1">SUMIFS(RepF!296:296,RepF!$6:$6,AL$6)</f>
        <v>0</v>
      </c>
      <c r="AM296" s="55">
        <f ca="1">IF(AK296=0,0,(AL296-AK296)/AK296)</f>
        <v>0</v>
      </c>
      <c r="AN296" s="2">
        <f ca="1">SUMIFS(RepP!296:296,RepP!$6:$6,AN$6)</f>
        <v>0</v>
      </c>
      <c r="AO296" s="2">
        <f ca="1">SUMIFS(RepF!296:296,RepF!$6:$6,AO$6)</f>
        <v>0</v>
      </c>
      <c r="AP296" s="55">
        <f ca="1">IF(AN296=0,0,(AO296-AN296)/AN296)</f>
        <v>0</v>
      </c>
      <c r="AQ296" s="2">
        <f ca="1">SUMIFS(RepP!296:296,RepP!$6:$6,AQ$6)</f>
        <v>0</v>
      </c>
      <c r="AR296" s="2">
        <f ca="1">SUMIFS(RepF!296:296,RepF!$6:$6,AR$6)</f>
        <v>0</v>
      </c>
      <c r="AS296" s="55">
        <f ca="1">IF(AQ296=0,0,(AR296-AQ296)/AQ296)</f>
        <v>0</v>
      </c>
      <c r="AT296" s="2">
        <f ca="1">SUMIFS(RepP!296:296,RepP!$6:$6,AT$6)</f>
        <v>0</v>
      </c>
      <c r="AU296" s="2">
        <f ca="1">SUMIFS(RepF!296:296,RepF!$6:$6,AU$6)</f>
        <v>0</v>
      </c>
      <c r="AV296" s="55">
        <f ca="1">IF(AT296=0,0,(AU296-AT296)/AT296)</f>
        <v>0</v>
      </c>
      <c r="AW296" s="2">
        <f ca="1">SUMIFS(RepP!296:296,RepP!$6:$6,AW$6)</f>
        <v>0</v>
      </c>
      <c r="AX296" s="2">
        <f ca="1">SUMIFS(RepF!296:296,RepF!$6:$6,AX$6)</f>
        <v>0</v>
      </c>
      <c r="AY296" s="55">
        <f ca="1">IF(AW296=0,0,(AX296-AW296)/AW296)</f>
        <v>0</v>
      </c>
      <c r="AZ296" s="2">
        <f ca="1">SUMIFS(RepP!296:296,RepP!$6:$6,AZ$6)</f>
        <v>0</v>
      </c>
      <c r="BA296" s="2">
        <f ca="1">SUMIFS(RepF!296:296,RepF!$6:$6,BA$6)</f>
        <v>0</v>
      </c>
      <c r="BB296" s="55">
        <f ca="1">IF(AZ296=0,0,(BA296-AZ296)/AZ296)</f>
        <v>0</v>
      </c>
      <c r="BC296" s="2">
        <f ca="1">SUMIFS(RepP!296:296,RepP!$6:$6,BC$6)</f>
        <v>0</v>
      </c>
      <c r="BD296" s="2">
        <f ca="1">SUMIFS(RepF!296:296,RepF!$6:$6,BD$6)</f>
        <v>0</v>
      </c>
      <c r="BE296" s="55">
        <f ca="1">IF(BC296=0,0,(BD296-BC296)/BC296)</f>
        <v>0</v>
      </c>
      <c r="BF296" s="2">
        <f ca="1">SUMIFS(RepP!296:296,RepP!$6:$6,BF$6)</f>
        <v>0</v>
      </c>
      <c r="BG296" s="2">
        <f ca="1">SUMIFS(RepF!296:296,RepF!$6:$6,BG$6)</f>
        <v>0</v>
      </c>
      <c r="BH296" s="55">
        <f ca="1">IF(BF296=0,0,(BG296-BF296)/BF296)</f>
        <v>0</v>
      </c>
      <c r="BI296" s="2">
        <f ca="1">SUMIFS(RepP!296:296,RepP!$6:$6,BI$6)</f>
        <v>0</v>
      </c>
      <c r="BJ296" s="2">
        <f ca="1">SUMIFS(RepF!296:296,RepF!$6:$6,BJ$6)</f>
        <v>0</v>
      </c>
      <c r="BK296" s="55">
        <f ca="1">IF(BI296=0,0,(BJ296-BI296)/BI296)</f>
        <v>0</v>
      </c>
      <c r="BL296" s="2">
        <f ca="1">SUMIFS(RepP!296:296,RepP!$6:$6,BL$6)</f>
        <v>0</v>
      </c>
      <c r="BM296" s="2">
        <f ca="1">SUMIFS(RepF!296:296,RepF!$6:$6,BM$6)</f>
        <v>0</v>
      </c>
      <c r="BN296" s="55">
        <f ca="1">IF(BL296=0,0,(BM296-BL296)/BL296)</f>
        <v>0</v>
      </c>
      <c r="BO296" s="2">
        <f ca="1">SUMIFS(RepP!296:296,RepP!$6:$6,BO$6)</f>
        <v>0</v>
      </c>
      <c r="BP296" s="2">
        <f ca="1">SUMIFS(RepF!296:296,RepF!$6:$6,BP$6)</f>
        <v>0</v>
      </c>
      <c r="BQ296" s="55">
        <f ca="1">IF(BO296=0,0,(BP296-BO296)/BO296)</f>
        <v>0</v>
      </c>
      <c r="BR296" s="2">
        <f ca="1">SUMIFS(RepP!296:296,RepP!$6:$6,BR$6)</f>
        <v>0</v>
      </c>
      <c r="BS296" s="2">
        <f ca="1">SUMIFS(RepF!296:296,RepF!$6:$6,BS$6)</f>
        <v>0</v>
      </c>
      <c r="BT296" s="55">
        <f ca="1">IF(BR296=0,0,(BS296-BR296)/BR296)</f>
        <v>0</v>
      </c>
      <c r="BU296" s="2">
        <f ca="1">SUMIFS(RepP!296:296,RepP!$6:$6,BU$6)</f>
        <v>0</v>
      </c>
      <c r="BV296" s="2">
        <f ca="1">SUMIFS(RepF!296:296,RepF!$6:$6,BV$6)</f>
        <v>0</v>
      </c>
      <c r="BW296" s="55">
        <f ca="1">IF(BU296=0,0,(BV296-BU296)/BU296)</f>
        <v>0</v>
      </c>
      <c r="BX296" s="2">
        <f ca="1">SUMIFS(RepP!296:296,RepP!$6:$6,BX$6)</f>
        <v>0</v>
      </c>
      <c r="BY296" s="2">
        <f ca="1">SUMIFS(RepF!296:296,RepF!$6:$6,BY$6)</f>
        <v>0</v>
      </c>
      <c r="BZ296" s="55">
        <f ca="1">IF(BX296=0,0,(BY296-BX296)/BX296)</f>
        <v>0</v>
      </c>
    </row>
    <row r="297" spans="2:78" ht="4.05" customHeight="1" x14ac:dyDescent="0.25"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67"/>
      <c r="T297" s="25"/>
      <c r="U297" s="25"/>
      <c r="V297" s="25"/>
      <c r="W297" s="25"/>
      <c r="X297" s="57"/>
      <c r="Y297" s="54"/>
      <c r="Z297" s="25"/>
      <c r="AA297" s="57"/>
      <c r="AB297" s="25"/>
      <c r="AC297" s="25"/>
      <c r="AD297" s="57"/>
      <c r="AE297" s="25"/>
      <c r="AF297" s="25"/>
      <c r="AG297" s="57"/>
      <c r="AH297" s="25"/>
      <c r="AI297" s="25"/>
      <c r="AJ297" s="57"/>
      <c r="AK297" s="25"/>
      <c r="AL297" s="25"/>
      <c r="AM297" s="57"/>
      <c r="AN297" s="25"/>
      <c r="AO297" s="25"/>
      <c r="AP297" s="57"/>
      <c r="AQ297" s="25"/>
      <c r="AR297" s="25"/>
      <c r="AS297" s="57"/>
      <c r="AT297" s="25"/>
      <c r="AU297" s="25"/>
      <c r="AV297" s="57"/>
      <c r="AW297" s="25"/>
      <c r="AX297" s="25"/>
      <c r="AY297" s="57"/>
      <c r="AZ297" s="25"/>
      <c r="BA297" s="25"/>
      <c r="BB297" s="57"/>
      <c r="BC297" s="25"/>
      <c r="BD297" s="25"/>
      <c r="BE297" s="57"/>
      <c r="BF297" s="25"/>
      <c r="BG297" s="25"/>
      <c r="BH297" s="57"/>
      <c r="BI297" s="25"/>
      <c r="BJ297" s="25"/>
      <c r="BK297" s="57"/>
      <c r="BL297" s="25"/>
      <c r="BM297" s="25"/>
      <c r="BN297" s="57"/>
      <c r="BO297" s="25"/>
      <c r="BP297" s="25"/>
      <c r="BQ297" s="57"/>
      <c r="BR297" s="25"/>
      <c r="BS297" s="25"/>
      <c r="BT297" s="57"/>
      <c r="BU297" s="25"/>
      <c r="BV297" s="25"/>
      <c r="BW297" s="57"/>
      <c r="BX297" s="25"/>
      <c r="BY297" s="25"/>
      <c r="BZ297" s="57"/>
    </row>
    <row r="298" spans="2:78" s="12" customFormat="1" ht="13.8" x14ac:dyDescent="0.3">
      <c r="H298" s="12" t="str">
        <f>Items!$E$69</f>
        <v>Активы</v>
      </c>
      <c r="Q298" s="12">
        <f ca="1">SUMIFS(RepP!298:298,RepP!$6:$6,Q$6)</f>
        <v>74234910.753399998</v>
      </c>
      <c r="R298" s="12">
        <f ca="1">SUMIFS(RepF!298:298,RepF!$6:$6,R$6)</f>
        <v>73830639.700599998</v>
      </c>
      <c r="S298" s="68">
        <f t="shared" ref="S298:S302" ca="1" si="344">IF(Q298=0,0,(R298-Q298)/Q298)</f>
        <v>-5.4458346982182351E-3</v>
      </c>
      <c r="V298" s="12">
        <f ca="1">SUMIFS(RepP!298:298,RepP!$6:$6,V$6)</f>
        <v>25881568.609999999</v>
      </c>
      <c r="W298" s="12">
        <f ca="1">SUMIFS(RepF!298:298,RepF!$6:$6,W$6)</f>
        <v>21807886.129999999</v>
      </c>
      <c r="X298" s="58">
        <f t="shared" ref="X298:X302" ca="1" si="345">IF(V298=0,0,(W298-V298)/V298)</f>
        <v>-0.15739704734998289</v>
      </c>
      <c r="Y298" s="59">
        <f ca="1">SUMIFS(RepP!298:298,RepP!$6:$6,Y$6)</f>
        <v>29072028.389999997</v>
      </c>
      <c r="Z298" s="12">
        <f ca="1">SUMIFS(RepF!298:298,RepF!$6:$6,Z$6)</f>
        <v>23538862.559999999</v>
      </c>
      <c r="AA298" s="58">
        <f t="shared" ref="AA298:AA302" ca="1" si="346">IF(Y298=0,0,(Z298-Y298)/Y298)</f>
        <v>-0.19032610163187855</v>
      </c>
      <c r="AB298" s="12">
        <f ca="1">SUMIFS(RepP!298:298,RepP!$6:$6,AB$6)</f>
        <v>31394379.739999998</v>
      </c>
      <c r="AC298" s="12">
        <f ca="1">SUMIFS(RepF!298:298,RepF!$6:$6,AC$6)</f>
        <v>26708964.819999997</v>
      </c>
      <c r="AD298" s="58">
        <f t="shared" ref="AD298:AD302" ca="1" si="347">IF(AB298=0,0,(AC298-AB298)/AB298)</f>
        <v>-0.14924374868378915</v>
      </c>
      <c r="AE298" s="12">
        <f ca="1">SUMIFS(RepP!298:298,RepP!$6:$6,AE$6)</f>
        <v>31975392.07</v>
      </c>
      <c r="AF298" s="12">
        <f ca="1">SUMIFS(RepF!298:298,RepF!$6:$6,AF$6)</f>
        <v>28024499.27</v>
      </c>
      <c r="AG298" s="58">
        <f t="shared" ref="AG298:AG302" ca="1" si="348">IF(AE298=0,0,(AF298-AE298)/AE298)</f>
        <v>-0.12356041769091593</v>
      </c>
      <c r="AH298" s="12">
        <f ca="1">SUMIFS(RepP!298:298,RepP!$6:$6,AH$6)</f>
        <v>40715772.644000001</v>
      </c>
      <c r="AI298" s="12">
        <f ca="1">SUMIFS(RepF!298:298,RepF!$6:$6,AI$6)</f>
        <v>29156895.969999999</v>
      </c>
      <c r="AJ298" s="58">
        <f t="shared" ref="AJ298:AJ302" ca="1" si="349">IF(AH298=0,0,(AI298-AH298)/AH298)</f>
        <v>-0.28389186606049471</v>
      </c>
      <c r="AK298" s="12">
        <f ca="1">SUMIFS(RepP!298:298,RepP!$6:$6,AK$6)</f>
        <v>41919107.163999997</v>
      </c>
      <c r="AL298" s="12">
        <f ca="1">SUMIFS(RepF!298:298,RepF!$6:$6,AL$6)</f>
        <v>38386702.730999999</v>
      </c>
      <c r="AM298" s="58">
        <f t="shared" ref="AM298:AM302" ca="1" si="350">IF(AK298=0,0,(AL298-AK298)/AK298)</f>
        <v>-8.4267167694678777E-2</v>
      </c>
      <c r="AN298" s="12">
        <f ca="1">SUMIFS(RepP!298:298,RepP!$6:$6,AN$6)</f>
        <v>46968826.958399996</v>
      </c>
      <c r="AO298" s="12">
        <f ca="1">SUMIFS(RepF!298:298,RepF!$6:$6,AO$6)</f>
        <v>41829910.751000002</v>
      </c>
      <c r="AP298" s="58">
        <f t="shared" ref="AP298:AP302" ca="1" si="351">IF(AN298=0,0,(AO298-AN298)/AN298)</f>
        <v>-0.10941121037473431</v>
      </c>
      <c r="AQ298" s="12">
        <f ca="1">SUMIFS(RepP!298:298,RepP!$6:$6,AQ$6)</f>
        <v>49106803.508400001</v>
      </c>
      <c r="AR298" s="12">
        <f ca="1">SUMIFS(RepF!298:298,RepF!$6:$6,AR$6)</f>
        <v>43912036.605599999</v>
      </c>
      <c r="AS298" s="58">
        <f t="shared" ref="AS298:AS302" ca="1" si="352">IF(AQ298=0,0,(AR298-AQ298)/AQ298)</f>
        <v>-0.10578507521694844</v>
      </c>
      <c r="AT298" s="12">
        <f ca="1">SUMIFS(RepP!298:298,RepP!$6:$6,AT$6)</f>
        <v>51619947.798399992</v>
      </c>
      <c r="AU298" s="12">
        <f ca="1">SUMIFS(RepF!298:298,RepF!$6:$6,AU$6)</f>
        <v>47130603.495599993</v>
      </c>
      <c r="AV298" s="58">
        <f t="shared" ref="AV298:AV302" ca="1" si="353">IF(AT298=0,0,(AU298-AT298)/AT298)</f>
        <v>-8.6969175566255635E-2</v>
      </c>
      <c r="AW298" s="12">
        <f ca="1">SUMIFS(RepP!298:298,RepP!$6:$6,AW$6)</f>
        <v>53206940.468399994</v>
      </c>
      <c r="AX298" s="12">
        <f ca="1">SUMIFS(RepF!298:298,RepF!$6:$6,AX$6)</f>
        <v>49079953.725599997</v>
      </c>
      <c r="AY298" s="58">
        <f t="shared" ref="AY298:AY302" ca="1" si="354">IF(AW298=0,0,(AX298-AW298)/AW298)</f>
        <v>-7.756481967331022E-2</v>
      </c>
      <c r="AZ298" s="12">
        <f ca="1">SUMIFS(RepP!298:298,RepP!$6:$6,AZ$6)</f>
        <v>62728178.183399998</v>
      </c>
      <c r="BA298" s="12">
        <f ca="1">SUMIFS(RepF!298:298,RepF!$6:$6,BA$6)</f>
        <v>50617455.115599997</v>
      </c>
      <c r="BB298" s="58">
        <f t="shared" ref="BB298:BB302" ca="1" si="355">IF(AZ298=0,0,(BA298-AZ298)/AZ298)</f>
        <v>-0.19306671130144359</v>
      </c>
      <c r="BC298" s="12">
        <f ca="1">SUMIFS(RepP!298:298,RepP!$6:$6,BC$6)</f>
        <v>67650172.623399988</v>
      </c>
      <c r="BD298" s="12">
        <f ca="1">SUMIFS(RepF!298:298,RepF!$6:$6,BD$6)</f>
        <v>65053539.480599999</v>
      </c>
      <c r="BE298" s="58">
        <f t="shared" ref="BE298:BE302" ca="1" si="356">IF(BC298=0,0,(BD298-BC298)/BC298)</f>
        <v>-3.8383244892147117E-2</v>
      </c>
      <c r="BF298" s="12">
        <f ca="1">SUMIFS(RepP!298:298,RepP!$6:$6,BF$6)</f>
        <v>75432264.113399997</v>
      </c>
      <c r="BG298" s="12">
        <f ca="1">SUMIFS(RepF!298:298,RepF!$6:$6,BG$6)</f>
        <v>69670308.300600007</v>
      </c>
      <c r="BH298" s="58">
        <f t="shared" ref="BH298:BH302" ca="1" si="357">IF(BF298=0,0,(BG298-BF298)/BF298)</f>
        <v>-7.6385826151762301E-2</v>
      </c>
      <c r="BI298" s="12">
        <f ca="1">SUMIFS(RepP!298:298,RepP!$6:$6,BI$6)</f>
        <v>74235830.753399998</v>
      </c>
      <c r="BJ298" s="12">
        <f ca="1">SUMIFS(RepF!298:298,RepF!$6:$6,BJ$6)</f>
        <v>74345999.100599989</v>
      </c>
      <c r="BK298" s="58">
        <f t="shared" ref="BK298:BK302" ca="1" si="358">IF(BI298=0,0,(BJ298-BI298)/BI298)</f>
        <v>1.4840319840422295E-3</v>
      </c>
      <c r="BL298" s="12">
        <f ca="1">SUMIFS(RepP!298:298,RepP!$6:$6,BL$6)</f>
        <v>74235830.753399998</v>
      </c>
      <c r="BM298" s="12">
        <f ca="1">SUMIFS(RepF!298:298,RepF!$6:$6,BM$6)</f>
        <v>73858839.700599998</v>
      </c>
      <c r="BN298" s="58">
        <f t="shared" ref="BN298:BN302" ca="1" si="359">IF(BL298=0,0,(BM298-BL298)/BL298)</f>
        <v>-5.0782896745953576E-3</v>
      </c>
      <c r="BO298" s="12">
        <f ca="1">SUMIFS(RepP!298:298,RepP!$6:$6,BO$6)</f>
        <v>74234910.753399998</v>
      </c>
      <c r="BP298" s="12">
        <f ca="1">SUMIFS(RepF!298:298,RepF!$6:$6,BP$6)</f>
        <v>73858839.700599998</v>
      </c>
      <c r="BQ298" s="58">
        <f t="shared" ref="BQ298:BQ302" ca="1" si="360">IF(BO298=0,0,(BP298-BO298)/BO298)</f>
        <v>-5.0659595193596361E-3</v>
      </c>
      <c r="BR298" s="12">
        <f ca="1">SUMIFS(RepP!298:298,RepP!$6:$6,BR$6)</f>
        <v>74234910.753399998</v>
      </c>
      <c r="BS298" s="12">
        <f ca="1">SUMIFS(RepF!298:298,RepF!$6:$6,BS$6)</f>
        <v>73830639.700599998</v>
      </c>
      <c r="BT298" s="58">
        <f t="shared" ref="BT298:BT302" ca="1" si="361">IF(BR298=0,0,(BS298-BR298)/BR298)</f>
        <v>-5.4458346982182351E-3</v>
      </c>
      <c r="BU298" s="12">
        <f ca="1">SUMIFS(RepP!298:298,RepP!$6:$6,BU$6)</f>
        <v>74234910.753399998</v>
      </c>
      <c r="BV298" s="12">
        <f ca="1">SUMIFS(RepF!298:298,RepF!$6:$6,BV$6)</f>
        <v>73830639.700599998</v>
      </c>
      <c r="BW298" s="58">
        <f t="shared" ref="BW298:BW302" ca="1" si="362">IF(BU298=0,0,(BV298-BU298)/BU298)</f>
        <v>-5.4458346982182351E-3</v>
      </c>
      <c r="BX298" s="12">
        <f ca="1">SUMIFS(RepP!298:298,RepP!$6:$6,BX$6)</f>
        <v>74234910.753399998</v>
      </c>
      <c r="BY298" s="12">
        <f ca="1">SUMIFS(RepF!298:298,RepF!$6:$6,BY$6)</f>
        <v>73830639.700599998</v>
      </c>
      <c r="BZ298" s="58">
        <f t="shared" ref="BZ298:BZ302" ca="1" si="363">IF(BX298=0,0,(BY298-BX298)/BX298)</f>
        <v>-5.4458346982182351E-3</v>
      </c>
    </row>
    <row r="299" spans="2:78" s="2" customFormat="1" x14ac:dyDescent="0.25">
      <c r="I299" s="2" t="str">
        <f>Items!$E$68</f>
        <v>Денежные средства</v>
      </c>
      <c r="Q299" s="27">
        <f ca="1">SUMIFS(RepP!299:299,RepP!$6:$6,Q$6)</f>
        <v>13554639.351199996</v>
      </c>
      <c r="R299" s="27">
        <f ca="1">SUMIFS(RepF!299:299,RepF!$6:$6,R$6)</f>
        <v>10155293.364199994</v>
      </c>
      <c r="S299" s="66">
        <f t="shared" ca="1" si="344"/>
        <v>-0.25078837576737567</v>
      </c>
      <c r="V299" s="2">
        <f ca="1">SUMIFS(RepP!299:299,RepP!$6:$6,V$6)</f>
        <v>24022917.25</v>
      </c>
      <c r="W299" s="2">
        <f ca="1">SUMIFS(RepF!299:299,RepF!$6:$6,W$6)</f>
        <v>21805268.129999999</v>
      </c>
      <c r="X299" s="55">
        <f t="shared" ca="1" si="345"/>
        <v>-9.2313897472214829E-2</v>
      </c>
      <c r="Y299" s="56">
        <f ca="1">SUMIFS(RepP!299:299,RepP!$6:$6,Y$6)</f>
        <v>23749897.859999999</v>
      </c>
      <c r="Z299" s="2">
        <f ca="1">SUMIFS(RepF!299:299,RepF!$6:$6,Z$6)</f>
        <v>21388349.129999999</v>
      </c>
      <c r="AA299" s="55">
        <f t="shared" ca="1" si="346"/>
        <v>-9.9434058366093564E-2</v>
      </c>
      <c r="AB299" s="2">
        <f ca="1">SUMIFS(RepP!299:299,RepP!$6:$6,AB$6)</f>
        <v>23547101.969999999</v>
      </c>
      <c r="AC299" s="2">
        <f ca="1">SUMIFS(RepF!299:299,RepF!$6:$6,AC$6)</f>
        <v>21199433.869999997</v>
      </c>
      <c r="AD299" s="55">
        <f t="shared" ca="1" si="347"/>
        <v>-9.9700935724108625E-2</v>
      </c>
      <c r="AE299" s="2">
        <f ca="1">SUMIFS(RepP!299:299,RepP!$6:$6,AE$6)</f>
        <v>23170760.02</v>
      </c>
      <c r="AF299" s="2">
        <f ca="1">SUMIFS(RepF!299:299,RepF!$6:$6,AF$6)</f>
        <v>20826518.259999998</v>
      </c>
      <c r="AG299" s="55">
        <f t="shared" ca="1" si="348"/>
        <v>-0.1011724154916176</v>
      </c>
      <c r="AH299" s="2">
        <f ca="1">SUMIFS(RepP!299:299,RepP!$6:$6,AH$6)</f>
        <v>22866956.191199999</v>
      </c>
      <c r="AI299" s="2">
        <f ca="1">SUMIFS(RepF!299:299,RepF!$6:$6,AI$6)</f>
        <v>20519600.059999999</v>
      </c>
      <c r="AJ299" s="55">
        <f t="shared" ca="1" si="349"/>
        <v>-0.10265275848577281</v>
      </c>
      <c r="AK299" s="2">
        <f ca="1">SUMIFS(RepP!299:299,RepP!$6:$6,AK$6)</f>
        <v>22379044.571199998</v>
      </c>
      <c r="AL299" s="2">
        <f ca="1">SUMIFS(RepF!299:299,RepF!$6:$6,AL$6)</f>
        <v>20241871.944199998</v>
      </c>
      <c r="AM299" s="55">
        <f t="shared" ca="1" si="350"/>
        <v>-9.5498832409957615E-2</v>
      </c>
      <c r="AN299" s="2">
        <f ca="1">SUMIFS(RepP!299:299,RepP!$6:$6,AN$6)</f>
        <v>21817819.091199998</v>
      </c>
      <c r="AO299" s="2">
        <f ca="1">SUMIFS(RepF!299:299,RepF!$6:$6,AO$6)</f>
        <v>19966191.134199999</v>
      </c>
      <c r="AP299" s="55">
        <f t="shared" ca="1" si="351"/>
        <v>-8.4867692286752644E-2</v>
      </c>
      <c r="AQ299" s="2">
        <f ca="1">SUMIFS(RepP!299:299,RepP!$6:$6,AQ$6)</f>
        <v>21019416.901199996</v>
      </c>
      <c r="AR299" s="2">
        <f ca="1">SUMIFS(RepF!299:299,RepF!$6:$6,AR$6)</f>
        <v>19182759.244199999</v>
      </c>
      <c r="AS299" s="55">
        <f t="shared" ca="1" si="352"/>
        <v>-8.7379096462716008E-2</v>
      </c>
      <c r="AT299" s="2">
        <f ca="1">SUMIFS(RepP!299:299,RepP!$6:$6,AT$6)</f>
        <v>20181917.371199995</v>
      </c>
      <c r="AU299" s="2">
        <f ca="1">SUMIFS(RepF!299:299,RepF!$6:$6,AU$6)</f>
        <v>18306052.574199997</v>
      </c>
      <c r="AV299" s="55">
        <f t="shared" ca="1" si="353"/>
        <v>-9.2947798888370015E-2</v>
      </c>
      <c r="AW299" s="2">
        <f ca="1">SUMIFS(RepP!299:299,RepP!$6:$6,AW$6)</f>
        <v>18706939.561199997</v>
      </c>
      <c r="AX299" s="2">
        <f ca="1">SUMIFS(RepF!299:299,RepF!$6:$6,AX$6)</f>
        <v>17545614.154199995</v>
      </c>
      <c r="AY299" s="55">
        <f t="shared" ca="1" si="354"/>
        <v>-6.207992511018226E-2</v>
      </c>
      <c r="AZ299" s="2">
        <f ca="1">SUMIFS(RepP!299:299,RepP!$6:$6,AZ$6)</f>
        <v>16937236.011199996</v>
      </c>
      <c r="BA299" s="2">
        <f ca="1">SUMIFS(RepF!299:299,RepF!$6:$6,BA$6)</f>
        <v>15675779.404199995</v>
      </c>
      <c r="BB299" s="55">
        <f t="shared" ca="1" si="355"/>
        <v>-7.4478303671617022E-2</v>
      </c>
      <c r="BC299" s="2">
        <f ca="1">SUMIFS(RepP!299:299,RepP!$6:$6,BC$6)</f>
        <v>16150905.991199996</v>
      </c>
      <c r="BD299" s="2">
        <f ca="1">SUMIFS(RepF!299:299,RepF!$6:$6,BD$6)</f>
        <v>14104597.044199996</v>
      </c>
      <c r="BE299" s="55">
        <f t="shared" ca="1" si="356"/>
        <v>-0.12669932870112396</v>
      </c>
      <c r="BF299" s="2">
        <f ca="1">SUMIFS(RepP!299:299,RepP!$6:$6,BF$6)</f>
        <v>15156431.441199996</v>
      </c>
      <c r="BG299" s="2">
        <f ca="1">SUMIFS(RepF!299:299,RepF!$6:$6,BG$6)</f>
        <v>12523551.234199995</v>
      </c>
      <c r="BH299" s="55">
        <f t="shared" ca="1" si="357"/>
        <v>-0.17371372787943973</v>
      </c>
      <c r="BI299" s="2">
        <f ca="1">SUMIFS(RepP!299:299,RepP!$6:$6,BI$6)</f>
        <v>13555559.351199996</v>
      </c>
      <c r="BJ299" s="2">
        <f ca="1">SUMIFS(RepF!299:299,RepF!$6:$6,BJ$6)</f>
        <v>10670652.764199995</v>
      </c>
      <c r="BK299" s="55">
        <f t="shared" ca="1" si="358"/>
        <v>-0.21282091813825574</v>
      </c>
      <c r="BL299" s="2">
        <f ca="1">SUMIFS(RepP!299:299,RepP!$6:$6,BL$6)</f>
        <v>13555559.351199996</v>
      </c>
      <c r="BM299" s="2">
        <f ca="1">SUMIFS(RepF!299:299,RepF!$6:$6,BM$6)</f>
        <v>10183493.364199994</v>
      </c>
      <c r="BN299" s="55">
        <f t="shared" ca="1" si="359"/>
        <v>-0.2487588965999763</v>
      </c>
      <c r="BO299" s="2">
        <f ca="1">SUMIFS(RepP!299:299,RepP!$6:$6,BO$6)</f>
        <v>13554639.351199996</v>
      </c>
      <c r="BP299" s="2">
        <f ca="1">SUMIFS(RepF!299:299,RepF!$6:$6,BP$6)</f>
        <v>10183493.364199994</v>
      </c>
      <c r="BQ299" s="55">
        <f t="shared" ca="1" si="360"/>
        <v>-0.24870790728205935</v>
      </c>
      <c r="BR299" s="2">
        <f ca="1">SUMIFS(RepP!299:299,RepP!$6:$6,BR$6)</f>
        <v>13554639.351199996</v>
      </c>
      <c r="BS299" s="2">
        <f ca="1">SUMIFS(RepF!299:299,RepF!$6:$6,BS$6)</f>
        <v>10155293.364199994</v>
      </c>
      <c r="BT299" s="55">
        <f t="shared" ca="1" si="361"/>
        <v>-0.25078837576737567</v>
      </c>
      <c r="BU299" s="2">
        <f ca="1">SUMIFS(RepP!299:299,RepP!$6:$6,BU$6)</f>
        <v>13554639.351199996</v>
      </c>
      <c r="BV299" s="2">
        <f ca="1">SUMIFS(RepF!299:299,RepF!$6:$6,BV$6)</f>
        <v>10155293.364199994</v>
      </c>
      <c r="BW299" s="55">
        <f t="shared" ca="1" si="362"/>
        <v>-0.25078837576737567</v>
      </c>
      <c r="BX299" s="2">
        <f ca="1">SUMIFS(RepP!299:299,RepP!$6:$6,BX$6)</f>
        <v>13554639.351199996</v>
      </c>
      <c r="BY299" s="2">
        <f ca="1">SUMIFS(RepF!299:299,RepF!$6:$6,BY$6)</f>
        <v>10155293.364199994</v>
      </c>
      <c r="BZ299" s="55">
        <f t="shared" ca="1" si="363"/>
        <v>-0.25078837576737567</v>
      </c>
    </row>
    <row r="300" spans="2:78" s="2" customFormat="1" x14ac:dyDescent="0.25">
      <c r="I300" s="2" t="str">
        <f>Items!$E$3</f>
        <v>Дебиторская задолженность</v>
      </c>
      <c r="Q300" s="29">
        <f ca="1">SUMIFS(RepP!300:300,RepP!$6:$6,Q$6)</f>
        <v>0</v>
      </c>
      <c r="R300" s="29">
        <f ca="1">SUMIFS(RepF!300:300,RepF!$6:$6,R$6)</f>
        <v>9400000</v>
      </c>
      <c r="S300" s="66">
        <f t="shared" ca="1" si="344"/>
        <v>0</v>
      </c>
      <c r="V300" s="2">
        <f ca="1">SUMIFS(RepP!300:300,RepP!$6:$6,V$6)</f>
        <v>0</v>
      </c>
      <c r="W300" s="2">
        <f ca="1">SUMIFS(RepF!300:300,RepF!$6:$6,W$6)</f>
        <v>0</v>
      </c>
      <c r="X300" s="55">
        <f t="shared" ca="1" si="345"/>
        <v>0</v>
      </c>
      <c r="Y300" s="56">
        <f ca="1">SUMIFS(RepP!300:300,RepP!$6:$6,Y$6)</f>
        <v>0</v>
      </c>
      <c r="Z300" s="2">
        <f ca="1">SUMIFS(RepF!300:300,RepF!$6:$6,Z$6)</f>
        <v>0</v>
      </c>
      <c r="AA300" s="55">
        <f t="shared" ca="1" si="346"/>
        <v>0</v>
      </c>
      <c r="AB300" s="2">
        <f ca="1">SUMIFS(RepP!300:300,RepP!$6:$6,AB$6)</f>
        <v>0</v>
      </c>
      <c r="AC300" s="2">
        <f ca="1">SUMIFS(RepF!300:300,RepF!$6:$6,AC$6)</f>
        <v>0</v>
      </c>
      <c r="AD300" s="55">
        <f t="shared" ca="1" si="347"/>
        <v>0</v>
      </c>
      <c r="AE300" s="2">
        <f ca="1">SUMIFS(RepP!300:300,RepP!$6:$6,AE$6)</f>
        <v>0</v>
      </c>
      <c r="AF300" s="2">
        <f ca="1">SUMIFS(RepF!300:300,RepF!$6:$6,AF$6)</f>
        <v>0</v>
      </c>
      <c r="AG300" s="55">
        <f t="shared" ca="1" si="348"/>
        <v>0</v>
      </c>
      <c r="AH300" s="2">
        <f ca="1">SUMIFS(RepP!300:300,RepP!$6:$6,AH$6)</f>
        <v>0</v>
      </c>
      <c r="AI300" s="2">
        <f ca="1">SUMIFS(RepF!300:300,RepF!$6:$6,AI$6)</f>
        <v>0</v>
      </c>
      <c r="AJ300" s="55">
        <f t="shared" ca="1" si="349"/>
        <v>0</v>
      </c>
      <c r="AK300" s="2">
        <f ca="1">SUMIFS(RepP!300:300,RepP!$6:$6,AK$6)</f>
        <v>0</v>
      </c>
      <c r="AL300" s="2">
        <f ca="1">SUMIFS(RepF!300:300,RepF!$6:$6,AL$6)</f>
        <v>9400000</v>
      </c>
      <c r="AM300" s="55">
        <f t="shared" ca="1" si="350"/>
        <v>0</v>
      </c>
      <c r="AN300" s="2">
        <f ca="1">SUMIFS(RepP!300:300,RepP!$6:$6,AN$6)</f>
        <v>0</v>
      </c>
      <c r="AO300" s="2">
        <f ca="1">SUMIFS(RepF!300:300,RepF!$6:$6,AO$6)</f>
        <v>9400000</v>
      </c>
      <c r="AP300" s="55">
        <f t="shared" ca="1" si="351"/>
        <v>0</v>
      </c>
      <c r="AQ300" s="2">
        <f ca="1">SUMIFS(RepP!300:300,RepP!$6:$6,AQ$6)</f>
        <v>0</v>
      </c>
      <c r="AR300" s="2">
        <f ca="1">SUMIFS(RepF!300:300,RepF!$6:$6,AR$6)</f>
        <v>9400000</v>
      </c>
      <c r="AS300" s="55">
        <f t="shared" ca="1" si="352"/>
        <v>0</v>
      </c>
      <c r="AT300" s="2">
        <f ca="1">SUMIFS(RepP!300:300,RepP!$6:$6,AT$6)</f>
        <v>0</v>
      </c>
      <c r="AU300" s="2">
        <f ca="1">SUMIFS(RepF!300:300,RepF!$6:$6,AU$6)</f>
        <v>9400000</v>
      </c>
      <c r="AV300" s="55">
        <f t="shared" ca="1" si="353"/>
        <v>0</v>
      </c>
      <c r="AW300" s="2">
        <f ca="1">SUMIFS(RepP!300:300,RepP!$6:$6,AW$6)</f>
        <v>0</v>
      </c>
      <c r="AX300" s="2">
        <f ca="1">SUMIFS(RepF!300:300,RepF!$6:$6,AX$6)</f>
        <v>9400000</v>
      </c>
      <c r="AY300" s="55">
        <f t="shared" ca="1" si="354"/>
        <v>0</v>
      </c>
      <c r="AZ300" s="2">
        <f ca="1">SUMIFS(RepP!300:300,RepP!$6:$6,AZ$6)</f>
        <v>0</v>
      </c>
      <c r="BA300" s="2">
        <f ca="1">SUMIFS(RepF!300:300,RepF!$6:$6,BA$6)</f>
        <v>9400000</v>
      </c>
      <c r="BB300" s="55">
        <f t="shared" ca="1" si="355"/>
        <v>0</v>
      </c>
      <c r="BC300" s="2">
        <f ca="1">SUMIFS(RepP!300:300,RepP!$6:$6,BC$6)</f>
        <v>0</v>
      </c>
      <c r="BD300" s="2">
        <f ca="1">SUMIFS(RepF!300:300,RepF!$6:$6,BD$6)</f>
        <v>9400000</v>
      </c>
      <c r="BE300" s="55">
        <f t="shared" ca="1" si="356"/>
        <v>0</v>
      </c>
      <c r="BF300" s="2">
        <f ca="1">SUMIFS(RepP!300:300,RepP!$6:$6,BF$6)</f>
        <v>0</v>
      </c>
      <c r="BG300" s="2">
        <f ca="1">SUMIFS(RepF!300:300,RepF!$6:$6,BG$6)</f>
        <v>9400000</v>
      </c>
      <c r="BH300" s="55">
        <f t="shared" ca="1" si="357"/>
        <v>0</v>
      </c>
      <c r="BI300" s="2">
        <f ca="1">SUMIFS(RepP!300:300,RepP!$6:$6,BI$6)</f>
        <v>0</v>
      </c>
      <c r="BJ300" s="2">
        <f ca="1">SUMIFS(RepF!300:300,RepF!$6:$6,BJ$6)</f>
        <v>9400000</v>
      </c>
      <c r="BK300" s="55">
        <f t="shared" ca="1" si="358"/>
        <v>0</v>
      </c>
      <c r="BL300" s="2">
        <f ca="1">SUMIFS(RepP!300:300,RepP!$6:$6,BL$6)</f>
        <v>0</v>
      </c>
      <c r="BM300" s="2">
        <f ca="1">SUMIFS(RepF!300:300,RepF!$6:$6,BM$6)</f>
        <v>9400000</v>
      </c>
      <c r="BN300" s="55">
        <f t="shared" ca="1" si="359"/>
        <v>0</v>
      </c>
      <c r="BO300" s="2">
        <f ca="1">SUMIFS(RepP!300:300,RepP!$6:$6,BO$6)</f>
        <v>0</v>
      </c>
      <c r="BP300" s="2">
        <f ca="1">SUMIFS(RepF!300:300,RepF!$6:$6,BP$6)</f>
        <v>9400000</v>
      </c>
      <c r="BQ300" s="55">
        <f t="shared" ca="1" si="360"/>
        <v>0</v>
      </c>
      <c r="BR300" s="2">
        <f ca="1">SUMIFS(RepP!300:300,RepP!$6:$6,BR$6)</f>
        <v>0</v>
      </c>
      <c r="BS300" s="2">
        <f ca="1">SUMIFS(RepF!300:300,RepF!$6:$6,BS$6)</f>
        <v>9400000</v>
      </c>
      <c r="BT300" s="55">
        <f t="shared" ca="1" si="361"/>
        <v>0</v>
      </c>
      <c r="BU300" s="2">
        <f ca="1">SUMIFS(RepP!300:300,RepP!$6:$6,BU$6)</f>
        <v>0</v>
      </c>
      <c r="BV300" s="2">
        <f ca="1">SUMIFS(RepF!300:300,RepF!$6:$6,BV$6)</f>
        <v>9400000</v>
      </c>
      <c r="BW300" s="55">
        <f t="shared" ca="1" si="362"/>
        <v>0</v>
      </c>
      <c r="BX300" s="2">
        <f ca="1">SUMIFS(RepP!300:300,RepP!$6:$6,BX$6)</f>
        <v>0</v>
      </c>
      <c r="BY300" s="2">
        <f ca="1">SUMIFS(RepF!300:300,RepF!$6:$6,BY$6)</f>
        <v>9400000</v>
      </c>
      <c r="BZ300" s="55">
        <f t="shared" ca="1" si="363"/>
        <v>0</v>
      </c>
    </row>
    <row r="301" spans="2:78" x14ac:dyDescent="0.25">
      <c r="I301" s="22" t="str">
        <f>Items!$E$4</f>
        <v>Дебиторская задолженность</v>
      </c>
      <c r="J301" s="1" t="str">
        <f>Items!$F$4</f>
        <v>ДЗ по реализации</v>
      </c>
      <c r="Q301" s="20">
        <f ca="1">SUMIFS(RepP!301:301,RepP!$6:$6,Q$6)</f>
        <v>0</v>
      </c>
      <c r="R301" s="20">
        <f ca="1">SUMIFS(RepF!301:301,RepF!$6:$6,R$6)</f>
        <v>9400000</v>
      </c>
      <c r="S301" s="69">
        <f t="shared" ca="1" si="344"/>
        <v>0</v>
      </c>
      <c r="V301" s="1">
        <f ca="1">SUMIFS(RepP!301:301,RepP!$6:$6,V$6)</f>
        <v>0</v>
      </c>
      <c r="W301" s="1">
        <f ca="1">SUMIFS(RepF!301:301,RepF!$6:$6,W$6)</f>
        <v>0</v>
      </c>
      <c r="X301" s="60">
        <f t="shared" ca="1" si="345"/>
        <v>0</v>
      </c>
      <c r="Y301" s="46">
        <f ca="1">SUMIFS(RepP!301:301,RepP!$6:$6,Y$6)</f>
        <v>0</v>
      </c>
      <c r="Z301" s="1">
        <f ca="1">SUMIFS(RepF!301:301,RepF!$6:$6,Z$6)</f>
        <v>0</v>
      </c>
      <c r="AA301" s="60">
        <f t="shared" ca="1" si="346"/>
        <v>0</v>
      </c>
      <c r="AB301" s="1">
        <f ca="1">SUMIFS(RepP!301:301,RepP!$6:$6,AB$6)</f>
        <v>0</v>
      </c>
      <c r="AC301" s="1">
        <f ca="1">SUMIFS(RepF!301:301,RepF!$6:$6,AC$6)</f>
        <v>0</v>
      </c>
      <c r="AD301" s="60">
        <f t="shared" ca="1" si="347"/>
        <v>0</v>
      </c>
      <c r="AE301" s="1">
        <f ca="1">SUMIFS(RepP!301:301,RepP!$6:$6,AE$6)</f>
        <v>0</v>
      </c>
      <c r="AF301" s="1">
        <f ca="1">SUMIFS(RepF!301:301,RepF!$6:$6,AF$6)</f>
        <v>0</v>
      </c>
      <c r="AG301" s="60">
        <f t="shared" ca="1" si="348"/>
        <v>0</v>
      </c>
      <c r="AH301" s="1">
        <f ca="1">SUMIFS(RepP!301:301,RepP!$6:$6,AH$6)</f>
        <v>0</v>
      </c>
      <c r="AI301" s="1">
        <f ca="1">SUMIFS(RepF!301:301,RepF!$6:$6,AI$6)</f>
        <v>0</v>
      </c>
      <c r="AJ301" s="60">
        <f t="shared" ca="1" si="349"/>
        <v>0</v>
      </c>
      <c r="AK301" s="1">
        <f ca="1">SUMIFS(RepP!301:301,RepP!$6:$6,AK$6)</f>
        <v>0</v>
      </c>
      <c r="AL301" s="1">
        <f ca="1">SUMIFS(RepF!301:301,RepF!$6:$6,AL$6)</f>
        <v>9400000</v>
      </c>
      <c r="AM301" s="60">
        <f t="shared" ca="1" si="350"/>
        <v>0</v>
      </c>
      <c r="AN301" s="1">
        <f ca="1">SUMIFS(RepP!301:301,RepP!$6:$6,AN$6)</f>
        <v>0</v>
      </c>
      <c r="AO301" s="1">
        <f ca="1">SUMIFS(RepF!301:301,RepF!$6:$6,AO$6)</f>
        <v>9400000</v>
      </c>
      <c r="AP301" s="60">
        <f t="shared" ca="1" si="351"/>
        <v>0</v>
      </c>
      <c r="AQ301" s="1">
        <f ca="1">SUMIFS(RepP!301:301,RepP!$6:$6,AQ$6)</f>
        <v>0</v>
      </c>
      <c r="AR301" s="1">
        <f ca="1">SUMIFS(RepF!301:301,RepF!$6:$6,AR$6)</f>
        <v>9400000</v>
      </c>
      <c r="AS301" s="60">
        <f t="shared" ca="1" si="352"/>
        <v>0</v>
      </c>
      <c r="AT301" s="1">
        <f ca="1">SUMIFS(RepP!301:301,RepP!$6:$6,AT$6)</f>
        <v>0</v>
      </c>
      <c r="AU301" s="1">
        <f ca="1">SUMIFS(RepF!301:301,RepF!$6:$6,AU$6)</f>
        <v>9400000</v>
      </c>
      <c r="AV301" s="60">
        <f t="shared" ca="1" si="353"/>
        <v>0</v>
      </c>
      <c r="AW301" s="1">
        <f ca="1">SUMIFS(RepP!301:301,RepP!$6:$6,AW$6)</f>
        <v>0</v>
      </c>
      <c r="AX301" s="1">
        <f ca="1">SUMIFS(RepF!301:301,RepF!$6:$6,AX$6)</f>
        <v>9400000</v>
      </c>
      <c r="AY301" s="60">
        <f t="shared" ca="1" si="354"/>
        <v>0</v>
      </c>
      <c r="AZ301" s="1">
        <f ca="1">SUMIFS(RepP!301:301,RepP!$6:$6,AZ$6)</f>
        <v>0</v>
      </c>
      <c r="BA301" s="1">
        <f ca="1">SUMIFS(RepF!301:301,RepF!$6:$6,BA$6)</f>
        <v>9400000</v>
      </c>
      <c r="BB301" s="60">
        <f t="shared" ca="1" si="355"/>
        <v>0</v>
      </c>
      <c r="BC301" s="1">
        <f ca="1">SUMIFS(RepP!301:301,RepP!$6:$6,BC$6)</f>
        <v>0</v>
      </c>
      <c r="BD301" s="1">
        <f ca="1">SUMIFS(RepF!301:301,RepF!$6:$6,BD$6)</f>
        <v>9400000</v>
      </c>
      <c r="BE301" s="60">
        <f t="shared" ca="1" si="356"/>
        <v>0</v>
      </c>
      <c r="BF301" s="1">
        <f ca="1">SUMIFS(RepP!301:301,RepP!$6:$6,BF$6)</f>
        <v>0</v>
      </c>
      <c r="BG301" s="1">
        <f ca="1">SUMIFS(RepF!301:301,RepF!$6:$6,BG$6)</f>
        <v>9400000</v>
      </c>
      <c r="BH301" s="60">
        <f t="shared" ca="1" si="357"/>
        <v>0</v>
      </c>
      <c r="BI301" s="1">
        <f ca="1">SUMIFS(RepP!301:301,RepP!$6:$6,BI$6)</f>
        <v>0</v>
      </c>
      <c r="BJ301" s="1">
        <f ca="1">SUMIFS(RepF!301:301,RepF!$6:$6,BJ$6)</f>
        <v>9400000</v>
      </c>
      <c r="BK301" s="60">
        <f t="shared" ca="1" si="358"/>
        <v>0</v>
      </c>
      <c r="BL301" s="1">
        <f ca="1">SUMIFS(RepP!301:301,RepP!$6:$6,BL$6)</f>
        <v>0</v>
      </c>
      <c r="BM301" s="1">
        <f ca="1">SUMIFS(RepF!301:301,RepF!$6:$6,BM$6)</f>
        <v>9400000</v>
      </c>
      <c r="BN301" s="60">
        <f t="shared" ca="1" si="359"/>
        <v>0</v>
      </c>
      <c r="BO301" s="1">
        <f ca="1">SUMIFS(RepP!301:301,RepP!$6:$6,BO$6)</f>
        <v>0</v>
      </c>
      <c r="BP301" s="1">
        <f ca="1">SUMIFS(RepF!301:301,RepF!$6:$6,BP$6)</f>
        <v>9400000</v>
      </c>
      <c r="BQ301" s="60">
        <f t="shared" ca="1" si="360"/>
        <v>0</v>
      </c>
      <c r="BR301" s="1">
        <f ca="1">SUMIFS(RepP!301:301,RepP!$6:$6,BR$6)</f>
        <v>0</v>
      </c>
      <c r="BS301" s="1">
        <f ca="1">SUMIFS(RepF!301:301,RepF!$6:$6,BS$6)</f>
        <v>9400000</v>
      </c>
      <c r="BT301" s="60">
        <f t="shared" ca="1" si="361"/>
        <v>0</v>
      </c>
      <c r="BU301" s="1">
        <f ca="1">SUMIFS(RepP!301:301,RepP!$6:$6,BU$6)</f>
        <v>0</v>
      </c>
      <c r="BV301" s="1">
        <f ca="1">SUMIFS(RepF!301:301,RepF!$6:$6,BV$6)</f>
        <v>9400000</v>
      </c>
      <c r="BW301" s="60">
        <f t="shared" ca="1" si="362"/>
        <v>0</v>
      </c>
      <c r="BX301" s="1">
        <f ca="1">SUMIFS(RepP!301:301,RepP!$6:$6,BX$6)</f>
        <v>0</v>
      </c>
      <c r="BY301" s="1">
        <f ca="1">SUMIFS(RepF!301:301,RepF!$6:$6,BY$6)</f>
        <v>9400000</v>
      </c>
      <c r="BZ301" s="60">
        <f t="shared" ca="1" si="363"/>
        <v>0</v>
      </c>
    </row>
    <row r="302" spans="2:78" x14ac:dyDescent="0.25">
      <c r="I302" s="22" t="str">
        <f>Items!$E$5</f>
        <v>Дебиторская задолженность</v>
      </c>
      <c r="J302" s="1" t="str">
        <f>Items!$F$5</f>
        <v>ДЗ по прочим доходам</v>
      </c>
      <c r="Q302" s="20">
        <f ca="1">SUMIFS(RepP!302:302,RepP!$6:$6,Q$6)</f>
        <v>0</v>
      </c>
      <c r="R302" s="20">
        <f ca="1">SUMIFS(RepF!302:302,RepF!$6:$6,R$6)</f>
        <v>0</v>
      </c>
      <c r="S302" s="69">
        <f t="shared" ca="1" si="344"/>
        <v>0</v>
      </c>
      <c r="V302" s="1">
        <f ca="1">SUMIFS(RepP!302:302,RepP!$6:$6,V$6)</f>
        <v>0</v>
      </c>
      <c r="W302" s="1">
        <f ca="1">SUMIFS(RepF!302:302,RepF!$6:$6,W$6)</f>
        <v>0</v>
      </c>
      <c r="X302" s="60">
        <f t="shared" ca="1" si="345"/>
        <v>0</v>
      </c>
      <c r="Y302" s="46">
        <f ca="1">SUMIFS(RepP!302:302,RepP!$6:$6,Y$6)</f>
        <v>0</v>
      </c>
      <c r="Z302" s="1">
        <f ca="1">SUMIFS(RepF!302:302,RepF!$6:$6,Z$6)</f>
        <v>0</v>
      </c>
      <c r="AA302" s="60">
        <f t="shared" ca="1" si="346"/>
        <v>0</v>
      </c>
      <c r="AB302" s="1">
        <f ca="1">SUMIFS(RepP!302:302,RepP!$6:$6,AB$6)</f>
        <v>0</v>
      </c>
      <c r="AC302" s="1">
        <f ca="1">SUMIFS(RepF!302:302,RepF!$6:$6,AC$6)</f>
        <v>0</v>
      </c>
      <c r="AD302" s="60">
        <f t="shared" ca="1" si="347"/>
        <v>0</v>
      </c>
      <c r="AE302" s="1">
        <f ca="1">SUMIFS(RepP!302:302,RepP!$6:$6,AE$6)</f>
        <v>0</v>
      </c>
      <c r="AF302" s="1">
        <f ca="1">SUMIFS(RepF!302:302,RepF!$6:$6,AF$6)</f>
        <v>0</v>
      </c>
      <c r="AG302" s="60">
        <f t="shared" ca="1" si="348"/>
        <v>0</v>
      </c>
      <c r="AH302" s="1">
        <f ca="1">SUMIFS(RepP!302:302,RepP!$6:$6,AH$6)</f>
        <v>0</v>
      </c>
      <c r="AI302" s="1">
        <f ca="1">SUMIFS(RepF!302:302,RepF!$6:$6,AI$6)</f>
        <v>0</v>
      </c>
      <c r="AJ302" s="60">
        <f t="shared" ca="1" si="349"/>
        <v>0</v>
      </c>
      <c r="AK302" s="1">
        <f ca="1">SUMIFS(RepP!302:302,RepP!$6:$6,AK$6)</f>
        <v>0</v>
      </c>
      <c r="AL302" s="1">
        <f ca="1">SUMIFS(RepF!302:302,RepF!$6:$6,AL$6)</f>
        <v>0</v>
      </c>
      <c r="AM302" s="60">
        <f t="shared" ca="1" si="350"/>
        <v>0</v>
      </c>
      <c r="AN302" s="1">
        <f ca="1">SUMIFS(RepP!302:302,RepP!$6:$6,AN$6)</f>
        <v>0</v>
      </c>
      <c r="AO302" s="1">
        <f ca="1">SUMIFS(RepF!302:302,RepF!$6:$6,AO$6)</f>
        <v>0</v>
      </c>
      <c r="AP302" s="60">
        <f t="shared" ca="1" si="351"/>
        <v>0</v>
      </c>
      <c r="AQ302" s="1">
        <f ca="1">SUMIFS(RepP!302:302,RepP!$6:$6,AQ$6)</f>
        <v>0</v>
      </c>
      <c r="AR302" s="1">
        <f ca="1">SUMIFS(RepF!302:302,RepF!$6:$6,AR$6)</f>
        <v>0</v>
      </c>
      <c r="AS302" s="60">
        <f t="shared" ca="1" si="352"/>
        <v>0</v>
      </c>
      <c r="AT302" s="1">
        <f ca="1">SUMIFS(RepP!302:302,RepP!$6:$6,AT$6)</f>
        <v>0</v>
      </c>
      <c r="AU302" s="1">
        <f ca="1">SUMIFS(RepF!302:302,RepF!$6:$6,AU$6)</f>
        <v>0</v>
      </c>
      <c r="AV302" s="60">
        <f t="shared" ca="1" si="353"/>
        <v>0</v>
      </c>
      <c r="AW302" s="1">
        <f ca="1">SUMIFS(RepP!302:302,RepP!$6:$6,AW$6)</f>
        <v>0</v>
      </c>
      <c r="AX302" s="1">
        <f ca="1">SUMIFS(RepF!302:302,RepF!$6:$6,AX$6)</f>
        <v>0</v>
      </c>
      <c r="AY302" s="60">
        <f t="shared" ca="1" si="354"/>
        <v>0</v>
      </c>
      <c r="AZ302" s="1">
        <f ca="1">SUMIFS(RepP!302:302,RepP!$6:$6,AZ$6)</f>
        <v>0</v>
      </c>
      <c r="BA302" s="1">
        <f ca="1">SUMIFS(RepF!302:302,RepF!$6:$6,BA$6)</f>
        <v>0</v>
      </c>
      <c r="BB302" s="60">
        <f t="shared" ca="1" si="355"/>
        <v>0</v>
      </c>
      <c r="BC302" s="1">
        <f ca="1">SUMIFS(RepP!302:302,RepP!$6:$6,BC$6)</f>
        <v>0</v>
      </c>
      <c r="BD302" s="1">
        <f ca="1">SUMIFS(RepF!302:302,RepF!$6:$6,BD$6)</f>
        <v>0</v>
      </c>
      <c r="BE302" s="60">
        <f t="shared" ca="1" si="356"/>
        <v>0</v>
      </c>
      <c r="BF302" s="1">
        <f ca="1">SUMIFS(RepP!302:302,RepP!$6:$6,BF$6)</f>
        <v>0</v>
      </c>
      <c r="BG302" s="1">
        <f ca="1">SUMIFS(RepF!302:302,RepF!$6:$6,BG$6)</f>
        <v>0</v>
      </c>
      <c r="BH302" s="60">
        <f t="shared" ca="1" si="357"/>
        <v>0</v>
      </c>
      <c r="BI302" s="1">
        <f ca="1">SUMIFS(RepP!302:302,RepP!$6:$6,BI$6)</f>
        <v>0</v>
      </c>
      <c r="BJ302" s="1">
        <f ca="1">SUMIFS(RepF!302:302,RepF!$6:$6,BJ$6)</f>
        <v>0</v>
      </c>
      <c r="BK302" s="60">
        <f t="shared" ca="1" si="358"/>
        <v>0</v>
      </c>
      <c r="BL302" s="1">
        <f ca="1">SUMIFS(RepP!302:302,RepP!$6:$6,BL$6)</f>
        <v>0</v>
      </c>
      <c r="BM302" s="1">
        <f ca="1">SUMIFS(RepF!302:302,RepF!$6:$6,BM$6)</f>
        <v>0</v>
      </c>
      <c r="BN302" s="60">
        <f t="shared" ca="1" si="359"/>
        <v>0</v>
      </c>
      <c r="BO302" s="1">
        <f ca="1">SUMIFS(RepP!302:302,RepP!$6:$6,BO$6)</f>
        <v>0</v>
      </c>
      <c r="BP302" s="1">
        <f ca="1">SUMIFS(RepF!302:302,RepF!$6:$6,BP$6)</f>
        <v>0</v>
      </c>
      <c r="BQ302" s="60">
        <f t="shared" ca="1" si="360"/>
        <v>0</v>
      </c>
      <c r="BR302" s="1">
        <f ca="1">SUMIFS(RepP!302:302,RepP!$6:$6,BR$6)</f>
        <v>0</v>
      </c>
      <c r="BS302" s="1">
        <f ca="1">SUMIFS(RepF!302:302,RepF!$6:$6,BS$6)</f>
        <v>0</v>
      </c>
      <c r="BT302" s="60">
        <f t="shared" ca="1" si="361"/>
        <v>0</v>
      </c>
      <c r="BU302" s="1">
        <f ca="1">SUMIFS(RepP!302:302,RepP!$6:$6,BU$6)</f>
        <v>0</v>
      </c>
      <c r="BV302" s="1">
        <f ca="1">SUMIFS(RepF!302:302,RepF!$6:$6,BV$6)</f>
        <v>0</v>
      </c>
      <c r="BW302" s="60">
        <f t="shared" ca="1" si="362"/>
        <v>0</v>
      </c>
      <c r="BX302" s="1">
        <f ca="1">SUMIFS(RepP!302:302,RepP!$6:$6,BX$6)</f>
        <v>0</v>
      </c>
      <c r="BY302" s="1">
        <f ca="1">SUMIFS(RepF!302:302,RepF!$6:$6,BY$6)</f>
        <v>0</v>
      </c>
      <c r="BZ302" s="60">
        <f t="shared" ca="1" si="363"/>
        <v>0</v>
      </c>
    </row>
    <row r="303" spans="2:78" s="23" customFormat="1" ht="10.199999999999999" x14ac:dyDescent="0.2">
      <c r="E303" s="23" t="s">
        <v>50</v>
      </c>
      <c r="Q303" s="28"/>
      <c r="R303" s="28"/>
      <c r="S303" s="70"/>
      <c r="X303" s="61"/>
      <c r="Y303" s="62"/>
      <c r="AA303" s="61"/>
      <c r="AD303" s="61"/>
      <c r="AG303" s="61"/>
      <c r="AJ303" s="61"/>
      <c r="AM303" s="61"/>
      <c r="AP303" s="61"/>
      <c r="AS303" s="61"/>
      <c r="AV303" s="61"/>
      <c r="AY303" s="61"/>
      <c r="BB303" s="61"/>
      <c r="BE303" s="61"/>
      <c r="BH303" s="61"/>
      <c r="BK303" s="61"/>
      <c r="BN303" s="61"/>
      <c r="BQ303" s="61"/>
      <c r="BT303" s="61"/>
      <c r="BW303" s="61"/>
      <c r="BZ303" s="61"/>
    </row>
    <row r="304" spans="2:78" s="2" customFormat="1" x14ac:dyDescent="0.25">
      <c r="I304" s="2" t="str">
        <f>Items!$E$37</f>
        <v>Незавершенное производство и запасы</v>
      </c>
      <c r="Q304" s="29">
        <f ca="1">SUMIFS(RepP!304:304,RepP!$6:$6,Q$6)</f>
        <v>57983392.510400005</v>
      </c>
      <c r="R304" s="29">
        <f ca="1">SUMIFS(RepF!304:304,RepF!$6:$6,R$6)</f>
        <v>51570622.401599996</v>
      </c>
      <c r="S304" s="66">
        <f t="shared" ref="S304:S334" ca="1" si="364">IF(Q304=0,0,(R304-Q304)/Q304)</f>
        <v>-0.11059666968692464</v>
      </c>
      <c r="V304" s="2">
        <f ca="1">SUMIFS(RepP!304:304,RepP!$6:$6,V$6)</f>
        <v>1183571</v>
      </c>
      <c r="W304" s="2">
        <f ca="1">SUMIFS(RepF!304:304,RepF!$6:$6,W$6)</f>
        <v>2618</v>
      </c>
      <c r="X304" s="55">
        <f t="shared" ref="X304:X334" ca="1" si="365">IF(V304=0,0,(W304-V304)/V304)</f>
        <v>-0.99778804989307779</v>
      </c>
      <c r="Y304" s="56">
        <f ca="1">SUMIFS(RepP!304:304,RepP!$6:$6,Y$6)</f>
        <v>4647050.169999999</v>
      </c>
      <c r="Z304" s="2">
        <f ca="1">SUMIFS(RepF!304:304,RepF!$6:$6,Z$6)</f>
        <v>1977083.43</v>
      </c>
      <c r="AA304" s="55">
        <f t="shared" ref="AA304:AA334" ca="1" si="366">IF(Y304=0,0,(Z304-Y304)/Y304)</f>
        <v>-0.57455087471112887</v>
      </c>
      <c r="AB304" s="2">
        <f ca="1">SUMIFS(RepP!304:304,RepP!$6:$6,AB$6)</f>
        <v>7171219.959999999</v>
      </c>
      <c r="AC304" s="2">
        <f ca="1">SUMIFS(RepF!304:304,RepF!$6:$6,AC$6)</f>
        <v>5336100.9499999993</v>
      </c>
      <c r="AD304" s="55">
        <f t="shared" ref="AD304:AD334" ca="1" si="367">IF(AB304=0,0,(AC304-AB304)/AB304)</f>
        <v>-0.25590053299662002</v>
      </c>
      <c r="AE304" s="2">
        <f ca="1">SUMIFS(RepP!304:304,RepP!$6:$6,AE$6)</f>
        <v>8087984.7200000007</v>
      </c>
      <c r="AF304" s="2">
        <f ca="1">SUMIFS(RepF!304:304,RepF!$6:$6,AF$6)</f>
        <v>7005836.5</v>
      </c>
      <c r="AG304" s="55">
        <f t="shared" ref="AG304:AG334" ca="1" si="368">IF(AE304=0,0,(AF304-AE304)/AE304)</f>
        <v>-0.13379701587764628</v>
      </c>
      <c r="AH304" s="2">
        <f ca="1">SUMIFS(RepP!304:304,RepP!$6:$6,AH$6)</f>
        <v>17121533.941</v>
      </c>
      <c r="AI304" s="2">
        <f ca="1">SUMIFS(RepF!304:304,RepF!$6:$6,AI$6)</f>
        <v>8422830.9200000018</v>
      </c>
      <c r="AJ304" s="55">
        <f t="shared" ref="AJ304:AJ334" ca="1" si="369">IF(AH304=0,0,(AI304-AH304)/AH304)</f>
        <v>-0.50805629045711198</v>
      </c>
      <c r="AK304" s="2">
        <f ca="1">SUMIFS(RepP!304:304,RepP!$6:$6,AK$6)</f>
        <v>18812780.081</v>
      </c>
      <c r="AL304" s="2">
        <f ca="1">SUMIFS(RepF!304:304,RepF!$6:$6,AL$6)</f>
        <v>8512083.3619999979</v>
      </c>
      <c r="AM304" s="55">
        <f t="shared" ref="AM304:AM334" ca="1" si="370">IF(AK304=0,0,(AL304-AK304)/AK304)</f>
        <v>-0.54753718879663138</v>
      </c>
      <c r="AN304" s="2">
        <f ca="1">SUMIFS(RepP!304:304,RepP!$6:$6,AN$6)</f>
        <v>24233813.835399996</v>
      </c>
      <c r="AO304" s="2">
        <f ca="1">SUMIFS(RepF!304:304,RepF!$6:$6,AO$6)</f>
        <v>12230972.192000002</v>
      </c>
      <c r="AP304" s="55">
        <f t="shared" ref="AP304:AP334" ca="1" si="371">IF(AN304=0,0,(AO304-AN304)/AN304)</f>
        <v>-0.49529313565438965</v>
      </c>
      <c r="AQ304" s="2">
        <f ca="1">SUMIFS(RepP!304:304,RepP!$6:$6,AQ$6)</f>
        <v>27170192.575400002</v>
      </c>
      <c r="AR304" s="2">
        <f ca="1">SUMIFS(RepF!304:304,RepF!$6:$6,AR$6)</f>
        <v>14893214.5166</v>
      </c>
      <c r="AS304" s="55">
        <f t="shared" ref="AS304:AS334" ca="1" si="372">IF(AQ304=0,0,(AR304-AQ304)/AQ304)</f>
        <v>-0.45185465744234826</v>
      </c>
      <c r="AT304" s="2">
        <f ca="1">SUMIFS(RepP!304:304,RepP!$6:$6,AT$6)</f>
        <v>30508735.2454</v>
      </c>
      <c r="AU304" s="2">
        <f ca="1">SUMIFS(RepF!304:304,RepF!$6:$6,AU$6)</f>
        <v>18980871.726599995</v>
      </c>
      <c r="AV304" s="55">
        <f t="shared" ref="AV304:AV334" ca="1" si="373">IF(AT304=0,0,(AU304-AT304)/AT304)</f>
        <v>-0.37785452022427368</v>
      </c>
      <c r="AW304" s="2">
        <f ca="1">SUMIFS(RepP!304:304,RepP!$6:$6,AW$6)</f>
        <v>33114777.805399995</v>
      </c>
      <c r="AX304" s="2">
        <f ca="1">SUMIFS(RepF!304:304,RepF!$6:$6,AX$6)</f>
        <v>21688399.376600001</v>
      </c>
      <c r="AY304" s="55">
        <f t="shared" ref="AY304:AY334" ca="1" si="374">IF(AW304=0,0,(AX304-AW304)/AW304)</f>
        <v>-0.34505375503189112</v>
      </c>
      <c r="AZ304" s="2">
        <f ca="1">SUMIFS(RepP!304:304,RepP!$6:$6,AZ$6)</f>
        <v>43596467.160400003</v>
      </c>
      <c r="BA304" s="2">
        <f ca="1">SUMIFS(RepF!304:304,RepF!$6:$6,BA$6)</f>
        <v>24333722.3466</v>
      </c>
      <c r="BB304" s="55">
        <f t="shared" ref="BB304:BB334" ca="1" si="375">IF(AZ304=0,0,(BA304-AZ304)/AZ304)</f>
        <v>-0.44184187546501336</v>
      </c>
      <c r="BC304" s="2">
        <f ca="1">SUMIFS(RepP!304:304,RepP!$6:$6,BC$6)</f>
        <v>48905172.720399998</v>
      </c>
      <c r="BD304" s="2">
        <f ca="1">SUMIFS(RepF!304:304,RepF!$6:$6,BD$6)</f>
        <v>39844478.611600004</v>
      </c>
      <c r="BE304" s="55">
        <f t="shared" ref="BE304:BE334" ca="1" si="376">IF(BC304=0,0,(BD304-BC304)/BC304)</f>
        <v>-0.18527066984512403</v>
      </c>
      <c r="BF304" s="2">
        <f ca="1">SUMIFS(RepP!304:304,RepP!$6:$6,BF$6)</f>
        <v>57597031.900400005</v>
      </c>
      <c r="BG304" s="2">
        <f ca="1">SUMIFS(RepF!304:304,RepF!$6:$6,BG$6)</f>
        <v>45116176.931600012</v>
      </c>
      <c r="BH304" s="55">
        <f t="shared" ref="BH304:BH334" ca="1" si="377">IF(BF304=0,0,(BG304-BF304)/BF304)</f>
        <v>-0.21669267594174962</v>
      </c>
      <c r="BI304" s="2">
        <f ca="1">SUMIFS(RepP!304:304,RepP!$6:$6,BI$6)</f>
        <v>57983392.510400005</v>
      </c>
      <c r="BJ304" s="2">
        <f ca="1">SUMIFS(RepF!304:304,RepF!$6:$6,BJ$6)</f>
        <v>51570622.401599996</v>
      </c>
      <c r="BK304" s="55">
        <f t="shared" ref="BK304:BK334" ca="1" si="378">IF(BI304=0,0,(BJ304-BI304)/BI304)</f>
        <v>-0.11059666968692464</v>
      </c>
      <c r="BL304" s="2">
        <f ca="1">SUMIFS(RepP!304:304,RepP!$6:$6,BL$6)</f>
        <v>57983392.510400005</v>
      </c>
      <c r="BM304" s="2">
        <f ca="1">SUMIFS(RepF!304:304,RepF!$6:$6,BM$6)</f>
        <v>51570622.401599996</v>
      </c>
      <c r="BN304" s="55">
        <f t="shared" ref="BN304:BN334" ca="1" si="379">IF(BL304=0,0,(BM304-BL304)/BL304)</f>
        <v>-0.11059666968692464</v>
      </c>
      <c r="BO304" s="2">
        <f ca="1">SUMIFS(RepP!304:304,RepP!$6:$6,BO$6)</f>
        <v>57983392.510400005</v>
      </c>
      <c r="BP304" s="2">
        <f ca="1">SUMIFS(RepF!304:304,RepF!$6:$6,BP$6)</f>
        <v>51570622.401599996</v>
      </c>
      <c r="BQ304" s="55">
        <f t="shared" ref="BQ304:BQ334" ca="1" si="380">IF(BO304=0,0,(BP304-BO304)/BO304)</f>
        <v>-0.11059666968692464</v>
      </c>
      <c r="BR304" s="2">
        <f ca="1">SUMIFS(RepP!304:304,RepP!$6:$6,BR$6)</f>
        <v>57983392.510400005</v>
      </c>
      <c r="BS304" s="2">
        <f ca="1">SUMIFS(RepF!304:304,RepF!$6:$6,BS$6)</f>
        <v>51570622.401599996</v>
      </c>
      <c r="BT304" s="55">
        <f t="shared" ref="BT304:BT334" ca="1" si="381">IF(BR304=0,0,(BS304-BR304)/BR304)</f>
        <v>-0.11059666968692464</v>
      </c>
      <c r="BU304" s="2">
        <f ca="1">SUMIFS(RepP!304:304,RepP!$6:$6,BU$6)</f>
        <v>57983392.510400005</v>
      </c>
      <c r="BV304" s="2">
        <f ca="1">SUMIFS(RepF!304:304,RepF!$6:$6,BV$6)</f>
        <v>51570622.401599996</v>
      </c>
      <c r="BW304" s="55">
        <f t="shared" ref="BW304:BW334" ca="1" si="382">IF(BU304=0,0,(BV304-BU304)/BU304)</f>
        <v>-0.11059666968692464</v>
      </c>
      <c r="BX304" s="2">
        <f ca="1">SUMIFS(RepP!304:304,RepP!$6:$6,BX$6)</f>
        <v>57983392.510400005</v>
      </c>
      <c r="BY304" s="2">
        <f ca="1">SUMIFS(RepF!304:304,RepF!$6:$6,BY$6)</f>
        <v>51570622.401599996</v>
      </c>
      <c r="BZ304" s="55">
        <f t="shared" ref="BZ304:BZ334" ca="1" si="383">IF(BX304=0,0,(BY304-BX304)/BX304)</f>
        <v>-0.11059666968692464</v>
      </c>
    </row>
    <row r="305" spans="9:78" x14ac:dyDescent="0.25">
      <c r="I305" s="22" t="str">
        <f>Items!$E$38</f>
        <v>Незавершенное производство и запасы</v>
      </c>
      <c r="J305" s="1" t="str">
        <f>Items!F38</f>
        <v>Подготовительные работы</v>
      </c>
      <c r="Q305" s="20">
        <f ca="1">SUMIFS(RepP!305:305,RepP!$6:$6,Q$6)</f>
        <v>1005996.46</v>
      </c>
      <c r="R305" s="20">
        <f ca="1">SUMIFS(RepF!305:305,RepF!$6:$6,R$6)</f>
        <v>1036226.1749999999</v>
      </c>
      <c r="S305" s="69">
        <f t="shared" ca="1" si="364"/>
        <v>3.0049524229936127E-2</v>
      </c>
      <c r="V305" s="1">
        <f ca="1">SUMIFS(RepP!305:305,RepP!$6:$6,V$6)</f>
        <v>43820</v>
      </c>
      <c r="W305" s="1">
        <f ca="1">SUMIFS(RepF!305:305,RepF!$6:$6,W$6)</f>
        <v>0</v>
      </c>
      <c r="X305" s="60">
        <f t="shared" ca="1" si="365"/>
        <v>-1</v>
      </c>
      <c r="Y305" s="46">
        <f ca="1">SUMIFS(RepP!305:305,RepP!$6:$6,Y$6)</f>
        <v>136923.83000000002</v>
      </c>
      <c r="Z305" s="1">
        <f ca="1">SUMIFS(RepF!305:305,RepF!$6:$6,Z$6)</f>
        <v>81762.23</v>
      </c>
      <c r="AA305" s="60">
        <f t="shared" ca="1" si="366"/>
        <v>-0.40286340222881595</v>
      </c>
      <c r="AB305" s="1">
        <f ca="1">SUMIFS(RepP!305:305,RepP!$6:$6,AB$6)</f>
        <v>254287.31</v>
      </c>
      <c r="AC305" s="1">
        <f ca="1">SUMIFS(RepF!305:305,RepF!$6:$6,AC$6)</f>
        <v>142353.22999999998</v>
      </c>
      <c r="AD305" s="60">
        <f t="shared" ca="1" si="367"/>
        <v>-0.44018743994735726</v>
      </c>
      <c r="AE305" s="1">
        <f ca="1">SUMIFS(RepP!305:305,RepP!$6:$6,AE$6)</f>
        <v>254287.31</v>
      </c>
      <c r="AF305" s="1">
        <f ca="1">SUMIFS(RepF!305:305,RepF!$6:$6,AF$6)</f>
        <v>261686.50999999998</v>
      </c>
      <c r="AG305" s="60">
        <f t="shared" ca="1" si="368"/>
        <v>2.9097794931253088E-2</v>
      </c>
      <c r="AH305" s="1">
        <f ca="1">SUMIFS(RepP!305:305,RepP!$6:$6,AH$6)</f>
        <v>281742.01</v>
      </c>
      <c r="AI305" s="1">
        <f ca="1">SUMIFS(RepF!305:305,RepF!$6:$6,AI$6)</f>
        <v>261686.50999999998</v>
      </c>
      <c r="AJ305" s="60">
        <f t="shared" ca="1" si="369"/>
        <v>-7.1183917513756745E-2</v>
      </c>
      <c r="AK305" s="1">
        <f ca="1">SUMIFS(RepP!305:305,RepP!$6:$6,AK$6)</f>
        <v>307572.01</v>
      </c>
      <c r="AL305" s="1">
        <f ca="1">SUMIFS(RepF!305:305,RepF!$6:$6,AL$6)</f>
        <v>297649.33499999996</v>
      </c>
      <c r="AM305" s="60">
        <f t="shared" ca="1" si="370"/>
        <v>-3.2261306872494823E-2</v>
      </c>
      <c r="AN305" s="1">
        <f ca="1">SUMIFS(RepP!305:305,RepP!$6:$6,AN$6)</f>
        <v>398541.35</v>
      </c>
      <c r="AO305" s="1">
        <f ca="1">SUMIFS(RepF!305:305,RepF!$6:$6,AO$6)</f>
        <v>298524.94499999995</v>
      </c>
      <c r="AP305" s="60">
        <f t="shared" ca="1" si="371"/>
        <v>-0.2509561554905157</v>
      </c>
      <c r="AQ305" s="1">
        <f ca="1">SUMIFS(RepP!305:305,RepP!$6:$6,AQ$6)</f>
        <v>482845.86</v>
      </c>
      <c r="AR305" s="1">
        <f ca="1">SUMIFS(RepF!305:305,RepF!$6:$6,AR$6)</f>
        <v>456773.32499999995</v>
      </c>
      <c r="AS305" s="60">
        <f t="shared" ca="1" si="372"/>
        <v>-5.3997636015767091E-2</v>
      </c>
      <c r="AT305" s="1">
        <f ca="1">SUMIFS(RepP!305:305,RepP!$6:$6,AT$6)</f>
        <v>482845.86</v>
      </c>
      <c r="AU305" s="1">
        <f ca="1">SUMIFS(RepF!305:305,RepF!$6:$6,AU$6)</f>
        <v>456773.32499999995</v>
      </c>
      <c r="AV305" s="60">
        <f t="shared" ca="1" si="373"/>
        <v>-5.3997636015767091E-2</v>
      </c>
      <c r="AW305" s="1">
        <f ca="1">SUMIFS(RepP!305:305,RepP!$6:$6,AW$6)</f>
        <v>783891.86</v>
      </c>
      <c r="AX305" s="1">
        <f ca="1">SUMIFS(RepF!305:305,RepF!$6:$6,AX$6)</f>
        <v>517619.32499999995</v>
      </c>
      <c r="AY305" s="60">
        <f t="shared" ca="1" si="374"/>
        <v>-0.33968018879542905</v>
      </c>
      <c r="AZ305" s="1">
        <f ca="1">SUMIFS(RepP!305:305,RepP!$6:$6,AZ$6)</f>
        <v>892552.6</v>
      </c>
      <c r="BA305" s="1">
        <f ca="1">SUMIFS(RepF!305:305,RepF!$6:$6,BA$6)</f>
        <v>787493.32499999995</v>
      </c>
      <c r="BB305" s="60">
        <f t="shared" ca="1" si="375"/>
        <v>-0.11770653628704911</v>
      </c>
      <c r="BC305" s="1">
        <f ca="1">SUMIFS(RepP!305:305,RepP!$6:$6,BC$6)</f>
        <v>952285.46</v>
      </c>
      <c r="BD305" s="1">
        <f ca="1">SUMIFS(RepF!305:305,RepF!$6:$6,BD$6)</f>
        <v>937641.17499999993</v>
      </c>
      <c r="BE305" s="60">
        <f t="shared" ca="1" si="376"/>
        <v>-1.537804116005303E-2</v>
      </c>
      <c r="BF305" s="1">
        <f ca="1">SUMIFS(RepP!305:305,RepP!$6:$6,BF$6)</f>
        <v>1005996.46</v>
      </c>
      <c r="BG305" s="1">
        <f ca="1">SUMIFS(RepF!305:305,RepF!$6:$6,BG$6)</f>
        <v>1036226.1749999999</v>
      </c>
      <c r="BH305" s="60">
        <f t="shared" ca="1" si="377"/>
        <v>3.0049524229936127E-2</v>
      </c>
      <c r="BI305" s="1">
        <f ca="1">SUMIFS(RepP!305:305,RepP!$6:$6,BI$6)</f>
        <v>1005996.46</v>
      </c>
      <c r="BJ305" s="1">
        <f ca="1">SUMIFS(RepF!305:305,RepF!$6:$6,BJ$6)</f>
        <v>1036226.1749999999</v>
      </c>
      <c r="BK305" s="60">
        <f t="shared" ca="1" si="378"/>
        <v>3.0049524229936127E-2</v>
      </c>
      <c r="BL305" s="1">
        <f ca="1">SUMIFS(RepP!305:305,RepP!$6:$6,BL$6)</f>
        <v>1005996.46</v>
      </c>
      <c r="BM305" s="1">
        <f ca="1">SUMIFS(RepF!305:305,RepF!$6:$6,BM$6)</f>
        <v>1036226.1749999999</v>
      </c>
      <c r="BN305" s="60">
        <f t="shared" ca="1" si="379"/>
        <v>3.0049524229936127E-2</v>
      </c>
      <c r="BO305" s="1">
        <f ca="1">SUMIFS(RepP!305:305,RepP!$6:$6,BO$6)</f>
        <v>1005996.46</v>
      </c>
      <c r="BP305" s="1">
        <f ca="1">SUMIFS(RepF!305:305,RepF!$6:$6,BP$6)</f>
        <v>1036226.1749999999</v>
      </c>
      <c r="BQ305" s="60">
        <f t="shared" ca="1" si="380"/>
        <v>3.0049524229936127E-2</v>
      </c>
      <c r="BR305" s="1">
        <f ca="1">SUMIFS(RepP!305:305,RepP!$6:$6,BR$6)</f>
        <v>1005996.46</v>
      </c>
      <c r="BS305" s="1">
        <f ca="1">SUMIFS(RepF!305:305,RepF!$6:$6,BS$6)</f>
        <v>1036226.1749999999</v>
      </c>
      <c r="BT305" s="60">
        <f t="shared" ca="1" si="381"/>
        <v>3.0049524229936127E-2</v>
      </c>
      <c r="BU305" s="1">
        <f ca="1">SUMIFS(RepP!305:305,RepP!$6:$6,BU$6)</f>
        <v>1005996.46</v>
      </c>
      <c r="BV305" s="1">
        <f ca="1">SUMIFS(RepF!305:305,RepF!$6:$6,BV$6)</f>
        <v>1036226.1749999999</v>
      </c>
      <c r="BW305" s="60">
        <f t="shared" ca="1" si="382"/>
        <v>3.0049524229936127E-2</v>
      </c>
      <c r="BX305" s="1">
        <f ca="1">SUMIFS(RepP!305:305,RepP!$6:$6,BX$6)</f>
        <v>1005996.46</v>
      </c>
      <c r="BY305" s="1">
        <f ca="1">SUMIFS(RepF!305:305,RepF!$6:$6,BY$6)</f>
        <v>1036226.1749999999</v>
      </c>
      <c r="BZ305" s="60">
        <f t="shared" ca="1" si="383"/>
        <v>3.0049524229936127E-2</v>
      </c>
    </row>
    <row r="306" spans="9:78" x14ac:dyDescent="0.25">
      <c r="I306" s="22" t="str">
        <f>Items!$E$39</f>
        <v>Незавершенное производство и запасы</v>
      </c>
      <c r="J306" s="1" t="str">
        <f>Items!F39</f>
        <v>Затраты на покупку участка</v>
      </c>
      <c r="Q306" s="20">
        <f ca="1">SUMIFS(RepP!306:306,RepP!$6:$6,Q$6)</f>
        <v>21372509.310000002</v>
      </c>
      <c r="R306" s="20">
        <f ca="1">SUMIFS(RepF!306:306,RepF!$6:$6,R$6)</f>
        <v>19344705.84</v>
      </c>
      <c r="S306" s="69">
        <f t="shared" ca="1" si="364"/>
        <v>-9.4879054236799973E-2</v>
      </c>
      <c r="V306" s="1">
        <f ca="1">SUMIFS(RepP!306:306,RepP!$6:$6,V$6)</f>
        <v>1137045</v>
      </c>
      <c r="W306" s="1">
        <f ca="1">SUMIFS(RepF!306:306,RepF!$6:$6,W$6)</f>
        <v>0</v>
      </c>
      <c r="X306" s="60">
        <f t="shared" ca="1" si="365"/>
        <v>-1</v>
      </c>
      <c r="Y306" s="46">
        <f ca="1">SUMIFS(RepP!306:306,RepP!$6:$6,Y$6)</f>
        <v>1351605.51</v>
      </c>
      <c r="Z306" s="1">
        <f ca="1">SUMIFS(RepF!306:306,RepF!$6:$6,Z$6)</f>
        <v>1127490</v>
      </c>
      <c r="AA306" s="60">
        <f t="shared" ca="1" si="366"/>
        <v>-0.16581429147917576</v>
      </c>
      <c r="AB306" s="1">
        <f ca="1">SUMIFS(RepP!306:306,RepP!$6:$6,AB$6)</f>
        <v>1554417.75</v>
      </c>
      <c r="AC306" s="1">
        <f ca="1">SUMIFS(RepF!306:306,RepF!$6:$6,AC$6)</f>
        <v>1348852.14</v>
      </c>
      <c r="AD306" s="60">
        <f t="shared" ca="1" si="367"/>
        <v>-0.1322460516164333</v>
      </c>
      <c r="AE306" s="1">
        <f ca="1">SUMIFS(RepP!306:306,RepP!$6:$6,AE$6)</f>
        <v>1775161.56</v>
      </c>
      <c r="AF306" s="1">
        <f ca="1">SUMIFS(RepF!306:306,RepF!$6:$6,AF$6)</f>
        <v>1558466.0099999998</v>
      </c>
      <c r="AG306" s="60">
        <f t="shared" ca="1" si="368"/>
        <v>-0.1220708891420566</v>
      </c>
      <c r="AH306" s="1">
        <f ca="1">SUMIFS(RepP!306:306,RepP!$6:$6,AH$6)</f>
        <v>9934072.0700000003</v>
      </c>
      <c r="AI306" s="1">
        <f ca="1">SUMIFS(RepF!306:306,RepF!$6:$6,AI$6)</f>
        <v>1777354.8299999998</v>
      </c>
      <c r="AJ306" s="60">
        <f t="shared" ca="1" si="369"/>
        <v>-0.82108496722432178</v>
      </c>
      <c r="AK306" s="1">
        <f ca="1">SUMIFS(RepP!306:306,RepP!$6:$6,AK$6)</f>
        <v>10136884.310000001</v>
      </c>
      <c r="AL306" s="1">
        <f ca="1">SUMIFS(RepF!306:306,RepF!$6:$6,AL$6)</f>
        <v>5733716.9700000007</v>
      </c>
      <c r="AM306" s="60">
        <f t="shared" ca="1" si="370"/>
        <v>-0.43437087820527759</v>
      </c>
      <c r="AN306" s="1">
        <f ca="1">SUMIFS(RepP!306:306,RepP!$6:$6,AN$6)</f>
        <v>11208604.310000001</v>
      </c>
      <c r="AO306" s="1">
        <f ca="1">SUMIFS(RepF!306:306,RepF!$6:$6,AO$6)</f>
        <v>5943330.8400000008</v>
      </c>
      <c r="AP306" s="60">
        <f t="shared" ca="1" si="371"/>
        <v>-0.46975281885028908</v>
      </c>
      <c r="AQ306" s="1">
        <f ca="1">SUMIFS(RepP!306:306,RepP!$6:$6,AQ$6)</f>
        <v>11669934.310000001</v>
      </c>
      <c r="AR306" s="1">
        <f ca="1">SUMIFS(RepF!306:306,RepF!$6:$6,AR$6)</f>
        <v>6550650.8400000008</v>
      </c>
      <c r="AS306" s="60">
        <f t="shared" ca="1" si="372"/>
        <v>-0.43867286087576951</v>
      </c>
      <c r="AT306" s="1">
        <f ca="1">SUMIFS(RepP!306:306,RepP!$6:$6,AT$6)</f>
        <v>11743384.310000001</v>
      </c>
      <c r="AU306" s="1">
        <f ca="1">SUMIFS(RepF!306:306,RepF!$6:$6,AU$6)</f>
        <v>7043280.8400000008</v>
      </c>
      <c r="AV306" s="60">
        <f t="shared" ca="1" si="373"/>
        <v>-0.4002341527729496</v>
      </c>
      <c r="AW306" s="1">
        <f ca="1">SUMIFS(RepP!306:306,RepP!$6:$6,AW$6)</f>
        <v>12072409.310000001</v>
      </c>
      <c r="AX306" s="1">
        <f ca="1">SUMIFS(RepF!306:306,RepF!$6:$6,AX$6)</f>
        <v>7123230.8400000008</v>
      </c>
      <c r="AY306" s="60">
        <f t="shared" ca="1" si="374"/>
        <v>-0.40995780899347251</v>
      </c>
      <c r="AZ306" s="1">
        <f ca="1">SUMIFS(RepP!306:306,RepP!$6:$6,AZ$6)</f>
        <v>19109309.310000002</v>
      </c>
      <c r="BA306" s="1">
        <f ca="1">SUMIFS(RepF!306:306,RepF!$6:$6,BA$6)</f>
        <v>7441555.8400000008</v>
      </c>
      <c r="BB306" s="60">
        <f t="shared" ca="1" si="375"/>
        <v>-0.61057954951277105</v>
      </c>
      <c r="BC306" s="1">
        <f ca="1">SUMIFS(RepP!306:306,RepP!$6:$6,BC$6)</f>
        <v>20056409.310000002</v>
      </c>
      <c r="BD306" s="1">
        <f ca="1">SUMIFS(RepF!306:306,RepF!$6:$6,BD$6)</f>
        <v>18825755.84</v>
      </c>
      <c r="BE306" s="60">
        <f t="shared" ca="1" si="376"/>
        <v>-6.1359610834547849E-2</v>
      </c>
      <c r="BF306" s="1">
        <f ca="1">SUMIFS(RepP!306:306,RepP!$6:$6,BF$6)</f>
        <v>21372509.310000002</v>
      </c>
      <c r="BG306" s="1">
        <f ca="1">SUMIFS(RepF!306:306,RepF!$6:$6,BG$6)</f>
        <v>18825755.84</v>
      </c>
      <c r="BH306" s="60">
        <f t="shared" ca="1" si="377"/>
        <v>-0.11916024613957706</v>
      </c>
      <c r="BI306" s="1">
        <f ca="1">SUMIFS(RepP!306:306,RepP!$6:$6,BI$6)</f>
        <v>21372509.310000002</v>
      </c>
      <c r="BJ306" s="1">
        <f ca="1">SUMIFS(RepF!306:306,RepF!$6:$6,BJ$6)</f>
        <v>19344705.84</v>
      </c>
      <c r="BK306" s="60">
        <f t="shared" ca="1" si="378"/>
        <v>-9.4879054236799973E-2</v>
      </c>
      <c r="BL306" s="1">
        <f ca="1">SUMIFS(RepP!306:306,RepP!$6:$6,BL$6)</f>
        <v>21372509.310000002</v>
      </c>
      <c r="BM306" s="1">
        <f ca="1">SUMIFS(RepF!306:306,RepF!$6:$6,BM$6)</f>
        <v>19344705.84</v>
      </c>
      <c r="BN306" s="60">
        <f t="shared" ca="1" si="379"/>
        <v>-9.4879054236799973E-2</v>
      </c>
      <c r="BO306" s="1">
        <f ca="1">SUMIFS(RepP!306:306,RepP!$6:$6,BO$6)</f>
        <v>21372509.310000002</v>
      </c>
      <c r="BP306" s="1">
        <f ca="1">SUMIFS(RepF!306:306,RepF!$6:$6,BP$6)</f>
        <v>19344705.84</v>
      </c>
      <c r="BQ306" s="60">
        <f t="shared" ca="1" si="380"/>
        <v>-9.4879054236799973E-2</v>
      </c>
      <c r="BR306" s="1">
        <f ca="1">SUMIFS(RepP!306:306,RepP!$6:$6,BR$6)</f>
        <v>21372509.310000002</v>
      </c>
      <c r="BS306" s="1">
        <f ca="1">SUMIFS(RepF!306:306,RepF!$6:$6,BS$6)</f>
        <v>19344705.84</v>
      </c>
      <c r="BT306" s="60">
        <f t="shared" ca="1" si="381"/>
        <v>-9.4879054236799973E-2</v>
      </c>
      <c r="BU306" s="1">
        <f ca="1">SUMIFS(RepP!306:306,RepP!$6:$6,BU$6)</f>
        <v>21372509.310000002</v>
      </c>
      <c r="BV306" s="1">
        <f ca="1">SUMIFS(RepF!306:306,RepF!$6:$6,BV$6)</f>
        <v>19344705.84</v>
      </c>
      <c r="BW306" s="60">
        <f t="shared" ca="1" si="382"/>
        <v>-9.4879054236799973E-2</v>
      </c>
      <c r="BX306" s="1">
        <f ca="1">SUMIFS(RepP!306:306,RepP!$6:$6,BX$6)</f>
        <v>21372509.310000002</v>
      </c>
      <c r="BY306" s="1">
        <f ca="1">SUMIFS(RepF!306:306,RepF!$6:$6,BY$6)</f>
        <v>19344705.84</v>
      </c>
      <c r="BZ306" s="60">
        <f t="shared" ca="1" si="383"/>
        <v>-9.4879054236799973E-2</v>
      </c>
    </row>
    <row r="307" spans="9:78" x14ac:dyDescent="0.25">
      <c r="I307" s="22" t="str">
        <f>Items!$E$40</f>
        <v>Незавершенное производство и запасы</v>
      </c>
      <c r="J307" s="1" t="str">
        <f>Items!F40</f>
        <v>Прочее</v>
      </c>
      <c r="Q307" s="20">
        <f ca="1">SUMIFS(RepP!307:307,RepP!$6:$6,Q$6)</f>
        <v>185872.48</v>
      </c>
      <c r="R307" s="20">
        <f ca="1">SUMIFS(RepF!307:307,RepF!$6:$6,R$6)</f>
        <v>190352.49</v>
      </c>
      <c r="S307" s="69">
        <f t="shared" ca="1" si="364"/>
        <v>2.4102599803908463E-2</v>
      </c>
      <c r="V307" s="1">
        <f ca="1">SUMIFS(RepP!307:307,RepP!$6:$6,V$6)</f>
        <v>2706</v>
      </c>
      <c r="W307" s="1">
        <f ca="1">SUMIFS(RepF!307:307,RepF!$6:$6,W$6)</f>
        <v>2618</v>
      </c>
      <c r="X307" s="60">
        <f t="shared" ca="1" si="365"/>
        <v>-3.2520325203252036E-2</v>
      </c>
      <c r="Y307" s="46">
        <f ca="1">SUMIFS(RepP!307:307,RepP!$6:$6,Y$6)</f>
        <v>2706</v>
      </c>
      <c r="Z307" s="1">
        <f ca="1">SUMIFS(RepF!307:307,RepF!$6:$6,Z$6)</f>
        <v>2618</v>
      </c>
      <c r="AA307" s="60">
        <f t="shared" ca="1" si="366"/>
        <v>-3.2520325203252036E-2</v>
      </c>
      <c r="AB307" s="1">
        <f ca="1">SUMIFS(RepP!307:307,RepP!$6:$6,AB$6)</f>
        <v>5466</v>
      </c>
      <c r="AC307" s="1">
        <f ca="1">SUMIFS(RepF!307:307,RepF!$6:$6,AC$6)</f>
        <v>2618</v>
      </c>
      <c r="AD307" s="60">
        <f t="shared" ca="1" si="367"/>
        <v>-0.52103915111598975</v>
      </c>
      <c r="AE307" s="1">
        <f ca="1">SUMIFS(RepP!307:307,RepP!$6:$6,AE$6)</f>
        <v>5926</v>
      </c>
      <c r="AF307" s="1">
        <f ca="1">SUMIFS(RepF!307:307,RepF!$6:$6,AF$6)</f>
        <v>5528</v>
      </c>
      <c r="AG307" s="60">
        <f t="shared" ca="1" si="368"/>
        <v>-6.7161660479244004E-2</v>
      </c>
      <c r="AH307" s="1">
        <f ca="1">SUMIFS(RepP!307:307,RepP!$6:$6,AH$6)</f>
        <v>36636.199999999997</v>
      </c>
      <c r="AI307" s="1">
        <f ca="1">SUMIFS(RepF!307:307,RepF!$6:$6,AI$6)</f>
        <v>35388</v>
      </c>
      <c r="AJ307" s="60">
        <f t="shared" ca="1" si="369"/>
        <v>-3.4070127360370267E-2</v>
      </c>
      <c r="AK307" s="1">
        <f ca="1">SUMIFS(RepP!307:307,RepP!$6:$6,AK$6)</f>
        <v>45784.92</v>
      </c>
      <c r="AL307" s="1">
        <f ca="1">SUMIFS(RepF!307:307,RepF!$6:$6,AL$6)</f>
        <v>38191.199999999997</v>
      </c>
      <c r="AM307" s="60">
        <f t="shared" ca="1" si="370"/>
        <v>-0.16585635619763017</v>
      </c>
      <c r="AN307" s="1">
        <f ca="1">SUMIFS(RepP!307:307,RepP!$6:$6,AN$6)</f>
        <v>52934.92</v>
      </c>
      <c r="AO307" s="1">
        <f ca="1">SUMIFS(RepF!307:307,RepF!$6:$6,AO$6)</f>
        <v>53658.959999999992</v>
      </c>
      <c r="AP307" s="60">
        <f t="shared" ca="1" si="371"/>
        <v>1.367792753819206E-2</v>
      </c>
      <c r="AQ307" s="1">
        <f ca="1">SUMIFS(RepP!307:307,RepP!$6:$6,AQ$6)</f>
        <v>95146</v>
      </c>
      <c r="AR307" s="1">
        <f ca="1">SUMIFS(RepF!307:307,RepF!$6:$6,AR$6)</f>
        <v>61113.959999999992</v>
      </c>
      <c r="AS307" s="60">
        <f t="shared" ca="1" si="372"/>
        <v>-0.35768229878292318</v>
      </c>
      <c r="AT307" s="1">
        <f ca="1">SUMIFS(RepP!307:307,RepP!$6:$6,AT$6)</f>
        <v>102506</v>
      </c>
      <c r="AU307" s="1">
        <f ca="1">SUMIFS(RepF!307:307,RepF!$6:$6,AU$6)</f>
        <v>96382.489999999991</v>
      </c>
      <c r="AV307" s="60">
        <f t="shared" ca="1" si="373"/>
        <v>-5.9738064113320284E-2</v>
      </c>
      <c r="AW307" s="1">
        <f ca="1">SUMIFS(RepP!307:307,RepP!$6:$6,AW$6)</f>
        <v>121460.26</v>
      </c>
      <c r="AX307" s="1">
        <f ca="1">SUMIFS(RepF!307:307,RepF!$6:$6,AX$6)</f>
        <v>104567.34999999999</v>
      </c>
      <c r="AY307" s="60">
        <f t="shared" ca="1" si="374"/>
        <v>-0.13908178691532527</v>
      </c>
      <c r="AZ307" s="1">
        <f ca="1">SUMIFS(RepP!307:307,RepP!$6:$6,AZ$6)</f>
        <v>130322.84999999999</v>
      </c>
      <c r="BA307" s="1">
        <f ca="1">SUMIFS(RepF!307:307,RepF!$6:$6,BA$6)</f>
        <v>124368.26999999999</v>
      </c>
      <c r="BB307" s="60">
        <f t="shared" ca="1" si="375"/>
        <v>-4.5690989722830665E-2</v>
      </c>
      <c r="BC307" s="1">
        <f ca="1">SUMIFS(RepP!307:307,RepP!$6:$6,BC$6)</f>
        <v>147786.66</v>
      </c>
      <c r="BD307" s="1">
        <f ca="1">SUMIFS(RepF!307:307,RepF!$6:$6,BD$6)</f>
        <v>127736.76</v>
      </c>
      <c r="BE307" s="60">
        <f t="shared" ca="1" si="376"/>
        <v>-0.13566786068512549</v>
      </c>
      <c r="BF307" s="1">
        <f ca="1">SUMIFS(RepP!307:307,RepP!$6:$6,BF$6)</f>
        <v>185872.48</v>
      </c>
      <c r="BG307" s="1">
        <f ca="1">SUMIFS(RepF!307:307,RepF!$6:$6,BG$6)</f>
        <v>153358.51</v>
      </c>
      <c r="BH307" s="60">
        <f t="shared" ca="1" si="377"/>
        <v>-0.17492621823305957</v>
      </c>
      <c r="BI307" s="1">
        <f ca="1">SUMIFS(RepP!307:307,RepP!$6:$6,BI$6)</f>
        <v>185872.48</v>
      </c>
      <c r="BJ307" s="1">
        <f ca="1">SUMIFS(RepF!307:307,RepF!$6:$6,BJ$6)</f>
        <v>190352.49</v>
      </c>
      <c r="BK307" s="60">
        <f t="shared" ca="1" si="378"/>
        <v>2.4102599803908463E-2</v>
      </c>
      <c r="BL307" s="1">
        <f ca="1">SUMIFS(RepP!307:307,RepP!$6:$6,BL$6)</f>
        <v>185872.48</v>
      </c>
      <c r="BM307" s="1">
        <f ca="1">SUMIFS(RepF!307:307,RepF!$6:$6,BM$6)</f>
        <v>190352.49</v>
      </c>
      <c r="BN307" s="60">
        <f t="shared" ca="1" si="379"/>
        <v>2.4102599803908463E-2</v>
      </c>
      <c r="BO307" s="1">
        <f ca="1">SUMIFS(RepP!307:307,RepP!$6:$6,BO$6)</f>
        <v>185872.48</v>
      </c>
      <c r="BP307" s="1">
        <f ca="1">SUMIFS(RepF!307:307,RepF!$6:$6,BP$6)</f>
        <v>190352.49</v>
      </c>
      <c r="BQ307" s="60">
        <f t="shared" ca="1" si="380"/>
        <v>2.4102599803908463E-2</v>
      </c>
      <c r="BR307" s="1">
        <f ca="1">SUMIFS(RepP!307:307,RepP!$6:$6,BR$6)</f>
        <v>185872.48</v>
      </c>
      <c r="BS307" s="1">
        <f ca="1">SUMIFS(RepF!307:307,RepF!$6:$6,BS$6)</f>
        <v>190352.49</v>
      </c>
      <c r="BT307" s="60">
        <f t="shared" ca="1" si="381"/>
        <v>2.4102599803908463E-2</v>
      </c>
      <c r="BU307" s="1">
        <f ca="1">SUMIFS(RepP!307:307,RepP!$6:$6,BU$6)</f>
        <v>185872.48</v>
      </c>
      <c r="BV307" s="1">
        <f ca="1">SUMIFS(RepF!307:307,RepF!$6:$6,BV$6)</f>
        <v>190352.49</v>
      </c>
      <c r="BW307" s="60">
        <f t="shared" ca="1" si="382"/>
        <v>2.4102599803908463E-2</v>
      </c>
      <c r="BX307" s="1">
        <f ca="1">SUMIFS(RepP!307:307,RepP!$6:$6,BX$6)</f>
        <v>185872.48</v>
      </c>
      <c r="BY307" s="1">
        <f ca="1">SUMIFS(RepF!307:307,RepF!$6:$6,BY$6)</f>
        <v>190352.49</v>
      </c>
      <c r="BZ307" s="60">
        <f t="shared" ca="1" si="383"/>
        <v>2.4102599803908463E-2</v>
      </c>
    </row>
    <row r="308" spans="9:78" x14ac:dyDescent="0.25">
      <c r="I308" s="22" t="str">
        <f>Items!$E$41</f>
        <v>Незавершенное производство и запасы</v>
      </c>
      <c r="J308" s="1" t="str">
        <f>Items!F41</f>
        <v>ГСМ</v>
      </c>
      <c r="Q308" s="20">
        <f ca="1">SUMIFS(RepP!308:308,RepP!$6:$6,Q$6)</f>
        <v>117422.215</v>
      </c>
      <c r="R308" s="20">
        <f ca="1">SUMIFS(RepF!308:308,RepF!$6:$6,R$6)</f>
        <v>133811.245</v>
      </c>
      <c r="S308" s="69">
        <f t="shared" ca="1" si="364"/>
        <v>0.13957350404265495</v>
      </c>
      <c r="V308" s="1">
        <f ca="1">SUMIFS(RepP!308:308,RepP!$6:$6,V$6)</f>
        <v>0</v>
      </c>
      <c r="W308" s="1">
        <f ca="1">SUMIFS(RepF!308:308,RepF!$6:$6,W$6)</f>
        <v>0</v>
      </c>
      <c r="X308" s="60">
        <f t="shared" ca="1" si="365"/>
        <v>0</v>
      </c>
      <c r="Y308" s="46">
        <f ca="1">SUMIFS(RepP!308:308,RepP!$6:$6,Y$6)</f>
        <v>440.44</v>
      </c>
      <c r="Z308" s="1">
        <f ca="1">SUMIFS(RepF!308:308,RepF!$6:$6,Z$6)</f>
        <v>454.96</v>
      </c>
      <c r="AA308" s="60">
        <f t="shared" ca="1" si="366"/>
        <v>3.2967032967032926E-2</v>
      </c>
      <c r="AB308" s="1">
        <f ca="1">SUMIFS(RepP!308:308,RepP!$6:$6,AB$6)</f>
        <v>440.44</v>
      </c>
      <c r="AC308" s="1">
        <f ca="1">SUMIFS(RepF!308:308,RepF!$6:$6,AC$6)</f>
        <v>454.96</v>
      </c>
      <c r="AD308" s="60">
        <f t="shared" ca="1" si="367"/>
        <v>3.2967032967032926E-2</v>
      </c>
      <c r="AE308" s="1">
        <f ca="1">SUMIFS(RepP!308:308,RepP!$6:$6,AE$6)</f>
        <v>440.44</v>
      </c>
      <c r="AF308" s="1">
        <f ca="1">SUMIFS(RepF!308:308,RepF!$6:$6,AF$6)</f>
        <v>454.96</v>
      </c>
      <c r="AG308" s="60">
        <f t="shared" ca="1" si="368"/>
        <v>3.2967032967032926E-2</v>
      </c>
      <c r="AH308" s="1">
        <f ca="1">SUMIFS(RepP!308:308,RepP!$6:$6,AH$6)</f>
        <v>440.44</v>
      </c>
      <c r="AI308" s="1">
        <f ca="1">SUMIFS(RepF!308:308,RepF!$6:$6,AI$6)</f>
        <v>454.96</v>
      </c>
      <c r="AJ308" s="60">
        <f t="shared" ca="1" si="369"/>
        <v>3.2967032967032926E-2</v>
      </c>
      <c r="AK308" s="1">
        <f ca="1">SUMIFS(RepP!308:308,RepP!$6:$6,AK$6)</f>
        <v>8915.44</v>
      </c>
      <c r="AL308" s="1">
        <f ca="1">SUMIFS(RepF!308:308,RepF!$6:$6,AL$6)</f>
        <v>9679.9599999999991</v>
      </c>
      <c r="AM308" s="60">
        <f t="shared" ca="1" si="370"/>
        <v>8.5752357707527455E-2</v>
      </c>
      <c r="AN308" s="1">
        <f ca="1">SUMIFS(RepP!308:308,RepP!$6:$6,AN$6)</f>
        <v>23060.440000000002</v>
      </c>
      <c r="AO308" s="1">
        <f ca="1">SUMIFS(RepF!308:308,RepF!$6:$6,AO$6)</f>
        <v>9679.9599999999991</v>
      </c>
      <c r="AP308" s="60">
        <f t="shared" ca="1" si="371"/>
        <v>-0.58023524269268067</v>
      </c>
      <c r="AQ308" s="1">
        <f ca="1">SUMIFS(RepP!308:308,RepP!$6:$6,AQ$6)</f>
        <v>39470.210000000006</v>
      </c>
      <c r="AR308" s="1">
        <f ca="1">SUMIFS(RepF!308:308,RepF!$6:$6,AR$6)</f>
        <v>24674.85</v>
      </c>
      <c r="AS308" s="60">
        <f t="shared" ca="1" si="372"/>
        <v>-0.37484877835714592</v>
      </c>
      <c r="AT308" s="1">
        <f ca="1">SUMIFS(RepP!308:308,RepP!$6:$6,AT$6)</f>
        <v>39470.210000000006</v>
      </c>
      <c r="AU308" s="1">
        <f ca="1">SUMIFS(RepF!308:308,RepF!$6:$6,AU$6)</f>
        <v>40514.85</v>
      </c>
      <c r="AV308" s="60">
        <f t="shared" ca="1" si="373"/>
        <v>2.6466542741981659E-2</v>
      </c>
      <c r="AW308" s="1">
        <f ca="1">SUMIFS(RepP!308:308,RepP!$6:$6,AW$6)</f>
        <v>39470.210000000006</v>
      </c>
      <c r="AX308" s="1">
        <f ca="1">SUMIFS(RepF!308:308,RepF!$6:$6,AX$6)</f>
        <v>40514.85</v>
      </c>
      <c r="AY308" s="60">
        <f t="shared" ca="1" si="374"/>
        <v>2.6466542741981659E-2</v>
      </c>
      <c r="AZ308" s="1">
        <f ca="1">SUMIFS(RepP!308:308,RepP!$6:$6,AZ$6)</f>
        <v>70055.125</v>
      </c>
      <c r="BA308" s="1">
        <f ca="1">SUMIFS(RepF!308:308,RepF!$6:$6,BA$6)</f>
        <v>51824.05</v>
      </c>
      <c r="BB308" s="60">
        <f t="shared" ca="1" si="375"/>
        <v>-0.26023899036651488</v>
      </c>
      <c r="BC308" s="1">
        <f ca="1">SUMIFS(RepP!308:308,RepP!$6:$6,BC$6)</f>
        <v>100604.505</v>
      </c>
      <c r="BD308" s="1">
        <f ca="1">SUMIFS(RepF!308:308,RepF!$6:$6,BD$6)</f>
        <v>74468.255000000005</v>
      </c>
      <c r="BE308" s="60">
        <f t="shared" ca="1" si="376"/>
        <v>-0.25979204410379036</v>
      </c>
      <c r="BF308" s="1">
        <f ca="1">SUMIFS(RepP!308:308,RepP!$6:$6,BF$6)</f>
        <v>117422.215</v>
      </c>
      <c r="BG308" s="1">
        <f ca="1">SUMIFS(RepF!308:308,RepF!$6:$6,BG$6)</f>
        <v>133811.245</v>
      </c>
      <c r="BH308" s="60">
        <f t="shared" ca="1" si="377"/>
        <v>0.13957350404265495</v>
      </c>
      <c r="BI308" s="1">
        <f ca="1">SUMIFS(RepP!308:308,RepP!$6:$6,BI$6)</f>
        <v>117422.215</v>
      </c>
      <c r="BJ308" s="1">
        <f ca="1">SUMIFS(RepF!308:308,RepF!$6:$6,BJ$6)</f>
        <v>133811.245</v>
      </c>
      <c r="BK308" s="60">
        <f t="shared" ca="1" si="378"/>
        <v>0.13957350404265495</v>
      </c>
      <c r="BL308" s="1">
        <f ca="1">SUMIFS(RepP!308:308,RepP!$6:$6,BL$6)</f>
        <v>117422.215</v>
      </c>
      <c r="BM308" s="1">
        <f ca="1">SUMIFS(RepF!308:308,RepF!$6:$6,BM$6)</f>
        <v>133811.245</v>
      </c>
      <c r="BN308" s="60">
        <f t="shared" ca="1" si="379"/>
        <v>0.13957350404265495</v>
      </c>
      <c r="BO308" s="1">
        <f ca="1">SUMIFS(RepP!308:308,RepP!$6:$6,BO$6)</f>
        <v>117422.215</v>
      </c>
      <c r="BP308" s="1">
        <f ca="1">SUMIFS(RepF!308:308,RepF!$6:$6,BP$6)</f>
        <v>133811.245</v>
      </c>
      <c r="BQ308" s="60">
        <f t="shared" ca="1" si="380"/>
        <v>0.13957350404265495</v>
      </c>
      <c r="BR308" s="1">
        <f ca="1">SUMIFS(RepP!308:308,RepP!$6:$6,BR$6)</f>
        <v>117422.215</v>
      </c>
      <c r="BS308" s="1">
        <f ca="1">SUMIFS(RepF!308:308,RepF!$6:$6,BS$6)</f>
        <v>133811.245</v>
      </c>
      <c r="BT308" s="60">
        <f t="shared" ca="1" si="381"/>
        <v>0.13957350404265495</v>
      </c>
      <c r="BU308" s="1">
        <f ca="1">SUMIFS(RepP!308:308,RepP!$6:$6,BU$6)</f>
        <v>117422.215</v>
      </c>
      <c r="BV308" s="1">
        <f ca="1">SUMIFS(RepF!308:308,RepF!$6:$6,BV$6)</f>
        <v>133811.245</v>
      </c>
      <c r="BW308" s="60">
        <f t="shared" ca="1" si="382"/>
        <v>0.13957350404265495</v>
      </c>
      <c r="BX308" s="1">
        <f ca="1">SUMIFS(RepP!308:308,RepP!$6:$6,BX$6)</f>
        <v>117422.215</v>
      </c>
      <c r="BY308" s="1">
        <f ca="1">SUMIFS(RepF!308:308,RepF!$6:$6,BY$6)</f>
        <v>133811.245</v>
      </c>
      <c r="BZ308" s="60">
        <f t="shared" ca="1" si="383"/>
        <v>0.13957350404265495</v>
      </c>
    </row>
    <row r="309" spans="9:78" x14ac:dyDescent="0.25">
      <c r="I309" s="22" t="str">
        <f>Items!$E$42</f>
        <v>Незавершенное производство и запасы</v>
      </c>
      <c r="J309" s="1" t="str">
        <f>Items!F42</f>
        <v>Электрика</v>
      </c>
      <c r="Q309" s="20">
        <f ca="1">SUMIFS(RepP!309:309,RepP!$6:$6,Q$6)</f>
        <v>491365.82</v>
      </c>
      <c r="R309" s="20">
        <f ca="1">SUMIFS(RepF!309:309,RepF!$6:$6,R$6)</f>
        <v>521342.59999999992</v>
      </c>
      <c r="S309" s="69">
        <f t="shared" ca="1" si="364"/>
        <v>6.1007051731843925E-2</v>
      </c>
      <c r="V309" s="1">
        <f ca="1">SUMIFS(RepP!309:309,RepP!$6:$6,V$6)</f>
        <v>0</v>
      </c>
      <c r="W309" s="1">
        <f ca="1">SUMIFS(RepF!309:309,RepF!$6:$6,W$6)</f>
        <v>0</v>
      </c>
      <c r="X309" s="60">
        <f t="shared" ca="1" si="365"/>
        <v>0</v>
      </c>
      <c r="Y309" s="46">
        <f ca="1">SUMIFS(RepP!309:309,RepP!$6:$6,Y$6)</f>
        <v>38630.160000000003</v>
      </c>
      <c r="Z309" s="1">
        <f ca="1">SUMIFS(RepF!309:309,RepF!$6:$6,Z$6)</f>
        <v>2655</v>
      </c>
      <c r="AA309" s="60">
        <f t="shared" ca="1" si="366"/>
        <v>-0.93127131754049164</v>
      </c>
      <c r="AB309" s="1">
        <f ca="1">SUMIFS(RepP!309:309,RepP!$6:$6,AB$6)</f>
        <v>120455.16</v>
      </c>
      <c r="AC309" s="1">
        <f ca="1">SUMIFS(RepF!309:309,RepF!$6:$6,AC$6)</f>
        <v>39000.21</v>
      </c>
      <c r="AD309" s="60">
        <f t="shared" ca="1" si="367"/>
        <v>-0.67622632355475687</v>
      </c>
      <c r="AE309" s="1">
        <f ca="1">SUMIFS(RepP!309:309,RepP!$6:$6,AE$6)</f>
        <v>201444.38</v>
      </c>
      <c r="AF309" s="1">
        <f ca="1">SUMIFS(RepF!309:309,RepF!$6:$6,AF$6)</f>
        <v>204254.46</v>
      </c>
      <c r="AG309" s="60">
        <f t="shared" ca="1" si="368"/>
        <v>1.3949656972311599E-2</v>
      </c>
      <c r="AH309" s="1">
        <f ca="1">SUMIFS(RepP!309:309,RepP!$6:$6,AH$6)</f>
        <v>201444.38</v>
      </c>
      <c r="AI309" s="1">
        <f ca="1">SUMIFS(RepF!309:309,RepF!$6:$6,AI$6)</f>
        <v>204254.46</v>
      </c>
      <c r="AJ309" s="60">
        <f t="shared" ca="1" si="369"/>
        <v>1.3949656972311599E-2</v>
      </c>
      <c r="AK309" s="1">
        <f ca="1">SUMIFS(RepP!309:309,RepP!$6:$6,AK$6)</f>
        <v>201444.38</v>
      </c>
      <c r="AL309" s="1">
        <f ca="1">SUMIFS(RepF!309:309,RepF!$6:$6,AL$6)</f>
        <v>204254.46</v>
      </c>
      <c r="AM309" s="60">
        <f t="shared" ca="1" si="370"/>
        <v>1.3949656972311599E-2</v>
      </c>
      <c r="AN309" s="1">
        <f ca="1">SUMIFS(RepP!309:309,RepP!$6:$6,AN$6)</f>
        <v>201444.38</v>
      </c>
      <c r="AO309" s="1">
        <f ca="1">SUMIFS(RepF!309:309,RepF!$6:$6,AO$6)</f>
        <v>204254.46</v>
      </c>
      <c r="AP309" s="60">
        <f t="shared" ca="1" si="371"/>
        <v>1.3949656972311599E-2</v>
      </c>
      <c r="AQ309" s="1">
        <f ca="1">SUMIFS(RepP!309:309,RepP!$6:$6,AQ$6)</f>
        <v>251430.76</v>
      </c>
      <c r="AR309" s="1">
        <f ca="1">SUMIFS(RepF!309:309,RepF!$6:$6,AR$6)</f>
        <v>204254.46</v>
      </c>
      <c r="AS309" s="60">
        <f t="shared" ca="1" si="372"/>
        <v>-0.18763137811777691</v>
      </c>
      <c r="AT309" s="1">
        <f ca="1">SUMIFS(RepP!309:309,RepP!$6:$6,AT$6)</f>
        <v>314644.31</v>
      </c>
      <c r="AU309" s="1">
        <f ca="1">SUMIFS(RepF!309:309,RepF!$6:$6,AU$6)</f>
        <v>270894.42</v>
      </c>
      <c r="AV309" s="60">
        <f t="shared" ca="1" si="373"/>
        <v>-0.13904554638219904</v>
      </c>
      <c r="AW309" s="1">
        <f ca="1">SUMIFS(RepP!309:309,RepP!$6:$6,AW$6)</f>
        <v>366876</v>
      </c>
      <c r="AX309" s="1">
        <f ca="1">SUMIFS(RepF!309:309,RepF!$6:$6,AX$6)</f>
        <v>365584.31999999995</v>
      </c>
      <c r="AY309" s="60">
        <f t="shared" ca="1" si="374"/>
        <v>-3.5207536061231896E-3</v>
      </c>
      <c r="AZ309" s="1">
        <f ca="1">SUMIFS(RepP!309:309,RepP!$6:$6,AZ$6)</f>
        <v>379871</v>
      </c>
      <c r="BA309" s="1">
        <f ca="1">SUMIFS(RepF!309:309,RepF!$6:$6,BA$6)</f>
        <v>390884.31999999995</v>
      </c>
      <c r="BB309" s="60">
        <f t="shared" ca="1" si="375"/>
        <v>2.8992263163020997E-2</v>
      </c>
      <c r="BC309" s="1">
        <f ca="1">SUMIFS(RepP!309:309,RepP!$6:$6,BC$6)</f>
        <v>458362.4</v>
      </c>
      <c r="BD309" s="1">
        <f ca="1">SUMIFS(RepF!309:309,RepF!$6:$6,BD$6)</f>
        <v>432017.31999999995</v>
      </c>
      <c r="BE309" s="60">
        <f t="shared" ca="1" si="376"/>
        <v>-5.7476529488457329E-2</v>
      </c>
      <c r="BF309" s="1">
        <f ca="1">SUMIFS(RepP!309:309,RepP!$6:$6,BF$6)</f>
        <v>480445.82</v>
      </c>
      <c r="BG309" s="1">
        <f ca="1">SUMIFS(RepF!309:309,RepF!$6:$6,BG$6)</f>
        <v>506180.86999999994</v>
      </c>
      <c r="BH309" s="60">
        <f t="shared" ca="1" si="377"/>
        <v>5.3564936833043794E-2</v>
      </c>
      <c r="BI309" s="1">
        <f ca="1">SUMIFS(RepP!309:309,RepP!$6:$6,BI$6)</f>
        <v>491365.82</v>
      </c>
      <c r="BJ309" s="1">
        <f ca="1">SUMIFS(RepF!309:309,RepF!$6:$6,BJ$6)</f>
        <v>521342.59999999992</v>
      </c>
      <c r="BK309" s="60">
        <f t="shared" ca="1" si="378"/>
        <v>6.1007051731843925E-2</v>
      </c>
      <c r="BL309" s="1">
        <f ca="1">SUMIFS(RepP!309:309,RepP!$6:$6,BL$6)</f>
        <v>491365.82</v>
      </c>
      <c r="BM309" s="1">
        <f ca="1">SUMIFS(RepF!309:309,RepF!$6:$6,BM$6)</f>
        <v>521342.59999999992</v>
      </c>
      <c r="BN309" s="60">
        <f t="shared" ca="1" si="379"/>
        <v>6.1007051731843925E-2</v>
      </c>
      <c r="BO309" s="1">
        <f ca="1">SUMIFS(RepP!309:309,RepP!$6:$6,BO$6)</f>
        <v>491365.82</v>
      </c>
      <c r="BP309" s="1">
        <f ca="1">SUMIFS(RepF!309:309,RepF!$6:$6,BP$6)</f>
        <v>521342.59999999992</v>
      </c>
      <c r="BQ309" s="60">
        <f t="shared" ca="1" si="380"/>
        <v>6.1007051731843925E-2</v>
      </c>
      <c r="BR309" s="1">
        <f ca="1">SUMIFS(RepP!309:309,RepP!$6:$6,BR$6)</f>
        <v>491365.82</v>
      </c>
      <c r="BS309" s="1">
        <f ca="1">SUMIFS(RepF!309:309,RepF!$6:$6,BS$6)</f>
        <v>521342.59999999992</v>
      </c>
      <c r="BT309" s="60">
        <f t="shared" ca="1" si="381"/>
        <v>6.1007051731843925E-2</v>
      </c>
      <c r="BU309" s="1">
        <f ca="1">SUMIFS(RepP!309:309,RepP!$6:$6,BU$6)</f>
        <v>491365.82</v>
      </c>
      <c r="BV309" s="1">
        <f ca="1">SUMIFS(RepF!309:309,RepF!$6:$6,BV$6)</f>
        <v>521342.59999999992</v>
      </c>
      <c r="BW309" s="60">
        <f t="shared" ca="1" si="382"/>
        <v>6.1007051731843925E-2</v>
      </c>
      <c r="BX309" s="1">
        <f ca="1">SUMIFS(RepP!309:309,RepP!$6:$6,BX$6)</f>
        <v>491365.82</v>
      </c>
      <c r="BY309" s="1">
        <f ca="1">SUMIFS(RepF!309:309,RepF!$6:$6,BY$6)</f>
        <v>521342.59999999992</v>
      </c>
      <c r="BZ309" s="60">
        <f t="shared" ca="1" si="383"/>
        <v>6.1007051731843925E-2</v>
      </c>
    </row>
    <row r="310" spans="9:78" x14ac:dyDescent="0.25">
      <c r="I310" s="22" t="str">
        <f>Items!$E$43</f>
        <v>Незавершенное производство и запасы</v>
      </c>
      <c r="J310" s="1" t="str">
        <f>Items!F43</f>
        <v>Доставка</v>
      </c>
      <c r="Q310" s="20">
        <f ca="1">SUMIFS(RepP!310:310,RepP!$6:$6,Q$6)</f>
        <v>496623.09</v>
      </c>
      <c r="R310" s="20">
        <f ca="1">SUMIFS(RepF!310:310,RepF!$6:$6,R$6)</f>
        <v>454699.15999999992</v>
      </c>
      <c r="S310" s="69">
        <f t="shared" ca="1" si="364"/>
        <v>-8.4418004003801173E-2</v>
      </c>
      <c r="V310" s="1">
        <f ca="1">SUMIFS(RepP!310:310,RepP!$6:$6,V$6)</f>
        <v>0</v>
      </c>
      <c r="W310" s="1">
        <f ca="1">SUMIFS(RepF!310:310,RepF!$6:$6,W$6)</f>
        <v>0</v>
      </c>
      <c r="X310" s="60">
        <f t="shared" ca="1" si="365"/>
        <v>0</v>
      </c>
      <c r="Y310" s="46">
        <f ca="1">SUMIFS(RepP!310:310,RepP!$6:$6,Y$6)</f>
        <v>33024</v>
      </c>
      <c r="Z310" s="1">
        <f ca="1">SUMIFS(RepF!310:310,RepF!$6:$6,Z$6)</f>
        <v>2142</v>
      </c>
      <c r="AA310" s="60">
        <f t="shared" ca="1" si="366"/>
        <v>-0.93513808139534882</v>
      </c>
      <c r="AB310" s="1">
        <f ca="1">SUMIFS(RepP!310:310,RepP!$6:$6,AB$6)</f>
        <v>58312</v>
      </c>
      <c r="AC310" s="1">
        <f ca="1">SUMIFS(RepF!310:310,RepF!$6:$6,AC$6)</f>
        <v>54106</v>
      </c>
      <c r="AD310" s="60">
        <f t="shared" ca="1" si="367"/>
        <v>-7.2129235834819588E-2</v>
      </c>
      <c r="AE310" s="1">
        <f ca="1">SUMIFS(RepP!310:310,RepP!$6:$6,AE$6)</f>
        <v>62617</v>
      </c>
      <c r="AF310" s="1">
        <f ca="1">SUMIFS(RepF!310:310,RepF!$6:$6,AF$6)</f>
        <v>57866</v>
      </c>
      <c r="AG310" s="60">
        <f t="shared" ca="1" si="368"/>
        <v>-7.587396393950524E-2</v>
      </c>
      <c r="AH310" s="1">
        <f ca="1">SUMIFS(RepP!310:310,RepP!$6:$6,AH$6)</f>
        <v>116268</v>
      </c>
      <c r="AI310" s="1">
        <f ca="1">SUMIFS(RepF!310:310,RepF!$6:$6,AI$6)</f>
        <v>64737</v>
      </c>
      <c r="AJ310" s="60">
        <f t="shared" ca="1" si="369"/>
        <v>-0.44320879347713904</v>
      </c>
      <c r="AK310" s="1">
        <f ca="1">SUMIFS(RepP!310:310,RepP!$6:$6,AK$6)</f>
        <v>158865.27000000002</v>
      </c>
      <c r="AL310" s="1">
        <f ca="1">SUMIFS(RepF!310:310,RepF!$6:$6,AL$6)</f>
        <v>56186</v>
      </c>
      <c r="AM310" s="60">
        <f t="shared" ca="1" si="370"/>
        <v>-0.64632924490041155</v>
      </c>
      <c r="AN310" s="1">
        <f ca="1">SUMIFS(RepP!310:310,RepP!$6:$6,AN$6)</f>
        <v>209284.92</v>
      </c>
      <c r="AO310" s="1">
        <f ca="1">SUMIFS(RepF!310:310,RepF!$6:$6,AO$6)</f>
        <v>89906.92</v>
      </c>
      <c r="AP310" s="60">
        <f t="shared" ca="1" si="371"/>
        <v>-0.57040899076722784</v>
      </c>
      <c r="AQ310" s="1">
        <f ca="1">SUMIFS(RepP!310:310,RepP!$6:$6,AQ$6)</f>
        <v>250530.74000000002</v>
      </c>
      <c r="AR310" s="1">
        <f ca="1">SUMIFS(RepF!310:310,RepF!$6:$6,AR$6)</f>
        <v>156341.15</v>
      </c>
      <c r="AS310" s="60">
        <f t="shared" ca="1" si="372"/>
        <v>-0.37596021150937414</v>
      </c>
      <c r="AT310" s="1">
        <f ca="1">SUMIFS(RepP!310:310,RepP!$6:$6,AT$6)</f>
        <v>338260.45</v>
      </c>
      <c r="AU310" s="1">
        <f ca="1">SUMIFS(RepF!310:310,RepF!$6:$6,AU$6)</f>
        <v>178250.93</v>
      </c>
      <c r="AV310" s="60">
        <f t="shared" ca="1" si="373"/>
        <v>-0.47303644277656465</v>
      </c>
      <c r="AW310" s="1">
        <f ca="1">SUMIFS(RepP!310:310,RepP!$6:$6,AW$6)</f>
        <v>349232.54000000004</v>
      </c>
      <c r="AX310" s="1">
        <f ca="1">SUMIFS(RepF!310:310,RepF!$6:$6,AX$6)</f>
        <v>296660.31999999995</v>
      </c>
      <c r="AY310" s="60">
        <f t="shared" ca="1" si="374"/>
        <v>-0.15053643053994936</v>
      </c>
      <c r="AZ310" s="1">
        <f ca="1">SUMIFS(RepP!310:310,RepP!$6:$6,AZ$6)</f>
        <v>458817.54000000004</v>
      </c>
      <c r="BA310" s="1">
        <f ca="1">SUMIFS(RepF!310:310,RepF!$6:$6,BA$6)</f>
        <v>336912.45999999996</v>
      </c>
      <c r="BB310" s="60">
        <f t="shared" ca="1" si="375"/>
        <v>-0.26569402730331554</v>
      </c>
      <c r="BC310" s="1">
        <f ca="1">SUMIFS(RepP!310:310,RepP!$6:$6,BC$6)</f>
        <v>472382.54000000004</v>
      </c>
      <c r="BD310" s="1">
        <f ca="1">SUMIFS(RepF!310:310,RepF!$6:$6,BD$6)</f>
        <v>421202.45999999996</v>
      </c>
      <c r="BE310" s="60">
        <f t="shared" ca="1" si="376"/>
        <v>-0.10834456328551023</v>
      </c>
      <c r="BF310" s="1">
        <f ca="1">SUMIFS(RepP!310:310,RepP!$6:$6,BF$6)</f>
        <v>488651.7</v>
      </c>
      <c r="BG310" s="1">
        <f ca="1">SUMIFS(RepF!310:310,RepF!$6:$6,BG$6)</f>
        <v>441951.05999999994</v>
      </c>
      <c r="BH310" s="60">
        <f t="shared" ca="1" si="377"/>
        <v>-9.5570403213577418E-2</v>
      </c>
      <c r="BI310" s="1">
        <f ca="1">SUMIFS(RepP!310:310,RepP!$6:$6,BI$6)</f>
        <v>496623.09</v>
      </c>
      <c r="BJ310" s="1">
        <f ca="1">SUMIFS(RepF!310:310,RepF!$6:$6,BJ$6)</f>
        <v>454699.15999999992</v>
      </c>
      <c r="BK310" s="60">
        <f t="shared" ca="1" si="378"/>
        <v>-8.4418004003801173E-2</v>
      </c>
      <c r="BL310" s="1">
        <f ca="1">SUMIFS(RepP!310:310,RepP!$6:$6,BL$6)</f>
        <v>496623.09</v>
      </c>
      <c r="BM310" s="1">
        <f ca="1">SUMIFS(RepF!310:310,RepF!$6:$6,BM$6)</f>
        <v>454699.15999999992</v>
      </c>
      <c r="BN310" s="60">
        <f t="shared" ca="1" si="379"/>
        <v>-8.4418004003801173E-2</v>
      </c>
      <c r="BO310" s="1">
        <f ca="1">SUMIFS(RepP!310:310,RepP!$6:$6,BO$6)</f>
        <v>496623.09</v>
      </c>
      <c r="BP310" s="1">
        <f ca="1">SUMIFS(RepF!310:310,RepF!$6:$6,BP$6)</f>
        <v>454699.15999999992</v>
      </c>
      <c r="BQ310" s="60">
        <f t="shared" ca="1" si="380"/>
        <v>-8.4418004003801173E-2</v>
      </c>
      <c r="BR310" s="1">
        <f ca="1">SUMIFS(RepP!310:310,RepP!$6:$6,BR$6)</f>
        <v>496623.09</v>
      </c>
      <c r="BS310" s="1">
        <f ca="1">SUMIFS(RepF!310:310,RepF!$6:$6,BS$6)</f>
        <v>454699.15999999992</v>
      </c>
      <c r="BT310" s="60">
        <f t="shared" ca="1" si="381"/>
        <v>-8.4418004003801173E-2</v>
      </c>
      <c r="BU310" s="1">
        <f ca="1">SUMIFS(RepP!310:310,RepP!$6:$6,BU$6)</f>
        <v>496623.09</v>
      </c>
      <c r="BV310" s="1">
        <f ca="1">SUMIFS(RepF!310:310,RepF!$6:$6,BV$6)</f>
        <v>454699.15999999992</v>
      </c>
      <c r="BW310" s="60">
        <f t="shared" ca="1" si="382"/>
        <v>-8.4418004003801173E-2</v>
      </c>
      <c r="BX310" s="1">
        <f ca="1">SUMIFS(RepP!310:310,RepP!$6:$6,BX$6)</f>
        <v>496623.09</v>
      </c>
      <c r="BY310" s="1">
        <f ca="1">SUMIFS(RepF!310:310,RepF!$6:$6,BY$6)</f>
        <v>454699.15999999992</v>
      </c>
      <c r="BZ310" s="60">
        <f t="shared" ca="1" si="383"/>
        <v>-8.4418004003801173E-2</v>
      </c>
    </row>
    <row r="311" spans="9:78" x14ac:dyDescent="0.25">
      <c r="I311" s="22" t="str">
        <f>Items!$E$44</f>
        <v>Незавершенное производство и запасы</v>
      </c>
      <c r="J311" s="1" t="str">
        <f>Items!F44</f>
        <v>Канализация, Скважина,кессон и септик</v>
      </c>
      <c r="Q311" s="20">
        <f ca="1">SUMIFS(RepP!311:311,RepP!$6:$6,Q$6)</f>
        <v>1823096.05</v>
      </c>
      <c r="R311" s="20">
        <f ca="1">SUMIFS(RepF!311:311,RepF!$6:$6,R$6)</f>
        <v>1905299.4559999998</v>
      </c>
      <c r="S311" s="69">
        <f t="shared" ca="1" si="364"/>
        <v>4.5090002800455699E-2</v>
      </c>
      <c r="V311" s="1">
        <f ca="1">SUMIFS(RepP!311:311,RepP!$6:$6,V$6)</f>
        <v>0</v>
      </c>
      <c r="W311" s="1">
        <f ca="1">SUMIFS(RepF!311:311,RepF!$6:$6,W$6)</f>
        <v>0</v>
      </c>
      <c r="X311" s="60">
        <f t="shared" ca="1" si="365"/>
        <v>0</v>
      </c>
      <c r="Y311" s="46">
        <f ca="1">SUMIFS(RepP!311:311,RepP!$6:$6,Y$6)</f>
        <v>886655.73</v>
      </c>
      <c r="Z311" s="1">
        <f ca="1">SUMIFS(RepF!311:311,RepF!$6:$6,Z$6)</f>
        <v>284038.53999999998</v>
      </c>
      <c r="AA311" s="60">
        <f t="shared" ca="1" si="366"/>
        <v>-0.6796518305926923</v>
      </c>
      <c r="AB311" s="1">
        <f ca="1">SUMIFS(RepP!311:311,RepP!$6:$6,AB$6)</f>
        <v>1085534.56</v>
      </c>
      <c r="AC311" s="1">
        <f ca="1">SUMIFS(RepF!311:311,RepF!$6:$6,AC$6)</f>
        <v>1051119.28</v>
      </c>
      <c r="AD311" s="60">
        <f t="shared" ca="1" si="367"/>
        <v>-3.1703532313149041E-2</v>
      </c>
      <c r="AE311" s="1">
        <f ca="1">SUMIFS(RepP!311:311,RepP!$6:$6,AE$6)</f>
        <v>1085534.56</v>
      </c>
      <c r="AF311" s="1">
        <f ca="1">SUMIFS(RepF!311:311,RepF!$6:$6,AF$6)</f>
        <v>1095865.6100000001</v>
      </c>
      <c r="AG311" s="60">
        <f t="shared" ca="1" si="368"/>
        <v>9.5170162062827787E-3</v>
      </c>
      <c r="AH311" s="1">
        <f ca="1">SUMIFS(RepP!311:311,RepP!$6:$6,AH$6)</f>
        <v>1085534.56</v>
      </c>
      <c r="AI311" s="1">
        <f ca="1">SUMIFS(RepF!311:311,RepF!$6:$6,AI$6)</f>
        <v>1095865.6100000001</v>
      </c>
      <c r="AJ311" s="60">
        <f t="shared" ca="1" si="369"/>
        <v>9.5170162062827787E-3</v>
      </c>
      <c r="AK311" s="1">
        <f ca="1">SUMIFS(RepP!311:311,RepP!$6:$6,AK$6)</f>
        <v>1086924.46</v>
      </c>
      <c r="AL311" s="1">
        <f ca="1">SUMIFS(RepF!311:311,RepF!$6:$6,AL$6)</f>
        <v>1079565.416</v>
      </c>
      <c r="AM311" s="60">
        <f t="shared" ca="1" si="370"/>
        <v>-6.7705201886798967E-3</v>
      </c>
      <c r="AN311" s="1">
        <f ca="1">SUMIFS(RepP!311:311,RepP!$6:$6,AN$6)</f>
        <v>1086924.46</v>
      </c>
      <c r="AO311" s="1">
        <f ca="1">SUMIFS(RepF!311:311,RepF!$6:$6,AO$6)</f>
        <v>1079565.416</v>
      </c>
      <c r="AP311" s="60">
        <f t="shared" ca="1" si="371"/>
        <v>-6.7705201886798967E-3</v>
      </c>
      <c r="AQ311" s="1">
        <f ca="1">SUMIFS(RepP!311:311,RepP!$6:$6,AQ$6)</f>
        <v>1196352.6299999999</v>
      </c>
      <c r="AR311" s="1">
        <f ca="1">SUMIFS(RepF!311:311,RepF!$6:$6,AR$6)</f>
        <v>1079565.416</v>
      </c>
      <c r="AS311" s="60">
        <f t="shared" ca="1" si="372"/>
        <v>-9.7619390028841194E-2</v>
      </c>
      <c r="AT311" s="1">
        <f ca="1">SUMIFS(RepP!311:311,RepP!$6:$6,AT$6)</f>
        <v>1263350.77</v>
      </c>
      <c r="AU311" s="1">
        <f ca="1">SUMIFS(RepF!311:311,RepF!$6:$6,AU$6)</f>
        <v>1253404.976</v>
      </c>
      <c r="AV311" s="60">
        <f t="shared" ca="1" si="373"/>
        <v>-7.8725515004831118E-3</v>
      </c>
      <c r="AW311" s="1">
        <f ca="1">SUMIFS(RepP!311:311,RepP!$6:$6,AW$6)</f>
        <v>1263994.1400000001</v>
      </c>
      <c r="AX311" s="1">
        <f ca="1">SUMIFS(RepF!311:311,RepF!$6:$6,AX$6)</f>
        <v>1261236.1159999999</v>
      </c>
      <c r="AY311" s="60">
        <f t="shared" ca="1" si="374"/>
        <v>-2.1819911285349855E-3</v>
      </c>
      <c r="AZ311" s="1">
        <f ca="1">SUMIFS(RepP!311:311,RepP!$6:$6,AZ$6)</f>
        <v>1377268.34</v>
      </c>
      <c r="BA311" s="1">
        <f ca="1">SUMIFS(RepF!311:311,RepF!$6:$6,BA$6)</f>
        <v>1353445.0959999999</v>
      </c>
      <c r="BB311" s="60">
        <f t="shared" ca="1" si="375"/>
        <v>-1.7297459985176296E-2</v>
      </c>
      <c r="BC311" s="1">
        <f ca="1">SUMIFS(RepP!311:311,RepP!$6:$6,BC$6)</f>
        <v>1728528.03</v>
      </c>
      <c r="BD311" s="1">
        <f ca="1">SUMIFS(RepF!311:311,RepF!$6:$6,BD$6)</f>
        <v>1439620.0959999999</v>
      </c>
      <c r="BE311" s="60">
        <f t="shared" ca="1" si="376"/>
        <v>-0.16714101766692213</v>
      </c>
      <c r="BF311" s="1">
        <f ca="1">SUMIFS(RepP!311:311,RepP!$6:$6,BF$6)</f>
        <v>1823096.05</v>
      </c>
      <c r="BG311" s="1">
        <f ca="1">SUMIFS(RepF!311:311,RepF!$6:$6,BG$6)</f>
        <v>1902151.3159999999</v>
      </c>
      <c r="BH311" s="60">
        <f t="shared" ca="1" si="377"/>
        <v>4.3363193069284434E-2</v>
      </c>
      <c r="BI311" s="1">
        <f ca="1">SUMIFS(RepP!311:311,RepP!$6:$6,BI$6)</f>
        <v>1823096.05</v>
      </c>
      <c r="BJ311" s="1">
        <f ca="1">SUMIFS(RepF!311:311,RepF!$6:$6,BJ$6)</f>
        <v>1905299.4559999998</v>
      </c>
      <c r="BK311" s="60">
        <f t="shared" ca="1" si="378"/>
        <v>4.5090002800455699E-2</v>
      </c>
      <c r="BL311" s="1">
        <f ca="1">SUMIFS(RepP!311:311,RepP!$6:$6,BL$6)</f>
        <v>1823096.05</v>
      </c>
      <c r="BM311" s="1">
        <f ca="1">SUMIFS(RepF!311:311,RepF!$6:$6,BM$6)</f>
        <v>1905299.4559999998</v>
      </c>
      <c r="BN311" s="60">
        <f t="shared" ca="1" si="379"/>
        <v>4.5090002800455699E-2</v>
      </c>
      <c r="BO311" s="1">
        <f ca="1">SUMIFS(RepP!311:311,RepP!$6:$6,BO$6)</f>
        <v>1823096.05</v>
      </c>
      <c r="BP311" s="1">
        <f ca="1">SUMIFS(RepF!311:311,RepF!$6:$6,BP$6)</f>
        <v>1905299.4559999998</v>
      </c>
      <c r="BQ311" s="60">
        <f t="shared" ca="1" si="380"/>
        <v>4.5090002800455699E-2</v>
      </c>
      <c r="BR311" s="1">
        <f ca="1">SUMIFS(RepP!311:311,RepP!$6:$6,BR$6)</f>
        <v>1823096.05</v>
      </c>
      <c r="BS311" s="1">
        <f ca="1">SUMIFS(RepF!311:311,RepF!$6:$6,BS$6)</f>
        <v>1905299.4559999998</v>
      </c>
      <c r="BT311" s="60">
        <f t="shared" ca="1" si="381"/>
        <v>4.5090002800455699E-2</v>
      </c>
      <c r="BU311" s="1">
        <f ca="1">SUMIFS(RepP!311:311,RepP!$6:$6,BU$6)</f>
        <v>1823096.05</v>
      </c>
      <c r="BV311" s="1">
        <f ca="1">SUMIFS(RepF!311:311,RepF!$6:$6,BV$6)</f>
        <v>1905299.4559999998</v>
      </c>
      <c r="BW311" s="60">
        <f t="shared" ca="1" si="382"/>
        <v>4.5090002800455699E-2</v>
      </c>
      <c r="BX311" s="1">
        <f ca="1">SUMIFS(RepP!311:311,RepP!$6:$6,BX$6)</f>
        <v>1823096.05</v>
      </c>
      <c r="BY311" s="1">
        <f ca="1">SUMIFS(RepF!311:311,RepF!$6:$6,BY$6)</f>
        <v>1905299.4559999998</v>
      </c>
      <c r="BZ311" s="60">
        <f t="shared" ca="1" si="383"/>
        <v>4.5090002800455699E-2</v>
      </c>
    </row>
    <row r="312" spans="9:78" x14ac:dyDescent="0.25">
      <c r="I312" s="22" t="str">
        <f>Items!$E$38</f>
        <v>Незавершенное производство и запасы</v>
      </c>
      <c r="J312" s="1" t="str">
        <f>Items!F45</f>
        <v>Метизы, расходники</v>
      </c>
      <c r="Q312" s="20">
        <f ca="1">SUMIFS(RepP!312:312,RepP!$6:$6,Q$6)</f>
        <v>503174.07539999997</v>
      </c>
      <c r="R312" s="20">
        <f ca="1">SUMIFS(RepF!312:312,RepF!$6:$6,R$6)</f>
        <v>509299.17759999994</v>
      </c>
      <c r="S312" s="69">
        <f t="shared" ca="1" si="364"/>
        <v>1.2172928812222279E-2</v>
      </c>
      <c r="V312" s="1">
        <f ca="1">SUMIFS(RepP!312:312,RepP!$6:$6,V$6)</f>
        <v>0</v>
      </c>
      <c r="W312" s="1">
        <f ca="1">SUMIFS(RepF!312:312,RepF!$6:$6,W$6)</f>
        <v>0</v>
      </c>
      <c r="X312" s="60">
        <f t="shared" ca="1" si="365"/>
        <v>0</v>
      </c>
      <c r="Y312" s="46">
        <f ca="1">SUMIFS(RepP!312:312,RepP!$6:$6,Y$6)</f>
        <v>31243.07</v>
      </c>
      <c r="Z312" s="1">
        <f ca="1">SUMIFS(RepF!312:312,RepF!$6:$6,Z$6)</f>
        <v>7391.2199999999993</v>
      </c>
      <c r="AA312" s="60">
        <f t="shared" ca="1" si="366"/>
        <v>-0.76342849790369505</v>
      </c>
      <c r="AB312" s="1">
        <f ca="1">SUMIFS(RepP!312:312,RepP!$6:$6,AB$6)</f>
        <v>42348.869999999995</v>
      </c>
      <c r="AC312" s="1">
        <f ca="1">SUMIFS(RepF!312:312,RepF!$6:$6,AC$6)</f>
        <v>35940.019999999997</v>
      </c>
      <c r="AD312" s="60">
        <f t="shared" ca="1" si="367"/>
        <v>-0.15133461648445398</v>
      </c>
      <c r="AE312" s="1">
        <f ca="1">SUMIFS(RepP!312:312,RepP!$6:$6,AE$6)</f>
        <v>51702.7</v>
      </c>
      <c r="AF312" s="1">
        <f ca="1">SUMIFS(RepF!312:312,RepF!$6:$6,AF$6)</f>
        <v>46436.819999999992</v>
      </c>
      <c r="AG312" s="60">
        <f t="shared" ca="1" si="368"/>
        <v>-0.10184922644271972</v>
      </c>
      <c r="AH312" s="1">
        <f ca="1">SUMIFS(RepP!312:312,RepP!$6:$6,AH$6)</f>
        <v>82995.880999999994</v>
      </c>
      <c r="AI312" s="1">
        <f ca="1">SUMIFS(RepF!312:312,RepF!$6:$6,AI$6)</f>
        <v>52293.829999999994</v>
      </c>
      <c r="AJ312" s="60">
        <f t="shared" ca="1" si="369"/>
        <v>-0.36992258688114898</v>
      </c>
      <c r="AK312" s="1">
        <f ca="1">SUMIFS(RepP!312:312,RepP!$6:$6,AK$6)</f>
        <v>101743.83099999999</v>
      </c>
      <c r="AL312" s="1">
        <f ca="1">SUMIFS(RepF!312:312,RepF!$6:$6,AL$6)</f>
        <v>92676.312999999995</v>
      </c>
      <c r="AM312" s="60">
        <f t="shared" ca="1" si="370"/>
        <v>-8.9121059339705794E-2</v>
      </c>
      <c r="AN312" s="1">
        <f ca="1">SUMIFS(RepP!312:312,RepP!$6:$6,AN$6)</f>
        <v>166444.24539999999</v>
      </c>
      <c r="AO312" s="1">
        <f ca="1">SUMIFS(RepF!312:312,RepF!$6:$6,AO$6)</f>
        <v>143645.59299999999</v>
      </c>
      <c r="AP312" s="60">
        <f t="shared" ca="1" si="371"/>
        <v>-0.13697471093224106</v>
      </c>
      <c r="AQ312" s="1">
        <f ca="1">SUMIFS(RepP!312:312,RepP!$6:$6,AQ$6)</f>
        <v>253791.27539999998</v>
      </c>
      <c r="AR312" s="1">
        <f ca="1">SUMIFS(RepF!312:312,RepF!$6:$6,AR$6)</f>
        <v>237023.07759999999</v>
      </c>
      <c r="AS312" s="60">
        <f t="shared" ca="1" si="372"/>
        <v>-6.6070820494406934E-2</v>
      </c>
      <c r="AT312" s="1">
        <f ca="1">SUMIFS(RepP!312:312,RepP!$6:$6,AT$6)</f>
        <v>264101.40539999999</v>
      </c>
      <c r="AU312" s="1">
        <f ca="1">SUMIFS(RepF!312:312,RepF!$6:$6,AU$6)</f>
        <v>264563.53759999998</v>
      </c>
      <c r="AV312" s="60">
        <f t="shared" ca="1" si="373"/>
        <v>1.7498286285151012E-3</v>
      </c>
      <c r="AW312" s="1">
        <f ca="1">SUMIFS(RepP!312:312,RepP!$6:$6,AW$6)</f>
        <v>304188.8554</v>
      </c>
      <c r="AX312" s="1">
        <f ca="1">SUMIFS(RepF!312:312,RepF!$6:$6,AX$6)</f>
        <v>272287.26759999996</v>
      </c>
      <c r="AY312" s="60">
        <f t="shared" ca="1" si="374"/>
        <v>-0.10487428199185773</v>
      </c>
      <c r="AZ312" s="1">
        <f ca="1">SUMIFS(RepP!312:312,RepP!$6:$6,AZ$6)</f>
        <v>318006.19540000003</v>
      </c>
      <c r="BA312" s="1">
        <f ca="1">SUMIFS(RepF!312:312,RepF!$6:$6,BA$6)</f>
        <v>313746.43759999995</v>
      </c>
      <c r="BB312" s="60">
        <f t="shared" ca="1" si="375"/>
        <v>-1.3395203809290563E-2</v>
      </c>
      <c r="BC312" s="1">
        <f ca="1">SUMIFS(RepP!312:312,RepP!$6:$6,BC$6)</f>
        <v>412830.59539999999</v>
      </c>
      <c r="BD312" s="1">
        <f ca="1">SUMIFS(RepF!312:312,RepF!$6:$6,BD$6)</f>
        <v>314513.98759999993</v>
      </c>
      <c r="BE312" s="60">
        <f t="shared" ca="1" si="376"/>
        <v>-0.23815242594783725</v>
      </c>
      <c r="BF312" s="1">
        <f ca="1">SUMIFS(RepP!312:312,RepP!$6:$6,BF$6)</f>
        <v>503174.07539999997</v>
      </c>
      <c r="BG312" s="1">
        <f ca="1">SUMIFS(RepF!312:312,RepF!$6:$6,BG$6)</f>
        <v>398091.40759999992</v>
      </c>
      <c r="BH312" s="60">
        <f t="shared" ca="1" si="377"/>
        <v>-0.20883959038721187</v>
      </c>
      <c r="BI312" s="1">
        <f ca="1">SUMIFS(RepP!312:312,RepP!$6:$6,BI$6)</f>
        <v>503174.07539999997</v>
      </c>
      <c r="BJ312" s="1">
        <f ca="1">SUMIFS(RepF!312:312,RepF!$6:$6,BJ$6)</f>
        <v>509299.17759999994</v>
      </c>
      <c r="BK312" s="60">
        <f t="shared" ca="1" si="378"/>
        <v>1.2172928812222279E-2</v>
      </c>
      <c r="BL312" s="1">
        <f ca="1">SUMIFS(RepP!312:312,RepP!$6:$6,BL$6)</f>
        <v>503174.07539999997</v>
      </c>
      <c r="BM312" s="1">
        <f ca="1">SUMIFS(RepF!312:312,RepF!$6:$6,BM$6)</f>
        <v>509299.17759999994</v>
      </c>
      <c r="BN312" s="60">
        <f t="shared" ca="1" si="379"/>
        <v>1.2172928812222279E-2</v>
      </c>
      <c r="BO312" s="1">
        <f ca="1">SUMIFS(RepP!312:312,RepP!$6:$6,BO$6)</f>
        <v>503174.07539999997</v>
      </c>
      <c r="BP312" s="1">
        <f ca="1">SUMIFS(RepF!312:312,RepF!$6:$6,BP$6)</f>
        <v>509299.17759999994</v>
      </c>
      <c r="BQ312" s="60">
        <f t="shared" ca="1" si="380"/>
        <v>1.2172928812222279E-2</v>
      </c>
      <c r="BR312" s="1">
        <f ca="1">SUMIFS(RepP!312:312,RepP!$6:$6,BR$6)</f>
        <v>503174.07539999997</v>
      </c>
      <c r="BS312" s="1">
        <f ca="1">SUMIFS(RepF!312:312,RepF!$6:$6,BS$6)</f>
        <v>509299.17759999994</v>
      </c>
      <c r="BT312" s="60">
        <f t="shared" ca="1" si="381"/>
        <v>1.2172928812222279E-2</v>
      </c>
      <c r="BU312" s="1">
        <f ca="1">SUMIFS(RepP!312:312,RepP!$6:$6,BU$6)</f>
        <v>503174.07539999997</v>
      </c>
      <c r="BV312" s="1">
        <f ca="1">SUMIFS(RepF!312:312,RepF!$6:$6,BV$6)</f>
        <v>509299.17759999994</v>
      </c>
      <c r="BW312" s="60">
        <f t="shared" ca="1" si="382"/>
        <v>1.2172928812222279E-2</v>
      </c>
      <c r="BX312" s="1">
        <f ca="1">SUMIFS(RepP!312:312,RepP!$6:$6,BX$6)</f>
        <v>503174.07539999997</v>
      </c>
      <c r="BY312" s="1">
        <f ca="1">SUMIFS(RepF!312:312,RepF!$6:$6,BY$6)</f>
        <v>509299.17759999994</v>
      </c>
      <c r="BZ312" s="60">
        <f t="shared" ca="1" si="383"/>
        <v>1.2172928812222279E-2</v>
      </c>
    </row>
    <row r="313" spans="9:78" x14ac:dyDescent="0.25">
      <c r="I313" s="22" t="str">
        <f>Items!$E$39</f>
        <v>Незавершенное производство и запасы</v>
      </c>
      <c r="J313" s="1" t="str">
        <f>Items!F46</f>
        <v>Материалы Фундамент</v>
      </c>
      <c r="Q313" s="20">
        <f ca="1">SUMIFS(RepP!313:313,RepP!$6:$6,Q$6)</f>
        <v>10604789.890000001</v>
      </c>
      <c r="R313" s="20">
        <f ca="1">SUMIFS(RepF!313:313,RepF!$6:$6,R$6)</f>
        <v>7616991.902999999</v>
      </c>
      <c r="S313" s="69">
        <f t="shared" ca="1" si="364"/>
        <v>-0.281740422770413</v>
      </c>
      <c r="V313" s="1">
        <f ca="1">SUMIFS(RepP!313:313,RepP!$6:$6,V$6)</f>
        <v>0</v>
      </c>
      <c r="W313" s="1">
        <f ca="1">SUMIFS(RepF!313:313,RepF!$6:$6,W$6)</f>
        <v>0</v>
      </c>
      <c r="X313" s="60">
        <f t="shared" ca="1" si="365"/>
        <v>0</v>
      </c>
      <c r="Y313" s="46">
        <f ca="1">SUMIFS(RepP!313:313,RepP!$6:$6,Y$6)</f>
        <v>1292133.6999999997</v>
      </c>
      <c r="Z313" s="1">
        <f ca="1">SUMIFS(RepF!313:313,RepF!$6:$6,Z$6)</f>
        <v>285577.31</v>
      </c>
      <c r="AA313" s="60">
        <f t="shared" ca="1" si="366"/>
        <v>-0.77898780133975287</v>
      </c>
      <c r="AB313" s="1">
        <f ca="1">SUMIFS(RepP!313:313,RepP!$6:$6,AB$6)</f>
        <v>1616716.6999999997</v>
      </c>
      <c r="AC313" s="1">
        <f ca="1">SUMIFS(RepF!313:313,RepF!$6:$6,AC$6)</f>
        <v>1655363.28</v>
      </c>
      <c r="AD313" s="60">
        <f t="shared" ca="1" si="367"/>
        <v>2.3904361227913531E-2</v>
      </c>
      <c r="AE313" s="1">
        <f ca="1">SUMIFS(RepP!313:313,RepP!$6:$6,AE$6)</f>
        <v>1616716.6999999997</v>
      </c>
      <c r="AF313" s="1">
        <f ca="1">SUMIFS(RepF!313:313,RepF!$6:$6,AF$6)</f>
        <v>1705221.28</v>
      </c>
      <c r="AG313" s="60">
        <f t="shared" ca="1" si="368"/>
        <v>5.4743406807142105E-2</v>
      </c>
      <c r="AH313" s="1">
        <f ca="1">SUMIFS(RepP!313:313,RepP!$6:$6,AH$6)</f>
        <v>2097283.9299999997</v>
      </c>
      <c r="AI313" s="1">
        <f ca="1">SUMIFS(RepF!313:313,RepF!$6:$6,AI$6)</f>
        <v>1705221.28</v>
      </c>
      <c r="AJ313" s="60">
        <f t="shared" ca="1" si="369"/>
        <v>-0.18693827973973925</v>
      </c>
      <c r="AK313" s="1">
        <f ca="1">SUMIFS(RepP!313:313,RepP!$6:$6,AK$6)</f>
        <v>2097283.9299999997</v>
      </c>
      <c r="AL313" s="1">
        <f ca="1">SUMIFS(RepF!313:313,RepF!$6:$6,AL$6)</f>
        <v>-1225388.2070000002</v>
      </c>
      <c r="AM313" s="60">
        <f t="shared" ca="1" si="370"/>
        <v>-1.5842738741625702</v>
      </c>
      <c r="AN313" s="1">
        <f ca="1">SUMIFS(RepP!313:313,RepP!$6:$6,AN$6)</f>
        <v>2097283.9299999997</v>
      </c>
      <c r="AO313" s="1">
        <f ca="1">SUMIFS(RepF!313:313,RepF!$6:$6,AO$6)</f>
        <v>-1225388.2070000002</v>
      </c>
      <c r="AP313" s="60">
        <f t="shared" ca="1" si="371"/>
        <v>-1.5842738741625702</v>
      </c>
      <c r="AQ313" s="1">
        <f ca="1">SUMIFS(RepP!313:313,RepP!$6:$6,AQ$6)</f>
        <v>2491261.0099999998</v>
      </c>
      <c r="AR313" s="1">
        <f ca="1">SUMIFS(RepF!313:313,RepF!$6:$6,AR$6)</f>
        <v>-1225388.2070000002</v>
      </c>
      <c r="AS313" s="60">
        <f t="shared" ca="1" si="372"/>
        <v>-1.4918746779567671</v>
      </c>
      <c r="AT313" s="1">
        <f ca="1">SUMIFS(RepP!313:313,RepP!$6:$6,AT$6)</f>
        <v>3810747.26</v>
      </c>
      <c r="AU313" s="1">
        <f ca="1">SUMIFS(RepF!313:313,RepF!$6:$6,AU$6)</f>
        <v>323150.46299999999</v>
      </c>
      <c r="AV313" s="60">
        <f t="shared" ca="1" si="373"/>
        <v>-0.91520023739385958</v>
      </c>
      <c r="AW313" s="1">
        <f ca="1">SUMIFS(RepP!313:313,RepP!$6:$6,AW$6)</f>
        <v>5122902.63</v>
      </c>
      <c r="AX313" s="1">
        <f ca="1">SUMIFS(RepF!313:313,RepF!$6:$6,AX$6)</f>
        <v>1074167.7830000001</v>
      </c>
      <c r="AY313" s="60">
        <f t="shared" ca="1" si="374"/>
        <v>-0.7903204763819609</v>
      </c>
      <c r="AZ313" s="1">
        <f ca="1">SUMIFS(RepP!313:313,RepP!$6:$6,AZ$6)</f>
        <v>6029766.0600000005</v>
      </c>
      <c r="BA313" s="1">
        <f ca="1">SUMIFS(RepF!313:313,RepF!$6:$6,BA$6)</f>
        <v>2173265.6429999997</v>
      </c>
      <c r="BB313" s="60">
        <f t="shared" ca="1" si="375"/>
        <v>-0.63957712100691355</v>
      </c>
      <c r="BC313" s="1">
        <f ca="1">SUMIFS(RepP!313:313,RepP!$6:$6,BC$6)</f>
        <v>6744435.3400000008</v>
      </c>
      <c r="BD313" s="1">
        <f ca="1">SUMIFS(RepF!313:313,RepF!$6:$6,BD$6)</f>
        <v>2775006.1829999997</v>
      </c>
      <c r="BE313" s="60">
        <f t="shared" ca="1" si="376"/>
        <v>-0.58854877493717672</v>
      </c>
      <c r="BF313" s="1">
        <f ca="1">SUMIFS(RepP!313:313,RepP!$6:$6,BF$6)</f>
        <v>10604789.890000001</v>
      </c>
      <c r="BG313" s="1">
        <f ca="1">SUMIFS(RepF!313:313,RepF!$6:$6,BG$6)</f>
        <v>3995442.5029999996</v>
      </c>
      <c r="BH313" s="60">
        <f t="shared" ca="1" si="377"/>
        <v>-0.62324171016649921</v>
      </c>
      <c r="BI313" s="1">
        <f ca="1">SUMIFS(RepP!313:313,RepP!$6:$6,BI$6)</f>
        <v>10604789.890000001</v>
      </c>
      <c r="BJ313" s="1">
        <f ca="1">SUMIFS(RepF!313:313,RepF!$6:$6,BJ$6)</f>
        <v>7616991.902999999</v>
      </c>
      <c r="BK313" s="60">
        <f t="shared" ca="1" si="378"/>
        <v>-0.281740422770413</v>
      </c>
      <c r="BL313" s="1">
        <f ca="1">SUMIFS(RepP!313:313,RepP!$6:$6,BL$6)</f>
        <v>10604789.890000001</v>
      </c>
      <c r="BM313" s="1">
        <f ca="1">SUMIFS(RepF!313:313,RepF!$6:$6,BM$6)</f>
        <v>7616991.902999999</v>
      </c>
      <c r="BN313" s="60">
        <f t="shared" ca="1" si="379"/>
        <v>-0.281740422770413</v>
      </c>
      <c r="BO313" s="1">
        <f ca="1">SUMIFS(RepP!313:313,RepP!$6:$6,BO$6)</f>
        <v>10604789.890000001</v>
      </c>
      <c r="BP313" s="1">
        <f ca="1">SUMIFS(RepF!313:313,RepF!$6:$6,BP$6)</f>
        <v>7616991.902999999</v>
      </c>
      <c r="BQ313" s="60">
        <f t="shared" ca="1" si="380"/>
        <v>-0.281740422770413</v>
      </c>
      <c r="BR313" s="1">
        <f ca="1">SUMIFS(RepP!313:313,RepP!$6:$6,BR$6)</f>
        <v>10604789.890000001</v>
      </c>
      <c r="BS313" s="1">
        <f ca="1">SUMIFS(RepF!313:313,RepF!$6:$6,BS$6)</f>
        <v>7616991.902999999</v>
      </c>
      <c r="BT313" s="60">
        <f t="shared" ca="1" si="381"/>
        <v>-0.281740422770413</v>
      </c>
      <c r="BU313" s="1">
        <f ca="1">SUMIFS(RepP!313:313,RepP!$6:$6,BU$6)</f>
        <v>10604789.890000001</v>
      </c>
      <c r="BV313" s="1">
        <f ca="1">SUMIFS(RepF!313:313,RepF!$6:$6,BV$6)</f>
        <v>7616991.902999999</v>
      </c>
      <c r="BW313" s="60">
        <f t="shared" ca="1" si="382"/>
        <v>-0.281740422770413</v>
      </c>
      <c r="BX313" s="1">
        <f ca="1">SUMIFS(RepP!313:313,RepP!$6:$6,BX$6)</f>
        <v>10604789.890000001</v>
      </c>
      <c r="BY313" s="1">
        <f ca="1">SUMIFS(RepF!313:313,RepF!$6:$6,BY$6)</f>
        <v>7616991.902999999</v>
      </c>
      <c r="BZ313" s="60">
        <f t="shared" ca="1" si="383"/>
        <v>-0.281740422770413</v>
      </c>
    </row>
    <row r="314" spans="9:78" x14ac:dyDescent="0.25">
      <c r="I314" s="22" t="str">
        <f>Items!$E$40</f>
        <v>Незавершенное производство и запасы</v>
      </c>
      <c r="J314" s="1" t="str">
        <f>Items!F47</f>
        <v>Материалы Коробка</v>
      </c>
      <c r="Q314" s="20">
        <f ca="1">SUMIFS(RepP!314:314,RepP!$6:$6,Q$6)</f>
        <v>4248149.74</v>
      </c>
      <c r="R314" s="20">
        <f ca="1">SUMIFS(RepF!314:314,RepF!$6:$6,R$6)</f>
        <v>4276074.7249999996</v>
      </c>
      <c r="S314" s="69">
        <f t="shared" ca="1" si="364"/>
        <v>6.5734464906124996E-3</v>
      </c>
      <c r="V314" s="1">
        <f ca="1">SUMIFS(RepP!314:314,RepP!$6:$6,V$6)</f>
        <v>0</v>
      </c>
      <c r="W314" s="1">
        <f ca="1">SUMIFS(RepF!314:314,RepF!$6:$6,W$6)</f>
        <v>0</v>
      </c>
      <c r="X314" s="60">
        <f t="shared" ca="1" si="365"/>
        <v>0</v>
      </c>
      <c r="Y314" s="46">
        <f ca="1">SUMIFS(RepP!314:314,RepP!$6:$6,Y$6)</f>
        <v>427903.84</v>
      </c>
      <c r="Z314" s="1">
        <f ca="1">SUMIFS(RepF!314:314,RepF!$6:$6,Z$6)</f>
        <v>0</v>
      </c>
      <c r="AA314" s="60">
        <f t="shared" ca="1" si="366"/>
        <v>-1</v>
      </c>
      <c r="AB314" s="1">
        <f ca="1">SUMIFS(RepP!314:314,RepP!$6:$6,AB$6)</f>
        <v>1047954.74</v>
      </c>
      <c r="AC314" s="1">
        <f ca="1">SUMIFS(RepF!314:314,RepF!$6:$6,AC$6)</f>
        <v>442010.56</v>
      </c>
      <c r="AD314" s="60">
        <f t="shared" ca="1" si="367"/>
        <v>-0.57821598287727571</v>
      </c>
      <c r="AE314" s="1">
        <f ca="1">SUMIFS(RepP!314:314,RepP!$6:$6,AE$6)</f>
        <v>1094938.04</v>
      </c>
      <c r="AF314" s="1">
        <f ca="1">SUMIFS(RepF!314:314,RepF!$6:$6,AF$6)</f>
        <v>538493.31999999995</v>
      </c>
      <c r="AG314" s="60">
        <f t="shared" ca="1" si="368"/>
        <v>-0.50819745014978202</v>
      </c>
      <c r="AH314" s="1">
        <f ca="1">SUMIFS(RepP!314:314,RepP!$6:$6,AH$6)</f>
        <v>1117637.24</v>
      </c>
      <c r="AI314" s="1">
        <f ca="1">SUMIFS(RepF!314:314,RepF!$6:$6,AI$6)</f>
        <v>1160797.2599999998</v>
      </c>
      <c r="AJ314" s="60">
        <f t="shared" ca="1" si="369"/>
        <v>3.8617199262257748E-2</v>
      </c>
      <c r="AK314" s="1">
        <f ca="1">SUMIFS(RepP!314:314,RepP!$6:$6,AK$6)</f>
        <v>1519059.83</v>
      </c>
      <c r="AL314" s="1">
        <f ca="1">SUMIFS(RepF!314:314,RepF!$6:$6,AL$6)</f>
        <v>1389658.7449999996</v>
      </c>
      <c r="AM314" s="60">
        <f t="shared" ca="1" si="370"/>
        <v>-8.5184982476957757E-2</v>
      </c>
      <c r="AN314" s="1">
        <f ca="1">SUMIFS(RepP!314:314,RepP!$6:$6,AN$6)</f>
        <v>3392657.63</v>
      </c>
      <c r="AO314" s="1">
        <f ca="1">SUMIFS(RepF!314:314,RepF!$6:$6,AO$6)</f>
        <v>3352896.9649999999</v>
      </c>
      <c r="AP314" s="60">
        <f t="shared" ca="1" si="371"/>
        <v>-1.1719622000290092E-2</v>
      </c>
      <c r="AQ314" s="1">
        <f ca="1">SUMIFS(RepP!314:314,RepP!$6:$6,AQ$6)</f>
        <v>3392657.63</v>
      </c>
      <c r="AR314" s="1">
        <f ca="1">SUMIFS(RepF!314:314,RepF!$6:$6,AR$6)</f>
        <v>3354081.3649999998</v>
      </c>
      <c r="AS314" s="60">
        <f t="shared" ca="1" si="372"/>
        <v>-1.1370515155695251E-2</v>
      </c>
      <c r="AT314" s="1">
        <f ca="1">SUMIFS(RepP!314:314,RepP!$6:$6,AT$6)</f>
        <v>3722462.32</v>
      </c>
      <c r="AU314" s="1">
        <f ca="1">SUMIFS(RepF!314:314,RepF!$6:$6,AU$6)</f>
        <v>3354081.3649999998</v>
      </c>
      <c r="AV314" s="60">
        <f t="shared" ca="1" si="373"/>
        <v>-9.8961634351748137E-2</v>
      </c>
      <c r="AW314" s="1">
        <f ca="1">SUMIFS(RepP!314:314,RepP!$6:$6,AW$6)</f>
        <v>3722462.32</v>
      </c>
      <c r="AX314" s="1">
        <f ca="1">SUMIFS(RepF!314:314,RepF!$6:$6,AX$6)</f>
        <v>3694672.6849999996</v>
      </c>
      <c r="AY314" s="60">
        <f t="shared" ca="1" si="374"/>
        <v>-7.4653905428921155E-3</v>
      </c>
      <c r="AZ314" s="1">
        <f ca="1">SUMIFS(RepP!314:314,RepP!$6:$6,AZ$6)</f>
        <v>4192691.7399999998</v>
      </c>
      <c r="BA314" s="1">
        <f ca="1">SUMIFS(RepF!314:314,RepF!$6:$6,BA$6)</f>
        <v>3792297.6849999996</v>
      </c>
      <c r="BB314" s="60">
        <f t="shared" ca="1" si="375"/>
        <v>-9.5498090446306028E-2</v>
      </c>
      <c r="BC314" s="1">
        <f ca="1">SUMIFS(RepP!314:314,RepP!$6:$6,BC$6)</f>
        <v>4248149.74</v>
      </c>
      <c r="BD314" s="1">
        <f ca="1">SUMIFS(RepF!314:314,RepF!$6:$6,BD$6)</f>
        <v>4225593.7249999996</v>
      </c>
      <c r="BE314" s="60">
        <f t="shared" ca="1" si="376"/>
        <v>-5.3096092135397743E-3</v>
      </c>
      <c r="BF314" s="1">
        <f ca="1">SUMIFS(RepP!314:314,RepP!$6:$6,BF$6)</f>
        <v>4248149.74</v>
      </c>
      <c r="BG314" s="1">
        <f ca="1">SUMIFS(RepF!314:314,RepF!$6:$6,BG$6)</f>
        <v>4276074.7249999996</v>
      </c>
      <c r="BH314" s="60">
        <f t="shared" ca="1" si="377"/>
        <v>6.5734464906124996E-3</v>
      </c>
      <c r="BI314" s="1">
        <f ca="1">SUMIFS(RepP!314:314,RepP!$6:$6,BI$6)</f>
        <v>4248149.74</v>
      </c>
      <c r="BJ314" s="1">
        <f ca="1">SUMIFS(RepF!314:314,RepF!$6:$6,BJ$6)</f>
        <v>4276074.7249999996</v>
      </c>
      <c r="BK314" s="60">
        <f t="shared" ca="1" si="378"/>
        <v>6.5734464906124996E-3</v>
      </c>
      <c r="BL314" s="1">
        <f ca="1">SUMIFS(RepP!314:314,RepP!$6:$6,BL$6)</f>
        <v>4248149.74</v>
      </c>
      <c r="BM314" s="1">
        <f ca="1">SUMIFS(RepF!314:314,RepF!$6:$6,BM$6)</f>
        <v>4276074.7249999996</v>
      </c>
      <c r="BN314" s="60">
        <f t="shared" ca="1" si="379"/>
        <v>6.5734464906124996E-3</v>
      </c>
      <c r="BO314" s="1">
        <f ca="1">SUMIFS(RepP!314:314,RepP!$6:$6,BO$6)</f>
        <v>4248149.74</v>
      </c>
      <c r="BP314" s="1">
        <f ca="1">SUMIFS(RepF!314:314,RepF!$6:$6,BP$6)</f>
        <v>4276074.7249999996</v>
      </c>
      <c r="BQ314" s="60">
        <f t="shared" ca="1" si="380"/>
        <v>6.5734464906124996E-3</v>
      </c>
      <c r="BR314" s="1">
        <f ca="1">SUMIFS(RepP!314:314,RepP!$6:$6,BR$6)</f>
        <v>4248149.74</v>
      </c>
      <c r="BS314" s="1">
        <f ca="1">SUMIFS(RepF!314:314,RepF!$6:$6,BS$6)</f>
        <v>4276074.7249999996</v>
      </c>
      <c r="BT314" s="60">
        <f t="shared" ca="1" si="381"/>
        <v>6.5734464906124996E-3</v>
      </c>
      <c r="BU314" s="1">
        <f ca="1">SUMIFS(RepP!314:314,RepP!$6:$6,BU$6)</f>
        <v>4248149.74</v>
      </c>
      <c r="BV314" s="1">
        <f ca="1">SUMIFS(RepF!314:314,RepF!$6:$6,BV$6)</f>
        <v>4276074.7249999996</v>
      </c>
      <c r="BW314" s="60">
        <f t="shared" ca="1" si="382"/>
        <v>6.5734464906124996E-3</v>
      </c>
      <c r="BX314" s="1">
        <f ca="1">SUMIFS(RepP!314:314,RepP!$6:$6,BX$6)</f>
        <v>4248149.74</v>
      </c>
      <c r="BY314" s="1">
        <f ca="1">SUMIFS(RepF!314:314,RepF!$6:$6,BY$6)</f>
        <v>4276074.7249999996</v>
      </c>
      <c r="BZ314" s="60">
        <f t="shared" ca="1" si="383"/>
        <v>6.5734464906124996E-3</v>
      </c>
    </row>
    <row r="315" spans="9:78" x14ac:dyDescent="0.25">
      <c r="I315" s="22" t="str">
        <f>Items!$E$41</f>
        <v>Незавершенное производство и запасы</v>
      </c>
      <c r="J315" s="1" t="str">
        <f>Items!F48</f>
        <v>Материалы Кровля</v>
      </c>
      <c r="Q315" s="20">
        <f ca="1">SUMIFS(RepP!315:315,RepP!$6:$6,Q$6)</f>
        <v>2707693.43</v>
      </c>
      <c r="R315" s="20">
        <f ca="1">SUMIFS(RepF!315:315,RepF!$6:$6,R$6)</f>
        <v>2821832.04</v>
      </c>
      <c r="S315" s="69">
        <f t="shared" ca="1" si="364"/>
        <v>4.2153446448329961E-2</v>
      </c>
      <c r="V315" s="1">
        <f ca="1">SUMIFS(RepP!315:315,RepP!$6:$6,V$6)</f>
        <v>0</v>
      </c>
      <c r="W315" s="1">
        <f ca="1">SUMIFS(RepF!315:315,RepF!$6:$6,W$6)</f>
        <v>0</v>
      </c>
      <c r="X315" s="60">
        <f t="shared" ca="1" si="365"/>
        <v>0</v>
      </c>
      <c r="Y315" s="46">
        <f ca="1">SUMIFS(RepP!315:315,RepP!$6:$6,Y$6)</f>
        <v>189103.88999999998</v>
      </c>
      <c r="Z315" s="1">
        <f ca="1">SUMIFS(RepF!315:315,RepF!$6:$6,Z$6)</f>
        <v>182954.16999999998</v>
      </c>
      <c r="AA315" s="60">
        <f t="shared" ca="1" si="366"/>
        <v>-3.2520325203252043E-2</v>
      </c>
      <c r="AB315" s="1">
        <f ca="1">SUMIFS(RepP!315:315,RepP!$6:$6,AB$6)</f>
        <v>761692.43</v>
      </c>
      <c r="AC315" s="1">
        <f ca="1">SUMIFS(RepF!315:315,RepF!$6:$6,AC$6)</f>
        <v>293653.26999999996</v>
      </c>
      <c r="AD315" s="60">
        <f t="shared" ca="1" si="367"/>
        <v>-0.61447264219233488</v>
      </c>
      <c r="AE315" s="1">
        <f ca="1">SUMIFS(RepP!315:315,RepP!$6:$6,AE$6)</f>
        <v>795290.83000000007</v>
      </c>
      <c r="AF315" s="1">
        <f ca="1">SUMIFS(RepF!315:315,RepF!$6:$6,AF$6)</f>
        <v>739334.53</v>
      </c>
      <c r="AG315" s="60">
        <f t="shared" ca="1" si="368"/>
        <v>-7.0359543816191167E-2</v>
      </c>
      <c r="AH315" s="1">
        <f ca="1">SUMIFS(RepP!315:315,RepP!$6:$6,AH$6)</f>
        <v>833620.03</v>
      </c>
      <c r="AI315" s="1">
        <f ca="1">SUMIFS(RepF!315:315,RepF!$6:$6,AI$6)</f>
        <v>814351.73</v>
      </c>
      <c r="AJ315" s="60">
        <f t="shared" ca="1" si="369"/>
        <v>-2.3114007949161259E-2</v>
      </c>
      <c r="AK315" s="1">
        <f ca="1">SUMIFS(RepP!315:315,RepP!$6:$6,AK$6)</f>
        <v>976568.9</v>
      </c>
      <c r="AL315" s="1">
        <f ca="1">SUMIFS(RepF!315:315,RepF!$6:$6,AL$6)</f>
        <v>871117.42999999993</v>
      </c>
      <c r="AM315" s="60">
        <f t="shared" ca="1" si="370"/>
        <v>-0.10798159761180198</v>
      </c>
      <c r="AN315" s="1">
        <f ca="1">SUMIFS(RepP!315:315,RepP!$6:$6,AN$6)</f>
        <v>1634378.2200000002</v>
      </c>
      <c r="AO315" s="1">
        <f ca="1">SUMIFS(RepF!315:315,RepF!$6:$6,AO$6)</f>
        <v>1072333.69</v>
      </c>
      <c r="AP315" s="60">
        <f t="shared" ca="1" si="371"/>
        <v>-0.34388890106477321</v>
      </c>
      <c r="AQ315" s="1">
        <f ca="1">SUMIFS(RepP!315:315,RepP!$6:$6,AQ$6)</f>
        <v>1764095.1300000001</v>
      </c>
      <c r="AR315" s="1">
        <f ca="1">SUMIFS(RepF!315:315,RepF!$6:$6,AR$6)</f>
        <v>1731539.11</v>
      </c>
      <c r="AS315" s="60">
        <f t="shared" ca="1" si="372"/>
        <v>-1.8454798409879413E-2</v>
      </c>
      <c r="AT315" s="1">
        <f ca="1">SUMIFS(RepP!315:315,RepP!$6:$6,AT$6)</f>
        <v>2010095.1300000001</v>
      </c>
      <c r="AU315" s="1">
        <f ca="1">SUMIFS(RepF!315:315,RepF!$6:$6,AU$6)</f>
        <v>1783161.73</v>
      </c>
      <c r="AV315" s="60">
        <f t="shared" ca="1" si="373"/>
        <v>-0.11289684583236621</v>
      </c>
      <c r="AW315" s="1">
        <f ca="1">SUMIFS(RepP!315:315,RepP!$6:$6,AW$6)</f>
        <v>2010095.1300000001</v>
      </c>
      <c r="AX315" s="1">
        <f ca="1">SUMIFS(RepF!315:315,RepF!$6:$6,AX$6)</f>
        <v>2021161.73</v>
      </c>
      <c r="AY315" s="60">
        <f t="shared" ca="1" si="374"/>
        <v>5.5055105775018015E-3</v>
      </c>
      <c r="AZ315" s="1">
        <f ca="1">SUMIFS(RepP!315:315,RepP!$6:$6,AZ$6)</f>
        <v>2055088.6500000001</v>
      </c>
      <c r="BA315" s="1">
        <f ca="1">SUMIFS(RepF!315:315,RepF!$6:$6,BA$6)</f>
        <v>2021161.73</v>
      </c>
      <c r="BB315" s="60">
        <f t="shared" ca="1" si="375"/>
        <v>-1.6508737956389453E-2</v>
      </c>
      <c r="BC315" s="1">
        <f ca="1">SUMIFS(RepP!315:315,RepP!$6:$6,BC$6)</f>
        <v>2662596.4700000002</v>
      </c>
      <c r="BD315" s="1">
        <f ca="1">SUMIFS(RepF!315:315,RepF!$6:$6,BD$6)</f>
        <v>2773798.19</v>
      </c>
      <c r="BE315" s="60">
        <f t="shared" ca="1" si="376"/>
        <v>4.17643909818598E-2</v>
      </c>
      <c r="BF315" s="1">
        <f ca="1">SUMIFS(RepP!315:315,RepP!$6:$6,BF$6)</f>
        <v>2707693.43</v>
      </c>
      <c r="BG315" s="1">
        <f ca="1">SUMIFS(RepF!315:315,RepF!$6:$6,BG$6)</f>
        <v>2791385.8</v>
      </c>
      <c r="BH315" s="60">
        <f t="shared" ca="1" si="377"/>
        <v>3.0909101108983244E-2</v>
      </c>
      <c r="BI315" s="1">
        <f ca="1">SUMIFS(RepP!315:315,RepP!$6:$6,BI$6)</f>
        <v>2707693.43</v>
      </c>
      <c r="BJ315" s="1">
        <f ca="1">SUMIFS(RepF!315:315,RepF!$6:$6,BJ$6)</f>
        <v>2821832.04</v>
      </c>
      <c r="BK315" s="60">
        <f t="shared" ca="1" si="378"/>
        <v>4.2153446448329961E-2</v>
      </c>
      <c r="BL315" s="1">
        <f ca="1">SUMIFS(RepP!315:315,RepP!$6:$6,BL$6)</f>
        <v>2707693.43</v>
      </c>
      <c r="BM315" s="1">
        <f ca="1">SUMIFS(RepF!315:315,RepF!$6:$6,BM$6)</f>
        <v>2821832.04</v>
      </c>
      <c r="BN315" s="60">
        <f t="shared" ca="1" si="379"/>
        <v>4.2153446448329961E-2</v>
      </c>
      <c r="BO315" s="1">
        <f ca="1">SUMIFS(RepP!315:315,RepP!$6:$6,BO$6)</f>
        <v>2707693.43</v>
      </c>
      <c r="BP315" s="1">
        <f ca="1">SUMIFS(RepF!315:315,RepF!$6:$6,BP$6)</f>
        <v>2821832.04</v>
      </c>
      <c r="BQ315" s="60">
        <f t="shared" ca="1" si="380"/>
        <v>4.2153446448329961E-2</v>
      </c>
      <c r="BR315" s="1">
        <f ca="1">SUMIFS(RepP!315:315,RepP!$6:$6,BR$6)</f>
        <v>2707693.43</v>
      </c>
      <c r="BS315" s="1">
        <f ca="1">SUMIFS(RepF!315:315,RepF!$6:$6,BS$6)</f>
        <v>2821832.04</v>
      </c>
      <c r="BT315" s="60">
        <f t="shared" ca="1" si="381"/>
        <v>4.2153446448329961E-2</v>
      </c>
      <c r="BU315" s="1">
        <f ca="1">SUMIFS(RepP!315:315,RepP!$6:$6,BU$6)</f>
        <v>2707693.43</v>
      </c>
      <c r="BV315" s="1">
        <f ca="1">SUMIFS(RepF!315:315,RepF!$6:$6,BV$6)</f>
        <v>2821832.04</v>
      </c>
      <c r="BW315" s="60">
        <f t="shared" ca="1" si="382"/>
        <v>4.2153446448329961E-2</v>
      </c>
      <c r="BX315" s="1">
        <f ca="1">SUMIFS(RepP!315:315,RepP!$6:$6,BX$6)</f>
        <v>2707693.43</v>
      </c>
      <c r="BY315" s="1">
        <f ca="1">SUMIFS(RepF!315:315,RepF!$6:$6,BY$6)</f>
        <v>2821832.04</v>
      </c>
      <c r="BZ315" s="60">
        <f t="shared" ca="1" si="383"/>
        <v>4.2153446448329961E-2</v>
      </c>
    </row>
    <row r="316" spans="9:78" x14ac:dyDescent="0.25">
      <c r="I316" s="22" t="str">
        <f>Items!$E$42</f>
        <v>Незавершенное производство и запасы</v>
      </c>
      <c r="J316" s="1" t="str">
        <f>Items!F49</f>
        <v>Материалы Окна и двери</v>
      </c>
      <c r="Q316" s="20">
        <f ca="1">SUMIFS(RepP!316:316,RepP!$6:$6,Q$6)</f>
        <v>1044180.3499999999</v>
      </c>
      <c r="R316" s="20">
        <f ca="1">SUMIFS(RepF!316:316,RepF!$6:$6,R$6)</f>
        <v>951479.7699999999</v>
      </c>
      <c r="S316" s="69">
        <f t="shared" ca="1" si="364"/>
        <v>-8.8778322633633139E-2</v>
      </c>
      <c r="V316" s="1">
        <f ca="1">SUMIFS(RepP!316:316,RepP!$6:$6,V$6)</f>
        <v>0</v>
      </c>
      <c r="W316" s="1">
        <f ca="1">SUMIFS(RepF!316:316,RepF!$6:$6,W$6)</f>
        <v>0</v>
      </c>
      <c r="X316" s="60">
        <f t="shared" ca="1" si="365"/>
        <v>0</v>
      </c>
      <c r="Y316" s="46">
        <f ca="1">SUMIFS(RepP!316:316,RepP!$6:$6,Y$6)</f>
        <v>0</v>
      </c>
      <c r="Z316" s="1">
        <f ca="1">SUMIFS(RepF!316:316,RepF!$6:$6,Z$6)</f>
        <v>0</v>
      </c>
      <c r="AA316" s="60">
        <f t="shared" ca="1" si="366"/>
        <v>0</v>
      </c>
      <c r="AB316" s="1">
        <f ca="1">SUMIFS(RepP!316:316,RepP!$6:$6,AB$6)</f>
        <v>0</v>
      </c>
      <c r="AC316" s="1">
        <f ca="1">SUMIFS(RepF!316:316,RepF!$6:$6,AC$6)</f>
        <v>0</v>
      </c>
      <c r="AD316" s="60">
        <f t="shared" ca="1" si="367"/>
        <v>0</v>
      </c>
      <c r="AE316" s="1">
        <f ca="1">SUMIFS(RepP!316:316,RepP!$6:$6,AE$6)</f>
        <v>272057.2</v>
      </c>
      <c r="AF316" s="1">
        <f ca="1">SUMIFS(RepF!316:316,RepF!$6:$6,AF$6)</f>
        <v>0</v>
      </c>
      <c r="AG316" s="60">
        <f t="shared" ca="1" si="368"/>
        <v>-1</v>
      </c>
      <c r="AH316" s="1">
        <f ca="1">SUMIFS(RepP!316:316,RepP!$6:$6,AH$6)</f>
        <v>272057.2</v>
      </c>
      <c r="AI316" s="1">
        <f ca="1">SUMIFS(RepF!316:316,RepF!$6:$6,AI$6)</f>
        <v>289586.44999999995</v>
      </c>
      <c r="AJ316" s="60">
        <f t="shared" ca="1" si="369"/>
        <v>6.4432222341477968E-2</v>
      </c>
      <c r="AK316" s="1">
        <f ca="1">SUMIFS(RepP!316:316,RepP!$6:$6,AK$6)</f>
        <v>290457.2</v>
      </c>
      <c r="AL316" s="1">
        <f ca="1">SUMIFS(RepF!316:316,RepF!$6:$6,AL$6)</f>
        <v>289586.44999999995</v>
      </c>
      <c r="AM316" s="60">
        <f t="shared" ca="1" si="370"/>
        <v>-2.9978599256622255E-3</v>
      </c>
      <c r="AN316" s="1">
        <f ca="1">SUMIFS(RepP!316:316,RepP!$6:$6,AN$6)</f>
        <v>586678.5</v>
      </c>
      <c r="AO316" s="1">
        <f ca="1">SUMIFS(RepF!316:316,RepF!$6:$6,AO$6)</f>
        <v>600965.8899999999</v>
      </c>
      <c r="AP316" s="60">
        <f t="shared" ca="1" si="371"/>
        <v>2.4353014470446587E-2</v>
      </c>
      <c r="AQ316" s="1">
        <f ca="1">SUMIFS(RepP!316:316,RepP!$6:$6,AQ$6)</f>
        <v>586678.5</v>
      </c>
      <c r="AR316" s="1">
        <f ca="1">SUMIFS(RepF!316:316,RepF!$6:$6,AR$6)</f>
        <v>609334.7699999999</v>
      </c>
      <c r="AS316" s="60">
        <f t="shared" ca="1" si="372"/>
        <v>3.8617863105601967E-2</v>
      </c>
      <c r="AT316" s="1">
        <f ca="1">SUMIFS(RepP!316:316,RepP!$6:$6,AT$6)</f>
        <v>586678.5</v>
      </c>
      <c r="AU316" s="1">
        <f ca="1">SUMIFS(RepF!316:316,RepF!$6:$6,AU$6)</f>
        <v>609334.7699999999</v>
      </c>
      <c r="AV316" s="60">
        <f t="shared" ca="1" si="373"/>
        <v>3.8617863105601967E-2</v>
      </c>
      <c r="AW316" s="1">
        <f ca="1">SUMIFS(RepP!316:316,RepP!$6:$6,AW$6)</f>
        <v>586678.5</v>
      </c>
      <c r="AX316" s="1">
        <f ca="1">SUMIFS(RepF!316:316,RepF!$6:$6,AX$6)</f>
        <v>609334.7699999999</v>
      </c>
      <c r="AY316" s="60">
        <f t="shared" ca="1" si="374"/>
        <v>3.8617863105601967E-2</v>
      </c>
      <c r="AZ316" s="1">
        <f ca="1">SUMIFS(RepP!316:316,RepP!$6:$6,AZ$6)</f>
        <v>1042069.1499999999</v>
      </c>
      <c r="BA316" s="1">
        <f ca="1">SUMIFS(RepF!316:316,RepF!$6:$6,BA$6)</f>
        <v>689838.2699999999</v>
      </c>
      <c r="BB316" s="60">
        <f t="shared" ca="1" si="375"/>
        <v>-0.33801104274126148</v>
      </c>
      <c r="BC316" s="1">
        <f ca="1">SUMIFS(RepP!316:316,RepP!$6:$6,BC$6)</f>
        <v>1044180.3499999999</v>
      </c>
      <c r="BD316" s="1">
        <f ca="1">SUMIFS(RepF!316:316,RepF!$6:$6,BD$6)</f>
        <v>948718.96999999986</v>
      </c>
      <c r="BE316" s="60">
        <f t="shared" ca="1" si="376"/>
        <v>-9.142231033173534E-2</v>
      </c>
      <c r="BF316" s="1">
        <f ca="1">SUMIFS(RepP!316:316,RepP!$6:$6,BF$6)</f>
        <v>1044180.3499999999</v>
      </c>
      <c r="BG316" s="1">
        <f ca="1">SUMIFS(RepF!316:316,RepF!$6:$6,BG$6)</f>
        <v>951479.7699999999</v>
      </c>
      <c r="BH316" s="60">
        <f t="shared" ca="1" si="377"/>
        <v>-8.8778322633633139E-2</v>
      </c>
      <c r="BI316" s="1">
        <f ca="1">SUMIFS(RepP!316:316,RepP!$6:$6,BI$6)</f>
        <v>1044180.3499999999</v>
      </c>
      <c r="BJ316" s="1">
        <f ca="1">SUMIFS(RepF!316:316,RepF!$6:$6,BJ$6)</f>
        <v>951479.7699999999</v>
      </c>
      <c r="BK316" s="60">
        <f t="shared" ca="1" si="378"/>
        <v>-8.8778322633633139E-2</v>
      </c>
      <c r="BL316" s="1">
        <f ca="1">SUMIFS(RepP!316:316,RepP!$6:$6,BL$6)</f>
        <v>1044180.3499999999</v>
      </c>
      <c r="BM316" s="1">
        <f ca="1">SUMIFS(RepF!316:316,RepF!$6:$6,BM$6)</f>
        <v>951479.7699999999</v>
      </c>
      <c r="BN316" s="60">
        <f t="shared" ca="1" si="379"/>
        <v>-8.8778322633633139E-2</v>
      </c>
      <c r="BO316" s="1">
        <f ca="1">SUMIFS(RepP!316:316,RepP!$6:$6,BO$6)</f>
        <v>1044180.3499999999</v>
      </c>
      <c r="BP316" s="1">
        <f ca="1">SUMIFS(RepF!316:316,RepF!$6:$6,BP$6)</f>
        <v>951479.7699999999</v>
      </c>
      <c r="BQ316" s="60">
        <f t="shared" ca="1" si="380"/>
        <v>-8.8778322633633139E-2</v>
      </c>
      <c r="BR316" s="1">
        <f ca="1">SUMIFS(RepP!316:316,RepP!$6:$6,BR$6)</f>
        <v>1044180.3499999999</v>
      </c>
      <c r="BS316" s="1">
        <f ca="1">SUMIFS(RepF!316:316,RepF!$6:$6,BS$6)</f>
        <v>951479.7699999999</v>
      </c>
      <c r="BT316" s="60">
        <f t="shared" ca="1" si="381"/>
        <v>-8.8778322633633139E-2</v>
      </c>
      <c r="BU316" s="1">
        <f ca="1">SUMIFS(RepP!316:316,RepP!$6:$6,BU$6)</f>
        <v>1044180.3499999999</v>
      </c>
      <c r="BV316" s="1">
        <f ca="1">SUMIFS(RepF!316:316,RepF!$6:$6,BV$6)</f>
        <v>951479.7699999999</v>
      </c>
      <c r="BW316" s="60">
        <f t="shared" ca="1" si="382"/>
        <v>-8.8778322633633139E-2</v>
      </c>
      <c r="BX316" s="1">
        <f ca="1">SUMIFS(RepP!316:316,RepP!$6:$6,BX$6)</f>
        <v>1044180.3499999999</v>
      </c>
      <c r="BY316" s="1">
        <f ca="1">SUMIFS(RepF!316:316,RepF!$6:$6,BY$6)</f>
        <v>951479.7699999999</v>
      </c>
      <c r="BZ316" s="60">
        <f t="shared" ca="1" si="383"/>
        <v>-8.8778322633633139E-2</v>
      </c>
    </row>
    <row r="317" spans="9:78" x14ac:dyDescent="0.25">
      <c r="I317" s="22" t="str">
        <f>Items!$E$43</f>
        <v>Незавершенное производство и запасы</v>
      </c>
      <c r="J317" s="1" t="str">
        <f>Items!F50</f>
        <v>Материалы Фасад</v>
      </c>
      <c r="Q317" s="20">
        <f ca="1">SUMIFS(RepP!317:317,RepP!$6:$6,Q$6)</f>
        <v>1156786.6399999999</v>
      </c>
      <c r="R317" s="20">
        <f ca="1">SUMIFS(RepF!317:317,RepF!$6:$6,R$6)</f>
        <v>1224639.44</v>
      </c>
      <c r="S317" s="69">
        <f t="shared" ca="1" si="364"/>
        <v>5.8656279087040679E-2</v>
      </c>
      <c r="V317" s="1">
        <f ca="1">SUMIFS(RepP!317:317,RepP!$6:$6,V$6)</f>
        <v>0</v>
      </c>
      <c r="W317" s="1">
        <f ca="1">SUMIFS(RepF!317:317,RepF!$6:$6,W$6)</f>
        <v>0</v>
      </c>
      <c r="X317" s="60">
        <f t="shared" ca="1" si="365"/>
        <v>0</v>
      </c>
      <c r="Y317" s="46">
        <f ca="1">SUMIFS(RepP!317:317,RepP!$6:$6,Y$6)</f>
        <v>0</v>
      </c>
      <c r="Z317" s="1">
        <f ca="1">SUMIFS(RepF!317:317,RepF!$6:$6,Z$6)</f>
        <v>0</v>
      </c>
      <c r="AA317" s="60">
        <f t="shared" ca="1" si="366"/>
        <v>0</v>
      </c>
      <c r="AB317" s="1">
        <f ca="1">SUMIFS(RepP!317:317,RepP!$6:$6,AB$6)</f>
        <v>0</v>
      </c>
      <c r="AC317" s="1">
        <f ca="1">SUMIFS(RepF!317:317,RepF!$6:$6,AC$6)</f>
        <v>0</v>
      </c>
      <c r="AD317" s="60">
        <f t="shared" ca="1" si="367"/>
        <v>0</v>
      </c>
      <c r="AE317" s="1">
        <f ca="1">SUMIFS(RepP!317:317,RepP!$6:$6,AE$6)</f>
        <v>0</v>
      </c>
      <c r="AF317" s="1">
        <f ca="1">SUMIFS(RepF!317:317,RepF!$6:$6,AF$6)</f>
        <v>0</v>
      </c>
      <c r="AG317" s="60">
        <f t="shared" ca="1" si="368"/>
        <v>0</v>
      </c>
      <c r="AH317" s="1">
        <f ca="1">SUMIFS(RepP!317:317,RepP!$6:$6,AH$6)</f>
        <v>0</v>
      </c>
      <c r="AI317" s="1">
        <f ca="1">SUMIFS(RepF!317:317,RepF!$6:$6,AI$6)</f>
        <v>0</v>
      </c>
      <c r="AJ317" s="60">
        <f t="shared" ca="1" si="369"/>
        <v>0</v>
      </c>
      <c r="AK317" s="1">
        <f ca="1">SUMIFS(RepP!317:317,RepP!$6:$6,AK$6)</f>
        <v>194155.7</v>
      </c>
      <c r="AL317" s="1">
        <f ca="1">SUMIFS(RepF!317:317,RepF!$6:$6,AL$6)</f>
        <v>175745.89999999997</v>
      </c>
      <c r="AM317" s="60">
        <f t="shared" ca="1" si="370"/>
        <v>-9.4819776086924282E-2</v>
      </c>
      <c r="AN317" s="1">
        <f ca="1">SUMIFS(RepP!317:317,RepP!$6:$6,AN$6)</f>
        <v>353905.33</v>
      </c>
      <c r="AO317" s="1">
        <f ca="1">SUMIFS(RepF!317:317,RepF!$6:$6,AO$6)</f>
        <v>310737.01999999996</v>
      </c>
      <c r="AP317" s="60">
        <f t="shared" ca="1" si="371"/>
        <v>-0.12197699876404815</v>
      </c>
      <c r="AQ317" s="1">
        <f ca="1">SUMIFS(RepP!317:317,RepP!$6:$6,AQ$6)</f>
        <v>633285.66999999993</v>
      </c>
      <c r="AR317" s="1">
        <f ca="1">SUMIFS(RepF!317:317,RepF!$6:$6,AR$6)</f>
        <v>362363.80999999994</v>
      </c>
      <c r="AS317" s="60">
        <f t="shared" ca="1" si="372"/>
        <v>-0.42780355348953342</v>
      </c>
      <c r="AT317" s="1">
        <f ca="1">SUMIFS(RepP!317:317,RepP!$6:$6,AT$6)</f>
        <v>639439.1</v>
      </c>
      <c r="AU317" s="1">
        <f ca="1">SUMIFS(RepF!317:317,RepF!$6:$6,AU$6)</f>
        <v>642449.35999999987</v>
      </c>
      <c r="AV317" s="60">
        <f t="shared" ca="1" si="373"/>
        <v>4.7076570700789067E-3</v>
      </c>
      <c r="AW317" s="1">
        <f ca="1">SUMIFS(RepP!317:317,RepP!$6:$6,AW$6)</f>
        <v>649854.74</v>
      </c>
      <c r="AX317" s="1">
        <f ca="1">SUMIFS(RepF!317:317,RepF!$6:$6,AX$6)</f>
        <v>659140.34999999986</v>
      </c>
      <c r="AY317" s="60">
        <f t="shared" ca="1" si="374"/>
        <v>1.4288747051379313E-2</v>
      </c>
      <c r="AZ317" s="1">
        <f ca="1">SUMIFS(RepP!317:317,RepP!$6:$6,AZ$6)</f>
        <v>649854.74</v>
      </c>
      <c r="BA317" s="1">
        <f ca="1">SUMIFS(RepF!317:317,RepF!$6:$6,BA$6)</f>
        <v>659140.34999999986</v>
      </c>
      <c r="BB317" s="60">
        <f t="shared" ca="1" si="375"/>
        <v>1.4288747051379313E-2</v>
      </c>
      <c r="BC317" s="1">
        <f ca="1">SUMIFS(RepP!317:317,RepP!$6:$6,BC$6)</f>
        <v>992530.36</v>
      </c>
      <c r="BD317" s="1">
        <f ca="1">SUMIFS(RepF!317:317,RepF!$6:$6,BD$6)</f>
        <v>659140.34999999986</v>
      </c>
      <c r="BE317" s="60">
        <f t="shared" ca="1" si="376"/>
        <v>-0.3358990550173197</v>
      </c>
      <c r="BF317" s="1">
        <f ca="1">SUMIFS(RepP!317:317,RepP!$6:$6,BF$6)</f>
        <v>1113786.6399999999</v>
      </c>
      <c r="BG317" s="1">
        <f ca="1">SUMIFS(RepF!317:317,RepF!$6:$6,BG$6)</f>
        <v>1167684.1299999999</v>
      </c>
      <c r="BH317" s="60">
        <f t="shared" ca="1" si="377"/>
        <v>4.8391216112989105E-2</v>
      </c>
      <c r="BI317" s="1">
        <f ca="1">SUMIFS(RepP!317:317,RepP!$6:$6,BI$6)</f>
        <v>1156786.6399999999</v>
      </c>
      <c r="BJ317" s="1">
        <f ca="1">SUMIFS(RepF!317:317,RepF!$6:$6,BJ$6)</f>
        <v>1224639.44</v>
      </c>
      <c r="BK317" s="60">
        <f t="shared" ca="1" si="378"/>
        <v>5.8656279087040679E-2</v>
      </c>
      <c r="BL317" s="1">
        <f ca="1">SUMIFS(RepP!317:317,RepP!$6:$6,BL$6)</f>
        <v>1156786.6399999999</v>
      </c>
      <c r="BM317" s="1">
        <f ca="1">SUMIFS(RepF!317:317,RepF!$6:$6,BM$6)</f>
        <v>1224639.44</v>
      </c>
      <c r="BN317" s="60">
        <f t="shared" ca="1" si="379"/>
        <v>5.8656279087040679E-2</v>
      </c>
      <c r="BO317" s="1">
        <f ca="1">SUMIFS(RepP!317:317,RepP!$6:$6,BO$6)</f>
        <v>1156786.6399999999</v>
      </c>
      <c r="BP317" s="1">
        <f ca="1">SUMIFS(RepF!317:317,RepF!$6:$6,BP$6)</f>
        <v>1224639.44</v>
      </c>
      <c r="BQ317" s="60">
        <f t="shared" ca="1" si="380"/>
        <v>5.8656279087040679E-2</v>
      </c>
      <c r="BR317" s="1">
        <f ca="1">SUMIFS(RepP!317:317,RepP!$6:$6,BR$6)</f>
        <v>1156786.6399999999</v>
      </c>
      <c r="BS317" s="1">
        <f ca="1">SUMIFS(RepF!317:317,RepF!$6:$6,BS$6)</f>
        <v>1224639.44</v>
      </c>
      <c r="BT317" s="60">
        <f t="shared" ca="1" si="381"/>
        <v>5.8656279087040679E-2</v>
      </c>
      <c r="BU317" s="1">
        <f ca="1">SUMIFS(RepP!317:317,RepP!$6:$6,BU$6)</f>
        <v>1156786.6399999999</v>
      </c>
      <c r="BV317" s="1">
        <f ca="1">SUMIFS(RepF!317:317,RepF!$6:$6,BV$6)</f>
        <v>1224639.44</v>
      </c>
      <c r="BW317" s="60">
        <f t="shared" ca="1" si="382"/>
        <v>5.8656279087040679E-2</v>
      </c>
      <c r="BX317" s="1">
        <f ca="1">SUMIFS(RepP!317:317,RepP!$6:$6,BX$6)</f>
        <v>1156786.6399999999</v>
      </c>
      <c r="BY317" s="1">
        <f ca="1">SUMIFS(RepF!317:317,RepF!$6:$6,BY$6)</f>
        <v>1224639.44</v>
      </c>
      <c r="BZ317" s="60">
        <f t="shared" ca="1" si="383"/>
        <v>5.8656279087040679E-2</v>
      </c>
    </row>
    <row r="318" spans="9:78" x14ac:dyDescent="0.25">
      <c r="I318" s="22" t="str">
        <f>Items!$E$44</f>
        <v>Незавершенное производство и запасы</v>
      </c>
      <c r="J318" s="1" t="str">
        <f>Items!F51</f>
        <v>Материалы Благоустройство</v>
      </c>
      <c r="Q318" s="20">
        <f ca="1">SUMIFS(RepP!318:318,RepP!$6:$6,Q$6)</f>
        <v>640210.25</v>
      </c>
      <c r="R318" s="20">
        <f ca="1">SUMIFS(RepF!318:318,RepF!$6:$6,R$6)</f>
        <v>783226.74999999988</v>
      </c>
      <c r="S318" s="69">
        <f t="shared" ca="1" si="364"/>
        <v>0.22338989417929483</v>
      </c>
      <c r="V318" s="1">
        <f ca="1">SUMIFS(RepP!318:318,RepP!$6:$6,V$6)</f>
        <v>0</v>
      </c>
      <c r="W318" s="1">
        <f ca="1">SUMIFS(RepF!318:318,RepF!$6:$6,W$6)</f>
        <v>0</v>
      </c>
      <c r="X318" s="60">
        <f t="shared" ca="1" si="365"/>
        <v>0</v>
      </c>
      <c r="Y318" s="46">
        <f ca="1">SUMIFS(RepP!318:318,RepP!$6:$6,Y$6)</f>
        <v>0</v>
      </c>
      <c r="Z318" s="1">
        <f ca="1">SUMIFS(RepF!318:318,RepF!$6:$6,Z$6)</f>
        <v>0</v>
      </c>
      <c r="AA318" s="60">
        <f t="shared" ca="1" si="366"/>
        <v>0</v>
      </c>
      <c r="AB318" s="1">
        <f ca="1">SUMIFS(RepP!318:318,RepP!$6:$6,AB$6)</f>
        <v>0</v>
      </c>
      <c r="AC318" s="1">
        <f ca="1">SUMIFS(RepF!318:318,RepF!$6:$6,AC$6)</f>
        <v>0</v>
      </c>
      <c r="AD318" s="60">
        <f t="shared" ca="1" si="367"/>
        <v>0</v>
      </c>
      <c r="AE318" s="1">
        <f ca="1">SUMIFS(RepP!318:318,RepP!$6:$6,AE$6)</f>
        <v>0</v>
      </c>
      <c r="AF318" s="1">
        <f ca="1">SUMIFS(RepF!318:318,RepF!$6:$6,AF$6)</f>
        <v>0</v>
      </c>
      <c r="AG318" s="60">
        <f t="shared" ca="1" si="368"/>
        <v>0</v>
      </c>
      <c r="AH318" s="1">
        <f ca="1">SUMIFS(RepP!318:318,RepP!$6:$6,AH$6)</f>
        <v>0</v>
      </c>
      <c r="AI318" s="1">
        <f ca="1">SUMIFS(RepF!318:318,RepF!$6:$6,AI$6)</f>
        <v>0</v>
      </c>
      <c r="AJ318" s="60">
        <f t="shared" ca="1" si="369"/>
        <v>0</v>
      </c>
      <c r="AK318" s="1">
        <f ca="1">SUMIFS(RepP!318:318,RepP!$6:$6,AK$6)</f>
        <v>0</v>
      </c>
      <c r="AL318" s="1">
        <f ca="1">SUMIFS(RepF!318:318,RepF!$6:$6,AL$6)</f>
        <v>0</v>
      </c>
      <c r="AM318" s="60">
        <f t="shared" ca="1" si="370"/>
        <v>0</v>
      </c>
      <c r="AN318" s="1">
        <f ca="1">SUMIFS(RepP!318:318,RepP!$6:$6,AN$6)</f>
        <v>0</v>
      </c>
      <c r="AO318" s="1">
        <f ca="1">SUMIFS(RepF!318:318,RepF!$6:$6,AO$6)</f>
        <v>0</v>
      </c>
      <c r="AP318" s="60">
        <f t="shared" ca="1" si="371"/>
        <v>0</v>
      </c>
      <c r="AQ318" s="1">
        <f ca="1">SUMIFS(RepP!318:318,RepP!$6:$6,AQ$6)</f>
        <v>0</v>
      </c>
      <c r="AR318" s="1">
        <f ca="1">SUMIFS(RepF!318:318,RepF!$6:$6,AR$6)</f>
        <v>0</v>
      </c>
      <c r="AS318" s="60">
        <f t="shared" ca="1" si="372"/>
        <v>0</v>
      </c>
      <c r="AT318" s="1">
        <f ca="1">SUMIFS(RepP!318:318,RepP!$6:$6,AT$6)</f>
        <v>0</v>
      </c>
      <c r="AU318" s="1">
        <f ca="1">SUMIFS(RepF!318:318,RepF!$6:$6,AU$6)</f>
        <v>0</v>
      </c>
      <c r="AV318" s="60">
        <f t="shared" ca="1" si="373"/>
        <v>0</v>
      </c>
      <c r="AW318" s="1">
        <f ca="1">SUMIFS(RepP!318:318,RepP!$6:$6,AW$6)</f>
        <v>0</v>
      </c>
      <c r="AX318" s="1">
        <f ca="1">SUMIFS(RepF!318:318,RepF!$6:$6,AX$6)</f>
        <v>0</v>
      </c>
      <c r="AY318" s="60">
        <f t="shared" ca="1" si="374"/>
        <v>0</v>
      </c>
      <c r="AZ318" s="1">
        <f ca="1">SUMIFS(RepP!318:318,RepP!$6:$6,AZ$6)</f>
        <v>0</v>
      </c>
      <c r="BA318" s="1">
        <f ca="1">SUMIFS(RepF!318:318,RepF!$6:$6,BA$6)</f>
        <v>0</v>
      </c>
      <c r="BB318" s="60">
        <f t="shared" ca="1" si="375"/>
        <v>0</v>
      </c>
      <c r="BC318" s="1">
        <f ca="1">SUMIFS(RepP!318:318,RepP!$6:$6,BC$6)</f>
        <v>254800</v>
      </c>
      <c r="BD318" s="1">
        <f ca="1">SUMIFS(RepF!318:318,RepF!$6:$6,BD$6)</f>
        <v>0</v>
      </c>
      <c r="BE318" s="60">
        <f t="shared" ca="1" si="376"/>
        <v>-1</v>
      </c>
      <c r="BF318" s="1">
        <f ca="1">SUMIFS(RepP!318:318,RepP!$6:$6,BF$6)</f>
        <v>638013.53</v>
      </c>
      <c r="BG318" s="1">
        <f ca="1">SUMIFS(RepF!318:318,RepF!$6:$6,BG$6)</f>
        <v>720264.66999999993</v>
      </c>
      <c r="BH318" s="60">
        <f t="shared" ca="1" si="377"/>
        <v>0.12891754819055309</v>
      </c>
      <c r="BI318" s="1">
        <f ca="1">SUMIFS(RepP!318:318,RepP!$6:$6,BI$6)</f>
        <v>640210.25</v>
      </c>
      <c r="BJ318" s="1">
        <f ca="1">SUMIFS(RepF!318:318,RepF!$6:$6,BJ$6)</f>
        <v>783226.74999999988</v>
      </c>
      <c r="BK318" s="60">
        <f t="shared" ca="1" si="378"/>
        <v>0.22338989417929483</v>
      </c>
      <c r="BL318" s="1">
        <f ca="1">SUMIFS(RepP!318:318,RepP!$6:$6,BL$6)</f>
        <v>640210.25</v>
      </c>
      <c r="BM318" s="1">
        <f ca="1">SUMIFS(RepF!318:318,RepF!$6:$6,BM$6)</f>
        <v>783226.74999999988</v>
      </c>
      <c r="BN318" s="60">
        <f t="shared" ca="1" si="379"/>
        <v>0.22338989417929483</v>
      </c>
      <c r="BO318" s="1">
        <f ca="1">SUMIFS(RepP!318:318,RepP!$6:$6,BO$6)</f>
        <v>640210.25</v>
      </c>
      <c r="BP318" s="1">
        <f ca="1">SUMIFS(RepF!318:318,RepF!$6:$6,BP$6)</f>
        <v>783226.74999999988</v>
      </c>
      <c r="BQ318" s="60">
        <f t="shared" ca="1" si="380"/>
        <v>0.22338989417929483</v>
      </c>
      <c r="BR318" s="1">
        <f ca="1">SUMIFS(RepP!318:318,RepP!$6:$6,BR$6)</f>
        <v>640210.25</v>
      </c>
      <c r="BS318" s="1">
        <f ca="1">SUMIFS(RepF!318:318,RepF!$6:$6,BS$6)</f>
        <v>783226.74999999988</v>
      </c>
      <c r="BT318" s="60">
        <f t="shared" ca="1" si="381"/>
        <v>0.22338989417929483</v>
      </c>
      <c r="BU318" s="1">
        <f ca="1">SUMIFS(RepP!318:318,RepP!$6:$6,BU$6)</f>
        <v>640210.25</v>
      </c>
      <c r="BV318" s="1">
        <f ca="1">SUMIFS(RepF!318:318,RepF!$6:$6,BV$6)</f>
        <v>783226.74999999988</v>
      </c>
      <c r="BW318" s="60">
        <f t="shared" ca="1" si="382"/>
        <v>0.22338989417929483</v>
      </c>
      <c r="BX318" s="1">
        <f ca="1">SUMIFS(RepP!318:318,RepP!$6:$6,BX$6)</f>
        <v>640210.25</v>
      </c>
      <c r="BY318" s="1">
        <f ca="1">SUMIFS(RepF!318:318,RepF!$6:$6,BY$6)</f>
        <v>783226.74999999988</v>
      </c>
      <c r="BZ318" s="60">
        <f t="shared" ca="1" si="383"/>
        <v>0.22338989417929483</v>
      </c>
    </row>
    <row r="319" spans="9:78" x14ac:dyDescent="0.25">
      <c r="I319" s="22" t="str">
        <f>Items!$E$44</f>
        <v>Незавершенное производство и запасы</v>
      </c>
      <c r="J319" s="1" t="str">
        <f>Items!F52</f>
        <v>Монтаж фундамента</v>
      </c>
      <c r="Q319" s="20">
        <f ca="1">SUMIFS(RepP!319:319,RepP!$6:$6,Q$6)</f>
        <v>3397557.9799999995</v>
      </c>
      <c r="R319" s="20">
        <f ca="1">SUMIFS(RepF!319:319,RepF!$6:$6,R$6)</f>
        <v>1832983.8640000001</v>
      </c>
      <c r="S319" s="69">
        <f t="shared" ca="1" si="364"/>
        <v>-0.46049960742686125</v>
      </c>
      <c r="V319" s="1">
        <f ca="1">SUMIFS(RepP!319:319,RepP!$6:$6,V$6)</f>
        <v>0</v>
      </c>
      <c r="W319" s="1">
        <f ca="1">SUMIFS(RepF!319:319,RepF!$6:$6,W$6)</f>
        <v>0</v>
      </c>
      <c r="X319" s="60">
        <f t="shared" ca="1" si="365"/>
        <v>0</v>
      </c>
      <c r="Y319" s="46">
        <f ca="1">SUMIFS(RepP!319:319,RepP!$6:$6,Y$6)</f>
        <v>256680</v>
      </c>
      <c r="Z319" s="1">
        <f ca="1">SUMIFS(RepF!319:319,RepF!$6:$6,Z$6)</f>
        <v>0</v>
      </c>
      <c r="AA319" s="60">
        <f t="shared" ca="1" si="366"/>
        <v>-1</v>
      </c>
      <c r="AB319" s="1">
        <f ca="1">SUMIFS(RepP!319:319,RepP!$6:$6,AB$6)</f>
        <v>570994</v>
      </c>
      <c r="AC319" s="1">
        <f ca="1">SUMIFS(RepF!319:319,RepF!$6:$6,AC$6)</f>
        <v>270630</v>
      </c>
      <c r="AD319" s="60">
        <f t="shared" ca="1" si="367"/>
        <v>-0.52603705117742039</v>
      </c>
      <c r="AE319" s="1">
        <f ca="1">SUMIFS(RepP!319:319,RepP!$6:$6,AE$6)</f>
        <v>570994</v>
      </c>
      <c r="AF319" s="1">
        <f ca="1">SUMIFS(RepF!319:319,RepF!$6:$6,AF$6)</f>
        <v>595306</v>
      </c>
      <c r="AG319" s="60">
        <f t="shared" ca="1" si="368"/>
        <v>4.2578380858642996E-2</v>
      </c>
      <c r="AH319" s="1">
        <f ca="1">SUMIFS(RepP!319:319,RepP!$6:$6,AH$6)</f>
        <v>570994</v>
      </c>
      <c r="AI319" s="1">
        <f ca="1">SUMIFS(RepF!319:319,RepF!$6:$6,AI$6)</f>
        <v>595306</v>
      </c>
      <c r="AJ319" s="60">
        <f t="shared" ca="1" si="369"/>
        <v>4.2578380858642996E-2</v>
      </c>
      <c r="AK319" s="1">
        <f ca="1">SUMIFS(RepP!319:319,RepP!$6:$6,AK$6)</f>
        <v>570994</v>
      </c>
      <c r="AL319" s="1">
        <f ca="1">SUMIFS(RepF!319:319,RepF!$6:$6,AL$6)</f>
        <v>-940368.68599999999</v>
      </c>
      <c r="AM319" s="60">
        <f t="shared" ca="1" si="370"/>
        <v>-2.6468976661751262</v>
      </c>
      <c r="AN319" s="1">
        <f ca="1">SUMIFS(RepP!319:319,RepP!$6:$6,AN$6)</f>
        <v>570994</v>
      </c>
      <c r="AO319" s="1">
        <f ca="1">SUMIFS(RepF!319:319,RepF!$6:$6,AO$6)</f>
        <v>-940368.68599999999</v>
      </c>
      <c r="AP319" s="60">
        <f t="shared" ca="1" si="371"/>
        <v>-2.6468976661751262</v>
      </c>
      <c r="AQ319" s="1">
        <f ca="1">SUMIFS(RepP!319:319,RepP!$6:$6,AQ$6)</f>
        <v>670271.48</v>
      </c>
      <c r="AR319" s="1">
        <f ca="1">SUMIFS(RepF!319:319,RepF!$6:$6,AR$6)</f>
        <v>-940368.68599999999</v>
      </c>
      <c r="AS319" s="60">
        <f t="shared" ca="1" si="372"/>
        <v>-2.4029668784355858</v>
      </c>
      <c r="AT319" s="1">
        <f ca="1">SUMIFS(RepP!319:319,RepP!$6:$6,AT$6)</f>
        <v>1488194.5799999998</v>
      </c>
      <c r="AU319" s="1">
        <f ca="1">SUMIFS(RepF!319:319,RepF!$6:$6,AU$6)</f>
        <v>-497958.79599999997</v>
      </c>
      <c r="AV319" s="60">
        <f t="shared" ca="1" si="373"/>
        <v>-1.3346059733667353</v>
      </c>
      <c r="AW319" s="1">
        <f ca="1">SUMIFS(RepP!319:319,RepP!$6:$6,AW$6)</f>
        <v>1698165.7699999998</v>
      </c>
      <c r="AX319" s="1">
        <f ca="1">SUMIFS(RepF!319:319,RepF!$6:$6,AX$6)</f>
        <v>187966.20400000003</v>
      </c>
      <c r="AY319" s="60">
        <f t="shared" ca="1" si="374"/>
        <v>-0.88931221714591491</v>
      </c>
      <c r="AZ319" s="1">
        <f ca="1">SUMIFS(RepP!319:319,RepP!$6:$6,AZ$6)</f>
        <v>1815015.5099999998</v>
      </c>
      <c r="BA319" s="1">
        <f ca="1">SUMIFS(RepF!319:319,RepF!$6:$6,BA$6)</f>
        <v>239283.90400000004</v>
      </c>
      <c r="BB319" s="60">
        <f t="shared" ca="1" si="375"/>
        <v>-0.86816426488829279</v>
      </c>
      <c r="BC319" s="1">
        <f ca="1">SUMIFS(RepP!319:319,RepP!$6:$6,BC$6)</f>
        <v>2403275.5099999998</v>
      </c>
      <c r="BD319" s="1">
        <f ca="1">SUMIFS(RepF!319:319,RepF!$6:$6,BD$6)</f>
        <v>367481.03400000004</v>
      </c>
      <c r="BE319" s="60">
        <f t="shared" ca="1" si="376"/>
        <v>-0.84709159125913114</v>
      </c>
      <c r="BF319" s="1">
        <f ca="1">SUMIFS(RepP!319:319,RepP!$6:$6,BF$6)</f>
        <v>3397557.9799999995</v>
      </c>
      <c r="BG319" s="1">
        <f ca="1">SUMIFS(RepF!319:319,RepF!$6:$6,BG$6)</f>
        <v>1226973.534</v>
      </c>
      <c r="BH319" s="60">
        <f t="shared" ca="1" si="377"/>
        <v>-0.63886604990328966</v>
      </c>
      <c r="BI319" s="1">
        <f ca="1">SUMIFS(RepP!319:319,RepP!$6:$6,BI$6)</f>
        <v>3397557.9799999995</v>
      </c>
      <c r="BJ319" s="1">
        <f ca="1">SUMIFS(RepF!319:319,RepF!$6:$6,BJ$6)</f>
        <v>1832983.8640000001</v>
      </c>
      <c r="BK319" s="60">
        <f t="shared" ca="1" si="378"/>
        <v>-0.46049960742686125</v>
      </c>
      <c r="BL319" s="1">
        <f ca="1">SUMIFS(RepP!319:319,RepP!$6:$6,BL$6)</f>
        <v>3397557.9799999995</v>
      </c>
      <c r="BM319" s="1">
        <f ca="1">SUMIFS(RepF!319:319,RepF!$6:$6,BM$6)</f>
        <v>1832983.8640000001</v>
      </c>
      <c r="BN319" s="60">
        <f t="shared" ca="1" si="379"/>
        <v>-0.46049960742686125</v>
      </c>
      <c r="BO319" s="1">
        <f ca="1">SUMIFS(RepP!319:319,RepP!$6:$6,BO$6)</f>
        <v>3397557.9799999995</v>
      </c>
      <c r="BP319" s="1">
        <f ca="1">SUMIFS(RepF!319:319,RepF!$6:$6,BP$6)</f>
        <v>1832983.8640000001</v>
      </c>
      <c r="BQ319" s="60">
        <f t="shared" ca="1" si="380"/>
        <v>-0.46049960742686125</v>
      </c>
      <c r="BR319" s="1">
        <f ca="1">SUMIFS(RepP!319:319,RepP!$6:$6,BR$6)</f>
        <v>3397557.9799999995</v>
      </c>
      <c r="BS319" s="1">
        <f ca="1">SUMIFS(RepF!319:319,RepF!$6:$6,BS$6)</f>
        <v>1832983.8640000001</v>
      </c>
      <c r="BT319" s="60">
        <f t="shared" ca="1" si="381"/>
        <v>-0.46049960742686125</v>
      </c>
      <c r="BU319" s="1">
        <f ca="1">SUMIFS(RepP!319:319,RepP!$6:$6,BU$6)</f>
        <v>3397557.9799999995</v>
      </c>
      <c r="BV319" s="1">
        <f ca="1">SUMIFS(RepF!319:319,RepF!$6:$6,BV$6)</f>
        <v>1832983.8640000001</v>
      </c>
      <c r="BW319" s="60">
        <f t="shared" ca="1" si="382"/>
        <v>-0.46049960742686125</v>
      </c>
      <c r="BX319" s="1">
        <f ca="1">SUMIFS(RepP!319:319,RepP!$6:$6,BX$6)</f>
        <v>3397557.9799999995</v>
      </c>
      <c r="BY319" s="1">
        <f ca="1">SUMIFS(RepF!319:319,RepF!$6:$6,BY$6)</f>
        <v>1832983.8640000001</v>
      </c>
      <c r="BZ319" s="60">
        <f t="shared" ca="1" si="383"/>
        <v>-0.46049960742686125</v>
      </c>
    </row>
    <row r="320" spans="9:78" x14ac:dyDescent="0.25">
      <c r="I320" s="22" t="str">
        <f>Items!$E$44</f>
        <v>Незавершенное производство и запасы</v>
      </c>
      <c r="J320" s="1" t="str">
        <f>Items!F53</f>
        <v>Монтаж Коробки</v>
      </c>
      <c r="Q320" s="20">
        <f ca="1">SUMIFS(RepP!320:320,RepP!$6:$6,Q$6)</f>
        <v>3144157.55</v>
      </c>
      <c r="R320" s="20">
        <f ca="1">SUMIFS(RepF!320:320,RepF!$6:$6,R$6)</f>
        <v>3386956.55</v>
      </c>
      <c r="S320" s="69">
        <f t="shared" ca="1" si="364"/>
        <v>7.7222275327774217E-2</v>
      </c>
      <c r="V320" s="1">
        <f ca="1">SUMIFS(RepP!320:320,RepP!$6:$6,V$6)</f>
        <v>0</v>
      </c>
      <c r="W320" s="1">
        <f ca="1">SUMIFS(RepF!320:320,RepF!$6:$6,W$6)</f>
        <v>0</v>
      </c>
      <c r="X320" s="60">
        <f t="shared" ca="1" si="365"/>
        <v>0</v>
      </c>
      <c r="Y320" s="46">
        <f ca="1">SUMIFS(RepP!320:320,RepP!$6:$6,Y$6)</f>
        <v>0</v>
      </c>
      <c r="Z320" s="1">
        <f ca="1">SUMIFS(RepF!320:320,RepF!$6:$6,Z$6)</f>
        <v>0</v>
      </c>
      <c r="AA320" s="60">
        <f t="shared" ca="1" si="366"/>
        <v>0</v>
      </c>
      <c r="AB320" s="1">
        <f ca="1">SUMIFS(RepP!320:320,RepP!$6:$6,AB$6)</f>
        <v>23940</v>
      </c>
      <c r="AC320" s="1">
        <f ca="1">SUMIFS(RepF!320:320,RepF!$6:$6,AC$6)</f>
        <v>0</v>
      </c>
      <c r="AD320" s="60">
        <f t="shared" ca="1" si="367"/>
        <v>-1</v>
      </c>
      <c r="AE320" s="1">
        <f ca="1">SUMIFS(RepP!320:320,RepP!$6:$6,AE$6)</f>
        <v>272214</v>
      </c>
      <c r="AF320" s="1">
        <f ca="1">SUMIFS(RepF!320:320,RepF!$6:$6,AF$6)</f>
        <v>167878</v>
      </c>
      <c r="AG320" s="60">
        <f t="shared" ca="1" si="368"/>
        <v>-0.38328667886295342</v>
      </c>
      <c r="AH320" s="1">
        <f ca="1">SUMIFS(RepP!320:320,RepP!$6:$6,AH$6)</f>
        <v>438454</v>
      </c>
      <c r="AI320" s="1">
        <f ca="1">SUMIFS(RepF!320:320,RepF!$6:$6,AI$6)</f>
        <v>336488</v>
      </c>
      <c r="AJ320" s="60">
        <f t="shared" ca="1" si="369"/>
        <v>-0.23255803345390852</v>
      </c>
      <c r="AK320" s="1">
        <f ca="1">SUMIFS(RepP!320:320,RepP!$6:$6,AK$6)</f>
        <v>884851.3</v>
      </c>
      <c r="AL320" s="1">
        <f ca="1">SUMIFS(RepF!320:320,RepF!$6:$6,AL$6)</f>
        <v>698129</v>
      </c>
      <c r="AM320" s="60">
        <f t="shared" ca="1" si="370"/>
        <v>-0.21102110603216612</v>
      </c>
      <c r="AN320" s="1">
        <f ca="1">SUMIFS(RepP!320:320,RepP!$6:$6,AN$6)</f>
        <v>1227365.05</v>
      </c>
      <c r="AO320" s="1">
        <f ca="1">SUMIFS(RepF!320:320,RepF!$6:$6,AO$6)</f>
        <v>1255241.05</v>
      </c>
      <c r="AP320" s="60">
        <f t="shared" ca="1" si="371"/>
        <v>2.2712069241339405E-2</v>
      </c>
      <c r="AQ320" s="1">
        <f ca="1">SUMIFS(RepP!320:320,RepP!$6:$6,AQ$6)</f>
        <v>1227365.05</v>
      </c>
      <c r="AR320" s="1">
        <f ca="1">SUMIFS(RepF!320:320,RepF!$6:$6,AR$6)</f>
        <v>1255241.05</v>
      </c>
      <c r="AS320" s="60">
        <f t="shared" ca="1" si="372"/>
        <v>2.2712069241339405E-2</v>
      </c>
      <c r="AT320" s="1">
        <f ca="1">SUMIFS(RepP!320:320,RepP!$6:$6,AT$6)</f>
        <v>1227365.05</v>
      </c>
      <c r="AU320" s="1">
        <f ca="1">SUMIFS(RepF!320:320,RepF!$6:$6,AU$6)</f>
        <v>1255241.05</v>
      </c>
      <c r="AV320" s="60">
        <f t="shared" ca="1" si="373"/>
        <v>2.2712069241339405E-2</v>
      </c>
      <c r="AW320" s="1">
        <f ca="1">SUMIFS(RepP!320:320,RepP!$6:$6,AW$6)</f>
        <v>1536605.55</v>
      </c>
      <c r="AX320" s="1">
        <f ca="1">SUMIFS(RepF!320:320,RepF!$6:$6,AX$6)</f>
        <v>1358594.55</v>
      </c>
      <c r="AY320" s="60">
        <f t="shared" ca="1" si="374"/>
        <v>-0.11584690683955944</v>
      </c>
      <c r="AZ320" s="1">
        <f ca="1">SUMIFS(RepP!320:320,RepP!$6:$6,AZ$6)</f>
        <v>2496607.5499999998</v>
      </c>
      <c r="BA320" s="1">
        <f ca="1">SUMIFS(RepF!320:320,RepF!$6:$6,BA$6)</f>
        <v>1856844.05</v>
      </c>
      <c r="BB320" s="60">
        <f t="shared" ca="1" si="375"/>
        <v>-0.2562531303728533</v>
      </c>
      <c r="BC320" s="1">
        <f ca="1">SUMIFS(RepP!320:320,RepP!$6:$6,BC$6)</f>
        <v>2931057.55</v>
      </c>
      <c r="BD320" s="1">
        <f ca="1">SUMIFS(RepF!320:320,RepF!$6:$6,BD$6)</f>
        <v>3071156.55</v>
      </c>
      <c r="BE320" s="60">
        <f t="shared" ca="1" si="376"/>
        <v>4.7798106181845532E-2</v>
      </c>
      <c r="BF320" s="1">
        <f ca="1">SUMIFS(RepP!320:320,RepP!$6:$6,BF$6)</f>
        <v>3019857.55</v>
      </c>
      <c r="BG320" s="1">
        <f ca="1">SUMIFS(RepF!320:320,RepF!$6:$6,BG$6)</f>
        <v>3154456.55</v>
      </c>
      <c r="BH320" s="60">
        <f t="shared" ca="1" si="377"/>
        <v>4.4571307676416726E-2</v>
      </c>
      <c r="BI320" s="1">
        <f ca="1">SUMIFS(RepP!320:320,RepP!$6:$6,BI$6)</f>
        <v>3144157.55</v>
      </c>
      <c r="BJ320" s="1">
        <f ca="1">SUMIFS(RepF!320:320,RepF!$6:$6,BJ$6)</f>
        <v>3386956.55</v>
      </c>
      <c r="BK320" s="60">
        <f t="shared" ca="1" si="378"/>
        <v>7.7222275327774217E-2</v>
      </c>
      <c r="BL320" s="1">
        <f ca="1">SUMIFS(RepP!320:320,RepP!$6:$6,BL$6)</f>
        <v>3144157.55</v>
      </c>
      <c r="BM320" s="1">
        <f ca="1">SUMIFS(RepF!320:320,RepF!$6:$6,BM$6)</f>
        <v>3386956.55</v>
      </c>
      <c r="BN320" s="60">
        <f t="shared" ca="1" si="379"/>
        <v>7.7222275327774217E-2</v>
      </c>
      <c r="BO320" s="1">
        <f ca="1">SUMIFS(RepP!320:320,RepP!$6:$6,BO$6)</f>
        <v>3144157.55</v>
      </c>
      <c r="BP320" s="1">
        <f ca="1">SUMIFS(RepF!320:320,RepF!$6:$6,BP$6)</f>
        <v>3386956.55</v>
      </c>
      <c r="BQ320" s="60">
        <f t="shared" ca="1" si="380"/>
        <v>7.7222275327774217E-2</v>
      </c>
      <c r="BR320" s="1">
        <f ca="1">SUMIFS(RepP!320:320,RepP!$6:$6,BR$6)</f>
        <v>3144157.55</v>
      </c>
      <c r="BS320" s="1">
        <f ca="1">SUMIFS(RepF!320:320,RepF!$6:$6,BS$6)</f>
        <v>3386956.55</v>
      </c>
      <c r="BT320" s="60">
        <f t="shared" ca="1" si="381"/>
        <v>7.7222275327774217E-2</v>
      </c>
      <c r="BU320" s="1">
        <f ca="1">SUMIFS(RepP!320:320,RepP!$6:$6,BU$6)</f>
        <v>3144157.55</v>
      </c>
      <c r="BV320" s="1">
        <f ca="1">SUMIFS(RepF!320:320,RepF!$6:$6,BV$6)</f>
        <v>3386956.55</v>
      </c>
      <c r="BW320" s="60">
        <f t="shared" ca="1" si="382"/>
        <v>7.7222275327774217E-2</v>
      </c>
      <c r="BX320" s="1">
        <f ca="1">SUMIFS(RepP!320:320,RepP!$6:$6,BX$6)</f>
        <v>3144157.55</v>
      </c>
      <c r="BY320" s="1">
        <f ca="1">SUMIFS(RepF!320:320,RepF!$6:$6,BY$6)</f>
        <v>3386956.55</v>
      </c>
      <c r="BZ320" s="60">
        <f t="shared" ca="1" si="383"/>
        <v>7.7222275327774217E-2</v>
      </c>
    </row>
    <row r="321" spans="5:78" x14ac:dyDescent="0.25">
      <c r="I321" s="22" t="str">
        <f>Items!$E$44</f>
        <v>Незавершенное производство и запасы</v>
      </c>
      <c r="J321" s="1" t="str">
        <f>Items!F54</f>
        <v>Монтаж кровли</v>
      </c>
      <c r="Q321" s="20">
        <f ca="1">SUMIFS(RepP!321:321,RepP!$6:$6,Q$6)</f>
        <v>2030745.9800000002</v>
      </c>
      <c r="R321" s="20">
        <f ca="1">SUMIFS(RepF!321:321,RepF!$6:$6,R$6)</f>
        <v>2102552.4699999997</v>
      </c>
      <c r="S321" s="69">
        <f t="shared" ca="1" si="364"/>
        <v>3.5359661280727747E-2</v>
      </c>
      <c r="V321" s="1">
        <f ca="1">SUMIFS(RepP!321:321,RepP!$6:$6,V$6)</f>
        <v>0</v>
      </c>
      <c r="W321" s="1">
        <f ca="1">SUMIFS(RepF!321:321,RepF!$6:$6,W$6)</f>
        <v>0</v>
      </c>
      <c r="X321" s="60">
        <f t="shared" ca="1" si="365"/>
        <v>0</v>
      </c>
      <c r="Y321" s="46">
        <f ca="1">SUMIFS(RepP!321:321,RepP!$6:$6,Y$6)</f>
        <v>0</v>
      </c>
      <c r="Z321" s="1">
        <f ca="1">SUMIFS(RepF!321:321,RepF!$6:$6,Z$6)</f>
        <v>0</v>
      </c>
      <c r="AA321" s="60">
        <f t="shared" ca="1" si="366"/>
        <v>0</v>
      </c>
      <c r="AB321" s="1">
        <f ca="1">SUMIFS(RepP!321:321,RepP!$6:$6,AB$6)</f>
        <v>0</v>
      </c>
      <c r="AC321" s="1">
        <f ca="1">SUMIFS(RepF!321:321,RepF!$6:$6,AC$6)</f>
        <v>0</v>
      </c>
      <c r="AD321" s="60">
        <f t="shared" ca="1" si="367"/>
        <v>0</v>
      </c>
      <c r="AE321" s="1">
        <f ca="1">SUMIFS(RepP!321:321,RepP!$6:$6,AE$6)</f>
        <v>0</v>
      </c>
      <c r="AF321" s="1">
        <f ca="1">SUMIFS(RepF!321:321,RepF!$6:$6,AF$6)</f>
        <v>0</v>
      </c>
      <c r="AG321" s="60">
        <f t="shared" ca="1" si="368"/>
        <v>0</v>
      </c>
      <c r="AH321" s="1">
        <f ca="1">SUMIFS(RepP!321:321,RepP!$6:$6,AH$6)</f>
        <v>17434</v>
      </c>
      <c r="AI321" s="1">
        <f ca="1">SUMIFS(RepF!321:321,RepF!$6:$6,AI$6)</f>
        <v>0</v>
      </c>
      <c r="AJ321" s="60">
        <f t="shared" ca="1" si="369"/>
        <v>-1</v>
      </c>
      <c r="AK321" s="1">
        <f ca="1">SUMIFS(RepP!321:321,RepP!$6:$6,AK$6)</f>
        <v>187154.6</v>
      </c>
      <c r="AL321" s="1">
        <f ca="1">SUMIFS(RepF!321:321,RepF!$6:$6,AL$6)</f>
        <v>117565.6</v>
      </c>
      <c r="AM321" s="60">
        <f t="shared" ca="1" si="370"/>
        <v>-0.37182628693069791</v>
      </c>
      <c r="AN321" s="1">
        <f ca="1">SUMIFS(RepP!321:321,RepP!$6:$6,AN$6)</f>
        <v>506602.20000000007</v>
      </c>
      <c r="AO321" s="1">
        <f ca="1">SUMIFS(RepF!321:321,RepF!$6:$6,AO$6)</f>
        <v>283469.90000000002</v>
      </c>
      <c r="AP321" s="60">
        <f t="shared" ca="1" si="371"/>
        <v>-0.44044873867503936</v>
      </c>
      <c r="AQ321" s="1">
        <f ca="1">SUMIFS(RepP!321:321,RepP!$6:$6,AQ$6)</f>
        <v>897951.20000000007</v>
      </c>
      <c r="AR321" s="1">
        <f ca="1">SUMIFS(RepF!321:321,RepF!$6:$6,AR$6)</f>
        <v>600389.44999999995</v>
      </c>
      <c r="AS321" s="60">
        <f t="shared" ca="1" si="372"/>
        <v>-0.33137853148367091</v>
      </c>
      <c r="AT321" s="1">
        <f ca="1">SUMIFS(RepP!321:321,RepP!$6:$6,AT$6)</f>
        <v>897951.20000000007</v>
      </c>
      <c r="AU321" s="1">
        <f ca="1">SUMIFS(RepF!321:321,RepF!$6:$6,AU$6)</f>
        <v>939194.95</v>
      </c>
      <c r="AV321" s="60">
        <f t="shared" ca="1" si="373"/>
        <v>4.5930948140611515E-2</v>
      </c>
      <c r="AW321" s="1">
        <f ca="1">SUMIFS(RepP!321:321,RepP!$6:$6,AW$6)</f>
        <v>897951.20000000007</v>
      </c>
      <c r="AX321" s="1">
        <f ca="1">SUMIFS(RepF!321:321,RepF!$6:$6,AX$6)</f>
        <v>939194.95</v>
      </c>
      <c r="AY321" s="60">
        <f t="shared" ca="1" si="374"/>
        <v>4.5930948140611515E-2</v>
      </c>
      <c r="AZ321" s="1">
        <f ca="1">SUMIFS(RepP!321:321,RepP!$6:$6,AZ$6)</f>
        <v>915579.20000000007</v>
      </c>
      <c r="BA321" s="1">
        <f ca="1">SUMIFS(RepF!321:321,RepF!$6:$6,BA$6)</f>
        <v>939194.95</v>
      </c>
      <c r="BB321" s="60">
        <f t="shared" ca="1" si="375"/>
        <v>2.5793235582459585E-2</v>
      </c>
      <c r="BC321" s="1">
        <f ca="1">SUMIFS(RepP!321:321,RepP!$6:$6,BC$6)</f>
        <v>1323577.7000000002</v>
      </c>
      <c r="BD321" s="1">
        <f ca="1">SUMIFS(RepF!321:321,RepF!$6:$6,BD$6)</f>
        <v>1169189.45</v>
      </c>
      <c r="BE321" s="60">
        <f t="shared" ca="1" si="376"/>
        <v>-0.11664464428495601</v>
      </c>
      <c r="BF321" s="1">
        <f ca="1">SUMIFS(RepP!321:321,RepP!$6:$6,BF$6)</f>
        <v>1923853.4800000002</v>
      </c>
      <c r="BG321" s="1">
        <f ca="1">SUMIFS(RepF!321:321,RepF!$6:$6,BG$6)</f>
        <v>1561574.95</v>
      </c>
      <c r="BH321" s="60">
        <f t="shared" ca="1" si="377"/>
        <v>-0.18830879470093545</v>
      </c>
      <c r="BI321" s="1">
        <f ca="1">SUMIFS(RepP!321:321,RepP!$6:$6,BI$6)</f>
        <v>2030745.9800000002</v>
      </c>
      <c r="BJ321" s="1">
        <f ca="1">SUMIFS(RepF!321:321,RepF!$6:$6,BJ$6)</f>
        <v>2102552.4699999997</v>
      </c>
      <c r="BK321" s="60">
        <f t="shared" ca="1" si="378"/>
        <v>3.5359661280727747E-2</v>
      </c>
      <c r="BL321" s="1">
        <f ca="1">SUMIFS(RepP!321:321,RepP!$6:$6,BL$6)</f>
        <v>2030745.9800000002</v>
      </c>
      <c r="BM321" s="1">
        <f ca="1">SUMIFS(RepF!321:321,RepF!$6:$6,BM$6)</f>
        <v>2102552.4699999997</v>
      </c>
      <c r="BN321" s="60">
        <f t="shared" ca="1" si="379"/>
        <v>3.5359661280727747E-2</v>
      </c>
      <c r="BO321" s="1">
        <f ca="1">SUMIFS(RepP!321:321,RepP!$6:$6,BO$6)</f>
        <v>2030745.9800000002</v>
      </c>
      <c r="BP321" s="1">
        <f ca="1">SUMIFS(RepF!321:321,RepF!$6:$6,BP$6)</f>
        <v>2102552.4699999997</v>
      </c>
      <c r="BQ321" s="60">
        <f t="shared" ca="1" si="380"/>
        <v>3.5359661280727747E-2</v>
      </c>
      <c r="BR321" s="1">
        <f ca="1">SUMIFS(RepP!321:321,RepP!$6:$6,BR$6)</f>
        <v>2030745.9800000002</v>
      </c>
      <c r="BS321" s="1">
        <f ca="1">SUMIFS(RepF!321:321,RepF!$6:$6,BS$6)</f>
        <v>2102552.4699999997</v>
      </c>
      <c r="BT321" s="60">
        <f t="shared" ca="1" si="381"/>
        <v>3.5359661280727747E-2</v>
      </c>
      <c r="BU321" s="1">
        <f ca="1">SUMIFS(RepP!321:321,RepP!$6:$6,BU$6)</f>
        <v>2030745.9800000002</v>
      </c>
      <c r="BV321" s="1">
        <f ca="1">SUMIFS(RepF!321:321,RepF!$6:$6,BV$6)</f>
        <v>2102552.4699999997</v>
      </c>
      <c r="BW321" s="60">
        <f t="shared" ca="1" si="382"/>
        <v>3.5359661280727747E-2</v>
      </c>
      <c r="BX321" s="1">
        <f ca="1">SUMIFS(RepP!321:321,RepP!$6:$6,BX$6)</f>
        <v>2030745.9800000002</v>
      </c>
      <c r="BY321" s="1">
        <f ca="1">SUMIFS(RepF!321:321,RepF!$6:$6,BY$6)</f>
        <v>2102552.4699999997</v>
      </c>
      <c r="BZ321" s="60">
        <f t="shared" ca="1" si="383"/>
        <v>3.5359661280727747E-2</v>
      </c>
    </row>
    <row r="322" spans="5:78" x14ac:dyDescent="0.25">
      <c r="I322" s="22" t="str">
        <f>Items!$E$44</f>
        <v>Незавершенное производство и запасы</v>
      </c>
      <c r="J322" s="1" t="str">
        <f>Items!F55</f>
        <v>Монтаж окон</v>
      </c>
      <c r="Q322" s="20">
        <f ca="1">SUMIFS(RepP!322:322,RepP!$6:$6,Q$6)</f>
        <v>91850</v>
      </c>
      <c r="R322" s="20">
        <f ca="1">SUMIFS(RepF!322:322,RepF!$6:$6,R$6)</f>
        <v>106550</v>
      </c>
      <c r="S322" s="69">
        <f t="shared" ca="1" si="364"/>
        <v>0.16004354926510614</v>
      </c>
      <c r="V322" s="1">
        <f ca="1">SUMIFS(RepP!322:322,RepP!$6:$6,V$6)</f>
        <v>0</v>
      </c>
      <c r="W322" s="1">
        <f ca="1">SUMIFS(RepF!322:322,RepF!$6:$6,W$6)</f>
        <v>0</v>
      </c>
      <c r="X322" s="60">
        <f t="shared" ca="1" si="365"/>
        <v>0</v>
      </c>
      <c r="Y322" s="46">
        <f ca="1">SUMIFS(RepP!322:322,RepP!$6:$6,Y$6)</f>
        <v>0</v>
      </c>
      <c r="Z322" s="1">
        <f ca="1">SUMIFS(RepF!322:322,RepF!$6:$6,Z$6)</f>
        <v>0</v>
      </c>
      <c r="AA322" s="60">
        <f t="shared" ca="1" si="366"/>
        <v>0</v>
      </c>
      <c r="AB322" s="1">
        <f ca="1">SUMIFS(RepP!322:322,RepP!$6:$6,AB$6)</f>
        <v>0</v>
      </c>
      <c r="AC322" s="1">
        <f ca="1">SUMIFS(RepF!322:322,RepF!$6:$6,AC$6)</f>
        <v>0</v>
      </c>
      <c r="AD322" s="60">
        <f t="shared" ca="1" si="367"/>
        <v>0</v>
      </c>
      <c r="AE322" s="1">
        <f ca="1">SUMIFS(RepP!322:322,RepP!$6:$6,AE$6)</f>
        <v>0</v>
      </c>
      <c r="AF322" s="1">
        <f ca="1">SUMIFS(RepF!322:322,RepF!$6:$6,AF$6)</f>
        <v>0</v>
      </c>
      <c r="AG322" s="60">
        <f t="shared" ca="1" si="368"/>
        <v>0</v>
      </c>
      <c r="AH322" s="1">
        <f ca="1">SUMIFS(RepP!322:322,RepP!$6:$6,AH$6)</f>
        <v>0</v>
      </c>
      <c r="AI322" s="1">
        <f ca="1">SUMIFS(RepF!322:322,RepF!$6:$6,AI$6)</f>
        <v>0</v>
      </c>
      <c r="AJ322" s="60">
        <f t="shared" ca="1" si="369"/>
        <v>0</v>
      </c>
      <c r="AK322" s="1">
        <f ca="1">SUMIFS(RepP!322:322,RepP!$6:$6,AK$6)</f>
        <v>0</v>
      </c>
      <c r="AL322" s="1">
        <f ca="1">SUMIFS(RepF!322:322,RepF!$6:$6,AL$6)</f>
        <v>0</v>
      </c>
      <c r="AM322" s="60">
        <f t="shared" ca="1" si="370"/>
        <v>0</v>
      </c>
      <c r="AN322" s="1">
        <f ca="1">SUMIFS(RepP!322:322,RepP!$6:$6,AN$6)</f>
        <v>46650</v>
      </c>
      <c r="AO322" s="1">
        <f ca="1">SUMIFS(RepF!322:322,RepF!$6:$6,AO$6)</f>
        <v>0</v>
      </c>
      <c r="AP322" s="60">
        <f t="shared" ca="1" si="371"/>
        <v>-1</v>
      </c>
      <c r="AQ322" s="1">
        <f ca="1">SUMIFS(RepP!322:322,RepP!$6:$6,AQ$6)</f>
        <v>46650</v>
      </c>
      <c r="AR322" s="1">
        <f ca="1">SUMIFS(RepF!322:322,RepF!$6:$6,AR$6)</f>
        <v>50150</v>
      </c>
      <c r="AS322" s="60">
        <f t="shared" ca="1" si="372"/>
        <v>7.5026795284030015E-2</v>
      </c>
      <c r="AT322" s="1">
        <f ca="1">SUMIFS(RepP!322:322,RepP!$6:$6,AT$6)</f>
        <v>46650</v>
      </c>
      <c r="AU322" s="1">
        <f ca="1">SUMIFS(RepF!322:322,RepF!$6:$6,AU$6)</f>
        <v>50150</v>
      </c>
      <c r="AV322" s="60">
        <f t="shared" ca="1" si="373"/>
        <v>7.5026795284030015E-2</v>
      </c>
      <c r="AW322" s="1">
        <f ca="1">SUMIFS(RepP!322:322,RepP!$6:$6,AW$6)</f>
        <v>46650</v>
      </c>
      <c r="AX322" s="1">
        <f ca="1">SUMIFS(RepF!322:322,RepF!$6:$6,AX$6)</f>
        <v>50150</v>
      </c>
      <c r="AY322" s="60">
        <f t="shared" ca="1" si="374"/>
        <v>7.5026795284030015E-2</v>
      </c>
      <c r="AZ322" s="1">
        <f ca="1">SUMIFS(RepP!322:322,RepP!$6:$6,AZ$6)</f>
        <v>46650</v>
      </c>
      <c r="BA322" s="1">
        <f ca="1">SUMIFS(RepF!322:322,RepF!$6:$6,BA$6)</f>
        <v>50150</v>
      </c>
      <c r="BB322" s="60">
        <f t="shared" ca="1" si="375"/>
        <v>7.5026795284030015E-2</v>
      </c>
      <c r="BC322" s="1">
        <f ca="1">SUMIFS(RepP!322:322,RepP!$6:$6,BC$6)</f>
        <v>91850</v>
      </c>
      <c r="BD322" s="1">
        <f ca="1">SUMIFS(RepF!322:322,RepF!$6:$6,BD$6)</f>
        <v>50150</v>
      </c>
      <c r="BE322" s="60">
        <f t="shared" ca="1" si="376"/>
        <v>-0.45400108873162764</v>
      </c>
      <c r="BF322" s="1">
        <f ca="1">SUMIFS(RepP!322:322,RepP!$6:$6,BF$6)</f>
        <v>91850</v>
      </c>
      <c r="BG322" s="1">
        <f ca="1">SUMIFS(RepF!322:322,RepF!$6:$6,BG$6)</f>
        <v>106550</v>
      </c>
      <c r="BH322" s="60">
        <f t="shared" ca="1" si="377"/>
        <v>0.16004354926510614</v>
      </c>
      <c r="BI322" s="1">
        <f ca="1">SUMIFS(RepP!322:322,RepP!$6:$6,BI$6)</f>
        <v>91850</v>
      </c>
      <c r="BJ322" s="1">
        <f ca="1">SUMIFS(RepF!322:322,RepF!$6:$6,BJ$6)</f>
        <v>106550</v>
      </c>
      <c r="BK322" s="60">
        <f t="shared" ca="1" si="378"/>
        <v>0.16004354926510614</v>
      </c>
      <c r="BL322" s="1">
        <f ca="1">SUMIFS(RepP!322:322,RepP!$6:$6,BL$6)</f>
        <v>91850</v>
      </c>
      <c r="BM322" s="1">
        <f ca="1">SUMIFS(RepF!322:322,RepF!$6:$6,BM$6)</f>
        <v>106550</v>
      </c>
      <c r="BN322" s="60">
        <f t="shared" ca="1" si="379"/>
        <v>0.16004354926510614</v>
      </c>
      <c r="BO322" s="1">
        <f ca="1">SUMIFS(RepP!322:322,RepP!$6:$6,BO$6)</f>
        <v>91850</v>
      </c>
      <c r="BP322" s="1">
        <f ca="1">SUMIFS(RepF!322:322,RepF!$6:$6,BP$6)</f>
        <v>106550</v>
      </c>
      <c r="BQ322" s="60">
        <f t="shared" ca="1" si="380"/>
        <v>0.16004354926510614</v>
      </c>
      <c r="BR322" s="1">
        <f ca="1">SUMIFS(RepP!322:322,RepP!$6:$6,BR$6)</f>
        <v>91850</v>
      </c>
      <c r="BS322" s="1">
        <f ca="1">SUMIFS(RepF!322:322,RepF!$6:$6,BS$6)</f>
        <v>106550</v>
      </c>
      <c r="BT322" s="60">
        <f t="shared" ca="1" si="381"/>
        <v>0.16004354926510614</v>
      </c>
      <c r="BU322" s="1">
        <f ca="1">SUMIFS(RepP!322:322,RepP!$6:$6,BU$6)</f>
        <v>91850</v>
      </c>
      <c r="BV322" s="1">
        <f ca="1">SUMIFS(RepF!322:322,RepF!$6:$6,BV$6)</f>
        <v>106550</v>
      </c>
      <c r="BW322" s="60">
        <f t="shared" ca="1" si="382"/>
        <v>0.16004354926510614</v>
      </c>
      <c r="BX322" s="1">
        <f ca="1">SUMIFS(RepP!322:322,RepP!$6:$6,BX$6)</f>
        <v>91850</v>
      </c>
      <c r="BY322" s="1">
        <f ca="1">SUMIFS(RepF!322:322,RepF!$6:$6,BY$6)</f>
        <v>106550</v>
      </c>
      <c r="BZ322" s="60">
        <f t="shared" ca="1" si="383"/>
        <v>0.16004354926510614</v>
      </c>
    </row>
    <row r="323" spans="5:78" x14ac:dyDescent="0.25">
      <c r="I323" s="22" t="str">
        <f>Items!$E$44</f>
        <v>Незавершенное производство и запасы</v>
      </c>
      <c r="J323" s="1" t="str">
        <f>Items!F56</f>
        <v>Монтаж Фасада</v>
      </c>
      <c r="Q323" s="20">
        <f ca="1">SUMIFS(RepP!323:323,RepP!$6:$6,Q$6)</f>
        <v>1573886.68</v>
      </c>
      <c r="R323" s="20">
        <f ca="1">SUMIFS(RepF!323:323,RepF!$6:$6,R$6)</f>
        <v>1466698.74</v>
      </c>
      <c r="S323" s="69">
        <f t="shared" ca="1" si="364"/>
        <v>-6.8103975567033806E-2</v>
      </c>
      <c r="V323" s="1">
        <f ca="1">SUMIFS(RepP!323:323,RepP!$6:$6,V$6)</f>
        <v>0</v>
      </c>
      <c r="W323" s="1">
        <f ca="1">SUMIFS(RepF!323:323,RepF!$6:$6,W$6)</f>
        <v>0</v>
      </c>
      <c r="X323" s="60">
        <f t="shared" ca="1" si="365"/>
        <v>0</v>
      </c>
      <c r="Y323" s="46">
        <f ca="1">SUMIFS(RepP!323:323,RepP!$6:$6,Y$6)</f>
        <v>0</v>
      </c>
      <c r="Z323" s="1">
        <f ca="1">SUMIFS(RepF!323:323,RepF!$6:$6,Z$6)</f>
        <v>0</v>
      </c>
      <c r="AA323" s="60">
        <f t="shared" ca="1" si="366"/>
        <v>0</v>
      </c>
      <c r="AB323" s="1">
        <f ca="1">SUMIFS(RepP!323:323,RepP!$6:$6,AB$6)</f>
        <v>0</v>
      </c>
      <c r="AC323" s="1">
        <f ca="1">SUMIFS(RepF!323:323,RepF!$6:$6,AC$6)</f>
        <v>0</v>
      </c>
      <c r="AD323" s="60">
        <f t="shared" ca="1" si="367"/>
        <v>0</v>
      </c>
      <c r="AE323" s="1">
        <f ca="1">SUMIFS(RepP!323:323,RepP!$6:$6,AE$6)</f>
        <v>0</v>
      </c>
      <c r="AF323" s="1">
        <f ca="1">SUMIFS(RepF!323:323,RepF!$6:$6,AF$6)</f>
        <v>0</v>
      </c>
      <c r="AG323" s="60">
        <f t="shared" ca="1" si="368"/>
        <v>0</v>
      </c>
      <c r="AH323" s="1">
        <f ca="1">SUMIFS(RepP!323:323,RepP!$6:$6,AH$6)</f>
        <v>0</v>
      </c>
      <c r="AI323" s="1">
        <f ca="1">SUMIFS(RepF!323:323,RepF!$6:$6,AI$6)</f>
        <v>0</v>
      </c>
      <c r="AJ323" s="60">
        <f t="shared" ca="1" si="369"/>
        <v>0</v>
      </c>
      <c r="AK323" s="1">
        <f ca="1">SUMIFS(RepP!323:323,RepP!$6:$6,AK$6)</f>
        <v>0</v>
      </c>
      <c r="AL323" s="1">
        <f ca="1">SUMIFS(RepF!323:323,RepF!$6:$6,AL$6)</f>
        <v>0</v>
      </c>
      <c r="AM323" s="60">
        <f t="shared" ca="1" si="370"/>
        <v>0</v>
      </c>
      <c r="AN323" s="1">
        <f ca="1">SUMIFS(RepP!323:323,RepP!$6:$6,AN$6)</f>
        <v>394039.95</v>
      </c>
      <c r="AO323" s="1">
        <f ca="1">SUMIFS(RepF!323:323,RepF!$6:$6,AO$6)</f>
        <v>41350</v>
      </c>
      <c r="AP323" s="60">
        <f t="shared" ca="1" si="371"/>
        <v>-0.89506140176903382</v>
      </c>
      <c r="AQ323" s="1">
        <f ca="1">SUMIFS(RepP!323:323,RepP!$6:$6,AQ$6)</f>
        <v>829639.67999999993</v>
      </c>
      <c r="AR323" s="1">
        <f ca="1">SUMIFS(RepF!323:323,RepF!$6:$6,AR$6)</f>
        <v>644260.80000000005</v>
      </c>
      <c r="AS323" s="60">
        <f t="shared" ca="1" si="372"/>
        <v>-0.22344505026567665</v>
      </c>
      <c r="AT323" s="1">
        <f ca="1">SUMIFS(RepP!323:323,RepP!$6:$6,AT$6)</f>
        <v>943693.67999999993</v>
      </c>
      <c r="AU323" s="1">
        <f ca="1">SUMIFS(RepF!323:323,RepF!$6:$6,AU$6)</f>
        <v>899493.74</v>
      </c>
      <c r="AV323" s="60">
        <f t="shared" ca="1" si="373"/>
        <v>-4.6837168603269599E-2</v>
      </c>
      <c r="AW323" s="1">
        <f ca="1">SUMIFS(RepP!323:323,RepP!$6:$6,AW$6)</f>
        <v>943693.67999999993</v>
      </c>
      <c r="AX323" s="1">
        <f ca="1">SUMIFS(RepF!323:323,RepF!$6:$6,AX$6)</f>
        <v>952565.74</v>
      </c>
      <c r="AY323" s="60">
        <f t="shared" ca="1" si="374"/>
        <v>9.401419324965762E-3</v>
      </c>
      <c r="AZ323" s="1">
        <f ca="1">SUMIFS(RepP!323:323,RepP!$6:$6,AZ$6)</f>
        <v>943693.67999999993</v>
      </c>
      <c r="BA323" s="1">
        <f ca="1">SUMIFS(RepF!323:323,RepF!$6:$6,BA$6)</f>
        <v>952565.74</v>
      </c>
      <c r="BB323" s="60">
        <f t="shared" ca="1" si="375"/>
        <v>9.401419324965762E-3</v>
      </c>
      <c r="BC323" s="1">
        <f ca="1">SUMIFS(RepP!323:323,RepP!$6:$6,BC$6)</f>
        <v>943693.67999999993</v>
      </c>
      <c r="BD323" s="1">
        <f ca="1">SUMIFS(RepF!323:323,RepF!$6:$6,BD$6)</f>
        <v>952565.74</v>
      </c>
      <c r="BE323" s="60">
        <f t="shared" ca="1" si="376"/>
        <v>9.401419324965762E-3</v>
      </c>
      <c r="BF323" s="1">
        <f ca="1">SUMIFS(RepP!323:323,RepP!$6:$6,BF$6)</f>
        <v>1573886.68</v>
      </c>
      <c r="BG323" s="1">
        <f ca="1">SUMIFS(RepF!323:323,RepF!$6:$6,BG$6)</f>
        <v>1255621.74</v>
      </c>
      <c r="BH323" s="60">
        <f t="shared" ca="1" si="377"/>
        <v>-0.2022159181117156</v>
      </c>
      <c r="BI323" s="1">
        <f ca="1">SUMIFS(RepP!323:323,RepP!$6:$6,BI$6)</f>
        <v>1573886.68</v>
      </c>
      <c r="BJ323" s="1">
        <f ca="1">SUMIFS(RepF!323:323,RepF!$6:$6,BJ$6)</f>
        <v>1466698.74</v>
      </c>
      <c r="BK323" s="60">
        <f t="shared" ca="1" si="378"/>
        <v>-6.8103975567033806E-2</v>
      </c>
      <c r="BL323" s="1">
        <f ca="1">SUMIFS(RepP!323:323,RepP!$6:$6,BL$6)</f>
        <v>1573886.68</v>
      </c>
      <c r="BM323" s="1">
        <f ca="1">SUMIFS(RepF!323:323,RepF!$6:$6,BM$6)</f>
        <v>1466698.74</v>
      </c>
      <c r="BN323" s="60">
        <f t="shared" ca="1" si="379"/>
        <v>-6.8103975567033806E-2</v>
      </c>
      <c r="BO323" s="1">
        <f ca="1">SUMIFS(RepP!323:323,RepP!$6:$6,BO$6)</f>
        <v>1573886.68</v>
      </c>
      <c r="BP323" s="1">
        <f ca="1">SUMIFS(RepF!323:323,RepF!$6:$6,BP$6)</f>
        <v>1466698.74</v>
      </c>
      <c r="BQ323" s="60">
        <f t="shared" ca="1" si="380"/>
        <v>-6.8103975567033806E-2</v>
      </c>
      <c r="BR323" s="1">
        <f ca="1">SUMIFS(RepP!323:323,RepP!$6:$6,BR$6)</f>
        <v>1573886.68</v>
      </c>
      <c r="BS323" s="1">
        <f ca="1">SUMIFS(RepF!323:323,RepF!$6:$6,BS$6)</f>
        <v>1466698.74</v>
      </c>
      <c r="BT323" s="60">
        <f t="shared" ca="1" si="381"/>
        <v>-6.8103975567033806E-2</v>
      </c>
      <c r="BU323" s="1">
        <f ca="1">SUMIFS(RepP!323:323,RepP!$6:$6,BU$6)</f>
        <v>1573886.68</v>
      </c>
      <c r="BV323" s="1">
        <f ca="1">SUMIFS(RepF!323:323,RepF!$6:$6,BV$6)</f>
        <v>1466698.74</v>
      </c>
      <c r="BW323" s="60">
        <f t="shared" ca="1" si="382"/>
        <v>-6.8103975567033806E-2</v>
      </c>
      <c r="BX323" s="1">
        <f ca="1">SUMIFS(RepP!323:323,RepP!$6:$6,BX$6)</f>
        <v>1573886.68</v>
      </c>
      <c r="BY323" s="1">
        <f ca="1">SUMIFS(RepF!323:323,RepF!$6:$6,BY$6)</f>
        <v>1466698.74</v>
      </c>
      <c r="BZ323" s="60">
        <f t="shared" ca="1" si="383"/>
        <v>-6.8103975567033806E-2</v>
      </c>
    </row>
    <row r="324" spans="5:78" x14ac:dyDescent="0.25">
      <c r="I324" s="22" t="str">
        <f>Items!$E$44</f>
        <v>Незавершенное производство и запасы</v>
      </c>
      <c r="J324" s="1" t="str">
        <f>Items!F57</f>
        <v>Монтаж Благоустройства</v>
      </c>
      <c r="Q324" s="20">
        <f ca="1">SUMIFS(RepP!324:324,RepP!$6:$6,Q$6)</f>
        <v>310994</v>
      </c>
      <c r="R324" s="20">
        <f ca="1">SUMIFS(RepF!324:324,RepF!$6:$6,R$6)</f>
        <v>297156</v>
      </c>
      <c r="S324" s="69">
        <f t="shared" ca="1" si="364"/>
        <v>-4.4496035293285399E-2</v>
      </c>
      <c r="V324" s="1">
        <f ca="1">SUMIFS(RepP!324:324,RepP!$6:$6,V$6)</f>
        <v>0</v>
      </c>
      <c r="W324" s="1">
        <f ca="1">SUMIFS(RepF!324:324,RepF!$6:$6,W$6)</f>
        <v>0</v>
      </c>
      <c r="X324" s="60">
        <f t="shared" ca="1" si="365"/>
        <v>0</v>
      </c>
      <c r="Y324" s="46">
        <f ca="1">SUMIFS(RepP!324:324,RepP!$6:$6,Y$6)</f>
        <v>0</v>
      </c>
      <c r="Z324" s="1">
        <f ca="1">SUMIFS(RepF!324:324,RepF!$6:$6,Z$6)</f>
        <v>0</v>
      </c>
      <c r="AA324" s="60">
        <f t="shared" ca="1" si="366"/>
        <v>0</v>
      </c>
      <c r="AB324" s="1">
        <f ca="1">SUMIFS(RepP!324:324,RepP!$6:$6,AB$6)</f>
        <v>0</v>
      </c>
      <c r="AC324" s="1">
        <f ca="1">SUMIFS(RepF!324:324,RepF!$6:$6,AC$6)</f>
        <v>0</v>
      </c>
      <c r="AD324" s="60">
        <f t="shared" ca="1" si="367"/>
        <v>0</v>
      </c>
      <c r="AE324" s="1">
        <f ca="1">SUMIFS(RepP!324:324,RepP!$6:$6,AE$6)</f>
        <v>0</v>
      </c>
      <c r="AF324" s="1">
        <f ca="1">SUMIFS(RepF!324:324,RepF!$6:$6,AF$6)</f>
        <v>0</v>
      </c>
      <c r="AG324" s="60">
        <f t="shared" ca="1" si="368"/>
        <v>0</v>
      </c>
      <c r="AH324" s="1">
        <f ca="1">SUMIFS(RepP!324:324,RepP!$6:$6,AH$6)</f>
        <v>0</v>
      </c>
      <c r="AI324" s="1">
        <f ca="1">SUMIFS(RepF!324:324,RepF!$6:$6,AI$6)</f>
        <v>0</v>
      </c>
      <c r="AJ324" s="60">
        <f t="shared" ca="1" si="369"/>
        <v>0</v>
      </c>
      <c r="AK324" s="1">
        <f ca="1">SUMIFS(RepP!324:324,RepP!$6:$6,AK$6)</f>
        <v>0</v>
      </c>
      <c r="AL324" s="1">
        <f ca="1">SUMIFS(RepF!324:324,RepF!$6:$6,AL$6)</f>
        <v>0</v>
      </c>
      <c r="AM324" s="60">
        <f t="shared" ca="1" si="370"/>
        <v>0</v>
      </c>
      <c r="AN324" s="1">
        <f ca="1">SUMIFS(RepP!324:324,RepP!$6:$6,AN$6)</f>
        <v>0</v>
      </c>
      <c r="AO324" s="1">
        <f ca="1">SUMIFS(RepF!324:324,RepF!$6:$6,AO$6)</f>
        <v>0</v>
      </c>
      <c r="AP324" s="60">
        <f t="shared" ca="1" si="371"/>
        <v>0</v>
      </c>
      <c r="AQ324" s="1">
        <f ca="1">SUMIFS(RepP!324:324,RepP!$6:$6,AQ$6)</f>
        <v>0</v>
      </c>
      <c r="AR324" s="1">
        <f ca="1">SUMIFS(RepF!324:324,RepF!$6:$6,AR$6)</f>
        <v>0</v>
      </c>
      <c r="AS324" s="60">
        <f t="shared" ca="1" si="372"/>
        <v>0</v>
      </c>
      <c r="AT324" s="1">
        <f ca="1">SUMIFS(RepP!324:324,RepP!$6:$6,AT$6)</f>
        <v>0</v>
      </c>
      <c r="AU324" s="1">
        <f ca="1">SUMIFS(RepF!324:324,RepF!$6:$6,AU$6)</f>
        <v>0</v>
      </c>
      <c r="AV324" s="60">
        <f t="shared" ca="1" si="373"/>
        <v>0</v>
      </c>
      <c r="AW324" s="1">
        <f ca="1">SUMIFS(RepP!324:324,RepP!$6:$6,AW$6)</f>
        <v>0</v>
      </c>
      <c r="AX324" s="1">
        <f ca="1">SUMIFS(RepF!324:324,RepF!$6:$6,AX$6)</f>
        <v>0</v>
      </c>
      <c r="AY324" s="60">
        <f t="shared" ca="1" si="374"/>
        <v>0</v>
      </c>
      <c r="AZ324" s="1">
        <f ca="1">SUMIFS(RepP!324:324,RepP!$6:$6,AZ$6)</f>
        <v>26026</v>
      </c>
      <c r="BA324" s="1">
        <f ca="1">SUMIFS(RepF!324:324,RepF!$6:$6,BA$6)</f>
        <v>0</v>
      </c>
      <c r="BB324" s="60">
        <f t="shared" ca="1" si="375"/>
        <v>-1</v>
      </c>
      <c r="BC324" s="1">
        <f ca="1">SUMIFS(RepP!324:324,RepP!$6:$6,BC$6)</f>
        <v>26026</v>
      </c>
      <c r="BD324" s="1">
        <f ca="1">SUMIFS(RepF!324:324,RepF!$6:$6,BD$6)</f>
        <v>17108</v>
      </c>
      <c r="BE324" s="60">
        <f t="shared" ca="1" si="376"/>
        <v>-0.34265734265734266</v>
      </c>
      <c r="BF324" s="1">
        <f ca="1">SUMIFS(RepP!324:324,RepP!$6:$6,BF$6)</f>
        <v>226354</v>
      </c>
      <c r="BG324" s="1">
        <f ca="1">SUMIFS(RepF!324:324,RepF!$6:$6,BG$6)</f>
        <v>17108</v>
      </c>
      <c r="BH324" s="60">
        <f t="shared" ca="1" si="377"/>
        <v>-0.92441927246702071</v>
      </c>
      <c r="BI324" s="1">
        <f ca="1">SUMIFS(RepP!324:324,RepP!$6:$6,BI$6)</f>
        <v>310994</v>
      </c>
      <c r="BJ324" s="1">
        <f ca="1">SUMIFS(RepF!324:324,RepF!$6:$6,BJ$6)</f>
        <v>297156</v>
      </c>
      <c r="BK324" s="60">
        <f t="shared" ca="1" si="378"/>
        <v>-4.4496035293285399E-2</v>
      </c>
      <c r="BL324" s="1">
        <f ca="1">SUMIFS(RepP!324:324,RepP!$6:$6,BL$6)</f>
        <v>310994</v>
      </c>
      <c r="BM324" s="1">
        <f ca="1">SUMIFS(RepF!324:324,RepF!$6:$6,BM$6)</f>
        <v>297156</v>
      </c>
      <c r="BN324" s="60">
        <f t="shared" ca="1" si="379"/>
        <v>-4.4496035293285399E-2</v>
      </c>
      <c r="BO324" s="1">
        <f ca="1">SUMIFS(RepP!324:324,RepP!$6:$6,BO$6)</f>
        <v>310994</v>
      </c>
      <c r="BP324" s="1">
        <f ca="1">SUMIFS(RepF!324:324,RepF!$6:$6,BP$6)</f>
        <v>297156</v>
      </c>
      <c r="BQ324" s="60">
        <f t="shared" ca="1" si="380"/>
        <v>-4.4496035293285399E-2</v>
      </c>
      <c r="BR324" s="1">
        <f ca="1">SUMIFS(RepP!324:324,RepP!$6:$6,BR$6)</f>
        <v>310994</v>
      </c>
      <c r="BS324" s="1">
        <f ca="1">SUMIFS(RepF!324:324,RepF!$6:$6,BS$6)</f>
        <v>297156</v>
      </c>
      <c r="BT324" s="60">
        <f t="shared" ca="1" si="381"/>
        <v>-4.4496035293285399E-2</v>
      </c>
      <c r="BU324" s="1">
        <f ca="1">SUMIFS(RepP!324:324,RepP!$6:$6,BU$6)</f>
        <v>310994</v>
      </c>
      <c r="BV324" s="1">
        <f ca="1">SUMIFS(RepF!324:324,RepF!$6:$6,BV$6)</f>
        <v>297156</v>
      </c>
      <c r="BW324" s="60">
        <f t="shared" ca="1" si="382"/>
        <v>-4.4496035293285399E-2</v>
      </c>
      <c r="BX324" s="1">
        <f ca="1">SUMIFS(RepP!324:324,RepP!$6:$6,BX$6)</f>
        <v>310994</v>
      </c>
      <c r="BY324" s="1">
        <f ca="1">SUMIFS(RepF!324:324,RepF!$6:$6,BY$6)</f>
        <v>297156</v>
      </c>
      <c r="BZ324" s="60">
        <f t="shared" ca="1" si="383"/>
        <v>-4.4496035293285399E-2</v>
      </c>
    </row>
    <row r="325" spans="5:78" x14ac:dyDescent="0.25">
      <c r="I325" s="22" t="str">
        <f>Items!$E$44</f>
        <v>Незавершенное производство и запасы</v>
      </c>
      <c r="J325" s="1" t="str">
        <f>Items!F58</f>
        <v>Спец техника</v>
      </c>
      <c r="Q325" s="20">
        <f ca="1">SUMIFS(RepP!325:325,RepP!$6:$6,Q$6)</f>
        <v>1022760.5199999999</v>
      </c>
      <c r="R325" s="20">
        <f ca="1">SUMIFS(RepF!325:325,RepF!$6:$6,R$6)</f>
        <v>593436.50600000005</v>
      </c>
      <c r="S325" s="69">
        <f t="shared" ca="1" si="364"/>
        <v>-0.41976983429121795</v>
      </c>
      <c r="V325" s="1">
        <f ca="1">SUMIFS(RepP!325:325,RepP!$6:$6,V$6)</f>
        <v>0</v>
      </c>
      <c r="W325" s="1">
        <f ca="1">SUMIFS(RepF!325:325,RepF!$6:$6,W$6)</f>
        <v>0</v>
      </c>
      <c r="X325" s="60">
        <f t="shared" ca="1" si="365"/>
        <v>0</v>
      </c>
      <c r="Y325" s="46">
        <f ca="1">SUMIFS(RepP!325:325,RepP!$6:$6,Y$6)</f>
        <v>0</v>
      </c>
      <c r="Z325" s="1">
        <f ca="1">SUMIFS(RepF!325:325,RepF!$6:$6,Z$6)</f>
        <v>0</v>
      </c>
      <c r="AA325" s="60">
        <f t="shared" ca="1" si="366"/>
        <v>0</v>
      </c>
      <c r="AB325" s="1">
        <f ca="1">SUMIFS(RepP!325:325,RepP!$6:$6,AB$6)</f>
        <v>28660</v>
      </c>
      <c r="AC325" s="1">
        <f ca="1">SUMIFS(RepF!325:325,RepF!$6:$6,AC$6)</f>
        <v>0</v>
      </c>
      <c r="AD325" s="60">
        <f t="shared" ca="1" si="367"/>
        <v>-1</v>
      </c>
      <c r="AE325" s="1">
        <f ca="1">SUMIFS(RepP!325:325,RepP!$6:$6,AE$6)</f>
        <v>28660</v>
      </c>
      <c r="AF325" s="1">
        <f ca="1">SUMIFS(RepF!325:325,RepF!$6:$6,AF$6)</f>
        <v>29045</v>
      </c>
      <c r="AG325" s="60">
        <f t="shared" ca="1" si="368"/>
        <v>1.3433356594556873E-2</v>
      </c>
      <c r="AH325" s="1">
        <f ca="1">SUMIFS(RepP!325:325,RepP!$6:$6,AH$6)</f>
        <v>34920</v>
      </c>
      <c r="AI325" s="1">
        <f ca="1">SUMIFS(RepF!325:325,RepF!$6:$6,AI$6)</f>
        <v>29045</v>
      </c>
      <c r="AJ325" s="60">
        <f t="shared" ca="1" si="369"/>
        <v>-0.16824169530355099</v>
      </c>
      <c r="AK325" s="1">
        <f ca="1">SUMIFS(RepP!325:325,RepP!$6:$6,AK$6)</f>
        <v>44120</v>
      </c>
      <c r="AL325" s="1">
        <f ca="1">SUMIFS(RepF!325:325,RepF!$6:$6,AL$6)</f>
        <v>-375882.52399999998</v>
      </c>
      <c r="AM325" s="60">
        <f t="shared" ca="1" si="370"/>
        <v>-9.5195495013599274</v>
      </c>
      <c r="AN325" s="1">
        <f ca="1">SUMIFS(RepP!325:325,RepP!$6:$6,AN$6)</f>
        <v>76020</v>
      </c>
      <c r="AO325" s="1">
        <f ca="1">SUMIFS(RepF!325:325,RepF!$6:$6,AO$6)</f>
        <v>-342832.52399999998</v>
      </c>
      <c r="AP325" s="60">
        <f t="shared" ca="1" si="371"/>
        <v>-5.5097674822415152</v>
      </c>
      <c r="AQ325" s="1">
        <f ca="1">SUMIFS(RepP!325:325,RepP!$6:$6,AQ$6)</f>
        <v>390835.44</v>
      </c>
      <c r="AR325" s="1">
        <f ca="1">SUMIFS(RepF!325:325,RepF!$6:$6,AR$6)</f>
        <v>-318786.02399999998</v>
      </c>
      <c r="AS325" s="60">
        <f t="shared" ca="1" si="372"/>
        <v>-1.8156528077392364</v>
      </c>
      <c r="AT325" s="1">
        <f ca="1">SUMIFS(RepP!325:325,RepP!$6:$6,AT$6)</f>
        <v>573325.11</v>
      </c>
      <c r="AU325" s="1">
        <f ca="1">SUMIFS(RepF!325:325,RepF!$6:$6,AU$6)</f>
        <v>4200.2260000000824</v>
      </c>
      <c r="AV325" s="60">
        <f t="shared" ca="1" si="373"/>
        <v>-0.99267391934045912</v>
      </c>
      <c r="AW325" s="1">
        <f ca="1">SUMIFS(RepP!325:325,RepP!$6:$6,AW$6)</f>
        <v>584625.11</v>
      </c>
      <c r="AX325" s="1">
        <f ca="1">SUMIFS(RepF!325:325,RepF!$6:$6,AX$6)</f>
        <v>145442.72600000008</v>
      </c>
      <c r="AY325" s="60">
        <f t="shared" ca="1" si="374"/>
        <v>-0.75122052831428998</v>
      </c>
      <c r="AZ325" s="1">
        <f ca="1">SUMIFS(RepP!325:325,RepP!$6:$6,AZ$6)</f>
        <v>633651.91999999993</v>
      </c>
      <c r="BA325" s="1">
        <f ca="1">SUMIFS(RepF!325:325,RepF!$6:$6,BA$6)</f>
        <v>145442.72600000008</v>
      </c>
      <c r="BB325" s="60">
        <f t="shared" ca="1" si="375"/>
        <v>-0.7704690518415851</v>
      </c>
      <c r="BC325" s="1">
        <f ca="1">SUMIFS(RepP!325:325,RepP!$6:$6,BC$6)</f>
        <v>896240.5199999999</v>
      </c>
      <c r="BD325" s="1">
        <f ca="1">SUMIFS(RepF!325:325,RepF!$6:$6,BD$6)</f>
        <v>247307.02600000007</v>
      </c>
      <c r="BE325" s="60">
        <f t="shared" ca="1" si="376"/>
        <v>-0.7240617663660196</v>
      </c>
      <c r="BF325" s="1">
        <f ca="1">SUMIFS(RepP!325:325,RepP!$6:$6,BF$6)</f>
        <v>1016320.5199999999</v>
      </c>
      <c r="BG325" s="1">
        <f ca="1">SUMIFS(RepF!325:325,RepF!$6:$6,BG$6)</f>
        <v>479726.63600000006</v>
      </c>
      <c r="BH325" s="60">
        <f t="shared" ca="1" si="377"/>
        <v>-0.52797702441351857</v>
      </c>
      <c r="BI325" s="1">
        <f ca="1">SUMIFS(RepP!325:325,RepP!$6:$6,BI$6)</f>
        <v>1022760.5199999999</v>
      </c>
      <c r="BJ325" s="1">
        <f ca="1">SUMIFS(RepF!325:325,RepF!$6:$6,BJ$6)</f>
        <v>593436.50600000005</v>
      </c>
      <c r="BK325" s="60">
        <f t="shared" ca="1" si="378"/>
        <v>-0.41976983429121795</v>
      </c>
      <c r="BL325" s="1">
        <f ca="1">SUMIFS(RepP!325:325,RepP!$6:$6,BL$6)</f>
        <v>1022760.5199999999</v>
      </c>
      <c r="BM325" s="1">
        <f ca="1">SUMIFS(RepF!325:325,RepF!$6:$6,BM$6)</f>
        <v>593436.50600000005</v>
      </c>
      <c r="BN325" s="60">
        <f t="shared" ca="1" si="379"/>
        <v>-0.41976983429121795</v>
      </c>
      <c r="BO325" s="1">
        <f ca="1">SUMIFS(RepP!325:325,RepP!$6:$6,BO$6)</f>
        <v>1022760.5199999999</v>
      </c>
      <c r="BP325" s="1">
        <f ca="1">SUMIFS(RepF!325:325,RepF!$6:$6,BP$6)</f>
        <v>593436.50600000005</v>
      </c>
      <c r="BQ325" s="60">
        <f t="shared" ca="1" si="380"/>
        <v>-0.41976983429121795</v>
      </c>
      <c r="BR325" s="1">
        <f ca="1">SUMIFS(RepP!325:325,RepP!$6:$6,BR$6)</f>
        <v>1022760.5199999999</v>
      </c>
      <c r="BS325" s="1">
        <f ca="1">SUMIFS(RepF!325:325,RepF!$6:$6,BS$6)</f>
        <v>593436.50600000005</v>
      </c>
      <c r="BT325" s="60">
        <f t="shared" ca="1" si="381"/>
        <v>-0.41976983429121795</v>
      </c>
      <c r="BU325" s="1">
        <f ca="1">SUMIFS(RepP!325:325,RepP!$6:$6,BU$6)</f>
        <v>1022760.5199999999</v>
      </c>
      <c r="BV325" s="1">
        <f ca="1">SUMIFS(RepF!325:325,RepF!$6:$6,BV$6)</f>
        <v>593436.50600000005</v>
      </c>
      <c r="BW325" s="60">
        <f t="shared" ca="1" si="382"/>
        <v>-0.41976983429121795</v>
      </c>
      <c r="BX325" s="1">
        <f ca="1">SUMIFS(RepP!325:325,RepP!$6:$6,BX$6)</f>
        <v>1022760.5199999999</v>
      </c>
      <c r="BY325" s="1">
        <f ca="1">SUMIFS(RepF!325:325,RepF!$6:$6,BY$6)</f>
        <v>593436.50600000005</v>
      </c>
      <c r="BZ325" s="60">
        <f t="shared" ca="1" si="383"/>
        <v>-0.41976983429121795</v>
      </c>
    </row>
    <row r="326" spans="5:78" x14ac:dyDescent="0.25">
      <c r="I326" s="22" t="str">
        <f>Items!$E$44</f>
        <v>Незавершенное производство и запасы</v>
      </c>
      <c r="J326" s="1" t="str">
        <f>Items!F59</f>
        <v>Общая территория (дорога, ливневка, газ, эл-во)</v>
      </c>
      <c r="Q326" s="20">
        <f ca="1">SUMIFS(RepP!326:326,RepP!$6:$6,Q$6)</f>
        <v>13570</v>
      </c>
      <c r="R326" s="20">
        <f ca="1">SUMIFS(RepF!326:326,RepF!$6:$6,R$6)</f>
        <v>14307.5</v>
      </c>
      <c r="S326" s="69">
        <f t="shared" ca="1" si="364"/>
        <v>5.434782608695652E-2</v>
      </c>
      <c r="V326" s="1">
        <f ca="1">SUMIFS(RepP!326:326,RepP!$6:$6,V$6)</f>
        <v>0</v>
      </c>
      <c r="W326" s="1">
        <f ca="1">SUMIFS(RepF!326:326,RepF!$6:$6,W$6)</f>
        <v>0</v>
      </c>
      <c r="X326" s="60">
        <f t="shared" ca="1" si="365"/>
        <v>0</v>
      </c>
      <c r="Y326" s="46">
        <f ca="1">SUMIFS(RepP!326:326,RepP!$6:$6,Y$6)</f>
        <v>0</v>
      </c>
      <c r="Z326" s="1">
        <f ca="1">SUMIFS(RepF!326:326,RepF!$6:$6,Z$6)</f>
        <v>0</v>
      </c>
      <c r="AA326" s="60">
        <f t="shared" ca="1" si="366"/>
        <v>0</v>
      </c>
      <c r="AB326" s="1">
        <f ca="1">SUMIFS(RepP!326:326,RepP!$6:$6,AB$6)</f>
        <v>0</v>
      </c>
      <c r="AC326" s="1">
        <f ca="1">SUMIFS(RepF!326:326,RepF!$6:$6,AC$6)</f>
        <v>0</v>
      </c>
      <c r="AD326" s="60">
        <f t="shared" ca="1" si="367"/>
        <v>0</v>
      </c>
      <c r="AE326" s="1">
        <f ca="1">SUMIFS(RepP!326:326,RepP!$6:$6,AE$6)</f>
        <v>0</v>
      </c>
      <c r="AF326" s="1">
        <f ca="1">SUMIFS(RepF!326:326,RepF!$6:$6,AF$6)</f>
        <v>0</v>
      </c>
      <c r="AG326" s="60">
        <f t="shared" ca="1" si="368"/>
        <v>0</v>
      </c>
      <c r="AH326" s="1">
        <f ca="1">SUMIFS(RepP!326:326,RepP!$6:$6,AH$6)</f>
        <v>0</v>
      </c>
      <c r="AI326" s="1">
        <f ca="1">SUMIFS(RepF!326:326,RepF!$6:$6,AI$6)</f>
        <v>0</v>
      </c>
      <c r="AJ326" s="60">
        <f t="shared" ca="1" si="369"/>
        <v>0</v>
      </c>
      <c r="AK326" s="1">
        <f ca="1">SUMIFS(RepP!326:326,RepP!$6:$6,AK$6)</f>
        <v>0</v>
      </c>
      <c r="AL326" s="1">
        <f ca="1">SUMIFS(RepF!326:326,RepF!$6:$6,AL$6)</f>
        <v>0</v>
      </c>
      <c r="AM326" s="60">
        <f t="shared" ca="1" si="370"/>
        <v>0</v>
      </c>
      <c r="AN326" s="1">
        <f ca="1">SUMIFS(RepP!326:326,RepP!$6:$6,AN$6)</f>
        <v>0</v>
      </c>
      <c r="AO326" s="1">
        <f ca="1">SUMIFS(RepF!326:326,RepF!$6:$6,AO$6)</f>
        <v>0</v>
      </c>
      <c r="AP326" s="60">
        <f t="shared" ca="1" si="371"/>
        <v>0</v>
      </c>
      <c r="AQ326" s="1">
        <f ca="1">SUMIFS(RepP!326:326,RepP!$6:$6,AQ$6)</f>
        <v>0</v>
      </c>
      <c r="AR326" s="1">
        <f ca="1">SUMIFS(RepF!326:326,RepF!$6:$6,AR$6)</f>
        <v>0</v>
      </c>
      <c r="AS326" s="60">
        <f t="shared" ca="1" si="372"/>
        <v>0</v>
      </c>
      <c r="AT326" s="1">
        <f ca="1">SUMIFS(RepP!326:326,RepP!$6:$6,AT$6)</f>
        <v>13570</v>
      </c>
      <c r="AU326" s="1">
        <f ca="1">SUMIFS(RepF!326:326,RepF!$6:$6,AU$6)</f>
        <v>14307.5</v>
      </c>
      <c r="AV326" s="60">
        <f t="shared" ca="1" si="373"/>
        <v>5.434782608695652E-2</v>
      </c>
      <c r="AW326" s="1">
        <f ca="1">SUMIFS(RepP!326:326,RepP!$6:$6,AW$6)</f>
        <v>13570</v>
      </c>
      <c r="AX326" s="1">
        <f ca="1">SUMIFS(RepF!326:326,RepF!$6:$6,AX$6)</f>
        <v>14307.5</v>
      </c>
      <c r="AY326" s="60">
        <f t="shared" ca="1" si="374"/>
        <v>5.434782608695652E-2</v>
      </c>
      <c r="AZ326" s="1">
        <f ca="1">SUMIFS(RepP!326:326,RepP!$6:$6,AZ$6)</f>
        <v>13570</v>
      </c>
      <c r="BA326" s="1">
        <f ca="1">SUMIFS(RepF!326:326,RepF!$6:$6,BA$6)</f>
        <v>14307.5</v>
      </c>
      <c r="BB326" s="60">
        <f t="shared" ca="1" si="375"/>
        <v>5.434782608695652E-2</v>
      </c>
      <c r="BC326" s="1">
        <f ca="1">SUMIFS(RepP!326:326,RepP!$6:$6,BC$6)</f>
        <v>13570</v>
      </c>
      <c r="BD326" s="1">
        <f ca="1">SUMIFS(RepF!326:326,RepF!$6:$6,BD$6)</f>
        <v>14307.5</v>
      </c>
      <c r="BE326" s="60">
        <f t="shared" ca="1" si="376"/>
        <v>5.434782608695652E-2</v>
      </c>
      <c r="BF326" s="1">
        <f ca="1">SUMIFS(RepP!326:326,RepP!$6:$6,BF$6)</f>
        <v>13570</v>
      </c>
      <c r="BG326" s="1">
        <f ca="1">SUMIFS(RepF!326:326,RepF!$6:$6,BG$6)</f>
        <v>14307.5</v>
      </c>
      <c r="BH326" s="60">
        <f t="shared" ca="1" si="377"/>
        <v>5.434782608695652E-2</v>
      </c>
      <c r="BI326" s="1">
        <f ca="1">SUMIFS(RepP!326:326,RepP!$6:$6,BI$6)</f>
        <v>13570</v>
      </c>
      <c r="BJ326" s="1">
        <f ca="1">SUMIFS(RepF!326:326,RepF!$6:$6,BJ$6)</f>
        <v>14307.5</v>
      </c>
      <c r="BK326" s="60">
        <f t="shared" ca="1" si="378"/>
        <v>5.434782608695652E-2</v>
      </c>
      <c r="BL326" s="1">
        <f ca="1">SUMIFS(RepP!326:326,RepP!$6:$6,BL$6)</f>
        <v>13570</v>
      </c>
      <c r="BM326" s="1">
        <f ca="1">SUMIFS(RepF!326:326,RepF!$6:$6,BM$6)</f>
        <v>14307.5</v>
      </c>
      <c r="BN326" s="60">
        <f t="shared" ca="1" si="379"/>
        <v>5.434782608695652E-2</v>
      </c>
      <c r="BO326" s="1">
        <f ca="1">SUMIFS(RepP!326:326,RepP!$6:$6,BO$6)</f>
        <v>13570</v>
      </c>
      <c r="BP326" s="1">
        <f ca="1">SUMIFS(RepF!326:326,RepF!$6:$6,BP$6)</f>
        <v>14307.5</v>
      </c>
      <c r="BQ326" s="60">
        <f t="shared" ca="1" si="380"/>
        <v>5.434782608695652E-2</v>
      </c>
      <c r="BR326" s="1">
        <f ca="1">SUMIFS(RepP!326:326,RepP!$6:$6,BR$6)</f>
        <v>13570</v>
      </c>
      <c r="BS326" s="1">
        <f ca="1">SUMIFS(RepF!326:326,RepF!$6:$6,BS$6)</f>
        <v>14307.5</v>
      </c>
      <c r="BT326" s="60">
        <f t="shared" ca="1" si="381"/>
        <v>5.434782608695652E-2</v>
      </c>
      <c r="BU326" s="1">
        <f ca="1">SUMIFS(RepP!326:326,RepP!$6:$6,BU$6)</f>
        <v>13570</v>
      </c>
      <c r="BV326" s="1">
        <f ca="1">SUMIFS(RepF!326:326,RepF!$6:$6,BV$6)</f>
        <v>14307.5</v>
      </c>
      <c r="BW326" s="60">
        <f t="shared" ca="1" si="382"/>
        <v>5.434782608695652E-2</v>
      </c>
      <c r="BX326" s="1">
        <f ca="1">SUMIFS(RepP!326:326,RepP!$6:$6,BX$6)</f>
        <v>13570</v>
      </c>
      <c r="BY326" s="1">
        <f ca="1">SUMIFS(RepF!326:326,RepF!$6:$6,BY$6)</f>
        <v>14307.5</v>
      </c>
      <c r="BZ326" s="60">
        <f t="shared" ca="1" si="383"/>
        <v>5.434782608695652E-2</v>
      </c>
    </row>
    <row r="327" spans="5:78" x14ac:dyDescent="0.25">
      <c r="I327" s="22" t="str">
        <f>Items!$E$44</f>
        <v>Незавершенное производство и запасы</v>
      </c>
      <c r="J327" s="1" t="str">
        <f>Items!F60</f>
        <v>Резерв-1</v>
      </c>
      <c r="Q327" s="20">
        <f ca="1">SUMIFS(RepP!327:327,RepP!$6:$6,Q$6)</f>
        <v>0</v>
      </c>
      <c r="R327" s="20">
        <f ca="1">SUMIFS(RepF!327:327,RepF!$6:$6,R$6)</f>
        <v>0</v>
      </c>
      <c r="S327" s="69">
        <f t="shared" ca="1" si="364"/>
        <v>0</v>
      </c>
      <c r="V327" s="1">
        <f ca="1">SUMIFS(RepP!327:327,RepP!$6:$6,V$6)</f>
        <v>0</v>
      </c>
      <c r="W327" s="1">
        <f ca="1">SUMIFS(RepF!327:327,RepF!$6:$6,W$6)</f>
        <v>0</v>
      </c>
      <c r="X327" s="60">
        <f t="shared" ca="1" si="365"/>
        <v>0</v>
      </c>
      <c r="Y327" s="46">
        <f ca="1">SUMIFS(RepP!327:327,RepP!$6:$6,Y$6)</f>
        <v>0</v>
      </c>
      <c r="Z327" s="1">
        <f ca="1">SUMIFS(RepF!327:327,RepF!$6:$6,Z$6)</f>
        <v>0</v>
      </c>
      <c r="AA327" s="60">
        <f t="shared" ca="1" si="366"/>
        <v>0</v>
      </c>
      <c r="AB327" s="1">
        <f ca="1">SUMIFS(RepP!327:327,RepP!$6:$6,AB$6)</f>
        <v>0</v>
      </c>
      <c r="AC327" s="1">
        <f ca="1">SUMIFS(RepF!327:327,RepF!$6:$6,AC$6)</f>
        <v>0</v>
      </c>
      <c r="AD327" s="60">
        <f t="shared" ca="1" si="367"/>
        <v>0</v>
      </c>
      <c r="AE327" s="1">
        <f ca="1">SUMIFS(RepP!327:327,RepP!$6:$6,AE$6)</f>
        <v>0</v>
      </c>
      <c r="AF327" s="1">
        <f ca="1">SUMIFS(RepF!327:327,RepF!$6:$6,AF$6)</f>
        <v>0</v>
      </c>
      <c r="AG327" s="60">
        <f t="shared" ca="1" si="368"/>
        <v>0</v>
      </c>
      <c r="AH327" s="1">
        <f ca="1">SUMIFS(RepP!327:327,RepP!$6:$6,AH$6)</f>
        <v>0</v>
      </c>
      <c r="AI327" s="1">
        <f ca="1">SUMIFS(RepF!327:327,RepF!$6:$6,AI$6)</f>
        <v>0</v>
      </c>
      <c r="AJ327" s="60">
        <f t="shared" ca="1" si="369"/>
        <v>0</v>
      </c>
      <c r="AK327" s="1">
        <f ca="1">SUMIFS(RepP!327:327,RepP!$6:$6,AK$6)</f>
        <v>0</v>
      </c>
      <c r="AL327" s="1">
        <f ca="1">SUMIFS(RepF!327:327,RepF!$6:$6,AL$6)</f>
        <v>0</v>
      </c>
      <c r="AM327" s="60">
        <f t="shared" ca="1" si="370"/>
        <v>0</v>
      </c>
      <c r="AN327" s="1">
        <f ca="1">SUMIFS(RepP!327:327,RepP!$6:$6,AN$6)</f>
        <v>0</v>
      </c>
      <c r="AO327" s="1">
        <f ca="1">SUMIFS(RepF!327:327,RepF!$6:$6,AO$6)</f>
        <v>0</v>
      </c>
      <c r="AP327" s="60">
        <f t="shared" ca="1" si="371"/>
        <v>0</v>
      </c>
      <c r="AQ327" s="1">
        <f ca="1">SUMIFS(RepP!327:327,RepP!$6:$6,AQ$6)</f>
        <v>0</v>
      </c>
      <c r="AR327" s="1">
        <f ca="1">SUMIFS(RepF!327:327,RepF!$6:$6,AR$6)</f>
        <v>0</v>
      </c>
      <c r="AS327" s="60">
        <f t="shared" ca="1" si="372"/>
        <v>0</v>
      </c>
      <c r="AT327" s="1">
        <f ca="1">SUMIFS(RepP!327:327,RepP!$6:$6,AT$6)</f>
        <v>0</v>
      </c>
      <c r="AU327" s="1">
        <f ca="1">SUMIFS(RepF!327:327,RepF!$6:$6,AU$6)</f>
        <v>0</v>
      </c>
      <c r="AV327" s="60">
        <f t="shared" ca="1" si="373"/>
        <v>0</v>
      </c>
      <c r="AW327" s="1">
        <f ca="1">SUMIFS(RepP!327:327,RepP!$6:$6,AW$6)</f>
        <v>0</v>
      </c>
      <c r="AX327" s="1">
        <f ca="1">SUMIFS(RepF!327:327,RepF!$6:$6,AX$6)</f>
        <v>0</v>
      </c>
      <c r="AY327" s="60">
        <f t="shared" ca="1" si="374"/>
        <v>0</v>
      </c>
      <c r="AZ327" s="1">
        <f ca="1">SUMIFS(RepP!327:327,RepP!$6:$6,AZ$6)</f>
        <v>0</v>
      </c>
      <c r="BA327" s="1">
        <f ca="1">SUMIFS(RepF!327:327,RepF!$6:$6,BA$6)</f>
        <v>0</v>
      </c>
      <c r="BB327" s="60">
        <f t="shared" ca="1" si="375"/>
        <v>0</v>
      </c>
      <c r="BC327" s="1">
        <f ca="1">SUMIFS(RepP!327:327,RepP!$6:$6,BC$6)</f>
        <v>0</v>
      </c>
      <c r="BD327" s="1">
        <f ca="1">SUMIFS(RepF!327:327,RepF!$6:$6,BD$6)</f>
        <v>0</v>
      </c>
      <c r="BE327" s="60">
        <f t="shared" ca="1" si="376"/>
        <v>0</v>
      </c>
      <c r="BF327" s="1">
        <f ca="1">SUMIFS(RepP!327:327,RepP!$6:$6,BF$6)</f>
        <v>0</v>
      </c>
      <c r="BG327" s="1">
        <f ca="1">SUMIFS(RepF!327:327,RepF!$6:$6,BG$6)</f>
        <v>0</v>
      </c>
      <c r="BH327" s="60">
        <f t="shared" ca="1" si="377"/>
        <v>0</v>
      </c>
      <c r="BI327" s="1">
        <f ca="1">SUMIFS(RepP!327:327,RepP!$6:$6,BI$6)</f>
        <v>0</v>
      </c>
      <c r="BJ327" s="1">
        <f ca="1">SUMIFS(RepF!327:327,RepF!$6:$6,BJ$6)</f>
        <v>0</v>
      </c>
      <c r="BK327" s="60">
        <f t="shared" ca="1" si="378"/>
        <v>0</v>
      </c>
      <c r="BL327" s="1">
        <f ca="1">SUMIFS(RepP!327:327,RepP!$6:$6,BL$6)</f>
        <v>0</v>
      </c>
      <c r="BM327" s="1">
        <f ca="1">SUMIFS(RepF!327:327,RepF!$6:$6,BM$6)</f>
        <v>0</v>
      </c>
      <c r="BN327" s="60">
        <f t="shared" ca="1" si="379"/>
        <v>0</v>
      </c>
      <c r="BO327" s="1">
        <f ca="1">SUMIFS(RepP!327:327,RepP!$6:$6,BO$6)</f>
        <v>0</v>
      </c>
      <c r="BP327" s="1">
        <f ca="1">SUMIFS(RepF!327:327,RepF!$6:$6,BP$6)</f>
        <v>0</v>
      </c>
      <c r="BQ327" s="60">
        <f t="shared" ca="1" si="380"/>
        <v>0</v>
      </c>
      <c r="BR327" s="1">
        <f ca="1">SUMIFS(RepP!327:327,RepP!$6:$6,BR$6)</f>
        <v>0</v>
      </c>
      <c r="BS327" s="1">
        <f ca="1">SUMIFS(RepF!327:327,RepF!$6:$6,BS$6)</f>
        <v>0</v>
      </c>
      <c r="BT327" s="60">
        <f t="shared" ca="1" si="381"/>
        <v>0</v>
      </c>
      <c r="BU327" s="1">
        <f ca="1">SUMIFS(RepP!327:327,RepP!$6:$6,BU$6)</f>
        <v>0</v>
      </c>
      <c r="BV327" s="1">
        <f ca="1">SUMIFS(RepF!327:327,RepF!$6:$6,BV$6)</f>
        <v>0</v>
      </c>
      <c r="BW327" s="60">
        <f t="shared" ca="1" si="382"/>
        <v>0</v>
      </c>
      <c r="BX327" s="1">
        <f ca="1">SUMIFS(RepP!327:327,RepP!$6:$6,BX$6)</f>
        <v>0</v>
      </c>
      <c r="BY327" s="1">
        <f ca="1">SUMIFS(RepF!327:327,RepF!$6:$6,BY$6)</f>
        <v>0</v>
      </c>
      <c r="BZ327" s="60">
        <f t="shared" ca="1" si="383"/>
        <v>0</v>
      </c>
    </row>
    <row r="328" spans="5:78" x14ac:dyDescent="0.25">
      <c r="I328" s="22" t="str">
        <f>Items!$E$44</f>
        <v>Незавершенное производство и запасы</v>
      </c>
      <c r="J328" s="1" t="str">
        <f>Items!F61</f>
        <v>Резерв-2</v>
      </c>
      <c r="Q328" s="20">
        <f ca="1">SUMIFS(RepP!328:328,RepP!$6:$6,Q$6)</f>
        <v>0</v>
      </c>
      <c r="R328" s="20">
        <f ca="1">SUMIFS(RepF!328:328,RepF!$6:$6,R$6)</f>
        <v>0</v>
      </c>
      <c r="S328" s="69">
        <f t="shared" ca="1" si="364"/>
        <v>0</v>
      </c>
      <c r="V328" s="1">
        <f ca="1">SUMIFS(RepP!328:328,RepP!$6:$6,V$6)</f>
        <v>0</v>
      </c>
      <c r="W328" s="1">
        <f ca="1">SUMIFS(RepF!328:328,RepF!$6:$6,W$6)</f>
        <v>0</v>
      </c>
      <c r="X328" s="60">
        <f t="shared" ca="1" si="365"/>
        <v>0</v>
      </c>
      <c r="Y328" s="46">
        <f ca="1">SUMIFS(RepP!328:328,RepP!$6:$6,Y$6)</f>
        <v>0</v>
      </c>
      <c r="Z328" s="1">
        <f ca="1">SUMIFS(RepF!328:328,RepF!$6:$6,Z$6)</f>
        <v>0</v>
      </c>
      <c r="AA328" s="60">
        <f t="shared" ca="1" si="366"/>
        <v>0</v>
      </c>
      <c r="AB328" s="1">
        <f ca="1">SUMIFS(RepP!328:328,RepP!$6:$6,AB$6)</f>
        <v>0</v>
      </c>
      <c r="AC328" s="1">
        <f ca="1">SUMIFS(RepF!328:328,RepF!$6:$6,AC$6)</f>
        <v>0</v>
      </c>
      <c r="AD328" s="60">
        <f t="shared" ca="1" si="367"/>
        <v>0</v>
      </c>
      <c r="AE328" s="1">
        <f ca="1">SUMIFS(RepP!328:328,RepP!$6:$6,AE$6)</f>
        <v>0</v>
      </c>
      <c r="AF328" s="1">
        <f ca="1">SUMIFS(RepF!328:328,RepF!$6:$6,AF$6)</f>
        <v>0</v>
      </c>
      <c r="AG328" s="60">
        <f t="shared" ca="1" si="368"/>
        <v>0</v>
      </c>
      <c r="AH328" s="1">
        <f ca="1">SUMIFS(RepP!328:328,RepP!$6:$6,AH$6)</f>
        <v>0</v>
      </c>
      <c r="AI328" s="1">
        <f ca="1">SUMIFS(RepF!328:328,RepF!$6:$6,AI$6)</f>
        <v>0</v>
      </c>
      <c r="AJ328" s="60">
        <f t="shared" ca="1" si="369"/>
        <v>0</v>
      </c>
      <c r="AK328" s="1">
        <f ca="1">SUMIFS(RepP!328:328,RepP!$6:$6,AK$6)</f>
        <v>0</v>
      </c>
      <c r="AL328" s="1">
        <f ca="1">SUMIFS(RepF!328:328,RepF!$6:$6,AL$6)</f>
        <v>0</v>
      </c>
      <c r="AM328" s="60">
        <f t="shared" ca="1" si="370"/>
        <v>0</v>
      </c>
      <c r="AN328" s="1">
        <f ca="1">SUMIFS(RepP!328:328,RepP!$6:$6,AN$6)</f>
        <v>0</v>
      </c>
      <c r="AO328" s="1">
        <f ca="1">SUMIFS(RepF!328:328,RepF!$6:$6,AO$6)</f>
        <v>0</v>
      </c>
      <c r="AP328" s="60">
        <f t="shared" ca="1" si="371"/>
        <v>0</v>
      </c>
      <c r="AQ328" s="1">
        <f ca="1">SUMIFS(RepP!328:328,RepP!$6:$6,AQ$6)</f>
        <v>0</v>
      </c>
      <c r="AR328" s="1">
        <f ca="1">SUMIFS(RepF!328:328,RepF!$6:$6,AR$6)</f>
        <v>0</v>
      </c>
      <c r="AS328" s="60">
        <f t="shared" ca="1" si="372"/>
        <v>0</v>
      </c>
      <c r="AT328" s="1">
        <f ca="1">SUMIFS(RepP!328:328,RepP!$6:$6,AT$6)</f>
        <v>0</v>
      </c>
      <c r="AU328" s="1">
        <f ca="1">SUMIFS(RepF!328:328,RepF!$6:$6,AU$6)</f>
        <v>0</v>
      </c>
      <c r="AV328" s="60">
        <f t="shared" ca="1" si="373"/>
        <v>0</v>
      </c>
      <c r="AW328" s="1">
        <f ca="1">SUMIFS(RepP!328:328,RepP!$6:$6,AW$6)</f>
        <v>0</v>
      </c>
      <c r="AX328" s="1">
        <f ca="1">SUMIFS(RepF!328:328,RepF!$6:$6,AX$6)</f>
        <v>0</v>
      </c>
      <c r="AY328" s="60">
        <f t="shared" ca="1" si="374"/>
        <v>0</v>
      </c>
      <c r="AZ328" s="1">
        <f ca="1">SUMIFS(RepP!328:328,RepP!$6:$6,AZ$6)</f>
        <v>0</v>
      </c>
      <c r="BA328" s="1">
        <f ca="1">SUMIFS(RepF!328:328,RepF!$6:$6,BA$6)</f>
        <v>0</v>
      </c>
      <c r="BB328" s="60">
        <f t="shared" ca="1" si="375"/>
        <v>0</v>
      </c>
      <c r="BC328" s="1">
        <f ca="1">SUMIFS(RepP!328:328,RepP!$6:$6,BC$6)</f>
        <v>0</v>
      </c>
      <c r="BD328" s="1">
        <f ca="1">SUMIFS(RepF!328:328,RepF!$6:$6,BD$6)</f>
        <v>0</v>
      </c>
      <c r="BE328" s="60">
        <f t="shared" ca="1" si="376"/>
        <v>0</v>
      </c>
      <c r="BF328" s="1">
        <f ca="1">SUMIFS(RepP!328:328,RepP!$6:$6,BF$6)</f>
        <v>0</v>
      </c>
      <c r="BG328" s="1">
        <f ca="1">SUMIFS(RepF!328:328,RepF!$6:$6,BG$6)</f>
        <v>0</v>
      </c>
      <c r="BH328" s="60">
        <f t="shared" ca="1" si="377"/>
        <v>0</v>
      </c>
      <c r="BI328" s="1">
        <f ca="1">SUMIFS(RepP!328:328,RepP!$6:$6,BI$6)</f>
        <v>0</v>
      </c>
      <c r="BJ328" s="1">
        <f ca="1">SUMIFS(RepF!328:328,RepF!$6:$6,BJ$6)</f>
        <v>0</v>
      </c>
      <c r="BK328" s="60">
        <f t="shared" ca="1" si="378"/>
        <v>0</v>
      </c>
      <c r="BL328" s="1">
        <f ca="1">SUMIFS(RepP!328:328,RepP!$6:$6,BL$6)</f>
        <v>0</v>
      </c>
      <c r="BM328" s="1">
        <f ca="1">SUMIFS(RepF!328:328,RepF!$6:$6,BM$6)</f>
        <v>0</v>
      </c>
      <c r="BN328" s="60">
        <f t="shared" ca="1" si="379"/>
        <v>0</v>
      </c>
      <c r="BO328" s="1">
        <f ca="1">SUMIFS(RepP!328:328,RepP!$6:$6,BO$6)</f>
        <v>0</v>
      </c>
      <c r="BP328" s="1">
        <f ca="1">SUMIFS(RepF!328:328,RepF!$6:$6,BP$6)</f>
        <v>0</v>
      </c>
      <c r="BQ328" s="60">
        <f t="shared" ca="1" si="380"/>
        <v>0</v>
      </c>
      <c r="BR328" s="1">
        <f ca="1">SUMIFS(RepP!328:328,RepP!$6:$6,BR$6)</f>
        <v>0</v>
      </c>
      <c r="BS328" s="1">
        <f ca="1">SUMIFS(RepF!328:328,RepF!$6:$6,BS$6)</f>
        <v>0</v>
      </c>
      <c r="BT328" s="60">
        <f t="shared" ca="1" si="381"/>
        <v>0</v>
      </c>
      <c r="BU328" s="1">
        <f ca="1">SUMIFS(RepP!328:328,RepP!$6:$6,BU$6)</f>
        <v>0</v>
      </c>
      <c r="BV328" s="1">
        <f ca="1">SUMIFS(RepF!328:328,RepF!$6:$6,BV$6)</f>
        <v>0</v>
      </c>
      <c r="BW328" s="60">
        <f t="shared" ca="1" si="382"/>
        <v>0</v>
      </c>
      <c r="BX328" s="1">
        <f ca="1">SUMIFS(RepP!328:328,RepP!$6:$6,BX$6)</f>
        <v>0</v>
      </c>
      <c r="BY328" s="1">
        <f ca="1">SUMIFS(RepF!328:328,RepF!$6:$6,BY$6)</f>
        <v>0</v>
      </c>
      <c r="BZ328" s="60">
        <f t="shared" ca="1" si="383"/>
        <v>0</v>
      </c>
    </row>
    <row r="329" spans="5:78" x14ac:dyDescent="0.25">
      <c r="I329" s="22" t="str">
        <f>Items!$E$44</f>
        <v>Незавершенное производство и запасы</v>
      </c>
      <c r="J329" s="1" t="str">
        <f>Items!F62</f>
        <v>Резерв-3</v>
      </c>
      <c r="Q329" s="20">
        <f ca="1">SUMIFS(RepP!329:329,RepP!$6:$6,Q$6)</f>
        <v>0</v>
      </c>
      <c r="R329" s="20">
        <f ca="1">SUMIFS(RepF!329:329,RepF!$6:$6,R$6)</f>
        <v>0</v>
      </c>
      <c r="S329" s="69">
        <f t="shared" ca="1" si="364"/>
        <v>0</v>
      </c>
      <c r="V329" s="1">
        <f ca="1">SUMIFS(RepP!329:329,RepP!$6:$6,V$6)</f>
        <v>0</v>
      </c>
      <c r="W329" s="1">
        <f ca="1">SUMIFS(RepF!329:329,RepF!$6:$6,W$6)</f>
        <v>0</v>
      </c>
      <c r="X329" s="60">
        <f t="shared" ca="1" si="365"/>
        <v>0</v>
      </c>
      <c r="Y329" s="46">
        <f ca="1">SUMIFS(RepP!329:329,RepP!$6:$6,Y$6)</f>
        <v>0</v>
      </c>
      <c r="Z329" s="1">
        <f ca="1">SUMIFS(RepF!329:329,RepF!$6:$6,Z$6)</f>
        <v>0</v>
      </c>
      <c r="AA329" s="60">
        <f t="shared" ca="1" si="366"/>
        <v>0</v>
      </c>
      <c r="AB329" s="1">
        <f ca="1">SUMIFS(RepP!329:329,RepP!$6:$6,AB$6)</f>
        <v>0</v>
      </c>
      <c r="AC329" s="1">
        <f ca="1">SUMIFS(RepF!329:329,RepF!$6:$6,AC$6)</f>
        <v>0</v>
      </c>
      <c r="AD329" s="60">
        <f t="shared" ca="1" si="367"/>
        <v>0</v>
      </c>
      <c r="AE329" s="1">
        <f ca="1">SUMIFS(RepP!329:329,RepP!$6:$6,AE$6)</f>
        <v>0</v>
      </c>
      <c r="AF329" s="1">
        <f ca="1">SUMIFS(RepF!329:329,RepF!$6:$6,AF$6)</f>
        <v>0</v>
      </c>
      <c r="AG329" s="60">
        <f t="shared" ca="1" si="368"/>
        <v>0</v>
      </c>
      <c r="AH329" s="1">
        <f ca="1">SUMIFS(RepP!329:329,RepP!$6:$6,AH$6)</f>
        <v>0</v>
      </c>
      <c r="AI329" s="1">
        <f ca="1">SUMIFS(RepF!329:329,RepF!$6:$6,AI$6)</f>
        <v>0</v>
      </c>
      <c r="AJ329" s="60">
        <f t="shared" ca="1" si="369"/>
        <v>0</v>
      </c>
      <c r="AK329" s="1">
        <f ca="1">SUMIFS(RepP!329:329,RepP!$6:$6,AK$6)</f>
        <v>0</v>
      </c>
      <c r="AL329" s="1">
        <f ca="1">SUMIFS(RepF!329:329,RepF!$6:$6,AL$6)</f>
        <v>0</v>
      </c>
      <c r="AM329" s="60">
        <f t="shared" ca="1" si="370"/>
        <v>0</v>
      </c>
      <c r="AN329" s="1">
        <f ca="1">SUMIFS(RepP!329:329,RepP!$6:$6,AN$6)</f>
        <v>0</v>
      </c>
      <c r="AO329" s="1">
        <f ca="1">SUMIFS(RepF!329:329,RepF!$6:$6,AO$6)</f>
        <v>0</v>
      </c>
      <c r="AP329" s="60">
        <f t="shared" ca="1" si="371"/>
        <v>0</v>
      </c>
      <c r="AQ329" s="1">
        <f ca="1">SUMIFS(RepP!329:329,RepP!$6:$6,AQ$6)</f>
        <v>0</v>
      </c>
      <c r="AR329" s="1">
        <f ca="1">SUMIFS(RepF!329:329,RepF!$6:$6,AR$6)</f>
        <v>0</v>
      </c>
      <c r="AS329" s="60">
        <f t="shared" ca="1" si="372"/>
        <v>0</v>
      </c>
      <c r="AT329" s="1">
        <f ca="1">SUMIFS(RepP!329:329,RepP!$6:$6,AT$6)</f>
        <v>0</v>
      </c>
      <c r="AU329" s="1">
        <f ca="1">SUMIFS(RepF!329:329,RepF!$6:$6,AU$6)</f>
        <v>0</v>
      </c>
      <c r="AV329" s="60">
        <f t="shared" ca="1" si="373"/>
        <v>0</v>
      </c>
      <c r="AW329" s="1">
        <f ca="1">SUMIFS(RepP!329:329,RepP!$6:$6,AW$6)</f>
        <v>0</v>
      </c>
      <c r="AX329" s="1">
        <f ca="1">SUMIFS(RepF!329:329,RepF!$6:$6,AX$6)</f>
        <v>0</v>
      </c>
      <c r="AY329" s="60">
        <f t="shared" ca="1" si="374"/>
        <v>0</v>
      </c>
      <c r="AZ329" s="1">
        <f ca="1">SUMIFS(RepP!329:329,RepP!$6:$6,AZ$6)</f>
        <v>0</v>
      </c>
      <c r="BA329" s="1">
        <f ca="1">SUMIFS(RepF!329:329,RepF!$6:$6,BA$6)</f>
        <v>0</v>
      </c>
      <c r="BB329" s="60">
        <f t="shared" ca="1" si="375"/>
        <v>0</v>
      </c>
      <c r="BC329" s="1">
        <f ca="1">SUMIFS(RepP!329:329,RepP!$6:$6,BC$6)</f>
        <v>0</v>
      </c>
      <c r="BD329" s="1">
        <f ca="1">SUMIFS(RepF!329:329,RepF!$6:$6,BD$6)</f>
        <v>0</v>
      </c>
      <c r="BE329" s="60">
        <f t="shared" ca="1" si="376"/>
        <v>0</v>
      </c>
      <c r="BF329" s="1">
        <f ca="1">SUMIFS(RepP!329:329,RepP!$6:$6,BF$6)</f>
        <v>0</v>
      </c>
      <c r="BG329" s="1">
        <f ca="1">SUMIFS(RepF!329:329,RepF!$6:$6,BG$6)</f>
        <v>0</v>
      </c>
      <c r="BH329" s="60">
        <f t="shared" ca="1" si="377"/>
        <v>0</v>
      </c>
      <c r="BI329" s="1">
        <f ca="1">SUMIFS(RepP!329:329,RepP!$6:$6,BI$6)</f>
        <v>0</v>
      </c>
      <c r="BJ329" s="1">
        <f ca="1">SUMIFS(RepF!329:329,RepF!$6:$6,BJ$6)</f>
        <v>0</v>
      </c>
      <c r="BK329" s="60">
        <f t="shared" ca="1" si="378"/>
        <v>0</v>
      </c>
      <c r="BL329" s="1">
        <f ca="1">SUMIFS(RepP!329:329,RepP!$6:$6,BL$6)</f>
        <v>0</v>
      </c>
      <c r="BM329" s="1">
        <f ca="1">SUMIFS(RepF!329:329,RepF!$6:$6,BM$6)</f>
        <v>0</v>
      </c>
      <c r="BN329" s="60">
        <f t="shared" ca="1" si="379"/>
        <v>0</v>
      </c>
      <c r="BO329" s="1">
        <f ca="1">SUMIFS(RepP!329:329,RepP!$6:$6,BO$6)</f>
        <v>0</v>
      </c>
      <c r="BP329" s="1">
        <f ca="1">SUMIFS(RepF!329:329,RepF!$6:$6,BP$6)</f>
        <v>0</v>
      </c>
      <c r="BQ329" s="60">
        <f t="shared" ca="1" si="380"/>
        <v>0</v>
      </c>
      <c r="BR329" s="1">
        <f ca="1">SUMIFS(RepP!329:329,RepP!$6:$6,BR$6)</f>
        <v>0</v>
      </c>
      <c r="BS329" s="1">
        <f ca="1">SUMIFS(RepF!329:329,RepF!$6:$6,BS$6)</f>
        <v>0</v>
      </c>
      <c r="BT329" s="60">
        <f t="shared" ca="1" si="381"/>
        <v>0</v>
      </c>
      <c r="BU329" s="1">
        <f ca="1">SUMIFS(RepP!329:329,RepP!$6:$6,BU$6)</f>
        <v>0</v>
      </c>
      <c r="BV329" s="1">
        <f ca="1">SUMIFS(RepF!329:329,RepF!$6:$6,BV$6)</f>
        <v>0</v>
      </c>
      <c r="BW329" s="60">
        <f t="shared" ca="1" si="382"/>
        <v>0</v>
      </c>
      <c r="BX329" s="1">
        <f ca="1">SUMIFS(RepP!329:329,RepP!$6:$6,BX$6)</f>
        <v>0</v>
      </c>
      <c r="BY329" s="1">
        <f ca="1">SUMIFS(RepF!329:329,RepF!$6:$6,BY$6)</f>
        <v>0</v>
      </c>
      <c r="BZ329" s="60">
        <f t="shared" ca="1" si="383"/>
        <v>0</v>
      </c>
    </row>
    <row r="330" spans="5:78" x14ac:dyDescent="0.25">
      <c r="I330" s="22" t="str">
        <f>Items!$E$44</f>
        <v>Незавершенное производство и запасы</v>
      </c>
      <c r="J330" s="1" t="str">
        <f>Items!F63</f>
        <v>Резерв-4</v>
      </c>
      <c r="Q330" s="20">
        <f ca="1">SUMIFS(RepP!330:330,RepP!$6:$6,Q$6)</f>
        <v>0</v>
      </c>
      <c r="R330" s="20">
        <f ca="1">SUMIFS(RepF!330:330,RepF!$6:$6,R$6)</f>
        <v>0</v>
      </c>
      <c r="S330" s="69">
        <f t="shared" ca="1" si="364"/>
        <v>0</v>
      </c>
      <c r="V330" s="1">
        <f ca="1">SUMIFS(RepP!330:330,RepP!$6:$6,V$6)</f>
        <v>0</v>
      </c>
      <c r="W330" s="1">
        <f ca="1">SUMIFS(RepF!330:330,RepF!$6:$6,W$6)</f>
        <v>0</v>
      </c>
      <c r="X330" s="60">
        <f t="shared" ca="1" si="365"/>
        <v>0</v>
      </c>
      <c r="Y330" s="46">
        <f ca="1">SUMIFS(RepP!330:330,RepP!$6:$6,Y$6)</f>
        <v>0</v>
      </c>
      <c r="Z330" s="1">
        <f ca="1">SUMIFS(RepF!330:330,RepF!$6:$6,Z$6)</f>
        <v>0</v>
      </c>
      <c r="AA330" s="60">
        <f t="shared" ca="1" si="366"/>
        <v>0</v>
      </c>
      <c r="AB330" s="1">
        <f ca="1">SUMIFS(RepP!330:330,RepP!$6:$6,AB$6)</f>
        <v>0</v>
      </c>
      <c r="AC330" s="1">
        <f ca="1">SUMIFS(RepF!330:330,RepF!$6:$6,AC$6)</f>
        <v>0</v>
      </c>
      <c r="AD330" s="60">
        <f t="shared" ca="1" si="367"/>
        <v>0</v>
      </c>
      <c r="AE330" s="1">
        <f ca="1">SUMIFS(RepP!330:330,RepP!$6:$6,AE$6)</f>
        <v>0</v>
      </c>
      <c r="AF330" s="1">
        <f ca="1">SUMIFS(RepF!330:330,RepF!$6:$6,AF$6)</f>
        <v>0</v>
      </c>
      <c r="AG330" s="60">
        <f t="shared" ca="1" si="368"/>
        <v>0</v>
      </c>
      <c r="AH330" s="1">
        <f ca="1">SUMIFS(RepP!330:330,RepP!$6:$6,AH$6)</f>
        <v>0</v>
      </c>
      <c r="AI330" s="1">
        <f ca="1">SUMIFS(RepF!330:330,RepF!$6:$6,AI$6)</f>
        <v>0</v>
      </c>
      <c r="AJ330" s="60">
        <f t="shared" ca="1" si="369"/>
        <v>0</v>
      </c>
      <c r="AK330" s="1">
        <f ca="1">SUMIFS(RepP!330:330,RepP!$6:$6,AK$6)</f>
        <v>0</v>
      </c>
      <c r="AL330" s="1">
        <f ca="1">SUMIFS(RepF!330:330,RepF!$6:$6,AL$6)</f>
        <v>0</v>
      </c>
      <c r="AM330" s="60">
        <f t="shared" ca="1" si="370"/>
        <v>0</v>
      </c>
      <c r="AN330" s="1">
        <f ca="1">SUMIFS(RepP!330:330,RepP!$6:$6,AN$6)</f>
        <v>0</v>
      </c>
      <c r="AO330" s="1">
        <f ca="1">SUMIFS(RepF!330:330,RepF!$6:$6,AO$6)</f>
        <v>0</v>
      </c>
      <c r="AP330" s="60">
        <f t="shared" ca="1" si="371"/>
        <v>0</v>
      </c>
      <c r="AQ330" s="1">
        <f ca="1">SUMIFS(RepP!330:330,RepP!$6:$6,AQ$6)</f>
        <v>0</v>
      </c>
      <c r="AR330" s="1">
        <f ca="1">SUMIFS(RepF!330:330,RepF!$6:$6,AR$6)</f>
        <v>0</v>
      </c>
      <c r="AS330" s="60">
        <f t="shared" ca="1" si="372"/>
        <v>0</v>
      </c>
      <c r="AT330" s="1">
        <f ca="1">SUMIFS(RepP!330:330,RepP!$6:$6,AT$6)</f>
        <v>0</v>
      </c>
      <c r="AU330" s="1">
        <f ca="1">SUMIFS(RepF!330:330,RepF!$6:$6,AU$6)</f>
        <v>0</v>
      </c>
      <c r="AV330" s="60">
        <f t="shared" ca="1" si="373"/>
        <v>0</v>
      </c>
      <c r="AW330" s="1">
        <f ca="1">SUMIFS(RepP!330:330,RepP!$6:$6,AW$6)</f>
        <v>0</v>
      </c>
      <c r="AX330" s="1">
        <f ca="1">SUMIFS(RepF!330:330,RepF!$6:$6,AX$6)</f>
        <v>0</v>
      </c>
      <c r="AY330" s="60">
        <f t="shared" ca="1" si="374"/>
        <v>0</v>
      </c>
      <c r="AZ330" s="1">
        <f ca="1">SUMIFS(RepP!330:330,RepP!$6:$6,AZ$6)</f>
        <v>0</v>
      </c>
      <c r="BA330" s="1">
        <f ca="1">SUMIFS(RepF!330:330,RepF!$6:$6,BA$6)</f>
        <v>0</v>
      </c>
      <c r="BB330" s="60">
        <f t="shared" ca="1" si="375"/>
        <v>0</v>
      </c>
      <c r="BC330" s="1">
        <f ca="1">SUMIFS(RepP!330:330,RepP!$6:$6,BC$6)</f>
        <v>0</v>
      </c>
      <c r="BD330" s="1">
        <f ca="1">SUMIFS(RepF!330:330,RepF!$6:$6,BD$6)</f>
        <v>0</v>
      </c>
      <c r="BE330" s="60">
        <f t="shared" ca="1" si="376"/>
        <v>0</v>
      </c>
      <c r="BF330" s="1">
        <f ca="1">SUMIFS(RepP!330:330,RepP!$6:$6,BF$6)</f>
        <v>0</v>
      </c>
      <c r="BG330" s="1">
        <f ca="1">SUMIFS(RepF!330:330,RepF!$6:$6,BG$6)</f>
        <v>0</v>
      </c>
      <c r="BH330" s="60">
        <f t="shared" ca="1" si="377"/>
        <v>0</v>
      </c>
      <c r="BI330" s="1">
        <f ca="1">SUMIFS(RepP!330:330,RepP!$6:$6,BI$6)</f>
        <v>0</v>
      </c>
      <c r="BJ330" s="1">
        <f ca="1">SUMIFS(RepF!330:330,RepF!$6:$6,BJ$6)</f>
        <v>0</v>
      </c>
      <c r="BK330" s="60">
        <f t="shared" ca="1" si="378"/>
        <v>0</v>
      </c>
      <c r="BL330" s="1">
        <f ca="1">SUMIFS(RepP!330:330,RepP!$6:$6,BL$6)</f>
        <v>0</v>
      </c>
      <c r="BM330" s="1">
        <f ca="1">SUMIFS(RepF!330:330,RepF!$6:$6,BM$6)</f>
        <v>0</v>
      </c>
      <c r="BN330" s="60">
        <f t="shared" ca="1" si="379"/>
        <v>0</v>
      </c>
      <c r="BO330" s="1">
        <f ca="1">SUMIFS(RepP!330:330,RepP!$6:$6,BO$6)</f>
        <v>0</v>
      </c>
      <c r="BP330" s="1">
        <f ca="1">SUMIFS(RepF!330:330,RepF!$6:$6,BP$6)</f>
        <v>0</v>
      </c>
      <c r="BQ330" s="60">
        <f t="shared" ca="1" si="380"/>
        <v>0</v>
      </c>
      <c r="BR330" s="1">
        <f ca="1">SUMIFS(RepP!330:330,RepP!$6:$6,BR$6)</f>
        <v>0</v>
      </c>
      <c r="BS330" s="1">
        <f ca="1">SUMIFS(RepF!330:330,RepF!$6:$6,BS$6)</f>
        <v>0</v>
      </c>
      <c r="BT330" s="60">
        <f t="shared" ca="1" si="381"/>
        <v>0</v>
      </c>
      <c r="BU330" s="1">
        <f ca="1">SUMIFS(RepP!330:330,RepP!$6:$6,BU$6)</f>
        <v>0</v>
      </c>
      <c r="BV330" s="1">
        <f ca="1">SUMIFS(RepF!330:330,RepF!$6:$6,BV$6)</f>
        <v>0</v>
      </c>
      <c r="BW330" s="60">
        <f t="shared" ca="1" si="382"/>
        <v>0</v>
      </c>
      <c r="BX330" s="1">
        <f ca="1">SUMIFS(RepP!330:330,RepP!$6:$6,BX$6)</f>
        <v>0</v>
      </c>
      <c r="BY330" s="1">
        <f ca="1">SUMIFS(RepF!330:330,RepF!$6:$6,BY$6)</f>
        <v>0</v>
      </c>
      <c r="BZ330" s="60">
        <f t="shared" ca="1" si="383"/>
        <v>0</v>
      </c>
    </row>
    <row r="331" spans="5:78" x14ac:dyDescent="0.25">
      <c r="I331" s="22" t="str">
        <f>Items!$E$44</f>
        <v>Незавершенное производство и запасы</v>
      </c>
      <c r="J331" s="1" t="str">
        <f>Items!F64</f>
        <v>Резерв-5</v>
      </c>
      <c r="Q331" s="20">
        <f ca="1">SUMIFS(RepP!331:331,RepP!$6:$6,Q$6)</f>
        <v>0</v>
      </c>
      <c r="R331" s="20">
        <f ca="1">SUMIFS(RepF!331:331,RepF!$6:$6,R$6)</f>
        <v>0</v>
      </c>
      <c r="S331" s="69">
        <f t="shared" ca="1" si="364"/>
        <v>0</v>
      </c>
      <c r="V331" s="1">
        <f ca="1">SUMIFS(RepP!331:331,RepP!$6:$6,V$6)</f>
        <v>0</v>
      </c>
      <c r="W331" s="1">
        <f ca="1">SUMIFS(RepF!331:331,RepF!$6:$6,W$6)</f>
        <v>0</v>
      </c>
      <c r="X331" s="60">
        <f t="shared" ca="1" si="365"/>
        <v>0</v>
      </c>
      <c r="Y331" s="46">
        <f ca="1">SUMIFS(RepP!331:331,RepP!$6:$6,Y$6)</f>
        <v>0</v>
      </c>
      <c r="Z331" s="1">
        <f ca="1">SUMIFS(RepF!331:331,RepF!$6:$6,Z$6)</f>
        <v>0</v>
      </c>
      <c r="AA331" s="60">
        <f t="shared" ca="1" si="366"/>
        <v>0</v>
      </c>
      <c r="AB331" s="1">
        <f ca="1">SUMIFS(RepP!331:331,RepP!$6:$6,AB$6)</f>
        <v>0</v>
      </c>
      <c r="AC331" s="1">
        <f ca="1">SUMIFS(RepF!331:331,RepF!$6:$6,AC$6)</f>
        <v>0</v>
      </c>
      <c r="AD331" s="60">
        <f t="shared" ca="1" si="367"/>
        <v>0</v>
      </c>
      <c r="AE331" s="1">
        <f ca="1">SUMIFS(RepP!331:331,RepP!$6:$6,AE$6)</f>
        <v>0</v>
      </c>
      <c r="AF331" s="1">
        <f ca="1">SUMIFS(RepF!331:331,RepF!$6:$6,AF$6)</f>
        <v>0</v>
      </c>
      <c r="AG331" s="60">
        <f t="shared" ca="1" si="368"/>
        <v>0</v>
      </c>
      <c r="AH331" s="1">
        <f ca="1">SUMIFS(RepP!331:331,RepP!$6:$6,AH$6)</f>
        <v>0</v>
      </c>
      <c r="AI331" s="1">
        <f ca="1">SUMIFS(RepF!331:331,RepF!$6:$6,AI$6)</f>
        <v>0</v>
      </c>
      <c r="AJ331" s="60">
        <f t="shared" ca="1" si="369"/>
        <v>0</v>
      </c>
      <c r="AK331" s="1">
        <f ca="1">SUMIFS(RepP!331:331,RepP!$6:$6,AK$6)</f>
        <v>0</v>
      </c>
      <c r="AL331" s="1">
        <f ca="1">SUMIFS(RepF!331:331,RepF!$6:$6,AL$6)</f>
        <v>0</v>
      </c>
      <c r="AM331" s="60">
        <f t="shared" ca="1" si="370"/>
        <v>0</v>
      </c>
      <c r="AN331" s="1">
        <f ca="1">SUMIFS(RepP!331:331,RepP!$6:$6,AN$6)</f>
        <v>0</v>
      </c>
      <c r="AO331" s="1">
        <f ca="1">SUMIFS(RepF!331:331,RepF!$6:$6,AO$6)</f>
        <v>0</v>
      </c>
      <c r="AP331" s="60">
        <f t="shared" ca="1" si="371"/>
        <v>0</v>
      </c>
      <c r="AQ331" s="1">
        <f ca="1">SUMIFS(RepP!331:331,RepP!$6:$6,AQ$6)</f>
        <v>0</v>
      </c>
      <c r="AR331" s="1">
        <f ca="1">SUMIFS(RepF!331:331,RepF!$6:$6,AR$6)</f>
        <v>0</v>
      </c>
      <c r="AS331" s="60">
        <f t="shared" ca="1" si="372"/>
        <v>0</v>
      </c>
      <c r="AT331" s="1">
        <f ca="1">SUMIFS(RepP!331:331,RepP!$6:$6,AT$6)</f>
        <v>0</v>
      </c>
      <c r="AU331" s="1">
        <f ca="1">SUMIFS(RepF!331:331,RepF!$6:$6,AU$6)</f>
        <v>0</v>
      </c>
      <c r="AV331" s="60">
        <f t="shared" ca="1" si="373"/>
        <v>0</v>
      </c>
      <c r="AW331" s="1">
        <f ca="1">SUMIFS(RepP!331:331,RepP!$6:$6,AW$6)</f>
        <v>0</v>
      </c>
      <c r="AX331" s="1">
        <f ca="1">SUMIFS(RepF!331:331,RepF!$6:$6,AX$6)</f>
        <v>0</v>
      </c>
      <c r="AY331" s="60">
        <f t="shared" ca="1" si="374"/>
        <v>0</v>
      </c>
      <c r="AZ331" s="1">
        <f ca="1">SUMIFS(RepP!331:331,RepP!$6:$6,AZ$6)</f>
        <v>0</v>
      </c>
      <c r="BA331" s="1">
        <f ca="1">SUMIFS(RepF!331:331,RepF!$6:$6,BA$6)</f>
        <v>0</v>
      </c>
      <c r="BB331" s="60">
        <f t="shared" ca="1" si="375"/>
        <v>0</v>
      </c>
      <c r="BC331" s="1">
        <f ca="1">SUMIFS(RepP!331:331,RepP!$6:$6,BC$6)</f>
        <v>0</v>
      </c>
      <c r="BD331" s="1">
        <f ca="1">SUMIFS(RepF!331:331,RepF!$6:$6,BD$6)</f>
        <v>0</v>
      </c>
      <c r="BE331" s="60">
        <f t="shared" ca="1" si="376"/>
        <v>0</v>
      </c>
      <c r="BF331" s="1">
        <f ca="1">SUMIFS(RepP!331:331,RepP!$6:$6,BF$6)</f>
        <v>0</v>
      </c>
      <c r="BG331" s="1">
        <f ca="1">SUMIFS(RepF!331:331,RepF!$6:$6,BG$6)</f>
        <v>0</v>
      </c>
      <c r="BH331" s="60">
        <f t="shared" ca="1" si="377"/>
        <v>0</v>
      </c>
      <c r="BI331" s="1">
        <f ca="1">SUMIFS(RepP!331:331,RepP!$6:$6,BI$6)</f>
        <v>0</v>
      </c>
      <c r="BJ331" s="1">
        <f ca="1">SUMIFS(RepF!331:331,RepF!$6:$6,BJ$6)</f>
        <v>0</v>
      </c>
      <c r="BK331" s="60">
        <f t="shared" ca="1" si="378"/>
        <v>0</v>
      </c>
      <c r="BL331" s="1">
        <f ca="1">SUMIFS(RepP!331:331,RepP!$6:$6,BL$6)</f>
        <v>0</v>
      </c>
      <c r="BM331" s="1">
        <f ca="1">SUMIFS(RepF!331:331,RepF!$6:$6,BM$6)</f>
        <v>0</v>
      </c>
      <c r="BN331" s="60">
        <f t="shared" ca="1" si="379"/>
        <v>0</v>
      </c>
      <c r="BO331" s="1">
        <f ca="1">SUMIFS(RepP!331:331,RepP!$6:$6,BO$6)</f>
        <v>0</v>
      </c>
      <c r="BP331" s="1">
        <f ca="1">SUMIFS(RepF!331:331,RepF!$6:$6,BP$6)</f>
        <v>0</v>
      </c>
      <c r="BQ331" s="60">
        <f t="shared" ca="1" si="380"/>
        <v>0</v>
      </c>
      <c r="BR331" s="1">
        <f ca="1">SUMIFS(RepP!331:331,RepP!$6:$6,BR$6)</f>
        <v>0</v>
      </c>
      <c r="BS331" s="1">
        <f ca="1">SUMIFS(RepF!331:331,RepF!$6:$6,BS$6)</f>
        <v>0</v>
      </c>
      <c r="BT331" s="60">
        <f t="shared" ca="1" si="381"/>
        <v>0</v>
      </c>
      <c r="BU331" s="1">
        <f ca="1">SUMIFS(RepP!331:331,RepP!$6:$6,BU$6)</f>
        <v>0</v>
      </c>
      <c r="BV331" s="1">
        <f ca="1">SUMIFS(RepF!331:331,RepF!$6:$6,BV$6)</f>
        <v>0</v>
      </c>
      <c r="BW331" s="60">
        <f t="shared" ca="1" si="382"/>
        <v>0</v>
      </c>
      <c r="BX331" s="1">
        <f ca="1">SUMIFS(RepP!331:331,RepP!$6:$6,BX$6)</f>
        <v>0</v>
      </c>
      <c r="BY331" s="1">
        <f ca="1">SUMIFS(RepF!331:331,RepF!$6:$6,BY$6)</f>
        <v>0</v>
      </c>
      <c r="BZ331" s="60">
        <f t="shared" ca="1" si="383"/>
        <v>0</v>
      </c>
    </row>
    <row r="332" spans="5:78" x14ac:dyDescent="0.25">
      <c r="I332" s="22" t="str">
        <f>Items!$E$44</f>
        <v>Незавершенное производство и запасы</v>
      </c>
      <c r="J332" s="1" t="str">
        <f>Items!F65</f>
        <v>Резерв-6</v>
      </c>
      <c r="Q332" s="20">
        <f ca="1">SUMIFS(RepP!332:332,RepP!$6:$6,Q$6)</f>
        <v>0</v>
      </c>
      <c r="R332" s="20">
        <f ca="1">SUMIFS(RepF!332:332,RepF!$6:$6,R$6)</f>
        <v>0</v>
      </c>
      <c r="S332" s="69">
        <f t="shared" ca="1" si="364"/>
        <v>0</v>
      </c>
      <c r="V332" s="1">
        <f ca="1">SUMIFS(RepP!332:332,RepP!$6:$6,V$6)</f>
        <v>0</v>
      </c>
      <c r="W332" s="1">
        <f ca="1">SUMIFS(RepF!332:332,RepF!$6:$6,W$6)</f>
        <v>0</v>
      </c>
      <c r="X332" s="60">
        <f t="shared" ca="1" si="365"/>
        <v>0</v>
      </c>
      <c r="Y332" s="46">
        <f ca="1">SUMIFS(RepP!332:332,RepP!$6:$6,Y$6)</f>
        <v>0</v>
      </c>
      <c r="Z332" s="1">
        <f ca="1">SUMIFS(RepF!332:332,RepF!$6:$6,Z$6)</f>
        <v>0</v>
      </c>
      <c r="AA332" s="60">
        <f t="shared" ca="1" si="366"/>
        <v>0</v>
      </c>
      <c r="AB332" s="1">
        <f ca="1">SUMIFS(RepP!332:332,RepP!$6:$6,AB$6)</f>
        <v>0</v>
      </c>
      <c r="AC332" s="1">
        <f ca="1">SUMIFS(RepF!332:332,RepF!$6:$6,AC$6)</f>
        <v>0</v>
      </c>
      <c r="AD332" s="60">
        <f t="shared" ca="1" si="367"/>
        <v>0</v>
      </c>
      <c r="AE332" s="1">
        <f ca="1">SUMIFS(RepP!332:332,RepP!$6:$6,AE$6)</f>
        <v>0</v>
      </c>
      <c r="AF332" s="1">
        <f ca="1">SUMIFS(RepF!332:332,RepF!$6:$6,AF$6)</f>
        <v>0</v>
      </c>
      <c r="AG332" s="60">
        <f t="shared" ca="1" si="368"/>
        <v>0</v>
      </c>
      <c r="AH332" s="1">
        <f ca="1">SUMIFS(RepP!332:332,RepP!$6:$6,AH$6)</f>
        <v>0</v>
      </c>
      <c r="AI332" s="1">
        <f ca="1">SUMIFS(RepF!332:332,RepF!$6:$6,AI$6)</f>
        <v>0</v>
      </c>
      <c r="AJ332" s="60">
        <f t="shared" ca="1" si="369"/>
        <v>0</v>
      </c>
      <c r="AK332" s="1">
        <f ca="1">SUMIFS(RepP!332:332,RepP!$6:$6,AK$6)</f>
        <v>0</v>
      </c>
      <c r="AL332" s="1">
        <f ca="1">SUMIFS(RepF!332:332,RepF!$6:$6,AL$6)</f>
        <v>0</v>
      </c>
      <c r="AM332" s="60">
        <f t="shared" ca="1" si="370"/>
        <v>0</v>
      </c>
      <c r="AN332" s="1">
        <f ca="1">SUMIFS(RepP!332:332,RepP!$6:$6,AN$6)</f>
        <v>0</v>
      </c>
      <c r="AO332" s="1">
        <f ca="1">SUMIFS(RepF!332:332,RepF!$6:$6,AO$6)</f>
        <v>0</v>
      </c>
      <c r="AP332" s="60">
        <f t="shared" ca="1" si="371"/>
        <v>0</v>
      </c>
      <c r="AQ332" s="1">
        <f ca="1">SUMIFS(RepP!332:332,RepP!$6:$6,AQ$6)</f>
        <v>0</v>
      </c>
      <c r="AR332" s="1">
        <f ca="1">SUMIFS(RepF!332:332,RepF!$6:$6,AR$6)</f>
        <v>0</v>
      </c>
      <c r="AS332" s="60">
        <f t="shared" ca="1" si="372"/>
        <v>0</v>
      </c>
      <c r="AT332" s="1">
        <f ca="1">SUMIFS(RepP!332:332,RepP!$6:$6,AT$6)</f>
        <v>0</v>
      </c>
      <c r="AU332" s="1">
        <f ca="1">SUMIFS(RepF!332:332,RepF!$6:$6,AU$6)</f>
        <v>0</v>
      </c>
      <c r="AV332" s="60">
        <f t="shared" ca="1" si="373"/>
        <v>0</v>
      </c>
      <c r="AW332" s="1">
        <f ca="1">SUMIFS(RepP!332:332,RepP!$6:$6,AW$6)</f>
        <v>0</v>
      </c>
      <c r="AX332" s="1">
        <f ca="1">SUMIFS(RepF!332:332,RepF!$6:$6,AX$6)</f>
        <v>0</v>
      </c>
      <c r="AY332" s="60">
        <f t="shared" ca="1" si="374"/>
        <v>0</v>
      </c>
      <c r="AZ332" s="1">
        <f ca="1">SUMIFS(RepP!332:332,RepP!$6:$6,AZ$6)</f>
        <v>0</v>
      </c>
      <c r="BA332" s="1">
        <f ca="1">SUMIFS(RepF!332:332,RepF!$6:$6,BA$6)</f>
        <v>0</v>
      </c>
      <c r="BB332" s="60">
        <f t="shared" ca="1" si="375"/>
        <v>0</v>
      </c>
      <c r="BC332" s="1">
        <f ca="1">SUMIFS(RepP!332:332,RepP!$6:$6,BC$6)</f>
        <v>0</v>
      </c>
      <c r="BD332" s="1">
        <f ca="1">SUMIFS(RepF!332:332,RepF!$6:$6,BD$6)</f>
        <v>0</v>
      </c>
      <c r="BE332" s="60">
        <f t="shared" ca="1" si="376"/>
        <v>0</v>
      </c>
      <c r="BF332" s="1">
        <f ca="1">SUMIFS(RepP!332:332,RepP!$6:$6,BF$6)</f>
        <v>0</v>
      </c>
      <c r="BG332" s="1">
        <f ca="1">SUMIFS(RepF!332:332,RepF!$6:$6,BG$6)</f>
        <v>0</v>
      </c>
      <c r="BH332" s="60">
        <f t="shared" ca="1" si="377"/>
        <v>0</v>
      </c>
      <c r="BI332" s="1">
        <f ca="1">SUMIFS(RepP!332:332,RepP!$6:$6,BI$6)</f>
        <v>0</v>
      </c>
      <c r="BJ332" s="1">
        <f ca="1">SUMIFS(RepF!332:332,RepF!$6:$6,BJ$6)</f>
        <v>0</v>
      </c>
      <c r="BK332" s="60">
        <f t="shared" ca="1" si="378"/>
        <v>0</v>
      </c>
      <c r="BL332" s="1">
        <f ca="1">SUMIFS(RepP!332:332,RepP!$6:$6,BL$6)</f>
        <v>0</v>
      </c>
      <c r="BM332" s="1">
        <f ca="1">SUMIFS(RepF!332:332,RepF!$6:$6,BM$6)</f>
        <v>0</v>
      </c>
      <c r="BN332" s="60">
        <f t="shared" ca="1" si="379"/>
        <v>0</v>
      </c>
      <c r="BO332" s="1">
        <f ca="1">SUMIFS(RepP!332:332,RepP!$6:$6,BO$6)</f>
        <v>0</v>
      </c>
      <c r="BP332" s="1">
        <f ca="1">SUMIFS(RepF!332:332,RepF!$6:$6,BP$6)</f>
        <v>0</v>
      </c>
      <c r="BQ332" s="60">
        <f t="shared" ca="1" si="380"/>
        <v>0</v>
      </c>
      <c r="BR332" s="1">
        <f ca="1">SUMIFS(RepP!332:332,RepP!$6:$6,BR$6)</f>
        <v>0</v>
      </c>
      <c r="BS332" s="1">
        <f ca="1">SUMIFS(RepF!332:332,RepF!$6:$6,BS$6)</f>
        <v>0</v>
      </c>
      <c r="BT332" s="60">
        <f t="shared" ca="1" si="381"/>
        <v>0</v>
      </c>
      <c r="BU332" s="1">
        <f ca="1">SUMIFS(RepP!332:332,RepP!$6:$6,BU$6)</f>
        <v>0</v>
      </c>
      <c r="BV332" s="1">
        <f ca="1">SUMIFS(RepF!332:332,RepF!$6:$6,BV$6)</f>
        <v>0</v>
      </c>
      <c r="BW332" s="60">
        <f t="shared" ca="1" si="382"/>
        <v>0</v>
      </c>
      <c r="BX332" s="1">
        <f ca="1">SUMIFS(RepP!332:332,RepP!$6:$6,BX$6)</f>
        <v>0</v>
      </c>
      <c r="BY332" s="1">
        <f ca="1">SUMIFS(RepF!332:332,RepF!$6:$6,BY$6)</f>
        <v>0</v>
      </c>
      <c r="BZ332" s="60">
        <f t="shared" ca="1" si="383"/>
        <v>0</v>
      </c>
    </row>
    <row r="333" spans="5:78" x14ac:dyDescent="0.25">
      <c r="I333" s="22" t="str">
        <f>Items!$E$44</f>
        <v>Незавершенное производство и запасы</v>
      </c>
      <c r="J333" s="1" t="str">
        <f>Items!F66</f>
        <v>Резерв-7</v>
      </c>
      <c r="Q333" s="20">
        <f ca="1">SUMIFS(RepP!333:333,RepP!$6:$6,Q$6)</f>
        <v>0</v>
      </c>
      <c r="R333" s="20">
        <f ca="1">SUMIFS(RepF!333:333,RepF!$6:$6,R$6)</f>
        <v>0</v>
      </c>
      <c r="S333" s="69">
        <f t="shared" ca="1" si="364"/>
        <v>0</v>
      </c>
      <c r="V333" s="1">
        <f ca="1">SUMIFS(RepP!333:333,RepP!$6:$6,V$6)</f>
        <v>0</v>
      </c>
      <c r="W333" s="1">
        <f ca="1">SUMIFS(RepF!333:333,RepF!$6:$6,W$6)</f>
        <v>0</v>
      </c>
      <c r="X333" s="60">
        <f t="shared" ca="1" si="365"/>
        <v>0</v>
      </c>
      <c r="Y333" s="46">
        <f ca="1">SUMIFS(RepP!333:333,RepP!$6:$6,Y$6)</f>
        <v>0</v>
      </c>
      <c r="Z333" s="1">
        <f ca="1">SUMIFS(RepF!333:333,RepF!$6:$6,Z$6)</f>
        <v>0</v>
      </c>
      <c r="AA333" s="60">
        <f t="shared" ca="1" si="366"/>
        <v>0</v>
      </c>
      <c r="AB333" s="1">
        <f ca="1">SUMIFS(RepP!333:333,RepP!$6:$6,AB$6)</f>
        <v>0</v>
      </c>
      <c r="AC333" s="1">
        <f ca="1">SUMIFS(RepF!333:333,RepF!$6:$6,AC$6)</f>
        <v>0</v>
      </c>
      <c r="AD333" s="60">
        <f t="shared" ca="1" si="367"/>
        <v>0</v>
      </c>
      <c r="AE333" s="1">
        <f ca="1">SUMIFS(RepP!333:333,RepP!$6:$6,AE$6)</f>
        <v>0</v>
      </c>
      <c r="AF333" s="1">
        <f ca="1">SUMIFS(RepF!333:333,RepF!$6:$6,AF$6)</f>
        <v>0</v>
      </c>
      <c r="AG333" s="60">
        <f t="shared" ca="1" si="368"/>
        <v>0</v>
      </c>
      <c r="AH333" s="1">
        <f ca="1">SUMIFS(RepP!333:333,RepP!$6:$6,AH$6)</f>
        <v>0</v>
      </c>
      <c r="AI333" s="1">
        <f ca="1">SUMIFS(RepF!333:333,RepF!$6:$6,AI$6)</f>
        <v>0</v>
      </c>
      <c r="AJ333" s="60">
        <f t="shared" ca="1" si="369"/>
        <v>0</v>
      </c>
      <c r="AK333" s="1">
        <f ca="1">SUMIFS(RepP!333:333,RepP!$6:$6,AK$6)</f>
        <v>0</v>
      </c>
      <c r="AL333" s="1">
        <f ca="1">SUMIFS(RepF!333:333,RepF!$6:$6,AL$6)</f>
        <v>0</v>
      </c>
      <c r="AM333" s="60">
        <f t="shared" ca="1" si="370"/>
        <v>0</v>
      </c>
      <c r="AN333" s="1">
        <f ca="1">SUMIFS(RepP!333:333,RepP!$6:$6,AN$6)</f>
        <v>0</v>
      </c>
      <c r="AO333" s="1">
        <f ca="1">SUMIFS(RepF!333:333,RepF!$6:$6,AO$6)</f>
        <v>0</v>
      </c>
      <c r="AP333" s="60">
        <f t="shared" ca="1" si="371"/>
        <v>0</v>
      </c>
      <c r="AQ333" s="1">
        <f ca="1">SUMIFS(RepP!333:333,RepP!$6:$6,AQ$6)</f>
        <v>0</v>
      </c>
      <c r="AR333" s="1">
        <f ca="1">SUMIFS(RepF!333:333,RepF!$6:$6,AR$6)</f>
        <v>0</v>
      </c>
      <c r="AS333" s="60">
        <f t="shared" ca="1" si="372"/>
        <v>0</v>
      </c>
      <c r="AT333" s="1">
        <f ca="1">SUMIFS(RepP!333:333,RepP!$6:$6,AT$6)</f>
        <v>0</v>
      </c>
      <c r="AU333" s="1">
        <f ca="1">SUMIFS(RepF!333:333,RepF!$6:$6,AU$6)</f>
        <v>0</v>
      </c>
      <c r="AV333" s="60">
        <f t="shared" ca="1" si="373"/>
        <v>0</v>
      </c>
      <c r="AW333" s="1">
        <f ca="1">SUMIFS(RepP!333:333,RepP!$6:$6,AW$6)</f>
        <v>0</v>
      </c>
      <c r="AX333" s="1">
        <f ca="1">SUMIFS(RepF!333:333,RepF!$6:$6,AX$6)</f>
        <v>0</v>
      </c>
      <c r="AY333" s="60">
        <f t="shared" ca="1" si="374"/>
        <v>0</v>
      </c>
      <c r="AZ333" s="1">
        <f ca="1">SUMIFS(RepP!333:333,RepP!$6:$6,AZ$6)</f>
        <v>0</v>
      </c>
      <c r="BA333" s="1">
        <f ca="1">SUMIFS(RepF!333:333,RepF!$6:$6,BA$6)</f>
        <v>0</v>
      </c>
      <c r="BB333" s="60">
        <f t="shared" ca="1" si="375"/>
        <v>0</v>
      </c>
      <c r="BC333" s="1">
        <f ca="1">SUMIFS(RepP!333:333,RepP!$6:$6,BC$6)</f>
        <v>0</v>
      </c>
      <c r="BD333" s="1">
        <f ca="1">SUMIFS(RepF!333:333,RepF!$6:$6,BD$6)</f>
        <v>0</v>
      </c>
      <c r="BE333" s="60">
        <f t="shared" ca="1" si="376"/>
        <v>0</v>
      </c>
      <c r="BF333" s="1">
        <f ca="1">SUMIFS(RepP!333:333,RepP!$6:$6,BF$6)</f>
        <v>0</v>
      </c>
      <c r="BG333" s="1">
        <f ca="1">SUMIFS(RepF!333:333,RepF!$6:$6,BG$6)</f>
        <v>0</v>
      </c>
      <c r="BH333" s="60">
        <f t="shared" ca="1" si="377"/>
        <v>0</v>
      </c>
      <c r="BI333" s="1">
        <f ca="1">SUMIFS(RepP!333:333,RepP!$6:$6,BI$6)</f>
        <v>0</v>
      </c>
      <c r="BJ333" s="1">
        <f ca="1">SUMIFS(RepF!333:333,RepF!$6:$6,BJ$6)</f>
        <v>0</v>
      </c>
      <c r="BK333" s="60">
        <f t="shared" ca="1" si="378"/>
        <v>0</v>
      </c>
      <c r="BL333" s="1">
        <f ca="1">SUMIFS(RepP!333:333,RepP!$6:$6,BL$6)</f>
        <v>0</v>
      </c>
      <c r="BM333" s="1">
        <f ca="1">SUMIFS(RepF!333:333,RepF!$6:$6,BM$6)</f>
        <v>0</v>
      </c>
      <c r="BN333" s="60">
        <f t="shared" ca="1" si="379"/>
        <v>0</v>
      </c>
      <c r="BO333" s="1">
        <f ca="1">SUMIFS(RepP!333:333,RepP!$6:$6,BO$6)</f>
        <v>0</v>
      </c>
      <c r="BP333" s="1">
        <f ca="1">SUMIFS(RepF!333:333,RepF!$6:$6,BP$6)</f>
        <v>0</v>
      </c>
      <c r="BQ333" s="60">
        <f t="shared" ca="1" si="380"/>
        <v>0</v>
      </c>
      <c r="BR333" s="1">
        <f ca="1">SUMIFS(RepP!333:333,RepP!$6:$6,BR$6)</f>
        <v>0</v>
      </c>
      <c r="BS333" s="1">
        <f ca="1">SUMIFS(RepF!333:333,RepF!$6:$6,BS$6)</f>
        <v>0</v>
      </c>
      <c r="BT333" s="60">
        <f t="shared" ca="1" si="381"/>
        <v>0</v>
      </c>
      <c r="BU333" s="1">
        <f ca="1">SUMIFS(RepP!333:333,RepP!$6:$6,BU$6)</f>
        <v>0</v>
      </c>
      <c r="BV333" s="1">
        <f ca="1">SUMIFS(RepF!333:333,RepF!$6:$6,BV$6)</f>
        <v>0</v>
      </c>
      <c r="BW333" s="60">
        <f t="shared" ca="1" si="382"/>
        <v>0</v>
      </c>
      <c r="BX333" s="1">
        <f ca="1">SUMIFS(RepP!333:333,RepP!$6:$6,BX$6)</f>
        <v>0</v>
      </c>
      <c r="BY333" s="1">
        <f ca="1">SUMIFS(RepF!333:333,RepF!$6:$6,BY$6)</f>
        <v>0</v>
      </c>
      <c r="BZ333" s="60">
        <f t="shared" ca="1" si="383"/>
        <v>0</v>
      </c>
    </row>
    <row r="334" spans="5:78" x14ac:dyDescent="0.25">
      <c r="I334" s="22" t="str">
        <f>Items!$E$44</f>
        <v>Незавершенное производство и запасы</v>
      </c>
      <c r="J334" s="1" t="str">
        <f>Items!F67</f>
        <v>Резерв-8</v>
      </c>
      <c r="Q334" s="20">
        <f ca="1">SUMIFS(RepP!334:334,RepP!$6:$6,Q$6)</f>
        <v>0</v>
      </c>
      <c r="R334" s="20">
        <f ca="1">SUMIFS(RepF!334:334,RepF!$6:$6,R$6)</f>
        <v>0</v>
      </c>
      <c r="S334" s="69">
        <f t="shared" ca="1" si="364"/>
        <v>0</v>
      </c>
      <c r="V334" s="1">
        <f ca="1">SUMIFS(RepP!334:334,RepP!$6:$6,V$6)</f>
        <v>0</v>
      </c>
      <c r="W334" s="1">
        <f ca="1">SUMIFS(RepF!334:334,RepF!$6:$6,W$6)</f>
        <v>0</v>
      </c>
      <c r="X334" s="60">
        <f t="shared" ca="1" si="365"/>
        <v>0</v>
      </c>
      <c r="Y334" s="46">
        <f ca="1">SUMIFS(RepP!334:334,RepP!$6:$6,Y$6)</f>
        <v>0</v>
      </c>
      <c r="Z334" s="1">
        <f ca="1">SUMIFS(RepF!334:334,RepF!$6:$6,Z$6)</f>
        <v>0</v>
      </c>
      <c r="AA334" s="60">
        <f t="shared" ca="1" si="366"/>
        <v>0</v>
      </c>
      <c r="AB334" s="1">
        <f ca="1">SUMIFS(RepP!334:334,RepP!$6:$6,AB$6)</f>
        <v>0</v>
      </c>
      <c r="AC334" s="1">
        <f ca="1">SUMIFS(RepF!334:334,RepF!$6:$6,AC$6)</f>
        <v>0</v>
      </c>
      <c r="AD334" s="60">
        <f t="shared" ca="1" si="367"/>
        <v>0</v>
      </c>
      <c r="AE334" s="1">
        <f ca="1">SUMIFS(RepP!334:334,RepP!$6:$6,AE$6)</f>
        <v>0</v>
      </c>
      <c r="AF334" s="1">
        <f ca="1">SUMIFS(RepF!334:334,RepF!$6:$6,AF$6)</f>
        <v>0</v>
      </c>
      <c r="AG334" s="60">
        <f t="shared" ca="1" si="368"/>
        <v>0</v>
      </c>
      <c r="AH334" s="1">
        <f ca="1">SUMIFS(RepP!334:334,RepP!$6:$6,AH$6)</f>
        <v>0</v>
      </c>
      <c r="AI334" s="1">
        <f ca="1">SUMIFS(RepF!334:334,RepF!$6:$6,AI$6)</f>
        <v>0</v>
      </c>
      <c r="AJ334" s="60">
        <f t="shared" ca="1" si="369"/>
        <v>0</v>
      </c>
      <c r="AK334" s="1">
        <f ca="1">SUMIFS(RepP!334:334,RepP!$6:$6,AK$6)</f>
        <v>0</v>
      </c>
      <c r="AL334" s="1">
        <f ca="1">SUMIFS(RepF!334:334,RepF!$6:$6,AL$6)</f>
        <v>0</v>
      </c>
      <c r="AM334" s="60">
        <f t="shared" ca="1" si="370"/>
        <v>0</v>
      </c>
      <c r="AN334" s="1">
        <f ca="1">SUMIFS(RepP!334:334,RepP!$6:$6,AN$6)</f>
        <v>0</v>
      </c>
      <c r="AO334" s="1">
        <f ca="1">SUMIFS(RepF!334:334,RepF!$6:$6,AO$6)</f>
        <v>0</v>
      </c>
      <c r="AP334" s="60">
        <f t="shared" ca="1" si="371"/>
        <v>0</v>
      </c>
      <c r="AQ334" s="1">
        <f ca="1">SUMIFS(RepP!334:334,RepP!$6:$6,AQ$6)</f>
        <v>0</v>
      </c>
      <c r="AR334" s="1">
        <f ca="1">SUMIFS(RepF!334:334,RepF!$6:$6,AR$6)</f>
        <v>0</v>
      </c>
      <c r="AS334" s="60">
        <f t="shared" ca="1" si="372"/>
        <v>0</v>
      </c>
      <c r="AT334" s="1">
        <f ca="1">SUMIFS(RepP!334:334,RepP!$6:$6,AT$6)</f>
        <v>0</v>
      </c>
      <c r="AU334" s="1">
        <f ca="1">SUMIFS(RepF!334:334,RepF!$6:$6,AU$6)</f>
        <v>0</v>
      </c>
      <c r="AV334" s="60">
        <f t="shared" ca="1" si="373"/>
        <v>0</v>
      </c>
      <c r="AW334" s="1">
        <f ca="1">SUMIFS(RepP!334:334,RepP!$6:$6,AW$6)</f>
        <v>0</v>
      </c>
      <c r="AX334" s="1">
        <f ca="1">SUMIFS(RepF!334:334,RepF!$6:$6,AX$6)</f>
        <v>0</v>
      </c>
      <c r="AY334" s="60">
        <f t="shared" ca="1" si="374"/>
        <v>0</v>
      </c>
      <c r="AZ334" s="1">
        <f ca="1">SUMIFS(RepP!334:334,RepP!$6:$6,AZ$6)</f>
        <v>0</v>
      </c>
      <c r="BA334" s="1">
        <f ca="1">SUMIFS(RepF!334:334,RepF!$6:$6,BA$6)</f>
        <v>0</v>
      </c>
      <c r="BB334" s="60">
        <f t="shared" ca="1" si="375"/>
        <v>0</v>
      </c>
      <c r="BC334" s="1">
        <f ca="1">SUMIFS(RepP!334:334,RepP!$6:$6,BC$6)</f>
        <v>0</v>
      </c>
      <c r="BD334" s="1">
        <f ca="1">SUMIFS(RepF!334:334,RepF!$6:$6,BD$6)</f>
        <v>0</v>
      </c>
      <c r="BE334" s="60">
        <f t="shared" ca="1" si="376"/>
        <v>0</v>
      </c>
      <c r="BF334" s="1">
        <f ca="1">SUMIFS(RepP!334:334,RepP!$6:$6,BF$6)</f>
        <v>0</v>
      </c>
      <c r="BG334" s="1">
        <f ca="1">SUMIFS(RepF!334:334,RepF!$6:$6,BG$6)</f>
        <v>0</v>
      </c>
      <c r="BH334" s="60">
        <f t="shared" ca="1" si="377"/>
        <v>0</v>
      </c>
      <c r="BI334" s="1">
        <f ca="1">SUMIFS(RepP!334:334,RepP!$6:$6,BI$6)</f>
        <v>0</v>
      </c>
      <c r="BJ334" s="1">
        <f ca="1">SUMIFS(RepF!334:334,RepF!$6:$6,BJ$6)</f>
        <v>0</v>
      </c>
      <c r="BK334" s="60">
        <f t="shared" ca="1" si="378"/>
        <v>0</v>
      </c>
      <c r="BL334" s="1">
        <f ca="1">SUMIFS(RepP!334:334,RepP!$6:$6,BL$6)</f>
        <v>0</v>
      </c>
      <c r="BM334" s="1">
        <f ca="1">SUMIFS(RepF!334:334,RepF!$6:$6,BM$6)</f>
        <v>0</v>
      </c>
      <c r="BN334" s="60">
        <f t="shared" ca="1" si="379"/>
        <v>0</v>
      </c>
      <c r="BO334" s="1">
        <f ca="1">SUMIFS(RepP!334:334,RepP!$6:$6,BO$6)</f>
        <v>0</v>
      </c>
      <c r="BP334" s="1">
        <f ca="1">SUMIFS(RepF!334:334,RepF!$6:$6,BP$6)</f>
        <v>0</v>
      </c>
      <c r="BQ334" s="60">
        <f t="shared" ca="1" si="380"/>
        <v>0</v>
      </c>
      <c r="BR334" s="1">
        <f ca="1">SUMIFS(RepP!334:334,RepP!$6:$6,BR$6)</f>
        <v>0</v>
      </c>
      <c r="BS334" s="1">
        <f ca="1">SUMIFS(RepF!334:334,RepF!$6:$6,BS$6)</f>
        <v>0</v>
      </c>
      <c r="BT334" s="60">
        <f t="shared" ca="1" si="381"/>
        <v>0</v>
      </c>
      <c r="BU334" s="1">
        <f ca="1">SUMIFS(RepP!334:334,RepP!$6:$6,BU$6)</f>
        <v>0</v>
      </c>
      <c r="BV334" s="1">
        <f ca="1">SUMIFS(RepF!334:334,RepF!$6:$6,BV$6)</f>
        <v>0</v>
      </c>
      <c r="BW334" s="60">
        <f t="shared" ca="1" si="382"/>
        <v>0</v>
      </c>
      <c r="BX334" s="1">
        <f ca="1">SUMIFS(RepP!334:334,RepP!$6:$6,BX$6)</f>
        <v>0</v>
      </c>
      <c r="BY334" s="1">
        <f ca="1">SUMIFS(RepF!334:334,RepF!$6:$6,BY$6)</f>
        <v>0</v>
      </c>
      <c r="BZ334" s="60">
        <f t="shared" ca="1" si="383"/>
        <v>0</v>
      </c>
    </row>
    <row r="335" spans="5:78" s="23" customFormat="1" ht="10.199999999999999" x14ac:dyDescent="0.2">
      <c r="E335" s="23" t="s">
        <v>50</v>
      </c>
      <c r="S335" s="70"/>
      <c r="X335" s="61"/>
      <c r="Y335" s="62"/>
      <c r="AA335" s="61"/>
      <c r="AD335" s="61"/>
      <c r="AG335" s="61"/>
      <c r="AJ335" s="61"/>
      <c r="AM335" s="61"/>
      <c r="AP335" s="61"/>
      <c r="AS335" s="61"/>
      <c r="AV335" s="61"/>
      <c r="AY335" s="61"/>
      <c r="BB335" s="61"/>
      <c r="BE335" s="61"/>
      <c r="BH335" s="61"/>
      <c r="BK335" s="61"/>
      <c r="BN335" s="61"/>
      <c r="BQ335" s="61"/>
      <c r="BT335" s="61"/>
      <c r="BW335" s="61"/>
      <c r="BZ335" s="61"/>
    </row>
    <row r="336" spans="5:78" s="2" customFormat="1" x14ac:dyDescent="0.25">
      <c r="I336" s="2" t="str">
        <f>Items!$E$122</f>
        <v>Финансовые активы</v>
      </c>
      <c r="Q336" s="29">
        <f ca="1">SUMIFS(RepP!336:336,RepP!$6:$6,Q$6)</f>
        <v>0</v>
      </c>
      <c r="R336" s="29">
        <f ca="1">SUMIFS(RepF!336:336,RepF!$6:$6,R$6)</f>
        <v>0</v>
      </c>
      <c r="S336" s="66">
        <f t="shared" ref="S336:S340" ca="1" si="384">IF(Q336=0,0,(R336-Q336)/Q336)</f>
        <v>0</v>
      </c>
      <c r="V336" s="2">
        <f ca="1">SUMIFS(RepP!336:336,RepP!$6:$6,V$6)</f>
        <v>0</v>
      </c>
      <c r="W336" s="2">
        <f ca="1">SUMIFS(RepF!336:336,RepF!$6:$6,W$6)</f>
        <v>0</v>
      </c>
      <c r="X336" s="55">
        <f t="shared" ref="X336:X340" ca="1" si="385">IF(V336=0,0,(W336-V336)/V336)</f>
        <v>0</v>
      </c>
      <c r="Y336" s="56">
        <f ca="1">SUMIFS(RepP!336:336,RepP!$6:$6,Y$6)</f>
        <v>0</v>
      </c>
      <c r="Z336" s="2">
        <f ca="1">SUMIFS(RepF!336:336,RepF!$6:$6,Z$6)</f>
        <v>0</v>
      </c>
      <c r="AA336" s="55">
        <f t="shared" ref="AA336:AA340" ca="1" si="386">IF(Y336=0,0,(Z336-Y336)/Y336)</f>
        <v>0</v>
      </c>
      <c r="AB336" s="2">
        <f ca="1">SUMIFS(RepP!336:336,RepP!$6:$6,AB$6)</f>
        <v>0</v>
      </c>
      <c r="AC336" s="2">
        <f ca="1">SUMIFS(RepF!336:336,RepF!$6:$6,AC$6)</f>
        <v>0</v>
      </c>
      <c r="AD336" s="55">
        <f t="shared" ref="AD336:AD340" ca="1" si="387">IF(AB336=0,0,(AC336-AB336)/AB336)</f>
        <v>0</v>
      </c>
      <c r="AE336" s="2">
        <f ca="1">SUMIFS(RepP!336:336,RepP!$6:$6,AE$6)</f>
        <v>0</v>
      </c>
      <c r="AF336" s="2">
        <f ca="1">SUMIFS(RepF!336:336,RepF!$6:$6,AF$6)</f>
        <v>0</v>
      </c>
      <c r="AG336" s="55">
        <f t="shared" ref="AG336:AG340" ca="1" si="388">IF(AE336=0,0,(AF336-AE336)/AE336)</f>
        <v>0</v>
      </c>
      <c r="AH336" s="2">
        <f ca="1">SUMIFS(RepP!336:336,RepP!$6:$6,AH$6)</f>
        <v>0</v>
      </c>
      <c r="AI336" s="2">
        <f ca="1">SUMIFS(RepF!336:336,RepF!$6:$6,AI$6)</f>
        <v>0</v>
      </c>
      <c r="AJ336" s="55">
        <f t="shared" ref="AJ336:AJ340" ca="1" si="389">IF(AH336=0,0,(AI336-AH336)/AH336)</f>
        <v>0</v>
      </c>
      <c r="AK336" s="2">
        <f ca="1">SUMIFS(RepP!336:336,RepP!$6:$6,AK$6)</f>
        <v>0</v>
      </c>
      <c r="AL336" s="2">
        <f ca="1">SUMIFS(RepF!336:336,RepF!$6:$6,AL$6)</f>
        <v>0</v>
      </c>
      <c r="AM336" s="55">
        <f t="shared" ref="AM336:AM340" ca="1" si="390">IF(AK336=0,0,(AL336-AK336)/AK336)</f>
        <v>0</v>
      </c>
      <c r="AN336" s="2">
        <f ca="1">SUMIFS(RepP!336:336,RepP!$6:$6,AN$6)</f>
        <v>0</v>
      </c>
      <c r="AO336" s="2">
        <f ca="1">SUMIFS(RepF!336:336,RepF!$6:$6,AO$6)</f>
        <v>0</v>
      </c>
      <c r="AP336" s="55">
        <f t="shared" ref="AP336:AP340" ca="1" si="391">IF(AN336=0,0,(AO336-AN336)/AN336)</f>
        <v>0</v>
      </c>
      <c r="AQ336" s="2">
        <f ca="1">SUMIFS(RepP!336:336,RepP!$6:$6,AQ$6)</f>
        <v>0</v>
      </c>
      <c r="AR336" s="2">
        <f ca="1">SUMIFS(RepF!336:336,RepF!$6:$6,AR$6)</f>
        <v>0</v>
      </c>
      <c r="AS336" s="55">
        <f t="shared" ref="AS336:AS340" ca="1" si="392">IF(AQ336=0,0,(AR336-AQ336)/AQ336)</f>
        <v>0</v>
      </c>
      <c r="AT336" s="2">
        <f ca="1">SUMIFS(RepP!336:336,RepP!$6:$6,AT$6)</f>
        <v>0</v>
      </c>
      <c r="AU336" s="2">
        <f ca="1">SUMIFS(RepF!336:336,RepF!$6:$6,AU$6)</f>
        <v>0</v>
      </c>
      <c r="AV336" s="55">
        <f t="shared" ref="AV336:AV340" ca="1" si="393">IF(AT336=0,0,(AU336-AT336)/AT336)</f>
        <v>0</v>
      </c>
      <c r="AW336" s="2">
        <f ca="1">SUMIFS(RepP!336:336,RepP!$6:$6,AW$6)</f>
        <v>0</v>
      </c>
      <c r="AX336" s="2">
        <f ca="1">SUMIFS(RepF!336:336,RepF!$6:$6,AX$6)</f>
        <v>0</v>
      </c>
      <c r="AY336" s="55">
        <f t="shared" ref="AY336:AY340" ca="1" si="394">IF(AW336=0,0,(AX336-AW336)/AW336)</f>
        <v>0</v>
      </c>
      <c r="AZ336" s="2">
        <f ca="1">SUMIFS(RepP!336:336,RepP!$6:$6,AZ$6)</f>
        <v>0</v>
      </c>
      <c r="BA336" s="2">
        <f ca="1">SUMIFS(RepF!336:336,RepF!$6:$6,BA$6)</f>
        <v>0</v>
      </c>
      <c r="BB336" s="55">
        <f t="shared" ref="BB336:BB340" ca="1" si="395">IF(AZ336=0,0,(BA336-AZ336)/AZ336)</f>
        <v>0</v>
      </c>
      <c r="BC336" s="2">
        <f ca="1">SUMIFS(RepP!336:336,RepP!$6:$6,BC$6)</f>
        <v>0</v>
      </c>
      <c r="BD336" s="2">
        <f ca="1">SUMIFS(RepF!336:336,RepF!$6:$6,BD$6)</f>
        <v>0</v>
      </c>
      <c r="BE336" s="55">
        <f t="shared" ref="BE336:BE340" ca="1" si="396">IF(BC336=0,0,(BD336-BC336)/BC336)</f>
        <v>0</v>
      </c>
      <c r="BF336" s="2">
        <f ca="1">SUMIFS(RepP!336:336,RepP!$6:$6,BF$6)</f>
        <v>0</v>
      </c>
      <c r="BG336" s="2">
        <f ca="1">SUMIFS(RepF!336:336,RepF!$6:$6,BG$6)</f>
        <v>0</v>
      </c>
      <c r="BH336" s="55">
        <f t="shared" ref="BH336:BH340" ca="1" si="397">IF(BF336=0,0,(BG336-BF336)/BF336)</f>
        <v>0</v>
      </c>
      <c r="BI336" s="2">
        <f ca="1">SUMIFS(RepP!336:336,RepP!$6:$6,BI$6)</f>
        <v>0</v>
      </c>
      <c r="BJ336" s="2">
        <f ca="1">SUMIFS(RepF!336:336,RepF!$6:$6,BJ$6)</f>
        <v>0</v>
      </c>
      <c r="BK336" s="55">
        <f t="shared" ref="BK336:BK340" ca="1" si="398">IF(BI336=0,0,(BJ336-BI336)/BI336)</f>
        <v>0</v>
      </c>
      <c r="BL336" s="2">
        <f ca="1">SUMIFS(RepP!336:336,RepP!$6:$6,BL$6)</f>
        <v>0</v>
      </c>
      <c r="BM336" s="2">
        <f ca="1">SUMIFS(RepF!336:336,RepF!$6:$6,BM$6)</f>
        <v>0</v>
      </c>
      <c r="BN336" s="55">
        <f t="shared" ref="BN336:BN340" ca="1" si="399">IF(BL336=0,0,(BM336-BL336)/BL336)</f>
        <v>0</v>
      </c>
      <c r="BO336" s="2">
        <f ca="1">SUMIFS(RepP!336:336,RepP!$6:$6,BO$6)</f>
        <v>0</v>
      </c>
      <c r="BP336" s="2">
        <f ca="1">SUMIFS(RepF!336:336,RepF!$6:$6,BP$6)</f>
        <v>0</v>
      </c>
      <c r="BQ336" s="55">
        <f t="shared" ref="BQ336:BQ340" ca="1" si="400">IF(BO336=0,0,(BP336-BO336)/BO336)</f>
        <v>0</v>
      </c>
      <c r="BR336" s="2">
        <f ca="1">SUMIFS(RepP!336:336,RepP!$6:$6,BR$6)</f>
        <v>0</v>
      </c>
      <c r="BS336" s="2">
        <f ca="1">SUMIFS(RepF!336:336,RepF!$6:$6,BS$6)</f>
        <v>0</v>
      </c>
      <c r="BT336" s="55">
        <f t="shared" ref="BT336:BT340" ca="1" si="401">IF(BR336=0,0,(BS336-BR336)/BR336)</f>
        <v>0</v>
      </c>
      <c r="BU336" s="2">
        <f ca="1">SUMIFS(RepP!336:336,RepP!$6:$6,BU$6)</f>
        <v>0</v>
      </c>
      <c r="BV336" s="2">
        <f ca="1">SUMIFS(RepF!336:336,RepF!$6:$6,BV$6)</f>
        <v>0</v>
      </c>
      <c r="BW336" s="55">
        <f t="shared" ref="BW336:BW340" ca="1" si="402">IF(BU336=0,0,(BV336-BU336)/BU336)</f>
        <v>0</v>
      </c>
      <c r="BX336" s="2">
        <f ca="1">SUMIFS(RepP!336:336,RepP!$6:$6,BX$6)</f>
        <v>0</v>
      </c>
      <c r="BY336" s="2">
        <f ca="1">SUMIFS(RepF!336:336,RepF!$6:$6,BY$6)</f>
        <v>0</v>
      </c>
      <c r="BZ336" s="55">
        <f t="shared" ref="BZ336:BZ340" ca="1" si="403">IF(BX336=0,0,(BY336-BX336)/BX336)</f>
        <v>0</v>
      </c>
    </row>
    <row r="337" spans="5:78" x14ac:dyDescent="0.25">
      <c r="I337" s="22" t="str">
        <f>Items!$E$122</f>
        <v>Финансовые активы</v>
      </c>
      <c r="J337" s="1" t="str">
        <f>Items!F123</f>
        <v>%% по депозитам</v>
      </c>
      <c r="Q337" s="20">
        <f ca="1">SUMIFS(RepP!337:337,RepP!$6:$6,Q$6)</f>
        <v>0</v>
      </c>
      <c r="R337" s="20">
        <f ca="1">SUMIFS(RepF!337:337,RepF!$6:$6,R$6)</f>
        <v>0</v>
      </c>
      <c r="S337" s="69">
        <f t="shared" ca="1" si="384"/>
        <v>0</v>
      </c>
      <c r="V337" s="1">
        <f ca="1">SUMIFS(RepP!337:337,RepP!$6:$6,V$6)</f>
        <v>0</v>
      </c>
      <c r="W337" s="1">
        <f ca="1">SUMIFS(RepF!337:337,RepF!$6:$6,W$6)</f>
        <v>0</v>
      </c>
      <c r="X337" s="60">
        <f t="shared" ca="1" si="385"/>
        <v>0</v>
      </c>
      <c r="Y337" s="46">
        <f ca="1">SUMIFS(RepP!337:337,RepP!$6:$6,Y$6)</f>
        <v>0</v>
      </c>
      <c r="Z337" s="1">
        <f ca="1">SUMIFS(RepF!337:337,RepF!$6:$6,Z$6)</f>
        <v>0</v>
      </c>
      <c r="AA337" s="60">
        <f t="shared" ca="1" si="386"/>
        <v>0</v>
      </c>
      <c r="AB337" s="1">
        <f ca="1">SUMIFS(RepP!337:337,RepP!$6:$6,AB$6)</f>
        <v>0</v>
      </c>
      <c r="AC337" s="1">
        <f ca="1">SUMIFS(RepF!337:337,RepF!$6:$6,AC$6)</f>
        <v>0</v>
      </c>
      <c r="AD337" s="60">
        <f t="shared" ca="1" si="387"/>
        <v>0</v>
      </c>
      <c r="AE337" s="1">
        <f ca="1">SUMIFS(RepP!337:337,RepP!$6:$6,AE$6)</f>
        <v>0</v>
      </c>
      <c r="AF337" s="1">
        <f ca="1">SUMIFS(RepF!337:337,RepF!$6:$6,AF$6)</f>
        <v>0</v>
      </c>
      <c r="AG337" s="60">
        <f t="shared" ca="1" si="388"/>
        <v>0</v>
      </c>
      <c r="AH337" s="1">
        <f ca="1">SUMIFS(RepP!337:337,RepP!$6:$6,AH$6)</f>
        <v>0</v>
      </c>
      <c r="AI337" s="1">
        <f ca="1">SUMIFS(RepF!337:337,RepF!$6:$6,AI$6)</f>
        <v>0</v>
      </c>
      <c r="AJ337" s="60">
        <f t="shared" ca="1" si="389"/>
        <v>0</v>
      </c>
      <c r="AK337" s="1">
        <f ca="1">SUMIFS(RepP!337:337,RepP!$6:$6,AK$6)</f>
        <v>0</v>
      </c>
      <c r="AL337" s="1">
        <f ca="1">SUMIFS(RepF!337:337,RepF!$6:$6,AL$6)</f>
        <v>0</v>
      </c>
      <c r="AM337" s="60">
        <f t="shared" ca="1" si="390"/>
        <v>0</v>
      </c>
      <c r="AN337" s="1">
        <f ca="1">SUMIFS(RepP!337:337,RepP!$6:$6,AN$6)</f>
        <v>0</v>
      </c>
      <c r="AO337" s="1">
        <f ca="1">SUMIFS(RepF!337:337,RepF!$6:$6,AO$6)</f>
        <v>0</v>
      </c>
      <c r="AP337" s="60">
        <f t="shared" ca="1" si="391"/>
        <v>0</v>
      </c>
      <c r="AQ337" s="1">
        <f ca="1">SUMIFS(RepP!337:337,RepP!$6:$6,AQ$6)</f>
        <v>0</v>
      </c>
      <c r="AR337" s="1">
        <f ca="1">SUMIFS(RepF!337:337,RepF!$6:$6,AR$6)</f>
        <v>0</v>
      </c>
      <c r="AS337" s="60">
        <f t="shared" ca="1" si="392"/>
        <v>0</v>
      </c>
      <c r="AT337" s="1">
        <f ca="1">SUMIFS(RepP!337:337,RepP!$6:$6,AT$6)</f>
        <v>0</v>
      </c>
      <c r="AU337" s="1">
        <f ca="1">SUMIFS(RepF!337:337,RepF!$6:$6,AU$6)</f>
        <v>0</v>
      </c>
      <c r="AV337" s="60">
        <f t="shared" ca="1" si="393"/>
        <v>0</v>
      </c>
      <c r="AW337" s="1">
        <f ca="1">SUMIFS(RepP!337:337,RepP!$6:$6,AW$6)</f>
        <v>0</v>
      </c>
      <c r="AX337" s="1">
        <f ca="1">SUMIFS(RepF!337:337,RepF!$6:$6,AX$6)</f>
        <v>0</v>
      </c>
      <c r="AY337" s="60">
        <f t="shared" ca="1" si="394"/>
        <v>0</v>
      </c>
      <c r="AZ337" s="1">
        <f ca="1">SUMIFS(RepP!337:337,RepP!$6:$6,AZ$6)</f>
        <v>0</v>
      </c>
      <c r="BA337" s="1">
        <f ca="1">SUMIFS(RepF!337:337,RepF!$6:$6,BA$6)</f>
        <v>0</v>
      </c>
      <c r="BB337" s="60">
        <f t="shared" ca="1" si="395"/>
        <v>0</v>
      </c>
      <c r="BC337" s="1">
        <f ca="1">SUMIFS(RepP!337:337,RepP!$6:$6,BC$6)</f>
        <v>0</v>
      </c>
      <c r="BD337" s="1">
        <f ca="1">SUMIFS(RepF!337:337,RepF!$6:$6,BD$6)</f>
        <v>0</v>
      </c>
      <c r="BE337" s="60">
        <f t="shared" ca="1" si="396"/>
        <v>0</v>
      </c>
      <c r="BF337" s="1">
        <f ca="1">SUMIFS(RepP!337:337,RepP!$6:$6,BF$6)</f>
        <v>0</v>
      </c>
      <c r="BG337" s="1">
        <f ca="1">SUMIFS(RepF!337:337,RepF!$6:$6,BG$6)</f>
        <v>0</v>
      </c>
      <c r="BH337" s="60">
        <f t="shared" ca="1" si="397"/>
        <v>0</v>
      </c>
      <c r="BI337" s="1">
        <f ca="1">SUMIFS(RepP!337:337,RepP!$6:$6,BI$6)</f>
        <v>0</v>
      </c>
      <c r="BJ337" s="1">
        <f ca="1">SUMIFS(RepF!337:337,RepF!$6:$6,BJ$6)</f>
        <v>0</v>
      </c>
      <c r="BK337" s="60">
        <f t="shared" ca="1" si="398"/>
        <v>0</v>
      </c>
      <c r="BL337" s="1">
        <f ca="1">SUMIFS(RepP!337:337,RepP!$6:$6,BL$6)</f>
        <v>0</v>
      </c>
      <c r="BM337" s="1">
        <f ca="1">SUMIFS(RepF!337:337,RepF!$6:$6,BM$6)</f>
        <v>0</v>
      </c>
      <c r="BN337" s="60">
        <f t="shared" ca="1" si="399"/>
        <v>0</v>
      </c>
      <c r="BO337" s="1">
        <f ca="1">SUMIFS(RepP!337:337,RepP!$6:$6,BO$6)</f>
        <v>0</v>
      </c>
      <c r="BP337" s="1">
        <f ca="1">SUMIFS(RepF!337:337,RepF!$6:$6,BP$6)</f>
        <v>0</v>
      </c>
      <c r="BQ337" s="60">
        <f t="shared" ca="1" si="400"/>
        <v>0</v>
      </c>
      <c r="BR337" s="1">
        <f ca="1">SUMIFS(RepP!337:337,RepP!$6:$6,BR$6)</f>
        <v>0</v>
      </c>
      <c r="BS337" s="1">
        <f ca="1">SUMIFS(RepF!337:337,RepF!$6:$6,BS$6)</f>
        <v>0</v>
      </c>
      <c r="BT337" s="60">
        <f t="shared" ca="1" si="401"/>
        <v>0</v>
      </c>
      <c r="BU337" s="1">
        <f ca="1">SUMIFS(RepP!337:337,RepP!$6:$6,BU$6)</f>
        <v>0</v>
      </c>
      <c r="BV337" s="1">
        <f ca="1">SUMIFS(RepF!337:337,RepF!$6:$6,BV$6)</f>
        <v>0</v>
      </c>
      <c r="BW337" s="60">
        <f t="shared" ca="1" si="402"/>
        <v>0</v>
      </c>
      <c r="BX337" s="1">
        <f ca="1">SUMIFS(RepP!337:337,RepP!$6:$6,BX$6)</f>
        <v>0</v>
      </c>
      <c r="BY337" s="1">
        <f ca="1">SUMIFS(RepF!337:337,RepF!$6:$6,BY$6)</f>
        <v>0</v>
      </c>
      <c r="BZ337" s="60">
        <f t="shared" ca="1" si="403"/>
        <v>0</v>
      </c>
    </row>
    <row r="338" spans="5:78" x14ac:dyDescent="0.25">
      <c r="I338" s="22" t="str">
        <f>Items!$E$122</f>
        <v>Финансовые активы</v>
      </c>
      <c r="J338" s="1" t="str">
        <f>Items!F124</f>
        <v>%% по займам</v>
      </c>
      <c r="Q338" s="20">
        <f ca="1">SUMIFS(RepP!338:338,RepP!$6:$6,Q$6)</f>
        <v>0</v>
      </c>
      <c r="R338" s="20">
        <f ca="1">SUMIFS(RepF!338:338,RepF!$6:$6,R$6)</f>
        <v>0</v>
      </c>
      <c r="S338" s="69">
        <f t="shared" ca="1" si="384"/>
        <v>0</v>
      </c>
      <c r="V338" s="1">
        <f ca="1">SUMIFS(RepP!338:338,RepP!$6:$6,V$6)</f>
        <v>0</v>
      </c>
      <c r="W338" s="1">
        <f ca="1">SUMIFS(RepF!338:338,RepF!$6:$6,W$6)</f>
        <v>0</v>
      </c>
      <c r="X338" s="60">
        <f t="shared" ca="1" si="385"/>
        <v>0</v>
      </c>
      <c r="Y338" s="46">
        <f ca="1">SUMIFS(RepP!338:338,RepP!$6:$6,Y$6)</f>
        <v>0</v>
      </c>
      <c r="Z338" s="1">
        <f ca="1">SUMIFS(RepF!338:338,RepF!$6:$6,Z$6)</f>
        <v>0</v>
      </c>
      <c r="AA338" s="60">
        <f t="shared" ca="1" si="386"/>
        <v>0</v>
      </c>
      <c r="AB338" s="1">
        <f ca="1">SUMIFS(RepP!338:338,RepP!$6:$6,AB$6)</f>
        <v>0</v>
      </c>
      <c r="AC338" s="1">
        <f ca="1">SUMIFS(RepF!338:338,RepF!$6:$6,AC$6)</f>
        <v>0</v>
      </c>
      <c r="AD338" s="60">
        <f t="shared" ca="1" si="387"/>
        <v>0</v>
      </c>
      <c r="AE338" s="1">
        <f ca="1">SUMIFS(RepP!338:338,RepP!$6:$6,AE$6)</f>
        <v>0</v>
      </c>
      <c r="AF338" s="1">
        <f ca="1">SUMIFS(RepF!338:338,RepF!$6:$6,AF$6)</f>
        <v>0</v>
      </c>
      <c r="AG338" s="60">
        <f t="shared" ca="1" si="388"/>
        <v>0</v>
      </c>
      <c r="AH338" s="1">
        <f ca="1">SUMIFS(RepP!338:338,RepP!$6:$6,AH$6)</f>
        <v>0</v>
      </c>
      <c r="AI338" s="1">
        <f ca="1">SUMIFS(RepF!338:338,RepF!$6:$6,AI$6)</f>
        <v>0</v>
      </c>
      <c r="AJ338" s="60">
        <f t="shared" ca="1" si="389"/>
        <v>0</v>
      </c>
      <c r="AK338" s="1">
        <f ca="1">SUMIFS(RepP!338:338,RepP!$6:$6,AK$6)</f>
        <v>0</v>
      </c>
      <c r="AL338" s="1">
        <f ca="1">SUMIFS(RepF!338:338,RepF!$6:$6,AL$6)</f>
        <v>0</v>
      </c>
      <c r="AM338" s="60">
        <f t="shared" ca="1" si="390"/>
        <v>0</v>
      </c>
      <c r="AN338" s="1">
        <f ca="1">SUMIFS(RepP!338:338,RepP!$6:$6,AN$6)</f>
        <v>0</v>
      </c>
      <c r="AO338" s="1">
        <f ca="1">SUMIFS(RepF!338:338,RepF!$6:$6,AO$6)</f>
        <v>0</v>
      </c>
      <c r="AP338" s="60">
        <f t="shared" ca="1" si="391"/>
        <v>0</v>
      </c>
      <c r="AQ338" s="1">
        <f ca="1">SUMIFS(RepP!338:338,RepP!$6:$6,AQ$6)</f>
        <v>0</v>
      </c>
      <c r="AR338" s="1">
        <f ca="1">SUMIFS(RepF!338:338,RepF!$6:$6,AR$6)</f>
        <v>0</v>
      </c>
      <c r="AS338" s="60">
        <f t="shared" ca="1" si="392"/>
        <v>0</v>
      </c>
      <c r="AT338" s="1">
        <f ca="1">SUMIFS(RepP!338:338,RepP!$6:$6,AT$6)</f>
        <v>0</v>
      </c>
      <c r="AU338" s="1">
        <f ca="1">SUMIFS(RepF!338:338,RepF!$6:$6,AU$6)</f>
        <v>0</v>
      </c>
      <c r="AV338" s="60">
        <f t="shared" ca="1" si="393"/>
        <v>0</v>
      </c>
      <c r="AW338" s="1">
        <f ca="1">SUMIFS(RepP!338:338,RepP!$6:$6,AW$6)</f>
        <v>0</v>
      </c>
      <c r="AX338" s="1">
        <f ca="1">SUMIFS(RepF!338:338,RepF!$6:$6,AX$6)</f>
        <v>0</v>
      </c>
      <c r="AY338" s="60">
        <f t="shared" ca="1" si="394"/>
        <v>0</v>
      </c>
      <c r="AZ338" s="1">
        <f ca="1">SUMIFS(RepP!338:338,RepP!$6:$6,AZ$6)</f>
        <v>0</v>
      </c>
      <c r="BA338" s="1">
        <f ca="1">SUMIFS(RepF!338:338,RepF!$6:$6,BA$6)</f>
        <v>0</v>
      </c>
      <c r="BB338" s="60">
        <f t="shared" ca="1" si="395"/>
        <v>0</v>
      </c>
      <c r="BC338" s="1">
        <f ca="1">SUMIFS(RepP!338:338,RepP!$6:$6,BC$6)</f>
        <v>0</v>
      </c>
      <c r="BD338" s="1">
        <f ca="1">SUMIFS(RepF!338:338,RepF!$6:$6,BD$6)</f>
        <v>0</v>
      </c>
      <c r="BE338" s="60">
        <f t="shared" ca="1" si="396"/>
        <v>0</v>
      </c>
      <c r="BF338" s="1">
        <f ca="1">SUMIFS(RepP!338:338,RepP!$6:$6,BF$6)</f>
        <v>0</v>
      </c>
      <c r="BG338" s="1">
        <f ca="1">SUMIFS(RepF!338:338,RepF!$6:$6,BG$6)</f>
        <v>0</v>
      </c>
      <c r="BH338" s="60">
        <f t="shared" ca="1" si="397"/>
        <v>0</v>
      </c>
      <c r="BI338" s="1">
        <f ca="1">SUMIFS(RepP!338:338,RepP!$6:$6,BI$6)</f>
        <v>0</v>
      </c>
      <c r="BJ338" s="1">
        <f ca="1">SUMIFS(RepF!338:338,RepF!$6:$6,BJ$6)</f>
        <v>0</v>
      </c>
      <c r="BK338" s="60">
        <f t="shared" ca="1" si="398"/>
        <v>0</v>
      </c>
      <c r="BL338" s="1">
        <f ca="1">SUMIFS(RepP!338:338,RepP!$6:$6,BL$6)</f>
        <v>0</v>
      </c>
      <c r="BM338" s="1">
        <f ca="1">SUMIFS(RepF!338:338,RepF!$6:$6,BM$6)</f>
        <v>0</v>
      </c>
      <c r="BN338" s="60">
        <f t="shared" ca="1" si="399"/>
        <v>0</v>
      </c>
      <c r="BO338" s="1">
        <f ca="1">SUMIFS(RepP!338:338,RepP!$6:$6,BO$6)</f>
        <v>0</v>
      </c>
      <c r="BP338" s="1">
        <f ca="1">SUMIFS(RepF!338:338,RepF!$6:$6,BP$6)</f>
        <v>0</v>
      </c>
      <c r="BQ338" s="60">
        <f t="shared" ca="1" si="400"/>
        <v>0</v>
      </c>
      <c r="BR338" s="1">
        <f ca="1">SUMIFS(RepP!338:338,RepP!$6:$6,BR$6)</f>
        <v>0</v>
      </c>
      <c r="BS338" s="1">
        <f ca="1">SUMIFS(RepF!338:338,RepF!$6:$6,BS$6)</f>
        <v>0</v>
      </c>
      <c r="BT338" s="60">
        <f t="shared" ca="1" si="401"/>
        <v>0</v>
      </c>
      <c r="BU338" s="1">
        <f ca="1">SUMIFS(RepP!338:338,RepP!$6:$6,BU$6)</f>
        <v>0</v>
      </c>
      <c r="BV338" s="1">
        <f ca="1">SUMIFS(RepF!338:338,RepF!$6:$6,BV$6)</f>
        <v>0</v>
      </c>
      <c r="BW338" s="60">
        <f t="shared" ca="1" si="402"/>
        <v>0</v>
      </c>
      <c r="BX338" s="1">
        <f ca="1">SUMIFS(RepP!338:338,RepP!$6:$6,BX$6)</f>
        <v>0</v>
      </c>
      <c r="BY338" s="1">
        <f ca="1">SUMIFS(RepF!338:338,RepF!$6:$6,BY$6)</f>
        <v>0</v>
      </c>
      <c r="BZ338" s="60">
        <f t="shared" ca="1" si="403"/>
        <v>0</v>
      </c>
    </row>
    <row r="339" spans="5:78" x14ac:dyDescent="0.25">
      <c r="I339" s="22" t="str">
        <f>Items!$E$122</f>
        <v>Финансовые активы</v>
      </c>
      <c r="J339" s="1" t="str">
        <f>Items!F125</f>
        <v>Депозиты</v>
      </c>
      <c r="Q339" s="20">
        <f ca="1">SUMIFS(RepP!339:339,RepP!$6:$6,Q$6)</f>
        <v>0</v>
      </c>
      <c r="R339" s="20">
        <f ca="1">SUMIFS(RepF!339:339,RepF!$6:$6,R$6)</f>
        <v>0</v>
      </c>
      <c r="S339" s="69">
        <f t="shared" ca="1" si="384"/>
        <v>0</v>
      </c>
      <c r="V339" s="1">
        <f ca="1">SUMIFS(RepP!339:339,RepP!$6:$6,V$6)</f>
        <v>0</v>
      </c>
      <c r="W339" s="1">
        <f ca="1">SUMIFS(RepF!339:339,RepF!$6:$6,W$6)</f>
        <v>0</v>
      </c>
      <c r="X339" s="60">
        <f t="shared" ca="1" si="385"/>
        <v>0</v>
      </c>
      <c r="Y339" s="46">
        <f ca="1">SUMIFS(RepP!339:339,RepP!$6:$6,Y$6)</f>
        <v>0</v>
      </c>
      <c r="Z339" s="1">
        <f ca="1">SUMIFS(RepF!339:339,RepF!$6:$6,Z$6)</f>
        <v>0</v>
      </c>
      <c r="AA339" s="60">
        <f t="shared" ca="1" si="386"/>
        <v>0</v>
      </c>
      <c r="AB339" s="1">
        <f ca="1">SUMIFS(RepP!339:339,RepP!$6:$6,AB$6)</f>
        <v>0</v>
      </c>
      <c r="AC339" s="1">
        <f ca="1">SUMIFS(RepF!339:339,RepF!$6:$6,AC$6)</f>
        <v>0</v>
      </c>
      <c r="AD339" s="60">
        <f t="shared" ca="1" si="387"/>
        <v>0</v>
      </c>
      <c r="AE339" s="1">
        <f ca="1">SUMIFS(RepP!339:339,RepP!$6:$6,AE$6)</f>
        <v>0</v>
      </c>
      <c r="AF339" s="1">
        <f ca="1">SUMIFS(RepF!339:339,RepF!$6:$6,AF$6)</f>
        <v>0</v>
      </c>
      <c r="AG339" s="60">
        <f t="shared" ca="1" si="388"/>
        <v>0</v>
      </c>
      <c r="AH339" s="1">
        <f ca="1">SUMIFS(RepP!339:339,RepP!$6:$6,AH$6)</f>
        <v>0</v>
      </c>
      <c r="AI339" s="1">
        <f ca="1">SUMIFS(RepF!339:339,RepF!$6:$6,AI$6)</f>
        <v>0</v>
      </c>
      <c r="AJ339" s="60">
        <f t="shared" ca="1" si="389"/>
        <v>0</v>
      </c>
      <c r="AK339" s="1">
        <f ca="1">SUMIFS(RepP!339:339,RepP!$6:$6,AK$6)</f>
        <v>0</v>
      </c>
      <c r="AL339" s="1">
        <f ca="1">SUMIFS(RepF!339:339,RepF!$6:$6,AL$6)</f>
        <v>0</v>
      </c>
      <c r="AM339" s="60">
        <f t="shared" ca="1" si="390"/>
        <v>0</v>
      </c>
      <c r="AN339" s="1">
        <f ca="1">SUMIFS(RepP!339:339,RepP!$6:$6,AN$6)</f>
        <v>0</v>
      </c>
      <c r="AO339" s="1">
        <f ca="1">SUMIFS(RepF!339:339,RepF!$6:$6,AO$6)</f>
        <v>0</v>
      </c>
      <c r="AP339" s="60">
        <f t="shared" ca="1" si="391"/>
        <v>0</v>
      </c>
      <c r="AQ339" s="1">
        <f ca="1">SUMIFS(RepP!339:339,RepP!$6:$6,AQ$6)</f>
        <v>0</v>
      </c>
      <c r="AR339" s="1">
        <f ca="1">SUMIFS(RepF!339:339,RepF!$6:$6,AR$6)</f>
        <v>0</v>
      </c>
      <c r="AS339" s="60">
        <f t="shared" ca="1" si="392"/>
        <v>0</v>
      </c>
      <c r="AT339" s="1">
        <f ca="1">SUMIFS(RepP!339:339,RepP!$6:$6,AT$6)</f>
        <v>0</v>
      </c>
      <c r="AU339" s="1">
        <f ca="1">SUMIFS(RepF!339:339,RepF!$6:$6,AU$6)</f>
        <v>0</v>
      </c>
      <c r="AV339" s="60">
        <f t="shared" ca="1" si="393"/>
        <v>0</v>
      </c>
      <c r="AW339" s="1">
        <f ca="1">SUMIFS(RepP!339:339,RepP!$6:$6,AW$6)</f>
        <v>0</v>
      </c>
      <c r="AX339" s="1">
        <f ca="1">SUMIFS(RepF!339:339,RepF!$6:$6,AX$6)</f>
        <v>0</v>
      </c>
      <c r="AY339" s="60">
        <f t="shared" ca="1" si="394"/>
        <v>0</v>
      </c>
      <c r="AZ339" s="1">
        <f ca="1">SUMIFS(RepP!339:339,RepP!$6:$6,AZ$6)</f>
        <v>0</v>
      </c>
      <c r="BA339" s="1">
        <f ca="1">SUMIFS(RepF!339:339,RepF!$6:$6,BA$6)</f>
        <v>0</v>
      </c>
      <c r="BB339" s="60">
        <f t="shared" ca="1" si="395"/>
        <v>0</v>
      </c>
      <c r="BC339" s="1">
        <f ca="1">SUMIFS(RepP!339:339,RepP!$6:$6,BC$6)</f>
        <v>0</v>
      </c>
      <c r="BD339" s="1">
        <f ca="1">SUMIFS(RepF!339:339,RepF!$6:$6,BD$6)</f>
        <v>0</v>
      </c>
      <c r="BE339" s="60">
        <f t="shared" ca="1" si="396"/>
        <v>0</v>
      </c>
      <c r="BF339" s="1">
        <f ca="1">SUMIFS(RepP!339:339,RepP!$6:$6,BF$6)</f>
        <v>0</v>
      </c>
      <c r="BG339" s="1">
        <f ca="1">SUMIFS(RepF!339:339,RepF!$6:$6,BG$6)</f>
        <v>0</v>
      </c>
      <c r="BH339" s="60">
        <f t="shared" ca="1" si="397"/>
        <v>0</v>
      </c>
      <c r="BI339" s="1">
        <f ca="1">SUMIFS(RepP!339:339,RepP!$6:$6,BI$6)</f>
        <v>0</v>
      </c>
      <c r="BJ339" s="1">
        <f ca="1">SUMIFS(RepF!339:339,RepF!$6:$6,BJ$6)</f>
        <v>0</v>
      </c>
      <c r="BK339" s="60">
        <f t="shared" ca="1" si="398"/>
        <v>0</v>
      </c>
      <c r="BL339" s="1">
        <f ca="1">SUMIFS(RepP!339:339,RepP!$6:$6,BL$6)</f>
        <v>0</v>
      </c>
      <c r="BM339" s="1">
        <f ca="1">SUMIFS(RepF!339:339,RepF!$6:$6,BM$6)</f>
        <v>0</v>
      </c>
      <c r="BN339" s="60">
        <f t="shared" ca="1" si="399"/>
        <v>0</v>
      </c>
      <c r="BO339" s="1">
        <f ca="1">SUMIFS(RepP!339:339,RepP!$6:$6,BO$6)</f>
        <v>0</v>
      </c>
      <c r="BP339" s="1">
        <f ca="1">SUMIFS(RepF!339:339,RepF!$6:$6,BP$6)</f>
        <v>0</v>
      </c>
      <c r="BQ339" s="60">
        <f t="shared" ca="1" si="400"/>
        <v>0</v>
      </c>
      <c r="BR339" s="1">
        <f ca="1">SUMIFS(RepP!339:339,RepP!$6:$6,BR$6)</f>
        <v>0</v>
      </c>
      <c r="BS339" s="1">
        <f ca="1">SUMIFS(RepF!339:339,RepF!$6:$6,BS$6)</f>
        <v>0</v>
      </c>
      <c r="BT339" s="60">
        <f t="shared" ca="1" si="401"/>
        <v>0</v>
      </c>
      <c r="BU339" s="1">
        <f ca="1">SUMIFS(RepP!339:339,RepP!$6:$6,BU$6)</f>
        <v>0</v>
      </c>
      <c r="BV339" s="1">
        <f ca="1">SUMIFS(RepF!339:339,RepF!$6:$6,BV$6)</f>
        <v>0</v>
      </c>
      <c r="BW339" s="60">
        <f t="shared" ca="1" si="402"/>
        <v>0</v>
      </c>
      <c r="BX339" s="1">
        <f ca="1">SUMIFS(RepP!339:339,RepP!$6:$6,BX$6)</f>
        <v>0</v>
      </c>
      <c r="BY339" s="1">
        <f ca="1">SUMIFS(RepF!339:339,RepF!$6:$6,BY$6)</f>
        <v>0</v>
      </c>
      <c r="BZ339" s="60">
        <f t="shared" ca="1" si="403"/>
        <v>0</v>
      </c>
    </row>
    <row r="340" spans="5:78" x14ac:dyDescent="0.25">
      <c r="I340" s="22" t="str">
        <f>Items!$E$122</f>
        <v>Финансовые активы</v>
      </c>
      <c r="J340" s="1" t="str">
        <f>Items!F126</f>
        <v>Выданные займы</v>
      </c>
      <c r="Q340" s="20">
        <f ca="1">SUMIFS(RepP!340:340,RepP!$6:$6,Q$6)</f>
        <v>0</v>
      </c>
      <c r="R340" s="20">
        <f ca="1">SUMIFS(RepF!340:340,RepF!$6:$6,R$6)</f>
        <v>0</v>
      </c>
      <c r="S340" s="69">
        <f t="shared" ca="1" si="384"/>
        <v>0</v>
      </c>
      <c r="V340" s="1">
        <f ca="1">SUMIFS(RepP!340:340,RepP!$6:$6,V$6)</f>
        <v>0</v>
      </c>
      <c r="W340" s="1">
        <f ca="1">SUMIFS(RepF!340:340,RepF!$6:$6,W$6)</f>
        <v>0</v>
      </c>
      <c r="X340" s="60">
        <f t="shared" ca="1" si="385"/>
        <v>0</v>
      </c>
      <c r="Y340" s="46">
        <f ca="1">SUMIFS(RepP!340:340,RepP!$6:$6,Y$6)</f>
        <v>0</v>
      </c>
      <c r="Z340" s="1">
        <f ca="1">SUMIFS(RepF!340:340,RepF!$6:$6,Z$6)</f>
        <v>0</v>
      </c>
      <c r="AA340" s="60">
        <f t="shared" ca="1" si="386"/>
        <v>0</v>
      </c>
      <c r="AB340" s="1">
        <f ca="1">SUMIFS(RepP!340:340,RepP!$6:$6,AB$6)</f>
        <v>0</v>
      </c>
      <c r="AC340" s="1">
        <f ca="1">SUMIFS(RepF!340:340,RepF!$6:$6,AC$6)</f>
        <v>0</v>
      </c>
      <c r="AD340" s="60">
        <f t="shared" ca="1" si="387"/>
        <v>0</v>
      </c>
      <c r="AE340" s="1">
        <f ca="1">SUMIFS(RepP!340:340,RepP!$6:$6,AE$6)</f>
        <v>0</v>
      </c>
      <c r="AF340" s="1">
        <f ca="1">SUMIFS(RepF!340:340,RepF!$6:$6,AF$6)</f>
        <v>0</v>
      </c>
      <c r="AG340" s="60">
        <f t="shared" ca="1" si="388"/>
        <v>0</v>
      </c>
      <c r="AH340" s="1">
        <f ca="1">SUMIFS(RepP!340:340,RepP!$6:$6,AH$6)</f>
        <v>0</v>
      </c>
      <c r="AI340" s="1">
        <f ca="1">SUMIFS(RepF!340:340,RepF!$6:$6,AI$6)</f>
        <v>0</v>
      </c>
      <c r="AJ340" s="60">
        <f t="shared" ca="1" si="389"/>
        <v>0</v>
      </c>
      <c r="AK340" s="1">
        <f ca="1">SUMIFS(RepP!340:340,RepP!$6:$6,AK$6)</f>
        <v>0</v>
      </c>
      <c r="AL340" s="1">
        <f ca="1">SUMIFS(RepF!340:340,RepF!$6:$6,AL$6)</f>
        <v>0</v>
      </c>
      <c r="AM340" s="60">
        <f t="shared" ca="1" si="390"/>
        <v>0</v>
      </c>
      <c r="AN340" s="1">
        <f ca="1">SUMIFS(RepP!340:340,RepP!$6:$6,AN$6)</f>
        <v>0</v>
      </c>
      <c r="AO340" s="1">
        <f ca="1">SUMIFS(RepF!340:340,RepF!$6:$6,AO$6)</f>
        <v>0</v>
      </c>
      <c r="AP340" s="60">
        <f t="shared" ca="1" si="391"/>
        <v>0</v>
      </c>
      <c r="AQ340" s="1">
        <f ca="1">SUMIFS(RepP!340:340,RepP!$6:$6,AQ$6)</f>
        <v>0</v>
      </c>
      <c r="AR340" s="1">
        <f ca="1">SUMIFS(RepF!340:340,RepF!$6:$6,AR$6)</f>
        <v>0</v>
      </c>
      <c r="AS340" s="60">
        <f t="shared" ca="1" si="392"/>
        <v>0</v>
      </c>
      <c r="AT340" s="1">
        <f ca="1">SUMIFS(RepP!340:340,RepP!$6:$6,AT$6)</f>
        <v>0</v>
      </c>
      <c r="AU340" s="1">
        <f ca="1">SUMIFS(RepF!340:340,RepF!$6:$6,AU$6)</f>
        <v>0</v>
      </c>
      <c r="AV340" s="60">
        <f t="shared" ca="1" si="393"/>
        <v>0</v>
      </c>
      <c r="AW340" s="1">
        <f ca="1">SUMIFS(RepP!340:340,RepP!$6:$6,AW$6)</f>
        <v>0</v>
      </c>
      <c r="AX340" s="1">
        <f ca="1">SUMIFS(RepF!340:340,RepF!$6:$6,AX$6)</f>
        <v>0</v>
      </c>
      <c r="AY340" s="60">
        <f t="shared" ca="1" si="394"/>
        <v>0</v>
      </c>
      <c r="AZ340" s="1">
        <f ca="1">SUMIFS(RepP!340:340,RepP!$6:$6,AZ$6)</f>
        <v>0</v>
      </c>
      <c r="BA340" s="1">
        <f ca="1">SUMIFS(RepF!340:340,RepF!$6:$6,BA$6)</f>
        <v>0</v>
      </c>
      <c r="BB340" s="60">
        <f t="shared" ca="1" si="395"/>
        <v>0</v>
      </c>
      <c r="BC340" s="1">
        <f ca="1">SUMIFS(RepP!340:340,RepP!$6:$6,BC$6)</f>
        <v>0</v>
      </c>
      <c r="BD340" s="1">
        <f ca="1">SUMIFS(RepF!340:340,RepF!$6:$6,BD$6)</f>
        <v>0</v>
      </c>
      <c r="BE340" s="60">
        <f t="shared" ca="1" si="396"/>
        <v>0</v>
      </c>
      <c r="BF340" s="1">
        <f ca="1">SUMIFS(RepP!340:340,RepP!$6:$6,BF$6)</f>
        <v>0</v>
      </c>
      <c r="BG340" s="1">
        <f ca="1">SUMIFS(RepF!340:340,RepF!$6:$6,BG$6)</f>
        <v>0</v>
      </c>
      <c r="BH340" s="60">
        <f t="shared" ca="1" si="397"/>
        <v>0</v>
      </c>
      <c r="BI340" s="1">
        <f ca="1">SUMIFS(RepP!340:340,RepP!$6:$6,BI$6)</f>
        <v>0</v>
      </c>
      <c r="BJ340" s="1">
        <f ca="1">SUMIFS(RepF!340:340,RepF!$6:$6,BJ$6)</f>
        <v>0</v>
      </c>
      <c r="BK340" s="60">
        <f t="shared" ca="1" si="398"/>
        <v>0</v>
      </c>
      <c r="BL340" s="1">
        <f ca="1">SUMIFS(RepP!340:340,RepP!$6:$6,BL$6)</f>
        <v>0</v>
      </c>
      <c r="BM340" s="1">
        <f ca="1">SUMIFS(RepF!340:340,RepF!$6:$6,BM$6)</f>
        <v>0</v>
      </c>
      <c r="BN340" s="60">
        <f t="shared" ca="1" si="399"/>
        <v>0</v>
      </c>
      <c r="BO340" s="1">
        <f ca="1">SUMIFS(RepP!340:340,RepP!$6:$6,BO$6)</f>
        <v>0</v>
      </c>
      <c r="BP340" s="1">
        <f ca="1">SUMIFS(RepF!340:340,RepF!$6:$6,BP$6)</f>
        <v>0</v>
      </c>
      <c r="BQ340" s="60">
        <f t="shared" ca="1" si="400"/>
        <v>0</v>
      </c>
      <c r="BR340" s="1">
        <f ca="1">SUMIFS(RepP!340:340,RepP!$6:$6,BR$6)</f>
        <v>0</v>
      </c>
      <c r="BS340" s="1">
        <f ca="1">SUMIFS(RepF!340:340,RepF!$6:$6,BS$6)</f>
        <v>0</v>
      </c>
      <c r="BT340" s="60">
        <f t="shared" ca="1" si="401"/>
        <v>0</v>
      </c>
      <c r="BU340" s="1">
        <f ca="1">SUMIFS(RepP!340:340,RepP!$6:$6,BU$6)</f>
        <v>0</v>
      </c>
      <c r="BV340" s="1">
        <f ca="1">SUMIFS(RepF!340:340,RepF!$6:$6,BV$6)</f>
        <v>0</v>
      </c>
      <c r="BW340" s="60">
        <f t="shared" ca="1" si="402"/>
        <v>0</v>
      </c>
      <c r="BX340" s="1">
        <f ca="1">SUMIFS(RepP!340:340,RepP!$6:$6,BX$6)</f>
        <v>0</v>
      </c>
      <c r="BY340" s="1">
        <f ca="1">SUMIFS(RepF!340:340,RepF!$6:$6,BY$6)</f>
        <v>0</v>
      </c>
      <c r="BZ340" s="60">
        <f t="shared" ca="1" si="403"/>
        <v>0</v>
      </c>
    </row>
    <row r="341" spans="5:78" s="23" customFormat="1" ht="10.199999999999999" x14ac:dyDescent="0.2">
      <c r="E341" s="23" t="s">
        <v>50</v>
      </c>
      <c r="S341" s="70"/>
      <c r="X341" s="61"/>
      <c r="Y341" s="62"/>
      <c r="AA341" s="61"/>
      <c r="AD341" s="61"/>
      <c r="AG341" s="61"/>
      <c r="AJ341" s="61"/>
      <c r="AM341" s="61"/>
      <c r="AP341" s="61"/>
      <c r="AS341" s="61"/>
      <c r="AV341" s="61"/>
      <c r="AY341" s="61"/>
      <c r="BB341" s="61"/>
      <c r="BE341" s="61"/>
      <c r="BH341" s="61"/>
      <c r="BK341" s="61"/>
      <c r="BN341" s="61"/>
      <c r="BQ341" s="61"/>
      <c r="BT341" s="61"/>
      <c r="BW341" s="61"/>
      <c r="BZ341" s="61"/>
    </row>
    <row r="342" spans="5:78" s="2" customFormat="1" x14ac:dyDescent="0.25">
      <c r="I342" s="2" t="str">
        <f>Items!$E$127</f>
        <v>Основные средства</v>
      </c>
      <c r="Q342" s="29">
        <f ca="1">SUMIFS(RepP!342:342,RepP!$6:$6,Q$6)</f>
        <v>2696878.8917999999</v>
      </c>
      <c r="R342" s="29">
        <f ca="1">SUMIFS(RepF!342:342,RepF!$6:$6,R$6)</f>
        <v>2704723.9347999999</v>
      </c>
      <c r="S342" s="66">
        <f ca="1">IF(Q342=0,0,(R342-Q342)/Q342)</f>
        <v>2.9089341104093784E-3</v>
      </c>
      <c r="V342" s="2">
        <f ca="1">SUMIFS(RepP!342:342,RepP!$6:$6,V$6)</f>
        <v>675080.36</v>
      </c>
      <c r="W342" s="2">
        <f ca="1">SUMIFS(RepF!342:342,RepF!$6:$6,W$6)</f>
        <v>0</v>
      </c>
      <c r="X342" s="55">
        <f ca="1">IF(V342=0,0,(W342-V342)/V342)</f>
        <v>-1</v>
      </c>
      <c r="Y342" s="56">
        <f ca="1">SUMIFS(RepP!342:342,RepP!$6:$6,Y$6)</f>
        <v>675080.36</v>
      </c>
      <c r="Z342" s="2">
        <f ca="1">SUMIFS(RepF!342:342,RepF!$6:$6,Z$6)</f>
        <v>173430</v>
      </c>
      <c r="AA342" s="55">
        <f ca="1">IF(Y342=0,0,(Z342-Y342)/Y342)</f>
        <v>-0.74309725141463157</v>
      </c>
      <c r="AB342" s="2">
        <f ca="1">SUMIFS(RepP!342:342,RepP!$6:$6,AB$6)</f>
        <v>676057.80999999994</v>
      </c>
      <c r="AC342" s="2">
        <f ca="1">SUMIFS(RepF!342:342,RepF!$6:$6,AC$6)</f>
        <v>173430</v>
      </c>
      <c r="AD342" s="55">
        <f ca="1">IF(AB342=0,0,(AC342-AB342)/AB342)</f>
        <v>-0.74346868354349749</v>
      </c>
      <c r="AE342" s="2">
        <f ca="1">SUMIFS(RepP!342:342,RepP!$6:$6,AE$6)</f>
        <v>716647.33</v>
      </c>
      <c r="AF342" s="2">
        <f ca="1">SUMIFS(RepF!342:342,RepF!$6:$6,AF$6)</f>
        <v>192144.51</v>
      </c>
      <c r="AG342" s="55">
        <f ca="1">IF(AE342=0,0,(AF342-AE342)/AE342)</f>
        <v>-0.73188414725552664</v>
      </c>
      <c r="AH342" s="2">
        <f ca="1">SUMIFS(RepP!342:342,RepP!$6:$6,AH$6)</f>
        <v>727282.51179999998</v>
      </c>
      <c r="AI342" s="2">
        <f ca="1">SUMIFS(RepF!342:342,RepF!$6:$6,AI$6)</f>
        <v>214464.99</v>
      </c>
      <c r="AJ342" s="55">
        <f ca="1">IF(AH342=0,0,(AI342-AH342)/AH342)</f>
        <v>-0.70511460605699661</v>
      </c>
      <c r="AK342" s="2">
        <f ca="1">SUMIFS(RepP!342:342,RepP!$6:$6,AK$6)</f>
        <v>727282.51179999998</v>
      </c>
      <c r="AL342" s="2">
        <f ca="1">SUMIFS(RepF!342:342,RepF!$6:$6,AL$6)</f>
        <v>232747.42479999998</v>
      </c>
      <c r="AM342" s="55">
        <f ca="1">IF(AK342=0,0,(AL342-AK342)/AK342)</f>
        <v>-0.67997659640686547</v>
      </c>
      <c r="AN342" s="2">
        <f ca="1">SUMIFS(RepP!342:342,RepP!$6:$6,AN$6)</f>
        <v>917194.0318</v>
      </c>
      <c r="AO342" s="2">
        <f ca="1">SUMIFS(RepF!342:342,RepF!$6:$6,AO$6)</f>
        <v>232747.42479999998</v>
      </c>
      <c r="AP342" s="55">
        <f ca="1">IF(AN342=0,0,(AO342-AN342)/AN342)</f>
        <v>-0.74623970857809507</v>
      </c>
      <c r="AQ342" s="2">
        <f ca="1">SUMIFS(RepP!342:342,RepP!$6:$6,AQ$6)</f>
        <v>917194.0318</v>
      </c>
      <c r="AR342" s="2">
        <f ca="1">SUMIFS(RepF!342:342,RepF!$6:$6,AR$6)</f>
        <v>436062.84479999996</v>
      </c>
      <c r="AS342" s="55">
        <f ca="1">IF(AQ342=0,0,(AR342-AQ342)/AQ342)</f>
        <v>-0.52456859761263008</v>
      </c>
      <c r="AT342" s="2">
        <f ca="1">SUMIFS(RepP!342:342,RepP!$6:$6,AT$6)</f>
        <v>929295.18180000002</v>
      </c>
      <c r="AU342" s="2">
        <f ca="1">SUMIFS(RepF!342:342,RepF!$6:$6,AU$6)</f>
        <v>443679.1948</v>
      </c>
      <c r="AV342" s="55">
        <f ca="1">IF(AT342=0,0,(AU342-AT342)/AT342)</f>
        <v>-0.52256376285023365</v>
      </c>
      <c r="AW342" s="2">
        <f ca="1">SUMIFS(RepP!342:342,RepP!$6:$6,AW$6)</f>
        <v>1385223.1017999998</v>
      </c>
      <c r="AX342" s="2">
        <f ca="1">SUMIFS(RepF!342:342,RepF!$6:$6,AX$6)</f>
        <v>445940.1948</v>
      </c>
      <c r="AY342" s="55">
        <f ca="1">IF(AW342=0,0,(AX342-AW342)/AW342)</f>
        <v>-0.67807337733500683</v>
      </c>
      <c r="AZ342" s="2">
        <f ca="1">SUMIFS(RepP!342:342,RepP!$6:$6,AZ$6)</f>
        <v>2194475.0118</v>
      </c>
      <c r="BA342" s="2">
        <f ca="1">SUMIFS(RepF!342:342,RepF!$6:$6,BA$6)</f>
        <v>1207953.3648000001</v>
      </c>
      <c r="BB342" s="55">
        <f ca="1">IF(AZ342=0,0,(BA342-AZ342)/AZ342)</f>
        <v>-0.44954790630803931</v>
      </c>
      <c r="BC342" s="2">
        <f ca="1">SUMIFS(RepP!342:342,RepP!$6:$6,BC$6)</f>
        <v>2594093.9117999999</v>
      </c>
      <c r="BD342" s="2">
        <f ca="1">SUMIFS(RepF!342:342,RepF!$6:$6,BD$6)</f>
        <v>1704463.8248000001</v>
      </c>
      <c r="BE342" s="55">
        <f ca="1">IF(BC342=0,0,(BD342-BC342)/BC342)</f>
        <v>-0.34294444119900802</v>
      </c>
      <c r="BF342" s="2">
        <f ca="1">SUMIFS(RepP!342:342,RepP!$6:$6,BF$6)</f>
        <v>2678800.7718000002</v>
      </c>
      <c r="BG342" s="2">
        <f ca="1">SUMIFS(RepF!342:342,RepF!$6:$6,BG$6)</f>
        <v>2630580.1347999997</v>
      </c>
      <c r="BH342" s="55">
        <f ca="1">IF(BF342=0,0,(BG342-BF342)/BF342)</f>
        <v>-1.8000829889114549E-2</v>
      </c>
      <c r="BI342" s="2">
        <f ca="1">SUMIFS(RepP!342:342,RepP!$6:$6,BI$6)</f>
        <v>2696878.8917999999</v>
      </c>
      <c r="BJ342" s="2">
        <f ca="1">SUMIFS(RepF!342:342,RepF!$6:$6,BJ$6)</f>
        <v>2704723.9347999999</v>
      </c>
      <c r="BK342" s="55">
        <f ca="1">IF(BI342=0,0,(BJ342-BI342)/BI342)</f>
        <v>2.9089341104093784E-3</v>
      </c>
      <c r="BL342" s="2">
        <f ca="1">SUMIFS(RepP!342:342,RepP!$6:$6,BL$6)</f>
        <v>2696878.8917999999</v>
      </c>
      <c r="BM342" s="2">
        <f ca="1">SUMIFS(RepF!342:342,RepF!$6:$6,BM$6)</f>
        <v>2704723.9347999999</v>
      </c>
      <c r="BN342" s="55">
        <f ca="1">IF(BL342=0,0,(BM342-BL342)/BL342)</f>
        <v>2.9089341104093784E-3</v>
      </c>
      <c r="BO342" s="2">
        <f ca="1">SUMIFS(RepP!342:342,RepP!$6:$6,BO$6)</f>
        <v>2696878.8917999999</v>
      </c>
      <c r="BP342" s="2">
        <f ca="1">SUMIFS(RepF!342:342,RepF!$6:$6,BP$6)</f>
        <v>2704723.9347999999</v>
      </c>
      <c r="BQ342" s="55">
        <f ca="1">IF(BO342=0,0,(BP342-BO342)/BO342)</f>
        <v>2.9089341104093784E-3</v>
      </c>
      <c r="BR342" s="2">
        <f ca="1">SUMIFS(RepP!342:342,RepP!$6:$6,BR$6)</f>
        <v>2696878.8917999999</v>
      </c>
      <c r="BS342" s="2">
        <f ca="1">SUMIFS(RepF!342:342,RepF!$6:$6,BS$6)</f>
        <v>2704723.9347999999</v>
      </c>
      <c r="BT342" s="55">
        <f ca="1">IF(BR342=0,0,(BS342-BR342)/BR342)</f>
        <v>2.9089341104093784E-3</v>
      </c>
      <c r="BU342" s="2">
        <f ca="1">SUMIFS(RepP!342:342,RepP!$6:$6,BU$6)</f>
        <v>2696878.8917999999</v>
      </c>
      <c r="BV342" s="2">
        <f ca="1">SUMIFS(RepF!342:342,RepF!$6:$6,BV$6)</f>
        <v>2704723.9347999999</v>
      </c>
      <c r="BW342" s="55">
        <f ca="1">IF(BU342=0,0,(BV342-BU342)/BU342)</f>
        <v>2.9089341104093784E-3</v>
      </c>
      <c r="BX342" s="2">
        <f ca="1">SUMIFS(RepP!342:342,RepP!$6:$6,BX$6)</f>
        <v>2696878.8917999999</v>
      </c>
      <c r="BY342" s="2">
        <f ca="1">SUMIFS(RepF!342:342,RepF!$6:$6,BY$6)</f>
        <v>2704723.9347999999</v>
      </c>
      <c r="BZ342" s="55">
        <f ca="1">IF(BX342=0,0,(BY342-BX342)/BX342)</f>
        <v>2.9089341104093784E-3</v>
      </c>
    </row>
    <row r="343" spans="5:78" s="23" customFormat="1" ht="10.199999999999999" x14ac:dyDescent="0.2">
      <c r="E343" s="23" t="s">
        <v>50</v>
      </c>
      <c r="S343" s="70"/>
      <c r="X343" s="61"/>
      <c r="Y343" s="62"/>
      <c r="AA343" s="61"/>
      <c r="AD343" s="61"/>
      <c r="AG343" s="61"/>
      <c r="AJ343" s="61"/>
      <c r="AM343" s="61"/>
      <c r="AP343" s="61"/>
      <c r="AS343" s="61"/>
      <c r="AV343" s="61"/>
      <c r="AY343" s="61"/>
      <c r="BB343" s="61"/>
      <c r="BE343" s="61"/>
      <c r="BH343" s="61"/>
      <c r="BK343" s="61"/>
      <c r="BN343" s="61"/>
      <c r="BQ343" s="61"/>
      <c r="BT343" s="61"/>
      <c r="BW343" s="61"/>
      <c r="BZ343" s="61"/>
    </row>
    <row r="344" spans="5:78" ht="4.05" customHeight="1" x14ac:dyDescent="0.25"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67"/>
      <c r="T344" s="25"/>
      <c r="U344" s="25"/>
      <c r="V344" s="25"/>
      <c r="W344" s="25"/>
      <c r="X344" s="57"/>
      <c r="Y344" s="54"/>
      <c r="Z344" s="25"/>
      <c r="AA344" s="57"/>
      <c r="AB344" s="25"/>
      <c r="AC344" s="25"/>
      <c r="AD344" s="57"/>
      <c r="AE344" s="25"/>
      <c r="AF344" s="25"/>
      <c r="AG344" s="57"/>
      <c r="AH344" s="25"/>
      <c r="AI344" s="25"/>
      <c r="AJ344" s="57"/>
      <c r="AK344" s="25"/>
      <c r="AL344" s="25"/>
      <c r="AM344" s="57"/>
      <c r="AN344" s="25"/>
      <c r="AO344" s="25"/>
      <c r="AP344" s="57"/>
      <c r="AQ344" s="25"/>
      <c r="AR344" s="25"/>
      <c r="AS344" s="57"/>
      <c r="AT344" s="25"/>
      <c r="AU344" s="25"/>
      <c r="AV344" s="57"/>
      <c r="AW344" s="25"/>
      <c r="AX344" s="25"/>
      <c r="AY344" s="57"/>
      <c r="AZ344" s="25"/>
      <c r="BA344" s="25"/>
      <c r="BB344" s="57"/>
      <c r="BC344" s="25"/>
      <c r="BD344" s="25"/>
      <c r="BE344" s="57"/>
      <c r="BF344" s="25"/>
      <c r="BG344" s="25"/>
      <c r="BH344" s="57"/>
      <c r="BI344" s="25"/>
      <c r="BJ344" s="25"/>
      <c r="BK344" s="57"/>
      <c r="BL344" s="25"/>
      <c r="BM344" s="25"/>
      <c r="BN344" s="57"/>
      <c r="BO344" s="25"/>
      <c r="BP344" s="25"/>
      <c r="BQ344" s="57"/>
      <c r="BR344" s="25"/>
      <c r="BS344" s="25"/>
      <c r="BT344" s="57"/>
      <c r="BU344" s="25"/>
      <c r="BV344" s="25"/>
      <c r="BW344" s="57"/>
      <c r="BX344" s="25"/>
      <c r="BY344" s="25"/>
      <c r="BZ344" s="57"/>
    </row>
    <row r="345" spans="5:78" s="12" customFormat="1" ht="13.8" x14ac:dyDescent="0.3">
      <c r="H345" s="12" t="str">
        <f>Items!$E$70</f>
        <v>Пассивы</v>
      </c>
      <c r="Q345" s="12">
        <f ca="1">SUMIFS(RepP!345:345,RepP!$6:$6,Q$6)</f>
        <v>74234910.753400013</v>
      </c>
      <c r="R345" s="12">
        <f ca="1">SUMIFS(RepF!345:345,RepF!$6:$6,R$6)</f>
        <v>73830639.700599998</v>
      </c>
      <c r="S345" s="68">
        <f t="shared" ref="S345:S377" ca="1" si="404">IF(Q345=0,0,(R345-Q345)/Q345)</f>
        <v>-5.4458346982184354E-3</v>
      </c>
      <c r="V345" s="12">
        <f ca="1">SUMIFS(RepP!345:345,RepP!$6:$6,V$6)</f>
        <v>25881568.609999999</v>
      </c>
      <c r="W345" s="12">
        <f ca="1">SUMIFS(RepF!345:345,RepF!$6:$6,W$6)</f>
        <v>21807886.129999999</v>
      </c>
      <c r="X345" s="58">
        <f t="shared" ref="X345:X377" ca="1" si="405">IF(V345=0,0,(W345-V345)/V345)</f>
        <v>-0.15739704734998289</v>
      </c>
      <c r="Y345" s="59">
        <f ca="1">SUMIFS(RepP!345:345,RepP!$6:$6,Y$6)</f>
        <v>29072028.389999997</v>
      </c>
      <c r="Z345" s="12">
        <f ca="1">SUMIFS(RepF!345:345,RepF!$6:$6,Z$6)</f>
        <v>23538862.560000002</v>
      </c>
      <c r="AA345" s="58">
        <f t="shared" ref="AA345:AA377" ca="1" si="406">IF(Y345=0,0,(Z345-Y345)/Y345)</f>
        <v>-0.19032610163187844</v>
      </c>
      <c r="AB345" s="12">
        <f ca="1">SUMIFS(RepP!345:345,RepP!$6:$6,AB$6)</f>
        <v>31394379.739999995</v>
      </c>
      <c r="AC345" s="12">
        <f ca="1">SUMIFS(RepF!345:345,RepF!$6:$6,AC$6)</f>
        <v>26708964.820000004</v>
      </c>
      <c r="AD345" s="58">
        <f t="shared" ref="AD345:AD377" ca="1" si="407">IF(AB345=0,0,(AC345-AB345)/AB345)</f>
        <v>-0.14924374868378881</v>
      </c>
      <c r="AE345" s="12">
        <f ca="1">SUMIFS(RepP!345:345,RepP!$6:$6,AE$6)</f>
        <v>31975392.07</v>
      </c>
      <c r="AF345" s="12">
        <f ca="1">SUMIFS(RepF!345:345,RepF!$6:$6,AF$6)</f>
        <v>28024499.270000003</v>
      </c>
      <c r="AG345" s="58">
        <f t="shared" ref="AG345:AG377" ca="1" si="408">IF(AE345=0,0,(AF345-AE345)/AE345)</f>
        <v>-0.1235604176909158</v>
      </c>
      <c r="AH345" s="12">
        <f ca="1">SUMIFS(RepP!345:345,RepP!$6:$6,AH$6)</f>
        <v>40715772.644000001</v>
      </c>
      <c r="AI345" s="12">
        <f ca="1">SUMIFS(RepF!345:345,RepF!$6:$6,AI$6)</f>
        <v>29156895.970000003</v>
      </c>
      <c r="AJ345" s="58">
        <f t="shared" ref="AJ345:AJ377" ca="1" si="409">IF(AH345=0,0,(AI345-AH345)/AH345)</f>
        <v>-0.2838918660604946</v>
      </c>
      <c r="AK345" s="12">
        <f ca="1">SUMIFS(RepP!345:345,RepP!$6:$6,AK$6)</f>
        <v>41919107.163999997</v>
      </c>
      <c r="AL345" s="12">
        <f ca="1">SUMIFS(RepF!345:345,RepF!$6:$6,AL$6)</f>
        <v>38386702.730999999</v>
      </c>
      <c r="AM345" s="58">
        <f t="shared" ref="AM345:AM377" ca="1" si="410">IF(AK345=0,0,(AL345-AK345)/AK345)</f>
        <v>-8.4267167694678777E-2</v>
      </c>
      <c r="AN345" s="12">
        <f ca="1">SUMIFS(RepP!345:345,RepP!$6:$6,AN$6)</f>
        <v>46968826.958399996</v>
      </c>
      <c r="AO345" s="12">
        <f ca="1">SUMIFS(RepF!345:345,RepF!$6:$6,AO$6)</f>
        <v>41829910.750999995</v>
      </c>
      <c r="AP345" s="58">
        <f t="shared" ref="AP345:AP377" ca="1" si="411">IF(AN345=0,0,(AO345-AN345)/AN345)</f>
        <v>-0.10941121037473446</v>
      </c>
      <c r="AQ345" s="12">
        <f ca="1">SUMIFS(RepP!345:345,RepP!$6:$6,AQ$6)</f>
        <v>49106803.508400008</v>
      </c>
      <c r="AR345" s="12">
        <f ca="1">SUMIFS(RepF!345:345,RepF!$6:$6,AR$6)</f>
        <v>43912036.605599999</v>
      </c>
      <c r="AS345" s="58">
        <f t="shared" ref="AS345:AS377" ca="1" si="412">IF(AQ345=0,0,(AR345-AQ345)/AQ345)</f>
        <v>-0.10578507521694856</v>
      </c>
      <c r="AT345" s="12">
        <f ca="1">SUMIFS(RepP!345:345,RepP!$6:$6,AT$6)</f>
        <v>51619947.798400007</v>
      </c>
      <c r="AU345" s="12">
        <f ca="1">SUMIFS(RepF!345:345,RepF!$6:$6,AU$6)</f>
        <v>47130603.4956</v>
      </c>
      <c r="AV345" s="58">
        <f t="shared" ref="AV345:AV377" ca="1" si="413">IF(AT345=0,0,(AU345-AT345)/AT345)</f>
        <v>-8.6969175566255746E-2</v>
      </c>
      <c r="AW345" s="12">
        <f ca="1">SUMIFS(RepP!345:345,RepP!$6:$6,AW$6)</f>
        <v>53206940.468400002</v>
      </c>
      <c r="AX345" s="12">
        <f ca="1">SUMIFS(RepF!345:345,RepF!$6:$6,AX$6)</f>
        <v>49079953.725599997</v>
      </c>
      <c r="AY345" s="58">
        <f t="shared" ref="AY345:AY377" ca="1" si="414">IF(AW345=0,0,(AX345-AW345)/AW345)</f>
        <v>-7.7564819673310345E-2</v>
      </c>
      <c r="AZ345" s="12">
        <f ca="1">SUMIFS(RepP!345:345,RepP!$6:$6,AZ$6)</f>
        <v>62728178.183400013</v>
      </c>
      <c r="BA345" s="12">
        <f ca="1">SUMIFS(RepF!345:345,RepF!$6:$6,BA$6)</f>
        <v>50617455.115600005</v>
      </c>
      <c r="BB345" s="58">
        <f t="shared" ref="BB345:BB377" ca="1" si="415">IF(AZ345=0,0,(BA345-AZ345)/AZ345)</f>
        <v>-0.19306671130144368</v>
      </c>
      <c r="BC345" s="12">
        <f ca="1">SUMIFS(RepP!345:345,RepP!$6:$6,BC$6)</f>
        <v>67650172.623400003</v>
      </c>
      <c r="BD345" s="12">
        <f ca="1">SUMIFS(RepF!345:345,RepF!$6:$6,BD$6)</f>
        <v>65053539.480599999</v>
      </c>
      <c r="BE345" s="58">
        <f t="shared" ref="BE345:BE377" ca="1" si="416">IF(BC345=0,0,(BD345-BC345)/BC345)</f>
        <v>-3.8383244892147332E-2</v>
      </c>
      <c r="BF345" s="12">
        <f ca="1">SUMIFS(RepP!345:345,RepP!$6:$6,BF$6)</f>
        <v>75432264.113400012</v>
      </c>
      <c r="BG345" s="12">
        <f ca="1">SUMIFS(RepF!345:345,RepF!$6:$6,BG$6)</f>
        <v>69670308.300600007</v>
      </c>
      <c r="BH345" s="58">
        <f t="shared" ref="BH345:BH377" ca="1" si="417">IF(BF345=0,0,(BG345-BF345)/BF345)</f>
        <v>-7.6385826151762481E-2</v>
      </c>
      <c r="BI345" s="12">
        <f ca="1">SUMIFS(RepP!345:345,RepP!$6:$6,BI$6)</f>
        <v>74235830.753400013</v>
      </c>
      <c r="BJ345" s="12">
        <f ca="1">SUMIFS(RepF!345:345,RepF!$6:$6,BJ$6)</f>
        <v>74345999.100600004</v>
      </c>
      <c r="BK345" s="58">
        <f t="shared" ref="BK345:BK377" ca="1" si="418">IF(BI345=0,0,(BJ345-BI345)/BI345)</f>
        <v>1.484031984042229E-3</v>
      </c>
      <c r="BL345" s="12">
        <f ca="1">SUMIFS(RepP!345:345,RepP!$6:$6,BL$6)</f>
        <v>74235830.753400013</v>
      </c>
      <c r="BM345" s="12">
        <f ca="1">SUMIFS(RepF!345:345,RepF!$6:$6,BM$6)</f>
        <v>73858839.700599998</v>
      </c>
      <c r="BN345" s="58">
        <f t="shared" ref="BN345:BN377" ca="1" si="419">IF(BL345=0,0,(BM345-BL345)/BL345)</f>
        <v>-5.0782896745955571E-3</v>
      </c>
      <c r="BO345" s="12">
        <f ca="1">SUMIFS(RepP!345:345,RepP!$6:$6,BO$6)</f>
        <v>74234910.753400013</v>
      </c>
      <c r="BP345" s="12">
        <f ca="1">SUMIFS(RepF!345:345,RepF!$6:$6,BP$6)</f>
        <v>73858839.700599998</v>
      </c>
      <c r="BQ345" s="58">
        <f t="shared" ref="BQ345:BQ377" ca="1" si="420">IF(BO345=0,0,(BP345-BO345)/BO345)</f>
        <v>-5.0659595193598356E-3</v>
      </c>
      <c r="BR345" s="12">
        <f ca="1">SUMIFS(RepP!345:345,RepP!$6:$6,BR$6)</f>
        <v>74234910.753400013</v>
      </c>
      <c r="BS345" s="12">
        <f ca="1">SUMIFS(RepF!345:345,RepF!$6:$6,BS$6)</f>
        <v>73830639.700599998</v>
      </c>
      <c r="BT345" s="58">
        <f t="shared" ref="BT345:BT377" ca="1" si="421">IF(BR345=0,0,(BS345-BR345)/BR345)</f>
        <v>-5.4458346982184354E-3</v>
      </c>
      <c r="BU345" s="12">
        <f ca="1">SUMIFS(RepP!345:345,RepP!$6:$6,BU$6)</f>
        <v>74234910.753400013</v>
      </c>
      <c r="BV345" s="12">
        <f ca="1">SUMIFS(RepF!345:345,RepF!$6:$6,BV$6)</f>
        <v>73830639.700599998</v>
      </c>
      <c r="BW345" s="58">
        <f t="shared" ref="BW345:BW377" ca="1" si="422">IF(BU345=0,0,(BV345-BU345)/BU345)</f>
        <v>-5.4458346982184354E-3</v>
      </c>
      <c r="BX345" s="12">
        <f ca="1">SUMIFS(RepP!345:345,RepP!$6:$6,BX$6)</f>
        <v>74234910.753400013</v>
      </c>
      <c r="BY345" s="12">
        <f ca="1">SUMIFS(RepF!345:345,RepF!$6:$6,BY$6)</f>
        <v>73830639.700599998</v>
      </c>
      <c r="BZ345" s="58">
        <f t="shared" ref="BZ345:BZ377" ca="1" si="423">IF(BX345=0,0,(BY345-BX345)/BX345)</f>
        <v>-5.4458346982184354E-3</v>
      </c>
    </row>
    <row r="346" spans="5:78" s="2" customFormat="1" x14ac:dyDescent="0.25">
      <c r="I346" s="2" t="str">
        <f>Items!$E$71</f>
        <v>Собственный капитал</v>
      </c>
      <c r="Q346" s="27">
        <f ca="1">SUMIFS(RepP!346:346,RepP!$6:$6,Q$6)</f>
        <v>16361878.600000007</v>
      </c>
      <c r="R346" s="27">
        <f ca="1">SUMIFS(RepF!346:346,RepF!$6:$6,R$6)</f>
        <v>14908916.129000006</v>
      </c>
      <c r="S346" s="66">
        <f t="shared" ca="1" si="404"/>
        <v>-8.8801689984425156E-2</v>
      </c>
      <c r="V346" s="2">
        <f ca="1">SUMIFS(RepP!346:346,RepP!$6:$6,V$6)</f>
        <v>24667716.379999999</v>
      </c>
      <c r="W346" s="2">
        <f ca="1">SUMIFS(RepF!346:346,RepF!$6:$6,W$6)</f>
        <v>21802560.16</v>
      </c>
      <c r="X346" s="55">
        <f t="shared" ca="1" si="405"/>
        <v>-0.11615003901710981</v>
      </c>
      <c r="Y346" s="56">
        <f ca="1">SUMIFS(RepP!346:346,RepP!$6:$6,Y$6)</f>
        <v>24426249.84</v>
      </c>
      <c r="Z346" s="2">
        <f ca="1">SUMIFS(RepF!346:346,RepF!$6:$6,Z$6)</f>
        <v>21518954.010000002</v>
      </c>
      <c r="AA346" s="55">
        <f t="shared" ca="1" si="406"/>
        <v>-0.1190234214848266</v>
      </c>
      <c r="AB346" s="2">
        <f ca="1">SUMIFS(RepP!346:346,RepP!$6:$6,AB$6)</f>
        <v>24218970.559999999</v>
      </c>
      <c r="AC346" s="2">
        <f ca="1">SUMIFS(RepF!346:346,RepF!$6:$6,AC$6)</f>
        <v>21315663.430000003</v>
      </c>
      <c r="AD346" s="55">
        <f t="shared" ca="1" si="407"/>
        <v>-0.11987739622571288</v>
      </c>
      <c r="AE346" s="2">
        <f ca="1">SUMIFS(RepP!346:346,RepP!$6:$6,AE$6)</f>
        <v>23922690.68</v>
      </c>
      <c r="AF346" s="2">
        <f ca="1">SUMIFS(RepF!346:346,RepF!$6:$6,AF$6)</f>
        <v>21019417.670000002</v>
      </c>
      <c r="AG346" s="55">
        <f t="shared" ca="1" si="408"/>
        <v>-0.12136063826746758</v>
      </c>
      <c r="AH346" s="2">
        <f ca="1">SUMIFS(RepP!346:346,RepP!$6:$6,AH$6)</f>
        <v>23597212.57</v>
      </c>
      <c r="AI346" s="2">
        <f ca="1">SUMIFS(RepF!346:346,RepF!$6:$6,AI$6)</f>
        <v>20676357.48</v>
      </c>
      <c r="AJ346" s="55">
        <f t="shared" ca="1" si="409"/>
        <v>-0.12377966598111634</v>
      </c>
      <c r="AK346" s="2">
        <f ca="1">SUMIFS(RepP!346:346,RepP!$6:$6,AK$6)</f>
        <v>23290631.550000001</v>
      </c>
      <c r="AL346" s="2">
        <f ca="1">SUMIFS(RepF!346:346,RepF!$6:$6,AL$6)</f>
        <v>22566731.129000001</v>
      </c>
      <c r="AM346" s="55">
        <f t="shared" ca="1" si="410"/>
        <v>-3.1081184700635568E-2</v>
      </c>
      <c r="AN346" s="2">
        <f ca="1">SUMIFS(RepP!346:346,RepP!$6:$6,AN$6)</f>
        <v>22941319.850000001</v>
      </c>
      <c r="AO346" s="2">
        <f ca="1">SUMIFS(RepF!346:346,RepF!$6:$6,AO$6)</f>
        <v>22309512.009</v>
      </c>
      <c r="AP346" s="55">
        <f t="shared" ca="1" si="411"/>
        <v>-2.7540169664649953E-2</v>
      </c>
      <c r="AQ346" s="2">
        <f ca="1">SUMIFS(RepP!346:346,RepP!$6:$6,AQ$6)</f>
        <v>22097426.020000003</v>
      </c>
      <c r="AR346" s="2">
        <f ca="1">SUMIFS(RepF!346:346,RepF!$6:$6,AR$6)</f>
        <v>21789876.519000001</v>
      </c>
      <c r="AS346" s="55">
        <f t="shared" ca="1" si="412"/>
        <v>-1.3917888025584709E-2</v>
      </c>
      <c r="AT346" s="2">
        <f ca="1">SUMIFS(RepP!346:346,RepP!$6:$6,AT$6)</f>
        <v>21342622.460000005</v>
      </c>
      <c r="AU346" s="2">
        <f ca="1">SUMIFS(RepF!346:346,RepF!$6:$6,AU$6)</f>
        <v>20999242.979000002</v>
      </c>
      <c r="AV346" s="55">
        <f t="shared" ca="1" si="413"/>
        <v>-1.6088907614027221E-2</v>
      </c>
      <c r="AW346" s="2">
        <f ca="1">SUMIFS(RepP!346:346,RepP!$6:$6,AW$6)</f>
        <v>20353627.090000004</v>
      </c>
      <c r="AX346" s="2">
        <f ca="1">SUMIFS(RepF!346:346,RepF!$6:$6,AX$6)</f>
        <v>20172876.329000004</v>
      </c>
      <c r="AY346" s="55">
        <f t="shared" ca="1" si="414"/>
        <v>-8.8805184550524215E-3</v>
      </c>
      <c r="AZ346" s="2">
        <f ca="1">SUMIFS(RepP!346:346,RepP!$6:$6,AZ$6)</f>
        <v>19392720.040000003</v>
      </c>
      <c r="BA346" s="2">
        <f ca="1">SUMIFS(RepF!346:346,RepF!$6:$6,BA$6)</f>
        <v>18929898.259000003</v>
      </c>
      <c r="BB346" s="55">
        <f t="shared" ca="1" si="415"/>
        <v>-2.386574859253212E-2</v>
      </c>
      <c r="BC346" s="2">
        <f ca="1">SUMIFS(RepP!346:346,RepP!$6:$6,BC$6)</f>
        <v>18914053.140000004</v>
      </c>
      <c r="BD346" s="2">
        <f ca="1">SUMIFS(RepF!346:346,RepF!$6:$6,BD$6)</f>
        <v>17972224.059000004</v>
      </c>
      <c r="BE346" s="55">
        <f t="shared" ca="1" si="416"/>
        <v>-4.9795201167548375E-2</v>
      </c>
      <c r="BF346" s="2">
        <f ca="1">SUMIFS(RepP!346:346,RepP!$6:$6,BF$6)</f>
        <v>17986742.720000006</v>
      </c>
      <c r="BG346" s="2">
        <f ca="1">SUMIFS(RepF!346:346,RepF!$6:$6,BG$6)</f>
        <v>17183054.359000005</v>
      </c>
      <c r="BH346" s="55">
        <f t="shared" ca="1" si="417"/>
        <v>-4.4682262570329416E-2</v>
      </c>
      <c r="BI346" s="2">
        <f ca="1">SUMIFS(RepP!346:346,RepP!$6:$6,BI$6)</f>
        <v>16363308.600000007</v>
      </c>
      <c r="BJ346" s="2">
        <f ca="1">SUMIFS(RepF!346:346,RepF!$6:$6,BJ$6)</f>
        <v>15441821.329000005</v>
      </c>
      <c r="BK346" s="55">
        <f t="shared" ca="1" si="418"/>
        <v>-5.6314238979762392E-2</v>
      </c>
      <c r="BL346" s="2">
        <f ca="1">SUMIFS(RepP!346:346,RepP!$6:$6,BL$6)</f>
        <v>16363308.600000007</v>
      </c>
      <c r="BM346" s="2">
        <f ca="1">SUMIFS(RepF!346:346,RepF!$6:$6,BM$6)</f>
        <v>14932716.129000006</v>
      </c>
      <c r="BN346" s="55">
        <f t="shared" ca="1" si="419"/>
        <v>-8.742684660973761E-2</v>
      </c>
      <c r="BO346" s="2">
        <f ca="1">SUMIFS(RepP!346:346,RepP!$6:$6,BO$6)</f>
        <v>16361878.600000007</v>
      </c>
      <c r="BP346" s="2">
        <f ca="1">SUMIFS(RepF!346:346,RepF!$6:$6,BP$6)</f>
        <v>14932716.129000006</v>
      </c>
      <c r="BQ346" s="55">
        <f t="shared" ca="1" si="420"/>
        <v>-8.7347089288390162E-2</v>
      </c>
      <c r="BR346" s="2">
        <f ca="1">SUMIFS(RepP!346:346,RepP!$6:$6,BR$6)</f>
        <v>16361878.600000007</v>
      </c>
      <c r="BS346" s="2">
        <f ca="1">SUMIFS(RepF!346:346,RepF!$6:$6,BS$6)</f>
        <v>14908916.129000006</v>
      </c>
      <c r="BT346" s="55">
        <f t="shared" ca="1" si="421"/>
        <v>-8.8801689984425156E-2</v>
      </c>
      <c r="BU346" s="2">
        <f ca="1">SUMIFS(RepP!346:346,RepP!$6:$6,BU$6)</f>
        <v>16361878.600000007</v>
      </c>
      <c r="BV346" s="2">
        <f ca="1">SUMIFS(RepF!346:346,RepF!$6:$6,BV$6)</f>
        <v>14908916.129000006</v>
      </c>
      <c r="BW346" s="55">
        <f t="shared" ca="1" si="422"/>
        <v>-8.8801689984425156E-2</v>
      </c>
      <c r="BX346" s="2">
        <f ca="1">SUMIFS(RepP!346:346,RepP!$6:$6,BX$6)</f>
        <v>16361878.600000007</v>
      </c>
      <c r="BY346" s="2">
        <f ca="1">SUMIFS(RepF!346:346,RepF!$6:$6,BY$6)</f>
        <v>14908916.129000006</v>
      </c>
      <c r="BZ346" s="55">
        <f t="shared" ca="1" si="423"/>
        <v>-8.8801689984425156E-2</v>
      </c>
    </row>
    <row r="347" spans="5:78" s="2" customFormat="1" x14ac:dyDescent="0.25">
      <c r="I347" s="2" t="str">
        <f>Items!$E$72</f>
        <v>Кредиторская задолженность по себестоимостным затратам</v>
      </c>
      <c r="Q347" s="29">
        <f ca="1">SUMIFS(RepP!347:347,RepP!$6:$6,Q$6)</f>
        <v>57983392.510400005</v>
      </c>
      <c r="R347" s="29">
        <f ca="1">SUMIFS(RepF!347:347,RepF!$6:$6,R$6)</f>
        <v>58815444.492599994</v>
      </c>
      <c r="S347" s="66">
        <f t="shared" ca="1" si="404"/>
        <v>1.4349832705127609E-2</v>
      </c>
      <c r="V347" s="2">
        <f ca="1">SUMIFS(RepP!347:347,RepP!$6:$6,V$6)</f>
        <v>1183571</v>
      </c>
      <c r="W347" s="2">
        <f ca="1">SUMIFS(RepF!347:347,RepF!$6:$6,W$6)</f>
        <v>2618</v>
      </c>
      <c r="X347" s="55">
        <f t="shared" ca="1" si="405"/>
        <v>-0.99778804989307779</v>
      </c>
      <c r="Y347" s="56">
        <f ca="1">SUMIFS(RepP!347:347,RepP!$6:$6,Y$6)</f>
        <v>4647050.169999999</v>
      </c>
      <c r="Z347" s="2">
        <f ca="1">SUMIFS(RepF!347:347,RepF!$6:$6,Z$6)</f>
        <v>1977083.43</v>
      </c>
      <c r="AA347" s="55">
        <f t="shared" ca="1" si="406"/>
        <v>-0.57455087471112887</v>
      </c>
      <c r="AB347" s="2">
        <f ca="1">SUMIFS(RepP!347:347,RepP!$6:$6,AB$6)</f>
        <v>7171219.959999999</v>
      </c>
      <c r="AC347" s="2">
        <f ca="1">SUMIFS(RepF!347:347,RepF!$6:$6,AC$6)</f>
        <v>5336100.9499999993</v>
      </c>
      <c r="AD347" s="55">
        <f t="shared" ca="1" si="407"/>
        <v>-0.25590053299662002</v>
      </c>
      <c r="AE347" s="2">
        <f ca="1">SUMIFS(RepP!347:347,RepP!$6:$6,AE$6)</f>
        <v>8087984.7200000007</v>
      </c>
      <c r="AF347" s="2">
        <f ca="1">SUMIFS(RepF!347:347,RepF!$6:$6,AF$6)</f>
        <v>7005836.5</v>
      </c>
      <c r="AG347" s="55">
        <f t="shared" ca="1" si="408"/>
        <v>-0.13379701587764628</v>
      </c>
      <c r="AH347" s="2">
        <f ca="1">SUMIFS(RepP!347:347,RepP!$6:$6,AH$6)</f>
        <v>17121533.941</v>
      </c>
      <c r="AI347" s="2">
        <f ca="1">SUMIFS(RepF!347:347,RepF!$6:$6,AI$6)</f>
        <v>8422830.9200000018</v>
      </c>
      <c r="AJ347" s="55">
        <f t="shared" ca="1" si="409"/>
        <v>-0.50805629045711198</v>
      </c>
      <c r="AK347" s="2">
        <f ca="1">SUMIFS(RepP!347:347,RepP!$6:$6,AK$6)</f>
        <v>18812780.081</v>
      </c>
      <c r="AL347" s="2">
        <f ca="1">SUMIFS(RepF!347:347,RepF!$6:$6,AL$6)</f>
        <v>15756905.452999998</v>
      </c>
      <c r="AM347" s="55">
        <f t="shared" ca="1" si="410"/>
        <v>-0.16243610007891859</v>
      </c>
      <c r="AN347" s="2">
        <f ca="1">SUMIFS(RepP!347:347,RepP!$6:$6,AN$6)</f>
        <v>24233813.835399996</v>
      </c>
      <c r="AO347" s="2">
        <f ca="1">SUMIFS(RepF!347:347,RepF!$6:$6,AO$6)</f>
        <v>19475794.283</v>
      </c>
      <c r="AP347" s="55">
        <f t="shared" ca="1" si="411"/>
        <v>-0.19633804174271696</v>
      </c>
      <c r="AQ347" s="2">
        <f ca="1">SUMIFS(RepP!347:347,RepP!$6:$6,AQ$6)</f>
        <v>27170192.575400002</v>
      </c>
      <c r="AR347" s="2">
        <f ca="1">SUMIFS(RepF!347:347,RepF!$6:$6,AR$6)</f>
        <v>22138036.6076</v>
      </c>
      <c r="AS347" s="55">
        <f t="shared" ca="1" si="412"/>
        <v>-0.18520869713511476</v>
      </c>
      <c r="AT347" s="2">
        <f ca="1">SUMIFS(RepP!347:347,RepP!$6:$6,AT$6)</f>
        <v>30508735.2454</v>
      </c>
      <c r="AU347" s="2">
        <f ca="1">SUMIFS(RepF!347:347,RepF!$6:$6,AU$6)</f>
        <v>26225693.817599997</v>
      </c>
      <c r="AV347" s="55">
        <f t="shared" ca="1" si="413"/>
        <v>-0.14038738064193551</v>
      </c>
      <c r="AW347" s="2">
        <f ca="1">SUMIFS(RepP!347:347,RepP!$6:$6,AW$6)</f>
        <v>33114777.805399995</v>
      </c>
      <c r="AX347" s="2">
        <f ca="1">SUMIFS(RepF!347:347,RepF!$6:$6,AX$6)</f>
        <v>28933221.467599999</v>
      </c>
      <c r="AY347" s="55">
        <f t="shared" ca="1" si="414"/>
        <v>-0.12627463069125935</v>
      </c>
      <c r="AZ347" s="2">
        <f ca="1">SUMIFS(RepP!347:347,RepP!$6:$6,AZ$6)</f>
        <v>43596467.160400003</v>
      </c>
      <c r="BA347" s="2">
        <f ca="1">SUMIFS(RepF!347:347,RepF!$6:$6,BA$6)</f>
        <v>31578544.437599998</v>
      </c>
      <c r="BB347" s="55">
        <f t="shared" ca="1" si="415"/>
        <v>-0.2756627659434811</v>
      </c>
      <c r="BC347" s="2">
        <f ca="1">SUMIFS(RepP!347:347,RepP!$6:$6,BC$6)</f>
        <v>48905172.720399998</v>
      </c>
      <c r="BD347" s="2">
        <f ca="1">SUMIFS(RepF!347:347,RepF!$6:$6,BD$6)</f>
        <v>47089300.702599995</v>
      </c>
      <c r="BE347" s="55">
        <f t="shared" ca="1" si="416"/>
        <v>-3.7130469371444257E-2</v>
      </c>
      <c r="BF347" s="2">
        <f ca="1">SUMIFS(RepP!347:347,RepP!$6:$6,BF$6)</f>
        <v>57597031.900400005</v>
      </c>
      <c r="BG347" s="2">
        <f ca="1">SUMIFS(RepF!347:347,RepF!$6:$6,BG$6)</f>
        <v>52360999.022600003</v>
      </c>
      <c r="BH347" s="55">
        <f t="shared" ca="1" si="417"/>
        <v>-9.0908033019035467E-2</v>
      </c>
      <c r="BI347" s="2">
        <f ca="1">SUMIFS(RepP!347:347,RepP!$6:$6,BI$6)</f>
        <v>57983392.510400005</v>
      </c>
      <c r="BJ347" s="2">
        <f ca="1">SUMIFS(RepF!347:347,RepF!$6:$6,BJ$6)</f>
        <v>58815444.492599994</v>
      </c>
      <c r="BK347" s="55">
        <f t="shared" ca="1" si="418"/>
        <v>1.4349832705127609E-2</v>
      </c>
      <c r="BL347" s="2">
        <f ca="1">SUMIFS(RepP!347:347,RepP!$6:$6,BL$6)</f>
        <v>57983392.510400005</v>
      </c>
      <c r="BM347" s="2">
        <f ca="1">SUMIFS(RepF!347:347,RepF!$6:$6,BM$6)</f>
        <v>58815444.492599994</v>
      </c>
      <c r="BN347" s="55">
        <f t="shared" ca="1" si="419"/>
        <v>1.4349832705127609E-2</v>
      </c>
      <c r="BO347" s="2">
        <f ca="1">SUMIFS(RepP!347:347,RepP!$6:$6,BO$6)</f>
        <v>57983392.510400005</v>
      </c>
      <c r="BP347" s="2">
        <f ca="1">SUMIFS(RepF!347:347,RepF!$6:$6,BP$6)</f>
        <v>58815444.492599994</v>
      </c>
      <c r="BQ347" s="55">
        <f t="shared" ca="1" si="420"/>
        <v>1.4349832705127609E-2</v>
      </c>
      <c r="BR347" s="2">
        <f ca="1">SUMIFS(RepP!347:347,RepP!$6:$6,BR$6)</f>
        <v>57983392.510400005</v>
      </c>
      <c r="BS347" s="2">
        <f ca="1">SUMIFS(RepF!347:347,RepF!$6:$6,BS$6)</f>
        <v>58815444.492599994</v>
      </c>
      <c r="BT347" s="55">
        <f t="shared" ca="1" si="421"/>
        <v>1.4349832705127609E-2</v>
      </c>
      <c r="BU347" s="2">
        <f ca="1">SUMIFS(RepP!347:347,RepP!$6:$6,BU$6)</f>
        <v>57983392.510400005</v>
      </c>
      <c r="BV347" s="2">
        <f ca="1">SUMIFS(RepF!347:347,RepF!$6:$6,BV$6)</f>
        <v>58815444.492599994</v>
      </c>
      <c r="BW347" s="55">
        <f t="shared" ca="1" si="422"/>
        <v>1.4349832705127609E-2</v>
      </c>
      <c r="BX347" s="2">
        <f ca="1">SUMIFS(RepP!347:347,RepP!$6:$6,BX$6)</f>
        <v>57983392.510400005</v>
      </c>
      <c r="BY347" s="2">
        <f ca="1">SUMIFS(RepF!347:347,RepF!$6:$6,BY$6)</f>
        <v>58815444.492599994</v>
      </c>
      <c r="BZ347" s="55">
        <f t="shared" ca="1" si="423"/>
        <v>1.4349832705127609E-2</v>
      </c>
    </row>
    <row r="348" spans="5:78" x14ac:dyDescent="0.25">
      <c r="I348" s="22" t="str">
        <f>Items!$E$73</f>
        <v>Кредиторская задолженность по себестоимостным затратам</v>
      </c>
      <c r="J348" s="1" t="str">
        <f>Items!F73</f>
        <v>Подготовительные работы</v>
      </c>
      <c r="Q348" s="20">
        <f ca="1">SUMIFS(RepP!348:348,RepP!$6:$6,Q$6)</f>
        <v>1005996.46</v>
      </c>
      <c r="R348" s="20">
        <f ca="1">SUMIFS(RepF!348:348,RepF!$6:$6,R$6)</f>
        <v>1045220.5499999999</v>
      </c>
      <c r="S348" s="69">
        <f t="shared" ca="1" si="404"/>
        <v>3.8990286307766894E-2</v>
      </c>
      <c r="V348" s="1">
        <f ca="1">SUMIFS(RepP!348:348,RepP!$6:$6,V$6)</f>
        <v>43820</v>
      </c>
      <c r="W348" s="1">
        <f ca="1">SUMIFS(RepF!348:348,RepF!$6:$6,W$6)</f>
        <v>0</v>
      </c>
      <c r="X348" s="60">
        <f t="shared" ca="1" si="405"/>
        <v>-1</v>
      </c>
      <c r="Y348" s="46">
        <f ca="1">SUMIFS(RepP!348:348,RepP!$6:$6,Y$6)</f>
        <v>136923.83000000002</v>
      </c>
      <c r="Z348" s="1">
        <f ca="1">SUMIFS(RepF!348:348,RepF!$6:$6,Z$6)</f>
        <v>81762.23</v>
      </c>
      <c r="AA348" s="60">
        <f t="shared" ca="1" si="406"/>
        <v>-0.40286340222881595</v>
      </c>
      <c r="AB348" s="1">
        <f ca="1">SUMIFS(RepP!348:348,RepP!$6:$6,AB$6)</f>
        <v>254287.31</v>
      </c>
      <c r="AC348" s="1">
        <f ca="1">SUMIFS(RepF!348:348,RepF!$6:$6,AC$6)</f>
        <v>142353.22999999998</v>
      </c>
      <c r="AD348" s="60">
        <f t="shared" ca="1" si="407"/>
        <v>-0.44018743994735726</v>
      </c>
      <c r="AE348" s="1">
        <f ca="1">SUMIFS(RepP!348:348,RepP!$6:$6,AE$6)</f>
        <v>254287.31</v>
      </c>
      <c r="AF348" s="1">
        <f ca="1">SUMIFS(RepF!348:348,RepF!$6:$6,AF$6)</f>
        <v>261686.50999999998</v>
      </c>
      <c r="AG348" s="60">
        <f t="shared" ca="1" si="408"/>
        <v>2.9097794931253088E-2</v>
      </c>
      <c r="AH348" s="1">
        <f ca="1">SUMIFS(RepP!348:348,RepP!$6:$6,AH$6)</f>
        <v>281742.01</v>
      </c>
      <c r="AI348" s="1">
        <f ca="1">SUMIFS(RepF!348:348,RepF!$6:$6,AI$6)</f>
        <v>261686.50999999998</v>
      </c>
      <c r="AJ348" s="60">
        <f t="shared" ca="1" si="409"/>
        <v>-7.1183917513756745E-2</v>
      </c>
      <c r="AK348" s="1">
        <f ca="1">SUMIFS(RepP!348:348,RepP!$6:$6,AK$6)</f>
        <v>307572.01</v>
      </c>
      <c r="AL348" s="1">
        <f ca="1">SUMIFS(RepF!348:348,RepF!$6:$6,AL$6)</f>
        <v>306643.70999999996</v>
      </c>
      <c r="AM348" s="60">
        <f t="shared" ca="1" si="410"/>
        <v>-3.018155000515315E-3</v>
      </c>
      <c r="AN348" s="1">
        <f ca="1">SUMIFS(RepP!348:348,RepP!$6:$6,AN$6)</f>
        <v>398541.35</v>
      </c>
      <c r="AO348" s="1">
        <f ca="1">SUMIFS(RepF!348:348,RepF!$6:$6,AO$6)</f>
        <v>307519.31999999995</v>
      </c>
      <c r="AP348" s="60">
        <f t="shared" ca="1" si="411"/>
        <v>-0.22838792009913159</v>
      </c>
      <c r="AQ348" s="1">
        <f ca="1">SUMIFS(RepP!348:348,RepP!$6:$6,AQ$6)</f>
        <v>482845.86</v>
      </c>
      <c r="AR348" s="1">
        <f ca="1">SUMIFS(RepF!348:348,RepF!$6:$6,AR$6)</f>
        <v>465767.69999999995</v>
      </c>
      <c r="AS348" s="60">
        <f t="shared" ca="1" si="412"/>
        <v>-3.5369796895431668E-2</v>
      </c>
      <c r="AT348" s="1">
        <f ca="1">SUMIFS(RepP!348:348,RepP!$6:$6,AT$6)</f>
        <v>482845.86</v>
      </c>
      <c r="AU348" s="1">
        <f ca="1">SUMIFS(RepF!348:348,RepF!$6:$6,AU$6)</f>
        <v>465767.69999999995</v>
      </c>
      <c r="AV348" s="60">
        <f t="shared" ca="1" si="413"/>
        <v>-3.5369796895431668E-2</v>
      </c>
      <c r="AW348" s="1">
        <f ca="1">SUMIFS(RepP!348:348,RepP!$6:$6,AW$6)</f>
        <v>783891.86</v>
      </c>
      <c r="AX348" s="1">
        <f ca="1">SUMIFS(RepF!348:348,RepF!$6:$6,AX$6)</f>
        <v>526613.69999999995</v>
      </c>
      <c r="AY348" s="60">
        <f t="shared" ca="1" si="414"/>
        <v>-0.32820618905265841</v>
      </c>
      <c r="AZ348" s="1">
        <f ca="1">SUMIFS(RepP!348:348,RepP!$6:$6,AZ$6)</f>
        <v>892552.6</v>
      </c>
      <c r="BA348" s="1">
        <f ca="1">SUMIFS(RepF!348:348,RepF!$6:$6,BA$6)</f>
        <v>796487.7</v>
      </c>
      <c r="BB348" s="60">
        <f t="shared" ca="1" si="415"/>
        <v>-0.10762939909647905</v>
      </c>
      <c r="BC348" s="1">
        <f ca="1">SUMIFS(RepP!348:348,RepP!$6:$6,BC$6)</f>
        <v>952285.46</v>
      </c>
      <c r="BD348" s="1">
        <f ca="1">SUMIFS(RepF!348:348,RepF!$6:$6,BD$6)</f>
        <v>946635.54999999993</v>
      </c>
      <c r="BE348" s="60">
        <f t="shared" ca="1" si="416"/>
        <v>-5.9330003841495524E-3</v>
      </c>
      <c r="BF348" s="1">
        <f ca="1">SUMIFS(RepP!348:348,RepP!$6:$6,BF$6)</f>
        <v>1005996.46</v>
      </c>
      <c r="BG348" s="1">
        <f ca="1">SUMIFS(RepF!348:348,RepF!$6:$6,BG$6)</f>
        <v>1045220.5499999999</v>
      </c>
      <c r="BH348" s="60">
        <f t="shared" ca="1" si="417"/>
        <v>3.8990286307766894E-2</v>
      </c>
      <c r="BI348" s="1">
        <f ca="1">SUMIFS(RepP!348:348,RepP!$6:$6,BI$6)</f>
        <v>1005996.46</v>
      </c>
      <c r="BJ348" s="1">
        <f ca="1">SUMIFS(RepF!348:348,RepF!$6:$6,BJ$6)</f>
        <v>1045220.5499999999</v>
      </c>
      <c r="BK348" s="60">
        <f t="shared" ca="1" si="418"/>
        <v>3.8990286307766894E-2</v>
      </c>
      <c r="BL348" s="1">
        <f ca="1">SUMIFS(RepP!348:348,RepP!$6:$6,BL$6)</f>
        <v>1005996.46</v>
      </c>
      <c r="BM348" s="1">
        <f ca="1">SUMIFS(RepF!348:348,RepF!$6:$6,BM$6)</f>
        <v>1045220.5499999999</v>
      </c>
      <c r="BN348" s="60">
        <f t="shared" ca="1" si="419"/>
        <v>3.8990286307766894E-2</v>
      </c>
      <c r="BO348" s="1">
        <f ca="1">SUMIFS(RepP!348:348,RepP!$6:$6,BO$6)</f>
        <v>1005996.46</v>
      </c>
      <c r="BP348" s="1">
        <f ca="1">SUMIFS(RepF!348:348,RepF!$6:$6,BP$6)</f>
        <v>1045220.5499999999</v>
      </c>
      <c r="BQ348" s="60">
        <f t="shared" ca="1" si="420"/>
        <v>3.8990286307766894E-2</v>
      </c>
      <c r="BR348" s="1">
        <f ca="1">SUMIFS(RepP!348:348,RepP!$6:$6,BR$6)</f>
        <v>1005996.46</v>
      </c>
      <c r="BS348" s="1">
        <f ca="1">SUMIFS(RepF!348:348,RepF!$6:$6,BS$6)</f>
        <v>1045220.5499999999</v>
      </c>
      <c r="BT348" s="60">
        <f t="shared" ca="1" si="421"/>
        <v>3.8990286307766894E-2</v>
      </c>
      <c r="BU348" s="1">
        <f ca="1">SUMIFS(RepP!348:348,RepP!$6:$6,BU$6)</f>
        <v>1005996.46</v>
      </c>
      <c r="BV348" s="1">
        <f ca="1">SUMIFS(RepF!348:348,RepF!$6:$6,BV$6)</f>
        <v>1045220.5499999999</v>
      </c>
      <c r="BW348" s="60">
        <f t="shared" ca="1" si="422"/>
        <v>3.8990286307766894E-2</v>
      </c>
      <c r="BX348" s="1">
        <f ca="1">SUMIFS(RepP!348:348,RepP!$6:$6,BX$6)</f>
        <v>1005996.46</v>
      </c>
      <c r="BY348" s="1">
        <f ca="1">SUMIFS(RepF!348:348,RepF!$6:$6,BY$6)</f>
        <v>1045220.5499999999</v>
      </c>
      <c r="BZ348" s="60">
        <f t="shared" ca="1" si="423"/>
        <v>3.8990286307766894E-2</v>
      </c>
    </row>
    <row r="349" spans="5:78" x14ac:dyDescent="0.25">
      <c r="I349" s="22" t="str">
        <f>Items!$E$74</f>
        <v>Кредиторская задолженность по себестоимостным затратам</v>
      </c>
      <c r="J349" s="1" t="str">
        <f>Items!F74</f>
        <v>Затраты на покупку участка</v>
      </c>
      <c r="Q349" s="20">
        <f ca="1">SUMIFS(RepP!349:349,RepP!$6:$6,Q$6)</f>
        <v>21372509.310000002</v>
      </c>
      <c r="R349" s="20">
        <f ca="1">SUMIFS(RepF!349:349,RepF!$6:$6,R$6)</f>
        <v>21433155.84</v>
      </c>
      <c r="S349" s="69">
        <f t="shared" ca="1" si="404"/>
        <v>2.8375952079534952E-3</v>
      </c>
      <c r="V349" s="1">
        <f ca="1">SUMIFS(RepP!349:349,RepP!$6:$6,V$6)</f>
        <v>1137045</v>
      </c>
      <c r="W349" s="1">
        <f ca="1">SUMIFS(RepF!349:349,RepF!$6:$6,W$6)</f>
        <v>0</v>
      </c>
      <c r="X349" s="60">
        <f t="shared" ca="1" si="405"/>
        <v>-1</v>
      </c>
      <c r="Y349" s="46">
        <f ca="1">SUMIFS(RepP!349:349,RepP!$6:$6,Y$6)</f>
        <v>1351605.51</v>
      </c>
      <c r="Z349" s="1">
        <f ca="1">SUMIFS(RepF!349:349,RepF!$6:$6,Z$6)</f>
        <v>1127490</v>
      </c>
      <c r="AA349" s="60">
        <f t="shared" ca="1" si="406"/>
        <v>-0.16581429147917576</v>
      </c>
      <c r="AB349" s="1">
        <f ca="1">SUMIFS(RepP!349:349,RepP!$6:$6,AB$6)</f>
        <v>1554417.75</v>
      </c>
      <c r="AC349" s="1">
        <f ca="1">SUMIFS(RepF!349:349,RepF!$6:$6,AC$6)</f>
        <v>1348852.14</v>
      </c>
      <c r="AD349" s="60">
        <f t="shared" ca="1" si="407"/>
        <v>-0.1322460516164333</v>
      </c>
      <c r="AE349" s="1">
        <f ca="1">SUMIFS(RepP!349:349,RepP!$6:$6,AE$6)</f>
        <v>1775161.56</v>
      </c>
      <c r="AF349" s="1">
        <f ca="1">SUMIFS(RepF!349:349,RepF!$6:$6,AF$6)</f>
        <v>1558466.0099999998</v>
      </c>
      <c r="AG349" s="60">
        <f t="shared" ca="1" si="408"/>
        <v>-0.1220708891420566</v>
      </c>
      <c r="AH349" s="1">
        <f ca="1">SUMIFS(RepP!349:349,RepP!$6:$6,AH$6)</f>
        <v>9934072.0700000003</v>
      </c>
      <c r="AI349" s="1">
        <f ca="1">SUMIFS(RepF!349:349,RepF!$6:$6,AI$6)</f>
        <v>1777354.8299999998</v>
      </c>
      <c r="AJ349" s="60">
        <f t="shared" ca="1" si="409"/>
        <v>-0.82108496722432178</v>
      </c>
      <c r="AK349" s="1">
        <f ca="1">SUMIFS(RepP!349:349,RepP!$6:$6,AK$6)</f>
        <v>10136884.310000001</v>
      </c>
      <c r="AL349" s="1">
        <f ca="1">SUMIFS(RepF!349:349,RepF!$6:$6,AL$6)</f>
        <v>7822166.9700000007</v>
      </c>
      <c r="AM349" s="60">
        <f t="shared" ca="1" si="410"/>
        <v>-0.22834603505502568</v>
      </c>
      <c r="AN349" s="1">
        <f ca="1">SUMIFS(RepP!349:349,RepP!$6:$6,AN$6)</f>
        <v>11208604.310000001</v>
      </c>
      <c r="AO349" s="1">
        <f ca="1">SUMIFS(RepF!349:349,RepF!$6:$6,AO$6)</f>
        <v>8031780.8400000008</v>
      </c>
      <c r="AP349" s="60">
        <f t="shared" ca="1" si="411"/>
        <v>-0.28342721200049209</v>
      </c>
      <c r="AQ349" s="1">
        <f ca="1">SUMIFS(RepP!349:349,RepP!$6:$6,AQ$6)</f>
        <v>11669934.310000001</v>
      </c>
      <c r="AR349" s="1">
        <f ca="1">SUMIFS(RepF!349:349,RepF!$6:$6,AR$6)</f>
        <v>8639100.8399999999</v>
      </c>
      <c r="AS349" s="60">
        <f t="shared" ca="1" si="412"/>
        <v>-0.25971298462261871</v>
      </c>
      <c r="AT349" s="1">
        <f ca="1">SUMIFS(RepP!349:349,RepP!$6:$6,AT$6)</f>
        <v>11743384.310000001</v>
      </c>
      <c r="AU349" s="1">
        <f ca="1">SUMIFS(RepF!349:349,RepF!$6:$6,AU$6)</f>
        <v>9131730.8399999999</v>
      </c>
      <c r="AV349" s="60">
        <f t="shared" ca="1" si="413"/>
        <v>-0.22239359634820641</v>
      </c>
      <c r="AW349" s="1">
        <f ca="1">SUMIFS(RepP!349:349,RepP!$6:$6,AW$6)</f>
        <v>12072409.310000001</v>
      </c>
      <c r="AX349" s="1">
        <f ca="1">SUMIFS(RepF!349:349,RepF!$6:$6,AX$6)</f>
        <v>9211680.8399999999</v>
      </c>
      <c r="AY349" s="60">
        <f t="shared" ca="1" si="414"/>
        <v>-0.23696417148732349</v>
      </c>
      <c r="AZ349" s="1">
        <f ca="1">SUMIFS(RepP!349:349,RepP!$6:$6,AZ$6)</f>
        <v>19109309.310000002</v>
      </c>
      <c r="BA349" s="1">
        <f ca="1">SUMIFS(RepF!349:349,RepF!$6:$6,BA$6)</f>
        <v>9530005.8399999999</v>
      </c>
      <c r="BB349" s="60">
        <f t="shared" ca="1" si="415"/>
        <v>-0.50128988518633177</v>
      </c>
      <c r="BC349" s="1">
        <f ca="1">SUMIFS(RepP!349:349,RepP!$6:$6,BC$6)</f>
        <v>20056409.310000002</v>
      </c>
      <c r="BD349" s="1">
        <f ca="1">SUMIFS(RepF!349:349,RepF!$6:$6,BD$6)</f>
        <v>20914205.84</v>
      </c>
      <c r="BE349" s="60">
        <f t="shared" ca="1" si="416"/>
        <v>4.2769197454117842E-2</v>
      </c>
      <c r="BF349" s="1">
        <f ca="1">SUMIFS(RepP!349:349,RepP!$6:$6,BF$6)</f>
        <v>21372509.310000002</v>
      </c>
      <c r="BG349" s="1">
        <f ca="1">SUMIFS(RepF!349:349,RepF!$6:$6,BG$6)</f>
        <v>20914205.84</v>
      </c>
      <c r="BH349" s="60">
        <f t="shared" ca="1" si="417"/>
        <v>-2.1443596694823593E-2</v>
      </c>
      <c r="BI349" s="1">
        <f ca="1">SUMIFS(RepP!349:349,RepP!$6:$6,BI$6)</f>
        <v>21372509.310000002</v>
      </c>
      <c r="BJ349" s="1">
        <f ca="1">SUMIFS(RepF!349:349,RepF!$6:$6,BJ$6)</f>
        <v>21433155.84</v>
      </c>
      <c r="BK349" s="60">
        <f t="shared" ca="1" si="418"/>
        <v>2.8375952079534952E-3</v>
      </c>
      <c r="BL349" s="1">
        <f ca="1">SUMIFS(RepP!349:349,RepP!$6:$6,BL$6)</f>
        <v>21372509.310000002</v>
      </c>
      <c r="BM349" s="1">
        <f ca="1">SUMIFS(RepF!349:349,RepF!$6:$6,BM$6)</f>
        <v>21433155.84</v>
      </c>
      <c r="BN349" s="60">
        <f t="shared" ca="1" si="419"/>
        <v>2.8375952079534952E-3</v>
      </c>
      <c r="BO349" s="1">
        <f ca="1">SUMIFS(RepP!349:349,RepP!$6:$6,BO$6)</f>
        <v>21372509.310000002</v>
      </c>
      <c r="BP349" s="1">
        <f ca="1">SUMIFS(RepF!349:349,RepF!$6:$6,BP$6)</f>
        <v>21433155.84</v>
      </c>
      <c r="BQ349" s="60">
        <f t="shared" ca="1" si="420"/>
        <v>2.8375952079534952E-3</v>
      </c>
      <c r="BR349" s="1">
        <f ca="1">SUMIFS(RepP!349:349,RepP!$6:$6,BR$6)</f>
        <v>21372509.310000002</v>
      </c>
      <c r="BS349" s="1">
        <f ca="1">SUMIFS(RepF!349:349,RepF!$6:$6,BS$6)</f>
        <v>21433155.84</v>
      </c>
      <c r="BT349" s="60">
        <f t="shared" ca="1" si="421"/>
        <v>2.8375952079534952E-3</v>
      </c>
      <c r="BU349" s="1">
        <f ca="1">SUMIFS(RepP!349:349,RepP!$6:$6,BU$6)</f>
        <v>21372509.310000002</v>
      </c>
      <c r="BV349" s="1">
        <f ca="1">SUMIFS(RepF!349:349,RepF!$6:$6,BV$6)</f>
        <v>21433155.84</v>
      </c>
      <c r="BW349" s="60">
        <f t="shared" ca="1" si="422"/>
        <v>2.8375952079534952E-3</v>
      </c>
      <c r="BX349" s="1">
        <f ca="1">SUMIFS(RepP!349:349,RepP!$6:$6,BX$6)</f>
        <v>21372509.310000002</v>
      </c>
      <c r="BY349" s="1">
        <f ca="1">SUMIFS(RepF!349:349,RepF!$6:$6,BY$6)</f>
        <v>21433155.84</v>
      </c>
      <c r="BZ349" s="60">
        <f t="shared" ca="1" si="423"/>
        <v>2.8375952079534952E-3</v>
      </c>
    </row>
    <row r="350" spans="5:78" x14ac:dyDescent="0.25">
      <c r="I350" s="22" t="str">
        <f>Items!$E$75</f>
        <v>Кредиторская задолженность по себестоимостным затратам</v>
      </c>
      <c r="J350" s="1" t="str">
        <f>Items!F75</f>
        <v>Прочее</v>
      </c>
      <c r="Q350" s="20">
        <f ca="1">SUMIFS(RepP!350:350,RepP!$6:$6,Q$6)</f>
        <v>185872.48</v>
      </c>
      <c r="R350" s="20">
        <f ca="1">SUMIFS(RepF!350:350,RepF!$6:$6,R$6)</f>
        <v>190352.49</v>
      </c>
      <c r="S350" s="69">
        <f t="shared" ca="1" si="404"/>
        <v>2.4102599803908463E-2</v>
      </c>
      <c r="V350" s="1">
        <f ca="1">SUMIFS(RepP!350:350,RepP!$6:$6,V$6)</f>
        <v>2706</v>
      </c>
      <c r="W350" s="1">
        <f ca="1">SUMIFS(RepF!350:350,RepF!$6:$6,W$6)</f>
        <v>2618</v>
      </c>
      <c r="X350" s="60">
        <f t="shared" ca="1" si="405"/>
        <v>-3.2520325203252036E-2</v>
      </c>
      <c r="Y350" s="46">
        <f ca="1">SUMIFS(RepP!350:350,RepP!$6:$6,Y$6)</f>
        <v>2706</v>
      </c>
      <c r="Z350" s="1">
        <f ca="1">SUMIFS(RepF!350:350,RepF!$6:$6,Z$6)</f>
        <v>2618</v>
      </c>
      <c r="AA350" s="60">
        <f t="shared" ca="1" si="406"/>
        <v>-3.2520325203252036E-2</v>
      </c>
      <c r="AB350" s="1">
        <f ca="1">SUMIFS(RepP!350:350,RepP!$6:$6,AB$6)</f>
        <v>5466</v>
      </c>
      <c r="AC350" s="1">
        <f ca="1">SUMIFS(RepF!350:350,RepF!$6:$6,AC$6)</f>
        <v>2618</v>
      </c>
      <c r="AD350" s="60">
        <f t="shared" ca="1" si="407"/>
        <v>-0.52103915111598975</v>
      </c>
      <c r="AE350" s="1">
        <f ca="1">SUMIFS(RepP!350:350,RepP!$6:$6,AE$6)</f>
        <v>5926</v>
      </c>
      <c r="AF350" s="1">
        <f ca="1">SUMIFS(RepF!350:350,RepF!$6:$6,AF$6)</f>
        <v>5528</v>
      </c>
      <c r="AG350" s="60">
        <f t="shared" ca="1" si="408"/>
        <v>-6.7161660479244004E-2</v>
      </c>
      <c r="AH350" s="1">
        <f ca="1">SUMIFS(RepP!350:350,RepP!$6:$6,AH$6)</f>
        <v>36636.199999999997</v>
      </c>
      <c r="AI350" s="1">
        <f ca="1">SUMIFS(RepF!350:350,RepF!$6:$6,AI$6)</f>
        <v>35388</v>
      </c>
      <c r="AJ350" s="60">
        <f t="shared" ca="1" si="409"/>
        <v>-3.4070127360370267E-2</v>
      </c>
      <c r="AK350" s="1">
        <f ca="1">SUMIFS(RepP!350:350,RepP!$6:$6,AK$6)</f>
        <v>45784.92</v>
      </c>
      <c r="AL350" s="1">
        <f ca="1">SUMIFS(RepF!350:350,RepF!$6:$6,AL$6)</f>
        <v>38191.199999999997</v>
      </c>
      <c r="AM350" s="60">
        <f t="shared" ca="1" si="410"/>
        <v>-0.16585635619763017</v>
      </c>
      <c r="AN350" s="1">
        <f ca="1">SUMIFS(RepP!350:350,RepP!$6:$6,AN$6)</f>
        <v>52934.92</v>
      </c>
      <c r="AO350" s="1">
        <f ca="1">SUMIFS(RepF!350:350,RepF!$6:$6,AO$6)</f>
        <v>53658.959999999992</v>
      </c>
      <c r="AP350" s="60">
        <f t="shared" ca="1" si="411"/>
        <v>1.367792753819206E-2</v>
      </c>
      <c r="AQ350" s="1">
        <f ca="1">SUMIFS(RepP!350:350,RepP!$6:$6,AQ$6)</f>
        <v>95146</v>
      </c>
      <c r="AR350" s="1">
        <f ca="1">SUMIFS(RepF!350:350,RepF!$6:$6,AR$6)</f>
        <v>61113.959999999992</v>
      </c>
      <c r="AS350" s="60">
        <f t="shared" ca="1" si="412"/>
        <v>-0.35768229878292318</v>
      </c>
      <c r="AT350" s="1">
        <f ca="1">SUMIFS(RepP!350:350,RepP!$6:$6,AT$6)</f>
        <v>102506</v>
      </c>
      <c r="AU350" s="1">
        <f ca="1">SUMIFS(RepF!350:350,RepF!$6:$6,AU$6)</f>
        <v>96382.489999999991</v>
      </c>
      <c r="AV350" s="60">
        <f t="shared" ca="1" si="413"/>
        <v>-5.9738064113320284E-2</v>
      </c>
      <c r="AW350" s="1">
        <f ca="1">SUMIFS(RepP!350:350,RepP!$6:$6,AW$6)</f>
        <v>121460.26</v>
      </c>
      <c r="AX350" s="1">
        <f ca="1">SUMIFS(RepF!350:350,RepF!$6:$6,AX$6)</f>
        <v>104567.34999999999</v>
      </c>
      <c r="AY350" s="60">
        <f t="shared" ca="1" si="414"/>
        <v>-0.13908178691532527</v>
      </c>
      <c r="AZ350" s="1">
        <f ca="1">SUMIFS(RepP!350:350,RepP!$6:$6,AZ$6)</f>
        <v>130322.84999999999</v>
      </c>
      <c r="BA350" s="1">
        <f ca="1">SUMIFS(RepF!350:350,RepF!$6:$6,BA$6)</f>
        <v>124368.26999999999</v>
      </c>
      <c r="BB350" s="60">
        <f t="shared" ca="1" si="415"/>
        <v>-4.5690989722830665E-2</v>
      </c>
      <c r="BC350" s="1">
        <f ca="1">SUMIFS(RepP!350:350,RepP!$6:$6,BC$6)</f>
        <v>147786.66</v>
      </c>
      <c r="BD350" s="1">
        <f ca="1">SUMIFS(RepF!350:350,RepF!$6:$6,BD$6)</f>
        <v>127736.76</v>
      </c>
      <c r="BE350" s="60">
        <f t="shared" ca="1" si="416"/>
        <v>-0.13566786068512549</v>
      </c>
      <c r="BF350" s="1">
        <f ca="1">SUMIFS(RepP!350:350,RepP!$6:$6,BF$6)</f>
        <v>185872.48</v>
      </c>
      <c r="BG350" s="1">
        <f ca="1">SUMIFS(RepF!350:350,RepF!$6:$6,BG$6)</f>
        <v>153358.51</v>
      </c>
      <c r="BH350" s="60">
        <f t="shared" ca="1" si="417"/>
        <v>-0.17492621823305957</v>
      </c>
      <c r="BI350" s="1">
        <f ca="1">SUMIFS(RepP!350:350,RepP!$6:$6,BI$6)</f>
        <v>185872.48</v>
      </c>
      <c r="BJ350" s="1">
        <f ca="1">SUMIFS(RepF!350:350,RepF!$6:$6,BJ$6)</f>
        <v>190352.49</v>
      </c>
      <c r="BK350" s="60">
        <f t="shared" ca="1" si="418"/>
        <v>2.4102599803908463E-2</v>
      </c>
      <c r="BL350" s="1">
        <f ca="1">SUMIFS(RepP!350:350,RepP!$6:$6,BL$6)</f>
        <v>185872.48</v>
      </c>
      <c r="BM350" s="1">
        <f ca="1">SUMIFS(RepF!350:350,RepF!$6:$6,BM$6)</f>
        <v>190352.49</v>
      </c>
      <c r="BN350" s="60">
        <f t="shared" ca="1" si="419"/>
        <v>2.4102599803908463E-2</v>
      </c>
      <c r="BO350" s="1">
        <f ca="1">SUMIFS(RepP!350:350,RepP!$6:$6,BO$6)</f>
        <v>185872.48</v>
      </c>
      <c r="BP350" s="1">
        <f ca="1">SUMIFS(RepF!350:350,RepF!$6:$6,BP$6)</f>
        <v>190352.49</v>
      </c>
      <c r="BQ350" s="60">
        <f t="shared" ca="1" si="420"/>
        <v>2.4102599803908463E-2</v>
      </c>
      <c r="BR350" s="1">
        <f ca="1">SUMIFS(RepP!350:350,RepP!$6:$6,BR$6)</f>
        <v>185872.48</v>
      </c>
      <c r="BS350" s="1">
        <f ca="1">SUMIFS(RepF!350:350,RepF!$6:$6,BS$6)</f>
        <v>190352.49</v>
      </c>
      <c r="BT350" s="60">
        <f t="shared" ca="1" si="421"/>
        <v>2.4102599803908463E-2</v>
      </c>
      <c r="BU350" s="1">
        <f ca="1">SUMIFS(RepP!350:350,RepP!$6:$6,BU$6)</f>
        <v>185872.48</v>
      </c>
      <c r="BV350" s="1">
        <f ca="1">SUMIFS(RepF!350:350,RepF!$6:$6,BV$6)</f>
        <v>190352.49</v>
      </c>
      <c r="BW350" s="60">
        <f t="shared" ca="1" si="422"/>
        <v>2.4102599803908463E-2</v>
      </c>
      <c r="BX350" s="1">
        <f ca="1">SUMIFS(RepP!350:350,RepP!$6:$6,BX$6)</f>
        <v>185872.48</v>
      </c>
      <c r="BY350" s="1">
        <f ca="1">SUMIFS(RepF!350:350,RepF!$6:$6,BY$6)</f>
        <v>190352.49</v>
      </c>
      <c r="BZ350" s="60">
        <f t="shared" ca="1" si="423"/>
        <v>2.4102599803908463E-2</v>
      </c>
    </row>
    <row r="351" spans="5:78" x14ac:dyDescent="0.25">
      <c r="I351" s="22" t="str">
        <f>Items!$E$76</f>
        <v>Кредиторская задолженность по себестоимостным затратам</v>
      </c>
      <c r="J351" s="1" t="str">
        <f>Items!F76</f>
        <v>ГСМ</v>
      </c>
      <c r="Q351" s="20">
        <f ca="1">SUMIFS(RepP!351:351,RepP!$6:$6,Q$6)</f>
        <v>117422.215</v>
      </c>
      <c r="R351" s="20">
        <f ca="1">SUMIFS(RepF!351:351,RepF!$6:$6,R$6)</f>
        <v>133811.245</v>
      </c>
      <c r="S351" s="69">
        <f t="shared" ca="1" si="404"/>
        <v>0.13957350404265495</v>
      </c>
      <c r="V351" s="1">
        <f ca="1">SUMIFS(RepP!351:351,RepP!$6:$6,V$6)</f>
        <v>0</v>
      </c>
      <c r="W351" s="1">
        <f ca="1">SUMIFS(RepF!351:351,RepF!$6:$6,W$6)</f>
        <v>0</v>
      </c>
      <c r="X351" s="60">
        <f t="shared" ca="1" si="405"/>
        <v>0</v>
      </c>
      <c r="Y351" s="46">
        <f ca="1">SUMIFS(RepP!351:351,RepP!$6:$6,Y$6)</f>
        <v>440.44</v>
      </c>
      <c r="Z351" s="1">
        <f ca="1">SUMIFS(RepF!351:351,RepF!$6:$6,Z$6)</f>
        <v>454.96</v>
      </c>
      <c r="AA351" s="60">
        <f t="shared" ca="1" si="406"/>
        <v>3.2967032967032926E-2</v>
      </c>
      <c r="AB351" s="1">
        <f ca="1">SUMIFS(RepP!351:351,RepP!$6:$6,AB$6)</f>
        <v>440.44</v>
      </c>
      <c r="AC351" s="1">
        <f ca="1">SUMIFS(RepF!351:351,RepF!$6:$6,AC$6)</f>
        <v>454.96</v>
      </c>
      <c r="AD351" s="60">
        <f t="shared" ca="1" si="407"/>
        <v>3.2967032967032926E-2</v>
      </c>
      <c r="AE351" s="1">
        <f ca="1">SUMIFS(RepP!351:351,RepP!$6:$6,AE$6)</f>
        <v>440.44</v>
      </c>
      <c r="AF351" s="1">
        <f ca="1">SUMIFS(RepF!351:351,RepF!$6:$6,AF$6)</f>
        <v>454.96</v>
      </c>
      <c r="AG351" s="60">
        <f t="shared" ca="1" si="408"/>
        <v>3.2967032967032926E-2</v>
      </c>
      <c r="AH351" s="1">
        <f ca="1">SUMIFS(RepP!351:351,RepP!$6:$6,AH$6)</f>
        <v>440.44</v>
      </c>
      <c r="AI351" s="1">
        <f ca="1">SUMIFS(RepF!351:351,RepF!$6:$6,AI$6)</f>
        <v>454.96</v>
      </c>
      <c r="AJ351" s="60">
        <f t="shared" ca="1" si="409"/>
        <v>3.2967032967032926E-2</v>
      </c>
      <c r="AK351" s="1">
        <f ca="1">SUMIFS(RepP!351:351,RepP!$6:$6,AK$6)</f>
        <v>8915.44</v>
      </c>
      <c r="AL351" s="1">
        <f ca="1">SUMIFS(RepF!351:351,RepF!$6:$6,AL$6)</f>
        <v>9679.9599999999991</v>
      </c>
      <c r="AM351" s="60">
        <f t="shared" ca="1" si="410"/>
        <v>8.5752357707527455E-2</v>
      </c>
      <c r="AN351" s="1">
        <f ca="1">SUMIFS(RepP!351:351,RepP!$6:$6,AN$6)</f>
        <v>23060.440000000002</v>
      </c>
      <c r="AO351" s="1">
        <f ca="1">SUMIFS(RepF!351:351,RepF!$6:$6,AO$6)</f>
        <v>9679.9599999999991</v>
      </c>
      <c r="AP351" s="60">
        <f t="shared" ca="1" si="411"/>
        <v>-0.58023524269268067</v>
      </c>
      <c r="AQ351" s="1">
        <f ca="1">SUMIFS(RepP!351:351,RepP!$6:$6,AQ$6)</f>
        <v>39470.210000000006</v>
      </c>
      <c r="AR351" s="1">
        <f ca="1">SUMIFS(RepF!351:351,RepF!$6:$6,AR$6)</f>
        <v>24674.85</v>
      </c>
      <c r="AS351" s="60">
        <f t="shared" ca="1" si="412"/>
        <v>-0.37484877835714592</v>
      </c>
      <c r="AT351" s="1">
        <f ca="1">SUMIFS(RepP!351:351,RepP!$6:$6,AT$6)</f>
        <v>39470.210000000006</v>
      </c>
      <c r="AU351" s="1">
        <f ca="1">SUMIFS(RepF!351:351,RepF!$6:$6,AU$6)</f>
        <v>40514.85</v>
      </c>
      <c r="AV351" s="60">
        <f t="shared" ca="1" si="413"/>
        <v>2.6466542741981659E-2</v>
      </c>
      <c r="AW351" s="1">
        <f ca="1">SUMIFS(RepP!351:351,RepP!$6:$6,AW$6)</f>
        <v>39470.210000000006</v>
      </c>
      <c r="AX351" s="1">
        <f ca="1">SUMIFS(RepF!351:351,RepF!$6:$6,AX$6)</f>
        <v>40514.85</v>
      </c>
      <c r="AY351" s="60">
        <f t="shared" ca="1" si="414"/>
        <v>2.6466542741981659E-2</v>
      </c>
      <c r="AZ351" s="1">
        <f ca="1">SUMIFS(RepP!351:351,RepP!$6:$6,AZ$6)</f>
        <v>70055.125</v>
      </c>
      <c r="BA351" s="1">
        <f ca="1">SUMIFS(RepF!351:351,RepF!$6:$6,BA$6)</f>
        <v>51824.05</v>
      </c>
      <c r="BB351" s="60">
        <f t="shared" ca="1" si="415"/>
        <v>-0.26023899036651488</v>
      </c>
      <c r="BC351" s="1">
        <f ca="1">SUMIFS(RepP!351:351,RepP!$6:$6,BC$6)</f>
        <v>100604.505</v>
      </c>
      <c r="BD351" s="1">
        <f ca="1">SUMIFS(RepF!351:351,RepF!$6:$6,BD$6)</f>
        <v>74468.255000000005</v>
      </c>
      <c r="BE351" s="60">
        <f t="shared" ca="1" si="416"/>
        <v>-0.25979204410379036</v>
      </c>
      <c r="BF351" s="1">
        <f ca="1">SUMIFS(RepP!351:351,RepP!$6:$6,BF$6)</f>
        <v>117422.215</v>
      </c>
      <c r="BG351" s="1">
        <f ca="1">SUMIFS(RepF!351:351,RepF!$6:$6,BG$6)</f>
        <v>133811.245</v>
      </c>
      <c r="BH351" s="60">
        <f t="shared" ca="1" si="417"/>
        <v>0.13957350404265495</v>
      </c>
      <c r="BI351" s="1">
        <f ca="1">SUMIFS(RepP!351:351,RepP!$6:$6,BI$6)</f>
        <v>117422.215</v>
      </c>
      <c r="BJ351" s="1">
        <f ca="1">SUMIFS(RepF!351:351,RepF!$6:$6,BJ$6)</f>
        <v>133811.245</v>
      </c>
      <c r="BK351" s="60">
        <f t="shared" ca="1" si="418"/>
        <v>0.13957350404265495</v>
      </c>
      <c r="BL351" s="1">
        <f ca="1">SUMIFS(RepP!351:351,RepP!$6:$6,BL$6)</f>
        <v>117422.215</v>
      </c>
      <c r="BM351" s="1">
        <f ca="1">SUMIFS(RepF!351:351,RepF!$6:$6,BM$6)</f>
        <v>133811.245</v>
      </c>
      <c r="BN351" s="60">
        <f t="shared" ca="1" si="419"/>
        <v>0.13957350404265495</v>
      </c>
      <c r="BO351" s="1">
        <f ca="1">SUMIFS(RepP!351:351,RepP!$6:$6,BO$6)</f>
        <v>117422.215</v>
      </c>
      <c r="BP351" s="1">
        <f ca="1">SUMIFS(RepF!351:351,RepF!$6:$6,BP$6)</f>
        <v>133811.245</v>
      </c>
      <c r="BQ351" s="60">
        <f t="shared" ca="1" si="420"/>
        <v>0.13957350404265495</v>
      </c>
      <c r="BR351" s="1">
        <f ca="1">SUMIFS(RepP!351:351,RepP!$6:$6,BR$6)</f>
        <v>117422.215</v>
      </c>
      <c r="BS351" s="1">
        <f ca="1">SUMIFS(RepF!351:351,RepF!$6:$6,BS$6)</f>
        <v>133811.245</v>
      </c>
      <c r="BT351" s="60">
        <f t="shared" ca="1" si="421"/>
        <v>0.13957350404265495</v>
      </c>
      <c r="BU351" s="1">
        <f ca="1">SUMIFS(RepP!351:351,RepP!$6:$6,BU$6)</f>
        <v>117422.215</v>
      </c>
      <c r="BV351" s="1">
        <f ca="1">SUMIFS(RepF!351:351,RepF!$6:$6,BV$6)</f>
        <v>133811.245</v>
      </c>
      <c r="BW351" s="60">
        <f t="shared" ca="1" si="422"/>
        <v>0.13957350404265495</v>
      </c>
      <c r="BX351" s="1">
        <f ca="1">SUMIFS(RepP!351:351,RepP!$6:$6,BX$6)</f>
        <v>117422.215</v>
      </c>
      <c r="BY351" s="1">
        <f ca="1">SUMIFS(RepF!351:351,RepF!$6:$6,BY$6)</f>
        <v>133811.245</v>
      </c>
      <c r="BZ351" s="60">
        <f t="shared" ca="1" si="423"/>
        <v>0.13957350404265495</v>
      </c>
    </row>
    <row r="352" spans="5:78" x14ac:dyDescent="0.25">
      <c r="I352" s="22" t="str">
        <f>Items!$E$77</f>
        <v>Кредиторская задолженность по себестоимостным затратам</v>
      </c>
      <c r="J352" s="1" t="str">
        <f>Items!F77</f>
        <v>Электрика</v>
      </c>
      <c r="Q352" s="20">
        <f ca="1">SUMIFS(RepP!352:352,RepP!$6:$6,Q$6)</f>
        <v>491365.82</v>
      </c>
      <c r="R352" s="20">
        <f ca="1">SUMIFS(RepF!352:352,RepF!$6:$6,R$6)</f>
        <v>521342.59999999992</v>
      </c>
      <c r="S352" s="69">
        <f t="shared" ca="1" si="404"/>
        <v>6.1007051731843925E-2</v>
      </c>
      <c r="V352" s="1">
        <f ca="1">SUMIFS(RepP!352:352,RepP!$6:$6,V$6)</f>
        <v>0</v>
      </c>
      <c r="W352" s="1">
        <f ca="1">SUMIFS(RepF!352:352,RepF!$6:$6,W$6)</f>
        <v>0</v>
      </c>
      <c r="X352" s="60">
        <f t="shared" ca="1" si="405"/>
        <v>0</v>
      </c>
      <c r="Y352" s="46">
        <f ca="1">SUMIFS(RepP!352:352,RepP!$6:$6,Y$6)</f>
        <v>38630.160000000003</v>
      </c>
      <c r="Z352" s="1">
        <f ca="1">SUMIFS(RepF!352:352,RepF!$6:$6,Z$6)</f>
        <v>2655</v>
      </c>
      <c r="AA352" s="60">
        <f t="shared" ca="1" si="406"/>
        <v>-0.93127131754049164</v>
      </c>
      <c r="AB352" s="1">
        <f ca="1">SUMIFS(RepP!352:352,RepP!$6:$6,AB$6)</f>
        <v>120455.16</v>
      </c>
      <c r="AC352" s="1">
        <f ca="1">SUMIFS(RepF!352:352,RepF!$6:$6,AC$6)</f>
        <v>39000.21</v>
      </c>
      <c r="AD352" s="60">
        <f t="shared" ca="1" si="407"/>
        <v>-0.67622632355475687</v>
      </c>
      <c r="AE352" s="1">
        <f ca="1">SUMIFS(RepP!352:352,RepP!$6:$6,AE$6)</f>
        <v>201444.38</v>
      </c>
      <c r="AF352" s="1">
        <f ca="1">SUMIFS(RepF!352:352,RepF!$6:$6,AF$6)</f>
        <v>204254.46</v>
      </c>
      <c r="AG352" s="60">
        <f t="shared" ca="1" si="408"/>
        <v>1.3949656972311599E-2</v>
      </c>
      <c r="AH352" s="1">
        <f ca="1">SUMIFS(RepP!352:352,RepP!$6:$6,AH$6)</f>
        <v>201444.38</v>
      </c>
      <c r="AI352" s="1">
        <f ca="1">SUMIFS(RepF!352:352,RepF!$6:$6,AI$6)</f>
        <v>204254.46</v>
      </c>
      <c r="AJ352" s="60">
        <f t="shared" ca="1" si="409"/>
        <v>1.3949656972311599E-2</v>
      </c>
      <c r="AK352" s="1">
        <f ca="1">SUMIFS(RepP!352:352,RepP!$6:$6,AK$6)</f>
        <v>201444.38</v>
      </c>
      <c r="AL352" s="1">
        <f ca="1">SUMIFS(RepF!352:352,RepF!$6:$6,AL$6)</f>
        <v>204254.46</v>
      </c>
      <c r="AM352" s="60">
        <f t="shared" ca="1" si="410"/>
        <v>1.3949656972311599E-2</v>
      </c>
      <c r="AN352" s="1">
        <f ca="1">SUMIFS(RepP!352:352,RepP!$6:$6,AN$6)</f>
        <v>201444.38</v>
      </c>
      <c r="AO352" s="1">
        <f ca="1">SUMIFS(RepF!352:352,RepF!$6:$6,AO$6)</f>
        <v>204254.46</v>
      </c>
      <c r="AP352" s="60">
        <f t="shared" ca="1" si="411"/>
        <v>1.3949656972311599E-2</v>
      </c>
      <c r="AQ352" s="1">
        <f ca="1">SUMIFS(RepP!352:352,RepP!$6:$6,AQ$6)</f>
        <v>251430.76</v>
      </c>
      <c r="AR352" s="1">
        <f ca="1">SUMIFS(RepF!352:352,RepF!$6:$6,AR$6)</f>
        <v>204254.46</v>
      </c>
      <c r="AS352" s="60">
        <f t="shared" ca="1" si="412"/>
        <v>-0.18763137811777691</v>
      </c>
      <c r="AT352" s="1">
        <f ca="1">SUMIFS(RepP!352:352,RepP!$6:$6,AT$6)</f>
        <v>314644.31</v>
      </c>
      <c r="AU352" s="1">
        <f ca="1">SUMIFS(RepF!352:352,RepF!$6:$6,AU$6)</f>
        <v>270894.42</v>
      </c>
      <c r="AV352" s="60">
        <f t="shared" ca="1" si="413"/>
        <v>-0.13904554638219904</v>
      </c>
      <c r="AW352" s="1">
        <f ca="1">SUMIFS(RepP!352:352,RepP!$6:$6,AW$6)</f>
        <v>366876</v>
      </c>
      <c r="AX352" s="1">
        <f ca="1">SUMIFS(RepF!352:352,RepF!$6:$6,AX$6)</f>
        <v>365584.31999999995</v>
      </c>
      <c r="AY352" s="60">
        <f t="shared" ca="1" si="414"/>
        <v>-3.5207536061231896E-3</v>
      </c>
      <c r="AZ352" s="1">
        <f ca="1">SUMIFS(RepP!352:352,RepP!$6:$6,AZ$6)</f>
        <v>379871</v>
      </c>
      <c r="BA352" s="1">
        <f ca="1">SUMIFS(RepF!352:352,RepF!$6:$6,BA$6)</f>
        <v>390884.31999999995</v>
      </c>
      <c r="BB352" s="60">
        <f t="shared" ca="1" si="415"/>
        <v>2.8992263163020997E-2</v>
      </c>
      <c r="BC352" s="1">
        <f ca="1">SUMIFS(RepP!352:352,RepP!$6:$6,BC$6)</f>
        <v>458362.4</v>
      </c>
      <c r="BD352" s="1">
        <f ca="1">SUMIFS(RepF!352:352,RepF!$6:$6,BD$6)</f>
        <v>432017.31999999995</v>
      </c>
      <c r="BE352" s="60">
        <f t="shared" ca="1" si="416"/>
        <v>-5.7476529488457329E-2</v>
      </c>
      <c r="BF352" s="1">
        <f ca="1">SUMIFS(RepP!352:352,RepP!$6:$6,BF$6)</f>
        <v>480445.82</v>
      </c>
      <c r="BG352" s="1">
        <f ca="1">SUMIFS(RepF!352:352,RepF!$6:$6,BG$6)</f>
        <v>506180.86999999994</v>
      </c>
      <c r="BH352" s="60">
        <f t="shared" ca="1" si="417"/>
        <v>5.3564936833043794E-2</v>
      </c>
      <c r="BI352" s="1">
        <f ca="1">SUMIFS(RepP!352:352,RepP!$6:$6,BI$6)</f>
        <v>491365.82</v>
      </c>
      <c r="BJ352" s="1">
        <f ca="1">SUMIFS(RepF!352:352,RepF!$6:$6,BJ$6)</f>
        <v>521342.59999999992</v>
      </c>
      <c r="BK352" s="60">
        <f t="shared" ca="1" si="418"/>
        <v>6.1007051731843925E-2</v>
      </c>
      <c r="BL352" s="1">
        <f ca="1">SUMIFS(RepP!352:352,RepP!$6:$6,BL$6)</f>
        <v>491365.82</v>
      </c>
      <c r="BM352" s="1">
        <f ca="1">SUMIFS(RepF!352:352,RepF!$6:$6,BM$6)</f>
        <v>521342.59999999992</v>
      </c>
      <c r="BN352" s="60">
        <f t="shared" ca="1" si="419"/>
        <v>6.1007051731843925E-2</v>
      </c>
      <c r="BO352" s="1">
        <f ca="1">SUMIFS(RepP!352:352,RepP!$6:$6,BO$6)</f>
        <v>491365.82</v>
      </c>
      <c r="BP352" s="1">
        <f ca="1">SUMIFS(RepF!352:352,RepF!$6:$6,BP$6)</f>
        <v>521342.59999999992</v>
      </c>
      <c r="BQ352" s="60">
        <f t="shared" ca="1" si="420"/>
        <v>6.1007051731843925E-2</v>
      </c>
      <c r="BR352" s="1">
        <f ca="1">SUMIFS(RepP!352:352,RepP!$6:$6,BR$6)</f>
        <v>491365.82</v>
      </c>
      <c r="BS352" s="1">
        <f ca="1">SUMIFS(RepF!352:352,RepF!$6:$6,BS$6)</f>
        <v>521342.59999999992</v>
      </c>
      <c r="BT352" s="60">
        <f t="shared" ca="1" si="421"/>
        <v>6.1007051731843925E-2</v>
      </c>
      <c r="BU352" s="1">
        <f ca="1">SUMIFS(RepP!352:352,RepP!$6:$6,BU$6)</f>
        <v>491365.82</v>
      </c>
      <c r="BV352" s="1">
        <f ca="1">SUMIFS(RepF!352:352,RepF!$6:$6,BV$6)</f>
        <v>521342.59999999992</v>
      </c>
      <c r="BW352" s="60">
        <f t="shared" ca="1" si="422"/>
        <v>6.1007051731843925E-2</v>
      </c>
      <c r="BX352" s="1">
        <f ca="1">SUMIFS(RepP!352:352,RepP!$6:$6,BX$6)</f>
        <v>491365.82</v>
      </c>
      <c r="BY352" s="1">
        <f ca="1">SUMIFS(RepF!352:352,RepF!$6:$6,BY$6)</f>
        <v>521342.59999999992</v>
      </c>
      <c r="BZ352" s="60">
        <f t="shared" ca="1" si="423"/>
        <v>6.1007051731843925E-2</v>
      </c>
    </row>
    <row r="353" spans="9:78" x14ac:dyDescent="0.25">
      <c r="I353" s="22" t="str">
        <f>Items!$E$78</f>
        <v>Кредиторская задолженность по себестоимостным затратам</v>
      </c>
      <c r="J353" s="1" t="str">
        <f>Items!F78</f>
        <v>Доставка</v>
      </c>
      <c r="Q353" s="20">
        <f ca="1">SUMIFS(RepP!353:353,RepP!$6:$6,Q$6)</f>
        <v>496623.09</v>
      </c>
      <c r="R353" s="20">
        <f ca="1">SUMIFS(RepF!353:353,RepF!$6:$6,R$6)</f>
        <v>530359.15999999992</v>
      </c>
      <c r="S353" s="69">
        <f t="shared" ca="1" si="404"/>
        <v>6.7930933295912377E-2</v>
      </c>
      <c r="V353" s="1">
        <f ca="1">SUMIFS(RepP!353:353,RepP!$6:$6,V$6)</f>
        <v>0</v>
      </c>
      <c r="W353" s="1">
        <f ca="1">SUMIFS(RepF!353:353,RepF!$6:$6,W$6)</f>
        <v>0</v>
      </c>
      <c r="X353" s="60">
        <f t="shared" ca="1" si="405"/>
        <v>0</v>
      </c>
      <c r="Y353" s="46">
        <f ca="1">SUMIFS(RepP!353:353,RepP!$6:$6,Y$6)</f>
        <v>33024</v>
      </c>
      <c r="Z353" s="1">
        <f ca="1">SUMIFS(RepF!353:353,RepF!$6:$6,Z$6)</f>
        <v>2142</v>
      </c>
      <c r="AA353" s="60">
        <f t="shared" ca="1" si="406"/>
        <v>-0.93513808139534882</v>
      </c>
      <c r="AB353" s="1">
        <f ca="1">SUMIFS(RepP!353:353,RepP!$6:$6,AB$6)</f>
        <v>58312</v>
      </c>
      <c r="AC353" s="1">
        <f ca="1">SUMIFS(RepF!353:353,RepF!$6:$6,AC$6)</f>
        <v>54106</v>
      </c>
      <c r="AD353" s="60">
        <f t="shared" ca="1" si="407"/>
        <v>-7.2129235834819588E-2</v>
      </c>
      <c r="AE353" s="1">
        <f ca="1">SUMIFS(RepP!353:353,RepP!$6:$6,AE$6)</f>
        <v>62617</v>
      </c>
      <c r="AF353" s="1">
        <f ca="1">SUMIFS(RepF!353:353,RepF!$6:$6,AF$6)</f>
        <v>57866</v>
      </c>
      <c r="AG353" s="60">
        <f t="shared" ca="1" si="408"/>
        <v>-7.587396393950524E-2</v>
      </c>
      <c r="AH353" s="1">
        <f ca="1">SUMIFS(RepP!353:353,RepP!$6:$6,AH$6)</f>
        <v>116268</v>
      </c>
      <c r="AI353" s="1">
        <f ca="1">SUMIFS(RepF!353:353,RepF!$6:$6,AI$6)</f>
        <v>64737</v>
      </c>
      <c r="AJ353" s="60">
        <f t="shared" ca="1" si="409"/>
        <v>-0.44320879347713904</v>
      </c>
      <c r="AK353" s="1">
        <f ca="1">SUMIFS(RepP!353:353,RepP!$6:$6,AK$6)</f>
        <v>158865.27000000002</v>
      </c>
      <c r="AL353" s="1">
        <f ca="1">SUMIFS(RepF!353:353,RepF!$6:$6,AL$6)</f>
        <v>131846</v>
      </c>
      <c r="AM353" s="60">
        <f t="shared" ca="1" si="410"/>
        <v>-0.17007663160110462</v>
      </c>
      <c r="AN353" s="1">
        <f ca="1">SUMIFS(RepP!353:353,RepP!$6:$6,AN$6)</f>
        <v>209284.92</v>
      </c>
      <c r="AO353" s="1">
        <f ca="1">SUMIFS(RepF!353:353,RepF!$6:$6,AO$6)</f>
        <v>165566.91999999998</v>
      </c>
      <c r="AP353" s="60">
        <f t="shared" ca="1" si="411"/>
        <v>-0.20889226036926131</v>
      </c>
      <c r="AQ353" s="1">
        <f ca="1">SUMIFS(RepP!353:353,RepP!$6:$6,AQ$6)</f>
        <v>250530.74000000002</v>
      </c>
      <c r="AR353" s="1">
        <f ca="1">SUMIFS(RepF!353:353,RepF!$6:$6,AR$6)</f>
        <v>232001.14999999997</v>
      </c>
      <c r="AS353" s="60">
        <f t="shared" ca="1" si="412"/>
        <v>-7.396134302720718E-2</v>
      </c>
      <c r="AT353" s="1">
        <f ca="1">SUMIFS(RepP!353:353,RepP!$6:$6,AT$6)</f>
        <v>338260.45</v>
      </c>
      <c r="AU353" s="1">
        <f ca="1">SUMIFS(RepF!353:353,RepF!$6:$6,AU$6)</f>
        <v>253910.92999999996</v>
      </c>
      <c r="AV353" s="60">
        <f t="shared" ca="1" si="413"/>
        <v>-0.24936264348965434</v>
      </c>
      <c r="AW353" s="1">
        <f ca="1">SUMIFS(RepP!353:353,RepP!$6:$6,AW$6)</f>
        <v>349232.54000000004</v>
      </c>
      <c r="AX353" s="1">
        <f ca="1">SUMIFS(RepF!353:353,RepF!$6:$6,AX$6)</f>
        <v>372320.31999999995</v>
      </c>
      <c r="AY353" s="60">
        <f t="shared" ca="1" si="414"/>
        <v>6.6110048049932313E-2</v>
      </c>
      <c r="AZ353" s="1">
        <f ca="1">SUMIFS(RepP!353:353,RepP!$6:$6,AZ$6)</f>
        <v>458817.54000000004</v>
      </c>
      <c r="BA353" s="1">
        <f ca="1">SUMIFS(RepF!353:353,RepF!$6:$6,BA$6)</f>
        <v>412572.45999999996</v>
      </c>
      <c r="BB353" s="60">
        <f t="shared" ca="1" si="415"/>
        <v>-0.10079187469598497</v>
      </c>
      <c r="BC353" s="1">
        <f ca="1">SUMIFS(RepP!353:353,RepP!$6:$6,BC$6)</f>
        <v>472382.54000000004</v>
      </c>
      <c r="BD353" s="1">
        <f ca="1">SUMIFS(RepF!353:353,RepF!$6:$6,BD$6)</f>
        <v>496862.45999999996</v>
      </c>
      <c r="BE353" s="60">
        <f t="shared" ca="1" si="416"/>
        <v>5.1822237121634349E-2</v>
      </c>
      <c r="BF353" s="1">
        <f ca="1">SUMIFS(RepP!353:353,RepP!$6:$6,BF$6)</f>
        <v>488651.7</v>
      </c>
      <c r="BG353" s="1">
        <f ca="1">SUMIFS(RepF!353:353,RepF!$6:$6,BG$6)</f>
        <v>517611.05999999994</v>
      </c>
      <c r="BH353" s="60">
        <f t="shared" ca="1" si="417"/>
        <v>5.9263806920143589E-2</v>
      </c>
      <c r="BI353" s="1">
        <f ca="1">SUMIFS(RepP!353:353,RepP!$6:$6,BI$6)</f>
        <v>496623.09</v>
      </c>
      <c r="BJ353" s="1">
        <f ca="1">SUMIFS(RepF!353:353,RepF!$6:$6,BJ$6)</f>
        <v>530359.15999999992</v>
      </c>
      <c r="BK353" s="60">
        <f t="shared" ca="1" si="418"/>
        <v>6.7930933295912377E-2</v>
      </c>
      <c r="BL353" s="1">
        <f ca="1">SUMIFS(RepP!353:353,RepP!$6:$6,BL$6)</f>
        <v>496623.09</v>
      </c>
      <c r="BM353" s="1">
        <f ca="1">SUMIFS(RepF!353:353,RepF!$6:$6,BM$6)</f>
        <v>530359.15999999992</v>
      </c>
      <c r="BN353" s="60">
        <f t="shared" ca="1" si="419"/>
        <v>6.7930933295912377E-2</v>
      </c>
      <c r="BO353" s="1">
        <f ca="1">SUMIFS(RepP!353:353,RepP!$6:$6,BO$6)</f>
        <v>496623.09</v>
      </c>
      <c r="BP353" s="1">
        <f ca="1">SUMIFS(RepF!353:353,RepF!$6:$6,BP$6)</f>
        <v>530359.15999999992</v>
      </c>
      <c r="BQ353" s="60">
        <f t="shared" ca="1" si="420"/>
        <v>6.7930933295912377E-2</v>
      </c>
      <c r="BR353" s="1">
        <f ca="1">SUMIFS(RepP!353:353,RepP!$6:$6,BR$6)</f>
        <v>496623.09</v>
      </c>
      <c r="BS353" s="1">
        <f ca="1">SUMIFS(RepF!353:353,RepF!$6:$6,BS$6)</f>
        <v>530359.15999999992</v>
      </c>
      <c r="BT353" s="60">
        <f t="shared" ca="1" si="421"/>
        <v>6.7930933295912377E-2</v>
      </c>
      <c r="BU353" s="1">
        <f ca="1">SUMIFS(RepP!353:353,RepP!$6:$6,BU$6)</f>
        <v>496623.09</v>
      </c>
      <c r="BV353" s="1">
        <f ca="1">SUMIFS(RepF!353:353,RepF!$6:$6,BV$6)</f>
        <v>530359.15999999992</v>
      </c>
      <c r="BW353" s="60">
        <f t="shared" ca="1" si="422"/>
        <v>6.7930933295912377E-2</v>
      </c>
      <c r="BX353" s="1">
        <f ca="1">SUMIFS(RepP!353:353,RepP!$6:$6,BX$6)</f>
        <v>496623.09</v>
      </c>
      <c r="BY353" s="1">
        <f ca="1">SUMIFS(RepF!353:353,RepF!$6:$6,BY$6)</f>
        <v>530359.15999999992</v>
      </c>
      <c r="BZ353" s="60">
        <f t="shared" ca="1" si="423"/>
        <v>6.7930933295912377E-2</v>
      </c>
    </row>
    <row r="354" spans="9:78" x14ac:dyDescent="0.25">
      <c r="I354" s="22" t="str">
        <f>Items!$E$79</f>
        <v>Кредиторская задолженность по себестоимостным затратам</v>
      </c>
      <c r="J354" s="1" t="str">
        <f>Items!F79</f>
        <v>Канализация, Скважина,кессон и септик</v>
      </c>
      <c r="Q354" s="20">
        <f ca="1">SUMIFS(RepP!354:354,RepP!$6:$6,Q$6)</f>
        <v>1823096.05</v>
      </c>
      <c r="R354" s="20">
        <f ca="1">SUMIFS(RepF!354:354,RepF!$6:$6,R$6)</f>
        <v>1923112.5499999998</v>
      </c>
      <c r="S354" s="69">
        <f t="shared" ca="1" si="404"/>
        <v>5.4860795732621856E-2</v>
      </c>
      <c r="V354" s="1">
        <f ca="1">SUMIFS(RepP!354:354,RepP!$6:$6,V$6)</f>
        <v>0</v>
      </c>
      <c r="W354" s="1">
        <f ca="1">SUMIFS(RepF!354:354,RepF!$6:$6,W$6)</f>
        <v>0</v>
      </c>
      <c r="X354" s="60">
        <f t="shared" ca="1" si="405"/>
        <v>0</v>
      </c>
      <c r="Y354" s="46">
        <f ca="1">SUMIFS(RepP!354:354,RepP!$6:$6,Y$6)</f>
        <v>886655.73</v>
      </c>
      <c r="Z354" s="1">
        <f ca="1">SUMIFS(RepF!354:354,RepF!$6:$6,Z$6)</f>
        <v>284038.53999999998</v>
      </c>
      <c r="AA354" s="60">
        <f t="shared" ca="1" si="406"/>
        <v>-0.6796518305926923</v>
      </c>
      <c r="AB354" s="1">
        <f ca="1">SUMIFS(RepP!354:354,RepP!$6:$6,AB$6)</f>
        <v>1085534.56</v>
      </c>
      <c r="AC354" s="1">
        <f ca="1">SUMIFS(RepF!354:354,RepF!$6:$6,AC$6)</f>
        <v>1051119.28</v>
      </c>
      <c r="AD354" s="60">
        <f t="shared" ca="1" si="407"/>
        <v>-3.1703532313149041E-2</v>
      </c>
      <c r="AE354" s="1">
        <f ca="1">SUMIFS(RepP!354:354,RepP!$6:$6,AE$6)</f>
        <v>1085534.56</v>
      </c>
      <c r="AF354" s="1">
        <f ca="1">SUMIFS(RepF!354:354,RepF!$6:$6,AF$6)</f>
        <v>1095865.6100000001</v>
      </c>
      <c r="AG354" s="60">
        <f t="shared" ca="1" si="408"/>
        <v>9.5170162062827787E-3</v>
      </c>
      <c r="AH354" s="1">
        <f ca="1">SUMIFS(RepP!354:354,RepP!$6:$6,AH$6)</f>
        <v>1085534.56</v>
      </c>
      <c r="AI354" s="1">
        <f ca="1">SUMIFS(RepF!354:354,RepF!$6:$6,AI$6)</f>
        <v>1095865.6100000001</v>
      </c>
      <c r="AJ354" s="60">
        <f t="shared" ca="1" si="409"/>
        <v>9.5170162062827787E-3</v>
      </c>
      <c r="AK354" s="1">
        <f ca="1">SUMIFS(RepP!354:354,RepP!$6:$6,AK$6)</f>
        <v>1086924.46</v>
      </c>
      <c r="AL354" s="1">
        <f ca="1">SUMIFS(RepF!354:354,RepF!$6:$6,AL$6)</f>
        <v>1097378.51</v>
      </c>
      <c r="AM354" s="60">
        <f t="shared" ca="1" si="410"/>
        <v>9.6180097005085768E-3</v>
      </c>
      <c r="AN354" s="1">
        <f ca="1">SUMIFS(RepP!354:354,RepP!$6:$6,AN$6)</f>
        <v>1086924.46</v>
      </c>
      <c r="AO354" s="1">
        <f ca="1">SUMIFS(RepF!354:354,RepF!$6:$6,AO$6)</f>
        <v>1097378.51</v>
      </c>
      <c r="AP354" s="60">
        <f t="shared" ca="1" si="411"/>
        <v>9.6180097005085768E-3</v>
      </c>
      <c r="AQ354" s="1">
        <f ca="1">SUMIFS(RepP!354:354,RepP!$6:$6,AQ$6)</f>
        <v>1196352.6299999999</v>
      </c>
      <c r="AR354" s="1">
        <f ca="1">SUMIFS(RepF!354:354,RepF!$6:$6,AR$6)</f>
        <v>1097378.51</v>
      </c>
      <c r="AS354" s="60">
        <f t="shared" ca="1" si="412"/>
        <v>-8.2729888761978052E-2</v>
      </c>
      <c r="AT354" s="1">
        <f ca="1">SUMIFS(RepP!354:354,RepP!$6:$6,AT$6)</f>
        <v>1263350.77</v>
      </c>
      <c r="AU354" s="1">
        <f ca="1">SUMIFS(RepF!354:354,RepF!$6:$6,AU$6)</f>
        <v>1271218.07</v>
      </c>
      <c r="AV354" s="60">
        <f t="shared" ca="1" si="413"/>
        <v>6.2273282977458799E-3</v>
      </c>
      <c r="AW354" s="1">
        <f ca="1">SUMIFS(RepP!354:354,RepP!$6:$6,AW$6)</f>
        <v>1263994.1400000001</v>
      </c>
      <c r="AX354" s="1">
        <f ca="1">SUMIFS(RepF!354:354,RepF!$6:$6,AX$6)</f>
        <v>1279049.21</v>
      </c>
      <c r="AY354" s="60">
        <f t="shared" ca="1" si="414"/>
        <v>1.1910711864534301E-2</v>
      </c>
      <c r="AZ354" s="1">
        <f ca="1">SUMIFS(RepP!354:354,RepP!$6:$6,AZ$6)</f>
        <v>1377268.34</v>
      </c>
      <c r="BA354" s="1">
        <f ca="1">SUMIFS(RepF!354:354,RepF!$6:$6,BA$6)</f>
        <v>1371258.19</v>
      </c>
      <c r="BB354" s="60">
        <f t="shared" ca="1" si="415"/>
        <v>-4.3638191813805431E-3</v>
      </c>
      <c r="BC354" s="1">
        <f ca="1">SUMIFS(RepP!354:354,RepP!$6:$6,BC$6)</f>
        <v>1728528.03</v>
      </c>
      <c r="BD354" s="1">
        <f ca="1">SUMIFS(RepF!354:354,RepF!$6:$6,BD$6)</f>
        <v>1457433.19</v>
      </c>
      <c r="BE354" s="60">
        <f t="shared" ca="1" si="416"/>
        <v>-0.15683566323191189</v>
      </c>
      <c r="BF354" s="1">
        <f ca="1">SUMIFS(RepP!354:354,RepP!$6:$6,BF$6)</f>
        <v>1823096.05</v>
      </c>
      <c r="BG354" s="1">
        <f ca="1">SUMIFS(RepF!354:354,RepF!$6:$6,BG$6)</f>
        <v>1919964.41</v>
      </c>
      <c r="BH354" s="60">
        <f t="shared" ca="1" si="417"/>
        <v>5.3133986001450591E-2</v>
      </c>
      <c r="BI354" s="1">
        <f ca="1">SUMIFS(RepP!354:354,RepP!$6:$6,BI$6)</f>
        <v>1823096.05</v>
      </c>
      <c r="BJ354" s="1">
        <f ca="1">SUMIFS(RepF!354:354,RepF!$6:$6,BJ$6)</f>
        <v>1923112.5499999998</v>
      </c>
      <c r="BK354" s="60">
        <f t="shared" ca="1" si="418"/>
        <v>5.4860795732621856E-2</v>
      </c>
      <c r="BL354" s="1">
        <f ca="1">SUMIFS(RepP!354:354,RepP!$6:$6,BL$6)</f>
        <v>1823096.05</v>
      </c>
      <c r="BM354" s="1">
        <f ca="1">SUMIFS(RepF!354:354,RepF!$6:$6,BM$6)</f>
        <v>1923112.5499999998</v>
      </c>
      <c r="BN354" s="60">
        <f t="shared" ca="1" si="419"/>
        <v>5.4860795732621856E-2</v>
      </c>
      <c r="BO354" s="1">
        <f ca="1">SUMIFS(RepP!354:354,RepP!$6:$6,BO$6)</f>
        <v>1823096.05</v>
      </c>
      <c r="BP354" s="1">
        <f ca="1">SUMIFS(RepF!354:354,RepF!$6:$6,BP$6)</f>
        <v>1923112.5499999998</v>
      </c>
      <c r="BQ354" s="60">
        <f t="shared" ca="1" si="420"/>
        <v>5.4860795732621856E-2</v>
      </c>
      <c r="BR354" s="1">
        <f ca="1">SUMIFS(RepP!354:354,RepP!$6:$6,BR$6)</f>
        <v>1823096.05</v>
      </c>
      <c r="BS354" s="1">
        <f ca="1">SUMIFS(RepF!354:354,RepF!$6:$6,BS$6)</f>
        <v>1923112.5499999998</v>
      </c>
      <c r="BT354" s="60">
        <f t="shared" ca="1" si="421"/>
        <v>5.4860795732621856E-2</v>
      </c>
      <c r="BU354" s="1">
        <f ca="1">SUMIFS(RepP!354:354,RepP!$6:$6,BU$6)</f>
        <v>1823096.05</v>
      </c>
      <c r="BV354" s="1">
        <f ca="1">SUMIFS(RepF!354:354,RepF!$6:$6,BV$6)</f>
        <v>1923112.5499999998</v>
      </c>
      <c r="BW354" s="60">
        <f t="shared" ca="1" si="422"/>
        <v>5.4860795732621856E-2</v>
      </c>
      <c r="BX354" s="1">
        <f ca="1">SUMIFS(RepP!354:354,RepP!$6:$6,BX$6)</f>
        <v>1823096.05</v>
      </c>
      <c r="BY354" s="1">
        <f ca="1">SUMIFS(RepF!354:354,RepF!$6:$6,BY$6)</f>
        <v>1923112.5499999998</v>
      </c>
      <c r="BZ354" s="60">
        <f t="shared" ca="1" si="423"/>
        <v>5.4860795732621856E-2</v>
      </c>
    </row>
    <row r="355" spans="9:78" x14ac:dyDescent="0.25">
      <c r="I355" s="22" t="str">
        <f>Items!$E$73</f>
        <v>Кредиторская задолженность по себестоимостным затратам</v>
      </c>
      <c r="J355" s="1" t="str">
        <f>Items!F80</f>
        <v>Метизы, расходники</v>
      </c>
      <c r="Q355" s="20">
        <f ca="1">SUMIFS(RepP!355:355,RepP!$6:$6,Q$6)</f>
        <v>503174.07539999997</v>
      </c>
      <c r="R355" s="20">
        <f ca="1">SUMIFS(RepF!355:355,RepF!$6:$6,R$6)</f>
        <v>509299.17759999994</v>
      </c>
      <c r="S355" s="69">
        <f t="shared" ca="1" si="404"/>
        <v>1.2172928812222279E-2</v>
      </c>
      <c r="V355" s="1">
        <f ca="1">SUMIFS(RepP!355:355,RepP!$6:$6,V$6)</f>
        <v>0</v>
      </c>
      <c r="W355" s="1">
        <f ca="1">SUMIFS(RepF!355:355,RepF!$6:$6,W$6)</f>
        <v>0</v>
      </c>
      <c r="X355" s="60">
        <f t="shared" ca="1" si="405"/>
        <v>0</v>
      </c>
      <c r="Y355" s="46">
        <f ca="1">SUMIFS(RepP!355:355,RepP!$6:$6,Y$6)</f>
        <v>31243.07</v>
      </c>
      <c r="Z355" s="1">
        <f ca="1">SUMIFS(RepF!355:355,RepF!$6:$6,Z$6)</f>
        <v>7391.2199999999993</v>
      </c>
      <c r="AA355" s="60">
        <f t="shared" ca="1" si="406"/>
        <v>-0.76342849790369505</v>
      </c>
      <c r="AB355" s="1">
        <f ca="1">SUMIFS(RepP!355:355,RepP!$6:$6,AB$6)</f>
        <v>42348.869999999995</v>
      </c>
      <c r="AC355" s="1">
        <f ca="1">SUMIFS(RepF!355:355,RepF!$6:$6,AC$6)</f>
        <v>35940.019999999997</v>
      </c>
      <c r="AD355" s="60">
        <f t="shared" ca="1" si="407"/>
        <v>-0.15133461648445398</v>
      </c>
      <c r="AE355" s="1">
        <f ca="1">SUMIFS(RepP!355:355,RepP!$6:$6,AE$6)</f>
        <v>51702.7</v>
      </c>
      <c r="AF355" s="1">
        <f ca="1">SUMIFS(RepF!355:355,RepF!$6:$6,AF$6)</f>
        <v>46436.819999999992</v>
      </c>
      <c r="AG355" s="60">
        <f t="shared" ca="1" si="408"/>
        <v>-0.10184922644271972</v>
      </c>
      <c r="AH355" s="1">
        <f ca="1">SUMIFS(RepP!355:355,RepP!$6:$6,AH$6)</f>
        <v>82995.880999999994</v>
      </c>
      <c r="AI355" s="1">
        <f ca="1">SUMIFS(RepF!355:355,RepF!$6:$6,AI$6)</f>
        <v>52293.829999999994</v>
      </c>
      <c r="AJ355" s="60">
        <f t="shared" ca="1" si="409"/>
        <v>-0.36992258688114898</v>
      </c>
      <c r="AK355" s="1">
        <f ca="1">SUMIFS(RepP!355:355,RepP!$6:$6,AK$6)</f>
        <v>101743.83099999999</v>
      </c>
      <c r="AL355" s="1">
        <f ca="1">SUMIFS(RepF!355:355,RepF!$6:$6,AL$6)</f>
        <v>92676.312999999995</v>
      </c>
      <c r="AM355" s="60">
        <f t="shared" ca="1" si="410"/>
        <v>-8.9121059339705794E-2</v>
      </c>
      <c r="AN355" s="1">
        <f ca="1">SUMIFS(RepP!355:355,RepP!$6:$6,AN$6)</f>
        <v>166444.24539999999</v>
      </c>
      <c r="AO355" s="1">
        <f ca="1">SUMIFS(RepF!355:355,RepF!$6:$6,AO$6)</f>
        <v>143645.59299999999</v>
      </c>
      <c r="AP355" s="60">
        <f t="shared" ca="1" si="411"/>
        <v>-0.13697471093224106</v>
      </c>
      <c r="AQ355" s="1">
        <f ca="1">SUMIFS(RepP!355:355,RepP!$6:$6,AQ$6)</f>
        <v>253791.27539999998</v>
      </c>
      <c r="AR355" s="1">
        <f ca="1">SUMIFS(RepF!355:355,RepF!$6:$6,AR$6)</f>
        <v>237023.07759999999</v>
      </c>
      <c r="AS355" s="60">
        <f t="shared" ca="1" si="412"/>
        <v>-6.6070820494406934E-2</v>
      </c>
      <c r="AT355" s="1">
        <f ca="1">SUMIFS(RepP!355:355,RepP!$6:$6,AT$6)</f>
        <v>264101.40539999999</v>
      </c>
      <c r="AU355" s="1">
        <f ca="1">SUMIFS(RepF!355:355,RepF!$6:$6,AU$6)</f>
        <v>264563.53759999998</v>
      </c>
      <c r="AV355" s="60">
        <f t="shared" ca="1" si="413"/>
        <v>1.7498286285151012E-3</v>
      </c>
      <c r="AW355" s="1">
        <f ca="1">SUMIFS(RepP!355:355,RepP!$6:$6,AW$6)</f>
        <v>304188.8554</v>
      </c>
      <c r="AX355" s="1">
        <f ca="1">SUMIFS(RepF!355:355,RepF!$6:$6,AX$6)</f>
        <v>272287.26759999996</v>
      </c>
      <c r="AY355" s="60">
        <f t="shared" ca="1" si="414"/>
        <v>-0.10487428199185773</v>
      </c>
      <c r="AZ355" s="1">
        <f ca="1">SUMIFS(RepP!355:355,RepP!$6:$6,AZ$6)</f>
        <v>318006.19540000003</v>
      </c>
      <c r="BA355" s="1">
        <f ca="1">SUMIFS(RepF!355:355,RepF!$6:$6,BA$6)</f>
        <v>313746.43759999995</v>
      </c>
      <c r="BB355" s="60">
        <f t="shared" ca="1" si="415"/>
        <v>-1.3395203809290563E-2</v>
      </c>
      <c r="BC355" s="1">
        <f ca="1">SUMIFS(RepP!355:355,RepP!$6:$6,BC$6)</f>
        <v>412830.59539999999</v>
      </c>
      <c r="BD355" s="1">
        <f ca="1">SUMIFS(RepF!355:355,RepF!$6:$6,BD$6)</f>
        <v>314513.98759999993</v>
      </c>
      <c r="BE355" s="60">
        <f t="shared" ca="1" si="416"/>
        <v>-0.23815242594783725</v>
      </c>
      <c r="BF355" s="1">
        <f ca="1">SUMIFS(RepP!355:355,RepP!$6:$6,BF$6)</f>
        <v>503174.07539999997</v>
      </c>
      <c r="BG355" s="1">
        <f ca="1">SUMIFS(RepF!355:355,RepF!$6:$6,BG$6)</f>
        <v>398091.40759999992</v>
      </c>
      <c r="BH355" s="60">
        <f t="shared" ca="1" si="417"/>
        <v>-0.20883959038721187</v>
      </c>
      <c r="BI355" s="1">
        <f ca="1">SUMIFS(RepP!355:355,RepP!$6:$6,BI$6)</f>
        <v>503174.07539999997</v>
      </c>
      <c r="BJ355" s="1">
        <f ca="1">SUMIFS(RepF!355:355,RepF!$6:$6,BJ$6)</f>
        <v>509299.17759999994</v>
      </c>
      <c r="BK355" s="60">
        <f t="shared" ca="1" si="418"/>
        <v>1.2172928812222279E-2</v>
      </c>
      <c r="BL355" s="1">
        <f ca="1">SUMIFS(RepP!355:355,RepP!$6:$6,BL$6)</f>
        <v>503174.07539999997</v>
      </c>
      <c r="BM355" s="1">
        <f ca="1">SUMIFS(RepF!355:355,RepF!$6:$6,BM$6)</f>
        <v>509299.17759999994</v>
      </c>
      <c r="BN355" s="60">
        <f t="shared" ca="1" si="419"/>
        <v>1.2172928812222279E-2</v>
      </c>
      <c r="BO355" s="1">
        <f ca="1">SUMIFS(RepP!355:355,RepP!$6:$6,BO$6)</f>
        <v>503174.07539999997</v>
      </c>
      <c r="BP355" s="1">
        <f ca="1">SUMIFS(RepF!355:355,RepF!$6:$6,BP$6)</f>
        <v>509299.17759999994</v>
      </c>
      <c r="BQ355" s="60">
        <f t="shared" ca="1" si="420"/>
        <v>1.2172928812222279E-2</v>
      </c>
      <c r="BR355" s="1">
        <f ca="1">SUMIFS(RepP!355:355,RepP!$6:$6,BR$6)</f>
        <v>503174.07539999997</v>
      </c>
      <c r="BS355" s="1">
        <f ca="1">SUMIFS(RepF!355:355,RepF!$6:$6,BS$6)</f>
        <v>509299.17759999994</v>
      </c>
      <c r="BT355" s="60">
        <f t="shared" ca="1" si="421"/>
        <v>1.2172928812222279E-2</v>
      </c>
      <c r="BU355" s="1">
        <f ca="1">SUMIFS(RepP!355:355,RepP!$6:$6,BU$6)</f>
        <v>503174.07539999997</v>
      </c>
      <c r="BV355" s="1">
        <f ca="1">SUMIFS(RepF!355:355,RepF!$6:$6,BV$6)</f>
        <v>509299.17759999994</v>
      </c>
      <c r="BW355" s="60">
        <f t="shared" ca="1" si="422"/>
        <v>1.2172928812222279E-2</v>
      </c>
      <c r="BX355" s="1">
        <f ca="1">SUMIFS(RepP!355:355,RepP!$6:$6,BX$6)</f>
        <v>503174.07539999997</v>
      </c>
      <c r="BY355" s="1">
        <f ca="1">SUMIFS(RepF!355:355,RepF!$6:$6,BY$6)</f>
        <v>509299.17759999994</v>
      </c>
      <c r="BZ355" s="60">
        <f t="shared" ca="1" si="423"/>
        <v>1.2172928812222279E-2</v>
      </c>
    </row>
    <row r="356" spans="9:78" x14ac:dyDescent="0.25">
      <c r="I356" s="22" t="str">
        <f>Items!$E$74</f>
        <v>Кредиторская задолженность по себестоимостным затратам</v>
      </c>
      <c r="J356" s="1" t="str">
        <f>Items!F81</f>
        <v>Материалы Фундамент</v>
      </c>
      <c r="Q356" s="20">
        <f ca="1">SUMIFS(RepP!356:356,RepP!$6:$6,Q$6)</f>
        <v>10604789.890000001</v>
      </c>
      <c r="R356" s="20">
        <f ca="1">SUMIFS(RepF!356:356,RepF!$6:$6,R$6)</f>
        <v>10547601.390000001</v>
      </c>
      <c r="S356" s="69">
        <f t="shared" ca="1" si="404"/>
        <v>-5.3927046733784935E-3</v>
      </c>
      <c r="V356" s="1">
        <f ca="1">SUMIFS(RepP!356:356,RepP!$6:$6,V$6)</f>
        <v>0</v>
      </c>
      <c r="W356" s="1">
        <f ca="1">SUMIFS(RepF!356:356,RepF!$6:$6,W$6)</f>
        <v>0</v>
      </c>
      <c r="X356" s="60">
        <f t="shared" ca="1" si="405"/>
        <v>0</v>
      </c>
      <c r="Y356" s="46">
        <f ca="1">SUMIFS(RepP!356:356,RepP!$6:$6,Y$6)</f>
        <v>1292133.6999999997</v>
      </c>
      <c r="Z356" s="1">
        <f ca="1">SUMIFS(RepF!356:356,RepF!$6:$6,Z$6)</f>
        <v>285577.31</v>
      </c>
      <c r="AA356" s="60">
        <f t="shared" ca="1" si="406"/>
        <v>-0.77898780133975287</v>
      </c>
      <c r="AB356" s="1">
        <f ca="1">SUMIFS(RepP!356:356,RepP!$6:$6,AB$6)</f>
        <v>1616716.6999999997</v>
      </c>
      <c r="AC356" s="1">
        <f ca="1">SUMIFS(RepF!356:356,RepF!$6:$6,AC$6)</f>
        <v>1655363.28</v>
      </c>
      <c r="AD356" s="60">
        <f t="shared" ca="1" si="407"/>
        <v>2.3904361227913531E-2</v>
      </c>
      <c r="AE356" s="1">
        <f ca="1">SUMIFS(RepP!356:356,RepP!$6:$6,AE$6)</f>
        <v>1616716.6999999997</v>
      </c>
      <c r="AF356" s="1">
        <f ca="1">SUMIFS(RepF!356:356,RepF!$6:$6,AF$6)</f>
        <v>1705221.28</v>
      </c>
      <c r="AG356" s="60">
        <f t="shared" ca="1" si="408"/>
        <v>5.4743406807142105E-2</v>
      </c>
      <c r="AH356" s="1">
        <f ca="1">SUMIFS(RepP!356:356,RepP!$6:$6,AH$6)</f>
        <v>2097283.9299999997</v>
      </c>
      <c r="AI356" s="1">
        <f ca="1">SUMIFS(RepF!356:356,RepF!$6:$6,AI$6)</f>
        <v>1705221.28</v>
      </c>
      <c r="AJ356" s="60">
        <f t="shared" ca="1" si="409"/>
        <v>-0.18693827973973925</v>
      </c>
      <c r="AK356" s="1">
        <f ca="1">SUMIFS(RepP!356:356,RepP!$6:$6,AK$6)</f>
        <v>2097283.9299999997</v>
      </c>
      <c r="AL356" s="1">
        <f ca="1">SUMIFS(RepF!356:356,RepF!$6:$6,AL$6)</f>
        <v>1705221.28</v>
      </c>
      <c r="AM356" s="60">
        <f t="shared" ca="1" si="410"/>
        <v>-0.18693827973973925</v>
      </c>
      <c r="AN356" s="1">
        <f ca="1">SUMIFS(RepP!356:356,RepP!$6:$6,AN$6)</f>
        <v>2097283.9299999997</v>
      </c>
      <c r="AO356" s="1">
        <f ca="1">SUMIFS(RepF!356:356,RepF!$6:$6,AO$6)</f>
        <v>1705221.28</v>
      </c>
      <c r="AP356" s="60">
        <f t="shared" ca="1" si="411"/>
        <v>-0.18693827973973925</v>
      </c>
      <c r="AQ356" s="1">
        <f ca="1">SUMIFS(RepP!356:356,RepP!$6:$6,AQ$6)</f>
        <v>2491261.0099999998</v>
      </c>
      <c r="AR356" s="1">
        <f ca="1">SUMIFS(RepF!356:356,RepF!$6:$6,AR$6)</f>
        <v>1705221.28</v>
      </c>
      <c r="AS356" s="60">
        <f t="shared" ca="1" si="412"/>
        <v>-0.31551881831924139</v>
      </c>
      <c r="AT356" s="1">
        <f ca="1">SUMIFS(RepP!356:356,RepP!$6:$6,AT$6)</f>
        <v>3810747.26</v>
      </c>
      <c r="AU356" s="1">
        <f ca="1">SUMIFS(RepF!356:356,RepF!$6:$6,AU$6)</f>
        <v>3253759.95</v>
      </c>
      <c r="AV356" s="60">
        <f t="shared" ca="1" si="413"/>
        <v>-0.14616222803503365</v>
      </c>
      <c r="AW356" s="1">
        <f ca="1">SUMIFS(RepP!356:356,RepP!$6:$6,AW$6)</f>
        <v>5122902.63</v>
      </c>
      <c r="AX356" s="1">
        <f ca="1">SUMIFS(RepF!356:356,RepF!$6:$6,AX$6)</f>
        <v>4004777.2700000005</v>
      </c>
      <c r="AY356" s="60">
        <f t="shared" ca="1" si="414"/>
        <v>-0.21826012336291456</v>
      </c>
      <c r="AZ356" s="1">
        <f ca="1">SUMIFS(RepP!356:356,RepP!$6:$6,AZ$6)</f>
        <v>6029766.0600000005</v>
      </c>
      <c r="BA356" s="1">
        <f ca="1">SUMIFS(RepF!356:356,RepF!$6:$6,BA$6)</f>
        <v>5103875.13</v>
      </c>
      <c r="BB356" s="60">
        <f t="shared" ca="1" si="415"/>
        <v>-0.15355337517024675</v>
      </c>
      <c r="BC356" s="1">
        <f ca="1">SUMIFS(RepP!356:356,RepP!$6:$6,BC$6)</f>
        <v>6744435.3400000008</v>
      </c>
      <c r="BD356" s="1">
        <f ca="1">SUMIFS(RepF!356:356,RepF!$6:$6,BD$6)</f>
        <v>5705615.6699999999</v>
      </c>
      <c r="BE356" s="60">
        <f t="shared" ca="1" si="416"/>
        <v>-0.15402618864754372</v>
      </c>
      <c r="BF356" s="1">
        <f ca="1">SUMIFS(RepP!356:356,RepP!$6:$6,BF$6)</f>
        <v>10604789.890000001</v>
      </c>
      <c r="BG356" s="1">
        <f ca="1">SUMIFS(RepF!356:356,RepF!$6:$6,BG$6)</f>
        <v>6926051.9900000002</v>
      </c>
      <c r="BH356" s="60">
        <f t="shared" ca="1" si="417"/>
        <v>-0.34689399206946475</v>
      </c>
      <c r="BI356" s="1">
        <f ca="1">SUMIFS(RepP!356:356,RepP!$6:$6,BI$6)</f>
        <v>10604789.890000001</v>
      </c>
      <c r="BJ356" s="1">
        <f ca="1">SUMIFS(RepF!356:356,RepF!$6:$6,BJ$6)</f>
        <v>10547601.390000001</v>
      </c>
      <c r="BK356" s="60">
        <f t="shared" ca="1" si="418"/>
        <v>-5.3927046733784935E-3</v>
      </c>
      <c r="BL356" s="1">
        <f ca="1">SUMIFS(RepP!356:356,RepP!$6:$6,BL$6)</f>
        <v>10604789.890000001</v>
      </c>
      <c r="BM356" s="1">
        <f ca="1">SUMIFS(RepF!356:356,RepF!$6:$6,BM$6)</f>
        <v>10547601.390000001</v>
      </c>
      <c r="BN356" s="60">
        <f t="shared" ca="1" si="419"/>
        <v>-5.3927046733784935E-3</v>
      </c>
      <c r="BO356" s="1">
        <f ca="1">SUMIFS(RepP!356:356,RepP!$6:$6,BO$6)</f>
        <v>10604789.890000001</v>
      </c>
      <c r="BP356" s="1">
        <f ca="1">SUMIFS(RepF!356:356,RepF!$6:$6,BP$6)</f>
        <v>10547601.390000001</v>
      </c>
      <c r="BQ356" s="60">
        <f t="shared" ca="1" si="420"/>
        <v>-5.3927046733784935E-3</v>
      </c>
      <c r="BR356" s="1">
        <f ca="1">SUMIFS(RepP!356:356,RepP!$6:$6,BR$6)</f>
        <v>10604789.890000001</v>
      </c>
      <c r="BS356" s="1">
        <f ca="1">SUMIFS(RepF!356:356,RepF!$6:$6,BS$6)</f>
        <v>10547601.390000001</v>
      </c>
      <c r="BT356" s="60">
        <f t="shared" ca="1" si="421"/>
        <v>-5.3927046733784935E-3</v>
      </c>
      <c r="BU356" s="1">
        <f ca="1">SUMIFS(RepP!356:356,RepP!$6:$6,BU$6)</f>
        <v>10604789.890000001</v>
      </c>
      <c r="BV356" s="1">
        <f ca="1">SUMIFS(RepF!356:356,RepF!$6:$6,BV$6)</f>
        <v>10547601.390000001</v>
      </c>
      <c r="BW356" s="60">
        <f t="shared" ca="1" si="422"/>
        <v>-5.3927046733784935E-3</v>
      </c>
      <c r="BX356" s="1">
        <f ca="1">SUMIFS(RepP!356:356,RepP!$6:$6,BX$6)</f>
        <v>10604789.890000001</v>
      </c>
      <c r="BY356" s="1">
        <f ca="1">SUMIFS(RepF!356:356,RepF!$6:$6,BY$6)</f>
        <v>10547601.390000001</v>
      </c>
      <c r="BZ356" s="60">
        <f t="shared" ca="1" si="423"/>
        <v>-5.3927046733784935E-3</v>
      </c>
    </row>
    <row r="357" spans="9:78" x14ac:dyDescent="0.25">
      <c r="I357" s="22" t="str">
        <f>Items!$E$75</f>
        <v>Кредиторская задолженность по себестоимостным затратам</v>
      </c>
      <c r="J357" s="1" t="str">
        <f>Items!F82</f>
        <v>Материалы Коробка</v>
      </c>
      <c r="Q357" s="20">
        <f ca="1">SUMIFS(RepP!357:357,RepP!$6:$6,Q$6)</f>
        <v>4248149.74</v>
      </c>
      <c r="R357" s="20">
        <f ca="1">SUMIFS(RepF!357:357,RepF!$6:$6,R$6)</f>
        <v>4442802.6499999994</v>
      </c>
      <c r="S357" s="69">
        <f t="shared" ca="1" si="404"/>
        <v>4.5820632961021568E-2</v>
      </c>
      <c r="V357" s="1">
        <f ca="1">SUMIFS(RepP!357:357,RepP!$6:$6,V$6)</f>
        <v>0</v>
      </c>
      <c r="W357" s="1">
        <f ca="1">SUMIFS(RepF!357:357,RepF!$6:$6,W$6)</f>
        <v>0</v>
      </c>
      <c r="X357" s="60">
        <f t="shared" ca="1" si="405"/>
        <v>0</v>
      </c>
      <c r="Y357" s="46">
        <f ca="1">SUMIFS(RepP!357:357,RepP!$6:$6,Y$6)</f>
        <v>427903.84</v>
      </c>
      <c r="Z357" s="1">
        <f ca="1">SUMIFS(RepF!357:357,RepF!$6:$6,Z$6)</f>
        <v>0</v>
      </c>
      <c r="AA357" s="60">
        <f t="shared" ca="1" si="406"/>
        <v>-1</v>
      </c>
      <c r="AB357" s="1">
        <f ca="1">SUMIFS(RepP!357:357,RepP!$6:$6,AB$6)</f>
        <v>1047954.74</v>
      </c>
      <c r="AC357" s="1">
        <f ca="1">SUMIFS(RepF!357:357,RepF!$6:$6,AC$6)</f>
        <v>442010.56</v>
      </c>
      <c r="AD357" s="60">
        <f t="shared" ca="1" si="407"/>
        <v>-0.57821598287727571</v>
      </c>
      <c r="AE357" s="1">
        <f ca="1">SUMIFS(RepP!357:357,RepP!$6:$6,AE$6)</f>
        <v>1094938.04</v>
      </c>
      <c r="AF357" s="1">
        <f ca="1">SUMIFS(RepF!357:357,RepF!$6:$6,AF$6)</f>
        <v>538493.31999999995</v>
      </c>
      <c r="AG357" s="60">
        <f t="shared" ca="1" si="408"/>
        <v>-0.50819745014978202</v>
      </c>
      <c r="AH357" s="1">
        <f ca="1">SUMIFS(RepP!357:357,RepP!$6:$6,AH$6)</f>
        <v>1117637.24</v>
      </c>
      <c r="AI357" s="1">
        <f ca="1">SUMIFS(RepF!357:357,RepF!$6:$6,AI$6)</f>
        <v>1160797.2599999998</v>
      </c>
      <c r="AJ357" s="60">
        <f t="shared" ca="1" si="409"/>
        <v>3.8617199262257748E-2</v>
      </c>
      <c r="AK357" s="1">
        <f ca="1">SUMIFS(RepP!357:357,RepP!$6:$6,AK$6)</f>
        <v>1519059.83</v>
      </c>
      <c r="AL357" s="1">
        <f ca="1">SUMIFS(RepF!357:357,RepF!$6:$6,AL$6)</f>
        <v>1556386.6699999997</v>
      </c>
      <c r="AM357" s="60">
        <f t="shared" ca="1" si="410"/>
        <v>2.4572330373583518E-2</v>
      </c>
      <c r="AN357" s="1">
        <f ca="1">SUMIFS(RepP!357:357,RepP!$6:$6,AN$6)</f>
        <v>3392657.63</v>
      </c>
      <c r="AO357" s="1">
        <f ca="1">SUMIFS(RepF!357:357,RepF!$6:$6,AO$6)</f>
        <v>3519624.8899999997</v>
      </c>
      <c r="AP357" s="60">
        <f t="shared" ca="1" si="411"/>
        <v>3.7424129943816282E-2</v>
      </c>
      <c r="AQ357" s="1">
        <f ca="1">SUMIFS(RepP!357:357,RepP!$6:$6,AQ$6)</f>
        <v>3392657.63</v>
      </c>
      <c r="AR357" s="1">
        <f ca="1">SUMIFS(RepF!357:357,RepF!$6:$6,AR$6)</f>
        <v>3520809.2899999996</v>
      </c>
      <c r="AS357" s="60">
        <f t="shared" ca="1" si="412"/>
        <v>3.7773236788411123E-2</v>
      </c>
      <c r="AT357" s="1">
        <f ca="1">SUMIFS(RepP!357:357,RepP!$6:$6,AT$6)</f>
        <v>3722462.32</v>
      </c>
      <c r="AU357" s="1">
        <f ca="1">SUMIFS(RepF!357:357,RepF!$6:$6,AU$6)</f>
        <v>3520809.2899999996</v>
      </c>
      <c r="AV357" s="60">
        <f t="shared" ca="1" si="413"/>
        <v>-5.4171946594747604E-2</v>
      </c>
      <c r="AW357" s="1">
        <f ca="1">SUMIFS(RepP!357:357,RepP!$6:$6,AW$6)</f>
        <v>3722462.32</v>
      </c>
      <c r="AX357" s="1">
        <f ca="1">SUMIFS(RepF!357:357,RepF!$6:$6,AX$6)</f>
        <v>3861400.6099999994</v>
      </c>
      <c r="AY357" s="60">
        <f t="shared" ca="1" si="414"/>
        <v>3.7324297214108425E-2</v>
      </c>
      <c r="AZ357" s="1">
        <f ca="1">SUMIFS(RepP!357:357,RepP!$6:$6,AZ$6)</f>
        <v>4192691.7399999998</v>
      </c>
      <c r="BA357" s="1">
        <f ca="1">SUMIFS(RepF!357:357,RepF!$6:$6,BA$6)</f>
        <v>3959025.6099999994</v>
      </c>
      <c r="BB357" s="60">
        <f t="shared" ca="1" si="415"/>
        <v>-5.5731769586285007E-2</v>
      </c>
      <c r="BC357" s="1">
        <f ca="1">SUMIFS(RepP!357:357,RepP!$6:$6,BC$6)</f>
        <v>4248149.74</v>
      </c>
      <c r="BD357" s="1">
        <f ca="1">SUMIFS(RepF!357:357,RepF!$6:$6,BD$6)</f>
        <v>4392321.6499999994</v>
      </c>
      <c r="BE357" s="60">
        <f t="shared" ca="1" si="416"/>
        <v>3.3937577256869293E-2</v>
      </c>
      <c r="BF357" s="1">
        <f ca="1">SUMIFS(RepP!357:357,RepP!$6:$6,BF$6)</f>
        <v>4248149.74</v>
      </c>
      <c r="BG357" s="1">
        <f ca="1">SUMIFS(RepF!357:357,RepF!$6:$6,BG$6)</f>
        <v>4442802.6499999994</v>
      </c>
      <c r="BH357" s="60">
        <f t="shared" ca="1" si="417"/>
        <v>4.5820632961021568E-2</v>
      </c>
      <c r="BI357" s="1">
        <f ca="1">SUMIFS(RepP!357:357,RepP!$6:$6,BI$6)</f>
        <v>4248149.74</v>
      </c>
      <c r="BJ357" s="1">
        <f ca="1">SUMIFS(RepF!357:357,RepF!$6:$6,BJ$6)</f>
        <v>4442802.6499999994</v>
      </c>
      <c r="BK357" s="60">
        <f t="shared" ca="1" si="418"/>
        <v>4.5820632961021568E-2</v>
      </c>
      <c r="BL357" s="1">
        <f ca="1">SUMIFS(RepP!357:357,RepP!$6:$6,BL$6)</f>
        <v>4248149.74</v>
      </c>
      <c r="BM357" s="1">
        <f ca="1">SUMIFS(RepF!357:357,RepF!$6:$6,BM$6)</f>
        <v>4442802.6499999994</v>
      </c>
      <c r="BN357" s="60">
        <f t="shared" ca="1" si="419"/>
        <v>4.5820632961021568E-2</v>
      </c>
      <c r="BO357" s="1">
        <f ca="1">SUMIFS(RepP!357:357,RepP!$6:$6,BO$6)</f>
        <v>4248149.74</v>
      </c>
      <c r="BP357" s="1">
        <f ca="1">SUMIFS(RepF!357:357,RepF!$6:$6,BP$6)</f>
        <v>4442802.6499999994</v>
      </c>
      <c r="BQ357" s="60">
        <f t="shared" ca="1" si="420"/>
        <v>4.5820632961021568E-2</v>
      </c>
      <c r="BR357" s="1">
        <f ca="1">SUMIFS(RepP!357:357,RepP!$6:$6,BR$6)</f>
        <v>4248149.74</v>
      </c>
      <c r="BS357" s="1">
        <f ca="1">SUMIFS(RepF!357:357,RepF!$6:$6,BS$6)</f>
        <v>4442802.6499999994</v>
      </c>
      <c r="BT357" s="60">
        <f t="shared" ca="1" si="421"/>
        <v>4.5820632961021568E-2</v>
      </c>
      <c r="BU357" s="1">
        <f ca="1">SUMIFS(RepP!357:357,RepP!$6:$6,BU$6)</f>
        <v>4248149.74</v>
      </c>
      <c r="BV357" s="1">
        <f ca="1">SUMIFS(RepF!357:357,RepF!$6:$6,BV$6)</f>
        <v>4442802.6499999994</v>
      </c>
      <c r="BW357" s="60">
        <f t="shared" ca="1" si="422"/>
        <v>4.5820632961021568E-2</v>
      </c>
      <c r="BX357" s="1">
        <f ca="1">SUMIFS(RepP!357:357,RepP!$6:$6,BX$6)</f>
        <v>4248149.74</v>
      </c>
      <c r="BY357" s="1">
        <f ca="1">SUMIFS(RepF!357:357,RepF!$6:$6,BY$6)</f>
        <v>4442802.6499999994</v>
      </c>
      <c r="BZ357" s="60">
        <f t="shared" ca="1" si="423"/>
        <v>4.5820632961021568E-2</v>
      </c>
    </row>
    <row r="358" spans="9:78" x14ac:dyDescent="0.25">
      <c r="I358" s="22" t="str">
        <f>Items!$E$76</f>
        <v>Кредиторская задолженность по себестоимостным затратам</v>
      </c>
      <c r="J358" s="1" t="str">
        <f>Items!F83</f>
        <v>Материалы Кровля</v>
      </c>
      <c r="Q358" s="20">
        <f ca="1">SUMIFS(RepP!358:358,RepP!$6:$6,Q$6)</f>
        <v>2707693.43</v>
      </c>
      <c r="R358" s="20">
        <f ca="1">SUMIFS(RepF!358:358,RepF!$6:$6,R$6)</f>
        <v>2821832.04</v>
      </c>
      <c r="S358" s="69">
        <f t="shared" ca="1" si="404"/>
        <v>4.2153446448329961E-2</v>
      </c>
      <c r="V358" s="1">
        <f ca="1">SUMIFS(RepP!358:358,RepP!$6:$6,V$6)</f>
        <v>0</v>
      </c>
      <c r="W358" s="1">
        <f ca="1">SUMIFS(RepF!358:358,RepF!$6:$6,W$6)</f>
        <v>0</v>
      </c>
      <c r="X358" s="60">
        <f t="shared" ca="1" si="405"/>
        <v>0</v>
      </c>
      <c r="Y358" s="46">
        <f ca="1">SUMIFS(RepP!358:358,RepP!$6:$6,Y$6)</f>
        <v>189103.88999999998</v>
      </c>
      <c r="Z358" s="1">
        <f ca="1">SUMIFS(RepF!358:358,RepF!$6:$6,Z$6)</f>
        <v>182954.16999999998</v>
      </c>
      <c r="AA358" s="60">
        <f t="shared" ca="1" si="406"/>
        <v>-3.2520325203252043E-2</v>
      </c>
      <c r="AB358" s="1">
        <f ca="1">SUMIFS(RepP!358:358,RepP!$6:$6,AB$6)</f>
        <v>761692.43</v>
      </c>
      <c r="AC358" s="1">
        <f ca="1">SUMIFS(RepF!358:358,RepF!$6:$6,AC$6)</f>
        <v>293653.26999999996</v>
      </c>
      <c r="AD358" s="60">
        <f t="shared" ca="1" si="407"/>
        <v>-0.61447264219233488</v>
      </c>
      <c r="AE358" s="1">
        <f ca="1">SUMIFS(RepP!358:358,RepP!$6:$6,AE$6)</f>
        <v>795290.83000000007</v>
      </c>
      <c r="AF358" s="1">
        <f ca="1">SUMIFS(RepF!358:358,RepF!$6:$6,AF$6)</f>
        <v>739334.53</v>
      </c>
      <c r="AG358" s="60">
        <f t="shared" ca="1" si="408"/>
        <v>-7.0359543816191167E-2</v>
      </c>
      <c r="AH358" s="1">
        <f ca="1">SUMIFS(RepP!358:358,RepP!$6:$6,AH$6)</f>
        <v>833620.03</v>
      </c>
      <c r="AI358" s="1">
        <f ca="1">SUMIFS(RepF!358:358,RepF!$6:$6,AI$6)</f>
        <v>814351.73</v>
      </c>
      <c r="AJ358" s="60">
        <f t="shared" ca="1" si="409"/>
        <v>-2.3114007949161259E-2</v>
      </c>
      <c r="AK358" s="1">
        <f ca="1">SUMIFS(RepP!358:358,RepP!$6:$6,AK$6)</f>
        <v>976568.9</v>
      </c>
      <c r="AL358" s="1">
        <f ca="1">SUMIFS(RepF!358:358,RepF!$6:$6,AL$6)</f>
        <v>871117.42999999993</v>
      </c>
      <c r="AM358" s="60">
        <f t="shared" ca="1" si="410"/>
        <v>-0.10798159761180198</v>
      </c>
      <c r="AN358" s="1">
        <f ca="1">SUMIFS(RepP!358:358,RepP!$6:$6,AN$6)</f>
        <v>1634378.2200000002</v>
      </c>
      <c r="AO358" s="1">
        <f ca="1">SUMIFS(RepF!358:358,RepF!$6:$6,AO$6)</f>
        <v>1072333.69</v>
      </c>
      <c r="AP358" s="60">
        <f t="shared" ca="1" si="411"/>
        <v>-0.34388890106477321</v>
      </c>
      <c r="AQ358" s="1">
        <f ca="1">SUMIFS(RepP!358:358,RepP!$6:$6,AQ$6)</f>
        <v>1764095.1300000001</v>
      </c>
      <c r="AR358" s="1">
        <f ca="1">SUMIFS(RepF!358:358,RepF!$6:$6,AR$6)</f>
        <v>1731539.11</v>
      </c>
      <c r="AS358" s="60">
        <f t="shared" ca="1" si="412"/>
        <v>-1.8454798409879413E-2</v>
      </c>
      <c r="AT358" s="1">
        <f ca="1">SUMIFS(RepP!358:358,RepP!$6:$6,AT$6)</f>
        <v>2010095.1300000001</v>
      </c>
      <c r="AU358" s="1">
        <f ca="1">SUMIFS(RepF!358:358,RepF!$6:$6,AU$6)</f>
        <v>1783161.73</v>
      </c>
      <c r="AV358" s="60">
        <f t="shared" ca="1" si="413"/>
        <v>-0.11289684583236621</v>
      </c>
      <c r="AW358" s="1">
        <f ca="1">SUMIFS(RepP!358:358,RepP!$6:$6,AW$6)</f>
        <v>2010095.1300000001</v>
      </c>
      <c r="AX358" s="1">
        <f ca="1">SUMIFS(RepF!358:358,RepF!$6:$6,AX$6)</f>
        <v>2021161.73</v>
      </c>
      <c r="AY358" s="60">
        <f t="shared" ca="1" si="414"/>
        <v>5.5055105775018015E-3</v>
      </c>
      <c r="AZ358" s="1">
        <f ca="1">SUMIFS(RepP!358:358,RepP!$6:$6,AZ$6)</f>
        <v>2055088.6500000001</v>
      </c>
      <c r="BA358" s="1">
        <f ca="1">SUMIFS(RepF!358:358,RepF!$6:$6,BA$6)</f>
        <v>2021161.73</v>
      </c>
      <c r="BB358" s="60">
        <f t="shared" ca="1" si="415"/>
        <v>-1.6508737956389453E-2</v>
      </c>
      <c r="BC358" s="1">
        <f ca="1">SUMIFS(RepP!358:358,RepP!$6:$6,BC$6)</f>
        <v>2662596.4700000002</v>
      </c>
      <c r="BD358" s="1">
        <f ca="1">SUMIFS(RepF!358:358,RepF!$6:$6,BD$6)</f>
        <v>2773798.19</v>
      </c>
      <c r="BE358" s="60">
        <f t="shared" ca="1" si="416"/>
        <v>4.17643909818598E-2</v>
      </c>
      <c r="BF358" s="1">
        <f ca="1">SUMIFS(RepP!358:358,RepP!$6:$6,BF$6)</f>
        <v>2707693.43</v>
      </c>
      <c r="BG358" s="1">
        <f ca="1">SUMIFS(RepF!358:358,RepF!$6:$6,BG$6)</f>
        <v>2791385.8</v>
      </c>
      <c r="BH358" s="60">
        <f t="shared" ca="1" si="417"/>
        <v>3.0909101108983244E-2</v>
      </c>
      <c r="BI358" s="1">
        <f ca="1">SUMIFS(RepP!358:358,RepP!$6:$6,BI$6)</f>
        <v>2707693.43</v>
      </c>
      <c r="BJ358" s="1">
        <f ca="1">SUMIFS(RepF!358:358,RepF!$6:$6,BJ$6)</f>
        <v>2821832.04</v>
      </c>
      <c r="BK358" s="60">
        <f t="shared" ca="1" si="418"/>
        <v>4.2153446448329961E-2</v>
      </c>
      <c r="BL358" s="1">
        <f ca="1">SUMIFS(RepP!358:358,RepP!$6:$6,BL$6)</f>
        <v>2707693.43</v>
      </c>
      <c r="BM358" s="1">
        <f ca="1">SUMIFS(RepF!358:358,RepF!$6:$6,BM$6)</f>
        <v>2821832.04</v>
      </c>
      <c r="BN358" s="60">
        <f t="shared" ca="1" si="419"/>
        <v>4.2153446448329961E-2</v>
      </c>
      <c r="BO358" s="1">
        <f ca="1">SUMIFS(RepP!358:358,RepP!$6:$6,BO$6)</f>
        <v>2707693.43</v>
      </c>
      <c r="BP358" s="1">
        <f ca="1">SUMIFS(RepF!358:358,RepF!$6:$6,BP$6)</f>
        <v>2821832.04</v>
      </c>
      <c r="BQ358" s="60">
        <f t="shared" ca="1" si="420"/>
        <v>4.2153446448329961E-2</v>
      </c>
      <c r="BR358" s="1">
        <f ca="1">SUMIFS(RepP!358:358,RepP!$6:$6,BR$6)</f>
        <v>2707693.43</v>
      </c>
      <c r="BS358" s="1">
        <f ca="1">SUMIFS(RepF!358:358,RepF!$6:$6,BS$6)</f>
        <v>2821832.04</v>
      </c>
      <c r="BT358" s="60">
        <f t="shared" ca="1" si="421"/>
        <v>4.2153446448329961E-2</v>
      </c>
      <c r="BU358" s="1">
        <f ca="1">SUMIFS(RepP!358:358,RepP!$6:$6,BU$6)</f>
        <v>2707693.43</v>
      </c>
      <c r="BV358" s="1">
        <f ca="1">SUMIFS(RepF!358:358,RepF!$6:$6,BV$6)</f>
        <v>2821832.04</v>
      </c>
      <c r="BW358" s="60">
        <f t="shared" ca="1" si="422"/>
        <v>4.2153446448329961E-2</v>
      </c>
      <c r="BX358" s="1">
        <f ca="1">SUMIFS(RepP!358:358,RepP!$6:$6,BX$6)</f>
        <v>2707693.43</v>
      </c>
      <c r="BY358" s="1">
        <f ca="1">SUMIFS(RepF!358:358,RepF!$6:$6,BY$6)</f>
        <v>2821832.04</v>
      </c>
      <c r="BZ358" s="60">
        <f t="shared" ca="1" si="423"/>
        <v>4.2153446448329961E-2</v>
      </c>
    </row>
    <row r="359" spans="9:78" x14ac:dyDescent="0.25">
      <c r="I359" s="22" t="str">
        <f>Items!$E$77</f>
        <v>Кредиторская задолженность по себестоимостным затратам</v>
      </c>
      <c r="J359" s="1" t="str">
        <f>Items!F84</f>
        <v>Материалы Окна и двери</v>
      </c>
      <c r="Q359" s="20">
        <f ca="1">SUMIFS(RepP!359:359,RepP!$6:$6,Q$6)</f>
        <v>1044180.3499999999</v>
      </c>
      <c r="R359" s="20">
        <f ca="1">SUMIFS(RepF!359:359,RepF!$6:$6,R$6)</f>
        <v>951479.7699999999</v>
      </c>
      <c r="S359" s="69">
        <f t="shared" ca="1" si="404"/>
        <v>-8.8778322633633139E-2</v>
      </c>
      <c r="V359" s="1">
        <f ca="1">SUMIFS(RepP!359:359,RepP!$6:$6,V$6)</f>
        <v>0</v>
      </c>
      <c r="W359" s="1">
        <f ca="1">SUMIFS(RepF!359:359,RepF!$6:$6,W$6)</f>
        <v>0</v>
      </c>
      <c r="X359" s="60">
        <f t="shared" ca="1" si="405"/>
        <v>0</v>
      </c>
      <c r="Y359" s="46">
        <f ca="1">SUMIFS(RepP!359:359,RepP!$6:$6,Y$6)</f>
        <v>0</v>
      </c>
      <c r="Z359" s="1">
        <f ca="1">SUMIFS(RepF!359:359,RepF!$6:$6,Z$6)</f>
        <v>0</v>
      </c>
      <c r="AA359" s="60">
        <f t="shared" ca="1" si="406"/>
        <v>0</v>
      </c>
      <c r="AB359" s="1">
        <f ca="1">SUMIFS(RepP!359:359,RepP!$6:$6,AB$6)</f>
        <v>0</v>
      </c>
      <c r="AC359" s="1">
        <f ca="1">SUMIFS(RepF!359:359,RepF!$6:$6,AC$6)</f>
        <v>0</v>
      </c>
      <c r="AD359" s="60">
        <f t="shared" ca="1" si="407"/>
        <v>0</v>
      </c>
      <c r="AE359" s="1">
        <f ca="1">SUMIFS(RepP!359:359,RepP!$6:$6,AE$6)</f>
        <v>272057.2</v>
      </c>
      <c r="AF359" s="1">
        <f ca="1">SUMIFS(RepF!359:359,RepF!$6:$6,AF$6)</f>
        <v>0</v>
      </c>
      <c r="AG359" s="60">
        <f t="shared" ca="1" si="408"/>
        <v>-1</v>
      </c>
      <c r="AH359" s="1">
        <f ca="1">SUMIFS(RepP!359:359,RepP!$6:$6,AH$6)</f>
        <v>272057.2</v>
      </c>
      <c r="AI359" s="1">
        <f ca="1">SUMIFS(RepF!359:359,RepF!$6:$6,AI$6)</f>
        <v>289586.44999999995</v>
      </c>
      <c r="AJ359" s="60">
        <f t="shared" ca="1" si="409"/>
        <v>6.4432222341477968E-2</v>
      </c>
      <c r="AK359" s="1">
        <f ca="1">SUMIFS(RepP!359:359,RepP!$6:$6,AK$6)</f>
        <v>290457.2</v>
      </c>
      <c r="AL359" s="1">
        <f ca="1">SUMIFS(RepF!359:359,RepF!$6:$6,AL$6)</f>
        <v>289586.44999999995</v>
      </c>
      <c r="AM359" s="60">
        <f t="shared" ca="1" si="410"/>
        <v>-2.9978599256622255E-3</v>
      </c>
      <c r="AN359" s="1">
        <f ca="1">SUMIFS(RepP!359:359,RepP!$6:$6,AN$6)</f>
        <v>586678.5</v>
      </c>
      <c r="AO359" s="1">
        <f ca="1">SUMIFS(RepF!359:359,RepF!$6:$6,AO$6)</f>
        <v>600965.8899999999</v>
      </c>
      <c r="AP359" s="60">
        <f t="shared" ca="1" si="411"/>
        <v>2.4353014470446587E-2</v>
      </c>
      <c r="AQ359" s="1">
        <f ca="1">SUMIFS(RepP!359:359,RepP!$6:$6,AQ$6)</f>
        <v>586678.5</v>
      </c>
      <c r="AR359" s="1">
        <f ca="1">SUMIFS(RepF!359:359,RepF!$6:$6,AR$6)</f>
        <v>609334.7699999999</v>
      </c>
      <c r="AS359" s="60">
        <f t="shared" ca="1" si="412"/>
        <v>3.8617863105601967E-2</v>
      </c>
      <c r="AT359" s="1">
        <f ca="1">SUMIFS(RepP!359:359,RepP!$6:$6,AT$6)</f>
        <v>586678.5</v>
      </c>
      <c r="AU359" s="1">
        <f ca="1">SUMIFS(RepF!359:359,RepF!$6:$6,AU$6)</f>
        <v>609334.7699999999</v>
      </c>
      <c r="AV359" s="60">
        <f t="shared" ca="1" si="413"/>
        <v>3.8617863105601967E-2</v>
      </c>
      <c r="AW359" s="1">
        <f ca="1">SUMIFS(RepP!359:359,RepP!$6:$6,AW$6)</f>
        <v>586678.5</v>
      </c>
      <c r="AX359" s="1">
        <f ca="1">SUMIFS(RepF!359:359,RepF!$6:$6,AX$6)</f>
        <v>609334.7699999999</v>
      </c>
      <c r="AY359" s="60">
        <f t="shared" ca="1" si="414"/>
        <v>3.8617863105601967E-2</v>
      </c>
      <c r="AZ359" s="1">
        <f ca="1">SUMIFS(RepP!359:359,RepP!$6:$6,AZ$6)</f>
        <v>1042069.1499999999</v>
      </c>
      <c r="BA359" s="1">
        <f ca="1">SUMIFS(RepF!359:359,RepF!$6:$6,BA$6)</f>
        <v>689838.2699999999</v>
      </c>
      <c r="BB359" s="60">
        <f t="shared" ca="1" si="415"/>
        <v>-0.33801104274126148</v>
      </c>
      <c r="BC359" s="1">
        <f ca="1">SUMIFS(RepP!359:359,RepP!$6:$6,BC$6)</f>
        <v>1044180.3499999999</v>
      </c>
      <c r="BD359" s="1">
        <f ca="1">SUMIFS(RepF!359:359,RepF!$6:$6,BD$6)</f>
        <v>948718.96999999986</v>
      </c>
      <c r="BE359" s="60">
        <f t="shared" ca="1" si="416"/>
        <v>-9.142231033173534E-2</v>
      </c>
      <c r="BF359" s="1">
        <f ca="1">SUMIFS(RepP!359:359,RepP!$6:$6,BF$6)</f>
        <v>1044180.3499999999</v>
      </c>
      <c r="BG359" s="1">
        <f ca="1">SUMIFS(RepF!359:359,RepF!$6:$6,BG$6)</f>
        <v>951479.7699999999</v>
      </c>
      <c r="BH359" s="60">
        <f t="shared" ca="1" si="417"/>
        <v>-8.8778322633633139E-2</v>
      </c>
      <c r="BI359" s="1">
        <f ca="1">SUMIFS(RepP!359:359,RepP!$6:$6,BI$6)</f>
        <v>1044180.3499999999</v>
      </c>
      <c r="BJ359" s="1">
        <f ca="1">SUMIFS(RepF!359:359,RepF!$6:$6,BJ$6)</f>
        <v>951479.7699999999</v>
      </c>
      <c r="BK359" s="60">
        <f t="shared" ca="1" si="418"/>
        <v>-8.8778322633633139E-2</v>
      </c>
      <c r="BL359" s="1">
        <f ca="1">SUMIFS(RepP!359:359,RepP!$6:$6,BL$6)</f>
        <v>1044180.3499999999</v>
      </c>
      <c r="BM359" s="1">
        <f ca="1">SUMIFS(RepF!359:359,RepF!$6:$6,BM$6)</f>
        <v>951479.7699999999</v>
      </c>
      <c r="BN359" s="60">
        <f t="shared" ca="1" si="419"/>
        <v>-8.8778322633633139E-2</v>
      </c>
      <c r="BO359" s="1">
        <f ca="1">SUMIFS(RepP!359:359,RepP!$6:$6,BO$6)</f>
        <v>1044180.3499999999</v>
      </c>
      <c r="BP359" s="1">
        <f ca="1">SUMIFS(RepF!359:359,RepF!$6:$6,BP$6)</f>
        <v>951479.7699999999</v>
      </c>
      <c r="BQ359" s="60">
        <f t="shared" ca="1" si="420"/>
        <v>-8.8778322633633139E-2</v>
      </c>
      <c r="BR359" s="1">
        <f ca="1">SUMIFS(RepP!359:359,RepP!$6:$6,BR$6)</f>
        <v>1044180.3499999999</v>
      </c>
      <c r="BS359" s="1">
        <f ca="1">SUMIFS(RepF!359:359,RepF!$6:$6,BS$6)</f>
        <v>951479.7699999999</v>
      </c>
      <c r="BT359" s="60">
        <f t="shared" ca="1" si="421"/>
        <v>-8.8778322633633139E-2</v>
      </c>
      <c r="BU359" s="1">
        <f ca="1">SUMIFS(RepP!359:359,RepP!$6:$6,BU$6)</f>
        <v>1044180.3499999999</v>
      </c>
      <c r="BV359" s="1">
        <f ca="1">SUMIFS(RepF!359:359,RepF!$6:$6,BV$6)</f>
        <v>951479.7699999999</v>
      </c>
      <c r="BW359" s="60">
        <f t="shared" ca="1" si="422"/>
        <v>-8.8778322633633139E-2</v>
      </c>
      <c r="BX359" s="1">
        <f ca="1">SUMIFS(RepP!359:359,RepP!$6:$6,BX$6)</f>
        <v>1044180.3499999999</v>
      </c>
      <c r="BY359" s="1">
        <f ca="1">SUMIFS(RepF!359:359,RepF!$6:$6,BY$6)</f>
        <v>951479.7699999999</v>
      </c>
      <c r="BZ359" s="60">
        <f t="shared" ca="1" si="423"/>
        <v>-8.8778322633633139E-2</v>
      </c>
    </row>
    <row r="360" spans="9:78" x14ac:dyDescent="0.25">
      <c r="I360" s="22" t="str">
        <f>Items!$E$78</f>
        <v>Кредиторская задолженность по себестоимостным затратам</v>
      </c>
      <c r="J360" s="1" t="str">
        <f>Items!F85</f>
        <v>Материалы Фасад</v>
      </c>
      <c r="Q360" s="20">
        <f ca="1">SUMIFS(RepP!360:360,RepP!$6:$6,Q$6)</f>
        <v>1156786.6399999999</v>
      </c>
      <c r="R360" s="20">
        <f ca="1">SUMIFS(RepF!360:360,RepF!$6:$6,R$6)</f>
        <v>1224639.44</v>
      </c>
      <c r="S360" s="69">
        <f t="shared" ca="1" si="404"/>
        <v>5.8656279087040679E-2</v>
      </c>
      <c r="V360" s="1">
        <f ca="1">SUMIFS(RepP!360:360,RepP!$6:$6,V$6)</f>
        <v>0</v>
      </c>
      <c r="W360" s="1">
        <f ca="1">SUMIFS(RepF!360:360,RepF!$6:$6,W$6)</f>
        <v>0</v>
      </c>
      <c r="X360" s="60">
        <f t="shared" ca="1" si="405"/>
        <v>0</v>
      </c>
      <c r="Y360" s="46">
        <f ca="1">SUMIFS(RepP!360:360,RepP!$6:$6,Y$6)</f>
        <v>0</v>
      </c>
      <c r="Z360" s="1">
        <f ca="1">SUMIFS(RepF!360:360,RepF!$6:$6,Z$6)</f>
        <v>0</v>
      </c>
      <c r="AA360" s="60">
        <f t="shared" ca="1" si="406"/>
        <v>0</v>
      </c>
      <c r="AB360" s="1">
        <f ca="1">SUMIFS(RepP!360:360,RepP!$6:$6,AB$6)</f>
        <v>0</v>
      </c>
      <c r="AC360" s="1">
        <f ca="1">SUMIFS(RepF!360:360,RepF!$6:$6,AC$6)</f>
        <v>0</v>
      </c>
      <c r="AD360" s="60">
        <f t="shared" ca="1" si="407"/>
        <v>0</v>
      </c>
      <c r="AE360" s="1">
        <f ca="1">SUMIFS(RepP!360:360,RepP!$6:$6,AE$6)</f>
        <v>0</v>
      </c>
      <c r="AF360" s="1">
        <f ca="1">SUMIFS(RepF!360:360,RepF!$6:$6,AF$6)</f>
        <v>0</v>
      </c>
      <c r="AG360" s="60">
        <f t="shared" ca="1" si="408"/>
        <v>0</v>
      </c>
      <c r="AH360" s="1">
        <f ca="1">SUMIFS(RepP!360:360,RepP!$6:$6,AH$6)</f>
        <v>0</v>
      </c>
      <c r="AI360" s="1">
        <f ca="1">SUMIFS(RepF!360:360,RepF!$6:$6,AI$6)</f>
        <v>0</v>
      </c>
      <c r="AJ360" s="60">
        <f t="shared" ca="1" si="409"/>
        <v>0</v>
      </c>
      <c r="AK360" s="1">
        <f ca="1">SUMIFS(RepP!360:360,RepP!$6:$6,AK$6)</f>
        <v>194155.7</v>
      </c>
      <c r="AL360" s="1">
        <f ca="1">SUMIFS(RepF!360:360,RepF!$6:$6,AL$6)</f>
        <v>175745.89999999997</v>
      </c>
      <c r="AM360" s="60">
        <f t="shared" ca="1" si="410"/>
        <v>-9.4819776086924282E-2</v>
      </c>
      <c r="AN360" s="1">
        <f ca="1">SUMIFS(RepP!360:360,RepP!$6:$6,AN$6)</f>
        <v>353905.33</v>
      </c>
      <c r="AO360" s="1">
        <f ca="1">SUMIFS(RepF!360:360,RepF!$6:$6,AO$6)</f>
        <v>310737.01999999996</v>
      </c>
      <c r="AP360" s="60">
        <f t="shared" ca="1" si="411"/>
        <v>-0.12197699876404815</v>
      </c>
      <c r="AQ360" s="1">
        <f ca="1">SUMIFS(RepP!360:360,RepP!$6:$6,AQ$6)</f>
        <v>633285.66999999993</v>
      </c>
      <c r="AR360" s="1">
        <f ca="1">SUMIFS(RepF!360:360,RepF!$6:$6,AR$6)</f>
        <v>362363.80999999994</v>
      </c>
      <c r="AS360" s="60">
        <f t="shared" ca="1" si="412"/>
        <v>-0.42780355348953342</v>
      </c>
      <c r="AT360" s="1">
        <f ca="1">SUMIFS(RepP!360:360,RepP!$6:$6,AT$6)</f>
        <v>639439.1</v>
      </c>
      <c r="AU360" s="1">
        <f ca="1">SUMIFS(RepF!360:360,RepF!$6:$6,AU$6)</f>
        <v>642449.35999999987</v>
      </c>
      <c r="AV360" s="60">
        <f t="shared" ca="1" si="413"/>
        <v>4.7076570700789067E-3</v>
      </c>
      <c r="AW360" s="1">
        <f ca="1">SUMIFS(RepP!360:360,RepP!$6:$6,AW$6)</f>
        <v>649854.74</v>
      </c>
      <c r="AX360" s="1">
        <f ca="1">SUMIFS(RepF!360:360,RepF!$6:$6,AX$6)</f>
        <v>659140.34999999986</v>
      </c>
      <c r="AY360" s="60">
        <f t="shared" ca="1" si="414"/>
        <v>1.4288747051379313E-2</v>
      </c>
      <c r="AZ360" s="1">
        <f ca="1">SUMIFS(RepP!360:360,RepP!$6:$6,AZ$6)</f>
        <v>649854.74</v>
      </c>
      <c r="BA360" s="1">
        <f ca="1">SUMIFS(RepF!360:360,RepF!$6:$6,BA$6)</f>
        <v>659140.34999999986</v>
      </c>
      <c r="BB360" s="60">
        <f t="shared" ca="1" si="415"/>
        <v>1.4288747051379313E-2</v>
      </c>
      <c r="BC360" s="1">
        <f ca="1">SUMIFS(RepP!360:360,RepP!$6:$6,BC$6)</f>
        <v>992530.36</v>
      </c>
      <c r="BD360" s="1">
        <f ca="1">SUMIFS(RepF!360:360,RepF!$6:$6,BD$6)</f>
        <v>659140.34999999986</v>
      </c>
      <c r="BE360" s="60">
        <f t="shared" ca="1" si="416"/>
        <v>-0.3358990550173197</v>
      </c>
      <c r="BF360" s="1">
        <f ca="1">SUMIFS(RepP!360:360,RepP!$6:$6,BF$6)</f>
        <v>1113786.6399999999</v>
      </c>
      <c r="BG360" s="1">
        <f ca="1">SUMIFS(RepF!360:360,RepF!$6:$6,BG$6)</f>
        <v>1167684.1299999999</v>
      </c>
      <c r="BH360" s="60">
        <f t="shared" ca="1" si="417"/>
        <v>4.8391216112989105E-2</v>
      </c>
      <c r="BI360" s="1">
        <f ca="1">SUMIFS(RepP!360:360,RepP!$6:$6,BI$6)</f>
        <v>1156786.6399999999</v>
      </c>
      <c r="BJ360" s="1">
        <f ca="1">SUMIFS(RepF!360:360,RepF!$6:$6,BJ$6)</f>
        <v>1224639.44</v>
      </c>
      <c r="BK360" s="60">
        <f t="shared" ca="1" si="418"/>
        <v>5.8656279087040679E-2</v>
      </c>
      <c r="BL360" s="1">
        <f ca="1">SUMIFS(RepP!360:360,RepP!$6:$6,BL$6)</f>
        <v>1156786.6399999999</v>
      </c>
      <c r="BM360" s="1">
        <f ca="1">SUMIFS(RepF!360:360,RepF!$6:$6,BM$6)</f>
        <v>1224639.44</v>
      </c>
      <c r="BN360" s="60">
        <f t="shared" ca="1" si="419"/>
        <v>5.8656279087040679E-2</v>
      </c>
      <c r="BO360" s="1">
        <f ca="1">SUMIFS(RepP!360:360,RepP!$6:$6,BO$6)</f>
        <v>1156786.6399999999</v>
      </c>
      <c r="BP360" s="1">
        <f ca="1">SUMIFS(RepF!360:360,RepF!$6:$6,BP$6)</f>
        <v>1224639.44</v>
      </c>
      <c r="BQ360" s="60">
        <f t="shared" ca="1" si="420"/>
        <v>5.8656279087040679E-2</v>
      </c>
      <c r="BR360" s="1">
        <f ca="1">SUMIFS(RepP!360:360,RepP!$6:$6,BR$6)</f>
        <v>1156786.6399999999</v>
      </c>
      <c r="BS360" s="1">
        <f ca="1">SUMIFS(RepF!360:360,RepF!$6:$6,BS$6)</f>
        <v>1224639.44</v>
      </c>
      <c r="BT360" s="60">
        <f t="shared" ca="1" si="421"/>
        <v>5.8656279087040679E-2</v>
      </c>
      <c r="BU360" s="1">
        <f ca="1">SUMIFS(RepP!360:360,RepP!$6:$6,BU$6)</f>
        <v>1156786.6399999999</v>
      </c>
      <c r="BV360" s="1">
        <f ca="1">SUMIFS(RepF!360:360,RepF!$6:$6,BV$6)</f>
        <v>1224639.44</v>
      </c>
      <c r="BW360" s="60">
        <f t="shared" ca="1" si="422"/>
        <v>5.8656279087040679E-2</v>
      </c>
      <c r="BX360" s="1">
        <f ca="1">SUMIFS(RepP!360:360,RepP!$6:$6,BX$6)</f>
        <v>1156786.6399999999</v>
      </c>
      <c r="BY360" s="1">
        <f ca="1">SUMIFS(RepF!360:360,RepF!$6:$6,BY$6)</f>
        <v>1224639.44</v>
      </c>
      <c r="BZ360" s="60">
        <f t="shared" ca="1" si="423"/>
        <v>5.8656279087040679E-2</v>
      </c>
    </row>
    <row r="361" spans="9:78" x14ac:dyDescent="0.25">
      <c r="I361" s="22" t="str">
        <f>Items!$E$79</f>
        <v>Кредиторская задолженность по себестоимостным затратам</v>
      </c>
      <c r="J361" s="1" t="str">
        <f>Items!F86</f>
        <v>Материалы Благоустройство</v>
      </c>
      <c r="Q361" s="20">
        <f ca="1">SUMIFS(RepP!361:361,RepP!$6:$6,Q$6)</f>
        <v>640210.25</v>
      </c>
      <c r="R361" s="20">
        <f ca="1">SUMIFS(RepF!361:361,RepF!$6:$6,R$6)</f>
        <v>783226.74999999988</v>
      </c>
      <c r="S361" s="69">
        <f t="shared" ca="1" si="404"/>
        <v>0.22338989417929483</v>
      </c>
      <c r="V361" s="1">
        <f ca="1">SUMIFS(RepP!361:361,RepP!$6:$6,V$6)</f>
        <v>0</v>
      </c>
      <c r="W361" s="1">
        <f ca="1">SUMIFS(RepF!361:361,RepF!$6:$6,W$6)</f>
        <v>0</v>
      </c>
      <c r="X361" s="60">
        <f t="shared" ca="1" si="405"/>
        <v>0</v>
      </c>
      <c r="Y361" s="46">
        <f ca="1">SUMIFS(RepP!361:361,RepP!$6:$6,Y$6)</f>
        <v>0</v>
      </c>
      <c r="Z361" s="1">
        <f ca="1">SUMIFS(RepF!361:361,RepF!$6:$6,Z$6)</f>
        <v>0</v>
      </c>
      <c r="AA361" s="60">
        <f t="shared" ca="1" si="406"/>
        <v>0</v>
      </c>
      <c r="AB361" s="1">
        <f ca="1">SUMIFS(RepP!361:361,RepP!$6:$6,AB$6)</f>
        <v>0</v>
      </c>
      <c r="AC361" s="1">
        <f ca="1">SUMIFS(RepF!361:361,RepF!$6:$6,AC$6)</f>
        <v>0</v>
      </c>
      <c r="AD361" s="60">
        <f t="shared" ca="1" si="407"/>
        <v>0</v>
      </c>
      <c r="AE361" s="1">
        <f ca="1">SUMIFS(RepP!361:361,RepP!$6:$6,AE$6)</f>
        <v>0</v>
      </c>
      <c r="AF361" s="1">
        <f ca="1">SUMIFS(RepF!361:361,RepF!$6:$6,AF$6)</f>
        <v>0</v>
      </c>
      <c r="AG361" s="60">
        <f t="shared" ca="1" si="408"/>
        <v>0</v>
      </c>
      <c r="AH361" s="1">
        <f ca="1">SUMIFS(RepP!361:361,RepP!$6:$6,AH$6)</f>
        <v>0</v>
      </c>
      <c r="AI361" s="1">
        <f ca="1">SUMIFS(RepF!361:361,RepF!$6:$6,AI$6)</f>
        <v>0</v>
      </c>
      <c r="AJ361" s="60">
        <f t="shared" ca="1" si="409"/>
        <v>0</v>
      </c>
      <c r="AK361" s="1">
        <f ca="1">SUMIFS(RepP!361:361,RepP!$6:$6,AK$6)</f>
        <v>0</v>
      </c>
      <c r="AL361" s="1">
        <f ca="1">SUMIFS(RepF!361:361,RepF!$6:$6,AL$6)</f>
        <v>0</v>
      </c>
      <c r="AM361" s="60">
        <f t="shared" ca="1" si="410"/>
        <v>0</v>
      </c>
      <c r="AN361" s="1">
        <f ca="1">SUMIFS(RepP!361:361,RepP!$6:$6,AN$6)</f>
        <v>0</v>
      </c>
      <c r="AO361" s="1">
        <f ca="1">SUMIFS(RepF!361:361,RepF!$6:$6,AO$6)</f>
        <v>0</v>
      </c>
      <c r="AP361" s="60">
        <f t="shared" ca="1" si="411"/>
        <v>0</v>
      </c>
      <c r="AQ361" s="1">
        <f ca="1">SUMIFS(RepP!361:361,RepP!$6:$6,AQ$6)</f>
        <v>0</v>
      </c>
      <c r="AR361" s="1">
        <f ca="1">SUMIFS(RepF!361:361,RepF!$6:$6,AR$6)</f>
        <v>0</v>
      </c>
      <c r="AS361" s="60">
        <f t="shared" ca="1" si="412"/>
        <v>0</v>
      </c>
      <c r="AT361" s="1">
        <f ca="1">SUMIFS(RepP!361:361,RepP!$6:$6,AT$6)</f>
        <v>0</v>
      </c>
      <c r="AU361" s="1">
        <f ca="1">SUMIFS(RepF!361:361,RepF!$6:$6,AU$6)</f>
        <v>0</v>
      </c>
      <c r="AV361" s="60">
        <f t="shared" ca="1" si="413"/>
        <v>0</v>
      </c>
      <c r="AW361" s="1">
        <f ca="1">SUMIFS(RepP!361:361,RepP!$6:$6,AW$6)</f>
        <v>0</v>
      </c>
      <c r="AX361" s="1">
        <f ca="1">SUMIFS(RepF!361:361,RepF!$6:$6,AX$6)</f>
        <v>0</v>
      </c>
      <c r="AY361" s="60">
        <f t="shared" ca="1" si="414"/>
        <v>0</v>
      </c>
      <c r="AZ361" s="1">
        <f ca="1">SUMIFS(RepP!361:361,RepP!$6:$6,AZ$6)</f>
        <v>0</v>
      </c>
      <c r="BA361" s="1">
        <f ca="1">SUMIFS(RepF!361:361,RepF!$6:$6,BA$6)</f>
        <v>0</v>
      </c>
      <c r="BB361" s="60">
        <f t="shared" ca="1" si="415"/>
        <v>0</v>
      </c>
      <c r="BC361" s="1">
        <f ca="1">SUMIFS(RepP!361:361,RepP!$6:$6,BC$6)</f>
        <v>254800</v>
      </c>
      <c r="BD361" s="1">
        <f ca="1">SUMIFS(RepF!361:361,RepF!$6:$6,BD$6)</f>
        <v>0</v>
      </c>
      <c r="BE361" s="60">
        <f t="shared" ca="1" si="416"/>
        <v>-1</v>
      </c>
      <c r="BF361" s="1">
        <f ca="1">SUMIFS(RepP!361:361,RepP!$6:$6,BF$6)</f>
        <v>638013.53</v>
      </c>
      <c r="BG361" s="1">
        <f ca="1">SUMIFS(RepF!361:361,RepF!$6:$6,BG$6)</f>
        <v>720264.66999999993</v>
      </c>
      <c r="BH361" s="60">
        <f t="shared" ca="1" si="417"/>
        <v>0.12891754819055309</v>
      </c>
      <c r="BI361" s="1">
        <f ca="1">SUMIFS(RepP!361:361,RepP!$6:$6,BI$6)</f>
        <v>640210.25</v>
      </c>
      <c r="BJ361" s="1">
        <f ca="1">SUMIFS(RepF!361:361,RepF!$6:$6,BJ$6)</f>
        <v>783226.74999999988</v>
      </c>
      <c r="BK361" s="60">
        <f t="shared" ca="1" si="418"/>
        <v>0.22338989417929483</v>
      </c>
      <c r="BL361" s="1">
        <f ca="1">SUMIFS(RepP!361:361,RepP!$6:$6,BL$6)</f>
        <v>640210.25</v>
      </c>
      <c r="BM361" s="1">
        <f ca="1">SUMIFS(RepF!361:361,RepF!$6:$6,BM$6)</f>
        <v>783226.74999999988</v>
      </c>
      <c r="BN361" s="60">
        <f t="shared" ca="1" si="419"/>
        <v>0.22338989417929483</v>
      </c>
      <c r="BO361" s="1">
        <f ca="1">SUMIFS(RepP!361:361,RepP!$6:$6,BO$6)</f>
        <v>640210.25</v>
      </c>
      <c r="BP361" s="1">
        <f ca="1">SUMIFS(RepF!361:361,RepF!$6:$6,BP$6)</f>
        <v>783226.74999999988</v>
      </c>
      <c r="BQ361" s="60">
        <f t="shared" ca="1" si="420"/>
        <v>0.22338989417929483</v>
      </c>
      <c r="BR361" s="1">
        <f ca="1">SUMIFS(RepP!361:361,RepP!$6:$6,BR$6)</f>
        <v>640210.25</v>
      </c>
      <c r="BS361" s="1">
        <f ca="1">SUMIFS(RepF!361:361,RepF!$6:$6,BS$6)</f>
        <v>783226.74999999988</v>
      </c>
      <c r="BT361" s="60">
        <f t="shared" ca="1" si="421"/>
        <v>0.22338989417929483</v>
      </c>
      <c r="BU361" s="1">
        <f ca="1">SUMIFS(RepP!361:361,RepP!$6:$6,BU$6)</f>
        <v>640210.25</v>
      </c>
      <c r="BV361" s="1">
        <f ca="1">SUMIFS(RepF!361:361,RepF!$6:$6,BV$6)</f>
        <v>783226.74999999988</v>
      </c>
      <c r="BW361" s="60">
        <f t="shared" ca="1" si="422"/>
        <v>0.22338989417929483</v>
      </c>
      <c r="BX361" s="1">
        <f ca="1">SUMIFS(RepP!361:361,RepP!$6:$6,BX$6)</f>
        <v>640210.25</v>
      </c>
      <c r="BY361" s="1">
        <f ca="1">SUMIFS(RepF!361:361,RepF!$6:$6,BY$6)</f>
        <v>783226.74999999988</v>
      </c>
      <c r="BZ361" s="60">
        <f t="shared" ca="1" si="423"/>
        <v>0.22338989417929483</v>
      </c>
    </row>
    <row r="362" spans="9:78" x14ac:dyDescent="0.25">
      <c r="I362" s="22" t="str">
        <f>Items!$E$79</f>
        <v>Кредиторская задолженность по себестоимостным затратам</v>
      </c>
      <c r="J362" s="1" t="str">
        <f>Items!F87</f>
        <v>Монтаж фундамента</v>
      </c>
      <c r="Q362" s="20">
        <f ca="1">SUMIFS(RepP!362:362,RepP!$6:$6,Q$6)</f>
        <v>3397557.9799999995</v>
      </c>
      <c r="R362" s="20">
        <f ca="1">SUMIFS(RepF!362:362,RepF!$6:$6,R$6)</f>
        <v>3368658.5500000003</v>
      </c>
      <c r="S362" s="69">
        <f t="shared" ca="1" si="404"/>
        <v>-8.5059416704933583E-3</v>
      </c>
      <c r="V362" s="1">
        <f ca="1">SUMIFS(RepP!362:362,RepP!$6:$6,V$6)</f>
        <v>0</v>
      </c>
      <c r="W362" s="1">
        <f ca="1">SUMIFS(RepF!362:362,RepF!$6:$6,W$6)</f>
        <v>0</v>
      </c>
      <c r="X362" s="60">
        <f t="shared" ca="1" si="405"/>
        <v>0</v>
      </c>
      <c r="Y362" s="46">
        <f ca="1">SUMIFS(RepP!362:362,RepP!$6:$6,Y$6)</f>
        <v>256680</v>
      </c>
      <c r="Z362" s="1">
        <f ca="1">SUMIFS(RepF!362:362,RepF!$6:$6,Z$6)</f>
        <v>0</v>
      </c>
      <c r="AA362" s="60">
        <f t="shared" ca="1" si="406"/>
        <v>-1</v>
      </c>
      <c r="AB362" s="1">
        <f ca="1">SUMIFS(RepP!362:362,RepP!$6:$6,AB$6)</f>
        <v>570994</v>
      </c>
      <c r="AC362" s="1">
        <f ca="1">SUMIFS(RepF!362:362,RepF!$6:$6,AC$6)</f>
        <v>270630</v>
      </c>
      <c r="AD362" s="60">
        <f t="shared" ca="1" si="407"/>
        <v>-0.52603705117742039</v>
      </c>
      <c r="AE362" s="1">
        <f ca="1">SUMIFS(RepP!362:362,RepP!$6:$6,AE$6)</f>
        <v>570994</v>
      </c>
      <c r="AF362" s="1">
        <f ca="1">SUMIFS(RepF!362:362,RepF!$6:$6,AF$6)</f>
        <v>595306</v>
      </c>
      <c r="AG362" s="60">
        <f t="shared" ca="1" si="408"/>
        <v>4.2578380858642996E-2</v>
      </c>
      <c r="AH362" s="1">
        <f ca="1">SUMIFS(RepP!362:362,RepP!$6:$6,AH$6)</f>
        <v>570994</v>
      </c>
      <c r="AI362" s="1">
        <f ca="1">SUMIFS(RepF!362:362,RepF!$6:$6,AI$6)</f>
        <v>595306</v>
      </c>
      <c r="AJ362" s="60">
        <f t="shared" ca="1" si="409"/>
        <v>4.2578380858642996E-2</v>
      </c>
      <c r="AK362" s="1">
        <f ca="1">SUMIFS(RepP!362:362,RepP!$6:$6,AK$6)</f>
        <v>570994</v>
      </c>
      <c r="AL362" s="1">
        <f ca="1">SUMIFS(RepF!362:362,RepF!$6:$6,AL$6)</f>
        <v>595306</v>
      </c>
      <c r="AM362" s="60">
        <f t="shared" ca="1" si="410"/>
        <v>4.2578380858642996E-2</v>
      </c>
      <c r="AN362" s="1">
        <f ca="1">SUMIFS(RepP!362:362,RepP!$6:$6,AN$6)</f>
        <v>570994</v>
      </c>
      <c r="AO362" s="1">
        <f ca="1">SUMIFS(RepF!362:362,RepF!$6:$6,AO$6)</f>
        <v>595306</v>
      </c>
      <c r="AP362" s="60">
        <f t="shared" ca="1" si="411"/>
        <v>4.2578380858642996E-2</v>
      </c>
      <c r="AQ362" s="1">
        <f ca="1">SUMIFS(RepP!362:362,RepP!$6:$6,AQ$6)</f>
        <v>670271.48</v>
      </c>
      <c r="AR362" s="1">
        <f ca="1">SUMIFS(RepF!362:362,RepF!$6:$6,AR$6)</f>
        <v>595306</v>
      </c>
      <c r="AS362" s="60">
        <f t="shared" ca="1" si="412"/>
        <v>-0.11184345781801723</v>
      </c>
      <c r="AT362" s="1">
        <f ca="1">SUMIFS(RepP!362:362,RepP!$6:$6,AT$6)</f>
        <v>1488194.5799999998</v>
      </c>
      <c r="AU362" s="1">
        <f ca="1">SUMIFS(RepF!362:362,RepF!$6:$6,AU$6)</f>
        <v>1037715.89</v>
      </c>
      <c r="AV362" s="60">
        <f t="shared" ca="1" si="413"/>
        <v>-0.30270147200777997</v>
      </c>
      <c r="AW362" s="1">
        <f ca="1">SUMIFS(RepP!362:362,RepP!$6:$6,AW$6)</f>
        <v>1698165.7699999998</v>
      </c>
      <c r="AX362" s="1">
        <f ca="1">SUMIFS(RepF!362:362,RepF!$6:$6,AX$6)</f>
        <v>1723640.8900000001</v>
      </c>
      <c r="AY362" s="60">
        <f t="shared" ca="1" si="414"/>
        <v>1.5001550761443241E-2</v>
      </c>
      <c r="AZ362" s="1">
        <f ca="1">SUMIFS(RepP!362:362,RepP!$6:$6,AZ$6)</f>
        <v>1815015.5099999998</v>
      </c>
      <c r="BA362" s="1">
        <f ca="1">SUMIFS(RepF!362:362,RepF!$6:$6,BA$6)</f>
        <v>1774958.59</v>
      </c>
      <c r="BB362" s="60">
        <f t="shared" ca="1" si="415"/>
        <v>-2.2069739778697372E-2</v>
      </c>
      <c r="BC362" s="1">
        <f ca="1">SUMIFS(RepP!362:362,RepP!$6:$6,BC$6)</f>
        <v>2403275.5099999998</v>
      </c>
      <c r="BD362" s="1">
        <f ca="1">SUMIFS(RepF!362:362,RepF!$6:$6,BD$6)</f>
        <v>1903155.7200000002</v>
      </c>
      <c r="BE362" s="60">
        <f t="shared" ca="1" si="416"/>
        <v>-0.2080992328673959</v>
      </c>
      <c r="BF362" s="1">
        <f ca="1">SUMIFS(RepP!362:362,RepP!$6:$6,BF$6)</f>
        <v>3397557.9799999995</v>
      </c>
      <c r="BG362" s="1">
        <f ca="1">SUMIFS(RepF!362:362,RepF!$6:$6,BG$6)</f>
        <v>2762648.22</v>
      </c>
      <c r="BH362" s="60">
        <f t="shared" ca="1" si="417"/>
        <v>-0.18687238414692173</v>
      </c>
      <c r="BI362" s="1">
        <f ca="1">SUMIFS(RepP!362:362,RepP!$6:$6,BI$6)</f>
        <v>3397557.9799999995</v>
      </c>
      <c r="BJ362" s="1">
        <f ca="1">SUMIFS(RepF!362:362,RepF!$6:$6,BJ$6)</f>
        <v>3368658.5500000003</v>
      </c>
      <c r="BK362" s="60">
        <f t="shared" ca="1" si="418"/>
        <v>-8.5059416704933583E-3</v>
      </c>
      <c r="BL362" s="1">
        <f ca="1">SUMIFS(RepP!362:362,RepP!$6:$6,BL$6)</f>
        <v>3397557.9799999995</v>
      </c>
      <c r="BM362" s="1">
        <f ca="1">SUMIFS(RepF!362:362,RepF!$6:$6,BM$6)</f>
        <v>3368658.5500000003</v>
      </c>
      <c r="BN362" s="60">
        <f t="shared" ca="1" si="419"/>
        <v>-8.5059416704933583E-3</v>
      </c>
      <c r="BO362" s="1">
        <f ca="1">SUMIFS(RepP!362:362,RepP!$6:$6,BO$6)</f>
        <v>3397557.9799999995</v>
      </c>
      <c r="BP362" s="1">
        <f ca="1">SUMIFS(RepF!362:362,RepF!$6:$6,BP$6)</f>
        <v>3368658.5500000003</v>
      </c>
      <c r="BQ362" s="60">
        <f t="shared" ca="1" si="420"/>
        <v>-8.5059416704933583E-3</v>
      </c>
      <c r="BR362" s="1">
        <f ca="1">SUMIFS(RepP!362:362,RepP!$6:$6,BR$6)</f>
        <v>3397557.9799999995</v>
      </c>
      <c r="BS362" s="1">
        <f ca="1">SUMIFS(RepF!362:362,RepF!$6:$6,BS$6)</f>
        <v>3368658.5500000003</v>
      </c>
      <c r="BT362" s="60">
        <f t="shared" ca="1" si="421"/>
        <v>-8.5059416704933583E-3</v>
      </c>
      <c r="BU362" s="1">
        <f ca="1">SUMIFS(RepP!362:362,RepP!$6:$6,BU$6)</f>
        <v>3397557.9799999995</v>
      </c>
      <c r="BV362" s="1">
        <f ca="1">SUMIFS(RepF!362:362,RepF!$6:$6,BV$6)</f>
        <v>3368658.5500000003</v>
      </c>
      <c r="BW362" s="60">
        <f t="shared" ca="1" si="422"/>
        <v>-8.5059416704933583E-3</v>
      </c>
      <c r="BX362" s="1">
        <f ca="1">SUMIFS(RepP!362:362,RepP!$6:$6,BX$6)</f>
        <v>3397557.9799999995</v>
      </c>
      <c r="BY362" s="1">
        <f ca="1">SUMIFS(RepF!362:362,RepF!$6:$6,BY$6)</f>
        <v>3368658.5500000003</v>
      </c>
      <c r="BZ362" s="60">
        <f t="shared" ca="1" si="423"/>
        <v>-8.5059416704933583E-3</v>
      </c>
    </row>
    <row r="363" spans="9:78" x14ac:dyDescent="0.25">
      <c r="I363" s="22" t="str">
        <f>Items!$E$79</f>
        <v>Кредиторская задолженность по себестоимостным затратам</v>
      </c>
      <c r="J363" s="1" t="str">
        <f>Items!F88</f>
        <v>Монтаж Коробки</v>
      </c>
      <c r="Q363" s="20">
        <f ca="1">SUMIFS(RepP!363:363,RepP!$6:$6,Q$6)</f>
        <v>3144157.55</v>
      </c>
      <c r="R363" s="20">
        <f ca="1">SUMIFS(RepF!363:363,RepF!$6:$6,R$6)</f>
        <v>3386956.55</v>
      </c>
      <c r="S363" s="69">
        <f t="shared" ca="1" si="404"/>
        <v>7.7222275327774217E-2</v>
      </c>
      <c r="V363" s="1">
        <f ca="1">SUMIFS(RepP!363:363,RepP!$6:$6,V$6)</f>
        <v>0</v>
      </c>
      <c r="W363" s="1">
        <f ca="1">SUMIFS(RepF!363:363,RepF!$6:$6,W$6)</f>
        <v>0</v>
      </c>
      <c r="X363" s="60">
        <f t="shared" ca="1" si="405"/>
        <v>0</v>
      </c>
      <c r="Y363" s="46">
        <f ca="1">SUMIFS(RepP!363:363,RepP!$6:$6,Y$6)</f>
        <v>0</v>
      </c>
      <c r="Z363" s="1">
        <f ca="1">SUMIFS(RepF!363:363,RepF!$6:$6,Z$6)</f>
        <v>0</v>
      </c>
      <c r="AA363" s="60">
        <f t="shared" ca="1" si="406"/>
        <v>0</v>
      </c>
      <c r="AB363" s="1">
        <f ca="1">SUMIFS(RepP!363:363,RepP!$6:$6,AB$6)</f>
        <v>23940</v>
      </c>
      <c r="AC363" s="1">
        <f ca="1">SUMIFS(RepF!363:363,RepF!$6:$6,AC$6)</f>
        <v>0</v>
      </c>
      <c r="AD363" s="60">
        <f t="shared" ca="1" si="407"/>
        <v>-1</v>
      </c>
      <c r="AE363" s="1">
        <f ca="1">SUMIFS(RepP!363:363,RepP!$6:$6,AE$6)</f>
        <v>272214</v>
      </c>
      <c r="AF363" s="1">
        <f ca="1">SUMIFS(RepF!363:363,RepF!$6:$6,AF$6)</f>
        <v>167878</v>
      </c>
      <c r="AG363" s="60">
        <f t="shared" ca="1" si="408"/>
        <v>-0.38328667886295342</v>
      </c>
      <c r="AH363" s="1">
        <f ca="1">SUMIFS(RepP!363:363,RepP!$6:$6,AH$6)</f>
        <v>438454</v>
      </c>
      <c r="AI363" s="1">
        <f ca="1">SUMIFS(RepF!363:363,RepF!$6:$6,AI$6)</f>
        <v>336488</v>
      </c>
      <c r="AJ363" s="60">
        <f t="shared" ca="1" si="409"/>
        <v>-0.23255803345390852</v>
      </c>
      <c r="AK363" s="1">
        <f ca="1">SUMIFS(RepP!363:363,RepP!$6:$6,AK$6)</f>
        <v>884851.3</v>
      </c>
      <c r="AL363" s="1">
        <f ca="1">SUMIFS(RepF!363:363,RepF!$6:$6,AL$6)</f>
        <v>698129</v>
      </c>
      <c r="AM363" s="60">
        <f t="shared" ca="1" si="410"/>
        <v>-0.21102110603216612</v>
      </c>
      <c r="AN363" s="1">
        <f ca="1">SUMIFS(RepP!363:363,RepP!$6:$6,AN$6)</f>
        <v>1227365.05</v>
      </c>
      <c r="AO363" s="1">
        <f ca="1">SUMIFS(RepF!363:363,RepF!$6:$6,AO$6)</f>
        <v>1255241.05</v>
      </c>
      <c r="AP363" s="60">
        <f t="shared" ca="1" si="411"/>
        <v>2.2712069241339405E-2</v>
      </c>
      <c r="AQ363" s="1">
        <f ca="1">SUMIFS(RepP!363:363,RepP!$6:$6,AQ$6)</f>
        <v>1227365.05</v>
      </c>
      <c r="AR363" s="1">
        <f ca="1">SUMIFS(RepF!363:363,RepF!$6:$6,AR$6)</f>
        <v>1255241.05</v>
      </c>
      <c r="AS363" s="60">
        <f t="shared" ca="1" si="412"/>
        <v>2.2712069241339405E-2</v>
      </c>
      <c r="AT363" s="1">
        <f ca="1">SUMIFS(RepP!363:363,RepP!$6:$6,AT$6)</f>
        <v>1227365.05</v>
      </c>
      <c r="AU363" s="1">
        <f ca="1">SUMIFS(RepF!363:363,RepF!$6:$6,AU$6)</f>
        <v>1255241.05</v>
      </c>
      <c r="AV363" s="60">
        <f t="shared" ca="1" si="413"/>
        <v>2.2712069241339405E-2</v>
      </c>
      <c r="AW363" s="1">
        <f ca="1">SUMIFS(RepP!363:363,RepP!$6:$6,AW$6)</f>
        <v>1536605.55</v>
      </c>
      <c r="AX363" s="1">
        <f ca="1">SUMIFS(RepF!363:363,RepF!$6:$6,AX$6)</f>
        <v>1358594.55</v>
      </c>
      <c r="AY363" s="60">
        <f t="shared" ca="1" si="414"/>
        <v>-0.11584690683955944</v>
      </c>
      <c r="AZ363" s="1">
        <f ca="1">SUMIFS(RepP!363:363,RepP!$6:$6,AZ$6)</f>
        <v>2496607.5499999998</v>
      </c>
      <c r="BA363" s="1">
        <f ca="1">SUMIFS(RepF!363:363,RepF!$6:$6,BA$6)</f>
        <v>1856844.05</v>
      </c>
      <c r="BB363" s="60">
        <f t="shared" ca="1" si="415"/>
        <v>-0.2562531303728533</v>
      </c>
      <c r="BC363" s="1">
        <f ca="1">SUMIFS(RepP!363:363,RepP!$6:$6,BC$6)</f>
        <v>2931057.55</v>
      </c>
      <c r="BD363" s="1">
        <f ca="1">SUMIFS(RepF!363:363,RepF!$6:$6,BD$6)</f>
        <v>3071156.55</v>
      </c>
      <c r="BE363" s="60">
        <f t="shared" ca="1" si="416"/>
        <v>4.7798106181845532E-2</v>
      </c>
      <c r="BF363" s="1">
        <f ca="1">SUMIFS(RepP!363:363,RepP!$6:$6,BF$6)</f>
        <v>3019857.55</v>
      </c>
      <c r="BG363" s="1">
        <f ca="1">SUMIFS(RepF!363:363,RepF!$6:$6,BG$6)</f>
        <v>3154456.55</v>
      </c>
      <c r="BH363" s="60">
        <f t="shared" ca="1" si="417"/>
        <v>4.4571307676416726E-2</v>
      </c>
      <c r="BI363" s="1">
        <f ca="1">SUMIFS(RepP!363:363,RepP!$6:$6,BI$6)</f>
        <v>3144157.55</v>
      </c>
      <c r="BJ363" s="1">
        <f ca="1">SUMIFS(RepF!363:363,RepF!$6:$6,BJ$6)</f>
        <v>3386956.55</v>
      </c>
      <c r="BK363" s="60">
        <f t="shared" ca="1" si="418"/>
        <v>7.7222275327774217E-2</v>
      </c>
      <c r="BL363" s="1">
        <f ca="1">SUMIFS(RepP!363:363,RepP!$6:$6,BL$6)</f>
        <v>3144157.55</v>
      </c>
      <c r="BM363" s="1">
        <f ca="1">SUMIFS(RepF!363:363,RepF!$6:$6,BM$6)</f>
        <v>3386956.55</v>
      </c>
      <c r="BN363" s="60">
        <f t="shared" ca="1" si="419"/>
        <v>7.7222275327774217E-2</v>
      </c>
      <c r="BO363" s="1">
        <f ca="1">SUMIFS(RepP!363:363,RepP!$6:$6,BO$6)</f>
        <v>3144157.55</v>
      </c>
      <c r="BP363" s="1">
        <f ca="1">SUMIFS(RepF!363:363,RepF!$6:$6,BP$6)</f>
        <v>3386956.55</v>
      </c>
      <c r="BQ363" s="60">
        <f t="shared" ca="1" si="420"/>
        <v>7.7222275327774217E-2</v>
      </c>
      <c r="BR363" s="1">
        <f ca="1">SUMIFS(RepP!363:363,RepP!$6:$6,BR$6)</f>
        <v>3144157.55</v>
      </c>
      <c r="BS363" s="1">
        <f ca="1">SUMIFS(RepF!363:363,RepF!$6:$6,BS$6)</f>
        <v>3386956.55</v>
      </c>
      <c r="BT363" s="60">
        <f t="shared" ca="1" si="421"/>
        <v>7.7222275327774217E-2</v>
      </c>
      <c r="BU363" s="1">
        <f ca="1">SUMIFS(RepP!363:363,RepP!$6:$6,BU$6)</f>
        <v>3144157.55</v>
      </c>
      <c r="BV363" s="1">
        <f ca="1">SUMIFS(RepF!363:363,RepF!$6:$6,BV$6)</f>
        <v>3386956.55</v>
      </c>
      <c r="BW363" s="60">
        <f t="shared" ca="1" si="422"/>
        <v>7.7222275327774217E-2</v>
      </c>
      <c r="BX363" s="1">
        <f ca="1">SUMIFS(RepP!363:363,RepP!$6:$6,BX$6)</f>
        <v>3144157.55</v>
      </c>
      <c r="BY363" s="1">
        <f ca="1">SUMIFS(RepF!363:363,RepF!$6:$6,BY$6)</f>
        <v>3386956.55</v>
      </c>
      <c r="BZ363" s="60">
        <f t="shared" ca="1" si="423"/>
        <v>7.7222275327774217E-2</v>
      </c>
    </row>
    <row r="364" spans="9:78" x14ac:dyDescent="0.25">
      <c r="I364" s="22" t="str">
        <f>Items!$E$79</f>
        <v>Кредиторская задолженность по себестоимостным затратам</v>
      </c>
      <c r="J364" s="1" t="str">
        <f>Items!F89</f>
        <v>Монтаж кровли</v>
      </c>
      <c r="Q364" s="20">
        <f ca="1">SUMIFS(RepP!364:364,RepP!$6:$6,Q$6)</f>
        <v>2030745.9800000002</v>
      </c>
      <c r="R364" s="20">
        <f ca="1">SUMIFS(RepF!364:364,RepF!$6:$6,R$6)</f>
        <v>2102552.4699999997</v>
      </c>
      <c r="S364" s="69">
        <f t="shared" ca="1" si="404"/>
        <v>3.5359661280727747E-2</v>
      </c>
      <c r="V364" s="1">
        <f ca="1">SUMIFS(RepP!364:364,RepP!$6:$6,V$6)</f>
        <v>0</v>
      </c>
      <c r="W364" s="1">
        <f ca="1">SUMIFS(RepF!364:364,RepF!$6:$6,W$6)</f>
        <v>0</v>
      </c>
      <c r="X364" s="60">
        <f t="shared" ca="1" si="405"/>
        <v>0</v>
      </c>
      <c r="Y364" s="46">
        <f ca="1">SUMIFS(RepP!364:364,RepP!$6:$6,Y$6)</f>
        <v>0</v>
      </c>
      <c r="Z364" s="1">
        <f ca="1">SUMIFS(RepF!364:364,RepF!$6:$6,Z$6)</f>
        <v>0</v>
      </c>
      <c r="AA364" s="60">
        <f t="shared" ca="1" si="406"/>
        <v>0</v>
      </c>
      <c r="AB364" s="1">
        <f ca="1">SUMIFS(RepP!364:364,RepP!$6:$6,AB$6)</f>
        <v>0</v>
      </c>
      <c r="AC364" s="1">
        <f ca="1">SUMIFS(RepF!364:364,RepF!$6:$6,AC$6)</f>
        <v>0</v>
      </c>
      <c r="AD364" s="60">
        <f t="shared" ca="1" si="407"/>
        <v>0</v>
      </c>
      <c r="AE364" s="1">
        <f ca="1">SUMIFS(RepP!364:364,RepP!$6:$6,AE$6)</f>
        <v>0</v>
      </c>
      <c r="AF364" s="1">
        <f ca="1">SUMIFS(RepF!364:364,RepF!$6:$6,AF$6)</f>
        <v>0</v>
      </c>
      <c r="AG364" s="60">
        <f t="shared" ca="1" si="408"/>
        <v>0</v>
      </c>
      <c r="AH364" s="1">
        <f ca="1">SUMIFS(RepP!364:364,RepP!$6:$6,AH$6)</f>
        <v>17434</v>
      </c>
      <c r="AI364" s="1">
        <f ca="1">SUMIFS(RepF!364:364,RepF!$6:$6,AI$6)</f>
        <v>0</v>
      </c>
      <c r="AJ364" s="60">
        <f t="shared" ca="1" si="409"/>
        <v>-1</v>
      </c>
      <c r="AK364" s="1">
        <f ca="1">SUMIFS(RepP!364:364,RepP!$6:$6,AK$6)</f>
        <v>187154.6</v>
      </c>
      <c r="AL364" s="1">
        <f ca="1">SUMIFS(RepF!364:364,RepF!$6:$6,AL$6)</f>
        <v>117565.6</v>
      </c>
      <c r="AM364" s="60">
        <f t="shared" ca="1" si="410"/>
        <v>-0.37182628693069791</v>
      </c>
      <c r="AN364" s="1">
        <f ca="1">SUMIFS(RepP!364:364,RepP!$6:$6,AN$6)</f>
        <v>506602.20000000007</v>
      </c>
      <c r="AO364" s="1">
        <f ca="1">SUMIFS(RepF!364:364,RepF!$6:$6,AO$6)</f>
        <v>283469.90000000002</v>
      </c>
      <c r="AP364" s="60">
        <f t="shared" ca="1" si="411"/>
        <v>-0.44044873867503936</v>
      </c>
      <c r="AQ364" s="1">
        <f ca="1">SUMIFS(RepP!364:364,RepP!$6:$6,AQ$6)</f>
        <v>897951.20000000007</v>
      </c>
      <c r="AR364" s="1">
        <f ca="1">SUMIFS(RepF!364:364,RepF!$6:$6,AR$6)</f>
        <v>600389.44999999995</v>
      </c>
      <c r="AS364" s="60">
        <f t="shared" ca="1" si="412"/>
        <v>-0.33137853148367091</v>
      </c>
      <c r="AT364" s="1">
        <f ca="1">SUMIFS(RepP!364:364,RepP!$6:$6,AT$6)</f>
        <v>897951.20000000007</v>
      </c>
      <c r="AU364" s="1">
        <f ca="1">SUMIFS(RepF!364:364,RepF!$6:$6,AU$6)</f>
        <v>939194.95</v>
      </c>
      <c r="AV364" s="60">
        <f t="shared" ca="1" si="413"/>
        <v>4.5930948140611515E-2</v>
      </c>
      <c r="AW364" s="1">
        <f ca="1">SUMIFS(RepP!364:364,RepP!$6:$6,AW$6)</f>
        <v>897951.20000000007</v>
      </c>
      <c r="AX364" s="1">
        <f ca="1">SUMIFS(RepF!364:364,RepF!$6:$6,AX$6)</f>
        <v>939194.95</v>
      </c>
      <c r="AY364" s="60">
        <f t="shared" ca="1" si="414"/>
        <v>4.5930948140611515E-2</v>
      </c>
      <c r="AZ364" s="1">
        <f ca="1">SUMIFS(RepP!364:364,RepP!$6:$6,AZ$6)</f>
        <v>915579.20000000007</v>
      </c>
      <c r="BA364" s="1">
        <f ca="1">SUMIFS(RepF!364:364,RepF!$6:$6,BA$6)</f>
        <v>939194.95</v>
      </c>
      <c r="BB364" s="60">
        <f t="shared" ca="1" si="415"/>
        <v>2.5793235582459585E-2</v>
      </c>
      <c r="BC364" s="1">
        <f ca="1">SUMIFS(RepP!364:364,RepP!$6:$6,BC$6)</f>
        <v>1323577.7000000002</v>
      </c>
      <c r="BD364" s="1">
        <f ca="1">SUMIFS(RepF!364:364,RepF!$6:$6,BD$6)</f>
        <v>1169189.45</v>
      </c>
      <c r="BE364" s="60">
        <f t="shared" ca="1" si="416"/>
        <v>-0.11664464428495601</v>
      </c>
      <c r="BF364" s="1">
        <f ca="1">SUMIFS(RepP!364:364,RepP!$6:$6,BF$6)</f>
        <v>1923853.4800000002</v>
      </c>
      <c r="BG364" s="1">
        <f ca="1">SUMIFS(RepF!364:364,RepF!$6:$6,BG$6)</f>
        <v>1561574.95</v>
      </c>
      <c r="BH364" s="60">
        <f t="shared" ca="1" si="417"/>
        <v>-0.18830879470093545</v>
      </c>
      <c r="BI364" s="1">
        <f ca="1">SUMIFS(RepP!364:364,RepP!$6:$6,BI$6)</f>
        <v>2030745.9800000002</v>
      </c>
      <c r="BJ364" s="1">
        <f ca="1">SUMIFS(RepF!364:364,RepF!$6:$6,BJ$6)</f>
        <v>2102552.4699999997</v>
      </c>
      <c r="BK364" s="60">
        <f t="shared" ca="1" si="418"/>
        <v>3.5359661280727747E-2</v>
      </c>
      <c r="BL364" s="1">
        <f ca="1">SUMIFS(RepP!364:364,RepP!$6:$6,BL$6)</f>
        <v>2030745.9800000002</v>
      </c>
      <c r="BM364" s="1">
        <f ca="1">SUMIFS(RepF!364:364,RepF!$6:$6,BM$6)</f>
        <v>2102552.4699999997</v>
      </c>
      <c r="BN364" s="60">
        <f t="shared" ca="1" si="419"/>
        <v>3.5359661280727747E-2</v>
      </c>
      <c r="BO364" s="1">
        <f ca="1">SUMIFS(RepP!364:364,RepP!$6:$6,BO$6)</f>
        <v>2030745.9800000002</v>
      </c>
      <c r="BP364" s="1">
        <f ca="1">SUMIFS(RepF!364:364,RepF!$6:$6,BP$6)</f>
        <v>2102552.4699999997</v>
      </c>
      <c r="BQ364" s="60">
        <f t="shared" ca="1" si="420"/>
        <v>3.5359661280727747E-2</v>
      </c>
      <c r="BR364" s="1">
        <f ca="1">SUMIFS(RepP!364:364,RepP!$6:$6,BR$6)</f>
        <v>2030745.9800000002</v>
      </c>
      <c r="BS364" s="1">
        <f ca="1">SUMIFS(RepF!364:364,RepF!$6:$6,BS$6)</f>
        <v>2102552.4699999997</v>
      </c>
      <c r="BT364" s="60">
        <f t="shared" ca="1" si="421"/>
        <v>3.5359661280727747E-2</v>
      </c>
      <c r="BU364" s="1">
        <f ca="1">SUMIFS(RepP!364:364,RepP!$6:$6,BU$6)</f>
        <v>2030745.9800000002</v>
      </c>
      <c r="BV364" s="1">
        <f ca="1">SUMIFS(RepF!364:364,RepF!$6:$6,BV$6)</f>
        <v>2102552.4699999997</v>
      </c>
      <c r="BW364" s="60">
        <f t="shared" ca="1" si="422"/>
        <v>3.5359661280727747E-2</v>
      </c>
      <c r="BX364" s="1">
        <f ca="1">SUMIFS(RepP!364:364,RepP!$6:$6,BX$6)</f>
        <v>2030745.9800000002</v>
      </c>
      <c r="BY364" s="1">
        <f ca="1">SUMIFS(RepF!364:364,RepF!$6:$6,BY$6)</f>
        <v>2102552.4699999997</v>
      </c>
      <c r="BZ364" s="60">
        <f t="shared" ca="1" si="423"/>
        <v>3.5359661280727747E-2</v>
      </c>
    </row>
    <row r="365" spans="9:78" x14ac:dyDescent="0.25">
      <c r="I365" s="22" t="str">
        <f>Items!$E$79</f>
        <v>Кредиторская задолженность по себестоимостным затратам</v>
      </c>
      <c r="J365" s="1" t="str">
        <f>Items!F90</f>
        <v>Монтаж окон</v>
      </c>
      <c r="Q365" s="20">
        <f ca="1">SUMIFS(RepP!365:365,RepP!$6:$6,Q$6)</f>
        <v>91850</v>
      </c>
      <c r="R365" s="20">
        <f ca="1">SUMIFS(RepF!365:365,RepF!$6:$6,R$6)</f>
        <v>106550</v>
      </c>
      <c r="S365" s="69">
        <f t="shared" ca="1" si="404"/>
        <v>0.16004354926510614</v>
      </c>
      <c r="V365" s="1">
        <f ca="1">SUMIFS(RepP!365:365,RepP!$6:$6,V$6)</f>
        <v>0</v>
      </c>
      <c r="W365" s="1">
        <f ca="1">SUMIFS(RepF!365:365,RepF!$6:$6,W$6)</f>
        <v>0</v>
      </c>
      <c r="X365" s="60">
        <f t="shared" ca="1" si="405"/>
        <v>0</v>
      </c>
      <c r="Y365" s="46">
        <f ca="1">SUMIFS(RepP!365:365,RepP!$6:$6,Y$6)</f>
        <v>0</v>
      </c>
      <c r="Z365" s="1">
        <f ca="1">SUMIFS(RepF!365:365,RepF!$6:$6,Z$6)</f>
        <v>0</v>
      </c>
      <c r="AA365" s="60">
        <f t="shared" ca="1" si="406"/>
        <v>0</v>
      </c>
      <c r="AB365" s="1">
        <f ca="1">SUMIFS(RepP!365:365,RepP!$6:$6,AB$6)</f>
        <v>0</v>
      </c>
      <c r="AC365" s="1">
        <f ca="1">SUMIFS(RepF!365:365,RepF!$6:$6,AC$6)</f>
        <v>0</v>
      </c>
      <c r="AD365" s="60">
        <f t="shared" ca="1" si="407"/>
        <v>0</v>
      </c>
      <c r="AE365" s="1">
        <f ca="1">SUMIFS(RepP!365:365,RepP!$6:$6,AE$6)</f>
        <v>0</v>
      </c>
      <c r="AF365" s="1">
        <f ca="1">SUMIFS(RepF!365:365,RepF!$6:$6,AF$6)</f>
        <v>0</v>
      </c>
      <c r="AG365" s="60">
        <f t="shared" ca="1" si="408"/>
        <v>0</v>
      </c>
      <c r="AH365" s="1">
        <f ca="1">SUMIFS(RepP!365:365,RepP!$6:$6,AH$6)</f>
        <v>0</v>
      </c>
      <c r="AI365" s="1">
        <f ca="1">SUMIFS(RepF!365:365,RepF!$6:$6,AI$6)</f>
        <v>0</v>
      </c>
      <c r="AJ365" s="60">
        <f t="shared" ca="1" si="409"/>
        <v>0</v>
      </c>
      <c r="AK365" s="1">
        <f ca="1">SUMIFS(RepP!365:365,RepP!$6:$6,AK$6)</f>
        <v>0</v>
      </c>
      <c r="AL365" s="1">
        <f ca="1">SUMIFS(RepF!365:365,RepF!$6:$6,AL$6)</f>
        <v>0</v>
      </c>
      <c r="AM365" s="60">
        <f t="shared" ca="1" si="410"/>
        <v>0</v>
      </c>
      <c r="AN365" s="1">
        <f ca="1">SUMIFS(RepP!365:365,RepP!$6:$6,AN$6)</f>
        <v>46650</v>
      </c>
      <c r="AO365" s="1">
        <f ca="1">SUMIFS(RepF!365:365,RepF!$6:$6,AO$6)</f>
        <v>0</v>
      </c>
      <c r="AP365" s="60">
        <f t="shared" ca="1" si="411"/>
        <v>-1</v>
      </c>
      <c r="AQ365" s="1">
        <f ca="1">SUMIFS(RepP!365:365,RepP!$6:$6,AQ$6)</f>
        <v>46650</v>
      </c>
      <c r="AR365" s="1">
        <f ca="1">SUMIFS(RepF!365:365,RepF!$6:$6,AR$6)</f>
        <v>50150</v>
      </c>
      <c r="AS365" s="60">
        <f t="shared" ca="1" si="412"/>
        <v>7.5026795284030015E-2</v>
      </c>
      <c r="AT365" s="1">
        <f ca="1">SUMIFS(RepP!365:365,RepP!$6:$6,AT$6)</f>
        <v>46650</v>
      </c>
      <c r="AU365" s="1">
        <f ca="1">SUMIFS(RepF!365:365,RepF!$6:$6,AU$6)</f>
        <v>50150</v>
      </c>
      <c r="AV365" s="60">
        <f t="shared" ca="1" si="413"/>
        <v>7.5026795284030015E-2</v>
      </c>
      <c r="AW365" s="1">
        <f ca="1">SUMIFS(RepP!365:365,RepP!$6:$6,AW$6)</f>
        <v>46650</v>
      </c>
      <c r="AX365" s="1">
        <f ca="1">SUMIFS(RepF!365:365,RepF!$6:$6,AX$6)</f>
        <v>50150</v>
      </c>
      <c r="AY365" s="60">
        <f t="shared" ca="1" si="414"/>
        <v>7.5026795284030015E-2</v>
      </c>
      <c r="AZ365" s="1">
        <f ca="1">SUMIFS(RepP!365:365,RepP!$6:$6,AZ$6)</f>
        <v>46650</v>
      </c>
      <c r="BA365" s="1">
        <f ca="1">SUMIFS(RepF!365:365,RepF!$6:$6,BA$6)</f>
        <v>50150</v>
      </c>
      <c r="BB365" s="60">
        <f t="shared" ca="1" si="415"/>
        <v>7.5026795284030015E-2</v>
      </c>
      <c r="BC365" s="1">
        <f ca="1">SUMIFS(RepP!365:365,RepP!$6:$6,BC$6)</f>
        <v>91850</v>
      </c>
      <c r="BD365" s="1">
        <f ca="1">SUMIFS(RepF!365:365,RepF!$6:$6,BD$6)</f>
        <v>50150</v>
      </c>
      <c r="BE365" s="60">
        <f t="shared" ca="1" si="416"/>
        <v>-0.45400108873162764</v>
      </c>
      <c r="BF365" s="1">
        <f ca="1">SUMIFS(RepP!365:365,RepP!$6:$6,BF$6)</f>
        <v>91850</v>
      </c>
      <c r="BG365" s="1">
        <f ca="1">SUMIFS(RepF!365:365,RepF!$6:$6,BG$6)</f>
        <v>106550</v>
      </c>
      <c r="BH365" s="60">
        <f t="shared" ca="1" si="417"/>
        <v>0.16004354926510614</v>
      </c>
      <c r="BI365" s="1">
        <f ca="1">SUMIFS(RepP!365:365,RepP!$6:$6,BI$6)</f>
        <v>91850</v>
      </c>
      <c r="BJ365" s="1">
        <f ca="1">SUMIFS(RepF!365:365,RepF!$6:$6,BJ$6)</f>
        <v>106550</v>
      </c>
      <c r="BK365" s="60">
        <f t="shared" ca="1" si="418"/>
        <v>0.16004354926510614</v>
      </c>
      <c r="BL365" s="1">
        <f ca="1">SUMIFS(RepP!365:365,RepP!$6:$6,BL$6)</f>
        <v>91850</v>
      </c>
      <c r="BM365" s="1">
        <f ca="1">SUMIFS(RepF!365:365,RepF!$6:$6,BM$6)</f>
        <v>106550</v>
      </c>
      <c r="BN365" s="60">
        <f t="shared" ca="1" si="419"/>
        <v>0.16004354926510614</v>
      </c>
      <c r="BO365" s="1">
        <f ca="1">SUMIFS(RepP!365:365,RepP!$6:$6,BO$6)</f>
        <v>91850</v>
      </c>
      <c r="BP365" s="1">
        <f ca="1">SUMIFS(RepF!365:365,RepF!$6:$6,BP$6)</f>
        <v>106550</v>
      </c>
      <c r="BQ365" s="60">
        <f t="shared" ca="1" si="420"/>
        <v>0.16004354926510614</v>
      </c>
      <c r="BR365" s="1">
        <f ca="1">SUMIFS(RepP!365:365,RepP!$6:$6,BR$6)</f>
        <v>91850</v>
      </c>
      <c r="BS365" s="1">
        <f ca="1">SUMIFS(RepF!365:365,RepF!$6:$6,BS$6)</f>
        <v>106550</v>
      </c>
      <c r="BT365" s="60">
        <f t="shared" ca="1" si="421"/>
        <v>0.16004354926510614</v>
      </c>
      <c r="BU365" s="1">
        <f ca="1">SUMIFS(RepP!365:365,RepP!$6:$6,BU$6)</f>
        <v>91850</v>
      </c>
      <c r="BV365" s="1">
        <f ca="1">SUMIFS(RepF!365:365,RepF!$6:$6,BV$6)</f>
        <v>106550</v>
      </c>
      <c r="BW365" s="60">
        <f t="shared" ca="1" si="422"/>
        <v>0.16004354926510614</v>
      </c>
      <c r="BX365" s="1">
        <f ca="1">SUMIFS(RepP!365:365,RepP!$6:$6,BX$6)</f>
        <v>91850</v>
      </c>
      <c r="BY365" s="1">
        <f ca="1">SUMIFS(RepF!365:365,RepF!$6:$6,BY$6)</f>
        <v>106550</v>
      </c>
      <c r="BZ365" s="60">
        <f t="shared" ca="1" si="423"/>
        <v>0.16004354926510614</v>
      </c>
    </row>
    <row r="366" spans="9:78" x14ac:dyDescent="0.25">
      <c r="I366" s="22" t="str">
        <f>Items!$E$79</f>
        <v>Кредиторская задолженность по себестоимостным затратам</v>
      </c>
      <c r="J366" s="1" t="str">
        <f>Items!F91</f>
        <v>Монтаж Фасада</v>
      </c>
      <c r="Q366" s="20">
        <f ca="1">SUMIFS(RepP!366:366,RepP!$6:$6,Q$6)</f>
        <v>1573886.68</v>
      </c>
      <c r="R366" s="20">
        <f ca="1">SUMIFS(RepF!366:366,RepF!$6:$6,R$6)</f>
        <v>1466698.74</v>
      </c>
      <c r="S366" s="69">
        <f t="shared" ca="1" si="404"/>
        <v>-6.8103975567033806E-2</v>
      </c>
      <c r="V366" s="1">
        <f ca="1">SUMIFS(RepP!366:366,RepP!$6:$6,V$6)</f>
        <v>0</v>
      </c>
      <c r="W366" s="1">
        <f ca="1">SUMIFS(RepF!366:366,RepF!$6:$6,W$6)</f>
        <v>0</v>
      </c>
      <c r="X366" s="60">
        <f t="shared" ca="1" si="405"/>
        <v>0</v>
      </c>
      <c r="Y366" s="46">
        <f ca="1">SUMIFS(RepP!366:366,RepP!$6:$6,Y$6)</f>
        <v>0</v>
      </c>
      <c r="Z366" s="1">
        <f ca="1">SUMIFS(RepF!366:366,RepF!$6:$6,Z$6)</f>
        <v>0</v>
      </c>
      <c r="AA366" s="60">
        <f t="shared" ca="1" si="406"/>
        <v>0</v>
      </c>
      <c r="AB366" s="1">
        <f ca="1">SUMIFS(RepP!366:366,RepP!$6:$6,AB$6)</f>
        <v>0</v>
      </c>
      <c r="AC366" s="1">
        <f ca="1">SUMIFS(RepF!366:366,RepF!$6:$6,AC$6)</f>
        <v>0</v>
      </c>
      <c r="AD366" s="60">
        <f t="shared" ca="1" si="407"/>
        <v>0</v>
      </c>
      <c r="AE366" s="1">
        <f ca="1">SUMIFS(RepP!366:366,RepP!$6:$6,AE$6)</f>
        <v>0</v>
      </c>
      <c r="AF366" s="1">
        <f ca="1">SUMIFS(RepF!366:366,RepF!$6:$6,AF$6)</f>
        <v>0</v>
      </c>
      <c r="AG366" s="60">
        <f t="shared" ca="1" si="408"/>
        <v>0</v>
      </c>
      <c r="AH366" s="1">
        <f ca="1">SUMIFS(RepP!366:366,RepP!$6:$6,AH$6)</f>
        <v>0</v>
      </c>
      <c r="AI366" s="1">
        <f ca="1">SUMIFS(RepF!366:366,RepF!$6:$6,AI$6)</f>
        <v>0</v>
      </c>
      <c r="AJ366" s="60">
        <f t="shared" ca="1" si="409"/>
        <v>0</v>
      </c>
      <c r="AK366" s="1">
        <f ca="1">SUMIFS(RepP!366:366,RepP!$6:$6,AK$6)</f>
        <v>0</v>
      </c>
      <c r="AL366" s="1">
        <f ca="1">SUMIFS(RepF!366:366,RepF!$6:$6,AL$6)</f>
        <v>0</v>
      </c>
      <c r="AM366" s="60">
        <f t="shared" ca="1" si="410"/>
        <v>0</v>
      </c>
      <c r="AN366" s="1">
        <f ca="1">SUMIFS(RepP!366:366,RepP!$6:$6,AN$6)</f>
        <v>394039.95</v>
      </c>
      <c r="AO366" s="1">
        <f ca="1">SUMIFS(RepF!366:366,RepF!$6:$6,AO$6)</f>
        <v>41350</v>
      </c>
      <c r="AP366" s="60">
        <f t="shared" ca="1" si="411"/>
        <v>-0.89506140176903382</v>
      </c>
      <c r="AQ366" s="1">
        <f ca="1">SUMIFS(RepP!366:366,RepP!$6:$6,AQ$6)</f>
        <v>829639.67999999993</v>
      </c>
      <c r="AR366" s="1">
        <f ca="1">SUMIFS(RepF!366:366,RepF!$6:$6,AR$6)</f>
        <v>644260.80000000005</v>
      </c>
      <c r="AS366" s="60">
        <f t="shared" ca="1" si="412"/>
        <v>-0.22344505026567665</v>
      </c>
      <c r="AT366" s="1">
        <f ca="1">SUMIFS(RepP!366:366,RepP!$6:$6,AT$6)</f>
        <v>943693.67999999993</v>
      </c>
      <c r="AU366" s="1">
        <f ca="1">SUMIFS(RepF!366:366,RepF!$6:$6,AU$6)</f>
        <v>899493.74</v>
      </c>
      <c r="AV366" s="60">
        <f t="shared" ca="1" si="413"/>
        <v>-4.6837168603269599E-2</v>
      </c>
      <c r="AW366" s="1">
        <f ca="1">SUMIFS(RepP!366:366,RepP!$6:$6,AW$6)</f>
        <v>943693.67999999993</v>
      </c>
      <c r="AX366" s="1">
        <f ca="1">SUMIFS(RepF!366:366,RepF!$6:$6,AX$6)</f>
        <v>952565.74</v>
      </c>
      <c r="AY366" s="60">
        <f t="shared" ca="1" si="414"/>
        <v>9.401419324965762E-3</v>
      </c>
      <c r="AZ366" s="1">
        <f ca="1">SUMIFS(RepP!366:366,RepP!$6:$6,AZ$6)</f>
        <v>943693.67999999993</v>
      </c>
      <c r="BA366" s="1">
        <f ca="1">SUMIFS(RepF!366:366,RepF!$6:$6,BA$6)</f>
        <v>952565.74</v>
      </c>
      <c r="BB366" s="60">
        <f t="shared" ca="1" si="415"/>
        <v>9.401419324965762E-3</v>
      </c>
      <c r="BC366" s="1">
        <f ca="1">SUMIFS(RepP!366:366,RepP!$6:$6,BC$6)</f>
        <v>943693.67999999993</v>
      </c>
      <c r="BD366" s="1">
        <f ca="1">SUMIFS(RepF!366:366,RepF!$6:$6,BD$6)</f>
        <v>952565.74</v>
      </c>
      <c r="BE366" s="60">
        <f t="shared" ca="1" si="416"/>
        <v>9.401419324965762E-3</v>
      </c>
      <c r="BF366" s="1">
        <f ca="1">SUMIFS(RepP!366:366,RepP!$6:$6,BF$6)</f>
        <v>1573886.68</v>
      </c>
      <c r="BG366" s="1">
        <f ca="1">SUMIFS(RepF!366:366,RepF!$6:$6,BG$6)</f>
        <v>1255621.74</v>
      </c>
      <c r="BH366" s="60">
        <f t="shared" ca="1" si="417"/>
        <v>-0.2022159181117156</v>
      </c>
      <c r="BI366" s="1">
        <f ca="1">SUMIFS(RepP!366:366,RepP!$6:$6,BI$6)</f>
        <v>1573886.68</v>
      </c>
      <c r="BJ366" s="1">
        <f ca="1">SUMIFS(RepF!366:366,RepF!$6:$6,BJ$6)</f>
        <v>1466698.74</v>
      </c>
      <c r="BK366" s="60">
        <f t="shared" ca="1" si="418"/>
        <v>-6.8103975567033806E-2</v>
      </c>
      <c r="BL366" s="1">
        <f ca="1">SUMIFS(RepP!366:366,RepP!$6:$6,BL$6)</f>
        <v>1573886.68</v>
      </c>
      <c r="BM366" s="1">
        <f ca="1">SUMIFS(RepF!366:366,RepF!$6:$6,BM$6)</f>
        <v>1466698.74</v>
      </c>
      <c r="BN366" s="60">
        <f t="shared" ca="1" si="419"/>
        <v>-6.8103975567033806E-2</v>
      </c>
      <c r="BO366" s="1">
        <f ca="1">SUMIFS(RepP!366:366,RepP!$6:$6,BO$6)</f>
        <v>1573886.68</v>
      </c>
      <c r="BP366" s="1">
        <f ca="1">SUMIFS(RepF!366:366,RepF!$6:$6,BP$6)</f>
        <v>1466698.74</v>
      </c>
      <c r="BQ366" s="60">
        <f t="shared" ca="1" si="420"/>
        <v>-6.8103975567033806E-2</v>
      </c>
      <c r="BR366" s="1">
        <f ca="1">SUMIFS(RepP!366:366,RepP!$6:$6,BR$6)</f>
        <v>1573886.68</v>
      </c>
      <c r="BS366" s="1">
        <f ca="1">SUMIFS(RepF!366:366,RepF!$6:$6,BS$6)</f>
        <v>1466698.74</v>
      </c>
      <c r="BT366" s="60">
        <f t="shared" ca="1" si="421"/>
        <v>-6.8103975567033806E-2</v>
      </c>
      <c r="BU366" s="1">
        <f ca="1">SUMIFS(RepP!366:366,RepP!$6:$6,BU$6)</f>
        <v>1573886.68</v>
      </c>
      <c r="BV366" s="1">
        <f ca="1">SUMIFS(RepF!366:366,RepF!$6:$6,BV$6)</f>
        <v>1466698.74</v>
      </c>
      <c r="BW366" s="60">
        <f t="shared" ca="1" si="422"/>
        <v>-6.8103975567033806E-2</v>
      </c>
      <c r="BX366" s="1">
        <f ca="1">SUMIFS(RepP!366:366,RepP!$6:$6,BX$6)</f>
        <v>1573886.68</v>
      </c>
      <c r="BY366" s="1">
        <f ca="1">SUMIFS(RepF!366:366,RepF!$6:$6,BY$6)</f>
        <v>1466698.74</v>
      </c>
      <c r="BZ366" s="60">
        <f t="shared" ca="1" si="423"/>
        <v>-6.8103975567033806E-2</v>
      </c>
    </row>
    <row r="367" spans="9:78" x14ac:dyDescent="0.25">
      <c r="I367" s="22" t="str">
        <f>Items!$E$79</f>
        <v>Кредиторская задолженность по себестоимостным затратам</v>
      </c>
      <c r="J367" s="1" t="str">
        <f>Items!F92</f>
        <v>Монтаж Благоустройства</v>
      </c>
      <c r="Q367" s="20">
        <f ca="1">SUMIFS(RepP!367:367,RepP!$6:$6,Q$6)</f>
        <v>310994</v>
      </c>
      <c r="R367" s="20">
        <f ca="1">SUMIFS(RepF!367:367,RepF!$6:$6,R$6)</f>
        <v>297156</v>
      </c>
      <c r="S367" s="69">
        <f t="shared" ca="1" si="404"/>
        <v>-4.4496035293285399E-2</v>
      </c>
      <c r="V367" s="1">
        <f ca="1">SUMIFS(RepP!367:367,RepP!$6:$6,V$6)</f>
        <v>0</v>
      </c>
      <c r="W367" s="1">
        <f ca="1">SUMIFS(RepF!367:367,RepF!$6:$6,W$6)</f>
        <v>0</v>
      </c>
      <c r="X367" s="60">
        <f t="shared" ca="1" si="405"/>
        <v>0</v>
      </c>
      <c r="Y367" s="46">
        <f ca="1">SUMIFS(RepP!367:367,RepP!$6:$6,Y$6)</f>
        <v>0</v>
      </c>
      <c r="Z367" s="1">
        <f ca="1">SUMIFS(RepF!367:367,RepF!$6:$6,Z$6)</f>
        <v>0</v>
      </c>
      <c r="AA367" s="60">
        <f t="shared" ca="1" si="406"/>
        <v>0</v>
      </c>
      <c r="AB367" s="1">
        <f ca="1">SUMIFS(RepP!367:367,RepP!$6:$6,AB$6)</f>
        <v>0</v>
      </c>
      <c r="AC367" s="1">
        <f ca="1">SUMIFS(RepF!367:367,RepF!$6:$6,AC$6)</f>
        <v>0</v>
      </c>
      <c r="AD367" s="60">
        <f t="shared" ca="1" si="407"/>
        <v>0</v>
      </c>
      <c r="AE367" s="1">
        <f ca="1">SUMIFS(RepP!367:367,RepP!$6:$6,AE$6)</f>
        <v>0</v>
      </c>
      <c r="AF367" s="1">
        <f ca="1">SUMIFS(RepF!367:367,RepF!$6:$6,AF$6)</f>
        <v>0</v>
      </c>
      <c r="AG367" s="60">
        <f t="shared" ca="1" si="408"/>
        <v>0</v>
      </c>
      <c r="AH367" s="1">
        <f ca="1">SUMIFS(RepP!367:367,RepP!$6:$6,AH$6)</f>
        <v>0</v>
      </c>
      <c r="AI367" s="1">
        <f ca="1">SUMIFS(RepF!367:367,RepF!$6:$6,AI$6)</f>
        <v>0</v>
      </c>
      <c r="AJ367" s="60">
        <f t="shared" ca="1" si="409"/>
        <v>0</v>
      </c>
      <c r="AK367" s="1">
        <f ca="1">SUMIFS(RepP!367:367,RepP!$6:$6,AK$6)</f>
        <v>0</v>
      </c>
      <c r="AL367" s="1">
        <f ca="1">SUMIFS(RepF!367:367,RepF!$6:$6,AL$6)</f>
        <v>0</v>
      </c>
      <c r="AM367" s="60">
        <f t="shared" ca="1" si="410"/>
        <v>0</v>
      </c>
      <c r="AN367" s="1">
        <f ca="1">SUMIFS(RepP!367:367,RepP!$6:$6,AN$6)</f>
        <v>0</v>
      </c>
      <c r="AO367" s="1">
        <f ca="1">SUMIFS(RepF!367:367,RepF!$6:$6,AO$6)</f>
        <v>0</v>
      </c>
      <c r="AP367" s="60">
        <f t="shared" ca="1" si="411"/>
        <v>0</v>
      </c>
      <c r="AQ367" s="1">
        <f ca="1">SUMIFS(RepP!367:367,RepP!$6:$6,AQ$6)</f>
        <v>0</v>
      </c>
      <c r="AR367" s="1">
        <f ca="1">SUMIFS(RepF!367:367,RepF!$6:$6,AR$6)</f>
        <v>0</v>
      </c>
      <c r="AS367" s="60">
        <f t="shared" ca="1" si="412"/>
        <v>0</v>
      </c>
      <c r="AT367" s="1">
        <f ca="1">SUMIFS(RepP!367:367,RepP!$6:$6,AT$6)</f>
        <v>0</v>
      </c>
      <c r="AU367" s="1">
        <f ca="1">SUMIFS(RepF!367:367,RepF!$6:$6,AU$6)</f>
        <v>0</v>
      </c>
      <c r="AV367" s="60">
        <f t="shared" ca="1" si="413"/>
        <v>0</v>
      </c>
      <c r="AW367" s="1">
        <f ca="1">SUMIFS(RepP!367:367,RepP!$6:$6,AW$6)</f>
        <v>0</v>
      </c>
      <c r="AX367" s="1">
        <f ca="1">SUMIFS(RepF!367:367,RepF!$6:$6,AX$6)</f>
        <v>0</v>
      </c>
      <c r="AY367" s="60">
        <f t="shared" ca="1" si="414"/>
        <v>0</v>
      </c>
      <c r="AZ367" s="1">
        <f ca="1">SUMIFS(RepP!367:367,RepP!$6:$6,AZ$6)</f>
        <v>26026</v>
      </c>
      <c r="BA367" s="1">
        <f ca="1">SUMIFS(RepF!367:367,RepF!$6:$6,BA$6)</f>
        <v>0</v>
      </c>
      <c r="BB367" s="60">
        <f t="shared" ca="1" si="415"/>
        <v>-1</v>
      </c>
      <c r="BC367" s="1">
        <f ca="1">SUMIFS(RepP!367:367,RepP!$6:$6,BC$6)</f>
        <v>26026</v>
      </c>
      <c r="BD367" s="1">
        <f ca="1">SUMIFS(RepF!367:367,RepF!$6:$6,BD$6)</f>
        <v>17108</v>
      </c>
      <c r="BE367" s="60">
        <f t="shared" ca="1" si="416"/>
        <v>-0.34265734265734266</v>
      </c>
      <c r="BF367" s="1">
        <f ca="1">SUMIFS(RepP!367:367,RepP!$6:$6,BF$6)</f>
        <v>226354</v>
      </c>
      <c r="BG367" s="1">
        <f ca="1">SUMIFS(RepF!367:367,RepF!$6:$6,BG$6)</f>
        <v>17108</v>
      </c>
      <c r="BH367" s="60">
        <f t="shared" ca="1" si="417"/>
        <v>-0.92441927246702071</v>
      </c>
      <c r="BI367" s="1">
        <f ca="1">SUMIFS(RepP!367:367,RepP!$6:$6,BI$6)</f>
        <v>310994</v>
      </c>
      <c r="BJ367" s="1">
        <f ca="1">SUMIFS(RepF!367:367,RepF!$6:$6,BJ$6)</f>
        <v>297156</v>
      </c>
      <c r="BK367" s="60">
        <f t="shared" ca="1" si="418"/>
        <v>-4.4496035293285399E-2</v>
      </c>
      <c r="BL367" s="1">
        <f ca="1">SUMIFS(RepP!367:367,RepP!$6:$6,BL$6)</f>
        <v>310994</v>
      </c>
      <c r="BM367" s="1">
        <f ca="1">SUMIFS(RepF!367:367,RepF!$6:$6,BM$6)</f>
        <v>297156</v>
      </c>
      <c r="BN367" s="60">
        <f t="shared" ca="1" si="419"/>
        <v>-4.4496035293285399E-2</v>
      </c>
      <c r="BO367" s="1">
        <f ca="1">SUMIFS(RepP!367:367,RepP!$6:$6,BO$6)</f>
        <v>310994</v>
      </c>
      <c r="BP367" s="1">
        <f ca="1">SUMIFS(RepF!367:367,RepF!$6:$6,BP$6)</f>
        <v>297156</v>
      </c>
      <c r="BQ367" s="60">
        <f t="shared" ca="1" si="420"/>
        <v>-4.4496035293285399E-2</v>
      </c>
      <c r="BR367" s="1">
        <f ca="1">SUMIFS(RepP!367:367,RepP!$6:$6,BR$6)</f>
        <v>310994</v>
      </c>
      <c r="BS367" s="1">
        <f ca="1">SUMIFS(RepF!367:367,RepF!$6:$6,BS$6)</f>
        <v>297156</v>
      </c>
      <c r="BT367" s="60">
        <f t="shared" ca="1" si="421"/>
        <v>-4.4496035293285399E-2</v>
      </c>
      <c r="BU367" s="1">
        <f ca="1">SUMIFS(RepP!367:367,RepP!$6:$6,BU$6)</f>
        <v>310994</v>
      </c>
      <c r="BV367" s="1">
        <f ca="1">SUMIFS(RepF!367:367,RepF!$6:$6,BV$6)</f>
        <v>297156</v>
      </c>
      <c r="BW367" s="60">
        <f t="shared" ca="1" si="422"/>
        <v>-4.4496035293285399E-2</v>
      </c>
      <c r="BX367" s="1">
        <f ca="1">SUMIFS(RepP!367:367,RepP!$6:$6,BX$6)</f>
        <v>310994</v>
      </c>
      <c r="BY367" s="1">
        <f ca="1">SUMIFS(RepF!367:367,RepF!$6:$6,BY$6)</f>
        <v>297156</v>
      </c>
      <c r="BZ367" s="60">
        <f t="shared" ca="1" si="423"/>
        <v>-4.4496035293285399E-2</v>
      </c>
    </row>
    <row r="368" spans="9:78" x14ac:dyDescent="0.25">
      <c r="I368" s="22" t="str">
        <f>Items!$E$79</f>
        <v>Кредиторская задолженность по себестоимостным затратам</v>
      </c>
      <c r="J368" s="1" t="str">
        <f>Items!F93</f>
        <v>Спец техника</v>
      </c>
      <c r="Q368" s="20">
        <f ca="1">SUMIFS(RepP!368:368,RepP!$6:$6,Q$6)</f>
        <v>1022760.5199999999</v>
      </c>
      <c r="R368" s="20">
        <f ca="1">SUMIFS(RepF!368:368,RepF!$6:$6,R$6)</f>
        <v>1014329.03</v>
      </c>
      <c r="S368" s="69">
        <f t="shared" ca="1" si="404"/>
        <v>-8.2438555606349322E-3</v>
      </c>
      <c r="V368" s="1">
        <f ca="1">SUMIFS(RepP!368:368,RepP!$6:$6,V$6)</f>
        <v>0</v>
      </c>
      <c r="W368" s="1">
        <f ca="1">SUMIFS(RepF!368:368,RepF!$6:$6,W$6)</f>
        <v>0</v>
      </c>
      <c r="X368" s="60">
        <f t="shared" ca="1" si="405"/>
        <v>0</v>
      </c>
      <c r="Y368" s="46">
        <f ca="1">SUMIFS(RepP!368:368,RepP!$6:$6,Y$6)</f>
        <v>0</v>
      </c>
      <c r="Z368" s="1">
        <f ca="1">SUMIFS(RepF!368:368,RepF!$6:$6,Z$6)</f>
        <v>0</v>
      </c>
      <c r="AA368" s="60">
        <f t="shared" ca="1" si="406"/>
        <v>0</v>
      </c>
      <c r="AB368" s="1">
        <f ca="1">SUMIFS(RepP!368:368,RepP!$6:$6,AB$6)</f>
        <v>28660</v>
      </c>
      <c r="AC368" s="1">
        <f ca="1">SUMIFS(RepF!368:368,RepF!$6:$6,AC$6)</f>
        <v>0</v>
      </c>
      <c r="AD368" s="60">
        <f t="shared" ca="1" si="407"/>
        <v>-1</v>
      </c>
      <c r="AE368" s="1">
        <f ca="1">SUMIFS(RepP!368:368,RepP!$6:$6,AE$6)</f>
        <v>28660</v>
      </c>
      <c r="AF368" s="1">
        <f ca="1">SUMIFS(RepF!368:368,RepF!$6:$6,AF$6)</f>
        <v>29045</v>
      </c>
      <c r="AG368" s="60">
        <f t="shared" ca="1" si="408"/>
        <v>1.3433356594556873E-2</v>
      </c>
      <c r="AH368" s="1">
        <f ca="1">SUMIFS(RepP!368:368,RepP!$6:$6,AH$6)</f>
        <v>34920</v>
      </c>
      <c r="AI368" s="1">
        <f ca="1">SUMIFS(RepF!368:368,RepF!$6:$6,AI$6)</f>
        <v>29045</v>
      </c>
      <c r="AJ368" s="60">
        <f t="shared" ca="1" si="409"/>
        <v>-0.16824169530355099</v>
      </c>
      <c r="AK368" s="1">
        <f ca="1">SUMIFS(RepP!368:368,RepP!$6:$6,AK$6)</f>
        <v>44120</v>
      </c>
      <c r="AL368" s="1">
        <f ca="1">SUMIFS(RepF!368:368,RepF!$6:$6,AL$6)</f>
        <v>45010</v>
      </c>
      <c r="AM368" s="60">
        <f t="shared" ca="1" si="410"/>
        <v>2.0172257479601087E-2</v>
      </c>
      <c r="AN368" s="1">
        <f ca="1">SUMIFS(RepP!368:368,RepP!$6:$6,AN$6)</f>
        <v>76020</v>
      </c>
      <c r="AO368" s="1">
        <f ca="1">SUMIFS(RepF!368:368,RepF!$6:$6,AO$6)</f>
        <v>78060</v>
      </c>
      <c r="AP368" s="60">
        <f t="shared" ca="1" si="411"/>
        <v>2.6835043409629045E-2</v>
      </c>
      <c r="AQ368" s="1">
        <f ca="1">SUMIFS(RepP!368:368,RepP!$6:$6,AQ$6)</f>
        <v>390835.44</v>
      </c>
      <c r="AR368" s="1">
        <f ca="1">SUMIFS(RepF!368:368,RepF!$6:$6,AR$6)</f>
        <v>102106.5</v>
      </c>
      <c r="AS368" s="60">
        <f t="shared" ca="1" si="412"/>
        <v>-0.73874810329380569</v>
      </c>
      <c r="AT368" s="1">
        <f ca="1">SUMIFS(RepP!368:368,RepP!$6:$6,AT$6)</f>
        <v>573325.11</v>
      </c>
      <c r="AU368" s="1">
        <f ca="1">SUMIFS(RepF!368:368,RepF!$6:$6,AU$6)</f>
        <v>425092.75000000006</v>
      </c>
      <c r="AV368" s="60">
        <f t="shared" ca="1" si="413"/>
        <v>-0.25854852232095665</v>
      </c>
      <c r="AW368" s="1">
        <f ca="1">SUMIFS(RepP!368:368,RepP!$6:$6,AW$6)</f>
        <v>584625.11</v>
      </c>
      <c r="AX368" s="1">
        <f ca="1">SUMIFS(RepF!368:368,RepF!$6:$6,AX$6)</f>
        <v>566335.25</v>
      </c>
      <c r="AY368" s="60">
        <f t="shared" ca="1" si="414"/>
        <v>-3.1284766403550449E-2</v>
      </c>
      <c r="AZ368" s="1">
        <f ca="1">SUMIFS(RepP!368:368,RepP!$6:$6,AZ$6)</f>
        <v>633651.91999999993</v>
      </c>
      <c r="BA368" s="1">
        <f ca="1">SUMIFS(RepF!368:368,RepF!$6:$6,BA$6)</f>
        <v>566335.25</v>
      </c>
      <c r="BB368" s="60">
        <f t="shared" ca="1" si="415"/>
        <v>-0.10623603886499694</v>
      </c>
      <c r="BC368" s="1">
        <f ca="1">SUMIFS(RepP!368:368,RepP!$6:$6,BC$6)</f>
        <v>896240.5199999999</v>
      </c>
      <c r="BD368" s="1">
        <f ca="1">SUMIFS(RepF!368:368,RepF!$6:$6,BD$6)</f>
        <v>668199.55000000005</v>
      </c>
      <c r="BE368" s="60">
        <f t="shared" ca="1" si="416"/>
        <v>-0.25444170946432981</v>
      </c>
      <c r="BF368" s="1">
        <f ca="1">SUMIFS(RepP!368:368,RepP!$6:$6,BF$6)</f>
        <v>1016320.5199999999</v>
      </c>
      <c r="BG368" s="1">
        <f ca="1">SUMIFS(RepF!368:368,RepF!$6:$6,BG$6)</f>
        <v>900619.16</v>
      </c>
      <c r="BH368" s="60">
        <f t="shared" ca="1" si="417"/>
        <v>-0.11384337689058947</v>
      </c>
      <c r="BI368" s="1">
        <f ca="1">SUMIFS(RepP!368:368,RepP!$6:$6,BI$6)</f>
        <v>1022760.5199999999</v>
      </c>
      <c r="BJ368" s="1">
        <f ca="1">SUMIFS(RepF!368:368,RepF!$6:$6,BJ$6)</f>
        <v>1014329.03</v>
      </c>
      <c r="BK368" s="60">
        <f t="shared" ca="1" si="418"/>
        <v>-8.2438555606349322E-3</v>
      </c>
      <c r="BL368" s="1">
        <f ca="1">SUMIFS(RepP!368:368,RepP!$6:$6,BL$6)</f>
        <v>1022760.5199999999</v>
      </c>
      <c r="BM368" s="1">
        <f ca="1">SUMIFS(RepF!368:368,RepF!$6:$6,BM$6)</f>
        <v>1014329.03</v>
      </c>
      <c r="BN368" s="60">
        <f t="shared" ca="1" si="419"/>
        <v>-8.2438555606349322E-3</v>
      </c>
      <c r="BO368" s="1">
        <f ca="1">SUMIFS(RepP!368:368,RepP!$6:$6,BO$6)</f>
        <v>1022760.5199999999</v>
      </c>
      <c r="BP368" s="1">
        <f ca="1">SUMIFS(RepF!368:368,RepF!$6:$6,BP$6)</f>
        <v>1014329.03</v>
      </c>
      <c r="BQ368" s="60">
        <f t="shared" ca="1" si="420"/>
        <v>-8.2438555606349322E-3</v>
      </c>
      <c r="BR368" s="1">
        <f ca="1">SUMIFS(RepP!368:368,RepP!$6:$6,BR$6)</f>
        <v>1022760.5199999999</v>
      </c>
      <c r="BS368" s="1">
        <f ca="1">SUMIFS(RepF!368:368,RepF!$6:$6,BS$6)</f>
        <v>1014329.03</v>
      </c>
      <c r="BT368" s="60">
        <f t="shared" ca="1" si="421"/>
        <v>-8.2438555606349322E-3</v>
      </c>
      <c r="BU368" s="1">
        <f ca="1">SUMIFS(RepP!368:368,RepP!$6:$6,BU$6)</f>
        <v>1022760.5199999999</v>
      </c>
      <c r="BV368" s="1">
        <f ca="1">SUMIFS(RepF!368:368,RepF!$6:$6,BV$6)</f>
        <v>1014329.03</v>
      </c>
      <c r="BW368" s="60">
        <f t="shared" ca="1" si="422"/>
        <v>-8.2438555606349322E-3</v>
      </c>
      <c r="BX368" s="1">
        <f ca="1">SUMIFS(RepP!368:368,RepP!$6:$6,BX$6)</f>
        <v>1022760.5199999999</v>
      </c>
      <c r="BY368" s="1">
        <f ca="1">SUMIFS(RepF!368:368,RepF!$6:$6,BY$6)</f>
        <v>1014329.03</v>
      </c>
      <c r="BZ368" s="60">
        <f t="shared" ca="1" si="423"/>
        <v>-8.2438555606349322E-3</v>
      </c>
    </row>
    <row r="369" spans="5:78" x14ac:dyDescent="0.25">
      <c r="I369" s="22" t="str">
        <f>Items!$E$79</f>
        <v>Кредиторская задолженность по себестоимостным затратам</v>
      </c>
      <c r="J369" s="1" t="str">
        <f>Items!F94</f>
        <v>Общая территория (дорога, ливневка, газ, эл-во)</v>
      </c>
      <c r="Q369" s="20">
        <f ca="1">SUMIFS(RepP!369:369,RepP!$6:$6,Q$6)</f>
        <v>13570</v>
      </c>
      <c r="R369" s="20">
        <f ca="1">SUMIFS(RepF!369:369,RepF!$6:$6,R$6)</f>
        <v>14307.5</v>
      </c>
      <c r="S369" s="69">
        <f t="shared" ca="1" si="404"/>
        <v>5.434782608695652E-2</v>
      </c>
      <c r="V369" s="1">
        <f ca="1">SUMIFS(RepP!369:369,RepP!$6:$6,V$6)</f>
        <v>0</v>
      </c>
      <c r="W369" s="1">
        <f ca="1">SUMIFS(RepF!369:369,RepF!$6:$6,W$6)</f>
        <v>0</v>
      </c>
      <c r="X369" s="60">
        <f t="shared" ca="1" si="405"/>
        <v>0</v>
      </c>
      <c r="Y369" s="46">
        <f ca="1">SUMIFS(RepP!369:369,RepP!$6:$6,Y$6)</f>
        <v>0</v>
      </c>
      <c r="Z369" s="1">
        <f ca="1">SUMIFS(RepF!369:369,RepF!$6:$6,Z$6)</f>
        <v>0</v>
      </c>
      <c r="AA369" s="60">
        <f t="shared" ca="1" si="406"/>
        <v>0</v>
      </c>
      <c r="AB369" s="1">
        <f ca="1">SUMIFS(RepP!369:369,RepP!$6:$6,AB$6)</f>
        <v>0</v>
      </c>
      <c r="AC369" s="1">
        <f ca="1">SUMIFS(RepF!369:369,RepF!$6:$6,AC$6)</f>
        <v>0</v>
      </c>
      <c r="AD369" s="60">
        <f t="shared" ca="1" si="407"/>
        <v>0</v>
      </c>
      <c r="AE369" s="1">
        <f ca="1">SUMIFS(RepP!369:369,RepP!$6:$6,AE$6)</f>
        <v>0</v>
      </c>
      <c r="AF369" s="1">
        <f ca="1">SUMIFS(RepF!369:369,RepF!$6:$6,AF$6)</f>
        <v>0</v>
      </c>
      <c r="AG369" s="60">
        <f t="shared" ca="1" si="408"/>
        <v>0</v>
      </c>
      <c r="AH369" s="1">
        <f ca="1">SUMIFS(RepP!369:369,RepP!$6:$6,AH$6)</f>
        <v>0</v>
      </c>
      <c r="AI369" s="1">
        <f ca="1">SUMIFS(RepF!369:369,RepF!$6:$6,AI$6)</f>
        <v>0</v>
      </c>
      <c r="AJ369" s="60">
        <f t="shared" ca="1" si="409"/>
        <v>0</v>
      </c>
      <c r="AK369" s="1">
        <f ca="1">SUMIFS(RepP!369:369,RepP!$6:$6,AK$6)</f>
        <v>0</v>
      </c>
      <c r="AL369" s="1">
        <f ca="1">SUMIFS(RepF!369:369,RepF!$6:$6,AL$6)</f>
        <v>0</v>
      </c>
      <c r="AM369" s="60">
        <f t="shared" ca="1" si="410"/>
        <v>0</v>
      </c>
      <c r="AN369" s="1">
        <f ca="1">SUMIFS(RepP!369:369,RepP!$6:$6,AN$6)</f>
        <v>0</v>
      </c>
      <c r="AO369" s="1">
        <f ca="1">SUMIFS(RepF!369:369,RepF!$6:$6,AO$6)</f>
        <v>0</v>
      </c>
      <c r="AP369" s="60">
        <f t="shared" ca="1" si="411"/>
        <v>0</v>
      </c>
      <c r="AQ369" s="1">
        <f ca="1">SUMIFS(RepP!369:369,RepP!$6:$6,AQ$6)</f>
        <v>0</v>
      </c>
      <c r="AR369" s="1">
        <f ca="1">SUMIFS(RepF!369:369,RepF!$6:$6,AR$6)</f>
        <v>0</v>
      </c>
      <c r="AS369" s="60">
        <f t="shared" ca="1" si="412"/>
        <v>0</v>
      </c>
      <c r="AT369" s="1">
        <f ca="1">SUMIFS(RepP!369:369,RepP!$6:$6,AT$6)</f>
        <v>13570</v>
      </c>
      <c r="AU369" s="1">
        <f ca="1">SUMIFS(RepF!369:369,RepF!$6:$6,AU$6)</f>
        <v>14307.5</v>
      </c>
      <c r="AV369" s="60">
        <f t="shared" ca="1" si="413"/>
        <v>5.434782608695652E-2</v>
      </c>
      <c r="AW369" s="1">
        <f ca="1">SUMIFS(RepP!369:369,RepP!$6:$6,AW$6)</f>
        <v>13570</v>
      </c>
      <c r="AX369" s="1">
        <f ca="1">SUMIFS(RepF!369:369,RepF!$6:$6,AX$6)</f>
        <v>14307.5</v>
      </c>
      <c r="AY369" s="60">
        <f t="shared" ca="1" si="414"/>
        <v>5.434782608695652E-2</v>
      </c>
      <c r="AZ369" s="1">
        <f ca="1">SUMIFS(RepP!369:369,RepP!$6:$6,AZ$6)</f>
        <v>13570</v>
      </c>
      <c r="BA369" s="1">
        <f ca="1">SUMIFS(RepF!369:369,RepF!$6:$6,BA$6)</f>
        <v>14307.5</v>
      </c>
      <c r="BB369" s="60">
        <f t="shared" ca="1" si="415"/>
        <v>5.434782608695652E-2</v>
      </c>
      <c r="BC369" s="1">
        <f ca="1">SUMIFS(RepP!369:369,RepP!$6:$6,BC$6)</f>
        <v>13570</v>
      </c>
      <c r="BD369" s="1">
        <f ca="1">SUMIFS(RepF!369:369,RepF!$6:$6,BD$6)</f>
        <v>14307.5</v>
      </c>
      <c r="BE369" s="60">
        <f t="shared" ca="1" si="416"/>
        <v>5.434782608695652E-2</v>
      </c>
      <c r="BF369" s="1">
        <f ca="1">SUMIFS(RepP!369:369,RepP!$6:$6,BF$6)</f>
        <v>13570</v>
      </c>
      <c r="BG369" s="1">
        <f ca="1">SUMIFS(RepF!369:369,RepF!$6:$6,BG$6)</f>
        <v>14307.5</v>
      </c>
      <c r="BH369" s="60">
        <f t="shared" ca="1" si="417"/>
        <v>5.434782608695652E-2</v>
      </c>
      <c r="BI369" s="1">
        <f ca="1">SUMIFS(RepP!369:369,RepP!$6:$6,BI$6)</f>
        <v>13570</v>
      </c>
      <c r="BJ369" s="1">
        <f ca="1">SUMIFS(RepF!369:369,RepF!$6:$6,BJ$6)</f>
        <v>14307.5</v>
      </c>
      <c r="BK369" s="60">
        <f t="shared" ca="1" si="418"/>
        <v>5.434782608695652E-2</v>
      </c>
      <c r="BL369" s="1">
        <f ca="1">SUMIFS(RepP!369:369,RepP!$6:$6,BL$6)</f>
        <v>13570</v>
      </c>
      <c r="BM369" s="1">
        <f ca="1">SUMIFS(RepF!369:369,RepF!$6:$6,BM$6)</f>
        <v>14307.5</v>
      </c>
      <c r="BN369" s="60">
        <f t="shared" ca="1" si="419"/>
        <v>5.434782608695652E-2</v>
      </c>
      <c r="BO369" s="1">
        <f ca="1">SUMIFS(RepP!369:369,RepP!$6:$6,BO$6)</f>
        <v>13570</v>
      </c>
      <c r="BP369" s="1">
        <f ca="1">SUMIFS(RepF!369:369,RepF!$6:$6,BP$6)</f>
        <v>14307.5</v>
      </c>
      <c r="BQ369" s="60">
        <f t="shared" ca="1" si="420"/>
        <v>5.434782608695652E-2</v>
      </c>
      <c r="BR369" s="1">
        <f ca="1">SUMIFS(RepP!369:369,RepP!$6:$6,BR$6)</f>
        <v>13570</v>
      </c>
      <c r="BS369" s="1">
        <f ca="1">SUMIFS(RepF!369:369,RepF!$6:$6,BS$6)</f>
        <v>14307.5</v>
      </c>
      <c r="BT369" s="60">
        <f t="shared" ca="1" si="421"/>
        <v>5.434782608695652E-2</v>
      </c>
      <c r="BU369" s="1">
        <f ca="1">SUMIFS(RepP!369:369,RepP!$6:$6,BU$6)</f>
        <v>13570</v>
      </c>
      <c r="BV369" s="1">
        <f ca="1">SUMIFS(RepF!369:369,RepF!$6:$6,BV$6)</f>
        <v>14307.5</v>
      </c>
      <c r="BW369" s="60">
        <f t="shared" ca="1" si="422"/>
        <v>5.434782608695652E-2</v>
      </c>
      <c r="BX369" s="1">
        <f ca="1">SUMIFS(RepP!369:369,RepP!$6:$6,BX$6)</f>
        <v>13570</v>
      </c>
      <c r="BY369" s="1">
        <f ca="1">SUMIFS(RepF!369:369,RepF!$6:$6,BY$6)</f>
        <v>14307.5</v>
      </c>
      <c r="BZ369" s="60">
        <f t="shared" ca="1" si="423"/>
        <v>5.434782608695652E-2</v>
      </c>
    </row>
    <row r="370" spans="5:78" x14ac:dyDescent="0.25">
      <c r="I370" s="22" t="str">
        <f>Items!$E$79</f>
        <v>Кредиторская задолженность по себестоимостным затратам</v>
      </c>
      <c r="J370" s="1" t="str">
        <f>Items!F95</f>
        <v>Резерв-1</v>
      </c>
      <c r="Q370" s="20">
        <f ca="1">SUMIFS(RepP!370:370,RepP!$6:$6,Q$6)</f>
        <v>0</v>
      </c>
      <c r="R370" s="20">
        <f ca="1">SUMIFS(RepF!370:370,RepF!$6:$6,R$6)</f>
        <v>0</v>
      </c>
      <c r="S370" s="69">
        <f t="shared" ca="1" si="404"/>
        <v>0</v>
      </c>
      <c r="V370" s="1">
        <f ca="1">SUMIFS(RepP!370:370,RepP!$6:$6,V$6)</f>
        <v>0</v>
      </c>
      <c r="W370" s="1">
        <f ca="1">SUMIFS(RepF!370:370,RepF!$6:$6,W$6)</f>
        <v>0</v>
      </c>
      <c r="X370" s="60">
        <f t="shared" ca="1" si="405"/>
        <v>0</v>
      </c>
      <c r="Y370" s="46">
        <f ca="1">SUMIFS(RepP!370:370,RepP!$6:$6,Y$6)</f>
        <v>0</v>
      </c>
      <c r="Z370" s="1">
        <f ca="1">SUMIFS(RepF!370:370,RepF!$6:$6,Z$6)</f>
        <v>0</v>
      </c>
      <c r="AA370" s="60">
        <f t="shared" ca="1" si="406"/>
        <v>0</v>
      </c>
      <c r="AB370" s="1">
        <f ca="1">SUMIFS(RepP!370:370,RepP!$6:$6,AB$6)</f>
        <v>0</v>
      </c>
      <c r="AC370" s="1">
        <f ca="1">SUMIFS(RepF!370:370,RepF!$6:$6,AC$6)</f>
        <v>0</v>
      </c>
      <c r="AD370" s="60">
        <f t="shared" ca="1" si="407"/>
        <v>0</v>
      </c>
      <c r="AE370" s="1">
        <f ca="1">SUMIFS(RepP!370:370,RepP!$6:$6,AE$6)</f>
        <v>0</v>
      </c>
      <c r="AF370" s="1">
        <f ca="1">SUMIFS(RepF!370:370,RepF!$6:$6,AF$6)</f>
        <v>0</v>
      </c>
      <c r="AG370" s="60">
        <f t="shared" ca="1" si="408"/>
        <v>0</v>
      </c>
      <c r="AH370" s="1">
        <f ca="1">SUMIFS(RepP!370:370,RepP!$6:$6,AH$6)</f>
        <v>0</v>
      </c>
      <c r="AI370" s="1">
        <f ca="1">SUMIFS(RepF!370:370,RepF!$6:$6,AI$6)</f>
        <v>0</v>
      </c>
      <c r="AJ370" s="60">
        <f t="shared" ca="1" si="409"/>
        <v>0</v>
      </c>
      <c r="AK370" s="1">
        <f ca="1">SUMIFS(RepP!370:370,RepP!$6:$6,AK$6)</f>
        <v>0</v>
      </c>
      <c r="AL370" s="1">
        <f ca="1">SUMIFS(RepF!370:370,RepF!$6:$6,AL$6)</f>
        <v>0</v>
      </c>
      <c r="AM370" s="60">
        <f t="shared" ca="1" si="410"/>
        <v>0</v>
      </c>
      <c r="AN370" s="1">
        <f ca="1">SUMIFS(RepP!370:370,RepP!$6:$6,AN$6)</f>
        <v>0</v>
      </c>
      <c r="AO370" s="1">
        <f ca="1">SUMIFS(RepF!370:370,RepF!$6:$6,AO$6)</f>
        <v>0</v>
      </c>
      <c r="AP370" s="60">
        <f t="shared" ca="1" si="411"/>
        <v>0</v>
      </c>
      <c r="AQ370" s="1">
        <f ca="1">SUMIFS(RepP!370:370,RepP!$6:$6,AQ$6)</f>
        <v>0</v>
      </c>
      <c r="AR370" s="1">
        <f ca="1">SUMIFS(RepF!370:370,RepF!$6:$6,AR$6)</f>
        <v>0</v>
      </c>
      <c r="AS370" s="60">
        <f t="shared" ca="1" si="412"/>
        <v>0</v>
      </c>
      <c r="AT370" s="1">
        <f ca="1">SUMIFS(RepP!370:370,RepP!$6:$6,AT$6)</f>
        <v>0</v>
      </c>
      <c r="AU370" s="1">
        <f ca="1">SUMIFS(RepF!370:370,RepF!$6:$6,AU$6)</f>
        <v>0</v>
      </c>
      <c r="AV370" s="60">
        <f t="shared" ca="1" si="413"/>
        <v>0</v>
      </c>
      <c r="AW370" s="1">
        <f ca="1">SUMIFS(RepP!370:370,RepP!$6:$6,AW$6)</f>
        <v>0</v>
      </c>
      <c r="AX370" s="1">
        <f ca="1">SUMIFS(RepF!370:370,RepF!$6:$6,AX$6)</f>
        <v>0</v>
      </c>
      <c r="AY370" s="60">
        <f t="shared" ca="1" si="414"/>
        <v>0</v>
      </c>
      <c r="AZ370" s="1">
        <f ca="1">SUMIFS(RepP!370:370,RepP!$6:$6,AZ$6)</f>
        <v>0</v>
      </c>
      <c r="BA370" s="1">
        <f ca="1">SUMIFS(RepF!370:370,RepF!$6:$6,BA$6)</f>
        <v>0</v>
      </c>
      <c r="BB370" s="60">
        <f t="shared" ca="1" si="415"/>
        <v>0</v>
      </c>
      <c r="BC370" s="1">
        <f ca="1">SUMIFS(RepP!370:370,RepP!$6:$6,BC$6)</f>
        <v>0</v>
      </c>
      <c r="BD370" s="1">
        <f ca="1">SUMIFS(RepF!370:370,RepF!$6:$6,BD$6)</f>
        <v>0</v>
      </c>
      <c r="BE370" s="60">
        <f t="shared" ca="1" si="416"/>
        <v>0</v>
      </c>
      <c r="BF370" s="1">
        <f ca="1">SUMIFS(RepP!370:370,RepP!$6:$6,BF$6)</f>
        <v>0</v>
      </c>
      <c r="BG370" s="1">
        <f ca="1">SUMIFS(RepF!370:370,RepF!$6:$6,BG$6)</f>
        <v>0</v>
      </c>
      <c r="BH370" s="60">
        <f t="shared" ca="1" si="417"/>
        <v>0</v>
      </c>
      <c r="BI370" s="1">
        <f ca="1">SUMIFS(RepP!370:370,RepP!$6:$6,BI$6)</f>
        <v>0</v>
      </c>
      <c r="BJ370" s="1">
        <f ca="1">SUMIFS(RepF!370:370,RepF!$6:$6,BJ$6)</f>
        <v>0</v>
      </c>
      <c r="BK370" s="60">
        <f t="shared" ca="1" si="418"/>
        <v>0</v>
      </c>
      <c r="BL370" s="1">
        <f ca="1">SUMIFS(RepP!370:370,RepP!$6:$6,BL$6)</f>
        <v>0</v>
      </c>
      <c r="BM370" s="1">
        <f ca="1">SUMIFS(RepF!370:370,RepF!$6:$6,BM$6)</f>
        <v>0</v>
      </c>
      <c r="BN370" s="60">
        <f t="shared" ca="1" si="419"/>
        <v>0</v>
      </c>
      <c r="BO370" s="1">
        <f ca="1">SUMIFS(RepP!370:370,RepP!$6:$6,BO$6)</f>
        <v>0</v>
      </c>
      <c r="BP370" s="1">
        <f ca="1">SUMIFS(RepF!370:370,RepF!$6:$6,BP$6)</f>
        <v>0</v>
      </c>
      <c r="BQ370" s="60">
        <f t="shared" ca="1" si="420"/>
        <v>0</v>
      </c>
      <c r="BR370" s="1">
        <f ca="1">SUMIFS(RepP!370:370,RepP!$6:$6,BR$6)</f>
        <v>0</v>
      </c>
      <c r="BS370" s="1">
        <f ca="1">SUMIFS(RepF!370:370,RepF!$6:$6,BS$6)</f>
        <v>0</v>
      </c>
      <c r="BT370" s="60">
        <f t="shared" ca="1" si="421"/>
        <v>0</v>
      </c>
      <c r="BU370" s="1">
        <f ca="1">SUMIFS(RepP!370:370,RepP!$6:$6,BU$6)</f>
        <v>0</v>
      </c>
      <c r="BV370" s="1">
        <f ca="1">SUMIFS(RepF!370:370,RepF!$6:$6,BV$6)</f>
        <v>0</v>
      </c>
      <c r="BW370" s="60">
        <f t="shared" ca="1" si="422"/>
        <v>0</v>
      </c>
      <c r="BX370" s="1">
        <f ca="1">SUMIFS(RepP!370:370,RepP!$6:$6,BX$6)</f>
        <v>0</v>
      </c>
      <c r="BY370" s="1">
        <f ca="1">SUMIFS(RepF!370:370,RepF!$6:$6,BY$6)</f>
        <v>0</v>
      </c>
      <c r="BZ370" s="60">
        <f t="shared" ca="1" si="423"/>
        <v>0</v>
      </c>
    </row>
    <row r="371" spans="5:78" x14ac:dyDescent="0.25">
      <c r="I371" s="22" t="str">
        <f>Items!$E$79</f>
        <v>Кредиторская задолженность по себестоимостным затратам</v>
      </c>
      <c r="J371" s="1" t="str">
        <f>Items!F96</f>
        <v>Резерв-2</v>
      </c>
      <c r="Q371" s="20">
        <f ca="1">SUMIFS(RepP!371:371,RepP!$6:$6,Q$6)</f>
        <v>0</v>
      </c>
      <c r="R371" s="20">
        <f ca="1">SUMIFS(RepF!371:371,RepF!$6:$6,R$6)</f>
        <v>0</v>
      </c>
      <c r="S371" s="69">
        <f t="shared" ca="1" si="404"/>
        <v>0</v>
      </c>
      <c r="V371" s="1">
        <f ca="1">SUMIFS(RepP!371:371,RepP!$6:$6,V$6)</f>
        <v>0</v>
      </c>
      <c r="W371" s="1">
        <f ca="1">SUMIFS(RepF!371:371,RepF!$6:$6,W$6)</f>
        <v>0</v>
      </c>
      <c r="X371" s="60">
        <f t="shared" ca="1" si="405"/>
        <v>0</v>
      </c>
      <c r="Y371" s="46">
        <f ca="1">SUMIFS(RepP!371:371,RepP!$6:$6,Y$6)</f>
        <v>0</v>
      </c>
      <c r="Z371" s="1">
        <f ca="1">SUMIFS(RepF!371:371,RepF!$6:$6,Z$6)</f>
        <v>0</v>
      </c>
      <c r="AA371" s="60">
        <f t="shared" ca="1" si="406"/>
        <v>0</v>
      </c>
      <c r="AB371" s="1">
        <f ca="1">SUMIFS(RepP!371:371,RepP!$6:$6,AB$6)</f>
        <v>0</v>
      </c>
      <c r="AC371" s="1">
        <f ca="1">SUMIFS(RepF!371:371,RepF!$6:$6,AC$6)</f>
        <v>0</v>
      </c>
      <c r="AD371" s="60">
        <f t="shared" ca="1" si="407"/>
        <v>0</v>
      </c>
      <c r="AE371" s="1">
        <f ca="1">SUMIFS(RepP!371:371,RepP!$6:$6,AE$6)</f>
        <v>0</v>
      </c>
      <c r="AF371" s="1">
        <f ca="1">SUMIFS(RepF!371:371,RepF!$6:$6,AF$6)</f>
        <v>0</v>
      </c>
      <c r="AG371" s="60">
        <f t="shared" ca="1" si="408"/>
        <v>0</v>
      </c>
      <c r="AH371" s="1">
        <f ca="1">SUMIFS(RepP!371:371,RepP!$6:$6,AH$6)</f>
        <v>0</v>
      </c>
      <c r="AI371" s="1">
        <f ca="1">SUMIFS(RepF!371:371,RepF!$6:$6,AI$6)</f>
        <v>0</v>
      </c>
      <c r="AJ371" s="60">
        <f t="shared" ca="1" si="409"/>
        <v>0</v>
      </c>
      <c r="AK371" s="1">
        <f ca="1">SUMIFS(RepP!371:371,RepP!$6:$6,AK$6)</f>
        <v>0</v>
      </c>
      <c r="AL371" s="1">
        <f ca="1">SUMIFS(RepF!371:371,RepF!$6:$6,AL$6)</f>
        <v>0</v>
      </c>
      <c r="AM371" s="60">
        <f t="shared" ca="1" si="410"/>
        <v>0</v>
      </c>
      <c r="AN371" s="1">
        <f ca="1">SUMIFS(RepP!371:371,RepP!$6:$6,AN$6)</f>
        <v>0</v>
      </c>
      <c r="AO371" s="1">
        <f ca="1">SUMIFS(RepF!371:371,RepF!$6:$6,AO$6)</f>
        <v>0</v>
      </c>
      <c r="AP371" s="60">
        <f t="shared" ca="1" si="411"/>
        <v>0</v>
      </c>
      <c r="AQ371" s="1">
        <f ca="1">SUMIFS(RepP!371:371,RepP!$6:$6,AQ$6)</f>
        <v>0</v>
      </c>
      <c r="AR371" s="1">
        <f ca="1">SUMIFS(RepF!371:371,RepF!$6:$6,AR$6)</f>
        <v>0</v>
      </c>
      <c r="AS371" s="60">
        <f t="shared" ca="1" si="412"/>
        <v>0</v>
      </c>
      <c r="AT371" s="1">
        <f ca="1">SUMIFS(RepP!371:371,RepP!$6:$6,AT$6)</f>
        <v>0</v>
      </c>
      <c r="AU371" s="1">
        <f ca="1">SUMIFS(RepF!371:371,RepF!$6:$6,AU$6)</f>
        <v>0</v>
      </c>
      <c r="AV371" s="60">
        <f t="shared" ca="1" si="413"/>
        <v>0</v>
      </c>
      <c r="AW371" s="1">
        <f ca="1">SUMIFS(RepP!371:371,RepP!$6:$6,AW$6)</f>
        <v>0</v>
      </c>
      <c r="AX371" s="1">
        <f ca="1">SUMIFS(RepF!371:371,RepF!$6:$6,AX$6)</f>
        <v>0</v>
      </c>
      <c r="AY371" s="60">
        <f t="shared" ca="1" si="414"/>
        <v>0</v>
      </c>
      <c r="AZ371" s="1">
        <f ca="1">SUMIFS(RepP!371:371,RepP!$6:$6,AZ$6)</f>
        <v>0</v>
      </c>
      <c r="BA371" s="1">
        <f ca="1">SUMIFS(RepF!371:371,RepF!$6:$6,BA$6)</f>
        <v>0</v>
      </c>
      <c r="BB371" s="60">
        <f t="shared" ca="1" si="415"/>
        <v>0</v>
      </c>
      <c r="BC371" s="1">
        <f ca="1">SUMIFS(RepP!371:371,RepP!$6:$6,BC$6)</f>
        <v>0</v>
      </c>
      <c r="BD371" s="1">
        <f ca="1">SUMIFS(RepF!371:371,RepF!$6:$6,BD$6)</f>
        <v>0</v>
      </c>
      <c r="BE371" s="60">
        <f t="shared" ca="1" si="416"/>
        <v>0</v>
      </c>
      <c r="BF371" s="1">
        <f ca="1">SUMIFS(RepP!371:371,RepP!$6:$6,BF$6)</f>
        <v>0</v>
      </c>
      <c r="BG371" s="1">
        <f ca="1">SUMIFS(RepF!371:371,RepF!$6:$6,BG$6)</f>
        <v>0</v>
      </c>
      <c r="BH371" s="60">
        <f t="shared" ca="1" si="417"/>
        <v>0</v>
      </c>
      <c r="BI371" s="1">
        <f ca="1">SUMIFS(RepP!371:371,RepP!$6:$6,BI$6)</f>
        <v>0</v>
      </c>
      <c r="BJ371" s="1">
        <f ca="1">SUMIFS(RepF!371:371,RepF!$6:$6,BJ$6)</f>
        <v>0</v>
      </c>
      <c r="BK371" s="60">
        <f t="shared" ca="1" si="418"/>
        <v>0</v>
      </c>
      <c r="BL371" s="1">
        <f ca="1">SUMIFS(RepP!371:371,RepP!$6:$6,BL$6)</f>
        <v>0</v>
      </c>
      <c r="BM371" s="1">
        <f ca="1">SUMIFS(RepF!371:371,RepF!$6:$6,BM$6)</f>
        <v>0</v>
      </c>
      <c r="BN371" s="60">
        <f t="shared" ca="1" si="419"/>
        <v>0</v>
      </c>
      <c r="BO371" s="1">
        <f ca="1">SUMIFS(RepP!371:371,RepP!$6:$6,BO$6)</f>
        <v>0</v>
      </c>
      <c r="BP371" s="1">
        <f ca="1">SUMIFS(RepF!371:371,RepF!$6:$6,BP$6)</f>
        <v>0</v>
      </c>
      <c r="BQ371" s="60">
        <f t="shared" ca="1" si="420"/>
        <v>0</v>
      </c>
      <c r="BR371" s="1">
        <f ca="1">SUMIFS(RepP!371:371,RepP!$6:$6,BR$6)</f>
        <v>0</v>
      </c>
      <c r="BS371" s="1">
        <f ca="1">SUMIFS(RepF!371:371,RepF!$6:$6,BS$6)</f>
        <v>0</v>
      </c>
      <c r="BT371" s="60">
        <f t="shared" ca="1" si="421"/>
        <v>0</v>
      </c>
      <c r="BU371" s="1">
        <f ca="1">SUMIFS(RepP!371:371,RepP!$6:$6,BU$6)</f>
        <v>0</v>
      </c>
      <c r="BV371" s="1">
        <f ca="1">SUMIFS(RepF!371:371,RepF!$6:$6,BV$6)</f>
        <v>0</v>
      </c>
      <c r="BW371" s="60">
        <f t="shared" ca="1" si="422"/>
        <v>0</v>
      </c>
      <c r="BX371" s="1">
        <f ca="1">SUMIFS(RepP!371:371,RepP!$6:$6,BX$6)</f>
        <v>0</v>
      </c>
      <c r="BY371" s="1">
        <f ca="1">SUMIFS(RepF!371:371,RepF!$6:$6,BY$6)</f>
        <v>0</v>
      </c>
      <c r="BZ371" s="60">
        <f t="shared" ca="1" si="423"/>
        <v>0</v>
      </c>
    </row>
    <row r="372" spans="5:78" x14ac:dyDescent="0.25">
      <c r="I372" s="22" t="str">
        <f>Items!$E$79</f>
        <v>Кредиторская задолженность по себестоимостным затратам</v>
      </c>
      <c r="J372" s="1" t="str">
        <f>Items!F97</f>
        <v>Резерв-3</v>
      </c>
      <c r="Q372" s="20">
        <f ca="1">SUMIFS(RepP!372:372,RepP!$6:$6,Q$6)</f>
        <v>0</v>
      </c>
      <c r="R372" s="20">
        <f ca="1">SUMIFS(RepF!372:372,RepF!$6:$6,R$6)</f>
        <v>0</v>
      </c>
      <c r="S372" s="69">
        <f t="shared" ca="1" si="404"/>
        <v>0</v>
      </c>
      <c r="V372" s="1">
        <f ca="1">SUMIFS(RepP!372:372,RepP!$6:$6,V$6)</f>
        <v>0</v>
      </c>
      <c r="W372" s="1">
        <f ca="1">SUMIFS(RepF!372:372,RepF!$6:$6,W$6)</f>
        <v>0</v>
      </c>
      <c r="X372" s="60">
        <f t="shared" ca="1" si="405"/>
        <v>0</v>
      </c>
      <c r="Y372" s="46">
        <f ca="1">SUMIFS(RepP!372:372,RepP!$6:$6,Y$6)</f>
        <v>0</v>
      </c>
      <c r="Z372" s="1">
        <f ca="1">SUMIFS(RepF!372:372,RepF!$6:$6,Z$6)</f>
        <v>0</v>
      </c>
      <c r="AA372" s="60">
        <f t="shared" ca="1" si="406"/>
        <v>0</v>
      </c>
      <c r="AB372" s="1">
        <f ca="1">SUMIFS(RepP!372:372,RepP!$6:$6,AB$6)</f>
        <v>0</v>
      </c>
      <c r="AC372" s="1">
        <f ca="1">SUMIFS(RepF!372:372,RepF!$6:$6,AC$6)</f>
        <v>0</v>
      </c>
      <c r="AD372" s="60">
        <f t="shared" ca="1" si="407"/>
        <v>0</v>
      </c>
      <c r="AE372" s="1">
        <f ca="1">SUMIFS(RepP!372:372,RepP!$6:$6,AE$6)</f>
        <v>0</v>
      </c>
      <c r="AF372" s="1">
        <f ca="1">SUMIFS(RepF!372:372,RepF!$6:$6,AF$6)</f>
        <v>0</v>
      </c>
      <c r="AG372" s="60">
        <f t="shared" ca="1" si="408"/>
        <v>0</v>
      </c>
      <c r="AH372" s="1">
        <f ca="1">SUMIFS(RepP!372:372,RepP!$6:$6,AH$6)</f>
        <v>0</v>
      </c>
      <c r="AI372" s="1">
        <f ca="1">SUMIFS(RepF!372:372,RepF!$6:$6,AI$6)</f>
        <v>0</v>
      </c>
      <c r="AJ372" s="60">
        <f t="shared" ca="1" si="409"/>
        <v>0</v>
      </c>
      <c r="AK372" s="1">
        <f ca="1">SUMIFS(RepP!372:372,RepP!$6:$6,AK$6)</f>
        <v>0</v>
      </c>
      <c r="AL372" s="1">
        <f ca="1">SUMIFS(RepF!372:372,RepF!$6:$6,AL$6)</f>
        <v>0</v>
      </c>
      <c r="AM372" s="60">
        <f t="shared" ca="1" si="410"/>
        <v>0</v>
      </c>
      <c r="AN372" s="1">
        <f ca="1">SUMIFS(RepP!372:372,RepP!$6:$6,AN$6)</f>
        <v>0</v>
      </c>
      <c r="AO372" s="1">
        <f ca="1">SUMIFS(RepF!372:372,RepF!$6:$6,AO$6)</f>
        <v>0</v>
      </c>
      <c r="AP372" s="60">
        <f t="shared" ca="1" si="411"/>
        <v>0</v>
      </c>
      <c r="AQ372" s="1">
        <f ca="1">SUMIFS(RepP!372:372,RepP!$6:$6,AQ$6)</f>
        <v>0</v>
      </c>
      <c r="AR372" s="1">
        <f ca="1">SUMIFS(RepF!372:372,RepF!$6:$6,AR$6)</f>
        <v>0</v>
      </c>
      <c r="AS372" s="60">
        <f t="shared" ca="1" si="412"/>
        <v>0</v>
      </c>
      <c r="AT372" s="1">
        <f ca="1">SUMIFS(RepP!372:372,RepP!$6:$6,AT$6)</f>
        <v>0</v>
      </c>
      <c r="AU372" s="1">
        <f ca="1">SUMIFS(RepF!372:372,RepF!$6:$6,AU$6)</f>
        <v>0</v>
      </c>
      <c r="AV372" s="60">
        <f t="shared" ca="1" si="413"/>
        <v>0</v>
      </c>
      <c r="AW372" s="1">
        <f ca="1">SUMIFS(RepP!372:372,RepP!$6:$6,AW$6)</f>
        <v>0</v>
      </c>
      <c r="AX372" s="1">
        <f ca="1">SUMIFS(RepF!372:372,RepF!$6:$6,AX$6)</f>
        <v>0</v>
      </c>
      <c r="AY372" s="60">
        <f t="shared" ca="1" si="414"/>
        <v>0</v>
      </c>
      <c r="AZ372" s="1">
        <f ca="1">SUMIFS(RepP!372:372,RepP!$6:$6,AZ$6)</f>
        <v>0</v>
      </c>
      <c r="BA372" s="1">
        <f ca="1">SUMIFS(RepF!372:372,RepF!$6:$6,BA$6)</f>
        <v>0</v>
      </c>
      <c r="BB372" s="60">
        <f t="shared" ca="1" si="415"/>
        <v>0</v>
      </c>
      <c r="BC372" s="1">
        <f ca="1">SUMIFS(RepP!372:372,RepP!$6:$6,BC$6)</f>
        <v>0</v>
      </c>
      <c r="BD372" s="1">
        <f ca="1">SUMIFS(RepF!372:372,RepF!$6:$6,BD$6)</f>
        <v>0</v>
      </c>
      <c r="BE372" s="60">
        <f t="shared" ca="1" si="416"/>
        <v>0</v>
      </c>
      <c r="BF372" s="1">
        <f ca="1">SUMIFS(RepP!372:372,RepP!$6:$6,BF$6)</f>
        <v>0</v>
      </c>
      <c r="BG372" s="1">
        <f ca="1">SUMIFS(RepF!372:372,RepF!$6:$6,BG$6)</f>
        <v>0</v>
      </c>
      <c r="BH372" s="60">
        <f t="shared" ca="1" si="417"/>
        <v>0</v>
      </c>
      <c r="BI372" s="1">
        <f ca="1">SUMIFS(RepP!372:372,RepP!$6:$6,BI$6)</f>
        <v>0</v>
      </c>
      <c r="BJ372" s="1">
        <f ca="1">SUMIFS(RepF!372:372,RepF!$6:$6,BJ$6)</f>
        <v>0</v>
      </c>
      <c r="BK372" s="60">
        <f t="shared" ca="1" si="418"/>
        <v>0</v>
      </c>
      <c r="BL372" s="1">
        <f ca="1">SUMIFS(RepP!372:372,RepP!$6:$6,BL$6)</f>
        <v>0</v>
      </c>
      <c r="BM372" s="1">
        <f ca="1">SUMIFS(RepF!372:372,RepF!$6:$6,BM$6)</f>
        <v>0</v>
      </c>
      <c r="BN372" s="60">
        <f t="shared" ca="1" si="419"/>
        <v>0</v>
      </c>
      <c r="BO372" s="1">
        <f ca="1">SUMIFS(RepP!372:372,RepP!$6:$6,BO$6)</f>
        <v>0</v>
      </c>
      <c r="BP372" s="1">
        <f ca="1">SUMIFS(RepF!372:372,RepF!$6:$6,BP$6)</f>
        <v>0</v>
      </c>
      <c r="BQ372" s="60">
        <f t="shared" ca="1" si="420"/>
        <v>0</v>
      </c>
      <c r="BR372" s="1">
        <f ca="1">SUMIFS(RepP!372:372,RepP!$6:$6,BR$6)</f>
        <v>0</v>
      </c>
      <c r="BS372" s="1">
        <f ca="1">SUMIFS(RepF!372:372,RepF!$6:$6,BS$6)</f>
        <v>0</v>
      </c>
      <c r="BT372" s="60">
        <f t="shared" ca="1" si="421"/>
        <v>0</v>
      </c>
      <c r="BU372" s="1">
        <f ca="1">SUMIFS(RepP!372:372,RepP!$6:$6,BU$6)</f>
        <v>0</v>
      </c>
      <c r="BV372" s="1">
        <f ca="1">SUMIFS(RepF!372:372,RepF!$6:$6,BV$6)</f>
        <v>0</v>
      </c>
      <c r="BW372" s="60">
        <f t="shared" ca="1" si="422"/>
        <v>0</v>
      </c>
      <c r="BX372" s="1">
        <f ca="1">SUMIFS(RepP!372:372,RepP!$6:$6,BX$6)</f>
        <v>0</v>
      </c>
      <c r="BY372" s="1">
        <f ca="1">SUMIFS(RepF!372:372,RepF!$6:$6,BY$6)</f>
        <v>0</v>
      </c>
      <c r="BZ372" s="60">
        <f t="shared" ca="1" si="423"/>
        <v>0</v>
      </c>
    </row>
    <row r="373" spans="5:78" x14ac:dyDescent="0.25">
      <c r="I373" s="22" t="str">
        <f>Items!$E$79</f>
        <v>Кредиторская задолженность по себестоимостным затратам</v>
      </c>
      <c r="J373" s="1" t="str">
        <f>Items!F98</f>
        <v>Резерв-4</v>
      </c>
      <c r="Q373" s="20">
        <f ca="1">SUMIFS(RepP!373:373,RepP!$6:$6,Q$6)</f>
        <v>0</v>
      </c>
      <c r="R373" s="20">
        <f ca="1">SUMIFS(RepF!373:373,RepF!$6:$6,R$6)</f>
        <v>0</v>
      </c>
      <c r="S373" s="69">
        <f t="shared" ca="1" si="404"/>
        <v>0</v>
      </c>
      <c r="V373" s="1">
        <f ca="1">SUMIFS(RepP!373:373,RepP!$6:$6,V$6)</f>
        <v>0</v>
      </c>
      <c r="W373" s="1">
        <f ca="1">SUMIFS(RepF!373:373,RepF!$6:$6,W$6)</f>
        <v>0</v>
      </c>
      <c r="X373" s="60">
        <f t="shared" ca="1" si="405"/>
        <v>0</v>
      </c>
      <c r="Y373" s="46">
        <f ca="1">SUMIFS(RepP!373:373,RepP!$6:$6,Y$6)</f>
        <v>0</v>
      </c>
      <c r="Z373" s="1">
        <f ca="1">SUMIFS(RepF!373:373,RepF!$6:$6,Z$6)</f>
        <v>0</v>
      </c>
      <c r="AA373" s="60">
        <f t="shared" ca="1" si="406"/>
        <v>0</v>
      </c>
      <c r="AB373" s="1">
        <f ca="1">SUMIFS(RepP!373:373,RepP!$6:$6,AB$6)</f>
        <v>0</v>
      </c>
      <c r="AC373" s="1">
        <f ca="1">SUMIFS(RepF!373:373,RepF!$6:$6,AC$6)</f>
        <v>0</v>
      </c>
      <c r="AD373" s="60">
        <f t="shared" ca="1" si="407"/>
        <v>0</v>
      </c>
      <c r="AE373" s="1">
        <f ca="1">SUMIFS(RepP!373:373,RepP!$6:$6,AE$6)</f>
        <v>0</v>
      </c>
      <c r="AF373" s="1">
        <f ca="1">SUMIFS(RepF!373:373,RepF!$6:$6,AF$6)</f>
        <v>0</v>
      </c>
      <c r="AG373" s="60">
        <f t="shared" ca="1" si="408"/>
        <v>0</v>
      </c>
      <c r="AH373" s="1">
        <f ca="1">SUMIFS(RepP!373:373,RepP!$6:$6,AH$6)</f>
        <v>0</v>
      </c>
      <c r="AI373" s="1">
        <f ca="1">SUMIFS(RepF!373:373,RepF!$6:$6,AI$6)</f>
        <v>0</v>
      </c>
      <c r="AJ373" s="60">
        <f t="shared" ca="1" si="409"/>
        <v>0</v>
      </c>
      <c r="AK373" s="1">
        <f ca="1">SUMIFS(RepP!373:373,RepP!$6:$6,AK$6)</f>
        <v>0</v>
      </c>
      <c r="AL373" s="1">
        <f ca="1">SUMIFS(RepF!373:373,RepF!$6:$6,AL$6)</f>
        <v>0</v>
      </c>
      <c r="AM373" s="60">
        <f t="shared" ca="1" si="410"/>
        <v>0</v>
      </c>
      <c r="AN373" s="1">
        <f ca="1">SUMIFS(RepP!373:373,RepP!$6:$6,AN$6)</f>
        <v>0</v>
      </c>
      <c r="AO373" s="1">
        <f ca="1">SUMIFS(RepF!373:373,RepF!$6:$6,AO$6)</f>
        <v>0</v>
      </c>
      <c r="AP373" s="60">
        <f t="shared" ca="1" si="411"/>
        <v>0</v>
      </c>
      <c r="AQ373" s="1">
        <f ca="1">SUMIFS(RepP!373:373,RepP!$6:$6,AQ$6)</f>
        <v>0</v>
      </c>
      <c r="AR373" s="1">
        <f ca="1">SUMIFS(RepF!373:373,RepF!$6:$6,AR$6)</f>
        <v>0</v>
      </c>
      <c r="AS373" s="60">
        <f t="shared" ca="1" si="412"/>
        <v>0</v>
      </c>
      <c r="AT373" s="1">
        <f ca="1">SUMIFS(RepP!373:373,RepP!$6:$6,AT$6)</f>
        <v>0</v>
      </c>
      <c r="AU373" s="1">
        <f ca="1">SUMIFS(RepF!373:373,RepF!$6:$6,AU$6)</f>
        <v>0</v>
      </c>
      <c r="AV373" s="60">
        <f t="shared" ca="1" si="413"/>
        <v>0</v>
      </c>
      <c r="AW373" s="1">
        <f ca="1">SUMIFS(RepP!373:373,RepP!$6:$6,AW$6)</f>
        <v>0</v>
      </c>
      <c r="AX373" s="1">
        <f ca="1">SUMIFS(RepF!373:373,RepF!$6:$6,AX$6)</f>
        <v>0</v>
      </c>
      <c r="AY373" s="60">
        <f t="shared" ca="1" si="414"/>
        <v>0</v>
      </c>
      <c r="AZ373" s="1">
        <f ca="1">SUMIFS(RepP!373:373,RepP!$6:$6,AZ$6)</f>
        <v>0</v>
      </c>
      <c r="BA373" s="1">
        <f ca="1">SUMIFS(RepF!373:373,RepF!$6:$6,BA$6)</f>
        <v>0</v>
      </c>
      <c r="BB373" s="60">
        <f t="shared" ca="1" si="415"/>
        <v>0</v>
      </c>
      <c r="BC373" s="1">
        <f ca="1">SUMIFS(RepP!373:373,RepP!$6:$6,BC$6)</f>
        <v>0</v>
      </c>
      <c r="BD373" s="1">
        <f ca="1">SUMIFS(RepF!373:373,RepF!$6:$6,BD$6)</f>
        <v>0</v>
      </c>
      <c r="BE373" s="60">
        <f t="shared" ca="1" si="416"/>
        <v>0</v>
      </c>
      <c r="BF373" s="1">
        <f ca="1">SUMIFS(RepP!373:373,RepP!$6:$6,BF$6)</f>
        <v>0</v>
      </c>
      <c r="BG373" s="1">
        <f ca="1">SUMIFS(RepF!373:373,RepF!$6:$6,BG$6)</f>
        <v>0</v>
      </c>
      <c r="BH373" s="60">
        <f t="shared" ca="1" si="417"/>
        <v>0</v>
      </c>
      <c r="BI373" s="1">
        <f ca="1">SUMIFS(RepP!373:373,RepP!$6:$6,BI$6)</f>
        <v>0</v>
      </c>
      <c r="BJ373" s="1">
        <f ca="1">SUMIFS(RepF!373:373,RepF!$6:$6,BJ$6)</f>
        <v>0</v>
      </c>
      <c r="BK373" s="60">
        <f t="shared" ca="1" si="418"/>
        <v>0</v>
      </c>
      <c r="BL373" s="1">
        <f ca="1">SUMIFS(RepP!373:373,RepP!$6:$6,BL$6)</f>
        <v>0</v>
      </c>
      <c r="BM373" s="1">
        <f ca="1">SUMIFS(RepF!373:373,RepF!$6:$6,BM$6)</f>
        <v>0</v>
      </c>
      <c r="BN373" s="60">
        <f t="shared" ca="1" si="419"/>
        <v>0</v>
      </c>
      <c r="BO373" s="1">
        <f ca="1">SUMIFS(RepP!373:373,RepP!$6:$6,BO$6)</f>
        <v>0</v>
      </c>
      <c r="BP373" s="1">
        <f ca="1">SUMIFS(RepF!373:373,RepF!$6:$6,BP$6)</f>
        <v>0</v>
      </c>
      <c r="BQ373" s="60">
        <f t="shared" ca="1" si="420"/>
        <v>0</v>
      </c>
      <c r="BR373" s="1">
        <f ca="1">SUMIFS(RepP!373:373,RepP!$6:$6,BR$6)</f>
        <v>0</v>
      </c>
      <c r="BS373" s="1">
        <f ca="1">SUMIFS(RepF!373:373,RepF!$6:$6,BS$6)</f>
        <v>0</v>
      </c>
      <c r="BT373" s="60">
        <f t="shared" ca="1" si="421"/>
        <v>0</v>
      </c>
      <c r="BU373" s="1">
        <f ca="1">SUMIFS(RepP!373:373,RepP!$6:$6,BU$6)</f>
        <v>0</v>
      </c>
      <c r="BV373" s="1">
        <f ca="1">SUMIFS(RepF!373:373,RepF!$6:$6,BV$6)</f>
        <v>0</v>
      </c>
      <c r="BW373" s="60">
        <f t="shared" ca="1" si="422"/>
        <v>0</v>
      </c>
      <c r="BX373" s="1">
        <f ca="1">SUMIFS(RepP!373:373,RepP!$6:$6,BX$6)</f>
        <v>0</v>
      </c>
      <c r="BY373" s="1">
        <f ca="1">SUMIFS(RepF!373:373,RepF!$6:$6,BY$6)</f>
        <v>0</v>
      </c>
      <c r="BZ373" s="60">
        <f t="shared" ca="1" si="423"/>
        <v>0</v>
      </c>
    </row>
    <row r="374" spans="5:78" x14ac:dyDescent="0.25">
      <c r="I374" s="22" t="str">
        <f>Items!$E$79</f>
        <v>Кредиторская задолженность по себестоимостным затратам</v>
      </c>
      <c r="J374" s="1" t="str">
        <f>Items!F99</f>
        <v>Резерв-5</v>
      </c>
      <c r="Q374" s="20">
        <f ca="1">SUMIFS(RepP!374:374,RepP!$6:$6,Q$6)</f>
        <v>0</v>
      </c>
      <c r="R374" s="20">
        <f ca="1">SUMIFS(RepF!374:374,RepF!$6:$6,R$6)</f>
        <v>0</v>
      </c>
      <c r="S374" s="69">
        <f t="shared" ca="1" si="404"/>
        <v>0</v>
      </c>
      <c r="V374" s="1">
        <f ca="1">SUMIFS(RepP!374:374,RepP!$6:$6,V$6)</f>
        <v>0</v>
      </c>
      <c r="W374" s="1">
        <f ca="1">SUMIFS(RepF!374:374,RepF!$6:$6,W$6)</f>
        <v>0</v>
      </c>
      <c r="X374" s="60">
        <f t="shared" ca="1" si="405"/>
        <v>0</v>
      </c>
      <c r="Y374" s="46">
        <f ca="1">SUMIFS(RepP!374:374,RepP!$6:$6,Y$6)</f>
        <v>0</v>
      </c>
      <c r="Z374" s="1">
        <f ca="1">SUMIFS(RepF!374:374,RepF!$6:$6,Z$6)</f>
        <v>0</v>
      </c>
      <c r="AA374" s="60">
        <f t="shared" ca="1" si="406"/>
        <v>0</v>
      </c>
      <c r="AB374" s="1">
        <f ca="1">SUMIFS(RepP!374:374,RepP!$6:$6,AB$6)</f>
        <v>0</v>
      </c>
      <c r="AC374" s="1">
        <f ca="1">SUMIFS(RepF!374:374,RepF!$6:$6,AC$6)</f>
        <v>0</v>
      </c>
      <c r="AD374" s="60">
        <f t="shared" ca="1" si="407"/>
        <v>0</v>
      </c>
      <c r="AE374" s="1">
        <f ca="1">SUMIFS(RepP!374:374,RepP!$6:$6,AE$6)</f>
        <v>0</v>
      </c>
      <c r="AF374" s="1">
        <f ca="1">SUMIFS(RepF!374:374,RepF!$6:$6,AF$6)</f>
        <v>0</v>
      </c>
      <c r="AG374" s="60">
        <f t="shared" ca="1" si="408"/>
        <v>0</v>
      </c>
      <c r="AH374" s="1">
        <f ca="1">SUMIFS(RepP!374:374,RepP!$6:$6,AH$6)</f>
        <v>0</v>
      </c>
      <c r="AI374" s="1">
        <f ca="1">SUMIFS(RepF!374:374,RepF!$6:$6,AI$6)</f>
        <v>0</v>
      </c>
      <c r="AJ374" s="60">
        <f t="shared" ca="1" si="409"/>
        <v>0</v>
      </c>
      <c r="AK374" s="1">
        <f ca="1">SUMIFS(RepP!374:374,RepP!$6:$6,AK$6)</f>
        <v>0</v>
      </c>
      <c r="AL374" s="1">
        <f ca="1">SUMIFS(RepF!374:374,RepF!$6:$6,AL$6)</f>
        <v>0</v>
      </c>
      <c r="AM374" s="60">
        <f t="shared" ca="1" si="410"/>
        <v>0</v>
      </c>
      <c r="AN374" s="1">
        <f ca="1">SUMIFS(RepP!374:374,RepP!$6:$6,AN$6)</f>
        <v>0</v>
      </c>
      <c r="AO374" s="1">
        <f ca="1">SUMIFS(RepF!374:374,RepF!$6:$6,AO$6)</f>
        <v>0</v>
      </c>
      <c r="AP374" s="60">
        <f t="shared" ca="1" si="411"/>
        <v>0</v>
      </c>
      <c r="AQ374" s="1">
        <f ca="1">SUMIFS(RepP!374:374,RepP!$6:$6,AQ$6)</f>
        <v>0</v>
      </c>
      <c r="AR374" s="1">
        <f ca="1">SUMIFS(RepF!374:374,RepF!$6:$6,AR$6)</f>
        <v>0</v>
      </c>
      <c r="AS374" s="60">
        <f t="shared" ca="1" si="412"/>
        <v>0</v>
      </c>
      <c r="AT374" s="1">
        <f ca="1">SUMIFS(RepP!374:374,RepP!$6:$6,AT$6)</f>
        <v>0</v>
      </c>
      <c r="AU374" s="1">
        <f ca="1">SUMIFS(RepF!374:374,RepF!$6:$6,AU$6)</f>
        <v>0</v>
      </c>
      <c r="AV374" s="60">
        <f t="shared" ca="1" si="413"/>
        <v>0</v>
      </c>
      <c r="AW374" s="1">
        <f ca="1">SUMIFS(RepP!374:374,RepP!$6:$6,AW$6)</f>
        <v>0</v>
      </c>
      <c r="AX374" s="1">
        <f ca="1">SUMIFS(RepF!374:374,RepF!$6:$6,AX$6)</f>
        <v>0</v>
      </c>
      <c r="AY374" s="60">
        <f t="shared" ca="1" si="414"/>
        <v>0</v>
      </c>
      <c r="AZ374" s="1">
        <f ca="1">SUMIFS(RepP!374:374,RepP!$6:$6,AZ$6)</f>
        <v>0</v>
      </c>
      <c r="BA374" s="1">
        <f ca="1">SUMIFS(RepF!374:374,RepF!$6:$6,BA$6)</f>
        <v>0</v>
      </c>
      <c r="BB374" s="60">
        <f t="shared" ca="1" si="415"/>
        <v>0</v>
      </c>
      <c r="BC374" s="1">
        <f ca="1">SUMIFS(RepP!374:374,RepP!$6:$6,BC$6)</f>
        <v>0</v>
      </c>
      <c r="BD374" s="1">
        <f ca="1">SUMIFS(RepF!374:374,RepF!$6:$6,BD$6)</f>
        <v>0</v>
      </c>
      <c r="BE374" s="60">
        <f t="shared" ca="1" si="416"/>
        <v>0</v>
      </c>
      <c r="BF374" s="1">
        <f ca="1">SUMIFS(RepP!374:374,RepP!$6:$6,BF$6)</f>
        <v>0</v>
      </c>
      <c r="BG374" s="1">
        <f ca="1">SUMIFS(RepF!374:374,RepF!$6:$6,BG$6)</f>
        <v>0</v>
      </c>
      <c r="BH374" s="60">
        <f t="shared" ca="1" si="417"/>
        <v>0</v>
      </c>
      <c r="BI374" s="1">
        <f ca="1">SUMIFS(RepP!374:374,RepP!$6:$6,BI$6)</f>
        <v>0</v>
      </c>
      <c r="BJ374" s="1">
        <f ca="1">SUMIFS(RepF!374:374,RepF!$6:$6,BJ$6)</f>
        <v>0</v>
      </c>
      <c r="BK374" s="60">
        <f t="shared" ca="1" si="418"/>
        <v>0</v>
      </c>
      <c r="BL374" s="1">
        <f ca="1">SUMIFS(RepP!374:374,RepP!$6:$6,BL$6)</f>
        <v>0</v>
      </c>
      <c r="BM374" s="1">
        <f ca="1">SUMIFS(RepF!374:374,RepF!$6:$6,BM$6)</f>
        <v>0</v>
      </c>
      <c r="BN374" s="60">
        <f t="shared" ca="1" si="419"/>
        <v>0</v>
      </c>
      <c r="BO374" s="1">
        <f ca="1">SUMIFS(RepP!374:374,RepP!$6:$6,BO$6)</f>
        <v>0</v>
      </c>
      <c r="BP374" s="1">
        <f ca="1">SUMIFS(RepF!374:374,RepF!$6:$6,BP$6)</f>
        <v>0</v>
      </c>
      <c r="BQ374" s="60">
        <f t="shared" ca="1" si="420"/>
        <v>0</v>
      </c>
      <c r="BR374" s="1">
        <f ca="1">SUMIFS(RepP!374:374,RepP!$6:$6,BR$6)</f>
        <v>0</v>
      </c>
      <c r="BS374" s="1">
        <f ca="1">SUMIFS(RepF!374:374,RepF!$6:$6,BS$6)</f>
        <v>0</v>
      </c>
      <c r="BT374" s="60">
        <f t="shared" ca="1" si="421"/>
        <v>0</v>
      </c>
      <c r="BU374" s="1">
        <f ca="1">SUMIFS(RepP!374:374,RepP!$6:$6,BU$6)</f>
        <v>0</v>
      </c>
      <c r="BV374" s="1">
        <f ca="1">SUMIFS(RepF!374:374,RepF!$6:$6,BV$6)</f>
        <v>0</v>
      </c>
      <c r="BW374" s="60">
        <f t="shared" ca="1" si="422"/>
        <v>0</v>
      </c>
      <c r="BX374" s="1">
        <f ca="1">SUMIFS(RepP!374:374,RepP!$6:$6,BX$6)</f>
        <v>0</v>
      </c>
      <c r="BY374" s="1">
        <f ca="1">SUMIFS(RepF!374:374,RepF!$6:$6,BY$6)</f>
        <v>0</v>
      </c>
      <c r="BZ374" s="60">
        <f t="shared" ca="1" si="423"/>
        <v>0</v>
      </c>
    </row>
    <row r="375" spans="5:78" x14ac:dyDescent="0.25">
      <c r="I375" s="22" t="str">
        <f>Items!$E$79</f>
        <v>Кредиторская задолженность по себестоимостным затратам</v>
      </c>
      <c r="J375" s="1" t="str">
        <f>Items!F100</f>
        <v>Резерв-6</v>
      </c>
      <c r="Q375" s="20">
        <f ca="1">SUMIFS(RepP!375:375,RepP!$6:$6,Q$6)</f>
        <v>0</v>
      </c>
      <c r="R375" s="20">
        <f ca="1">SUMIFS(RepF!375:375,RepF!$6:$6,R$6)</f>
        <v>0</v>
      </c>
      <c r="S375" s="69">
        <f t="shared" ca="1" si="404"/>
        <v>0</v>
      </c>
      <c r="V375" s="1">
        <f ca="1">SUMIFS(RepP!375:375,RepP!$6:$6,V$6)</f>
        <v>0</v>
      </c>
      <c r="W375" s="1">
        <f ca="1">SUMIFS(RepF!375:375,RepF!$6:$6,W$6)</f>
        <v>0</v>
      </c>
      <c r="X375" s="60">
        <f t="shared" ca="1" si="405"/>
        <v>0</v>
      </c>
      <c r="Y375" s="46">
        <f ca="1">SUMIFS(RepP!375:375,RepP!$6:$6,Y$6)</f>
        <v>0</v>
      </c>
      <c r="Z375" s="1">
        <f ca="1">SUMIFS(RepF!375:375,RepF!$6:$6,Z$6)</f>
        <v>0</v>
      </c>
      <c r="AA375" s="60">
        <f t="shared" ca="1" si="406"/>
        <v>0</v>
      </c>
      <c r="AB375" s="1">
        <f ca="1">SUMIFS(RepP!375:375,RepP!$6:$6,AB$6)</f>
        <v>0</v>
      </c>
      <c r="AC375" s="1">
        <f ca="1">SUMIFS(RepF!375:375,RepF!$6:$6,AC$6)</f>
        <v>0</v>
      </c>
      <c r="AD375" s="60">
        <f t="shared" ca="1" si="407"/>
        <v>0</v>
      </c>
      <c r="AE375" s="1">
        <f ca="1">SUMIFS(RepP!375:375,RepP!$6:$6,AE$6)</f>
        <v>0</v>
      </c>
      <c r="AF375" s="1">
        <f ca="1">SUMIFS(RepF!375:375,RepF!$6:$6,AF$6)</f>
        <v>0</v>
      </c>
      <c r="AG375" s="60">
        <f t="shared" ca="1" si="408"/>
        <v>0</v>
      </c>
      <c r="AH375" s="1">
        <f ca="1">SUMIFS(RepP!375:375,RepP!$6:$6,AH$6)</f>
        <v>0</v>
      </c>
      <c r="AI375" s="1">
        <f ca="1">SUMIFS(RepF!375:375,RepF!$6:$6,AI$6)</f>
        <v>0</v>
      </c>
      <c r="AJ375" s="60">
        <f t="shared" ca="1" si="409"/>
        <v>0</v>
      </c>
      <c r="AK375" s="1">
        <f ca="1">SUMIFS(RepP!375:375,RepP!$6:$6,AK$6)</f>
        <v>0</v>
      </c>
      <c r="AL375" s="1">
        <f ca="1">SUMIFS(RepF!375:375,RepF!$6:$6,AL$6)</f>
        <v>0</v>
      </c>
      <c r="AM375" s="60">
        <f t="shared" ca="1" si="410"/>
        <v>0</v>
      </c>
      <c r="AN375" s="1">
        <f ca="1">SUMIFS(RepP!375:375,RepP!$6:$6,AN$6)</f>
        <v>0</v>
      </c>
      <c r="AO375" s="1">
        <f ca="1">SUMIFS(RepF!375:375,RepF!$6:$6,AO$6)</f>
        <v>0</v>
      </c>
      <c r="AP375" s="60">
        <f t="shared" ca="1" si="411"/>
        <v>0</v>
      </c>
      <c r="AQ375" s="1">
        <f ca="1">SUMIFS(RepP!375:375,RepP!$6:$6,AQ$6)</f>
        <v>0</v>
      </c>
      <c r="AR375" s="1">
        <f ca="1">SUMIFS(RepF!375:375,RepF!$6:$6,AR$6)</f>
        <v>0</v>
      </c>
      <c r="AS375" s="60">
        <f t="shared" ca="1" si="412"/>
        <v>0</v>
      </c>
      <c r="AT375" s="1">
        <f ca="1">SUMIFS(RepP!375:375,RepP!$6:$6,AT$6)</f>
        <v>0</v>
      </c>
      <c r="AU375" s="1">
        <f ca="1">SUMIFS(RepF!375:375,RepF!$6:$6,AU$6)</f>
        <v>0</v>
      </c>
      <c r="AV375" s="60">
        <f t="shared" ca="1" si="413"/>
        <v>0</v>
      </c>
      <c r="AW375" s="1">
        <f ca="1">SUMIFS(RepP!375:375,RepP!$6:$6,AW$6)</f>
        <v>0</v>
      </c>
      <c r="AX375" s="1">
        <f ca="1">SUMIFS(RepF!375:375,RepF!$6:$6,AX$6)</f>
        <v>0</v>
      </c>
      <c r="AY375" s="60">
        <f t="shared" ca="1" si="414"/>
        <v>0</v>
      </c>
      <c r="AZ375" s="1">
        <f ca="1">SUMIFS(RepP!375:375,RepP!$6:$6,AZ$6)</f>
        <v>0</v>
      </c>
      <c r="BA375" s="1">
        <f ca="1">SUMIFS(RepF!375:375,RepF!$6:$6,BA$6)</f>
        <v>0</v>
      </c>
      <c r="BB375" s="60">
        <f t="shared" ca="1" si="415"/>
        <v>0</v>
      </c>
      <c r="BC375" s="1">
        <f ca="1">SUMIFS(RepP!375:375,RepP!$6:$6,BC$6)</f>
        <v>0</v>
      </c>
      <c r="BD375" s="1">
        <f ca="1">SUMIFS(RepF!375:375,RepF!$6:$6,BD$6)</f>
        <v>0</v>
      </c>
      <c r="BE375" s="60">
        <f t="shared" ca="1" si="416"/>
        <v>0</v>
      </c>
      <c r="BF375" s="1">
        <f ca="1">SUMIFS(RepP!375:375,RepP!$6:$6,BF$6)</f>
        <v>0</v>
      </c>
      <c r="BG375" s="1">
        <f ca="1">SUMIFS(RepF!375:375,RepF!$6:$6,BG$6)</f>
        <v>0</v>
      </c>
      <c r="BH375" s="60">
        <f t="shared" ca="1" si="417"/>
        <v>0</v>
      </c>
      <c r="BI375" s="1">
        <f ca="1">SUMIFS(RepP!375:375,RepP!$6:$6,BI$6)</f>
        <v>0</v>
      </c>
      <c r="BJ375" s="1">
        <f ca="1">SUMIFS(RepF!375:375,RepF!$6:$6,BJ$6)</f>
        <v>0</v>
      </c>
      <c r="BK375" s="60">
        <f t="shared" ca="1" si="418"/>
        <v>0</v>
      </c>
      <c r="BL375" s="1">
        <f ca="1">SUMIFS(RepP!375:375,RepP!$6:$6,BL$6)</f>
        <v>0</v>
      </c>
      <c r="BM375" s="1">
        <f ca="1">SUMIFS(RepF!375:375,RepF!$6:$6,BM$6)</f>
        <v>0</v>
      </c>
      <c r="BN375" s="60">
        <f t="shared" ca="1" si="419"/>
        <v>0</v>
      </c>
      <c r="BO375" s="1">
        <f ca="1">SUMIFS(RepP!375:375,RepP!$6:$6,BO$6)</f>
        <v>0</v>
      </c>
      <c r="BP375" s="1">
        <f ca="1">SUMIFS(RepF!375:375,RepF!$6:$6,BP$6)</f>
        <v>0</v>
      </c>
      <c r="BQ375" s="60">
        <f t="shared" ca="1" si="420"/>
        <v>0</v>
      </c>
      <c r="BR375" s="1">
        <f ca="1">SUMIFS(RepP!375:375,RepP!$6:$6,BR$6)</f>
        <v>0</v>
      </c>
      <c r="BS375" s="1">
        <f ca="1">SUMIFS(RepF!375:375,RepF!$6:$6,BS$6)</f>
        <v>0</v>
      </c>
      <c r="BT375" s="60">
        <f t="shared" ca="1" si="421"/>
        <v>0</v>
      </c>
      <c r="BU375" s="1">
        <f ca="1">SUMIFS(RepP!375:375,RepP!$6:$6,BU$6)</f>
        <v>0</v>
      </c>
      <c r="BV375" s="1">
        <f ca="1">SUMIFS(RepF!375:375,RepF!$6:$6,BV$6)</f>
        <v>0</v>
      </c>
      <c r="BW375" s="60">
        <f t="shared" ca="1" si="422"/>
        <v>0</v>
      </c>
      <c r="BX375" s="1">
        <f ca="1">SUMIFS(RepP!375:375,RepP!$6:$6,BX$6)</f>
        <v>0</v>
      </c>
      <c r="BY375" s="1">
        <f ca="1">SUMIFS(RepF!375:375,RepF!$6:$6,BY$6)</f>
        <v>0</v>
      </c>
      <c r="BZ375" s="60">
        <f t="shared" ca="1" si="423"/>
        <v>0</v>
      </c>
    </row>
    <row r="376" spans="5:78" x14ac:dyDescent="0.25">
      <c r="I376" s="22" t="str">
        <f>Items!$E$79</f>
        <v>Кредиторская задолженность по себестоимостным затратам</v>
      </c>
      <c r="J376" s="1" t="str">
        <f>Items!F101</f>
        <v>Резерв-7</v>
      </c>
      <c r="Q376" s="20">
        <f ca="1">SUMIFS(RepP!376:376,RepP!$6:$6,Q$6)</f>
        <v>0</v>
      </c>
      <c r="R376" s="20">
        <f ca="1">SUMIFS(RepF!376:376,RepF!$6:$6,R$6)</f>
        <v>0</v>
      </c>
      <c r="S376" s="69">
        <f t="shared" ca="1" si="404"/>
        <v>0</v>
      </c>
      <c r="V376" s="1">
        <f ca="1">SUMIFS(RepP!376:376,RepP!$6:$6,V$6)</f>
        <v>0</v>
      </c>
      <c r="W376" s="1">
        <f ca="1">SUMIFS(RepF!376:376,RepF!$6:$6,W$6)</f>
        <v>0</v>
      </c>
      <c r="X376" s="60">
        <f t="shared" ca="1" si="405"/>
        <v>0</v>
      </c>
      <c r="Y376" s="46">
        <f ca="1">SUMIFS(RepP!376:376,RepP!$6:$6,Y$6)</f>
        <v>0</v>
      </c>
      <c r="Z376" s="1">
        <f ca="1">SUMIFS(RepF!376:376,RepF!$6:$6,Z$6)</f>
        <v>0</v>
      </c>
      <c r="AA376" s="60">
        <f t="shared" ca="1" si="406"/>
        <v>0</v>
      </c>
      <c r="AB376" s="1">
        <f ca="1">SUMIFS(RepP!376:376,RepP!$6:$6,AB$6)</f>
        <v>0</v>
      </c>
      <c r="AC376" s="1">
        <f ca="1">SUMIFS(RepF!376:376,RepF!$6:$6,AC$6)</f>
        <v>0</v>
      </c>
      <c r="AD376" s="60">
        <f t="shared" ca="1" si="407"/>
        <v>0</v>
      </c>
      <c r="AE376" s="1">
        <f ca="1">SUMIFS(RepP!376:376,RepP!$6:$6,AE$6)</f>
        <v>0</v>
      </c>
      <c r="AF376" s="1">
        <f ca="1">SUMIFS(RepF!376:376,RepF!$6:$6,AF$6)</f>
        <v>0</v>
      </c>
      <c r="AG376" s="60">
        <f t="shared" ca="1" si="408"/>
        <v>0</v>
      </c>
      <c r="AH376" s="1">
        <f ca="1">SUMIFS(RepP!376:376,RepP!$6:$6,AH$6)</f>
        <v>0</v>
      </c>
      <c r="AI376" s="1">
        <f ca="1">SUMIFS(RepF!376:376,RepF!$6:$6,AI$6)</f>
        <v>0</v>
      </c>
      <c r="AJ376" s="60">
        <f t="shared" ca="1" si="409"/>
        <v>0</v>
      </c>
      <c r="AK376" s="1">
        <f ca="1">SUMIFS(RepP!376:376,RepP!$6:$6,AK$6)</f>
        <v>0</v>
      </c>
      <c r="AL376" s="1">
        <f ca="1">SUMIFS(RepF!376:376,RepF!$6:$6,AL$6)</f>
        <v>0</v>
      </c>
      <c r="AM376" s="60">
        <f t="shared" ca="1" si="410"/>
        <v>0</v>
      </c>
      <c r="AN376" s="1">
        <f ca="1">SUMIFS(RepP!376:376,RepP!$6:$6,AN$6)</f>
        <v>0</v>
      </c>
      <c r="AO376" s="1">
        <f ca="1">SUMIFS(RepF!376:376,RepF!$6:$6,AO$6)</f>
        <v>0</v>
      </c>
      <c r="AP376" s="60">
        <f t="shared" ca="1" si="411"/>
        <v>0</v>
      </c>
      <c r="AQ376" s="1">
        <f ca="1">SUMIFS(RepP!376:376,RepP!$6:$6,AQ$6)</f>
        <v>0</v>
      </c>
      <c r="AR376" s="1">
        <f ca="1">SUMIFS(RepF!376:376,RepF!$6:$6,AR$6)</f>
        <v>0</v>
      </c>
      <c r="AS376" s="60">
        <f t="shared" ca="1" si="412"/>
        <v>0</v>
      </c>
      <c r="AT376" s="1">
        <f ca="1">SUMIFS(RepP!376:376,RepP!$6:$6,AT$6)</f>
        <v>0</v>
      </c>
      <c r="AU376" s="1">
        <f ca="1">SUMIFS(RepF!376:376,RepF!$6:$6,AU$6)</f>
        <v>0</v>
      </c>
      <c r="AV376" s="60">
        <f t="shared" ca="1" si="413"/>
        <v>0</v>
      </c>
      <c r="AW376" s="1">
        <f ca="1">SUMIFS(RepP!376:376,RepP!$6:$6,AW$6)</f>
        <v>0</v>
      </c>
      <c r="AX376" s="1">
        <f ca="1">SUMIFS(RepF!376:376,RepF!$6:$6,AX$6)</f>
        <v>0</v>
      </c>
      <c r="AY376" s="60">
        <f t="shared" ca="1" si="414"/>
        <v>0</v>
      </c>
      <c r="AZ376" s="1">
        <f ca="1">SUMIFS(RepP!376:376,RepP!$6:$6,AZ$6)</f>
        <v>0</v>
      </c>
      <c r="BA376" s="1">
        <f ca="1">SUMIFS(RepF!376:376,RepF!$6:$6,BA$6)</f>
        <v>0</v>
      </c>
      <c r="BB376" s="60">
        <f t="shared" ca="1" si="415"/>
        <v>0</v>
      </c>
      <c r="BC376" s="1">
        <f ca="1">SUMIFS(RepP!376:376,RepP!$6:$6,BC$6)</f>
        <v>0</v>
      </c>
      <c r="BD376" s="1">
        <f ca="1">SUMIFS(RepF!376:376,RepF!$6:$6,BD$6)</f>
        <v>0</v>
      </c>
      <c r="BE376" s="60">
        <f t="shared" ca="1" si="416"/>
        <v>0</v>
      </c>
      <c r="BF376" s="1">
        <f ca="1">SUMIFS(RepP!376:376,RepP!$6:$6,BF$6)</f>
        <v>0</v>
      </c>
      <c r="BG376" s="1">
        <f ca="1">SUMIFS(RepF!376:376,RepF!$6:$6,BG$6)</f>
        <v>0</v>
      </c>
      <c r="BH376" s="60">
        <f t="shared" ca="1" si="417"/>
        <v>0</v>
      </c>
      <c r="BI376" s="1">
        <f ca="1">SUMIFS(RepP!376:376,RepP!$6:$6,BI$6)</f>
        <v>0</v>
      </c>
      <c r="BJ376" s="1">
        <f ca="1">SUMIFS(RepF!376:376,RepF!$6:$6,BJ$6)</f>
        <v>0</v>
      </c>
      <c r="BK376" s="60">
        <f t="shared" ca="1" si="418"/>
        <v>0</v>
      </c>
      <c r="BL376" s="1">
        <f ca="1">SUMIFS(RepP!376:376,RepP!$6:$6,BL$6)</f>
        <v>0</v>
      </c>
      <c r="BM376" s="1">
        <f ca="1">SUMIFS(RepF!376:376,RepF!$6:$6,BM$6)</f>
        <v>0</v>
      </c>
      <c r="BN376" s="60">
        <f t="shared" ca="1" si="419"/>
        <v>0</v>
      </c>
      <c r="BO376" s="1">
        <f ca="1">SUMIFS(RepP!376:376,RepP!$6:$6,BO$6)</f>
        <v>0</v>
      </c>
      <c r="BP376" s="1">
        <f ca="1">SUMIFS(RepF!376:376,RepF!$6:$6,BP$6)</f>
        <v>0</v>
      </c>
      <c r="BQ376" s="60">
        <f t="shared" ca="1" si="420"/>
        <v>0</v>
      </c>
      <c r="BR376" s="1">
        <f ca="1">SUMIFS(RepP!376:376,RepP!$6:$6,BR$6)</f>
        <v>0</v>
      </c>
      <c r="BS376" s="1">
        <f ca="1">SUMIFS(RepF!376:376,RepF!$6:$6,BS$6)</f>
        <v>0</v>
      </c>
      <c r="BT376" s="60">
        <f t="shared" ca="1" si="421"/>
        <v>0</v>
      </c>
      <c r="BU376" s="1">
        <f ca="1">SUMIFS(RepP!376:376,RepP!$6:$6,BU$6)</f>
        <v>0</v>
      </c>
      <c r="BV376" s="1">
        <f ca="1">SUMIFS(RepF!376:376,RepF!$6:$6,BV$6)</f>
        <v>0</v>
      </c>
      <c r="BW376" s="60">
        <f t="shared" ca="1" si="422"/>
        <v>0</v>
      </c>
      <c r="BX376" s="1">
        <f ca="1">SUMIFS(RepP!376:376,RepP!$6:$6,BX$6)</f>
        <v>0</v>
      </c>
      <c r="BY376" s="1">
        <f ca="1">SUMIFS(RepF!376:376,RepF!$6:$6,BY$6)</f>
        <v>0</v>
      </c>
      <c r="BZ376" s="60">
        <f t="shared" ca="1" si="423"/>
        <v>0</v>
      </c>
    </row>
    <row r="377" spans="5:78" x14ac:dyDescent="0.25">
      <c r="I377" s="22" t="str">
        <f>Items!$E$79</f>
        <v>Кредиторская задолженность по себестоимостным затратам</v>
      </c>
      <c r="J377" s="1" t="str">
        <f>Items!F102</f>
        <v>Резерв-8</v>
      </c>
      <c r="Q377" s="20">
        <f ca="1">SUMIFS(RepP!377:377,RepP!$6:$6,Q$6)</f>
        <v>0</v>
      </c>
      <c r="R377" s="20">
        <f ca="1">SUMIFS(RepF!377:377,RepF!$6:$6,R$6)</f>
        <v>0</v>
      </c>
      <c r="S377" s="69">
        <f t="shared" ca="1" si="404"/>
        <v>0</v>
      </c>
      <c r="V377" s="1">
        <f ca="1">SUMIFS(RepP!377:377,RepP!$6:$6,V$6)</f>
        <v>0</v>
      </c>
      <c r="W377" s="1">
        <f ca="1">SUMIFS(RepF!377:377,RepF!$6:$6,W$6)</f>
        <v>0</v>
      </c>
      <c r="X377" s="60">
        <f t="shared" ca="1" si="405"/>
        <v>0</v>
      </c>
      <c r="Y377" s="46">
        <f ca="1">SUMIFS(RepP!377:377,RepP!$6:$6,Y$6)</f>
        <v>0</v>
      </c>
      <c r="Z377" s="1">
        <f ca="1">SUMIFS(RepF!377:377,RepF!$6:$6,Z$6)</f>
        <v>0</v>
      </c>
      <c r="AA377" s="60">
        <f t="shared" ca="1" si="406"/>
        <v>0</v>
      </c>
      <c r="AB377" s="1">
        <f ca="1">SUMIFS(RepP!377:377,RepP!$6:$6,AB$6)</f>
        <v>0</v>
      </c>
      <c r="AC377" s="1">
        <f ca="1">SUMIFS(RepF!377:377,RepF!$6:$6,AC$6)</f>
        <v>0</v>
      </c>
      <c r="AD377" s="60">
        <f t="shared" ca="1" si="407"/>
        <v>0</v>
      </c>
      <c r="AE377" s="1">
        <f ca="1">SUMIFS(RepP!377:377,RepP!$6:$6,AE$6)</f>
        <v>0</v>
      </c>
      <c r="AF377" s="1">
        <f ca="1">SUMIFS(RepF!377:377,RepF!$6:$6,AF$6)</f>
        <v>0</v>
      </c>
      <c r="AG377" s="60">
        <f t="shared" ca="1" si="408"/>
        <v>0</v>
      </c>
      <c r="AH377" s="1">
        <f ca="1">SUMIFS(RepP!377:377,RepP!$6:$6,AH$6)</f>
        <v>0</v>
      </c>
      <c r="AI377" s="1">
        <f ca="1">SUMIFS(RepF!377:377,RepF!$6:$6,AI$6)</f>
        <v>0</v>
      </c>
      <c r="AJ377" s="60">
        <f t="shared" ca="1" si="409"/>
        <v>0</v>
      </c>
      <c r="AK377" s="1">
        <f ca="1">SUMIFS(RepP!377:377,RepP!$6:$6,AK$6)</f>
        <v>0</v>
      </c>
      <c r="AL377" s="1">
        <f ca="1">SUMIFS(RepF!377:377,RepF!$6:$6,AL$6)</f>
        <v>0</v>
      </c>
      <c r="AM377" s="60">
        <f t="shared" ca="1" si="410"/>
        <v>0</v>
      </c>
      <c r="AN377" s="1">
        <f ca="1">SUMIFS(RepP!377:377,RepP!$6:$6,AN$6)</f>
        <v>0</v>
      </c>
      <c r="AO377" s="1">
        <f ca="1">SUMIFS(RepF!377:377,RepF!$6:$6,AO$6)</f>
        <v>0</v>
      </c>
      <c r="AP377" s="60">
        <f t="shared" ca="1" si="411"/>
        <v>0</v>
      </c>
      <c r="AQ377" s="1">
        <f ca="1">SUMIFS(RepP!377:377,RepP!$6:$6,AQ$6)</f>
        <v>0</v>
      </c>
      <c r="AR377" s="1">
        <f ca="1">SUMIFS(RepF!377:377,RepF!$6:$6,AR$6)</f>
        <v>0</v>
      </c>
      <c r="AS377" s="60">
        <f t="shared" ca="1" si="412"/>
        <v>0</v>
      </c>
      <c r="AT377" s="1">
        <f ca="1">SUMIFS(RepP!377:377,RepP!$6:$6,AT$6)</f>
        <v>0</v>
      </c>
      <c r="AU377" s="1">
        <f ca="1">SUMIFS(RepF!377:377,RepF!$6:$6,AU$6)</f>
        <v>0</v>
      </c>
      <c r="AV377" s="60">
        <f t="shared" ca="1" si="413"/>
        <v>0</v>
      </c>
      <c r="AW377" s="1">
        <f ca="1">SUMIFS(RepP!377:377,RepP!$6:$6,AW$6)</f>
        <v>0</v>
      </c>
      <c r="AX377" s="1">
        <f ca="1">SUMIFS(RepF!377:377,RepF!$6:$6,AX$6)</f>
        <v>0</v>
      </c>
      <c r="AY377" s="60">
        <f t="shared" ca="1" si="414"/>
        <v>0</v>
      </c>
      <c r="AZ377" s="1">
        <f ca="1">SUMIFS(RepP!377:377,RepP!$6:$6,AZ$6)</f>
        <v>0</v>
      </c>
      <c r="BA377" s="1">
        <f ca="1">SUMIFS(RepF!377:377,RepF!$6:$6,BA$6)</f>
        <v>0</v>
      </c>
      <c r="BB377" s="60">
        <f t="shared" ca="1" si="415"/>
        <v>0</v>
      </c>
      <c r="BC377" s="1">
        <f ca="1">SUMIFS(RepP!377:377,RepP!$6:$6,BC$6)</f>
        <v>0</v>
      </c>
      <c r="BD377" s="1">
        <f ca="1">SUMIFS(RepF!377:377,RepF!$6:$6,BD$6)</f>
        <v>0</v>
      </c>
      <c r="BE377" s="60">
        <f t="shared" ca="1" si="416"/>
        <v>0</v>
      </c>
      <c r="BF377" s="1">
        <f ca="1">SUMIFS(RepP!377:377,RepP!$6:$6,BF$6)</f>
        <v>0</v>
      </c>
      <c r="BG377" s="1">
        <f ca="1">SUMIFS(RepF!377:377,RepF!$6:$6,BG$6)</f>
        <v>0</v>
      </c>
      <c r="BH377" s="60">
        <f t="shared" ca="1" si="417"/>
        <v>0</v>
      </c>
      <c r="BI377" s="1">
        <f ca="1">SUMIFS(RepP!377:377,RepP!$6:$6,BI$6)</f>
        <v>0</v>
      </c>
      <c r="BJ377" s="1">
        <f ca="1">SUMIFS(RepF!377:377,RepF!$6:$6,BJ$6)</f>
        <v>0</v>
      </c>
      <c r="BK377" s="60">
        <f t="shared" ca="1" si="418"/>
        <v>0</v>
      </c>
      <c r="BL377" s="1">
        <f ca="1">SUMIFS(RepP!377:377,RepP!$6:$6,BL$6)</f>
        <v>0</v>
      </c>
      <c r="BM377" s="1">
        <f ca="1">SUMIFS(RepF!377:377,RepF!$6:$6,BM$6)</f>
        <v>0</v>
      </c>
      <c r="BN377" s="60">
        <f t="shared" ca="1" si="419"/>
        <v>0</v>
      </c>
      <c r="BO377" s="1">
        <f ca="1">SUMIFS(RepP!377:377,RepP!$6:$6,BO$6)</f>
        <v>0</v>
      </c>
      <c r="BP377" s="1">
        <f ca="1">SUMIFS(RepF!377:377,RepF!$6:$6,BP$6)</f>
        <v>0</v>
      </c>
      <c r="BQ377" s="60">
        <f t="shared" ca="1" si="420"/>
        <v>0</v>
      </c>
      <c r="BR377" s="1">
        <f ca="1">SUMIFS(RepP!377:377,RepP!$6:$6,BR$6)</f>
        <v>0</v>
      </c>
      <c r="BS377" s="1">
        <f ca="1">SUMIFS(RepF!377:377,RepF!$6:$6,BS$6)</f>
        <v>0</v>
      </c>
      <c r="BT377" s="60">
        <f t="shared" ca="1" si="421"/>
        <v>0</v>
      </c>
      <c r="BU377" s="1">
        <f ca="1">SUMIFS(RepP!377:377,RepP!$6:$6,BU$6)</f>
        <v>0</v>
      </c>
      <c r="BV377" s="1">
        <f ca="1">SUMIFS(RepF!377:377,RepF!$6:$6,BV$6)</f>
        <v>0</v>
      </c>
      <c r="BW377" s="60">
        <f t="shared" ca="1" si="422"/>
        <v>0</v>
      </c>
      <c r="BX377" s="1">
        <f ca="1">SUMIFS(RepP!377:377,RepP!$6:$6,BX$6)</f>
        <v>0</v>
      </c>
      <c r="BY377" s="1">
        <f ca="1">SUMIFS(RepF!377:377,RepF!$6:$6,BY$6)</f>
        <v>0</v>
      </c>
      <c r="BZ377" s="60">
        <f t="shared" ca="1" si="423"/>
        <v>0</v>
      </c>
    </row>
    <row r="378" spans="5:78" s="23" customFormat="1" ht="10.199999999999999" x14ac:dyDescent="0.2">
      <c r="E378" s="23" t="s">
        <v>50</v>
      </c>
      <c r="S378" s="70"/>
      <c r="X378" s="61"/>
      <c r="Y378" s="62"/>
      <c r="AA378" s="61"/>
      <c r="AD378" s="61"/>
      <c r="AG378" s="61"/>
      <c r="AJ378" s="61"/>
      <c r="AM378" s="61"/>
      <c r="AP378" s="61"/>
      <c r="AS378" s="61"/>
      <c r="AV378" s="61"/>
      <c r="AY378" s="61"/>
      <c r="BB378" s="61"/>
      <c r="BE378" s="61"/>
      <c r="BH378" s="61"/>
      <c r="BK378" s="61"/>
      <c r="BN378" s="61"/>
      <c r="BQ378" s="61"/>
      <c r="BT378" s="61"/>
      <c r="BW378" s="61"/>
      <c r="BZ378" s="61"/>
    </row>
    <row r="379" spans="5:78" ht="4.05" customHeight="1" x14ac:dyDescent="0.25"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67"/>
      <c r="T379" s="25"/>
      <c r="U379" s="25"/>
      <c r="V379" s="25"/>
      <c r="W379" s="25"/>
      <c r="X379" s="57"/>
      <c r="Y379" s="54"/>
      <c r="Z379" s="25"/>
      <c r="AA379" s="57"/>
      <c r="AB379" s="25"/>
      <c r="AC379" s="25"/>
      <c r="AD379" s="57"/>
      <c r="AE379" s="25"/>
      <c r="AF379" s="25"/>
      <c r="AG379" s="57"/>
      <c r="AH379" s="25"/>
      <c r="AI379" s="25"/>
      <c r="AJ379" s="57"/>
      <c r="AK379" s="25"/>
      <c r="AL379" s="25"/>
      <c r="AM379" s="57"/>
      <c r="AN379" s="25"/>
      <c r="AO379" s="25"/>
      <c r="AP379" s="57"/>
      <c r="AQ379" s="25"/>
      <c r="AR379" s="25"/>
      <c r="AS379" s="57"/>
      <c r="AT379" s="25"/>
      <c r="AU379" s="25"/>
      <c r="AV379" s="57"/>
      <c r="AW379" s="25"/>
      <c r="AX379" s="25"/>
      <c r="AY379" s="57"/>
      <c r="AZ379" s="25"/>
      <c r="BA379" s="25"/>
      <c r="BB379" s="57"/>
      <c r="BC379" s="25"/>
      <c r="BD379" s="25"/>
      <c r="BE379" s="57"/>
      <c r="BF379" s="25"/>
      <c r="BG379" s="25"/>
      <c r="BH379" s="57"/>
      <c r="BI379" s="25"/>
      <c r="BJ379" s="25"/>
      <c r="BK379" s="57"/>
      <c r="BL379" s="25"/>
      <c r="BM379" s="25"/>
      <c r="BN379" s="57"/>
      <c r="BO379" s="25"/>
      <c r="BP379" s="25"/>
      <c r="BQ379" s="57"/>
      <c r="BR379" s="25"/>
      <c r="BS379" s="25"/>
      <c r="BT379" s="57"/>
      <c r="BU379" s="25"/>
      <c r="BV379" s="25"/>
      <c r="BW379" s="57"/>
      <c r="BX379" s="25"/>
      <c r="BY379" s="25"/>
      <c r="BZ379" s="57"/>
    </row>
    <row r="380" spans="5:78" s="2" customFormat="1" x14ac:dyDescent="0.25">
      <c r="I380" s="2" t="str">
        <f>Items!$E$109</f>
        <v>Прочая кредиторская задолженность</v>
      </c>
      <c r="Q380" s="29">
        <f ca="1">SUMIFS(RepP!380:380,RepP!$6:$6,Q$6)</f>
        <v>-110360.35700000013</v>
      </c>
      <c r="R380" s="29">
        <f ca="1">SUMIFS(RepF!380:380,RepF!$6:$6,R$6)</f>
        <v>106279.079</v>
      </c>
      <c r="S380" s="66">
        <f ca="1">IF(Q380=0,0,(R380-Q380)/Q380)</f>
        <v>-1.9630186227106883</v>
      </c>
      <c r="V380" s="2">
        <f ca="1">SUMIFS(RepP!380:380,RepP!$6:$6,V$6)</f>
        <v>30281.22999999992</v>
      </c>
      <c r="W380" s="2">
        <f ca="1">SUMIFS(RepF!380:380,RepF!$6:$6,W$6)</f>
        <v>2707.9699999999611</v>
      </c>
      <c r="X380" s="55">
        <f ca="1">IF(V380=0,0,(W380-V380)/V380)</f>
        <v>-0.91057265507378771</v>
      </c>
      <c r="Y380" s="56">
        <f ca="1">SUMIFS(RepP!380:380,RepP!$6:$6,Y$6)</f>
        <v>-1271.6200000000499</v>
      </c>
      <c r="Z380" s="2">
        <f ca="1">SUMIFS(RepF!380:380,RepF!$6:$6,Z$6)</f>
        <v>42825.119999999995</v>
      </c>
      <c r="AA380" s="55">
        <f ca="1">IF(Y380=0,0,(Z380-Y380)/Y380)</f>
        <v>-34.677608090465952</v>
      </c>
      <c r="AB380" s="2">
        <f ca="1">SUMIFS(RepP!380:380,RepP!$6:$6,AB$6)</f>
        <v>4189.2199999999548</v>
      </c>
      <c r="AC380" s="2">
        <f ca="1">SUMIFS(RepF!380:380,RepF!$6:$6,AC$6)</f>
        <v>57200.44000000001</v>
      </c>
      <c r="AD380" s="55">
        <f ca="1">IF(AB380=0,0,(AC380-AB380)/AB380)</f>
        <v>12.654198156220161</v>
      </c>
      <c r="AE380" s="2">
        <f ca="1">SUMIFS(RepP!380:380,RepP!$6:$6,AE$6)</f>
        <v>-35283.330000000031</v>
      </c>
      <c r="AF380" s="2">
        <f ca="1">SUMIFS(RepF!380:380,RepF!$6:$6,AF$6)</f>
        <v>-754.90000000003783</v>
      </c>
      <c r="AG380" s="55">
        <f ca="1">IF(AE380=0,0,(AF380-AE380)/AE380)</f>
        <v>-0.97860462717096042</v>
      </c>
      <c r="AH380" s="2">
        <f ca="1">SUMIFS(RepP!380:380,RepP!$6:$6,AH$6)</f>
        <v>-2973.8670000000475</v>
      </c>
      <c r="AI380" s="2">
        <f ca="1">SUMIFS(RepF!380:380,RepF!$6:$6,AI$6)</f>
        <v>57707.569999999942</v>
      </c>
      <c r="AJ380" s="55">
        <f ca="1">IF(AH380=0,0,(AI380-AH380)/AH380)</f>
        <v>-20.404892686861594</v>
      </c>
      <c r="AK380" s="2">
        <f ca="1">SUMIFS(RepP!380:380,RepP!$6:$6,AK$6)</f>
        <v>-184304.46700000003</v>
      </c>
      <c r="AL380" s="2">
        <f ca="1">SUMIFS(RepF!380:380,RepF!$6:$6,AL$6)</f>
        <v>63066.148999999947</v>
      </c>
      <c r="AM380" s="55">
        <f ca="1">IF(AK380=0,0,(AL380-AK380)/AK380)</f>
        <v>-1.3421845928454894</v>
      </c>
      <c r="AN380" s="2">
        <f ca="1">SUMIFS(RepP!380:380,RepP!$6:$6,AN$6)</f>
        <v>-206306.72700000007</v>
      </c>
      <c r="AO380" s="2">
        <f ca="1">SUMIFS(RepF!380:380,RepF!$6:$6,AO$6)</f>
        <v>44604.458999999981</v>
      </c>
      <c r="AP380" s="55">
        <f ca="1">IF(AN380=0,0,(AO380-AN380)/AN380)</f>
        <v>-1.2162045787290299</v>
      </c>
      <c r="AQ380" s="2">
        <f ca="1">SUMIFS(RepP!380:380,RepP!$6:$6,AQ$6)</f>
        <v>-160815.087</v>
      </c>
      <c r="AR380" s="2">
        <f ca="1">SUMIFS(RepF!380:380,RepF!$6:$6,AR$6)</f>
        <v>-15876.521000000084</v>
      </c>
      <c r="AS380" s="55">
        <f ca="1">IF(AQ380=0,0,(AR380-AQ380)/AQ380)</f>
        <v>-0.90127467953302109</v>
      </c>
      <c r="AT380" s="2">
        <f ca="1">SUMIFS(RepP!380:380,RepP!$6:$6,AT$6)</f>
        <v>-231409.90700000001</v>
      </c>
      <c r="AU380" s="2">
        <f ca="1">SUMIFS(RepF!380:380,RepF!$6:$6,AU$6)</f>
        <v>-94333.301000000065</v>
      </c>
      <c r="AV380" s="55">
        <f ca="1">IF(AT380=0,0,(AU380-AT380)/AT380)</f>
        <v>-0.59235409484867019</v>
      </c>
      <c r="AW380" s="2">
        <f ca="1">SUMIFS(RepP!380:380,RepP!$6:$6,AW$6)</f>
        <v>-261464.42699999997</v>
      </c>
      <c r="AX380" s="2">
        <f ca="1">SUMIFS(RepF!380:380,RepF!$6:$6,AX$6)</f>
        <v>-26144.071000000033</v>
      </c>
      <c r="AY380" s="55">
        <f ca="1">IF(AW380=0,0,(AX380-AW380)/AW380)</f>
        <v>-0.90000907083241566</v>
      </c>
      <c r="AZ380" s="2">
        <f ca="1">SUMIFS(RepP!380:380,RepP!$6:$6,AZ$6)</f>
        <v>-261009.01699999999</v>
      </c>
      <c r="BA380" s="2">
        <f ca="1">SUMIFS(RepF!380:380,RepF!$6:$6,BA$6)</f>
        <v>109012.41899999991</v>
      </c>
      <c r="BB380" s="55">
        <f ca="1">IF(AZ380=0,0,(BA380-AZ380)/AZ380)</f>
        <v>-1.4176576742557514</v>
      </c>
      <c r="BC380" s="2">
        <f ca="1">SUMIFS(RepP!380:380,RepP!$6:$6,BC$6)</f>
        <v>-169053.23700000002</v>
      </c>
      <c r="BD380" s="2">
        <f ca="1">SUMIFS(RepF!380:380,RepF!$6:$6,BD$6)</f>
        <v>-7985.2810000001191</v>
      </c>
      <c r="BE380" s="55">
        <f ca="1">IF(BC380=0,0,(BD380-BC380)/BC380)</f>
        <v>-0.95276469624772619</v>
      </c>
      <c r="BF380" s="2">
        <f ca="1">SUMIFS(RepP!380:380,RepP!$6:$6,BF$6)</f>
        <v>-151510.50700000007</v>
      </c>
      <c r="BG380" s="2">
        <f ca="1">SUMIFS(RepF!380:380,RepF!$6:$6,BG$6)</f>
        <v>126254.91899999982</v>
      </c>
      <c r="BH380" s="55">
        <f ca="1">IF(BF380=0,0,(BG380-BF380)/BF380)</f>
        <v>-1.8333080094570586</v>
      </c>
      <c r="BI380" s="2">
        <f ca="1">SUMIFS(RepP!380:380,RepP!$6:$6,BI$6)</f>
        <v>-110870.35700000013</v>
      </c>
      <c r="BJ380" s="2">
        <f ca="1">SUMIFS(RepF!380:380,RepF!$6:$6,BJ$6)</f>
        <v>88733.279000000068</v>
      </c>
      <c r="BK380" s="55">
        <f ca="1">IF(BI380=0,0,(BJ380-BI380)/BI380)</f>
        <v>-1.8003336635779026</v>
      </c>
      <c r="BL380" s="2">
        <f ca="1">SUMIFS(RepP!380:380,RepP!$6:$6,BL$6)</f>
        <v>-110870.35700000013</v>
      </c>
      <c r="BM380" s="2">
        <f ca="1">SUMIFS(RepF!380:380,RepF!$6:$6,BM$6)</f>
        <v>110679.079</v>
      </c>
      <c r="BN380" s="55">
        <f ca="1">IF(BL380=0,0,(BM380-BL380)/BL380)</f>
        <v>-1.9982747597719006</v>
      </c>
      <c r="BO380" s="2">
        <f ca="1">SUMIFS(RepP!380:380,RepP!$6:$6,BO$6)</f>
        <v>-110360.35700000013</v>
      </c>
      <c r="BP380" s="2">
        <f ca="1">SUMIFS(RepF!380:380,RepF!$6:$6,BP$6)</f>
        <v>110679.079</v>
      </c>
      <c r="BQ380" s="55">
        <f ca="1">IF(BO380=0,0,(BP380-BO380)/BO380)</f>
        <v>-2.0028880116797727</v>
      </c>
      <c r="BR380" s="2">
        <f ca="1">SUMIFS(RepP!380:380,RepP!$6:$6,BR$6)</f>
        <v>-110360.35700000013</v>
      </c>
      <c r="BS380" s="2">
        <f ca="1">SUMIFS(RepF!380:380,RepF!$6:$6,BS$6)</f>
        <v>106279.079</v>
      </c>
      <c r="BT380" s="55">
        <f ca="1">IF(BR380=0,0,(BS380-BR380)/BR380)</f>
        <v>-1.9630186227106883</v>
      </c>
      <c r="BU380" s="2">
        <f ca="1">SUMIFS(RepP!380:380,RepP!$6:$6,BU$6)</f>
        <v>-110360.35700000013</v>
      </c>
      <c r="BV380" s="2">
        <f ca="1">SUMIFS(RepF!380:380,RepF!$6:$6,BV$6)</f>
        <v>106279.079</v>
      </c>
      <c r="BW380" s="55">
        <f ca="1">IF(BU380=0,0,(BV380-BU380)/BU380)</f>
        <v>-1.9630186227106883</v>
      </c>
      <c r="BX380" s="2">
        <f ca="1">SUMIFS(RepP!380:380,RepP!$6:$6,BX$6)</f>
        <v>-110360.35700000013</v>
      </c>
      <c r="BY380" s="2">
        <f ca="1">SUMIFS(RepF!380:380,RepF!$6:$6,BY$6)</f>
        <v>106279.079</v>
      </c>
      <c r="BZ380" s="55">
        <f ca="1">IF(BX380=0,0,(BY380-BX380)/BX380)</f>
        <v>-1.9630186227106883</v>
      </c>
    </row>
    <row r="381" spans="5:78" s="23" customFormat="1" ht="10.199999999999999" x14ac:dyDescent="0.2">
      <c r="E381" s="23" t="s">
        <v>50</v>
      </c>
      <c r="S381" s="70"/>
      <c r="X381" s="61"/>
      <c r="Y381" s="62"/>
      <c r="AA381" s="61"/>
      <c r="AD381" s="61"/>
      <c r="AG381" s="61"/>
      <c r="AJ381" s="61"/>
      <c r="AM381" s="61"/>
      <c r="AP381" s="61"/>
      <c r="AS381" s="61"/>
      <c r="AV381" s="61"/>
      <c r="AY381" s="61"/>
      <c r="BB381" s="61"/>
      <c r="BE381" s="61"/>
      <c r="BH381" s="61"/>
      <c r="BK381" s="61"/>
      <c r="BN381" s="61"/>
      <c r="BQ381" s="61"/>
      <c r="BT381" s="61"/>
      <c r="BW381" s="61"/>
      <c r="BZ381" s="61"/>
    </row>
    <row r="382" spans="5:78" ht="4.05" customHeight="1" x14ac:dyDescent="0.25"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67"/>
      <c r="T382" s="25"/>
      <c r="U382" s="25"/>
      <c r="V382" s="25"/>
      <c r="W382" s="25"/>
      <c r="X382" s="57"/>
      <c r="Y382" s="54"/>
      <c r="Z382" s="25"/>
      <c r="AA382" s="57"/>
      <c r="AB382" s="25"/>
      <c r="AC382" s="25"/>
      <c r="AD382" s="57"/>
      <c r="AE382" s="25"/>
      <c r="AF382" s="25"/>
      <c r="AG382" s="57"/>
      <c r="AH382" s="25"/>
      <c r="AI382" s="25"/>
      <c r="AJ382" s="57"/>
      <c r="AK382" s="25"/>
      <c r="AL382" s="25"/>
      <c r="AM382" s="57"/>
      <c r="AN382" s="25"/>
      <c r="AO382" s="25"/>
      <c r="AP382" s="57"/>
      <c r="AQ382" s="25"/>
      <c r="AR382" s="25"/>
      <c r="AS382" s="57"/>
      <c r="AT382" s="25"/>
      <c r="AU382" s="25"/>
      <c r="AV382" s="57"/>
      <c r="AW382" s="25"/>
      <c r="AX382" s="25"/>
      <c r="AY382" s="57"/>
      <c r="AZ382" s="25"/>
      <c r="BA382" s="25"/>
      <c r="BB382" s="57"/>
      <c r="BC382" s="25"/>
      <c r="BD382" s="25"/>
      <c r="BE382" s="57"/>
      <c r="BF382" s="25"/>
      <c r="BG382" s="25"/>
      <c r="BH382" s="57"/>
      <c r="BI382" s="25"/>
      <c r="BJ382" s="25"/>
      <c r="BK382" s="57"/>
      <c r="BL382" s="25"/>
      <c r="BM382" s="25"/>
      <c r="BN382" s="57"/>
      <c r="BO382" s="25"/>
      <c r="BP382" s="25"/>
      <c r="BQ382" s="57"/>
      <c r="BR382" s="25"/>
      <c r="BS382" s="25"/>
      <c r="BT382" s="57"/>
      <c r="BU382" s="25"/>
      <c r="BV382" s="25"/>
      <c r="BW382" s="57"/>
      <c r="BX382" s="25"/>
      <c r="BY382" s="25"/>
      <c r="BZ382" s="57"/>
    </row>
    <row r="383" spans="5:78" s="2" customFormat="1" x14ac:dyDescent="0.25">
      <c r="I383" s="2" t="str">
        <f>Items!$E$115</f>
        <v>Финансовые обязательства</v>
      </c>
      <c r="Q383" s="29">
        <f ca="1">SUMIFS(RepP!383:383,RepP!$6:$6,Q$6)</f>
        <v>0</v>
      </c>
      <c r="R383" s="29">
        <f ca="1">SUMIFS(RepF!383:383,RepF!$6:$6,R$6)</f>
        <v>0</v>
      </c>
      <c r="S383" s="66">
        <f t="shared" ref="S383:S389" ca="1" si="424">IF(Q383=0,0,(R383-Q383)/Q383)</f>
        <v>0</v>
      </c>
      <c r="V383" s="2">
        <f ca="1">SUMIFS(RepP!383:383,RepP!$6:$6,V$6)</f>
        <v>0</v>
      </c>
      <c r="W383" s="2">
        <f ca="1">SUMIFS(RepF!383:383,RepF!$6:$6,W$6)</f>
        <v>0</v>
      </c>
      <c r="X383" s="55">
        <f t="shared" ref="X383:X389" ca="1" si="425">IF(V383=0,0,(W383-V383)/V383)</f>
        <v>0</v>
      </c>
      <c r="Y383" s="56">
        <f ca="1">SUMIFS(RepP!383:383,RepP!$6:$6,Y$6)</f>
        <v>0</v>
      </c>
      <c r="Z383" s="2">
        <f ca="1">SUMIFS(RepF!383:383,RepF!$6:$6,Z$6)</f>
        <v>0</v>
      </c>
      <c r="AA383" s="55">
        <f t="shared" ref="AA383:AA389" ca="1" si="426">IF(Y383=0,0,(Z383-Y383)/Y383)</f>
        <v>0</v>
      </c>
      <c r="AB383" s="2">
        <f ca="1">SUMIFS(RepP!383:383,RepP!$6:$6,AB$6)</f>
        <v>0</v>
      </c>
      <c r="AC383" s="2">
        <f ca="1">SUMIFS(RepF!383:383,RepF!$6:$6,AC$6)</f>
        <v>0</v>
      </c>
      <c r="AD383" s="55">
        <f t="shared" ref="AD383:AD389" ca="1" si="427">IF(AB383=0,0,(AC383-AB383)/AB383)</f>
        <v>0</v>
      </c>
      <c r="AE383" s="2">
        <f ca="1">SUMIFS(RepP!383:383,RepP!$6:$6,AE$6)</f>
        <v>0</v>
      </c>
      <c r="AF383" s="2">
        <f ca="1">SUMIFS(RepF!383:383,RepF!$6:$6,AF$6)</f>
        <v>0</v>
      </c>
      <c r="AG383" s="55">
        <f t="shared" ref="AG383:AG389" ca="1" si="428">IF(AE383=0,0,(AF383-AE383)/AE383)</f>
        <v>0</v>
      </c>
      <c r="AH383" s="2">
        <f ca="1">SUMIFS(RepP!383:383,RepP!$6:$6,AH$6)</f>
        <v>0</v>
      </c>
      <c r="AI383" s="2">
        <f ca="1">SUMIFS(RepF!383:383,RepF!$6:$6,AI$6)</f>
        <v>0</v>
      </c>
      <c r="AJ383" s="55">
        <f t="shared" ref="AJ383:AJ389" ca="1" si="429">IF(AH383=0,0,(AI383-AH383)/AH383)</f>
        <v>0</v>
      </c>
      <c r="AK383" s="2">
        <f ca="1">SUMIFS(RepP!383:383,RepP!$6:$6,AK$6)</f>
        <v>0</v>
      </c>
      <c r="AL383" s="2">
        <f ca="1">SUMIFS(RepF!383:383,RepF!$6:$6,AL$6)</f>
        <v>0</v>
      </c>
      <c r="AM383" s="55">
        <f t="shared" ref="AM383:AM389" ca="1" si="430">IF(AK383=0,0,(AL383-AK383)/AK383)</f>
        <v>0</v>
      </c>
      <c r="AN383" s="2">
        <f ca="1">SUMIFS(RepP!383:383,RepP!$6:$6,AN$6)</f>
        <v>0</v>
      </c>
      <c r="AO383" s="2">
        <f ca="1">SUMIFS(RepF!383:383,RepF!$6:$6,AO$6)</f>
        <v>0</v>
      </c>
      <c r="AP383" s="55">
        <f t="shared" ref="AP383:AP389" ca="1" si="431">IF(AN383=0,0,(AO383-AN383)/AN383)</f>
        <v>0</v>
      </c>
      <c r="AQ383" s="2">
        <f ca="1">SUMIFS(RepP!383:383,RepP!$6:$6,AQ$6)</f>
        <v>0</v>
      </c>
      <c r="AR383" s="2">
        <f ca="1">SUMIFS(RepF!383:383,RepF!$6:$6,AR$6)</f>
        <v>0</v>
      </c>
      <c r="AS383" s="55">
        <f t="shared" ref="AS383:AS389" ca="1" si="432">IF(AQ383=0,0,(AR383-AQ383)/AQ383)</f>
        <v>0</v>
      </c>
      <c r="AT383" s="2">
        <f ca="1">SUMIFS(RepP!383:383,RepP!$6:$6,AT$6)</f>
        <v>0</v>
      </c>
      <c r="AU383" s="2">
        <f ca="1">SUMIFS(RepF!383:383,RepF!$6:$6,AU$6)</f>
        <v>0</v>
      </c>
      <c r="AV383" s="55">
        <f t="shared" ref="AV383:AV389" ca="1" si="433">IF(AT383=0,0,(AU383-AT383)/AT383)</f>
        <v>0</v>
      </c>
      <c r="AW383" s="2">
        <f ca="1">SUMIFS(RepP!383:383,RepP!$6:$6,AW$6)</f>
        <v>0</v>
      </c>
      <c r="AX383" s="2">
        <f ca="1">SUMIFS(RepF!383:383,RepF!$6:$6,AX$6)</f>
        <v>0</v>
      </c>
      <c r="AY383" s="55">
        <f t="shared" ref="AY383:AY389" ca="1" si="434">IF(AW383=0,0,(AX383-AW383)/AW383)</f>
        <v>0</v>
      </c>
      <c r="AZ383" s="2">
        <f ca="1">SUMIFS(RepP!383:383,RepP!$6:$6,AZ$6)</f>
        <v>0</v>
      </c>
      <c r="BA383" s="2">
        <f ca="1">SUMIFS(RepF!383:383,RepF!$6:$6,BA$6)</f>
        <v>0</v>
      </c>
      <c r="BB383" s="55">
        <f t="shared" ref="BB383:BB389" ca="1" si="435">IF(AZ383=0,0,(BA383-AZ383)/AZ383)</f>
        <v>0</v>
      </c>
      <c r="BC383" s="2">
        <f ca="1">SUMIFS(RepP!383:383,RepP!$6:$6,BC$6)</f>
        <v>0</v>
      </c>
      <c r="BD383" s="2">
        <f ca="1">SUMIFS(RepF!383:383,RepF!$6:$6,BD$6)</f>
        <v>0</v>
      </c>
      <c r="BE383" s="55">
        <f t="shared" ref="BE383:BE389" ca="1" si="436">IF(BC383=0,0,(BD383-BC383)/BC383)</f>
        <v>0</v>
      </c>
      <c r="BF383" s="2">
        <f ca="1">SUMIFS(RepP!383:383,RepP!$6:$6,BF$6)</f>
        <v>0</v>
      </c>
      <c r="BG383" s="2">
        <f ca="1">SUMIFS(RepF!383:383,RepF!$6:$6,BG$6)</f>
        <v>0</v>
      </c>
      <c r="BH383" s="55">
        <f t="shared" ref="BH383:BH389" ca="1" si="437">IF(BF383=0,0,(BG383-BF383)/BF383)</f>
        <v>0</v>
      </c>
      <c r="BI383" s="2">
        <f ca="1">SUMIFS(RepP!383:383,RepP!$6:$6,BI$6)</f>
        <v>0</v>
      </c>
      <c r="BJ383" s="2">
        <f ca="1">SUMIFS(RepF!383:383,RepF!$6:$6,BJ$6)</f>
        <v>0</v>
      </c>
      <c r="BK383" s="55">
        <f t="shared" ref="BK383:BK389" ca="1" si="438">IF(BI383=0,0,(BJ383-BI383)/BI383)</f>
        <v>0</v>
      </c>
      <c r="BL383" s="2">
        <f ca="1">SUMIFS(RepP!383:383,RepP!$6:$6,BL$6)</f>
        <v>0</v>
      </c>
      <c r="BM383" s="2">
        <f ca="1">SUMIFS(RepF!383:383,RepF!$6:$6,BM$6)</f>
        <v>0</v>
      </c>
      <c r="BN383" s="55">
        <f t="shared" ref="BN383:BN389" ca="1" si="439">IF(BL383=0,0,(BM383-BL383)/BL383)</f>
        <v>0</v>
      </c>
      <c r="BO383" s="2">
        <f ca="1">SUMIFS(RepP!383:383,RepP!$6:$6,BO$6)</f>
        <v>0</v>
      </c>
      <c r="BP383" s="2">
        <f ca="1">SUMIFS(RepF!383:383,RepF!$6:$6,BP$6)</f>
        <v>0</v>
      </c>
      <c r="BQ383" s="55">
        <f t="shared" ref="BQ383:BQ389" ca="1" si="440">IF(BO383=0,0,(BP383-BO383)/BO383)</f>
        <v>0</v>
      </c>
      <c r="BR383" s="2">
        <f ca="1">SUMIFS(RepP!383:383,RepP!$6:$6,BR$6)</f>
        <v>0</v>
      </c>
      <c r="BS383" s="2">
        <f ca="1">SUMIFS(RepF!383:383,RepF!$6:$6,BS$6)</f>
        <v>0</v>
      </c>
      <c r="BT383" s="55">
        <f t="shared" ref="BT383:BT389" ca="1" si="441">IF(BR383=0,0,(BS383-BR383)/BR383)</f>
        <v>0</v>
      </c>
      <c r="BU383" s="2">
        <f ca="1">SUMIFS(RepP!383:383,RepP!$6:$6,BU$6)</f>
        <v>0</v>
      </c>
      <c r="BV383" s="2">
        <f ca="1">SUMIFS(RepF!383:383,RepF!$6:$6,BV$6)</f>
        <v>0</v>
      </c>
      <c r="BW383" s="55">
        <f t="shared" ref="BW383:BW389" ca="1" si="442">IF(BU383=0,0,(BV383-BU383)/BU383)</f>
        <v>0</v>
      </c>
      <c r="BX383" s="2">
        <f ca="1">SUMIFS(RepP!383:383,RepP!$6:$6,BX$6)</f>
        <v>0</v>
      </c>
      <c r="BY383" s="2">
        <f ca="1">SUMIFS(RepF!383:383,RepF!$6:$6,BY$6)</f>
        <v>0</v>
      </c>
      <c r="BZ383" s="55">
        <f t="shared" ref="BZ383:BZ389" ca="1" si="443">IF(BX383=0,0,(BY383-BX383)/BX383)</f>
        <v>0</v>
      </c>
    </row>
    <row r="384" spans="5:78" x14ac:dyDescent="0.25">
      <c r="I384" s="22" t="str">
        <f>Items!$E$115</f>
        <v>Финансовые обязательства</v>
      </c>
      <c r="J384" s="1" t="str">
        <f>Items!F116</f>
        <v>%% по кредитам</v>
      </c>
      <c r="Q384" s="20">
        <f ca="1">SUMIFS(RepP!384:384,RepP!$6:$6,Q$6)</f>
        <v>0</v>
      </c>
      <c r="R384" s="20">
        <f ca="1">SUMIFS(RepF!384:384,RepF!$6:$6,R$6)</f>
        <v>0</v>
      </c>
      <c r="S384" s="69">
        <f t="shared" ca="1" si="424"/>
        <v>0</v>
      </c>
      <c r="V384" s="1">
        <f ca="1">SUMIFS(RepP!384:384,RepP!$6:$6,V$6)</f>
        <v>0</v>
      </c>
      <c r="W384" s="1">
        <f ca="1">SUMIFS(RepF!384:384,RepF!$6:$6,W$6)</f>
        <v>0</v>
      </c>
      <c r="X384" s="60">
        <f t="shared" ca="1" si="425"/>
        <v>0</v>
      </c>
      <c r="Y384" s="46">
        <f ca="1">SUMIFS(RepP!384:384,RepP!$6:$6,Y$6)</f>
        <v>0</v>
      </c>
      <c r="Z384" s="1">
        <f ca="1">SUMIFS(RepF!384:384,RepF!$6:$6,Z$6)</f>
        <v>0</v>
      </c>
      <c r="AA384" s="60">
        <f t="shared" ca="1" si="426"/>
        <v>0</v>
      </c>
      <c r="AB384" s="1">
        <f ca="1">SUMIFS(RepP!384:384,RepP!$6:$6,AB$6)</f>
        <v>0</v>
      </c>
      <c r="AC384" s="1">
        <f ca="1">SUMIFS(RepF!384:384,RepF!$6:$6,AC$6)</f>
        <v>0</v>
      </c>
      <c r="AD384" s="60">
        <f t="shared" ca="1" si="427"/>
        <v>0</v>
      </c>
      <c r="AE384" s="1">
        <f ca="1">SUMIFS(RepP!384:384,RepP!$6:$6,AE$6)</f>
        <v>0</v>
      </c>
      <c r="AF384" s="1">
        <f ca="1">SUMIFS(RepF!384:384,RepF!$6:$6,AF$6)</f>
        <v>0</v>
      </c>
      <c r="AG384" s="60">
        <f t="shared" ca="1" si="428"/>
        <v>0</v>
      </c>
      <c r="AH384" s="1">
        <f ca="1">SUMIFS(RepP!384:384,RepP!$6:$6,AH$6)</f>
        <v>0</v>
      </c>
      <c r="AI384" s="1">
        <f ca="1">SUMIFS(RepF!384:384,RepF!$6:$6,AI$6)</f>
        <v>0</v>
      </c>
      <c r="AJ384" s="60">
        <f t="shared" ca="1" si="429"/>
        <v>0</v>
      </c>
      <c r="AK384" s="1">
        <f ca="1">SUMIFS(RepP!384:384,RepP!$6:$6,AK$6)</f>
        <v>0</v>
      </c>
      <c r="AL384" s="1">
        <f ca="1">SUMIFS(RepF!384:384,RepF!$6:$6,AL$6)</f>
        <v>0</v>
      </c>
      <c r="AM384" s="60">
        <f t="shared" ca="1" si="430"/>
        <v>0</v>
      </c>
      <c r="AN384" s="1">
        <f ca="1">SUMIFS(RepP!384:384,RepP!$6:$6,AN$6)</f>
        <v>0</v>
      </c>
      <c r="AO384" s="1">
        <f ca="1">SUMIFS(RepF!384:384,RepF!$6:$6,AO$6)</f>
        <v>0</v>
      </c>
      <c r="AP384" s="60">
        <f t="shared" ca="1" si="431"/>
        <v>0</v>
      </c>
      <c r="AQ384" s="1">
        <f ca="1">SUMIFS(RepP!384:384,RepP!$6:$6,AQ$6)</f>
        <v>0</v>
      </c>
      <c r="AR384" s="1">
        <f ca="1">SUMIFS(RepF!384:384,RepF!$6:$6,AR$6)</f>
        <v>0</v>
      </c>
      <c r="AS384" s="60">
        <f t="shared" ca="1" si="432"/>
        <v>0</v>
      </c>
      <c r="AT384" s="1">
        <f ca="1">SUMIFS(RepP!384:384,RepP!$6:$6,AT$6)</f>
        <v>0</v>
      </c>
      <c r="AU384" s="1">
        <f ca="1">SUMIFS(RepF!384:384,RepF!$6:$6,AU$6)</f>
        <v>0</v>
      </c>
      <c r="AV384" s="60">
        <f t="shared" ca="1" si="433"/>
        <v>0</v>
      </c>
      <c r="AW384" s="1">
        <f ca="1">SUMIFS(RepP!384:384,RepP!$6:$6,AW$6)</f>
        <v>0</v>
      </c>
      <c r="AX384" s="1">
        <f ca="1">SUMIFS(RepF!384:384,RepF!$6:$6,AX$6)</f>
        <v>0</v>
      </c>
      <c r="AY384" s="60">
        <f t="shared" ca="1" si="434"/>
        <v>0</v>
      </c>
      <c r="AZ384" s="1">
        <f ca="1">SUMIFS(RepP!384:384,RepP!$6:$6,AZ$6)</f>
        <v>0</v>
      </c>
      <c r="BA384" s="1">
        <f ca="1">SUMIFS(RepF!384:384,RepF!$6:$6,BA$6)</f>
        <v>0</v>
      </c>
      <c r="BB384" s="60">
        <f t="shared" ca="1" si="435"/>
        <v>0</v>
      </c>
      <c r="BC384" s="1">
        <f ca="1">SUMIFS(RepP!384:384,RepP!$6:$6,BC$6)</f>
        <v>0</v>
      </c>
      <c r="BD384" s="1">
        <f ca="1">SUMIFS(RepF!384:384,RepF!$6:$6,BD$6)</f>
        <v>0</v>
      </c>
      <c r="BE384" s="60">
        <f t="shared" ca="1" si="436"/>
        <v>0</v>
      </c>
      <c r="BF384" s="1">
        <f ca="1">SUMIFS(RepP!384:384,RepP!$6:$6,BF$6)</f>
        <v>0</v>
      </c>
      <c r="BG384" s="1">
        <f ca="1">SUMIFS(RepF!384:384,RepF!$6:$6,BG$6)</f>
        <v>0</v>
      </c>
      <c r="BH384" s="60">
        <f t="shared" ca="1" si="437"/>
        <v>0</v>
      </c>
      <c r="BI384" s="1">
        <f ca="1">SUMIFS(RepP!384:384,RepP!$6:$6,BI$6)</f>
        <v>0</v>
      </c>
      <c r="BJ384" s="1">
        <f ca="1">SUMIFS(RepF!384:384,RepF!$6:$6,BJ$6)</f>
        <v>0</v>
      </c>
      <c r="BK384" s="60">
        <f t="shared" ca="1" si="438"/>
        <v>0</v>
      </c>
      <c r="BL384" s="1">
        <f ca="1">SUMIFS(RepP!384:384,RepP!$6:$6,BL$6)</f>
        <v>0</v>
      </c>
      <c r="BM384" s="1">
        <f ca="1">SUMIFS(RepF!384:384,RepF!$6:$6,BM$6)</f>
        <v>0</v>
      </c>
      <c r="BN384" s="60">
        <f t="shared" ca="1" si="439"/>
        <v>0</v>
      </c>
      <c r="BO384" s="1">
        <f ca="1">SUMIFS(RepP!384:384,RepP!$6:$6,BO$6)</f>
        <v>0</v>
      </c>
      <c r="BP384" s="1">
        <f ca="1">SUMIFS(RepF!384:384,RepF!$6:$6,BP$6)</f>
        <v>0</v>
      </c>
      <c r="BQ384" s="60">
        <f t="shared" ca="1" si="440"/>
        <v>0</v>
      </c>
      <c r="BR384" s="1">
        <f ca="1">SUMIFS(RepP!384:384,RepP!$6:$6,BR$6)</f>
        <v>0</v>
      </c>
      <c r="BS384" s="1">
        <f ca="1">SUMIFS(RepF!384:384,RepF!$6:$6,BS$6)</f>
        <v>0</v>
      </c>
      <c r="BT384" s="60">
        <f t="shared" ca="1" si="441"/>
        <v>0</v>
      </c>
      <c r="BU384" s="1">
        <f ca="1">SUMIFS(RepP!384:384,RepP!$6:$6,BU$6)</f>
        <v>0</v>
      </c>
      <c r="BV384" s="1">
        <f ca="1">SUMIFS(RepF!384:384,RepF!$6:$6,BV$6)</f>
        <v>0</v>
      </c>
      <c r="BW384" s="60">
        <f t="shared" ca="1" si="442"/>
        <v>0</v>
      </c>
      <c r="BX384" s="1">
        <f ca="1">SUMIFS(RepP!384:384,RepP!$6:$6,BX$6)</f>
        <v>0</v>
      </c>
      <c r="BY384" s="1">
        <f ca="1">SUMIFS(RepF!384:384,RepF!$6:$6,BY$6)</f>
        <v>0</v>
      </c>
      <c r="BZ384" s="60">
        <f t="shared" ca="1" si="443"/>
        <v>0</v>
      </c>
    </row>
    <row r="385" spans="5:78" x14ac:dyDescent="0.25">
      <c r="I385" s="22" t="str">
        <f>Items!$E$115</f>
        <v>Финансовые обязательства</v>
      </c>
      <c r="J385" s="1" t="str">
        <f>Items!F117</f>
        <v>%% по займам</v>
      </c>
      <c r="Q385" s="20">
        <f ca="1">SUMIFS(RepP!385:385,RepP!$6:$6,Q$6)</f>
        <v>0</v>
      </c>
      <c r="R385" s="20">
        <f ca="1">SUMIFS(RepF!385:385,RepF!$6:$6,R$6)</f>
        <v>0</v>
      </c>
      <c r="S385" s="69">
        <f t="shared" ca="1" si="424"/>
        <v>0</v>
      </c>
      <c r="V385" s="1">
        <f ca="1">SUMIFS(RepP!385:385,RepP!$6:$6,V$6)</f>
        <v>0</v>
      </c>
      <c r="W385" s="1">
        <f ca="1">SUMIFS(RepF!385:385,RepF!$6:$6,W$6)</f>
        <v>0</v>
      </c>
      <c r="X385" s="60">
        <f t="shared" ca="1" si="425"/>
        <v>0</v>
      </c>
      <c r="Y385" s="46">
        <f ca="1">SUMIFS(RepP!385:385,RepP!$6:$6,Y$6)</f>
        <v>0</v>
      </c>
      <c r="Z385" s="1">
        <f ca="1">SUMIFS(RepF!385:385,RepF!$6:$6,Z$6)</f>
        <v>0</v>
      </c>
      <c r="AA385" s="60">
        <f t="shared" ca="1" si="426"/>
        <v>0</v>
      </c>
      <c r="AB385" s="1">
        <f ca="1">SUMIFS(RepP!385:385,RepP!$6:$6,AB$6)</f>
        <v>0</v>
      </c>
      <c r="AC385" s="1">
        <f ca="1">SUMIFS(RepF!385:385,RepF!$6:$6,AC$6)</f>
        <v>0</v>
      </c>
      <c r="AD385" s="60">
        <f t="shared" ca="1" si="427"/>
        <v>0</v>
      </c>
      <c r="AE385" s="1">
        <f ca="1">SUMIFS(RepP!385:385,RepP!$6:$6,AE$6)</f>
        <v>0</v>
      </c>
      <c r="AF385" s="1">
        <f ca="1">SUMIFS(RepF!385:385,RepF!$6:$6,AF$6)</f>
        <v>0</v>
      </c>
      <c r="AG385" s="60">
        <f t="shared" ca="1" si="428"/>
        <v>0</v>
      </c>
      <c r="AH385" s="1">
        <f ca="1">SUMIFS(RepP!385:385,RepP!$6:$6,AH$6)</f>
        <v>0</v>
      </c>
      <c r="AI385" s="1">
        <f ca="1">SUMIFS(RepF!385:385,RepF!$6:$6,AI$6)</f>
        <v>0</v>
      </c>
      <c r="AJ385" s="60">
        <f t="shared" ca="1" si="429"/>
        <v>0</v>
      </c>
      <c r="AK385" s="1">
        <f ca="1">SUMIFS(RepP!385:385,RepP!$6:$6,AK$6)</f>
        <v>0</v>
      </c>
      <c r="AL385" s="1">
        <f ca="1">SUMIFS(RepF!385:385,RepF!$6:$6,AL$6)</f>
        <v>0</v>
      </c>
      <c r="AM385" s="60">
        <f t="shared" ca="1" si="430"/>
        <v>0</v>
      </c>
      <c r="AN385" s="1">
        <f ca="1">SUMIFS(RepP!385:385,RepP!$6:$6,AN$6)</f>
        <v>0</v>
      </c>
      <c r="AO385" s="1">
        <f ca="1">SUMIFS(RepF!385:385,RepF!$6:$6,AO$6)</f>
        <v>0</v>
      </c>
      <c r="AP385" s="60">
        <f t="shared" ca="1" si="431"/>
        <v>0</v>
      </c>
      <c r="AQ385" s="1">
        <f ca="1">SUMIFS(RepP!385:385,RepP!$6:$6,AQ$6)</f>
        <v>0</v>
      </c>
      <c r="AR385" s="1">
        <f ca="1">SUMIFS(RepF!385:385,RepF!$6:$6,AR$6)</f>
        <v>0</v>
      </c>
      <c r="AS385" s="60">
        <f t="shared" ca="1" si="432"/>
        <v>0</v>
      </c>
      <c r="AT385" s="1">
        <f ca="1">SUMIFS(RepP!385:385,RepP!$6:$6,AT$6)</f>
        <v>0</v>
      </c>
      <c r="AU385" s="1">
        <f ca="1">SUMIFS(RepF!385:385,RepF!$6:$6,AU$6)</f>
        <v>0</v>
      </c>
      <c r="AV385" s="60">
        <f t="shared" ca="1" si="433"/>
        <v>0</v>
      </c>
      <c r="AW385" s="1">
        <f ca="1">SUMIFS(RepP!385:385,RepP!$6:$6,AW$6)</f>
        <v>0</v>
      </c>
      <c r="AX385" s="1">
        <f ca="1">SUMIFS(RepF!385:385,RepF!$6:$6,AX$6)</f>
        <v>0</v>
      </c>
      <c r="AY385" s="60">
        <f t="shared" ca="1" si="434"/>
        <v>0</v>
      </c>
      <c r="AZ385" s="1">
        <f ca="1">SUMIFS(RepP!385:385,RepP!$6:$6,AZ$6)</f>
        <v>0</v>
      </c>
      <c r="BA385" s="1">
        <f ca="1">SUMIFS(RepF!385:385,RepF!$6:$6,BA$6)</f>
        <v>0</v>
      </c>
      <c r="BB385" s="60">
        <f t="shared" ca="1" si="435"/>
        <v>0</v>
      </c>
      <c r="BC385" s="1">
        <f ca="1">SUMIFS(RepP!385:385,RepP!$6:$6,BC$6)</f>
        <v>0</v>
      </c>
      <c r="BD385" s="1">
        <f ca="1">SUMIFS(RepF!385:385,RepF!$6:$6,BD$6)</f>
        <v>0</v>
      </c>
      <c r="BE385" s="60">
        <f t="shared" ca="1" si="436"/>
        <v>0</v>
      </c>
      <c r="BF385" s="1">
        <f ca="1">SUMIFS(RepP!385:385,RepP!$6:$6,BF$6)</f>
        <v>0</v>
      </c>
      <c r="BG385" s="1">
        <f ca="1">SUMIFS(RepF!385:385,RepF!$6:$6,BG$6)</f>
        <v>0</v>
      </c>
      <c r="BH385" s="60">
        <f t="shared" ca="1" si="437"/>
        <v>0</v>
      </c>
      <c r="BI385" s="1">
        <f ca="1">SUMIFS(RepP!385:385,RepP!$6:$6,BI$6)</f>
        <v>0</v>
      </c>
      <c r="BJ385" s="1">
        <f ca="1">SUMIFS(RepF!385:385,RepF!$6:$6,BJ$6)</f>
        <v>0</v>
      </c>
      <c r="BK385" s="60">
        <f t="shared" ca="1" si="438"/>
        <v>0</v>
      </c>
      <c r="BL385" s="1">
        <f ca="1">SUMIFS(RepP!385:385,RepP!$6:$6,BL$6)</f>
        <v>0</v>
      </c>
      <c r="BM385" s="1">
        <f ca="1">SUMIFS(RepF!385:385,RepF!$6:$6,BM$6)</f>
        <v>0</v>
      </c>
      <c r="BN385" s="60">
        <f t="shared" ca="1" si="439"/>
        <v>0</v>
      </c>
      <c r="BO385" s="1">
        <f ca="1">SUMIFS(RepP!385:385,RepP!$6:$6,BO$6)</f>
        <v>0</v>
      </c>
      <c r="BP385" s="1">
        <f ca="1">SUMIFS(RepF!385:385,RepF!$6:$6,BP$6)</f>
        <v>0</v>
      </c>
      <c r="BQ385" s="60">
        <f t="shared" ca="1" si="440"/>
        <v>0</v>
      </c>
      <c r="BR385" s="1">
        <f ca="1">SUMIFS(RepP!385:385,RepP!$6:$6,BR$6)</f>
        <v>0</v>
      </c>
      <c r="BS385" s="1">
        <f ca="1">SUMIFS(RepF!385:385,RepF!$6:$6,BS$6)</f>
        <v>0</v>
      </c>
      <c r="BT385" s="60">
        <f t="shared" ca="1" si="441"/>
        <v>0</v>
      </c>
      <c r="BU385" s="1">
        <f ca="1">SUMIFS(RepP!385:385,RepP!$6:$6,BU$6)</f>
        <v>0</v>
      </c>
      <c r="BV385" s="1">
        <f ca="1">SUMIFS(RepF!385:385,RepF!$6:$6,BV$6)</f>
        <v>0</v>
      </c>
      <c r="BW385" s="60">
        <f t="shared" ca="1" si="442"/>
        <v>0</v>
      </c>
      <c r="BX385" s="1">
        <f ca="1">SUMIFS(RepP!385:385,RepP!$6:$6,BX$6)</f>
        <v>0</v>
      </c>
      <c r="BY385" s="1">
        <f ca="1">SUMIFS(RepF!385:385,RepF!$6:$6,BY$6)</f>
        <v>0</v>
      </c>
      <c r="BZ385" s="60">
        <f t="shared" ca="1" si="443"/>
        <v>0</v>
      </c>
    </row>
    <row r="386" spans="5:78" x14ac:dyDescent="0.25">
      <c r="I386" s="22" t="str">
        <f>Items!$E$115</f>
        <v>Финансовые обязательства</v>
      </c>
      <c r="J386" s="1" t="str">
        <f>Items!F118</f>
        <v>Кредиты</v>
      </c>
      <c r="Q386" s="20">
        <f ca="1">SUMIFS(RepP!386:386,RepP!$6:$6,Q$6)</f>
        <v>0</v>
      </c>
      <c r="R386" s="20">
        <f ca="1">SUMIFS(RepF!386:386,RepF!$6:$6,R$6)</f>
        <v>0</v>
      </c>
      <c r="S386" s="69">
        <f t="shared" ca="1" si="424"/>
        <v>0</v>
      </c>
      <c r="V386" s="1">
        <f ca="1">SUMIFS(RepP!386:386,RepP!$6:$6,V$6)</f>
        <v>0</v>
      </c>
      <c r="W386" s="1">
        <f ca="1">SUMIFS(RepF!386:386,RepF!$6:$6,W$6)</f>
        <v>0</v>
      </c>
      <c r="X386" s="60">
        <f t="shared" ca="1" si="425"/>
        <v>0</v>
      </c>
      <c r="Y386" s="46">
        <f ca="1">SUMIFS(RepP!386:386,RepP!$6:$6,Y$6)</f>
        <v>0</v>
      </c>
      <c r="Z386" s="1">
        <f ca="1">SUMIFS(RepF!386:386,RepF!$6:$6,Z$6)</f>
        <v>0</v>
      </c>
      <c r="AA386" s="60">
        <f t="shared" ca="1" si="426"/>
        <v>0</v>
      </c>
      <c r="AB386" s="1">
        <f ca="1">SUMIFS(RepP!386:386,RepP!$6:$6,AB$6)</f>
        <v>0</v>
      </c>
      <c r="AC386" s="1">
        <f ca="1">SUMIFS(RepF!386:386,RepF!$6:$6,AC$6)</f>
        <v>0</v>
      </c>
      <c r="AD386" s="60">
        <f t="shared" ca="1" si="427"/>
        <v>0</v>
      </c>
      <c r="AE386" s="1">
        <f ca="1">SUMIFS(RepP!386:386,RepP!$6:$6,AE$6)</f>
        <v>0</v>
      </c>
      <c r="AF386" s="1">
        <f ca="1">SUMIFS(RepF!386:386,RepF!$6:$6,AF$6)</f>
        <v>0</v>
      </c>
      <c r="AG386" s="60">
        <f t="shared" ca="1" si="428"/>
        <v>0</v>
      </c>
      <c r="AH386" s="1">
        <f ca="1">SUMIFS(RepP!386:386,RepP!$6:$6,AH$6)</f>
        <v>0</v>
      </c>
      <c r="AI386" s="1">
        <f ca="1">SUMIFS(RepF!386:386,RepF!$6:$6,AI$6)</f>
        <v>0</v>
      </c>
      <c r="AJ386" s="60">
        <f t="shared" ca="1" si="429"/>
        <v>0</v>
      </c>
      <c r="AK386" s="1">
        <f ca="1">SUMIFS(RepP!386:386,RepP!$6:$6,AK$6)</f>
        <v>0</v>
      </c>
      <c r="AL386" s="1">
        <f ca="1">SUMIFS(RepF!386:386,RepF!$6:$6,AL$6)</f>
        <v>0</v>
      </c>
      <c r="AM386" s="60">
        <f t="shared" ca="1" si="430"/>
        <v>0</v>
      </c>
      <c r="AN386" s="1">
        <f ca="1">SUMIFS(RepP!386:386,RepP!$6:$6,AN$6)</f>
        <v>0</v>
      </c>
      <c r="AO386" s="1">
        <f ca="1">SUMIFS(RepF!386:386,RepF!$6:$6,AO$6)</f>
        <v>0</v>
      </c>
      <c r="AP386" s="60">
        <f t="shared" ca="1" si="431"/>
        <v>0</v>
      </c>
      <c r="AQ386" s="1">
        <f ca="1">SUMIFS(RepP!386:386,RepP!$6:$6,AQ$6)</f>
        <v>0</v>
      </c>
      <c r="AR386" s="1">
        <f ca="1">SUMIFS(RepF!386:386,RepF!$6:$6,AR$6)</f>
        <v>0</v>
      </c>
      <c r="AS386" s="60">
        <f t="shared" ca="1" si="432"/>
        <v>0</v>
      </c>
      <c r="AT386" s="1">
        <f ca="1">SUMIFS(RepP!386:386,RepP!$6:$6,AT$6)</f>
        <v>0</v>
      </c>
      <c r="AU386" s="1">
        <f ca="1">SUMIFS(RepF!386:386,RepF!$6:$6,AU$6)</f>
        <v>0</v>
      </c>
      <c r="AV386" s="60">
        <f t="shared" ca="1" si="433"/>
        <v>0</v>
      </c>
      <c r="AW386" s="1">
        <f ca="1">SUMIFS(RepP!386:386,RepP!$6:$6,AW$6)</f>
        <v>0</v>
      </c>
      <c r="AX386" s="1">
        <f ca="1">SUMIFS(RepF!386:386,RepF!$6:$6,AX$6)</f>
        <v>0</v>
      </c>
      <c r="AY386" s="60">
        <f t="shared" ca="1" si="434"/>
        <v>0</v>
      </c>
      <c r="AZ386" s="1">
        <f ca="1">SUMIFS(RepP!386:386,RepP!$6:$6,AZ$6)</f>
        <v>0</v>
      </c>
      <c r="BA386" s="1">
        <f ca="1">SUMIFS(RepF!386:386,RepF!$6:$6,BA$6)</f>
        <v>0</v>
      </c>
      <c r="BB386" s="60">
        <f t="shared" ca="1" si="435"/>
        <v>0</v>
      </c>
      <c r="BC386" s="1">
        <f ca="1">SUMIFS(RepP!386:386,RepP!$6:$6,BC$6)</f>
        <v>0</v>
      </c>
      <c r="BD386" s="1">
        <f ca="1">SUMIFS(RepF!386:386,RepF!$6:$6,BD$6)</f>
        <v>0</v>
      </c>
      <c r="BE386" s="60">
        <f t="shared" ca="1" si="436"/>
        <v>0</v>
      </c>
      <c r="BF386" s="1">
        <f ca="1">SUMIFS(RepP!386:386,RepP!$6:$6,BF$6)</f>
        <v>0</v>
      </c>
      <c r="BG386" s="1">
        <f ca="1">SUMIFS(RepF!386:386,RepF!$6:$6,BG$6)</f>
        <v>0</v>
      </c>
      <c r="BH386" s="60">
        <f t="shared" ca="1" si="437"/>
        <v>0</v>
      </c>
      <c r="BI386" s="1">
        <f ca="1">SUMIFS(RepP!386:386,RepP!$6:$6,BI$6)</f>
        <v>0</v>
      </c>
      <c r="BJ386" s="1">
        <f ca="1">SUMIFS(RepF!386:386,RepF!$6:$6,BJ$6)</f>
        <v>0</v>
      </c>
      <c r="BK386" s="60">
        <f t="shared" ca="1" si="438"/>
        <v>0</v>
      </c>
      <c r="BL386" s="1">
        <f ca="1">SUMIFS(RepP!386:386,RepP!$6:$6,BL$6)</f>
        <v>0</v>
      </c>
      <c r="BM386" s="1">
        <f ca="1">SUMIFS(RepF!386:386,RepF!$6:$6,BM$6)</f>
        <v>0</v>
      </c>
      <c r="BN386" s="60">
        <f t="shared" ca="1" si="439"/>
        <v>0</v>
      </c>
      <c r="BO386" s="1">
        <f ca="1">SUMIFS(RepP!386:386,RepP!$6:$6,BO$6)</f>
        <v>0</v>
      </c>
      <c r="BP386" s="1">
        <f ca="1">SUMIFS(RepF!386:386,RepF!$6:$6,BP$6)</f>
        <v>0</v>
      </c>
      <c r="BQ386" s="60">
        <f t="shared" ca="1" si="440"/>
        <v>0</v>
      </c>
      <c r="BR386" s="1">
        <f ca="1">SUMIFS(RepP!386:386,RepP!$6:$6,BR$6)</f>
        <v>0</v>
      </c>
      <c r="BS386" s="1">
        <f ca="1">SUMIFS(RepF!386:386,RepF!$6:$6,BS$6)</f>
        <v>0</v>
      </c>
      <c r="BT386" s="60">
        <f t="shared" ca="1" si="441"/>
        <v>0</v>
      </c>
      <c r="BU386" s="1">
        <f ca="1">SUMIFS(RepP!386:386,RepP!$6:$6,BU$6)</f>
        <v>0</v>
      </c>
      <c r="BV386" s="1">
        <f ca="1">SUMIFS(RepF!386:386,RepF!$6:$6,BV$6)</f>
        <v>0</v>
      </c>
      <c r="BW386" s="60">
        <f t="shared" ca="1" si="442"/>
        <v>0</v>
      </c>
      <c r="BX386" s="1">
        <f ca="1">SUMIFS(RepP!386:386,RepP!$6:$6,BX$6)</f>
        <v>0</v>
      </c>
      <c r="BY386" s="1">
        <f ca="1">SUMIFS(RepF!386:386,RepF!$6:$6,BY$6)</f>
        <v>0</v>
      </c>
      <c r="BZ386" s="60">
        <f t="shared" ca="1" si="443"/>
        <v>0</v>
      </c>
    </row>
    <row r="387" spans="5:78" x14ac:dyDescent="0.25">
      <c r="I387" s="22" t="str">
        <f>Items!$E$115</f>
        <v>Финансовые обязательства</v>
      </c>
      <c r="J387" s="1" t="str">
        <f>Items!F119</f>
        <v>Займы</v>
      </c>
      <c r="Q387" s="20">
        <f ca="1">SUMIFS(RepP!387:387,RepP!$6:$6,Q$6)</f>
        <v>0</v>
      </c>
      <c r="R387" s="20">
        <f ca="1">SUMIFS(RepF!387:387,RepF!$6:$6,R$6)</f>
        <v>0</v>
      </c>
      <c r="S387" s="69">
        <f t="shared" ca="1" si="424"/>
        <v>0</v>
      </c>
      <c r="V387" s="1">
        <f ca="1">SUMIFS(RepP!387:387,RepP!$6:$6,V$6)</f>
        <v>0</v>
      </c>
      <c r="W387" s="1">
        <f ca="1">SUMIFS(RepF!387:387,RepF!$6:$6,W$6)</f>
        <v>0</v>
      </c>
      <c r="X387" s="60">
        <f t="shared" ca="1" si="425"/>
        <v>0</v>
      </c>
      <c r="Y387" s="46">
        <f ca="1">SUMIFS(RepP!387:387,RepP!$6:$6,Y$6)</f>
        <v>0</v>
      </c>
      <c r="Z387" s="1">
        <f ca="1">SUMIFS(RepF!387:387,RepF!$6:$6,Z$6)</f>
        <v>0</v>
      </c>
      <c r="AA387" s="60">
        <f t="shared" ca="1" si="426"/>
        <v>0</v>
      </c>
      <c r="AB387" s="1">
        <f ca="1">SUMIFS(RepP!387:387,RepP!$6:$6,AB$6)</f>
        <v>0</v>
      </c>
      <c r="AC387" s="1">
        <f ca="1">SUMIFS(RepF!387:387,RepF!$6:$6,AC$6)</f>
        <v>0</v>
      </c>
      <c r="AD387" s="60">
        <f t="shared" ca="1" si="427"/>
        <v>0</v>
      </c>
      <c r="AE387" s="1">
        <f ca="1">SUMIFS(RepP!387:387,RepP!$6:$6,AE$6)</f>
        <v>0</v>
      </c>
      <c r="AF387" s="1">
        <f ca="1">SUMIFS(RepF!387:387,RepF!$6:$6,AF$6)</f>
        <v>0</v>
      </c>
      <c r="AG387" s="60">
        <f t="shared" ca="1" si="428"/>
        <v>0</v>
      </c>
      <c r="AH387" s="1">
        <f ca="1">SUMIFS(RepP!387:387,RepP!$6:$6,AH$6)</f>
        <v>0</v>
      </c>
      <c r="AI387" s="1">
        <f ca="1">SUMIFS(RepF!387:387,RepF!$6:$6,AI$6)</f>
        <v>0</v>
      </c>
      <c r="AJ387" s="60">
        <f t="shared" ca="1" si="429"/>
        <v>0</v>
      </c>
      <c r="AK387" s="1">
        <f ca="1">SUMIFS(RepP!387:387,RepP!$6:$6,AK$6)</f>
        <v>0</v>
      </c>
      <c r="AL387" s="1">
        <f ca="1">SUMIFS(RepF!387:387,RepF!$6:$6,AL$6)</f>
        <v>0</v>
      </c>
      <c r="AM387" s="60">
        <f t="shared" ca="1" si="430"/>
        <v>0</v>
      </c>
      <c r="AN387" s="1">
        <f ca="1">SUMIFS(RepP!387:387,RepP!$6:$6,AN$6)</f>
        <v>0</v>
      </c>
      <c r="AO387" s="1">
        <f ca="1">SUMIFS(RepF!387:387,RepF!$6:$6,AO$6)</f>
        <v>0</v>
      </c>
      <c r="AP387" s="60">
        <f t="shared" ca="1" si="431"/>
        <v>0</v>
      </c>
      <c r="AQ387" s="1">
        <f ca="1">SUMIFS(RepP!387:387,RepP!$6:$6,AQ$6)</f>
        <v>0</v>
      </c>
      <c r="AR387" s="1">
        <f ca="1">SUMIFS(RepF!387:387,RepF!$6:$6,AR$6)</f>
        <v>0</v>
      </c>
      <c r="AS387" s="60">
        <f t="shared" ca="1" si="432"/>
        <v>0</v>
      </c>
      <c r="AT387" s="1">
        <f ca="1">SUMIFS(RepP!387:387,RepP!$6:$6,AT$6)</f>
        <v>0</v>
      </c>
      <c r="AU387" s="1">
        <f ca="1">SUMIFS(RepF!387:387,RepF!$6:$6,AU$6)</f>
        <v>0</v>
      </c>
      <c r="AV387" s="60">
        <f t="shared" ca="1" si="433"/>
        <v>0</v>
      </c>
      <c r="AW387" s="1">
        <f ca="1">SUMIFS(RepP!387:387,RepP!$6:$6,AW$6)</f>
        <v>0</v>
      </c>
      <c r="AX387" s="1">
        <f ca="1">SUMIFS(RepF!387:387,RepF!$6:$6,AX$6)</f>
        <v>0</v>
      </c>
      <c r="AY387" s="60">
        <f t="shared" ca="1" si="434"/>
        <v>0</v>
      </c>
      <c r="AZ387" s="1">
        <f ca="1">SUMIFS(RepP!387:387,RepP!$6:$6,AZ$6)</f>
        <v>0</v>
      </c>
      <c r="BA387" s="1">
        <f ca="1">SUMIFS(RepF!387:387,RepF!$6:$6,BA$6)</f>
        <v>0</v>
      </c>
      <c r="BB387" s="60">
        <f t="shared" ca="1" si="435"/>
        <v>0</v>
      </c>
      <c r="BC387" s="1">
        <f ca="1">SUMIFS(RepP!387:387,RepP!$6:$6,BC$6)</f>
        <v>0</v>
      </c>
      <c r="BD387" s="1">
        <f ca="1">SUMIFS(RepF!387:387,RepF!$6:$6,BD$6)</f>
        <v>0</v>
      </c>
      <c r="BE387" s="60">
        <f t="shared" ca="1" si="436"/>
        <v>0</v>
      </c>
      <c r="BF387" s="1">
        <f ca="1">SUMIFS(RepP!387:387,RepP!$6:$6,BF$6)</f>
        <v>0</v>
      </c>
      <c r="BG387" s="1">
        <f ca="1">SUMIFS(RepF!387:387,RepF!$6:$6,BG$6)</f>
        <v>0</v>
      </c>
      <c r="BH387" s="60">
        <f t="shared" ca="1" si="437"/>
        <v>0</v>
      </c>
      <c r="BI387" s="1">
        <f ca="1">SUMIFS(RepP!387:387,RepP!$6:$6,BI$6)</f>
        <v>0</v>
      </c>
      <c r="BJ387" s="1">
        <f ca="1">SUMIFS(RepF!387:387,RepF!$6:$6,BJ$6)</f>
        <v>0</v>
      </c>
      <c r="BK387" s="60">
        <f t="shared" ca="1" si="438"/>
        <v>0</v>
      </c>
      <c r="BL387" s="1">
        <f ca="1">SUMIFS(RepP!387:387,RepP!$6:$6,BL$6)</f>
        <v>0</v>
      </c>
      <c r="BM387" s="1">
        <f ca="1">SUMIFS(RepF!387:387,RepF!$6:$6,BM$6)</f>
        <v>0</v>
      </c>
      <c r="BN387" s="60">
        <f t="shared" ca="1" si="439"/>
        <v>0</v>
      </c>
      <c r="BO387" s="1">
        <f ca="1">SUMIFS(RepP!387:387,RepP!$6:$6,BO$6)</f>
        <v>0</v>
      </c>
      <c r="BP387" s="1">
        <f ca="1">SUMIFS(RepF!387:387,RepF!$6:$6,BP$6)</f>
        <v>0</v>
      </c>
      <c r="BQ387" s="60">
        <f t="shared" ca="1" si="440"/>
        <v>0</v>
      </c>
      <c r="BR387" s="1">
        <f ca="1">SUMIFS(RepP!387:387,RepP!$6:$6,BR$6)</f>
        <v>0</v>
      </c>
      <c r="BS387" s="1">
        <f ca="1">SUMIFS(RepF!387:387,RepF!$6:$6,BS$6)</f>
        <v>0</v>
      </c>
      <c r="BT387" s="60">
        <f t="shared" ca="1" si="441"/>
        <v>0</v>
      </c>
      <c r="BU387" s="1">
        <f ca="1">SUMIFS(RepP!387:387,RepP!$6:$6,BU$6)</f>
        <v>0</v>
      </c>
      <c r="BV387" s="1">
        <f ca="1">SUMIFS(RepF!387:387,RepF!$6:$6,BV$6)</f>
        <v>0</v>
      </c>
      <c r="BW387" s="60">
        <f t="shared" ca="1" si="442"/>
        <v>0</v>
      </c>
      <c r="BX387" s="1">
        <f ca="1">SUMIFS(RepP!387:387,RepP!$6:$6,BX$6)</f>
        <v>0</v>
      </c>
      <c r="BY387" s="1">
        <f ca="1">SUMIFS(RepF!387:387,RepF!$6:$6,BY$6)</f>
        <v>0</v>
      </c>
      <c r="BZ387" s="60">
        <f t="shared" ca="1" si="443"/>
        <v>0</v>
      </c>
    </row>
    <row r="388" spans="5:78" x14ac:dyDescent="0.25">
      <c r="I388" s="22" t="str">
        <f>Items!$E$115</f>
        <v>Финансовые обязательства</v>
      </c>
      <c r="J388" s="1" t="str">
        <f>Items!F120</f>
        <v>Задолженность по лизингу</v>
      </c>
      <c r="Q388" s="20">
        <f ca="1">SUMIFS(RepP!388:388,RepP!$6:$6,Q$6)</f>
        <v>0</v>
      </c>
      <c r="R388" s="20">
        <f ca="1">SUMIFS(RepF!388:388,RepF!$6:$6,R$6)</f>
        <v>0</v>
      </c>
      <c r="S388" s="69">
        <f t="shared" ca="1" si="424"/>
        <v>0</v>
      </c>
      <c r="V388" s="1">
        <f ca="1">SUMIFS(RepP!388:388,RepP!$6:$6,V$6)</f>
        <v>0</v>
      </c>
      <c r="W388" s="1">
        <f ca="1">SUMIFS(RepF!388:388,RepF!$6:$6,W$6)</f>
        <v>0</v>
      </c>
      <c r="X388" s="60">
        <f t="shared" ca="1" si="425"/>
        <v>0</v>
      </c>
      <c r="Y388" s="46">
        <f ca="1">SUMIFS(RepP!388:388,RepP!$6:$6,Y$6)</f>
        <v>0</v>
      </c>
      <c r="Z388" s="1">
        <f ca="1">SUMIFS(RepF!388:388,RepF!$6:$6,Z$6)</f>
        <v>0</v>
      </c>
      <c r="AA388" s="60">
        <f t="shared" ca="1" si="426"/>
        <v>0</v>
      </c>
      <c r="AB388" s="1">
        <f ca="1">SUMIFS(RepP!388:388,RepP!$6:$6,AB$6)</f>
        <v>0</v>
      </c>
      <c r="AC388" s="1">
        <f ca="1">SUMIFS(RepF!388:388,RepF!$6:$6,AC$6)</f>
        <v>0</v>
      </c>
      <c r="AD388" s="60">
        <f t="shared" ca="1" si="427"/>
        <v>0</v>
      </c>
      <c r="AE388" s="1">
        <f ca="1">SUMIFS(RepP!388:388,RepP!$6:$6,AE$6)</f>
        <v>0</v>
      </c>
      <c r="AF388" s="1">
        <f ca="1">SUMIFS(RepF!388:388,RepF!$6:$6,AF$6)</f>
        <v>0</v>
      </c>
      <c r="AG388" s="60">
        <f t="shared" ca="1" si="428"/>
        <v>0</v>
      </c>
      <c r="AH388" s="1">
        <f ca="1">SUMIFS(RepP!388:388,RepP!$6:$6,AH$6)</f>
        <v>0</v>
      </c>
      <c r="AI388" s="1">
        <f ca="1">SUMIFS(RepF!388:388,RepF!$6:$6,AI$6)</f>
        <v>0</v>
      </c>
      <c r="AJ388" s="60">
        <f t="shared" ca="1" si="429"/>
        <v>0</v>
      </c>
      <c r="AK388" s="1">
        <f ca="1">SUMIFS(RepP!388:388,RepP!$6:$6,AK$6)</f>
        <v>0</v>
      </c>
      <c r="AL388" s="1">
        <f ca="1">SUMIFS(RepF!388:388,RepF!$6:$6,AL$6)</f>
        <v>0</v>
      </c>
      <c r="AM388" s="60">
        <f t="shared" ca="1" si="430"/>
        <v>0</v>
      </c>
      <c r="AN388" s="1">
        <f ca="1">SUMIFS(RepP!388:388,RepP!$6:$6,AN$6)</f>
        <v>0</v>
      </c>
      <c r="AO388" s="1">
        <f ca="1">SUMIFS(RepF!388:388,RepF!$6:$6,AO$6)</f>
        <v>0</v>
      </c>
      <c r="AP388" s="60">
        <f t="shared" ca="1" si="431"/>
        <v>0</v>
      </c>
      <c r="AQ388" s="1">
        <f ca="1">SUMIFS(RepP!388:388,RepP!$6:$6,AQ$6)</f>
        <v>0</v>
      </c>
      <c r="AR388" s="1">
        <f ca="1">SUMIFS(RepF!388:388,RepF!$6:$6,AR$6)</f>
        <v>0</v>
      </c>
      <c r="AS388" s="60">
        <f t="shared" ca="1" si="432"/>
        <v>0</v>
      </c>
      <c r="AT388" s="1">
        <f ca="1">SUMIFS(RepP!388:388,RepP!$6:$6,AT$6)</f>
        <v>0</v>
      </c>
      <c r="AU388" s="1">
        <f ca="1">SUMIFS(RepF!388:388,RepF!$6:$6,AU$6)</f>
        <v>0</v>
      </c>
      <c r="AV388" s="60">
        <f t="shared" ca="1" si="433"/>
        <v>0</v>
      </c>
      <c r="AW388" s="1">
        <f ca="1">SUMIFS(RepP!388:388,RepP!$6:$6,AW$6)</f>
        <v>0</v>
      </c>
      <c r="AX388" s="1">
        <f ca="1">SUMIFS(RepF!388:388,RepF!$6:$6,AX$6)</f>
        <v>0</v>
      </c>
      <c r="AY388" s="60">
        <f t="shared" ca="1" si="434"/>
        <v>0</v>
      </c>
      <c r="AZ388" s="1">
        <f ca="1">SUMIFS(RepP!388:388,RepP!$6:$6,AZ$6)</f>
        <v>0</v>
      </c>
      <c r="BA388" s="1">
        <f ca="1">SUMIFS(RepF!388:388,RepF!$6:$6,BA$6)</f>
        <v>0</v>
      </c>
      <c r="BB388" s="60">
        <f t="shared" ca="1" si="435"/>
        <v>0</v>
      </c>
      <c r="BC388" s="1">
        <f ca="1">SUMIFS(RepP!388:388,RepP!$6:$6,BC$6)</f>
        <v>0</v>
      </c>
      <c r="BD388" s="1">
        <f ca="1">SUMIFS(RepF!388:388,RepF!$6:$6,BD$6)</f>
        <v>0</v>
      </c>
      <c r="BE388" s="60">
        <f t="shared" ca="1" si="436"/>
        <v>0</v>
      </c>
      <c r="BF388" s="1">
        <f ca="1">SUMIFS(RepP!388:388,RepP!$6:$6,BF$6)</f>
        <v>0</v>
      </c>
      <c r="BG388" s="1">
        <f ca="1">SUMIFS(RepF!388:388,RepF!$6:$6,BG$6)</f>
        <v>0</v>
      </c>
      <c r="BH388" s="60">
        <f t="shared" ca="1" si="437"/>
        <v>0</v>
      </c>
      <c r="BI388" s="1">
        <f ca="1">SUMIFS(RepP!388:388,RepP!$6:$6,BI$6)</f>
        <v>0</v>
      </c>
      <c r="BJ388" s="1">
        <f ca="1">SUMIFS(RepF!388:388,RepF!$6:$6,BJ$6)</f>
        <v>0</v>
      </c>
      <c r="BK388" s="60">
        <f t="shared" ca="1" si="438"/>
        <v>0</v>
      </c>
      <c r="BL388" s="1">
        <f ca="1">SUMIFS(RepP!388:388,RepP!$6:$6,BL$6)</f>
        <v>0</v>
      </c>
      <c r="BM388" s="1">
        <f ca="1">SUMIFS(RepF!388:388,RepF!$6:$6,BM$6)</f>
        <v>0</v>
      </c>
      <c r="BN388" s="60">
        <f t="shared" ca="1" si="439"/>
        <v>0</v>
      </c>
      <c r="BO388" s="1">
        <f ca="1">SUMIFS(RepP!388:388,RepP!$6:$6,BO$6)</f>
        <v>0</v>
      </c>
      <c r="BP388" s="1">
        <f ca="1">SUMIFS(RepF!388:388,RepF!$6:$6,BP$6)</f>
        <v>0</v>
      </c>
      <c r="BQ388" s="60">
        <f t="shared" ca="1" si="440"/>
        <v>0</v>
      </c>
      <c r="BR388" s="1">
        <f ca="1">SUMIFS(RepP!388:388,RepP!$6:$6,BR$6)</f>
        <v>0</v>
      </c>
      <c r="BS388" s="1">
        <f ca="1">SUMIFS(RepF!388:388,RepF!$6:$6,BS$6)</f>
        <v>0</v>
      </c>
      <c r="BT388" s="60">
        <f t="shared" ca="1" si="441"/>
        <v>0</v>
      </c>
      <c r="BU388" s="1">
        <f ca="1">SUMIFS(RepP!388:388,RepP!$6:$6,BU$6)</f>
        <v>0</v>
      </c>
      <c r="BV388" s="1">
        <f ca="1">SUMIFS(RepF!388:388,RepF!$6:$6,BV$6)</f>
        <v>0</v>
      </c>
      <c r="BW388" s="60">
        <f t="shared" ca="1" si="442"/>
        <v>0</v>
      </c>
      <c r="BX388" s="1">
        <f ca="1">SUMIFS(RepP!388:388,RepP!$6:$6,BX$6)</f>
        <v>0</v>
      </c>
      <c r="BY388" s="1">
        <f ca="1">SUMIFS(RepF!388:388,RepF!$6:$6,BY$6)</f>
        <v>0</v>
      </c>
      <c r="BZ388" s="60">
        <f t="shared" ca="1" si="443"/>
        <v>0</v>
      </c>
    </row>
    <row r="389" spans="5:78" x14ac:dyDescent="0.25">
      <c r="I389" s="22" t="str">
        <f>Items!$E$115</f>
        <v>Финансовые обязательства</v>
      </c>
      <c r="J389" s="1" t="str">
        <f>Items!F121</f>
        <v>Задолженность по дивидендам</v>
      </c>
      <c r="Q389" s="20">
        <f ca="1">SUMIFS(RepP!389:389,RepP!$6:$6,Q$6)</f>
        <v>0</v>
      </c>
      <c r="R389" s="20">
        <f ca="1">SUMIFS(RepF!389:389,RepF!$6:$6,R$6)</f>
        <v>0</v>
      </c>
      <c r="S389" s="69">
        <f t="shared" ca="1" si="424"/>
        <v>0</v>
      </c>
      <c r="V389" s="1">
        <f ca="1">SUMIFS(RepP!389:389,RepP!$6:$6,V$6)</f>
        <v>0</v>
      </c>
      <c r="W389" s="1">
        <f ca="1">SUMIFS(RepF!389:389,RepF!$6:$6,W$6)</f>
        <v>0</v>
      </c>
      <c r="X389" s="60">
        <f t="shared" ca="1" si="425"/>
        <v>0</v>
      </c>
      <c r="Y389" s="46">
        <f ca="1">SUMIFS(RepP!389:389,RepP!$6:$6,Y$6)</f>
        <v>0</v>
      </c>
      <c r="Z389" s="1">
        <f ca="1">SUMIFS(RepF!389:389,RepF!$6:$6,Z$6)</f>
        <v>0</v>
      </c>
      <c r="AA389" s="60">
        <f t="shared" ca="1" si="426"/>
        <v>0</v>
      </c>
      <c r="AB389" s="1">
        <f ca="1">SUMIFS(RepP!389:389,RepP!$6:$6,AB$6)</f>
        <v>0</v>
      </c>
      <c r="AC389" s="1">
        <f ca="1">SUMIFS(RepF!389:389,RepF!$6:$6,AC$6)</f>
        <v>0</v>
      </c>
      <c r="AD389" s="60">
        <f t="shared" ca="1" si="427"/>
        <v>0</v>
      </c>
      <c r="AE389" s="1">
        <f ca="1">SUMIFS(RepP!389:389,RepP!$6:$6,AE$6)</f>
        <v>0</v>
      </c>
      <c r="AF389" s="1">
        <f ca="1">SUMIFS(RepF!389:389,RepF!$6:$6,AF$6)</f>
        <v>0</v>
      </c>
      <c r="AG389" s="60">
        <f t="shared" ca="1" si="428"/>
        <v>0</v>
      </c>
      <c r="AH389" s="1">
        <f ca="1">SUMIFS(RepP!389:389,RepP!$6:$6,AH$6)</f>
        <v>0</v>
      </c>
      <c r="AI389" s="1">
        <f ca="1">SUMIFS(RepF!389:389,RepF!$6:$6,AI$6)</f>
        <v>0</v>
      </c>
      <c r="AJ389" s="60">
        <f t="shared" ca="1" si="429"/>
        <v>0</v>
      </c>
      <c r="AK389" s="1">
        <f ca="1">SUMIFS(RepP!389:389,RepP!$6:$6,AK$6)</f>
        <v>0</v>
      </c>
      <c r="AL389" s="1">
        <f ca="1">SUMIFS(RepF!389:389,RepF!$6:$6,AL$6)</f>
        <v>0</v>
      </c>
      <c r="AM389" s="60">
        <f t="shared" ca="1" si="430"/>
        <v>0</v>
      </c>
      <c r="AN389" s="1">
        <f ca="1">SUMIFS(RepP!389:389,RepP!$6:$6,AN$6)</f>
        <v>0</v>
      </c>
      <c r="AO389" s="1">
        <f ca="1">SUMIFS(RepF!389:389,RepF!$6:$6,AO$6)</f>
        <v>0</v>
      </c>
      <c r="AP389" s="60">
        <f t="shared" ca="1" si="431"/>
        <v>0</v>
      </c>
      <c r="AQ389" s="1">
        <f ca="1">SUMIFS(RepP!389:389,RepP!$6:$6,AQ$6)</f>
        <v>0</v>
      </c>
      <c r="AR389" s="1">
        <f ca="1">SUMIFS(RepF!389:389,RepF!$6:$6,AR$6)</f>
        <v>0</v>
      </c>
      <c r="AS389" s="60">
        <f t="shared" ca="1" si="432"/>
        <v>0</v>
      </c>
      <c r="AT389" s="1">
        <f ca="1">SUMIFS(RepP!389:389,RepP!$6:$6,AT$6)</f>
        <v>0</v>
      </c>
      <c r="AU389" s="1">
        <f ca="1">SUMIFS(RepF!389:389,RepF!$6:$6,AU$6)</f>
        <v>0</v>
      </c>
      <c r="AV389" s="60">
        <f t="shared" ca="1" si="433"/>
        <v>0</v>
      </c>
      <c r="AW389" s="1">
        <f ca="1">SUMIFS(RepP!389:389,RepP!$6:$6,AW$6)</f>
        <v>0</v>
      </c>
      <c r="AX389" s="1">
        <f ca="1">SUMIFS(RepF!389:389,RepF!$6:$6,AX$6)</f>
        <v>0</v>
      </c>
      <c r="AY389" s="60">
        <f t="shared" ca="1" si="434"/>
        <v>0</v>
      </c>
      <c r="AZ389" s="1">
        <f ca="1">SUMIFS(RepP!389:389,RepP!$6:$6,AZ$6)</f>
        <v>0</v>
      </c>
      <c r="BA389" s="1">
        <f ca="1">SUMIFS(RepF!389:389,RepF!$6:$6,BA$6)</f>
        <v>0</v>
      </c>
      <c r="BB389" s="60">
        <f t="shared" ca="1" si="435"/>
        <v>0</v>
      </c>
      <c r="BC389" s="1">
        <f ca="1">SUMIFS(RepP!389:389,RepP!$6:$6,BC$6)</f>
        <v>0</v>
      </c>
      <c r="BD389" s="1">
        <f ca="1">SUMIFS(RepF!389:389,RepF!$6:$6,BD$6)</f>
        <v>0</v>
      </c>
      <c r="BE389" s="60">
        <f t="shared" ca="1" si="436"/>
        <v>0</v>
      </c>
      <c r="BF389" s="1">
        <f ca="1">SUMIFS(RepP!389:389,RepP!$6:$6,BF$6)</f>
        <v>0</v>
      </c>
      <c r="BG389" s="1">
        <f ca="1">SUMIFS(RepF!389:389,RepF!$6:$6,BG$6)</f>
        <v>0</v>
      </c>
      <c r="BH389" s="60">
        <f t="shared" ca="1" si="437"/>
        <v>0</v>
      </c>
      <c r="BI389" s="1">
        <f ca="1">SUMIFS(RepP!389:389,RepP!$6:$6,BI$6)</f>
        <v>0</v>
      </c>
      <c r="BJ389" s="1">
        <f ca="1">SUMIFS(RepF!389:389,RepF!$6:$6,BJ$6)</f>
        <v>0</v>
      </c>
      <c r="BK389" s="60">
        <f t="shared" ca="1" si="438"/>
        <v>0</v>
      </c>
      <c r="BL389" s="1">
        <f ca="1">SUMIFS(RepP!389:389,RepP!$6:$6,BL$6)</f>
        <v>0</v>
      </c>
      <c r="BM389" s="1">
        <f ca="1">SUMIFS(RepF!389:389,RepF!$6:$6,BM$6)</f>
        <v>0</v>
      </c>
      <c r="BN389" s="60">
        <f t="shared" ca="1" si="439"/>
        <v>0</v>
      </c>
      <c r="BO389" s="1">
        <f ca="1">SUMIFS(RepP!389:389,RepP!$6:$6,BO$6)</f>
        <v>0</v>
      </c>
      <c r="BP389" s="1">
        <f ca="1">SUMIFS(RepF!389:389,RepF!$6:$6,BP$6)</f>
        <v>0</v>
      </c>
      <c r="BQ389" s="60">
        <f t="shared" ca="1" si="440"/>
        <v>0</v>
      </c>
      <c r="BR389" s="1">
        <f ca="1">SUMIFS(RepP!389:389,RepP!$6:$6,BR$6)</f>
        <v>0</v>
      </c>
      <c r="BS389" s="1">
        <f ca="1">SUMIFS(RepF!389:389,RepF!$6:$6,BS$6)</f>
        <v>0</v>
      </c>
      <c r="BT389" s="60">
        <f t="shared" ca="1" si="441"/>
        <v>0</v>
      </c>
      <c r="BU389" s="1">
        <f ca="1">SUMIFS(RepP!389:389,RepP!$6:$6,BU$6)</f>
        <v>0</v>
      </c>
      <c r="BV389" s="1">
        <f ca="1">SUMIFS(RepF!389:389,RepF!$6:$6,BV$6)</f>
        <v>0</v>
      </c>
      <c r="BW389" s="60">
        <f t="shared" ca="1" si="442"/>
        <v>0</v>
      </c>
      <c r="BX389" s="1">
        <f ca="1">SUMIFS(RepP!389:389,RepP!$6:$6,BX$6)</f>
        <v>0</v>
      </c>
      <c r="BY389" s="1">
        <f ca="1">SUMIFS(RepF!389:389,RepF!$6:$6,BY$6)</f>
        <v>0</v>
      </c>
      <c r="BZ389" s="60">
        <f t="shared" ca="1" si="443"/>
        <v>0</v>
      </c>
    </row>
    <row r="390" spans="5:78" s="23" customFormat="1" ht="10.199999999999999" x14ac:dyDescent="0.2">
      <c r="E390" s="23" t="s">
        <v>50</v>
      </c>
      <c r="S390" s="70"/>
      <c r="X390" s="61"/>
      <c r="Y390" s="62"/>
      <c r="AA390" s="61"/>
      <c r="AD390" s="61"/>
      <c r="AG390" s="61"/>
      <c r="AJ390" s="61"/>
      <c r="AM390" s="61"/>
      <c r="AP390" s="61"/>
      <c r="AS390" s="61"/>
      <c r="AV390" s="61"/>
      <c r="AY390" s="61"/>
      <c r="BB390" s="61"/>
      <c r="BE390" s="61"/>
      <c r="BH390" s="61"/>
      <c r="BK390" s="61"/>
      <c r="BN390" s="61"/>
      <c r="BQ390" s="61"/>
      <c r="BT390" s="61"/>
      <c r="BW390" s="61"/>
      <c r="BZ390" s="61"/>
    </row>
    <row r="391" spans="5:78" ht="4.05" customHeight="1" x14ac:dyDescent="0.25"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67"/>
      <c r="T391" s="25"/>
      <c r="U391" s="25"/>
      <c r="V391" s="25"/>
      <c r="W391" s="25"/>
      <c r="X391" s="57"/>
      <c r="Y391" s="54"/>
      <c r="Z391" s="25"/>
      <c r="AA391" s="57"/>
      <c r="AB391" s="25"/>
      <c r="AC391" s="25"/>
      <c r="AD391" s="57"/>
      <c r="AE391" s="25"/>
      <c r="AF391" s="25"/>
      <c r="AG391" s="57"/>
      <c r="AH391" s="25"/>
      <c r="AI391" s="25"/>
      <c r="AJ391" s="57"/>
      <c r="AK391" s="25"/>
      <c r="AL391" s="25"/>
      <c r="AM391" s="57"/>
      <c r="AN391" s="25"/>
      <c r="AO391" s="25"/>
      <c r="AP391" s="57"/>
      <c r="AQ391" s="25"/>
      <c r="AR391" s="25"/>
      <c r="AS391" s="57"/>
      <c r="AT391" s="25"/>
      <c r="AU391" s="25"/>
      <c r="AV391" s="57"/>
      <c r="AW391" s="25"/>
      <c r="AX391" s="25"/>
      <c r="AY391" s="57"/>
      <c r="AZ391" s="25"/>
      <c r="BA391" s="25"/>
      <c r="BB391" s="57"/>
      <c r="BC391" s="25"/>
      <c r="BD391" s="25"/>
      <c r="BE391" s="57"/>
      <c r="BF391" s="25"/>
      <c r="BG391" s="25"/>
      <c r="BH391" s="57"/>
      <c r="BI391" s="25"/>
      <c r="BJ391" s="25"/>
      <c r="BK391" s="57"/>
      <c r="BL391" s="25"/>
      <c r="BM391" s="25"/>
      <c r="BN391" s="57"/>
      <c r="BO391" s="25"/>
      <c r="BP391" s="25"/>
      <c r="BQ391" s="57"/>
      <c r="BR391" s="25"/>
      <c r="BS391" s="25"/>
      <c r="BT391" s="57"/>
      <c r="BU391" s="25"/>
      <c r="BV391" s="25"/>
      <c r="BW391" s="57"/>
      <c r="BX391" s="25"/>
      <c r="BY391" s="25"/>
      <c r="BZ391" s="57"/>
    </row>
    <row r="392" spans="5:78" x14ac:dyDescent="0.25">
      <c r="S392" s="69"/>
      <c r="X392" s="60"/>
      <c r="Y392" s="46"/>
      <c r="AA392" s="60"/>
      <c r="AD392" s="60"/>
      <c r="AG392" s="60"/>
      <c r="AJ392" s="60"/>
      <c r="AM392" s="60"/>
      <c r="AP392" s="60"/>
      <c r="AS392" s="60"/>
      <c r="AV392" s="60"/>
      <c r="AY392" s="60"/>
      <c r="BB392" s="60"/>
      <c r="BE392" s="60"/>
      <c r="BH392" s="60"/>
      <c r="BK392" s="60"/>
      <c r="BN392" s="60"/>
      <c r="BQ392" s="60"/>
      <c r="BT392" s="60"/>
      <c r="BW392" s="60"/>
      <c r="BZ392" s="60"/>
    </row>
  </sheetData>
  <conditionalFormatting sqref="Q221 A142:Q220 A222:Q1048576 A5:Q110 A4:I4 M4:Q4 A1:Q3 Y142:Y1048576 Y1:Y110 AB1:AB110 AB142:AB1048576 AE142:AE1048576 AE1:AE110 T1:V110 T142:V1048576 AH1:AH110 AH142:AH1048576 AK142:AK1048576 AK1:AK110 AN1:AN110 AN142:AN1048576 AQ142:AQ1048576 AQ1:AQ110 AT1:AT110 AT142:AT1048576 AW142:AW1048576 AW1:AW110 AZ1:AZ110 AZ142:AZ1048576 BC142:BC1048576 BC1:BC110 BF1:BF110 BF142:BF1048576 BI142:BI1048576 BI1:BI110 BL1:BL110 BL142:BL1048576 BO142:BO1048576 BO1:BO110 BR1:BR110 BR142:BR1048576 BU142:BU1048576 BU1:BU110 BX1:BX110 BX142:BX1048576 CA222:XFD1048576 CA142:XFD220 CA1:XFD110">
    <cfRule type="cellIs" dxfId="845" priority="617" operator="equal">
      <formula>0</formula>
    </cfRule>
  </conditionalFormatting>
  <conditionalFormatting sqref="A221:P221 CA221:XFD221 A111:Q125 Y111:Y125 AB111:AB125 AE111:AE125 T111:V125 AH111:AH125 AK111:AK125 AN111:AN125 AQ111:AQ125 AT111:AT125 AW111:AW125 AZ111:AZ125 BC111:BC125 BF111:BF125 BI111:BI125 BL111:BL125 BO111:BO125 BR111:BR125 BU111:BU125 BX111:BX125 CA111:XFD125">
    <cfRule type="cellIs" dxfId="844" priority="624" operator="equal">
      <formula>0</formula>
    </cfRule>
  </conditionalFormatting>
  <conditionalFormatting sqref="A126:Q141 Y126:Y141 AB126:AB141 AE126:AE141 T126:V141 AH126:AH141 AK126:AK141 AN126:AN141 AQ126:AQ141 AT126:AT141 AW126:AW141 AZ126:AZ141 BC126:BC141 BF126:BF141 BI126:BI141 BL126:BL141 BO126:BO141 BR126:BR141 BU126:BU141 BX126:BX141 CA126:XFD141">
    <cfRule type="cellIs" dxfId="843" priority="623" operator="equal">
      <formula>0</formula>
    </cfRule>
  </conditionalFormatting>
  <conditionalFormatting sqref="Q190 Y190 AB190 AE190 T190:V190 AH190 AK190 AN190 AQ190 AT190 AW190 AZ190 BC190 BF190 BI190 BL190 BO190 BR190 BU190 BX190">
    <cfRule type="cellIs" dxfId="842" priority="622" operator="lessThan">
      <formula>0</formula>
    </cfRule>
  </conditionalFormatting>
  <conditionalFormatting sqref="Q183 Y183 AB183 AE183 T183:V183 AH183 AK183 AN183 AQ183 AT183 AW183 AZ183 BC183 BF183 BI183 BL183 BO183 BR183 BU183 BX183">
    <cfRule type="cellIs" dxfId="841" priority="621" operator="lessThan">
      <formula>0</formula>
    </cfRule>
  </conditionalFormatting>
  <conditionalFormatting sqref="Q200 Y200 AB200 AE200 T200:V200 AH200 AK200 AN200 AQ200 AT200 AW200 AZ200 BC200 BF200 BI200 BL200 BO200 BR200 BU200 BX200">
    <cfRule type="cellIs" dxfId="840" priority="620" operator="lessThan">
      <formula>0</formula>
    </cfRule>
  </conditionalFormatting>
  <conditionalFormatting sqref="Q205 Y205 AB205 AE205 T205:V205 AH205 AK205 AN205 AQ205 AT205 AW205 AZ205 BC205 BF205 BI205 BL205 BO205 BR205 BU205 BX205">
    <cfRule type="cellIs" dxfId="839" priority="619" operator="lessThan">
      <formula>0</formula>
    </cfRule>
  </conditionalFormatting>
  <conditionalFormatting sqref="Q223:Q225 Y223:Y225 AB223:AB225 AE223:AE225 T223:V225 AH223:AH225 AK223:AK225 AN223:AN225 AQ223:AQ225 AT223:AT225 AW223:AW225 AZ223:AZ225 BC223:BC225 BF223:BF225 BI223:BI225 BL223:BL225 BO223:BO225 BR223:BR225 BU223:BU225 BX223:BX225">
    <cfRule type="cellIs" dxfId="838" priority="618" operator="lessThan">
      <formula>0</formula>
    </cfRule>
  </conditionalFormatting>
  <conditionalFormatting sqref="Q221 Y221 AB221 AE221 T221:V221 AH221 AK221 AN221 AQ221 AT221 AW221 AZ221 BC221 BF221 BI221 BL221 BO221 BR221 BU221 BX221">
    <cfRule type="cellIs" dxfId="837" priority="616" operator="lessThan">
      <formula>0</formula>
    </cfRule>
  </conditionalFormatting>
  <conditionalFormatting sqref="Q265 Y265 AB265 AE265 T265:V265 AH265 AK265 AN265 AQ265 AT265 AW265 AZ265 BC265 BF265 BI265 BL265 BO265 BR265 BU265 BX265">
    <cfRule type="cellIs" dxfId="836" priority="615" operator="lessThan">
      <formula>0</formula>
    </cfRule>
  </conditionalFormatting>
  <conditionalFormatting sqref="Q272 Y272 AB272 AE272 T272:V272 AH272 AK272 AN272 AQ272 AT272 AW272 AZ272 BC272 BF272 BI272 BL272 BO272 BR272 BU272 BX272">
    <cfRule type="cellIs" dxfId="835" priority="614" operator="lessThan">
      <formula>0</formula>
    </cfRule>
  </conditionalFormatting>
  <conditionalFormatting sqref="Q282 Y282 AB282 AE282 T282:V282 AH282 AK282 AN282 AQ282 AT282 AW282 AZ282 BC282 BF282 BI282 BL282 BO282 BR282 BU282 BX282">
    <cfRule type="cellIs" dxfId="834" priority="613" operator="lessThan">
      <formula>0</formula>
    </cfRule>
  </conditionalFormatting>
  <conditionalFormatting sqref="Q287 Y287 AB287 AE287 T287:V287 AH287 AK287 AN287 AQ287 AT287 AW287 AZ287 BC287 BF287 BI287 BL287 BO287 BR287 BU287 BX287">
    <cfRule type="cellIs" dxfId="833" priority="612" operator="lessThan">
      <formula>0</formula>
    </cfRule>
  </conditionalFormatting>
  <conditionalFormatting sqref="Q294 Y294 AB294 AE294 T294:V294 AH294 AK294 AN294 AQ294 AT294 AW294 AZ294 BC294 BF294 BI294 BL294 BO294 BR294 BU294 BX294">
    <cfRule type="cellIs" dxfId="832" priority="611" operator="lessThan">
      <formula>0</formula>
    </cfRule>
  </conditionalFormatting>
  <conditionalFormatting sqref="W142:W1048576 W1:W110">
    <cfRule type="cellIs" dxfId="831" priority="603" operator="equal">
      <formula>0</formula>
    </cfRule>
  </conditionalFormatting>
  <conditionalFormatting sqref="W111:W125">
    <cfRule type="cellIs" dxfId="830" priority="610" operator="equal">
      <formula>0</formula>
    </cfRule>
  </conditionalFormatting>
  <conditionalFormatting sqref="W126:W141">
    <cfRule type="cellIs" dxfId="829" priority="609" operator="equal">
      <formula>0</formula>
    </cfRule>
  </conditionalFormatting>
  <conditionalFormatting sqref="W190">
    <cfRule type="cellIs" dxfId="828" priority="608" operator="lessThan">
      <formula>0</formula>
    </cfRule>
  </conditionalFormatting>
  <conditionalFormatting sqref="W183">
    <cfRule type="cellIs" dxfId="827" priority="607" operator="lessThan">
      <formula>0</formula>
    </cfRule>
  </conditionalFormatting>
  <conditionalFormatting sqref="W200">
    <cfRule type="cellIs" dxfId="826" priority="606" operator="lessThan">
      <formula>0</formula>
    </cfRule>
  </conditionalFormatting>
  <conditionalFormatting sqref="W205">
    <cfRule type="cellIs" dxfId="825" priority="605" operator="lessThan">
      <formula>0</formula>
    </cfRule>
  </conditionalFormatting>
  <conditionalFormatting sqref="W223:W225">
    <cfRule type="cellIs" dxfId="824" priority="604" operator="lessThan">
      <formula>0</formula>
    </cfRule>
  </conditionalFormatting>
  <conditionalFormatting sqref="W221">
    <cfRule type="cellIs" dxfId="823" priority="602" operator="lessThan">
      <formula>0</formula>
    </cfRule>
  </conditionalFormatting>
  <conditionalFormatting sqref="W265">
    <cfRule type="cellIs" dxfId="822" priority="601" operator="lessThan">
      <formula>0</formula>
    </cfRule>
  </conditionalFormatting>
  <conditionalFormatting sqref="W272">
    <cfRule type="cellIs" dxfId="821" priority="600" operator="lessThan">
      <formula>0</formula>
    </cfRule>
  </conditionalFormatting>
  <conditionalFormatting sqref="W282">
    <cfRule type="cellIs" dxfId="820" priority="599" operator="lessThan">
      <formula>0</formula>
    </cfRule>
  </conditionalFormatting>
  <conditionalFormatting sqref="W287">
    <cfRule type="cellIs" dxfId="819" priority="598" operator="lessThan">
      <formula>0</formula>
    </cfRule>
  </conditionalFormatting>
  <conditionalFormatting sqref="W294">
    <cfRule type="cellIs" dxfId="818" priority="597" operator="lessThan">
      <formula>0</formula>
    </cfRule>
  </conditionalFormatting>
  <conditionalFormatting sqref="X142:X1048576 X1:X110">
    <cfRule type="cellIs" dxfId="817" priority="589" operator="equal">
      <formula>0</formula>
    </cfRule>
  </conditionalFormatting>
  <conditionalFormatting sqref="X111:X125">
    <cfRule type="cellIs" dxfId="816" priority="596" operator="equal">
      <formula>0</formula>
    </cfRule>
  </conditionalFormatting>
  <conditionalFormatting sqref="X126:X141">
    <cfRule type="cellIs" dxfId="815" priority="595" operator="equal">
      <formula>0</formula>
    </cfRule>
  </conditionalFormatting>
  <conditionalFormatting sqref="X190">
    <cfRule type="cellIs" dxfId="814" priority="594" operator="lessThan">
      <formula>0</formula>
    </cfRule>
  </conditionalFormatting>
  <conditionalFormatting sqref="X183">
    <cfRule type="cellIs" dxfId="813" priority="593" operator="lessThan">
      <formula>0</formula>
    </cfRule>
  </conditionalFormatting>
  <conditionalFormatting sqref="X200">
    <cfRule type="cellIs" dxfId="812" priority="592" operator="lessThan">
      <formula>0</formula>
    </cfRule>
  </conditionalFormatting>
  <conditionalFormatting sqref="X205">
    <cfRule type="cellIs" dxfId="811" priority="591" operator="lessThan">
      <formula>0</formula>
    </cfRule>
  </conditionalFormatting>
  <conditionalFormatting sqref="X223:X225">
    <cfRule type="cellIs" dxfId="810" priority="590" operator="lessThan">
      <formula>0</formula>
    </cfRule>
  </conditionalFormatting>
  <conditionalFormatting sqref="X221">
    <cfRule type="cellIs" dxfId="809" priority="588" operator="lessThan">
      <formula>0</formula>
    </cfRule>
  </conditionalFormatting>
  <conditionalFormatting sqref="X265">
    <cfRule type="cellIs" dxfId="808" priority="587" operator="lessThan">
      <formula>0</formula>
    </cfRule>
  </conditionalFormatting>
  <conditionalFormatting sqref="X272">
    <cfRule type="cellIs" dxfId="807" priority="586" operator="lessThan">
      <formula>0</formula>
    </cfRule>
  </conditionalFormatting>
  <conditionalFormatting sqref="X282">
    <cfRule type="cellIs" dxfId="806" priority="585" operator="lessThan">
      <formula>0</formula>
    </cfRule>
  </conditionalFormatting>
  <conditionalFormatting sqref="X287">
    <cfRule type="cellIs" dxfId="805" priority="584" operator="lessThan">
      <formula>0</formula>
    </cfRule>
  </conditionalFormatting>
  <conditionalFormatting sqref="X294">
    <cfRule type="cellIs" dxfId="804" priority="583" operator="lessThan">
      <formula>0</formula>
    </cfRule>
  </conditionalFormatting>
  <conditionalFormatting sqref="Z142:Z1048576 Z1 Z3:Z110">
    <cfRule type="cellIs" dxfId="803" priority="575" operator="equal">
      <formula>0</formula>
    </cfRule>
  </conditionalFormatting>
  <conditionalFormatting sqref="Z111:Z125">
    <cfRule type="cellIs" dxfId="802" priority="582" operator="equal">
      <formula>0</formula>
    </cfRule>
  </conditionalFormatting>
  <conditionalFormatting sqref="Z126:Z141">
    <cfRule type="cellIs" dxfId="801" priority="581" operator="equal">
      <formula>0</formula>
    </cfRule>
  </conditionalFormatting>
  <conditionalFormatting sqref="Z190">
    <cfRule type="cellIs" dxfId="800" priority="580" operator="lessThan">
      <formula>0</formula>
    </cfRule>
  </conditionalFormatting>
  <conditionalFormatting sqref="Z183">
    <cfRule type="cellIs" dxfId="799" priority="579" operator="lessThan">
      <formula>0</formula>
    </cfRule>
  </conditionalFormatting>
  <conditionalFormatting sqref="Z200">
    <cfRule type="cellIs" dxfId="798" priority="578" operator="lessThan">
      <formula>0</formula>
    </cfRule>
  </conditionalFormatting>
  <conditionalFormatting sqref="Z205">
    <cfRule type="cellIs" dxfId="797" priority="577" operator="lessThan">
      <formula>0</formula>
    </cfRule>
  </conditionalFormatting>
  <conditionalFormatting sqref="Z223:Z225">
    <cfRule type="cellIs" dxfId="796" priority="576" operator="lessThan">
      <formula>0</formula>
    </cfRule>
  </conditionalFormatting>
  <conditionalFormatting sqref="Z221">
    <cfRule type="cellIs" dxfId="795" priority="574" operator="lessThan">
      <formula>0</formula>
    </cfRule>
  </conditionalFormatting>
  <conditionalFormatting sqref="Z265">
    <cfRule type="cellIs" dxfId="794" priority="573" operator="lessThan">
      <formula>0</formula>
    </cfRule>
  </conditionalFormatting>
  <conditionalFormatting sqref="Z272">
    <cfRule type="cellIs" dxfId="793" priority="572" operator="lessThan">
      <formula>0</formula>
    </cfRule>
  </conditionalFormatting>
  <conditionalFormatting sqref="Z282">
    <cfRule type="cellIs" dxfId="792" priority="571" operator="lessThan">
      <formula>0</formula>
    </cfRule>
  </conditionalFormatting>
  <conditionalFormatting sqref="Z287">
    <cfRule type="cellIs" dxfId="791" priority="570" operator="lessThan">
      <formula>0</formula>
    </cfRule>
  </conditionalFormatting>
  <conditionalFormatting sqref="Z294">
    <cfRule type="cellIs" dxfId="790" priority="569" operator="lessThan">
      <formula>0</formula>
    </cfRule>
  </conditionalFormatting>
  <conditionalFormatting sqref="AA142:AA1048576 AA1 AA3:AA110">
    <cfRule type="cellIs" dxfId="789" priority="561" operator="equal">
      <formula>0</formula>
    </cfRule>
  </conditionalFormatting>
  <conditionalFormatting sqref="AA111:AA125">
    <cfRule type="cellIs" dxfId="788" priority="568" operator="equal">
      <formula>0</formula>
    </cfRule>
  </conditionalFormatting>
  <conditionalFormatting sqref="AA126:AA141">
    <cfRule type="cellIs" dxfId="787" priority="567" operator="equal">
      <formula>0</formula>
    </cfRule>
  </conditionalFormatting>
  <conditionalFormatting sqref="AA190">
    <cfRule type="cellIs" dxfId="786" priority="566" operator="lessThan">
      <formula>0</formula>
    </cfRule>
  </conditionalFormatting>
  <conditionalFormatting sqref="AA183">
    <cfRule type="cellIs" dxfId="785" priority="565" operator="lessThan">
      <formula>0</formula>
    </cfRule>
  </conditionalFormatting>
  <conditionalFormatting sqref="AA200">
    <cfRule type="cellIs" dxfId="784" priority="564" operator="lessThan">
      <formula>0</formula>
    </cfRule>
  </conditionalFormatting>
  <conditionalFormatting sqref="AA205">
    <cfRule type="cellIs" dxfId="783" priority="563" operator="lessThan">
      <formula>0</formula>
    </cfRule>
  </conditionalFormatting>
  <conditionalFormatting sqref="AA223:AA225">
    <cfRule type="cellIs" dxfId="782" priority="562" operator="lessThan">
      <formula>0</formula>
    </cfRule>
  </conditionalFormatting>
  <conditionalFormatting sqref="AA221">
    <cfRule type="cellIs" dxfId="781" priority="560" operator="lessThan">
      <formula>0</formula>
    </cfRule>
  </conditionalFormatting>
  <conditionalFormatting sqref="AA265">
    <cfRule type="cellIs" dxfId="780" priority="559" operator="lessThan">
      <formula>0</formula>
    </cfRule>
  </conditionalFormatting>
  <conditionalFormatting sqref="AA272">
    <cfRule type="cellIs" dxfId="779" priority="558" operator="lessThan">
      <formula>0</formula>
    </cfRule>
  </conditionalFormatting>
  <conditionalFormatting sqref="AA282">
    <cfRule type="cellIs" dxfId="778" priority="557" operator="lessThan">
      <formula>0</formula>
    </cfRule>
  </conditionalFormatting>
  <conditionalFormatting sqref="AA287">
    <cfRule type="cellIs" dxfId="777" priority="556" operator="lessThan">
      <formula>0</formula>
    </cfRule>
  </conditionalFormatting>
  <conditionalFormatting sqref="AA294">
    <cfRule type="cellIs" dxfId="776" priority="555" operator="lessThan">
      <formula>0</formula>
    </cfRule>
  </conditionalFormatting>
  <conditionalFormatting sqref="AC142:AC1048576 AC1 AC3:AC110">
    <cfRule type="cellIs" dxfId="775" priority="547" operator="equal">
      <formula>0</formula>
    </cfRule>
  </conditionalFormatting>
  <conditionalFormatting sqref="AC111:AC125">
    <cfRule type="cellIs" dxfId="774" priority="554" operator="equal">
      <formula>0</formula>
    </cfRule>
  </conditionalFormatting>
  <conditionalFormatting sqref="AC126:AC141">
    <cfRule type="cellIs" dxfId="773" priority="553" operator="equal">
      <formula>0</formula>
    </cfRule>
  </conditionalFormatting>
  <conditionalFormatting sqref="AC190">
    <cfRule type="cellIs" dxfId="772" priority="552" operator="lessThan">
      <formula>0</formula>
    </cfRule>
  </conditionalFormatting>
  <conditionalFormatting sqref="AC183">
    <cfRule type="cellIs" dxfId="771" priority="551" operator="lessThan">
      <formula>0</formula>
    </cfRule>
  </conditionalFormatting>
  <conditionalFormatting sqref="AC200">
    <cfRule type="cellIs" dxfId="770" priority="550" operator="lessThan">
      <formula>0</formula>
    </cfRule>
  </conditionalFormatting>
  <conditionalFormatting sqref="AC205">
    <cfRule type="cellIs" dxfId="769" priority="549" operator="lessThan">
      <formula>0</formula>
    </cfRule>
  </conditionalFormatting>
  <conditionalFormatting sqref="AC223:AC225">
    <cfRule type="cellIs" dxfId="768" priority="548" operator="lessThan">
      <formula>0</formula>
    </cfRule>
  </conditionalFormatting>
  <conditionalFormatting sqref="AC221">
    <cfRule type="cellIs" dxfId="767" priority="546" operator="lessThan">
      <formula>0</formula>
    </cfRule>
  </conditionalFormatting>
  <conditionalFormatting sqref="AC265">
    <cfRule type="cellIs" dxfId="766" priority="545" operator="lessThan">
      <formula>0</formula>
    </cfRule>
  </conditionalFormatting>
  <conditionalFormatting sqref="AC272">
    <cfRule type="cellIs" dxfId="765" priority="544" operator="lessThan">
      <formula>0</formula>
    </cfRule>
  </conditionalFormatting>
  <conditionalFormatting sqref="AC282">
    <cfRule type="cellIs" dxfId="764" priority="543" operator="lessThan">
      <formula>0</formula>
    </cfRule>
  </conditionalFormatting>
  <conditionalFormatting sqref="AC287">
    <cfRule type="cellIs" dxfId="763" priority="542" operator="lessThan">
      <formula>0</formula>
    </cfRule>
  </conditionalFormatting>
  <conditionalFormatting sqref="AC294">
    <cfRule type="cellIs" dxfId="762" priority="541" operator="lessThan">
      <formula>0</formula>
    </cfRule>
  </conditionalFormatting>
  <conditionalFormatting sqref="AD142:AD1048576 AD1 AD3:AD110">
    <cfRule type="cellIs" dxfId="761" priority="533" operator="equal">
      <formula>0</formula>
    </cfRule>
  </conditionalFormatting>
  <conditionalFormatting sqref="AD111:AD125">
    <cfRule type="cellIs" dxfId="760" priority="540" operator="equal">
      <formula>0</formula>
    </cfRule>
  </conditionalFormatting>
  <conditionalFormatting sqref="AD126:AD141">
    <cfRule type="cellIs" dxfId="759" priority="539" operator="equal">
      <formula>0</formula>
    </cfRule>
  </conditionalFormatting>
  <conditionalFormatting sqref="AD190">
    <cfRule type="cellIs" dxfId="758" priority="538" operator="lessThan">
      <formula>0</formula>
    </cfRule>
  </conditionalFormatting>
  <conditionalFormatting sqref="AD183">
    <cfRule type="cellIs" dxfId="757" priority="537" operator="lessThan">
      <formula>0</formula>
    </cfRule>
  </conditionalFormatting>
  <conditionalFormatting sqref="AD200">
    <cfRule type="cellIs" dxfId="756" priority="536" operator="lessThan">
      <formula>0</formula>
    </cfRule>
  </conditionalFormatting>
  <conditionalFormatting sqref="AD205">
    <cfRule type="cellIs" dxfId="755" priority="535" operator="lessThan">
      <formula>0</formula>
    </cfRule>
  </conditionalFormatting>
  <conditionalFormatting sqref="AD223:AD225">
    <cfRule type="cellIs" dxfId="754" priority="534" operator="lessThan">
      <formula>0</formula>
    </cfRule>
  </conditionalFormatting>
  <conditionalFormatting sqref="AD221">
    <cfRule type="cellIs" dxfId="753" priority="532" operator="lessThan">
      <formula>0</formula>
    </cfRule>
  </conditionalFormatting>
  <conditionalFormatting sqref="AD265">
    <cfRule type="cellIs" dxfId="752" priority="531" operator="lessThan">
      <formula>0</formula>
    </cfRule>
  </conditionalFormatting>
  <conditionalFormatting sqref="AD272">
    <cfRule type="cellIs" dxfId="751" priority="530" operator="lessThan">
      <formula>0</formula>
    </cfRule>
  </conditionalFormatting>
  <conditionalFormatting sqref="AD282">
    <cfRule type="cellIs" dxfId="750" priority="529" operator="lessThan">
      <formula>0</formula>
    </cfRule>
  </conditionalFormatting>
  <conditionalFormatting sqref="AD287">
    <cfRule type="cellIs" dxfId="749" priority="528" operator="lessThan">
      <formula>0</formula>
    </cfRule>
  </conditionalFormatting>
  <conditionalFormatting sqref="AD294">
    <cfRule type="cellIs" dxfId="748" priority="527" operator="lessThan">
      <formula>0</formula>
    </cfRule>
  </conditionalFormatting>
  <conditionalFormatting sqref="S223:S225">
    <cfRule type="cellIs" dxfId="747" priority="506" operator="lessThan">
      <formula>0</formula>
    </cfRule>
  </conditionalFormatting>
  <conditionalFormatting sqref="AF205">
    <cfRule type="cellIs" dxfId="746" priority="475" operator="lessThan">
      <formula>0</formula>
    </cfRule>
  </conditionalFormatting>
  <conditionalFormatting sqref="S221">
    <cfRule type="cellIs" dxfId="745" priority="504" operator="lessThan">
      <formula>0</formula>
    </cfRule>
  </conditionalFormatting>
  <conditionalFormatting sqref="S265">
    <cfRule type="cellIs" dxfId="744" priority="503" operator="lessThan">
      <formula>0</formula>
    </cfRule>
  </conditionalFormatting>
  <conditionalFormatting sqref="S272">
    <cfRule type="cellIs" dxfId="743" priority="502" operator="lessThan">
      <formula>0</formula>
    </cfRule>
  </conditionalFormatting>
  <conditionalFormatting sqref="S287">
    <cfRule type="cellIs" dxfId="742" priority="500" operator="lessThan">
      <formula>0</formula>
    </cfRule>
  </conditionalFormatting>
  <conditionalFormatting sqref="S294">
    <cfRule type="cellIs" dxfId="741" priority="499" operator="lessThan">
      <formula>0</formula>
    </cfRule>
  </conditionalFormatting>
  <conditionalFormatting sqref="AF287">
    <cfRule type="cellIs" dxfId="740" priority="468" operator="lessThan">
      <formula>0</formula>
    </cfRule>
  </conditionalFormatting>
  <conditionalFormatting sqref="AF294">
    <cfRule type="cellIs" dxfId="739" priority="467" operator="lessThan">
      <formula>0</formula>
    </cfRule>
  </conditionalFormatting>
  <conditionalFormatting sqref="R190">
    <cfRule type="cellIs" dxfId="738" priority="496" operator="lessThan">
      <formula>0</formula>
    </cfRule>
  </conditionalFormatting>
  <conditionalFormatting sqref="R183">
    <cfRule type="cellIs" dxfId="737" priority="495" operator="lessThan">
      <formula>0</formula>
    </cfRule>
  </conditionalFormatting>
  <conditionalFormatting sqref="S142:S1048576 S1:S110">
    <cfRule type="cellIs" dxfId="736" priority="505" operator="equal">
      <formula>0</formula>
    </cfRule>
  </conditionalFormatting>
  <conditionalFormatting sqref="S111:S125">
    <cfRule type="cellIs" dxfId="735" priority="512" operator="equal">
      <formula>0</formula>
    </cfRule>
  </conditionalFormatting>
  <conditionalFormatting sqref="S126:S141">
    <cfRule type="cellIs" dxfId="734" priority="511" operator="equal">
      <formula>0</formula>
    </cfRule>
  </conditionalFormatting>
  <conditionalFormatting sqref="S190">
    <cfRule type="cellIs" dxfId="733" priority="510" operator="lessThan">
      <formula>0</formula>
    </cfRule>
  </conditionalFormatting>
  <conditionalFormatting sqref="S183">
    <cfRule type="cellIs" dxfId="732" priority="509" operator="lessThan">
      <formula>0</formula>
    </cfRule>
  </conditionalFormatting>
  <conditionalFormatting sqref="S200">
    <cfRule type="cellIs" dxfId="731" priority="508" operator="lessThan">
      <formula>0</formula>
    </cfRule>
  </conditionalFormatting>
  <conditionalFormatting sqref="S205">
    <cfRule type="cellIs" dxfId="730" priority="507" operator="lessThan">
      <formula>0</formula>
    </cfRule>
  </conditionalFormatting>
  <conditionalFormatting sqref="AF200">
    <cfRule type="cellIs" dxfId="729" priority="476" operator="lessThan">
      <formula>0</formula>
    </cfRule>
  </conditionalFormatting>
  <conditionalFormatting sqref="AF223:AF225">
    <cfRule type="cellIs" dxfId="728" priority="474" operator="lessThan">
      <formula>0</formula>
    </cfRule>
  </conditionalFormatting>
  <conditionalFormatting sqref="AF221">
    <cfRule type="cellIs" dxfId="727" priority="472" operator="lessThan">
      <formula>0</formula>
    </cfRule>
  </conditionalFormatting>
  <conditionalFormatting sqref="S282">
    <cfRule type="cellIs" dxfId="726" priority="501" operator="lessThan">
      <formula>0</formula>
    </cfRule>
  </conditionalFormatting>
  <conditionalFormatting sqref="AF272">
    <cfRule type="cellIs" dxfId="725" priority="470" operator="lessThan">
      <formula>0</formula>
    </cfRule>
  </conditionalFormatting>
  <conditionalFormatting sqref="AF282">
    <cfRule type="cellIs" dxfId="724" priority="469" operator="lessThan">
      <formula>0</formula>
    </cfRule>
  </conditionalFormatting>
  <conditionalFormatting sqref="R142:R1048576 R1:R110">
    <cfRule type="cellIs" dxfId="723" priority="491" operator="equal">
      <formula>0</formula>
    </cfRule>
  </conditionalFormatting>
  <conditionalFormatting sqref="R111:R125">
    <cfRule type="cellIs" dxfId="722" priority="498" operator="equal">
      <formula>0</formula>
    </cfRule>
  </conditionalFormatting>
  <conditionalFormatting sqref="R126:R141">
    <cfRule type="cellIs" dxfId="721" priority="497" operator="equal">
      <formula>0</formula>
    </cfRule>
  </conditionalFormatting>
  <conditionalFormatting sqref="R200">
    <cfRule type="cellIs" dxfId="720" priority="494" operator="lessThan">
      <formula>0</formula>
    </cfRule>
  </conditionalFormatting>
  <conditionalFormatting sqref="R205">
    <cfRule type="cellIs" dxfId="719" priority="493" operator="lessThan">
      <formula>0</formula>
    </cfRule>
  </conditionalFormatting>
  <conditionalFormatting sqref="R223:R225">
    <cfRule type="cellIs" dxfId="718" priority="492" operator="lessThan">
      <formula>0</formula>
    </cfRule>
  </conditionalFormatting>
  <conditionalFormatting sqref="R221">
    <cfRule type="cellIs" dxfId="717" priority="490" operator="lessThan">
      <formula>0</formula>
    </cfRule>
  </conditionalFormatting>
  <conditionalFormatting sqref="R265">
    <cfRule type="cellIs" dxfId="716" priority="489" operator="lessThan">
      <formula>0</formula>
    </cfRule>
  </conditionalFormatting>
  <conditionalFormatting sqref="R272">
    <cfRule type="cellIs" dxfId="715" priority="488" operator="lessThan">
      <formula>0</formula>
    </cfRule>
  </conditionalFormatting>
  <conditionalFormatting sqref="R282">
    <cfRule type="cellIs" dxfId="714" priority="487" operator="lessThan">
      <formula>0</formula>
    </cfRule>
  </conditionalFormatting>
  <conditionalFormatting sqref="R287">
    <cfRule type="cellIs" dxfId="713" priority="486" operator="lessThan">
      <formula>0</formula>
    </cfRule>
  </conditionalFormatting>
  <conditionalFormatting sqref="R294">
    <cfRule type="cellIs" dxfId="712" priority="485" operator="lessThan">
      <formula>0</formula>
    </cfRule>
  </conditionalFormatting>
  <conditionalFormatting sqref="Z2">
    <cfRule type="cellIs" dxfId="711" priority="484" operator="equal">
      <formula>0</formula>
    </cfRule>
  </conditionalFormatting>
  <conditionalFormatting sqref="AA2">
    <cfRule type="cellIs" dxfId="710" priority="483" operator="equal">
      <formula>0</formula>
    </cfRule>
  </conditionalFormatting>
  <conditionalFormatting sqref="AC2">
    <cfRule type="cellIs" dxfId="709" priority="482" operator="equal">
      <formula>0</formula>
    </cfRule>
  </conditionalFormatting>
  <conditionalFormatting sqref="AD2">
    <cfRule type="cellIs" dxfId="708" priority="481" operator="equal">
      <formula>0</formula>
    </cfRule>
  </conditionalFormatting>
  <conditionalFormatting sqref="AF142:AF1048576 AF1 AF3:AF110">
    <cfRule type="cellIs" dxfId="707" priority="473" operator="equal">
      <formula>0</formula>
    </cfRule>
  </conditionalFormatting>
  <conditionalFormatting sqref="AF111:AF125">
    <cfRule type="cellIs" dxfId="706" priority="480" operator="equal">
      <formula>0</formula>
    </cfRule>
  </conditionalFormatting>
  <conditionalFormatting sqref="AF126:AF141">
    <cfRule type="cellIs" dxfId="705" priority="479" operator="equal">
      <formula>0</formula>
    </cfRule>
  </conditionalFormatting>
  <conditionalFormatting sqref="AF190">
    <cfRule type="cellIs" dxfId="704" priority="478" operator="lessThan">
      <formula>0</formula>
    </cfRule>
  </conditionalFormatting>
  <conditionalFormatting sqref="AF183">
    <cfRule type="cellIs" dxfId="703" priority="477" operator="lessThan">
      <formula>0</formula>
    </cfRule>
  </conditionalFormatting>
  <conditionalFormatting sqref="AI200">
    <cfRule type="cellIs" dxfId="702" priority="446" operator="lessThan">
      <formula>0</formula>
    </cfRule>
  </conditionalFormatting>
  <conditionalFormatting sqref="AI205">
    <cfRule type="cellIs" dxfId="701" priority="445" operator="lessThan">
      <formula>0</formula>
    </cfRule>
  </conditionalFormatting>
  <conditionalFormatting sqref="AI223:AI225">
    <cfRule type="cellIs" dxfId="700" priority="444" operator="lessThan">
      <formula>0</formula>
    </cfRule>
  </conditionalFormatting>
  <conditionalFormatting sqref="AI221">
    <cfRule type="cellIs" dxfId="699" priority="442" operator="lessThan">
      <formula>0</formula>
    </cfRule>
  </conditionalFormatting>
  <conditionalFormatting sqref="AF265">
    <cfRule type="cellIs" dxfId="698" priority="471" operator="lessThan">
      <formula>0</formula>
    </cfRule>
  </conditionalFormatting>
  <conditionalFormatting sqref="AI272">
    <cfRule type="cellIs" dxfId="697" priority="440" operator="lessThan">
      <formula>0</formula>
    </cfRule>
  </conditionalFormatting>
  <conditionalFormatting sqref="AI282">
    <cfRule type="cellIs" dxfId="696" priority="439" operator="lessThan">
      <formula>0</formula>
    </cfRule>
  </conditionalFormatting>
  <conditionalFormatting sqref="AI287">
    <cfRule type="cellIs" dxfId="695" priority="438" operator="lessThan">
      <formula>0</formula>
    </cfRule>
  </conditionalFormatting>
  <conditionalFormatting sqref="AI294">
    <cfRule type="cellIs" dxfId="694" priority="437" operator="lessThan">
      <formula>0</formula>
    </cfRule>
  </conditionalFormatting>
  <conditionalFormatting sqref="AG142:AG1048576 AG1 AG3:AG110">
    <cfRule type="cellIs" dxfId="693" priority="459" operator="equal">
      <formula>0</formula>
    </cfRule>
  </conditionalFormatting>
  <conditionalFormatting sqref="AG111:AG125">
    <cfRule type="cellIs" dxfId="692" priority="466" operator="equal">
      <formula>0</formula>
    </cfRule>
  </conditionalFormatting>
  <conditionalFormatting sqref="AG126:AG141">
    <cfRule type="cellIs" dxfId="691" priority="465" operator="equal">
      <formula>0</formula>
    </cfRule>
  </conditionalFormatting>
  <conditionalFormatting sqref="AG190">
    <cfRule type="cellIs" dxfId="690" priority="464" operator="lessThan">
      <formula>0</formula>
    </cfRule>
  </conditionalFormatting>
  <conditionalFormatting sqref="AG183">
    <cfRule type="cellIs" dxfId="689" priority="463" operator="lessThan">
      <formula>0</formula>
    </cfRule>
  </conditionalFormatting>
  <conditionalFormatting sqref="AG200">
    <cfRule type="cellIs" dxfId="688" priority="462" operator="lessThan">
      <formula>0</formula>
    </cfRule>
  </conditionalFormatting>
  <conditionalFormatting sqref="AG205">
    <cfRule type="cellIs" dxfId="687" priority="461" operator="lessThan">
      <formula>0</formula>
    </cfRule>
  </conditionalFormatting>
  <conditionalFormatting sqref="AG223:AG225">
    <cfRule type="cellIs" dxfId="686" priority="460" operator="lessThan">
      <formula>0</formula>
    </cfRule>
  </conditionalFormatting>
  <conditionalFormatting sqref="AG221">
    <cfRule type="cellIs" dxfId="685" priority="458" operator="lessThan">
      <formula>0</formula>
    </cfRule>
  </conditionalFormatting>
  <conditionalFormatting sqref="AG265">
    <cfRule type="cellIs" dxfId="684" priority="457" operator="lessThan">
      <formula>0</formula>
    </cfRule>
  </conditionalFormatting>
  <conditionalFormatting sqref="AG272">
    <cfRule type="cellIs" dxfId="683" priority="456" operator="lessThan">
      <formula>0</formula>
    </cfRule>
  </conditionalFormatting>
  <conditionalFormatting sqref="AG282">
    <cfRule type="cellIs" dxfId="682" priority="455" operator="lessThan">
      <formula>0</formula>
    </cfRule>
  </conditionalFormatting>
  <conditionalFormatting sqref="AG287">
    <cfRule type="cellIs" dxfId="681" priority="454" operator="lessThan">
      <formula>0</formula>
    </cfRule>
  </conditionalFormatting>
  <conditionalFormatting sqref="AG294">
    <cfRule type="cellIs" dxfId="680" priority="453" operator="lessThan">
      <formula>0</formula>
    </cfRule>
  </conditionalFormatting>
  <conditionalFormatting sqref="AF2">
    <cfRule type="cellIs" dxfId="679" priority="452" operator="equal">
      <formula>0</formula>
    </cfRule>
  </conditionalFormatting>
  <conditionalFormatting sqref="AG2">
    <cfRule type="cellIs" dxfId="678" priority="451" operator="equal">
      <formula>0</formula>
    </cfRule>
  </conditionalFormatting>
  <conditionalFormatting sqref="AL205">
    <cfRule type="cellIs" dxfId="677" priority="415" operator="lessThan">
      <formula>0</formula>
    </cfRule>
  </conditionalFormatting>
  <conditionalFormatting sqref="AL287">
    <cfRule type="cellIs" dxfId="676" priority="408" operator="lessThan">
      <formula>0</formula>
    </cfRule>
  </conditionalFormatting>
  <conditionalFormatting sqref="AL294">
    <cfRule type="cellIs" dxfId="675" priority="407" operator="lessThan">
      <formula>0</formula>
    </cfRule>
  </conditionalFormatting>
  <conditionalFormatting sqref="AL200">
    <cfRule type="cellIs" dxfId="674" priority="416" operator="lessThan">
      <formula>0</formula>
    </cfRule>
  </conditionalFormatting>
  <conditionalFormatting sqref="AL223:AL225">
    <cfRule type="cellIs" dxfId="673" priority="414" operator="lessThan">
      <formula>0</formula>
    </cfRule>
  </conditionalFormatting>
  <conditionalFormatting sqref="AL221">
    <cfRule type="cellIs" dxfId="672" priority="412" operator="lessThan">
      <formula>0</formula>
    </cfRule>
  </conditionalFormatting>
  <conditionalFormatting sqref="AL272">
    <cfRule type="cellIs" dxfId="671" priority="410" operator="lessThan">
      <formula>0</formula>
    </cfRule>
  </conditionalFormatting>
  <conditionalFormatting sqref="AL282">
    <cfRule type="cellIs" dxfId="670" priority="409" operator="lessThan">
      <formula>0</formula>
    </cfRule>
  </conditionalFormatting>
  <conditionalFormatting sqref="AI142:AI1048576 AI1 AI3:AI110">
    <cfRule type="cellIs" dxfId="669" priority="443" operator="equal">
      <formula>0</formula>
    </cfRule>
  </conditionalFormatting>
  <conditionalFormatting sqref="AI111:AI125">
    <cfRule type="cellIs" dxfId="668" priority="450" operator="equal">
      <formula>0</formula>
    </cfRule>
  </conditionalFormatting>
  <conditionalFormatting sqref="AI126:AI141">
    <cfRule type="cellIs" dxfId="667" priority="449" operator="equal">
      <formula>0</formula>
    </cfRule>
  </conditionalFormatting>
  <conditionalFormatting sqref="AI190">
    <cfRule type="cellIs" dxfId="666" priority="448" operator="lessThan">
      <formula>0</formula>
    </cfRule>
  </conditionalFormatting>
  <conditionalFormatting sqref="AI183">
    <cfRule type="cellIs" dxfId="665" priority="447" operator="lessThan">
      <formula>0</formula>
    </cfRule>
  </conditionalFormatting>
  <conditionalFormatting sqref="AI265">
    <cfRule type="cellIs" dxfId="664" priority="441" operator="lessThan">
      <formula>0</formula>
    </cfRule>
  </conditionalFormatting>
  <conditionalFormatting sqref="AJ142:AJ1048576 AJ1 AJ3:AJ110">
    <cfRule type="cellIs" dxfId="663" priority="429" operator="equal">
      <formula>0</formula>
    </cfRule>
  </conditionalFormatting>
  <conditionalFormatting sqref="AJ111:AJ125">
    <cfRule type="cellIs" dxfId="662" priority="436" operator="equal">
      <formula>0</formula>
    </cfRule>
  </conditionalFormatting>
  <conditionalFormatting sqref="AJ126:AJ141">
    <cfRule type="cellIs" dxfId="661" priority="435" operator="equal">
      <formula>0</formula>
    </cfRule>
  </conditionalFormatting>
  <conditionalFormatting sqref="AJ190">
    <cfRule type="cellIs" dxfId="660" priority="434" operator="lessThan">
      <formula>0</formula>
    </cfRule>
  </conditionalFormatting>
  <conditionalFormatting sqref="AJ183">
    <cfRule type="cellIs" dxfId="659" priority="433" operator="lessThan">
      <formula>0</formula>
    </cfRule>
  </conditionalFormatting>
  <conditionalFormatting sqref="AJ200">
    <cfRule type="cellIs" dxfId="658" priority="432" operator="lessThan">
      <formula>0</formula>
    </cfRule>
  </conditionalFormatting>
  <conditionalFormatting sqref="AJ205">
    <cfRule type="cellIs" dxfId="657" priority="431" operator="lessThan">
      <formula>0</formula>
    </cfRule>
  </conditionalFormatting>
  <conditionalFormatting sqref="AJ223:AJ225">
    <cfRule type="cellIs" dxfId="656" priority="430" operator="lessThan">
      <formula>0</formula>
    </cfRule>
  </conditionalFormatting>
  <conditionalFormatting sqref="AJ221">
    <cfRule type="cellIs" dxfId="655" priority="428" operator="lessThan">
      <formula>0</formula>
    </cfRule>
  </conditionalFormatting>
  <conditionalFormatting sqref="AJ265">
    <cfRule type="cellIs" dxfId="654" priority="427" operator="lessThan">
      <formula>0</formula>
    </cfRule>
  </conditionalFormatting>
  <conditionalFormatting sqref="AJ272">
    <cfRule type="cellIs" dxfId="653" priority="426" operator="lessThan">
      <formula>0</formula>
    </cfRule>
  </conditionalFormatting>
  <conditionalFormatting sqref="AJ282">
    <cfRule type="cellIs" dxfId="652" priority="425" operator="lessThan">
      <formula>0</formula>
    </cfRule>
  </conditionalFormatting>
  <conditionalFormatting sqref="AJ287">
    <cfRule type="cellIs" dxfId="651" priority="424" operator="lessThan">
      <formula>0</formula>
    </cfRule>
  </conditionalFormatting>
  <conditionalFormatting sqref="AJ294">
    <cfRule type="cellIs" dxfId="650" priority="423" operator="lessThan">
      <formula>0</formula>
    </cfRule>
  </conditionalFormatting>
  <conditionalFormatting sqref="AI2">
    <cfRule type="cellIs" dxfId="649" priority="422" operator="equal">
      <formula>0</formula>
    </cfRule>
  </conditionalFormatting>
  <conditionalFormatting sqref="AJ2">
    <cfRule type="cellIs" dxfId="648" priority="421" operator="equal">
      <formula>0</formula>
    </cfRule>
  </conditionalFormatting>
  <conditionalFormatting sqref="AO200">
    <cfRule type="cellIs" dxfId="647" priority="386" operator="lessThan">
      <formula>0</formula>
    </cfRule>
  </conditionalFormatting>
  <conditionalFormatting sqref="AO205">
    <cfRule type="cellIs" dxfId="646" priority="385" operator="lessThan">
      <formula>0</formula>
    </cfRule>
  </conditionalFormatting>
  <conditionalFormatting sqref="AO223:AO225">
    <cfRule type="cellIs" dxfId="645" priority="384" operator="lessThan">
      <formula>0</formula>
    </cfRule>
  </conditionalFormatting>
  <conditionalFormatting sqref="AO221">
    <cfRule type="cellIs" dxfId="644" priority="382" operator="lessThan">
      <formula>0</formula>
    </cfRule>
  </conditionalFormatting>
  <conditionalFormatting sqref="AO272">
    <cfRule type="cellIs" dxfId="643" priority="380" operator="lessThan">
      <formula>0</formula>
    </cfRule>
  </conditionalFormatting>
  <conditionalFormatting sqref="AO282">
    <cfRule type="cellIs" dxfId="642" priority="379" operator="lessThan">
      <formula>0</formula>
    </cfRule>
  </conditionalFormatting>
  <conditionalFormatting sqref="AO287">
    <cfRule type="cellIs" dxfId="641" priority="378" operator="lessThan">
      <formula>0</formula>
    </cfRule>
  </conditionalFormatting>
  <conditionalFormatting sqref="AO294">
    <cfRule type="cellIs" dxfId="640" priority="377" operator="lessThan">
      <formula>0</formula>
    </cfRule>
  </conditionalFormatting>
  <conditionalFormatting sqref="AL142:AL1048576 AL1 AL3:AL110">
    <cfRule type="cellIs" dxfId="639" priority="413" operator="equal">
      <formula>0</formula>
    </cfRule>
  </conditionalFormatting>
  <conditionalFormatting sqref="AL111:AL125">
    <cfRule type="cellIs" dxfId="638" priority="420" operator="equal">
      <formula>0</formula>
    </cfRule>
  </conditionalFormatting>
  <conditionalFormatting sqref="AL126:AL141">
    <cfRule type="cellIs" dxfId="637" priority="419" operator="equal">
      <formula>0</formula>
    </cfRule>
  </conditionalFormatting>
  <conditionalFormatting sqref="AL190">
    <cfRule type="cellIs" dxfId="636" priority="418" operator="lessThan">
      <formula>0</formula>
    </cfRule>
  </conditionalFormatting>
  <conditionalFormatting sqref="AL183">
    <cfRule type="cellIs" dxfId="635" priority="417" operator="lessThan">
      <formula>0</formula>
    </cfRule>
  </conditionalFormatting>
  <conditionalFormatting sqref="AL265">
    <cfRule type="cellIs" dxfId="634" priority="411" operator="lessThan">
      <formula>0</formula>
    </cfRule>
  </conditionalFormatting>
  <conditionalFormatting sqref="AM142:AM1048576 AM1 AM3:AM110">
    <cfRule type="cellIs" dxfId="633" priority="399" operator="equal">
      <formula>0</formula>
    </cfRule>
  </conditionalFormatting>
  <conditionalFormatting sqref="AM111:AM125">
    <cfRule type="cellIs" dxfId="632" priority="406" operator="equal">
      <formula>0</formula>
    </cfRule>
  </conditionalFormatting>
  <conditionalFormatting sqref="AM126:AM141">
    <cfRule type="cellIs" dxfId="631" priority="405" operator="equal">
      <formula>0</formula>
    </cfRule>
  </conditionalFormatting>
  <conditionalFormatting sqref="AM190">
    <cfRule type="cellIs" dxfId="630" priority="404" operator="lessThan">
      <formula>0</formula>
    </cfRule>
  </conditionalFormatting>
  <conditionalFormatting sqref="AM183">
    <cfRule type="cellIs" dxfId="629" priority="403" operator="lessThan">
      <formula>0</formula>
    </cfRule>
  </conditionalFormatting>
  <conditionalFormatting sqref="AM200">
    <cfRule type="cellIs" dxfId="628" priority="402" operator="lessThan">
      <formula>0</formula>
    </cfRule>
  </conditionalFormatting>
  <conditionalFormatting sqref="AM205">
    <cfRule type="cellIs" dxfId="627" priority="401" operator="lessThan">
      <formula>0</formula>
    </cfRule>
  </conditionalFormatting>
  <conditionalFormatting sqref="AM223:AM225">
    <cfRule type="cellIs" dxfId="626" priority="400" operator="lessThan">
      <formula>0</formula>
    </cfRule>
  </conditionalFormatting>
  <conditionalFormatting sqref="AM221">
    <cfRule type="cellIs" dxfId="625" priority="398" operator="lessThan">
      <formula>0</formula>
    </cfRule>
  </conditionalFormatting>
  <conditionalFormatting sqref="AM265">
    <cfRule type="cellIs" dxfId="624" priority="397" operator="lessThan">
      <formula>0</formula>
    </cfRule>
  </conditionalFormatting>
  <conditionalFormatting sqref="AM272">
    <cfRule type="cellIs" dxfId="623" priority="396" operator="lessThan">
      <formula>0</formula>
    </cfRule>
  </conditionalFormatting>
  <conditionalFormatting sqref="AM282">
    <cfRule type="cellIs" dxfId="622" priority="395" operator="lessThan">
      <formula>0</formula>
    </cfRule>
  </conditionalFormatting>
  <conditionalFormatting sqref="AM287">
    <cfRule type="cellIs" dxfId="621" priority="394" operator="lessThan">
      <formula>0</formula>
    </cfRule>
  </conditionalFormatting>
  <conditionalFormatting sqref="AM294">
    <cfRule type="cellIs" dxfId="620" priority="393" operator="lessThan">
      <formula>0</formula>
    </cfRule>
  </conditionalFormatting>
  <conditionalFormatting sqref="AL2">
    <cfRule type="cellIs" dxfId="619" priority="392" operator="equal">
      <formula>0</formula>
    </cfRule>
  </conditionalFormatting>
  <conditionalFormatting sqref="AM2">
    <cfRule type="cellIs" dxfId="618" priority="391" operator="equal">
      <formula>0</formula>
    </cfRule>
  </conditionalFormatting>
  <conditionalFormatting sqref="AR205">
    <cfRule type="cellIs" dxfId="617" priority="355" operator="lessThan">
      <formula>0</formula>
    </cfRule>
  </conditionalFormatting>
  <conditionalFormatting sqref="AR287">
    <cfRule type="cellIs" dxfId="616" priority="348" operator="lessThan">
      <formula>0</formula>
    </cfRule>
  </conditionalFormatting>
  <conditionalFormatting sqref="AR294">
    <cfRule type="cellIs" dxfId="615" priority="347" operator="lessThan">
      <formula>0</formula>
    </cfRule>
  </conditionalFormatting>
  <conditionalFormatting sqref="AR200">
    <cfRule type="cellIs" dxfId="614" priority="356" operator="lessThan">
      <formula>0</formula>
    </cfRule>
  </conditionalFormatting>
  <conditionalFormatting sqref="AR223:AR225">
    <cfRule type="cellIs" dxfId="613" priority="354" operator="lessThan">
      <formula>0</formula>
    </cfRule>
  </conditionalFormatting>
  <conditionalFormatting sqref="AR221">
    <cfRule type="cellIs" dxfId="612" priority="352" operator="lessThan">
      <formula>0</formula>
    </cfRule>
  </conditionalFormatting>
  <conditionalFormatting sqref="AR272">
    <cfRule type="cellIs" dxfId="611" priority="350" operator="lessThan">
      <formula>0</formula>
    </cfRule>
  </conditionalFormatting>
  <conditionalFormatting sqref="AR282">
    <cfRule type="cellIs" dxfId="610" priority="349" operator="lessThan">
      <formula>0</formula>
    </cfRule>
  </conditionalFormatting>
  <conditionalFormatting sqref="AO142:AO1048576 AO1 AO3:AO110">
    <cfRule type="cellIs" dxfId="609" priority="383" operator="equal">
      <formula>0</formula>
    </cfRule>
  </conditionalFormatting>
  <conditionalFormatting sqref="AO111:AO125">
    <cfRule type="cellIs" dxfId="608" priority="390" operator="equal">
      <formula>0</formula>
    </cfRule>
  </conditionalFormatting>
  <conditionalFormatting sqref="AO126:AO141">
    <cfRule type="cellIs" dxfId="607" priority="389" operator="equal">
      <formula>0</formula>
    </cfRule>
  </conditionalFormatting>
  <conditionalFormatting sqref="AO190">
    <cfRule type="cellIs" dxfId="606" priority="388" operator="lessThan">
      <formula>0</formula>
    </cfRule>
  </conditionalFormatting>
  <conditionalFormatting sqref="AO183">
    <cfRule type="cellIs" dxfId="605" priority="387" operator="lessThan">
      <formula>0</formula>
    </cfRule>
  </conditionalFormatting>
  <conditionalFormatting sqref="AO265">
    <cfRule type="cellIs" dxfId="604" priority="381" operator="lessThan">
      <formula>0</formula>
    </cfRule>
  </conditionalFormatting>
  <conditionalFormatting sqref="AP142:AP1048576 AP1 AP3:AP110">
    <cfRule type="cellIs" dxfId="603" priority="369" operator="equal">
      <formula>0</formula>
    </cfRule>
  </conditionalFormatting>
  <conditionalFormatting sqref="AP111:AP125">
    <cfRule type="cellIs" dxfId="602" priority="376" operator="equal">
      <formula>0</formula>
    </cfRule>
  </conditionalFormatting>
  <conditionalFormatting sqref="AP126:AP141">
    <cfRule type="cellIs" dxfId="601" priority="375" operator="equal">
      <formula>0</formula>
    </cfRule>
  </conditionalFormatting>
  <conditionalFormatting sqref="AP190">
    <cfRule type="cellIs" dxfId="600" priority="374" operator="lessThan">
      <formula>0</formula>
    </cfRule>
  </conditionalFormatting>
  <conditionalFormatting sqref="AP183">
    <cfRule type="cellIs" dxfId="599" priority="373" operator="lessThan">
      <formula>0</formula>
    </cfRule>
  </conditionalFormatting>
  <conditionalFormatting sqref="AP200">
    <cfRule type="cellIs" dxfId="598" priority="372" operator="lessThan">
      <formula>0</formula>
    </cfRule>
  </conditionalFormatting>
  <conditionalFormatting sqref="AP205">
    <cfRule type="cellIs" dxfId="597" priority="371" operator="lessThan">
      <formula>0</formula>
    </cfRule>
  </conditionalFormatting>
  <conditionalFormatting sqref="AP223:AP225">
    <cfRule type="cellIs" dxfId="596" priority="370" operator="lessThan">
      <formula>0</formula>
    </cfRule>
  </conditionalFormatting>
  <conditionalFormatting sqref="AP221">
    <cfRule type="cellIs" dxfId="595" priority="368" operator="lessThan">
      <formula>0</formula>
    </cfRule>
  </conditionalFormatting>
  <conditionalFormatting sqref="AP265">
    <cfRule type="cellIs" dxfId="594" priority="367" operator="lessThan">
      <formula>0</formula>
    </cfRule>
  </conditionalFormatting>
  <conditionalFormatting sqref="AP272">
    <cfRule type="cellIs" dxfId="593" priority="366" operator="lessThan">
      <formula>0</formula>
    </cfRule>
  </conditionalFormatting>
  <conditionalFormatting sqref="AP282">
    <cfRule type="cellIs" dxfId="592" priority="365" operator="lessThan">
      <formula>0</formula>
    </cfRule>
  </conditionalFormatting>
  <conditionalFormatting sqref="AP287">
    <cfRule type="cellIs" dxfId="591" priority="364" operator="lessThan">
      <formula>0</formula>
    </cfRule>
  </conditionalFormatting>
  <conditionalFormatting sqref="AP294">
    <cfRule type="cellIs" dxfId="590" priority="363" operator="lessThan">
      <formula>0</formula>
    </cfRule>
  </conditionalFormatting>
  <conditionalFormatting sqref="AO2">
    <cfRule type="cellIs" dxfId="589" priority="362" operator="equal">
      <formula>0</formula>
    </cfRule>
  </conditionalFormatting>
  <conditionalFormatting sqref="AP2">
    <cfRule type="cellIs" dxfId="588" priority="361" operator="equal">
      <formula>0</formula>
    </cfRule>
  </conditionalFormatting>
  <conditionalFormatting sqref="AU200">
    <cfRule type="cellIs" dxfId="587" priority="326" operator="lessThan">
      <formula>0</formula>
    </cfRule>
  </conditionalFormatting>
  <conditionalFormatting sqref="AU205">
    <cfRule type="cellIs" dxfId="586" priority="325" operator="lessThan">
      <formula>0</formula>
    </cfRule>
  </conditionalFormatting>
  <conditionalFormatting sqref="AU223:AU225">
    <cfRule type="cellIs" dxfId="585" priority="324" operator="lessThan">
      <formula>0</formula>
    </cfRule>
  </conditionalFormatting>
  <conditionalFormatting sqref="AU221">
    <cfRule type="cellIs" dxfId="584" priority="322" operator="lessThan">
      <formula>0</formula>
    </cfRule>
  </conditionalFormatting>
  <conditionalFormatting sqref="AU272">
    <cfRule type="cellIs" dxfId="583" priority="320" operator="lessThan">
      <formula>0</formula>
    </cfRule>
  </conditionalFormatting>
  <conditionalFormatting sqref="AU282">
    <cfRule type="cellIs" dxfId="582" priority="319" operator="lessThan">
      <formula>0</formula>
    </cfRule>
  </conditionalFormatting>
  <conditionalFormatting sqref="AU287">
    <cfRule type="cellIs" dxfId="581" priority="318" operator="lessThan">
      <formula>0</formula>
    </cfRule>
  </conditionalFormatting>
  <conditionalFormatting sqref="AU294">
    <cfRule type="cellIs" dxfId="580" priority="317" operator="lessThan">
      <formula>0</formula>
    </cfRule>
  </conditionalFormatting>
  <conditionalFormatting sqref="AR142:AR1048576 AR1 AR3:AR110">
    <cfRule type="cellIs" dxfId="579" priority="353" operator="equal">
      <formula>0</formula>
    </cfRule>
  </conditionalFormatting>
  <conditionalFormatting sqref="AR111:AR125">
    <cfRule type="cellIs" dxfId="578" priority="360" operator="equal">
      <formula>0</formula>
    </cfRule>
  </conditionalFormatting>
  <conditionalFormatting sqref="AR126:AR141">
    <cfRule type="cellIs" dxfId="577" priority="359" operator="equal">
      <formula>0</formula>
    </cfRule>
  </conditionalFormatting>
  <conditionalFormatting sqref="AR190">
    <cfRule type="cellIs" dxfId="576" priority="358" operator="lessThan">
      <formula>0</formula>
    </cfRule>
  </conditionalFormatting>
  <conditionalFormatting sqref="AR183">
    <cfRule type="cellIs" dxfId="575" priority="357" operator="lessThan">
      <formula>0</formula>
    </cfRule>
  </conditionalFormatting>
  <conditionalFormatting sqref="AR265">
    <cfRule type="cellIs" dxfId="574" priority="351" operator="lessThan">
      <formula>0</formula>
    </cfRule>
  </conditionalFormatting>
  <conditionalFormatting sqref="AS142:AS1048576 AS1 AS3:AS110">
    <cfRule type="cellIs" dxfId="573" priority="339" operator="equal">
      <formula>0</formula>
    </cfRule>
  </conditionalFormatting>
  <conditionalFormatting sqref="AS111:AS125">
    <cfRule type="cellIs" dxfId="572" priority="346" operator="equal">
      <formula>0</formula>
    </cfRule>
  </conditionalFormatting>
  <conditionalFormatting sqref="AS126:AS141">
    <cfRule type="cellIs" dxfId="571" priority="345" operator="equal">
      <formula>0</formula>
    </cfRule>
  </conditionalFormatting>
  <conditionalFormatting sqref="AS190">
    <cfRule type="cellIs" dxfId="570" priority="344" operator="lessThan">
      <formula>0</formula>
    </cfRule>
  </conditionalFormatting>
  <conditionalFormatting sqref="AS183">
    <cfRule type="cellIs" dxfId="569" priority="343" operator="lessThan">
      <formula>0</formula>
    </cfRule>
  </conditionalFormatting>
  <conditionalFormatting sqref="AS200">
    <cfRule type="cellIs" dxfId="568" priority="342" operator="lessThan">
      <formula>0</formula>
    </cfRule>
  </conditionalFormatting>
  <conditionalFormatting sqref="AS205">
    <cfRule type="cellIs" dxfId="567" priority="341" operator="lessThan">
      <formula>0</formula>
    </cfRule>
  </conditionalFormatting>
  <conditionalFormatting sqref="AS223:AS225">
    <cfRule type="cellIs" dxfId="566" priority="340" operator="lessThan">
      <formula>0</formula>
    </cfRule>
  </conditionalFormatting>
  <conditionalFormatting sqref="AS221">
    <cfRule type="cellIs" dxfId="565" priority="338" operator="lessThan">
      <formula>0</formula>
    </cfRule>
  </conditionalFormatting>
  <conditionalFormatting sqref="AS265">
    <cfRule type="cellIs" dxfId="564" priority="337" operator="lessThan">
      <formula>0</formula>
    </cfRule>
  </conditionalFormatting>
  <conditionalFormatting sqref="AS272">
    <cfRule type="cellIs" dxfId="563" priority="336" operator="lessThan">
      <formula>0</formula>
    </cfRule>
  </conditionalFormatting>
  <conditionalFormatting sqref="AS282">
    <cfRule type="cellIs" dxfId="562" priority="335" operator="lessThan">
      <formula>0</formula>
    </cfRule>
  </conditionalFormatting>
  <conditionalFormatting sqref="AS287">
    <cfRule type="cellIs" dxfId="561" priority="334" operator="lessThan">
      <formula>0</formula>
    </cfRule>
  </conditionalFormatting>
  <conditionalFormatting sqref="AS294">
    <cfRule type="cellIs" dxfId="560" priority="333" operator="lessThan">
      <formula>0</formula>
    </cfRule>
  </conditionalFormatting>
  <conditionalFormatting sqref="AR2">
    <cfRule type="cellIs" dxfId="559" priority="332" operator="equal">
      <formula>0</formula>
    </cfRule>
  </conditionalFormatting>
  <conditionalFormatting sqref="AS2">
    <cfRule type="cellIs" dxfId="558" priority="331" operator="equal">
      <formula>0</formula>
    </cfRule>
  </conditionalFormatting>
  <conditionalFormatting sqref="AX205">
    <cfRule type="cellIs" dxfId="557" priority="295" operator="lessThan">
      <formula>0</formula>
    </cfRule>
  </conditionalFormatting>
  <conditionalFormatting sqref="AX287">
    <cfRule type="cellIs" dxfId="556" priority="288" operator="lessThan">
      <formula>0</formula>
    </cfRule>
  </conditionalFormatting>
  <conditionalFormatting sqref="AX294">
    <cfRule type="cellIs" dxfId="555" priority="287" operator="lessThan">
      <formula>0</formula>
    </cfRule>
  </conditionalFormatting>
  <conditionalFormatting sqref="AX200">
    <cfRule type="cellIs" dxfId="554" priority="296" operator="lessThan">
      <formula>0</formula>
    </cfRule>
  </conditionalFormatting>
  <conditionalFormatting sqref="AX223:AX225">
    <cfRule type="cellIs" dxfId="553" priority="294" operator="lessThan">
      <formula>0</formula>
    </cfRule>
  </conditionalFormatting>
  <conditionalFormatting sqref="AX221">
    <cfRule type="cellIs" dxfId="552" priority="292" operator="lessThan">
      <formula>0</formula>
    </cfRule>
  </conditionalFormatting>
  <conditionalFormatting sqref="AX272">
    <cfRule type="cellIs" dxfId="551" priority="290" operator="lessThan">
      <formula>0</formula>
    </cfRule>
  </conditionalFormatting>
  <conditionalFormatting sqref="AX282">
    <cfRule type="cellIs" dxfId="550" priority="289" operator="lessThan">
      <formula>0</formula>
    </cfRule>
  </conditionalFormatting>
  <conditionalFormatting sqref="AU142:AU1048576 AU1 AU3:AU110">
    <cfRule type="cellIs" dxfId="549" priority="323" operator="equal">
      <formula>0</formula>
    </cfRule>
  </conditionalFormatting>
  <conditionalFormatting sqref="AU111:AU125">
    <cfRule type="cellIs" dxfId="548" priority="330" operator="equal">
      <formula>0</formula>
    </cfRule>
  </conditionalFormatting>
  <conditionalFormatting sqref="AU126:AU141">
    <cfRule type="cellIs" dxfId="547" priority="329" operator="equal">
      <formula>0</formula>
    </cfRule>
  </conditionalFormatting>
  <conditionalFormatting sqref="AU190">
    <cfRule type="cellIs" dxfId="546" priority="328" operator="lessThan">
      <formula>0</formula>
    </cfRule>
  </conditionalFormatting>
  <conditionalFormatting sqref="AU183">
    <cfRule type="cellIs" dxfId="545" priority="327" operator="lessThan">
      <formula>0</formula>
    </cfRule>
  </conditionalFormatting>
  <conditionalFormatting sqref="AU265">
    <cfRule type="cellIs" dxfId="544" priority="321" operator="lessThan">
      <formula>0</formula>
    </cfRule>
  </conditionalFormatting>
  <conditionalFormatting sqref="AV142:AV1048576 AV1 AV3:AV110">
    <cfRule type="cellIs" dxfId="543" priority="309" operator="equal">
      <formula>0</formula>
    </cfRule>
  </conditionalFormatting>
  <conditionalFormatting sqref="AV111:AV125">
    <cfRule type="cellIs" dxfId="542" priority="316" operator="equal">
      <formula>0</formula>
    </cfRule>
  </conditionalFormatting>
  <conditionalFormatting sqref="AV126:AV141">
    <cfRule type="cellIs" dxfId="541" priority="315" operator="equal">
      <formula>0</formula>
    </cfRule>
  </conditionalFormatting>
  <conditionalFormatting sqref="AV190">
    <cfRule type="cellIs" dxfId="540" priority="314" operator="lessThan">
      <formula>0</formula>
    </cfRule>
  </conditionalFormatting>
  <conditionalFormatting sqref="AV183">
    <cfRule type="cellIs" dxfId="539" priority="313" operator="lessThan">
      <formula>0</formula>
    </cfRule>
  </conditionalFormatting>
  <conditionalFormatting sqref="AV200">
    <cfRule type="cellIs" dxfId="538" priority="312" operator="lessThan">
      <formula>0</formula>
    </cfRule>
  </conditionalFormatting>
  <conditionalFormatting sqref="AV205">
    <cfRule type="cellIs" dxfId="537" priority="311" operator="lessThan">
      <formula>0</formula>
    </cfRule>
  </conditionalFormatting>
  <conditionalFormatting sqref="AV223:AV225">
    <cfRule type="cellIs" dxfId="536" priority="310" operator="lessThan">
      <formula>0</formula>
    </cfRule>
  </conditionalFormatting>
  <conditionalFormatting sqref="AV221">
    <cfRule type="cellIs" dxfId="535" priority="308" operator="lessThan">
      <formula>0</formula>
    </cfRule>
  </conditionalFormatting>
  <conditionalFormatting sqref="AV265">
    <cfRule type="cellIs" dxfId="534" priority="307" operator="lessThan">
      <formula>0</formula>
    </cfRule>
  </conditionalFormatting>
  <conditionalFormatting sqref="AV272">
    <cfRule type="cellIs" dxfId="533" priority="306" operator="lessThan">
      <formula>0</formula>
    </cfRule>
  </conditionalFormatting>
  <conditionalFormatting sqref="AV282">
    <cfRule type="cellIs" dxfId="532" priority="305" operator="lessThan">
      <formula>0</formula>
    </cfRule>
  </conditionalFormatting>
  <conditionalFormatting sqref="AV287">
    <cfRule type="cellIs" dxfId="531" priority="304" operator="lessThan">
      <formula>0</formula>
    </cfRule>
  </conditionalFormatting>
  <conditionalFormatting sqref="AV294">
    <cfRule type="cellIs" dxfId="530" priority="303" operator="lessThan">
      <formula>0</formula>
    </cfRule>
  </conditionalFormatting>
  <conditionalFormatting sqref="AU2">
    <cfRule type="cellIs" dxfId="529" priority="302" operator="equal">
      <formula>0</formula>
    </cfRule>
  </conditionalFormatting>
  <conditionalFormatting sqref="AV2">
    <cfRule type="cellIs" dxfId="528" priority="301" operator="equal">
      <formula>0</formula>
    </cfRule>
  </conditionalFormatting>
  <conditionalFormatting sqref="BA200">
    <cfRule type="cellIs" dxfId="527" priority="266" operator="lessThan">
      <formula>0</formula>
    </cfRule>
  </conditionalFormatting>
  <conditionalFormatting sqref="BA205">
    <cfRule type="cellIs" dxfId="526" priority="265" operator="lessThan">
      <formula>0</formula>
    </cfRule>
  </conditionalFormatting>
  <conditionalFormatting sqref="BA223:BA225">
    <cfRule type="cellIs" dxfId="525" priority="264" operator="lessThan">
      <formula>0</formula>
    </cfRule>
  </conditionalFormatting>
  <conditionalFormatting sqref="BA221">
    <cfRule type="cellIs" dxfId="524" priority="262" operator="lessThan">
      <formula>0</formula>
    </cfRule>
  </conditionalFormatting>
  <conditionalFormatting sqref="BA272">
    <cfRule type="cellIs" dxfId="523" priority="260" operator="lessThan">
      <formula>0</formula>
    </cfRule>
  </conditionalFormatting>
  <conditionalFormatting sqref="BA282">
    <cfRule type="cellIs" dxfId="522" priority="259" operator="lessThan">
      <formula>0</formula>
    </cfRule>
  </conditionalFormatting>
  <conditionalFormatting sqref="BA287">
    <cfRule type="cellIs" dxfId="521" priority="258" operator="lessThan">
      <formula>0</formula>
    </cfRule>
  </conditionalFormatting>
  <conditionalFormatting sqref="BA294">
    <cfRule type="cellIs" dxfId="520" priority="257" operator="lessThan">
      <formula>0</formula>
    </cfRule>
  </conditionalFormatting>
  <conditionalFormatting sqref="AX142:AX1048576 AX1 AX3:AX110">
    <cfRule type="cellIs" dxfId="519" priority="293" operator="equal">
      <formula>0</formula>
    </cfRule>
  </conditionalFormatting>
  <conditionalFormatting sqref="AX111:AX125">
    <cfRule type="cellIs" dxfId="518" priority="300" operator="equal">
      <formula>0</formula>
    </cfRule>
  </conditionalFormatting>
  <conditionalFormatting sqref="AX126:AX141">
    <cfRule type="cellIs" dxfId="517" priority="299" operator="equal">
      <formula>0</formula>
    </cfRule>
  </conditionalFormatting>
  <conditionalFormatting sqref="AX190">
    <cfRule type="cellIs" dxfId="516" priority="298" operator="lessThan">
      <formula>0</formula>
    </cfRule>
  </conditionalFormatting>
  <conditionalFormatting sqref="AX183">
    <cfRule type="cellIs" dxfId="515" priority="297" operator="lessThan">
      <formula>0</formula>
    </cfRule>
  </conditionalFormatting>
  <conditionalFormatting sqref="AX265">
    <cfRule type="cellIs" dxfId="514" priority="291" operator="lessThan">
      <formula>0</formula>
    </cfRule>
  </conditionalFormatting>
  <conditionalFormatting sqref="AY142:AY1048576 AY1 AY3:AY110">
    <cfRule type="cellIs" dxfId="513" priority="279" operator="equal">
      <formula>0</formula>
    </cfRule>
  </conditionalFormatting>
  <conditionalFormatting sqref="AY111:AY125">
    <cfRule type="cellIs" dxfId="512" priority="286" operator="equal">
      <formula>0</formula>
    </cfRule>
  </conditionalFormatting>
  <conditionalFormatting sqref="AY126:AY141">
    <cfRule type="cellIs" dxfId="511" priority="285" operator="equal">
      <formula>0</formula>
    </cfRule>
  </conditionalFormatting>
  <conditionalFormatting sqref="AY190">
    <cfRule type="cellIs" dxfId="510" priority="284" operator="lessThan">
      <formula>0</formula>
    </cfRule>
  </conditionalFormatting>
  <conditionalFormatting sqref="AY183">
    <cfRule type="cellIs" dxfId="509" priority="283" operator="lessThan">
      <formula>0</formula>
    </cfRule>
  </conditionalFormatting>
  <conditionalFormatting sqref="AY200">
    <cfRule type="cellIs" dxfId="508" priority="282" operator="lessThan">
      <formula>0</formula>
    </cfRule>
  </conditionalFormatting>
  <conditionalFormatting sqref="AY205">
    <cfRule type="cellIs" dxfId="507" priority="281" operator="lessThan">
      <formula>0</formula>
    </cfRule>
  </conditionalFormatting>
  <conditionalFormatting sqref="AY223:AY225">
    <cfRule type="cellIs" dxfId="506" priority="280" operator="lessThan">
      <formula>0</formula>
    </cfRule>
  </conditionalFormatting>
  <conditionalFormatting sqref="AY221">
    <cfRule type="cellIs" dxfId="505" priority="278" operator="lessThan">
      <formula>0</formula>
    </cfRule>
  </conditionalFormatting>
  <conditionalFormatting sqref="AY265">
    <cfRule type="cellIs" dxfId="504" priority="277" operator="lessThan">
      <formula>0</formula>
    </cfRule>
  </conditionalFormatting>
  <conditionalFormatting sqref="AY272">
    <cfRule type="cellIs" dxfId="503" priority="276" operator="lessThan">
      <formula>0</formula>
    </cfRule>
  </conditionalFormatting>
  <conditionalFormatting sqref="AY282">
    <cfRule type="cellIs" dxfId="502" priority="275" operator="lessThan">
      <formula>0</formula>
    </cfRule>
  </conditionalFormatting>
  <conditionalFormatting sqref="AY287">
    <cfRule type="cellIs" dxfId="501" priority="274" operator="lessThan">
      <formula>0</formula>
    </cfRule>
  </conditionalFormatting>
  <conditionalFormatting sqref="AY294">
    <cfRule type="cellIs" dxfId="500" priority="273" operator="lessThan">
      <formula>0</formula>
    </cfRule>
  </conditionalFormatting>
  <conditionalFormatting sqref="AX2">
    <cfRule type="cellIs" dxfId="499" priority="272" operator="equal">
      <formula>0</formula>
    </cfRule>
  </conditionalFormatting>
  <conditionalFormatting sqref="AY2">
    <cfRule type="cellIs" dxfId="498" priority="271" operator="equal">
      <formula>0</formula>
    </cfRule>
  </conditionalFormatting>
  <conditionalFormatting sqref="BD205">
    <cfRule type="cellIs" dxfId="497" priority="235" operator="lessThan">
      <formula>0</formula>
    </cfRule>
  </conditionalFormatting>
  <conditionalFormatting sqref="BD287">
    <cfRule type="cellIs" dxfId="496" priority="228" operator="lessThan">
      <formula>0</formula>
    </cfRule>
  </conditionalFormatting>
  <conditionalFormatting sqref="BD294">
    <cfRule type="cellIs" dxfId="495" priority="227" operator="lessThan">
      <formula>0</formula>
    </cfRule>
  </conditionalFormatting>
  <conditionalFormatting sqref="BD200">
    <cfRule type="cellIs" dxfId="494" priority="236" operator="lessThan">
      <formula>0</formula>
    </cfRule>
  </conditionalFormatting>
  <conditionalFormatting sqref="BD223:BD225">
    <cfRule type="cellIs" dxfId="493" priority="234" operator="lessThan">
      <formula>0</formula>
    </cfRule>
  </conditionalFormatting>
  <conditionalFormatting sqref="BD221">
    <cfRule type="cellIs" dxfId="492" priority="232" operator="lessThan">
      <formula>0</formula>
    </cfRule>
  </conditionalFormatting>
  <conditionalFormatting sqref="BD272">
    <cfRule type="cellIs" dxfId="491" priority="230" operator="lessThan">
      <formula>0</formula>
    </cfRule>
  </conditionalFormatting>
  <conditionalFormatting sqref="BD282">
    <cfRule type="cellIs" dxfId="490" priority="229" operator="lessThan">
      <formula>0</formula>
    </cfRule>
  </conditionalFormatting>
  <conditionalFormatting sqref="BA142:BA1048576 BA1 BA3:BA110">
    <cfRule type="cellIs" dxfId="489" priority="263" operator="equal">
      <formula>0</formula>
    </cfRule>
  </conditionalFormatting>
  <conditionalFormatting sqref="BA111:BA125">
    <cfRule type="cellIs" dxfId="488" priority="270" operator="equal">
      <formula>0</formula>
    </cfRule>
  </conditionalFormatting>
  <conditionalFormatting sqref="BA126:BA141">
    <cfRule type="cellIs" dxfId="487" priority="269" operator="equal">
      <formula>0</formula>
    </cfRule>
  </conditionalFormatting>
  <conditionalFormatting sqref="BA190">
    <cfRule type="cellIs" dxfId="486" priority="268" operator="lessThan">
      <formula>0</formula>
    </cfRule>
  </conditionalFormatting>
  <conditionalFormatting sqref="BA183">
    <cfRule type="cellIs" dxfId="485" priority="267" operator="lessThan">
      <formula>0</formula>
    </cfRule>
  </conditionalFormatting>
  <conditionalFormatting sqref="BA265">
    <cfRule type="cellIs" dxfId="484" priority="261" operator="lessThan">
      <formula>0</formula>
    </cfRule>
  </conditionalFormatting>
  <conditionalFormatting sqref="BB142:BB1048576 BB1 BB3:BB110">
    <cfRule type="cellIs" dxfId="483" priority="249" operator="equal">
      <formula>0</formula>
    </cfRule>
  </conditionalFormatting>
  <conditionalFormatting sqref="BB111:BB125">
    <cfRule type="cellIs" dxfId="482" priority="256" operator="equal">
      <formula>0</formula>
    </cfRule>
  </conditionalFormatting>
  <conditionalFormatting sqref="BB126:BB141">
    <cfRule type="cellIs" dxfId="481" priority="255" operator="equal">
      <formula>0</formula>
    </cfRule>
  </conditionalFormatting>
  <conditionalFormatting sqref="BB190">
    <cfRule type="cellIs" dxfId="480" priority="254" operator="lessThan">
      <formula>0</formula>
    </cfRule>
  </conditionalFormatting>
  <conditionalFormatting sqref="BB183">
    <cfRule type="cellIs" dxfId="479" priority="253" operator="lessThan">
      <formula>0</formula>
    </cfRule>
  </conditionalFormatting>
  <conditionalFormatting sqref="BB200">
    <cfRule type="cellIs" dxfId="478" priority="252" operator="lessThan">
      <formula>0</formula>
    </cfRule>
  </conditionalFormatting>
  <conditionalFormatting sqref="BB205">
    <cfRule type="cellIs" dxfId="477" priority="251" operator="lessThan">
      <formula>0</formula>
    </cfRule>
  </conditionalFormatting>
  <conditionalFormatting sqref="BB223:BB225">
    <cfRule type="cellIs" dxfId="476" priority="250" operator="lessThan">
      <formula>0</formula>
    </cfRule>
  </conditionalFormatting>
  <conditionalFormatting sqref="BB221">
    <cfRule type="cellIs" dxfId="475" priority="248" operator="lessThan">
      <formula>0</formula>
    </cfRule>
  </conditionalFormatting>
  <conditionalFormatting sqref="BB265">
    <cfRule type="cellIs" dxfId="474" priority="247" operator="lessThan">
      <formula>0</formula>
    </cfRule>
  </conditionalFormatting>
  <conditionalFormatting sqref="BB272">
    <cfRule type="cellIs" dxfId="473" priority="246" operator="lessThan">
      <formula>0</formula>
    </cfRule>
  </conditionalFormatting>
  <conditionalFormatting sqref="BB282">
    <cfRule type="cellIs" dxfId="472" priority="245" operator="lessThan">
      <formula>0</formula>
    </cfRule>
  </conditionalFormatting>
  <conditionalFormatting sqref="BB287">
    <cfRule type="cellIs" dxfId="471" priority="244" operator="lessThan">
      <formula>0</formula>
    </cfRule>
  </conditionalFormatting>
  <conditionalFormatting sqref="BB294">
    <cfRule type="cellIs" dxfId="470" priority="243" operator="lessThan">
      <formula>0</formula>
    </cfRule>
  </conditionalFormatting>
  <conditionalFormatting sqref="BA2">
    <cfRule type="cellIs" dxfId="469" priority="242" operator="equal">
      <formula>0</formula>
    </cfRule>
  </conditionalFormatting>
  <conditionalFormatting sqref="BB2">
    <cfRule type="cellIs" dxfId="468" priority="241" operator="equal">
      <formula>0</formula>
    </cfRule>
  </conditionalFormatting>
  <conditionalFormatting sqref="BG200">
    <cfRule type="cellIs" dxfId="467" priority="206" operator="lessThan">
      <formula>0</formula>
    </cfRule>
  </conditionalFormatting>
  <conditionalFormatting sqref="BG205">
    <cfRule type="cellIs" dxfId="466" priority="205" operator="lessThan">
      <formula>0</formula>
    </cfRule>
  </conditionalFormatting>
  <conditionalFormatting sqref="BG223:BG225">
    <cfRule type="cellIs" dxfId="465" priority="204" operator="lessThan">
      <formula>0</formula>
    </cfRule>
  </conditionalFormatting>
  <conditionalFormatting sqref="BG221">
    <cfRule type="cellIs" dxfId="464" priority="202" operator="lessThan">
      <formula>0</formula>
    </cfRule>
  </conditionalFormatting>
  <conditionalFormatting sqref="BG272">
    <cfRule type="cellIs" dxfId="463" priority="200" operator="lessThan">
      <formula>0</formula>
    </cfRule>
  </conditionalFormatting>
  <conditionalFormatting sqref="BG282">
    <cfRule type="cellIs" dxfId="462" priority="199" operator="lessThan">
      <formula>0</formula>
    </cfRule>
  </conditionalFormatting>
  <conditionalFormatting sqref="BG287">
    <cfRule type="cellIs" dxfId="461" priority="198" operator="lessThan">
      <formula>0</formula>
    </cfRule>
  </conditionalFormatting>
  <conditionalFormatting sqref="BG294">
    <cfRule type="cellIs" dxfId="460" priority="197" operator="lessThan">
      <formula>0</formula>
    </cfRule>
  </conditionalFormatting>
  <conditionalFormatting sqref="BD142:BD1048576 BD1 BD3:BD110">
    <cfRule type="cellIs" dxfId="459" priority="233" operator="equal">
      <formula>0</formula>
    </cfRule>
  </conditionalFormatting>
  <conditionalFormatting sqref="BD111:BD125">
    <cfRule type="cellIs" dxfId="458" priority="240" operator="equal">
      <formula>0</formula>
    </cfRule>
  </conditionalFormatting>
  <conditionalFormatting sqref="BD126:BD141">
    <cfRule type="cellIs" dxfId="457" priority="239" operator="equal">
      <formula>0</formula>
    </cfRule>
  </conditionalFormatting>
  <conditionalFormatting sqref="BD190">
    <cfRule type="cellIs" dxfId="456" priority="238" operator="lessThan">
      <formula>0</formula>
    </cfRule>
  </conditionalFormatting>
  <conditionalFormatting sqref="BD183">
    <cfRule type="cellIs" dxfId="455" priority="237" operator="lessThan">
      <formula>0</formula>
    </cfRule>
  </conditionalFormatting>
  <conditionalFormatting sqref="BD265">
    <cfRule type="cellIs" dxfId="454" priority="231" operator="lessThan">
      <formula>0</formula>
    </cfRule>
  </conditionalFormatting>
  <conditionalFormatting sqref="BE142:BE1048576 BE1 BE3:BE110">
    <cfRule type="cellIs" dxfId="453" priority="219" operator="equal">
      <formula>0</formula>
    </cfRule>
  </conditionalFormatting>
  <conditionalFormatting sqref="BE111:BE125">
    <cfRule type="cellIs" dxfId="452" priority="226" operator="equal">
      <formula>0</formula>
    </cfRule>
  </conditionalFormatting>
  <conditionalFormatting sqref="BE126:BE141">
    <cfRule type="cellIs" dxfId="451" priority="225" operator="equal">
      <formula>0</formula>
    </cfRule>
  </conditionalFormatting>
  <conditionalFormatting sqref="BE190">
    <cfRule type="cellIs" dxfId="450" priority="224" operator="lessThan">
      <formula>0</formula>
    </cfRule>
  </conditionalFormatting>
  <conditionalFormatting sqref="BE183">
    <cfRule type="cellIs" dxfId="449" priority="223" operator="lessThan">
      <formula>0</formula>
    </cfRule>
  </conditionalFormatting>
  <conditionalFormatting sqref="BE200">
    <cfRule type="cellIs" dxfId="448" priority="222" operator="lessThan">
      <formula>0</formula>
    </cfRule>
  </conditionalFormatting>
  <conditionalFormatting sqref="BE205">
    <cfRule type="cellIs" dxfId="447" priority="221" operator="lessThan">
      <formula>0</formula>
    </cfRule>
  </conditionalFormatting>
  <conditionalFormatting sqref="BE223:BE225">
    <cfRule type="cellIs" dxfId="446" priority="220" operator="lessThan">
      <formula>0</formula>
    </cfRule>
  </conditionalFormatting>
  <conditionalFormatting sqref="BE221">
    <cfRule type="cellIs" dxfId="445" priority="218" operator="lessThan">
      <formula>0</formula>
    </cfRule>
  </conditionalFormatting>
  <conditionalFormatting sqref="BE265">
    <cfRule type="cellIs" dxfId="444" priority="217" operator="lessThan">
      <formula>0</formula>
    </cfRule>
  </conditionalFormatting>
  <conditionalFormatting sqref="BE272">
    <cfRule type="cellIs" dxfId="443" priority="216" operator="lessThan">
      <formula>0</formula>
    </cfRule>
  </conditionalFormatting>
  <conditionalFormatting sqref="BE282">
    <cfRule type="cellIs" dxfId="442" priority="215" operator="lessThan">
      <formula>0</formula>
    </cfRule>
  </conditionalFormatting>
  <conditionalFormatting sqref="BE287">
    <cfRule type="cellIs" dxfId="441" priority="214" operator="lessThan">
      <formula>0</formula>
    </cfRule>
  </conditionalFormatting>
  <conditionalFormatting sqref="BE294">
    <cfRule type="cellIs" dxfId="440" priority="213" operator="lessThan">
      <formula>0</formula>
    </cfRule>
  </conditionalFormatting>
  <conditionalFormatting sqref="BD2">
    <cfRule type="cellIs" dxfId="439" priority="212" operator="equal">
      <formula>0</formula>
    </cfRule>
  </conditionalFormatting>
  <conditionalFormatting sqref="BE2">
    <cfRule type="cellIs" dxfId="438" priority="211" operator="equal">
      <formula>0</formula>
    </cfRule>
  </conditionalFormatting>
  <conditionalFormatting sqref="BJ205">
    <cfRule type="cellIs" dxfId="437" priority="175" operator="lessThan">
      <formula>0</formula>
    </cfRule>
  </conditionalFormatting>
  <conditionalFormatting sqref="BJ287">
    <cfRule type="cellIs" dxfId="436" priority="168" operator="lessThan">
      <formula>0</formula>
    </cfRule>
  </conditionalFormatting>
  <conditionalFormatting sqref="BJ294">
    <cfRule type="cellIs" dxfId="435" priority="167" operator="lessThan">
      <formula>0</formula>
    </cfRule>
  </conditionalFormatting>
  <conditionalFormatting sqref="BJ200">
    <cfRule type="cellIs" dxfId="434" priority="176" operator="lessThan">
      <formula>0</formula>
    </cfRule>
  </conditionalFormatting>
  <conditionalFormatting sqref="BJ223:BJ225">
    <cfRule type="cellIs" dxfId="433" priority="174" operator="lessThan">
      <formula>0</formula>
    </cfRule>
  </conditionalFormatting>
  <conditionalFormatting sqref="BJ221">
    <cfRule type="cellIs" dxfId="432" priority="172" operator="lessThan">
      <formula>0</formula>
    </cfRule>
  </conditionalFormatting>
  <conditionalFormatting sqref="BJ272">
    <cfRule type="cellIs" dxfId="431" priority="170" operator="lessThan">
      <formula>0</formula>
    </cfRule>
  </conditionalFormatting>
  <conditionalFormatting sqref="BJ282">
    <cfRule type="cellIs" dxfId="430" priority="169" operator="lessThan">
      <formula>0</formula>
    </cfRule>
  </conditionalFormatting>
  <conditionalFormatting sqref="BG142:BG1048576 BG1 BG3:BG110">
    <cfRule type="cellIs" dxfId="429" priority="203" operator="equal">
      <formula>0</formula>
    </cfRule>
  </conditionalFormatting>
  <conditionalFormatting sqref="BG111:BG125">
    <cfRule type="cellIs" dxfId="428" priority="210" operator="equal">
      <formula>0</formula>
    </cfRule>
  </conditionalFormatting>
  <conditionalFormatting sqref="BG126:BG141">
    <cfRule type="cellIs" dxfId="427" priority="209" operator="equal">
      <formula>0</formula>
    </cfRule>
  </conditionalFormatting>
  <conditionalFormatting sqref="BG190">
    <cfRule type="cellIs" dxfId="426" priority="208" operator="lessThan">
      <formula>0</formula>
    </cfRule>
  </conditionalFormatting>
  <conditionalFormatting sqref="BG183">
    <cfRule type="cellIs" dxfId="425" priority="207" operator="lessThan">
      <formula>0</formula>
    </cfRule>
  </conditionalFormatting>
  <conditionalFormatting sqref="BG265">
    <cfRule type="cellIs" dxfId="424" priority="201" operator="lessThan">
      <formula>0</formula>
    </cfRule>
  </conditionalFormatting>
  <conditionalFormatting sqref="BH142:BH1048576 BH1 BH3:BH110">
    <cfRule type="cellIs" dxfId="423" priority="189" operator="equal">
      <formula>0</formula>
    </cfRule>
  </conditionalFormatting>
  <conditionalFormatting sqref="BH111:BH125">
    <cfRule type="cellIs" dxfId="422" priority="196" operator="equal">
      <formula>0</formula>
    </cfRule>
  </conditionalFormatting>
  <conditionalFormatting sqref="BH126:BH141">
    <cfRule type="cellIs" dxfId="421" priority="195" operator="equal">
      <formula>0</formula>
    </cfRule>
  </conditionalFormatting>
  <conditionalFormatting sqref="BH190">
    <cfRule type="cellIs" dxfId="420" priority="194" operator="lessThan">
      <formula>0</formula>
    </cfRule>
  </conditionalFormatting>
  <conditionalFormatting sqref="BH183">
    <cfRule type="cellIs" dxfId="419" priority="193" operator="lessThan">
      <formula>0</formula>
    </cfRule>
  </conditionalFormatting>
  <conditionalFormatting sqref="BH200">
    <cfRule type="cellIs" dxfId="418" priority="192" operator="lessThan">
      <formula>0</formula>
    </cfRule>
  </conditionalFormatting>
  <conditionalFormatting sqref="BH205">
    <cfRule type="cellIs" dxfId="417" priority="191" operator="lessThan">
      <formula>0</formula>
    </cfRule>
  </conditionalFormatting>
  <conditionalFormatting sqref="BH223:BH225">
    <cfRule type="cellIs" dxfId="416" priority="190" operator="lessThan">
      <formula>0</formula>
    </cfRule>
  </conditionalFormatting>
  <conditionalFormatting sqref="BH221">
    <cfRule type="cellIs" dxfId="415" priority="188" operator="lessThan">
      <formula>0</formula>
    </cfRule>
  </conditionalFormatting>
  <conditionalFormatting sqref="BH265">
    <cfRule type="cellIs" dxfId="414" priority="187" operator="lessThan">
      <formula>0</formula>
    </cfRule>
  </conditionalFormatting>
  <conditionalFormatting sqref="BH272">
    <cfRule type="cellIs" dxfId="413" priority="186" operator="lessThan">
      <formula>0</formula>
    </cfRule>
  </conditionalFormatting>
  <conditionalFormatting sqref="BH282">
    <cfRule type="cellIs" dxfId="412" priority="185" operator="lessThan">
      <formula>0</formula>
    </cfRule>
  </conditionalFormatting>
  <conditionalFormatting sqref="BH287">
    <cfRule type="cellIs" dxfId="411" priority="184" operator="lessThan">
      <formula>0</formula>
    </cfRule>
  </conditionalFormatting>
  <conditionalFormatting sqref="BH294">
    <cfRule type="cellIs" dxfId="410" priority="183" operator="lessThan">
      <formula>0</formula>
    </cfRule>
  </conditionalFormatting>
  <conditionalFormatting sqref="BG2">
    <cfRule type="cellIs" dxfId="409" priority="182" operator="equal">
      <formula>0</formula>
    </cfRule>
  </conditionalFormatting>
  <conditionalFormatting sqref="BH2">
    <cfRule type="cellIs" dxfId="408" priority="181" operator="equal">
      <formula>0</formula>
    </cfRule>
  </conditionalFormatting>
  <conditionalFormatting sqref="BM200">
    <cfRule type="cellIs" dxfId="407" priority="146" operator="lessThan">
      <formula>0</formula>
    </cfRule>
  </conditionalFormatting>
  <conditionalFormatting sqref="BM205">
    <cfRule type="cellIs" dxfId="406" priority="145" operator="lessThan">
      <formula>0</formula>
    </cfRule>
  </conditionalFormatting>
  <conditionalFormatting sqref="BM223:BM225">
    <cfRule type="cellIs" dxfId="405" priority="144" operator="lessThan">
      <formula>0</formula>
    </cfRule>
  </conditionalFormatting>
  <conditionalFormatting sqref="BM221">
    <cfRule type="cellIs" dxfId="404" priority="142" operator="lessThan">
      <formula>0</formula>
    </cfRule>
  </conditionalFormatting>
  <conditionalFormatting sqref="BM272">
    <cfRule type="cellIs" dxfId="403" priority="140" operator="lessThan">
      <formula>0</formula>
    </cfRule>
  </conditionalFormatting>
  <conditionalFormatting sqref="BM282">
    <cfRule type="cellIs" dxfId="402" priority="139" operator="lessThan">
      <formula>0</formula>
    </cfRule>
  </conditionalFormatting>
  <conditionalFormatting sqref="BM287">
    <cfRule type="cellIs" dxfId="401" priority="138" operator="lessThan">
      <formula>0</formula>
    </cfRule>
  </conditionalFormatting>
  <conditionalFormatting sqref="BM294">
    <cfRule type="cellIs" dxfId="400" priority="137" operator="lessThan">
      <formula>0</formula>
    </cfRule>
  </conditionalFormatting>
  <conditionalFormatting sqref="BJ142:BJ1048576 BJ1 BJ3:BJ110">
    <cfRule type="cellIs" dxfId="399" priority="173" operator="equal">
      <formula>0</formula>
    </cfRule>
  </conditionalFormatting>
  <conditionalFormatting sqref="BJ111:BJ125">
    <cfRule type="cellIs" dxfId="398" priority="180" operator="equal">
      <formula>0</formula>
    </cfRule>
  </conditionalFormatting>
  <conditionalFormatting sqref="BJ126:BJ141">
    <cfRule type="cellIs" dxfId="397" priority="179" operator="equal">
      <formula>0</formula>
    </cfRule>
  </conditionalFormatting>
  <conditionalFormatting sqref="BJ190">
    <cfRule type="cellIs" dxfId="396" priority="178" operator="lessThan">
      <formula>0</formula>
    </cfRule>
  </conditionalFormatting>
  <conditionalFormatting sqref="BJ183">
    <cfRule type="cellIs" dxfId="395" priority="177" operator="lessThan">
      <formula>0</formula>
    </cfRule>
  </conditionalFormatting>
  <conditionalFormatting sqref="BJ265">
    <cfRule type="cellIs" dxfId="394" priority="171" operator="lessThan">
      <formula>0</formula>
    </cfRule>
  </conditionalFormatting>
  <conditionalFormatting sqref="BK142:BK1048576 BK1 BK3:BK110">
    <cfRule type="cellIs" dxfId="393" priority="159" operator="equal">
      <formula>0</formula>
    </cfRule>
  </conditionalFormatting>
  <conditionalFormatting sqref="BK111:BK125">
    <cfRule type="cellIs" dxfId="392" priority="166" operator="equal">
      <formula>0</formula>
    </cfRule>
  </conditionalFormatting>
  <conditionalFormatting sqref="BK126:BK141">
    <cfRule type="cellIs" dxfId="391" priority="165" operator="equal">
      <formula>0</formula>
    </cfRule>
  </conditionalFormatting>
  <conditionalFormatting sqref="BK190">
    <cfRule type="cellIs" dxfId="390" priority="164" operator="lessThan">
      <formula>0</formula>
    </cfRule>
  </conditionalFormatting>
  <conditionalFormatting sqref="BK183">
    <cfRule type="cellIs" dxfId="389" priority="163" operator="lessThan">
      <formula>0</formula>
    </cfRule>
  </conditionalFormatting>
  <conditionalFormatting sqref="BK200">
    <cfRule type="cellIs" dxfId="388" priority="162" operator="lessThan">
      <formula>0</formula>
    </cfRule>
  </conditionalFormatting>
  <conditionalFormatting sqref="BK205">
    <cfRule type="cellIs" dxfId="387" priority="161" operator="lessThan">
      <formula>0</formula>
    </cfRule>
  </conditionalFormatting>
  <conditionalFormatting sqref="BK223:BK225">
    <cfRule type="cellIs" dxfId="386" priority="160" operator="lessThan">
      <formula>0</formula>
    </cfRule>
  </conditionalFormatting>
  <conditionalFormatting sqref="BK221">
    <cfRule type="cellIs" dxfId="385" priority="158" operator="lessThan">
      <formula>0</formula>
    </cfRule>
  </conditionalFormatting>
  <conditionalFormatting sqref="BK265">
    <cfRule type="cellIs" dxfId="384" priority="157" operator="lessThan">
      <formula>0</formula>
    </cfRule>
  </conditionalFormatting>
  <conditionalFormatting sqref="BK272">
    <cfRule type="cellIs" dxfId="383" priority="156" operator="lessThan">
      <formula>0</formula>
    </cfRule>
  </conditionalFormatting>
  <conditionalFormatting sqref="BK282">
    <cfRule type="cellIs" dxfId="382" priority="155" operator="lessThan">
      <formula>0</formula>
    </cfRule>
  </conditionalFormatting>
  <conditionalFormatting sqref="BK287">
    <cfRule type="cellIs" dxfId="381" priority="154" operator="lessThan">
      <formula>0</formula>
    </cfRule>
  </conditionalFormatting>
  <conditionalFormatting sqref="BK294">
    <cfRule type="cellIs" dxfId="380" priority="153" operator="lessThan">
      <formula>0</formula>
    </cfRule>
  </conditionalFormatting>
  <conditionalFormatting sqref="BJ2">
    <cfRule type="cellIs" dxfId="379" priority="152" operator="equal">
      <formula>0</formula>
    </cfRule>
  </conditionalFormatting>
  <conditionalFormatting sqref="BK2">
    <cfRule type="cellIs" dxfId="378" priority="151" operator="equal">
      <formula>0</formula>
    </cfRule>
  </conditionalFormatting>
  <conditionalFormatting sqref="BP205">
    <cfRule type="cellIs" dxfId="377" priority="115" operator="lessThan">
      <formula>0</formula>
    </cfRule>
  </conditionalFormatting>
  <conditionalFormatting sqref="BP287">
    <cfRule type="cellIs" dxfId="376" priority="108" operator="lessThan">
      <formula>0</formula>
    </cfRule>
  </conditionalFormatting>
  <conditionalFormatting sqref="BP294">
    <cfRule type="cellIs" dxfId="375" priority="107" operator="lessThan">
      <formula>0</formula>
    </cfRule>
  </conditionalFormatting>
  <conditionalFormatting sqref="BP200">
    <cfRule type="cellIs" dxfId="374" priority="116" operator="lessThan">
      <formula>0</formula>
    </cfRule>
  </conditionalFormatting>
  <conditionalFormatting sqref="BP223:BP225">
    <cfRule type="cellIs" dxfId="373" priority="114" operator="lessThan">
      <formula>0</formula>
    </cfRule>
  </conditionalFormatting>
  <conditionalFormatting sqref="BP221">
    <cfRule type="cellIs" dxfId="372" priority="112" operator="lessThan">
      <formula>0</formula>
    </cfRule>
  </conditionalFormatting>
  <conditionalFormatting sqref="BP272">
    <cfRule type="cellIs" dxfId="371" priority="110" operator="lessThan">
      <formula>0</formula>
    </cfRule>
  </conditionalFormatting>
  <conditionalFormatting sqref="BP282">
    <cfRule type="cellIs" dxfId="370" priority="109" operator="lessThan">
      <formula>0</formula>
    </cfRule>
  </conditionalFormatting>
  <conditionalFormatting sqref="BM142:BM1048576 BM1 BM3:BM110">
    <cfRule type="cellIs" dxfId="369" priority="143" operator="equal">
      <formula>0</formula>
    </cfRule>
  </conditionalFormatting>
  <conditionalFormatting sqref="BM111:BM125">
    <cfRule type="cellIs" dxfId="368" priority="150" operator="equal">
      <formula>0</formula>
    </cfRule>
  </conditionalFormatting>
  <conditionalFormatting sqref="BM126:BM141">
    <cfRule type="cellIs" dxfId="367" priority="149" operator="equal">
      <formula>0</formula>
    </cfRule>
  </conditionalFormatting>
  <conditionalFormatting sqref="BM190">
    <cfRule type="cellIs" dxfId="366" priority="148" operator="lessThan">
      <formula>0</formula>
    </cfRule>
  </conditionalFormatting>
  <conditionalFormatting sqref="BM183">
    <cfRule type="cellIs" dxfId="365" priority="147" operator="lessThan">
      <formula>0</formula>
    </cfRule>
  </conditionalFormatting>
  <conditionalFormatting sqref="BM265">
    <cfRule type="cellIs" dxfId="364" priority="141" operator="lessThan">
      <formula>0</formula>
    </cfRule>
  </conditionalFormatting>
  <conditionalFormatting sqref="BN142:BN1048576 BN1 BN3:BN110">
    <cfRule type="cellIs" dxfId="363" priority="129" operator="equal">
      <formula>0</formula>
    </cfRule>
  </conditionalFormatting>
  <conditionalFormatting sqref="BN111:BN125">
    <cfRule type="cellIs" dxfId="362" priority="136" operator="equal">
      <formula>0</formula>
    </cfRule>
  </conditionalFormatting>
  <conditionalFormatting sqref="BN126:BN141">
    <cfRule type="cellIs" dxfId="361" priority="135" operator="equal">
      <formula>0</formula>
    </cfRule>
  </conditionalFormatting>
  <conditionalFormatting sqref="BN190">
    <cfRule type="cellIs" dxfId="360" priority="134" operator="lessThan">
      <formula>0</formula>
    </cfRule>
  </conditionalFormatting>
  <conditionalFormatting sqref="BN183">
    <cfRule type="cellIs" dxfId="359" priority="133" operator="lessThan">
      <formula>0</formula>
    </cfRule>
  </conditionalFormatting>
  <conditionalFormatting sqref="BN200">
    <cfRule type="cellIs" dxfId="358" priority="132" operator="lessThan">
      <formula>0</formula>
    </cfRule>
  </conditionalFormatting>
  <conditionalFormatting sqref="BN205">
    <cfRule type="cellIs" dxfId="357" priority="131" operator="lessThan">
      <formula>0</formula>
    </cfRule>
  </conditionalFormatting>
  <conditionalFormatting sqref="BN223:BN225">
    <cfRule type="cellIs" dxfId="356" priority="130" operator="lessThan">
      <formula>0</formula>
    </cfRule>
  </conditionalFormatting>
  <conditionalFormatting sqref="BN221">
    <cfRule type="cellIs" dxfId="355" priority="128" operator="lessThan">
      <formula>0</formula>
    </cfRule>
  </conditionalFormatting>
  <conditionalFormatting sqref="BN265">
    <cfRule type="cellIs" dxfId="354" priority="127" operator="lessThan">
      <formula>0</formula>
    </cfRule>
  </conditionalFormatting>
  <conditionalFormatting sqref="BN272">
    <cfRule type="cellIs" dxfId="353" priority="126" operator="lessThan">
      <formula>0</formula>
    </cfRule>
  </conditionalFormatting>
  <conditionalFormatting sqref="BN282">
    <cfRule type="cellIs" dxfId="352" priority="125" operator="lessThan">
      <formula>0</formula>
    </cfRule>
  </conditionalFormatting>
  <conditionalFormatting sqref="BN287">
    <cfRule type="cellIs" dxfId="351" priority="124" operator="lessThan">
      <formula>0</formula>
    </cfRule>
  </conditionalFormatting>
  <conditionalFormatting sqref="BN294">
    <cfRule type="cellIs" dxfId="350" priority="123" operator="lessThan">
      <formula>0</formula>
    </cfRule>
  </conditionalFormatting>
  <conditionalFormatting sqref="BM2">
    <cfRule type="cellIs" dxfId="349" priority="122" operator="equal">
      <formula>0</formula>
    </cfRule>
  </conditionalFormatting>
  <conditionalFormatting sqref="BN2">
    <cfRule type="cellIs" dxfId="348" priority="121" operator="equal">
      <formula>0</formula>
    </cfRule>
  </conditionalFormatting>
  <conditionalFormatting sqref="BS200">
    <cfRule type="cellIs" dxfId="347" priority="86" operator="lessThan">
      <formula>0</formula>
    </cfRule>
  </conditionalFormatting>
  <conditionalFormatting sqref="BS205">
    <cfRule type="cellIs" dxfId="346" priority="85" operator="lessThan">
      <formula>0</formula>
    </cfRule>
  </conditionalFormatting>
  <conditionalFormatting sqref="BS223:BS225">
    <cfRule type="cellIs" dxfId="345" priority="84" operator="lessThan">
      <formula>0</formula>
    </cfRule>
  </conditionalFormatting>
  <conditionalFormatting sqref="BS221">
    <cfRule type="cellIs" dxfId="344" priority="82" operator="lessThan">
      <formula>0</formula>
    </cfRule>
  </conditionalFormatting>
  <conditionalFormatting sqref="BS272">
    <cfRule type="cellIs" dxfId="343" priority="80" operator="lessThan">
      <formula>0</formula>
    </cfRule>
  </conditionalFormatting>
  <conditionalFormatting sqref="BS282">
    <cfRule type="cellIs" dxfId="342" priority="79" operator="lessThan">
      <formula>0</formula>
    </cfRule>
  </conditionalFormatting>
  <conditionalFormatting sqref="BS287">
    <cfRule type="cellIs" dxfId="341" priority="78" operator="lessThan">
      <formula>0</formula>
    </cfRule>
  </conditionalFormatting>
  <conditionalFormatting sqref="BS294">
    <cfRule type="cellIs" dxfId="340" priority="77" operator="lessThan">
      <formula>0</formula>
    </cfRule>
  </conditionalFormatting>
  <conditionalFormatting sqref="BP142:BP1048576 BP1 BP3:BP110">
    <cfRule type="cellIs" dxfId="339" priority="113" operator="equal">
      <formula>0</formula>
    </cfRule>
  </conditionalFormatting>
  <conditionalFormatting sqref="BP111:BP125">
    <cfRule type="cellIs" dxfId="338" priority="120" operator="equal">
      <formula>0</formula>
    </cfRule>
  </conditionalFormatting>
  <conditionalFormatting sqref="BP126:BP141">
    <cfRule type="cellIs" dxfId="337" priority="119" operator="equal">
      <formula>0</formula>
    </cfRule>
  </conditionalFormatting>
  <conditionalFormatting sqref="BP190">
    <cfRule type="cellIs" dxfId="336" priority="118" operator="lessThan">
      <formula>0</formula>
    </cfRule>
  </conditionalFormatting>
  <conditionalFormatting sqref="BP183">
    <cfRule type="cellIs" dxfId="335" priority="117" operator="lessThan">
      <formula>0</formula>
    </cfRule>
  </conditionalFormatting>
  <conditionalFormatting sqref="BP265">
    <cfRule type="cellIs" dxfId="334" priority="111" operator="lessThan">
      <formula>0</formula>
    </cfRule>
  </conditionalFormatting>
  <conditionalFormatting sqref="BQ142:BQ1048576 BQ1 BQ3:BQ110">
    <cfRule type="cellIs" dxfId="333" priority="99" operator="equal">
      <formula>0</formula>
    </cfRule>
  </conditionalFormatting>
  <conditionalFormatting sqref="BQ111:BQ125">
    <cfRule type="cellIs" dxfId="332" priority="106" operator="equal">
      <formula>0</formula>
    </cfRule>
  </conditionalFormatting>
  <conditionalFormatting sqref="BQ126:BQ141">
    <cfRule type="cellIs" dxfId="331" priority="105" operator="equal">
      <formula>0</formula>
    </cfRule>
  </conditionalFormatting>
  <conditionalFormatting sqref="BQ190">
    <cfRule type="cellIs" dxfId="330" priority="104" operator="lessThan">
      <formula>0</formula>
    </cfRule>
  </conditionalFormatting>
  <conditionalFormatting sqref="BQ183">
    <cfRule type="cellIs" dxfId="329" priority="103" operator="lessThan">
      <formula>0</formula>
    </cfRule>
  </conditionalFormatting>
  <conditionalFormatting sqref="BQ200">
    <cfRule type="cellIs" dxfId="328" priority="102" operator="lessThan">
      <formula>0</formula>
    </cfRule>
  </conditionalFormatting>
  <conditionalFormatting sqref="BQ205">
    <cfRule type="cellIs" dxfId="327" priority="101" operator="lessThan">
      <formula>0</formula>
    </cfRule>
  </conditionalFormatting>
  <conditionalFormatting sqref="BQ223:BQ225">
    <cfRule type="cellIs" dxfId="326" priority="100" operator="lessThan">
      <formula>0</formula>
    </cfRule>
  </conditionalFormatting>
  <conditionalFormatting sqref="BQ221">
    <cfRule type="cellIs" dxfId="325" priority="98" operator="lessThan">
      <formula>0</formula>
    </cfRule>
  </conditionalFormatting>
  <conditionalFormatting sqref="BQ265">
    <cfRule type="cellIs" dxfId="324" priority="97" operator="lessThan">
      <formula>0</formula>
    </cfRule>
  </conditionalFormatting>
  <conditionalFormatting sqref="BQ272">
    <cfRule type="cellIs" dxfId="323" priority="96" operator="lessThan">
      <formula>0</formula>
    </cfRule>
  </conditionalFormatting>
  <conditionalFormatting sqref="BQ282">
    <cfRule type="cellIs" dxfId="322" priority="95" operator="lessThan">
      <formula>0</formula>
    </cfRule>
  </conditionalFormatting>
  <conditionalFormatting sqref="BQ287">
    <cfRule type="cellIs" dxfId="321" priority="94" operator="lessThan">
      <formula>0</formula>
    </cfRule>
  </conditionalFormatting>
  <conditionalFormatting sqref="BQ294">
    <cfRule type="cellIs" dxfId="320" priority="93" operator="lessThan">
      <formula>0</formula>
    </cfRule>
  </conditionalFormatting>
  <conditionalFormatting sqref="BP2">
    <cfRule type="cellIs" dxfId="319" priority="92" operator="equal">
      <formula>0</formula>
    </cfRule>
  </conditionalFormatting>
  <conditionalFormatting sqref="BQ2">
    <cfRule type="cellIs" dxfId="318" priority="91" operator="equal">
      <formula>0</formula>
    </cfRule>
  </conditionalFormatting>
  <conditionalFormatting sqref="BV205">
    <cfRule type="cellIs" dxfId="317" priority="55" operator="lessThan">
      <formula>0</formula>
    </cfRule>
  </conditionalFormatting>
  <conditionalFormatting sqref="BV287">
    <cfRule type="cellIs" dxfId="316" priority="48" operator="lessThan">
      <formula>0</formula>
    </cfRule>
  </conditionalFormatting>
  <conditionalFormatting sqref="BV294">
    <cfRule type="cellIs" dxfId="315" priority="47" operator="lessThan">
      <formula>0</formula>
    </cfRule>
  </conditionalFormatting>
  <conditionalFormatting sqref="BV200">
    <cfRule type="cellIs" dxfId="314" priority="56" operator="lessThan">
      <formula>0</formula>
    </cfRule>
  </conditionalFormatting>
  <conditionalFormatting sqref="BV223:BV225">
    <cfRule type="cellIs" dxfId="313" priority="54" operator="lessThan">
      <formula>0</formula>
    </cfRule>
  </conditionalFormatting>
  <conditionalFormatting sqref="BV221">
    <cfRule type="cellIs" dxfId="312" priority="52" operator="lessThan">
      <formula>0</formula>
    </cfRule>
  </conditionalFormatting>
  <conditionalFormatting sqref="BV272">
    <cfRule type="cellIs" dxfId="311" priority="50" operator="lessThan">
      <formula>0</formula>
    </cfRule>
  </conditionalFormatting>
  <conditionalFormatting sqref="BV282">
    <cfRule type="cellIs" dxfId="310" priority="49" operator="lessThan">
      <formula>0</formula>
    </cfRule>
  </conditionalFormatting>
  <conditionalFormatting sqref="BS142:BS1048576 BS1 BS3:BS110">
    <cfRule type="cellIs" dxfId="309" priority="83" operator="equal">
      <formula>0</formula>
    </cfRule>
  </conditionalFormatting>
  <conditionalFormatting sqref="BS111:BS125">
    <cfRule type="cellIs" dxfId="308" priority="90" operator="equal">
      <formula>0</formula>
    </cfRule>
  </conditionalFormatting>
  <conditionalFormatting sqref="BS126:BS141">
    <cfRule type="cellIs" dxfId="307" priority="89" operator="equal">
      <formula>0</formula>
    </cfRule>
  </conditionalFormatting>
  <conditionalFormatting sqref="BS190">
    <cfRule type="cellIs" dxfId="306" priority="88" operator="lessThan">
      <formula>0</formula>
    </cfRule>
  </conditionalFormatting>
  <conditionalFormatting sqref="BS183">
    <cfRule type="cellIs" dxfId="305" priority="87" operator="lessThan">
      <formula>0</formula>
    </cfRule>
  </conditionalFormatting>
  <conditionalFormatting sqref="BS265">
    <cfRule type="cellIs" dxfId="304" priority="81" operator="lessThan">
      <formula>0</formula>
    </cfRule>
  </conditionalFormatting>
  <conditionalFormatting sqref="BT142:BT1048576 BT1 BT3:BT110">
    <cfRule type="cellIs" dxfId="303" priority="69" operator="equal">
      <formula>0</formula>
    </cfRule>
  </conditionalFormatting>
  <conditionalFormatting sqref="BT111:BT125">
    <cfRule type="cellIs" dxfId="302" priority="76" operator="equal">
      <formula>0</formula>
    </cfRule>
  </conditionalFormatting>
  <conditionalFormatting sqref="BT126:BT141">
    <cfRule type="cellIs" dxfId="301" priority="75" operator="equal">
      <formula>0</formula>
    </cfRule>
  </conditionalFormatting>
  <conditionalFormatting sqref="BT190">
    <cfRule type="cellIs" dxfId="300" priority="74" operator="lessThan">
      <formula>0</formula>
    </cfRule>
  </conditionalFormatting>
  <conditionalFormatting sqref="BT183">
    <cfRule type="cellIs" dxfId="299" priority="73" operator="lessThan">
      <formula>0</formula>
    </cfRule>
  </conditionalFormatting>
  <conditionalFormatting sqref="BT200">
    <cfRule type="cellIs" dxfId="298" priority="72" operator="lessThan">
      <formula>0</formula>
    </cfRule>
  </conditionalFormatting>
  <conditionalFormatting sqref="BT205">
    <cfRule type="cellIs" dxfId="297" priority="71" operator="lessThan">
      <formula>0</formula>
    </cfRule>
  </conditionalFormatting>
  <conditionalFormatting sqref="BT223:BT225">
    <cfRule type="cellIs" dxfId="296" priority="70" operator="lessThan">
      <formula>0</formula>
    </cfRule>
  </conditionalFormatting>
  <conditionalFormatting sqref="BT221">
    <cfRule type="cellIs" dxfId="295" priority="68" operator="lessThan">
      <formula>0</formula>
    </cfRule>
  </conditionalFormatting>
  <conditionalFormatting sqref="BT265">
    <cfRule type="cellIs" dxfId="294" priority="67" operator="lessThan">
      <formula>0</formula>
    </cfRule>
  </conditionalFormatting>
  <conditionalFormatting sqref="BT272">
    <cfRule type="cellIs" dxfId="293" priority="66" operator="lessThan">
      <formula>0</formula>
    </cfRule>
  </conditionalFormatting>
  <conditionalFormatting sqref="BT282">
    <cfRule type="cellIs" dxfId="292" priority="65" operator="lessThan">
      <formula>0</formula>
    </cfRule>
  </conditionalFormatting>
  <conditionalFormatting sqref="BT287">
    <cfRule type="cellIs" dxfId="291" priority="64" operator="lessThan">
      <formula>0</formula>
    </cfRule>
  </conditionalFormatting>
  <conditionalFormatting sqref="BT294">
    <cfRule type="cellIs" dxfId="290" priority="63" operator="lessThan">
      <formula>0</formula>
    </cfRule>
  </conditionalFormatting>
  <conditionalFormatting sqref="BS2">
    <cfRule type="cellIs" dxfId="289" priority="62" operator="equal">
      <formula>0</formula>
    </cfRule>
  </conditionalFormatting>
  <conditionalFormatting sqref="BT2">
    <cfRule type="cellIs" dxfId="288" priority="61" operator="equal">
      <formula>0</formula>
    </cfRule>
  </conditionalFormatting>
  <conditionalFormatting sqref="BV142:BV1048576 BV1 BV3:BV110">
    <cfRule type="cellIs" dxfId="287" priority="53" operator="equal">
      <formula>0</formula>
    </cfRule>
  </conditionalFormatting>
  <conditionalFormatting sqref="BV111:BV125">
    <cfRule type="cellIs" dxfId="286" priority="60" operator="equal">
      <formula>0</formula>
    </cfRule>
  </conditionalFormatting>
  <conditionalFormatting sqref="BV126:BV141">
    <cfRule type="cellIs" dxfId="285" priority="59" operator="equal">
      <formula>0</formula>
    </cfRule>
  </conditionalFormatting>
  <conditionalFormatting sqref="BV190">
    <cfRule type="cellIs" dxfId="284" priority="58" operator="lessThan">
      <formula>0</formula>
    </cfRule>
  </conditionalFormatting>
  <conditionalFormatting sqref="BV183">
    <cfRule type="cellIs" dxfId="283" priority="57" operator="lessThan">
      <formula>0</formula>
    </cfRule>
  </conditionalFormatting>
  <conditionalFormatting sqref="BV265">
    <cfRule type="cellIs" dxfId="282" priority="51" operator="lessThan">
      <formula>0</formula>
    </cfRule>
  </conditionalFormatting>
  <conditionalFormatting sqref="BW142:BW1048576 BW1 BW3:BW110">
    <cfRule type="cellIs" dxfId="281" priority="39" operator="equal">
      <formula>0</formula>
    </cfRule>
  </conditionalFormatting>
  <conditionalFormatting sqref="BW111:BW125">
    <cfRule type="cellIs" dxfId="280" priority="46" operator="equal">
      <formula>0</formula>
    </cfRule>
  </conditionalFormatting>
  <conditionalFormatting sqref="BW126:BW141">
    <cfRule type="cellIs" dxfId="279" priority="45" operator="equal">
      <formula>0</formula>
    </cfRule>
  </conditionalFormatting>
  <conditionalFormatting sqref="BW190">
    <cfRule type="cellIs" dxfId="278" priority="44" operator="lessThan">
      <formula>0</formula>
    </cfRule>
  </conditionalFormatting>
  <conditionalFormatting sqref="BW183">
    <cfRule type="cellIs" dxfId="277" priority="43" operator="lessThan">
      <formula>0</formula>
    </cfRule>
  </conditionalFormatting>
  <conditionalFormatting sqref="BW200">
    <cfRule type="cellIs" dxfId="276" priority="42" operator="lessThan">
      <formula>0</formula>
    </cfRule>
  </conditionalFormatting>
  <conditionalFormatting sqref="BW205">
    <cfRule type="cellIs" dxfId="275" priority="41" operator="lessThan">
      <formula>0</formula>
    </cfRule>
  </conditionalFormatting>
  <conditionalFormatting sqref="BW223:BW225">
    <cfRule type="cellIs" dxfId="274" priority="40" operator="lessThan">
      <formula>0</formula>
    </cfRule>
  </conditionalFormatting>
  <conditionalFormatting sqref="BW221">
    <cfRule type="cellIs" dxfId="273" priority="38" operator="lessThan">
      <formula>0</formula>
    </cfRule>
  </conditionalFormatting>
  <conditionalFormatting sqref="BW265">
    <cfRule type="cellIs" dxfId="272" priority="37" operator="lessThan">
      <formula>0</formula>
    </cfRule>
  </conditionalFormatting>
  <conditionalFormatting sqref="BW272">
    <cfRule type="cellIs" dxfId="271" priority="36" operator="lessThan">
      <formula>0</formula>
    </cfRule>
  </conditionalFormatting>
  <conditionalFormatting sqref="BW282">
    <cfRule type="cellIs" dxfId="270" priority="35" operator="lessThan">
      <formula>0</formula>
    </cfRule>
  </conditionalFormatting>
  <conditionalFormatting sqref="BW287">
    <cfRule type="cellIs" dxfId="269" priority="34" operator="lessThan">
      <formula>0</formula>
    </cfRule>
  </conditionalFormatting>
  <conditionalFormatting sqref="BW294">
    <cfRule type="cellIs" dxfId="268" priority="33" operator="lessThan">
      <formula>0</formula>
    </cfRule>
  </conditionalFormatting>
  <conditionalFormatting sqref="BV2">
    <cfRule type="cellIs" dxfId="267" priority="32" operator="equal">
      <formula>0</formula>
    </cfRule>
  </conditionalFormatting>
  <conditionalFormatting sqref="BW2">
    <cfRule type="cellIs" dxfId="266" priority="31" operator="equal">
      <formula>0</formula>
    </cfRule>
  </conditionalFormatting>
  <conditionalFormatting sqref="BY205">
    <cfRule type="cellIs" dxfId="265" priority="25" operator="lessThan">
      <formula>0</formula>
    </cfRule>
  </conditionalFormatting>
  <conditionalFormatting sqref="BY287">
    <cfRule type="cellIs" dxfId="264" priority="18" operator="lessThan">
      <formula>0</formula>
    </cfRule>
  </conditionalFormatting>
  <conditionalFormatting sqref="BY294">
    <cfRule type="cellIs" dxfId="263" priority="17" operator="lessThan">
      <formula>0</formula>
    </cfRule>
  </conditionalFormatting>
  <conditionalFormatting sqref="BY200">
    <cfRule type="cellIs" dxfId="262" priority="26" operator="lessThan">
      <formula>0</formula>
    </cfRule>
  </conditionalFormatting>
  <conditionalFormatting sqref="BY223:BY225">
    <cfRule type="cellIs" dxfId="261" priority="24" operator="lessThan">
      <formula>0</formula>
    </cfRule>
  </conditionalFormatting>
  <conditionalFormatting sqref="BY221">
    <cfRule type="cellIs" dxfId="260" priority="22" operator="lessThan">
      <formula>0</formula>
    </cfRule>
  </conditionalFormatting>
  <conditionalFormatting sqref="BY272">
    <cfRule type="cellIs" dxfId="259" priority="20" operator="lessThan">
      <formula>0</formula>
    </cfRule>
  </conditionalFormatting>
  <conditionalFormatting sqref="BY282">
    <cfRule type="cellIs" dxfId="258" priority="19" operator="lessThan">
      <formula>0</formula>
    </cfRule>
  </conditionalFormatting>
  <conditionalFormatting sqref="BY142:BY1048576 BY1 BY3:BY110">
    <cfRule type="cellIs" dxfId="257" priority="23" operator="equal">
      <formula>0</formula>
    </cfRule>
  </conditionalFormatting>
  <conditionalFormatting sqref="BY111:BY125">
    <cfRule type="cellIs" dxfId="256" priority="30" operator="equal">
      <formula>0</formula>
    </cfRule>
  </conditionalFormatting>
  <conditionalFormatting sqref="BY126:BY141">
    <cfRule type="cellIs" dxfId="255" priority="29" operator="equal">
      <formula>0</formula>
    </cfRule>
  </conditionalFormatting>
  <conditionalFormatting sqref="BY190">
    <cfRule type="cellIs" dxfId="254" priority="28" operator="lessThan">
      <formula>0</formula>
    </cfRule>
  </conditionalFormatting>
  <conditionalFormatting sqref="BY183">
    <cfRule type="cellIs" dxfId="253" priority="27" operator="lessThan">
      <formula>0</formula>
    </cfRule>
  </conditionalFormatting>
  <conditionalFormatting sqref="BY265">
    <cfRule type="cellIs" dxfId="252" priority="21" operator="lessThan">
      <formula>0</formula>
    </cfRule>
  </conditionalFormatting>
  <conditionalFormatting sqref="BZ142:BZ1048576 BZ1 BZ3:BZ110">
    <cfRule type="cellIs" dxfId="251" priority="9" operator="equal">
      <formula>0</formula>
    </cfRule>
  </conditionalFormatting>
  <conditionalFormatting sqref="BZ111:BZ125">
    <cfRule type="cellIs" dxfId="250" priority="16" operator="equal">
      <formula>0</formula>
    </cfRule>
  </conditionalFormatting>
  <conditionalFormatting sqref="BZ126:BZ141">
    <cfRule type="cellIs" dxfId="249" priority="15" operator="equal">
      <formula>0</formula>
    </cfRule>
  </conditionalFormatting>
  <conditionalFormatting sqref="BZ190">
    <cfRule type="cellIs" dxfId="248" priority="14" operator="lessThan">
      <formula>0</formula>
    </cfRule>
  </conditionalFormatting>
  <conditionalFormatting sqref="BZ183">
    <cfRule type="cellIs" dxfId="247" priority="13" operator="lessThan">
      <formula>0</formula>
    </cfRule>
  </conditionalFormatting>
  <conditionalFormatting sqref="BZ200">
    <cfRule type="cellIs" dxfId="246" priority="12" operator="lessThan">
      <formula>0</formula>
    </cfRule>
  </conditionalFormatting>
  <conditionalFormatting sqref="BZ205">
    <cfRule type="cellIs" dxfId="245" priority="11" operator="lessThan">
      <formula>0</formula>
    </cfRule>
  </conditionalFormatting>
  <conditionalFormatting sqref="BZ223:BZ225">
    <cfRule type="cellIs" dxfId="244" priority="10" operator="lessThan">
      <formula>0</formula>
    </cfRule>
  </conditionalFormatting>
  <conditionalFormatting sqref="BZ221">
    <cfRule type="cellIs" dxfId="243" priority="8" operator="lessThan">
      <formula>0</formula>
    </cfRule>
  </conditionalFormatting>
  <conditionalFormatting sqref="BZ265">
    <cfRule type="cellIs" dxfId="242" priority="7" operator="lessThan">
      <formula>0</formula>
    </cfRule>
  </conditionalFormatting>
  <conditionalFormatting sqref="BZ272">
    <cfRule type="cellIs" dxfId="241" priority="6" operator="lessThan">
      <formula>0</formula>
    </cfRule>
  </conditionalFormatting>
  <conditionalFormatting sqref="BZ282">
    <cfRule type="cellIs" dxfId="240" priority="5" operator="lessThan">
      <formula>0</formula>
    </cfRule>
  </conditionalFormatting>
  <conditionalFormatting sqref="BZ287">
    <cfRule type="cellIs" dxfId="239" priority="4" operator="lessThan">
      <formula>0</formula>
    </cfRule>
  </conditionalFormatting>
  <conditionalFormatting sqref="BZ294">
    <cfRule type="cellIs" dxfId="238" priority="3" operator="lessThan">
      <formula>0</formula>
    </cfRule>
  </conditionalFormatting>
  <conditionalFormatting sqref="BY2">
    <cfRule type="cellIs" dxfId="237" priority="2" operator="equal">
      <formula>0</formula>
    </cfRule>
  </conditionalFormatting>
  <conditionalFormatting sqref="BZ2">
    <cfRule type="cellIs" dxfId="236" priority="1" operator="equal">
      <formula>0</formula>
    </cfRule>
  </conditionalFormatting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Lists!$E$2:$E$999</xm:f>
          </x14:formula1>
          <xm:sqref>L4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AL118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 activeCell="D8" sqref="D8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4.77734375" style="1" customWidth="1"/>
    <col min="39" max="16384" width="8.88671875" style="1"/>
  </cols>
  <sheetData>
    <row r="1" spans="2:38" x14ac:dyDescent="0.25">
      <c r="C1" s="1" t="s">
        <v>53</v>
      </c>
    </row>
    <row r="2" spans="2:38" x14ac:dyDescent="0.25">
      <c r="C2" s="1" t="str">
        <f>dbF!$T$2</f>
        <v>T</v>
      </c>
      <c r="G2" s="1" t="s">
        <v>188</v>
      </c>
    </row>
    <row r="3" spans="2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2:38" x14ac:dyDescent="0.25">
      <c r="I4" s="2" t="str">
        <f>RepPF!$L$4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2:38" s="11" customFormat="1" ht="10.199999999999999" x14ac:dyDescent="0.2">
      <c r="T5" s="11">
        <f>RepPd!T5</f>
        <v>45292</v>
      </c>
      <c r="U5" s="11">
        <f>T6+1</f>
        <v>45323</v>
      </c>
      <c r="V5" s="11">
        <f t="shared" ref="V5:AL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si="0"/>
        <v>45505</v>
      </c>
      <c r="AB5" s="11">
        <f t="shared" si="0"/>
        <v>45536</v>
      </c>
      <c r="AC5" s="11">
        <f t="shared" si="0"/>
        <v>45566</v>
      </c>
      <c r="AD5" s="11">
        <f t="shared" si="0"/>
        <v>45597</v>
      </c>
      <c r="AE5" s="11">
        <f t="shared" si="0"/>
        <v>45627</v>
      </c>
      <c r="AF5" s="11">
        <f t="shared" si="0"/>
        <v>45658</v>
      </c>
      <c r="AG5" s="11">
        <f t="shared" si="0"/>
        <v>45689</v>
      </c>
      <c r="AH5" s="11">
        <f t="shared" si="0"/>
        <v>45717</v>
      </c>
      <c r="AI5" s="11">
        <f t="shared" si="0"/>
        <v>45748</v>
      </c>
      <c r="AJ5" s="11">
        <f t="shared" si="0"/>
        <v>45778</v>
      </c>
      <c r="AK5" s="11">
        <f t="shared" si="0"/>
        <v>45809</v>
      </c>
      <c r="AL5" s="11">
        <f t="shared" si="0"/>
        <v>45839</v>
      </c>
    </row>
    <row r="6" spans="2:38" s="11" customFormat="1" ht="10.199999999999999" x14ac:dyDescent="0.2">
      <c r="Q6" s="13" t="s">
        <v>1</v>
      </c>
      <c r="T6" s="11">
        <f>EOMONTH(T5,0)</f>
        <v>45322</v>
      </c>
      <c r="U6" s="11">
        <f t="shared" ref="U6:AL6" si="1">EOMONTH(U5,0)</f>
        <v>45351</v>
      </c>
      <c r="V6" s="11">
        <f t="shared" si="1"/>
        <v>45382</v>
      </c>
      <c r="W6" s="11">
        <f t="shared" si="1"/>
        <v>45412</v>
      </c>
      <c r="X6" s="11">
        <f t="shared" si="1"/>
        <v>45443</v>
      </c>
      <c r="Y6" s="11">
        <f t="shared" si="1"/>
        <v>45473</v>
      </c>
      <c r="Z6" s="11">
        <f t="shared" si="1"/>
        <v>45504</v>
      </c>
      <c r="AA6" s="11">
        <f t="shared" si="1"/>
        <v>45535</v>
      </c>
      <c r="AB6" s="11">
        <f t="shared" si="1"/>
        <v>45565</v>
      </c>
      <c r="AC6" s="11">
        <f t="shared" si="1"/>
        <v>45596</v>
      </c>
      <c r="AD6" s="11">
        <f t="shared" si="1"/>
        <v>45626</v>
      </c>
      <c r="AE6" s="11">
        <f t="shared" si="1"/>
        <v>45657</v>
      </c>
      <c r="AF6" s="11">
        <f t="shared" si="1"/>
        <v>45688</v>
      </c>
      <c r="AG6" s="11">
        <f t="shared" si="1"/>
        <v>45716</v>
      </c>
      <c r="AH6" s="11">
        <f t="shared" si="1"/>
        <v>45747</v>
      </c>
      <c r="AI6" s="11">
        <f t="shared" si="1"/>
        <v>45777</v>
      </c>
      <c r="AJ6" s="11">
        <f t="shared" si="1"/>
        <v>45808</v>
      </c>
      <c r="AK6" s="11">
        <f t="shared" si="1"/>
        <v>45838</v>
      </c>
      <c r="AL6" s="11">
        <f t="shared" si="1"/>
        <v>45869</v>
      </c>
    </row>
    <row r="8" spans="2:38" s="2" customFormat="1" x14ac:dyDescent="0.25">
      <c r="G8" s="26" t="s">
        <v>54</v>
      </c>
      <c r="H8" s="26"/>
      <c r="I8" s="26"/>
      <c r="J8" s="26"/>
      <c r="K8" s="26"/>
      <c r="L8" s="26"/>
    </row>
    <row r="9" spans="2:38" s="2" customFormat="1" x14ac:dyDescent="0.25">
      <c r="B9" s="2">
        <f>Items!$Q$3</f>
        <v>0</v>
      </c>
      <c r="C9" s="2" t="str">
        <f>Items!$R$3</f>
        <v>N</v>
      </c>
      <c r="I9" s="2" t="str">
        <f>Items!$O$3</f>
        <v>Выручка</v>
      </c>
      <c r="Q9" s="2">
        <f ca="1">RepPd!Q285</f>
        <v>0</v>
      </c>
      <c r="T9" s="2">
        <f ca="1">RepPd!T285</f>
        <v>0</v>
      </c>
      <c r="U9" s="2">
        <f ca="1">RepPd!U285</f>
        <v>0</v>
      </c>
      <c r="V9" s="2">
        <f ca="1">RepPd!V285</f>
        <v>0</v>
      </c>
      <c r="W9" s="2">
        <f ca="1">RepPd!W285</f>
        <v>0</v>
      </c>
      <c r="X9" s="2">
        <f ca="1">RepPd!X285</f>
        <v>0</v>
      </c>
      <c r="Y9" s="2">
        <f ca="1">RepPd!Y285</f>
        <v>0</v>
      </c>
      <c r="Z9" s="2">
        <f ca="1">RepPd!Z285</f>
        <v>0</v>
      </c>
      <c r="AA9" s="2">
        <f ca="1">RepPd!AA285</f>
        <v>0</v>
      </c>
      <c r="AB9" s="2">
        <f ca="1">RepPd!AB285</f>
        <v>0</v>
      </c>
      <c r="AC9" s="2">
        <f ca="1">RepPd!AC285</f>
        <v>0</v>
      </c>
      <c r="AD9" s="2">
        <f ca="1">RepPd!AD285</f>
        <v>0</v>
      </c>
      <c r="AE9" s="2">
        <f ca="1">RepPd!AE285</f>
        <v>0</v>
      </c>
      <c r="AF9" s="2">
        <f ca="1">RepPd!AF285</f>
        <v>0</v>
      </c>
      <c r="AG9" s="2">
        <f ca="1">RepPd!AG285</f>
        <v>0</v>
      </c>
      <c r="AH9" s="2">
        <f ca="1">RepPd!AH285</f>
        <v>0</v>
      </c>
      <c r="AI9" s="2">
        <f ca="1">RepPd!AI285</f>
        <v>0</v>
      </c>
      <c r="AJ9" s="2">
        <f ca="1">RepPd!AJ285</f>
        <v>0</v>
      </c>
      <c r="AK9" s="2">
        <f ca="1">RepPd!AK285</f>
        <v>0</v>
      </c>
      <c r="AL9" s="2">
        <f ca="1">RepPd!AL285</f>
        <v>0</v>
      </c>
    </row>
    <row r="10" spans="2:38" x14ac:dyDescent="0.25">
      <c r="B10" s="1" t="str">
        <f>Items!$Q$4</f>
        <v>PL(+)</v>
      </c>
      <c r="C10" s="1" t="str">
        <f>Items!$R$4</f>
        <v>M</v>
      </c>
      <c r="I10" s="22" t="str">
        <f>Items!$O$4</f>
        <v>Выручка</v>
      </c>
      <c r="J10" s="1" t="str">
        <f>Items!$P$4</f>
        <v>Выручка от реализации объектов</v>
      </c>
      <c r="Q10" s="1">
        <f ca="1">RepPd!Q286</f>
        <v>0</v>
      </c>
      <c r="T10" s="1">
        <f ca="1">RepPd!T286</f>
        <v>0</v>
      </c>
      <c r="U10" s="1">
        <f ca="1">RepPd!U286</f>
        <v>0</v>
      </c>
      <c r="V10" s="1">
        <f ca="1">RepPd!V286</f>
        <v>0</v>
      </c>
      <c r="W10" s="1">
        <f ca="1">RepPd!W286</f>
        <v>0</v>
      </c>
      <c r="X10" s="1">
        <f ca="1">RepPd!X286</f>
        <v>0</v>
      </c>
      <c r="Y10" s="1">
        <f ca="1">RepPd!Y286</f>
        <v>0</v>
      </c>
      <c r="Z10" s="1">
        <f ca="1">RepPd!Z286</f>
        <v>0</v>
      </c>
      <c r="AA10" s="1">
        <f ca="1">RepPd!AA286</f>
        <v>0</v>
      </c>
      <c r="AB10" s="1">
        <f ca="1">RepPd!AB286</f>
        <v>0</v>
      </c>
      <c r="AC10" s="1">
        <f ca="1">RepPd!AC286</f>
        <v>0</v>
      </c>
      <c r="AD10" s="1">
        <f ca="1">RepPd!AD286</f>
        <v>0</v>
      </c>
      <c r="AE10" s="1">
        <f ca="1">RepPd!AE286</f>
        <v>0</v>
      </c>
      <c r="AF10" s="1">
        <f ca="1">RepPd!AF286</f>
        <v>0</v>
      </c>
      <c r="AG10" s="1">
        <f ca="1">RepPd!AG286</f>
        <v>0</v>
      </c>
      <c r="AH10" s="1">
        <f ca="1">RepPd!AH286</f>
        <v>0</v>
      </c>
      <c r="AI10" s="1">
        <f ca="1">RepPd!AI286</f>
        <v>0</v>
      </c>
      <c r="AJ10" s="1">
        <f ca="1">RepPd!AJ286</f>
        <v>0</v>
      </c>
      <c r="AK10" s="1">
        <f ca="1">RepPd!AK286</f>
        <v>0</v>
      </c>
      <c r="AL10" s="1">
        <f ca="1">RepPd!AL286</f>
        <v>0</v>
      </c>
    </row>
    <row r="11" spans="2:38" x14ac:dyDescent="0.25">
      <c r="B11" s="1" t="str">
        <f>Items!$Q$5</f>
        <v>PL(+)</v>
      </c>
      <c r="C11" s="1" t="str">
        <f>Items!$R$5</f>
        <v>M</v>
      </c>
      <c r="I11" s="22" t="str">
        <f>Items!$O$5</f>
        <v>Выручка</v>
      </c>
      <c r="J11" s="1" t="str">
        <f>Items!$P$5</f>
        <v>Прочие доходы</v>
      </c>
      <c r="Q11" s="20">
        <f ca="1">RepPd!Q287</f>
        <v>0</v>
      </c>
      <c r="T11" s="1">
        <f ca="1">RepPd!T287</f>
        <v>0</v>
      </c>
      <c r="U11" s="1">
        <f ca="1">RepPd!U287</f>
        <v>0</v>
      </c>
      <c r="V11" s="1">
        <f ca="1">RepPd!V287</f>
        <v>0</v>
      </c>
      <c r="W11" s="1">
        <f ca="1">RepPd!W287</f>
        <v>0</v>
      </c>
      <c r="X11" s="1">
        <f ca="1">RepPd!X287</f>
        <v>0</v>
      </c>
      <c r="Y11" s="1">
        <f ca="1">RepPd!Y287</f>
        <v>0</v>
      </c>
      <c r="Z11" s="1">
        <f ca="1">RepPd!Z287</f>
        <v>0</v>
      </c>
      <c r="AA11" s="1">
        <f ca="1">RepPd!AA287</f>
        <v>0</v>
      </c>
      <c r="AB11" s="1">
        <f ca="1">RepPd!AB287</f>
        <v>0</v>
      </c>
      <c r="AC11" s="1">
        <f ca="1">RepPd!AC287</f>
        <v>0</v>
      </c>
      <c r="AD11" s="1">
        <f ca="1">RepPd!AD287</f>
        <v>0</v>
      </c>
      <c r="AE11" s="1">
        <f ca="1">RepPd!AE287</f>
        <v>0</v>
      </c>
      <c r="AF11" s="1">
        <f ca="1">RepPd!AF287</f>
        <v>0</v>
      </c>
      <c r="AG11" s="1">
        <f ca="1">RepPd!AG287</f>
        <v>0</v>
      </c>
      <c r="AH11" s="1">
        <f ca="1">RepPd!AH287</f>
        <v>0</v>
      </c>
      <c r="AI11" s="1">
        <f ca="1">RepPd!AI287</f>
        <v>0</v>
      </c>
      <c r="AJ11" s="1">
        <f ca="1">RepPd!AJ287</f>
        <v>0</v>
      </c>
      <c r="AK11" s="1">
        <f ca="1">RepPd!AK287</f>
        <v>0</v>
      </c>
      <c r="AL11" s="1">
        <f ca="1">RepPd!AL287</f>
        <v>0</v>
      </c>
    </row>
    <row r="12" spans="2:38" s="23" customFormat="1" ht="10.199999999999999" x14ac:dyDescent="0.2">
      <c r="E12" s="23" t="s">
        <v>50</v>
      </c>
    </row>
    <row r="13" spans="2:38" s="2" customFormat="1" x14ac:dyDescent="0.25">
      <c r="B13" s="2">
        <f>Items!$Q$6</f>
        <v>0</v>
      </c>
      <c r="C13" s="2" t="str">
        <f>Items!$R$6</f>
        <v>N</v>
      </c>
      <c r="I13" s="2" t="str">
        <f>Items!$O$6</f>
        <v>Всего себестоимость</v>
      </c>
      <c r="Q13" s="2">
        <f ca="1">RepPd!Q289</f>
        <v>0</v>
      </c>
      <c r="T13" s="2">
        <f ca="1">RepPd!T289</f>
        <v>0</v>
      </c>
      <c r="U13" s="2">
        <f ca="1">RepPd!U289</f>
        <v>0</v>
      </c>
      <c r="V13" s="2">
        <f ca="1">RepPd!V289</f>
        <v>0</v>
      </c>
      <c r="W13" s="2">
        <f ca="1">RepPd!W289</f>
        <v>0</v>
      </c>
      <c r="X13" s="2">
        <f ca="1">RepPd!X289</f>
        <v>0</v>
      </c>
      <c r="Y13" s="2">
        <f ca="1">RepPd!Y289</f>
        <v>0</v>
      </c>
      <c r="Z13" s="2">
        <f ca="1">RepPd!Z289</f>
        <v>0</v>
      </c>
      <c r="AA13" s="2">
        <f ca="1">RepPd!AA289</f>
        <v>0</v>
      </c>
      <c r="AB13" s="2">
        <f ca="1">RepPd!AB289</f>
        <v>0</v>
      </c>
      <c r="AC13" s="2">
        <f ca="1">RepPd!AC289</f>
        <v>0</v>
      </c>
      <c r="AD13" s="2">
        <f ca="1">RepPd!AD289</f>
        <v>0</v>
      </c>
      <c r="AE13" s="2">
        <f ca="1">RepPd!AE289</f>
        <v>0</v>
      </c>
      <c r="AF13" s="2">
        <f ca="1">RepPd!AF289</f>
        <v>0</v>
      </c>
      <c r="AG13" s="2">
        <f ca="1">RepPd!AG289</f>
        <v>0</v>
      </c>
      <c r="AH13" s="2">
        <f ca="1">RepPd!AH289</f>
        <v>0</v>
      </c>
      <c r="AI13" s="2">
        <f ca="1">RepPd!AI289</f>
        <v>0</v>
      </c>
      <c r="AJ13" s="2">
        <f ca="1">RepPd!AJ289</f>
        <v>0</v>
      </c>
      <c r="AK13" s="2">
        <f ca="1">RepPd!AK289</f>
        <v>0</v>
      </c>
      <c r="AL13" s="2">
        <f ca="1">RepPd!AL289</f>
        <v>0</v>
      </c>
    </row>
    <row r="14" spans="2:38" x14ac:dyDescent="0.25">
      <c r="B14" s="1" t="str">
        <f>Items!$Q$7</f>
        <v>PL(-)</v>
      </c>
      <c r="C14" s="1" t="str">
        <f>Items!$R$7</f>
        <v>N</v>
      </c>
      <c r="I14" s="22" t="str">
        <f>Items!$O$7</f>
        <v>Всего себестоимость</v>
      </c>
      <c r="J14" s="1" t="str">
        <f>Items!P7</f>
        <v>Подготовительные работы</v>
      </c>
      <c r="Q14" s="1">
        <f ca="1">RepPd!Q290</f>
        <v>0</v>
      </c>
      <c r="T14" s="1">
        <f ca="1">RepPd!T290</f>
        <v>0</v>
      </c>
      <c r="U14" s="1">
        <f ca="1">RepPd!U290</f>
        <v>0</v>
      </c>
      <c r="V14" s="1">
        <f ca="1">RepPd!V290</f>
        <v>0</v>
      </c>
      <c r="W14" s="1">
        <f ca="1">RepPd!W290</f>
        <v>0</v>
      </c>
      <c r="X14" s="1">
        <f ca="1">RepPd!X290</f>
        <v>0</v>
      </c>
      <c r="Y14" s="1">
        <f ca="1">RepPd!Y290</f>
        <v>0</v>
      </c>
      <c r="Z14" s="1">
        <f ca="1">RepPd!Z290</f>
        <v>0</v>
      </c>
      <c r="AA14" s="1">
        <f ca="1">RepPd!AA290</f>
        <v>0</v>
      </c>
      <c r="AB14" s="1">
        <f ca="1">RepPd!AB290</f>
        <v>0</v>
      </c>
      <c r="AC14" s="1">
        <f ca="1">RepPd!AC290</f>
        <v>0</v>
      </c>
      <c r="AD14" s="1">
        <f ca="1">RepPd!AD290</f>
        <v>0</v>
      </c>
      <c r="AE14" s="1">
        <f ca="1">RepPd!AE290</f>
        <v>0</v>
      </c>
      <c r="AF14" s="1">
        <f ca="1">RepPd!AF290</f>
        <v>0</v>
      </c>
      <c r="AG14" s="1">
        <f ca="1">RepPd!AG290</f>
        <v>0</v>
      </c>
      <c r="AH14" s="1">
        <f ca="1">RepPd!AH290</f>
        <v>0</v>
      </c>
      <c r="AI14" s="1">
        <f ca="1">RepPd!AI290</f>
        <v>0</v>
      </c>
      <c r="AJ14" s="1">
        <f ca="1">RepPd!AJ290</f>
        <v>0</v>
      </c>
      <c r="AK14" s="1">
        <f ca="1">RepPd!AK290</f>
        <v>0</v>
      </c>
      <c r="AL14" s="1">
        <f ca="1">RepPd!AL290</f>
        <v>0</v>
      </c>
    </row>
    <row r="15" spans="2:38" x14ac:dyDescent="0.25">
      <c r="B15" s="1" t="str">
        <f>Items!$Q$8</f>
        <v>PL(-)</v>
      </c>
      <c r="C15" s="1" t="str">
        <f>Items!$R$8</f>
        <v>N</v>
      </c>
      <c r="I15" s="22" t="str">
        <f>Items!$O$8</f>
        <v>Всего себестоимость</v>
      </c>
      <c r="J15" s="1" t="str">
        <f>Items!P8</f>
        <v>Затраты на покупку участка</v>
      </c>
      <c r="Q15" s="1">
        <f ca="1">RepPd!Q291</f>
        <v>0</v>
      </c>
      <c r="T15" s="1">
        <f ca="1">RepPd!T291</f>
        <v>0</v>
      </c>
      <c r="U15" s="1">
        <f ca="1">RepPd!U291</f>
        <v>0</v>
      </c>
      <c r="V15" s="1">
        <f ca="1">RepPd!V291</f>
        <v>0</v>
      </c>
      <c r="W15" s="1">
        <f ca="1">RepPd!W291</f>
        <v>0</v>
      </c>
      <c r="X15" s="1">
        <f ca="1">RepPd!X291</f>
        <v>0</v>
      </c>
      <c r="Y15" s="1">
        <f ca="1">RepPd!Y291</f>
        <v>0</v>
      </c>
      <c r="Z15" s="1">
        <f ca="1">RepPd!Z291</f>
        <v>0</v>
      </c>
      <c r="AA15" s="1">
        <f ca="1">RepPd!AA291</f>
        <v>0</v>
      </c>
      <c r="AB15" s="1">
        <f ca="1">RepPd!AB291</f>
        <v>0</v>
      </c>
      <c r="AC15" s="1">
        <f ca="1">RepPd!AC291</f>
        <v>0</v>
      </c>
      <c r="AD15" s="1">
        <f ca="1">RepPd!AD291</f>
        <v>0</v>
      </c>
      <c r="AE15" s="1">
        <f ca="1">RepPd!AE291</f>
        <v>0</v>
      </c>
      <c r="AF15" s="1">
        <f ca="1">RepPd!AF291</f>
        <v>0</v>
      </c>
      <c r="AG15" s="1">
        <f ca="1">RepPd!AG291</f>
        <v>0</v>
      </c>
      <c r="AH15" s="1">
        <f ca="1">RepPd!AH291</f>
        <v>0</v>
      </c>
      <c r="AI15" s="1">
        <f ca="1">RepPd!AI291</f>
        <v>0</v>
      </c>
      <c r="AJ15" s="1">
        <f ca="1">RepPd!AJ291</f>
        <v>0</v>
      </c>
      <c r="AK15" s="1">
        <f ca="1">RepPd!AK291</f>
        <v>0</v>
      </c>
      <c r="AL15" s="1">
        <f ca="1">RepPd!AL291</f>
        <v>0</v>
      </c>
    </row>
    <row r="16" spans="2:38" x14ac:dyDescent="0.25">
      <c r="B16" s="1" t="str">
        <f>Items!$Q$9</f>
        <v>PL(-)</v>
      </c>
      <c r="C16" s="1" t="str">
        <f>Items!$R$9</f>
        <v>N</v>
      </c>
      <c r="I16" s="22" t="str">
        <f>Items!$O$9</f>
        <v>Всего себестоимость</v>
      </c>
      <c r="J16" s="1" t="str">
        <f>Items!P9</f>
        <v>Прочее</v>
      </c>
      <c r="Q16" s="1">
        <f ca="1">RepPd!Q292</f>
        <v>0</v>
      </c>
      <c r="T16" s="1">
        <f ca="1">RepPd!T292</f>
        <v>0</v>
      </c>
      <c r="U16" s="1">
        <f ca="1">RepPd!U292</f>
        <v>0</v>
      </c>
      <c r="V16" s="1">
        <f ca="1">RepPd!V292</f>
        <v>0</v>
      </c>
      <c r="W16" s="1">
        <f ca="1">RepPd!W292</f>
        <v>0</v>
      </c>
      <c r="X16" s="1">
        <f ca="1">RepPd!X292</f>
        <v>0</v>
      </c>
      <c r="Y16" s="1">
        <f ca="1">RepPd!Y292</f>
        <v>0</v>
      </c>
      <c r="Z16" s="1">
        <f ca="1">RepPd!Z292</f>
        <v>0</v>
      </c>
      <c r="AA16" s="1">
        <f ca="1">RepPd!AA292</f>
        <v>0</v>
      </c>
      <c r="AB16" s="1">
        <f ca="1">RepPd!AB292</f>
        <v>0</v>
      </c>
      <c r="AC16" s="1">
        <f ca="1">RepPd!AC292</f>
        <v>0</v>
      </c>
      <c r="AD16" s="1">
        <f ca="1">RepPd!AD292</f>
        <v>0</v>
      </c>
      <c r="AE16" s="1">
        <f ca="1">RepPd!AE292</f>
        <v>0</v>
      </c>
      <c r="AF16" s="1">
        <f ca="1">RepPd!AF292</f>
        <v>0</v>
      </c>
      <c r="AG16" s="1">
        <f ca="1">RepPd!AG292</f>
        <v>0</v>
      </c>
      <c r="AH16" s="1">
        <f ca="1">RepPd!AH292</f>
        <v>0</v>
      </c>
      <c r="AI16" s="1">
        <f ca="1">RepPd!AI292</f>
        <v>0</v>
      </c>
      <c r="AJ16" s="1">
        <f ca="1">RepPd!AJ292</f>
        <v>0</v>
      </c>
      <c r="AK16" s="1">
        <f ca="1">RepPd!AK292</f>
        <v>0</v>
      </c>
      <c r="AL16" s="1">
        <f ca="1">RepPd!AL292</f>
        <v>0</v>
      </c>
    </row>
    <row r="17" spans="2:38" x14ac:dyDescent="0.25">
      <c r="B17" s="1" t="str">
        <f>Items!$Q$10</f>
        <v>PL(-)</v>
      </c>
      <c r="C17" s="1" t="str">
        <f>Items!$R$10</f>
        <v>N</v>
      </c>
      <c r="I17" s="22" t="str">
        <f>Items!$O$10</f>
        <v>Всего себестоимость</v>
      </c>
      <c r="J17" s="1" t="str">
        <f>Items!P10</f>
        <v>ГСМ</v>
      </c>
      <c r="Q17" s="1">
        <f ca="1">RepPd!Q293</f>
        <v>0</v>
      </c>
      <c r="T17" s="1">
        <f ca="1">RepPd!T293</f>
        <v>0</v>
      </c>
      <c r="U17" s="1">
        <f ca="1">RepPd!U293</f>
        <v>0</v>
      </c>
      <c r="V17" s="1">
        <f ca="1">RepPd!V293</f>
        <v>0</v>
      </c>
      <c r="W17" s="1">
        <f ca="1">RepPd!W293</f>
        <v>0</v>
      </c>
      <c r="X17" s="1">
        <f ca="1">RepPd!X293</f>
        <v>0</v>
      </c>
      <c r="Y17" s="1">
        <f ca="1">RepPd!Y293</f>
        <v>0</v>
      </c>
      <c r="Z17" s="1">
        <f ca="1">RepPd!Z293</f>
        <v>0</v>
      </c>
      <c r="AA17" s="1">
        <f ca="1">RepPd!AA293</f>
        <v>0</v>
      </c>
      <c r="AB17" s="1">
        <f ca="1">RepPd!AB293</f>
        <v>0</v>
      </c>
      <c r="AC17" s="1">
        <f ca="1">RepPd!AC293</f>
        <v>0</v>
      </c>
      <c r="AD17" s="1">
        <f ca="1">RepPd!AD293</f>
        <v>0</v>
      </c>
      <c r="AE17" s="1">
        <f ca="1">RepPd!AE293</f>
        <v>0</v>
      </c>
      <c r="AF17" s="1">
        <f ca="1">RepPd!AF293</f>
        <v>0</v>
      </c>
      <c r="AG17" s="1">
        <f ca="1">RepPd!AG293</f>
        <v>0</v>
      </c>
      <c r="AH17" s="1">
        <f ca="1">RepPd!AH293</f>
        <v>0</v>
      </c>
      <c r="AI17" s="1">
        <f ca="1">RepPd!AI293</f>
        <v>0</v>
      </c>
      <c r="AJ17" s="1">
        <f ca="1">RepPd!AJ293</f>
        <v>0</v>
      </c>
      <c r="AK17" s="1">
        <f ca="1">RepPd!AK293</f>
        <v>0</v>
      </c>
      <c r="AL17" s="1">
        <f ca="1">RepPd!AL293</f>
        <v>0</v>
      </c>
    </row>
    <row r="18" spans="2:38" x14ac:dyDescent="0.25">
      <c r="B18" s="1" t="str">
        <f>Items!$Q$11</f>
        <v>PL(-)</v>
      </c>
      <c r="C18" s="1" t="str">
        <f>Items!$R$11</f>
        <v>N</v>
      </c>
      <c r="I18" s="22" t="str">
        <f>Items!$O$11</f>
        <v>Всего себестоимость</v>
      </c>
      <c r="J18" s="1" t="str">
        <f>Items!P11</f>
        <v>Электрика</v>
      </c>
      <c r="Q18" s="1">
        <f ca="1">RepPd!Q294</f>
        <v>0</v>
      </c>
      <c r="T18" s="1">
        <f ca="1">RepPd!T294</f>
        <v>0</v>
      </c>
      <c r="U18" s="1">
        <f ca="1">RepPd!U294</f>
        <v>0</v>
      </c>
      <c r="V18" s="1">
        <f ca="1">RepPd!V294</f>
        <v>0</v>
      </c>
      <c r="W18" s="1">
        <f ca="1">RepPd!W294</f>
        <v>0</v>
      </c>
      <c r="X18" s="1">
        <f ca="1">RepPd!X294</f>
        <v>0</v>
      </c>
      <c r="Y18" s="1">
        <f ca="1">RepPd!Y294</f>
        <v>0</v>
      </c>
      <c r="Z18" s="1">
        <f ca="1">RepPd!Z294</f>
        <v>0</v>
      </c>
      <c r="AA18" s="1">
        <f ca="1">RepPd!AA294</f>
        <v>0</v>
      </c>
      <c r="AB18" s="1">
        <f ca="1">RepPd!AB294</f>
        <v>0</v>
      </c>
      <c r="AC18" s="1">
        <f ca="1">RepPd!AC294</f>
        <v>0</v>
      </c>
      <c r="AD18" s="1">
        <f ca="1">RepPd!AD294</f>
        <v>0</v>
      </c>
      <c r="AE18" s="1">
        <f ca="1">RepPd!AE294</f>
        <v>0</v>
      </c>
      <c r="AF18" s="1">
        <f ca="1">RepPd!AF294</f>
        <v>0</v>
      </c>
      <c r="AG18" s="1">
        <f ca="1">RepPd!AG294</f>
        <v>0</v>
      </c>
      <c r="AH18" s="1">
        <f ca="1">RepPd!AH294</f>
        <v>0</v>
      </c>
      <c r="AI18" s="1">
        <f ca="1">RepPd!AI294</f>
        <v>0</v>
      </c>
      <c r="AJ18" s="1">
        <f ca="1">RepPd!AJ294</f>
        <v>0</v>
      </c>
      <c r="AK18" s="1">
        <f ca="1">RepPd!AK294</f>
        <v>0</v>
      </c>
      <c r="AL18" s="1">
        <f ca="1">RepPd!AL294</f>
        <v>0</v>
      </c>
    </row>
    <row r="19" spans="2:38" x14ac:dyDescent="0.25">
      <c r="B19" s="1" t="str">
        <f>Items!$Q$12</f>
        <v>PL(-)</v>
      </c>
      <c r="C19" s="1" t="str">
        <f>Items!$R$12</f>
        <v>N</v>
      </c>
      <c r="I19" s="22" t="str">
        <f>Items!$O$12</f>
        <v>Всего себестоимость</v>
      </c>
      <c r="J19" s="1" t="str">
        <f>Items!P12</f>
        <v>Доставка</v>
      </c>
      <c r="Q19" s="1">
        <f ca="1">RepPd!Q295</f>
        <v>0</v>
      </c>
      <c r="T19" s="1">
        <f ca="1">RepPd!T295</f>
        <v>0</v>
      </c>
      <c r="U19" s="1">
        <f ca="1">RepPd!U295</f>
        <v>0</v>
      </c>
      <c r="V19" s="1">
        <f ca="1">RepPd!V295</f>
        <v>0</v>
      </c>
      <c r="W19" s="1">
        <f ca="1">RepPd!W295</f>
        <v>0</v>
      </c>
      <c r="X19" s="1">
        <f ca="1">RepPd!X295</f>
        <v>0</v>
      </c>
      <c r="Y19" s="1">
        <f ca="1">RepPd!Y295</f>
        <v>0</v>
      </c>
      <c r="Z19" s="1">
        <f ca="1">RepPd!Z295</f>
        <v>0</v>
      </c>
      <c r="AA19" s="1">
        <f ca="1">RepPd!AA295</f>
        <v>0</v>
      </c>
      <c r="AB19" s="1">
        <f ca="1">RepPd!AB295</f>
        <v>0</v>
      </c>
      <c r="AC19" s="1">
        <f ca="1">RepPd!AC295</f>
        <v>0</v>
      </c>
      <c r="AD19" s="1">
        <f ca="1">RepPd!AD295</f>
        <v>0</v>
      </c>
      <c r="AE19" s="1">
        <f ca="1">RepPd!AE295</f>
        <v>0</v>
      </c>
      <c r="AF19" s="1">
        <f ca="1">RepPd!AF295</f>
        <v>0</v>
      </c>
      <c r="AG19" s="1">
        <f ca="1">RepPd!AG295</f>
        <v>0</v>
      </c>
      <c r="AH19" s="1">
        <f ca="1">RepPd!AH295</f>
        <v>0</v>
      </c>
      <c r="AI19" s="1">
        <f ca="1">RepPd!AI295</f>
        <v>0</v>
      </c>
      <c r="AJ19" s="1">
        <f ca="1">RepPd!AJ295</f>
        <v>0</v>
      </c>
      <c r="AK19" s="1">
        <f ca="1">RepPd!AK295</f>
        <v>0</v>
      </c>
      <c r="AL19" s="1">
        <f ca="1">RepPd!AL295</f>
        <v>0</v>
      </c>
    </row>
    <row r="20" spans="2:38" x14ac:dyDescent="0.25">
      <c r="B20" s="1" t="str">
        <f>Items!$Q$13</f>
        <v>PL(-)</v>
      </c>
      <c r="C20" s="1" t="str">
        <f>Items!$R$13</f>
        <v>N</v>
      </c>
      <c r="I20" s="22" t="str">
        <f>Items!$O$13</f>
        <v>Всего себестоимость</v>
      </c>
      <c r="J20" s="1" t="str">
        <f>Items!P13</f>
        <v>Канализация, Скважина,кессон и септик</v>
      </c>
      <c r="Q20" s="1">
        <f ca="1">RepPd!Q296</f>
        <v>0</v>
      </c>
      <c r="T20" s="1">
        <f ca="1">RepPd!T296</f>
        <v>0</v>
      </c>
      <c r="U20" s="1">
        <f ca="1">RepPd!U296</f>
        <v>0</v>
      </c>
      <c r="V20" s="1">
        <f ca="1">RepPd!V296</f>
        <v>0</v>
      </c>
      <c r="W20" s="1">
        <f ca="1">RepPd!W296</f>
        <v>0</v>
      </c>
      <c r="X20" s="1">
        <f ca="1">RepPd!X296</f>
        <v>0</v>
      </c>
      <c r="Y20" s="1">
        <f ca="1">RepPd!Y296</f>
        <v>0</v>
      </c>
      <c r="Z20" s="1">
        <f ca="1">RepPd!Z296</f>
        <v>0</v>
      </c>
      <c r="AA20" s="1">
        <f ca="1">RepPd!AA296</f>
        <v>0</v>
      </c>
      <c r="AB20" s="1">
        <f ca="1">RepPd!AB296</f>
        <v>0</v>
      </c>
      <c r="AC20" s="1">
        <f ca="1">RepPd!AC296</f>
        <v>0</v>
      </c>
      <c r="AD20" s="1">
        <f ca="1">RepPd!AD296</f>
        <v>0</v>
      </c>
      <c r="AE20" s="1">
        <f ca="1">RepPd!AE296</f>
        <v>0</v>
      </c>
      <c r="AF20" s="1">
        <f ca="1">RepPd!AF296</f>
        <v>0</v>
      </c>
      <c r="AG20" s="1">
        <f ca="1">RepPd!AG296</f>
        <v>0</v>
      </c>
      <c r="AH20" s="1">
        <f ca="1">RepPd!AH296</f>
        <v>0</v>
      </c>
      <c r="AI20" s="1">
        <f ca="1">RepPd!AI296</f>
        <v>0</v>
      </c>
      <c r="AJ20" s="1">
        <f ca="1">RepPd!AJ296</f>
        <v>0</v>
      </c>
      <c r="AK20" s="1">
        <f ca="1">RepPd!AK296</f>
        <v>0</v>
      </c>
      <c r="AL20" s="1">
        <f ca="1">RepPd!AL296</f>
        <v>0</v>
      </c>
    </row>
    <row r="21" spans="2:38" x14ac:dyDescent="0.25">
      <c r="B21" s="1" t="str">
        <f>Items!Q14</f>
        <v>PL(-)</v>
      </c>
      <c r="C21" s="1" t="str">
        <f>Items!R14</f>
        <v>N</v>
      </c>
      <c r="I21" s="22" t="str">
        <f>Items!O14</f>
        <v>Всего себестоимость</v>
      </c>
      <c r="J21" s="1" t="str">
        <f>Items!P14</f>
        <v>Метизы, расходники</v>
      </c>
      <c r="Q21" s="1">
        <f ca="1">RepPd!Q297</f>
        <v>0</v>
      </c>
      <c r="T21" s="1">
        <f ca="1">RepPd!T297</f>
        <v>0</v>
      </c>
      <c r="U21" s="1">
        <f ca="1">RepPd!U297</f>
        <v>0</v>
      </c>
      <c r="V21" s="1">
        <f ca="1">RepPd!V297</f>
        <v>0</v>
      </c>
      <c r="W21" s="1">
        <f ca="1">RepPd!W297</f>
        <v>0</v>
      </c>
      <c r="X21" s="1">
        <f ca="1">RepPd!X297</f>
        <v>0</v>
      </c>
      <c r="Y21" s="1">
        <f ca="1">RepPd!Y297</f>
        <v>0</v>
      </c>
      <c r="Z21" s="1">
        <f ca="1">RepPd!Z297</f>
        <v>0</v>
      </c>
      <c r="AA21" s="1">
        <f ca="1">RepPd!AA297</f>
        <v>0</v>
      </c>
      <c r="AB21" s="1">
        <f ca="1">RepPd!AB297</f>
        <v>0</v>
      </c>
      <c r="AC21" s="1">
        <f ca="1">RepPd!AC297</f>
        <v>0</v>
      </c>
      <c r="AD21" s="1">
        <f ca="1">RepPd!AD297</f>
        <v>0</v>
      </c>
      <c r="AE21" s="1">
        <f ca="1">RepPd!AE297</f>
        <v>0</v>
      </c>
      <c r="AF21" s="1">
        <f ca="1">RepPd!AF297</f>
        <v>0</v>
      </c>
      <c r="AG21" s="1">
        <f ca="1">RepPd!AG297</f>
        <v>0</v>
      </c>
      <c r="AH21" s="1">
        <f ca="1">RepPd!AH297</f>
        <v>0</v>
      </c>
      <c r="AI21" s="1">
        <f ca="1">RepPd!AI297</f>
        <v>0</v>
      </c>
      <c r="AJ21" s="1">
        <f ca="1">RepPd!AJ297</f>
        <v>0</v>
      </c>
      <c r="AK21" s="1">
        <f ca="1">RepPd!AK297</f>
        <v>0</v>
      </c>
      <c r="AL21" s="1">
        <f ca="1">RepPd!AL297</f>
        <v>0</v>
      </c>
    </row>
    <row r="22" spans="2:38" x14ac:dyDescent="0.25">
      <c r="B22" s="1" t="str">
        <f>Items!Q15</f>
        <v>PL(-)</v>
      </c>
      <c r="C22" s="1" t="str">
        <f>Items!R15</f>
        <v>N</v>
      </c>
      <c r="I22" s="22" t="str">
        <f>Items!O15</f>
        <v>Всего себестоимость</v>
      </c>
      <c r="J22" s="1" t="str">
        <f>Items!P15</f>
        <v>Материалы Фундамент</v>
      </c>
      <c r="Q22" s="1">
        <f ca="1">RepPd!Q298</f>
        <v>0</v>
      </c>
      <c r="T22" s="1">
        <f ca="1">RepPd!T298</f>
        <v>0</v>
      </c>
      <c r="U22" s="1">
        <f ca="1">RepPd!U298</f>
        <v>0</v>
      </c>
      <c r="V22" s="1">
        <f ca="1">RepPd!V298</f>
        <v>0</v>
      </c>
      <c r="W22" s="1">
        <f ca="1">RepPd!W298</f>
        <v>0</v>
      </c>
      <c r="X22" s="1">
        <f ca="1">RepPd!X298</f>
        <v>0</v>
      </c>
      <c r="Y22" s="1">
        <f ca="1">RepPd!Y298</f>
        <v>0</v>
      </c>
      <c r="Z22" s="1">
        <f ca="1">RepPd!Z298</f>
        <v>0</v>
      </c>
      <c r="AA22" s="1">
        <f ca="1">RepPd!AA298</f>
        <v>0</v>
      </c>
      <c r="AB22" s="1">
        <f ca="1">RepPd!AB298</f>
        <v>0</v>
      </c>
      <c r="AC22" s="1">
        <f ca="1">RepPd!AC298</f>
        <v>0</v>
      </c>
      <c r="AD22" s="1">
        <f ca="1">RepPd!AD298</f>
        <v>0</v>
      </c>
      <c r="AE22" s="1">
        <f ca="1">RepPd!AE298</f>
        <v>0</v>
      </c>
      <c r="AF22" s="1">
        <f ca="1">RepPd!AF298</f>
        <v>0</v>
      </c>
      <c r="AG22" s="1">
        <f ca="1">RepPd!AG298</f>
        <v>0</v>
      </c>
      <c r="AH22" s="1">
        <f ca="1">RepPd!AH298</f>
        <v>0</v>
      </c>
      <c r="AI22" s="1">
        <f ca="1">RepPd!AI298</f>
        <v>0</v>
      </c>
      <c r="AJ22" s="1">
        <f ca="1">RepPd!AJ298</f>
        <v>0</v>
      </c>
      <c r="AK22" s="1">
        <f ca="1">RepPd!AK298</f>
        <v>0</v>
      </c>
      <c r="AL22" s="1">
        <f ca="1">RepPd!AL298</f>
        <v>0</v>
      </c>
    </row>
    <row r="23" spans="2:38" x14ac:dyDescent="0.25">
      <c r="B23" s="1" t="str">
        <f>Items!Q16</f>
        <v>PL(-)</v>
      </c>
      <c r="C23" s="1" t="str">
        <f>Items!R16</f>
        <v>N</v>
      </c>
      <c r="I23" s="22" t="str">
        <f>Items!O16</f>
        <v>Всего себестоимость</v>
      </c>
      <c r="J23" s="1" t="str">
        <f>Items!P16</f>
        <v>Материалы Коробка</v>
      </c>
      <c r="Q23" s="1">
        <f ca="1">RepPd!Q299</f>
        <v>0</v>
      </c>
      <c r="T23" s="1">
        <f ca="1">RepPd!T299</f>
        <v>0</v>
      </c>
      <c r="U23" s="1">
        <f ca="1">RepPd!U299</f>
        <v>0</v>
      </c>
      <c r="V23" s="1">
        <f ca="1">RepPd!V299</f>
        <v>0</v>
      </c>
      <c r="W23" s="1">
        <f ca="1">RepPd!W299</f>
        <v>0</v>
      </c>
      <c r="X23" s="1">
        <f ca="1">RepPd!X299</f>
        <v>0</v>
      </c>
      <c r="Y23" s="1">
        <f ca="1">RepPd!Y299</f>
        <v>0</v>
      </c>
      <c r="Z23" s="1">
        <f ca="1">RepPd!Z299</f>
        <v>0</v>
      </c>
      <c r="AA23" s="1">
        <f ca="1">RepPd!AA299</f>
        <v>0</v>
      </c>
      <c r="AB23" s="1">
        <f ca="1">RepPd!AB299</f>
        <v>0</v>
      </c>
      <c r="AC23" s="1">
        <f ca="1">RepPd!AC299</f>
        <v>0</v>
      </c>
      <c r="AD23" s="1">
        <f ca="1">RepPd!AD299</f>
        <v>0</v>
      </c>
      <c r="AE23" s="1">
        <f ca="1">RepPd!AE299</f>
        <v>0</v>
      </c>
      <c r="AF23" s="1">
        <f ca="1">RepPd!AF299</f>
        <v>0</v>
      </c>
      <c r="AG23" s="1">
        <f ca="1">RepPd!AG299</f>
        <v>0</v>
      </c>
      <c r="AH23" s="1">
        <f ca="1">RepPd!AH299</f>
        <v>0</v>
      </c>
      <c r="AI23" s="1">
        <f ca="1">RepPd!AI299</f>
        <v>0</v>
      </c>
      <c r="AJ23" s="1">
        <f ca="1">RepPd!AJ299</f>
        <v>0</v>
      </c>
      <c r="AK23" s="1">
        <f ca="1">RepPd!AK299</f>
        <v>0</v>
      </c>
      <c r="AL23" s="1">
        <f ca="1">RepPd!AL299</f>
        <v>0</v>
      </c>
    </row>
    <row r="24" spans="2:38" x14ac:dyDescent="0.25">
      <c r="B24" s="1" t="str">
        <f>Items!Q17</f>
        <v>PL(-)</v>
      </c>
      <c r="C24" s="1" t="str">
        <f>Items!R17</f>
        <v>N</v>
      </c>
      <c r="I24" s="22" t="str">
        <f>Items!O17</f>
        <v>Всего себестоимость</v>
      </c>
      <c r="J24" s="1" t="str">
        <f>Items!P17</f>
        <v>Материалы Кровля</v>
      </c>
      <c r="Q24" s="1">
        <f ca="1">RepPd!Q300</f>
        <v>0</v>
      </c>
      <c r="T24" s="1">
        <f ca="1">RepPd!T300</f>
        <v>0</v>
      </c>
      <c r="U24" s="1">
        <f ca="1">RepPd!U300</f>
        <v>0</v>
      </c>
      <c r="V24" s="1">
        <f ca="1">RepPd!V300</f>
        <v>0</v>
      </c>
      <c r="W24" s="1">
        <f ca="1">RepPd!W300</f>
        <v>0</v>
      </c>
      <c r="X24" s="1">
        <f ca="1">RepPd!X300</f>
        <v>0</v>
      </c>
      <c r="Y24" s="1">
        <f ca="1">RepPd!Y300</f>
        <v>0</v>
      </c>
      <c r="Z24" s="1">
        <f ca="1">RepPd!Z300</f>
        <v>0</v>
      </c>
      <c r="AA24" s="1">
        <f ca="1">RepPd!AA300</f>
        <v>0</v>
      </c>
      <c r="AB24" s="1">
        <f ca="1">RepPd!AB300</f>
        <v>0</v>
      </c>
      <c r="AC24" s="1">
        <f ca="1">RepPd!AC300</f>
        <v>0</v>
      </c>
      <c r="AD24" s="1">
        <f ca="1">RepPd!AD300</f>
        <v>0</v>
      </c>
      <c r="AE24" s="1">
        <f ca="1">RepPd!AE300</f>
        <v>0</v>
      </c>
      <c r="AF24" s="1">
        <f ca="1">RepPd!AF300</f>
        <v>0</v>
      </c>
      <c r="AG24" s="1">
        <f ca="1">RepPd!AG300</f>
        <v>0</v>
      </c>
      <c r="AH24" s="1">
        <f ca="1">RepPd!AH300</f>
        <v>0</v>
      </c>
      <c r="AI24" s="1">
        <f ca="1">RepPd!AI300</f>
        <v>0</v>
      </c>
      <c r="AJ24" s="1">
        <f ca="1">RepPd!AJ300</f>
        <v>0</v>
      </c>
      <c r="AK24" s="1">
        <f ca="1">RepPd!AK300</f>
        <v>0</v>
      </c>
      <c r="AL24" s="1">
        <f ca="1">RepPd!AL300</f>
        <v>0</v>
      </c>
    </row>
    <row r="25" spans="2:38" x14ac:dyDescent="0.25">
      <c r="B25" s="1" t="str">
        <f>Items!Q18</f>
        <v>PL(-)</v>
      </c>
      <c r="C25" s="1" t="str">
        <f>Items!R18</f>
        <v>N</v>
      </c>
      <c r="I25" s="22" t="str">
        <f>Items!O18</f>
        <v>Всего себестоимость</v>
      </c>
      <c r="J25" s="1" t="str">
        <f>Items!P18</f>
        <v>Материалы Окна и двери</v>
      </c>
      <c r="Q25" s="1">
        <f ca="1">RepPd!Q301</f>
        <v>0</v>
      </c>
      <c r="T25" s="1">
        <f ca="1">RepPd!T301</f>
        <v>0</v>
      </c>
      <c r="U25" s="1">
        <f ca="1">RepPd!U301</f>
        <v>0</v>
      </c>
      <c r="V25" s="1">
        <f ca="1">RepPd!V301</f>
        <v>0</v>
      </c>
      <c r="W25" s="1">
        <f ca="1">RepPd!W301</f>
        <v>0</v>
      </c>
      <c r="X25" s="1">
        <f ca="1">RepPd!X301</f>
        <v>0</v>
      </c>
      <c r="Y25" s="1">
        <f ca="1">RepPd!Y301</f>
        <v>0</v>
      </c>
      <c r="Z25" s="1">
        <f ca="1">RepPd!Z301</f>
        <v>0</v>
      </c>
      <c r="AA25" s="1">
        <f ca="1">RepPd!AA301</f>
        <v>0</v>
      </c>
      <c r="AB25" s="1">
        <f ca="1">RepPd!AB301</f>
        <v>0</v>
      </c>
      <c r="AC25" s="1">
        <f ca="1">RepPd!AC301</f>
        <v>0</v>
      </c>
      <c r="AD25" s="1">
        <f ca="1">RepPd!AD301</f>
        <v>0</v>
      </c>
      <c r="AE25" s="1">
        <f ca="1">RepPd!AE301</f>
        <v>0</v>
      </c>
      <c r="AF25" s="1">
        <f ca="1">RepPd!AF301</f>
        <v>0</v>
      </c>
      <c r="AG25" s="1">
        <f ca="1">RepPd!AG301</f>
        <v>0</v>
      </c>
      <c r="AH25" s="1">
        <f ca="1">RepPd!AH301</f>
        <v>0</v>
      </c>
      <c r="AI25" s="1">
        <f ca="1">RepPd!AI301</f>
        <v>0</v>
      </c>
      <c r="AJ25" s="1">
        <f ca="1">RepPd!AJ301</f>
        <v>0</v>
      </c>
      <c r="AK25" s="1">
        <f ca="1">RepPd!AK301</f>
        <v>0</v>
      </c>
      <c r="AL25" s="1">
        <f ca="1">RepPd!AL301</f>
        <v>0</v>
      </c>
    </row>
    <row r="26" spans="2:38" x14ac:dyDescent="0.25">
      <c r="B26" s="1" t="str">
        <f>Items!Q19</f>
        <v>PL(-)</v>
      </c>
      <c r="C26" s="1" t="str">
        <f>Items!R19</f>
        <v>N</v>
      </c>
      <c r="I26" s="22" t="str">
        <f>Items!O19</f>
        <v>Всего себестоимость</v>
      </c>
      <c r="J26" s="1" t="str">
        <f>Items!P19</f>
        <v>Материалы Фасад</v>
      </c>
      <c r="Q26" s="1">
        <f ca="1">RepPd!Q302</f>
        <v>0</v>
      </c>
      <c r="T26" s="1">
        <f ca="1">RepPd!T302</f>
        <v>0</v>
      </c>
      <c r="U26" s="1">
        <f ca="1">RepPd!U302</f>
        <v>0</v>
      </c>
      <c r="V26" s="1">
        <f ca="1">RepPd!V302</f>
        <v>0</v>
      </c>
      <c r="W26" s="1">
        <f ca="1">RepPd!W302</f>
        <v>0</v>
      </c>
      <c r="X26" s="1">
        <f ca="1">RepPd!X302</f>
        <v>0</v>
      </c>
      <c r="Y26" s="1">
        <f ca="1">RepPd!Y302</f>
        <v>0</v>
      </c>
      <c r="Z26" s="1">
        <f ca="1">RepPd!Z302</f>
        <v>0</v>
      </c>
      <c r="AA26" s="1">
        <f ca="1">RepPd!AA302</f>
        <v>0</v>
      </c>
      <c r="AB26" s="1">
        <f ca="1">RepPd!AB302</f>
        <v>0</v>
      </c>
      <c r="AC26" s="1">
        <f ca="1">RepPd!AC302</f>
        <v>0</v>
      </c>
      <c r="AD26" s="1">
        <f ca="1">RepPd!AD302</f>
        <v>0</v>
      </c>
      <c r="AE26" s="1">
        <f ca="1">RepPd!AE302</f>
        <v>0</v>
      </c>
      <c r="AF26" s="1">
        <f ca="1">RepPd!AF302</f>
        <v>0</v>
      </c>
      <c r="AG26" s="1">
        <f ca="1">RepPd!AG302</f>
        <v>0</v>
      </c>
      <c r="AH26" s="1">
        <f ca="1">RepPd!AH302</f>
        <v>0</v>
      </c>
      <c r="AI26" s="1">
        <f ca="1">RepPd!AI302</f>
        <v>0</v>
      </c>
      <c r="AJ26" s="1">
        <f ca="1">RepPd!AJ302</f>
        <v>0</v>
      </c>
      <c r="AK26" s="1">
        <f ca="1">RepPd!AK302</f>
        <v>0</v>
      </c>
      <c r="AL26" s="1">
        <f ca="1">RepPd!AL302</f>
        <v>0</v>
      </c>
    </row>
    <row r="27" spans="2:38" x14ac:dyDescent="0.25">
      <c r="B27" s="1" t="str">
        <f>Items!Q20</f>
        <v>PL(-)</v>
      </c>
      <c r="C27" s="1" t="str">
        <f>Items!R20</f>
        <v>N</v>
      </c>
      <c r="I27" s="22" t="str">
        <f>Items!O20</f>
        <v>Всего себестоимость</v>
      </c>
      <c r="J27" s="1" t="str">
        <f>Items!P20</f>
        <v>Материалы Благоустройство</v>
      </c>
      <c r="Q27" s="1">
        <f ca="1">RepPd!Q303</f>
        <v>0</v>
      </c>
      <c r="T27" s="1">
        <f ca="1">RepPd!T303</f>
        <v>0</v>
      </c>
      <c r="U27" s="1">
        <f ca="1">RepPd!U303</f>
        <v>0</v>
      </c>
      <c r="V27" s="1">
        <f ca="1">RepPd!V303</f>
        <v>0</v>
      </c>
      <c r="W27" s="1">
        <f ca="1">RepPd!W303</f>
        <v>0</v>
      </c>
      <c r="X27" s="1">
        <f ca="1">RepPd!X303</f>
        <v>0</v>
      </c>
      <c r="Y27" s="1">
        <f ca="1">RepPd!Y303</f>
        <v>0</v>
      </c>
      <c r="Z27" s="1">
        <f ca="1">RepPd!Z303</f>
        <v>0</v>
      </c>
      <c r="AA27" s="1">
        <f ca="1">RepPd!AA303</f>
        <v>0</v>
      </c>
      <c r="AB27" s="1">
        <f ca="1">RepPd!AB303</f>
        <v>0</v>
      </c>
      <c r="AC27" s="1">
        <f ca="1">RepPd!AC303</f>
        <v>0</v>
      </c>
      <c r="AD27" s="1">
        <f ca="1">RepPd!AD303</f>
        <v>0</v>
      </c>
      <c r="AE27" s="1">
        <f ca="1">RepPd!AE303</f>
        <v>0</v>
      </c>
      <c r="AF27" s="1">
        <f ca="1">RepPd!AF303</f>
        <v>0</v>
      </c>
      <c r="AG27" s="1">
        <f ca="1">RepPd!AG303</f>
        <v>0</v>
      </c>
      <c r="AH27" s="1">
        <f ca="1">RepPd!AH303</f>
        <v>0</v>
      </c>
      <c r="AI27" s="1">
        <f ca="1">RepPd!AI303</f>
        <v>0</v>
      </c>
      <c r="AJ27" s="1">
        <f ca="1">RepPd!AJ303</f>
        <v>0</v>
      </c>
      <c r="AK27" s="1">
        <f ca="1">RepPd!AK303</f>
        <v>0</v>
      </c>
      <c r="AL27" s="1">
        <f ca="1">RepPd!AL303</f>
        <v>0</v>
      </c>
    </row>
    <row r="28" spans="2:38" x14ac:dyDescent="0.25">
      <c r="B28" s="1" t="str">
        <f>Items!Q21</f>
        <v>PL(-)</v>
      </c>
      <c r="C28" s="1" t="str">
        <f>Items!R21</f>
        <v>N</v>
      </c>
      <c r="I28" s="22" t="str">
        <f>Items!O21</f>
        <v>Всего себестоимость</v>
      </c>
      <c r="J28" s="1" t="str">
        <f>Items!P21</f>
        <v>Монтаж фундамента</v>
      </c>
      <c r="Q28" s="1">
        <f ca="1">RepPd!Q304</f>
        <v>0</v>
      </c>
      <c r="T28" s="1">
        <f ca="1">RepPd!T304</f>
        <v>0</v>
      </c>
      <c r="U28" s="1">
        <f ca="1">RepPd!U304</f>
        <v>0</v>
      </c>
      <c r="V28" s="1">
        <f ca="1">RepPd!V304</f>
        <v>0</v>
      </c>
      <c r="W28" s="1">
        <f ca="1">RepPd!W304</f>
        <v>0</v>
      </c>
      <c r="X28" s="1">
        <f ca="1">RepPd!X304</f>
        <v>0</v>
      </c>
      <c r="Y28" s="1">
        <f ca="1">RepPd!Y304</f>
        <v>0</v>
      </c>
      <c r="Z28" s="1">
        <f ca="1">RepPd!Z304</f>
        <v>0</v>
      </c>
      <c r="AA28" s="1">
        <f ca="1">RepPd!AA304</f>
        <v>0</v>
      </c>
      <c r="AB28" s="1">
        <f ca="1">RepPd!AB304</f>
        <v>0</v>
      </c>
      <c r="AC28" s="1">
        <f ca="1">RepPd!AC304</f>
        <v>0</v>
      </c>
      <c r="AD28" s="1">
        <f ca="1">RepPd!AD304</f>
        <v>0</v>
      </c>
      <c r="AE28" s="1">
        <f ca="1">RepPd!AE304</f>
        <v>0</v>
      </c>
      <c r="AF28" s="1">
        <f ca="1">RepPd!AF304</f>
        <v>0</v>
      </c>
      <c r="AG28" s="1">
        <f ca="1">RepPd!AG304</f>
        <v>0</v>
      </c>
      <c r="AH28" s="1">
        <f ca="1">RepPd!AH304</f>
        <v>0</v>
      </c>
      <c r="AI28" s="1">
        <f ca="1">RepPd!AI304</f>
        <v>0</v>
      </c>
      <c r="AJ28" s="1">
        <f ca="1">RepPd!AJ304</f>
        <v>0</v>
      </c>
      <c r="AK28" s="1">
        <f ca="1">RepPd!AK304</f>
        <v>0</v>
      </c>
      <c r="AL28" s="1">
        <f ca="1">RepPd!AL304</f>
        <v>0</v>
      </c>
    </row>
    <row r="29" spans="2:38" x14ac:dyDescent="0.25">
      <c r="B29" s="1" t="str">
        <f>Items!Q22</f>
        <v>PL(-)</v>
      </c>
      <c r="C29" s="1" t="str">
        <f>Items!R22</f>
        <v>N</v>
      </c>
      <c r="I29" s="22" t="str">
        <f>Items!O22</f>
        <v>Всего себестоимость</v>
      </c>
      <c r="J29" s="1" t="str">
        <f>Items!P22</f>
        <v>Монтаж Коробки</v>
      </c>
      <c r="Q29" s="1">
        <f ca="1">RepPd!Q305</f>
        <v>0</v>
      </c>
      <c r="T29" s="1">
        <f ca="1">RepPd!T305</f>
        <v>0</v>
      </c>
      <c r="U29" s="1">
        <f ca="1">RepPd!U305</f>
        <v>0</v>
      </c>
      <c r="V29" s="1">
        <f ca="1">RepPd!V305</f>
        <v>0</v>
      </c>
      <c r="W29" s="1">
        <f ca="1">RepPd!W305</f>
        <v>0</v>
      </c>
      <c r="X29" s="1">
        <f ca="1">RepPd!X305</f>
        <v>0</v>
      </c>
      <c r="Y29" s="1">
        <f ca="1">RepPd!Y305</f>
        <v>0</v>
      </c>
      <c r="Z29" s="1">
        <f ca="1">RepPd!Z305</f>
        <v>0</v>
      </c>
      <c r="AA29" s="1">
        <f ca="1">RepPd!AA305</f>
        <v>0</v>
      </c>
      <c r="AB29" s="1">
        <f ca="1">RepPd!AB305</f>
        <v>0</v>
      </c>
      <c r="AC29" s="1">
        <f ca="1">RepPd!AC305</f>
        <v>0</v>
      </c>
      <c r="AD29" s="1">
        <f ca="1">RepPd!AD305</f>
        <v>0</v>
      </c>
      <c r="AE29" s="1">
        <f ca="1">RepPd!AE305</f>
        <v>0</v>
      </c>
      <c r="AF29" s="1">
        <f ca="1">RepPd!AF305</f>
        <v>0</v>
      </c>
      <c r="AG29" s="1">
        <f ca="1">RepPd!AG305</f>
        <v>0</v>
      </c>
      <c r="AH29" s="1">
        <f ca="1">RepPd!AH305</f>
        <v>0</v>
      </c>
      <c r="AI29" s="1">
        <f ca="1">RepPd!AI305</f>
        <v>0</v>
      </c>
      <c r="AJ29" s="1">
        <f ca="1">RepPd!AJ305</f>
        <v>0</v>
      </c>
      <c r="AK29" s="1">
        <f ca="1">RepPd!AK305</f>
        <v>0</v>
      </c>
      <c r="AL29" s="1">
        <f ca="1">RepPd!AL305</f>
        <v>0</v>
      </c>
    </row>
    <row r="30" spans="2:38" x14ac:dyDescent="0.25">
      <c r="B30" s="1" t="str">
        <f>Items!Q23</f>
        <v>PL(-)</v>
      </c>
      <c r="C30" s="1" t="str">
        <f>Items!R23</f>
        <v>N</v>
      </c>
      <c r="I30" s="22" t="str">
        <f>Items!O23</f>
        <v>Всего себестоимость</v>
      </c>
      <c r="J30" s="1" t="str">
        <f>Items!P23</f>
        <v>Монтаж кровли</v>
      </c>
      <c r="Q30" s="1">
        <f ca="1">RepPd!Q306</f>
        <v>0</v>
      </c>
      <c r="T30" s="1">
        <f ca="1">RepPd!T306</f>
        <v>0</v>
      </c>
      <c r="U30" s="1">
        <f ca="1">RepPd!U306</f>
        <v>0</v>
      </c>
      <c r="V30" s="1">
        <f ca="1">RepPd!V306</f>
        <v>0</v>
      </c>
      <c r="W30" s="1">
        <f ca="1">RepPd!W306</f>
        <v>0</v>
      </c>
      <c r="X30" s="1">
        <f ca="1">RepPd!X306</f>
        <v>0</v>
      </c>
      <c r="Y30" s="1">
        <f ca="1">RepPd!Y306</f>
        <v>0</v>
      </c>
      <c r="Z30" s="1">
        <f ca="1">RepPd!Z306</f>
        <v>0</v>
      </c>
      <c r="AA30" s="1">
        <f ca="1">RepPd!AA306</f>
        <v>0</v>
      </c>
      <c r="AB30" s="1">
        <f ca="1">RepPd!AB306</f>
        <v>0</v>
      </c>
      <c r="AC30" s="1">
        <f ca="1">RepPd!AC306</f>
        <v>0</v>
      </c>
      <c r="AD30" s="1">
        <f ca="1">RepPd!AD306</f>
        <v>0</v>
      </c>
      <c r="AE30" s="1">
        <f ca="1">RepPd!AE306</f>
        <v>0</v>
      </c>
      <c r="AF30" s="1">
        <f ca="1">RepPd!AF306</f>
        <v>0</v>
      </c>
      <c r="AG30" s="1">
        <f ca="1">RepPd!AG306</f>
        <v>0</v>
      </c>
      <c r="AH30" s="1">
        <f ca="1">RepPd!AH306</f>
        <v>0</v>
      </c>
      <c r="AI30" s="1">
        <f ca="1">RepPd!AI306</f>
        <v>0</v>
      </c>
      <c r="AJ30" s="1">
        <f ca="1">RepPd!AJ306</f>
        <v>0</v>
      </c>
      <c r="AK30" s="1">
        <f ca="1">RepPd!AK306</f>
        <v>0</v>
      </c>
      <c r="AL30" s="1">
        <f ca="1">RepPd!AL306</f>
        <v>0</v>
      </c>
    </row>
    <row r="31" spans="2:38" x14ac:dyDescent="0.25">
      <c r="B31" s="1" t="str">
        <f>Items!Q24</f>
        <v>PL(-)</v>
      </c>
      <c r="C31" s="1" t="str">
        <f>Items!R24</f>
        <v>N</v>
      </c>
      <c r="I31" s="22" t="str">
        <f>Items!O24</f>
        <v>Всего себестоимость</v>
      </c>
      <c r="J31" s="1" t="str">
        <f>Items!P24</f>
        <v>Монтаж окон</v>
      </c>
      <c r="Q31" s="1">
        <f ca="1">RepPd!Q307</f>
        <v>0</v>
      </c>
      <c r="T31" s="1">
        <f ca="1">RepPd!T307</f>
        <v>0</v>
      </c>
      <c r="U31" s="1">
        <f ca="1">RepPd!U307</f>
        <v>0</v>
      </c>
      <c r="V31" s="1">
        <f ca="1">RepPd!V307</f>
        <v>0</v>
      </c>
      <c r="W31" s="1">
        <f ca="1">RepPd!W307</f>
        <v>0</v>
      </c>
      <c r="X31" s="1">
        <f ca="1">RepPd!X307</f>
        <v>0</v>
      </c>
      <c r="Y31" s="1">
        <f ca="1">RepPd!Y307</f>
        <v>0</v>
      </c>
      <c r="Z31" s="1">
        <f ca="1">RepPd!Z307</f>
        <v>0</v>
      </c>
      <c r="AA31" s="1">
        <f ca="1">RepPd!AA307</f>
        <v>0</v>
      </c>
      <c r="AB31" s="1">
        <f ca="1">RepPd!AB307</f>
        <v>0</v>
      </c>
      <c r="AC31" s="1">
        <f ca="1">RepPd!AC307</f>
        <v>0</v>
      </c>
      <c r="AD31" s="1">
        <f ca="1">RepPd!AD307</f>
        <v>0</v>
      </c>
      <c r="AE31" s="1">
        <f ca="1">RepPd!AE307</f>
        <v>0</v>
      </c>
      <c r="AF31" s="1">
        <f ca="1">RepPd!AF307</f>
        <v>0</v>
      </c>
      <c r="AG31" s="1">
        <f ca="1">RepPd!AG307</f>
        <v>0</v>
      </c>
      <c r="AH31" s="1">
        <f ca="1">RepPd!AH307</f>
        <v>0</v>
      </c>
      <c r="AI31" s="1">
        <f ca="1">RepPd!AI307</f>
        <v>0</v>
      </c>
      <c r="AJ31" s="1">
        <f ca="1">RepPd!AJ307</f>
        <v>0</v>
      </c>
      <c r="AK31" s="1">
        <f ca="1">RepPd!AK307</f>
        <v>0</v>
      </c>
      <c r="AL31" s="1">
        <f ca="1">RepPd!AL307</f>
        <v>0</v>
      </c>
    </row>
    <row r="32" spans="2:38" x14ac:dyDescent="0.25">
      <c r="B32" s="1" t="str">
        <f>Items!Q25</f>
        <v>PL(-)</v>
      </c>
      <c r="C32" s="1" t="str">
        <f>Items!R25</f>
        <v>N</v>
      </c>
      <c r="I32" s="22" t="str">
        <f>Items!O25</f>
        <v>Всего себестоимость</v>
      </c>
      <c r="J32" s="1" t="str">
        <f>Items!P25</f>
        <v>Монтаж Фасада</v>
      </c>
      <c r="Q32" s="1">
        <f ca="1">RepPd!Q308</f>
        <v>0</v>
      </c>
      <c r="T32" s="1">
        <f ca="1">RepPd!T308</f>
        <v>0</v>
      </c>
      <c r="U32" s="1">
        <f ca="1">RepPd!U308</f>
        <v>0</v>
      </c>
      <c r="V32" s="1">
        <f ca="1">RepPd!V308</f>
        <v>0</v>
      </c>
      <c r="W32" s="1">
        <f ca="1">RepPd!W308</f>
        <v>0</v>
      </c>
      <c r="X32" s="1">
        <f ca="1">RepPd!X308</f>
        <v>0</v>
      </c>
      <c r="Y32" s="1">
        <f ca="1">RepPd!Y308</f>
        <v>0</v>
      </c>
      <c r="Z32" s="1">
        <f ca="1">RepPd!Z308</f>
        <v>0</v>
      </c>
      <c r="AA32" s="1">
        <f ca="1">RepPd!AA308</f>
        <v>0</v>
      </c>
      <c r="AB32" s="1">
        <f ca="1">RepPd!AB308</f>
        <v>0</v>
      </c>
      <c r="AC32" s="1">
        <f ca="1">RepPd!AC308</f>
        <v>0</v>
      </c>
      <c r="AD32" s="1">
        <f ca="1">RepPd!AD308</f>
        <v>0</v>
      </c>
      <c r="AE32" s="1">
        <f ca="1">RepPd!AE308</f>
        <v>0</v>
      </c>
      <c r="AF32" s="1">
        <f ca="1">RepPd!AF308</f>
        <v>0</v>
      </c>
      <c r="AG32" s="1">
        <f ca="1">RepPd!AG308</f>
        <v>0</v>
      </c>
      <c r="AH32" s="1">
        <f ca="1">RepPd!AH308</f>
        <v>0</v>
      </c>
      <c r="AI32" s="1">
        <f ca="1">RepPd!AI308</f>
        <v>0</v>
      </c>
      <c r="AJ32" s="1">
        <f ca="1">RepPd!AJ308</f>
        <v>0</v>
      </c>
      <c r="AK32" s="1">
        <f ca="1">RepPd!AK308</f>
        <v>0</v>
      </c>
      <c r="AL32" s="1">
        <f ca="1">RepPd!AL308</f>
        <v>0</v>
      </c>
    </row>
    <row r="33" spans="2:38" x14ac:dyDescent="0.25">
      <c r="B33" s="1" t="str">
        <f>Items!Q26</f>
        <v>PL(-)</v>
      </c>
      <c r="C33" s="1" t="str">
        <f>Items!R26</f>
        <v>N</v>
      </c>
      <c r="I33" s="22" t="str">
        <f>Items!O26</f>
        <v>Всего себестоимость</v>
      </c>
      <c r="J33" s="1" t="str">
        <f>Items!P26</f>
        <v>Монтаж Благоустройства</v>
      </c>
      <c r="Q33" s="1">
        <f ca="1">RepPd!Q309</f>
        <v>0</v>
      </c>
      <c r="T33" s="1">
        <f ca="1">RepPd!T309</f>
        <v>0</v>
      </c>
      <c r="U33" s="1">
        <f ca="1">RepPd!U309</f>
        <v>0</v>
      </c>
      <c r="V33" s="1">
        <f ca="1">RepPd!V309</f>
        <v>0</v>
      </c>
      <c r="W33" s="1">
        <f ca="1">RepPd!W309</f>
        <v>0</v>
      </c>
      <c r="X33" s="1">
        <f ca="1">RepPd!X309</f>
        <v>0</v>
      </c>
      <c r="Y33" s="1">
        <f ca="1">RepPd!Y309</f>
        <v>0</v>
      </c>
      <c r="Z33" s="1">
        <f ca="1">RepPd!Z309</f>
        <v>0</v>
      </c>
      <c r="AA33" s="1">
        <f ca="1">RepPd!AA309</f>
        <v>0</v>
      </c>
      <c r="AB33" s="1">
        <f ca="1">RepPd!AB309</f>
        <v>0</v>
      </c>
      <c r="AC33" s="1">
        <f ca="1">RepPd!AC309</f>
        <v>0</v>
      </c>
      <c r="AD33" s="1">
        <f ca="1">RepPd!AD309</f>
        <v>0</v>
      </c>
      <c r="AE33" s="1">
        <f ca="1">RepPd!AE309</f>
        <v>0</v>
      </c>
      <c r="AF33" s="1">
        <f ca="1">RepPd!AF309</f>
        <v>0</v>
      </c>
      <c r="AG33" s="1">
        <f ca="1">RepPd!AG309</f>
        <v>0</v>
      </c>
      <c r="AH33" s="1">
        <f ca="1">RepPd!AH309</f>
        <v>0</v>
      </c>
      <c r="AI33" s="1">
        <f ca="1">RepPd!AI309</f>
        <v>0</v>
      </c>
      <c r="AJ33" s="1">
        <f ca="1">RepPd!AJ309</f>
        <v>0</v>
      </c>
      <c r="AK33" s="1">
        <f ca="1">RepPd!AK309</f>
        <v>0</v>
      </c>
      <c r="AL33" s="1">
        <f ca="1">RepPd!AL309</f>
        <v>0</v>
      </c>
    </row>
    <row r="34" spans="2:38" x14ac:dyDescent="0.25">
      <c r="B34" s="1" t="str">
        <f>Items!Q27</f>
        <v>PL(-)</v>
      </c>
      <c r="C34" s="1" t="str">
        <f>Items!R27</f>
        <v>N</v>
      </c>
      <c r="I34" s="22" t="str">
        <f>Items!O27</f>
        <v>Всего себестоимость</v>
      </c>
      <c r="J34" s="1" t="str">
        <f>Items!P27</f>
        <v>Спец техника</v>
      </c>
      <c r="Q34" s="1">
        <f ca="1">RepPd!Q310</f>
        <v>0</v>
      </c>
      <c r="T34" s="1">
        <f ca="1">RepPd!T310</f>
        <v>0</v>
      </c>
      <c r="U34" s="1">
        <f ca="1">RepPd!U310</f>
        <v>0</v>
      </c>
      <c r="V34" s="1">
        <f ca="1">RepPd!V310</f>
        <v>0</v>
      </c>
      <c r="W34" s="1">
        <f ca="1">RepPd!W310</f>
        <v>0</v>
      </c>
      <c r="X34" s="1">
        <f ca="1">RepPd!X310</f>
        <v>0</v>
      </c>
      <c r="Y34" s="1">
        <f ca="1">RepPd!Y310</f>
        <v>0</v>
      </c>
      <c r="Z34" s="1">
        <f ca="1">RepPd!Z310</f>
        <v>0</v>
      </c>
      <c r="AA34" s="1">
        <f ca="1">RepPd!AA310</f>
        <v>0</v>
      </c>
      <c r="AB34" s="1">
        <f ca="1">RepPd!AB310</f>
        <v>0</v>
      </c>
      <c r="AC34" s="1">
        <f ca="1">RepPd!AC310</f>
        <v>0</v>
      </c>
      <c r="AD34" s="1">
        <f ca="1">RepPd!AD310</f>
        <v>0</v>
      </c>
      <c r="AE34" s="1">
        <f ca="1">RepPd!AE310</f>
        <v>0</v>
      </c>
      <c r="AF34" s="1">
        <f ca="1">RepPd!AF310</f>
        <v>0</v>
      </c>
      <c r="AG34" s="1">
        <f ca="1">RepPd!AG310</f>
        <v>0</v>
      </c>
      <c r="AH34" s="1">
        <f ca="1">RepPd!AH310</f>
        <v>0</v>
      </c>
      <c r="AI34" s="1">
        <f ca="1">RepPd!AI310</f>
        <v>0</v>
      </c>
      <c r="AJ34" s="1">
        <f ca="1">RepPd!AJ310</f>
        <v>0</v>
      </c>
      <c r="AK34" s="1">
        <f ca="1">RepPd!AK310</f>
        <v>0</v>
      </c>
      <c r="AL34" s="1">
        <f ca="1">RepPd!AL310</f>
        <v>0</v>
      </c>
    </row>
    <row r="35" spans="2:38" x14ac:dyDescent="0.25">
      <c r="B35" s="1" t="str">
        <f>Items!Q28</f>
        <v>PL(-)</v>
      </c>
      <c r="C35" s="1" t="str">
        <f>Items!R28</f>
        <v>N</v>
      </c>
      <c r="I35" s="22" t="str">
        <f>Items!O28</f>
        <v>Всего себестоимость</v>
      </c>
      <c r="J35" s="1" t="str">
        <f>Items!P28</f>
        <v>Общая территория (дорога, ливневка, газ, эл-во)</v>
      </c>
      <c r="Q35" s="1">
        <f ca="1">RepPd!Q311</f>
        <v>0</v>
      </c>
      <c r="T35" s="1">
        <f ca="1">RepPd!T311</f>
        <v>0</v>
      </c>
      <c r="U35" s="1">
        <f ca="1">RepPd!U311</f>
        <v>0</v>
      </c>
      <c r="V35" s="1">
        <f ca="1">RepPd!V311</f>
        <v>0</v>
      </c>
      <c r="W35" s="1">
        <f ca="1">RepPd!W311</f>
        <v>0</v>
      </c>
      <c r="X35" s="1">
        <f ca="1">RepPd!X311</f>
        <v>0</v>
      </c>
      <c r="Y35" s="1">
        <f ca="1">RepPd!Y311</f>
        <v>0</v>
      </c>
      <c r="Z35" s="1">
        <f ca="1">RepPd!Z311</f>
        <v>0</v>
      </c>
      <c r="AA35" s="1">
        <f ca="1">RepPd!AA311</f>
        <v>0</v>
      </c>
      <c r="AB35" s="1">
        <f ca="1">RepPd!AB311</f>
        <v>0</v>
      </c>
      <c r="AC35" s="1">
        <f ca="1">RepPd!AC311</f>
        <v>0</v>
      </c>
      <c r="AD35" s="1">
        <f ca="1">RepPd!AD311</f>
        <v>0</v>
      </c>
      <c r="AE35" s="1">
        <f ca="1">RepPd!AE311</f>
        <v>0</v>
      </c>
      <c r="AF35" s="1">
        <f ca="1">RepPd!AF311</f>
        <v>0</v>
      </c>
      <c r="AG35" s="1">
        <f ca="1">RepPd!AG311</f>
        <v>0</v>
      </c>
      <c r="AH35" s="1">
        <f ca="1">RepPd!AH311</f>
        <v>0</v>
      </c>
      <c r="AI35" s="1">
        <f ca="1">RepPd!AI311</f>
        <v>0</v>
      </c>
      <c r="AJ35" s="1">
        <f ca="1">RepPd!AJ311</f>
        <v>0</v>
      </c>
      <c r="AK35" s="1">
        <f ca="1">RepPd!AK311</f>
        <v>0</v>
      </c>
      <c r="AL35" s="1">
        <f ca="1">RepPd!AL311</f>
        <v>0</v>
      </c>
    </row>
    <row r="36" spans="2:38" x14ac:dyDescent="0.25">
      <c r="B36" s="1" t="str">
        <f>Items!Q29</f>
        <v>PL(-)</v>
      </c>
      <c r="C36" s="1" t="str">
        <f>Items!R29</f>
        <v>N</v>
      </c>
      <c r="I36" s="22" t="str">
        <f>Items!O29</f>
        <v>Всего себестоимость</v>
      </c>
      <c r="J36" s="1" t="str">
        <f>Items!P29</f>
        <v>Резерв-1</v>
      </c>
      <c r="Q36" s="1">
        <f ca="1">RepPd!Q312</f>
        <v>0</v>
      </c>
      <c r="T36" s="1">
        <f ca="1">RepPd!T312</f>
        <v>0</v>
      </c>
      <c r="U36" s="1">
        <f ca="1">RepPd!U312</f>
        <v>0</v>
      </c>
      <c r="V36" s="1">
        <f ca="1">RepPd!V312</f>
        <v>0</v>
      </c>
      <c r="W36" s="1">
        <f ca="1">RepPd!W312</f>
        <v>0</v>
      </c>
      <c r="X36" s="1">
        <f ca="1">RepPd!X312</f>
        <v>0</v>
      </c>
      <c r="Y36" s="1">
        <f ca="1">RepPd!Y312</f>
        <v>0</v>
      </c>
      <c r="Z36" s="1">
        <f ca="1">RepPd!Z312</f>
        <v>0</v>
      </c>
      <c r="AA36" s="1">
        <f ca="1">RepPd!AA312</f>
        <v>0</v>
      </c>
      <c r="AB36" s="1">
        <f ca="1">RepPd!AB312</f>
        <v>0</v>
      </c>
      <c r="AC36" s="1">
        <f ca="1">RepPd!AC312</f>
        <v>0</v>
      </c>
      <c r="AD36" s="1">
        <f ca="1">RepPd!AD312</f>
        <v>0</v>
      </c>
      <c r="AE36" s="1">
        <f ca="1">RepPd!AE312</f>
        <v>0</v>
      </c>
      <c r="AF36" s="1">
        <f ca="1">RepPd!AF312</f>
        <v>0</v>
      </c>
      <c r="AG36" s="1">
        <f ca="1">RepPd!AG312</f>
        <v>0</v>
      </c>
      <c r="AH36" s="1">
        <f ca="1">RepPd!AH312</f>
        <v>0</v>
      </c>
      <c r="AI36" s="1">
        <f ca="1">RepPd!AI312</f>
        <v>0</v>
      </c>
      <c r="AJ36" s="1">
        <f ca="1">RepPd!AJ312</f>
        <v>0</v>
      </c>
      <c r="AK36" s="1">
        <f ca="1">RepPd!AK312</f>
        <v>0</v>
      </c>
      <c r="AL36" s="1">
        <f ca="1">RepPd!AL312</f>
        <v>0</v>
      </c>
    </row>
    <row r="37" spans="2:38" x14ac:dyDescent="0.25">
      <c r="B37" s="1" t="str">
        <f>Items!Q30</f>
        <v>PL(-)</v>
      </c>
      <c r="C37" s="1" t="str">
        <f>Items!R30</f>
        <v>N</v>
      </c>
      <c r="I37" s="22" t="str">
        <f>Items!O30</f>
        <v>Всего себестоимость</v>
      </c>
      <c r="J37" s="1" t="str">
        <f>Items!P30</f>
        <v>Резерв-2</v>
      </c>
      <c r="Q37" s="1">
        <f ca="1">RepPd!Q313</f>
        <v>0</v>
      </c>
      <c r="T37" s="1">
        <f ca="1">RepPd!T313</f>
        <v>0</v>
      </c>
      <c r="U37" s="1">
        <f ca="1">RepPd!U313</f>
        <v>0</v>
      </c>
      <c r="V37" s="1">
        <f ca="1">RepPd!V313</f>
        <v>0</v>
      </c>
      <c r="W37" s="1">
        <f ca="1">RepPd!W313</f>
        <v>0</v>
      </c>
      <c r="X37" s="1">
        <f ca="1">RepPd!X313</f>
        <v>0</v>
      </c>
      <c r="Y37" s="1">
        <f ca="1">RepPd!Y313</f>
        <v>0</v>
      </c>
      <c r="Z37" s="1">
        <f ca="1">RepPd!Z313</f>
        <v>0</v>
      </c>
      <c r="AA37" s="1">
        <f ca="1">RepPd!AA313</f>
        <v>0</v>
      </c>
      <c r="AB37" s="1">
        <f ca="1">RepPd!AB313</f>
        <v>0</v>
      </c>
      <c r="AC37" s="1">
        <f ca="1">RepPd!AC313</f>
        <v>0</v>
      </c>
      <c r="AD37" s="1">
        <f ca="1">RepPd!AD313</f>
        <v>0</v>
      </c>
      <c r="AE37" s="1">
        <f ca="1">RepPd!AE313</f>
        <v>0</v>
      </c>
      <c r="AF37" s="1">
        <f ca="1">RepPd!AF313</f>
        <v>0</v>
      </c>
      <c r="AG37" s="1">
        <f ca="1">RepPd!AG313</f>
        <v>0</v>
      </c>
      <c r="AH37" s="1">
        <f ca="1">RepPd!AH313</f>
        <v>0</v>
      </c>
      <c r="AI37" s="1">
        <f ca="1">RepPd!AI313</f>
        <v>0</v>
      </c>
      <c r="AJ37" s="1">
        <f ca="1">RepPd!AJ313</f>
        <v>0</v>
      </c>
      <c r="AK37" s="1">
        <f ca="1">RepPd!AK313</f>
        <v>0</v>
      </c>
      <c r="AL37" s="1">
        <f ca="1">RepPd!AL313</f>
        <v>0</v>
      </c>
    </row>
    <row r="38" spans="2:38" x14ac:dyDescent="0.25">
      <c r="B38" s="1" t="str">
        <f>Items!Q31</f>
        <v>PL(-)</v>
      </c>
      <c r="C38" s="1" t="str">
        <f>Items!R31</f>
        <v>N</v>
      </c>
      <c r="I38" s="22" t="str">
        <f>Items!O31</f>
        <v>Всего себестоимость</v>
      </c>
      <c r="J38" s="1" t="str">
        <f>Items!P31</f>
        <v>Резерв-3</v>
      </c>
      <c r="Q38" s="1">
        <f ca="1">RepPd!Q314</f>
        <v>0</v>
      </c>
      <c r="T38" s="1">
        <f ca="1">RepPd!T314</f>
        <v>0</v>
      </c>
      <c r="U38" s="1">
        <f ca="1">RepPd!U314</f>
        <v>0</v>
      </c>
      <c r="V38" s="1">
        <f ca="1">RepPd!V314</f>
        <v>0</v>
      </c>
      <c r="W38" s="1">
        <f ca="1">RepPd!W314</f>
        <v>0</v>
      </c>
      <c r="X38" s="1">
        <f ca="1">RepPd!X314</f>
        <v>0</v>
      </c>
      <c r="Y38" s="1">
        <f ca="1">RepPd!Y314</f>
        <v>0</v>
      </c>
      <c r="Z38" s="1">
        <f ca="1">RepPd!Z314</f>
        <v>0</v>
      </c>
      <c r="AA38" s="1">
        <f ca="1">RepPd!AA314</f>
        <v>0</v>
      </c>
      <c r="AB38" s="1">
        <f ca="1">RepPd!AB314</f>
        <v>0</v>
      </c>
      <c r="AC38" s="1">
        <f ca="1">RepPd!AC314</f>
        <v>0</v>
      </c>
      <c r="AD38" s="1">
        <f ca="1">RepPd!AD314</f>
        <v>0</v>
      </c>
      <c r="AE38" s="1">
        <f ca="1">RepPd!AE314</f>
        <v>0</v>
      </c>
      <c r="AF38" s="1">
        <f ca="1">RepPd!AF314</f>
        <v>0</v>
      </c>
      <c r="AG38" s="1">
        <f ca="1">RepPd!AG314</f>
        <v>0</v>
      </c>
      <c r="AH38" s="1">
        <f ca="1">RepPd!AH314</f>
        <v>0</v>
      </c>
      <c r="AI38" s="1">
        <f ca="1">RepPd!AI314</f>
        <v>0</v>
      </c>
      <c r="AJ38" s="1">
        <f ca="1">RepPd!AJ314</f>
        <v>0</v>
      </c>
      <c r="AK38" s="1">
        <f ca="1">RepPd!AK314</f>
        <v>0</v>
      </c>
      <c r="AL38" s="1">
        <f ca="1">RepPd!AL314</f>
        <v>0</v>
      </c>
    </row>
    <row r="39" spans="2:38" x14ac:dyDescent="0.25">
      <c r="B39" s="1" t="str">
        <f>Items!Q32</f>
        <v>PL(-)</v>
      </c>
      <c r="C39" s="1" t="str">
        <f>Items!R32</f>
        <v>N</v>
      </c>
      <c r="I39" s="22" t="str">
        <f>Items!O32</f>
        <v>Всего себестоимость</v>
      </c>
      <c r="J39" s="1" t="str">
        <f>Items!P32</f>
        <v>Резерв-4</v>
      </c>
      <c r="Q39" s="1">
        <f ca="1">RepPd!Q315</f>
        <v>0</v>
      </c>
      <c r="T39" s="1">
        <f ca="1">RepPd!T315</f>
        <v>0</v>
      </c>
      <c r="U39" s="1">
        <f ca="1">RepPd!U315</f>
        <v>0</v>
      </c>
      <c r="V39" s="1">
        <f ca="1">RepPd!V315</f>
        <v>0</v>
      </c>
      <c r="W39" s="1">
        <f ca="1">RepPd!W315</f>
        <v>0</v>
      </c>
      <c r="X39" s="1">
        <f ca="1">RepPd!X315</f>
        <v>0</v>
      </c>
      <c r="Y39" s="1">
        <f ca="1">RepPd!Y315</f>
        <v>0</v>
      </c>
      <c r="Z39" s="1">
        <f ca="1">RepPd!Z315</f>
        <v>0</v>
      </c>
      <c r="AA39" s="1">
        <f ca="1">RepPd!AA315</f>
        <v>0</v>
      </c>
      <c r="AB39" s="1">
        <f ca="1">RepPd!AB315</f>
        <v>0</v>
      </c>
      <c r="AC39" s="1">
        <f ca="1">RepPd!AC315</f>
        <v>0</v>
      </c>
      <c r="AD39" s="1">
        <f ca="1">RepPd!AD315</f>
        <v>0</v>
      </c>
      <c r="AE39" s="1">
        <f ca="1">RepPd!AE315</f>
        <v>0</v>
      </c>
      <c r="AF39" s="1">
        <f ca="1">RepPd!AF315</f>
        <v>0</v>
      </c>
      <c r="AG39" s="1">
        <f ca="1">RepPd!AG315</f>
        <v>0</v>
      </c>
      <c r="AH39" s="1">
        <f ca="1">RepPd!AH315</f>
        <v>0</v>
      </c>
      <c r="AI39" s="1">
        <f ca="1">RepPd!AI315</f>
        <v>0</v>
      </c>
      <c r="AJ39" s="1">
        <f ca="1">RepPd!AJ315</f>
        <v>0</v>
      </c>
      <c r="AK39" s="1">
        <f ca="1">RepPd!AK315</f>
        <v>0</v>
      </c>
      <c r="AL39" s="1">
        <f ca="1">RepPd!AL315</f>
        <v>0</v>
      </c>
    </row>
    <row r="40" spans="2:38" x14ac:dyDescent="0.25">
      <c r="B40" s="1" t="str">
        <f>Items!Q33</f>
        <v>PL(-)</v>
      </c>
      <c r="C40" s="1" t="str">
        <f>Items!R33</f>
        <v>N</v>
      </c>
      <c r="I40" s="22" t="str">
        <f>Items!O33</f>
        <v>Всего себестоимость</v>
      </c>
      <c r="J40" s="1" t="str">
        <f>Items!P33</f>
        <v>Резерв-5</v>
      </c>
      <c r="Q40" s="1">
        <f ca="1">RepPd!Q316</f>
        <v>0</v>
      </c>
      <c r="T40" s="1">
        <f ca="1">RepPd!T316</f>
        <v>0</v>
      </c>
      <c r="U40" s="1">
        <f ca="1">RepPd!U316</f>
        <v>0</v>
      </c>
      <c r="V40" s="1">
        <f ca="1">RepPd!V316</f>
        <v>0</v>
      </c>
      <c r="W40" s="1">
        <f ca="1">RepPd!W316</f>
        <v>0</v>
      </c>
      <c r="X40" s="1">
        <f ca="1">RepPd!X316</f>
        <v>0</v>
      </c>
      <c r="Y40" s="1">
        <f ca="1">RepPd!Y316</f>
        <v>0</v>
      </c>
      <c r="Z40" s="1">
        <f ca="1">RepPd!Z316</f>
        <v>0</v>
      </c>
      <c r="AA40" s="1">
        <f ca="1">RepPd!AA316</f>
        <v>0</v>
      </c>
      <c r="AB40" s="1">
        <f ca="1">RepPd!AB316</f>
        <v>0</v>
      </c>
      <c r="AC40" s="1">
        <f ca="1">RepPd!AC316</f>
        <v>0</v>
      </c>
      <c r="AD40" s="1">
        <f ca="1">RepPd!AD316</f>
        <v>0</v>
      </c>
      <c r="AE40" s="1">
        <f ca="1">RepPd!AE316</f>
        <v>0</v>
      </c>
      <c r="AF40" s="1">
        <f ca="1">RepPd!AF316</f>
        <v>0</v>
      </c>
      <c r="AG40" s="1">
        <f ca="1">RepPd!AG316</f>
        <v>0</v>
      </c>
      <c r="AH40" s="1">
        <f ca="1">RepPd!AH316</f>
        <v>0</v>
      </c>
      <c r="AI40" s="1">
        <f ca="1">RepPd!AI316</f>
        <v>0</v>
      </c>
      <c r="AJ40" s="1">
        <f ca="1">RepPd!AJ316</f>
        <v>0</v>
      </c>
      <c r="AK40" s="1">
        <f ca="1">RepPd!AK316</f>
        <v>0</v>
      </c>
      <c r="AL40" s="1">
        <f ca="1">RepPd!AL316</f>
        <v>0</v>
      </c>
    </row>
    <row r="41" spans="2:38" x14ac:dyDescent="0.25">
      <c r="B41" s="1" t="str">
        <f>Items!Q34</f>
        <v>PL(-)</v>
      </c>
      <c r="C41" s="1" t="str">
        <f>Items!R34</f>
        <v>N</v>
      </c>
      <c r="I41" s="22" t="str">
        <f>Items!O34</f>
        <v>Всего себестоимость</v>
      </c>
      <c r="J41" s="1" t="str">
        <f>Items!P34</f>
        <v>Резерв-6</v>
      </c>
      <c r="Q41" s="1">
        <f ca="1">RepPd!Q317</f>
        <v>0</v>
      </c>
      <c r="T41" s="1">
        <f ca="1">RepPd!T317</f>
        <v>0</v>
      </c>
      <c r="U41" s="1">
        <f ca="1">RepPd!U317</f>
        <v>0</v>
      </c>
      <c r="V41" s="1">
        <f ca="1">RepPd!V317</f>
        <v>0</v>
      </c>
      <c r="W41" s="1">
        <f ca="1">RepPd!W317</f>
        <v>0</v>
      </c>
      <c r="X41" s="1">
        <f ca="1">RepPd!X317</f>
        <v>0</v>
      </c>
      <c r="Y41" s="1">
        <f ca="1">RepPd!Y317</f>
        <v>0</v>
      </c>
      <c r="Z41" s="1">
        <f ca="1">RepPd!Z317</f>
        <v>0</v>
      </c>
      <c r="AA41" s="1">
        <f ca="1">RepPd!AA317</f>
        <v>0</v>
      </c>
      <c r="AB41" s="1">
        <f ca="1">RepPd!AB317</f>
        <v>0</v>
      </c>
      <c r="AC41" s="1">
        <f ca="1">RepPd!AC317</f>
        <v>0</v>
      </c>
      <c r="AD41" s="1">
        <f ca="1">RepPd!AD317</f>
        <v>0</v>
      </c>
      <c r="AE41" s="1">
        <f ca="1">RepPd!AE317</f>
        <v>0</v>
      </c>
      <c r="AF41" s="1">
        <f ca="1">RepPd!AF317</f>
        <v>0</v>
      </c>
      <c r="AG41" s="1">
        <f ca="1">RepPd!AG317</f>
        <v>0</v>
      </c>
      <c r="AH41" s="1">
        <f ca="1">RepPd!AH317</f>
        <v>0</v>
      </c>
      <c r="AI41" s="1">
        <f ca="1">RepPd!AI317</f>
        <v>0</v>
      </c>
      <c r="AJ41" s="1">
        <f ca="1">RepPd!AJ317</f>
        <v>0</v>
      </c>
      <c r="AK41" s="1">
        <f ca="1">RepPd!AK317</f>
        <v>0</v>
      </c>
      <c r="AL41" s="1">
        <f ca="1">RepPd!AL317</f>
        <v>0</v>
      </c>
    </row>
    <row r="42" spans="2:38" x14ac:dyDescent="0.25">
      <c r="B42" s="1" t="str">
        <f>Items!Q35</f>
        <v>PL(-)</v>
      </c>
      <c r="C42" s="1" t="str">
        <f>Items!R35</f>
        <v>N</v>
      </c>
      <c r="I42" s="22" t="str">
        <f>Items!O35</f>
        <v>Всего себестоимость</v>
      </c>
      <c r="J42" s="1" t="str">
        <f>Items!P35</f>
        <v>Резерв-7</v>
      </c>
      <c r="Q42" s="1">
        <f ca="1">RepPd!Q318</f>
        <v>0</v>
      </c>
      <c r="T42" s="1">
        <f ca="1">RepPd!T318</f>
        <v>0</v>
      </c>
      <c r="U42" s="1">
        <f ca="1">RepPd!U318</f>
        <v>0</v>
      </c>
      <c r="V42" s="1">
        <f ca="1">RepPd!V318</f>
        <v>0</v>
      </c>
      <c r="W42" s="1">
        <f ca="1">RepPd!W318</f>
        <v>0</v>
      </c>
      <c r="X42" s="1">
        <f ca="1">RepPd!X318</f>
        <v>0</v>
      </c>
      <c r="Y42" s="1">
        <f ca="1">RepPd!Y318</f>
        <v>0</v>
      </c>
      <c r="Z42" s="1">
        <f ca="1">RepPd!Z318</f>
        <v>0</v>
      </c>
      <c r="AA42" s="1">
        <f ca="1">RepPd!AA318</f>
        <v>0</v>
      </c>
      <c r="AB42" s="1">
        <f ca="1">RepPd!AB318</f>
        <v>0</v>
      </c>
      <c r="AC42" s="1">
        <f ca="1">RepPd!AC318</f>
        <v>0</v>
      </c>
      <c r="AD42" s="1">
        <f ca="1">RepPd!AD318</f>
        <v>0</v>
      </c>
      <c r="AE42" s="1">
        <f ca="1">RepPd!AE318</f>
        <v>0</v>
      </c>
      <c r="AF42" s="1">
        <f ca="1">RepPd!AF318</f>
        <v>0</v>
      </c>
      <c r="AG42" s="1">
        <f ca="1">RepPd!AG318</f>
        <v>0</v>
      </c>
      <c r="AH42" s="1">
        <f ca="1">RepPd!AH318</f>
        <v>0</v>
      </c>
      <c r="AI42" s="1">
        <f ca="1">RepPd!AI318</f>
        <v>0</v>
      </c>
      <c r="AJ42" s="1">
        <f ca="1">RepPd!AJ318</f>
        <v>0</v>
      </c>
      <c r="AK42" s="1">
        <f ca="1">RepPd!AK318</f>
        <v>0</v>
      </c>
      <c r="AL42" s="1">
        <f ca="1">RepPd!AL318</f>
        <v>0</v>
      </c>
    </row>
    <row r="43" spans="2:38" x14ac:dyDescent="0.25">
      <c r="B43" s="1" t="str">
        <f>Items!Q36</f>
        <v>PL(-)</v>
      </c>
      <c r="C43" s="1" t="str">
        <f>Items!R36</f>
        <v>N</v>
      </c>
      <c r="I43" s="22" t="str">
        <f>Items!O36</f>
        <v>Всего себестоимость</v>
      </c>
      <c r="J43" s="1" t="str">
        <f>Items!P36</f>
        <v>Резерв-8</v>
      </c>
      <c r="Q43" s="1">
        <f ca="1">RepPd!Q319</f>
        <v>0</v>
      </c>
      <c r="T43" s="1">
        <f ca="1">RepPd!T319</f>
        <v>0</v>
      </c>
      <c r="U43" s="1">
        <f ca="1">RepPd!U319</f>
        <v>0</v>
      </c>
      <c r="V43" s="1">
        <f ca="1">RepPd!V319</f>
        <v>0</v>
      </c>
      <c r="W43" s="1">
        <f ca="1">RepPd!W319</f>
        <v>0</v>
      </c>
      <c r="X43" s="1">
        <f ca="1">RepPd!X319</f>
        <v>0</v>
      </c>
      <c r="Y43" s="1">
        <f ca="1">RepPd!Y319</f>
        <v>0</v>
      </c>
      <c r="Z43" s="1">
        <f ca="1">RepPd!Z319</f>
        <v>0</v>
      </c>
      <c r="AA43" s="1">
        <f ca="1">RepPd!AA319</f>
        <v>0</v>
      </c>
      <c r="AB43" s="1">
        <f ca="1">RepPd!AB319</f>
        <v>0</v>
      </c>
      <c r="AC43" s="1">
        <f ca="1">RepPd!AC319</f>
        <v>0</v>
      </c>
      <c r="AD43" s="1">
        <f ca="1">RepPd!AD319</f>
        <v>0</v>
      </c>
      <c r="AE43" s="1">
        <f ca="1">RepPd!AE319</f>
        <v>0</v>
      </c>
      <c r="AF43" s="1">
        <f ca="1">RepPd!AF319</f>
        <v>0</v>
      </c>
      <c r="AG43" s="1">
        <f ca="1">RepPd!AG319</f>
        <v>0</v>
      </c>
      <c r="AH43" s="1">
        <f ca="1">RepPd!AH319</f>
        <v>0</v>
      </c>
      <c r="AI43" s="1">
        <f ca="1">RepPd!AI319</f>
        <v>0</v>
      </c>
      <c r="AJ43" s="1">
        <f ca="1">RepPd!AJ319</f>
        <v>0</v>
      </c>
      <c r="AK43" s="1">
        <f ca="1">RepPd!AK319</f>
        <v>0</v>
      </c>
      <c r="AL43" s="1">
        <f ca="1">RepPd!AL319</f>
        <v>0</v>
      </c>
    </row>
    <row r="44" spans="2:38" s="23" customFormat="1" ht="10.199999999999999" x14ac:dyDescent="0.2">
      <c r="E44" s="23" t="s">
        <v>50</v>
      </c>
    </row>
    <row r="45" spans="2:38" ht="4.05" customHeight="1" x14ac:dyDescent="0.25"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</row>
    <row r="46" spans="2:38" s="2" customFormat="1" x14ac:dyDescent="0.25">
      <c r="B46" s="2" t="str">
        <f>Items!$Q$37</f>
        <v>PL</v>
      </c>
      <c r="C46" s="2">
        <f>Items!$R$37</f>
        <v>0</v>
      </c>
      <c r="I46" s="2" t="str">
        <f>Items!$O$37</f>
        <v>Валовая прибыль</v>
      </c>
      <c r="Q46" s="2">
        <f ca="1">RepPd!Q322</f>
        <v>0</v>
      </c>
      <c r="T46" s="2">
        <f ca="1">RepPd!T322</f>
        <v>0</v>
      </c>
      <c r="U46" s="2">
        <f ca="1">RepPd!U322</f>
        <v>0</v>
      </c>
      <c r="V46" s="2">
        <f ca="1">RepPd!V322</f>
        <v>0</v>
      </c>
      <c r="W46" s="2">
        <f ca="1">RepPd!W322</f>
        <v>0</v>
      </c>
      <c r="X46" s="2">
        <f ca="1">RepPd!X322</f>
        <v>0</v>
      </c>
      <c r="Y46" s="2">
        <f ca="1">RepPd!Y322</f>
        <v>0</v>
      </c>
      <c r="Z46" s="2">
        <f ca="1">RepPd!Z322</f>
        <v>0</v>
      </c>
      <c r="AA46" s="2">
        <f ca="1">RepPd!AA322</f>
        <v>0</v>
      </c>
      <c r="AB46" s="2">
        <f ca="1">RepPd!AB322</f>
        <v>0</v>
      </c>
      <c r="AC46" s="2">
        <f ca="1">RepPd!AC322</f>
        <v>0</v>
      </c>
      <c r="AD46" s="2">
        <f ca="1">RepPd!AD322</f>
        <v>0</v>
      </c>
      <c r="AE46" s="2">
        <f ca="1">RepPd!AE322</f>
        <v>0</v>
      </c>
      <c r="AF46" s="2">
        <f ca="1">RepPd!AF322</f>
        <v>0</v>
      </c>
      <c r="AG46" s="2">
        <f ca="1">RepPd!AG322</f>
        <v>0</v>
      </c>
      <c r="AH46" s="2">
        <f ca="1">RepPd!AH322</f>
        <v>0</v>
      </c>
      <c r="AI46" s="2">
        <f ca="1">RepPd!AI322</f>
        <v>0</v>
      </c>
      <c r="AJ46" s="2">
        <f ca="1">RepPd!AJ322</f>
        <v>0</v>
      </c>
      <c r="AK46" s="2">
        <f ca="1">RepPd!AK322</f>
        <v>0</v>
      </c>
      <c r="AL46" s="2">
        <f ca="1">RepPd!AL322</f>
        <v>0</v>
      </c>
    </row>
    <row r="47" spans="2:38" ht="4.05" customHeight="1" x14ac:dyDescent="0.25"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</row>
    <row r="48" spans="2:38" s="2" customFormat="1" x14ac:dyDescent="0.25">
      <c r="B48" s="2">
        <f>Items!$Q$38</f>
        <v>0</v>
      </c>
      <c r="C48" s="2" t="str">
        <f>Items!$R$38</f>
        <v>N</v>
      </c>
      <c r="I48" s="2" t="str">
        <f>Items!$O$38</f>
        <v>Расходы на персонал</v>
      </c>
      <c r="Q48" s="2">
        <f ca="1">RepPd!Q324</f>
        <v>5897464.6699999999</v>
      </c>
      <c r="T48" s="2">
        <f ca="1">RepPd!T324</f>
        <v>310892.71999999997</v>
      </c>
      <c r="U48" s="2">
        <f ca="1">RepPd!U324</f>
        <v>214396.64</v>
      </c>
      <c r="V48" s="2">
        <f ca="1">RepPd!V324</f>
        <v>190052.98</v>
      </c>
      <c r="W48" s="2">
        <f ca="1">RepPd!W324</f>
        <v>250151.48</v>
      </c>
      <c r="X48" s="2">
        <f ca="1">RepPd!X324</f>
        <v>252727.50999999998</v>
      </c>
      <c r="Y48" s="2">
        <f ca="1">RepPd!Y324</f>
        <v>279320.56</v>
      </c>
      <c r="Z48" s="2">
        <f ca="1">RepPd!Z324</f>
        <v>208166.8</v>
      </c>
      <c r="AA48" s="2">
        <f ca="1">RepPd!AA324</f>
        <v>758788.48</v>
      </c>
      <c r="AB48" s="2">
        <f ca="1">RepPd!AB324</f>
        <v>504940</v>
      </c>
      <c r="AC48" s="2">
        <f ca="1">RepPd!AC324</f>
        <v>827200</v>
      </c>
      <c r="AD48" s="2">
        <f ca="1">RepPd!AD324</f>
        <v>937285.5</v>
      </c>
      <c r="AE48" s="2">
        <f ca="1">RepPd!AE324</f>
        <v>436842</v>
      </c>
      <c r="AF48" s="2">
        <f ca="1">RepPd!AF324</f>
        <v>635700</v>
      </c>
      <c r="AG48" s="2">
        <f ca="1">RepPd!AG324</f>
        <v>91000</v>
      </c>
      <c r="AH48" s="2">
        <f ca="1">RepPd!AH324</f>
        <v>0</v>
      </c>
      <c r="AI48" s="2">
        <f ca="1">RepPd!AI324</f>
        <v>0</v>
      </c>
      <c r="AJ48" s="2">
        <f ca="1">RepPd!AJ324</f>
        <v>0</v>
      </c>
      <c r="AK48" s="2">
        <f ca="1">RepPd!AK324</f>
        <v>0</v>
      </c>
      <c r="AL48" s="2">
        <f ca="1">RepPd!AL324</f>
        <v>0</v>
      </c>
    </row>
    <row r="49" spans="2:38" x14ac:dyDescent="0.25">
      <c r="B49" s="1" t="str">
        <f>Items!$Q39</f>
        <v>PL(-)</v>
      </c>
      <c r="C49" s="1" t="str">
        <f>Items!$R39</f>
        <v>N</v>
      </c>
      <c r="I49" s="22" t="str">
        <f>Items!$O$38</f>
        <v>Расходы на персонал</v>
      </c>
      <c r="J49" s="1" t="str">
        <f>Items!P39</f>
        <v>Руководитель снабжения</v>
      </c>
      <c r="Q49" s="1">
        <f ca="1">RepPd!Q325</f>
        <v>1826529.71</v>
      </c>
      <c r="T49" s="1">
        <f ca="1">RepPd!T325</f>
        <v>77350</v>
      </c>
      <c r="U49" s="1">
        <f ca="1">RepPd!U325</f>
        <v>110739.48000000001</v>
      </c>
      <c r="V49" s="1">
        <f ca="1">RepPd!V325</f>
        <v>78226.720000000001</v>
      </c>
      <c r="W49" s="1">
        <f ca="1">RepPd!W325</f>
        <v>133523.88</v>
      </c>
      <c r="X49" s="1">
        <f ca="1">RepPd!X325</f>
        <v>100715.76999999999</v>
      </c>
      <c r="Y49" s="1">
        <f ca="1">RepPd!Y325</f>
        <v>76181.56</v>
      </c>
      <c r="Z49" s="1">
        <f ca="1">RepPd!Z325</f>
        <v>78006.8</v>
      </c>
      <c r="AA49" s="1">
        <f ca="1">RepPd!AA325</f>
        <v>143000</v>
      </c>
      <c r="AB49" s="1">
        <f ca="1">RepPd!AB325</f>
        <v>184500</v>
      </c>
      <c r="AC49" s="1">
        <f ca="1">RepPd!AC325</f>
        <v>169499.99999999997</v>
      </c>
      <c r="AD49" s="1">
        <f ca="1">RepPd!AD325</f>
        <v>368785.5</v>
      </c>
      <c r="AE49" s="1">
        <f ca="1">RepPd!AE325</f>
        <v>169499.99999999997</v>
      </c>
      <c r="AF49" s="1">
        <f ca="1">RepPd!AF325</f>
        <v>136500</v>
      </c>
      <c r="AG49" s="1">
        <f ca="1">RepPd!AG325</f>
        <v>0</v>
      </c>
      <c r="AH49" s="1">
        <f ca="1">RepPd!AH325</f>
        <v>0</v>
      </c>
      <c r="AI49" s="1">
        <f ca="1">RepPd!AI325</f>
        <v>0</v>
      </c>
      <c r="AJ49" s="1">
        <f ca="1">RepPd!AJ325</f>
        <v>0</v>
      </c>
      <c r="AK49" s="1">
        <f ca="1">RepPd!AK325</f>
        <v>0</v>
      </c>
      <c r="AL49" s="1">
        <f ca="1">RepPd!AL325</f>
        <v>0</v>
      </c>
    </row>
    <row r="50" spans="2:38" x14ac:dyDescent="0.25">
      <c r="B50" s="1" t="str">
        <f>Items!$Q40</f>
        <v>PL(-)</v>
      </c>
      <c r="C50" s="1" t="str">
        <f>Items!$R40</f>
        <v>N</v>
      </c>
      <c r="I50" s="22" t="str">
        <f>Items!$O$38</f>
        <v>Расходы на персонал</v>
      </c>
      <c r="J50" s="1" t="str">
        <f>Items!P40</f>
        <v>Руководитель производства</v>
      </c>
      <c r="Q50" s="1">
        <f ca="1">RepPd!Q326</f>
        <v>1822046.48</v>
      </c>
      <c r="T50" s="1">
        <f ca="1">RepPd!T326</f>
        <v>119142.72</v>
      </c>
      <c r="U50" s="1">
        <f ca="1">RepPd!U326</f>
        <v>103657.15999999999</v>
      </c>
      <c r="V50" s="1">
        <f ca="1">RepPd!V326</f>
        <v>93626.260000000009</v>
      </c>
      <c r="W50" s="1">
        <f ca="1">RepPd!W326</f>
        <v>92027.6</v>
      </c>
      <c r="X50" s="1">
        <f ca="1">RepPd!X326</f>
        <v>129011.73999999999</v>
      </c>
      <c r="Y50" s="1">
        <f ca="1">RepPd!Y326</f>
        <v>109839</v>
      </c>
      <c r="Z50" s="1">
        <f ca="1">RepPd!Z326</f>
        <v>112999.99999999999</v>
      </c>
      <c r="AA50" s="1">
        <f ca="1">RepPd!AA326</f>
        <v>321000</v>
      </c>
      <c r="AB50" s="1">
        <f ca="1">RepPd!AB326</f>
        <v>138000</v>
      </c>
      <c r="AC50" s="1">
        <f ca="1">RepPd!AC326</f>
        <v>214500</v>
      </c>
      <c r="AD50" s="1">
        <f ca="1">RepPd!AD326</f>
        <v>0</v>
      </c>
      <c r="AE50" s="1">
        <f ca="1">RepPd!AE326</f>
        <v>173742</v>
      </c>
      <c r="AF50" s="1">
        <f ca="1">RepPd!AF326</f>
        <v>214500</v>
      </c>
      <c r="AG50" s="1">
        <f ca="1">RepPd!AG326</f>
        <v>0</v>
      </c>
      <c r="AH50" s="1">
        <f ca="1">RepPd!AH326</f>
        <v>0</v>
      </c>
      <c r="AI50" s="1">
        <f ca="1">RepPd!AI326</f>
        <v>0</v>
      </c>
      <c r="AJ50" s="1">
        <f ca="1">RepPd!AJ326</f>
        <v>0</v>
      </c>
      <c r="AK50" s="1">
        <f ca="1">RepPd!AK326</f>
        <v>0</v>
      </c>
      <c r="AL50" s="1">
        <f ca="1">RepPd!AL326</f>
        <v>0</v>
      </c>
    </row>
    <row r="51" spans="2:38" x14ac:dyDescent="0.25">
      <c r="B51" s="1" t="str">
        <f>Items!$Q41</f>
        <v>PL(-)</v>
      </c>
      <c r="C51" s="1" t="str">
        <f>Items!$R41</f>
        <v>N</v>
      </c>
      <c r="I51" s="22" t="str">
        <f>Items!$O$38</f>
        <v>Расходы на персонал</v>
      </c>
      <c r="J51" s="1" t="str">
        <f>Items!P41</f>
        <v>Архитектор</v>
      </c>
      <c r="Q51" s="1">
        <f ca="1">RepPd!Q327</f>
        <v>236740</v>
      </c>
      <c r="T51" s="1">
        <f ca="1">RepPd!T327</f>
        <v>0</v>
      </c>
      <c r="U51" s="1">
        <f ca="1">RepPd!U327</f>
        <v>0</v>
      </c>
      <c r="V51" s="1">
        <f ca="1">RepPd!V327</f>
        <v>0</v>
      </c>
      <c r="W51" s="1">
        <f ca="1">RepPd!W327</f>
        <v>0</v>
      </c>
      <c r="X51" s="1">
        <f ca="1">RepPd!X327</f>
        <v>0</v>
      </c>
      <c r="Y51" s="1">
        <f ca="1">RepPd!Y327</f>
        <v>36800</v>
      </c>
      <c r="Z51" s="1">
        <f ca="1">RepPd!Z327</f>
        <v>0</v>
      </c>
      <c r="AA51" s="1">
        <f ca="1">RepPd!AA327</f>
        <v>36800</v>
      </c>
      <c r="AB51" s="1">
        <f ca="1">RepPd!AB327</f>
        <v>20339.999999999996</v>
      </c>
      <c r="AC51" s="1">
        <f ca="1">RepPd!AC327</f>
        <v>0</v>
      </c>
      <c r="AD51" s="1">
        <f ca="1">RepPd!AD327</f>
        <v>0</v>
      </c>
      <c r="AE51" s="1">
        <f ca="1">RepPd!AE327</f>
        <v>93600</v>
      </c>
      <c r="AF51" s="1">
        <f ca="1">RepPd!AF327</f>
        <v>49200</v>
      </c>
      <c r="AG51" s="1">
        <f ca="1">RepPd!AG327</f>
        <v>0</v>
      </c>
      <c r="AH51" s="1">
        <f ca="1">RepPd!AH327</f>
        <v>0</v>
      </c>
      <c r="AI51" s="1">
        <f ca="1">RepPd!AI327</f>
        <v>0</v>
      </c>
      <c r="AJ51" s="1">
        <f ca="1">RepPd!AJ327</f>
        <v>0</v>
      </c>
      <c r="AK51" s="1">
        <f ca="1">RepPd!AK327</f>
        <v>0</v>
      </c>
      <c r="AL51" s="1">
        <f ca="1">RepPd!AL327</f>
        <v>0</v>
      </c>
    </row>
    <row r="52" spans="2:38" x14ac:dyDescent="0.25">
      <c r="B52" s="1" t="str">
        <f>Items!$Q42</f>
        <v>PL(-)</v>
      </c>
      <c r="C52" s="1" t="str">
        <f>Items!$R42</f>
        <v>N</v>
      </c>
      <c r="I52" s="22" t="str">
        <f>Items!$O$38</f>
        <v>Расходы на персонал</v>
      </c>
      <c r="J52" s="1" t="str">
        <f>Items!P42</f>
        <v>Маркетолог</v>
      </c>
      <c r="Q52" s="1">
        <f ca="1">RepPd!Q328</f>
        <v>286500.26</v>
      </c>
      <c r="T52" s="1">
        <f ca="1">RepPd!T328</f>
        <v>0</v>
      </c>
      <c r="U52" s="1">
        <f ca="1">RepPd!U328</f>
        <v>0</v>
      </c>
      <c r="V52" s="1">
        <f ca="1">RepPd!V328</f>
        <v>0</v>
      </c>
      <c r="W52" s="1">
        <f ca="1">RepPd!W328</f>
        <v>0</v>
      </c>
      <c r="X52" s="1">
        <f ca="1">RepPd!X328</f>
        <v>0</v>
      </c>
      <c r="Y52" s="1">
        <f ca="1">RepPd!Y328</f>
        <v>28249.999999999996</v>
      </c>
      <c r="Z52" s="1">
        <f ca="1">RepPd!Z328</f>
        <v>0</v>
      </c>
      <c r="AA52" s="1">
        <f ca="1">RepPd!AA328</f>
        <v>150750.26</v>
      </c>
      <c r="AB52" s="1">
        <f ca="1">RepPd!AB328</f>
        <v>61500</v>
      </c>
      <c r="AC52" s="1">
        <f ca="1">RepPd!AC328</f>
        <v>46000</v>
      </c>
      <c r="AD52" s="1">
        <f ca="1">RepPd!AD328</f>
        <v>0</v>
      </c>
      <c r="AE52" s="1">
        <f ca="1">RepPd!AE328</f>
        <v>0</v>
      </c>
      <c r="AF52" s="1">
        <f ca="1">RepPd!AF328</f>
        <v>0</v>
      </c>
      <c r="AG52" s="1">
        <f ca="1">RepPd!AG328</f>
        <v>0</v>
      </c>
      <c r="AH52" s="1">
        <f ca="1">RepPd!AH328</f>
        <v>0</v>
      </c>
      <c r="AI52" s="1">
        <f ca="1">RepPd!AI328</f>
        <v>0</v>
      </c>
      <c r="AJ52" s="1">
        <f ca="1">RepPd!AJ328</f>
        <v>0</v>
      </c>
      <c r="AK52" s="1">
        <f ca="1">RepPd!AK328</f>
        <v>0</v>
      </c>
      <c r="AL52" s="1">
        <f ca="1">RepPd!AL328</f>
        <v>0</v>
      </c>
    </row>
    <row r="53" spans="2:38" x14ac:dyDescent="0.25">
      <c r="B53" s="1" t="str">
        <f>Items!$Q43</f>
        <v>PL(-)</v>
      </c>
      <c r="C53" s="1" t="str">
        <f>Items!$R43</f>
        <v>N</v>
      </c>
      <c r="I53" s="22" t="str">
        <f>Items!$O$38</f>
        <v>Расходы на персонал</v>
      </c>
      <c r="J53" s="1" t="str">
        <f>Items!P43</f>
        <v>Брокер</v>
      </c>
      <c r="Q53" s="1">
        <f ca="1">RepPd!Q329</f>
        <v>470580</v>
      </c>
      <c r="T53" s="1">
        <f ca="1">RepPd!T329</f>
        <v>114400</v>
      </c>
      <c r="U53" s="1">
        <f ca="1">RepPd!U329</f>
        <v>0</v>
      </c>
      <c r="V53" s="1">
        <f ca="1">RepPd!V329</f>
        <v>0</v>
      </c>
      <c r="W53" s="1">
        <f ca="1">RepPd!W329</f>
        <v>0</v>
      </c>
      <c r="X53" s="1">
        <f ca="1">RepPd!X329</f>
        <v>0</v>
      </c>
      <c r="Y53" s="1">
        <f ca="1">RepPd!Y329</f>
        <v>0</v>
      </c>
      <c r="Z53" s="1">
        <f ca="1">RepPd!Z329</f>
        <v>0</v>
      </c>
      <c r="AA53" s="1">
        <f ca="1">RepPd!AA329</f>
        <v>51480</v>
      </c>
      <c r="AB53" s="1">
        <f ca="1">RepPd!AB329</f>
        <v>54600</v>
      </c>
      <c r="AC53" s="1">
        <f ca="1">RepPd!AC329</f>
        <v>86100</v>
      </c>
      <c r="AD53" s="1">
        <f ca="1">RepPd!AD329</f>
        <v>0</v>
      </c>
      <c r="AE53" s="1">
        <f ca="1">RepPd!AE329</f>
        <v>0</v>
      </c>
      <c r="AF53" s="1">
        <f ca="1">RepPd!AF329</f>
        <v>164000</v>
      </c>
      <c r="AG53" s="1">
        <f ca="1">RepPd!AG329</f>
        <v>0</v>
      </c>
      <c r="AH53" s="1">
        <f ca="1">RepPd!AH329</f>
        <v>0</v>
      </c>
      <c r="AI53" s="1">
        <f ca="1">RepPd!AI329</f>
        <v>0</v>
      </c>
      <c r="AJ53" s="1">
        <f ca="1">RepPd!AJ329</f>
        <v>0</v>
      </c>
      <c r="AK53" s="1">
        <f ca="1">RepPd!AK329</f>
        <v>0</v>
      </c>
      <c r="AL53" s="1">
        <f ca="1">RepPd!AL329</f>
        <v>0</v>
      </c>
    </row>
    <row r="54" spans="2:38" x14ac:dyDescent="0.25">
      <c r="B54" s="1" t="str">
        <f>Items!$Q44</f>
        <v>PL(-)</v>
      </c>
      <c r="C54" s="1" t="str">
        <f>Items!$R44</f>
        <v>N</v>
      </c>
      <c r="I54" s="22" t="str">
        <f>Items!$O$38</f>
        <v>Расходы на персонал</v>
      </c>
      <c r="J54" s="1" t="str">
        <f>Items!P44</f>
        <v>Бухгалтер</v>
      </c>
      <c r="Q54" s="1">
        <f ca="1">RepPd!Q330</f>
        <v>456568.22</v>
      </c>
      <c r="T54" s="1">
        <f ca="1">RepPd!T330</f>
        <v>0</v>
      </c>
      <c r="U54" s="1">
        <f ca="1">RepPd!U330</f>
        <v>0</v>
      </c>
      <c r="V54" s="1">
        <f ca="1">RepPd!V330</f>
        <v>18200</v>
      </c>
      <c r="W54" s="1">
        <f ca="1">RepPd!W330</f>
        <v>24600</v>
      </c>
      <c r="X54" s="1">
        <f ca="1">RepPd!X330</f>
        <v>23000</v>
      </c>
      <c r="Y54" s="1">
        <f ca="1">RepPd!Y330</f>
        <v>28249.999999999996</v>
      </c>
      <c r="Z54" s="1">
        <f ca="1">RepPd!Z330</f>
        <v>17160</v>
      </c>
      <c r="AA54" s="1">
        <f ca="1">RepPd!AA330</f>
        <v>55758.22</v>
      </c>
      <c r="AB54" s="1">
        <f ca="1">RepPd!AB330</f>
        <v>46000</v>
      </c>
      <c r="AC54" s="1">
        <f ca="1">RepPd!AC330</f>
        <v>81100</v>
      </c>
      <c r="AD54" s="1">
        <f ca="1">RepPd!AD330</f>
        <v>0</v>
      </c>
      <c r="AE54" s="1">
        <f ca="1">RepPd!AE330</f>
        <v>0</v>
      </c>
      <c r="AF54" s="1">
        <f ca="1">RepPd!AF330</f>
        <v>71500</v>
      </c>
      <c r="AG54" s="1">
        <f ca="1">RepPd!AG330</f>
        <v>91000</v>
      </c>
      <c r="AH54" s="1">
        <f ca="1">RepPd!AH330</f>
        <v>0</v>
      </c>
      <c r="AI54" s="1">
        <f ca="1">RepPd!AI330</f>
        <v>0</v>
      </c>
      <c r="AJ54" s="1">
        <f ca="1">RepPd!AJ330</f>
        <v>0</v>
      </c>
      <c r="AK54" s="1">
        <f ca="1">RepPd!AK330</f>
        <v>0</v>
      </c>
      <c r="AL54" s="1">
        <f ca="1">RepPd!AL330</f>
        <v>0</v>
      </c>
    </row>
    <row r="55" spans="2:38" x14ac:dyDescent="0.25">
      <c r="B55" s="1" t="str">
        <f>Items!$Q45</f>
        <v>PL(-)</v>
      </c>
      <c r="C55" s="1" t="str">
        <f>Items!$R45</f>
        <v>N</v>
      </c>
      <c r="I55" s="22" t="str">
        <f>Items!$O$38</f>
        <v>Расходы на персонал</v>
      </c>
      <c r="J55" s="1" t="str">
        <f>Items!P45</f>
        <v>Директор</v>
      </c>
      <c r="Q55" s="1">
        <f ca="1">RepPd!Q331</f>
        <v>516000</v>
      </c>
      <c r="T55" s="1">
        <f ca="1">RepPd!T331</f>
        <v>0</v>
      </c>
      <c r="U55" s="1">
        <f ca="1">RepPd!U331</f>
        <v>0</v>
      </c>
      <c r="V55" s="1">
        <f ca="1">RepPd!V331</f>
        <v>0</v>
      </c>
      <c r="W55" s="1">
        <f ca="1">RepPd!W331</f>
        <v>0</v>
      </c>
      <c r="X55" s="1">
        <f ca="1">RepPd!X331</f>
        <v>0</v>
      </c>
      <c r="Y55" s="1">
        <f ca="1">RepPd!Y331</f>
        <v>0</v>
      </c>
      <c r="Z55" s="1">
        <f ca="1">RepPd!Z331</f>
        <v>0</v>
      </c>
      <c r="AA55" s="1">
        <f ca="1">RepPd!AA331</f>
        <v>0</v>
      </c>
      <c r="AB55" s="1">
        <f ca="1">RepPd!AB331</f>
        <v>0</v>
      </c>
      <c r="AC55" s="1">
        <f ca="1">RepPd!AC331</f>
        <v>230000</v>
      </c>
      <c r="AD55" s="1">
        <f ca="1">RepPd!AD331</f>
        <v>286000</v>
      </c>
      <c r="AE55" s="1">
        <f ca="1">RepPd!AE331</f>
        <v>0</v>
      </c>
      <c r="AF55" s="1">
        <f ca="1">RepPd!AF331</f>
        <v>0</v>
      </c>
      <c r="AG55" s="1">
        <f ca="1">RepPd!AG331</f>
        <v>0</v>
      </c>
      <c r="AH55" s="1">
        <f ca="1">RepPd!AH331</f>
        <v>0</v>
      </c>
      <c r="AI55" s="1">
        <f ca="1">RepPd!AI331</f>
        <v>0</v>
      </c>
      <c r="AJ55" s="1">
        <f ca="1">RepPd!AJ331</f>
        <v>0</v>
      </c>
      <c r="AK55" s="1">
        <f ca="1">RepPd!AK331</f>
        <v>0</v>
      </c>
      <c r="AL55" s="1">
        <f ca="1">RepPd!AL331</f>
        <v>0</v>
      </c>
    </row>
    <row r="56" spans="2:38" x14ac:dyDescent="0.25">
      <c r="B56" s="1" t="str">
        <f>Items!$Q46</f>
        <v>PL(-)</v>
      </c>
      <c r="C56" s="1" t="str">
        <f>Items!$R46</f>
        <v>N</v>
      </c>
      <c r="I56" s="22" t="str">
        <f>Items!$O$38</f>
        <v>Расходы на персонал</v>
      </c>
      <c r="J56" s="1" t="str">
        <f>Items!P46</f>
        <v>Фин директор</v>
      </c>
      <c r="Q56" s="1">
        <f ca="1">RepPd!Q332</f>
        <v>282500</v>
      </c>
      <c r="T56" s="1">
        <f ca="1">RepPd!T332</f>
        <v>0</v>
      </c>
      <c r="U56" s="1">
        <f ca="1">RepPd!U332</f>
        <v>0</v>
      </c>
      <c r="V56" s="1">
        <f ca="1">RepPd!V332</f>
        <v>0</v>
      </c>
      <c r="W56" s="1">
        <f ca="1">RepPd!W332</f>
        <v>0</v>
      </c>
      <c r="X56" s="1">
        <f ca="1">RepPd!X332</f>
        <v>0</v>
      </c>
      <c r="Y56" s="1">
        <f ca="1">RepPd!Y332</f>
        <v>0</v>
      </c>
      <c r="Z56" s="1">
        <f ca="1">RepPd!Z332</f>
        <v>0</v>
      </c>
      <c r="AA56" s="1">
        <f ca="1">RepPd!AA332</f>
        <v>0</v>
      </c>
      <c r="AB56" s="1">
        <f ca="1">RepPd!AB332</f>
        <v>0</v>
      </c>
      <c r="AC56" s="1">
        <f ca="1">RepPd!AC332</f>
        <v>0</v>
      </c>
      <c r="AD56" s="1">
        <f ca="1">RepPd!AD332</f>
        <v>282500</v>
      </c>
      <c r="AE56" s="1">
        <f ca="1">RepPd!AE332</f>
        <v>0</v>
      </c>
      <c r="AF56" s="1">
        <f ca="1">RepPd!AF332</f>
        <v>0</v>
      </c>
      <c r="AG56" s="1">
        <f ca="1">RepPd!AG332</f>
        <v>0</v>
      </c>
      <c r="AH56" s="1">
        <f ca="1">RepPd!AH332</f>
        <v>0</v>
      </c>
      <c r="AI56" s="1">
        <f ca="1">RepPd!AI332</f>
        <v>0</v>
      </c>
      <c r="AJ56" s="1">
        <f ca="1">RepPd!AJ332</f>
        <v>0</v>
      </c>
      <c r="AK56" s="1">
        <f ca="1">RepPd!AK332</f>
        <v>0</v>
      </c>
      <c r="AL56" s="1">
        <f ca="1">RepPd!AL332</f>
        <v>0</v>
      </c>
    </row>
    <row r="57" spans="2:38" x14ac:dyDescent="0.25">
      <c r="B57" s="1" t="str">
        <f>Items!$Q47</f>
        <v>PL(-)</v>
      </c>
      <c r="C57" s="1" t="str">
        <f>Items!$R47</f>
        <v>N</v>
      </c>
      <c r="I57" s="22" t="str">
        <f>Items!$O$38</f>
        <v>Расходы на персонал</v>
      </c>
      <c r="J57" s="1" t="str">
        <f>Items!P47</f>
        <v>Резерв-1</v>
      </c>
      <c r="Q57" s="1">
        <f ca="1">RepPd!Q333</f>
        <v>0</v>
      </c>
      <c r="T57" s="1">
        <f ca="1">RepPd!T333</f>
        <v>0</v>
      </c>
      <c r="U57" s="1">
        <f ca="1">RepPd!U333</f>
        <v>0</v>
      </c>
      <c r="V57" s="1">
        <f ca="1">RepPd!V333</f>
        <v>0</v>
      </c>
      <c r="W57" s="1">
        <f ca="1">RepPd!W333</f>
        <v>0</v>
      </c>
      <c r="X57" s="1">
        <f ca="1">RepPd!X333</f>
        <v>0</v>
      </c>
      <c r="Y57" s="1">
        <f ca="1">RepPd!Y333</f>
        <v>0</v>
      </c>
      <c r="Z57" s="1">
        <f ca="1">RepPd!Z333</f>
        <v>0</v>
      </c>
      <c r="AA57" s="1">
        <f ca="1">RepPd!AA333</f>
        <v>0</v>
      </c>
      <c r="AB57" s="1">
        <f ca="1">RepPd!AB333</f>
        <v>0</v>
      </c>
      <c r="AC57" s="1">
        <f ca="1">RepPd!AC333</f>
        <v>0</v>
      </c>
      <c r="AD57" s="1">
        <f ca="1">RepPd!AD333</f>
        <v>0</v>
      </c>
      <c r="AE57" s="1">
        <f ca="1">RepPd!AE333</f>
        <v>0</v>
      </c>
      <c r="AF57" s="1">
        <f ca="1">RepPd!AF333</f>
        <v>0</v>
      </c>
      <c r="AG57" s="1">
        <f ca="1">RepPd!AG333</f>
        <v>0</v>
      </c>
      <c r="AH57" s="1">
        <f ca="1">RepPd!AH333</f>
        <v>0</v>
      </c>
      <c r="AI57" s="1">
        <f ca="1">RepPd!AI333</f>
        <v>0</v>
      </c>
      <c r="AJ57" s="1">
        <f ca="1">RepPd!AJ333</f>
        <v>0</v>
      </c>
      <c r="AK57" s="1">
        <f ca="1">RepPd!AK333</f>
        <v>0</v>
      </c>
      <c r="AL57" s="1">
        <f ca="1">RepPd!AL333</f>
        <v>0</v>
      </c>
    </row>
    <row r="58" spans="2:38" x14ac:dyDescent="0.25">
      <c r="B58" s="1" t="str">
        <f>Items!$Q48</f>
        <v>PL(-)</v>
      </c>
      <c r="C58" s="1" t="str">
        <f>Items!$R48</f>
        <v>N</v>
      </c>
      <c r="I58" s="22" t="str">
        <f>Items!$O$38</f>
        <v>Расходы на персонал</v>
      </c>
      <c r="J58" s="1" t="str">
        <f>Items!P48</f>
        <v>Резерв-2</v>
      </c>
      <c r="Q58" s="1">
        <f ca="1">RepPd!Q334</f>
        <v>0</v>
      </c>
      <c r="T58" s="1">
        <f ca="1">RepPd!T334</f>
        <v>0</v>
      </c>
      <c r="U58" s="1">
        <f ca="1">RepPd!U334</f>
        <v>0</v>
      </c>
      <c r="V58" s="1">
        <f ca="1">RepPd!V334</f>
        <v>0</v>
      </c>
      <c r="W58" s="1">
        <f ca="1">RepPd!W334</f>
        <v>0</v>
      </c>
      <c r="X58" s="1">
        <f ca="1">RepPd!X334</f>
        <v>0</v>
      </c>
      <c r="Y58" s="1">
        <f ca="1">RepPd!Y334</f>
        <v>0</v>
      </c>
      <c r="Z58" s="1">
        <f ca="1">RepPd!Z334</f>
        <v>0</v>
      </c>
      <c r="AA58" s="1">
        <f ca="1">RepPd!AA334</f>
        <v>0</v>
      </c>
      <c r="AB58" s="1">
        <f ca="1">RepPd!AB334</f>
        <v>0</v>
      </c>
      <c r="AC58" s="1">
        <f ca="1">RepPd!AC334</f>
        <v>0</v>
      </c>
      <c r="AD58" s="1">
        <f ca="1">RepPd!AD334</f>
        <v>0</v>
      </c>
      <c r="AE58" s="1">
        <f ca="1">RepPd!AE334</f>
        <v>0</v>
      </c>
      <c r="AF58" s="1">
        <f ca="1">RepPd!AF334</f>
        <v>0</v>
      </c>
      <c r="AG58" s="1">
        <f ca="1">RepPd!AG334</f>
        <v>0</v>
      </c>
      <c r="AH58" s="1">
        <f ca="1">RepPd!AH334</f>
        <v>0</v>
      </c>
      <c r="AI58" s="1">
        <f ca="1">RepPd!AI334</f>
        <v>0</v>
      </c>
      <c r="AJ58" s="1">
        <f ca="1">RepPd!AJ334</f>
        <v>0</v>
      </c>
      <c r="AK58" s="1">
        <f ca="1">RepPd!AK334</f>
        <v>0</v>
      </c>
      <c r="AL58" s="1">
        <f ca="1">RepPd!AL334</f>
        <v>0</v>
      </c>
    </row>
    <row r="59" spans="2:38" s="23" customFormat="1" ht="10.199999999999999" x14ac:dyDescent="0.2">
      <c r="E59" s="23" t="s">
        <v>50</v>
      </c>
    </row>
    <row r="60" spans="2:38" s="2" customFormat="1" x14ac:dyDescent="0.25">
      <c r="B60" s="2">
        <f>Items!$Q$49</f>
        <v>0</v>
      </c>
      <c r="C60" s="2" t="str">
        <f>Items!$R$49</f>
        <v>N</v>
      </c>
      <c r="I60" s="2" t="str">
        <f>Items!$O$49</f>
        <v>Переменные расходы</v>
      </c>
      <c r="Q60" s="2">
        <f ca="1">RepPd!Q336</f>
        <v>2396744.7199999997</v>
      </c>
      <c r="T60" s="2">
        <f ca="1">RepPd!T336</f>
        <v>0</v>
      </c>
      <c r="U60" s="2">
        <f ca="1">RepPd!U336</f>
        <v>0</v>
      </c>
      <c r="V60" s="2">
        <f ca="1">RepPd!V336</f>
        <v>0</v>
      </c>
      <c r="W60" s="2">
        <f ca="1">RepPd!W336</f>
        <v>22844.5</v>
      </c>
      <c r="X60" s="2">
        <f ca="1">RepPd!X336</f>
        <v>55335</v>
      </c>
      <c r="Y60" s="2">
        <f ca="1">RepPd!Y336</f>
        <v>0</v>
      </c>
      <c r="Z60" s="2">
        <f ca="1">RepPd!Z336</f>
        <v>114075</v>
      </c>
      <c r="AA60" s="2">
        <f ca="1">RepPd!AA336</f>
        <v>67879.05</v>
      </c>
      <c r="AB60" s="2">
        <f ca="1">RepPd!AB336</f>
        <v>209353.36</v>
      </c>
      <c r="AC60" s="2">
        <f ca="1">RepPd!AC336</f>
        <v>142566.27000000002</v>
      </c>
      <c r="AD60" s="2">
        <f ca="1">RepPd!AD336</f>
        <v>2230.65</v>
      </c>
      <c r="AE60" s="2">
        <f ca="1">RepPd!AE336</f>
        <v>14755</v>
      </c>
      <c r="AF60" s="2">
        <f ca="1">RepPd!AF336</f>
        <v>239127.95999999996</v>
      </c>
      <c r="AG60" s="2">
        <f ca="1">RepPd!AG336</f>
        <v>1527147.93</v>
      </c>
      <c r="AH60" s="2">
        <f ca="1">RepPd!AH336</f>
        <v>0</v>
      </c>
      <c r="AI60" s="2">
        <f ca="1">RepPd!AI336</f>
        <v>1430</v>
      </c>
      <c r="AJ60" s="2">
        <f ca="1">RepPd!AJ336</f>
        <v>0</v>
      </c>
      <c r="AK60" s="2">
        <f ca="1">RepPd!AK336</f>
        <v>0</v>
      </c>
      <c r="AL60" s="2">
        <f ca="1">RepPd!AL336</f>
        <v>0</v>
      </c>
    </row>
    <row r="61" spans="2:38" x14ac:dyDescent="0.25">
      <c r="B61" s="1" t="str">
        <f>Items!$Q50</f>
        <v>PL(-)</v>
      </c>
      <c r="C61" s="1" t="str">
        <f>Items!$R50</f>
        <v>N</v>
      </c>
      <c r="I61" s="22" t="str">
        <f>Items!$O$49</f>
        <v>Переменные расходы</v>
      </c>
      <c r="J61" s="1" t="str">
        <f>Items!P50</f>
        <v>Реклама</v>
      </c>
      <c r="Q61" s="1">
        <f ca="1">RepPd!Q337</f>
        <v>1004454.8199999998</v>
      </c>
      <c r="T61" s="1">
        <f ca="1">RepPd!T337</f>
        <v>0</v>
      </c>
      <c r="U61" s="1">
        <f ca="1">RepPd!U337</f>
        <v>0</v>
      </c>
      <c r="V61" s="1">
        <f ca="1">RepPd!V337</f>
        <v>0</v>
      </c>
      <c r="W61" s="1">
        <f ca="1">RepPd!W337</f>
        <v>0</v>
      </c>
      <c r="X61" s="1">
        <f ca="1">RepPd!X337</f>
        <v>25025</v>
      </c>
      <c r="Y61" s="1">
        <f ca="1">RepPd!Y337</f>
        <v>0</v>
      </c>
      <c r="Z61" s="1">
        <f ca="1">RepPd!Z337</f>
        <v>8786</v>
      </c>
      <c r="AA61" s="1">
        <f ca="1">RepPd!AA337</f>
        <v>1104</v>
      </c>
      <c r="AB61" s="1">
        <f ca="1">RepPd!AB337</f>
        <v>0</v>
      </c>
      <c r="AC61" s="1">
        <f ca="1">RepPd!AC337</f>
        <v>1491.49</v>
      </c>
      <c r="AD61" s="1">
        <f ca="1">RepPd!AD337</f>
        <v>0</v>
      </c>
      <c r="AE61" s="1">
        <f ca="1">RepPd!AE337</f>
        <v>0</v>
      </c>
      <c r="AF61" s="1">
        <f ca="1">RepPd!AF337</f>
        <v>23247.96</v>
      </c>
      <c r="AG61" s="1">
        <f ca="1">RepPd!AG337</f>
        <v>944800.36999999988</v>
      </c>
      <c r="AH61" s="1">
        <f ca="1">RepPd!AH337</f>
        <v>0</v>
      </c>
      <c r="AI61" s="1">
        <f ca="1">RepPd!AI337</f>
        <v>0</v>
      </c>
      <c r="AJ61" s="1">
        <f ca="1">RepPd!AJ337</f>
        <v>0</v>
      </c>
      <c r="AK61" s="1">
        <f ca="1">RepPd!AK337</f>
        <v>0</v>
      </c>
      <c r="AL61" s="1">
        <f ca="1">RepPd!AL337</f>
        <v>0</v>
      </c>
    </row>
    <row r="62" spans="2:38" x14ac:dyDescent="0.25">
      <c r="B62" s="1" t="str">
        <f>Items!$Q51</f>
        <v>PL(-)</v>
      </c>
      <c r="C62" s="1" t="str">
        <f>Items!$R51</f>
        <v>N</v>
      </c>
      <c r="I62" s="22" t="str">
        <f>Items!$O$49</f>
        <v>Переменные расходы</v>
      </c>
      <c r="J62" s="1" t="str">
        <f>Items!P51</f>
        <v>Проектирование</v>
      </c>
      <c r="Q62" s="1">
        <f ca="1">RepPd!Q338</f>
        <v>425418.33999999997</v>
      </c>
      <c r="T62" s="1">
        <f ca="1">RepPd!T338</f>
        <v>0</v>
      </c>
      <c r="U62" s="1">
        <f ca="1">RepPd!U338</f>
        <v>0</v>
      </c>
      <c r="V62" s="1">
        <f ca="1">RepPd!V338</f>
        <v>0</v>
      </c>
      <c r="W62" s="1">
        <f ca="1">RepPd!W338</f>
        <v>0</v>
      </c>
      <c r="X62" s="1">
        <f ca="1">RepPd!X338</f>
        <v>18200</v>
      </c>
      <c r="Y62" s="1">
        <f ca="1">RepPd!Y338</f>
        <v>0</v>
      </c>
      <c r="Z62" s="1">
        <f ca="1">RepPd!Z338</f>
        <v>94820</v>
      </c>
      <c r="AA62" s="1">
        <f ca="1">RepPd!AA338</f>
        <v>59750</v>
      </c>
      <c r="AB62" s="1">
        <f ca="1">RepPd!AB338</f>
        <v>169909.86</v>
      </c>
      <c r="AC62" s="1">
        <f ca="1">RepPd!AC338</f>
        <v>74293.48000000001</v>
      </c>
      <c r="AD62" s="1">
        <f ca="1">RepPd!AD338</f>
        <v>1365</v>
      </c>
      <c r="AE62" s="1">
        <f ca="1">RepPd!AE338</f>
        <v>0</v>
      </c>
      <c r="AF62" s="1">
        <f ca="1">RepPd!AF338</f>
        <v>5649.9999999999991</v>
      </c>
      <c r="AG62" s="1">
        <f ca="1">RepPd!AG338</f>
        <v>0</v>
      </c>
      <c r="AH62" s="1">
        <f ca="1">RepPd!AH338</f>
        <v>0</v>
      </c>
      <c r="AI62" s="1">
        <f ca="1">RepPd!AI338</f>
        <v>1430</v>
      </c>
      <c r="AJ62" s="1">
        <f ca="1">RepPd!AJ338</f>
        <v>0</v>
      </c>
      <c r="AK62" s="1">
        <f ca="1">RepPd!AK338</f>
        <v>0</v>
      </c>
      <c r="AL62" s="1">
        <f ca="1">RepPd!AL338</f>
        <v>0</v>
      </c>
    </row>
    <row r="63" spans="2:38" x14ac:dyDescent="0.25">
      <c r="B63" s="1" t="str">
        <f>Items!$Q52</f>
        <v>PL(-)</v>
      </c>
      <c r="C63" s="1" t="str">
        <f>Items!$R52</f>
        <v>N</v>
      </c>
      <c r="I63" s="22" t="str">
        <f>Items!$O$49</f>
        <v>Переменные расходы</v>
      </c>
      <c r="J63" s="1" t="str">
        <f>Items!P52</f>
        <v>Расходы брокера</v>
      </c>
      <c r="Q63" s="1">
        <f ca="1">RepPd!Q339</f>
        <v>69057.55</v>
      </c>
      <c r="T63" s="1">
        <f ca="1">RepPd!T339</f>
        <v>0</v>
      </c>
      <c r="U63" s="1">
        <f ca="1">RepPd!U339</f>
        <v>0</v>
      </c>
      <c r="V63" s="1">
        <f ca="1">RepPd!V339</f>
        <v>0</v>
      </c>
      <c r="W63" s="1">
        <f ca="1">RepPd!W339</f>
        <v>0</v>
      </c>
      <c r="X63" s="1">
        <f ca="1">RepPd!X339</f>
        <v>0</v>
      </c>
      <c r="Y63" s="1">
        <f ca="1">RepPd!Y339</f>
        <v>0</v>
      </c>
      <c r="Z63" s="1">
        <f ca="1">RepPd!Z339</f>
        <v>10101</v>
      </c>
      <c r="AA63" s="1">
        <f ca="1">RepPd!AA339</f>
        <v>6460.05</v>
      </c>
      <c r="AB63" s="1">
        <f ca="1">RepPd!AB339</f>
        <v>31981.5</v>
      </c>
      <c r="AC63" s="1">
        <f ca="1">RepPd!AC339</f>
        <v>0</v>
      </c>
      <c r="AD63" s="1">
        <f ca="1">RepPd!AD339</f>
        <v>0</v>
      </c>
      <c r="AE63" s="1">
        <f ca="1">RepPd!AE339</f>
        <v>14300</v>
      </c>
      <c r="AF63" s="1">
        <f ca="1">RepPd!AF339</f>
        <v>6214.9999999999991</v>
      </c>
      <c r="AG63" s="1">
        <f ca="1">RepPd!AG339</f>
        <v>0</v>
      </c>
      <c r="AH63" s="1">
        <f ca="1">RepPd!AH339</f>
        <v>0</v>
      </c>
      <c r="AI63" s="1">
        <f ca="1">RepPd!AI339</f>
        <v>0</v>
      </c>
      <c r="AJ63" s="1">
        <f ca="1">RepPd!AJ339</f>
        <v>0</v>
      </c>
      <c r="AK63" s="1">
        <f ca="1">RepPd!AK339</f>
        <v>0</v>
      </c>
      <c r="AL63" s="1">
        <f ca="1">RepPd!AL339</f>
        <v>0</v>
      </c>
    </row>
    <row r="64" spans="2:38" x14ac:dyDescent="0.25">
      <c r="B64" s="1" t="str">
        <f>Items!$Q53</f>
        <v>PL(-)</v>
      </c>
      <c r="C64" s="1" t="str">
        <f>Items!$R53</f>
        <v>N</v>
      </c>
      <c r="I64" s="22" t="str">
        <f>Items!$O$49</f>
        <v>Переменные расходы</v>
      </c>
      <c r="J64" s="1" t="str">
        <f>Items!P53</f>
        <v>ГСМ</v>
      </c>
      <c r="Q64" s="1">
        <f ca="1">RepPd!Q340</f>
        <v>525847.56000000006</v>
      </c>
      <c r="T64" s="1">
        <f ca="1">RepPd!T340</f>
        <v>0</v>
      </c>
      <c r="U64" s="1">
        <f ca="1">RepPd!U340</f>
        <v>0</v>
      </c>
      <c r="V64" s="1">
        <f ca="1">RepPd!V340</f>
        <v>0</v>
      </c>
      <c r="W64" s="1">
        <f ca="1">RepPd!W340</f>
        <v>0</v>
      </c>
      <c r="X64" s="1">
        <f ca="1">RepPd!X340</f>
        <v>0</v>
      </c>
      <c r="Y64" s="1">
        <f ca="1">RepPd!Y340</f>
        <v>0</v>
      </c>
      <c r="Z64" s="1">
        <f ca="1">RepPd!Z340</f>
        <v>0</v>
      </c>
      <c r="AA64" s="1">
        <f ca="1">RepPd!AA340</f>
        <v>0</v>
      </c>
      <c r="AB64" s="1">
        <f ca="1">RepPd!AB340</f>
        <v>0</v>
      </c>
      <c r="AC64" s="1">
        <f ca="1">RepPd!AC340</f>
        <v>0</v>
      </c>
      <c r="AD64" s="1">
        <f ca="1">RepPd!AD340</f>
        <v>0</v>
      </c>
      <c r="AE64" s="1">
        <f ca="1">RepPd!AE340</f>
        <v>0</v>
      </c>
      <c r="AF64" s="1">
        <f ca="1">RepPd!AF340</f>
        <v>0</v>
      </c>
      <c r="AG64" s="1">
        <f ca="1">RepPd!AG340</f>
        <v>525847.56000000006</v>
      </c>
      <c r="AH64" s="1">
        <f ca="1">RepPd!AH340</f>
        <v>0</v>
      </c>
      <c r="AI64" s="1">
        <f ca="1">RepPd!AI340</f>
        <v>0</v>
      </c>
      <c r="AJ64" s="1">
        <f ca="1">RepPd!AJ340</f>
        <v>0</v>
      </c>
      <c r="AK64" s="1">
        <f ca="1">RepPd!AK340</f>
        <v>0</v>
      </c>
      <c r="AL64" s="1">
        <f ca="1">RepPd!AL340</f>
        <v>0</v>
      </c>
    </row>
    <row r="65" spans="2:38" x14ac:dyDescent="0.25">
      <c r="B65" s="1" t="str">
        <f>Items!$Q54</f>
        <v>PL(-)</v>
      </c>
      <c r="C65" s="1" t="str">
        <f>Items!$R54</f>
        <v>N</v>
      </c>
      <c r="I65" s="22" t="str">
        <f>Items!$O$49</f>
        <v>Переменные расходы</v>
      </c>
      <c r="J65" s="1" t="str">
        <f>Items!P54</f>
        <v>Прочие расходы</v>
      </c>
      <c r="Q65" s="1">
        <f ca="1">RepPd!Q341</f>
        <v>371966.44999999995</v>
      </c>
      <c r="T65" s="1">
        <f ca="1">RepPd!T341</f>
        <v>0</v>
      </c>
      <c r="U65" s="1">
        <f ca="1">RepPd!U341</f>
        <v>0</v>
      </c>
      <c r="V65" s="1">
        <f ca="1">RepPd!V341</f>
        <v>0</v>
      </c>
      <c r="W65" s="1">
        <f ca="1">RepPd!W341</f>
        <v>22844.5</v>
      </c>
      <c r="X65" s="1">
        <f ca="1">RepPd!X341</f>
        <v>12110</v>
      </c>
      <c r="Y65" s="1">
        <f ca="1">RepPd!Y341</f>
        <v>0</v>
      </c>
      <c r="Z65" s="1">
        <f ca="1">RepPd!Z341</f>
        <v>368</v>
      </c>
      <c r="AA65" s="1">
        <f ca="1">RepPd!AA341</f>
        <v>565</v>
      </c>
      <c r="AB65" s="1">
        <f ca="1">RepPd!AB341</f>
        <v>7462</v>
      </c>
      <c r="AC65" s="1">
        <f ca="1">RepPd!AC341</f>
        <v>66781.3</v>
      </c>
      <c r="AD65" s="1">
        <f ca="1">RepPd!AD341</f>
        <v>865.65</v>
      </c>
      <c r="AE65" s="1">
        <f ca="1">RepPd!AE341</f>
        <v>455</v>
      </c>
      <c r="AF65" s="1">
        <f ca="1">RepPd!AF341</f>
        <v>204014.99999999997</v>
      </c>
      <c r="AG65" s="1">
        <f ca="1">RepPd!AG341</f>
        <v>56499.999999999993</v>
      </c>
      <c r="AH65" s="1">
        <f ca="1">RepPd!AH341</f>
        <v>0</v>
      </c>
      <c r="AI65" s="1">
        <f ca="1">RepPd!AI341</f>
        <v>0</v>
      </c>
      <c r="AJ65" s="1">
        <f ca="1">RepPd!AJ341</f>
        <v>0</v>
      </c>
      <c r="AK65" s="1">
        <f ca="1">RepPd!AK341</f>
        <v>0</v>
      </c>
      <c r="AL65" s="1">
        <f ca="1">RepPd!AL341</f>
        <v>0</v>
      </c>
    </row>
    <row r="66" spans="2:38" x14ac:dyDescent="0.25">
      <c r="B66" s="1" t="str">
        <f>Items!$Q55</f>
        <v>PL(-)</v>
      </c>
      <c r="C66" s="1" t="str">
        <f>Items!$R55</f>
        <v>N</v>
      </c>
      <c r="I66" s="22" t="str">
        <f>Items!$O$49</f>
        <v>Переменные расходы</v>
      </c>
      <c r="J66" s="1" t="str">
        <f>Items!P55</f>
        <v>Инструменты</v>
      </c>
      <c r="Q66" s="1">
        <f ca="1">RepPd!Q342</f>
        <v>0</v>
      </c>
      <c r="T66" s="1">
        <f ca="1">RepPd!T342</f>
        <v>0</v>
      </c>
      <c r="U66" s="1">
        <f ca="1">RepPd!U342</f>
        <v>0</v>
      </c>
      <c r="V66" s="1">
        <f ca="1">RepPd!V342</f>
        <v>0</v>
      </c>
      <c r="W66" s="1">
        <f ca="1">RepPd!W342</f>
        <v>0</v>
      </c>
      <c r="X66" s="1">
        <f ca="1">RepPd!X342</f>
        <v>0</v>
      </c>
      <c r="Y66" s="1">
        <f ca="1">RepPd!Y342</f>
        <v>0</v>
      </c>
      <c r="Z66" s="1">
        <f ca="1">RepPd!Z342</f>
        <v>0</v>
      </c>
      <c r="AA66" s="1">
        <f ca="1">RepPd!AA342</f>
        <v>0</v>
      </c>
      <c r="AB66" s="1">
        <f ca="1">RepPd!AB342</f>
        <v>0</v>
      </c>
      <c r="AC66" s="1">
        <f ca="1">RepPd!AC342</f>
        <v>0</v>
      </c>
      <c r="AD66" s="1">
        <f ca="1">RepPd!AD342</f>
        <v>0</v>
      </c>
      <c r="AE66" s="1">
        <f ca="1">RepPd!AE342</f>
        <v>0</v>
      </c>
      <c r="AF66" s="1">
        <f ca="1">RepPd!AF342</f>
        <v>0</v>
      </c>
      <c r="AG66" s="1">
        <f ca="1">RepPd!AG342</f>
        <v>0</v>
      </c>
      <c r="AH66" s="1">
        <f ca="1">RepPd!AH342</f>
        <v>0</v>
      </c>
      <c r="AI66" s="1">
        <f ca="1">RepPd!AI342</f>
        <v>0</v>
      </c>
      <c r="AJ66" s="1">
        <f ca="1">RepPd!AJ342</f>
        <v>0</v>
      </c>
      <c r="AK66" s="1">
        <f ca="1">RepPd!AK342</f>
        <v>0</v>
      </c>
      <c r="AL66" s="1">
        <f ca="1">RepPd!AL342</f>
        <v>0</v>
      </c>
    </row>
    <row r="67" spans="2:38" x14ac:dyDescent="0.25">
      <c r="B67" s="1" t="str">
        <f>Items!$Q56</f>
        <v>PL(-)</v>
      </c>
      <c r="C67" s="1" t="str">
        <f>Items!$R56</f>
        <v>N</v>
      </c>
      <c r="I67" s="22" t="str">
        <f>Items!$O$49</f>
        <v>Переменные расходы</v>
      </c>
      <c r="J67" s="1" t="str">
        <f>Items!P56</f>
        <v>Резерв-1</v>
      </c>
      <c r="Q67" s="1">
        <f ca="1">RepPd!Q343</f>
        <v>0</v>
      </c>
      <c r="T67" s="1">
        <f ca="1">RepPd!T343</f>
        <v>0</v>
      </c>
      <c r="U67" s="1">
        <f ca="1">RepPd!U343</f>
        <v>0</v>
      </c>
      <c r="V67" s="1">
        <f ca="1">RepPd!V343</f>
        <v>0</v>
      </c>
      <c r="W67" s="1">
        <f ca="1">RepPd!W343</f>
        <v>0</v>
      </c>
      <c r="X67" s="1">
        <f ca="1">RepPd!X343</f>
        <v>0</v>
      </c>
      <c r="Y67" s="1">
        <f ca="1">RepPd!Y343</f>
        <v>0</v>
      </c>
      <c r="Z67" s="1">
        <f ca="1">RepPd!Z343</f>
        <v>0</v>
      </c>
      <c r="AA67" s="1">
        <f ca="1">RepPd!AA343</f>
        <v>0</v>
      </c>
      <c r="AB67" s="1">
        <f ca="1">RepPd!AB343</f>
        <v>0</v>
      </c>
      <c r="AC67" s="1">
        <f ca="1">RepPd!AC343</f>
        <v>0</v>
      </c>
      <c r="AD67" s="1">
        <f ca="1">RepPd!AD343</f>
        <v>0</v>
      </c>
      <c r="AE67" s="1">
        <f ca="1">RepPd!AE343</f>
        <v>0</v>
      </c>
      <c r="AF67" s="1">
        <f ca="1">RepPd!AF343</f>
        <v>0</v>
      </c>
      <c r="AG67" s="1">
        <f ca="1">RepPd!AG343</f>
        <v>0</v>
      </c>
      <c r="AH67" s="1">
        <f ca="1">RepPd!AH343</f>
        <v>0</v>
      </c>
      <c r="AI67" s="1">
        <f ca="1">RepPd!AI343</f>
        <v>0</v>
      </c>
      <c r="AJ67" s="1">
        <f ca="1">RepPd!AJ343</f>
        <v>0</v>
      </c>
      <c r="AK67" s="1">
        <f ca="1">RepPd!AK343</f>
        <v>0</v>
      </c>
      <c r="AL67" s="1">
        <f ca="1">RepPd!AL343</f>
        <v>0</v>
      </c>
    </row>
    <row r="68" spans="2:38" x14ac:dyDescent="0.25">
      <c r="B68" s="1" t="str">
        <f>Items!$Q57</f>
        <v>PL(-)</v>
      </c>
      <c r="C68" s="1" t="str">
        <f>Items!$R57</f>
        <v>N</v>
      </c>
      <c r="I68" s="22" t="str">
        <f>Items!$O$49</f>
        <v>Переменные расходы</v>
      </c>
      <c r="J68" s="1" t="str">
        <f>Items!P57</f>
        <v>Резерв-2</v>
      </c>
      <c r="Q68" s="1">
        <f ca="1">RepPd!Q344</f>
        <v>0</v>
      </c>
      <c r="T68" s="1">
        <f ca="1">RepPd!T344</f>
        <v>0</v>
      </c>
      <c r="U68" s="1">
        <f ca="1">RepPd!U344</f>
        <v>0</v>
      </c>
      <c r="V68" s="1">
        <f ca="1">RepPd!V344</f>
        <v>0</v>
      </c>
      <c r="W68" s="1">
        <f ca="1">RepPd!W344</f>
        <v>0</v>
      </c>
      <c r="X68" s="1">
        <f ca="1">RepPd!X344</f>
        <v>0</v>
      </c>
      <c r="Y68" s="1">
        <f ca="1">RepPd!Y344</f>
        <v>0</v>
      </c>
      <c r="Z68" s="1">
        <f ca="1">RepPd!Z344</f>
        <v>0</v>
      </c>
      <c r="AA68" s="1">
        <f ca="1">RepPd!AA344</f>
        <v>0</v>
      </c>
      <c r="AB68" s="1">
        <f ca="1">RepPd!AB344</f>
        <v>0</v>
      </c>
      <c r="AC68" s="1">
        <f ca="1">RepPd!AC344</f>
        <v>0</v>
      </c>
      <c r="AD68" s="1">
        <f ca="1">RepPd!AD344</f>
        <v>0</v>
      </c>
      <c r="AE68" s="1">
        <f ca="1">RepPd!AE344</f>
        <v>0</v>
      </c>
      <c r="AF68" s="1">
        <f ca="1">RepPd!AF344</f>
        <v>0</v>
      </c>
      <c r="AG68" s="1">
        <f ca="1">RepPd!AG344</f>
        <v>0</v>
      </c>
      <c r="AH68" s="1">
        <f ca="1">RepPd!AH344</f>
        <v>0</v>
      </c>
      <c r="AI68" s="1">
        <f ca="1">RepPd!AI344</f>
        <v>0</v>
      </c>
      <c r="AJ68" s="1">
        <f ca="1">RepPd!AJ344</f>
        <v>0</v>
      </c>
      <c r="AK68" s="1">
        <f ca="1">RepPd!AK344</f>
        <v>0</v>
      </c>
      <c r="AL68" s="1">
        <f ca="1">RepPd!AL344</f>
        <v>0</v>
      </c>
    </row>
    <row r="69" spans="2:38" x14ac:dyDescent="0.25">
      <c r="B69" s="1" t="str">
        <f>Items!$Q58</f>
        <v>PL(-)</v>
      </c>
      <c r="C69" s="1" t="str">
        <f>Items!$R58</f>
        <v>N</v>
      </c>
      <c r="I69" s="22" t="str">
        <f>Items!$O$49</f>
        <v>Переменные расходы</v>
      </c>
      <c r="J69" s="1" t="str">
        <f>Items!P58</f>
        <v>Резерв-3</v>
      </c>
      <c r="Q69" s="1">
        <f ca="1">RepPd!Q345</f>
        <v>0</v>
      </c>
      <c r="T69" s="1">
        <f ca="1">RepPd!T345</f>
        <v>0</v>
      </c>
      <c r="U69" s="1">
        <f ca="1">RepPd!U345</f>
        <v>0</v>
      </c>
      <c r="V69" s="1">
        <f ca="1">RepPd!V345</f>
        <v>0</v>
      </c>
      <c r="W69" s="1">
        <f ca="1">RepPd!W345</f>
        <v>0</v>
      </c>
      <c r="X69" s="1">
        <f ca="1">RepPd!X345</f>
        <v>0</v>
      </c>
      <c r="Y69" s="1">
        <f ca="1">RepPd!Y345</f>
        <v>0</v>
      </c>
      <c r="Z69" s="1">
        <f ca="1">RepPd!Z345</f>
        <v>0</v>
      </c>
      <c r="AA69" s="1">
        <f ca="1">RepPd!AA345</f>
        <v>0</v>
      </c>
      <c r="AB69" s="1">
        <f ca="1">RepPd!AB345</f>
        <v>0</v>
      </c>
      <c r="AC69" s="1">
        <f ca="1">RepPd!AC345</f>
        <v>0</v>
      </c>
      <c r="AD69" s="1">
        <f ca="1">RepPd!AD345</f>
        <v>0</v>
      </c>
      <c r="AE69" s="1">
        <f ca="1">RepPd!AE345</f>
        <v>0</v>
      </c>
      <c r="AF69" s="1">
        <f ca="1">RepPd!AF345</f>
        <v>0</v>
      </c>
      <c r="AG69" s="1">
        <f ca="1">RepPd!AG345</f>
        <v>0</v>
      </c>
      <c r="AH69" s="1">
        <f ca="1">RepPd!AH345</f>
        <v>0</v>
      </c>
      <c r="AI69" s="1">
        <f ca="1">RepPd!AI345</f>
        <v>0</v>
      </c>
      <c r="AJ69" s="1">
        <f ca="1">RepPd!AJ345</f>
        <v>0</v>
      </c>
      <c r="AK69" s="1">
        <f ca="1">RepPd!AK345</f>
        <v>0</v>
      </c>
      <c r="AL69" s="1">
        <f ca="1">RepPd!AL345</f>
        <v>0</v>
      </c>
    </row>
    <row r="70" spans="2:38" x14ac:dyDescent="0.25">
      <c r="B70" s="1" t="str">
        <f>Items!$Q59</f>
        <v>PL(-)</v>
      </c>
      <c r="C70" s="1" t="str">
        <f>Items!$R59</f>
        <v>N</v>
      </c>
      <c r="I70" s="22" t="str">
        <f>Items!$O$49</f>
        <v>Переменные расходы</v>
      </c>
      <c r="J70" s="1" t="str">
        <f>Items!P59</f>
        <v>Резерв-4</v>
      </c>
      <c r="Q70" s="1">
        <f ca="1">RepPd!Q346</f>
        <v>0</v>
      </c>
      <c r="T70" s="1">
        <f ca="1">RepPd!T346</f>
        <v>0</v>
      </c>
      <c r="U70" s="1">
        <f ca="1">RepPd!U346</f>
        <v>0</v>
      </c>
      <c r="V70" s="1">
        <f ca="1">RepPd!V346</f>
        <v>0</v>
      </c>
      <c r="W70" s="1">
        <f ca="1">RepPd!W346</f>
        <v>0</v>
      </c>
      <c r="X70" s="1">
        <f ca="1">RepPd!X346</f>
        <v>0</v>
      </c>
      <c r="Y70" s="1">
        <f ca="1">RepPd!Y346</f>
        <v>0</v>
      </c>
      <c r="Z70" s="1">
        <f ca="1">RepPd!Z346</f>
        <v>0</v>
      </c>
      <c r="AA70" s="1">
        <f ca="1">RepPd!AA346</f>
        <v>0</v>
      </c>
      <c r="AB70" s="1">
        <f ca="1">RepPd!AB346</f>
        <v>0</v>
      </c>
      <c r="AC70" s="1">
        <f ca="1">RepPd!AC346</f>
        <v>0</v>
      </c>
      <c r="AD70" s="1">
        <f ca="1">RepPd!AD346</f>
        <v>0</v>
      </c>
      <c r="AE70" s="1">
        <f ca="1">RepPd!AE346</f>
        <v>0</v>
      </c>
      <c r="AF70" s="1">
        <f ca="1">RepPd!AF346</f>
        <v>0</v>
      </c>
      <c r="AG70" s="1">
        <f ca="1">RepPd!AG346</f>
        <v>0</v>
      </c>
      <c r="AH70" s="1">
        <f ca="1">RepPd!AH346</f>
        <v>0</v>
      </c>
      <c r="AI70" s="1">
        <f ca="1">RepPd!AI346</f>
        <v>0</v>
      </c>
      <c r="AJ70" s="1">
        <f ca="1">RepPd!AJ346</f>
        <v>0</v>
      </c>
      <c r="AK70" s="1">
        <f ca="1">RepPd!AK346</f>
        <v>0</v>
      </c>
      <c r="AL70" s="1">
        <f ca="1">RepPd!AL346</f>
        <v>0</v>
      </c>
    </row>
    <row r="71" spans="2:38" s="23" customFormat="1" ht="10.199999999999999" x14ac:dyDescent="0.2">
      <c r="E71" s="23" t="s">
        <v>50</v>
      </c>
    </row>
    <row r="72" spans="2:38" s="2" customFormat="1" x14ac:dyDescent="0.25">
      <c r="B72" s="2">
        <f>Items!$Q$60</f>
        <v>0</v>
      </c>
      <c r="C72" s="2" t="str">
        <f>Items!$R$60</f>
        <v>N</v>
      </c>
      <c r="I72" s="2" t="str">
        <f>Items!$O$60</f>
        <v>Постоянные расходы</v>
      </c>
      <c r="Q72" s="2">
        <f ca="1">RepPd!Q348</f>
        <v>282084.8</v>
      </c>
      <c r="T72" s="2">
        <f ca="1">RepPd!T348</f>
        <v>21390.899999999998</v>
      </c>
      <c r="U72" s="2">
        <f ca="1">RepPd!U348</f>
        <v>27069.899999999998</v>
      </c>
      <c r="V72" s="2">
        <f ca="1">RepPd!V348</f>
        <v>17226.3</v>
      </c>
      <c r="W72" s="2">
        <f ca="1">RepPd!W348</f>
        <v>23283.9</v>
      </c>
      <c r="X72" s="2">
        <f ca="1">RepPd!X348</f>
        <v>17415.600000000002</v>
      </c>
      <c r="Y72" s="2">
        <f ca="1">RepPd!Y348</f>
        <v>21390.899999999998</v>
      </c>
      <c r="Z72" s="2">
        <f ca="1">RepPd!Z348</f>
        <v>27069.899999999998</v>
      </c>
      <c r="AA72" s="2">
        <f ca="1">RepPd!AA348</f>
        <v>17226.3</v>
      </c>
      <c r="AB72" s="2">
        <f ca="1">RepPd!AB348</f>
        <v>40510.199999999997</v>
      </c>
      <c r="AC72" s="2">
        <f ca="1">RepPd!AC348</f>
        <v>19229.100000000002</v>
      </c>
      <c r="AD72" s="2">
        <f ca="1">RepPd!AD348</f>
        <v>21390.899999999998</v>
      </c>
      <c r="AE72" s="2">
        <f ca="1">RepPd!AE348</f>
        <v>27069.899999999998</v>
      </c>
      <c r="AF72" s="2">
        <f ca="1">RepPd!AF348</f>
        <v>1811</v>
      </c>
      <c r="AG72" s="2">
        <f ca="1">RepPd!AG348</f>
        <v>0</v>
      </c>
      <c r="AH72" s="2">
        <f ca="1">RepPd!AH348</f>
        <v>0</v>
      </c>
      <c r="AI72" s="2">
        <f ca="1">RepPd!AI348</f>
        <v>0</v>
      </c>
      <c r="AJ72" s="2">
        <f ca="1">RepPd!AJ348</f>
        <v>0</v>
      </c>
      <c r="AK72" s="2">
        <f ca="1">RepPd!AK348</f>
        <v>0</v>
      </c>
      <c r="AL72" s="2">
        <f ca="1">RepPd!AL348</f>
        <v>0</v>
      </c>
    </row>
    <row r="73" spans="2:38" x14ac:dyDescent="0.25">
      <c r="B73" s="1" t="str">
        <f>Items!$Q61</f>
        <v>PL(-)</v>
      </c>
      <c r="C73" s="1" t="str">
        <f>Items!$R61</f>
        <v>N</v>
      </c>
      <c r="I73" s="22" t="str">
        <f>Items!$O$60</f>
        <v>Постоянные расходы</v>
      </c>
      <c r="J73" s="1" t="str">
        <f>Items!P61</f>
        <v>Аренда офиса</v>
      </c>
      <c r="Q73" s="1">
        <f ca="1">RepPd!Q349</f>
        <v>278460.3</v>
      </c>
      <c r="T73" s="1">
        <f ca="1">RepPd!T349</f>
        <v>21390.899999999998</v>
      </c>
      <c r="U73" s="1">
        <f ca="1">RepPd!U349</f>
        <v>27069.899999999998</v>
      </c>
      <c r="V73" s="1">
        <f ca="1">RepPd!V349</f>
        <v>17226.3</v>
      </c>
      <c r="W73" s="1">
        <f ca="1">RepPd!W349</f>
        <v>23283.9</v>
      </c>
      <c r="X73" s="1">
        <f ca="1">RepPd!X349</f>
        <v>17415.600000000002</v>
      </c>
      <c r="Y73" s="1">
        <f ca="1">RepPd!Y349</f>
        <v>21390.899999999998</v>
      </c>
      <c r="Z73" s="1">
        <f ca="1">RepPd!Z349</f>
        <v>27069.899999999998</v>
      </c>
      <c r="AA73" s="1">
        <f ca="1">RepPd!AA349</f>
        <v>17226.3</v>
      </c>
      <c r="AB73" s="1">
        <f ca="1">RepPd!AB349</f>
        <v>40510.199999999997</v>
      </c>
      <c r="AC73" s="1">
        <f ca="1">RepPd!AC349</f>
        <v>17415.600000000002</v>
      </c>
      <c r="AD73" s="1">
        <f ca="1">RepPd!AD349</f>
        <v>21390.899999999998</v>
      </c>
      <c r="AE73" s="1">
        <f ca="1">RepPd!AE349</f>
        <v>27069.899999999998</v>
      </c>
      <c r="AF73" s="1">
        <f ca="1">RepPd!AF349</f>
        <v>0</v>
      </c>
      <c r="AG73" s="1">
        <f ca="1">RepPd!AG349</f>
        <v>0</v>
      </c>
      <c r="AH73" s="1">
        <f ca="1">RepPd!AH349</f>
        <v>0</v>
      </c>
      <c r="AI73" s="1">
        <f ca="1">RepPd!AI349</f>
        <v>0</v>
      </c>
      <c r="AJ73" s="1">
        <f ca="1">RepPd!AJ349</f>
        <v>0</v>
      </c>
      <c r="AK73" s="1">
        <f ca="1">RepPd!AK349</f>
        <v>0</v>
      </c>
      <c r="AL73" s="1">
        <f ca="1">RepPd!AL349</f>
        <v>0</v>
      </c>
    </row>
    <row r="74" spans="2:38" x14ac:dyDescent="0.25">
      <c r="B74" s="1" t="str">
        <f>Items!$Q62</f>
        <v>PL(-)</v>
      </c>
      <c r="C74" s="1" t="str">
        <f>Items!$R62</f>
        <v>N</v>
      </c>
      <c r="I74" s="22" t="str">
        <f>Items!$O$60</f>
        <v>Постоянные расходы</v>
      </c>
      <c r="J74" s="1" t="str">
        <f>Items!P62</f>
        <v>Расходы на связь и интернет</v>
      </c>
      <c r="Q74" s="1">
        <f ca="1">RepPd!Q350</f>
        <v>3624.5</v>
      </c>
      <c r="T74" s="1">
        <f ca="1">RepPd!T350</f>
        <v>0</v>
      </c>
      <c r="U74" s="1">
        <f ca="1">RepPd!U350</f>
        <v>0</v>
      </c>
      <c r="V74" s="1">
        <f ca="1">RepPd!V350</f>
        <v>0</v>
      </c>
      <c r="W74" s="1">
        <f ca="1">RepPd!W350</f>
        <v>0</v>
      </c>
      <c r="X74" s="1">
        <f ca="1">RepPd!X350</f>
        <v>0</v>
      </c>
      <c r="Y74" s="1">
        <f ca="1">RepPd!Y350</f>
        <v>0</v>
      </c>
      <c r="Z74" s="1">
        <f ca="1">RepPd!Z350</f>
        <v>0</v>
      </c>
      <c r="AA74" s="1">
        <f ca="1">RepPd!AA350</f>
        <v>0</v>
      </c>
      <c r="AB74" s="1">
        <f ca="1">RepPd!AB350</f>
        <v>0</v>
      </c>
      <c r="AC74" s="1">
        <f ca="1">RepPd!AC350</f>
        <v>1813.5</v>
      </c>
      <c r="AD74" s="1">
        <f ca="1">RepPd!AD350</f>
        <v>0</v>
      </c>
      <c r="AE74" s="1">
        <f ca="1">RepPd!AE350</f>
        <v>0</v>
      </c>
      <c r="AF74" s="1">
        <f ca="1">RepPd!AF350</f>
        <v>1811</v>
      </c>
      <c r="AG74" s="1">
        <f ca="1">RepPd!AG350</f>
        <v>0</v>
      </c>
      <c r="AH74" s="1">
        <f ca="1">RepPd!AH350</f>
        <v>0</v>
      </c>
      <c r="AI74" s="1">
        <f ca="1">RepPd!AI350</f>
        <v>0</v>
      </c>
      <c r="AJ74" s="1">
        <f ca="1">RepPd!AJ350</f>
        <v>0</v>
      </c>
      <c r="AK74" s="1">
        <f ca="1">RepPd!AK350</f>
        <v>0</v>
      </c>
      <c r="AL74" s="1">
        <f ca="1">RepPd!AL350</f>
        <v>0</v>
      </c>
    </row>
    <row r="75" spans="2:38" x14ac:dyDescent="0.25">
      <c r="B75" s="1" t="str">
        <f>Items!$Q63</f>
        <v>PL(-)</v>
      </c>
      <c r="C75" s="1" t="str">
        <f>Items!$R63</f>
        <v>N</v>
      </c>
      <c r="I75" s="22" t="str">
        <f>Items!$O$60</f>
        <v>Постоянные расходы</v>
      </c>
      <c r="J75" s="1" t="str">
        <f>Items!P63</f>
        <v>Прочее</v>
      </c>
      <c r="Q75" s="1">
        <f ca="1">RepPd!Q351</f>
        <v>0</v>
      </c>
      <c r="T75" s="1">
        <f ca="1">RepPd!T351</f>
        <v>0</v>
      </c>
      <c r="U75" s="1">
        <f ca="1">RepPd!U351</f>
        <v>0</v>
      </c>
      <c r="V75" s="1">
        <f ca="1">RepPd!V351</f>
        <v>0</v>
      </c>
      <c r="W75" s="1">
        <f ca="1">RepPd!W351</f>
        <v>0</v>
      </c>
      <c r="X75" s="1">
        <f ca="1">RepPd!X351</f>
        <v>0</v>
      </c>
      <c r="Y75" s="1">
        <f ca="1">RepPd!Y351</f>
        <v>0</v>
      </c>
      <c r="Z75" s="1">
        <f ca="1">RepPd!Z351</f>
        <v>0</v>
      </c>
      <c r="AA75" s="1">
        <f ca="1">RepPd!AA351</f>
        <v>0</v>
      </c>
      <c r="AB75" s="1">
        <f ca="1">RepPd!AB351</f>
        <v>0</v>
      </c>
      <c r="AC75" s="1">
        <f ca="1">RepPd!AC351</f>
        <v>0</v>
      </c>
      <c r="AD75" s="1">
        <f ca="1">RepPd!AD351</f>
        <v>0</v>
      </c>
      <c r="AE75" s="1">
        <f ca="1">RepPd!AE351</f>
        <v>0</v>
      </c>
      <c r="AF75" s="1">
        <f ca="1">RepPd!AF351</f>
        <v>0</v>
      </c>
      <c r="AG75" s="1">
        <f ca="1">RepPd!AG351</f>
        <v>0</v>
      </c>
      <c r="AH75" s="1">
        <f ca="1">RepPd!AH351</f>
        <v>0</v>
      </c>
      <c r="AI75" s="1">
        <f ca="1">RepPd!AI351</f>
        <v>0</v>
      </c>
      <c r="AJ75" s="1">
        <f ca="1">RepPd!AJ351</f>
        <v>0</v>
      </c>
      <c r="AK75" s="1">
        <f ca="1">RepPd!AK351</f>
        <v>0</v>
      </c>
      <c r="AL75" s="1">
        <f ca="1">RepPd!AL351</f>
        <v>0</v>
      </c>
    </row>
    <row r="76" spans="2:38" x14ac:dyDescent="0.25">
      <c r="B76" s="1" t="str">
        <f>Items!$Q64</f>
        <v>PL(-)</v>
      </c>
      <c r="C76" s="1" t="str">
        <f>Items!$R64</f>
        <v>N</v>
      </c>
      <c r="I76" s="22" t="str">
        <f>Items!$O$60</f>
        <v>Постоянные расходы</v>
      </c>
      <c r="J76" s="1" t="str">
        <f>Items!P64</f>
        <v>Банковские расходы</v>
      </c>
      <c r="Q76" s="1">
        <f ca="1">RepPd!Q352</f>
        <v>0</v>
      </c>
      <c r="T76" s="1">
        <f ca="1">RepPd!T352</f>
        <v>0</v>
      </c>
      <c r="U76" s="1">
        <f ca="1">RepPd!U352</f>
        <v>0</v>
      </c>
      <c r="V76" s="1">
        <f ca="1">RepPd!V352</f>
        <v>0</v>
      </c>
      <c r="W76" s="1">
        <f ca="1">RepPd!W352</f>
        <v>0</v>
      </c>
      <c r="X76" s="1">
        <f ca="1">RepPd!X352</f>
        <v>0</v>
      </c>
      <c r="Y76" s="1">
        <f ca="1">RepPd!Y352</f>
        <v>0</v>
      </c>
      <c r="Z76" s="1">
        <f ca="1">RepPd!Z352</f>
        <v>0</v>
      </c>
      <c r="AA76" s="1">
        <f ca="1">RepPd!AA352</f>
        <v>0</v>
      </c>
      <c r="AB76" s="1">
        <f ca="1">RepPd!AB352</f>
        <v>0</v>
      </c>
      <c r="AC76" s="1">
        <f ca="1">RepPd!AC352</f>
        <v>0</v>
      </c>
      <c r="AD76" s="1">
        <f ca="1">RepPd!AD352</f>
        <v>0</v>
      </c>
      <c r="AE76" s="1">
        <f ca="1">RepPd!AE352</f>
        <v>0</v>
      </c>
      <c r="AF76" s="1">
        <f ca="1">RepPd!AF352</f>
        <v>0</v>
      </c>
      <c r="AG76" s="1">
        <f ca="1">RepPd!AG352</f>
        <v>0</v>
      </c>
      <c r="AH76" s="1">
        <f ca="1">RepPd!AH352</f>
        <v>0</v>
      </c>
      <c r="AI76" s="1">
        <f ca="1">RepPd!AI352</f>
        <v>0</v>
      </c>
      <c r="AJ76" s="1">
        <f ca="1">RepPd!AJ352</f>
        <v>0</v>
      </c>
      <c r="AK76" s="1">
        <f ca="1">RepPd!AK352</f>
        <v>0</v>
      </c>
      <c r="AL76" s="1">
        <f ca="1">RepPd!AL352</f>
        <v>0</v>
      </c>
    </row>
    <row r="77" spans="2:38" x14ac:dyDescent="0.25">
      <c r="B77" s="1" t="str">
        <f>Items!$Q65</f>
        <v>PL(-)</v>
      </c>
      <c r="C77" s="1" t="str">
        <f>Items!$R65</f>
        <v>N</v>
      </c>
      <c r="I77" s="22" t="str">
        <f>Items!$O$60</f>
        <v>Постоянные расходы</v>
      </c>
      <c r="J77" s="1" t="str">
        <f>Items!P65</f>
        <v>Резерв-1</v>
      </c>
      <c r="Q77" s="1">
        <f ca="1">RepPd!Q353</f>
        <v>0</v>
      </c>
      <c r="T77" s="1">
        <f ca="1">RepPd!T353</f>
        <v>0</v>
      </c>
      <c r="U77" s="1">
        <f ca="1">RepPd!U353</f>
        <v>0</v>
      </c>
      <c r="V77" s="1">
        <f ca="1">RepPd!V353</f>
        <v>0</v>
      </c>
      <c r="W77" s="1">
        <f ca="1">RepPd!W353</f>
        <v>0</v>
      </c>
      <c r="X77" s="1">
        <f ca="1">RepPd!X353</f>
        <v>0</v>
      </c>
      <c r="Y77" s="1">
        <f ca="1">RepPd!Y353</f>
        <v>0</v>
      </c>
      <c r="Z77" s="1">
        <f ca="1">RepPd!Z353</f>
        <v>0</v>
      </c>
      <c r="AA77" s="1">
        <f ca="1">RepPd!AA353</f>
        <v>0</v>
      </c>
      <c r="AB77" s="1">
        <f ca="1">RepPd!AB353</f>
        <v>0</v>
      </c>
      <c r="AC77" s="1">
        <f ca="1">RepPd!AC353</f>
        <v>0</v>
      </c>
      <c r="AD77" s="1">
        <f ca="1">RepPd!AD353</f>
        <v>0</v>
      </c>
      <c r="AE77" s="1">
        <f ca="1">RepPd!AE353</f>
        <v>0</v>
      </c>
      <c r="AF77" s="1">
        <f ca="1">RepPd!AF353</f>
        <v>0</v>
      </c>
      <c r="AG77" s="1">
        <f ca="1">RepPd!AG353</f>
        <v>0</v>
      </c>
      <c r="AH77" s="1">
        <f ca="1">RepPd!AH353</f>
        <v>0</v>
      </c>
      <c r="AI77" s="1">
        <f ca="1">RepPd!AI353</f>
        <v>0</v>
      </c>
      <c r="AJ77" s="1">
        <f ca="1">RepPd!AJ353</f>
        <v>0</v>
      </c>
      <c r="AK77" s="1">
        <f ca="1">RepPd!AK353</f>
        <v>0</v>
      </c>
      <c r="AL77" s="1">
        <f ca="1">RepPd!AL353</f>
        <v>0</v>
      </c>
    </row>
    <row r="78" spans="2:38" x14ac:dyDescent="0.25">
      <c r="B78" s="1" t="str">
        <f>Items!$Q66</f>
        <v>PL(-)</v>
      </c>
      <c r="C78" s="1" t="str">
        <f>Items!$R66</f>
        <v>N</v>
      </c>
      <c r="I78" s="22" t="str">
        <f>Items!$O$60</f>
        <v>Постоянные расходы</v>
      </c>
      <c r="J78" s="1" t="str">
        <f>Items!P66</f>
        <v>Резерв-2</v>
      </c>
      <c r="Q78" s="1">
        <f ca="1">RepPd!Q354</f>
        <v>0</v>
      </c>
      <c r="T78" s="1">
        <f ca="1">RepPd!T354</f>
        <v>0</v>
      </c>
      <c r="U78" s="1">
        <f ca="1">RepPd!U354</f>
        <v>0</v>
      </c>
      <c r="V78" s="1">
        <f ca="1">RepPd!V354</f>
        <v>0</v>
      </c>
      <c r="W78" s="1">
        <f ca="1">RepPd!W354</f>
        <v>0</v>
      </c>
      <c r="X78" s="1">
        <f ca="1">RepPd!X354</f>
        <v>0</v>
      </c>
      <c r="Y78" s="1">
        <f ca="1">RepPd!Y354</f>
        <v>0</v>
      </c>
      <c r="Z78" s="1">
        <f ca="1">RepPd!Z354</f>
        <v>0</v>
      </c>
      <c r="AA78" s="1">
        <f ca="1">RepPd!AA354</f>
        <v>0</v>
      </c>
      <c r="AB78" s="1">
        <f ca="1">RepPd!AB354</f>
        <v>0</v>
      </c>
      <c r="AC78" s="1">
        <f ca="1">RepPd!AC354</f>
        <v>0</v>
      </c>
      <c r="AD78" s="1">
        <f ca="1">RepPd!AD354</f>
        <v>0</v>
      </c>
      <c r="AE78" s="1">
        <f ca="1">RepPd!AE354</f>
        <v>0</v>
      </c>
      <c r="AF78" s="1">
        <f ca="1">RepPd!AF354</f>
        <v>0</v>
      </c>
      <c r="AG78" s="1">
        <f ca="1">RepPd!AG354</f>
        <v>0</v>
      </c>
      <c r="AH78" s="1">
        <f ca="1">RepPd!AH354</f>
        <v>0</v>
      </c>
      <c r="AI78" s="1">
        <f ca="1">RepPd!AI354</f>
        <v>0</v>
      </c>
      <c r="AJ78" s="1">
        <f ca="1">RepPd!AJ354</f>
        <v>0</v>
      </c>
      <c r="AK78" s="1">
        <f ca="1">RepPd!AK354</f>
        <v>0</v>
      </c>
      <c r="AL78" s="1">
        <f ca="1">RepPd!AL354</f>
        <v>0</v>
      </c>
    </row>
    <row r="79" spans="2:38" x14ac:dyDescent="0.25">
      <c r="B79" s="1" t="str">
        <f>Items!$Q67</f>
        <v>PL(-)</v>
      </c>
      <c r="C79" s="1" t="str">
        <f>Items!$R67</f>
        <v>N</v>
      </c>
      <c r="I79" s="22" t="str">
        <f>Items!$O$60</f>
        <v>Постоянные расходы</v>
      </c>
      <c r="J79" s="1" t="str">
        <f>Items!P67</f>
        <v>Резерв-3</v>
      </c>
      <c r="Q79" s="1">
        <f ca="1">RepPd!Q355</f>
        <v>0</v>
      </c>
      <c r="T79" s="1">
        <f ca="1">RepPd!T355</f>
        <v>0</v>
      </c>
      <c r="U79" s="1">
        <f ca="1">RepPd!U355</f>
        <v>0</v>
      </c>
      <c r="V79" s="1">
        <f ca="1">RepPd!V355</f>
        <v>0</v>
      </c>
      <c r="W79" s="1">
        <f ca="1">RepPd!W355</f>
        <v>0</v>
      </c>
      <c r="X79" s="1">
        <f ca="1">RepPd!X355</f>
        <v>0</v>
      </c>
      <c r="Y79" s="1">
        <f ca="1">RepPd!Y355</f>
        <v>0</v>
      </c>
      <c r="Z79" s="1">
        <f ca="1">RepPd!Z355</f>
        <v>0</v>
      </c>
      <c r="AA79" s="1">
        <f ca="1">RepPd!AA355</f>
        <v>0</v>
      </c>
      <c r="AB79" s="1">
        <f ca="1">RepPd!AB355</f>
        <v>0</v>
      </c>
      <c r="AC79" s="1">
        <f ca="1">RepPd!AC355</f>
        <v>0</v>
      </c>
      <c r="AD79" s="1">
        <f ca="1">RepPd!AD355</f>
        <v>0</v>
      </c>
      <c r="AE79" s="1">
        <f ca="1">RepPd!AE355</f>
        <v>0</v>
      </c>
      <c r="AF79" s="1">
        <f ca="1">RepPd!AF355</f>
        <v>0</v>
      </c>
      <c r="AG79" s="1">
        <f ca="1">RepPd!AG355</f>
        <v>0</v>
      </c>
      <c r="AH79" s="1">
        <f ca="1">RepPd!AH355</f>
        <v>0</v>
      </c>
      <c r="AI79" s="1">
        <f ca="1">RepPd!AI355</f>
        <v>0</v>
      </c>
      <c r="AJ79" s="1">
        <f ca="1">RepPd!AJ355</f>
        <v>0</v>
      </c>
      <c r="AK79" s="1">
        <f ca="1">RepPd!AK355</f>
        <v>0</v>
      </c>
      <c r="AL79" s="1">
        <f ca="1">RepPd!AL355</f>
        <v>0</v>
      </c>
    </row>
    <row r="80" spans="2:38" x14ac:dyDescent="0.25">
      <c r="B80" s="1" t="str">
        <f>Items!$Q68</f>
        <v>PL(-)</v>
      </c>
      <c r="C80" s="1" t="str">
        <f>Items!$R68</f>
        <v>N</v>
      </c>
      <c r="I80" s="22" t="str">
        <f>Items!$O$60</f>
        <v>Постоянные расходы</v>
      </c>
      <c r="J80" s="1" t="str">
        <f>Items!P68</f>
        <v>Резерв-4</v>
      </c>
      <c r="Q80" s="1">
        <f ca="1">RepPd!Q356</f>
        <v>0</v>
      </c>
      <c r="T80" s="1">
        <f ca="1">RepPd!T356</f>
        <v>0</v>
      </c>
      <c r="U80" s="1">
        <f ca="1">RepPd!U356</f>
        <v>0</v>
      </c>
      <c r="V80" s="1">
        <f ca="1">RepPd!V356</f>
        <v>0</v>
      </c>
      <c r="W80" s="1">
        <f ca="1">RepPd!W356</f>
        <v>0</v>
      </c>
      <c r="X80" s="1">
        <f ca="1">RepPd!X356</f>
        <v>0</v>
      </c>
      <c r="Y80" s="1">
        <f ca="1">RepPd!Y356</f>
        <v>0</v>
      </c>
      <c r="Z80" s="1">
        <f ca="1">RepPd!Z356</f>
        <v>0</v>
      </c>
      <c r="AA80" s="1">
        <f ca="1">RepPd!AA356</f>
        <v>0</v>
      </c>
      <c r="AB80" s="1">
        <f ca="1">RepPd!AB356</f>
        <v>0</v>
      </c>
      <c r="AC80" s="1">
        <f ca="1">RepPd!AC356</f>
        <v>0</v>
      </c>
      <c r="AD80" s="1">
        <f ca="1">RepPd!AD356</f>
        <v>0</v>
      </c>
      <c r="AE80" s="1">
        <f ca="1">RepPd!AE356</f>
        <v>0</v>
      </c>
      <c r="AF80" s="1">
        <f ca="1">RepPd!AF356</f>
        <v>0</v>
      </c>
      <c r="AG80" s="1">
        <f ca="1">RepPd!AG356</f>
        <v>0</v>
      </c>
      <c r="AH80" s="1">
        <f ca="1">RepPd!AH356</f>
        <v>0</v>
      </c>
      <c r="AI80" s="1">
        <f ca="1">RepPd!AI356</f>
        <v>0</v>
      </c>
      <c r="AJ80" s="1">
        <f ca="1">RepPd!AJ356</f>
        <v>0</v>
      </c>
      <c r="AK80" s="1">
        <f ca="1">RepPd!AK356</f>
        <v>0</v>
      </c>
      <c r="AL80" s="1">
        <f ca="1">RepPd!AL356</f>
        <v>0</v>
      </c>
    </row>
    <row r="81" spans="2:38" x14ac:dyDescent="0.25">
      <c r="B81" s="1" t="str">
        <f>Items!$Q69</f>
        <v>PL(-)</v>
      </c>
      <c r="C81" s="1" t="str">
        <f>Items!$R69</f>
        <v>N</v>
      </c>
      <c r="I81" s="22" t="str">
        <f>Items!$O$60</f>
        <v>Постоянные расходы</v>
      </c>
      <c r="J81" s="1" t="str">
        <f>Items!P69</f>
        <v>Резерв-5</v>
      </c>
      <c r="Q81" s="1">
        <f ca="1">RepPd!Q357</f>
        <v>0</v>
      </c>
      <c r="T81" s="1">
        <f ca="1">RepPd!T357</f>
        <v>0</v>
      </c>
      <c r="U81" s="1">
        <f ca="1">RepPd!U357</f>
        <v>0</v>
      </c>
      <c r="V81" s="1">
        <f ca="1">RepPd!V357</f>
        <v>0</v>
      </c>
      <c r="W81" s="1">
        <f ca="1">RepPd!W357</f>
        <v>0</v>
      </c>
      <c r="X81" s="1">
        <f ca="1">RepPd!X357</f>
        <v>0</v>
      </c>
      <c r="Y81" s="1">
        <f ca="1">RepPd!Y357</f>
        <v>0</v>
      </c>
      <c r="Z81" s="1">
        <f ca="1">RepPd!Z357</f>
        <v>0</v>
      </c>
      <c r="AA81" s="1">
        <f ca="1">RepPd!AA357</f>
        <v>0</v>
      </c>
      <c r="AB81" s="1">
        <f ca="1">RepPd!AB357</f>
        <v>0</v>
      </c>
      <c r="AC81" s="1">
        <f ca="1">RepPd!AC357</f>
        <v>0</v>
      </c>
      <c r="AD81" s="1">
        <f ca="1">RepPd!AD357</f>
        <v>0</v>
      </c>
      <c r="AE81" s="1">
        <f ca="1">RepPd!AE357</f>
        <v>0</v>
      </c>
      <c r="AF81" s="1">
        <f ca="1">RepPd!AF357</f>
        <v>0</v>
      </c>
      <c r="AG81" s="1">
        <f ca="1">RepPd!AG357</f>
        <v>0</v>
      </c>
      <c r="AH81" s="1">
        <f ca="1">RepPd!AH357</f>
        <v>0</v>
      </c>
      <c r="AI81" s="1">
        <f ca="1">RepPd!AI357</f>
        <v>0</v>
      </c>
      <c r="AJ81" s="1">
        <f ca="1">RepPd!AJ357</f>
        <v>0</v>
      </c>
      <c r="AK81" s="1">
        <f ca="1">RepPd!AK357</f>
        <v>0</v>
      </c>
      <c r="AL81" s="1">
        <f ca="1">RepPd!AL357</f>
        <v>0</v>
      </c>
    </row>
    <row r="82" spans="2:38" x14ac:dyDescent="0.25">
      <c r="B82" s="1" t="str">
        <f>Items!$Q70</f>
        <v>PL(-)</v>
      </c>
      <c r="C82" s="1" t="str">
        <f>Items!$R70</f>
        <v>N</v>
      </c>
      <c r="I82" s="22" t="str">
        <f>Items!$O$60</f>
        <v>Постоянные расходы</v>
      </c>
      <c r="J82" s="1" t="str">
        <f>Items!P70</f>
        <v>Резерв-6</v>
      </c>
      <c r="Q82" s="1">
        <f ca="1">RepPd!Q358</f>
        <v>0</v>
      </c>
      <c r="T82" s="1">
        <f ca="1">RepPd!T358</f>
        <v>0</v>
      </c>
      <c r="U82" s="1">
        <f ca="1">RepPd!U358</f>
        <v>0</v>
      </c>
      <c r="V82" s="1">
        <f ca="1">RepPd!V358</f>
        <v>0</v>
      </c>
      <c r="W82" s="1">
        <f ca="1">RepPd!W358</f>
        <v>0</v>
      </c>
      <c r="X82" s="1">
        <f ca="1">RepPd!X358</f>
        <v>0</v>
      </c>
      <c r="Y82" s="1">
        <f ca="1">RepPd!Y358</f>
        <v>0</v>
      </c>
      <c r="Z82" s="1">
        <f ca="1">RepPd!Z358</f>
        <v>0</v>
      </c>
      <c r="AA82" s="1">
        <f ca="1">RepPd!AA358</f>
        <v>0</v>
      </c>
      <c r="AB82" s="1">
        <f ca="1">RepPd!AB358</f>
        <v>0</v>
      </c>
      <c r="AC82" s="1">
        <f ca="1">RepPd!AC358</f>
        <v>0</v>
      </c>
      <c r="AD82" s="1">
        <f ca="1">RepPd!AD358</f>
        <v>0</v>
      </c>
      <c r="AE82" s="1">
        <f ca="1">RepPd!AE358</f>
        <v>0</v>
      </c>
      <c r="AF82" s="1">
        <f ca="1">RepPd!AF358</f>
        <v>0</v>
      </c>
      <c r="AG82" s="1">
        <f ca="1">RepPd!AG358</f>
        <v>0</v>
      </c>
      <c r="AH82" s="1">
        <f ca="1">RepPd!AH358</f>
        <v>0</v>
      </c>
      <c r="AI82" s="1">
        <f ca="1">RepPd!AI358</f>
        <v>0</v>
      </c>
      <c r="AJ82" s="1">
        <f ca="1">RepPd!AJ358</f>
        <v>0</v>
      </c>
      <c r="AK82" s="1">
        <f ca="1">RepPd!AK358</f>
        <v>0</v>
      </c>
      <c r="AL82" s="1">
        <f ca="1">RepPd!AL358</f>
        <v>0</v>
      </c>
    </row>
    <row r="83" spans="2:38" s="23" customFormat="1" ht="10.199999999999999" x14ac:dyDescent="0.2">
      <c r="E83" s="23" t="s">
        <v>50</v>
      </c>
    </row>
    <row r="84" spans="2:38" ht="4.05" customHeight="1" x14ac:dyDescent="0.25"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</row>
    <row r="85" spans="2:38" s="2" customFormat="1" x14ac:dyDescent="0.25">
      <c r="B85" s="2" t="str">
        <f>Items!$Q$71</f>
        <v>PL</v>
      </c>
      <c r="C85" s="2">
        <f>Items!$R$71</f>
        <v>0</v>
      </c>
      <c r="I85" s="2" t="str">
        <f>Items!$O$71</f>
        <v>Операционная прибыль</v>
      </c>
      <c r="Q85" s="2">
        <f ca="1">RepPd!Q361</f>
        <v>-8576294.1899999995</v>
      </c>
      <c r="T85" s="2">
        <f ca="1">RepPd!T361</f>
        <v>-332283.62</v>
      </c>
      <c r="U85" s="2">
        <f ca="1">RepPd!U361</f>
        <v>-241466.54</v>
      </c>
      <c r="V85" s="2">
        <f ca="1">RepPd!V361</f>
        <v>-207279.28</v>
      </c>
      <c r="W85" s="2">
        <f ca="1">RepPd!W361</f>
        <v>-296279.88</v>
      </c>
      <c r="X85" s="2">
        <f ca="1">RepPd!X361</f>
        <v>-325478.11</v>
      </c>
      <c r="Y85" s="2">
        <f ca="1">RepPd!Y361</f>
        <v>-300711.46000000002</v>
      </c>
      <c r="Z85" s="2">
        <f ca="1">RepPd!Z361</f>
        <v>-349311.7</v>
      </c>
      <c r="AA85" s="2">
        <f ca="1">RepPd!AA361</f>
        <v>-843893.83000000007</v>
      </c>
      <c r="AB85" s="2">
        <f ca="1">RepPd!AB361</f>
        <v>-754803.55999999994</v>
      </c>
      <c r="AC85" s="2">
        <f ca="1">RepPd!AC361</f>
        <v>-988995.37</v>
      </c>
      <c r="AD85" s="2">
        <f ca="1">RepPd!AD361</f>
        <v>-960907.05</v>
      </c>
      <c r="AE85" s="2">
        <f ca="1">RepPd!AE361</f>
        <v>-478666.9</v>
      </c>
      <c r="AF85" s="2">
        <f ca="1">RepPd!AF361</f>
        <v>-876638.96</v>
      </c>
      <c r="AG85" s="2">
        <f ca="1">RepPd!AG361</f>
        <v>-1618147.93</v>
      </c>
      <c r="AH85" s="2">
        <f ca="1">RepPd!AH361</f>
        <v>0</v>
      </c>
      <c r="AI85" s="2">
        <f ca="1">RepPd!AI361</f>
        <v>-1430</v>
      </c>
      <c r="AJ85" s="2">
        <f ca="1">RepPd!AJ361</f>
        <v>0</v>
      </c>
      <c r="AK85" s="2">
        <f ca="1">RepPd!AK361</f>
        <v>0</v>
      </c>
      <c r="AL85" s="2">
        <f ca="1">RepPd!AL361</f>
        <v>0</v>
      </c>
    </row>
    <row r="86" spans="2:38" ht="4.05" customHeight="1" x14ac:dyDescent="0.25"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</row>
    <row r="87" spans="2:38" s="2" customFormat="1" x14ac:dyDescent="0.25">
      <c r="B87" s="2">
        <f>Items!$Q$72</f>
        <v>0</v>
      </c>
      <c r="C87" s="2" t="str">
        <f>Items!$R$72</f>
        <v>N</v>
      </c>
      <c r="I87" s="2" t="str">
        <f>Items!$O$72</f>
        <v>Амортизация основных средств</v>
      </c>
      <c r="Q87" s="2">
        <f ca="1">RepPd!Q363</f>
        <v>0</v>
      </c>
      <c r="T87" s="2">
        <f ca="1">RepPd!T363</f>
        <v>0</v>
      </c>
      <c r="U87" s="2">
        <f ca="1">RepPd!U363</f>
        <v>0</v>
      </c>
      <c r="V87" s="2">
        <f ca="1">RepPd!V363</f>
        <v>0</v>
      </c>
      <c r="W87" s="2">
        <f ca="1">RepPd!W363</f>
        <v>0</v>
      </c>
      <c r="X87" s="2">
        <f ca="1">RepPd!X363</f>
        <v>0</v>
      </c>
      <c r="Y87" s="2">
        <f ca="1">RepPd!Y363</f>
        <v>0</v>
      </c>
      <c r="Z87" s="2">
        <f ca="1">RepPd!Z363</f>
        <v>0</v>
      </c>
      <c r="AA87" s="2">
        <f ca="1">RepPd!AA363</f>
        <v>0</v>
      </c>
      <c r="AB87" s="2">
        <f ca="1">RepPd!AB363</f>
        <v>0</v>
      </c>
      <c r="AC87" s="2">
        <f ca="1">RepPd!AC363</f>
        <v>0</v>
      </c>
      <c r="AD87" s="2">
        <f ca="1">RepPd!AD363</f>
        <v>0</v>
      </c>
      <c r="AE87" s="2">
        <f ca="1">RepPd!AE363</f>
        <v>0</v>
      </c>
      <c r="AF87" s="2">
        <f ca="1">RepPd!AF363</f>
        <v>0</v>
      </c>
      <c r="AG87" s="2">
        <f ca="1">RepPd!AG363</f>
        <v>0</v>
      </c>
      <c r="AH87" s="2">
        <f ca="1">RepPd!AH363</f>
        <v>0</v>
      </c>
      <c r="AI87" s="2">
        <f ca="1">RepPd!AI363</f>
        <v>0</v>
      </c>
      <c r="AJ87" s="2">
        <f ca="1">RepPd!AJ363</f>
        <v>0</v>
      </c>
      <c r="AK87" s="2">
        <f ca="1">RepPd!AK363</f>
        <v>0</v>
      </c>
      <c r="AL87" s="2">
        <f ca="1">RepPd!AL363</f>
        <v>0</v>
      </c>
    </row>
    <row r="88" spans="2:38" x14ac:dyDescent="0.25">
      <c r="B88" s="1" t="str">
        <f>Items!$Q73</f>
        <v>PL(-)</v>
      </c>
      <c r="C88" s="1" t="str">
        <f>Items!$R73</f>
        <v>N</v>
      </c>
      <c r="I88" s="22" t="str">
        <f>Items!$O$72</f>
        <v>Амортизация основных средств</v>
      </c>
      <c r="J88" s="1" t="str">
        <f>Items!P73</f>
        <v>Оборудование приобретенное в лизинг</v>
      </c>
      <c r="Q88" s="1">
        <f ca="1">RepPd!Q364</f>
        <v>0</v>
      </c>
      <c r="T88" s="1">
        <f ca="1">RepPd!T364</f>
        <v>0</v>
      </c>
      <c r="U88" s="1">
        <f ca="1">RepPd!U364</f>
        <v>0</v>
      </c>
      <c r="V88" s="1">
        <f ca="1">RepPd!V364</f>
        <v>0</v>
      </c>
      <c r="W88" s="1">
        <f ca="1">RepPd!W364</f>
        <v>0</v>
      </c>
      <c r="X88" s="1">
        <f ca="1">RepPd!X364</f>
        <v>0</v>
      </c>
      <c r="Y88" s="1">
        <f ca="1">RepPd!Y364</f>
        <v>0</v>
      </c>
      <c r="Z88" s="1">
        <f ca="1">RepPd!Z364</f>
        <v>0</v>
      </c>
      <c r="AA88" s="1">
        <f ca="1">RepPd!AA364</f>
        <v>0</v>
      </c>
      <c r="AB88" s="1">
        <f ca="1">RepPd!AB364</f>
        <v>0</v>
      </c>
      <c r="AC88" s="1">
        <f ca="1">RepPd!AC364</f>
        <v>0</v>
      </c>
      <c r="AD88" s="1">
        <f ca="1">RepPd!AD364</f>
        <v>0</v>
      </c>
      <c r="AE88" s="1">
        <f ca="1">RepPd!AE364</f>
        <v>0</v>
      </c>
      <c r="AF88" s="1">
        <f ca="1">RepPd!AF364</f>
        <v>0</v>
      </c>
      <c r="AG88" s="1">
        <f ca="1">RepPd!AG364</f>
        <v>0</v>
      </c>
      <c r="AH88" s="1">
        <f ca="1">RepPd!AH364</f>
        <v>0</v>
      </c>
      <c r="AI88" s="1">
        <f ca="1">RepPd!AI364</f>
        <v>0</v>
      </c>
      <c r="AJ88" s="1">
        <f ca="1">RepPd!AJ364</f>
        <v>0</v>
      </c>
      <c r="AK88" s="1">
        <f ca="1">RepPd!AK364</f>
        <v>0</v>
      </c>
      <c r="AL88" s="1">
        <f ca="1">RepPd!AL364</f>
        <v>0</v>
      </c>
    </row>
    <row r="89" spans="2:38" x14ac:dyDescent="0.25">
      <c r="B89" s="1" t="str">
        <f>Items!$Q74</f>
        <v>PL(-)</v>
      </c>
      <c r="C89" s="1" t="str">
        <f>Items!$R74</f>
        <v>N</v>
      </c>
      <c r="I89" s="22" t="str">
        <f>Items!$O$72</f>
        <v>Амортизация основных средств</v>
      </c>
      <c r="J89" s="1" t="str">
        <f>Items!P74</f>
        <v>Офис CLT перевозимый</v>
      </c>
      <c r="Q89" s="1">
        <f ca="1">RepPd!Q365</f>
        <v>0</v>
      </c>
      <c r="T89" s="1">
        <f ca="1">RepPd!T365</f>
        <v>0</v>
      </c>
      <c r="U89" s="1">
        <f ca="1">RepPd!U365</f>
        <v>0</v>
      </c>
      <c r="V89" s="1">
        <f ca="1">RepPd!V365</f>
        <v>0</v>
      </c>
      <c r="W89" s="1">
        <f ca="1">RepPd!W365</f>
        <v>0</v>
      </c>
      <c r="X89" s="1">
        <f ca="1">RepPd!X365</f>
        <v>0</v>
      </c>
      <c r="Y89" s="1">
        <f ca="1">RepPd!Y365</f>
        <v>0</v>
      </c>
      <c r="Z89" s="1">
        <f ca="1">RepPd!Z365</f>
        <v>0</v>
      </c>
      <c r="AA89" s="1">
        <f ca="1">RepPd!AA365</f>
        <v>0</v>
      </c>
      <c r="AB89" s="1">
        <f ca="1">RepPd!AB365</f>
        <v>0</v>
      </c>
      <c r="AC89" s="1">
        <f ca="1">RepPd!AC365</f>
        <v>0</v>
      </c>
      <c r="AD89" s="1">
        <f ca="1">RepPd!AD365</f>
        <v>0</v>
      </c>
      <c r="AE89" s="1">
        <f ca="1">RepPd!AE365</f>
        <v>0</v>
      </c>
      <c r="AF89" s="1">
        <f ca="1">RepPd!AF365</f>
        <v>0</v>
      </c>
      <c r="AG89" s="1">
        <f ca="1">RepPd!AG365</f>
        <v>0</v>
      </c>
      <c r="AH89" s="1">
        <f ca="1">RepPd!AH365</f>
        <v>0</v>
      </c>
      <c r="AI89" s="1">
        <f ca="1">RepPd!AI365</f>
        <v>0</v>
      </c>
      <c r="AJ89" s="1">
        <f ca="1">RepPd!AJ365</f>
        <v>0</v>
      </c>
      <c r="AK89" s="1">
        <f ca="1">RepPd!AK365</f>
        <v>0</v>
      </c>
      <c r="AL89" s="1">
        <f ca="1">RepPd!AL365</f>
        <v>0</v>
      </c>
    </row>
    <row r="90" spans="2:38" x14ac:dyDescent="0.25">
      <c r="B90" s="1" t="str">
        <f>Items!$Q75</f>
        <v>PL(-)</v>
      </c>
      <c r="C90" s="1" t="str">
        <f>Items!$R75</f>
        <v>N</v>
      </c>
      <c r="I90" s="22" t="str">
        <f>Items!$O$72</f>
        <v>Амортизация основных средств</v>
      </c>
      <c r="J90" s="1" t="str">
        <f>Items!P75</f>
        <v>Контейнер</v>
      </c>
      <c r="Q90" s="1">
        <f ca="1">RepPd!Q366</f>
        <v>0</v>
      </c>
      <c r="T90" s="1">
        <f ca="1">RepPd!T366</f>
        <v>0</v>
      </c>
      <c r="U90" s="1">
        <f ca="1">RepPd!U366</f>
        <v>0</v>
      </c>
      <c r="V90" s="1">
        <f ca="1">RepPd!V366</f>
        <v>0</v>
      </c>
      <c r="W90" s="1">
        <f ca="1">RepPd!W366</f>
        <v>0</v>
      </c>
      <c r="X90" s="1">
        <f ca="1">RepPd!X366</f>
        <v>0</v>
      </c>
      <c r="Y90" s="1">
        <f ca="1">RepPd!Y366</f>
        <v>0</v>
      </c>
      <c r="Z90" s="1">
        <f ca="1">RepPd!Z366</f>
        <v>0</v>
      </c>
      <c r="AA90" s="1">
        <f ca="1">RepPd!AA366</f>
        <v>0</v>
      </c>
      <c r="AB90" s="1">
        <f ca="1">RepPd!AB366</f>
        <v>0</v>
      </c>
      <c r="AC90" s="1">
        <f ca="1">RepPd!AC366</f>
        <v>0</v>
      </c>
      <c r="AD90" s="1">
        <f ca="1">RepPd!AD366</f>
        <v>0</v>
      </c>
      <c r="AE90" s="1">
        <f ca="1">RepPd!AE366</f>
        <v>0</v>
      </c>
      <c r="AF90" s="1">
        <f ca="1">RepPd!AF366</f>
        <v>0</v>
      </c>
      <c r="AG90" s="1">
        <f ca="1">RepPd!AG366</f>
        <v>0</v>
      </c>
      <c r="AH90" s="1">
        <f ca="1">RepPd!AH366</f>
        <v>0</v>
      </c>
      <c r="AI90" s="1">
        <f ca="1">RepPd!AI366</f>
        <v>0</v>
      </c>
      <c r="AJ90" s="1">
        <f ca="1">RepPd!AJ366</f>
        <v>0</v>
      </c>
      <c r="AK90" s="1">
        <f ca="1">RepPd!AK366</f>
        <v>0</v>
      </c>
      <c r="AL90" s="1">
        <f ca="1">RepPd!AL366</f>
        <v>0</v>
      </c>
    </row>
    <row r="91" spans="2:38" x14ac:dyDescent="0.25">
      <c r="B91" s="1" t="str">
        <f>Items!$Q76</f>
        <v>PL(-)</v>
      </c>
      <c r="C91" s="1" t="str">
        <f>Items!$R76</f>
        <v>N</v>
      </c>
      <c r="I91" s="22" t="str">
        <f>Items!$O$72</f>
        <v>Амортизация основных средств</v>
      </c>
      <c r="J91" s="1" t="str">
        <f>Items!P76</f>
        <v>Инструменты</v>
      </c>
      <c r="Q91" s="1">
        <f ca="1">RepPd!Q367</f>
        <v>0</v>
      </c>
      <c r="T91" s="1">
        <f ca="1">RepPd!T367</f>
        <v>0</v>
      </c>
      <c r="U91" s="1">
        <f ca="1">RepPd!U367</f>
        <v>0</v>
      </c>
      <c r="V91" s="1">
        <f ca="1">RepPd!V367</f>
        <v>0</v>
      </c>
      <c r="W91" s="1">
        <f ca="1">RepPd!W367</f>
        <v>0</v>
      </c>
      <c r="X91" s="1">
        <f ca="1">RepPd!X367</f>
        <v>0</v>
      </c>
      <c r="Y91" s="1">
        <f ca="1">RepPd!Y367</f>
        <v>0</v>
      </c>
      <c r="Z91" s="1">
        <f ca="1">RepPd!Z367</f>
        <v>0</v>
      </c>
      <c r="AA91" s="1">
        <f ca="1">RepPd!AA367</f>
        <v>0</v>
      </c>
      <c r="AB91" s="1">
        <f ca="1">RepPd!AB367</f>
        <v>0</v>
      </c>
      <c r="AC91" s="1">
        <f ca="1">RepPd!AC367</f>
        <v>0</v>
      </c>
      <c r="AD91" s="1">
        <f ca="1">RepPd!AD367</f>
        <v>0</v>
      </c>
      <c r="AE91" s="1">
        <f ca="1">RepPd!AE367</f>
        <v>0</v>
      </c>
      <c r="AF91" s="1">
        <f ca="1">RepPd!AF367</f>
        <v>0</v>
      </c>
      <c r="AG91" s="1">
        <f ca="1">RepPd!AG367</f>
        <v>0</v>
      </c>
      <c r="AH91" s="1">
        <f ca="1">RepPd!AH367</f>
        <v>0</v>
      </c>
      <c r="AI91" s="1">
        <f ca="1">RepPd!AI367</f>
        <v>0</v>
      </c>
      <c r="AJ91" s="1">
        <f ca="1">RepPd!AJ367</f>
        <v>0</v>
      </c>
      <c r="AK91" s="1">
        <f ca="1">RepPd!AK367</f>
        <v>0</v>
      </c>
      <c r="AL91" s="1">
        <f ca="1">RepPd!AL367</f>
        <v>0</v>
      </c>
    </row>
    <row r="92" spans="2:38" x14ac:dyDescent="0.25">
      <c r="B92" s="1" t="str">
        <f>Items!$Q77</f>
        <v>PL(-)</v>
      </c>
      <c r="C92" s="1" t="str">
        <f>Items!$R77</f>
        <v>N</v>
      </c>
      <c r="I92" s="22" t="str">
        <f>Items!$O$72</f>
        <v>Амортизация основных средств</v>
      </c>
      <c r="J92" s="1" t="str">
        <f>Items!P77</f>
        <v>Спец техника и оборудование</v>
      </c>
      <c r="Q92" s="1">
        <f ca="1">RepPd!Q368</f>
        <v>0</v>
      </c>
      <c r="T92" s="1">
        <f ca="1">RepPd!T368</f>
        <v>0</v>
      </c>
      <c r="U92" s="1">
        <f ca="1">RepPd!U368</f>
        <v>0</v>
      </c>
      <c r="V92" s="1">
        <f ca="1">RepPd!V368</f>
        <v>0</v>
      </c>
      <c r="W92" s="1">
        <f ca="1">RepPd!W368</f>
        <v>0</v>
      </c>
      <c r="X92" s="1">
        <f ca="1">RepPd!X368</f>
        <v>0</v>
      </c>
      <c r="Y92" s="1">
        <f ca="1">RepPd!Y368</f>
        <v>0</v>
      </c>
      <c r="Z92" s="1">
        <f ca="1">RepPd!Z368</f>
        <v>0</v>
      </c>
      <c r="AA92" s="1">
        <f ca="1">RepPd!AA368</f>
        <v>0</v>
      </c>
      <c r="AB92" s="1">
        <f ca="1">RepPd!AB368</f>
        <v>0</v>
      </c>
      <c r="AC92" s="1">
        <f ca="1">RepPd!AC368</f>
        <v>0</v>
      </c>
      <c r="AD92" s="1">
        <f ca="1">RepPd!AD368</f>
        <v>0</v>
      </c>
      <c r="AE92" s="1">
        <f ca="1">RepPd!AE368</f>
        <v>0</v>
      </c>
      <c r="AF92" s="1">
        <f ca="1">RepPd!AF368</f>
        <v>0</v>
      </c>
      <c r="AG92" s="1">
        <f ca="1">RepPd!AG368</f>
        <v>0</v>
      </c>
      <c r="AH92" s="1">
        <f ca="1">RepPd!AH368</f>
        <v>0</v>
      </c>
      <c r="AI92" s="1">
        <f ca="1">RepPd!AI368</f>
        <v>0</v>
      </c>
      <c r="AJ92" s="1">
        <f ca="1">RepPd!AJ368</f>
        <v>0</v>
      </c>
      <c r="AK92" s="1">
        <f ca="1">RepPd!AK368</f>
        <v>0</v>
      </c>
      <c r="AL92" s="1">
        <f ca="1">RepPd!AL368</f>
        <v>0</v>
      </c>
    </row>
    <row r="93" spans="2:38" s="23" customFormat="1" ht="10.199999999999999" x14ac:dyDescent="0.2">
      <c r="E93" s="23" t="s">
        <v>50</v>
      </c>
    </row>
    <row r="94" spans="2:38" s="2" customFormat="1" x14ac:dyDescent="0.25">
      <c r="B94" s="2">
        <f>Items!$Q$78</f>
        <v>0</v>
      </c>
      <c r="C94" s="2" t="str">
        <f>Items!$R$78</f>
        <v>N</v>
      </c>
      <c r="I94" s="2" t="str">
        <f>Items!$O$78</f>
        <v>Начисление %%</v>
      </c>
      <c r="Q94" s="2">
        <f ca="1">RepPd!Q370</f>
        <v>0</v>
      </c>
      <c r="T94" s="2">
        <f ca="1">RepPd!T370</f>
        <v>0</v>
      </c>
      <c r="U94" s="2">
        <f ca="1">RepPd!U370</f>
        <v>0</v>
      </c>
      <c r="V94" s="2">
        <f ca="1">RepPd!V370</f>
        <v>0</v>
      </c>
      <c r="W94" s="2">
        <f ca="1">RepPd!W370</f>
        <v>0</v>
      </c>
      <c r="X94" s="2">
        <f ca="1">RepPd!X370</f>
        <v>0</v>
      </c>
      <c r="Y94" s="2">
        <f ca="1">RepPd!Y370</f>
        <v>0</v>
      </c>
      <c r="Z94" s="2">
        <f ca="1">RepPd!Z370</f>
        <v>0</v>
      </c>
      <c r="AA94" s="2">
        <f ca="1">RepPd!AA370</f>
        <v>0</v>
      </c>
      <c r="AB94" s="2">
        <f ca="1">RepPd!AB370</f>
        <v>0</v>
      </c>
      <c r="AC94" s="2">
        <f ca="1">RepPd!AC370</f>
        <v>0</v>
      </c>
      <c r="AD94" s="2">
        <f ca="1">RepPd!AD370</f>
        <v>0</v>
      </c>
      <c r="AE94" s="2">
        <f ca="1">RepPd!AE370</f>
        <v>0</v>
      </c>
      <c r="AF94" s="2">
        <f ca="1">RepPd!AF370</f>
        <v>0</v>
      </c>
      <c r="AG94" s="2">
        <f ca="1">RepPd!AG370</f>
        <v>0</v>
      </c>
      <c r="AH94" s="2">
        <f ca="1">RepPd!AH370</f>
        <v>0</v>
      </c>
      <c r="AI94" s="2">
        <f ca="1">RepPd!AI370</f>
        <v>0</v>
      </c>
      <c r="AJ94" s="2">
        <f ca="1">RepPd!AJ370</f>
        <v>0</v>
      </c>
      <c r="AK94" s="2">
        <f ca="1">RepPd!AK370</f>
        <v>0</v>
      </c>
      <c r="AL94" s="2">
        <f ca="1">RepPd!AL370</f>
        <v>0</v>
      </c>
    </row>
    <row r="95" spans="2:38" x14ac:dyDescent="0.25">
      <c r="B95" s="1" t="str">
        <f>Items!$Q79</f>
        <v>PL(+)</v>
      </c>
      <c r="C95" s="1" t="str">
        <f>Items!$R79</f>
        <v>M</v>
      </c>
      <c r="I95" s="22" t="str">
        <f>Items!$O$78</f>
        <v>Начисление %%</v>
      </c>
      <c r="J95" s="1" t="str">
        <f>Items!P79</f>
        <v>доходы %% по депозитам</v>
      </c>
      <c r="Q95" s="1">
        <f ca="1">RepPd!Q371</f>
        <v>0</v>
      </c>
      <c r="T95" s="1">
        <f ca="1">RepPd!T371</f>
        <v>0</v>
      </c>
      <c r="U95" s="1">
        <f ca="1">RepPd!U371</f>
        <v>0</v>
      </c>
      <c r="V95" s="1">
        <f ca="1">RepPd!V371</f>
        <v>0</v>
      </c>
      <c r="W95" s="1">
        <f ca="1">RepPd!W371</f>
        <v>0</v>
      </c>
      <c r="X95" s="1">
        <f ca="1">RepPd!X371</f>
        <v>0</v>
      </c>
      <c r="Y95" s="1">
        <f ca="1">RepPd!Y371</f>
        <v>0</v>
      </c>
      <c r="Z95" s="1">
        <f ca="1">RepPd!Z371</f>
        <v>0</v>
      </c>
      <c r="AA95" s="1">
        <f ca="1">RepPd!AA371</f>
        <v>0</v>
      </c>
      <c r="AB95" s="1">
        <f ca="1">RepPd!AB371</f>
        <v>0</v>
      </c>
      <c r="AC95" s="1">
        <f ca="1">RepPd!AC371</f>
        <v>0</v>
      </c>
      <c r="AD95" s="1">
        <f ca="1">RepPd!AD371</f>
        <v>0</v>
      </c>
      <c r="AE95" s="1">
        <f ca="1">RepPd!AE371</f>
        <v>0</v>
      </c>
      <c r="AF95" s="1">
        <f ca="1">RepPd!AF371</f>
        <v>0</v>
      </c>
      <c r="AG95" s="1">
        <f ca="1">RepPd!AG371</f>
        <v>0</v>
      </c>
      <c r="AH95" s="1">
        <f ca="1">RepPd!AH371</f>
        <v>0</v>
      </c>
      <c r="AI95" s="1">
        <f ca="1">RepPd!AI371</f>
        <v>0</v>
      </c>
      <c r="AJ95" s="1">
        <f ca="1">RepPd!AJ371</f>
        <v>0</v>
      </c>
      <c r="AK95" s="1">
        <f ca="1">RepPd!AK371</f>
        <v>0</v>
      </c>
      <c r="AL95" s="1">
        <f ca="1">RepPd!AL371</f>
        <v>0</v>
      </c>
    </row>
    <row r="96" spans="2:38" x14ac:dyDescent="0.25">
      <c r="B96" s="1" t="str">
        <f>Items!$Q80</f>
        <v>PL(+)</v>
      </c>
      <c r="C96" s="1" t="str">
        <f>Items!$R80</f>
        <v>M</v>
      </c>
      <c r="I96" s="22" t="str">
        <f>Items!$O$78</f>
        <v>Начисление %%</v>
      </c>
      <c r="J96" s="1" t="str">
        <f>Items!P80</f>
        <v>доходы %% от заемщиков</v>
      </c>
      <c r="Q96" s="1">
        <f ca="1">RepPd!Q372</f>
        <v>0</v>
      </c>
      <c r="T96" s="1">
        <f ca="1">RepPd!T372</f>
        <v>0</v>
      </c>
      <c r="U96" s="1">
        <f ca="1">RepPd!U372</f>
        <v>0</v>
      </c>
      <c r="V96" s="1">
        <f ca="1">RepPd!V372</f>
        <v>0</v>
      </c>
      <c r="W96" s="1">
        <f ca="1">RepPd!W372</f>
        <v>0</v>
      </c>
      <c r="X96" s="1">
        <f ca="1">RepPd!X372</f>
        <v>0</v>
      </c>
      <c r="Y96" s="1">
        <f ca="1">RepPd!Y372</f>
        <v>0</v>
      </c>
      <c r="Z96" s="1">
        <f ca="1">RepPd!Z372</f>
        <v>0</v>
      </c>
      <c r="AA96" s="1">
        <f ca="1">RepPd!AA372</f>
        <v>0</v>
      </c>
      <c r="AB96" s="1">
        <f ca="1">RepPd!AB372</f>
        <v>0</v>
      </c>
      <c r="AC96" s="1">
        <f ca="1">RepPd!AC372</f>
        <v>0</v>
      </c>
      <c r="AD96" s="1">
        <f ca="1">RepPd!AD372</f>
        <v>0</v>
      </c>
      <c r="AE96" s="1">
        <f ca="1">RepPd!AE372</f>
        <v>0</v>
      </c>
      <c r="AF96" s="1">
        <f ca="1">RepPd!AF372</f>
        <v>0</v>
      </c>
      <c r="AG96" s="1">
        <f ca="1">RepPd!AG372</f>
        <v>0</v>
      </c>
      <c r="AH96" s="1">
        <f ca="1">RepPd!AH372</f>
        <v>0</v>
      </c>
      <c r="AI96" s="1">
        <f ca="1">RepPd!AI372</f>
        <v>0</v>
      </c>
      <c r="AJ96" s="1">
        <f ca="1">RepPd!AJ372</f>
        <v>0</v>
      </c>
      <c r="AK96" s="1">
        <f ca="1">RepPd!AK372</f>
        <v>0</v>
      </c>
      <c r="AL96" s="1">
        <f ca="1">RepPd!AL372</f>
        <v>0</v>
      </c>
    </row>
    <row r="97" spans="2:38" x14ac:dyDescent="0.25">
      <c r="B97" s="1" t="str">
        <f>Items!$Q81</f>
        <v>PL(-)</v>
      </c>
      <c r="C97" s="1" t="str">
        <f>Items!$R81</f>
        <v>N</v>
      </c>
      <c r="I97" s="22" t="str">
        <f>Items!$O$78</f>
        <v>Начисление %%</v>
      </c>
      <c r="J97" s="1" t="str">
        <f>Items!P81</f>
        <v>расходы %% по кредитам</v>
      </c>
      <c r="Q97" s="1">
        <f ca="1">RepPd!Q373</f>
        <v>0</v>
      </c>
      <c r="T97" s="1">
        <f ca="1">RepPd!T373</f>
        <v>0</v>
      </c>
      <c r="U97" s="1">
        <f ca="1">RepPd!U373</f>
        <v>0</v>
      </c>
      <c r="V97" s="1">
        <f ca="1">RepPd!V373</f>
        <v>0</v>
      </c>
      <c r="W97" s="1">
        <f ca="1">RepPd!W373</f>
        <v>0</v>
      </c>
      <c r="X97" s="1">
        <f ca="1">RepPd!X373</f>
        <v>0</v>
      </c>
      <c r="Y97" s="1">
        <f ca="1">RepPd!Y373</f>
        <v>0</v>
      </c>
      <c r="Z97" s="1">
        <f ca="1">RepPd!Z373</f>
        <v>0</v>
      </c>
      <c r="AA97" s="1">
        <f ca="1">RepPd!AA373</f>
        <v>0</v>
      </c>
      <c r="AB97" s="1">
        <f ca="1">RepPd!AB373</f>
        <v>0</v>
      </c>
      <c r="AC97" s="1">
        <f ca="1">RepPd!AC373</f>
        <v>0</v>
      </c>
      <c r="AD97" s="1">
        <f ca="1">RepPd!AD373</f>
        <v>0</v>
      </c>
      <c r="AE97" s="1">
        <f ca="1">RepPd!AE373</f>
        <v>0</v>
      </c>
      <c r="AF97" s="1">
        <f ca="1">RepPd!AF373</f>
        <v>0</v>
      </c>
      <c r="AG97" s="1">
        <f ca="1">RepPd!AG373</f>
        <v>0</v>
      </c>
      <c r="AH97" s="1">
        <f ca="1">RepPd!AH373</f>
        <v>0</v>
      </c>
      <c r="AI97" s="1">
        <f ca="1">RepPd!AI373</f>
        <v>0</v>
      </c>
      <c r="AJ97" s="1">
        <f ca="1">RepPd!AJ373</f>
        <v>0</v>
      </c>
      <c r="AK97" s="1">
        <f ca="1">RepPd!AK373</f>
        <v>0</v>
      </c>
      <c r="AL97" s="1">
        <f ca="1">RepPd!AL373</f>
        <v>0</v>
      </c>
    </row>
    <row r="98" spans="2:38" x14ac:dyDescent="0.25">
      <c r="B98" s="1" t="str">
        <f>Items!$Q82</f>
        <v>PL(-)</v>
      </c>
      <c r="C98" s="1" t="str">
        <f>Items!$R82</f>
        <v>N</v>
      </c>
      <c r="I98" s="22" t="str">
        <f>Items!$O$78</f>
        <v>Начисление %%</v>
      </c>
      <c r="J98" s="1" t="str">
        <f>Items!P82</f>
        <v>расходы %% по займам</v>
      </c>
      <c r="Q98" s="1">
        <f ca="1">RepPd!Q374</f>
        <v>0</v>
      </c>
      <c r="T98" s="1">
        <f ca="1">RepPd!T374</f>
        <v>0</v>
      </c>
      <c r="U98" s="1">
        <f ca="1">RepPd!U374</f>
        <v>0</v>
      </c>
      <c r="V98" s="1">
        <f ca="1">RepPd!V374</f>
        <v>0</v>
      </c>
      <c r="W98" s="1">
        <f ca="1">RepPd!W374</f>
        <v>0</v>
      </c>
      <c r="X98" s="1">
        <f ca="1">RepPd!X374</f>
        <v>0</v>
      </c>
      <c r="Y98" s="1">
        <f ca="1">RepPd!Y374</f>
        <v>0</v>
      </c>
      <c r="Z98" s="1">
        <f ca="1">RepPd!Z374</f>
        <v>0</v>
      </c>
      <c r="AA98" s="1">
        <f ca="1">RepPd!AA374</f>
        <v>0</v>
      </c>
      <c r="AB98" s="1">
        <f ca="1">RepPd!AB374</f>
        <v>0</v>
      </c>
      <c r="AC98" s="1">
        <f ca="1">RepPd!AC374</f>
        <v>0</v>
      </c>
      <c r="AD98" s="1">
        <f ca="1">RepPd!AD374</f>
        <v>0</v>
      </c>
      <c r="AE98" s="1">
        <f ca="1">RepPd!AE374</f>
        <v>0</v>
      </c>
      <c r="AF98" s="1">
        <f ca="1">RepPd!AF374</f>
        <v>0</v>
      </c>
      <c r="AG98" s="1">
        <f ca="1">RepPd!AG374</f>
        <v>0</v>
      </c>
      <c r="AH98" s="1">
        <f ca="1">RepPd!AH374</f>
        <v>0</v>
      </c>
      <c r="AI98" s="1">
        <f ca="1">RepPd!AI374</f>
        <v>0</v>
      </c>
      <c r="AJ98" s="1">
        <f ca="1">RepPd!AJ374</f>
        <v>0</v>
      </c>
      <c r="AK98" s="1">
        <f ca="1">RepPd!AK374</f>
        <v>0</v>
      </c>
      <c r="AL98" s="1">
        <f ca="1">RepPd!AL374</f>
        <v>0</v>
      </c>
    </row>
    <row r="99" spans="2:38" s="23" customFormat="1" ht="10.199999999999999" x14ac:dyDescent="0.2">
      <c r="E99" s="23" t="s">
        <v>50</v>
      </c>
    </row>
    <row r="100" spans="2:38" ht="4.05" customHeight="1" x14ac:dyDescent="0.25"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</row>
    <row r="101" spans="2:38" s="2" customFormat="1" x14ac:dyDescent="0.25">
      <c r="B101" s="2" t="str">
        <f>Items!$Q$83</f>
        <v>PL</v>
      </c>
      <c r="C101" s="2">
        <f>Items!$R$83</f>
        <v>0</v>
      </c>
      <c r="I101" s="2" t="str">
        <f>Items!$O$83</f>
        <v>Прибыль до налогов</v>
      </c>
      <c r="Q101" s="2">
        <f ca="1">RepPd!Q377</f>
        <v>-8576294.1899999995</v>
      </c>
      <c r="T101" s="2">
        <f ca="1">RepPd!T377</f>
        <v>-332283.62</v>
      </c>
      <c r="U101" s="2">
        <f ca="1">RepPd!U377</f>
        <v>-241466.54</v>
      </c>
      <c r="V101" s="2">
        <f ca="1">RepPd!V377</f>
        <v>-207279.28</v>
      </c>
      <c r="W101" s="2">
        <f ca="1">RepPd!W377</f>
        <v>-296279.88</v>
      </c>
      <c r="X101" s="2">
        <f ca="1">RepPd!X377</f>
        <v>-325478.11</v>
      </c>
      <c r="Y101" s="2">
        <f ca="1">RepPd!Y377</f>
        <v>-300711.46000000002</v>
      </c>
      <c r="Z101" s="2">
        <f ca="1">RepPd!Z377</f>
        <v>-349311.7</v>
      </c>
      <c r="AA101" s="2">
        <f ca="1">RepPd!AA377</f>
        <v>-843893.83000000007</v>
      </c>
      <c r="AB101" s="2">
        <f ca="1">RepPd!AB377</f>
        <v>-754803.55999999994</v>
      </c>
      <c r="AC101" s="2">
        <f ca="1">RepPd!AC377</f>
        <v>-988995.37</v>
      </c>
      <c r="AD101" s="2">
        <f ca="1">RepPd!AD377</f>
        <v>-960907.05</v>
      </c>
      <c r="AE101" s="2">
        <f ca="1">RepPd!AE377</f>
        <v>-478666.9</v>
      </c>
      <c r="AF101" s="2">
        <f ca="1">RepPd!AF377</f>
        <v>-876638.96</v>
      </c>
      <c r="AG101" s="2">
        <f ca="1">RepPd!AG377</f>
        <v>-1618147.93</v>
      </c>
      <c r="AH101" s="2">
        <f ca="1">RepPd!AH377</f>
        <v>0</v>
      </c>
      <c r="AI101" s="2">
        <f ca="1">RepPd!AI377</f>
        <v>-1430</v>
      </c>
      <c r="AJ101" s="2">
        <f ca="1">RepPd!AJ377</f>
        <v>0</v>
      </c>
      <c r="AK101" s="2">
        <f ca="1">RepPd!AK377</f>
        <v>0</v>
      </c>
      <c r="AL101" s="2">
        <f ca="1">RepPd!AL377</f>
        <v>0</v>
      </c>
    </row>
    <row r="102" spans="2:38" ht="4.05" customHeight="1" x14ac:dyDescent="0.25"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</row>
    <row r="103" spans="2:38" s="2" customFormat="1" x14ac:dyDescent="0.25">
      <c r="B103" s="2">
        <f>Items!$Q$84</f>
        <v>0</v>
      </c>
      <c r="C103" s="2" t="str">
        <f>Items!$R$84</f>
        <v>N</v>
      </c>
      <c r="I103" s="2" t="str">
        <f>Items!$O$84</f>
        <v>Налоги</v>
      </c>
      <c r="Q103" s="2">
        <f ca="1">RepPd!Q379</f>
        <v>61827.21</v>
      </c>
      <c r="T103" s="2">
        <f ca="1">RepPd!T379</f>
        <v>0</v>
      </c>
      <c r="U103" s="2">
        <f ca="1">RepPd!U379</f>
        <v>0</v>
      </c>
      <c r="V103" s="2">
        <f ca="1">RepPd!V379</f>
        <v>0</v>
      </c>
      <c r="W103" s="2">
        <f ca="1">RepPd!W379</f>
        <v>0</v>
      </c>
      <c r="X103" s="2">
        <f ca="1">RepPd!X379</f>
        <v>0</v>
      </c>
      <c r="Y103" s="2">
        <f ca="1">RepPd!Y379</f>
        <v>5869.5599999999995</v>
      </c>
      <c r="Z103" s="2">
        <f ca="1">RepPd!Z379</f>
        <v>0</v>
      </c>
      <c r="AA103" s="2">
        <f ca="1">RepPd!AA379</f>
        <v>0</v>
      </c>
      <c r="AB103" s="2">
        <f ca="1">RepPd!AB379</f>
        <v>0</v>
      </c>
      <c r="AC103" s="2">
        <f ca="1">RepPd!AC379</f>
        <v>0</v>
      </c>
      <c r="AD103" s="2">
        <f ca="1">RepPd!AD379</f>
        <v>0</v>
      </c>
      <c r="AE103" s="2">
        <f ca="1">RepPd!AE379</f>
        <v>0</v>
      </c>
      <c r="AF103" s="2">
        <f ca="1">RepPd!AF379</f>
        <v>50671.46</v>
      </c>
      <c r="AG103" s="2">
        <f ca="1">RepPd!AG379</f>
        <v>5286.1900000000005</v>
      </c>
      <c r="AH103" s="2">
        <f ca="1">RepPd!AH379</f>
        <v>0</v>
      </c>
      <c r="AI103" s="2">
        <f ca="1">RepPd!AI379</f>
        <v>0</v>
      </c>
      <c r="AJ103" s="2">
        <f ca="1">RepPd!AJ379</f>
        <v>0</v>
      </c>
      <c r="AK103" s="2">
        <f ca="1">RepPd!AK379</f>
        <v>0</v>
      </c>
      <c r="AL103" s="2">
        <f ca="1">RepPd!AL379</f>
        <v>0</v>
      </c>
    </row>
    <row r="104" spans="2:38" x14ac:dyDescent="0.25">
      <c r="B104" s="1" t="str">
        <f>Items!$Q85</f>
        <v>PL(-)</v>
      </c>
      <c r="C104" s="1" t="str">
        <f>Items!$R85</f>
        <v>N</v>
      </c>
      <c r="I104" s="22" t="str">
        <f>Items!$O$84</f>
        <v>Налоги</v>
      </c>
      <c r="J104" s="1" t="str">
        <f>Items!P85</f>
        <v>УСН</v>
      </c>
      <c r="Q104" s="1">
        <f ca="1">RepPd!Q380</f>
        <v>0</v>
      </c>
      <c r="T104" s="1">
        <f ca="1">RepPd!T380</f>
        <v>0</v>
      </c>
      <c r="U104" s="1">
        <f ca="1">RepPd!U380</f>
        <v>0</v>
      </c>
      <c r="V104" s="1">
        <f ca="1">RepPd!V380</f>
        <v>0</v>
      </c>
      <c r="W104" s="1">
        <f ca="1">RepPd!W380</f>
        <v>0</v>
      </c>
      <c r="X104" s="1">
        <f ca="1">RepPd!X380</f>
        <v>0</v>
      </c>
      <c r="Y104" s="1">
        <f ca="1">RepPd!Y380</f>
        <v>0</v>
      </c>
      <c r="Z104" s="1">
        <f ca="1">RepPd!Z380</f>
        <v>0</v>
      </c>
      <c r="AA104" s="1">
        <f ca="1">RepPd!AA380</f>
        <v>0</v>
      </c>
      <c r="AB104" s="1">
        <f ca="1">RepPd!AB380</f>
        <v>0</v>
      </c>
      <c r="AC104" s="1">
        <f ca="1">RepPd!AC380</f>
        <v>0</v>
      </c>
      <c r="AD104" s="1">
        <f ca="1">RepPd!AD380</f>
        <v>0</v>
      </c>
      <c r="AE104" s="1">
        <f ca="1">RepPd!AE380</f>
        <v>0</v>
      </c>
      <c r="AF104" s="1">
        <f ca="1">RepPd!AF380</f>
        <v>0</v>
      </c>
      <c r="AG104" s="1">
        <f ca="1">RepPd!AG380</f>
        <v>0</v>
      </c>
      <c r="AH104" s="1">
        <f ca="1">RepPd!AH380</f>
        <v>0</v>
      </c>
      <c r="AI104" s="1">
        <f ca="1">RepPd!AI380</f>
        <v>0</v>
      </c>
      <c r="AJ104" s="1">
        <f ca="1">RepPd!AJ380</f>
        <v>0</v>
      </c>
      <c r="AK104" s="1">
        <f ca="1">RepPd!AK380</f>
        <v>0</v>
      </c>
      <c r="AL104" s="1">
        <f ca="1">RepPd!AL380</f>
        <v>0</v>
      </c>
    </row>
    <row r="105" spans="2:38" x14ac:dyDescent="0.25">
      <c r="B105" s="1" t="str">
        <f>Items!$Q86</f>
        <v>PL(-)</v>
      </c>
      <c r="C105" s="1" t="str">
        <f>Items!$R86</f>
        <v>N</v>
      </c>
      <c r="I105" s="22" t="str">
        <f>Items!$O$84</f>
        <v>Налоги</v>
      </c>
      <c r="J105" s="1" t="str">
        <f>Items!P86</f>
        <v>Патент</v>
      </c>
      <c r="Q105" s="1">
        <f ca="1">RepPd!Q381</f>
        <v>28762.26</v>
      </c>
      <c r="T105" s="1">
        <f ca="1">RepPd!T381</f>
        <v>0</v>
      </c>
      <c r="U105" s="1">
        <f ca="1">RepPd!U381</f>
        <v>0</v>
      </c>
      <c r="V105" s="1">
        <f ca="1">RepPd!V381</f>
        <v>0</v>
      </c>
      <c r="W105" s="1">
        <f ca="1">RepPd!W381</f>
        <v>0</v>
      </c>
      <c r="X105" s="1">
        <f ca="1">RepPd!X381</f>
        <v>0</v>
      </c>
      <c r="Y105" s="1">
        <f ca="1">RepPd!Y381</f>
        <v>0</v>
      </c>
      <c r="Z105" s="1">
        <f ca="1">RepPd!Z381</f>
        <v>0</v>
      </c>
      <c r="AA105" s="1">
        <f ca="1">RepPd!AA381</f>
        <v>0</v>
      </c>
      <c r="AB105" s="1">
        <f ca="1">RepPd!AB381</f>
        <v>0</v>
      </c>
      <c r="AC105" s="1">
        <f ca="1">RepPd!AC381</f>
        <v>0</v>
      </c>
      <c r="AD105" s="1">
        <f ca="1">RepPd!AD381</f>
        <v>0</v>
      </c>
      <c r="AE105" s="1">
        <f ca="1">RepPd!AE381</f>
        <v>0</v>
      </c>
      <c r="AF105" s="1">
        <f ca="1">RepPd!AF381</f>
        <v>28762.26</v>
      </c>
      <c r="AG105" s="1">
        <f ca="1">RepPd!AG381</f>
        <v>0</v>
      </c>
      <c r="AH105" s="1">
        <f ca="1">RepPd!AH381</f>
        <v>0</v>
      </c>
      <c r="AI105" s="1">
        <f ca="1">RepPd!AI381</f>
        <v>0</v>
      </c>
      <c r="AJ105" s="1">
        <f ca="1">RepPd!AJ381</f>
        <v>0</v>
      </c>
      <c r="AK105" s="1">
        <f ca="1">RepPd!AK381</f>
        <v>0</v>
      </c>
      <c r="AL105" s="1">
        <f ca="1">RepPd!AL381</f>
        <v>0</v>
      </c>
    </row>
    <row r="106" spans="2:38" x14ac:dyDescent="0.25">
      <c r="B106" s="1" t="str">
        <f>Items!$Q87</f>
        <v>PL(-)</v>
      </c>
      <c r="C106" s="1" t="str">
        <f>Items!$R87</f>
        <v>N</v>
      </c>
      <c r="I106" s="22" t="str">
        <f>Items!$O$84</f>
        <v>Налоги</v>
      </c>
      <c r="J106" s="1" t="str">
        <f>Items!P87</f>
        <v>Самозанятые</v>
      </c>
      <c r="Q106" s="1">
        <f ca="1">RepPd!Q382</f>
        <v>33064.950000000004</v>
      </c>
      <c r="T106" s="1">
        <f ca="1">RepPd!T382</f>
        <v>0</v>
      </c>
      <c r="U106" s="1">
        <f ca="1">RepPd!U382</f>
        <v>0</v>
      </c>
      <c r="V106" s="1">
        <f ca="1">RepPd!V382</f>
        <v>0</v>
      </c>
      <c r="W106" s="1">
        <f ca="1">RepPd!W382</f>
        <v>0</v>
      </c>
      <c r="X106" s="1">
        <f ca="1">RepPd!X382</f>
        <v>0</v>
      </c>
      <c r="Y106" s="1">
        <f ca="1">RepPd!Y382</f>
        <v>5869.5599999999995</v>
      </c>
      <c r="Z106" s="1">
        <f ca="1">RepPd!Z382</f>
        <v>0</v>
      </c>
      <c r="AA106" s="1">
        <f ca="1">RepPd!AA382</f>
        <v>0</v>
      </c>
      <c r="AB106" s="1">
        <f ca="1">RepPd!AB382</f>
        <v>0</v>
      </c>
      <c r="AC106" s="1">
        <f ca="1">RepPd!AC382</f>
        <v>0</v>
      </c>
      <c r="AD106" s="1">
        <f ca="1">RepPd!AD382</f>
        <v>0</v>
      </c>
      <c r="AE106" s="1">
        <f ca="1">RepPd!AE382</f>
        <v>0</v>
      </c>
      <c r="AF106" s="1">
        <f ca="1">RepPd!AF382</f>
        <v>21909.200000000001</v>
      </c>
      <c r="AG106" s="1">
        <f ca="1">RepPd!AG382</f>
        <v>5286.1900000000005</v>
      </c>
      <c r="AH106" s="1">
        <f ca="1">RepPd!AH382</f>
        <v>0</v>
      </c>
      <c r="AI106" s="1">
        <f ca="1">RepPd!AI382</f>
        <v>0</v>
      </c>
      <c r="AJ106" s="1">
        <f ca="1">RepPd!AJ382</f>
        <v>0</v>
      </c>
      <c r="AK106" s="1">
        <f ca="1">RepPd!AK382</f>
        <v>0</v>
      </c>
      <c r="AL106" s="1">
        <f ca="1">RepPd!AL382</f>
        <v>0</v>
      </c>
    </row>
    <row r="107" spans="2:38" x14ac:dyDescent="0.25">
      <c r="B107" s="1" t="str">
        <f>Items!$Q88</f>
        <v>PL(-)</v>
      </c>
      <c r="C107" s="1" t="str">
        <f>Items!$R88</f>
        <v>N</v>
      </c>
      <c r="I107" s="22" t="str">
        <f>Items!$O$84</f>
        <v>Налоги</v>
      </c>
      <c r="J107" s="1" t="str">
        <f>Items!P88</f>
        <v>НДС</v>
      </c>
      <c r="Q107" s="1">
        <f ca="1">RepPd!Q383</f>
        <v>0</v>
      </c>
      <c r="T107" s="1">
        <f ca="1">RepPd!T383</f>
        <v>0</v>
      </c>
      <c r="U107" s="1">
        <f ca="1">RepPd!U383</f>
        <v>0</v>
      </c>
      <c r="V107" s="1">
        <f ca="1">RepPd!V383</f>
        <v>0</v>
      </c>
      <c r="W107" s="1">
        <f ca="1">RepPd!W383</f>
        <v>0</v>
      </c>
      <c r="X107" s="1">
        <f ca="1">RepPd!X383</f>
        <v>0</v>
      </c>
      <c r="Y107" s="1">
        <f ca="1">RepPd!Y383</f>
        <v>0</v>
      </c>
      <c r="Z107" s="1">
        <f ca="1">RepPd!Z383</f>
        <v>0</v>
      </c>
      <c r="AA107" s="1">
        <f ca="1">RepPd!AA383</f>
        <v>0</v>
      </c>
      <c r="AB107" s="1">
        <f ca="1">RepPd!AB383</f>
        <v>0</v>
      </c>
      <c r="AC107" s="1">
        <f ca="1">RepPd!AC383</f>
        <v>0</v>
      </c>
      <c r="AD107" s="1">
        <f ca="1">RepPd!AD383</f>
        <v>0</v>
      </c>
      <c r="AE107" s="1">
        <f ca="1">RepPd!AE383</f>
        <v>0</v>
      </c>
      <c r="AF107" s="1">
        <f ca="1">RepPd!AF383</f>
        <v>0</v>
      </c>
      <c r="AG107" s="1">
        <f ca="1">RepPd!AG383</f>
        <v>0</v>
      </c>
      <c r="AH107" s="1">
        <f ca="1">RepPd!AH383</f>
        <v>0</v>
      </c>
      <c r="AI107" s="1">
        <f ca="1">RepPd!AI383</f>
        <v>0</v>
      </c>
      <c r="AJ107" s="1">
        <f ca="1">RepPd!AJ383</f>
        <v>0</v>
      </c>
      <c r="AK107" s="1">
        <f ca="1">RepPd!AK383</f>
        <v>0</v>
      </c>
      <c r="AL107" s="1">
        <f ca="1">RepPd!AL383</f>
        <v>0</v>
      </c>
    </row>
    <row r="108" spans="2:38" s="23" customFormat="1" ht="10.199999999999999" x14ac:dyDescent="0.2">
      <c r="E108" s="23" t="s">
        <v>50</v>
      </c>
    </row>
    <row r="109" spans="2:38" ht="4.05" customHeight="1" x14ac:dyDescent="0.25"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</row>
    <row r="110" spans="2:38" s="2" customFormat="1" x14ac:dyDescent="0.25">
      <c r="B110" s="2" t="str">
        <f>Items!$Q$89</f>
        <v>PL</v>
      </c>
      <c r="C110" s="2">
        <f>Items!$R$89</f>
        <v>0</v>
      </c>
      <c r="I110" s="2" t="str">
        <f>Items!$O$89</f>
        <v>Чистая прибыль</v>
      </c>
      <c r="Q110" s="2">
        <f ca="1">RepPd!Q386</f>
        <v>-8638121.4000000004</v>
      </c>
      <c r="T110" s="2">
        <f ca="1">RepPd!T386</f>
        <v>-332283.62</v>
      </c>
      <c r="U110" s="2">
        <f ca="1">RepPd!U386</f>
        <v>-241466.54</v>
      </c>
      <c r="V110" s="2">
        <f ca="1">RepPd!V386</f>
        <v>-207279.28</v>
      </c>
      <c r="W110" s="2">
        <f ca="1">RepPd!W386</f>
        <v>-296279.88</v>
      </c>
      <c r="X110" s="2">
        <f ca="1">RepPd!X386</f>
        <v>-325478.11</v>
      </c>
      <c r="Y110" s="2">
        <f ca="1">RepPd!Y386</f>
        <v>-306581.02</v>
      </c>
      <c r="Z110" s="2">
        <f ca="1">RepPd!Z386</f>
        <v>-349311.7</v>
      </c>
      <c r="AA110" s="2">
        <f ca="1">RepPd!AA386</f>
        <v>-843893.83000000007</v>
      </c>
      <c r="AB110" s="2">
        <f ca="1">RepPd!AB386</f>
        <v>-754803.55999999994</v>
      </c>
      <c r="AC110" s="2">
        <f ca="1">RepPd!AC386</f>
        <v>-988995.37</v>
      </c>
      <c r="AD110" s="2">
        <f ca="1">RepPd!AD386</f>
        <v>-960907.05</v>
      </c>
      <c r="AE110" s="2">
        <f ca="1">RepPd!AE386</f>
        <v>-478666.9</v>
      </c>
      <c r="AF110" s="2">
        <f ca="1">RepPd!AF386</f>
        <v>-927310.41999999993</v>
      </c>
      <c r="AG110" s="2">
        <f ca="1">RepPd!AG386</f>
        <v>-1623434.1199999999</v>
      </c>
      <c r="AH110" s="2">
        <f ca="1">RepPd!AH386</f>
        <v>0</v>
      </c>
      <c r="AI110" s="2">
        <f ca="1">RepPd!AI386</f>
        <v>-1430</v>
      </c>
      <c r="AJ110" s="2">
        <f ca="1">RepPd!AJ386</f>
        <v>0</v>
      </c>
      <c r="AK110" s="2">
        <f ca="1">RepPd!AK386</f>
        <v>0</v>
      </c>
      <c r="AL110" s="2">
        <f ca="1">RepPd!AL386</f>
        <v>0</v>
      </c>
    </row>
    <row r="111" spans="2:38" ht="4.05" customHeight="1" x14ac:dyDescent="0.25"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</row>
    <row r="112" spans="2:38" s="2" customFormat="1" x14ac:dyDescent="0.25">
      <c r="B112" s="2">
        <f>Items!$Q$90</f>
        <v>0</v>
      </c>
      <c r="C112" s="2" t="str">
        <f>Items!$R$90</f>
        <v>N</v>
      </c>
      <c r="I112" s="2" t="str">
        <f>Items!$O$90</f>
        <v>Начисление дивидендов</v>
      </c>
      <c r="Q112" s="2">
        <f ca="1">RepPd!Q388</f>
        <v>0</v>
      </c>
      <c r="T112" s="2">
        <f ca="1">RepPd!T388</f>
        <v>0</v>
      </c>
      <c r="U112" s="2">
        <f ca="1">RepPd!U388</f>
        <v>0</v>
      </c>
      <c r="V112" s="2">
        <f ca="1">RepPd!V388</f>
        <v>0</v>
      </c>
      <c r="W112" s="2">
        <f ca="1">RepPd!W388</f>
        <v>0</v>
      </c>
      <c r="X112" s="2">
        <f ca="1">RepPd!X388</f>
        <v>0</v>
      </c>
      <c r="Y112" s="2">
        <f ca="1">RepPd!Y388</f>
        <v>0</v>
      </c>
      <c r="Z112" s="2">
        <f ca="1">RepPd!Z388</f>
        <v>0</v>
      </c>
      <c r="AA112" s="2">
        <f ca="1">RepPd!AA388</f>
        <v>0</v>
      </c>
      <c r="AB112" s="2">
        <f ca="1">RepPd!AB388</f>
        <v>0</v>
      </c>
      <c r="AC112" s="2">
        <f ca="1">RepPd!AC388</f>
        <v>0</v>
      </c>
      <c r="AD112" s="2">
        <f ca="1">RepPd!AD388</f>
        <v>0</v>
      </c>
      <c r="AE112" s="2">
        <f ca="1">RepPd!AE388</f>
        <v>0</v>
      </c>
      <c r="AF112" s="2">
        <f ca="1">RepPd!AF388</f>
        <v>0</v>
      </c>
      <c r="AG112" s="2">
        <f ca="1">RepPd!AG388</f>
        <v>0</v>
      </c>
      <c r="AH112" s="2">
        <f ca="1">RepPd!AH388</f>
        <v>0</v>
      </c>
      <c r="AI112" s="2">
        <f ca="1">RepPd!AI388</f>
        <v>0</v>
      </c>
      <c r="AJ112" s="2">
        <f ca="1">RepPd!AJ388</f>
        <v>0</v>
      </c>
      <c r="AK112" s="2">
        <f ca="1">RepPd!AK388</f>
        <v>0</v>
      </c>
      <c r="AL112" s="2">
        <f ca="1">RepPd!AL388</f>
        <v>0</v>
      </c>
    </row>
    <row r="113" spans="2:38" x14ac:dyDescent="0.25">
      <c r="B113" s="1" t="str">
        <f>Items!$Q91</f>
        <v>PL(-)</v>
      </c>
      <c r="C113" s="1" t="str">
        <f>Items!$R91</f>
        <v>N</v>
      </c>
      <c r="I113" s="22" t="str">
        <f>Items!$O$90</f>
        <v>Начисление дивидендов</v>
      </c>
      <c r="J113" s="1" t="str">
        <f>Items!P91</f>
        <v>Инвесторы</v>
      </c>
      <c r="Q113" s="1">
        <f ca="1">RepPd!Q389</f>
        <v>0</v>
      </c>
      <c r="T113" s="1">
        <f ca="1">RepPd!T389</f>
        <v>0</v>
      </c>
      <c r="U113" s="1">
        <f ca="1">RepPd!U389</f>
        <v>0</v>
      </c>
      <c r="V113" s="1">
        <f ca="1">RepPd!V389</f>
        <v>0</v>
      </c>
      <c r="W113" s="1">
        <f ca="1">RepPd!W389</f>
        <v>0</v>
      </c>
      <c r="X113" s="1">
        <f ca="1">RepPd!X389</f>
        <v>0</v>
      </c>
      <c r="Y113" s="1">
        <f ca="1">RepPd!Y389</f>
        <v>0</v>
      </c>
      <c r="Z113" s="1">
        <f ca="1">RepPd!Z389</f>
        <v>0</v>
      </c>
      <c r="AA113" s="1">
        <f ca="1">RepPd!AA389</f>
        <v>0</v>
      </c>
      <c r="AB113" s="1">
        <f ca="1">RepPd!AB389</f>
        <v>0</v>
      </c>
      <c r="AC113" s="1">
        <f ca="1">RepPd!AC389</f>
        <v>0</v>
      </c>
      <c r="AD113" s="1">
        <f ca="1">RepPd!AD389</f>
        <v>0</v>
      </c>
      <c r="AE113" s="1">
        <f ca="1">RepPd!AE389</f>
        <v>0</v>
      </c>
      <c r="AF113" s="1">
        <f ca="1">RepPd!AF389</f>
        <v>0</v>
      </c>
      <c r="AG113" s="1">
        <f ca="1">RepPd!AG389</f>
        <v>0</v>
      </c>
      <c r="AH113" s="1">
        <f ca="1">RepPd!AH389</f>
        <v>0</v>
      </c>
      <c r="AI113" s="1">
        <f ca="1">RepPd!AI389</f>
        <v>0</v>
      </c>
      <c r="AJ113" s="1">
        <f ca="1">RepPd!AJ389</f>
        <v>0</v>
      </c>
      <c r="AK113" s="1">
        <f ca="1">RepPd!AK389</f>
        <v>0</v>
      </c>
      <c r="AL113" s="1">
        <f ca="1">RepPd!AL389</f>
        <v>0</v>
      </c>
    </row>
    <row r="114" spans="2:38" x14ac:dyDescent="0.25">
      <c r="B114" s="1" t="str">
        <f>Items!$Q92</f>
        <v>PL(-)</v>
      </c>
      <c r="C114" s="1" t="str">
        <f>Items!$R92</f>
        <v>N</v>
      </c>
      <c r="I114" s="22" t="str">
        <f>Items!$O$90</f>
        <v>Начисление дивидендов</v>
      </c>
      <c r="J114" s="1" t="str">
        <f>Items!P92</f>
        <v>Учредители</v>
      </c>
      <c r="Q114" s="1">
        <f ca="1">RepPd!Q390</f>
        <v>0</v>
      </c>
      <c r="T114" s="1">
        <f ca="1">RepPd!T390</f>
        <v>0</v>
      </c>
      <c r="U114" s="1">
        <f ca="1">RepPd!U390</f>
        <v>0</v>
      </c>
      <c r="V114" s="1">
        <f ca="1">RepPd!V390</f>
        <v>0</v>
      </c>
      <c r="W114" s="1">
        <f ca="1">RepPd!W390</f>
        <v>0</v>
      </c>
      <c r="X114" s="1">
        <f ca="1">RepPd!X390</f>
        <v>0</v>
      </c>
      <c r="Y114" s="1">
        <f ca="1">RepPd!Y390</f>
        <v>0</v>
      </c>
      <c r="Z114" s="1">
        <f ca="1">RepPd!Z390</f>
        <v>0</v>
      </c>
      <c r="AA114" s="1">
        <f ca="1">RepPd!AA390</f>
        <v>0</v>
      </c>
      <c r="AB114" s="1">
        <f ca="1">RepPd!AB390</f>
        <v>0</v>
      </c>
      <c r="AC114" s="1">
        <f ca="1">RepPd!AC390</f>
        <v>0</v>
      </c>
      <c r="AD114" s="1">
        <f ca="1">RepPd!AD390</f>
        <v>0</v>
      </c>
      <c r="AE114" s="1">
        <f ca="1">RepPd!AE390</f>
        <v>0</v>
      </c>
      <c r="AF114" s="1">
        <f ca="1">RepPd!AF390</f>
        <v>0</v>
      </c>
      <c r="AG114" s="1">
        <f ca="1">RepPd!AG390</f>
        <v>0</v>
      </c>
      <c r="AH114" s="1">
        <f ca="1">RepPd!AH390</f>
        <v>0</v>
      </c>
      <c r="AI114" s="1">
        <f ca="1">RepPd!AI390</f>
        <v>0</v>
      </c>
      <c r="AJ114" s="1">
        <f ca="1">RepPd!AJ390</f>
        <v>0</v>
      </c>
      <c r="AK114" s="1">
        <f ca="1">RepPd!AK390</f>
        <v>0</v>
      </c>
      <c r="AL114" s="1">
        <f ca="1">RepPd!AL390</f>
        <v>0</v>
      </c>
    </row>
    <row r="115" spans="2:38" s="23" customFormat="1" ht="10.199999999999999" x14ac:dyDescent="0.2">
      <c r="E115" s="23" t="s">
        <v>50</v>
      </c>
    </row>
    <row r="116" spans="2:38" ht="4.05" customHeight="1" x14ac:dyDescent="0.25"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</row>
    <row r="117" spans="2:38" s="2" customFormat="1" x14ac:dyDescent="0.25">
      <c r="B117" s="2" t="str">
        <f>Items!$Q$93</f>
        <v>PL</v>
      </c>
      <c r="C117" s="2">
        <f>Items!$R$93</f>
        <v>0</v>
      </c>
      <c r="I117" s="2" t="str">
        <f>Items!$O$93</f>
        <v>Нераспределенная прибыль</v>
      </c>
      <c r="Q117" s="2">
        <f ca="1">RepPd!Q393</f>
        <v>-8638121.4000000004</v>
      </c>
      <c r="T117" s="2">
        <f ca="1">RepPd!T393</f>
        <v>-332283.62</v>
      </c>
      <c r="U117" s="2">
        <f ca="1">RepPd!U393</f>
        <v>-241466.54</v>
      </c>
      <c r="V117" s="2">
        <f ca="1">RepPd!V393</f>
        <v>-207279.28</v>
      </c>
      <c r="W117" s="2">
        <f ca="1">RepPd!W393</f>
        <v>-296279.88</v>
      </c>
      <c r="X117" s="2">
        <f ca="1">RepPd!X393</f>
        <v>-325478.11</v>
      </c>
      <c r="Y117" s="2">
        <f ca="1">RepPd!Y393</f>
        <v>-306581.02</v>
      </c>
      <c r="Z117" s="2">
        <f ca="1">RepPd!Z393</f>
        <v>-349311.7</v>
      </c>
      <c r="AA117" s="2">
        <f ca="1">RepPd!AA393</f>
        <v>-843893.83000000007</v>
      </c>
      <c r="AB117" s="2">
        <f ca="1">RepPd!AB393</f>
        <v>-754803.55999999994</v>
      </c>
      <c r="AC117" s="2">
        <f ca="1">RepPd!AC393</f>
        <v>-988995.37</v>
      </c>
      <c r="AD117" s="2">
        <f ca="1">RepPd!AD393</f>
        <v>-960907.05</v>
      </c>
      <c r="AE117" s="2">
        <f ca="1">RepPd!AE393</f>
        <v>-478666.9</v>
      </c>
      <c r="AF117" s="2">
        <f ca="1">RepPd!AF393</f>
        <v>-927310.41999999993</v>
      </c>
      <c r="AG117" s="2">
        <f ca="1">RepPd!AG393</f>
        <v>-1623434.1199999999</v>
      </c>
      <c r="AH117" s="2">
        <f ca="1">RepPd!AH393</f>
        <v>0</v>
      </c>
      <c r="AI117" s="2">
        <f ca="1">RepPd!AI393</f>
        <v>-1430</v>
      </c>
      <c r="AJ117" s="2">
        <f ca="1">RepPd!AJ393</f>
        <v>0</v>
      </c>
      <c r="AK117" s="2">
        <f ca="1">RepPd!AK393</f>
        <v>0</v>
      </c>
      <c r="AL117" s="2">
        <f ca="1">RepPd!AL393</f>
        <v>0</v>
      </c>
    </row>
    <row r="118" spans="2:38" ht="4.05" customHeight="1" x14ac:dyDescent="0.25"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</row>
  </sheetData>
  <conditionalFormatting sqref="A8:XFD1048576">
    <cfRule type="cellIs" dxfId="57" priority="1" operator="equal">
      <formula>0</formula>
    </cfRule>
  </conditionalFormatting>
  <conditionalFormatting sqref="A1:XFD7">
    <cfRule type="cellIs" dxfId="56" priority="15" operator="equal">
      <formula>0</formula>
    </cfRule>
  </conditionalFormatting>
  <conditionalFormatting sqref="Q46:AL46">
    <cfRule type="cellIs" dxfId="55" priority="6" operator="lessThan">
      <formula>0</formula>
    </cfRule>
  </conditionalFormatting>
  <conditionalFormatting sqref="Q85:AL85">
    <cfRule type="cellIs" dxfId="54" priority="5" operator="lessThan">
      <formula>0</formula>
    </cfRule>
  </conditionalFormatting>
  <conditionalFormatting sqref="Q101:AL101">
    <cfRule type="cellIs" dxfId="53" priority="4" operator="lessThan">
      <formula>0</formula>
    </cfRule>
  </conditionalFormatting>
  <conditionalFormatting sqref="Q110:AL110">
    <cfRule type="cellIs" dxfId="52" priority="3" operator="lessThan">
      <formula>0</formula>
    </cfRule>
  </conditionalFormatting>
  <conditionalFormatting sqref="Q117:AL117">
    <cfRule type="cellIs" dxfId="51" priority="2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AL500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 activeCell="C8" sqref="C8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0.77734375" style="1" customWidth="1"/>
    <col min="39" max="16384" width="8.88671875" style="1"/>
  </cols>
  <sheetData>
    <row r="1" spans="3:38" x14ac:dyDescent="0.25">
      <c r="C1" s="1" t="s">
        <v>53</v>
      </c>
    </row>
    <row r="2" spans="3:38" x14ac:dyDescent="0.25">
      <c r="C2" s="1" t="str">
        <f>dbP!$T$2</f>
        <v>T</v>
      </c>
      <c r="G2" s="1" t="s">
        <v>55</v>
      </c>
    </row>
    <row r="3" spans="3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3:38" x14ac:dyDescent="0.25">
      <c r="I4" s="2" t="str">
        <f>RepPF!L4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3:38" s="11" customFormat="1" ht="10.199999999999999" x14ac:dyDescent="0.2">
      <c r="T5" s="32">
        <v>45292</v>
      </c>
      <c r="U5" s="11">
        <f>T6+1</f>
        <v>45323</v>
      </c>
      <c r="V5" s="11">
        <f t="shared" ref="V5:Z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ref="AA5" si="1">Z6+1</f>
        <v>45505</v>
      </c>
      <c r="AB5" s="11">
        <f t="shared" ref="AB5" si="2">AA6+1</f>
        <v>45536</v>
      </c>
      <c r="AC5" s="11">
        <f t="shared" ref="AC5" si="3">AB6+1</f>
        <v>45566</v>
      </c>
      <c r="AD5" s="11">
        <f t="shared" ref="AD5" si="4">AC6+1</f>
        <v>45597</v>
      </c>
      <c r="AE5" s="11">
        <f t="shared" ref="AE5" si="5">AD6+1</f>
        <v>45627</v>
      </c>
      <c r="AF5" s="11">
        <f t="shared" ref="AF5" si="6">AE6+1</f>
        <v>45658</v>
      </c>
      <c r="AG5" s="11">
        <f t="shared" ref="AG5" si="7">AF6+1</f>
        <v>45689</v>
      </c>
      <c r="AH5" s="11">
        <f t="shared" ref="AH5" si="8">AG6+1</f>
        <v>45717</v>
      </c>
      <c r="AI5" s="11">
        <f t="shared" ref="AI5" si="9">AH6+1</f>
        <v>45748</v>
      </c>
      <c r="AJ5" s="11">
        <f t="shared" ref="AJ5" si="10">AI6+1</f>
        <v>45778</v>
      </c>
      <c r="AK5" s="11">
        <f t="shared" ref="AK5" si="11">AJ6+1</f>
        <v>45809</v>
      </c>
      <c r="AL5" s="11">
        <f t="shared" ref="AL5" si="12">AK6+1</f>
        <v>45839</v>
      </c>
    </row>
    <row r="6" spans="3:38" s="11" customFormat="1" ht="10.199999999999999" x14ac:dyDescent="0.2">
      <c r="Q6" s="13" t="s">
        <v>1</v>
      </c>
      <c r="T6" s="11">
        <f>EOMONTH(T5,0)</f>
        <v>45322</v>
      </c>
      <c r="U6" s="11">
        <f t="shared" ref="U6:Z6" si="13">EOMONTH(U5,0)</f>
        <v>45351</v>
      </c>
      <c r="V6" s="11">
        <f t="shared" si="13"/>
        <v>45382</v>
      </c>
      <c r="W6" s="11">
        <f t="shared" si="13"/>
        <v>45412</v>
      </c>
      <c r="X6" s="11">
        <f t="shared" si="13"/>
        <v>45443</v>
      </c>
      <c r="Y6" s="11">
        <f t="shared" si="13"/>
        <v>45473</v>
      </c>
      <c r="Z6" s="11">
        <f t="shared" si="13"/>
        <v>45504</v>
      </c>
      <c r="AA6" s="11">
        <f t="shared" ref="AA6:AL6" si="14">EOMONTH(AA5,0)</f>
        <v>45535</v>
      </c>
      <c r="AB6" s="11">
        <f t="shared" si="14"/>
        <v>45565</v>
      </c>
      <c r="AC6" s="11">
        <f t="shared" si="14"/>
        <v>45596</v>
      </c>
      <c r="AD6" s="11">
        <f t="shared" si="14"/>
        <v>45626</v>
      </c>
      <c r="AE6" s="11">
        <f t="shared" si="14"/>
        <v>45657</v>
      </c>
      <c r="AF6" s="11">
        <f t="shared" si="14"/>
        <v>45688</v>
      </c>
      <c r="AG6" s="11">
        <f t="shared" si="14"/>
        <v>45716</v>
      </c>
      <c r="AH6" s="11">
        <f t="shared" si="14"/>
        <v>45747</v>
      </c>
      <c r="AI6" s="11">
        <f t="shared" si="14"/>
        <v>45777</v>
      </c>
      <c r="AJ6" s="11">
        <f t="shared" si="14"/>
        <v>45808</v>
      </c>
      <c r="AK6" s="11">
        <f t="shared" si="14"/>
        <v>45838</v>
      </c>
      <c r="AL6" s="11">
        <f t="shared" si="14"/>
        <v>45869</v>
      </c>
    </row>
    <row r="8" spans="3:38" ht="4.05" customHeight="1" x14ac:dyDescent="0.25"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</row>
    <row r="9" spans="3:38" s="2" customFormat="1" x14ac:dyDescent="0.25">
      <c r="G9" s="26" t="s">
        <v>15</v>
      </c>
      <c r="H9" s="26"/>
      <c r="I9" s="26"/>
      <c r="J9" s="26"/>
      <c r="K9" s="26"/>
      <c r="L9" s="26"/>
      <c r="Q9" s="2">
        <f ca="1">SUM($S9:INDIRECT(ADDRESS(ROW(),SUMIFS($3:$3,$4:$4,MAX($4:$4)))))</f>
        <v>0</v>
      </c>
      <c r="T9" s="2">
        <f t="shared" ref="T9:AL9" si="15">T11-T63</f>
        <v>0</v>
      </c>
      <c r="U9" s="2">
        <f t="shared" ca="1" si="15"/>
        <v>0</v>
      </c>
      <c r="V9" s="2">
        <f t="shared" ca="1" si="15"/>
        <v>0</v>
      </c>
      <c r="W9" s="2">
        <f t="shared" ca="1" si="15"/>
        <v>0</v>
      </c>
      <c r="X9" s="2">
        <f t="shared" ca="1" si="15"/>
        <v>0</v>
      </c>
      <c r="Y9" s="2">
        <f t="shared" ca="1" si="15"/>
        <v>0</v>
      </c>
      <c r="Z9" s="2">
        <f t="shared" ca="1" si="15"/>
        <v>0</v>
      </c>
      <c r="AA9" s="2">
        <f t="shared" ca="1" si="15"/>
        <v>0</v>
      </c>
      <c r="AB9" s="2">
        <f t="shared" ca="1" si="15"/>
        <v>0</v>
      </c>
      <c r="AC9" s="2">
        <f t="shared" ca="1" si="15"/>
        <v>0</v>
      </c>
      <c r="AD9" s="2">
        <f t="shared" ca="1" si="15"/>
        <v>0</v>
      </c>
      <c r="AE9" s="2">
        <f t="shared" ca="1" si="15"/>
        <v>0</v>
      </c>
      <c r="AF9" s="2">
        <f t="shared" ca="1" si="15"/>
        <v>0</v>
      </c>
      <c r="AG9" s="2">
        <f t="shared" ca="1" si="15"/>
        <v>0</v>
      </c>
      <c r="AH9" s="2">
        <f t="shared" ca="1" si="15"/>
        <v>0</v>
      </c>
      <c r="AI9" s="2">
        <f t="shared" ca="1" si="15"/>
        <v>0</v>
      </c>
      <c r="AJ9" s="2">
        <f t="shared" ca="1" si="15"/>
        <v>0</v>
      </c>
      <c r="AK9" s="2">
        <f t="shared" ca="1" si="15"/>
        <v>0</v>
      </c>
      <c r="AL9" s="2">
        <f t="shared" ca="1" si="15"/>
        <v>0</v>
      </c>
    </row>
    <row r="10" spans="3:38" ht="4.05" customHeight="1" x14ac:dyDescent="0.25"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</row>
    <row r="11" spans="3:38" s="12" customFormat="1" ht="13.8" x14ac:dyDescent="0.3">
      <c r="H11" s="12" t="str">
        <f>Items!$E$69</f>
        <v>Активы</v>
      </c>
      <c r="Q11" s="12">
        <f>Q12+Q13+Q17+Q49+Q55</f>
        <v>25000000</v>
      </c>
      <c r="T11" s="12">
        <f>T12+T13+T17+T49+T55</f>
        <v>25000000</v>
      </c>
      <c r="U11" s="12">
        <f t="shared" ref="U11:AL11" ca="1" si="16">U12+U13+U17+U49+U55</f>
        <v>25881568.609999999</v>
      </c>
      <c r="V11" s="12">
        <f t="shared" ca="1" si="16"/>
        <v>29072028.389999997</v>
      </c>
      <c r="W11" s="12">
        <f t="shared" ca="1" si="16"/>
        <v>31394379.739999998</v>
      </c>
      <c r="X11" s="12">
        <f t="shared" ca="1" si="16"/>
        <v>31975392.07</v>
      </c>
      <c r="Y11" s="12">
        <f t="shared" ca="1" si="16"/>
        <v>40715772.644000001</v>
      </c>
      <c r="Z11" s="12">
        <f t="shared" ca="1" si="16"/>
        <v>41919107.163999997</v>
      </c>
      <c r="AA11" s="12">
        <f t="shared" ca="1" si="16"/>
        <v>46968826.958399996</v>
      </c>
      <c r="AB11" s="12">
        <f t="shared" ca="1" si="16"/>
        <v>49106803.508400001</v>
      </c>
      <c r="AC11" s="12">
        <f t="shared" ca="1" si="16"/>
        <v>51619947.798399992</v>
      </c>
      <c r="AD11" s="12">
        <f t="shared" ca="1" si="16"/>
        <v>53206940.468399994</v>
      </c>
      <c r="AE11" s="12">
        <f t="shared" ca="1" si="16"/>
        <v>62728178.183399998</v>
      </c>
      <c r="AF11" s="12">
        <f t="shared" ca="1" si="16"/>
        <v>67650172.623399988</v>
      </c>
      <c r="AG11" s="12">
        <f t="shared" ca="1" si="16"/>
        <v>75432264.113399997</v>
      </c>
      <c r="AH11" s="12">
        <f t="shared" ca="1" si="16"/>
        <v>74235830.753399998</v>
      </c>
      <c r="AI11" s="12">
        <f t="shared" ca="1" si="16"/>
        <v>74235830.753399998</v>
      </c>
      <c r="AJ11" s="12">
        <f t="shared" ca="1" si="16"/>
        <v>74234910.753399998</v>
      </c>
      <c r="AK11" s="12">
        <f t="shared" ca="1" si="16"/>
        <v>74234910.753399998</v>
      </c>
      <c r="AL11" s="12">
        <f t="shared" ca="1" si="16"/>
        <v>74234910.753399998</v>
      </c>
    </row>
    <row r="12" spans="3:38" s="2" customFormat="1" x14ac:dyDescent="0.25">
      <c r="I12" s="2" t="str">
        <f>Items!$E$68</f>
        <v>Денежные средства</v>
      </c>
      <c r="Q12" s="24">
        <v>25000000</v>
      </c>
      <c r="T12" s="2">
        <f t="shared" ref="T12:AL12" si="17">IF(T$4=1,$Q12,S398)</f>
        <v>25000000</v>
      </c>
      <c r="U12" s="2">
        <f t="shared" ca="1" si="17"/>
        <v>24022917.25</v>
      </c>
      <c r="V12" s="2">
        <f t="shared" ca="1" si="17"/>
        <v>23749897.859999999</v>
      </c>
      <c r="W12" s="2">
        <f t="shared" ca="1" si="17"/>
        <v>23547101.969999999</v>
      </c>
      <c r="X12" s="2">
        <f t="shared" ca="1" si="17"/>
        <v>23170760.02</v>
      </c>
      <c r="Y12" s="2">
        <f t="shared" ca="1" si="17"/>
        <v>22866956.191199999</v>
      </c>
      <c r="Z12" s="2">
        <f t="shared" ca="1" si="17"/>
        <v>22379044.571199998</v>
      </c>
      <c r="AA12" s="2">
        <f t="shared" ca="1" si="17"/>
        <v>21817819.091199998</v>
      </c>
      <c r="AB12" s="2">
        <f t="shared" ca="1" si="17"/>
        <v>21019416.901199996</v>
      </c>
      <c r="AC12" s="2">
        <f t="shared" ca="1" si="17"/>
        <v>20181917.371199995</v>
      </c>
      <c r="AD12" s="2">
        <f t="shared" ca="1" si="17"/>
        <v>18706939.561199997</v>
      </c>
      <c r="AE12" s="2">
        <f t="shared" ca="1" si="17"/>
        <v>16937236.011199996</v>
      </c>
      <c r="AF12" s="2">
        <f t="shared" ca="1" si="17"/>
        <v>16150905.991199996</v>
      </c>
      <c r="AG12" s="2">
        <f t="shared" ca="1" si="17"/>
        <v>15156431.441199996</v>
      </c>
      <c r="AH12" s="2">
        <f t="shared" ca="1" si="17"/>
        <v>13555559.351199996</v>
      </c>
      <c r="AI12" s="2">
        <f t="shared" ca="1" si="17"/>
        <v>13555559.351199996</v>
      </c>
      <c r="AJ12" s="2">
        <f t="shared" ca="1" si="17"/>
        <v>13554639.351199996</v>
      </c>
      <c r="AK12" s="2">
        <f t="shared" ca="1" si="17"/>
        <v>13554639.351199996</v>
      </c>
      <c r="AL12" s="2">
        <f t="shared" ca="1" si="17"/>
        <v>13554639.351199996</v>
      </c>
    </row>
    <row r="13" spans="3:38" s="2" customFormat="1" x14ac:dyDescent="0.25">
      <c r="I13" s="2" t="str">
        <f>Items!$E$3</f>
        <v>Дебиторская задолженность</v>
      </c>
      <c r="Q13" s="2">
        <f>Q14+Q15</f>
        <v>0</v>
      </c>
      <c r="T13" s="2">
        <f t="shared" ref="T13:AL13" si="18">T14+T15</f>
        <v>0</v>
      </c>
      <c r="U13" s="2">
        <f t="shared" ca="1" si="18"/>
        <v>0</v>
      </c>
      <c r="V13" s="2">
        <f t="shared" ca="1" si="18"/>
        <v>0</v>
      </c>
      <c r="W13" s="2">
        <f t="shared" ca="1" si="18"/>
        <v>0</v>
      </c>
      <c r="X13" s="2">
        <f t="shared" ca="1" si="18"/>
        <v>0</v>
      </c>
      <c r="Y13" s="2">
        <f t="shared" ca="1" si="18"/>
        <v>0</v>
      </c>
      <c r="Z13" s="2">
        <f t="shared" ca="1" si="18"/>
        <v>0</v>
      </c>
      <c r="AA13" s="2">
        <f t="shared" ca="1" si="18"/>
        <v>0</v>
      </c>
      <c r="AB13" s="2">
        <f t="shared" ca="1" si="18"/>
        <v>0</v>
      </c>
      <c r="AC13" s="2">
        <f t="shared" ca="1" si="18"/>
        <v>0</v>
      </c>
      <c r="AD13" s="2">
        <f t="shared" ca="1" si="18"/>
        <v>0</v>
      </c>
      <c r="AE13" s="2">
        <f t="shared" ca="1" si="18"/>
        <v>0</v>
      </c>
      <c r="AF13" s="2">
        <f t="shared" ca="1" si="18"/>
        <v>0</v>
      </c>
      <c r="AG13" s="2">
        <f t="shared" ca="1" si="18"/>
        <v>0</v>
      </c>
      <c r="AH13" s="2">
        <f t="shared" ca="1" si="18"/>
        <v>0</v>
      </c>
      <c r="AI13" s="2">
        <f t="shared" ca="1" si="18"/>
        <v>0</v>
      </c>
      <c r="AJ13" s="2">
        <f t="shared" ca="1" si="18"/>
        <v>0</v>
      </c>
      <c r="AK13" s="2">
        <f t="shared" ca="1" si="18"/>
        <v>0</v>
      </c>
      <c r="AL13" s="2">
        <f t="shared" ca="1" si="18"/>
        <v>0</v>
      </c>
    </row>
    <row r="14" spans="3:38" x14ac:dyDescent="0.25">
      <c r="I14" s="22" t="str">
        <f>Items!$E$4</f>
        <v>Дебиторская задолженность</v>
      </c>
      <c r="J14" s="1" t="str">
        <f>Items!$F$4</f>
        <v>ДЗ по реализации</v>
      </c>
      <c r="Q14" s="15"/>
      <c r="T14" s="1">
        <f t="shared" ref="T14:AL14" si="19">IF(T$4=1,$Q14,S400)</f>
        <v>0</v>
      </c>
      <c r="U14" s="1">
        <f t="shared" ca="1" si="19"/>
        <v>0</v>
      </c>
      <c r="V14" s="1">
        <f t="shared" ca="1" si="19"/>
        <v>0</v>
      </c>
      <c r="W14" s="1">
        <f t="shared" ca="1" si="19"/>
        <v>0</v>
      </c>
      <c r="X14" s="1">
        <f t="shared" ca="1" si="19"/>
        <v>0</v>
      </c>
      <c r="Y14" s="1">
        <f t="shared" ca="1" si="19"/>
        <v>0</v>
      </c>
      <c r="Z14" s="1">
        <f t="shared" ca="1" si="19"/>
        <v>0</v>
      </c>
      <c r="AA14" s="1">
        <f t="shared" ca="1" si="19"/>
        <v>0</v>
      </c>
      <c r="AB14" s="1">
        <f t="shared" ca="1" si="19"/>
        <v>0</v>
      </c>
      <c r="AC14" s="1">
        <f t="shared" ca="1" si="19"/>
        <v>0</v>
      </c>
      <c r="AD14" s="1">
        <f t="shared" ca="1" si="19"/>
        <v>0</v>
      </c>
      <c r="AE14" s="1">
        <f t="shared" ca="1" si="19"/>
        <v>0</v>
      </c>
      <c r="AF14" s="1">
        <f t="shared" ca="1" si="19"/>
        <v>0</v>
      </c>
      <c r="AG14" s="1">
        <f t="shared" ca="1" si="19"/>
        <v>0</v>
      </c>
      <c r="AH14" s="1">
        <f t="shared" ca="1" si="19"/>
        <v>0</v>
      </c>
      <c r="AI14" s="1">
        <f t="shared" ca="1" si="19"/>
        <v>0</v>
      </c>
      <c r="AJ14" s="1">
        <f t="shared" ca="1" si="19"/>
        <v>0</v>
      </c>
      <c r="AK14" s="1">
        <f t="shared" ca="1" si="19"/>
        <v>0</v>
      </c>
      <c r="AL14" s="1">
        <f t="shared" ca="1" si="19"/>
        <v>0</v>
      </c>
    </row>
    <row r="15" spans="3:38" x14ac:dyDescent="0.25">
      <c r="I15" s="22" t="str">
        <f>Items!$E$5</f>
        <v>Дебиторская задолженность</v>
      </c>
      <c r="J15" s="1" t="str">
        <f>Items!$F$5</f>
        <v>ДЗ по прочим доходам</v>
      </c>
      <c r="Q15" s="15"/>
      <c r="T15" s="1">
        <f t="shared" ref="T15:AL15" si="20">IF(T$4=1,$Q15,S401)</f>
        <v>0</v>
      </c>
      <c r="U15" s="1">
        <f t="shared" ca="1" si="20"/>
        <v>0</v>
      </c>
      <c r="V15" s="1">
        <f t="shared" ca="1" si="20"/>
        <v>0</v>
      </c>
      <c r="W15" s="1">
        <f t="shared" ca="1" si="20"/>
        <v>0</v>
      </c>
      <c r="X15" s="1">
        <f t="shared" ca="1" si="20"/>
        <v>0</v>
      </c>
      <c r="Y15" s="1">
        <f t="shared" ca="1" si="20"/>
        <v>0</v>
      </c>
      <c r="Z15" s="1">
        <f t="shared" ca="1" si="20"/>
        <v>0</v>
      </c>
      <c r="AA15" s="1">
        <f t="shared" ca="1" si="20"/>
        <v>0</v>
      </c>
      <c r="AB15" s="1">
        <f t="shared" ca="1" si="20"/>
        <v>0</v>
      </c>
      <c r="AC15" s="1">
        <f t="shared" ca="1" si="20"/>
        <v>0</v>
      </c>
      <c r="AD15" s="1">
        <f t="shared" ca="1" si="20"/>
        <v>0</v>
      </c>
      <c r="AE15" s="1">
        <f t="shared" ca="1" si="20"/>
        <v>0</v>
      </c>
      <c r="AF15" s="1">
        <f t="shared" ca="1" si="20"/>
        <v>0</v>
      </c>
      <c r="AG15" s="1">
        <f t="shared" ca="1" si="20"/>
        <v>0</v>
      </c>
      <c r="AH15" s="1">
        <f t="shared" ca="1" si="20"/>
        <v>0</v>
      </c>
      <c r="AI15" s="1">
        <f t="shared" ca="1" si="20"/>
        <v>0</v>
      </c>
      <c r="AJ15" s="1">
        <f t="shared" ca="1" si="20"/>
        <v>0</v>
      </c>
      <c r="AK15" s="1">
        <f t="shared" ca="1" si="20"/>
        <v>0</v>
      </c>
      <c r="AL15" s="1">
        <f t="shared" ca="1" si="20"/>
        <v>0</v>
      </c>
    </row>
    <row r="16" spans="3:38" s="23" customFormat="1" ht="10.199999999999999" x14ac:dyDescent="0.2">
      <c r="E16" s="23" t="s">
        <v>50</v>
      </c>
    </row>
    <row r="17" spans="9:38" s="2" customFormat="1" x14ac:dyDescent="0.25">
      <c r="I17" s="2" t="str">
        <f>Items!$E$37</f>
        <v>Незавершенное производство и запасы</v>
      </c>
      <c r="Q17" s="2">
        <f>SUM(Q18:Q48)</f>
        <v>0</v>
      </c>
      <c r="T17" s="2">
        <f t="shared" ref="T17:AL17" si="21">SUM(T18:T48)</f>
        <v>0</v>
      </c>
      <c r="U17" s="2">
        <f ca="1">SUM(U18:U48)</f>
        <v>1183571</v>
      </c>
      <c r="V17" s="2">
        <f t="shared" ca="1" si="21"/>
        <v>4647050.169999999</v>
      </c>
      <c r="W17" s="2">
        <f t="shared" ca="1" si="21"/>
        <v>7171219.959999999</v>
      </c>
      <c r="X17" s="2">
        <f t="shared" ca="1" si="21"/>
        <v>8087984.7200000007</v>
      </c>
      <c r="Y17" s="2">
        <f t="shared" ca="1" si="21"/>
        <v>17121533.941</v>
      </c>
      <c r="Z17" s="2">
        <f t="shared" ca="1" si="21"/>
        <v>18812780.081</v>
      </c>
      <c r="AA17" s="2">
        <f t="shared" ca="1" si="21"/>
        <v>24233813.835399996</v>
      </c>
      <c r="AB17" s="2">
        <f t="shared" ca="1" si="21"/>
        <v>27170192.575400002</v>
      </c>
      <c r="AC17" s="2">
        <f t="shared" ca="1" si="21"/>
        <v>30508735.2454</v>
      </c>
      <c r="AD17" s="2">
        <f t="shared" ca="1" si="21"/>
        <v>33114777.805399995</v>
      </c>
      <c r="AE17" s="2">
        <f t="shared" ca="1" si="21"/>
        <v>43596467.160400003</v>
      </c>
      <c r="AF17" s="2">
        <f t="shared" ca="1" si="21"/>
        <v>48905172.720399998</v>
      </c>
      <c r="AG17" s="2">
        <f t="shared" ca="1" si="21"/>
        <v>57597031.900400005</v>
      </c>
      <c r="AH17" s="2">
        <f t="shared" ca="1" si="21"/>
        <v>57983392.510400005</v>
      </c>
      <c r="AI17" s="2">
        <f t="shared" ca="1" si="21"/>
        <v>57983392.510400005</v>
      </c>
      <c r="AJ17" s="2">
        <f t="shared" ca="1" si="21"/>
        <v>57983392.510400005</v>
      </c>
      <c r="AK17" s="2">
        <f t="shared" ca="1" si="21"/>
        <v>57983392.510400005</v>
      </c>
      <c r="AL17" s="2">
        <f t="shared" ca="1" si="21"/>
        <v>57983392.510400005</v>
      </c>
    </row>
    <row r="18" spans="9:38" x14ac:dyDescent="0.25">
      <c r="I18" s="22" t="str">
        <f>Items!$E$38</f>
        <v>Незавершенное производство и запасы</v>
      </c>
      <c r="J18" s="1" t="str">
        <f>Items!F38</f>
        <v>Подготовительные работы</v>
      </c>
      <c r="Q18" s="15"/>
      <c r="T18" s="1">
        <f t="shared" ref="T18:AL18" si="22">IF(T$4=1,$Q18,S404)</f>
        <v>0</v>
      </c>
      <c r="U18" s="1">
        <f t="shared" ca="1" si="22"/>
        <v>43820</v>
      </c>
      <c r="V18" s="1">
        <f t="shared" ca="1" si="22"/>
        <v>136923.83000000002</v>
      </c>
      <c r="W18" s="1">
        <f t="shared" ca="1" si="22"/>
        <v>254287.31</v>
      </c>
      <c r="X18" s="1">
        <f t="shared" ca="1" si="22"/>
        <v>254287.31</v>
      </c>
      <c r="Y18" s="1">
        <f t="shared" ca="1" si="22"/>
        <v>281742.01</v>
      </c>
      <c r="Z18" s="1">
        <f t="shared" ca="1" si="22"/>
        <v>307572.01</v>
      </c>
      <c r="AA18" s="1">
        <f t="shared" ca="1" si="22"/>
        <v>398541.35</v>
      </c>
      <c r="AB18" s="1">
        <f t="shared" ca="1" si="22"/>
        <v>482845.86</v>
      </c>
      <c r="AC18" s="1">
        <f t="shared" ca="1" si="22"/>
        <v>482845.86</v>
      </c>
      <c r="AD18" s="1">
        <f t="shared" ca="1" si="22"/>
        <v>783891.86</v>
      </c>
      <c r="AE18" s="1">
        <f t="shared" ca="1" si="22"/>
        <v>892552.6</v>
      </c>
      <c r="AF18" s="1">
        <f t="shared" ca="1" si="22"/>
        <v>952285.46</v>
      </c>
      <c r="AG18" s="1">
        <f t="shared" ca="1" si="22"/>
        <v>1005996.46</v>
      </c>
      <c r="AH18" s="1">
        <f t="shared" ca="1" si="22"/>
        <v>1005996.46</v>
      </c>
      <c r="AI18" s="1">
        <f t="shared" ca="1" si="22"/>
        <v>1005996.46</v>
      </c>
      <c r="AJ18" s="1">
        <f t="shared" ca="1" si="22"/>
        <v>1005996.46</v>
      </c>
      <c r="AK18" s="1">
        <f t="shared" ca="1" si="22"/>
        <v>1005996.46</v>
      </c>
      <c r="AL18" s="1">
        <f t="shared" ca="1" si="22"/>
        <v>1005996.46</v>
      </c>
    </row>
    <row r="19" spans="9:38" x14ac:dyDescent="0.25">
      <c r="I19" s="22" t="str">
        <f>Items!$E$39</f>
        <v>Незавершенное производство и запасы</v>
      </c>
      <c r="J19" s="1" t="str">
        <f>Items!F39</f>
        <v>Затраты на покупку участка</v>
      </c>
      <c r="Q19" s="15"/>
      <c r="T19" s="1">
        <f t="shared" ref="T19:AL19" si="23">IF(T$4=1,$Q19,S405)</f>
        <v>0</v>
      </c>
      <c r="U19" s="1">
        <f t="shared" ca="1" si="23"/>
        <v>1137045</v>
      </c>
      <c r="V19" s="1">
        <f t="shared" ca="1" si="23"/>
        <v>1351605.51</v>
      </c>
      <c r="W19" s="1">
        <f t="shared" ca="1" si="23"/>
        <v>1554417.75</v>
      </c>
      <c r="X19" s="1">
        <f t="shared" ca="1" si="23"/>
        <v>1775161.56</v>
      </c>
      <c r="Y19" s="1">
        <f t="shared" ca="1" si="23"/>
        <v>9934072.0700000003</v>
      </c>
      <c r="Z19" s="1">
        <f t="shared" ca="1" si="23"/>
        <v>10136884.310000001</v>
      </c>
      <c r="AA19" s="1">
        <f t="shared" ca="1" si="23"/>
        <v>11208604.310000001</v>
      </c>
      <c r="AB19" s="1">
        <f t="shared" ca="1" si="23"/>
        <v>11669934.310000001</v>
      </c>
      <c r="AC19" s="1">
        <f t="shared" ca="1" si="23"/>
        <v>11743384.310000001</v>
      </c>
      <c r="AD19" s="1">
        <f t="shared" ca="1" si="23"/>
        <v>12072409.310000001</v>
      </c>
      <c r="AE19" s="1">
        <f t="shared" ca="1" si="23"/>
        <v>19109309.310000002</v>
      </c>
      <c r="AF19" s="1">
        <f t="shared" ca="1" si="23"/>
        <v>20056409.310000002</v>
      </c>
      <c r="AG19" s="1">
        <f t="shared" ca="1" si="23"/>
        <v>21372509.310000002</v>
      </c>
      <c r="AH19" s="1">
        <f t="shared" ca="1" si="23"/>
        <v>21372509.310000002</v>
      </c>
      <c r="AI19" s="1">
        <f t="shared" ca="1" si="23"/>
        <v>21372509.310000002</v>
      </c>
      <c r="AJ19" s="1">
        <f t="shared" ca="1" si="23"/>
        <v>21372509.310000002</v>
      </c>
      <c r="AK19" s="1">
        <f t="shared" ca="1" si="23"/>
        <v>21372509.310000002</v>
      </c>
      <c r="AL19" s="1">
        <f t="shared" ca="1" si="23"/>
        <v>21372509.310000002</v>
      </c>
    </row>
    <row r="20" spans="9:38" x14ac:dyDescent="0.25">
      <c r="I20" s="22" t="str">
        <f>Items!$E$40</f>
        <v>Незавершенное производство и запасы</v>
      </c>
      <c r="J20" s="1" t="str">
        <f>Items!F40</f>
        <v>Прочее</v>
      </c>
      <c r="Q20" s="15"/>
      <c r="T20" s="1">
        <f t="shared" ref="T20:AL20" si="24">IF(T$4=1,$Q20,S406)</f>
        <v>0</v>
      </c>
      <c r="U20" s="1">
        <f t="shared" ca="1" si="24"/>
        <v>2706</v>
      </c>
      <c r="V20" s="1">
        <f t="shared" ca="1" si="24"/>
        <v>2706</v>
      </c>
      <c r="W20" s="1">
        <f t="shared" ca="1" si="24"/>
        <v>5466</v>
      </c>
      <c r="X20" s="1">
        <f t="shared" ca="1" si="24"/>
        <v>5926</v>
      </c>
      <c r="Y20" s="1">
        <f t="shared" ca="1" si="24"/>
        <v>36636.199999999997</v>
      </c>
      <c r="Z20" s="1">
        <f t="shared" ca="1" si="24"/>
        <v>45784.92</v>
      </c>
      <c r="AA20" s="1">
        <f t="shared" ca="1" si="24"/>
        <v>52934.92</v>
      </c>
      <c r="AB20" s="1">
        <f t="shared" ca="1" si="24"/>
        <v>95146</v>
      </c>
      <c r="AC20" s="1">
        <f t="shared" ca="1" si="24"/>
        <v>102506</v>
      </c>
      <c r="AD20" s="1">
        <f t="shared" ca="1" si="24"/>
        <v>121460.26</v>
      </c>
      <c r="AE20" s="1">
        <f t="shared" ca="1" si="24"/>
        <v>130322.84999999999</v>
      </c>
      <c r="AF20" s="1">
        <f t="shared" ca="1" si="24"/>
        <v>147786.66</v>
      </c>
      <c r="AG20" s="1">
        <f t="shared" ca="1" si="24"/>
        <v>185872.48</v>
      </c>
      <c r="AH20" s="1">
        <f t="shared" ca="1" si="24"/>
        <v>185872.48</v>
      </c>
      <c r="AI20" s="1">
        <f t="shared" ca="1" si="24"/>
        <v>185872.48</v>
      </c>
      <c r="AJ20" s="1">
        <f t="shared" ca="1" si="24"/>
        <v>185872.48</v>
      </c>
      <c r="AK20" s="1">
        <f t="shared" ca="1" si="24"/>
        <v>185872.48</v>
      </c>
      <c r="AL20" s="1">
        <f t="shared" ca="1" si="24"/>
        <v>185872.48</v>
      </c>
    </row>
    <row r="21" spans="9:38" x14ac:dyDescent="0.25">
      <c r="I21" s="22" t="str">
        <f>Items!$E$41</f>
        <v>Незавершенное производство и запасы</v>
      </c>
      <c r="J21" s="1" t="str">
        <f>Items!F41</f>
        <v>ГСМ</v>
      </c>
      <c r="Q21" s="15"/>
      <c r="T21" s="1">
        <f t="shared" ref="T21:AL21" si="25">IF(T$4=1,$Q21,S407)</f>
        <v>0</v>
      </c>
      <c r="U21" s="1">
        <f t="shared" ca="1" si="25"/>
        <v>0</v>
      </c>
      <c r="V21" s="1">
        <f t="shared" ca="1" si="25"/>
        <v>440.44</v>
      </c>
      <c r="W21" s="1">
        <f t="shared" ca="1" si="25"/>
        <v>440.44</v>
      </c>
      <c r="X21" s="1">
        <f t="shared" ca="1" si="25"/>
        <v>440.44</v>
      </c>
      <c r="Y21" s="1">
        <f t="shared" ca="1" si="25"/>
        <v>440.44</v>
      </c>
      <c r="Z21" s="1">
        <f t="shared" ca="1" si="25"/>
        <v>8915.44</v>
      </c>
      <c r="AA21" s="1">
        <f t="shared" ca="1" si="25"/>
        <v>23060.440000000002</v>
      </c>
      <c r="AB21" s="1">
        <f t="shared" ca="1" si="25"/>
        <v>39470.210000000006</v>
      </c>
      <c r="AC21" s="1">
        <f t="shared" ca="1" si="25"/>
        <v>39470.210000000006</v>
      </c>
      <c r="AD21" s="1">
        <f t="shared" ca="1" si="25"/>
        <v>39470.210000000006</v>
      </c>
      <c r="AE21" s="1">
        <f t="shared" ca="1" si="25"/>
        <v>70055.125</v>
      </c>
      <c r="AF21" s="1">
        <f t="shared" ca="1" si="25"/>
        <v>100604.505</v>
      </c>
      <c r="AG21" s="1">
        <f t="shared" ca="1" si="25"/>
        <v>117422.215</v>
      </c>
      <c r="AH21" s="1">
        <f t="shared" ca="1" si="25"/>
        <v>117422.215</v>
      </c>
      <c r="AI21" s="1">
        <f t="shared" ca="1" si="25"/>
        <v>117422.215</v>
      </c>
      <c r="AJ21" s="1">
        <f t="shared" ca="1" si="25"/>
        <v>117422.215</v>
      </c>
      <c r="AK21" s="1">
        <f t="shared" ca="1" si="25"/>
        <v>117422.215</v>
      </c>
      <c r="AL21" s="1">
        <f t="shared" ca="1" si="25"/>
        <v>117422.215</v>
      </c>
    </row>
    <row r="22" spans="9:38" x14ac:dyDescent="0.25">
      <c r="I22" s="22" t="str">
        <f>Items!$E$42</f>
        <v>Незавершенное производство и запасы</v>
      </c>
      <c r="J22" s="1" t="str">
        <f>Items!F42</f>
        <v>Электрика</v>
      </c>
      <c r="Q22" s="15"/>
      <c r="T22" s="1">
        <f t="shared" ref="T22:AL22" si="26">IF(T$4=1,$Q22,S408)</f>
        <v>0</v>
      </c>
      <c r="U22" s="1">
        <f t="shared" ca="1" si="26"/>
        <v>0</v>
      </c>
      <c r="V22" s="1">
        <f t="shared" ca="1" si="26"/>
        <v>38630.160000000003</v>
      </c>
      <c r="W22" s="1">
        <f t="shared" ca="1" si="26"/>
        <v>120455.16</v>
      </c>
      <c r="X22" s="1">
        <f t="shared" ca="1" si="26"/>
        <v>201444.38</v>
      </c>
      <c r="Y22" s="1">
        <f t="shared" ca="1" si="26"/>
        <v>201444.38</v>
      </c>
      <c r="Z22" s="1">
        <f t="shared" ca="1" si="26"/>
        <v>201444.38</v>
      </c>
      <c r="AA22" s="1">
        <f t="shared" ca="1" si="26"/>
        <v>201444.38</v>
      </c>
      <c r="AB22" s="1">
        <f t="shared" ca="1" si="26"/>
        <v>251430.76</v>
      </c>
      <c r="AC22" s="1">
        <f t="shared" ca="1" si="26"/>
        <v>314644.31</v>
      </c>
      <c r="AD22" s="1">
        <f t="shared" ca="1" si="26"/>
        <v>366876</v>
      </c>
      <c r="AE22" s="1">
        <f t="shared" ca="1" si="26"/>
        <v>379871</v>
      </c>
      <c r="AF22" s="1">
        <f t="shared" ca="1" si="26"/>
        <v>458362.4</v>
      </c>
      <c r="AG22" s="1">
        <f t="shared" ca="1" si="26"/>
        <v>480445.82</v>
      </c>
      <c r="AH22" s="1">
        <f t="shared" ca="1" si="26"/>
        <v>491365.82</v>
      </c>
      <c r="AI22" s="1">
        <f t="shared" ca="1" si="26"/>
        <v>491365.82</v>
      </c>
      <c r="AJ22" s="1">
        <f t="shared" ca="1" si="26"/>
        <v>491365.82</v>
      </c>
      <c r="AK22" s="1">
        <f t="shared" ca="1" si="26"/>
        <v>491365.82</v>
      </c>
      <c r="AL22" s="1">
        <f t="shared" ca="1" si="26"/>
        <v>491365.82</v>
      </c>
    </row>
    <row r="23" spans="9:38" x14ac:dyDescent="0.25">
      <c r="I23" s="22" t="str">
        <f>Items!$E$43</f>
        <v>Незавершенное производство и запасы</v>
      </c>
      <c r="J23" s="1" t="str">
        <f>Items!F43</f>
        <v>Доставка</v>
      </c>
      <c r="Q23" s="15"/>
      <c r="T23" s="1">
        <f t="shared" ref="T23:AL23" si="27">IF(T$4=1,$Q23,S409)</f>
        <v>0</v>
      </c>
      <c r="U23" s="1">
        <f t="shared" ca="1" si="27"/>
        <v>0</v>
      </c>
      <c r="V23" s="1">
        <f t="shared" ca="1" si="27"/>
        <v>33024</v>
      </c>
      <c r="W23" s="1">
        <f t="shared" ca="1" si="27"/>
        <v>58312</v>
      </c>
      <c r="X23" s="1">
        <f t="shared" ca="1" si="27"/>
        <v>62617</v>
      </c>
      <c r="Y23" s="1">
        <f t="shared" ca="1" si="27"/>
        <v>116268</v>
      </c>
      <c r="Z23" s="1">
        <f t="shared" ca="1" si="27"/>
        <v>158865.27000000002</v>
      </c>
      <c r="AA23" s="1">
        <f t="shared" ca="1" si="27"/>
        <v>209284.92</v>
      </c>
      <c r="AB23" s="1">
        <f t="shared" ca="1" si="27"/>
        <v>250530.74000000002</v>
      </c>
      <c r="AC23" s="1">
        <f t="shared" ca="1" si="27"/>
        <v>338260.45</v>
      </c>
      <c r="AD23" s="1">
        <f t="shared" ca="1" si="27"/>
        <v>349232.54000000004</v>
      </c>
      <c r="AE23" s="1">
        <f t="shared" ca="1" si="27"/>
        <v>458817.54000000004</v>
      </c>
      <c r="AF23" s="1">
        <f t="shared" ca="1" si="27"/>
        <v>472382.54000000004</v>
      </c>
      <c r="AG23" s="1">
        <f t="shared" ca="1" si="27"/>
        <v>488651.7</v>
      </c>
      <c r="AH23" s="1">
        <f t="shared" ca="1" si="27"/>
        <v>496623.09</v>
      </c>
      <c r="AI23" s="1">
        <f t="shared" ca="1" si="27"/>
        <v>496623.09</v>
      </c>
      <c r="AJ23" s="1">
        <f t="shared" ca="1" si="27"/>
        <v>496623.09</v>
      </c>
      <c r="AK23" s="1">
        <f t="shared" ca="1" si="27"/>
        <v>496623.09</v>
      </c>
      <c r="AL23" s="1">
        <f t="shared" ca="1" si="27"/>
        <v>496623.09</v>
      </c>
    </row>
    <row r="24" spans="9:38" x14ac:dyDescent="0.25">
      <c r="I24" s="22" t="str">
        <f>Items!$E$44</f>
        <v>Незавершенное производство и запасы</v>
      </c>
      <c r="J24" s="1" t="str">
        <f>Items!F44</f>
        <v>Канализация, Скважина,кессон и септик</v>
      </c>
      <c r="Q24" s="15"/>
      <c r="T24" s="1">
        <f t="shared" ref="T24:AL24" si="28">IF(T$4=1,$Q24,S410)</f>
        <v>0</v>
      </c>
      <c r="U24" s="1">
        <f t="shared" ca="1" si="28"/>
        <v>0</v>
      </c>
      <c r="V24" s="1">
        <f t="shared" ca="1" si="28"/>
        <v>886655.73</v>
      </c>
      <c r="W24" s="1">
        <f t="shared" ca="1" si="28"/>
        <v>1085534.56</v>
      </c>
      <c r="X24" s="1">
        <f t="shared" ca="1" si="28"/>
        <v>1085534.56</v>
      </c>
      <c r="Y24" s="1">
        <f t="shared" ca="1" si="28"/>
        <v>1085534.56</v>
      </c>
      <c r="Z24" s="1">
        <f t="shared" ca="1" si="28"/>
        <v>1086924.46</v>
      </c>
      <c r="AA24" s="1">
        <f t="shared" ca="1" si="28"/>
        <v>1086924.46</v>
      </c>
      <c r="AB24" s="1">
        <f t="shared" ca="1" si="28"/>
        <v>1196352.6299999999</v>
      </c>
      <c r="AC24" s="1">
        <f t="shared" ca="1" si="28"/>
        <v>1263350.77</v>
      </c>
      <c r="AD24" s="1">
        <f t="shared" ca="1" si="28"/>
        <v>1263994.1400000001</v>
      </c>
      <c r="AE24" s="1">
        <f t="shared" ca="1" si="28"/>
        <v>1377268.34</v>
      </c>
      <c r="AF24" s="1">
        <f t="shared" ca="1" si="28"/>
        <v>1728528.03</v>
      </c>
      <c r="AG24" s="1">
        <f t="shared" ca="1" si="28"/>
        <v>1823096.05</v>
      </c>
      <c r="AH24" s="1">
        <f t="shared" ca="1" si="28"/>
        <v>1823096.05</v>
      </c>
      <c r="AI24" s="1">
        <f t="shared" ca="1" si="28"/>
        <v>1823096.05</v>
      </c>
      <c r="AJ24" s="1">
        <f t="shared" ca="1" si="28"/>
        <v>1823096.05</v>
      </c>
      <c r="AK24" s="1">
        <f t="shared" ca="1" si="28"/>
        <v>1823096.05</v>
      </c>
      <c r="AL24" s="1">
        <f t="shared" ca="1" si="28"/>
        <v>1823096.05</v>
      </c>
    </row>
    <row r="25" spans="9:38" x14ac:dyDescent="0.25">
      <c r="I25" s="22" t="str">
        <f>Items!$E$38</f>
        <v>Незавершенное производство и запасы</v>
      </c>
      <c r="J25" s="1" t="str">
        <f>Items!F45</f>
        <v>Метизы, расходники</v>
      </c>
      <c r="Q25" s="15"/>
      <c r="T25" s="1">
        <f t="shared" ref="T25:AL25" si="29">IF(T$4=1,$Q25,S411)</f>
        <v>0</v>
      </c>
      <c r="U25" s="1">
        <f t="shared" ca="1" si="29"/>
        <v>0</v>
      </c>
      <c r="V25" s="1">
        <f t="shared" ca="1" si="29"/>
        <v>31243.07</v>
      </c>
      <c r="W25" s="1">
        <f t="shared" ca="1" si="29"/>
        <v>42348.869999999995</v>
      </c>
      <c r="X25" s="1">
        <f t="shared" ca="1" si="29"/>
        <v>51702.7</v>
      </c>
      <c r="Y25" s="1">
        <f t="shared" ca="1" si="29"/>
        <v>82995.880999999994</v>
      </c>
      <c r="Z25" s="1">
        <f t="shared" ca="1" si="29"/>
        <v>101743.83099999999</v>
      </c>
      <c r="AA25" s="1">
        <f t="shared" ca="1" si="29"/>
        <v>166444.24539999999</v>
      </c>
      <c r="AB25" s="1">
        <f t="shared" ca="1" si="29"/>
        <v>253791.27539999998</v>
      </c>
      <c r="AC25" s="1">
        <f t="shared" ca="1" si="29"/>
        <v>264101.40539999999</v>
      </c>
      <c r="AD25" s="1">
        <f t="shared" ca="1" si="29"/>
        <v>304188.8554</v>
      </c>
      <c r="AE25" s="1">
        <f t="shared" ca="1" si="29"/>
        <v>318006.19540000003</v>
      </c>
      <c r="AF25" s="1">
        <f t="shared" ca="1" si="29"/>
        <v>412830.59539999999</v>
      </c>
      <c r="AG25" s="1">
        <f t="shared" ca="1" si="29"/>
        <v>503174.07539999997</v>
      </c>
      <c r="AH25" s="1">
        <f t="shared" ca="1" si="29"/>
        <v>503174.07539999997</v>
      </c>
      <c r="AI25" s="1">
        <f t="shared" ca="1" si="29"/>
        <v>503174.07539999997</v>
      </c>
      <c r="AJ25" s="1">
        <f t="shared" ca="1" si="29"/>
        <v>503174.07539999997</v>
      </c>
      <c r="AK25" s="1">
        <f t="shared" ca="1" si="29"/>
        <v>503174.07539999997</v>
      </c>
      <c r="AL25" s="1">
        <f t="shared" ca="1" si="29"/>
        <v>503174.07539999997</v>
      </c>
    </row>
    <row r="26" spans="9:38" x14ac:dyDescent="0.25">
      <c r="I26" s="22" t="str">
        <f>Items!$E$39</f>
        <v>Незавершенное производство и запасы</v>
      </c>
      <c r="J26" s="1" t="str">
        <f>Items!F46</f>
        <v>Материалы Фундамент</v>
      </c>
      <c r="Q26" s="15"/>
      <c r="T26" s="1">
        <f t="shared" ref="T26:AL26" si="30">IF(T$4=1,$Q26,S412)</f>
        <v>0</v>
      </c>
      <c r="U26" s="1">
        <f t="shared" ca="1" si="30"/>
        <v>0</v>
      </c>
      <c r="V26" s="1">
        <f t="shared" ca="1" si="30"/>
        <v>1292133.6999999997</v>
      </c>
      <c r="W26" s="1">
        <f t="shared" ca="1" si="30"/>
        <v>1616716.6999999997</v>
      </c>
      <c r="X26" s="1">
        <f t="shared" ca="1" si="30"/>
        <v>1616716.6999999997</v>
      </c>
      <c r="Y26" s="1">
        <f t="shared" ca="1" si="30"/>
        <v>2097283.9299999997</v>
      </c>
      <c r="Z26" s="1">
        <f t="shared" ca="1" si="30"/>
        <v>2097283.9299999997</v>
      </c>
      <c r="AA26" s="1">
        <f t="shared" ca="1" si="30"/>
        <v>2097283.9299999997</v>
      </c>
      <c r="AB26" s="1">
        <f t="shared" ca="1" si="30"/>
        <v>2491261.0099999998</v>
      </c>
      <c r="AC26" s="1">
        <f t="shared" ca="1" si="30"/>
        <v>3810747.26</v>
      </c>
      <c r="AD26" s="1">
        <f t="shared" ca="1" si="30"/>
        <v>5122902.63</v>
      </c>
      <c r="AE26" s="1">
        <f t="shared" ca="1" si="30"/>
        <v>6029766.0600000005</v>
      </c>
      <c r="AF26" s="1">
        <f t="shared" ca="1" si="30"/>
        <v>6744435.3400000008</v>
      </c>
      <c r="AG26" s="1">
        <f t="shared" ca="1" si="30"/>
        <v>10604789.890000001</v>
      </c>
      <c r="AH26" s="1">
        <f t="shared" ca="1" si="30"/>
        <v>10604789.890000001</v>
      </c>
      <c r="AI26" s="1">
        <f t="shared" ca="1" si="30"/>
        <v>10604789.890000001</v>
      </c>
      <c r="AJ26" s="1">
        <f t="shared" ca="1" si="30"/>
        <v>10604789.890000001</v>
      </c>
      <c r="AK26" s="1">
        <f t="shared" ca="1" si="30"/>
        <v>10604789.890000001</v>
      </c>
      <c r="AL26" s="1">
        <f t="shared" ca="1" si="30"/>
        <v>10604789.890000001</v>
      </c>
    </row>
    <row r="27" spans="9:38" x14ac:dyDescent="0.25">
      <c r="I27" s="22" t="str">
        <f>Items!$E$40</f>
        <v>Незавершенное производство и запасы</v>
      </c>
      <c r="J27" s="1" t="str">
        <f>Items!F47</f>
        <v>Материалы Коробка</v>
      </c>
      <c r="Q27" s="15"/>
      <c r="T27" s="1">
        <f t="shared" ref="T27:AL27" si="31">IF(T$4=1,$Q27,S413)</f>
        <v>0</v>
      </c>
      <c r="U27" s="1">
        <f t="shared" ca="1" si="31"/>
        <v>0</v>
      </c>
      <c r="V27" s="1">
        <f t="shared" ca="1" si="31"/>
        <v>427903.84</v>
      </c>
      <c r="W27" s="1">
        <f t="shared" ca="1" si="31"/>
        <v>1047954.74</v>
      </c>
      <c r="X27" s="1">
        <f t="shared" ca="1" si="31"/>
        <v>1094938.04</v>
      </c>
      <c r="Y27" s="1">
        <f t="shared" ca="1" si="31"/>
        <v>1117637.24</v>
      </c>
      <c r="Z27" s="1">
        <f t="shared" ca="1" si="31"/>
        <v>1519059.83</v>
      </c>
      <c r="AA27" s="1">
        <f t="shared" ca="1" si="31"/>
        <v>3392657.63</v>
      </c>
      <c r="AB27" s="1">
        <f t="shared" ca="1" si="31"/>
        <v>3392657.63</v>
      </c>
      <c r="AC27" s="1">
        <f t="shared" ca="1" si="31"/>
        <v>3722462.32</v>
      </c>
      <c r="AD27" s="1">
        <f t="shared" ca="1" si="31"/>
        <v>3722462.32</v>
      </c>
      <c r="AE27" s="1">
        <f t="shared" ca="1" si="31"/>
        <v>4192691.7399999998</v>
      </c>
      <c r="AF27" s="1">
        <f t="shared" ca="1" si="31"/>
        <v>4248149.74</v>
      </c>
      <c r="AG27" s="1">
        <f t="shared" ca="1" si="31"/>
        <v>4248149.74</v>
      </c>
      <c r="AH27" s="1">
        <f t="shared" ca="1" si="31"/>
        <v>4248149.74</v>
      </c>
      <c r="AI27" s="1">
        <f t="shared" ca="1" si="31"/>
        <v>4248149.74</v>
      </c>
      <c r="AJ27" s="1">
        <f t="shared" ca="1" si="31"/>
        <v>4248149.74</v>
      </c>
      <c r="AK27" s="1">
        <f t="shared" ca="1" si="31"/>
        <v>4248149.74</v>
      </c>
      <c r="AL27" s="1">
        <f t="shared" ca="1" si="31"/>
        <v>4248149.74</v>
      </c>
    </row>
    <row r="28" spans="9:38" x14ac:dyDescent="0.25">
      <c r="I28" s="22" t="str">
        <f>Items!$E$41</f>
        <v>Незавершенное производство и запасы</v>
      </c>
      <c r="J28" s="1" t="str">
        <f>Items!F48</f>
        <v>Материалы Кровля</v>
      </c>
      <c r="Q28" s="15"/>
      <c r="T28" s="1">
        <f t="shared" ref="T28:AL28" si="32">IF(T$4=1,$Q28,S414)</f>
        <v>0</v>
      </c>
      <c r="U28" s="1">
        <f t="shared" ca="1" si="32"/>
        <v>0</v>
      </c>
      <c r="V28" s="1">
        <f t="shared" ca="1" si="32"/>
        <v>189103.88999999998</v>
      </c>
      <c r="W28" s="1">
        <f t="shared" ca="1" si="32"/>
        <v>761692.43</v>
      </c>
      <c r="X28" s="1">
        <f t="shared" ca="1" si="32"/>
        <v>795290.83000000007</v>
      </c>
      <c r="Y28" s="1">
        <f t="shared" ca="1" si="32"/>
        <v>833620.03</v>
      </c>
      <c r="Z28" s="1">
        <f t="shared" ca="1" si="32"/>
        <v>976568.9</v>
      </c>
      <c r="AA28" s="1">
        <f t="shared" ca="1" si="32"/>
        <v>1634378.2200000002</v>
      </c>
      <c r="AB28" s="1">
        <f t="shared" ca="1" si="32"/>
        <v>1764095.1300000001</v>
      </c>
      <c r="AC28" s="1">
        <f t="shared" ca="1" si="32"/>
        <v>2010095.1300000001</v>
      </c>
      <c r="AD28" s="1">
        <f t="shared" ca="1" si="32"/>
        <v>2010095.1300000001</v>
      </c>
      <c r="AE28" s="1">
        <f t="shared" ca="1" si="32"/>
        <v>2055088.6500000001</v>
      </c>
      <c r="AF28" s="1">
        <f t="shared" ca="1" si="32"/>
        <v>2662596.4700000002</v>
      </c>
      <c r="AG28" s="1">
        <f t="shared" ca="1" si="32"/>
        <v>2707693.43</v>
      </c>
      <c r="AH28" s="1">
        <f t="shared" ca="1" si="32"/>
        <v>2707693.43</v>
      </c>
      <c r="AI28" s="1">
        <f t="shared" ca="1" si="32"/>
        <v>2707693.43</v>
      </c>
      <c r="AJ28" s="1">
        <f t="shared" ca="1" si="32"/>
        <v>2707693.43</v>
      </c>
      <c r="AK28" s="1">
        <f t="shared" ca="1" si="32"/>
        <v>2707693.43</v>
      </c>
      <c r="AL28" s="1">
        <f t="shared" ca="1" si="32"/>
        <v>2707693.43</v>
      </c>
    </row>
    <row r="29" spans="9:38" x14ac:dyDescent="0.25">
      <c r="I29" s="22" t="str">
        <f>Items!$E$42</f>
        <v>Незавершенное производство и запасы</v>
      </c>
      <c r="J29" s="1" t="str">
        <f>Items!F49</f>
        <v>Материалы Окна и двери</v>
      </c>
      <c r="Q29" s="15"/>
      <c r="T29" s="1">
        <f t="shared" ref="T29:AL29" si="33">IF(T$4=1,$Q29,S415)</f>
        <v>0</v>
      </c>
      <c r="U29" s="1">
        <f t="shared" ca="1" si="33"/>
        <v>0</v>
      </c>
      <c r="V29" s="1">
        <f t="shared" ca="1" si="33"/>
        <v>0</v>
      </c>
      <c r="W29" s="1">
        <f t="shared" ca="1" si="33"/>
        <v>0</v>
      </c>
      <c r="X29" s="1">
        <f t="shared" ca="1" si="33"/>
        <v>272057.2</v>
      </c>
      <c r="Y29" s="1">
        <f t="shared" ca="1" si="33"/>
        <v>272057.2</v>
      </c>
      <c r="Z29" s="1">
        <f t="shared" ca="1" si="33"/>
        <v>290457.2</v>
      </c>
      <c r="AA29" s="1">
        <f t="shared" ca="1" si="33"/>
        <v>586678.5</v>
      </c>
      <c r="AB29" s="1">
        <f t="shared" ca="1" si="33"/>
        <v>586678.5</v>
      </c>
      <c r="AC29" s="1">
        <f t="shared" ca="1" si="33"/>
        <v>586678.5</v>
      </c>
      <c r="AD29" s="1">
        <f t="shared" ca="1" si="33"/>
        <v>586678.5</v>
      </c>
      <c r="AE29" s="1">
        <f t="shared" ca="1" si="33"/>
        <v>1042069.1499999999</v>
      </c>
      <c r="AF29" s="1">
        <f t="shared" ca="1" si="33"/>
        <v>1044180.3499999999</v>
      </c>
      <c r="AG29" s="1">
        <f t="shared" ca="1" si="33"/>
        <v>1044180.3499999999</v>
      </c>
      <c r="AH29" s="1">
        <f t="shared" ca="1" si="33"/>
        <v>1044180.3499999999</v>
      </c>
      <c r="AI29" s="1">
        <f t="shared" ca="1" si="33"/>
        <v>1044180.3499999999</v>
      </c>
      <c r="AJ29" s="1">
        <f t="shared" ca="1" si="33"/>
        <v>1044180.3499999999</v>
      </c>
      <c r="AK29" s="1">
        <f t="shared" ca="1" si="33"/>
        <v>1044180.3499999999</v>
      </c>
      <c r="AL29" s="1">
        <f t="shared" ca="1" si="33"/>
        <v>1044180.3499999999</v>
      </c>
    </row>
    <row r="30" spans="9:38" x14ac:dyDescent="0.25">
      <c r="I30" s="22" t="str">
        <f>Items!$E$43</f>
        <v>Незавершенное производство и запасы</v>
      </c>
      <c r="J30" s="1" t="str">
        <f>Items!F50</f>
        <v>Материалы Фасад</v>
      </c>
      <c r="Q30" s="15"/>
      <c r="T30" s="1">
        <f t="shared" ref="T30:AL30" si="34">IF(T$4=1,$Q30,S416)</f>
        <v>0</v>
      </c>
      <c r="U30" s="1">
        <f t="shared" ca="1" si="34"/>
        <v>0</v>
      </c>
      <c r="V30" s="1">
        <f t="shared" ca="1" si="34"/>
        <v>0</v>
      </c>
      <c r="W30" s="1">
        <f t="shared" ca="1" si="34"/>
        <v>0</v>
      </c>
      <c r="X30" s="1">
        <f t="shared" ca="1" si="34"/>
        <v>0</v>
      </c>
      <c r="Y30" s="1">
        <f t="shared" ca="1" si="34"/>
        <v>0</v>
      </c>
      <c r="Z30" s="1">
        <f t="shared" ca="1" si="34"/>
        <v>194155.7</v>
      </c>
      <c r="AA30" s="1">
        <f t="shared" ca="1" si="34"/>
        <v>353905.33</v>
      </c>
      <c r="AB30" s="1">
        <f t="shared" ca="1" si="34"/>
        <v>633285.66999999993</v>
      </c>
      <c r="AC30" s="1">
        <f t="shared" ca="1" si="34"/>
        <v>639439.1</v>
      </c>
      <c r="AD30" s="1">
        <f t="shared" ca="1" si="34"/>
        <v>649854.74</v>
      </c>
      <c r="AE30" s="1">
        <f t="shared" ca="1" si="34"/>
        <v>649854.74</v>
      </c>
      <c r="AF30" s="1">
        <f t="shared" ca="1" si="34"/>
        <v>992530.36</v>
      </c>
      <c r="AG30" s="1">
        <f t="shared" ca="1" si="34"/>
        <v>1113786.6399999999</v>
      </c>
      <c r="AH30" s="1">
        <f t="shared" ca="1" si="34"/>
        <v>1156786.6399999999</v>
      </c>
      <c r="AI30" s="1">
        <f t="shared" ca="1" si="34"/>
        <v>1156786.6399999999</v>
      </c>
      <c r="AJ30" s="1">
        <f t="shared" ca="1" si="34"/>
        <v>1156786.6399999999</v>
      </c>
      <c r="AK30" s="1">
        <f t="shared" ca="1" si="34"/>
        <v>1156786.6399999999</v>
      </c>
      <c r="AL30" s="1">
        <f t="shared" ca="1" si="34"/>
        <v>1156786.6399999999</v>
      </c>
    </row>
    <row r="31" spans="9:38" x14ac:dyDescent="0.25">
      <c r="I31" s="22" t="str">
        <f>Items!$E$44</f>
        <v>Незавершенное производство и запасы</v>
      </c>
      <c r="J31" s="1" t="str">
        <f>Items!F51</f>
        <v>Материалы Благоустройство</v>
      </c>
      <c r="Q31" s="15"/>
      <c r="T31" s="1">
        <f t="shared" ref="T31:AL31" si="35">IF(T$4=1,$Q31,S417)</f>
        <v>0</v>
      </c>
      <c r="U31" s="1">
        <f t="shared" ca="1" si="35"/>
        <v>0</v>
      </c>
      <c r="V31" s="1">
        <f t="shared" ca="1" si="35"/>
        <v>0</v>
      </c>
      <c r="W31" s="1">
        <f t="shared" ca="1" si="35"/>
        <v>0</v>
      </c>
      <c r="X31" s="1">
        <f t="shared" ca="1" si="35"/>
        <v>0</v>
      </c>
      <c r="Y31" s="1">
        <f t="shared" ca="1" si="35"/>
        <v>0</v>
      </c>
      <c r="Z31" s="1">
        <f t="shared" ca="1" si="35"/>
        <v>0</v>
      </c>
      <c r="AA31" s="1">
        <f t="shared" ca="1" si="35"/>
        <v>0</v>
      </c>
      <c r="AB31" s="1">
        <f t="shared" ca="1" si="35"/>
        <v>0</v>
      </c>
      <c r="AC31" s="1">
        <f t="shared" ca="1" si="35"/>
        <v>0</v>
      </c>
      <c r="AD31" s="1">
        <f t="shared" ca="1" si="35"/>
        <v>0</v>
      </c>
      <c r="AE31" s="1">
        <f t="shared" ca="1" si="35"/>
        <v>0</v>
      </c>
      <c r="AF31" s="1">
        <f t="shared" ca="1" si="35"/>
        <v>254800</v>
      </c>
      <c r="AG31" s="1">
        <f t="shared" ca="1" si="35"/>
        <v>638013.53</v>
      </c>
      <c r="AH31" s="1">
        <f t="shared" ca="1" si="35"/>
        <v>640210.25</v>
      </c>
      <c r="AI31" s="1">
        <f t="shared" ca="1" si="35"/>
        <v>640210.25</v>
      </c>
      <c r="AJ31" s="1">
        <f t="shared" ca="1" si="35"/>
        <v>640210.25</v>
      </c>
      <c r="AK31" s="1">
        <f t="shared" ca="1" si="35"/>
        <v>640210.25</v>
      </c>
      <c r="AL31" s="1">
        <f t="shared" ca="1" si="35"/>
        <v>640210.25</v>
      </c>
    </row>
    <row r="32" spans="9:38" x14ac:dyDescent="0.25">
      <c r="I32" s="22" t="str">
        <f>Items!$E$44</f>
        <v>Незавершенное производство и запасы</v>
      </c>
      <c r="J32" s="1" t="str">
        <f>Items!F52</f>
        <v>Монтаж фундамента</v>
      </c>
      <c r="Q32" s="15"/>
      <c r="T32" s="1">
        <f t="shared" ref="T32:AL32" si="36">IF(T$4=1,$Q32,S418)</f>
        <v>0</v>
      </c>
      <c r="U32" s="1">
        <f t="shared" ca="1" si="36"/>
        <v>0</v>
      </c>
      <c r="V32" s="1">
        <f t="shared" ca="1" si="36"/>
        <v>256680</v>
      </c>
      <c r="W32" s="1">
        <f t="shared" ca="1" si="36"/>
        <v>570994</v>
      </c>
      <c r="X32" s="1">
        <f t="shared" ca="1" si="36"/>
        <v>570994</v>
      </c>
      <c r="Y32" s="1">
        <f t="shared" ca="1" si="36"/>
        <v>570994</v>
      </c>
      <c r="Z32" s="1">
        <f t="shared" ca="1" si="36"/>
        <v>570994</v>
      </c>
      <c r="AA32" s="1">
        <f t="shared" ca="1" si="36"/>
        <v>570994</v>
      </c>
      <c r="AB32" s="1">
        <f t="shared" ca="1" si="36"/>
        <v>670271.48</v>
      </c>
      <c r="AC32" s="1">
        <f t="shared" ca="1" si="36"/>
        <v>1488194.5799999998</v>
      </c>
      <c r="AD32" s="1">
        <f t="shared" ca="1" si="36"/>
        <v>1698165.7699999998</v>
      </c>
      <c r="AE32" s="1">
        <f t="shared" ca="1" si="36"/>
        <v>1815015.5099999998</v>
      </c>
      <c r="AF32" s="1">
        <f t="shared" ca="1" si="36"/>
        <v>2403275.5099999998</v>
      </c>
      <c r="AG32" s="1">
        <f t="shared" ca="1" si="36"/>
        <v>3397557.9799999995</v>
      </c>
      <c r="AH32" s="1">
        <f t="shared" ca="1" si="36"/>
        <v>3397557.9799999995</v>
      </c>
      <c r="AI32" s="1">
        <f t="shared" ca="1" si="36"/>
        <v>3397557.9799999995</v>
      </c>
      <c r="AJ32" s="1">
        <f t="shared" ca="1" si="36"/>
        <v>3397557.9799999995</v>
      </c>
      <c r="AK32" s="1">
        <f t="shared" ca="1" si="36"/>
        <v>3397557.9799999995</v>
      </c>
      <c r="AL32" s="1">
        <f t="shared" ca="1" si="36"/>
        <v>3397557.9799999995</v>
      </c>
    </row>
    <row r="33" spans="5:38" x14ac:dyDescent="0.25">
      <c r="I33" s="22" t="str">
        <f>Items!$E$44</f>
        <v>Незавершенное производство и запасы</v>
      </c>
      <c r="J33" s="1" t="str">
        <f>Items!F53</f>
        <v>Монтаж Коробки</v>
      </c>
      <c r="Q33" s="15"/>
      <c r="T33" s="1">
        <f t="shared" ref="T33:AL33" si="37">IF(T$4=1,$Q33,S419)</f>
        <v>0</v>
      </c>
      <c r="U33" s="1">
        <f t="shared" ca="1" si="37"/>
        <v>0</v>
      </c>
      <c r="V33" s="1">
        <f t="shared" ca="1" si="37"/>
        <v>0</v>
      </c>
      <c r="W33" s="1">
        <f t="shared" ca="1" si="37"/>
        <v>23940</v>
      </c>
      <c r="X33" s="1">
        <f t="shared" ca="1" si="37"/>
        <v>272214</v>
      </c>
      <c r="Y33" s="1">
        <f t="shared" ca="1" si="37"/>
        <v>438454</v>
      </c>
      <c r="Z33" s="1">
        <f t="shared" ca="1" si="37"/>
        <v>884851.3</v>
      </c>
      <c r="AA33" s="1">
        <f t="shared" ca="1" si="37"/>
        <v>1227365.05</v>
      </c>
      <c r="AB33" s="1">
        <f t="shared" ca="1" si="37"/>
        <v>1227365.05</v>
      </c>
      <c r="AC33" s="1">
        <f t="shared" ca="1" si="37"/>
        <v>1227365.05</v>
      </c>
      <c r="AD33" s="1">
        <f t="shared" ca="1" si="37"/>
        <v>1536605.55</v>
      </c>
      <c r="AE33" s="1">
        <f t="shared" ca="1" si="37"/>
        <v>2496607.5499999998</v>
      </c>
      <c r="AF33" s="1">
        <f t="shared" ca="1" si="37"/>
        <v>2931057.55</v>
      </c>
      <c r="AG33" s="1">
        <f t="shared" ca="1" si="37"/>
        <v>3019857.55</v>
      </c>
      <c r="AH33" s="1">
        <f t="shared" ca="1" si="37"/>
        <v>3144157.55</v>
      </c>
      <c r="AI33" s="1">
        <f t="shared" ca="1" si="37"/>
        <v>3144157.55</v>
      </c>
      <c r="AJ33" s="1">
        <f t="shared" ca="1" si="37"/>
        <v>3144157.55</v>
      </c>
      <c r="AK33" s="1">
        <f t="shared" ca="1" si="37"/>
        <v>3144157.55</v>
      </c>
      <c r="AL33" s="1">
        <f t="shared" ca="1" si="37"/>
        <v>3144157.55</v>
      </c>
    </row>
    <row r="34" spans="5:38" x14ac:dyDescent="0.25">
      <c r="I34" s="22" t="str">
        <f>Items!$E$44</f>
        <v>Незавершенное производство и запасы</v>
      </c>
      <c r="J34" s="1" t="str">
        <f>Items!F54</f>
        <v>Монтаж кровли</v>
      </c>
      <c r="Q34" s="15"/>
      <c r="T34" s="1">
        <f t="shared" ref="T34:AL34" si="38">IF(T$4=1,$Q34,S420)</f>
        <v>0</v>
      </c>
      <c r="U34" s="1">
        <f t="shared" ca="1" si="38"/>
        <v>0</v>
      </c>
      <c r="V34" s="1">
        <f t="shared" ca="1" si="38"/>
        <v>0</v>
      </c>
      <c r="W34" s="1">
        <f t="shared" ca="1" si="38"/>
        <v>0</v>
      </c>
      <c r="X34" s="1">
        <f t="shared" ca="1" si="38"/>
        <v>0</v>
      </c>
      <c r="Y34" s="1">
        <f t="shared" ca="1" si="38"/>
        <v>17434</v>
      </c>
      <c r="Z34" s="1">
        <f t="shared" ca="1" si="38"/>
        <v>187154.6</v>
      </c>
      <c r="AA34" s="1">
        <f t="shared" ca="1" si="38"/>
        <v>506602.20000000007</v>
      </c>
      <c r="AB34" s="1">
        <f t="shared" ca="1" si="38"/>
        <v>897951.20000000007</v>
      </c>
      <c r="AC34" s="1">
        <f t="shared" ca="1" si="38"/>
        <v>897951.20000000007</v>
      </c>
      <c r="AD34" s="1">
        <f t="shared" ca="1" si="38"/>
        <v>897951.20000000007</v>
      </c>
      <c r="AE34" s="1">
        <f t="shared" ca="1" si="38"/>
        <v>915579.20000000007</v>
      </c>
      <c r="AF34" s="1">
        <f t="shared" ca="1" si="38"/>
        <v>1323577.7000000002</v>
      </c>
      <c r="AG34" s="1">
        <f t="shared" ca="1" si="38"/>
        <v>1923853.4800000002</v>
      </c>
      <c r="AH34" s="1">
        <f t="shared" ca="1" si="38"/>
        <v>2030745.9800000002</v>
      </c>
      <c r="AI34" s="1">
        <f t="shared" ca="1" si="38"/>
        <v>2030745.9800000002</v>
      </c>
      <c r="AJ34" s="1">
        <f t="shared" ca="1" si="38"/>
        <v>2030745.9800000002</v>
      </c>
      <c r="AK34" s="1">
        <f t="shared" ca="1" si="38"/>
        <v>2030745.9800000002</v>
      </c>
      <c r="AL34" s="1">
        <f t="shared" ca="1" si="38"/>
        <v>2030745.9800000002</v>
      </c>
    </row>
    <row r="35" spans="5:38" x14ac:dyDescent="0.25">
      <c r="I35" s="22" t="str">
        <f>Items!$E$44</f>
        <v>Незавершенное производство и запасы</v>
      </c>
      <c r="J35" s="1" t="str">
        <f>Items!F55</f>
        <v>Монтаж окон</v>
      </c>
      <c r="Q35" s="15"/>
      <c r="T35" s="1">
        <f t="shared" ref="T35:AL35" si="39">IF(T$4=1,$Q35,S421)</f>
        <v>0</v>
      </c>
      <c r="U35" s="1">
        <f t="shared" ca="1" si="39"/>
        <v>0</v>
      </c>
      <c r="V35" s="1">
        <f t="shared" ca="1" si="39"/>
        <v>0</v>
      </c>
      <c r="W35" s="1">
        <f t="shared" ca="1" si="39"/>
        <v>0</v>
      </c>
      <c r="X35" s="1">
        <f t="shared" ca="1" si="39"/>
        <v>0</v>
      </c>
      <c r="Y35" s="1">
        <f t="shared" ca="1" si="39"/>
        <v>0</v>
      </c>
      <c r="Z35" s="1">
        <f t="shared" ca="1" si="39"/>
        <v>0</v>
      </c>
      <c r="AA35" s="1">
        <f t="shared" ca="1" si="39"/>
        <v>46650</v>
      </c>
      <c r="AB35" s="1">
        <f t="shared" ca="1" si="39"/>
        <v>46650</v>
      </c>
      <c r="AC35" s="1">
        <f t="shared" ca="1" si="39"/>
        <v>46650</v>
      </c>
      <c r="AD35" s="1">
        <f t="shared" ca="1" si="39"/>
        <v>46650</v>
      </c>
      <c r="AE35" s="1">
        <f t="shared" ca="1" si="39"/>
        <v>46650</v>
      </c>
      <c r="AF35" s="1">
        <f t="shared" ca="1" si="39"/>
        <v>91850</v>
      </c>
      <c r="AG35" s="1">
        <f t="shared" ca="1" si="39"/>
        <v>91850</v>
      </c>
      <c r="AH35" s="1">
        <f t="shared" ca="1" si="39"/>
        <v>91850</v>
      </c>
      <c r="AI35" s="1">
        <f t="shared" ca="1" si="39"/>
        <v>91850</v>
      </c>
      <c r="AJ35" s="1">
        <f t="shared" ca="1" si="39"/>
        <v>91850</v>
      </c>
      <c r="AK35" s="1">
        <f t="shared" ca="1" si="39"/>
        <v>91850</v>
      </c>
      <c r="AL35" s="1">
        <f t="shared" ca="1" si="39"/>
        <v>91850</v>
      </c>
    </row>
    <row r="36" spans="5:38" x14ac:dyDescent="0.25">
      <c r="I36" s="22" t="str">
        <f>Items!$E$44</f>
        <v>Незавершенное производство и запасы</v>
      </c>
      <c r="J36" s="1" t="str">
        <f>Items!F56</f>
        <v>Монтаж Фасада</v>
      </c>
      <c r="Q36" s="15"/>
      <c r="T36" s="1">
        <f t="shared" ref="T36:AL36" si="40">IF(T$4=1,$Q36,S422)</f>
        <v>0</v>
      </c>
      <c r="U36" s="1">
        <f t="shared" ca="1" si="40"/>
        <v>0</v>
      </c>
      <c r="V36" s="1">
        <f t="shared" ca="1" si="40"/>
        <v>0</v>
      </c>
      <c r="W36" s="1">
        <f t="shared" ca="1" si="40"/>
        <v>0</v>
      </c>
      <c r="X36" s="1">
        <f t="shared" ca="1" si="40"/>
        <v>0</v>
      </c>
      <c r="Y36" s="1">
        <f t="shared" ca="1" si="40"/>
        <v>0</v>
      </c>
      <c r="Z36" s="1">
        <f t="shared" ca="1" si="40"/>
        <v>0</v>
      </c>
      <c r="AA36" s="1">
        <f t="shared" ca="1" si="40"/>
        <v>394039.95</v>
      </c>
      <c r="AB36" s="1">
        <f t="shared" ca="1" si="40"/>
        <v>829639.67999999993</v>
      </c>
      <c r="AC36" s="1">
        <f t="shared" ca="1" si="40"/>
        <v>943693.67999999993</v>
      </c>
      <c r="AD36" s="1">
        <f t="shared" ca="1" si="40"/>
        <v>943693.67999999993</v>
      </c>
      <c r="AE36" s="1">
        <f t="shared" ca="1" si="40"/>
        <v>943693.67999999993</v>
      </c>
      <c r="AF36" s="1">
        <f t="shared" ca="1" si="40"/>
        <v>943693.67999999993</v>
      </c>
      <c r="AG36" s="1">
        <f t="shared" ca="1" si="40"/>
        <v>1573886.68</v>
      </c>
      <c r="AH36" s="1">
        <f t="shared" ca="1" si="40"/>
        <v>1573886.68</v>
      </c>
      <c r="AI36" s="1">
        <f t="shared" ca="1" si="40"/>
        <v>1573886.68</v>
      </c>
      <c r="AJ36" s="1">
        <f t="shared" ca="1" si="40"/>
        <v>1573886.68</v>
      </c>
      <c r="AK36" s="1">
        <f t="shared" ca="1" si="40"/>
        <v>1573886.68</v>
      </c>
      <c r="AL36" s="1">
        <f t="shared" ca="1" si="40"/>
        <v>1573886.68</v>
      </c>
    </row>
    <row r="37" spans="5:38" x14ac:dyDescent="0.25">
      <c r="I37" s="22" t="str">
        <f>Items!$E$44</f>
        <v>Незавершенное производство и запасы</v>
      </c>
      <c r="J37" s="1" t="str">
        <f>Items!F57</f>
        <v>Монтаж Благоустройства</v>
      </c>
      <c r="Q37" s="15"/>
      <c r="T37" s="1">
        <f t="shared" ref="T37:AL37" si="41">IF(T$4=1,$Q37,S423)</f>
        <v>0</v>
      </c>
      <c r="U37" s="1">
        <f t="shared" ca="1" si="41"/>
        <v>0</v>
      </c>
      <c r="V37" s="1">
        <f t="shared" ca="1" si="41"/>
        <v>0</v>
      </c>
      <c r="W37" s="1">
        <f t="shared" ca="1" si="41"/>
        <v>0</v>
      </c>
      <c r="X37" s="1">
        <f t="shared" ca="1" si="41"/>
        <v>0</v>
      </c>
      <c r="Y37" s="1">
        <f t="shared" ca="1" si="41"/>
        <v>0</v>
      </c>
      <c r="Z37" s="1">
        <f t="shared" ca="1" si="41"/>
        <v>0</v>
      </c>
      <c r="AA37" s="1">
        <f t="shared" ca="1" si="41"/>
        <v>0</v>
      </c>
      <c r="AB37" s="1">
        <f t="shared" ca="1" si="41"/>
        <v>0</v>
      </c>
      <c r="AC37" s="1">
        <f t="shared" ca="1" si="41"/>
        <v>0</v>
      </c>
      <c r="AD37" s="1">
        <f t="shared" ca="1" si="41"/>
        <v>0</v>
      </c>
      <c r="AE37" s="1">
        <f t="shared" ca="1" si="41"/>
        <v>26026</v>
      </c>
      <c r="AF37" s="1">
        <f t="shared" ca="1" si="41"/>
        <v>26026</v>
      </c>
      <c r="AG37" s="1">
        <f t="shared" ca="1" si="41"/>
        <v>226354</v>
      </c>
      <c r="AH37" s="1">
        <f t="shared" ca="1" si="41"/>
        <v>310994</v>
      </c>
      <c r="AI37" s="1">
        <f t="shared" ca="1" si="41"/>
        <v>310994</v>
      </c>
      <c r="AJ37" s="1">
        <f t="shared" ca="1" si="41"/>
        <v>310994</v>
      </c>
      <c r="AK37" s="1">
        <f t="shared" ca="1" si="41"/>
        <v>310994</v>
      </c>
      <c r="AL37" s="1">
        <f t="shared" ca="1" si="41"/>
        <v>310994</v>
      </c>
    </row>
    <row r="38" spans="5:38" x14ac:dyDescent="0.25">
      <c r="I38" s="22" t="str">
        <f>Items!$E$44</f>
        <v>Незавершенное производство и запасы</v>
      </c>
      <c r="J38" s="1" t="str">
        <f>Items!F58</f>
        <v>Спец техника</v>
      </c>
      <c r="Q38" s="15"/>
      <c r="T38" s="1">
        <f t="shared" ref="T38:AL38" si="42">IF(T$4=1,$Q38,S424)</f>
        <v>0</v>
      </c>
      <c r="U38" s="1">
        <f t="shared" ca="1" si="42"/>
        <v>0</v>
      </c>
      <c r="V38" s="1">
        <f t="shared" ca="1" si="42"/>
        <v>0</v>
      </c>
      <c r="W38" s="1">
        <f t="shared" ca="1" si="42"/>
        <v>28660</v>
      </c>
      <c r="X38" s="1">
        <f t="shared" ca="1" si="42"/>
        <v>28660</v>
      </c>
      <c r="Y38" s="1">
        <f t="shared" ca="1" si="42"/>
        <v>34920</v>
      </c>
      <c r="Z38" s="1">
        <f t="shared" ca="1" si="42"/>
        <v>44120</v>
      </c>
      <c r="AA38" s="1">
        <f t="shared" ca="1" si="42"/>
        <v>76020</v>
      </c>
      <c r="AB38" s="1">
        <f t="shared" ca="1" si="42"/>
        <v>390835.44</v>
      </c>
      <c r="AC38" s="1">
        <f t="shared" ca="1" si="42"/>
        <v>573325.11</v>
      </c>
      <c r="AD38" s="1">
        <f t="shared" ca="1" si="42"/>
        <v>584625.11</v>
      </c>
      <c r="AE38" s="1">
        <f t="shared" ca="1" si="42"/>
        <v>633651.91999999993</v>
      </c>
      <c r="AF38" s="1">
        <f t="shared" ca="1" si="42"/>
        <v>896240.5199999999</v>
      </c>
      <c r="AG38" s="1">
        <f t="shared" ca="1" si="42"/>
        <v>1016320.5199999999</v>
      </c>
      <c r="AH38" s="1">
        <f t="shared" ca="1" si="42"/>
        <v>1022760.5199999999</v>
      </c>
      <c r="AI38" s="1">
        <f t="shared" ca="1" si="42"/>
        <v>1022760.5199999999</v>
      </c>
      <c r="AJ38" s="1">
        <f t="shared" ca="1" si="42"/>
        <v>1022760.5199999999</v>
      </c>
      <c r="AK38" s="1">
        <f t="shared" ca="1" si="42"/>
        <v>1022760.5199999999</v>
      </c>
      <c r="AL38" s="1">
        <f t="shared" ca="1" si="42"/>
        <v>1022760.5199999999</v>
      </c>
    </row>
    <row r="39" spans="5:38" x14ac:dyDescent="0.25">
      <c r="I39" s="22" t="str">
        <f>Items!$E$44</f>
        <v>Незавершенное производство и запасы</v>
      </c>
      <c r="J39" s="1" t="str">
        <f>Items!F59</f>
        <v>Общая территория (дорога, ливневка, газ, эл-во)</v>
      </c>
      <c r="Q39" s="15"/>
      <c r="T39" s="1">
        <f t="shared" ref="T39:AL39" si="43">IF(T$4=1,$Q39,S425)</f>
        <v>0</v>
      </c>
      <c r="U39" s="1">
        <f t="shared" ca="1" si="43"/>
        <v>0</v>
      </c>
      <c r="V39" s="1">
        <f t="shared" ca="1" si="43"/>
        <v>0</v>
      </c>
      <c r="W39" s="1">
        <f t="shared" ca="1" si="43"/>
        <v>0</v>
      </c>
      <c r="X39" s="1">
        <f t="shared" ca="1" si="43"/>
        <v>0</v>
      </c>
      <c r="Y39" s="1">
        <f t="shared" ca="1" si="43"/>
        <v>0</v>
      </c>
      <c r="Z39" s="1">
        <f t="shared" ca="1" si="43"/>
        <v>0</v>
      </c>
      <c r="AA39" s="1">
        <f t="shared" ca="1" si="43"/>
        <v>0</v>
      </c>
      <c r="AB39" s="1">
        <f t="shared" ca="1" si="43"/>
        <v>0</v>
      </c>
      <c r="AC39" s="1">
        <f t="shared" ca="1" si="43"/>
        <v>13570</v>
      </c>
      <c r="AD39" s="1">
        <f t="shared" ca="1" si="43"/>
        <v>13570</v>
      </c>
      <c r="AE39" s="1">
        <f t="shared" ca="1" si="43"/>
        <v>13570</v>
      </c>
      <c r="AF39" s="1">
        <f t="shared" ca="1" si="43"/>
        <v>13570</v>
      </c>
      <c r="AG39" s="1">
        <f t="shared" ca="1" si="43"/>
        <v>13570</v>
      </c>
      <c r="AH39" s="1">
        <f t="shared" ca="1" si="43"/>
        <v>13570</v>
      </c>
      <c r="AI39" s="1">
        <f t="shared" ca="1" si="43"/>
        <v>13570</v>
      </c>
      <c r="AJ39" s="1">
        <f t="shared" ca="1" si="43"/>
        <v>13570</v>
      </c>
      <c r="AK39" s="1">
        <f t="shared" ca="1" si="43"/>
        <v>13570</v>
      </c>
      <c r="AL39" s="1">
        <f t="shared" ca="1" si="43"/>
        <v>13570</v>
      </c>
    </row>
    <row r="40" spans="5:38" x14ac:dyDescent="0.25">
      <c r="I40" s="22" t="str">
        <f>Items!$E$44</f>
        <v>Незавершенное производство и запасы</v>
      </c>
      <c r="J40" s="1" t="str">
        <f>Items!F60</f>
        <v>Резерв-1</v>
      </c>
      <c r="Q40" s="15"/>
      <c r="T40" s="1">
        <f t="shared" ref="T40:AL40" si="44">IF(T$4=1,$Q40,S426)</f>
        <v>0</v>
      </c>
      <c r="U40" s="1">
        <f t="shared" ca="1" si="44"/>
        <v>0</v>
      </c>
      <c r="V40" s="1">
        <f t="shared" ca="1" si="44"/>
        <v>0</v>
      </c>
      <c r="W40" s="1">
        <f t="shared" ca="1" si="44"/>
        <v>0</v>
      </c>
      <c r="X40" s="1">
        <f t="shared" ca="1" si="44"/>
        <v>0</v>
      </c>
      <c r="Y40" s="1">
        <f t="shared" ca="1" si="44"/>
        <v>0</v>
      </c>
      <c r="Z40" s="1">
        <f t="shared" ca="1" si="44"/>
        <v>0</v>
      </c>
      <c r="AA40" s="1">
        <f t="shared" ca="1" si="44"/>
        <v>0</v>
      </c>
      <c r="AB40" s="1">
        <f t="shared" ca="1" si="44"/>
        <v>0</v>
      </c>
      <c r="AC40" s="1">
        <f t="shared" ca="1" si="44"/>
        <v>0</v>
      </c>
      <c r="AD40" s="1">
        <f t="shared" ca="1" si="44"/>
        <v>0</v>
      </c>
      <c r="AE40" s="1">
        <f t="shared" ca="1" si="44"/>
        <v>0</v>
      </c>
      <c r="AF40" s="1">
        <f t="shared" ca="1" si="44"/>
        <v>0</v>
      </c>
      <c r="AG40" s="1">
        <f t="shared" ca="1" si="44"/>
        <v>0</v>
      </c>
      <c r="AH40" s="1">
        <f t="shared" ca="1" si="44"/>
        <v>0</v>
      </c>
      <c r="AI40" s="1">
        <f t="shared" ca="1" si="44"/>
        <v>0</v>
      </c>
      <c r="AJ40" s="1">
        <f t="shared" ca="1" si="44"/>
        <v>0</v>
      </c>
      <c r="AK40" s="1">
        <f t="shared" ca="1" si="44"/>
        <v>0</v>
      </c>
      <c r="AL40" s="1">
        <f t="shared" ca="1" si="44"/>
        <v>0</v>
      </c>
    </row>
    <row r="41" spans="5:38" x14ac:dyDescent="0.25">
      <c r="I41" s="22" t="str">
        <f>Items!$E$44</f>
        <v>Незавершенное производство и запасы</v>
      </c>
      <c r="J41" s="1" t="str">
        <f>Items!F61</f>
        <v>Резерв-2</v>
      </c>
      <c r="Q41" s="15"/>
      <c r="T41" s="1">
        <f t="shared" ref="T41:AL41" si="45">IF(T$4=1,$Q41,S427)</f>
        <v>0</v>
      </c>
      <c r="U41" s="1">
        <f t="shared" ca="1" si="45"/>
        <v>0</v>
      </c>
      <c r="V41" s="1">
        <f t="shared" ca="1" si="45"/>
        <v>0</v>
      </c>
      <c r="W41" s="1">
        <f t="shared" ca="1" si="45"/>
        <v>0</v>
      </c>
      <c r="X41" s="1">
        <f t="shared" ca="1" si="45"/>
        <v>0</v>
      </c>
      <c r="Y41" s="1">
        <f t="shared" ca="1" si="45"/>
        <v>0</v>
      </c>
      <c r="Z41" s="1">
        <f t="shared" ca="1" si="45"/>
        <v>0</v>
      </c>
      <c r="AA41" s="1">
        <f t="shared" ca="1" si="45"/>
        <v>0</v>
      </c>
      <c r="AB41" s="1">
        <f t="shared" ca="1" si="45"/>
        <v>0</v>
      </c>
      <c r="AC41" s="1">
        <f t="shared" ca="1" si="45"/>
        <v>0</v>
      </c>
      <c r="AD41" s="1">
        <f t="shared" ca="1" si="45"/>
        <v>0</v>
      </c>
      <c r="AE41" s="1">
        <f t="shared" ca="1" si="45"/>
        <v>0</v>
      </c>
      <c r="AF41" s="1">
        <f t="shared" ca="1" si="45"/>
        <v>0</v>
      </c>
      <c r="AG41" s="1">
        <f t="shared" ca="1" si="45"/>
        <v>0</v>
      </c>
      <c r="AH41" s="1">
        <f t="shared" ca="1" si="45"/>
        <v>0</v>
      </c>
      <c r="AI41" s="1">
        <f t="shared" ca="1" si="45"/>
        <v>0</v>
      </c>
      <c r="AJ41" s="1">
        <f t="shared" ca="1" si="45"/>
        <v>0</v>
      </c>
      <c r="AK41" s="1">
        <f t="shared" ca="1" si="45"/>
        <v>0</v>
      </c>
      <c r="AL41" s="1">
        <f t="shared" ca="1" si="45"/>
        <v>0</v>
      </c>
    </row>
    <row r="42" spans="5:38" x14ac:dyDescent="0.25">
      <c r="I42" s="22" t="str">
        <f>Items!$E$44</f>
        <v>Незавершенное производство и запасы</v>
      </c>
      <c r="J42" s="1" t="str">
        <f>Items!F62</f>
        <v>Резерв-3</v>
      </c>
      <c r="Q42" s="15"/>
      <c r="T42" s="1">
        <f t="shared" ref="T42:AL42" si="46">IF(T$4=1,$Q42,S428)</f>
        <v>0</v>
      </c>
      <c r="U42" s="1">
        <f t="shared" ca="1" si="46"/>
        <v>0</v>
      </c>
      <c r="V42" s="1">
        <f t="shared" ca="1" si="46"/>
        <v>0</v>
      </c>
      <c r="W42" s="1">
        <f t="shared" ca="1" si="46"/>
        <v>0</v>
      </c>
      <c r="X42" s="1">
        <f t="shared" ca="1" si="46"/>
        <v>0</v>
      </c>
      <c r="Y42" s="1">
        <f t="shared" ca="1" si="46"/>
        <v>0</v>
      </c>
      <c r="Z42" s="1">
        <f t="shared" ca="1" si="46"/>
        <v>0</v>
      </c>
      <c r="AA42" s="1">
        <f t="shared" ca="1" si="46"/>
        <v>0</v>
      </c>
      <c r="AB42" s="1">
        <f t="shared" ca="1" si="46"/>
        <v>0</v>
      </c>
      <c r="AC42" s="1">
        <f t="shared" ca="1" si="46"/>
        <v>0</v>
      </c>
      <c r="AD42" s="1">
        <f t="shared" ca="1" si="46"/>
        <v>0</v>
      </c>
      <c r="AE42" s="1">
        <f t="shared" ca="1" si="46"/>
        <v>0</v>
      </c>
      <c r="AF42" s="1">
        <f t="shared" ca="1" si="46"/>
        <v>0</v>
      </c>
      <c r="AG42" s="1">
        <f t="shared" ca="1" si="46"/>
        <v>0</v>
      </c>
      <c r="AH42" s="1">
        <f t="shared" ca="1" si="46"/>
        <v>0</v>
      </c>
      <c r="AI42" s="1">
        <f t="shared" ca="1" si="46"/>
        <v>0</v>
      </c>
      <c r="AJ42" s="1">
        <f t="shared" ca="1" si="46"/>
        <v>0</v>
      </c>
      <c r="AK42" s="1">
        <f t="shared" ca="1" si="46"/>
        <v>0</v>
      </c>
      <c r="AL42" s="1">
        <f t="shared" ca="1" si="46"/>
        <v>0</v>
      </c>
    </row>
    <row r="43" spans="5:38" x14ac:dyDescent="0.25">
      <c r="I43" s="22" t="str">
        <f>Items!$E$44</f>
        <v>Незавершенное производство и запасы</v>
      </c>
      <c r="J43" s="1" t="str">
        <f>Items!F63</f>
        <v>Резерв-4</v>
      </c>
      <c r="Q43" s="15"/>
      <c r="T43" s="1">
        <f t="shared" ref="T43:AL43" si="47">IF(T$4=1,$Q43,S429)</f>
        <v>0</v>
      </c>
      <c r="U43" s="1">
        <f t="shared" ca="1" si="47"/>
        <v>0</v>
      </c>
      <c r="V43" s="1">
        <f t="shared" ca="1" si="47"/>
        <v>0</v>
      </c>
      <c r="W43" s="1">
        <f t="shared" ca="1" si="47"/>
        <v>0</v>
      </c>
      <c r="X43" s="1">
        <f t="shared" ca="1" si="47"/>
        <v>0</v>
      </c>
      <c r="Y43" s="1">
        <f t="shared" ca="1" si="47"/>
        <v>0</v>
      </c>
      <c r="Z43" s="1">
        <f t="shared" ca="1" si="47"/>
        <v>0</v>
      </c>
      <c r="AA43" s="1">
        <f t="shared" ca="1" si="47"/>
        <v>0</v>
      </c>
      <c r="AB43" s="1">
        <f t="shared" ca="1" si="47"/>
        <v>0</v>
      </c>
      <c r="AC43" s="1">
        <f t="shared" ca="1" si="47"/>
        <v>0</v>
      </c>
      <c r="AD43" s="1">
        <f t="shared" ca="1" si="47"/>
        <v>0</v>
      </c>
      <c r="AE43" s="1">
        <f t="shared" ca="1" si="47"/>
        <v>0</v>
      </c>
      <c r="AF43" s="1">
        <f t="shared" ca="1" si="47"/>
        <v>0</v>
      </c>
      <c r="AG43" s="1">
        <f t="shared" ca="1" si="47"/>
        <v>0</v>
      </c>
      <c r="AH43" s="1">
        <f t="shared" ca="1" si="47"/>
        <v>0</v>
      </c>
      <c r="AI43" s="1">
        <f t="shared" ca="1" si="47"/>
        <v>0</v>
      </c>
      <c r="AJ43" s="1">
        <f t="shared" ca="1" si="47"/>
        <v>0</v>
      </c>
      <c r="AK43" s="1">
        <f t="shared" ca="1" si="47"/>
        <v>0</v>
      </c>
      <c r="AL43" s="1">
        <f t="shared" ca="1" si="47"/>
        <v>0</v>
      </c>
    </row>
    <row r="44" spans="5:38" x14ac:dyDescent="0.25">
      <c r="I44" s="22" t="str">
        <f>Items!$E$44</f>
        <v>Незавершенное производство и запасы</v>
      </c>
      <c r="J44" s="1" t="str">
        <f>Items!F64</f>
        <v>Резерв-5</v>
      </c>
      <c r="Q44" s="15"/>
      <c r="T44" s="1">
        <f t="shared" ref="T44:AL44" si="48">IF(T$4=1,$Q44,S430)</f>
        <v>0</v>
      </c>
      <c r="U44" s="1">
        <f t="shared" ca="1" si="48"/>
        <v>0</v>
      </c>
      <c r="V44" s="1">
        <f t="shared" ca="1" si="48"/>
        <v>0</v>
      </c>
      <c r="W44" s="1">
        <f t="shared" ca="1" si="48"/>
        <v>0</v>
      </c>
      <c r="X44" s="1">
        <f t="shared" ca="1" si="48"/>
        <v>0</v>
      </c>
      <c r="Y44" s="1">
        <f t="shared" ca="1" si="48"/>
        <v>0</v>
      </c>
      <c r="Z44" s="1">
        <f t="shared" ca="1" si="48"/>
        <v>0</v>
      </c>
      <c r="AA44" s="1">
        <f t="shared" ca="1" si="48"/>
        <v>0</v>
      </c>
      <c r="AB44" s="1">
        <f t="shared" ca="1" si="48"/>
        <v>0</v>
      </c>
      <c r="AC44" s="1">
        <f t="shared" ca="1" si="48"/>
        <v>0</v>
      </c>
      <c r="AD44" s="1">
        <f t="shared" ca="1" si="48"/>
        <v>0</v>
      </c>
      <c r="AE44" s="1">
        <f t="shared" ca="1" si="48"/>
        <v>0</v>
      </c>
      <c r="AF44" s="1">
        <f t="shared" ca="1" si="48"/>
        <v>0</v>
      </c>
      <c r="AG44" s="1">
        <f t="shared" ca="1" si="48"/>
        <v>0</v>
      </c>
      <c r="AH44" s="1">
        <f t="shared" ca="1" si="48"/>
        <v>0</v>
      </c>
      <c r="AI44" s="1">
        <f t="shared" ca="1" si="48"/>
        <v>0</v>
      </c>
      <c r="AJ44" s="1">
        <f t="shared" ca="1" si="48"/>
        <v>0</v>
      </c>
      <c r="AK44" s="1">
        <f t="shared" ca="1" si="48"/>
        <v>0</v>
      </c>
      <c r="AL44" s="1">
        <f t="shared" ca="1" si="48"/>
        <v>0</v>
      </c>
    </row>
    <row r="45" spans="5:38" x14ac:dyDescent="0.25">
      <c r="I45" s="22" t="str">
        <f>Items!$E$44</f>
        <v>Незавершенное производство и запасы</v>
      </c>
      <c r="J45" s="1" t="str">
        <f>Items!F65</f>
        <v>Резерв-6</v>
      </c>
      <c r="Q45" s="15"/>
      <c r="T45" s="1">
        <f t="shared" ref="T45:AL45" si="49">IF(T$4=1,$Q45,S431)</f>
        <v>0</v>
      </c>
      <c r="U45" s="1">
        <f t="shared" ca="1" si="49"/>
        <v>0</v>
      </c>
      <c r="V45" s="1">
        <f t="shared" ca="1" si="49"/>
        <v>0</v>
      </c>
      <c r="W45" s="1">
        <f t="shared" ca="1" si="49"/>
        <v>0</v>
      </c>
      <c r="X45" s="1">
        <f t="shared" ca="1" si="49"/>
        <v>0</v>
      </c>
      <c r="Y45" s="1">
        <f t="shared" ca="1" si="49"/>
        <v>0</v>
      </c>
      <c r="Z45" s="1">
        <f t="shared" ca="1" si="49"/>
        <v>0</v>
      </c>
      <c r="AA45" s="1">
        <f t="shared" ca="1" si="49"/>
        <v>0</v>
      </c>
      <c r="AB45" s="1">
        <f t="shared" ca="1" si="49"/>
        <v>0</v>
      </c>
      <c r="AC45" s="1">
        <f t="shared" ca="1" si="49"/>
        <v>0</v>
      </c>
      <c r="AD45" s="1">
        <f t="shared" ca="1" si="49"/>
        <v>0</v>
      </c>
      <c r="AE45" s="1">
        <f t="shared" ca="1" si="49"/>
        <v>0</v>
      </c>
      <c r="AF45" s="1">
        <f t="shared" ca="1" si="49"/>
        <v>0</v>
      </c>
      <c r="AG45" s="1">
        <f t="shared" ca="1" si="49"/>
        <v>0</v>
      </c>
      <c r="AH45" s="1">
        <f t="shared" ca="1" si="49"/>
        <v>0</v>
      </c>
      <c r="AI45" s="1">
        <f t="shared" ca="1" si="49"/>
        <v>0</v>
      </c>
      <c r="AJ45" s="1">
        <f t="shared" ca="1" si="49"/>
        <v>0</v>
      </c>
      <c r="AK45" s="1">
        <f t="shared" ca="1" si="49"/>
        <v>0</v>
      </c>
      <c r="AL45" s="1">
        <f t="shared" ca="1" si="49"/>
        <v>0</v>
      </c>
    </row>
    <row r="46" spans="5:38" x14ac:dyDescent="0.25">
      <c r="I46" s="22" t="str">
        <f>Items!$E$44</f>
        <v>Незавершенное производство и запасы</v>
      </c>
      <c r="J46" s="1" t="str">
        <f>Items!F66</f>
        <v>Резерв-7</v>
      </c>
      <c r="Q46" s="15"/>
      <c r="T46" s="1">
        <f t="shared" ref="T46:AL46" si="50">IF(T$4=1,$Q46,S432)</f>
        <v>0</v>
      </c>
      <c r="U46" s="1">
        <f t="shared" ca="1" si="50"/>
        <v>0</v>
      </c>
      <c r="V46" s="1">
        <f t="shared" ca="1" si="50"/>
        <v>0</v>
      </c>
      <c r="W46" s="1">
        <f t="shared" ca="1" si="50"/>
        <v>0</v>
      </c>
      <c r="X46" s="1">
        <f t="shared" ca="1" si="50"/>
        <v>0</v>
      </c>
      <c r="Y46" s="1">
        <f t="shared" ca="1" si="50"/>
        <v>0</v>
      </c>
      <c r="Z46" s="1">
        <f t="shared" ca="1" si="50"/>
        <v>0</v>
      </c>
      <c r="AA46" s="1">
        <f t="shared" ca="1" si="50"/>
        <v>0</v>
      </c>
      <c r="AB46" s="1">
        <f t="shared" ca="1" si="50"/>
        <v>0</v>
      </c>
      <c r="AC46" s="1">
        <f t="shared" ca="1" si="50"/>
        <v>0</v>
      </c>
      <c r="AD46" s="1">
        <f t="shared" ca="1" si="50"/>
        <v>0</v>
      </c>
      <c r="AE46" s="1">
        <f t="shared" ca="1" si="50"/>
        <v>0</v>
      </c>
      <c r="AF46" s="1">
        <f t="shared" ca="1" si="50"/>
        <v>0</v>
      </c>
      <c r="AG46" s="1">
        <f t="shared" ca="1" si="50"/>
        <v>0</v>
      </c>
      <c r="AH46" s="1">
        <f t="shared" ca="1" si="50"/>
        <v>0</v>
      </c>
      <c r="AI46" s="1">
        <f t="shared" ca="1" si="50"/>
        <v>0</v>
      </c>
      <c r="AJ46" s="1">
        <f t="shared" ca="1" si="50"/>
        <v>0</v>
      </c>
      <c r="AK46" s="1">
        <f t="shared" ca="1" si="50"/>
        <v>0</v>
      </c>
      <c r="AL46" s="1">
        <f t="shared" ca="1" si="50"/>
        <v>0</v>
      </c>
    </row>
    <row r="47" spans="5:38" x14ac:dyDescent="0.25">
      <c r="I47" s="22" t="str">
        <f>Items!$E$44</f>
        <v>Незавершенное производство и запасы</v>
      </c>
      <c r="J47" s="1" t="str">
        <f>Items!F67</f>
        <v>Резерв-8</v>
      </c>
      <c r="Q47" s="15"/>
      <c r="T47" s="1">
        <f t="shared" ref="T47:AL47" si="51">IF(T$4=1,$Q47,S433)</f>
        <v>0</v>
      </c>
      <c r="U47" s="1">
        <f t="shared" ca="1" si="51"/>
        <v>0</v>
      </c>
      <c r="V47" s="1">
        <f t="shared" ca="1" si="51"/>
        <v>0</v>
      </c>
      <c r="W47" s="1">
        <f t="shared" ca="1" si="51"/>
        <v>0</v>
      </c>
      <c r="X47" s="1">
        <f t="shared" ca="1" si="51"/>
        <v>0</v>
      </c>
      <c r="Y47" s="1">
        <f t="shared" ca="1" si="51"/>
        <v>0</v>
      </c>
      <c r="Z47" s="1">
        <f t="shared" ca="1" si="51"/>
        <v>0</v>
      </c>
      <c r="AA47" s="1">
        <f t="shared" ca="1" si="51"/>
        <v>0</v>
      </c>
      <c r="AB47" s="1">
        <f t="shared" ca="1" si="51"/>
        <v>0</v>
      </c>
      <c r="AC47" s="1">
        <f t="shared" ca="1" si="51"/>
        <v>0</v>
      </c>
      <c r="AD47" s="1">
        <f t="shared" ca="1" si="51"/>
        <v>0</v>
      </c>
      <c r="AE47" s="1">
        <f t="shared" ca="1" si="51"/>
        <v>0</v>
      </c>
      <c r="AF47" s="1">
        <f t="shared" ca="1" si="51"/>
        <v>0</v>
      </c>
      <c r="AG47" s="1">
        <f t="shared" ca="1" si="51"/>
        <v>0</v>
      </c>
      <c r="AH47" s="1">
        <f t="shared" ca="1" si="51"/>
        <v>0</v>
      </c>
      <c r="AI47" s="1">
        <f t="shared" ca="1" si="51"/>
        <v>0</v>
      </c>
      <c r="AJ47" s="1">
        <f t="shared" ca="1" si="51"/>
        <v>0</v>
      </c>
      <c r="AK47" s="1">
        <f t="shared" ca="1" si="51"/>
        <v>0</v>
      </c>
      <c r="AL47" s="1">
        <f t="shared" ca="1" si="51"/>
        <v>0</v>
      </c>
    </row>
    <row r="48" spans="5:38" s="23" customFormat="1" ht="10.199999999999999" x14ac:dyDescent="0.2">
      <c r="E48" s="23" t="s">
        <v>50</v>
      </c>
    </row>
    <row r="49" spans="5:38" s="2" customFormat="1" x14ac:dyDescent="0.25">
      <c r="I49" s="2" t="str">
        <f>Items!$E$122</f>
        <v>Финансовые активы</v>
      </c>
      <c r="Q49" s="2">
        <f>SUM(Q50:Q54)</f>
        <v>0</v>
      </c>
      <c r="T49" s="2">
        <f t="shared" ref="T49:AL49" si="52">SUM(T50:T54)</f>
        <v>0</v>
      </c>
      <c r="U49" s="2">
        <f t="shared" ca="1" si="52"/>
        <v>0</v>
      </c>
      <c r="V49" s="2">
        <f t="shared" ca="1" si="52"/>
        <v>0</v>
      </c>
      <c r="W49" s="2">
        <f t="shared" ca="1" si="52"/>
        <v>0</v>
      </c>
      <c r="X49" s="2">
        <f t="shared" ca="1" si="52"/>
        <v>0</v>
      </c>
      <c r="Y49" s="2">
        <f t="shared" ca="1" si="52"/>
        <v>0</v>
      </c>
      <c r="Z49" s="2">
        <f t="shared" ca="1" si="52"/>
        <v>0</v>
      </c>
      <c r="AA49" s="2">
        <f t="shared" ca="1" si="52"/>
        <v>0</v>
      </c>
      <c r="AB49" s="2">
        <f t="shared" ca="1" si="52"/>
        <v>0</v>
      </c>
      <c r="AC49" s="2">
        <f t="shared" ca="1" si="52"/>
        <v>0</v>
      </c>
      <c r="AD49" s="2">
        <f t="shared" ca="1" si="52"/>
        <v>0</v>
      </c>
      <c r="AE49" s="2">
        <f t="shared" ca="1" si="52"/>
        <v>0</v>
      </c>
      <c r="AF49" s="2">
        <f t="shared" ca="1" si="52"/>
        <v>0</v>
      </c>
      <c r="AG49" s="2">
        <f t="shared" ca="1" si="52"/>
        <v>0</v>
      </c>
      <c r="AH49" s="2">
        <f t="shared" ca="1" si="52"/>
        <v>0</v>
      </c>
      <c r="AI49" s="2">
        <f t="shared" ca="1" si="52"/>
        <v>0</v>
      </c>
      <c r="AJ49" s="2">
        <f t="shared" ca="1" si="52"/>
        <v>0</v>
      </c>
      <c r="AK49" s="2">
        <f t="shared" ca="1" si="52"/>
        <v>0</v>
      </c>
      <c r="AL49" s="2">
        <f t="shared" ca="1" si="52"/>
        <v>0</v>
      </c>
    </row>
    <row r="50" spans="5:38" x14ac:dyDescent="0.25">
      <c r="I50" s="22" t="str">
        <f>Items!$E$122</f>
        <v>Финансовые активы</v>
      </c>
      <c r="J50" s="1" t="str">
        <f>Items!F123</f>
        <v>%% по депозитам</v>
      </c>
      <c r="Q50" s="15"/>
      <c r="T50" s="1">
        <f t="shared" ref="T50:AL50" si="53">IF(T$4=1,$Q50,S436)</f>
        <v>0</v>
      </c>
      <c r="U50" s="1">
        <f t="shared" ca="1" si="53"/>
        <v>0</v>
      </c>
      <c r="V50" s="1">
        <f t="shared" ca="1" si="53"/>
        <v>0</v>
      </c>
      <c r="W50" s="1">
        <f t="shared" ca="1" si="53"/>
        <v>0</v>
      </c>
      <c r="X50" s="1">
        <f t="shared" ca="1" si="53"/>
        <v>0</v>
      </c>
      <c r="Y50" s="1">
        <f t="shared" ca="1" si="53"/>
        <v>0</v>
      </c>
      <c r="Z50" s="1">
        <f t="shared" ca="1" si="53"/>
        <v>0</v>
      </c>
      <c r="AA50" s="1">
        <f t="shared" ca="1" si="53"/>
        <v>0</v>
      </c>
      <c r="AB50" s="1">
        <f t="shared" ca="1" si="53"/>
        <v>0</v>
      </c>
      <c r="AC50" s="1">
        <f t="shared" ca="1" si="53"/>
        <v>0</v>
      </c>
      <c r="AD50" s="1">
        <f t="shared" ca="1" si="53"/>
        <v>0</v>
      </c>
      <c r="AE50" s="1">
        <f t="shared" ca="1" si="53"/>
        <v>0</v>
      </c>
      <c r="AF50" s="1">
        <f t="shared" ca="1" si="53"/>
        <v>0</v>
      </c>
      <c r="AG50" s="1">
        <f t="shared" ca="1" si="53"/>
        <v>0</v>
      </c>
      <c r="AH50" s="1">
        <f t="shared" ca="1" si="53"/>
        <v>0</v>
      </c>
      <c r="AI50" s="1">
        <f t="shared" ca="1" si="53"/>
        <v>0</v>
      </c>
      <c r="AJ50" s="1">
        <f t="shared" ca="1" si="53"/>
        <v>0</v>
      </c>
      <c r="AK50" s="1">
        <f t="shared" ca="1" si="53"/>
        <v>0</v>
      </c>
      <c r="AL50" s="1">
        <f t="shared" ca="1" si="53"/>
        <v>0</v>
      </c>
    </row>
    <row r="51" spans="5:38" x14ac:dyDescent="0.25">
      <c r="I51" s="22" t="str">
        <f>Items!$E$122</f>
        <v>Финансовые активы</v>
      </c>
      <c r="J51" s="1" t="str">
        <f>Items!F124</f>
        <v>%% по займам</v>
      </c>
      <c r="Q51" s="15"/>
      <c r="T51" s="1">
        <f t="shared" ref="T51:AL51" si="54">IF(T$4=1,$Q51,S437)</f>
        <v>0</v>
      </c>
      <c r="U51" s="1">
        <f t="shared" ca="1" si="54"/>
        <v>0</v>
      </c>
      <c r="V51" s="1">
        <f t="shared" ca="1" si="54"/>
        <v>0</v>
      </c>
      <c r="W51" s="1">
        <f t="shared" ca="1" si="54"/>
        <v>0</v>
      </c>
      <c r="X51" s="1">
        <f t="shared" ca="1" si="54"/>
        <v>0</v>
      </c>
      <c r="Y51" s="1">
        <f t="shared" ca="1" si="54"/>
        <v>0</v>
      </c>
      <c r="Z51" s="1">
        <f t="shared" ca="1" si="54"/>
        <v>0</v>
      </c>
      <c r="AA51" s="1">
        <f t="shared" ca="1" si="54"/>
        <v>0</v>
      </c>
      <c r="AB51" s="1">
        <f t="shared" ca="1" si="54"/>
        <v>0</v>
      </c>
      <c r="AC51" s="1">
        <f t="shared" ca="1" si="54"/>
        <v>0</v>
      </c>
      <c r="AD51" s="1">
        <f t="shared" ca="1" si="54"/>
        <v>0</v>
      </c>
      <c r="AE51" s="1">
        <f t="shared" ca="1" si="54"/>
        <v>0</v>
      </c>
      <c r="AF51" s="1">
        <f t="shared" ca="1" si="54"/>
        <v>0</v>
      </c>
      <c r="AG51" s="1">
        <f t="shared" ca="1" si="54"/>
        <v>0</v>
      </c>
      <c r="AH51" s="1">
        <f t="shared" ca="1" si="54"/>
        <v>0</v>
      </c>
      <c r="AI51" s="1">
        <f t="shared" ca="1" si="54"/>
        <v>0</v>
      </c>
      <c r="AJ51" s="1">
        <f t="shared" ca="1" si="54"/>
        <v>0</v>
      </c>
      <c r="AK51" s="1">
        <f t="shared" ca="1" si="54"/>
        <v>0</v>
      </c>
      <c r="AL51" s="1">
        <f t="shared" ca="1" si="54"/>
        <v>0</v>
      </c>
    </row>
    <row r="52" spans="5:38" x14ac:dyDescent="0.25">
      <c r="I52" s="22" t="str">
        <f>Items!$E$122</f>
        <v>Финансовые активы</v>
      </c>
      <c r="J52" s="1" t="str">
        <f>Items!F125</f>
        <v>Депозиты</v>
      </c>
      <c r="Q52" s="15"/>
      <c r="T52" s="1">
        <f t="shared" ref="T52:AL52" si="55">IF(T$4=1,$Q52,S438)</f>
        <v>0</v>
      </c>
      <c r="U52" s="1">
        <f t="shared" ca="1" si="55"/>
        <v>0</v>
      </c>
      <c r="V52" s="1">
        <f t="shared" ca="1" si="55"/>
        <v>0</v>
      </c>
      <c r="W52" s="1">
        <f t="shared" ca="1" si="55"/>
        <v>0</v>
      </c>
      <c r="X52" s="1">
        <f t="shared" ca="1" si="55"/>
        <v>0</v>
      </c>
      <c r="Y52" s="1">
        <f t="shared" ca="1" si="55"/>
        <v>0</v>
      </c>
      <c r="Z52" s="1">
        <f t="shared" ca="1" si="55"/>
        <v>0</v>
      </c>
      <c r="AA52" s="1">
        <f t="shared" ca="1" si="55"/>
        <v>0</v>
      </c>
      <c r="AB52" s="1">
        <f t="shared" ca="1" si="55"/>
        <v>0</v>
      </c>
      <c r="AC52" s="1">
        <f t="shared" ca="1" si="55"/>
        <v>0</v>
      </c>
      <c r="AD52" s="1">
        <f t="shared" ca="1" si="55"/>
        <v>0</v>
      </c>
      <c r="AE52" s="1">
        <f t="shared" ca="1" si="55"/>
        <v>0</v>
      </c>
      <c r="AF52" s="1">
        <f t="shared" ca="1" si="55"/>
        <v>0</v>
      </c>
      <c r="AG52" s="1">
        <f t="shared" ca="1" si="55"/>
        <v>0</v>
      </c>
      <c r="AH52" s="1">
        <f t="shared" ca="1" si="55"/>
        <v>0</v>
      </c>
      <c r="AI52" s="1">
        <f t="shared" ca="1" si="55"/>
        <v>0</v>
      </c>
      <c r="AJ52" s="1">
        <f t="shared" ca="1" si="55"/>
        <v>0</v>
      </c>
      <c r="AK52" s="1">
        <f t="shared" ca="1" si="55"/>
        <v>0</v>
      </c>
      <c r="AL52" s="1">
        <f t="shared" ca="1" si="55"/>
        <v>0</v>
      </c>
    </row>
    <row r="53" spans="5:38" x14ac:dyDescent="0.25">
      <c r="I53" s="22" t="str">
        <f>Items!$E$122</f>
        <v>Финансовые активы</v>
      </c>
      <c r="J53" s="1" t="str">
        <f>Items!F126</f>
        <v>Выданные займы</v>
      </c>
      <c r="Q53" s="15"/>
      <c r="T53" s="1">
        <f t="shared" ref="T53:AL53" si="56">IF(T$4=1,$Q53,S439)</f>
        <v>0</v>
      </c>
      <c r="U53" s="1">
        <f t="shared" ca="1" si="56"/>
        <v>0</v>
      </c>
      <c r="V53" s="1">
        <f t="shared" ca="1" si="56"/>
        <v>0</v>
      </c>
      <c r="W53" s="1">
        <f t="shared" ca="1" si="56"/>
        <v>0</v>
      </c>
      <c r="X53" s="1">
        <f t="shared" ca="1" si="56"/>
        <v>0</v>
      </c>
      <c r="Y53" s="1">
        <f t="shared" ca="1" si="56"/>
        <v>0</v>
      </c>
      <c r="Z53" s="1">
        <f t="shared" ca="1" si="56"/>
        <v>0</v>
      </c>
      <c r="AA53" s="1">
        <f t="shared" ca="1" si="56"/>
        <v>0</v>
      </c>
      <c r="AB53" s="1">
        <f t="shared" ca="1" si="56"/>
        <v>0</v>
      </c>
      <c r="AC53" s="1">
        <f t="shared" ca="1" si="56"/>
        <v>0</v>
      </c>
      <c r="AD53" s="1">
        <f t="shared" ca="1" si="56"/>
        <v>0</v>
      </c>
      <c r="AE53" s="1">
        <f t="shared" ca="1" si="56"/>
        <v>0</v>
      </c>
      <c r="AF53" s="1">
        <f t="shared" ca="1" si="56"/>
        <v>0</v>
      </c>
      <c r="AG53" s="1">
        <f t="shared" ca="1" si="56"/>
        <v>0</v>
      </c>
      <c r="AH53" s="1">
        <f t="shared" ca="1" si="56"/>
        <v>0</v>
      </c>
      <c r="AI53" s="1">
        <f t="shared" ca="1" si="56"/>
        <v>0</v>
      </c>
      <c r="AJ53" s="1">
        <f t="shared" ca="1" si="56"/>
        <v>0</v>
      </c>
      <c r="AK53" s="1">
        <f t="shared" ca="1" si="56"/>
        <v>0</v>
      </c>
      <c r="AL53" s="1">
        <f t="shared" ca="1" si="56"/>
        <v>0</v>
      </c>
    </row>
    <row r="54" spans="5:38" s="23" customFormat="1" ht="10.199999999999999" x14ac:dyDescent="0.2">
      <c r="E54" s="23" t="s">
        <v>50</v>
      </c>
    </row>
    <row r="55" spans="5:38" s="2" customFormat="1" x14ac:dyDescent="0.25">
      <c r="I55" s="2" t="str">
        <f>Items!$E$127</f>
        <v>Основные средства</v>
      </c>
      <c r="Q55" s="2">
        <f>SUM(Q56:Q61)</f>
        <v>0</v>
      </c>
      <c r="T55" s="2">
        <f t="shared" ref="T55:AL55" si="57">SUM(T56:T61)</f>
        <v>0</v>
      </c>
      <c r="U55" s="2">
        <f t="shared" ca="1" si="57"/>
        <v>675080.36</v>
      </c>
      <c r="V55" s="2">
        <f t="shared" ca="1" si="57"/>
        <v>675080.36</v>
      </c>
      <c r="W55" s="2">
        <f t="shared" ca="1" si="57"/>
        <v>676057.80999999994</v>
      </c>
      <c r="X55" s="2">
        <f t="shared" ca="1" si="57"/>
        <v>716647.33</v>
      </c>
      <c r="Y55" s="2">
        <f t="shared" ca="1" si="57"/>
        <v>727282.51179999998</v>
      </c>
      <c r="Z55" s="2">
        <f t="shared" ca="1" si="57"/>
        <v>727282.51179999998</v>
      </c>
      <c r="AA55" s="2">
        <f t="shared" ca="1" si="57"/>
        <v>917194.0318</v>
      </c>
      <c r="AB55" s="2">
        <f t="shared" ca="1" si="57"/>
        <v>917194.0318</v>
      </c>
      <c r="AC55" s="2">
        <f t="shared" ca="1" si="57"/>
        <v>929295.18180000002</v>
      </c>
      <c r="AD55" s="2">
        <f t="shared" ca="1" si="57"/>
        <v>1385223.1017999998</v>
      </c>
      <c r="AE55" s="2">
        <f t="shared" ca="1" si="57"/>
        <v>2194475.0118</v>
      </c>
      <c r="AF55" s="2">
        <f t="shared" ca="1" si="57"/>
        <v>2594093.9117999999</v>
      </c>
      <c r="AG55" s="2">
        <f t="shared" ca="1" si="57"/>
        <v>2678800.7718000002</v>
      </c>
      <c r="AH55" s="2">
        <f t="shared" ca="1" si="57"/>
        <v>2696878.8917999999</v>
      </c>
      <c r="AI55" s="2">
        <f t="shared" ca="1" si="57"/>
        <v>2696878.8917999999</v>
      </c>
      <c r="AJ55" s="2">
        <f t="shared" ca="1" si="57"/>
        <v>2696878.8917999999</v>
      </c>
      <c r="AK55" s="2">
        <f t="shared" ca="1" si="57"/>
        <v>2696878.8917999999</v>
      </c>
      <c r="AL55" s="2">
        <f t="shared" ca="1" si="57"/>
        <v>2696878.8917999999</v>
      </c>
    </row>
    <row r="56" spans="5:38" x14ac:dyDescent="0.25">
      <c r="I56" s="22" t="str">
        <f>Items!$E$127</f>
        <v>Основные средства</v>
      </c>
      <c r="J56" s="1" t="str">
        <f>Items!F128</f>
        <v>Оборудование приобретенное в лизинг</v>
      </c>
      <c r="Q56" s="15"/>
      <c r="T56" s="1">
        <f t="shared" ref="T56:AL56" si="58">IF(T$4=1,$Q56,S442)</f>
        <v>0</v>
      </c>
      <c r="U56" s="1">
        <f t="shared" ca="1" si="58"/>
        <v>0</v>
      </c>
      <c r="V56" s="1">
        <f t="shared" ca="1" si="58"/>
        <v>0</v>
      </c>
      <c r="W56" s="1">
        <f t="shared" ca="1" si="58"/>
        <v>0</v>
      </c>
      <c r="X56" s="1">
        <f t="shared" ca="1" si="58"/>
        <v>0</v>
      </c>
      <c r="Y56" s="1">
        <f t="shared" ca="1" si="58"/>
        <v>0</v>
      </c>
      <c r="Z56" s="1">
        <f t="shared" ca="1" si="58"/>
        <v>0</v>
      </c>
      <c r="AA56" s="1">
        <f t="shared" ca="1" si="58"/>
        <v>0</v>
      </c>
      <c r="AB56" s="1">
        <f t="shared" ca="1" si="58"/>
        <v>0</v>
      </c>
      <c r="AC56" s="1">
        <f t="shared" ca="1" si="58"/>
        <v>0</v>
      </c>
      <c r="AD56" s="1">
        <f t="shared" ca="1" si="58"/>
        <v>0</v>
      </c>
      <c r="AE56" s="1">
        <f t="shared" ca="1" si="58"/>
        <v>0</v>
      </c>
      <c r="AF56" s="1">
        <f t="shared" ca="1" si="58"/>
        <v>0</v>
      </c>
      <c r="AG56" s="1">
        <f t="shared" ca="1" si="58"/>
        <v>0</v>
      </c>
      <c r="AH56" s="1">
        <f t="shared" ca="1" si="58"/>
        <v>0</v>
      </c>
      <c r="AI56" s="1">
        <f t="shared" ca="1" si="58"/>
        <v>0</v>
      </c>
      <c r="AJ56" s="1">
        <f t="shared" ca="1" si="58"/>
        <v>0</v>
      </c>
      <c r="AK56" s="1">
        <f t="shared" ca="1" si="58"/>
        <v>0</v>
      </c>
      <c r="AL56" s="1">
        <f t="shared" ca="1" si="58"/>
        <v>0</v>
      </c>
    </row>
    <row r="57" spans="5:38" x14ac:dyDescent="0.25">
      <c r="I57" s="22" t="str">
        <f>Items!$E$127</f>
        <v>Основные средства</v>
      </c>
      <c r="J57" s="1" t="str">
        <f>Items!F129</f>
        <v>Офис CLT перевозимый</v>
      </c>
      <c r="Q57" s="15"/>
      <c r="T57" s="1">
        <f t="shared" ref="T57:AL57" si="59">IF(T$4=1,$Q57,S443)</f>
        <v>0</v>
      </c>
      <c r="U57" s="1">
        <f t="shared" ca="1" si="59"/>
        <v>675080.36</v>
      </c>
      <c r="V57" s="1">
        <f t="shared" ca="1" si="59"/>
        <v>675080.36</v>
      </c>
      <c r="W57" s="1">
        <f t="shared" ca="1" si="59"/>
        <v>675080.36</v>
      </c>
      <c r="X57" s="1">
        <f t="shared" ca="1" si="59"/>
        <v>675080.36</v>
      </c>
      <c r="Y57" s="1">
        <f t="shared" ca="1" si="59"/>
        <v>675080.36</v>
      </c>
      <c r="Z57" s="1">
        <f t="shared" ca="1" si="59"/>
        <v>675080.36</v>
      </c>
      <c r="AA57" s="1">
        <f t="shared" ca="1" si="59"/>
        <v>675080.36</v>
      </c>
      <c r="AB57" s="1">
        <f t="shared" ca="1" si="59"/>
        <v>675080.36</v>
      </c>
      <c r="AC57" s="1">
        <f t="shared" ca="1" si="59"/>
        <v>675080.36</v>
      </c>
      <c r="AD57" s="1">
        <f t="shared" ca="1" si="59"/>
        <v>675080.36</v>
      </c>
      <c r="AE57" s="1">
        <f t="shared" ca="1" si="59"/>
        <v>675080.36</v>
      </c>
      <c r="AF57" s="1">
        <f t="shared" ca="1" si="59"/>
        <v>675080.36</v>
      </c>
      <c r="AG57" s="1">
        <f t="shared" ca="1" si="59"/>
        <v>675080.36</v>
      </c>
      <c r="AH57" s="1">
        <f t="shared" ca="1" si="59"/>
        <v>675080.36</v>
      </c>
      <c r="AI57" s="1">
        <f t="shared" ca="1" si="59"/>
        <v>675080.36</v>
      </c>
      <c r="AJ57" s="1">
        <f t="shared" ca="1" si="59"/>
        <v>675080.36</v>
      </c>
      <c r="AK57" s="1">
        <f t="shared" ca="1" si="59"/>
        <v>675080.36</v>
      </c>
      <c r="AL57" s="1">
        <f t="shared" ca="1" si="59"/>
        <v>675080.36</v>
      </c>
    </row>
    <row r="58" spans="5:38" x14ac:dyDescent="0.25">
      <c r="I58" s="22" t="str">
        <f>Items!$E$127</f>
        <v>Основные средства</v>
      </c>
      <c r="J58" s="1" t="str">
        <f>Items!F130</f>
        <v>Контейнер</v>
      </c>
      <c r="Q58" s="15"/>
      <c r="T58" s="1">
        <f t="shared" ref="T58:AL58" si="60">IF(T$4=1,$Q58,S444)</f>
        <v>0</v>
      </c>
      <c r="U58" s="1">
        <f t="shared" ca="1" si="60"/>
        <v>0</v>
      </c>
      <c r="V58" s="1">
        <f t="shared" ca="1" si="60"/>
        <v>0</v>
      </c>
      <c r="W58" s="1">
        <f t="shared" ca="1" si="60"/>
        <v>0</v>
      </c>
      <c r="X58" s="1">
        <f t="shared" ca="1" si="60"/>
        <v>0</v>
      </c>
      <c r="Y58" s="1">
        <f t="shared" ca="1" si="60"/>
        <v>0</v>
      </c>
      <c r="Z58" s="1">
        <f t="shared" ca="1" si="60"/>
        <v>0</v>
      </c>
      <c r="AA58" s="1">
        <f t="shared" ca="1" si="60"/>
        <v>138990</v>
      </c>
      <c r="AB58" s="1">
        <f t="shared" ca="1" si="60"/>
        <v>138990</v>
      </c>
      <c r="AC58" s="1">
        <f t="shared" ca="1" si="60"/>
        <v>138990</v>
      </c>
      <c r="AD58" s="1">
        <f t="shared" ca="1" si="60"/>
        <v>578065</v>
      </c>
      <c r="AE58" s="1">
        <f t="shared" ca="1" si="60"/>
        <v>578065</v>
      </c>
      <c r="AF58" s="1">
        <f t="shared" ca="1" si="60"/>
        <v>578065</v>
      </c>
      <c r="AG58" s="1">
        <f t="shared" ca="1" si="60"/>
        <v>578065</v>
      </c>
      <c r="AH58" s="1">
        <f t="shared" ca="1" si="60"/>
        <v>578065</v>
      </c>
      <c r="AI58" s="1">
        <f t="shared" ca="1" si="60"/>
        <v>578065</v>
      </c>
      <c r="AJ58" s="1">
        <f t="shared" ca="1" si="60"/>
        <v>578065</v>
      </c>
      <c r="AK58" s="1">
        <f t="shared" ca="1" si="60"/>
        <v>578065</v>
      </c>
      <c r="AL58" s="1">
        <f t="shared" ca="1" si="60"/>
        <v>578065</v>
      </c>
    </row>
    <row r="59" spans="5:38" x14ac:dyDescent="0.25">
      <c r="I59" s="22" t="str">
        <f>Items!$E$127</f>
        <v>Основные средства</v>
      </c>
      <c r="J59" s="1" t="str">
        <f>Items!F131</f>
        <v>Инструменты</v>
      </c>
      <c r="Q59" s="15"/>
      <c r="T59" s="1">
        <f t="shared" ref="T59:AL59" si="61">IF(T$4=1,$Q59,S445)</f>
        <v>0</v>
      </c>
      <c r="U59" s="1">
        <f t="shared" ca="1" si="61"/>
        <v>0</v>
      </c>
      <c r="V59" s="1">
        <f t="shared" ca="1" si="61"/>
        <v>0</v>
      </c>
      <c r="W59" s="1">
        <f t="shared" ca="1" si="61"/>
        <v>977.44999999999993</v>
      </c>
      <c r="X59" s="1">
        <f t="shared" ca="1" si="61"/>
        <v>41566.969999999994</v>
      </c>
      <c r="Y59" s="1">
        <f t="shared" ca="1" si="61"/>
        <v>52202.151799999992</v>
      </c>
      <c r="Z59" s="1">
        <f t="shared" ca="1" si="61"/>
        <v>52202.151799999992</v>
      </c>
      <c r="AA59" s="1">
        <f t="shared" ca="1" si="61"/>
        <v>83145.271799999988</v>
      </c>
      <c r="AB59" s="1">
        <f t="shared" ca="1" si="61"/>
        <v>83145.271799999988</v>
      </c>
      <c r="AC59" s="1">
        <f t="shared" ca="1" si="61"/>
        <v>95246.421799999982</v>
      </c>
      <c r="AD59" s="1">
        <f t="shared" ca="1" si="61"/>
        <v>112099.34179999998</v>
      </c>
      <c r="AE59" s="1">
        <f t="shared" ca="1" si="61"/>
        <v>246081.25179999997</v>
      </c>
      <c r="AF59" s="1">
        <f t="shared" ca="1" si="61"/>
        <v>645700.15179999988</v>
      </c>
      <c r="AG59" s="1">
        <f t="shared" ca="1" si="61"/>
        <v>683802.57179999992</v>
      </c>
      <c r="AH59" s="1">
        <f t="shared" ca="1" si="61"/>
        <v>701880.69179999991</v>
      </c>
      <c r="AI59" s="1">
        <f t="shared" ca="1" si="61"/>
        <v>701880.69179999991</v>
      </c>
      <c r="AJ59" s="1">
        <f t="shared" ca="1" si="61"/>
        <v>701880.69179999991</v>
      </c>
      <c r="AK59" s="1">
        <f t="shared" ca="1" si="61"/>
        <v>701880.69179999991</v>
      </c>
      <c r="AL59" s="1">
        <f t="shared" ca="1" si="61"/>
        <v>701880.69179999991</v>
      </c>
    </row>
    <row r="60" spans="5:38" x14ac:dyDescent="0.25">
      <c r="I60" s="22" t="str">
        <f>Items!$E$127</f>
        <v>Основные средства</v>
      </c>
      <c r="J60" s="1" t="str">
        <f>Items!F132</f>
        <v>Спец техника и оборудование</v>
      </c>
      <c r="Q60" s="15"/>
      <c r="T60" s="1">
        <f t="shared" ref="T60:AL60" si="62">IF(T$4=1,$Q60,S446)</f>
        <v>0</v>
      </c>
      <c r="U60" s="1">
        <f t="shared" ca="1" si="62"/>
        <v>0</v>
      </c>
      <c r="V60" s="1">
        <f t="shared" ca="1" si="62"/>
        <v>0</v>
      </c>
      <c r="W60" s="1">
        <f t="shared" ca="1" si="62"/>
        <v>0</v>
      </c>
      <c r="X60" s="1">
        <f t="shared" ca="1" si="62"/>
        <v>0</v>
      </c>
      <c r="Y60" s="1">
        <f t="shared" ca="1" si="62"/>
        <v>0</v>
      </c>
      <c r="Z60" s="1">
        <f t="shared" ca="1" si="62"/>
        <v>0</v>
      </c>
      <c r="AA60" s="1">
        <f t="shared" ca="1" si="62"/>
        <v>19978.399999999998</v>
      </c>
      <c r="AB60" s="1">
        <f t="shared" ca="1" si="62"/>
        <v>19978.399999999998</v>
      </c>
      <c r="AC60" s="1">
        <f t="shared" ca="1" si="62"/>
        <v>19978.399999999998</v>
      </c>
      <c r="AD60" s="1">
        <f t="shared" ca="1" si="62"/>
        <v>19978.399999999998</v>
      </c>
      <c r="AE60" s="1">
        <f t="shared" ca="1" si="62"/>
        <v>695248.4</v>
      </c>
      <c r="AF60" s="1">
        <f t="shared" ca="1" si="62"/>
        <v>695248.4</v>
      </c>
      <c r="AG60" s="1">
        <f t="shared" ca="1" si="62"/>
        <v>741852.84000000008</v>
      </c>
      <c r="AH60" s="1">
        <f t="shared" ca="1" si="62"/>
        <v>741852.84000000008</v>
      </c>
      <c r="AI60" s="1">
        <f t="shared" ca="1" si="62"/>
        <v>741852.84000000008</v>
      </c>
      <c r="AJ60" s="1">
        <f t="shared" ca="1" si="62"/>
        <v>741852.84000000008</v>
      </c>
      <c r="AK60" s="1">
        <f t="shared" ca="1" si="62"/>
        <v>741852.84000000008</v>
      </c>
      <c r="AL60" s="1">
        <f t="shared" ca="1" si="62"/>
        <v>741852.84000000008</v>
      </c>
    </row>
    <row r="61" spans="5:38" s="23" customFormat="1" ht="10.199999999999999" x14ac:dyDescent="0.2">
      <c r="E61" s="23" t="s">
        <v>50</v>
      </c>
    </row>
    <row r="62" spans="5:38" ht="4.05" customHeight="1" x14ac:dyDescent="0.2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</row>
    <row r="63" spans="5:38" s="12" customFormat="1" ht="13.8" x14ac:dyDescent="0.3">
      <c r="H63" s="12" t="str">
        <f>Items!$E$70</f>
        <v>Пассивы</v>
      </c>
      <c r="Q63" s="12">
        <f>Q64+Q65+Q98+Q106</f>
        <v>25000000</v>
      </c>
      <c r="T63" s="12">
        <f>T64+T65+T98+T106</f>
        <v>25000000</v>
      </c>
      <c r="U63" s="12">
        <f t="shared" ref="U63:AL63" ca="1" si="63">U64+U65+U98+U106</f>
        <v>25881568.609999999</v>
      </c>
      <c r="V63" s="12">
        <f t="shared" ca="1" si="63"/>
        <v>29072028.389999997</v>
      </c>
      <c r="W63" s="12">
        <f t="shared" ca="1" si="63"/>
        <v>31394379.739999995</v>
      </c>
      <c r="X63" s="12">
        <f t="shared" ca="1" si="63"/>
        <v>31975392.07</v>
      </c>
      <c r="Y63" s="12">
        <f t="shared" ca="1" si="63"/>
        <v>40715772.644000001</v>
      </c>
      <c r="Z63" s="12">
        <f t="shared" ca="1" si="63"/>
        <v>41919107.163999997</v>
      </c>
      <c r="AA63" s="12">
        <f t="shared" ca="1" si="63"/>
        <v>46968826.958399996</v>
      </c>
      <c r="AB63" s="12">
        <f t="shared" ca="1" si="63"/>
        <v>49106803.508400008</v>
      </c>
      <c r="AC63" s="12">
        <f t="shared" ca="1" si="63"/>
        <v>51619947.798400007</v>
      </c>
      <c r="AD63" s="12">
        <f t="shared" ca="1" si="63"/>
        <v>53206940.468400002</v>
      </c>
      <c r="AE63" s="12">
        <f t="shared" ca="1" si="63"/>
        <v>62728178.183400013</v>
      </c>
      <c r="AF63" s="12">
        <f t="shared" ca="1" si="63"/>
        <v>67650172.623400003</v>
      </c>
      <c r="AG63" s="12">
        <f t="shared" ca="1" si="63"/>
        <v>75432264.113400012</v>
      </c>
      <c r="AH63" s="12">
        <f t="shared" ca="1" si="63"/>
        <v>74235830.753400013</v>
      </c>
      <c r="AI63" s="12">
        <f t="shared" ca="1" si="63"/>
        <v>74235830.753400013</v>
      </c>
      <c r="AJ63" s="12">
        <f t="shared" ca="1" si="63"/>
        <v>74234910.753400013</v>
      </c>
      <c r="AK63" s="12">
        <f t="shared" ca="1" si="63"/>
        <v>74234910.753400013</v>
      </c>
      <c r="AL63" s="12">
        <f t="shared" ca="1" si="63"/>
        <v>74234910.753400013</v>
      </c>
    </row>
    <row r="64" spans="5:38" s="2" customFormat="1" x14ac:dyDescent="0.25">
      <c r="I64" s="2" t="str">
        <f>Items!$E$71</f>
        <v>Собственный капитал</v>
      </c>
      <c r="Q64" s="24">
        <v>25000000</v>
      </c>
      <c r="T64" s="2">
        <f t="shared" ref="T64:AL64" si="64">IF(T$4=1,$Q64,S450)</f>
        <v>25000000</v>
      </c>
      <c r="U64" s="2">
        <f t="shared" ca="1" si="64"/>
        <v>24667716.379999999</v>
      </c>
      <c r="V64" s="2">
        <f t="shared" ca="1" si="64"/>
        <v>24426249.84</v>
      </c>
      <c r="W64" s="2">
        <f t="shared" ca="1" si="64"/>
        <v>24218970.559999999</v>
      </c>
      <c r="X64" s="2">
        <f t="shared" ca="1" si="64"/>
        <v>23922690.68</v>
      </c>
      <c r="Y64" s="2">
        <f t="shared" ca="1" si="64"/>
        <v>23597212.57</v>
      </c>
      <c r="Z64" s="2">
        <f t="shared" ca="1" si="64"/>
        <v>23290631.550000001</v>
      </c>
      <c r="AA64" s="2">
        <f t="shared" ca="1" si="64"/>
        <v>22941319.850000001</v>
      </c>
      <c r="AB64" s="2">
        <f t="shared" ca="1" si="64"/>
        <v>22097426.020000003</v>
      </c>
      <c r="AC64" s="2">
        <f t="shared" ca="1" si="64"/>
        <v>21342622.460000005</v>
      </c>
      <c r="AD64" s="2">
        <f t="shared" ca="1" si="64"/>
        <v>20353627.090000004</v>
      </c>
      <c r="AE64" s="2">
        <f t="shared" ca="1" si="64"/>
        <v>19392720.040000003</v>
      </c>
      <c r="AF64" s="2">
        <f t="shared" ca="1" si="64"/>
        <v>18914053.140000004</v>
      </c>
      <c r="AG64" s="2">
        <f t="shared" ca="1" si="64"/>
        <v>17986742.720000006</v>
      </c>
      <c r="AH64" s="2">
        <f t="shared" ca="1" si="64"/>
        <v>16363308.600000007</v>
      </c>
      <c r="AI64" s="2">
        <f t="shared" ca="1" si="64"/>
        <v>16363308.600000007</v>
      </c>
      <c r="AJ64" s="2">
        <f t="shared" ca="1" si="64"/>
        <v>16361878.600000007</v>
      </c>
      <c r="AK64" s="2">
        <f t="shared" ca="1" si="64"/>
        <v>16361878.600000007</v>
      </c>
      <c r="AL64" s="2">
        <f t="shared" ca="1" si="64"/>
        <v>16361878.600000007</v>
      </c>
    </row>
    <row r="65" spans="9:38" s="2" customFormat="1" x14ac:dyDescent="0.25">
      <c r="I65" s="2" t="str">
        <f>Items!$E$72</f>
        <v>Кредиторская задолженность по себестоимостным затратам</v>
      </c>
      <c r="Q65" s="2">
        <f>SUM(Q66:Q96)</f>
        <v>0</v>
      </c>
      <c r="T65" s="2">
        <f t="shared" ref="T65" si="65">SUM(T66:T96)</f>
        <v>0</v>
      </c>
      <c r="U65" s="2">
        <f ca="1">SUM(U66:U96)</f>
        <v>1183571</v>
      </c>
      <c r="V65" s="2">
        <f t="shared" ref="V65:AL65" ca="1" si="66">SUM(V66:V96)</f>
        <v>4647050.169999999</v>
      </c>
      <c r="W65" s="2">
        <f t="shared" ca="1" si="66"/>
        <v>7171219.959999999</v>
      </c>
      <c r="X65" s="2">
        <f t="shared" ca="1" si="66"/>
        <v>8087984.7200000007</v>
      </c>
      <c r="Y65" s="2">
        <f t="shared" ca="1" si="66"/>
        <v>17121533.941</v>
      </c>
      <c r="Z65" s="2">
        <f t="shared" ca="1" si="66"/>
        <v>18812780.081</v>
      </c>
      <c r="AA65" s="2">
        <f t="shared" ca="1" si="66"/>
        <v>24233813.835399996</v>
      </c>
      <c r="AB65" s="2">
        <f t="shared" ca="1" si="66"/>
        <v>27170192.575400002</v>
      </c>
      <c r="AC65" s="2">
        <f t="shared" ca="1" si="66"/>
        <v>30508735.2454</v>
      </c>
      <c r="AD65" s="2">
        <f t="shared" ca="1" si="66"/>
        <v>33114777.805399995</v>
      </c>
      <c r="AE65" s="2">
        <f t="shared" ca="1" si="66"/>
        <v>43596467.160400003</v>
      </c>
      <c r="AF65" s="2">
        <f t="shared" ca="1" si="66"/>
        <v>48905172.720399998</v>
      </c>
      <c r="AG65" s="2">
        <f t="shared" ca="1" si="66"/>
        <v>57597031.900400005</v>
      </c>
      <c r="AH65" s="2">
        <f t="shared" ca="1" si="66"/>
        <v>57983392.510400005</v>
      </c>
      <c r="AI65" s="2">
        <f t="shared" ca="1" si="66"/>
        <v>57983392.510400005</v>
      </c>
      <c r="AJ65" s="2">
        <f t="shared" ca="1" si="66"/>
        <v>57983392.510400005</v>
      </c>
      <c r="AK65" s="2">
        <f t="shared" ca="1" si="66"/>
        <v>57983392.510400005</v>
      </c>
      <c r="AL65" s="2">
        <f t="shared" ca="1" si="66"/>
        <v>57983392.510400005</v>
      </c>
    </row>
    <row r="66" spans="9:38" x14ac:dyDescent="0.25">
      <c r="I66" s="22" t="str">
        <f>Items!$E$73</f>
        <v>Кредиторская задолженность по себестоимостным затратам</v>
      </c>
      <c r="J66" s="1" t="str">
        <f>Items!F73</f>
        <v>Подготовительные работы</v>
      </c>
      <c r="Q66" s="15"/>
      <c r="T66" s="1">
        <f t="shared" ref="T66:AL66" si="67">IF(T$4=1,$Q66,S452)</f>
        <v>0</v>
      </c>
      <c r="U66" s="1">
        <f t="shared" ca="1" si="67"/>
        <v>43820</v>
      </c>
      <c r="V66" s="1">
        <f t="shared" ca="1" si="67"/>
        <v>136923.83000000002</v>
      </c>
      <c r="W66" s="1">
        <f t="shared" ca="1" si="67"/>
        <v>254287.31</v>
      </c>
      <c r="X66" s="1">
        <f t="shared" ca="1" si="67"/>
        <v>254287.31</v>
      </c>
      <c r="Y66" s="1">
        <f t="shared" ca="1" si="67"/>
        <v>281742.01</v>
      </c>
      <c r="Z66" s="1">
        <f t="shared" ca="1" si="67"/>
        <v>307572.01</v>
      </c>
      <c r="AA66" s="1">
        <f t="shared" ca="1" si="67"/>
        <v>398541.35</v>
      </c>
      <c r="AB66" s="1">
        <f t="shared" ca="1" si="67"/>
        <v>482845.86</v>
      </c>
      <c r="AC66" s="1">
        <f t="shared" ca="1" si="67"/>
        <v>482845.86</v>
      </c>
      <c r="AD66" s="1">
        <f t="shared" ca="1" si="67"/>
        <v>783891.86</v>
      </c>
      <c r="AE66" s="1">
        <f t="shared" ca="1" si="67"/>
        <v>892552.6</v>
      </c>
      <c r="AF66" s="1">
        <f t="shared" ca="1" si="67"/>
        <v>952285.46</v>
      </c>
      <c r="AG66" s="1">
        <f t="shared" ca="1" si="67"/>
        <v>1005996.46</v>
      </c>
      <c r="AH66" s="1">
        <f t="shared" ca="1" si="67"/>
        <v>1005996.46</v>
      </c>
      <c r="AI66" s="1">
        <f t="shared" ca="1" si="67"/>
        <v>1005996.46</v>
      </c>
      <c r="AJ66" s="1">
        <f t="shared" ca="1" si="67"/>
        <v>1005996.46</v>
      </c>
      <c r="AK66" s="1">
        <f t="shared" ca="1" si="67"/>
        <v>1005996.46</v>
      </c>
      <c r="AL66" s="1">
        <f t="shared" ca="1" si="67"/>
        <v>1005996.46</v>
      </c>
    </row>
    <row r="67" spans="9:38" x14ac:dyDescent="0.25">
      <c r="I67" s="22" t="str">
        <f>Items!$E$74</f>
        <v>Кредиторская задолженность по себестоимостным затратам</v>
      </c>
      <c r="J67" s="1" t="str">
        <f>Items!F74</f>
        <v>Затраты на покупку участка</v>
      </c>
      <c r="Q67" s="15"/>
      <c r="T67" s="1">
        <f t="shared" ref="T67:AL67" si="68">IF(T$4=1,$Q67,S453)</f>
        <v>0</v>
      </c>
      <c r="U67" s="1">
        <f t="shared" ca="1" si="68"/>
        <v>1137045</v>
      </c>
      <c r="V67" s="1">
        <f t="shared" ca="1" si="68"/>
        <v>1351605.51</v>
      </c>
      <c r="W67" s="1">
        <f t="shared" ca="1" si="68"/>
        <v>1554417.75</v>
      </c>
      <c r="X67" s="1">
        <f t="shared" ca="1" si="68"/>
        <v>1775161.56</v>
      </c>
      <c r="Y67" s="1">
        <f t="shared" ca="1" si="68"/>
        <v>9934072.0700000003</v>
      </c>
      <c r="Z67" s="1">
        <f t="shared" ca="1" si="68"/>
        <v>10136884.310000001</v>
      </c>
      <c r="AA67" s="1">
        <f t="shared" ca="1" si="68"/>
        <v>11208604.310000001</v>
      </c>
      <c r="AB67" s="1">
        <f t="shared" ca="1" si="68"/>
        <v>11669934.310000001</v>
      </c>
      <c r="AC67" s="1">
        <f t="shared" ca="1" si="68"/>
        <v>11743384.310000001</v>
      </c>
      <c r="AD67" s="1">
        <f t="shared" ca="1" si="68"/>
        <v>12072409.310000001</v>
      </c>
      <c r="AE67" s="1">
        <f t="shared" ca="1" si="68"/>
        <v>19109309.310000002</v>
      </c>
      <c r="AF67" s="1">
        <f t="shared" ca="1" si="68"/>
        <v>20056409.310000002</v>
      </c>
      <c r="AG67" s="1">
        <f t="shared" ca="1" si="68"/>
        <v>21372509.310000002</v>
      </c>
      <c r="AH67" s="1">
        <f t="shared" ca="1" si="68"/>
        <v>21372509.310000002</v>
      </c>
      <c r="AI67" s="1">
        <f t="shared" ca="1" si="68"/>
        <v>21372509.310000002</v>
      </c>
      <c r="AJ67" s="1">
        <f t="shared" ca="1" si="68"/>
        <v>21372509.310000002</v>
      </c>
      <c r="AK67" s="1">
        <f t="shared" ca="1" si="68"/>
        <v>21372509.310000002</v>
      </c>
      <c r="AL67" s="1">
        <f t="shared" ca="1" si="68"/>
        <v>21372509.310000002</v>
      </c>
    </row>
    <row r="68" spans="9:38" x14ac:dyDescent="0.25">
      <c r="I68" s="22" t="str">
        <f>Items!$E$75</f>
        <v>Кредиторская задолженность по себестоимостным затратам</v>
      </c>
      <c r="J68" s="1" t="str">
        <f>Items!F75</f>
        <v>Прочее</v>
      </c>
      <c r="Q68" s="15"/>
      <c r="T68" s="1">
        <f t="shared" ref="T68:AL68" si="69">IF(T$4=1,$Q68,S454)</f>
        <v>0</v>
      </c>
      <c r="U68" s="1">
        <f t="shared" ca="1" si="69"/>
        <v>2706</v>
      </c>
      <c r="V68" s="1">
        <f t="shared" ca="1" si="69"/>
        <v>2706</v>
      </c>
      <c r="W68" s="1">
        <f t="shared" ca="1" si="69"/>
        <v>5466</v>
      </c>
      <c r="X68" s="1">
        <f t="shared" ca="1" si="69"/>
        <v>5926</v>
      </c>
      <c r="Y68" s="1">
        <f t="shared" ca="1" si="69"/>
        <v>36636.199999999997</v>
      </c>
      <c r="Z68" s="1">
        <f t="shared" ca="1" si="69"/>
        <v>45784.92</v>
      </c>
      <c r="AA68" s="1">
        <f t="shared" ca="1" si="69"/>
        <v>52934.92</v>
      </c>
      <c r="AB68" s="1">
        <f t="shared" ca="1" si="69"/>
        <v>95146</v>
      </c>
      <c r="AC68" s="1">
        <f t="shared" ca="1" si="69"/>
        <v>102506</v>
      </c>
      <c r="AD68" s="1">
        <f t="shared" ca="1" si="69"/>
        <v>121460.26</v>
      </c>
      <c r="AE68" s="1">
        <f t="shared" ca="1" si="69"/>
        <v>130322.84999999999</v>
      </c>
      <c r="AF68" s="1">
        <f t="shared" ca="1" si="69"/>
        <v>147786.66</v>
      </c>
      <c r="AG68" s="1">
        <f t="shared" ca="1" si="69"/>
        <v>185872.48</v>
      </c>
      <c r="AH68" s="1">
        <f t="shared" ca="1" si="69"/>
        <v>185872.48</v>
      </c>
      <c r="AI68" s="1">
        <f t="shared" ca="1" si="69"/>
        <v>185872.48</v>
      </c>
      <c r="AJ68" s="1">
        <f t="shared" ca="1" si="69"/>
        <v>185872.48</v>
      </c>
      <c r="AK68" s="1">
        <f t="shared" ca="1" si="69"/>
        <v>185872.48</v>
      </c>
      <c r="AL68" s="1">
        <f t="shared" ca="1" si="69"/>
        <v>185872.48</v>
      </c>
    </row>
    <row r="69" spans="9:38" x14ac:dyDescent="0.25">
      <c r="I69" s="22" t="str">
        <f>Items!$E$76</f>
        <v>Кредиторская задолженность по себестоимостным затратам</v>
      </c>
      <c r="J69" s="1" t="str">
        <f>Items!F76</f>
        <v>ГСМ</v>
      </c>
      <c r="Q69" s="15"/>
      <c r="T69" s="1">
        <f t="shared" ref="T69:AL69" si="70">IF(T$4=1,$Q69,S455)</f>
        <v>0</v>
      </c>
      <c r="U69" s="1">
        <f t="shared" ca="1" si="70"/>
        <v>0</v>
      </c>
      <c r="V69" s="1">
        <f t="shared" ca="1" si="70"/>
        <v>440.44</v>
      </c>
      <c r="W69" s="1">
        <f t="shared" ca="1" si="70"/>
        <v>440.44</v>
      </c>
      <c r="X69" s="1">
        <f t="shared" ca="1" si="70"/>
        <v>440.44</v>
      </c>
      <c r="Y69" s="1">
        <f t="shared" ca="1" si="70"/>
        <v>440.44</v>
      </c>
      <c r="Z69" s="1">
        <f t="shared" ca="1" si="70"/>
        <v>8915.44</v>
      </c>
      <c r="AA69" s="1">
        <f t="shared" ca="1" si="70"/>
        <v>23060.440000000002</v>
      </c>
      <c r="AB69" s="1">
        <f t="shared" ca="1" si="70"/>
        <v>39470.210000000006</v>
      </c>
      <c r="AC69" s="1">
        <f t="shared" ca="1" si="70"/>
        <v>39470.210000000006</v>
      </c>
      <c r="AD69" s="1">
        <f t="shared" ca="1" si="70"/>
        <v>39470.210000000006</v>
      </c>
      <c r="AE69" s="1">
        <f t="shared" ca="1" si="70"/>
        <v>70055.125</v>
      </c>
      <c r="AF69" s="1">
        <f t="shared" ca="1" si="70"/>
        <v>100604.505</v>
      </c>
      <c r="AG69" s="1">
        <f t="shared" ca="1" si="70"/>
        <v>117422.215</v>
      </c>
      <c r="AH69" s="1">
        <f t="shared" ca="1" si="70"/>
        <v>117422.215</v>
      </c>
      <c r="AI69" s="1">
        <f t="shared" ca="1" si="70"/>
        <v>117422.215</v>
      </c>
      <c r="AJ69" s="1">
        <f t="shared" ca="1" si="70"/>
        <v>117422.215</v>
      </c>
      <c r="AK69" s="1">
        <f t="shared" ca="1" si="70"/>
        <v>117422.215</v>
      </c>
      <c r="AL69" s="1">
        <f t="shared" ca="1" si="70"/>
        <v>117422.215</v>
      </c>
    </row>
    <row r="70" spans="9:38" x14ac:dyDescent="0.25">
      <c r="I70" s="22" t="str">
        <f>Items!$E$77</f>
        <v>Кредиторская задолженность по себестоимостным затратам</v>
      </c>
      <c r="J70" s="1" t="str">
        <f>Items!F77</f>
        <v>Электрика</v>
      </c>
      <c r="Q70" s="15"/>
      <c r="T70" s="1">
        <f t="shared" ref="T70:AL70" si="71">IF(T$4=1,$Q70,S456)</f>
        <v>0</v>
      </c>
      <c r="U70" s="1">
        <f t="shared" ca="1" si="71"/>
        <v>0</v>
      </c>
      <c r="V70" s="1">
        <f t="shared" ca="1" si="71"/>
        <v>38630.160000000003</v>
      </c>
      <c r="W70" s="1">
        <f t="shared" ca="1" si="71"/>
        <v>120455.16</v>
      </c>
      <c r="X70" s="1">
        <f t="shared" ca="1" si="71"/>
        <v>201444.38</v>
      </c>
      <c r="Y70" s="1">
        <f t="shared" ca="1" si="71"/>
        <v>201444.38</v>
      </c>
      <c r="Z70" s="1">
        <f t="shared" ca="1" si="71"/>
        <v>201444.38</v>
      </c>
      <c r="AA70" s="1">
        <f t="shared" ca="1" si="71"/>
        <v>201444.38</v>
      </c>
      <c r="AB70" s="1">
        <f t="shared" ca="1" si="71"/>
        <v>251430.76</v>
      </c>
      <c r="AC70" s="1">
        <f t="shared" ca="1" si="71"/>
        <v>314644.31</v>
      </c>
      <c r="AD70" s="1">
        <f t="shared" ca="1" si="71"/>
        <v>366876</v>
      </c>
      <c r="AE70" s="1">
        <f t="shared" ca="1" si="71"/>
        <v>379871</v>
      </c>
      <c r="AF70" s="1">
        <f t="shared" ca="1" si="71"/>
        <v>458362.4</v>
      </c>
      <c r="AG70" s="1">
        <f t="shared" ca="1" si="71"/>
        <v>480445.82</v>
      </c>
      <c r="AH70" s="1">
        <f t="shared" ca="1" si="71"/>
        <v>491365.82</v>
      </c>
      <c r="AI70" s="1">
        <f t="shared" ca="1" si="71"/>
        <v>491365.82</v>
      </c>
      <c r="AJ70" s="1">
        <f t="shared" ca="1" si="71"/>
        <v>491365.82</v>
      </c>
      <c r="AK70" s="1">
        <f t="shared" ca="1" si="71"/>
        <v>491365.82</v>
      </c>
      <c r="AL70" s="1">
        <f t="shared" ca="1" si="71"/>
        <v>491365.82</v>
      </c>
    </row>
    <row r="71" spans="9:38" x14ac:dyDescent="0.25">
      <c r="I71" s="22" t="str">
        <f>Items!$E$78</f>
        <v>Кредиторская задолженность по себестоимостным затратам</v>
      </c>
      <c r="J71" s="1" t="str">
        <f>Items!F78</f>
        <v>Доставка</v>
      </c>
      <c r="Q71" s="15"/>
      <c r="T71" s="1">
        <f t="shared" ref="T71:AL71" si="72">IF(T$4=1,$Q71,S457)</f>
        <v>0</v>
      </c>
      <c r="U71" s="1">
        <f t="shared" ca="1" si="72"/>
        <v>0</v>
      </c>
      <c r="V71" s="1">
        <f t="shared" ca="1" si="72"/>
        <v>33024</v>
      </c>
      <c r="W71" s="1">
        <f t="shared" ca="1" si="72"/>
        <v>58312</v>
      </c>
      <c r="X71" s="1">
        <f t="shared" ca="1" si="72"/>
        <v>62617</v>
      </c>
      <c r="Y71" s="1">
        <f t="shared" ca="1" si="72"/>
        <v>116268</v>
      </c>
      <c r="Z71" s="1">
        <f t="shared" ca="1" si="72"/>
        <v>158865.27000000002</v>
      </c>
      <c r="AA71" s="1">
        <f t="shared" ca="1" si="72"/>
        <v>209284.92</v>
      </c>
      <c r="AB71" s="1">
        <f t="shared" ca="1" si="72"/>
        <v>250530.74000000002</v>
      </c>
      <c r="AC71" s="1">
        <f t="shared" ca="1" si="72"/>
        <v>338260.45</v>
      </c>
      <c r="AD71" s="1">
        <f t="shared" ca="1" si="72"/>
        <v>349232.54000000004</v>
      </c>
      <c r="AE71" s="1">
        <f t="shared" ca="1" si="72"/>
        <v>458817.54000000004</v>
      </c>
      <c r="AF71" s="1">
        <f t="shared" ca="1" si="72"/>
        <v>472382.54000000004</v>
      </c>
      <c r="AG71" s="1">
        <f t="shared" ca="1" si="72"/>
        <v>488651.7</v>
      </c>
      <c r="AH71" s="1">
        <f t="shared" ca="1" si="72"/>
        <v>496623.09</v>
      </c>
      <c r="AI71" s="1">
        <f t="shared" ca="1" si="72"/>
        <v>496623.09</v>
      </c>
      <c r="AJ71" s="1">
        <f t="shared" ca="1" si="72"/>
        <v>496623.09</v>
      </c>
      <c r="AK71" s="1">
        <f t="shared" ca="1" si="72"/>
        <v>496623.09</v>
      </c>
      <c r="AL71" s="1">
        <f t="shared" ca="1" si="72"/>
        <v>496623.09</v>
      </c>
    </row>
    <row r="72" spans="9:38" x14ac:dyDescent="0.25">
      <c r="I72" s="22" t="str">
        <f>Items!$E$79</f>
        <v>Кредиторская задолженность по себестоимостным затратам</v>
      </c>
      <c r="J72" s="1" t="str">
        <f>Items!F79</f>
        <v>Канализация, Скважина,кессон и септик</v>
      </c>
      <c r="Q72" s="15"/>
      <c r="T72" s="1">
        <f t="shared" ref="T72:AL72" si="73">IF(T$4=1,$Q72,S458)</f>
        <v>0</v>
      </c>
      <c r="U72" s="1">
        <f t="shared" ca="1" si="73"/>
        <v>0</v>
      </c>
      <c r="V72" s="1">
        <f t="shared" ca="1" si="73"/>
        <v>886655.73</v>
      </c>
      <c r="W72" s="1">
        <f t="shared" ca="1" si="73"/>
        <v>1085534.56</v>
      </c>
      <c r="X72" s="1">
        <f t="shared" ca="1" si="73"/>
        <v>1085534.56</v>
      </c>
      <c r="Y72" s="1">
        <f t="shared" ca="1" si="73"/>
        <v>1085534.56</v>
      </c>
      <c r="Z72" s="1">
        <f t="shared" ca="1" si="73"/>
        <v>1086924.46</v>
      </c>
      <c r="AA72" s="1">
        <f t="shared" ca="1" si="73"/>
        <v>1086924.46</v>
      </c>
      <c r="AB72" s="1">
        <f t="shared" ca="1" si="73"/>
        <v>1196352.6299999999</v>
      </c>
      <c r="AC72" s="1">
        <f t="shared" ca="1" si="73"/>
        <v>1263350.77</v>
      </c>
      <c r="AD72" s="1">
        <f t="shared" ca="1" si="73"/>
        <v>1263994.1400000001</v>
      </c>
      <c r="AE72" s="1">
        <f t="shared" ca="1" si="73"/>
        <v>1377268.34</v>
      </c>
      <c r="AF72" s="1">
        <f t="shared" ca="1" si="73"/>
        <v>1728528.03</v>
      </c>
      <c r="AG72" s="1">
        <f t="shared" ca="1" si="73"/>
        <v>1823096.05</v>
      </c>
      <c r="AH72" s="1">
        <f t="shared" ca="1" si="73"/>
        <v>1823096.05</v>
      </c>
      <c r="AI72" s="1">
        <f t="shared" ca="1" si="73"/>
        <v>1823096.05</v>
      </c>
      <c r="AJ72" s="1">
        <f t="shared" ca="1" si="73"/>
        <v>1823096.05</v>
      </c>
      <c r="AK72" s="1">
        <f t="shared" ca="1" si="73"/>
        <v>1823096.05</v>
      </c>
      <c r="AL72" s="1">
        <f t="shared" ca="1" si="73"/>
        <v>1823096.05</v>
      </c>
    </row>
    <row r="73" spans="9:38" x14ac:dyDescent="0.25">
      <c r="I73" s="22" t="str">
        <f>Items!$E$73</f>
        <v>Кредиторская задолженность по себестоимостным затратам</v>
      </c>
      <c r="J73" s="1" t="str">
        <f>Items!F80</f>
        <v>Метизы, расходники</v>
      </c>
      <c r="Q73" s="15"/>
      <c r="T73" s="1">
        <f t="shared" ref="T73:AL73" si="74">IF(T$4=1,$Q73,S459)</f>
        <v>0</v>
      </c>
      <c r="U73" s="1">
        <f t="shared" ca="1" si="74"/>
        <v>0</v>
      </c>
      <c r="V73" s="1">
        <f t="shared" ca="1" si="74"/>
        <v>31243.07</v>
      </c>
      <c r="W73" s="1">
        <f t="shared" ca="1" si="74"/>
        <v>42348.869999999995</v>
      </c>
      <c r="X73" s="1">
        <f t="shared" ca="1" si="74"/>
        <v>51702.7</v>
      </c>
      <c r="Y73" s="1">
        <f t="shared" ca="1" si="74"/>
        <v>82995.880999999994</v>
      </c>
      <c r="Z73" s="1">
        <f t="shared" ca="1" si="74"/>
        <v>101743.83099999999</v>
      </c>
      <c r="AA73" s="1">
        <f t="shared" ca="1" si="74"/>
        <v>166444.24539999999</v>
      </c>
      <c r="AB73" s="1">
        <f t="shared" ca="1" si="74"/>
        <v>253791.27539999998</v>
      </c>
      <c r="AC73" s="1">
        <f t="shared" ca="1" si="74"/>
        <v>264101.40539999999</v>
      </c>
      <c r="AD73" s="1">
        <f t="shared" ca="1" si="74"/>
        <v>304188.8554</v>
      </c>
      <c r="AE73" s="1">
        <f t="shared" ca="1" si="74"/>
        <v>318006.19540000003</v>
      </c>
      <c r="AF73" s="1">
        <f t="shared" ca="1" si="74"/>
        <v>412830.59539999999</v>
      </c>
      <c r="AG73" s="1">
        <f t="shared" ca="1" si="74"/>
        <v>503174.07539999997</v>
      </c>
      <c r="AH73" s="1">
        <f t="shared" ca="1" si="74"/>
        <v>503174.07539999997</v>
      </c>
      <c r="AI73" s="1">
        <f t="shared" ca="1" si="74"/>
        <v>503174.07539999997</v>
      </c>
      <c r="AJ73" s="1">
        <f t="shared" ca="1" si="74"/>
        <v>503174.07539999997</v>
      </c>
      <c r="AK73" s="1">
        <f t="shared" ca="1" si="74"/>
        <v>503174.07539999997</v>
      </c>
      <c r="AL73" s="1">
        <f t="shared" ca="1" si="74"/>
        <v>503174.07539999997</v>
      </c>
    </row>
    <row r="74" spans="9:38" x14ac:dyDescent="0.25">
      <c r="I74" s="22" t="str">
        <f>Items!$E$74</f>
        <v>Кредиторская задолженность по себестоимостным затратам</v>
      </c>
      <c r="J74" s="1" t="str">
        <f>Items!F81</f>
        <v>Материалы Фундамент</v>
      </c>
      <c r="Q74" s="15"/>
      <c r="T74" s="1">
        <f t="shared" ref="T74:AL74" si="75">IF(T$4=1,$Q74,S460)</f>
        <v>0</v>
      </c>
      <c r="U74" s="1">
        <f t="shared" ca="1" si="75"/>
        <v>0</v>
      </c>
      <c r="V74" s="1">
        <f t="shared" ca="1" si="75"/>
        <v>1292133.6999999997</v>
      </c>
      <c r="W74" s="1">
        <f t="shared" ca="1" si="75"/>
        <v>1616716.6999999997</v>
      </c>
      <c r="X74" s="1">
        <f t="shared" ca="1" si="75"/>
        <v>1616716.6999999997</v>
      </c>
      <c r="Y74" s="1">
        <f t="shared" ca="1" si="75"/>
        <v>2097283.9299999997</v>
      </c>
      <c r="Z74" s="1">
        <f t="shared" ca="1" si="75"/>
        <v>2097283.9299999997</v>
      </c>
      <c r="AA74" s="1">
        <f t="shared" ca="1" si="75"/>
        <v>2097283.9299999997</v>
      </c>
      <c r="AB74" s="1">
        <f t="shared" ca="1" si="75"/>
        <v>2491261.0099999998</v>
      </c>
      <c r="AC74" s="1">
        <f t="shared" ca="1" si="75"/>
        <v>3810747.26</v>
      </c>
      <c r="AD74" s="1">
        <f t="shared" ca="1" si="75"/>
        <v>5122902.63</v>
      </c>
      <c r="AE74" s="1">
        <f t="shared" ca="1" si="75"/>
        <v>6029766.0600000005</v>
      </c>
      <c r="AF74" s="1">
        <f t="shared" ca="1" si="75"/>
        <v>6744435.3400000008</v>
      </c>
      <c r="AG74" s="1">
        <f t="shared" ca="1" si="75"/>
        <v>10604789.890000001</v>
      </c>
      <c r="AH74" s="1">
        <f t="shared" ca="1" si="75"/>
        <v>10604789.890000001</v>
      </c>
      <c r="AI74" s="1">
        <f t="shared" ca="1" si="75"/>
        <v>10604789.890000001</v>
      </c>
      <c r="AJ74" s="1">
        <f t="shared" ca="1" si="75"/>
        <v>10604789.890000001</v>
      </c>
      <c r="AK74" s="1">
        <f t="shared" ca="1" si="75"/>
        <v>10604789.890000001</v>
      </c>
      <c r="AL74" s="1">
        <f t="shared" ca="1" si="75"/>
        <v>10604789.890000001</v>
      </c>
    </row>
    <row r="75" spans="9:38" x14ac:dyDescent="0.25">
      <c r="I75" s="22" t="str">
        <f>Items!$E$75</f>
        <v>Кредиторская задолженность по себестоимостным затратам</v>
      </c>
      <c r="J75" s="1" t="str">
        <f>Items!F82</f>
        <v>Материалы Коробка</v>
      </c>
      <c r="Q75" s="15"/>
      <c r="T75" s="1">
        <f t="shared" ref="T75:AL75" si="76">IF(T$4=1,$Q75,S461)</f>
        <v>0</v>
      </c>
      <c r="U75" s="1">
        <f t="shared" ca="1" si="76"/>
        <v>0</v>
      </c>
      <c r="V75" s="1">
        <f t="shared" ca="1" si="76"/>
        <v>427903.84</v>
      </c>
      <c r="W75" s="1">
        <f t="shared" ca="1" si="76"/>
        <v>1047954.74</v>
      </c>
      <c r="X75" s="1">
        <f t="shared" ca="1" si="76"/>
        <v>1094938.04</v>
      </c>
      <c r="Y75" s="1">
        <f t="shared" ca="1" si="76"/>
        <v>1117637.24</v>
      </c>
      <c r="Z75" s="1">
        <f t="shared" ca="1" si="76"/>
        <v>1519059.83</v>
      </c>
      <c r="AA75" s="1">
        <f t="shared" ca="1" si="76"/>
        <v>3392657.63</v>
      </c>
      <c r="AB75" s="1">
        <f t="shared" ca="1" si="76"/>
        <v>3392657.63</v>
      </c>
      <c r="AC75" s="1">
        <f t="shared" ca="1" si="76"/>
        <v>3722462.32</v>
      </c>
      <c r="AD75" s="1">
        <f t="shared" ca="1" si="76"/>
        <v>3722462.32</v>
      </c>
      <c r="AE75" s="1">
        <f t="shared" ca="1" si="76"/>
        <v>4192691.7399999998</v>
      </c>
      <c r="AF75" s="1">
        <f t="shared" ca="1" si="76"/>
        <v>4248149.74</v>
      </c>
      <c r="AG75" s="1">
        <f t="shared" ca="1" si="76"/>
        <v>4248149.74</v>
      </c>
      <c r="AH75" s="1">
        <f t="shared" ca="1" si="76"/>
        <v>4248149.74</v>
      </c>
      <c r="AI75" s="1">
        <f t="shared" ca="1" si="76"/>
        <v>4248149.74</v>
      </c>
      <c r="AJ75" s="1">
        <f t="shared" ca="1" si="76"/>
        <v>4248149.74</v>
      </c>
      <c r="AK75" s="1">
        <f t="shared" ca="1" si="76"/>
        <v>4248149.74</v>
      </c>
      <c r="AL75" s="1">
        <f t="shared" ca="1" si="76"/>
        <v>4248149.74</v>
      </c>
    </row>
    <row r="76" spans="9:38" x14ac:dyDescent="0.25">
      <c r="I76" s="22" t="str">
        <f>Items!$E$76</f>
        <v>Кредиторская задолженность по себестоимостным затратам</v>
      </c>
      <c r="J76" s="1" t="str">
        <f>Items!F83</f>
        <v>Материалы Кровля</v>
      </c>
      <c r="Q76" s="15"/>
      <c r="T76" s="1">
        <f t="shared" ref="T76:AL76" si="77">IF(T$4=1,$Q76,S462)</f>
        <v>0</v>
      </c>
      <c r="U76" s="1">
        <f t="shared" ca="1" si="77"/>
        <v>0</v>
      </c>
      <c r="V76" s="1">
        <f t="shared" ca="1" si="77"/>
        <v>189103.88999999998</v>
      </c>
      <c r="W76" s="1">
        <f t="shared" ca="1" si="77"/>
        <v>761692.43</v>
      </c>
      <c r="X76" s="1">
        <f t="shared" ca="1" si="77"/>
        <v>795290.83000000007</v>
      </c>
      <c r="Y76" s="1">
        <f t="shared" ca="1" si="77"/>
        <v>833620.03</v>
      </c>
      <c r="Z76" s="1">
        <f t="shared" ca="1" si="77"/>
        <v>976568.9</v>
      </c>
      <c r="AA76" s="1">
        <f t="shared" ca="1" si="77"/>
        <v>1634378.2200000002</v>
      </c>
      <c r="AB76" s="1">
        <f t="shared" ca="1" si="77"/>
        <v>1764095.1300000001</v>
      </c>
      <c r="AC76" s="1">
        <f t="shared" ca="1" si="77"/>
        <v>2010095.1300000001</v>
      </c>
      <c r="AD76" s="1">
        <f t="shared" ca="1" si="77"/>
        <v>2010095.1300000001</v>
      </c>
      <c r="AE76" s="1">
        <f t="shared" ca="1" si="77"/>
        <v>2055088.6500000001</v>
      </c>
      <c r="AF76" s="1">
        <f t="shared" ca="1" si="77"/>
        <v>2662596.4700000002</v>
      </c>
      <c r="AG76" s="1">
        <f t="shared" ca="1" si="77"/>
        <v>2707693.43</v>
      </c>
      <c r="AH76" s="1">
        <f t="shared" ca="1" si="77"/>
        <v>2707693.43</v>
      </c>
      <c r="AI76" s="1">
        <f t="shared" ca="1" si="77"/>
        <v>2707693.43</v>
      </c>
      <c r="AJ76" s="1">
        <f t="shared" ca="1" si="77"/>
        <v>2707693.43</v>
      </c>
      <c r="AK76" s="1">
        <f t="shared" ca="1" si="77"/>
        <v>2707693.43</v>
      </c>
      <c r="AL76" s="1">
        <f t="shared" ca="1" si="77"/>
        <v>2707693.43</v>
      </c>
    </row>
    <row r="77" spans="9:38" x14ac:dyDescent="0.25">
      <c r="I77" s="22" t="str">
        <f>Items!$E$77</f>
        <v>Кредиторская задолженность по себестоимостным затратам</v>
      </c>
      <c r="J77" s="1" t="str">
        <f>Items!F84</f>
        <v>Материалы Окна и двери</v>
      </c>
      <c r="Q77" s="15"/>
      <c r="T77" s="1">
        <f t="shared" ref="T77:AL77" si="78">IF(T$4=1,$Q77,S463)</f>
        <v>0</v>
      </c>
      <c r="U77" s="1">
        <f t="shared" ca="1" si="78"/>
        <v>0</v>
      </c>
      <c r="V77" s="1">
        <f t="shared" ca="1" si="78"/>
        <v>0</v>
      </c>
      <c r="W77" s="1">
        <f t="shared" ca="1" si="78"/>
        <v>0</v>
      </c>
      <c r="X77" s="1">
        <f t="shared" ca="1" si="78"/>
        <v>272057.2</v>
      </c>
      <c r="Y77" s="1">
        <f t="shared" ca="1" si="78"/>
        <v>272057.2</v>
      </c>
      <c r="Z77" s="1">
        <f t="shared" ca="1" si="78"/>
        <v>290457.2</v>
      </c>
      <c r="AA77" s="1">
        <f t="shared" ca="1" si="78"/>
        <v>586678.5</v>
      </c>
      <c r="AB77" s="1">
        <f t="shared" ca="1" si="78"/>
        <v>586678.5</v>
      </c>
      <c r="AC77" s="1">
        <f t="shared" ca="1" si="78"/>
        <v>586678.5</v>
      </c>
      <c r="AD77" s="1">
        <f t="shared" ca="1" si="78"/>
        <v>586678.5</v>
      </c>
      <c r="AE77" s="1">
        <f t="shared" ca="1" si="78"/>
        <v>1042069.1499999999</v>
      </c>
      <c r="AF77" s="1">
        <f t="shared" ca="1" si="78"/>
        <v>1044180.3499999999</v>
      </c>
      <c r="AG77" s="1">
        <f t="shared" ca="1" si="78"/>
        <v>1044180.3499999999</v>
      </c>
      <c r="AH77" s="1">
        <f t="shared" ca="1" si="78"/>
        <v>1044180.3499999999</v>
      </c>
      <c r="AI77" s="1">
        <f t="shared" ca="1" si="78"/>
        <v>1044180.3499999999</v>
      </c>
      <c r="AJ77" s="1">
        <f t="shared" ca="1" si="78"/>
        <v>1044180.3499999999</v>
      </c>
      <c r="AK77" s="1">
        <f t="shared" ca="1" si="78"/>
        <v>1044180.3499999999</v>
      </c>
      <c r="AL77" s="1">
        <f t="shared" ca="1" si="78"/>
        <v>1044180.3499999999</v>
      </c>
    </row>
    <row r="78" spans="9:38" x14ac:dyDescent="0.25">
      <c r="I78" s="22" t="str">
        <f>Items!$E$78</f>
        <v>Кредиторская задолженность по себестоимостным затратам</v>
      </c>
      <c r="J78" s="1" t="str">
        <f>Items!F85</f>
        <v>Материалы Фасад</v>
      </c>
      <c r="Q78" s="15"/>
      <c r="T78" s="1">
        <f t="shared" ref="T78:AL78" si="79">IF(T$4=1,$Q78,S464)</f>
        <v>0</v>
      </c>
      <c r="U78" s="1">
        <f t="shared" ca="1" si="79"/>
        <v>0</v>
      </c>
      <c r="V78" s="1">
        <f t="shared" ca="1" si="79"/>
        <v>0</v>
      </c>
      <c r="W78" s="1">
        <f t="shared" ca="1" si="79"/>
        <v>0</v>
      </c>
      <c r="X78" s="1">
        <f t="shared" ca="1" si="79"/>
        <v>0</v>
      </c>
      <c r="Y78" s="1">
        <f t="shared" ca="1" si="79"/>
        <v>0</v>
      </c>
      <c r="Z78" s="1">
        <f t="shared" ca="1" si="79"/>
        <v>194155.7</v>
      </c>
      <c r="AA78" s="1">
        <f t="shared" ca="1" si="79"/>
        <v>353905.33</v>
      </c>
      <c r="AB78" s="1">
        <f t="shared" ca="1" si="79"/>
        <v>633285.66999999993</v>
      </c>
      <c r="AC78" s="1">
        <f t="shared" ca="1" si="79"/>
        <v>639439.1</v>
      </c>
      <c r="AD78" s="1">
        <f t="shared" ca="1" si="79"/>
        <v>649854.74</v>
      </c>
      <c r="AE78" s="1">
        <f t="shared" ca="1" si="79"/>
        <v>649854.74</v>
      </c>
      <c r="AF78" s="1">
        <f t="shared" ca="1" si="79"/>
        <v>992530.36</v>
      </c>
      <c r="AG78" s="1">
        <f t="shared" ca="1" si="79"/>
        <v>1113786.6399999999</v>
      </c>
      <c r="AH78" s="1">
        <f t="shared" ca="1" si="79"/>
        <v>1156786.6399999999</v>
      </c>
      <c r="AI78" s="1">
        <f t="shared" ca="1" si="79"/>
        <v>1156786.6399999999</v>
      </c>
      <c r="AJ78" s="1">
        <f t="shared" ca="1" si="79"/>
        <v>1156786.6399999999</v>
      </c>
      <c r="AK78" s="1">
        <f t="shared" ca="1" si="79"/>
        <v>1156786.6399999999</v>
      </c>
      <c r="AL78" s="1">
        <f t="shared" ca="1" si="79"/>
        <v>1156786.6399999999</v>
      </c>
    </row>
    <row r="79" spans="9:38" x14ac:dyDescent="0.25">
      <c r="I79" s="22" t="str">
        <f>Items!$E$79</f>
        <v>Кредиторская задолженность по себестоимостным затратам</v>
      </c>
      <c r="J79" s="1" t="str">
        <f>Items!F86</f>
        <v>Материалы Благоустройство</v>
      </c>
      <c r="Q79" s="15"/>
      <c r="T79" s="1">
        <f t="shared" ref="T79:AL79" si="80">IF(T$4=1,$Q79,S465)</f>
        <v>0</v>
      </c>
      <c r="U79" s="1">
        <f t="shared" ca="1" si="80"/>
        <v>0</v>
      </c>
      <c r="V79" s="1">
        <f t="shared" ca="1" si="80"/>
        <v>0</v>
      </c>
      <c r="W79" s="1">
        <f t="shared" ca="1" si="80"/>
        <v>0</v>
      </c>
      <c r="X79" s="1">
        <f t="shared" ca="1" si="80"/>
        <v>0</v>
      </c>
      <c r="Y79" s="1">
        <f t="shared" ca="1" si="80"/>
        <v>0</v>
      </c>
      <c r="Z79" s="1">
        <f t="shared" ca="1" si="80"/>
        <v>0</v>
      </c>
      <c r="AA79" s="1">
        <f t="shared" ca="1" si="80"/>
        <v>0</v>
      </c>
      <c r="AB79" s="1">
        <f t="shared" ca="1" si="80"/>
        <v>0</v>
      </c>
      <c r="AC79" s="1">
        <f t="shared" ca="1" si="80"/>
        <v>0</v>
      </c>
      <c r="AD79" s="1">
        <f t="shared" ca="1" si="80"/>
        <v>0</v>
      </c>
      <c r="AE79" s="1">
        <f t="shared" ca="1" si="80"/>
        <v>0</v>
      </c>
      <c r="AF79" s="1">
        <f t="shared" ca="1" si="80"/>
        <v>254800</v>
      </c>
      <c r="AG79" s="1">
        <f t="shared" ca="1" si="80"/>
        <v>638013.53</v>
      </c>
      <c r="AH79" s="1">
        <f t="shared" ca="1" si="80"/>
        <v>640210.25</v>
      </c>
      <c r="AI79" s="1">
        <f t="shared" ca="1" si="80"/>
        <v>640210.25</v>
      </c>
      <c r="AJ79" s="1">
        <f t="shared" ca="1" si="80"/>
        <v>640210.25</v>
      </c>
      <c r="AK79" s="1">
        <f t="shared" ca="1" si="80"/>
        <v>640210.25</v>
      </c>
      <c r="AL79" s="1">
        <f t="shared" ca="1" si="80"/>
        <v>640210.25</v>
      </c>
    </row>
    <row r="80" spans="9:38" x14ac:dyDescent="0.25">
      <c r="I80" s="22" t="str">
        <f>Items!$E$79</f>
        <v>Кредиторская задолженность по себестоимостным затратам</v>
      </c>
      <c r="J80" s="1" t="str">
        <f>Items!F87</f>
        <v>Монтаж фундамента</v>
      </c>
      <c r="Q80" s="15"/>
      <c r="T80" s="1">
        <f t="shared" ref="T80:AL80" si="81">IF(T$4=1,$Q80,S466)</f>
        <v>0</v>
      </c>
      <c r="U80" s="1">
        <f t="shared" ca="1" si="81"/>
        <v>0</v>
      </c>
      <c r="V80" s="1">
        <f t="shared" ca="1" si="81"/>
        <v>256680</v>
      </c>
      <c r="W80" s="1">
        <f t="shared" ca="1" si="81"/>
        <v>570994</v>
      </c>
      <c r="X80" s="1">
        <f t="shared" ca="1" si="81"/>
        <v>570994</v>
      </c>
      <c r="Y80" s="1">
        <f t="shared" ca="1" si="81"/>
        <v>570994</v>
      </c>
      <c r="Z80" s="1">
        <f t="shared" ca="1" si="81"/>
        <v>570994</v>
      </c>
      <c r="AA80" s="1">
        <f t="shared" ca="1" si="81"/>
        <v>570994</v>
      </c>
      <c r="AB80" s="1">
        <f t="shared" ca="1" si="81"/>
        <v>670271.48</v>
      </c>
      <c r="AC80" s="1">
        <f t="shared" ca="1" si="81"/>
        <v>1488194.5799999998</v>
      </c>
      <c r="AD80" s="1">
        <f t="shared" ca="1" si="81"/>
        <v>1698165.7699999998</v>
      </c>
      <c r="AE80" s="1">
        <f t="shared" ca="1" si="81"/>
        <v>1815015.5099999998</v>
      </c>
      <c r="AF80" s="1">
        <f t="shared" ca="1" si="81"/>
        <v>2403275.5099999998</v>
      </c>
      <c r="AG80" s="1">
        <f t="shared" ca="1" si="81"/>
        <v>3397557.9799999995</v>
      </c>
      <c r="AH80" s="1">
        <f t="shared" ca="1" si="81"/>
        <v>3397557.9799999995</v>
      </c>
      <c r="AI80" s="1">
        <f t="shared" ca="1" si="81"/>
        <v>3397557.9799999995</v>
      </c>
      <c r="AJ80" s="1">
        <f t="shared" ca="1" si="81"/>
        <v>3397557.9799999995</v>
      </c>
      <c r="AK80" s="1">
        <f t="shared" ca="1" si="81"/>
        <v>3397557.9799999995</v>
      </c>
      <c r="AL80" s="1">
        <f t="shared" ca="1" si="81"/>
        <v>3397557.9799999995</v>
      </c>
    </row>
    <row r="81" spans="5:38" x14ac:dyDescent="0.25">
      <c r="I81" s="22" t="str">
        <f>Items!$E$79</f>
        <v>Кредиторская задолженность по себестоимостным затратам</v>
      </c>
      <c r="J81" s="1" t="str">
        <f>Items!F88</f>
        <v>Монтаж Коробки</v>
      </c>
      <c r="Q81" s="15"/>
      <c r="T81" s="1">
        <f t="shared" ref="T81:AL81" si="82">IF(T$4=1,$Q81,S467)</f>
        <v>0</v>
      </c>
      <c r="U81" s="1">
        <f t="shared" ca="1" si="82"/>
        <v>0</v>
      </c>
      <c r="V81" s="1">
        <f t="shared" ca="1" si="82"/>
        <v>0</v>
      </c>
      <c r="W81" s="1">
        <f t="shared" ca="1" si="82"/>
        <v>23940</v>
      </c>
      <c r="X81" s="1">
        <f t="shared" ca="1" si="82"/>
        <v>272214</v>
      </c>
      <c r="Y81" s="1">
        <f t="shared" ca="1" si="82"/>
        <v>438454</v>
      </c>
      <c r="Z81" s="1">
        <f t="shared" ca="1" si="82"/>
        <v>884851.3</v>
      </c>
      <c r="AA81" s="1">
        <f t="shared" ca="1" si="82"/>
        <v>1227365.05</v>
      </c>
      <c r="AB81" s="1">
        <f t="shared" ca="1" si="82"/>
        <v>1227365.05</v>
      </c>
      <c r="AC81" s="1">
        <f t="shared" ca="1" si="82"/>
        <v>1227365.05</v>
      </c>
      <c r="AD81" s="1">
        <f t="shared" ca="1" si="82"/>
        <v>1536605.55</v>
      </c>
      <c r="AE81" s="1">
        <f t="shared" ca="1" si="82"/>
        <v>2496607.5499999998</v>
      </c>
      <c r="AF81" s="1">
        <f t="shared" ca="1" si="82"/>
        <v>2931057.55</v>
      </c>
      <c r="AG81" s="1">
        <f t="shared" ca="1" si="82"/>
        <v>3019857.55</v>
      </c>
      <c r="AH81" s="1">
        <f t="shared" ca="1" si="82"/>
        <v>3144157.55</v>
      </c>
      <c r="AI81" s="1">
        <f t="shared" ca="1" si="82"/>
        <v>3144157.55</v>
      </c>
      <c r="AJ81" s="1">
        <f t="shared" ca="1" si="82"/>
        <v>3144157.55</v>
      </c>
      <c r="AK81" s="1">
        <f t="shared" ca="1" si="82"/>
        <v>3144157.55</v>
      </c>
      <c r="AL81" s="1">
        <f t="shared" ca="1" si="82"/>
        <v>3144157.55</v>
      </c>
    </row>
    <row r="82" spans="5:38" x14ac:dyDescent="0.25">
      <c r="I82" s="22" t="str">
        <f>Items!$E$79</f>
        <v>Кредиторская задолженность по себестоимостным затратам</v>
      </c>
      <c r="J82" s="1" t="str">
        <f>Items!F89</f>
        <v>Монтаж кровли</v>
      </c>
      <c r="Q82" s="15"/>
      <c r="T82" s="1">
        <f t="shared" ref="T82:AL82" si="83">IF(T$4=1,$Q82,S468)</f>
        <v>0</v>
      </c>
      <c r="U82" s="1">
        <f t="shared" ca="1" si="83"/>
        <v>0</v>
      </c>
      <c r="V82" s="1">
        <f t="shared" ca="1" si="83"/>
        <v>0</v>
      </c>
      <c r="W82" s="1">
        <f t="shared" ca="1" si="83"/>
        <v>0</v>
      </c>
      <c r="X82" s="1">
        <f t="shared" ca="1" si="83"/>
        <v>0</v>
      </c>
      <c r="Y82" s="1">
        <f t="shared" ca="1" si="83"/>
        <v>17434</v>
      </c>
      <c r="Z82" s="1">
        <f t="shared" ca="1" si="83"/>
        <v>187154.6</v>
      </c>
      <c r="AA82" s="1">
        <f t="shared" ca="1" si="83"/>
        <v>506602.20000000007</v>
      </c>
      <c r="AB82" s="1">
        <f t="shared" ca="1" si="83"/>
        <v>897951.20000000007</v>
      </c>
      <c r="AC82" s="1">
        <f t="shared" ca="1" si="83"/>
        <v>897951.20000000007</v>
      </c>
      <c r="AD82" s="1">
        <f t="shared" ca="1" si="83"/>
        <v>897951.20000000007</v>
      </c>
      <c r="AE82" s="1">
        <f t="shared" ca="1" si="83"/>
        <v>915579.20000000007</v>
      </c>
      <c r="AF82" s="1">
        <f t="shared" ca="1" si="83"/>
        <v>1323577.7000000002</v>
      </c>
      <c r="AG82" s="1">
        <f t="shared" ca="1" si="83"/>
        <v>1923853.4800000002</v>
      </c>
      <c r="AH82" s="1">
        <f t="shared" ca="1" si="83"/>
        <v>2030745.9800000002</v>
      </c>
      <c r="AI82" s="1">
        <f t="shared" ca="1" si="83"/>
        <v>2030745.9800000002</v>
      </c>
      <c r="AJ82" s="1">
        <f t="shared" ca="1" si="83"/>
        <v>2030745.9800000002</v>
      </c>
      <c r="AK82" s="1">
        <f t="shared" ca="1" si="83"/>
        <v>2030745.9800000002</v>
      </c>
      <c r="AL82" s="1">
        <f t="shared" ca="1" si="83"/>
        <v>2030745.9800000002</v>
      </c>
    </row>
    <row r="83" spans="5:38" x14ac:dyDescent="0.25">
      <c r="I83" s="22" t="str">
        <f>Items!$E$79</f>
        <v>Кредиторская задолженность по себестоимостным затратам</v>
      </c>
      <c r="J83" s="1" t="str">
        <f>Items!F90</f>
        <v>Монтаж окон</v>
      </c>
      <c r="Q83" s="15"/>
      <c r="T83" s="1">
        <f t="shared" ref="T83:AL83" si="84">IF(T$4=1,$Q83,S469)</f>
        <v>0</v>
      </c>
      <c r="U83" s="1">
        <f t="shared" ca="1" si="84"/>
        <v>0</v>
      </c>
      <c r="V83" s="1">
        <f t="shared" ca="1" si="84"/>
        <v>0</v>
      </c>
      <c r="W83" s="1">
        <f t="shared" ca="1" si="84"/>
        <v>0</v>
      </c>
      <c r="X83" s="1">
        <f t="shared" ca="1" si="84"/>
        <v>0</v>
      </c>
      <c r="Y83" s="1">
        <f t="shared" ca="1" si="84"/>
        <v>0</v>
      </c>
      <c r="Z83" s="1">
        <f t="shared" ca="1" si="84"/>
        <v>0</v>
      </c>
      <c r="AA83" s="1">
        <f t="shared" ca="1" si="84"/>
        <v>46650</v>
      </c>
      <c r="AB83" s="1">
        <f t="shared" ca="1" si="84"/>
        <v>46650</v>
      </c>
      <c r="AC83" s="1">
        <f t="shared" ca="1" si="84"/>
        <v>46650</v>
      </c>
      <c r="AD83" s="1">
        <f t="shared" ca="1" si="84"/>
        <v>46650</v>
      </c>
      <c r="AE83" s="1">
        <f t="shared" ca="1" si="84"/>
        <v>46650</v>
      </c>
      <c r="AF83" s="1">
        <f t="shared" ca="1" si="84"/>
        <v>91850</v>
      </c>
      <c r="AG83" s="1">
        <f t="shared" ca="1" si="84"/>
        <v>91850</v>
      </c>
      <c r="AH83" s="1">
        <f t="shared" ca="1" si="84"/>
        <v>91850</v>
      </c>
      <c r="AI83" s="1">
        <f t="shared" ca="1" si="84"/>
        <v>91850</v>
      </c>
      <c r="AJ83" s="1">
        <f t="shared" ca="1" si="84"/>
        <v>91850</v>
      </c>
      <c r="AK83" s="1">
        <f t="shared" ca="1" si="84"/>
        <v>91850</v>
      </c>
      <c r="AL83" s="1">
        <f t="shared" ca="1" si="84"/>
        <v>91850</v>
      </c>
    </row>
    <row r="84" spans="5:38" x14ac:dyDescent="0.25">
      <c r="I84" s="22" t="str">
        <f>Items!$E$79</f>
        <v>Кредиторская задолженность по себестоимостным затратам</v>
      </c>
      <c r="J84" s="1" t="str">
        <f>Items!F91</f>
        <v>Монтаж Фасада</v>
      </c>
      <c r="Q84" s="15"/>
      <c r="T84" s="1">
        <f t="shared" ref="T84:AL84" si="85">IF(T$4=1,$Q84,S470)</f>
        <v>0</v>
      </c>
      <c r="U84" s="1">
        <f t="shared" ca="1" si="85"/>
        <v>0</v>
      </c>
      <c r="V84" s="1">
        <f t="shared" ca="1" si="85"/>
        <v>0</v>
      </c>
      <c r="W84" s="1">
        <f t="shared" ca="1" si="85"/>
        <v>0</v>
      </c>
      <c r="X84" s="1">
        <f t="shared" ca="1" si="85"/>
        <v>0</v>
      </c>
      <c r="Y84" s="1">
        <f t="shared" ca="1" si="85"/>
        <v>0</v>
      </c>
      <c r="Z84" s="1">
        <f t="shared" ca="1" si="85"/>
        <v>0</v>
      </c>
      <c r="AA84" s="1">
        <f t="shared" ca="1" si="85"/>
        <v>394039.95</v>
      </c>
      <c r="AB84" s="1">
        <f t="shared" ca="1" si="85"/>
        <v>829639.67999999993</v>
      </c>
      <c r="AC84" s="1">
        <f t="shared" ca="1" si="85"/>
        <v>943693.67999999993</v>
      </c>
      <c r="AD84" s="1">
        <f t="shared" ca="1" si="85"/>
        <v>943693.67999999993</v>
      </c>
      <c r="AE84" s="1">
        <f t="shared" ca="1" si="85"/>
        <v>943693.67999999993</v>
      </c>
      <c r="AF84" s="1">
        <f t="shared" ca="1" si="85"/>
        <v>943693.67999999993</v>
      </c>
      <c r="AG84" s="1">
        <f t="shared" ca="1" si="85"/>
        <v>1573886.68</v>
      </c>
      <c r="AH84" s="1">
        <f t="shared" ca="1" si="85"/>
        <v>1573886.68</v>
      </c>
      <c r="AI84" s="1">
        <f t="shared" ca="1" si="85"/>
        <v>1573886.68</v>
      </c>
      <c r="AJ84" s="1">
        <f t="shared" ca="1" si="85"/>
        <v>1573886.68</v>
      </c>
      <c r="AK84" s="1">
        <f t="shared" ca="1" si="85"/>
        <v>1573886.68</v>
      </c>
      <c r="AL84" s="1">
        <f t="shared" ca="1" si="85"/>
        <v>1573886.68</v>
      </c>
    </row>
    <row r="85" spans="5:38" x14ac:dyDescent="0.25">
      <c r="I85" s="22" t="str">
        <f>Items!$E$79</f>
        <v>Кредиторская задолженность по себестоимостным затратам</v>
      </c>
      <c r="J85" s="1" t="str">
        <f>Items!F92</f>
        <v>Монтаж Благоустройства</v>
      </c>
      <c r="Q85" s="15"/>
      <c r="T85" s="1">
        <f t="shared" ref="T85:AL85" si="86">IF(T$4=1,$Q85,S471)</f>
        <v>0</v>
      </c>
      <c r="U85" s="1">
        <f t="shared" ca="1" si="86"/>
        <v>0</v>
      </c>
      <c r="V85" s="1">
        <f t="shared" ca="1" si="86"/>
        <v>0</v>
      </c>
      <c r="W85" s="1">
        <f t="shared" ca="1" si="86"/>
        <v>0</v>
      </c>
      <c r="X85" s="1">
        <f t="shared" ca="1" si="86"/>
        <v>0</v>
      </c>
      <c r="Y85" s="1">
        <f t="shared" ca="1" si="86"/>
        <v>0</v>
      </c>
      <c r="Z85" s="1">
        <f t="shared" ca="1" si="86"/>
        <v>0</v>
      </c>
      <c r="AA85" s="1">
        <f t="shared" ca="1" si="86"/>
        <v>0</v>
      </c>
      <c r="AB85" s="1">
        <f t="shared" ca="1" si="86"/>
        <v>0</v>
      </c>
      <c r="AC85" s="1">
        <f t="shared" ca="1" si="86"/>
        <v>0</v>
      </c>
      <c r="AD85" s="1">
        <f t="shared" ca="1" si="86"/>
        <v>0</v>
      </c>
      <c r="AE85" s="1">
        <f t="shared" ca="1" si="86"/>
        <v>26026</v>
      </c>
      <c r="AF85" s="1">
        <f t="shared" ca="1" si="86"/>
        <v>26026</v>
      </c>
      <c r="AG85" s="1">
        <f t="shared" ca="1" si="86"/>
        <v>226354</v>
      </c>
      <c r="AH85" s="1">
        <f t="shared" ca="1" si="86"/>
        <v>310994</v>
      </c>
      <c r="AI85" s="1">
        <f t="shared" ca="1" si="86"/>
        <v>310994</v>
      </c>
      <c r="AJ85" s="1">
        <f t="shared" ca="1" si="86"/>
        <v>310994</v>
      </c>
      <c r="AK85" s="1">
        <f t="shared" ca="1" si="86"/>
        <v>310994</v>
      </c>
      <c r="AL85" s="1">
        <f t="shared" ca="1" si="86"/>
        <v>310994</v>
      </c>
    </row>
    <row r="86" spans="5:38" x14ac:dyDescent="0.25">
      <c r="I86" s="22" t="str">
        <f>Items!$E$79</f>
        <v>Кредиторская задолженность по себестоимостным затратам</v>
      </c>
      <c r="J86" s="1" t="str">
        <f>Items!F93</f>
        <v>Спец техника</v>
      </c>
      <c r="Q86" s="15"/>
      <c r="T86" s="1">
        <f t="shared" ref="T86:AL86" si="87">IF(T$4=1,$Q86,S472)</f>
        <v>0</v>
      </c>
      <c r="U86" s="1">
        <f t="shared" ca="1" si="87"/>
        <v>0</v>
      </c>
      <c r="V86" s="1">
        <f t="shared" ca="1" si="87"/>
        <v>0</v>
      </c>
      <c r="W86" s="1">
        <f t="shared" ca="1" si="87"/>
        <v>28660</v>
      </c>
      <c r="X86" s="1">
        <f t="shared" ca="1" si="87"/>
        <v>28660</v>
      </c>
      <c r="Y86" s="1">
        <f t="shared" ca="1" si="87"/>
        <v>34920</v>
      </c>
      <c r="Z86" s="1">
        <f t="shared" ca="1" si="87"/>
        <v>44120</v>
      </c>
      <c r="AA86" s="1">
        <f t="shared" ca="1" si="87"/>
        <v>76020</v>
      </c>
      <c r="AB86" s="1">
        <f t="shared" ca="1" si="87"/>
        <v>390835.44</v>
      </c>
      <c r="AC86" s="1">
        <f t="shared" ca="1" si="87"/>
        <v>573325.11</v>
      </c>
      <c r="AD86" s="1">
        <f t="shared" ca="1" si="87"/>
        <v>584625.11</v>
      </c>
      <c r="AE86" s="1">
        <f t="shared" ca="1" si="87"/>
        <v>633651.91999999993</v>
      </c>
      <c r="AF86" s="1">
        <f t="shared" ca="1" si="87"/>
        <v>896240.5199999999</v>
      </c>
      <c r="AG86" s="1">
        <f t="shared" ca="1" si="87"/>
        <v>1016320.5199999999</v>
      </c>
      <c r="AH86" s="1">
        <f t="shared" ca="1" si="87"/>
        <v>1022760.5199999999</v>
      </c>
      <c r="AI86" s="1">
        <f t="shared" ca="1" si="87"/>
        <v>1022760.5199999999</v>
      </c>
      <c r="AJ86" s="1">
        <f t="shared" ca="1" si="87"/>
        <v>1022760.5199999999</v>
      </c>
      <c r="AK86" s="1">
        <f t="shared" ca="1" si="87"/>
        <v>1022760.5199999999</v>
      </c>
      <c r="AL86" s="1">
        <f t="shared" ca="1" si="87"/>
        <v>1022760.5199999999</v>
      </c>
    </row>
    <row r="87" spans="5:38" x14ac:dyDescent="0.25">
      <c r="I87" s="22" t="str">
        <f>Items!$E$79</f>
        <v>Кредиторская задолженность по себестоимостным затратам</v>
      </c>
      <c r="J87" s="1" t="str">
        <f>Items!F94</f>
        <v>Общая территория (дорога, ливневка, газ, эл-во)</v>
      </c>
      <c r="Q87" s="15"/>
      <c r="T87" s="1">
        <f t="shared" ref="T87:AL87" si="88">IF(T$4=1,$Q87,S473)</f>
        <v>0</v>
      </c>
      <c r="U87" s="1">
        <f t="shared" ca="1" si="88"/>
        <v>0</v>
      </c>
      <c r="V87" s="1">
        <f t="shared" ca="1" si="88"/>
        <v>0</v>
      </c>
      <c r="W87" s="1">
        <f t="shared" ca="1" si="88"/>
        <v>0</v>
      </c>
      <c r="X87" s="1">
        <f t="shared" ca="1" si="88"/>
        <v>0</v>
      </c>
      <c r="Y87" s="1">
        <f t="shared" ca="1" si="88"/>
        <v>0</v>
      </c>
      <c r="Z87" s="1">
        <f t="shared" ca="1" si="88"/>
        <v>0</v>
      </c>
      <c r="AA87" s="1">
        <f t="shared" ca="1" si="88"/>
        <v>0</v>
      </c>
      <c r="AB87" s="1">
        <f t="shared" ca="1" si="88"/>
        <v>0</v>
      </c>
      <c r="AC87" s="1">
        <f t="shared" ca="1" si="88"/>
        <v>13570</v>
      </c>
      <c r="AD87" s="1">
        <f t="shared" ca="1" si="88"/>
        <v>13570</v>
      </c>
      <c r="AE87" s="1">
        <f t="shared" ca="1" si="88"/>
        <v>13570</v>
      </c>
      <c r="AF87" s="1">
        <f t="shared" ca="1" si="88"/>
        <v>13570</v>
      </c>
      <c r="AG87" s="1">
        <f t="shared" ca="1" si="88"/>
        <v>13570</v>
      </c>
      <c r="AH87" s="1">
        <f t="shared" ca="1" si="88"/>
        <v>13570</v>
      </c>
      <c r="AI87" s="1">
        <f t="shared" ca="1" si="88"/>
        <v>13570</v>
      </c>
      <c r="AJ87" s="1">
        <f t="shared" ca="1" si="88"/>
        <v>13570</v>
      </c>
      <c r="AK87" s="1">
        <f t="shared" ca="1" si="88"/>
        <v>13570</v>
      </c>
      <c r="AL87" s="1">
        <f t="shared" ca="1" si="88"/>
        <v>13570</v>
      </c>
    </row>
    <row r="88" spans="5:38" x14ac:dyDescent="0.25">
      <c r="I88" s="22" t="str">
        <f>Items!$E$79</f>
        <v>Кредиторская задолженность по себестоимостным затратам</v>
      </c>
      <c r="J88" s="1" t="str">
        <f>Items!F95</f>
        <v>Резерв-1</v>
      </c>
      <c r="Q88" s="15"/>
      <c r="T88" s="1">
        <f t="shared" ref="T88:AL88" si="89">IF(T$4=1,$Q88,S474)</f>
        <v>0</v>
      </c>
      <c r="U88" s="1">
        <f t="shared" ca="1" si="89"/>
        <v>0</v>
      </c>
      <c r="V88" s="1">
        <f t="shared" ca="1" si="89"/>
        <v>0</v>
      </c>
      <c r="W88" s="1">
        <f t="shared" ca="1" si="89"/>
        <v>0</v>
      </c>
      <c r="X88" s="1">
        <f t="shared" ca="1" si="89"/>
        <v>0</v>
      </c>
      <c r="Y88" s="1">
        <f t="shared" ca="1" si="89"/>
        <v>0</v>
      </c>
      <c r="Z88" s="1">
        <f t="shared" ca="1" si="89"/>
        <v>0</v>
      </c>
      <c r="AA88" s="1">
        <f t="shared" ca="1" si="89"/>
        <v>0</v>
      </c>
      <c r="AB88" s="1">
        <f t="shared" ca="1" si="89"/>
        <v>0</v>
      </c>
      <c r="AC88" s="1">
        <f t="shared" ca="1" si="89"/>
        <v>0</v>
      </c>
      <c r="AD88" s="1">
        <f t="shared" ca="1" si="89"/>
        <v>0</v>
      </c>
      <c r="AE88" s="1">
        <f t="shared" ca="1" si="89"/>
        <v>0</v>
      </c>
      <c r="AF88" s="1">
        <f t="shared" ca="1" si="89"/>
        <v>0</v>
      </c>
      <c r="AG88" s="1">
        <f t="shared" ca="1" si="89"/>
        <v>0</v>
      </c>
      <c r="AH88" s="1">
        <f t="shared" ca="1" si="89"/>
        <v>0</v>
      </c>
      <c r="AI88" s="1">
        <f t="shared" ca="1" si="89"/>
        <v>0</v>
      </c>
      <c r="AJ88" s="1">
        <f t="shared" ca="1" si="89"/>
        <v>0</v>
      </c>
      <c r="AK88" s="1">
        <f t="shared" ca="1" si="89"/>
        <v>0</v>
      </c>
      <c r="AL88" s="1">
        <f t="shared" ca="1" si="89"/>
        <v>0</v>
      </c>
    </row>
    <row r="89" spans="5:38" x14ac:dyDescent="0.25">
      <c r="I89" s="22" t="str">
        <f>Items!$E$79</f>
        <v>Кредиторская задолженность по себестоимостным затратам</v>
      </c>
      <c r="J89" s="1" t="str">
        <f>Items!F96</f>
        <v>Резерв-2</v>
      </c>
      <c r="Q89" s="15"/>
      <c r="T89" s="1">
        <f t="shared" ref="T89:AL89" si="90">IF(T$4=1,$Q89,S475)</f>
        <v>0</v>
      </c>
      <c r="U89" s="1">
        <f t="shared" ca="1" si="90"/>
        <v>0</v>
      </c>
      <c r="V89" s="1">
        <f t="shared" ca="1" si="90"/>
        <v>0</v>
      </c>
      <c r="W89" s="1">
        <f t="shared" ca="1" si="90"/>
        <v>0</v>
      </c>
      <c r="X89" s="1">
        <f t="shared" ca="1" si="90"/>
        <v>0</v>
      </c>
      <c r="Y89" s="1">
        <f t="shared" ca="1" si="90"/>
        <v>0</v>
      </c>
      <c r="Z89" s="1">
        <f t="shared" ca="1" si="90"/>
        <v>0</v>
      </c>
      <c r="AA89" s="1">
        <f t="shared" ca="1" si="90"/>
        <v>0</v>
      </c>
      <c r="AB89" s="1">
        <f t="shared" ca="1" si="90"/>
        <v>0</v>
      </c>
      <c r="AC89" s="1">
        <f t="shared" ca="1" si="90"/>
        <v>0</v>
      </c>
      <c r="AD89" s="1">
        <f t="shared" ca="1" si="90"/>
        <v>0</v>
      </c>
      <c r="AE89" s="1">
        <f t="shared" ca="1" si="90"/>
        <v>0</v>
      </c>
      <c r="AF89" s="1">
        <f t="shared" ca="1" si="90"/>
        <v>0</v>
      </c>
      <c r="AG89" s="1">
        <f t="shared" ca="1" si="90"/>
        <v>0</v>
      </c>
      <c r="AH89" s="1">
        <f t="shared" ca="1" si="90"/>
        <v>0</v>
      </c>
      <c r="AI89" s="1">
        <f t="shared" ca="1" si="90"/>
        <v>0</v>
      </c>
      <c r="AJ89" s="1">
        <f t="shared" ca="1" si="90"/>
        <v>0</v>
      </c>
      <c r="AK89" s="1">
        <f t="shared" ca="1" si="90"/>
        <v>0</v>
      </c>
      <c r="AL89" s="1">
        <f t="shared" ca="1" si="90"/>
        <v>0</v>
      </c>
    </row>
    <row r="90" spans="5:38" x14ac:dyDescent="0.25">
      <c r="I90" s="22" t="str">
        <f>Items!$E$79</f>
        <v>Кредиторская задолженность по себестоимостным затратам</v>
      </c>
      <c r="J90" s="1" t="str">
        <f>Items!F97</f>
        <v>Резерв-3</v>
      </c>
      <c r="Q90" s="15"/>
      <c r="T90" s="1">
        <f t="shared" ref="T90:AL90" si="91">IF(T$4=1,$Q90,S476)</f>
        <v>0</v>
      </c>
      <c r="U90" s="1">
        <f t="shared" ca="1" si="91"/>
        <v>0</v>
      </c>
      <c r="V90" s="1">
        <f t="shared" ca="1" si="91"/>
        <v>0</v>
      </c>
      <c r="W90" s="1">
        <f t="shared" ca="1" si="91"/>
        <v>0</v>
      </c>
      <c r="X90" s="1">
        <f t="shared" ca="1" si="91"/>
        <v>0</v>
      </c>
      <c r="Y90" s="1">
        <f t="shared" ca="1" si="91"/>
        <v>0</v>
      </c>
      <c r="Z90" s="1">
        <f t="shared" ca="1" si="91"/>
        <v>0</v>
      </c>
      <c r="AA90" s="1">
        <f t="shared" ca="1" si="91"/>
        <v>0</v>
      </c>
      <c r="AB90" s="1">
        <f t="shared" ca="1" si="91"/>
        <v>0</v>
      </c>
      <c r="AC90" s="1">
        <f t="shared" ca="1" si="91"/>
        <v>0</v>
      </c>
      <c r="AD90" s="1">
        <f t="shared" ca="1" si="91"/>
        <v>0</v>
      </c>
      <c r="AE90" s="1">
        <f t="shared" ca="1" si="91"/>
        <v>0</v>
      </c>
      <c r="AF90" s="1">
        <f t="shared" ca="1" si="91"/>
        <v>0</v>
      </c>
      <c r="AG90" s="1">
        <f t="shared" ca="1" si="91"/>
        <v>0</v>
      </c>
      <c r="AH90" s="1">
        <f t="shared" ca="1" si="91"/>
        <v>0</v>
      </c>
      <c r="AI90" s="1">
        <f t="shared" ca="1" si="91"/>
        <v>0</v>
      </c>
      <c r="AJ90" s="1">
        <f t="shared" ca="1" si="91"/>
        <v>0</v>
      </c>
      <c r="AK90" s="1">
        <f t="shared" ca="1" si="91"/>
        <v>0</v>
      </c>
      <c r="AL90" s="1">
        <f t="shared" ca="1" si="91"/>
        <v>0</v>
      </c>
    </row>
    <row r="91" spans="5:38" x14ac:dyDescent="0.25">
      <c r="I91" s="22" t="str">
        <f>Items!$E$79</f>
        <v>Кредиторская задолженность по себестоимостным затратам</v>
      </c>
      <c r="J91" s="1" t="str">
        <f>Items!F98</f>
        <v>Резерв-4</v>
      </c>
      <c r="Q91" s="15"/>
      <c r="T91" s="1">
        <f t="shared" ref="T91:AL91" si="92">IF(T$4=1,$Q91,S477)</f>
        <v>0</v>
      </c>
      <c r="U91" s="1">
        <f t="shared" ca="1" si="92"/>
        <v>0</v>
      </c>
      <c r="V91" s="1">
        <f t="shared" ca="1" si="92"/>
        <v>0</v>
      </c>
      <c r="W91" s="1">
        <f t="shared" ca="1" si="92"/>
        <v>0</v>
      </c>
      <c r="X91" s="1">
        <f t="shared" ca="1" si="92"/>
        <v>0</v>
      </c>
      <c r="Y91" s="1">
        <f t="shared" ca="1" si="92"/>
        <v>0</v>
      </c>
      <c r="Z91" s="1">
        <f t="shared" ca="1" si="92"/>
        <v>0</v>
      </c>
      <c r="AA91" s="1">
        <f t="shared" ca="1" si="92"/>
        <v>0</v>
      </c>
      <c r="AB91" s="1">
        <f t="shared" ca="1" si="92"/>
        <v>0</v>
      </c>
      <c r="AC91" s="1">
        <f t="shared" ca="1" si="92"/>
        <v>0</v>
      </c>
      <c r="AD91" s="1">
        <f t="shared" ca="1" si="92"/>
        <v>0</v>
      </c>
      <c r="AE91" s="1">
        <f t="shared" ca="1" si="92"/>
        <v>0</v>
      </c>
      <c r="AF91" s="1">
        <f t="shared" ca="1" si="92"/>
        <v>0</v>
      </c>
      <c r="AG91" s="1">
        <f t="shared" ca="1" si="92"/>
        <v>0</v>
      </c>
      <c r="AH91" s="1">
        <f t="shared" ca="1" si="92"/>
        <v>0</v>
      </c>
      <c r="AI91" s="1">
        <f t="shared" ca="1" si="92"/>
        <v>0</v>
      </c>
      <c r="AJ91" s="1">
        <f t="shared" ca="1" si="92"/>
        <v>0</v>
      </c>
      <c r="AK91" s="1">
        <f t="shared" ca="1" si="92"/>
        <v>0</v>
      </c>
      <c r="AL91" s="1">
        <f t="shared" ca="1" si="92"/>
        <v>0</v>
      </c>
    </row>
    <row r="92" spans="5:38" x14ac:dyDescent="0.25">
      <c r="I92" s="22" t="str">
        <f>Items!$E$79</f>
        <v>Кредиторская задолженность по себестоимостным затратам</v>
      </c>
      <c r="J92" s="1" t="str">
        <f>Items!F99</f>
        <v>Резерв-5</v>
      </c>
      <c r="Q92" s="15"/>
      <c r="T92" s="1">
        <f t="shared" ref="T92:AL92" si="93">IF(T$4=1,$Q92,S478)</f>
        <v>0</v>
      </c>
      <c r="U92" s="1">
        <f t="shared" ca="1" si="93"/>
        <v>0</v>
      </c>
      <c r="V92" s="1">
        <f t="shared" ca="1" si="93"/>
        <v>0</v>
      </c>
      <c r="W92" s="1">
        <f t="shared" ca="1" si="93"/>
        <v>0</v>
      </c>
      <c r="X92" s="1">
        <f t="shared" ca="1" si="93"/>
        <v>0</v>
      </c>
      <c r="Y92" s="1">
        <f t="shared" ca="1" si="93"/>
        <v>0</v>
      </c>
      <c r="Z92" s="1">
        <f t="shared" ca="1" si="93"/>
        <v>0</v>
      </c>
      <c r="AA92" s="1">
        <f t="shared" ca="1" si="93"/>
        <v>0</v>
      </c>
      <c r="AB92" s="1">
        <f t="shared" ca="1" si="93"/>
        <v>0</v>
      </c>
      <c r="AC92" s="1">
        <f t="shared" ca="1" si="93"/>
        <v>0</v>
      </c>
      <c r="AD92" s="1">
        <f t="shared" ca="1" si="93"/>
        <v>0</v>
      </c>
      <c r="AE92" s="1">
        <f t="shared" ca="1" si="93"/>
        <v>0</v>
      </c>
      <c r="AF92" s="1">
        <f t="shared" ca="1" si="93"/>
        <v>0</v>
      </c>
      <c r="AG92" s="1">
        <f t="shared" ca="1" si="93"/>
        <v>0</v>
      </c>
      <c r="AH92" s="1">
        <f t="shared" ca="1" si="93"/>
        <v>0</v>
      </c>
      <c r="AI92" s="1">
        <f t="shared" ca="1" si="93"/>
        <v>0</v>
      </c>
      <c r="AJ92" s="1">
        <f t="shared" ca="1" si="93"/>
        <v>0</v>
      </c>
      <c r="AK92" s="1">
        <f t="shared" ca="1" si="93"/>
        <v>0</v>
      </c>
      <c r="AL92" s="1">
        <f t="shared" ca="1" si="93"/>
        <v>0</v>
      </c>
    </row>
    <row r="93" spans="5:38" x14ac:dyDescent="0.25">
      <c r="I93" s="22" t="str">
        <f>Items!$E$79</f>
        <v>Кредиторская задолженность по себестоимостным затратам</v>
      </c>
      <c r="J93" s="1" t="str">
        <f>Items!F100</f>
        <v>Резерв-6</v>
      </c>
      <c r="Q93" s="15"/>
      <c r="T93" s="1">
        <f t="shared" ref="T93:AL93" si="94">IF(T$4=1,$Q93,S479)</f>
        <v>0</v>
      </c>
      <c r="U93" s="1">
        <f t="shared" ca="1" si="94"/>
        <v>0</v>
      </c>
      <c r="V93" s="1">
        <f t="shared" ca="1" si="94"/>
        <v>0</v>
      </c>
      <c r="W93" s="1">
        <f t="shared" ca="1" si="94"/>
        <v>0</v>
      </c>
      <c r="X93" s="1">
        <f t="shared" ca="1" si="94"/>
        <v>0</v>
      </c>
      <c r="Y93" s="1">
        <f t="shared" ca="1" si="94"/>
        <v>0</v>
      </c>
      <c r="Z93" s="1">
        <f t="shared" ca="1" si="94"/>
        <v>0</v>
      </c>
      <c r="AA93" s="1">
        <f t="shared" ca="1" si="94"/>
        <v>0</v>
      </c>
      <c r="AB93" s="1">
        <f t="shared" ca="1" si="94"/>
        <v>0</v>
      </c>
      <c r="AC93" s="1">
        <f t="shared" ca="1" si="94"/>
        <v>0</v>
      </c>
      <c r="AD93" s="1">
        <f t="shared" ca="1" si="94"/>
        <v>0</v>
      </c>
      <c r="AE93" s="1">
        <f t="shared" ca="1" si="94"/>
        <v>0</v>
      </c>
      <c r="AF93" s="1">
        <f t="shared" ca="1" si="94"/>
        <v>0</v>
      </c>
      <c r="AG93" s="1">
        <f t="shared" ca="1" si="94"/>
        <v>0</v>
      </c>
      <c r="AH93" s="1">
        <f t="shared" ca="1" si="94"/>
        <v>0</v>
      </c>
      <c r="AI93" s="1">
        <f t="shared" ca="1" si="94"/>
        <v>0</v>
      </c>
      <c r="AJ93" s="1">
        <f t="shared" ca="1" si="94"/>
        <v>0</v>
      </c>
      <c r="AK93" s="1">
        <f t="shared" ca="1" si="94"/>
        <v>0</v>
      </c>
      <c r="AL93" s="1">
        <f t="shared" ca="1" si="94"/>
        <v>0</v>
      </c>
    </row>
    <row r="94" spans="5:38" x14ac:dyDescent="0.25">
      <c r="I94" s="22" t="str">
        <f>Items!$E$79</f>
        <v>Кредиторская задолженность по себестоимостным затратам</v>
      </c>
      <c r="J94" s="1" t="str">
        <f>Items!F101</f>
        <v>Резерв-7</v>
      </c>
      <c r="Q94" s="15"/>
      <c r="T94" s="1">
        <f t="shared" ref="T94:AL94" si="95">IF(T$4=1,$Q94,S480)</f>
        <v>0</v>
      </c>
      <c r="U94" s="1">
        <f t="shared" ca="1" si="95"/>
        <v>0</v>
      </c>
      <c r="V94" s="1">
        <f t="shared" ca="1" si="95"/>
        <v>0</v>
      </c>
      <c r="W94" s="1">
        <f t="shared" ca="1" si="95"/>
        <v>0</v>
      </c>
      <c r="X94" s="1">
        <f t="shared" ca="1" si="95"/>
        <v>0</v>
      </c>
      <c r="Y94" s="1">
        <f t="shared" ca="1" si="95"/>
        <v>0</v>
      </c>
      <c r="Z94" s="1">
        <f t="shared" ca="1" si="95"/>
        <v>0</v>
      </c>
      <c r="AA94" s="1">
        <f t="shared" ca="1" si="95"/>
        <v>0</v>
      </c>
      <c r="AB94" s="1">
        <f t="shared" ca="1" si="95"/>
        <v>0</v>
      </c>
      <c r="AC94" s="1">
        <f t="shared" ca="1" si="95"/>
        <v>0</v>
      </c>
      <c r="AD94" s="1">
        <f t="shared" ca="1" si="95"/>
        <v>0</v>
      </c>
      <c r="AE94" s="1">
        <f t="shared" ca="1" si="95"/>
        <v>0</v>
      </c>
      <c r="AF94" s="1">
        <f t="shared" ca="1" si="95"/>
        <v>0</v>
      </c>
      <c r="AG94" s="1">
        <f t="shared" ca="1" si="95"/>
        <v>0</v>
      </c>
      <c r="AH94" s="1">
        <f t="shared" ca="1" si="95"/>
        <v>0</v>
      </c>
      <c r="AI94" s="1">
        <f t="shared" ca="1" si="95"/>
        <v>0</v>
      </c>
      <c r="AJ94" s="1">
        <f t="shared" ca="1" si="95"/>
        <v>0</v>
      </c>
      <c r="AK94" s="1">
        <f t="shared" ca="1" si="95"/>
        <v>0</v>
      </c>
      <c r="AL94" s="1">
        <f t="shared" ca="1" si="95"/>
        <v>0</v>
      </c>
    </row>
    <row r="95" spans="5:38" x14ac:dyDescent="0.25">
      <c r="I95" s="22" t="str">
        <f>Items!$E$79</f>
        <v>Кредиторская задолженность по себестоимостным затратам</v>
      </c>
      <c r="J95" s="1" t="str">
        <f>Items!F102</f>
        <v>Резерв-8</v>
      </c>
      <c r="Q95" s="15"/>
      <c r="T95" s="1">
        <f t="shared" ref="T95:AL95" si="96">IF(T$4=1,$Q95,S481)</f>
        <v>0</v>
      </c>
      <c r="U95" s="1">
        <f t="shared" ca="1" si="96"/>
        <v>0</v>
      </c>
      <c r="V95" s="1">
        <f t="shared" ca="1" si="96"/>
        <v>0</v>
      </c>
      <c r="W95" s="1">
        <f t="shared" ca="1" si="96"/>
        <v>0</v>
      </c>
      <c r="X95" s="1">
        <f t="shared" ca="1" si="96"/>
        <v>0</v>
      </c>
      <c r="Y95" s="1">
        <f t="shared" ca="1" si="96"/>
        <v>0</v>
      </c>
      <c r="Z95" s="1">
        <f t="shared" ca="1" si="96"/>
        <v>0</v>
      </c>
      <c r="AA95" s="1">
        <f t="shared" ca="1" si="96"/>
        <v>0</v>
      </c>
      <c r="AB95" s="1">
        <f t="shared" ca="1" si="96"/>
        <v>0</v>
      </c>
      <c r="AC95" s="1">
        <f t="shared" ca="1" si="96"/>
        <v>0</v>
      </c>
      <c r="AD95" s="1">
        <f t="shared" ca="1" si="96"/>
        <v>0</v>
      </c>
      <c r="AE95" s="1">
        <f t="shared" ca="1" si="96"/>
        <v>0</v>
      </c>
      <c r="AF95" s="1">
        <f t="shared" ca="1" si="96"/>
        <v>0</v>
      </c>
      <c r="AG95" s="1">
        <f t="shared" ca="1" si="96"/>
        <v>0</v>
      </c>
      <c r="AH95" s="1">
        <f t="shared" ca="1" si="96"/>
        <v>0</v>
      </c>
      <c r="AI95" s="1">
        <f t="shared" ca="1" si="96"/>
        <v>0</v>
      </c>
      <c r="AJ95" s="1">
        <f t="shared" ca="1" si="96"/>
        <v>0</v>
      </c>
      <c r="AK95" s="1">
        <f t="shared" ca="1" si="96"/>
        <v>0</v>
      </c>
      <c r="AL95" s="1">
        <f t="shared" ca="1" si="96"/>
        <v>0</v>
      </c>
    </row>
    <row r="96" spans="5:38" s="23" customFormat="1" ht="10.199999999999999" x14ac:dyDescent="0.2">
      <c r="E96" s="23" t="s">
        <v>50</v>
      </c>
    </row>
    <row r="97" spans="5:38" ht="4.05" customHeight="1" x14ac:dyDescent="0.25"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</row>
    <row r="98" spans="5:38" s="2" customFormat="1" x14ac:dyDescent="0.25">
      <c r="I98" s="2" t="str">
        <f>Items!$E$109</f>
        <v>Прочая кредиторская задолженность</v>
      </c>
      <c r="Q98" s="2">
        <f>SUM(Q99:Q104)</f>
        <v>0</v>
      </c>
      <c r="T98" s="2">
        <f>SUM(T99:T104)</f>
        <v>0</v>
      </c>
      <c r="U98" s="2">
        <f t="shared" ref="U98:AL98" ca="1" si="97">SUM(U99:U104)</f>
        <v>30281.22999999992</v>
      </c>
      <c r="V98" s="2">
        <f t="shared" ca="1" si="97"/>
        <v>-1271.6200000000499</v>
      </c>
      <c r="W98" s="2">
        <f t="shared" ca="1" si="97"/>
        <v>4189.2199999999548</v>
      </c>
      <c r="X98" s="2">
        <f t="shared" ca="1" si="97"/>
        <v>-35283.330000000031</v>
      </c>
      <c r="Y98" s="2">
        <f t="shared" ca="1" si="97"/>
        <v>-2973.8670000000475</v>
      </c>
      <c r="Z98" s="2">
        <f t="shared" ca="1" si="97"/>
        <v>-184304.46700000003</v>
      </c>
      <c r="AA98" s="2">
        <f t="shared" ca="1" si="97"/>
        <v>-206306.72700000007</v>
      </c>
      <c r="AB98" s="2">
        <f t="shared" ca="1" si="97"/>
        <v>-160815.087</v>
      </c>
      <c r="AC98" s="2">
        <f t="shared" ca="1" si="97"/>
        <v>-231409.90700000001</v>
      </c>
      <c r="AD98" s="2">
        <f t="shared" ca="1" si="97"/>
        <v>-261464.42699999997</v>
      </c>
      <c r="AE98" s="2">
        <f t="shared" ca="1" si="97"/>
        <v>-261009.01699999999</v>
      </c>
      <c r="AF98" s="2">
        <f t="shared" ca="1" si="97"/>
        <v>-169053.23700000002</v>
      </c>
      <c r="AG98" s="2">
        <f t="shared" ca="1" si="97"/>
        <v>-151510.50700000007</v>
      </c>
      <c r="AH98" s="2">
        <f t="shared" ca="1" si="97"/>
        <v>-110870.35700000013</v>
      </c>
      <c r="AI98" s="2">
        <f t="shared" ca="1" si="97"/>
        <v>-110870.35700000013</v>
      </c>
      <c r="AJ98" s="2">
        <f t="shared" ca="1" si="97"/>
        <v>-110360.35700000013</v>
      </c>
      <c r="AK98" s="2">
        <f t="shared" ca="1" si="97"/>
        <v>-110360.35700000013</v>
      </c>
      <c r="AL98" s="2">
        <f t="shared" ca="1" si="97"/>
        <v>-110360.35700000013</v>
      </c>
    </row>
    <row r="99" spans="5:38" x14ac:dyDescent="0.25">
      <c r="I99" s="22" t="str">
        <f>Items!$E$109</f>
        <v>Прочая кредиторская задолженность</v>
      </c>
      <c r="J99" s="1" t="str">
        <f>Items!F110</f>
        <v>Расходы на персонал</v>
      </c>
      <c r="Q99" s="15"/>
      <c r="T99" s="1">
        <f t="shared" ref="T99:AL99" si="98">IF(T$4=1,$Q99,S485)</f>
        <v>0</v>
      </c>
      <c r="U99" s="1">
        <f t="shared" ca="1" si="98"/>
        <v>24836.399999999965</v>
      </c>
      <c r="V99" s="1">
        <f t="shared" ca="1" si="98"/>
        <v>-16370.75</v>
      </c>
      <c r="W99" s="1">
        <f t="shared" ca="1" si="98"/>
        <v>-6658.8099999999977</v>
      </c>
      <c r="X99" s="1">
        <f t="shared" ca="1" si="98"/>
        <v>-44818.50999999998</v>
      </c>
      <c r="Y99" s="1">
        <f t="shared" ca="1" si="98"/>
        <v>-19916.53</v>
      </c>
      <c r="Z99" s="1">
        <f t="shared" ca="1" si="98"/>
        <v>-205223.68999999997</v>
      </c>
      <c r="AA99" s="1">
        <f t="shared" ca="1" si="98"/>
        <v>-224066.59</v>
      </c>
      <c r="AB99" s="1">
        <f t="shared" ca="1" si="98"/>
        <v>-184968.04999999993</v>
      </c>
      <c r="AC99" s="1">
        <f t="shared" ca="1" si="98"/>
        <v>-263608.04999999993</v>
      </c>
      <c r="AD99" s="1">
        <f t="shared" ca="1" si="98"/>
        <v>-333608.04999999993</v>
      </c>
      <c r="AE99" s="1">
        <f t="shared" ca="1" si="98"/>
        <v>-221223.04999999993</v>
      </c>
      <c r="AF99" s="1">
        <f t="shared" ca="1" si="98"/>
        <v>-276936.54999999993</v>
      </c>
      <c r="AG99" s="1">
        <f t="shared" ca="1" si="98"/>
        <v>-257636.54999999993</v>
      </c>
      <c r="AH99" s="1">
        <f t="shared" ca="1" si="98"/>
        <v>-258636.54999999993</v>
      </c>
      <c r="AI99" s="1">
        <f t="shared" ca="1" si="98"/>
        <v>-258636.54999999993</v>
      </c>
      <c r="AJ99" s="1">
        <f t="shared" ca="1" si="98"/>
        <v>-258636.54999999993</v>
      </c>
      <c r="AK99" s="1">
        <f t="shared" ca="1" si="98"/>
        <v>-258636.54999999993</v>
      </c>
      <c r="AL99" s="1">
        <f t="shared" ca="1" si="98"/>
        <v>-258636.54999999993</v>
      </c>
    </row>
    <row r="100" spans="5:38" x14ac:dyDescent="0.25">
      <c r="I100" s="22" t="str">
        <f>Items!$E$109</f>
        <v>Прочая кредиторская задолженность</v>
      </c>
      <c r="J100" s="1" t="str">
        <f>Items!F111</f>
        <v>Переменные расходы</v>
      </c>
      <c r="Q100" s="15"/>
      <c r="T100" s="1">
        <f t="shared" ref="T100:AL100" si="99">IF(T$4=1,$Q100,S486)</f>
        <v>0</v>
      </c>
      <c r="U100" s="1">
        <f t="shared" ca="1" si="99"/>
        <v>0</v>
      </c>
      <c r="V100" s="1">
        <f t="shared" ca="1" si="99"/>
        <v>0</v>
      </c>
      <c r="W100" s="1">
        <f t="shared" ca="1" si="99"/>
        <v>0</v>
      </c>
      <c r="X100" s="1">
        <f t="shared" ca="1" si="99"/>
        <v>-2646</v>
      </c>
      <c r="Y100" s="1">
        <f t="shared" ca="1" si="99"/>
        <v>4329</v>
      </c>
      <c r="Z100" s="1">
        <f t="shared" ca="1" si="99"/>
        <v>4329</v>
      </c>
      <c r="AA100" s="1">
        <f t="shared" ca="1" si="99"/>
        <v>-1251</v>
      </c>
      <c r="AB100" s="1">
        <f t="shared" ca="1" si="99"/>
        <v>9306.7000000000044</v>
      </c>
      <c r="AC100" s="1">
        <f t="shared" ca="1" si="99"/>
        <v>24354.179999999993</v>
      </c>
      <c r="AD100" s="1">
        <f t="shared" ca="1" si="99"/>
        <v>787.46000000002095</v>
      </c>
      <c r="AE100" s="1">
        <f t="shared" ca="1" si="99"/>
        <v>539.46000000002141</v>
      </c>
      <c r="AF100" s="1">
        <f t="shared" ca="1" si="99"/>
        <v>14729.460000000021</v>
      </c>
      <c r="AG100" s="1">
        <f t="shared" ca="1" si="99"/>
        <v>1255.2099999999919</v>
      </c>
      <c r="AH100" s="1">
        <f t="shared" ca="1" si="99"/>
        <v>47042.429999999935</v>
      </c>
      <c r="AI100" s="1">
        <f t="shared" ca="1" si="99"/>
        <v>47042.429999999935</v>
      </c>
      <c r="AJ100" s="1">
        <f t="shared" ca="1" si="99"/>
        <v>47552.429999999935</v>
      </c>
      <c r="AK100" s="1">
        <f t="shared" ca="1" si="99"/>
        <v>47552.429999999935</v>
      </c>
      <c r="AL100" s="1">
        <f t="shared" ca="1" si="99"/>
        <v>47552.429999999935</v>
      </c>
    </row>
    <row r="101" spans="5:38" x14ac:dyDescent="0.25">
      <c r="I101" s="22" t="str">
        <f>Items!$E$109</f>
        <v>Прочая кредиторская задолженность</v>
      </c>
      <c r="J101" s="1" t="str">
        <f>Items!F112</f>
        <v>Постоянные расходы</v>
      </c>
      <c r="Q101" s="15"/>
      <c r="T101" s="1">
        <f t="shared" ref="T101:AL101" si="100">IF(T$4=1,$Q101,S487)</f>
        <v>0</v>
      </c>
      <c r="U101" s="1">
        <f t="shared" ca="1" si="100"/>
        <v>-1893.0000000000036</v>
      </c>
      <c r="V101" s="1">
        <f t="shared" ca="1" si="100"/>
        <v>7761.299999999992</v>
      </c>
      <c r="W101" s="1">
        <f t="shared" ca="1" si="100"/>
        <v>3596.6999999999935</v>
      </c>
      <c r="X101" s="1">
        <f t="shared" ca="1" si="100"/>
        <v>-189.30000000000291</v>
      </c>
      <c r="Y101" s="1">
        <f t="shared" ca="1" si="100"/>
        <v>0</v>
      </c>
      <c r="Z101" s="1">
        <f t="shared" ca="1" si="100"/>
        <v>-1893.0000000000036</v>
      </c>
      <c r="AA101" s="1">
        <f t="shared" ca="1" si="100"/>
        <v>7761.299999999992</v>
      </c>
      <c r="AB101" s="1">
        <f t="shared" ca="1" si="100"/>
        <v>3596.6999999999935</v>
      </c>
      <c r="AC101" s="1">
        <f t="shared" ca="1" si="100"/>
        <v>-4353.9000000000015</v>
      </c>
      <c r="AD101" s="1">
        <f t="shared" ca="1" si="100"/>
        <v>-3790.0999999999985</v>
      </c>
      <c r="AE101" s="1">
        <f t="shared" ca="1" si="100"/>
        <v>-5683.1000000000022</v>
      </c>
      <c r="AF101" s="1">
        <f t="shared" ca="1" si="100"/>
        <v>3971.1999999999935</v>
      </c>
      <c r="AG101" s="1">
        <f t="shared" ca="1" si="100"/>
        <v>2701.1999999999935</v>
      </c>
      <c r="AH101" s="1">
        <f t="shared" ca="1" si="100"/>
        <v>2701.1999999999935</v>
      </c>
      <c r="AI101" s="1">
        <f t="shared" ca="1" si="100"/>
        <v>2701.1999999999935</v>
      </c>
      <c r="AJ101" s="1">
        <f t="shared" ca="1" si="100"/>
        <v>2701.1999999999935</v>
      </c>
      <c r="AK101" s="1">
        <f t="shared" ca="1" si="100"/>
        <v>2701.1999999999935</v>
      </c>
      <c r="AL101" s="1">
        <f t="shared" ca="1" si="100"/>
        <v>2701.1999999999935</v>
      </c>
    </row>
    <row r="102" spans="5:38" x14ac:dyDescent="0.25">
      <c r="I102" s="22" t="str">
        <f>Items!$E$109</f>
        <v>Прочая кредиторская задолженность</v>
      </c>
      <c r="J102" s="1" t="str">
        <f>Items!F113</f>
        <v>Налоги</v>
      </c>
      <c r="Q102" s="15"/>
      <c r="T102" s="1">
        <f t="shared" ref="T102:AL102" si="101">IF(T$4=1,$Q102,S488)</f>
        <v>0</v>
      </c>
      <c r="U102" s="1">
        <f t="shared" ca="1" si="101"/>
        <v>0</v>
      </c>
      <c r="V102" s="1">
        <f t="shared" ca="1" si="101"/>
        <v>0</v>
      </c>
      <c r="W102" s="1">
        <f t="shared" ca="1" si="101"/>
        <v>0</v>
      </c>
      <c r="X102" s="1">
        <f t="shared" ca="1" si="101"/>
        <v>0</v>
      </c>
      <c r="Y102" s="1">
        <f t="shared" ca="1" si="101"/>
        <v>0</v>
      </c>
      <c r="Z102" s="1">
        <f t="shared" ca="1" si="101"/>
        <v>5869.5599999999995</v>
      </c>
      <c r="AA102" s="1">
        <f t="shared" ca="1" si="101"/>
        <v>5869.5599999999995</v>
      </c>
      <c r="AB102" s="1">
        <f t="shared" ca="1" si="101"/>
        <v>5869.5599999999995</v>
      </c>
      <c r="AC102" s="1">
        <f t="shared" ca="1" si="101"/>
        <v>5869.5599999999995</v>
      </c>
      <c r="AD102" s="1">
        <f t="shared" ca="1" si="101"/>
        <v>1527.0399999999991</v>
      </c>
      <c r="AE102" s="1">
        <f t="shared" ca="1" si="101"/>
        <v>1527.0399999999991</v>
      </c>
      <c r="AF102" s="1">
        <f t="shared" ca="1" si="101"/>
        <v>1527.0399999999991</v>
      </c>
      <c r="AG102" s="1">
        <f t="shared" ca="1" si="101"/>
        <v>10973.660000000003</v>
      </c>
      <c r="AH102" s="1">
        <f t="shared" ca="1" si="101"/>
        <v>7952.980000000005</v>
      </c>
      <c r="AI102" s="1">
        <f t="shared" ca="1" si="101"/>
        <v>7952.980000000005</v>
      </c>
      <c r="AJ102" s="1">
        <f t="shared" ca="1" si="101"/>
        <v>7952.980000000005</v>
      </c>
      <c r="AK102" s="1">
        <f t="shared" ca="1" si="101"/>
        <v>7952.980000000005</v>
      </c>
      <c r="AL102" s="1">
        <f t="shared" ca="1" si="101"/>
        <v>7952.980000000005</v>
      </c>
    </row>
    <row r="103" spans="5:38" x14ac:dyDescent="0.25">
      <c r="I103" s="22" t="str">
        <f>Items!$E$109</f>
        <v>Прочая кредиторская задолженность</v>
      </c>
      <c r="J103" s="1" t="str">
        <f>Items!F114</f>
        <v>Капитальные затраты на основные средства</v>
      </c>
      <c r="Q103" s="15"/>
      <c r="T103" s="1">
        <f t="shared" ref="T103:AL103" si="102">IF(T$4=1,$Q103,S489)</f>
        <v>0</v>
      </c>
      <c r="U103" s="1">
        <f t="shared" ca="1" si="102"/>
        <v>7337.8299999999581</v>
      </c>
      <c r="V103" s="1">
        <f t="shared" ca="1" si="102"/>
        <v>7337.8299999999581</v>
      </c>
      <c r="W103" s="1">
        <f t="shared" ca="1" si="102"/>
        <v>7251.329999999959</v>
      </c>
      <c r="X103" s="1">
        <f t="shared" ca="1" si="102"/>
        <v>12370.479999999952</v>
      </c>
      <c r="Y103" s="1">
        <f t="shared" ca="1" si="102"/>
        <v>12613.662999999951</v>
      </c>
      <c r="Z103" s="1">
        <f t="shared" ca="1" si="102"/>
        <v>12613.662999999951</v>
      </c>
      <c r="AA103" s="1">
        <f t="shared" ca="1" si="102"/>
        <v>5380.0029999999388</v>
      </c>
      <c r="AB103" s="1">
        <f t="shared" ca="1" si="102"/>
        <v>5380.0029999999388</v>
      </c>
      <c r="AC103" s="1">
        <f t="shared" ca="1" si="102"/>
        <v>6328.3029999999399</v>
      </c>
      <c r="AD103" s="1">
        <f t="shared" ca="1" si="102"/>
        <v>73619.22299999994</v>
      </c>
      <c r="AE103" s="1">
        <f t="shared" ca="1" si="102"/>
        <v>-36169.367000000086</v>
      </c>
      <c r="AF103" s="1">
        <f t="shared" ca="1" si="102"/>
        <v>87655.612999999896</v>
      </c>
      <c r="AG103" s="1">
        <f t="shared" ca="1" si="102"/>
        <v>91195.972999999882</v>
      </c>
      <c r="AH103" s="1">
        <f t="shared" ca="1" si="102"/>
        <v>90069.582999999868</v>
      </c>
      <c r="AI103" s="1">
        <f t="shared" ca="1" si="102"/>
        <v>90069.582999999868</v>
      </c>
      <c r="AJ103" s="1">
        <f t="shared" ca="1" si="102"/>
        <v>90069.582999999868</v>
      </c>
      <c r="AK103" s="1">
        <f t="shared" ca="1" si="102"/>
        <v>90069.582999999868</v>
      </c>
      <c r="AL103" s="1">
        <f t="shared" ca="1" si="102"/>
        <v>90069.582999999868</v>
      </c>
    </row>
    <row r="104" spans="5:38" s="23" customFormat="1" ht="10.199999999999999" x14ac:dyDescent="0.2">
      <c r="E104" s="23" t="s">
        <v>50</v>
      </c>
    </row>
    <row r="105" spans="5:38" ht="4.05" customHeight="1" x14ac:dyDescent="0.25"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</row>
    <row r="106" spans="5:38" s="2" customFormat="1" x14ac:dyDescent="0.25">
      <c r="I106" s="2" t="str">
        <f>Items!$E$115</f>
        <v>Финансовые обязательства</v>
      </c>
      <c r="Q106" s="2">
        <f>SUM(Q107:Q113)</f>
        <v>0</v>
      </c>
      <c r="T106" s="2">
        <f>SUM(T107:T113)</f>
        <v>0</v>
      </c>
      <c r="U106" s="2">
        <f t="shared" ref="U106:AL106" ca="1" si="103">SUM(U107:U113)</f>
        <v>0</v>
      </c>
      <c r="V106" s="2">
        <f t="shared" ca="1" si="103"/>
        <v>0</v>
      </c>
      <c r="W106" s="2">
        <f t="shared" ca="1" si="103"/>
        <v>0</v>
      </c>
      <c r="X106" s="2">
        <f t="shared" ca="1" si="103"/>
        <v>0</v>
      </c>
      <c r="Y106" s="2">
        <f t="shared" ca="1" si="103"/>
        <v>0</v>
      </c>
      <c r="Z106" s="2">
        <f t="shared" ca="1" si="103"/>
        <v>0</v>
      </c>
      <c r="AA106" s="2">
        <f t="shared" ca="1" si="103"/>
        <v>0</v>
      </c>
      <c r="AB106" s="2">
        <f t="shared" ca="1" si="103"/>
        <v>0</v>
      </c>
      <c r="AC106" s="2">
        <f t="shared" ca="1" si="103"/>
        <v>0</v>
      </c>
      <c r="AD106" s="2">
        <f t="shared" ca="1" si="103"/>
        <v>0</v>
      </c>
      <c r="AE106" s="2">
        <f t="shared" ca="1" si="103"/>
        <v>0</v>
      </c>
      <c r="AF106" s="2">
        <f t="shared" ca="1" si="103"/>
        <v>0</v>
      </c>
      <c r="AG106" s="2">
        <f t="shared" ca="1" si="103"/>
        <v>0</v>
      </c>
      <c r="AH106" s="2">
        <f t="shared" ca="1" si="103"/>
        <v>0</v>
      </c>
      <c r="AI106" s="2">
        <f t="shared" ca="1" si="103"/>
        <v>0</v>
      </c>
      <c r="AJ106" s="2">
        <f t="shared" ca="1" si="103"/>
        <v>0</v>
      </c>
      <c r="AK106" s="2">
        <f t="shared" ca="1" si="103"/>
        <v>0</v>
      </c>
      <c r="AL106" s="2">
        <f t="shared" ca="1" si="103"/>
        <v>0</v>
      </c>
    </row>
    <row r="107" spans="5:38" x14ac:dyDescent="0.25">
      <c r="I107" s="22" t="str">
        <f>Items!$E$115</f>
        <v>Финансовые обязательства</v>
      </c>
      <c r="J107" s="1" t="str">
        <f>Items!F116</f>
        <v>%% по кредитам</v>
      </c>
      <c r="Q107" s="15"/>
      <c r="T107" s="1">
        <f t="shared" ref="T107:AL107" si="104">IF(T$4=1,$Q107,S493)</f>
        <v>0</v>
      </c>
      <c r="U107" s="1">
        <f t="shared" ca="1" si="104"/>
        <v>0</v>
      </c>
      <c r="V107" s="1">
        <f t="shared" ca="1" si="104"/>
        <v>0</v>
      </c>
      <c r="W107" s="1">
        <f t="shared" ca="1" si="104"/>
        <v>0</v>
      </c>
      <c r="X107" s="1">
        <f t="shared" ca="1" si="104"/>
        <v>0</v>
      </c>
      <c r="Y107" s="1">
        <f t="shared" ca="1" si="104"/>
        <v>0</v>
      </c>
      <c r="Z107" s="1">
        <f t="shared" ca="1" si="104"/>
        <v>0</v>
      </c>
      <c r="AA107" s="1">
        <f t="shared" ca="1" si="104"/>
        <v>0</v>
      </c>
      <c r="AB107" s="1">
        <f t="shared" ca="1" si="104"/>
        <v>0</v>
      </c>
      <c r="AC107" s="1">
        <f t="shared" ca="1" si="104"/>
        <v>0</v>
      </c>
      <c r="AD107" s="1">
        <f t="shared" ca="1" si="104"/>
        <v>0</v>
      </c>
      <c r="AE107" s="1">
        <f t="shared" ca="1" si="104"/>
        <v>0</v>
      </c>
      <c r="AF107" s="1">
        <f t="shared" ca="1" si="104"/>
        <v>0</v>
      </c>
      <c r="AG107" s="1">
        <f t="shared" ca="1" si="104"/>
        <v>0</v>
      </c>
      <c r="AH107" s="1">
        <f t="shared" ca="1" si="104"/>
        <v>0</v>
      </c>
      <c r="AI107" s="1">
        <f t="shared" ca="1" si="104"/>
        <v>0</v>
      </c>
      <c r="AJ107" s="1">
        <f t="shared" ca="1" si="104"/>
        <v>0</v>
      </c>
      <c r="AK107" s="1">
        <f t="shared" ca="1" si="104"/>
        <v>0</v>
      </c>
      <c r="AL107" s="1">
        <f t="shared" ca="1" si="104"/>
        <v>0</v>
      </c>
    </row>
    <row r="108" spans="5:38" x14ac:dyDescent="0.25">
      <c r="I108" s="22" t="str">
        <f>Items!$E$115</f>
        <v>Финансовые обязательства</v>
      </c>
      <c r="J108" s="1" t="str">
        <f>Items!F117</f>
        <v>%% по займам</v>
      </c>
      <c r="Q108" s="15"/>
      <c r="T108" s="1">
        <f t="shared" ref="T108:AL108" si="105">IF(T$4=1,$Q108,S494)</f>
        <v>0</v>
      </c>
      <c r="U108" s="1">
        <f t="shared" ca="1" si="105"/>
        <v>0</v>
      </c>
      <c r="V108" s="1">
        <f t="shared" ca="1" si="105"/>
        <v>0</v>
      </c>
      <c r="W108" s="1">
        <f t="shared" ca="1" si="105"/>
        <v>0</v>
      </c>
      <c r="X108" s="1">
        <f t="shared" ca="1" si="105"/>
        <v>0</v>
      </c>
      <c r="Y108" s="1">
        <f t="shared" ca="1" si="105"/>
        <v>0</v>
      </c>
      <c r="Z108" s="1">
        <f t="shared" ca="1" si="105"/>
        <v>0</v>
      </c>
      <c r="AA108" s="1">
        <f t="shared" ca="1" si="105"/>
        <v>0</v>
      </c>
      <c r="AB108" s="1">
        <f t="shared" ca="1" si="105"/>
        <v>0</v>
      </c>
      <c r="AC108" s="1">
        <f t="shared" ca="1" si="105"/>
        <v>0</v>
      </c>
      <c r="AD108" s="1">
        <f t="shared" ca="1" si="105"/>
        <v>0</v>
      </c>
      <c r="AE108" s="1">
        <f t="shared" ca="1" si="105"/>
        <v>0</v>
      </c>
      <c r="AF108" s="1">
        <f t="shared" ca="1" si="105"/>
        <v>0</v>
      </c>
      <c r="AG108" s="1">
        <f t="shared" ca="1" si="105"/>
        <v>0</v>
      </c>
      <c r="AH108" s="1">
        <f t="shared" ca="1" si="105"/>
        <v>0</v>
      </c>
      <c r="AI108" s="1">
        <f t="shared" ca="1" si="105"/>
        <v>0</v>
      </c>
      <c r="AJ108" s="1">
        <f t="shared" ca="1" si="105"/>
        <v>0</v>
      </c>
      <c r="AK108" s="1">
        <f t="shared" ca="1" si="105"/>
        <v>0</v>
      </c>
      <c r="AL108" s="1">
        <f t="shared" ca="1" si="105"/>
        <v>0</v>
      </c>
    </row>
    <row r="109" spans="5:38" x14ac:dyDescent="0.25">
      <c r="I109" s="22" t="str">
        <f>Items!$E$115</f>
        <v>Финансовые обязательства</v>
      </c>
      <c r="J109" s="1" t="str">
        <f>Items!F118</f>
        <v>Кредиты</v>
      </c>
      <c r="Q109" s="15"/>
      <c r="T109" s="1">
        <f t="shared" ref="T109:AL109" si="106">IF(T$4=1,$Q109,S495)</f>
        <v>0</v>
      </c>
      <c r="U109" s="1">
        <f t="shared" ca="1" si="106"/>
        <v>0</v>
      </c>
      <c r="V109" s="1">
        <f t="shared" ca="1" si="106"/>
        <v>0</v>
      </c>
      <c r="W109" s="1">
        <f t="shared" ca="1" si="106"/>
        <v>0</v>
      </c>
      <c r="X109" s="1">
        <f t="shared" ca="1" si="106"/>
        <v>0</v>
      </c>
      <c r="Y109" s="1">
        <f t="shared" ca="1" si="106"/>
        <v>0</v>
      </c>
      <c r="Z109" s="1">
        <f t="shared" ca="1" si="106"/>
        <v>0</v>
      </c>
      <c r="AA109" s="1">
        <f t="shared" ca="1" si="106"/>
        <v>0</v>
      </c>
      <c r="AB109" s="1">
        <f t="shared" ca="1" si="106"/>
        <v>0</v>
      </c>
      <c r="AC109" s="1">
        <f t="shared" ca="1" si="106"/>
        <v>0</v>
      </c>
      <c r="AD109" s="1">
        <f t="shared" ca="1" si="106"/>
        <v>0</v>
      </c>
      <c r="AE109" s="1">
        <f t="shared" ca="1" si="106"/>
        <v>0</v>
      </c>
      <c r="AF109" s="1">
        <f t="shared" ca="1" si="106"/>
        <v>0</v>
      </c>
      <c r="AG109" s="1">
        <f t="shared" ca="1" si="106"/>
        <v>0</v>
      </c>
      <c r="AH109" s="1">
        <f t="shared" ca="1" si="106"/>
        <v>0</v>
      </c>
      <c r="AI109" s="1">
        <f t="shared" ca="1" si="106"/>
        <v>0</v>
      </c>
      <c r="AJ109" s="1">
        <f t="shared" ca="1" si="106"/>
        <v>0</v>
      </c>
      <c r="AK109" s="1">
        <f t="shared" ca="1" si="106"/>
        <v>0</v>
      </c>
      <c r="AL109" s="1">
        <f t="shared" ca="1" si="106"/>
        <v>0</v>
      </c>
    </row>
    <row r="110" spans="5:38" x14ac:dyDescent="0.25">
      <c r="I110" s="22" t="str">
        <f>Items!$E$115</f>
        <v>Финансовые обязательства</v>
      </c>
      <c r="J110" s="1" t="str">
        <f>Items!F119</f>
        <v>Займы</v>
      </c>
      <c r="Q110" s="15"/>
      <c r="T110" s="1">
        <f t="shared" ref="T110:AL110" si="107">IF(T$4=1,$Q110,S496)</f>
        <v>0</v>
      </c>
      <c r="U110" s="1">
        <f t="shared" ca="1" si="107"/>
        <v>0</v>
      </c>
      <c r="V110" s="1">
        <f t="shared" ca="1" si="107"/>
        <v>0</v>
      </c>
      <c r="W110" s="1">
        <f t="shared" ca="1" si="107"/>
        <v>0</v>
      </c>
      <c r="X110" s="1">
        <f t="shared" ca="1" si="107"/>
        <v>0</v>
      </c>
      <c r="Y110" s="1">
        <f t="shared" ca="1" si="107"/>
        <v>0</v>
      </c>
      <c r="Z110" s="1">
        <f t="shared" ca="1" si="107"/>
        <v>0</v>
      </c>
      <c r="AA110" s="1">
        <f t="shared" ca="1" si="107"/>
        <v>0</v>
      </c>
      <c r="AB110" s="1">
        <f t="shared" ca="1" si="107"/>
        <v>0</v>
      </c>
      <c r="AC110" s="1">
        <f t="shared" ca="1" si="107"/>
        <v>0</v>
      </c>
      <c r="AD110" s="1">
        <f t="shared" ca="1" si="107"/>
        <v>0</v>
      </c>
      <c r="AE110" s="1">
        <f t="shared" ca="1" si="107"/>
        <v>0</v>
      </c>
      <c r="AF110" s="1">
        <f t="shared" ca="1" si="107"/>
        <v>0</v>
      </c>
      <c r="AG110" s="1">
        <f t="shared" ca="1" si="107"/>
        <v>0</v>
      </c>
      <c r="AH110" s="1">
        <f t="shared" ca="1" si="107"/>
        <v>0</v>
      </c>
      <c r="AI110" s="1">
        <f t="shared" ca="1" si="107"/>
        <v>0</v>
      </c>
      <c r="AJ110" s="1">
        <f t="shared" ca="1" si="107"/>
        <v>0</v>
      </c>
      <c r="AK110" s="1">
        <f t="shared" ca="1" si="107"/>
        <v>0</v>
      </c>
      <c r="AL110" s="1">
        <f t="shared" ca="1" si="107"/>
        <v>0</v>
      </c>
    </row>
    <row r="111" spans="5:38" x14ac:dyDescent="0.25">
      <c r="I111" s="22" t="str">
        <f>Items!$E$115</f>
        <v>Финансовые обязательства</v>
      </c>
      <c r="J111" s="1" t="str">
        <f>Items!F120</f>
        <v>Задолженность по лизингу</v>
      </c>
      <c r="Q111" s="15"/>
      <c r="T111" s="1">
        <f t="shared" ref="T111:AL111" si="108">IF(T$4=1,$Q111,S497)</f>
        <v>0</v>
      </c>
      <c r="U111" s="1">
        <f t="shared" ca="1" si="108"/>
        <v>0</v>
      </c>
      <c r="V111" s="1">
        <f t="shared" ca="1" si="108"/>
        <v>0</v>
      </c>
      <c r="W111" s="1">
        <f t="shared" ca="1" si="108"/>
        <v>0</v>
      </c>
      <c r="X111" s="1">
        <f t="shared" ca="1" si="108"/>
        <v>0</v>
      </c>
      <c r="Y111" s="1">
        <f t="shared" ca="1" si="108"/>
        <v>0</v>
      </c>
      <c r="Z111" s="1">
        <f t="shared" ca="1" si="108"/>
        <v>0</v>
      </c>
      <c r="AA111" s="1">
        <f t="shared" ca="1" si="108"/>
        <v>0</v>
      </c>
      <c r="AB111" s="1">
        <f t="shared" ca="1" si="108"/>
        <v>0</v>
      </c>
      <c r="AC111" s="1">
        <f t="shared" ca="1" si="108"/>
        <v>0</v>
      </c>
      <c r="AD111" s="1">
        <f t="shared" ca="1" si="108"/>
        <v>0</v>
      </c>
      <c r="AE111" s="1">
        <f t="shared" ca="1" si="108"/>
        <v>0</v>
      </c>
      <c r="AF111" s="1">
        <f t="shared" ca="1" si="108"/>
        <v>0</v>
      </c>
      <c r="AG111" s="1">
        <f t="shared" ca="1" si="108"/>
        <v>0</v>
      </c>
      <c r="AH111" s="1">
        <f t="shared" ca="1" si="108"/>
        <v>0</v>
      </c>
      <c r="AI111" s="1">
        <f t="shared" ca="1" si="108"/>
        <v>0</v>
      </c>
      <c r="AJ111" s="1">
        <f t="shared" ca="1" si="108"/>
        <v>0</v>
      </c>
      <c r="AK111" s="1">
        <f t="shared" ca="1" si="108"/>
        <v>0</v>
      </c>
      <c r="AL111" s="1">
        <f t="shared" ca="1" si="108"/>
        <v>0</v>
      </c>
    </row>
    <row r="112" spans="5:38" x14ac:dyDescent="0.25">
      <c r="I112" s="22" t="str">
        <f>Items!$E$115</f>
        <v>Финансовые обязательства</v>
      </c>
      <c r="J112" s="1" t="str">
        <f>Items!F121</f>
        <v>Задолженность по дивидендам</v>
      </c>
      <c r="Q112" s="15"/>
      <c r="T112" s="1">
        <f t="shared" ref="T112:AL112" si="109">IF(T$4=1,$Q112,S498)</f>
        <v>0</v>
      </c>
      <c r="U112" s="1">
        <f t="shared" ca="1" si="109"/>
        <v>0</v>
      </c>
      <c r="V112" s="1">
        <f t="shared" ca="1" si="109"/>
        <v>0</v>
      </c>
      <c r="W112" s="1">
        <f t="shared" ca="1" si="109"/>
        <v>0</v>
      </c>
      <c r="X112" s="1">
        <f t="shared" ca="1" si="109"/>
        <v>0</v>
      </c>
      <c r="Y112" s="1">
        <f t="shared" ca="1" si="109"/>
        <v>0</v>
      </c>
      <c r="Z112" s="1">
        <f t="shared" ca="1" si="109"/>
        <v>0</v>
      </c>
      <c r="AA112" s="1">
        <f t="shared" ca="1" si="109"/>
        <v>0</v>
      </c>
      <c r="AB112" s="1">
        <f t="shared" ca="1" si="109"/>
        <v>0</v>
      </c>
      <c r="AC112" s="1">
        <f t="shared" ca="1" si="109"/>
        <v>0</v>
      </c>
      <c r="AD112" s="1">
        <f t="shared" ca="1" si="109"/>
        <v>0</v>
      </c>
      <c r="AE112" s="1">
        <f t="shared" ca="1" si="109"/>
        <v>0</v>
      </c>
      <c r="AF112" s="1">
        <f t="shared" ca="1" si="109"/>
        <v>0</v>
      </c>
      <c r="AG112" s="1">
        <f t="shared" ca="1" si="109"/>
        <v>0</v>
      </c>
      <c r="AH112" s="1">
        <f t="shared" ca="1" si="109"/>
        <v>0</v>
      </c>
      <c r="AI112" s="1">
        <f t="shared" ca="1" si="109"/>
        <v>0</v>
      </c>
      <c r="AJ112" s="1">
        <f t="shared" ca="1" si="109"/>
        <v>0</v>
      </c>
      <c r="AK112" s="1">
        <f t="shared" ca="1" si="109"/>
        <v>0</v>
      </c>
      <c r="AL112" s="1">
        <f t="shared" ca="1" si="109"/>
        <v>0</v>
      </c>
    </row>
    <row r="113" spans="2:38" s="23" customFormat="1" ht="10.199999999999999" x14ac:dyDescent="0.2">
      <c r="E113" s="23" t="s">
        <v>50</v>
      </c>
    </row>
    <row r="114" spans="2:38" ht="4.05" customHeight="1" x14ac:dyDescent="0.25"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</row>
    <row r="116" spans="2:38" ht="4.05" customHeight="1" x14ac:dyDescent="0.25"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</row>
    <row r="117" spans="2:38" s="2" customFormat="1" x14ac:dyDescent="0.25">
      <c r="G117" s="26" t="s">
        <v>18</v>
      </c>
      <c r="H117" s="26"/>
      <c r="I117" s="26"/>
      <c r="J117" s="26"/>
      <c r="K117" s="26"/>
      <c r="L117" s="26"/>
    </row>
    <row r="118" spans="2:38" s="2" customFormat="1" x14ac:dyDescent="0.25">
      <c r="B118" s="2">
        <f>Items!$G$103</f>
        <v>0</v>
      </c>
      <c r="C118" s="2">
        <f>Items!$H$103</f>
        <v>0</v>
      </c>
      <c r="I118" s="2" t="str">
        <f>Items!$E$103</f>
        <v>Капитальные затраты на основные средства</v>
      </c>
      <c r="Q118" s="2">
        <f ca="1">SUM($S118:INDIRECT(ADDRESS(ROW(),SUMIFS($3:$3,$4:$4,MAX($4:$4)))))</f>
        <v>2696878.8917999999</v>
      </c>
      <c r="T118" s="2">
        <f ca="1">SUM(T119:T124)</f>
        <v>675080.36</v>
      </c>
      <c r="U118" s="2">
        <f t="shared" ref="U118:AL118" ca="1" si="110">SUM(U119:U124)</f>
        <v>0</v>
      </c>
      <c r="V118" s="2">
        <f t="shared" ca="1" si="110"/>
        <v>977.44999999999993</v>
      </c>
      <c r="W118" s="2">
        <f t="shared" ca="1" si="110"/>
        <v>40589.519999999997</v>
      </c>
      <c r="X118" s="2">
        <f t="shared" ca="1" si="110"/>
        <v>10635.1818</v>
      </c>
      <c r="Y118" s="2">
        <f t="shared" ca="1" si="110"/>
        <v>0</v>
      </c>
      <c r="Z118" s="2">
        <f t="shared" ca="1" si="110"/>
        <v>189911.52</v>
      </c>
      <c r="AA118" s="2">
        <f t="shared" ca="1" si="110"/>
        <v>0</v>
      </c>
      <c r="AB118" s="2">
        <f t="shared" ca="1" si="110"/>
        <v>12101.15</v>
      </c>
      <c r="AC118" s="2">
        <f t="shared" ca="1" si="110"/>
        <v>455927.92</v>
      </c>
      <c r="AD118" s="2">
        <f t="shared" ca="1" si="110"/>
        <v>809251.91</v>
      </c>
      <c r="AE118" s="2">
        <f t="shared" ca="1" si="110"/>
        <v>399618.89999999997</v>
      </c>
      <c r="AF118" s="2">
        <f t="shared" ca="1" si="110"/>
        <v>84706.86</v>
      </c>
      <c r="AG118" s="2">
        <f t="shared" ca="1" si="110"/>
        <v>18078.120000000003</v>
      </c>
      <c r="AH118" s="2">
        <f t="shared" ca="1" si="110"/>
        <v>0</v>
      </c>
      <c r="AI118" s="2">
        <f t="shared" ca="1" si="110"/>
        <v>0</v>
      </c>
      <c r="AJ118" s="2">
        <f t="shared" ca="1" si="110"/>
        <v>0</v>
      </c>
      <c r="AK118" s="2">
        <f t="shared" ca="1" si="110"/>
        <v>0</v>
      </c>
      <c r="AL118" s="2">
        <f t="shared" ca="1" si="110"/>
        <v>0</v>
      </c>
    </row>
    <row r="119" spans="2:38" x14ac:dyDescent="0.25">
      <c r="B119" s="1" t="str">
        <f>Items!$G$104</f>
        <v>BS(+)</v>
      </c>
      <c r="C119" s="1" t="str">
        <f>Items!$H104</f>
        <v>M</v>
      </c>
      <c r="I119" s="22" t="str">
        <f>Items!$E$103</f>
        <v>Капитальные затраты на основные средства</v>
      </c>
      <c r="J119" s="1" t="str">
        <f>Items!$F104</f>
        <v>Оборудование приобретенное в лизинг</v>
      </c>
      <c r="Q119" s="1">
        <f ca="1">SUM($S119:INDIRECT(ADDRESS(ROW(),SUMIFS($3:$3,$4:$4,MAX($4:$4)))))</f>
        <v>0</v>
      </c>
      <c r="T119" s="1">
        <f ca="1">SUMIFS(INDIRECT($C$1&amp;"!"&amp;$C119&amp;":"&amp;$C119),dbP!$B:$B,"&gt;="&amp;T$5,dbP!$B:$B,"&lt;="&amp;T$6,INDIRECT($C$1&amp;"!"&amp;$C$2&amp;":"&amp;$C$2),$I$4,dbP!$J:$J,$I119,dbP!$K:$K,$J119)</f>
        <v>0</v>
      </c>
      <c r="U119" s="1">
        <f ca="1">SUMIFS(INDIRECT($C$1&amp;"!"&amp;$C119&amp;":"&amp;$C119),dbP!$B:$B,"&gt;="&amp;U$5,dbP!$B:$B,"&lt;="&amp;U$6,INDIRECT($C$1&amp;"!"&amp;$C$2&amp;":"&amp;$C$2),$I$4,dbP!$J:$J,$I119,dbP!$K:$K,$J119)</f>
        <v>0</v>
      </c>
      <c r="V119" s="1">
        <f ca="1">SUMIFS(INDIRECT($C$1&amp;"!"&amp;$C119&amp;":"&amp;$C119),dbP!$B:$B,"&gt;="&amp;V$5,dbP!$B:$B,"&lt;="&amp;V$6,INDIRECT($C$1&amp;"!"&amp;$C$2&amp;":"&amp;$C$2),$I$4,dbP!$J:$J,$I119,dbP!$K:$K,$J119)</f>
        <v>0</v>
      </c>
      <c r="W119" s="1">
        <f ca="1">SUMIFS(INDIRECT($C$1&amp;"!"&amp;$C119&amp;":"&amp;$C119),dbP!$B:$B,"&gt;="&amp;W$5,dbP!$B:$B,"&lt;="&amp;W$6,INDIRECT($C$1&amp;"!"&amp;$C$2&amp;":"&amp;$C$2),$I$4,dbP!$J:$J,$I119,dbP!$K:$K,$J119)</f>
        <v>0</v>
      </c>
      <c r="X119" s="1">
        <f ca="1">SUMIFS(INDIRECT($C$1&amp;"!"&amp;$C119&amp;":"&amp;$C119),dbP!$B:$B,"&gt;="&amp;X$5,dbP!$B:$B,"&lt;="&amp;X$6,INDIRECT($C$1&amp;"!"&amp;$C$2&amp;":"&amp;$C$2),$I$4,dbP!$J:$J,$I119,dbP!$K:$K,$J119)</f>
        <v>0</v>
      </c>
      <c r="Y119" s="1">
        <f ca="1">SUMIFS(INDIRECT($C$1&amp;"!"&amp;$C119&amp;":"&amp;$C119),dbP!$B:$B,"&gt;="&amp;Y$5,dbP!$B:$B,"&lt;="&amp;Y$6,INDIRECT($C$1&amp;"!"&amp;$C$2&amp;":"&amp;$C$2),$I$4,dbP!$J:$J,$I119,dbP!$K:$K,$J119)</f>
        <v>0</v>
      </c>
      <c r="Z119" s="1">
        <f ca="1">SUMIFS(INDIRECT($C$1&amp;"!"&amp;$C119&amp;":"&amp;$C119),dbP!$B:$B,"&gt;="&amp;Z$5,dbP!$B:$B,"&lt;="&amp;Z$6,INDIRECT($C$1&amp;"!"&amp;$C$2&amp;":"&amp;$C$2),$I$4,dbP!$J:$J,$I119,dbP!$K:$K,$J119)</f>
        <v>0</v>
      </c>
      <c r="AA119" s="1">
        <f ca="1">SUMIFS(INDIRECT($C$1&amp;"!"&amp;$C119&amp;":"&amp;$C119),dbP!$B:$B,"&gt;="&amp;AA$5,dbP!$B:$B,"&lt;="&amp;AA$6,INDIRECT($C$1&amp;"!"&amp;$C$2&amp;":"&amp;$C$2),$I$4,dbP!$J:$J,$I119,dbP!$K:$K,$J119)</f>
        <v>0</v>
      </c>
      <c r="AB119" s="1">
        <f ca="1">SUMIFS(INDIRECT($C$1&amp;"!"&amp;$C119&amp;":"&amp;$C119),dbP!$B:$B,"&gt;="&amp;AB$5,dbP!$B:$B,"&lt;="&amp;AB$6,INDIRECT($C$1&amp;"!"&amp;$C$2&amp;":"&amp;$C$2),$I$4,dbP!$J:$J,$I119,dbP!$K:$K,$J119)</f>
        <v>0</v>
      </c>
      <c r="AC119" s="1">
        <f ca="1">SUMIFS(INDIRECT($C$1&amp;"!"&amp;$C119&amp;":"&amp;$C119),dbP!$B:$B,"&gt;="&amp;AC$5,dbP!$B:$B,"&lt;="&amp;AC$6,INDIRECT($C$1&amp;"!"&amp;$C$2&amp;":"&amp;$C$2),$I$4,dbP!$J:$J,$I119,dbP!$K:$K,$J119)</f>
        <v>0</v>
      </c>
      <c r="AD119" s="1">
        <f ca="1">SUMIFS(INDIRECT($C$1&amp;"!"&amp;$C119&amp;":"&amp;$C119),dbP!$B:$B,"&gt;="&amp;AD$5,dbP!$B:$B,"&lt;="&amp;AD$6,INDIRECT($C$1&amp;"!"&amp;$C$2&amp;":"&amp;$C$2),$I$4,dbP!$J:$J,$I119,dbP!$K:$K,$J119)</f>
        <v>0</v>
      </c>
      <c r="AE119" s="1">
        <f ca="1">SUMIFS(INDIRECT($C$1&amp;"!"&amp;$C119&amp;":"&amp;$C119),dbP!$B:$B,"&gt;="&amp;AE$5,dbP!$B:$B,"&lt;="&amp;AE$6,INDIRECT($C$1&amp;"!"&amp;$C$2&amp;":"&amp;$C$2),$I$4,dbP!$J:$J,$I119,dbP!$K:$K,$J119)</f>
        <v>0</v>
      </c>
      <c r="AF119" s="1">
        <f ca="1">SUMIFS(INDIRECT($C$1&amp;"!"&amp;$C119&amp;":"&amp;$C119),dbP!$B:$B,"&gt;="&amp;AF$5,dbP!$B:$B,"&lt;="&amp;AF$6,INDIRECT($C$1&amp;"!"&amp;$C$2&amp;":"&amp;$C$2),$I$4,dbP!$J:$J,$I119,dbP!$K:$K,$J119)</f>
        <v>0</v>
      </c>
      <c r="AG119" s="1">
        <f ca="1">SUMIFS(INDIRECT($C$1&amp;"!"&amp;$C119&amp;":"&amp;$C119),dbP!$B:$B,"&gt;="&amp;AG$5,dbP!$B:$B,"&lt;="&amp;AG$6,INDIRECT($C$1&amp;"!"&amp;$C$2&amp;":"&amp;$C$2),$I$4,dbP!$J:$J,$I119,dbP!$K:$K,$J119)</f>
        <v>0</v>
      </c>
      <c r="AH119" s="1">
        <f ca="1">SUMIFS(INDIRECT($C$1&amp;"!"&amp;$C119&amp;":"&amp;$C119),dbP!$B:$B,"&gt;="&amp;AH$5,dbP!$B:$B,"&lt;="&amp;AH$6,INDIRECT($C$1&amp;"!"&amp;$C$2&amp;":"&amp;$C$2),$I$4,dbP!$J:$J,$I119,dbP!$K:$K,$J119)</f>
        <v>0</v>
      </c>
      <c r="AI119" s="1">
        <f ca="1">SUMIFS(INDIRECT($C$1&amp;"!"&amp;$C119&amp;":"&amp;$C119),dbP!$B:$B,"&gt;="&amp;AI$5,dbP!$B:$B,"&lt;="&amp;AI$6,INDIRECT($C$1&amp;"!"&amp;$C$2&amp;":"&amp;$C$2),$I$4,dbP!$J:$J,$I119,dbP!$K:$K,$J119)</f>
        <v>0</v>
      </c>
      <c r="AJ119" s="1">
        <f ca="1">SUMIFS(INDIRECT($C$1&amp;"!"&amp;$C119&amp;":"&amp;$C119),dbP!$B:$B,"&gt;="&amp;AJ$5,dbP!$B:$B,"&lt;="&amp;AJ$6,INDIRECT($C$1&amp;"!"&amp;$C$2&amp;":"&amp;$C$2),$I$4,dbP!$J:$J,$I119,dbP!$K:$K,$J119)</f>
        <v>0</v>
      </c>
      <c r="AK119" s="1">
        <f ca="1">SUMIFS(INDIRECT($C$1&amp;"!"&amp;$C119&amp;":"&amp;$C119),dbP!$B:$B,"&gt;="&amp;AK$5,dbP!$B:$B,"&lt;="&amp;AK$6,INDIRECT($C$1&amp;"!"&amp;$C$2&amp;":"&amp;$C$2),$I$4,dbP!$J:$J,$I119,dbP!$K:$K,$J119)</f>
        <v>0</v>
      </c>
      <c r="AL119" s="1">
        <f ca="1">SUMIFS(INDIRECT($C$1&amp;"!"&amp;$C119&amp;":"&amp;$C119),dbP!$B:$B,"&gt;="&amp;AL$5,dbP!$B:$B,"&lt;="&amp;AL$6,INDIRECT($C$1&amp;"!"&amp;$C$2&amp;":"&amp;$C$2),$I$4,dbP!$J:$J,$I119,dbP!$K:$K,$J119)</f>
        <v>0</v>
      </c>
    </row>
    <row r="120" spans="2:38" x14ac:dyDescent="0.25">
      <c r="B120" s="1" t="str">
        <f>Items!$G$104</f>
        <v>BS(+)</v>
      </c>
      <c r="C120" s="1" t="str">
        <f>Items!$H105</f>
        <v>M</v>
      </c>
      <c r="I120" s="22" t="str">
        <f>Items!$E$103</f>
        <v>Капитальные затраты на основные средства</v>
      </c>
      <c r="J120" s="1" t="str">
        <f>Items!$F105</f>
        <v>Офис CLT перевозимый</v>
      </c>
      <c r="Q120" s="1">
        <f ca="1">SUM($S120:INDIRECT(ADDRESS(ROW(),SUMIFS($3:$3,$4:$4,MAX($4:$4)))))</f>
        <v>675080.36</v>
      </c>
      <c r="T120" s="1">
        <f ca="1">SUMIFS(INDIRECT($C$1&amp;"!"&amp;$C120&amp;":"&amp;$C120),dbP!$B:$B,"&gt;="&amp;T$5,dbP!$B:$B,"&lt;="&amp;T$6,INDIRECT($C$1&amp;"!"&amp;$C$2&amp;":"&amp;$C$2),$I$4,dbP!$J:$J,$I120,dbP!$K:$K,$J120)</f>
        <v>675080.36</v>
      </c>
      <c r="U120" s="1">
        <f ca="1">SUMIFS(INDIRECT($C$1&amp;"!"&amp;$C120&amp;":"&amp;$C120),dbP!$B:$B,"&gt;="&amp;U$5,dbP!$B:$B,"&lt;="&amp;U$6,INDIRECT($C$1&amp;"!"&amp;$C$2&amp;":"&amp;$C$2),$I$4,dbP!$J:$J,$I120,dbP!$K:$K,$J120)</f>
        <v>0</v>
      </c>
      <c r="V120" s="1">
        <f ca="1">SUMIFS(INDIRECT($C$1&amp;"!"&amp;$C120&amp;":"&amp;$C120),dbP!$B:$B,"&gt;="&amp;V$5,dbP!$B:$B,"&lt;="&amp;V$6,INDIRECT($C$1&amp;"!"&amp;$C$2&amp;":"&amp;$C$2),$I$4,dbP!$J:$J,$I120,dbP!$K:$K,$J120)</f>
        <v>0</v>
      </c>
      <c r="W120" s="1">
        <f ca="1">SUMIFS(INDIRECT($C$1&amp;"!"&amp;$C120&amp;":"&amp;$C120),dbP!$B:$B,"&gt;="&amp;W$5,dbP!$B:$B,"&lt;="&amp;W$6,INDIRECT($C$1&amp;"!"&amp;$C$2&amp;":"&amp;$C$2),$I$4,dbP!$J:$J,$I120,dbP!$K:$K,$J120)</f>
        <v>0</v>
      </c>
      <c r="X120" s="1">
        <f ca="1">SUMIFS(INDIRECT($C$1&amp;"!"&amp;$C120&amp;":"&amp;$C120),dbP!$B:$B,"&gt;="&amp;X$5,dbP!$B:$B,"&lt;="&amp;X$6,INDIRECT($C$1&amp;"!"&amp;$C$2&amp;":"&amp;$C$2),$I$4,dbP!$J:$J,$I120,dbP!$K:$K,$J120)</f>
        <v>0</v>
      </c>
      <c r="Y120" s="1">
        <f ca="1">SUMIFS(INDIRECT($C$1&amp;"!"&amp;$C120&amp;":"&amp;$C120),dbP!$B:$B,"&gt;="&amp;Y$5,dbP!$B:$B,"&lt;="&amp;Y$6,INDIRECT($C$1&amp;"!"&amp;$C$2&amp;":"&amp;$C$2),$I$4,dbP!$J:$J,$I120,dbP!$K:$K,$J120)</f>
        <v>0</v>
      </c>
      <c r="Z120" s="1">
        <f ca="1">SUMIFS(INDIRECT($C$1&amp;"!"&amp;$C120&amp;":"&amp;$C120),dbP!$B:$B,"&gt;="&amp;Z$5,dbP!$B:$B,"&lt;="&amp;Z$6,INDIRECT($C$1&amp;"!"&amp;$C$2&amp;":"&amp;$C$2),$I$4,dbP!$J:$J,$I120,dbP!$K:$K,$J120)</f>
        <v>0</v>
      </c>
      <c r="AA120" s="1">
        <f ca="1">SUMIFS(INDIRECT($C$1&amp;"!"&amp;$C120&amp;":"&amp;$C120),dbP!$B:$B,"&gt;="&amp;AA$5,dbP!$B:$B,"&lt;="&amp;AA$6,INDIRECT($C$1&amp;"!"&amp;$C$2&amp;":"&amp;$C$2),$I$4,dbP!$J:$J,$I120,dbP!$K:$K,$J120)</f>
        <v>0</v>
      </c>
      <c r="AB120" s="1">
        <f ca="1">SUMIFS(INDIRECT($C$1&amp;"!"&amp;$C120&amp;":"&amp;$C120),dbP!$B:$B,"&gt;="&amp;AB$5,dbP!$B:$B,"&lt;="&amp;AB$6,INDIRECT($C$1&amp;"!"&amp;$C$2&amp;":"&amp;$C$2),$I$4,dbP!$J:$J,$I120,dbP!$K:$K,$J120)</f>
        <v>0</v>
      </c>
      <c r="AC120" s="1">
        <f ca="1">SUMIFS(INDIRECT($C$1&amp;"!"&amp;$C120&amp;":"&amp;$C120),dbP!$B:$B,"&gt;="&amp;AC$5,dbP!$B:$B,"&lt;="&amp;AC$6,INDIRECT($C$1&amp;"!"&amp;$C$2&amp;":"&amp;$C$2),$I$4,dbP!$J:$J,$I120,dbP!$K:$K,$J120)</f>
        <v>0</v>
      </c>
      <c r="AD120" s="1">
        <f ca="1">SUMIFS(INDIRECT($C$1&amp;"!"&amp;$C120&amp;":"&amp;$C120),dbP!$B:$B,"&gt;="&amp;AD$5,dbP!$B:$B,"&lt;="&amp;AD$6,INDIRECT($C$1&amp;"!"&amp;$C$2&amp;":"&amp;$C$2),$I$4,dbP!$J:$J,$I120,dbP!$K:$K,$J120)</f>
        <v>0</v>
      </c>
      <c r="AE120" s="1">
        <f ca="1">SUMIFS(INDIRECT($C$1&amp;"!"&amp;$C120&amp;":"&amp;$C120),dbP!$B:$B,"&gt;="&amp;AE$5,dbP!$B:$B,"&lt;="&amp;AE$6,INDIRECT($C$1&amp;"!"&amp;$C$2&amp;":"&amp;$C$2),$I$4,dbP!$J:$J,$I120,dbP!$K:$K,$J120)</f>
        <v>0</v>
      </c>
      <c r="AF120" s="1">
        <f ca="1">SUMIFS(INDIRECT($C$1&amp;"!"&amp;$C120&amp;":"&amp;$C120),dbP!$B:$B,"&gt;="&amp;AF$5,dbP!$B:$B,"&lt;="&amp;AF$6,INDIRECT($C$1&amp;"!"&amp;$C$2&amp;":"&amp;$C$2),$I$4,dbP!$J:$J,$I120,dbP!$K:$K,$J120)</f>
        <v>0</v>
      </c>
      <c r="AG120" s="1">
        <f ca="1">SUMIFS(INDIRECT($C$1&amp;"!"&amp;$C120&amp;":"&amp;$C120),dbP!$B:$B,"&gt;="&amp;AG$5,dbP!$B:$B,"&lt;="&amp;AG$6,INDIRECT($C$1&amp;"!"&amp;$C$2&amp;":"&amp;$C$2),$I$4,dbP!$J:$J,$I120,dbP!$K:$K,$J120)</f>
        <v>0</v>
      </c>
      <c r="AH120" s="1">
        <f ca="1">SUMIFS(INDIRECT($C$1&amp;"!"&amp;$C120&amp;":"&amp;$C120),dbP!$B:$B,"&gt;="&amp;AH$5,dbP!$B:$B,"&lt;="&amp;AH$6,INDIRECT($C$1&amp;"!"&amp;$C$2&amp;":"&amp;$C$2),$I$4,dbP!$J:$J,$I120,dbP!$K:$K,$J120)</f>
        <v>0</v>
      </c>
      <c r="AI120" s="1">
        <f ca="1">SUMIFS(INDIRECT($C$1&amp;"!"&amp;$C120&amp;":"&amp;$C120),dbP!$B:$B,"&gt;="&amp;AI$5,dbP!$B:$B,"&lt;="&amp;AI$6,INDIRECT($C$1&amp;"!"&amp;$C$2&amp;":"&amp;$C$2),$I$4,dbP!$J:$J,$I120,dbP!$K:$K,$J120)</f>
        <v>0</v>
      </c>
      <c r="AJ120" s="1">
        <f ca="1">SUMIFS(INDIRECT($C$1&amp;"!"&amp;$C120&amp;":"&amp;$C120),dbP!$B:$B,"&gt;="&amp;AJ$5,dbP!$B:$B,"&lt;="&amp;AJ$6,INDIRECT($C$1&amp;"!"&amp;$C$2&amp;":"&amp;$C$2),$I$4,dbP!$J:$J,$I120,dbP!$K:$K,$J120)</f>
        <v>0</v>
      </c>
      <c r="AK120" s="1">
        <f ca="1">SUMIFS(INDIRECT($C$1&amp;"!"&amp;$C120&amp;":"&amp;$C120),dbP!$B:$B,"&gt;="&amp;AK$5,dbP!$B:$B,"&lt;="&amp;AK$6,INDIRECT($C$1&amp;"!"&amp;$C$2&amp;":"&amp;$C$2),$I$4,dbP!$J:$J,$I120,dbP!$K:$K,$J120)</f>
        <v>0</v>
      </c>
      <c r="AL120" s="1">
        <f ca="1">SUMIFS(INDIRECT($C$1&amp;"!"&amp;$C120&amp;":"&amp;$C120),dbP!$B:$B,"&gt;="&amp;AL$5,dbP!$B:$B,"&lt;="&amp;AL$6,INDIRECT($C$1&amp;"!"&amp;$C$2&amp;":"&amp;$C$2),$I$4,dbP!$J:$J,$I120,dbP!$K:$K,$J120)</f>
        <v>0</v>
      </c>
    </row>
    <row r="121" spans="2:38" x14ac:dyDescent="0.25">
      <c r="B121" s="1" t="str">
        <f>Items!$G$104</f>
        <v>BS(+)</v>
      </c>
      <c r="C121" s="1" t="str">
        <f>Items!$H106</f>
        <v>M</v>
      </c>
      <c r="I121" s="22" t="str">
        <f>Items!$E$103</f>
        <v>Капитальные затраты на основные средства</v>
      </c>
      <c r="J121" s="1" t="str">
        <f>Items!$F106</f>
        <v>Контейнер</v>
      </c>
      <c r="Q121" s="1">
        <f ca="1">SUM($S121:INDIRECT(ADDRESS(ROW(),SUMIFS($3:$3,$4:$4,MAX($4:$4)))))</f>
        <v>578065</v>
      </c>
      <c r="T121" s="1">
        <f ca="1">SUMIFS(INDIRECT($C$1&amp;"!"&amp;$C121&amp;":"&amp;$C121),dbP!$B:$B,"&gt;="&amp;T$5,dbP!$B:$B,"&lt;="&amp;T$6,INDIRECT($C$1&amp;"!"&amp;$C$2&amp;":"&amp;$C$2),$I$4,dbP!$J:$J,$I121,dbP!$K:$K,$J121)</f>
        <v>0</v>
      </c>
      <c r="U121" s="1">
        <f ca="1">SUMIFS(INDIRECT($C$1&amp;"!"&amp;$C121&amp;":"&amp;$C121),dbP!$B:$B,"&gt;="&amp;U$5,dbP!$B:$B,"&lt;="&amp;U$6,INDIRECT($C$1&amp;"!"&amp;$C$2&amp;":"&amp;$C$2),$I$4,dbP!$J:$J,$I121,dbP!$K:$K,$J121)</f>
        <v>0</v>
      </c>
      <c r="V121" s="1">
        <f ca="1">SUMIFS(INDIRECT($C$1&amp;"!"&amp;$C121&amp;":"&amp;$C121),dbP!$B:$B,"&gt;="&amp;V$5,dbP!$B:$B,"&lt;="&amp;V$6,INDIRECT($C$1&amp;"!"&amp;$C$2&amp;":"&amp;$C$2),$I$4,dbP!$J:$J,$I121,dbP!$K:$K,$J121)</f>
        <v>0</v>
      </c>
      <c r="W121" s="1">
        <f ca="1">SUMIFS(INDIRECT($C$1&amp;"!"&amp;$C121&amp;":"&amp;$C121),dbP!$B:$B,"&gt;="&amp;W$5,dbP!$B:$B,"&lt;="&amp;W$6,INDIRECT($C$1&amp;"!"&amp;$C$2&amp;":"&amp;$C$2),$I$4,dbP!$J:$J,$I121,dbP!$K:$K,$J121)</f>
        <v>0</v>
      </c>
      <c r="X121" s="1">
        <f ca="1">SUMIFS(INDIRECT($C$1&amp;"!"&amp;$C121&amp;":"&amp;$C121),dbP!$B:$B,"&gt;="&amp;X$5,dbP!$B:$B,"&lt;="&amp;X$6,INDIRECT($C$1&amp;"!"&amp;$C$2&amp;":"&amp;$C$2),$I$4,dbP!$J:$J,$I121,dbP!$K:$K,$J121)</f>
        <v>0</v>
      </c>
      <c r="Y121" s="1">
        <f ca="1">SUMIFS(INDIRECT($C$1&amp;"!"&amp;$C121&amp;":"&amp;$C121),dbP!$B:$B,"&gt;="&amp;Y$5,dbP!$B:$B,"&lt;="&amp;Y$6,INDIRECT($C$1&amp;"!"&amp;$C$2&amp;":"&amp;$C$2),$I$4,dbP!$J:$J,$I121,dbP!$K:$K,$J121)</f>
        <v>0</v>
      </c>
      <c r="Z121" s="1">
        <f ca="1">SUMIFS(INDIRECT($C$1&amp;"!"&amp;$C121&amp;":"&amp;$C121),dbP!$B:$B,"&gt;="&amp;Z$5,dbP!$B:$B,"&lt;="&amp;Z$6,INDIRECT($C$1&amp;"!"&amp;$C$2&amp;":"&amp;$C$2),$I$4,dbP!$J:$J,$I121,dbP!$K:$K,$J121)</f>
        <v>138990</v>
      </c>
      <c r="AA121" s="1">
        <f ca="1">SUMIFS(INDIRECT($C$1&amp;"!"&amp;$C121&amp;":"&amp;$C121),dbP!$B:$B,"&gt;="&amp;AA$5,dbP!$B:$B,"&lt;="&amp;AA$6,INDIRECT($C$1&amp;"!"&amp;$C$2&amp;":"&amp;$C$2),$I$4,dbP!$J:$J,$I121,dbP!$K:$K,$J121)</f>
        <v>0</v>
      </c>
      <c r="AB121" s="1">
        <f ca="1">SUMIFS(INDIRECT($C$1&amp;"!"&amp;$C121&amp;":"&amp;$C121),dbP!$B:$B,"&gt;="&amp;AB$5,dbP!$B:$B,"&lt;="&amp;AB$6,INDIRECT($C$1&amp;"!"&amp;$C$2&amp;":"&amp;$C$2),$I$4,dbP!$J:$J,$I121,dbP!$K:$K,$J121)</f>
        <v>0</v>
      </c>
      <c r="AC121" s="1">
        <f ca="1">SUMIFS(INDIRECT($C$1&amp;"!"&amp;$C121&amp;":"&amp;$C121),dbP!$B:$B,"&gt;="&amp;AC$5,dbP!$B:$B,"&lt;="&amp;AC$6,INDIRECT($C$1&amp;"!"&amp;$C$2&amp;":"&amp;$C$2),$I$4,dbP!$J:$J,$I121,dbP!$K:$K,$J121)</f>
        <v>439075</v>
      </c>
      <c r="AD121" s="1">
        <f ca="1">SUMIFS(INDIRECT($C$1&amp;"!"&amp;$C121&amp;":"&amp;$C121),dbP!$B:$B,"&gt;="&amp;AD$5,dbP!$B:$B,"&lt;="&amp;AD$6,INDIRECT($C$1&amp;"!"&amp;$C$2&amp;":"&amp;$C$2),$I$4,dbP!$J:$J,$I121,dbP!$K:$K,$J121)</f>
        <v>0</v>
      </c>
      <c r="AE121" s="1">
        <f ca="1">SUMIFS(INDIRECT($C$1&amp;"!"&amp;$C121&amp;":"&amp;$C121),dbP!$B:$B,"&gt;="&amp;AE$5,dbP!$B:$B,"&lt;="&amp;AE$6,INDIRECT($C$1&amp;"!"&amp;$C$2&amp;":"&amp;$C$2),$I$4,dbP!$J:$J,$I121,dbP!$K:$K,$J121)</f>
        <v>0</v>
      </c>
      <c r="AF121" s="1">
        <f ca="1">SUMIFS(INDIRECT($C$1&amp;"!"&amp;$C121&amp;":"&amp;$C121),dbP!$B:$B,"&gt;="&amp;AF$5,dbP!$B:$B,"&lt;="&amp;AF$6,INDIRECT($C$1&amp;"!"&amp;$C$2&amp;":"&amp;$C$2),$I$4,dbP!$J:$J,$I121,dbP!$K:$K,$J121)</f>
        <v>0</v>
      </c>
      <c r="AG121" s="1">
        <f ca="1">SUMIFS(INDIRECT($C$1&amp;"!"&amp;$C121&amp;":"&amp;$C121),dbP!$B:$B,"&gt;="&amp;AG$5,dbP!$B:$B,"&lt;="&amp;AG$6,INDIRECT($C$1&amp;"!"&amp;$C$2&amp;":"&amp;$C$2),$I$4,dbP!$J:$J,$I121,dbP!$K:$K,$J121)</f>
        <v>0</v>
      </c>
      <c r="AH121" s="1">
        <f ca="1">SUMIFS(INDIRECT($C$1&amp;"!"&amp;$C121&amp;":"&amp;$C121),dbP!$B:$B,"&gt;="&amp;AH$5,dbP!$B:$B,"&lt;="&amp;AH$6,INDIRECT($C$1&amp;"!"&amp;$C$2&amp;":"&amp;$C$2),$I$4,dbP!$J:$J,$I121,dbP!$K:$K,$J121)</f>
        <v>0</v>
      </c>
      <c r="AI121" s="1">
        <f ca="1">SUMIFS(INDIRECT($C$1&amp;"!"&amp;$C121&amp;":"&amp;$C121),dbP!$B:$B,"&gt;="&amp;AI$5,dbP!$B:$B,"&lt;="&amp;AI$6,INDIRECT($C$1&amp;"!"&amp;$C$2&amp;":"&amp;$C$2),$I$4,dbP!$J:$J,$I121,dbP!$K:$K,$J121)</f>
        <v>0</v>
      </c>
      <c r="AJ121" s="1">
        <f ca="1">SUMIFS(INDIRECT($C$1&amp;"!"&amp;$C121&amp;":"&amp;$C121),dbP!$B:$B,"&gt;="&amp;AJ$5,dbP!$B:$B,"&lt;="&amp;AJ$6,INDIRECT($C$1&amp;"!"&amp;$C$2&amp;":"&amp;$C$2),$I$4,dbP!$J:$J,$I121,dbP!$K:$K,$J121)</f>
        <v>0</v>
      </c>
      <c r="AK121" s="1">
        <f ca="1">SUMIFS(INDIRECT($C$1&amp;"!"&amp;$C121&amp;":"&amp;$C121),dbP!$B:$B,"&gt;="&amp;AK$5,dbP!$B:$B,"&lt;="&amp;AK$6,INDIRECT($C$1&amp;"!"&amp;$C$2&amp;":"&amp;$C$2),$I$4,dbP!$J:$J,$I121,dbP!$K:$K,$J121)</f>
        <v>0</v>
      </c>
      <c r="AL121" s="1">
        <f ca="1">SUMIFS(INDIRECT($C$1&amp;"!"&amp;$C121&amp;":"&amp;$C121),dbP!$B:$B,"&gt;="&amp;AL$5,dbP!$B:$B,"&lt;="&amp;AL$6,INDIRECT($C$1&amp;"!"&amp;$C$2&amp;":"&amp;$C$2),$I$4,dbP!$J:$J,$I121,dbP!$K:$K,$J121)</f>
        <v>0</v>
      </c>
    </row>
    <row r="122" spans="2:38" x14ac:dyDescent="0.25">
      <c r="B122" s="1" t="str">
        <f>Items!$G$104</f>
        <v>BS(+)</v>
      </c>
      <c r="C122" s="1" t="str">
        <f>Items!$H107</f>
        <v>M</v>
      </c>
      <c r="I122" s="22" t="str">
        <f>Items!$E$103</f>
        <v>Капитальные затраты на основные средства</v>
      </c>
      <c r="J122" s="1" t="str">
        <f>Items!$F107</f>
        <v>Инструменты</v>
      </c>
      <c r="Q122" s="1">
        <f ca="1">SUM($S122:INDIRECT(ADDRESS(ROW(),SUMIFS($3:$3,$4:$4,MAX($4:$4)))))</f>
        <v>701880.69179999991</v>
      </c>
      <c r="T122" s="1">
        <f ca="1">SUMIFS(INDIRECT($C$1&amp;"!"&amp;$C122&amp;":"&amp;$C122),dbP!$B:$B,"&gt;="&amp;T$5,dbP!$B:$B,"&lt;="&amp;T$6,INDIRECT($C$1&amp;"!"&amp;$C$2&amp;":"&amp;$C$2),$I$4,dbP!$J:$J,$I122,dbP!$K:$K,$J122)</f>
        <v>0</v>
      </c>
      <c r="U122" s="1">
        <f ca="1">SUMIFS(INDIRECT($C$1&amp;"!"&amp;$C122&amp;":"&amp;$C122),dbP!$B:$B,"&gt;="&amp;U$5,dbP!$B:$B,"&lt;="&amp;U$6,INDIRECT($C$1&amp;"!"&amp;$C$2&amp;":"&amp;$C$2),$I$4,dbP!$J:$J,$I122,dbP!$K:$K,$J122)</f>
        <v>0</v>
      </c>
      <c r="V122" s="1">
        <f ca="1">SUMIFS(INDIRECT($C$1&amp;"!"&amp;$C122&amp;":"&amp;$C122),dbP!$B:$B,"&gt;="&amp;V$5,dbP!$B:$B,"&lt;="&amp;V$6,INDIRECT($C$1&amp;"!"&amp;$C$2&amp;":"&amp;$C$2),$I$4,dbP!$J:$J,$I122,dbP!$K:$K,$J122)</f>
        <v>977.44999999999993</v>
      </c>
      <c r="W122" s="1">
        <f ca="1">SUMIFS(INDIRECT($C$1&amp;"!"&amp;$C122&amp;":"&amp;$C122),dbP!$B:$B,"&gt;="&amp;W$5,dbP!$B:$B,"&lt;="&amp;W$6,INDIRECT($C$1&amp;"!"&amp;$C$2&amp;":"&amp;$C$2),$I$4,dbP!$J:$J,$I122,dbP!$K:$K,$J122)</f>
        <v>40589.519999999997</v>
      </c>
      <c r="X122" s="1">
        <f ca="1">SUMIFS(INDIRECT($C$1&amp;"!"&amp;$C122&amp;":"&amp;$C122),dbP!$B:$B,"&gt;="&amp;X$5,dbP!$B:$B,"&lt;="&amp;X$6,INDIRECT($C$1&amp;"!"&amp;$C$2&amp;":"&amp;$C$2),$I$4,dbP!$J:$J,$I122,dbP!$K:$K,$J122)</f>
        <v>10635.1818</v>
      </c>
      <c r="Y122" s="1">
        <f ca="1">SUMIFS(INDIRECT($C$1&amp;"!"&amp;$C122&amp;":"&amp;$C122),dbP!$B:$B,"&gt;="&amp;Y$5,dbP!$B:$B,"&lt;="&amp;Y$6,INDIRECT($C$1&amp;"!"&amp;$C$2&amp;":"&amp;$C$2),$I$4,dbP!$J:$J,$I122,dbP!$K:$K,$J122)</f>
        <v>0</v>
      </c>
      <c r="Z122" s="1">
        <f ca="1">SUMIFS(INDIRECT($C$1&amp;"!"&amp;$C122&amp;":"&amp;$C122),dbP!$B:$B,"&gt;="&amp;Z$5,dbP!$B:$B,"&lt;="&amp;Z$6,INDIRECT($C$1&amp;"!"&amp;$C$2&amp;":"&amp;$C$2),$I$4,dbP!$J:$J,$I122,dbP!$K:$K,$J122)</f>
        <v>30943.119999999999</v>
      </c>
      <c r="AA122" s="1">
        <f ca="1">SUMIFS(INDIRECT($C$1&amp;"!"&amp;$C122&amp;":"&amp;$C122),dbP!$B:$B,"&gt;="&amp;AA$5,dbP!$B:$B,"&lt;="&amp;AA$6,INDIRECT($C$1&amp;"!"&amp;$C$2&amp;":"&amp;$C$2),$I$4,dbP!$J:$J,$I122,dbP!$K:$K,$J122)</f>
        <v>0</v>
      </c>
      <c r="AB122" s="1">
        <f ca="1">SUMIFS(INDIRECT($C$1&amp;"!"&amp;$C122&amp;":"&amp;$C122),dbP!$B:$B,"&gt;="&amp;AB$5,dbP!$B:$B,"&lt;="&amp;AB$6,INDIRECT($C$1&amp;"!"&amp;$C$2&amp;":"&amp;$C$2),$I$4,dbP!$J:$J,$I122,dbP!$K:$K,$J122)</f>
        <v>12101.15</v>
      </c>
      <c r="AC122" s="1">
        <f ca="1">SUMIFS(INDIRECT($C$1&amp;"!"&amp;$C122&amp;":"&amp;$C122),dbP!$B:$B,"&gt;="&amp;AC$5,dbP!$B:$B,"&lt;="&amp;AC$6,INDIRECT($C$1&amp;"!"&amp;$C$2&amp;":"&amp;$C$2),$I$4,dbP!$J:$J,$I122,dbP!$K:$K,$J122)</f>
        <v>16852.919999999998</v>
      </c>
      <c r="AD122" s="1">
        <f ca="1">SUMIFS(INDIRECT($C$1&amp;"!"&amp;$C122&amp;":"&amp;$C122),dbP!$B:$B,"&gt;="&amp;AD$5,dbP!$B:$B,"&lt;="&amp;AD$6,INDIRECT($C$1&amp;"!"&amp;$C$2&amp;":"&amp;$C$2),$I$4,dbP!$J:$J,$I122,dbP!$K:$K,$J122)</f>
        <v>133981.91</v>
      </c>
      <c r="AE122" s="1">
        <f ca="1">SUMIFS(INDIRECT($C$1&amp;"!"&amp;$C122&amp;":"&amp;$C122),dbP!$B:$B,"&gt;="&amp;AE$5,dbP!$B:$B,"&lt;="&amp;AE$6,INDIRECT($C$1&amp;"!"&amp;$C$2&amp;":"&amp;$C$2),$I$4,dbP!$J:$J,$I122,dbP!$K:$K,$J122)</f>
        <v>399618.89999999997</v>
      </c>
      <c r="AF122" s="1">
        <f ca="1">SUMIFS(INDIRECT($C$1&amp;"!"&amp;$C122&amp;":"&amp;$C122),dbP!$B:$B,"&gt;="&amp;AF$5,dbP!$B:$B,"&lt;="&amp;AF$6,INDIRECT($C$1&amp;"!"&amp;$C$2&amp;":"&amp;$C$2),$I$4,dbP!$J:$J,$I122,dbP!$K:$K,$J122)</f>
        <v>38102.42</v>
      </c>
      <c r="AG122" s="1">
        <f ca="1">SUMIFS(INDIRECT($C$1&amp;"!"&amp;$C122&amp;":"&amp;$C122),dbP!$B:$B,"&gt;="&amp;AG$5,dbP!$B:$B,"&lt;="&amp;AG$6,INDIRECT($C$1&amp;"!"&amp;$C$2&amp;":"&amp;$C$2),$I$4,dbP!$J:$J,$I122,dbP!$K:$K,$J122)</f>
        <v>18078.120000000003</v>
      </c>
      <c r="AH122" s="1">
        <f ca="1">SUMIFS(INDIRECT($C$1&amp;"!"&amp;$C122&amp;":"&amp;$C122),dbP!$B:$B,"&gt;="&amp;AH$5,dbP!$B:$B,"&lt;="&amp;AH$6,INDIRECT($C$1&amp;"!"&amp;$C$2&amp;":"&amp;$C$2),$I$4,dbP!$J:$J,$I122,dbP!$K:$K,$J122)</f>
        <v>0</v>
      </c>
      <c r="AI122" s="1">
        <f ca="1">SUMIFS(INDIRECT($C$1&amp;"!"&amp;$C122&amp;":"&amp;$C122),dbP!$B:$B,"&gt;="&amp;AI$5,dbP!$B:$B,"&lt;="&amp;AI$6,INDIRECT($C$1&amp;"!"&amp;$C$2&amp;":"&amp;$C$2),$I$4,dbP!$J:$J,$I122,dbP!$K:$K,$J122)</f>
        <v>0</v>
      </c>
      <c r="AJ122" s="1">
        <f ca="1">SUMIFS(INDIRECT($C$1&amp;"!"&amp;$C122&amp;":"&amp;$C122),dbP!$B:$B,"&gt;="&amp;AJ$5,dbP!$B:$B,"&lt;="&amp;AJ$6,INDIRECT($C$1&amp;"!"&amp;$C$2&amp;":"&amp;$C$2),$I$4,dbP!$J:$J,$I122,dbP!$K:$K,$J122)</f>
        <v>0</v>
      </c>
      <c r="AK122" s="1">
        <f ca="1">SUMIFS(INDIRECT($C$1&amp;"!"&amp;$C122&amp;":"&amp;$C122),dbP!$B:$B,"&gt;="&amp;AK$5,dbP!$B:$B,"&lt;="&amp;AK$6,INDIRECT($C$1&amp;"!"&amp;$C$2&amp;":"&amp;$C$2),$I$4,dbP!$J:$J,$I122,dbP!$K:$K,$J122)</f>
        <v>0</v>
      </c>
      <c r="AL122" s="1">
        <f ca="1">SUMIFS(INDIRECT($C$1&amp;"!"&amp;$C122&amp;":"&amp;$C122),dbP!$B:$B,"&gt;="&amp;AL$5,dbP!$B:$B,"&lt;="&amp;AL$6,INDIRECT($C$1&amp;"!"&amp;$C$2&amp;":"&amp;$C$2),$I$4,dbP!$J:$J,$I122,dbP!$K:$K,$J122)</f>
        <v>0</v>
      </c>
    </row>
    <row r="123" spans="2:38" x14ac:dyDescent="0.25">
      <c r="B123" s="1" t="str">
        <f>Items!$G$104</f>
        <v>BS(+)</v>
      </c>
      <c r="C123" s="1" t="str">
        <f>Items!$H108</f>
        <v>M</v>
      </c>
      <c r="I123" s="22" t="str">
        <f>Items!$E$103</f>
        <v>Капитальные затраты на основные средства</v>
      </c>
      <c r="J123" s="1" t="str">
        <f>Items!$F108</f>
        <v>Спец техника и оборудование</v>
      </c>
      <c r="Q123" s="1">
        <f ca="1">SUM($S123:INDIRECT(ADDRESS(ROW(),SUMIFS($3:$3,$4:$4,MAX($4:$4)))))</f>
        <v>741852.84000000008</v>
      </c>
      <c r="T123" s="1">
        <f ca="1">SUMIFS(INDIRECT($C$1&amp;"!"&amp;$C123&amp;":"&amp;$C123),dbP!$B:$B,"&gt;="&amp;T$5,dbP!$B:$B,"&lt;="&amp;T$6,INDIRECT($C$1&amp;"!"&amp;$C$2&amp;":"&amp;$C$2),$I$4,dbP!$J:$J,$I123,dbP!$K:$K,$J123)</f>
        <v>0</v>
      </c>
      <c r="U123" s="1">
        <f ca="1">SUMIFS(INDIRECT($C$1&amp;"!"&amp;$C123&amp;":"&amp;$C123),dbP!$B:$B,"&gt;="&amp;U$5,dbP!$B:$B,"&lt;="&amp;U$6,INDIRECT($C$1&amp;"!"&amp;$C$2&amp;":"&amp;$C$2),$I$4,dbP!$J:$J,$I123,dbP!$K:$K,$J123)</f>
        <v>0</v>
      </c>
      <c r="V123" s="1">
        <f ca="1">SUMIFS(INDIRECT($C$1&amp;"!"&amp;$C123&amp;":"&amp;$C123),dbP!$B:$B,"&gt;="&amp;V$5,dbP!$B:$B,"&lt;="&amp;V$6,INDIRECT($C$1&amp;"!"&amp;$C$2&amp;":"&amp;$C$2),$I$4,dbP!$J:$J,$I123,dbP!$K:$K,$J123)</f>
        <v>0</v>
      </c>
      <c r="W123" s="1">
        <f ca="1">SUMIFS(INDIRECT($C$1&amp;"!"&amp;$C123&amp;":"&amp;$C123),dbP!$B:$B,"&gt;="&amp;W$5,dbP!$B:$B,"&lt;="&amp;W$6,INDIRECT($C$1&amp;"!"&amp;$C$2&amp;":"&amp;$C$2),$I$4,dbP!$J:$J,$I123,dbP!$K:$K,$J123)</f>
        <v>0</v>
      </c>
      <c r="X123" s="1">
        <f ca="1">SUMIFS(INDIRECT($C$1&amp;"!"&amp;$C123&amp;":"&amp;$C123),dbP!$B:$B,"&gt;="&amp;X$5,dbP!$B:$B,"&lt;="&amp;X$6,INDIRECT($C$1&amp;"!"&amp;$C$2&amp;":"&amp;$C$2),$I$4,dbP!$J:$J,$I123,dbP!$K:$K,$J123)</f>
        <v>0</v>
      </c>
      <c r="Y123" s="1">
        <f ca="1">SUMIFS(INDIRECT($C$1&amp;"!"&amp;$C123&amp;":"&amp;$C123),dbP!$B:$B,"&gt;="&amp;Y$5,dbP!$B:$B,"&lt;="&amp;Y$6,INDIRECT($C$1&amp;"!"&amp;$C$2&amp;":"&amp;$C$2),$I$4,dbP!$J:$J,$I123,dbP!$K:$K,$J123)</f>
        <v>0</v>
      </c>
      <c r="Z123" s="1">
        <f ca="1">SUMIFS(INDIRECT($C$1&amp;"!"&amp;$C123&amp;":"&amp;$C123),dbP!$B:$B,"&gt;="&amp;Z$5,dbP!$B:$B,"&lt;="&amp;Z$6,INDIRECT($C$1&amp;"!"&amp;$C$2&amp;":"&amp;$C$2),$I$4,dbP!$J:$J,$I123,dbP!$K:$K,$J123)</f>
        <v>19978.399999999998</v>
      </c>
      <c r="AA123" s="1">
        <f ca="1">SUMIFS(INDIRECT($C$1&amp;"!"&amp;$C123&amp;":"&amp;$C123),dbP!$B:$B,"&gt;="&amp;AA$5,dbP!$B:$B,"&lt;="&amp;AA$6,INDIRECT($C$1&amp;"!"&amp;$C$2&amp;":"&amp;$C$2),$I$4,dbP!$J:$J,$I123,dbP!$K:$K,$J123)</f>
        <v>0</v>
      </c>
      <c r="AB123" s="1">
        <f ca="1">SUMIFS(INDIRECT($C$1&amp;"!"&amp;$C123&amp;":"&amp;$C123),dbP!$B:$B,"&gt;="&amp;AB$5,dbP!$B:$B,"&lt;="&amp;AB$6,INDIRECT($C$1&amp;"!"&amp;$C$2&amp;":"&amp;$C$2),$I$4,dbP!$J:$J,$I123,dbP!$K:$K,$J123)</f>
        <v>0</v>
      </c>
      <c r="AC123" s="1">
        <f ca="1">SUMIFS(INDIRECT($C$1&amp;"!"&amp;$C123&amp;":"&amp;$C123),dbP!$B:$B,"&gt;="&amp;AC$5,dbP!$B:$B,"&lt;="&amp;AC$6,INDIRECT($C$1&amp;"!"&amp;$C$2&amp;":"&amp;$C$2),$I$4,dbP!$J:$J,$I123,dbP!$K:$K,$J123)</f>
        <v>0</v>
      </c>
      <c r="AD123" s="1">
        <f ca="1">SUMIFS(INDIRECT($C$1&amp;"!"&amp;$C123&amp;":"&amp;$C123),dbP!$B:$B,"&gt;="&amp;AD$5,dbP!$B:$B,"&lt;="&amp;AD$6,INDIRECT($C$1&amp;"!"&amp;$C$2&amp;":"&amp;$C$2),$I$4,dbP!$J:$J,$I123,dbP!$K:$K,$J123)</f>
        <v>675270</v>
      </c>
      <c r="AE123" s="1">
        <f ca="1">SUMIFS(INDIRECT($C$1&amp;"!"&amp;$C123&amp;":"&amp;$C123),dbP!$B:$B,"&gt;="&amp;AE$5,dbP!$B:$B,"&lt;="&amp;AE$6,INDIRECT($C$1&amp;"!"&amp;$C$2&amp;":"&amp;$C$2),$I$4,dbP!$J:$J,$I123,dbP!$K:$K,$J123)</f>
        <v>0</v>
      </c>
      <c r="AF123" s="1">
        <f ca="1">SUMIFS(INDIRECT($C$1&amp;"!"&amp;$C123&amp;":"&amp;$C123),dbP!$B:$B,"&gt;="&amp;AF$5,dbP!$B:$B,"&lt;="&amp;AF$6,INDIRECT($C$1&amp;"!"&amp;$C$2&amp;":"&amp;$C$2),$I$4,dbP!$J:$J,$I123,dbP!$K:$K,$J123)</f>
        <v>46604.44</v>
      </c>
      <c r="AG123" s="1">
        <f ca="1">SUMIFS(INDIRECT($C$1&amp;"!"&amp;$C123&amp;":"&amp;$C123),dbP!$B:$B,"&gt;="&amp;AG$5,dbP!$B:$B,"&lt;="&amp;AG$6,INDIRECT($C$1&amp;"!"&amp;$C$2&amp;":"&amp;$C$2),$I$4,dbP!$J:$J,$I123,dbP!$K:$K,$J123)</f>
        <v>0</v>
      </c>
      <c r="AH123" s="1">
        <f ca="1">SUMIFS(INDIRECT($C$1&amp;"!"&amp;$C123&amp;":"&amp;$C123),dbP!$B:$B,"&gt;="&amp;AH$5,dbP!$B:$B,"&lt;="&amp;AH$6,INDIRECT($C$1&amp;"!"&amp;$C$2&amp;":"&amp;$C$2),$I$4,dbP!$J:$J,$I123,dbP!$K:$K,$J123)</f>
        <v>0</v>
      </c>
      <c r="AI123" s="1">
        <f ca="1">SUMIFS(INDIRECT($C$1&amp;"!"&amp;$C123&amp;":"&amp;$C123),dbP!$B:$B,"&gt;="&amp;AI$5,dbP!$B:$B,"&lt;="&amp;AI$6,INDIRECT($C$1&amp;"!"&amp;$C$2&amp;":"&amp;$C$2),$I$4,dbP!$J:$J,$I123,dbP!$K:$K,$J123)</f>
        <v>0</v>
      </c>
      <c r="AJ123" s="1">
        <f ca="1">SUMIFS(INDIRECT($C$1&amp;"!"&amp;$C123&amp;":"&amp;$C123),dbP!$B:$B,"&gt;="&amp;AJ$5,dbP!$B:$B,"&lt;="&amp;AJ$6,INDIRECT($C$1&amp;"!"&amp;$C$2&amp;":"&amp;$C$2),$I$4,dbP!$J:$J,$I123,dbP!$K:$K,$J123)</f>
        <v>0</v>
      </c>
      <c r="AK123" s="1">
        <f ca="1">SUMIFS(INDIRECT($C$1&amp;"!"&amp;$C123&amp;":"&amp;$C123),dbP!$B:$B,"&gt;="&amp;AK$5,dbP!$B:$B,"&lt;="&amp;AK$6,INDIRECT($C$1&amp;"!"&amp;$C$2&amp;":"&amp;$C$2),$I$4,dbP!$J:$J,$I123,dbP!$K:$K,$J123)</f>
        <v>0</v>
      </c>
      <c r="AL123" s="1">
        <f ca="1">SUMIFS(INDIRECT($C$1&amp;"!"&amp;$C123&amp;":"&amp;$C123),dbP!$B:$B,"&gt;="&amp;AL$5,dbP!$B:$B,"&lt;="&amp;AL$6,INDIRECT($C$1&amp;"!"&amp;$C$2&amp;":"&amp;$C$2),$I$4,dbP!$J:$J,$I123,dbP!$K:$K,$J123)</f>
        <v>0</v>
      </c>
    </row>
    <row r="124" spans="2:38" s="23" customFormat="1" ht="10.199999999999999" x14ac:dyDescent="0.2">
      <c r="E124" s="23" t="s">
        <v>50</v>
      </c>
    </row>
    <row r="125" spans="2:38" ht="4.05" customHeight="1" x14ac:dyDescent="0.25"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</row>
    <row r="126" spans="2:38" s="2" customFormat="1" x14ac:dyDescent="0.25">
      <c r="B126" s="2">
        <f>Items!$G$6</f>
        <v>0</v>
      </c>
      <c r="C126" s="2" t="str">
        <f>Items!$H$6</f>
        <v>M</v>
      </c>
      <c r="I126" s="2" t="str">
        <f>Items!$E$6</f>
        <v>Начисление себестоимости</v>
      </c>
      <c r="Q126" s="2">
        <f ca="1">SUM($S126:INDIRECT(ADDRESS(ROW(),SUMIFS($3:$3,$4:$4,MAX($4:$4)))))</f>
        <v>57983392.510399997</v>
      </c>
      <c r="T126" s="2">
        <f ca="1">SUM(T127:T158)</f>
        <v>1183571</v>
      </c>
      <c r="U126" s="2">
        <f t="shared" ref="U126:AL126" ca="1" si="111">SUM(U127:U158)</f>
        <v>3463479.1699999995</v>
      </c>
      <c r="V126" s="2">
        <f t="shared" ca="1" si="111"/>
        <v>2524169.79</v>
      </c>
      <c r="W126" s="2">
        <f t="shared" ca="1" si="111"/>
        <v>916764.76</v>
      </c>
      <c r="X126" s="2">
        <f t="shared" ca="1" si="111"/>
        <v>9033549.220999999</v>
      </c>
      <c r="Y126" s="2">
        <f t="shared" ca="1" si="111"/>
        <v>1691246.1400000001</v>
      </c>
      <c r="Z126" s="2">
        <f t="shared" ca="1" si="111"/>
        <v>5421033.754399999</v>
      </c>
      <c r="AA126" s="2">
        <f t="shared" ca="1" si="111"/>
        <v>2936378.7399999998</v>
      </c>
      <c r="AB126" s="2">
        <f t="shared" ca="1" si="111"/>
        <v>3338542.67</v>
      </c>
      <c r="AC126" s="2">
        <f t="shared" ca="1" si="111"/>
        <v>2606042.5599999996</v>
      </c>
      <c r="AD126" s="2">
        <f t="shared" ca="1" si="111"/>
        <v>10481689.355</v>
      </c>
      <c r="AE126" s="2">
        <f t="shared" ca="1" si="111"/>
        <v>5308705.5599999996</v>
      </c>
      <c r="AF126" s="2">
        <f t="shared" ca="1" si="111"/>
        <v>8691859.1799999997</v>
      </c>
      <c r="AG126" s="2">
        <f t="shared" ca="1" si="111"/>
        <v>386360.61</v>
      </c>
      <c r="AH126" s="2">
        <f t="shared" ca="1" si="111"/>
        <v>0</v>
      </c>
      <c r="AI126" s="2">
        <f t="shared" ca="1" si="111"/>
        <v>0</v>
      </c>
      <c r="AJ126" s="2">
        <f t="shared" ca="1" si="111"/>
        <v>0</v>
      </c>
      <c r="AK126" s="2">
        <f t="shared" ca="1" si="111"/>
        <v>0</v>
      </c>
      <c r="AL126" s="2">
        <f t="shared" ca="1" si="111"/>
        <v>0</v>
      </c>
    </row>
    <row r="127" spans="2:38" x14ac:dyDescent="0.25">
      <c r="B127" s="1" t="str">
        <f>Items!$G$7</f>
        <v>BS(+)</v>
      </c>
      <c r="C127" s="1" t="str">
        <f>Items!$H$7</f>
        <v>M</v>
      </c>
      <c r="I127" s="22" t="str">
        <f>Items!$E$7</f>
        <v>Начисление себестоимости</v>
      </c>
      <c r="J127" s="1" t="str">
        <f>Items!F7</f>
        <v>Подготовительные работы</v>
      </c>
      <c r="Q127" s="1">
        <f ca="1">SUM($S127:INDIRECT(ADDRESS(ROW(),SUMIFS($3:$3,$4:$4,MAX($4:$4)))))</f>
        <v>1005996.46</v>
      </c>
      <c r="T127" s="1">
        <f ca="1">SUMIFS(INDIRECT($C$1&amp;"!"&amp;$C127&amp;":"&amp;$C127),dbP!$B:$B,"&gt;="&amp;T$5,dbP!$B:$B,"&lt;="&amp;T$6,INDIRECT($C$1&amp;"!"&amp;$C$2&amp;":"&amp;$C$2),$I$4,dbP!$J:$J,$I127,dbP!$K:$K,$J127)</f>
        <v>43820</v>
      </c>
      <c r="U127" s="1">
        <f ca="1">SUMIFS(INDIRECT($C$1&amp;"!"&amp;$C127&amp;":"&amp;$C127),dbP!$B:$B,"&gt;="&amp;U$5,dbP!$B:$B,"&lt;="&amp;U$6,INDIRECT($C$1&amp;"!"&amp;$C$2&amp;":"&amp;$C$2),$I$4,dbP!$J:$J,$I127,dbP!$K:$K,$J127)</f>
        <v>93103.83</v>
      </c>
      <c r="V127" s="1">
        <f ca="1">SUMIFS(INDIRECT($C$1&amp;"!"&amp;$C127&amp;":"&amp;$C127),dbP!$B:$B,"&gt;="&amp;V$5,dbP!$B:$B,"&lt;="&amp;V$6,INDIRECT($C$1&amp;"!"&amp;$C$2&amp;":"&amp;$C$2),$I$4,dbP!$J:$J,$I127,dbP!$K:$K,$J127)</f>
        <v>117363.48</v>
      </c>
      <c r="W127" s="1">
        <f ca="1">SUMIFS(INDIRECT($C$1&amp;"!"&amp;$C127&amp;":"&amp;$C127),dbP!$B:$B,"&gt;="&amp;W$5,dbP!$B:$B,"&lt;="&amp;W$6,INDIRECT($C$1&amp;"!"&amp;$C$2&amp;":"&amp;$C$2),$I$4,dbP!$J:$J,$I127,dbP!$K:$K,$J127)</f>
        <v>0</v>
      </c>
      <c r="X127" s="1">
        <f ca="1">SUMIFS(INDIRECT($C$1&amp;"!"&amp;$C127&amp;":"&amp;$C127),dbP!$B:$B,"&gt;="&amp;X$5,dbP!$B:$B,"&lt;="&amp;X$6,INDIRECT($C$1&amp;"!"&amp;$C$2&amp;":"&amp;$C$2),$I$4,dbP!$J:$J,$I127,dbP!$K:$K,$J127)</f>
        <v>27454.7</v>
      </c>
      <c r="Y127" s="1">
        <f ca="1">SUMIFS(INDIRECT($C$1&amp;"!"&amp;$C127&amp;":"&amp;$C127),dbP!$B:$B,"&gt;="&amp;Y$5,dbP!$B:$B,"&lt;="&amp;Y$6,INDIRECT($C$1&amp;"!"&amp;$C$2&amp;":"&amp;$C$2),$I$4,dbP!$J:$J,$I127,dbP!$K:$K,$J127)</f>
        <v>25830</v>
      </c>
      <c r="Z127" s="1">
        <f ca="1">SUMIFS(INDIRECT($C$1&amp;"!"&amp;$C127&amp;":"&amp;$C127),dbP!$B:$B,"&gt;="&amp;Z$5,dbP!$B:$B,"&lt;="&amp;Z$6,INDIRECT($C$1&amp;"!"&amp;$C$2&amp;":"&amp;$C$2),$I$4,dbP!$J:$J,$I127,dbP!$K:$K,$J127)</f>
        <v>90969.34</v>
      </c>
      <c r="AA127" s="1">
        <f ca="1">SUMIFS(INDIRECT($C$1&amp;"!"&amp;$C127&amp;":"&amp;$C127),dbP!$B:$B,"&gt;="&amp;AA$5,dbP!$B:$B,"&lt;="&amp;AA$6,INDIRECT($C$1&amp;"!"&amp;$C$2&amp;":"&amp;$C$2),$I$4,dbP!$J:$J,$I127,dbP!$K:$K,$J127)</f>
        <v>84304.51</v>
      </c>
      <c r="AB127" s="1">
        <f ca="1">SUMIFS(INDIRECT($C$1&amp;"!"&amp;$C127&amp;":"&amp;$C127),dbP!$B:$B,"&gt;="&amp;AB$5,dbP!$B:$B,"&lt;="&amp;AB$6,INDIRECT($C$1&amp;"!"&amp;$C$2&amp;":"&amp;$C$2),$I$4,dbP!$J:$J,$I127,dbP!$K:$K,$J127)</f>
        <v>0</v>
      </c>
      <c r="AC127" s="1">
        <f ca="1">SUMIFS(INDIRECT($C$1&amp;"!"&amp;$C127&amp;":"&amp;$C127),dbP!$B:$B,"&gt;="&amp;AC$5,dbP!$B:$B,"&lt;="&amp;AC$6,INDIRECT($C$1&amp;"!"&amp;$C$2&amp;":"&amp;$C$2),$I$4,dbP!$J:$J,$I127,dbP!$K:$K,$J127)</f>
        <v>301046</v>
      </c>
      <c r="AD127" s="1">
        <f ca="1">SUMIFS(INDIRECT($C$1&amp;"!"&amp;$C127&amp;":"&amp;$C127),dbP!$B:$B,"&gt;="&amp;AD$5,dbP!$B:$B,"&lt;="&amp;AD$6,INDIRECT($C$1&amp;"!"&amp;$C$2&amp;":"&amp;$C$2),$I$4,dbP!$J:$J,$I127,dbP!$K:$K,$J127)</f>
        <v>108660.73999999999</v>
      </c>
      <c r="AE127" s="1">
        <f ca="1">SUMIFS(INDIRECT($C$1&amp;"!"&amp;$C127&amp;":"&amp;$C127),dbP!$B:$B,"&gt;="&amp;AE$5,dbP!$B:$B,"&lt;="&amp;AE$6,INDIRECT($C$1&amp;"!"&amp;$C$2&amp;":"&amp;$C$2),$I$4,dbP!$J:$J,$I127,dbP!$K:$K,$J127)</f>
        <v>59732.86</v>
      </c>
      <c r="AF127" s="1">
        <f ca="1">SUMIFS(INDIRECT($C$1&amp;"!"&amp;$C127&amp;":"&amp;$C127),dbP!$B:$B,"&gt;="&amp;AF$5,dbP!$B:$B,"&lt;="&amp;AF$6,INDIRECT($C$1&amp;"!"&amp;$C$2&amp;":"&amp;$C$2),$I$4,dbP!$J:$J,$I127,dbP!$K:$K,$J127)</f>
        <v>53711</v>
      </c>
      <c r="AG127" s="1">
        <f ca="1">SUMIFS(INDIRECT($C$1&amp;"!"&amp;$C127&amp;":"&amp;$C127),dbP!$B:$B,"&gt;="&amp;AG$5,dbP!$B:$B,"&lt;="&amp;AG$6,INDIRECT($C$1&amp;"!"&amp;$C$2&amp;":"&amp;$C$2),$I$4,dbP!$J:$J,$I127,dbP!$K:$K,$J127)</f>
        <v>0</v>
      </c>
      <c r="AH127" s="1">
        <f ca="1">SUMIFS(INDIRECT($C$1&amp;"!"&amp;$C127&amp;":"&amp;$C127),dbP!$B:$B,"&gt;="&amp;AH$5,dbP!$B:$B,"&lt;="&amp;AH$6,INDIRECT($C$1&amp;"!"&amp;$C$2&amp;":"&amp;$C$2),$I$4,dbP!$J:$J,$I127,dbP!$K:$K,$J127)</f>
        <v>0</v>
      </c>
      <c r="AI127" s="1">
        <f ca="1">SUMIFS(INDIRECT($C$1&amp;"!"&amp;$C127&amp;":"&amp;$C127),dbP!$B:$B,"&gt;="&amp;AI$5,dbP!$B:$B,"&lt;="&amp;AI$6,INDIRECT($C$1&amp;"!"&amp;$C$2&amp;":"&amp;$C$2),$I$4,dbP!$J:$J,$I127,dbP!$K:$K,$J127)</f>
        <v>0</v>
      </c>
      <c r="AJ127" s="1">
        <f ca="1">SUMIFS(INDIRECT($C$1&amp;"!"&amp;$C127&amp;":"&amp;$C127),dbP!$B:$B,"&gt;="&amp;AJ$5,dbP!$B:$B,"&lt;="&amp;AJ$6,INDIRECT($C$1&amp;"!"&amp;$C$2&amp;":"&amp;$C$2),$I$4,dbP!$J:$J,$I127,dbP!$K:$K,$J127)</f>
        <v>0</v>
      </c>
      <c r="AK127" s="1">
        <f ca="1">SUMIFS(INDIRECT($C$1&amp;"!"&amp;$C127&amp;":"&amp;$C127),dbP!$B:$B,"&gt;="&amp;AK$5,dbP!$B:$B,"&lt;="&amp;AK$6,INDIRECT($C$1&amp;"!"&amp;$C$2&amp;":"&amp;$C$2),$I$4,dbP!$J:$J,$I127,dbP!$K:$K,$J127)</f>
        <v>0</v>
      </c>
      <c r="AL127" s="1">
        <f ca="1">SUMIFS(INDIRECT($C$1&amp;"!"&amp;$C127&amp;":"&amp;$C127),dbP!$B:$B,"&gt;="&amp;AL$5,dbP!$B:$B,"&lt;="&amp;AL$6,INDIRECT($C$1&amp;"!"&amp;$C$2&amp;":"&amp;$C$2),$I$4,dbP!$J:$J,$I127,dbP!$K:$K,$J127)</f>
        <v>0</v>
      </c>
    </row>
    <row r="128" spans="2:38" x14ac:dyDescent="0.25">
      <c r="B128" s="1" t="str">
        <f>Items!$G$8</f>
        <v>BS(+)</v>
      </c>
      <c r="C128" s="1" t="str">
        <f>Items!$H$8</f>
        <v>M</v>
      </c>
      <c r="I128" s="22" t="str">
        <f>Items!$E$8</f>
        <v>Начисление себестоимости</v>
      </c>
      <c r="J128" s="1" t="str">
        <f>Items!F8</f>
        <v>Затраты на покупку участка</v>
      </c>
      <c r="Q128" s="1">
        <f ca="1">SUM($S128:INDIRECT(ADDRESS(ROW(),SUMIFS($3:$3,$4:$4,MAX($4:$4)))))</f>
        <v>21372509.310000002</v>
      </c>
      <c r="T128" s="1">
        <f ca="1">SUMIFS(INDIRECT($C$1&amp;"!"&amp;$C128&amp;":"&amp;$C128),dbP!$B:$B,"&gt;="&amp;T$5,dbP!$B:$B,"&lt;="&amp;T$6,INDIRECT($C$1&amp;"!"&amp;$C$2&amp;":"&amp;$C$2),$I$4,dbP!$J:$J,$I128,dbP!$K:$K,$J128)</f>
        <v>1137045</v>
      </c>
      <c r="U128" s="1">
        <f ca="1">SUMIFS(INDIRECT($C$1&amp;"!"&amp;$C128&amp;":"&amp;$C128),dbP!$B:$B,"&gt;="&amp;U$5,dbP!$B:$B,"&lt;="&amp;U$6,INDIRECT($C$1&amp;"!"&amp;$C$2&amp;":"&amp;$C$2),$I$4,dbP!$J:$J,$I128,dbP!$K:$K,$J128)</f>
        <v>214560.50999999998</v>
      </c>
      <c r="V128" s="1">
        <f ca="1">SUMIFS(INDIRECT($C$1&amp;"!"&amp;$C128&amp;":"&amp;$C128),dbP!$B:$B,"&gt;="&amp;V$5,dbP!$B:$B,"&lt;="&amp;V$6,INDIRECT($C$1&amp;"!"&amp;$C$2&amp;":"&amp;$C$2),$I$4,dbP!$J:$J,$I128,dbP!$K:$K,$J128)</f>
        <v>202812.24</v>
      </c>
      <c r="W128" s="1">
        <f ca="1">SUMIFS(INDIRECT($C$1&amp;"!"&amp;$C128&amp;":"&amp;$C128),dbP!$B:$B,"&gt;="&amp;W$5,dbP!$B:$B,"&lt;="&amp;W$6,INDIRECT($C$1&amp;"!"&amp;$C$2&amp;":"&amp;$C$2),$I$4,dbP!$J:$J,$I128,dbP!$K:$K,$J128)</f>
        <v>220743.81</v>
      </c>
      <c r="X128" s="1">
        <f ca="1">SUMIFS(INDIRECT($C$1&amp;"!"&amp;$C128&amp;":"&amp;$C128),dbP!$B:$B,"&gt;="&amp;X$5,dbP!$B:$B,"&lt;="&amp;X$6,INDIRECT($C$1&amp;"!"&amp;$C$2&amp;":"&amp;$C$2),$I$4,dbP!$J:$J,$I128,dbP!$K:$K,$J128)</f>
        <v>8158910.5099999998</v>
      </c>
      <c r="Y128" s="1">
        <f ca="1">SUMIFS(INDIRECT($C$1&amp;"!"&amp;$C128&amp;":"&amp;$C128),dbP!$B:$B,"&gt;="&amp;Y$5,dbP!$B:$B,"&lt;="&amp;Y$6,INDIRECT($C$1&amp;"!"&amp;$C$2&amp;":"&amp;$C$2),$I$4,dbP!$J:$J,$I128,dbP!$K:$K,$J128)</f>
        <v>202812.24</v>
      </c>
      <c r="Z128" s="1">
        <f ca="1">SUMIFS(INDIRECT($C$1&amp;"!"&amp;$C128&amp;":"&amp;$C128),dbP!$B:$B,"&gt;="&amp;Z$5,dbP!$B:$B,"&lt;="&amp;Z$6,INDIRECT($C$1&amp;"!"&amp;$C$2&amp;":"&amp;$C$2),$I$4,dbP!$J:$J,$I128,dbP!$K:$K,$J128)</f>
        <v>1071720</v>
      </c>
      <c r="AA128" s="1">
        <f ca="1">SUMIFS(INDIRECT($C$1&amp;"!"&amp;$C128&amp;":"&amp;$C128),dbP!$B:$B,"&gt;="&amp;AA$5,dbP!$B:$B,"&lt;="&amp;AA$6,INDIRECT($C$1&amp;"!"&amp;$C$2&amp;":"&amp;$C$2),$I$4,dbP!$J:$J,$I128,dbP!$K:$K,$J128)</f>
        <v>461329.99999999994</v>
      </c>
      <c r="AB128" s="1">
        <f ca="1">SUMIFS(INDIRECT($C$1&amp;"!"&amp;$C128&amp;":"&amp;$C128),dbP!$B:$B,"&gt;="&amp;AB$5,dbP!$B:$B,"&lt;="&amp;AB$6,INDIRECT($C$1&amp;"!"&amp;$C$2&amp;":"&amp;$C$2),$I$4,dbP!$J:$J,$I128,dbP!$K:$K,$J128)</f>
        <v>73450</v>
      </c>
      <c r="AC128" s="1">
        <f ca="1">SUMIFS(INDIRECT($C$1&amp;"!"&amp;$C128&amp;":"&amp;$C128),dbP!$B:$B,"&gt;="&amp;AC$5,dbP!$B:$B,"&lt;="&amp;AC$6,INDIRECT($C$1&amp;"!"&amp;$C$2&amp;":"&amp;$C$2),$I$4,dbP!$J:$J,$I128,dbP!$K:$K,$J128)</f>
        <v>329025</v>
      </c>
      <c r="AD128" s="1">
        <f ca="1">SUMIFS(INDIRECT($C$1&amp;"!"&amp;$C128&amp;":"&amp;$C128),dbP!$B:$B,"&gt;="&amp;AD$5,dbP!$B:$B,"&lt;="&amp;AD$6,INDIRECT($C$1&amp;"!"&amp;$C$2&amp;":"&amp;$C$2),$I$4,dbP!$J:$J,$I128,dbP!$K:$K,$J128)</f>
        <v>7036900</v>
      </c>
      <c r="AE128" s="1">
        <f ca="1">SUMIFS(INDIRECT($C$1&amp;"!"&amp;$C128&amp;":"&amp;$C128),dbP!$B:$B,"&gt;="&amp;AE$5,dbP!$B:$B,"&lt;="&amp;AE$6,INDIRECT($C$1&amp;"!"&amp;$C$2&amp;":"&amp;$C$2),$I$4,dbP!$J:$J,$I128,dbP!$K:$K,$J128)</f>
        <v>947100</v>
      </c>
      <c r="AF128" s="1">
        <f ca="1">SUMIFS(INDIRECT($C$1&amp;"!"&amp;$C128&amp;":"&amp;$C128),dbP!$B:$B,"&gt;="&amp;AF$5,dbP!$B:$B,"&lt;="&amp;AF$6,INDIRECT($C$1&amp;"!"&amp;$C$2&amp;":"&amp;$C$2),$I$4,dbP!$J:$J,$I128,dbP!$K:$K,$J128)</f>
        <v>1316100</v>
      </c>
      <c r="AG128" s="1">
        <f ca="1">SUMIFS(INDIRECT($C$1&amp;"!"&amp;$C128&amp;":"&amp;$C128),dbP!$B:$B,"&gt;="&amp;AG$5,dbP!$B:$B,"&lt;="&amp;AG$6,INDIRECT($C$1&amp;"!"&amp;$C$2&amp;":"&amp;$C$2),$I$4,dbP!$J:$J,$I128,dbP!$K:$K,$J128)</f>
        <v>0</v>
      </c>
      <c r="AH128" s="1">
        <f ca="1">SUMIFS(INDIRECT($C$1&amp;"!"&amp;$C128&amp;":"&amp;$C128),dbP!$B:$B,"&gt;="&amp;AH$5,dbP!$B:$B,"&lt;="&amp;AH$6,INDIRECT($C$1&amp;"!"&amp;$C$2&amp;":"&amp;$C$2),$I$4,dbP!$J:$J,$I128,dbP!$K:$K,$J128)</f>
        <v>0</v>
      </c>
      <c r="AI128" s="1">
        <f ca="1">SUMIFS(INDIRECT($C$1&amp;"!"&amp;$C128&amp;":"&amp;$C128),dbP!$B:$B,"&gt;="&amp;AI$5,dbP!$B:$B,"&lt;="&amp;AI$6,INDIRECT($C$1&amp;"!"&amp;$C$2&amp;":"&amp;$C$2),$I$4,dbP!$J:$J,$I128,dbP!$K:$K,$J128)</f>
        <v>0</v>
      </c>
      <c r="AJ128" s="1">
        <f ca="1">SUMIFS(INDIRECT($C$1&amp;"!"&amp;$C128&amp;":"&amp;$C128),dbP!$B:$B,"&gt;="&amp;AJ$5,dbP!$B:$B,"&lt;="&amp;AJ$6,INDIRECT($C$1&amp;"!"&amp;$C$2&amp;":"&amp;$C$2),$I$4,dbP!$J:$J,$I128,dbP!$K:$K,$J128)</f>
        <v>0</v>
      </c>
      <c r="AK128" s="1">
        <f ca="1">SUMIFS(INDIRECT($C$1&amp;"!"&amp;$C128&amp;":"&amp;$C128),dbP!$B:$B,"&gt;="&amp;AK$5,dbP!$B:$B,"&lt;="&amp;AK$6,INDIRECT($C$1&amp;"!"&amp;$C$2&amp;":"&amp;$C$2),$I$4,dbP!$J:$J,$I128,dbP!$K:$K,$J128)</f>
        <v>0</v>
      </c>
      <c r="AL128" s="1">
        <f ca="1">SUMIFS(INDIRECT($C$1&amp;"!"&amp;$C128&amp;":"&amp;$C128),dbP!$B:$B,"&gt;="&amp;AL$5,dbP!$B:$B,"&lt;="&amp;AL$6,INDIRECT($C$1&amp;"!"&amp;$C$2&amp;":"&amp;$C$2),$I$4,dbP!$J:$J,$I128,dbP!$K:$K,$J128)</f>
        <v>0</v>
      </c>
    </row>
    <row r="129" spans="2:38" x14ac:dyDescent="0.25">
      <c r="B129" s="1" t="str">
        <f>Items!$G$9</f>
        <v>BS(+)</v>
      </c>
      <c r="C129" s="1" t="str">
        <f>Items!$H$9</f>
        <v>M</v>
      </c>
      <c r="I129" s="22" t="str">
        <f>Items!$E$9</f>
        <v>Начисление себестоимости</v>
      </c>
      <c r="J129" s="1" t="str">
        <f>Items!F9</f>
        <v>Прочее</v>
      </c>
      <c r="Q129" s="1">
        <f ca="1">SUM($S129:INDIRECT(ADDRESS(ROW(),SUMIFS($3:$3,$4:$4,MAX($4:$4)))))</f>
        <v>185872.48</v>
      </c>
      <c r="T129" s="1">
        <f ca="1">SUMIFS(INDIRECT($C$1&amp;"!"&amp;$C129&amp;":"&amp;$C129),dbP!$B:$B,"&gt;="&amp;T$5,dbP!$B:$B,"&lt;="&amp;T$6,INDIRECT($C$1&amp;"!"&amp;$C$2&amp;":"&amp;$C$2),$I$4,dbP!$J:$J,$I129,dbP!$K:$K,$J129)</f>
        <v>2706</v>
      </c>
      <c r="U129" s="1">
        <f ca="1">SUMIFS(INDIRECT($C$1&amp;"!"&amp;$C129&amp;":"&amp;$C129),dbP!$B:$B,"&gt;="&amp;U$5,dbP!$B:$B,"&lt;="&amp;U$6,INDIRECT($C$1&amp;"!"&amp;$C$2&amp;":"&amp;$C$2),$I$4,dbP!$J:$J,$I129,dbP!$K:$K,$J129)</f>
        <v>0</v>
      </c>
      <c r="V129" s="1">
        <f ca="1">SUMIFS(INDIRECT($C$1&amp;"!"&amp;$C129&amp;":"&amp;$C129),dbP!$B:$B,"&gt;="&amp;V$5,dbP!$B:$B,"&lt;="&amp;V$6,INDIRECT($C$1&amp;"!"&amp;$C$2&amp;":"&amp;$C$2),$I$4,dbP!$J:$J,$I129,dbP!$K:$K,$J129)</f>
        <v>2760</v>
      </c>
      <c r="W129" s="1">
        <f ca="1">SUMIFS(INDIRECT($C$1&amp;"!"&amp;$C129&amp;":"&amp;$C129),dbP!$B:$B,"&gt;="&amp;W$5,dbP!$B:$B,"&lt;="&amp;W$6,INDIRECT($C$1&amp;"!"&amp;$C$2&amp;":"&amp;$C$2),$I$4,dbP!$J:$J,$I129,dbP!$K:$K,$J129)</f>
        <v>460</v>
      </c>
      <c r="X129" s="1">
        <f ca="1">SUMIFS(INDIRECT($C$1&amp;"!"&amp;$C129&amp;":"&amp;$C129),dbP!$B:$B,"&gt;="&amp;X$5,dbP!$B:$B,"&lt;="&amp;X$6,INDIRECT($C$1&amp;"!"&amp;$C$2&amp;":"&amp;$C$2),$I$4,dbP!$J:$J,$I129,dbP!$K:$K,$J129)</f>
        <v>30710.2</v>
      </c>
      <c r="Y129" s="1">
        <f ca="1">SUMIFS(INDIRECT($C$1&amp;"!"&amp;$C129&amp;":"&amp;$C129),dbP!$B:$B,"&gt;="&amp;Y$5,dbP!$B:$B,"&lt;="&amp;Y$6,INDIRECT($C$1&amp;"!"&amp;$C$2&amp;":"&amp;$C$2),$I$4,dbP!$J:$J,$I129,dbP!$K:$K,$J129)</f>
        <v>9148.7200000000012</v>
      </c>
      <c r="Z129" s="1">
        <f ca="1">SUMIFS(INDIRECT($C$1&amp;"!"&amp;$C129&amp;":"&amp;$C129),dbP!$B:$B,"&gt;="&amp;Z$5,dbP!$B:$B,"&lt;="&amp;Z$6,INDIRECT($C$1&amp;"!"&amp;$C$2&amp;":"&amp;$C$2),$I$4,dbP!$J:$J,$I129,dbP!$K:$K,$J129)</f>
        <v>7150</v>
      </c>
      <c r="AA129" s="1">
        <f ca="1">SUMIFS(INDIRECT($C$1&amp;"!"&amp;$C129&amp;":"&amp;$C129),dbP!$B:$B,"&gt;="&amp;AA$5,dbP!$B:$B,"&lt;="&amp;AA$6,INDIRECT($C$1&amp;"!"&amp;$C$2&amp;":"&amp;$C$2),$I$4,dbP!$J:$J,$I129,dbP!$K:$K,$J129)</f>
        <v>42211.08</v>
      </c>
      <c r="AB129" s="1">
        <f ca="1">SUMIFS(INDIRECT($C$1&amp;"!"&amp;$C129&amp;":"&amp;$C129),dbP!$B:$B,"&gt;="&amp;AB$5,dbP!$B:$B,"&lt;="&amp;AB$6,INDIRECT($C$1&amp;"!"&amp;$C$2&amp;":"&amp;$C$2),$I$4,dbP!$J:$J,$I129,dbP!$K:$K,$J129)</f>
        <v>7360</v>
      </c>
      <c r="AC129" s="1">
        <f ca="1">SUMIFS(INDIRECT($C$1&amp;"!"&amp;$C129&amp;":"&amp;$C129),dbP!$B:$B,"&gt;="&amp;AC$5,dbP!$B:$B,"&lt;="&amp;AC$6,INDIRECT($C$1&amp;"!"&amp;$C$2&amp;":"&amp;$C$2),$I$4,dbP!$J:$J,$I129,dbP!$K:$K,$J129)</f>
        <v>18954.259999999998</v>
      </c>
      <c r="AD129" s="1">
        <f ca="1">SUMIFS(INDIRECT($C$1&amp;"!"&amp;$C129&amp;":"&amp;$C129),dbP!$B:$B,"&gt;="&amp;AD$5,dbP!$B:$B,"&lt;="&amp;AD$6,INDIRECT($C$1&amp;"!"&amp;$C$2&amp;":"&amp;$C$2),$I$4,dbP!$J:$J,$I129,dbP!$K:$K,$J129)</f>
        <v>8862.5899999999983</v>
      </c>
      <c r="AE129" s="1">
        <f ca="1">SUMIFS(INDIRECT($C$1&amp;"!"&amp;$C129&amp;":"&amp;$C129),dbP!$B:$B,"&gt;="&amp;AE$5,dbP!$B:$B,"&lt;="&amp;AE$6,INDIRECT($C$1&amp;"!"&amp;$C$2&amp;":"&amp;$C$2),$I$4,dbP!$J:$J,$I129,dbP!$K:$K,$J129)</f>
        <v>17463.810000000001</v>
      </c>
      <c r="AF129" s="1">
        <f ca="1">SUMIFS(INDIRECT($C$1&amp;"!"&amp;$C129&amp;":"&amp;$C129),dbP!$B:$B,"&gt;="&amp;AF$5,dbP!$B:$B,"&lt;="&amp;AF$6,INDIRECT($C$1&amp;"!"&amp;$C$2&amp;":"&amp;$C$2),$I$4,dbP!$J:$J,$I129,dbP!$K:$K,$J129)</f>
        <v>38085.82</v>
      </c>
      <c r="AG129" s="1">
        <f ca="1">SUMIFS(INDIRECT($C$1&amp;"!"&amp;$C129&amp;":"&amp;$C129),dbP!$B:$B,"&gt;="&amp;AG$5,dbP!$B:$B,"&lt;="&amp;AG$6,INDIRECT($C$1&amp;"!"&amp;$C$2&amp;":"&amp;$C$2),$I$4,dbP!$J:$J,$I129,dbP!$K:$K,$J129)</f>
        <v>0</v>
      </c>
      <c r="AH129" s="1">
        <f ca="1">SUMIFS(INDIRECT($C$1&amp;"!"&amp;$C129&amp;":"&amp;$C129),dbP!$B:$B,"&gt;="&amp;AH$5,dbP!$B:$B,"&lt;="&amp;AH$6,INDIRECT($C$1&amp;"!"&amp;$C$2&amp;":"&amp;$C$2),$I$4,dbP!$J:$J,$I129,dbP!$K:$K,$J129)</f>
        <v>0</v>
      </c>
      <c r="AI129" s="1">
        <f ca="1">SUMIFS(INDIRECT($C$1&amp;"!"&amp;$C129&amp;":"&amp;$C129),dbP!$B:$B,"&gt;="&amp;AI$5,dbP!$B:$B,"&lt;="&amp;AI$6,INDIRECT($C$1&amp;"!"&amp;$C$2&amp;":"&amp;$C$2),$I$4,dbP!$J:$J,$I129,dbP!$K:$K,$J129)</f>
        <v>0</v>
      </c>
      <c r="AJ129" s="1">
        <f ca="1">SUMIFS(INDIRECT($C$1&amp;"!"&amp;$C129&amp;":"&amp;$C129),dbP!$B:$B,"&gt;="&amp;AJ$5,dbP!$B:$B,"&lt;="&amp;AJ$6,INDIRECT($C$1&amp;"!"&amp;$C$2&amp;":"&amp;$C$2),$I$4,dbP!$J:$J,$I129,dbP!$K:$K,$J129)</f>
        <v>0</v>
      </c>
      <c r="AK129" s="1">
        <f ca="1">SUMIFS(INDIRECT($C$1&amp;"!"&amp;$C129&amp;":"&amp;$C129),dbP!$B:$B,"&gt;="&amp;AK$5,dbP!$B:$B,"&lt;="&amp;AK$6,INDIRECT($C$1&amp;"!"&amp;$C$2&amp;":"&amp;$C$2),$I$4,dbP!$J:$J,$I129,dbP!$K:$K,$J129)</f>
        <v>0</v>
      </c>
      <c r="AL129" s="1">
        <f ca="1">SUMIFS(INDIRECT($C$1&amp;"!"&amp;$C129&amp;":"&amp;$C129),dbP!$B:$B,"&gt;="&amp;AL$5,dbP!$B:$B,"&lt;="&amp;AL$6,INDIRECT($C$1&amp;"!"&amp;$C$2&amp;":"&amp;$C$2),$I$4,dbP!$J:$J,$I129,dbP!$K:$K,$J129)</f>
        <v>0</v>
      </c>
    </row>
    <row r="130" spans="2:38" x14ac:dyDescent="0.25">
      <c r="B130" s="1" t="str">
        <f>Items!$G$10</f>
        <v>BS(+)</v>
      </c>
      <c r="C130" s="1" t="str">
        <f>Items!$H$10</f>
        <v>M</v>
      </c>
      <c r="I130" s="22" t="str">
        <f>Items!$E$10</f>
        <v>Начисление себестоимости</v>
      </c>
      <c r="J130" s="1" t="str">
        <f>Items!F10</f>
        <v>ГСМ</v>
      </c>
      <c r="Q130" s="1">
        <f ca="1">SUM($S130:INDIRECT(ADDRESS(ROW(),SUMIFS($3:$3,$4:$4,MAX($4:$4)))))</f>
        <v>117422.215</v>
      </c>
      <c r="T130" s="1">
        <f ca="1">SUMIFS(INDIRECT($C$1&amp;"!"&amp;$C130&amp;":"&amp;$C130),dbP!$B:$B,"&gt;="&amp;T$5,dbP!$B:$B,"&lt;="&amp;T$6,INDIRECT($C$1&amp;"!"&amp;$C$2&amp;":"&amp;$C$2),$I$4,dbP!$J:$J,$I130,dbP!$K:$K,$J130)</f>
        <v>0</v>
      </c>
      <c r="U130" s="1">
        <f ca="1">SUMIFS(INDIRECT($C$1&amp;"!"&amp;$C130&amp;":"&amp;$C130),dbP!$B:$B,"&gt;="&amp;U$5,dbP!$B:$B,"&lt;="&amp;U$6,INDIRECT($C$1&amp;"!"&amp;$C$2&amp;":"&amp;$C$2),$I$4,dbP!$J:$J,$I130,dbP!$K:$K,$J130)</f>
        <v>440.44</v>
      </c>
      <c r="V130" s="1">
        <f ca="1">SUMIFS(INDIRECT($C$1&amp;"!"&amp;$C130&amp;":"&amp;$C130),dbP!$B:$B,"&gt;="&amp;V$5,dbP!$B:$B,"&lt;="&amp;V$6,INDIRECT($C$1&amp;"!"&amp;$C$2&amp;":"&amp;$C$2),$I$4,dbP!$J:$J,$I130,dbP!$K:$K,$J130)</f>
        <v>0</v>
      </c>
      <c r="W130" s="1">
        <f ca="1">SUMIFS(INDIRECT($C$1&amp;"!"&amp;$C130&amp;":"&amp;$C130),dbP!$B:$B,"&gt;="&amp;W$5,dbP!$B:$B,"&lt;="&amp;W$6,INDIRECT($C$1&amp;"!"&amp;$C$2&amp;":"&amp;$C$2),$I$4,dbP!$J:$J,$I130,dbP!$K:$K,$J130)</f>
        <v>0</v>
      </c>
      <c r="X130" s="1">
        <f ca="1">SUMIFS(INDIRECT($C$1&amp;"!"&amp;$C130&amp;":"&amp;$C130),dbP!$B:$B,"&gt;="&amp;X$5,dbP!$B:$B,"&lt;="&amp;X$6,INDIRECT($C$1&amp;"!"&amp;$C$2&amp;":"&amp;$C$2),$I$4,dbP!$J:$J,$I130,dbP!$K:$K,$J130)</f>
        <v>0</v>
      </c>
      <c r="Y130" s="1">
        <f ca="1">SUMIFS(INDIRECT($C$1&amp;"!"&amp;$C130&amp;":"&amp;$C130),dbP!$B:$B,"&gt;="&amp;Y$5,dbP!$B:$B,"&lt;="&amp;Y$6,INDIRECT($C$1&amp;"!"&amp;$C$2&amp;":"&amp;$C$2),$I$4,dbP!$J:$J,$I130,dbP!$K:$K,$J130)</f>
        <v>8475</v>
      </c>
      <c r="Z130" s="1">
        <f ca="1">SUMIFS(INDIRECT($C$1&amp;"!"&amp;$C130&amp;":"&amp;$C130),dbP!$B:$B,"&gt;="&amp;Z$5,dbP!$B:$B,"&lt;="&amp;Z$6,INDIRECT($C$1&amp;"!"&amp;$C$2&amp;":"&amp;$C$2),$I$4,dbP!$J:$J,$I130,dbP!$K:$K,$J130)</f>
        <v>14145</v>
      </c>
      <c r="AA130" s="1">
        <f ca="1">SUMIFS(INDIRECT($C$1&amp;"!"&amp;$C130&amp;":"&amp;$C130),dbP!$B:$B,"&gt;="&amp;AA$5,dbP!$B:$B,"&lt;="&amp;AA$6,INDIRECT($C$1&amp;"!"&amp;$C$2&amp;":"&amp;$C$2),$I$4,dbP!$J:$J,$I130,dbP!$K:$K,$J130)</f>
        <v>16409.77</v>
      </c>
      <c r="AB130" s="1">
        <f ca="1">SUMIFS(INDIRECT($C$1&amp;"!"&amp;$C130&amp;":"&amp;$C130),dbP!$B:$B,"&gt;="&amp;AB$5,dbP!$B:$B,"&lt;="&amp;AB$6,INDIRECT($C$1&amp;"!"&amp;$C$2&amp;":"&amp;$C$2),$I$4,dbP!$J:$J,$I130,dbP!$K:$K,$J130)</f>
        <v>0</v>
      </c>
      <c r="AC130" s="1">
        <f ca="1">SUMIFS(INDIRECT($C$1&amp;"!"&amp;$C130&amp;":"&amp;$C130),dbP!$B:$B,"&gt;="&amp;AC$5,dbP!$B:$B,"&lt;="&amp;AC$6,INDIRECT($C$1&amp;"!"&amp;$C$2&amp;":"&amp;$C$2),$I$4,dbP!$J:$J,$I130,dbP!$K:$K,$J130)</f>
        <v>0</v>
      </c>
      <c r="AD130" s="1">
        <f ca="1">SUMIFS(INDIRECT($C$1&amp;"!"&amp;$C130&amp;":"&amp;$C130),dbP!$B:$B,"&gt;="&amp;AD$5,dbP!$B:$B,"&lt;="&amp;AD$6,INDIRECT($C$1&amp;"!"&amp;$C$2&amp;":"&amp;$C$2),$I$4,dbP!$J:$J,$I130,dbP!$K:$K,$J130)</f>
        <v>30584.915000000001</v>
      </c>
      <c r="AE130" s="1">
        <f ca="1">SUMIFS(INDIRECT($C$1&amp;"!"&amp;$C130&amp;":"&amp;$C130),dbP!$B:$B,"&gt;="&amp;AE$5,dbP!$B:$B,"&lt;="&amp;AE$6,INDIRECT($C$1&amp;"!"&amp;$C$2&amp;":"&amp;$C$2),$I$4,dbP!$J:$J,$I130,dbP!$K:$K,$J130)</f>
        <v>30549.38</v>
      </c>
      <c r="AF130" s="1">
        <f ca="1">SUMIFS(INDIRECT($C$1&amp;"!"&amp;$C130&amp;":"&amp;$C130),dbP!$B:$B,"&gt;="&amp;AF$5,dbP!$B:$B,"&lt;="&amp;AF$6,INDIRECT($C$1&amp;"!"&amp;$C$2&amp;":"&amp;$C$2),$I$4,dbP!$J:$J,$I130,dbP!$K:$K,$J130)</f>
        <v>16817.71</v>
      </c>
      <c r="AG130" s="1">
        <f ca="1">SUMIFS(INDIRECT($C$1&amp;"!"&amp;$C130&amp;":"&amp;$C130),dbP!$B:$B,"&gt;="&amp;AG$5,dbP!$B:$B,"&lt;="&amp;AG$6,INDIRECT($C$1&amp;"!"&amp;$C$2&amp;":"&amp;$C$2),$I$4,dbP!$J:$J,$I130,dbP!$K:$K,$J130)</f>
        <v>0</v>
      </c>
      <c r="AH130" s="1">
        <f ca="1">SUMIFS(INDIRECT($C$1&amp;"!"&amp;$C130&amp;":"&amp;$C130),dbP!$B:$B,"&gt;="&amp;AH$5,dbP!$B:$B,"&lt;="&amp;AH$6,INDIRECT($C$1&amp;"!"&amp;$C$2&amp;":"&amp;$C$2),$I$4,dbP!$J:$J,$I130,dbP!$K:$K,$J130)</f>
        <v>0</v>
      </c>
      <c r="AI130" s="1">
        <f ca="1">SUMIFS(INDIRECT($C$1&amp;"!"&amp;$C130&amp;":"&amp;$C130),dbP!$B:$B,"&gt;="&amp;AI$5,dbP!$B:$B,"&lt;="&amp;AI$6,INDIRECT($C$1&amp;"!"&amp;$C$2&amp;":"&amp;$C$2),$I$4,dbP!$J:$J,$I130,dbP!$K:$K,$J130)</f>
        <v>0</v>
      </c>
      <c r="AJ130" s="1">
        <f ca="1">SUMIFS(INDIRECT($C$1&amp;"!"&amp;$C130&amp;":"&amp;$C130),dbP!$B:$B,"&gt;="&amp;AJ$5,dbP!$B:$B,"&lt;="&amp;AJ$6,INDIRECT($C$1&amp;"!"&amp;$C$2&amp;":"&amp;$C$2),$I$4,dbP!$J:$J,$I130,dbP!$K:$K,$J130)</f>
        <v>0</v>
      </c>
      <c r="AK130" s="1">
        <f ca="1">SUMIFS(INDIRECT($C$1&amp;"!"&amp;$C130&amp;":"&amp;$C130),dbP!$B:$B,"&gt;="&amp;AK$5,dbP!$B:$B,"&lt;="&amp;AK$6,INDIRECT($C$1&amp;"!"&amp;$C$2&amp;":"&amp;$C$2),$I$4,dbP!$J:$J,$I130,dbP!$K:$K,$J130)</f>
        <v>0</v>
      </c>
      <c r="AL130" s="1">
        <f ca="1">SUMIFS(INDIRECT($C$1&amp;"!"&amp;$C130&amp;":"&amp;$C130),dbP!$B:$B,"&gt;="&amp;AL$5,dbP!$B:$B,"&lt;="&amp;AL$6,INDIRECT($C$1&amp;"!"&amp;$C$2&amp;":"&amp;$C$2),$I$4,dbP!$J:$J,$I130,dbP!$K:$K,$J130)</f>
        <v>0</v>
      </c>
    </row>
    <row r="131" spans="2:38" x14ac:dyDescent="0.25">
      <c r="B131" s="1" t="str">
        <f>Items!$G$11</f>
        <v>BS(+)</v>
      </c>
      <c r="C131" s="1" t="str">
        <f>Items!$H$11</f>
        <v>M</v>
      </c>
      <c r="I131" s="22" t="str">
        <f>Items!$E$11</f>
        <v>Начисление себестоимости</v>
      </c>
      <c r="J131" s="1" t="str">
        <f>Items!F11</f>
        <v>Электрика</v>
      </c>
      <c r="Q131" s="1">
        <f ca="1">SUM($S131:INDIRECT(ADDRESS(ROW(),SUMIFS($3:$3,$4:$4,MAX($4:$4)))))</f>
        <v>491365.82</v>
      </c>
      <c r="T131" s="1">
        <f ca="1">SUMIFS(INDIRECT($C$1&amp;"!"&amp;$C131&amp;":"&amp;$C131),dbP!$B:$B,"&gt;="&amp;T$5,dbP!$B:$B,"&lt;="&amp;T$6,INDIRECT($C$1&amp;"!"&amp;$C$2&amp;":"&amp;$C$2),$I$4,dbP!$J:$J,$I131,dbP!$K:$K,$J131)</f>
        <v>0</v>
      </c>
      <c r="U131" s="1">
        <f ca="1">SUMIFS(INDIRECT($C$1&amp;"!"&amp;$C131&amp;":"&amp;$C131),dbP!$B:$B,"&gt;="&amp;U$5,dbP!$B:$B,"&lt;="&amp;U$6,INDIRECT($C$1&amp;"!"&amp;$C$2&amp;":"&amp;$C$2),$I$4,dbP!$J:$J,$I131,dbP!$K:$K,$J131)</f>
        <v>38630.160000000003</v>
      </c>
      <c r="V131" s="1">
        <f ca="1">SUMIFS(INDIRECT($C$1&amp;"!"&amp;$C131&amp;":"&amp;$C131),dbP!$B:$B,"&gt;="&amp;V$5,dbP!$B:$B,"&lt;="&amp;V$6,INDIRECT($C$1&amp;"!"&amp;$C$2&amp;":"&amp;$C$2),$I$4,dbP!$J:$J,$I131,dbP!$K:$K,$J131)</f>
        <v>81825</v>
      </c>
      <c r="W131" s="1">
        <f ca="1">SUMIFS(INDIRECT($C$1&amp;"!"&amp;$C131&amp;":"&amp;$C131),dbP!$B:$B,"&gt;="&amp;W$5,dbP!$B:$B,"&lt;="&amp;W$6,INDIRECT($C$1&amp;"!"&amp;$C$2&amp;":"&amp;$C$2),$I$4,dbP!$J:$J,$I131,dbP!$K:$K,$J131)</f>
        <v>80989.22</v>
      </c>
      <c r="X131" s="1">
        <f ca="1">SUMIFS(INDIRECT($C$1&amp;"!"&amp;$C131&amp;":"&amp;$C131),dbP!$B:$B,"&gt;="&amp;X$5,dbP!$B:$B,"&lt;="&amp;X$6,INDIRECT($C$1&amp;"!"&amp;$C$2&amp;":"&amp;$C$2),$I$4,dbP!$J:$J,$I131,dbP!$K:$K,$J131)</f>
        <v>0</v>
      </c>
      <c r="Y131" s="1">
        <f ca="1">SUMIFS(INDIRECT($C$1&amp;"!"&amp;$C131&amp;":"&amp;$C131),dbP!$B:$B,"&gt;="&amp;Y$5,dbP!$B:$B,"&lt;="&amp;Y$6,INDIRECT($C$1&amp;"!"&amp;$C$2&amp;":"&amp;$C$2),$I$4,dbP!$J:$J,$I131,dbP!$K:$K,$J131)</f>
        <v>0</v>
      </c>
      <c r="Z131" s="1">
        <f ca="1">SUMIFS(INDIRECT($C$1&amp;"!"&amp;$C131&amp;":"&amp;$C131),dbP!$B:$B,"&gt;="&amp;Z$5,dbP!$B:$B,"&lt;="&amp;Z$6,INDIRECT($C$1&amp;"!"&amp;$C$2&amp;":"&amp;$C$2),$I$4,dbP!$J:$J,$I131,dbP!$K:$K,$J131)</f>
        <v>0</v>
      </c>
      <c r="AA131" s="1">
        <f ca="1">SUMIFS(INDIRECT($C$1&amp;"!"&amp;$C131&amp;":"&amp;$C131),dbP!$B:$B,"&gt;="&amp;AA$5,dbP!$B:$B,"&lt;="&amp;AA$6,INDIRECT($C$1&amp;"!"&amp;$C$2&amp;":"&amp;$C$2),$I$4,dbP!$J:$J,$I131,dbP!$K:$K,$J131)</f>
        <v>49986.38</v>
      </c>
      <c r="AB131" s="1">
        <f ca="1">SUMIFS(INDIRECT($C$1&amp;"!"&amp;$C131&amp;":"&amp;$C131),dbP!$B:$B,"&gt;="&amp;AB$5,dbP!$B:$B,"&lt;="&amp;AB$6,INDIRECT($C$1&amp;"!"&amp;$C$2&amp;":"&amp;$C$2),$I$4,dbP!$J:$J,$I131,dbP!$K:$K,$J131)</f>
        <v>63213.55</v>
      </c>
      <c r="AC131" s="1">
        <f ca="1">SUMIFS(INDIRECT($C$1&amp;"!"&amp;$C131&amp;":"&amp;$C131),dbP!$B:$B,"&gt;="&amp;AC$5,dbP!$B:$B,"&lt;="&amp;AC$6,INDIRECT($C$1&amp;"!"&amp;$C$2&amp;":"&amp;$C$2),$I$4,dbP!$J:$J,$I131,dbP!$K:$K,$J131)</f>
        <v>52231.69</v>
      </c>
      <c r="AD131" s="1">
        <f ca="1">SUMIFS(INDIRECT($C$1&amp;"!"&amp;$C131&amp;":"&amp;$C131),dbP!$B:$B,"&gt;="&amp;AD$5,dbP!$B:$B,"&lt;="&amp;AD$6,INDIRECT($C$1&amp;"!"&amp;$C$2&amp;":"&amp;$C$2),$I$4,dbP!$J:$J,$I131,dbP!$K:$K,$J131)</f>
        <v>12994.999999999998</v>
      </c>
      <c r="AE131" s="1">
        <f ca="1">SUMIFS(INDIRECT($C$1&amp;"!"&amp;$C131&amp;":"&amp;$C131),dbP!$B:$B,"&gt;="&amp;AE$5,dbP!$B:$B,"&lt;="&amp;AE$6,INDIRECT($C$1&amp;"!"&amp;$C$2&amp;":"&amp;$C$2),$I$4,dbP!$J:$J,$I131,dbP!$K:$K,$J131)</f>
        <v>78491.399999999994</v>
      </c>
      <c r="AF131" s="1">
        <f ca="1">SUMIFS(INDIRECT($C$1&amp;"!"&amp;$C131&amp;":"&amp;$C131),dbP!$B:$B,"&gt;="&amp;AF$5,dbP!$B:$B,"&lt;="&amp;AF$6,INDIRECT($C$1&amp;"!"&amp;$C$2&amp;":"&amp;$C$2),$I$4,dbP!$J:$J,$I131,dbP!$K:$K,$J131)</f>
        <v>22083.42</v>
      </c>
      <c r="AG131" s="1">
        <f ca="1">SUMIFS(INDIRECT($C$1&amp;"!"&amp;$C131&amp;":"&amp;$C131),dbP!$B:$B,"&gt;="&amp;AG$5,dbP!$B:$B,"&lt;="&amp;AG$6,INDIRECT($C$1&amp;"!"&amp;$C$2&amp;":"&amp;$C$2),$I$4,dbP!$J:$J,$I131,dbP!$K:$K,$J131)</f>
        <v>10920</v>
      </c>
      <c r="AH131" s="1">
        <f ca="1">SUMIFS(INDIRECT($C$1&amp;"!"&amp;$C131&amp;":"&amp;$C131),dbP!$B:$B,"&gt;="&amp;AH$5,dbP!$B:$B,"&lt;="&amp;AH$6,INDIRECT($C$1&amp;"!"&amp;$C$2&amp;":"&amp;$C$2),$I$4,dbP!$J:$J,$I131,dbP!$K:$K,$J131)</f>
        <v>0</v>
      </c>
      <c r="AI131" s="1">
        <f ca="1">SUMIFS(INDIRECT($C$1&amp;"!"&amp;$C131&amp;":"&amp;$C131),dbP!$B:$B,"&gt;="&amp;AI$5,dbP!$B:$B,"&lt;="&amp;AI$6,INDIRECT($C$1&amp;"!"&amp;$C$2&amp;":"&amp;$C$2),$I$4,dbP!$J:$J,$I131,dbP!$K:$K,$J131)</f>
        <v>0</v>
      </c>
      <c r="AJ131" s="1">
        <f ca="1">SUMIFS(INDIRECT($C$1&amp;"!"&amp;$C131&amp;":"&amp;$C131),dbP!$B:$B,"&gt;="&amp;AJ$5,dbP!$B:$B,"&lt;="&amp;AJ$6,INDIRECT($C$1&amp;"!"&amp;$C$2&amp;":"&amp;$C$2),$I$4,dbP!$J:$J,$I131,dbP!$K:$K,$J131)</f>
        <v>0</v>
      </c>
      <c r="AK131" s="1">
        <f ca="1">SUMIFS(INDIRECT($C$1&amp;"!"&amp;$C131&amp;":"&amp;$C131),dbP!$B:$B,"&gt;="&amp;AK$5,dbP!$B:$B,"&lt;="&amp;AK$6,INDIRECT($C$1&amp;"!"&amp;$C$2&amp;":"&amp;$C$2),$I$4,dbP!$J:$J,$I131,dbP!$K:$K,$J131)</f>
        <v>0</v>
      </c>
      <c r="AL131" s="1">
        <f ca="1">SUMIFS(INDIRECT($C$1&amp;"!"&amp;$C131&amp;":"&amp;$C131),dbP!$B:$B,"&gt;="&amp;AL$5,dbP!$B:$B,"&lt;="&amp;AL$6,INDIRECT($C$1&amp;"!"&amp;$C$2&amp;":"&amp;$C$2),$I$4,dbP!$J:$J,$I131,dbP!$K:$K,$J131)</f>
        <v>0</v>
      </c>
    </row>
    <row r="132" spans="2:38" x14ac:dyDescent="0.25">
      <c r="B132" s="1" t="str">
        <f>Items!$G$12</f>
        <v>BS(+)</v>
      </c>
      <c r="C132" s="1" t="str">
        <f>Items!$H$12</f>
        <v>M</v>
      </c>
      <c r="I132" s="22" t="str">
        <f>Items!$E$12</f>
        <v>Начисление себестоимости</v>
      </c>
      <c r="J132" s="1" t="str">
        <f>Items!F12</f>
        <v>Доставка</v>
      </c>
      <c r="Q132" s="1">
        <f ca="1">SUM($S132:INDIRECT(ADDRESS(ROW(),SUMIFS($3:$3,$4:$4,MAX($4:$4)))))</f>
        <v>496623.09</v>
      </c>
      <c r="T132" s="1">
        <f ca="1">SUMIFS(INDIRECT($C$1&amp;"!"&amp;$C132&amp;":"&amp;$C132),dbP!$B:$B,"&gt;="&amp;T$5,dbP!$B:$B,"&lt;="&amp;T$6,INDIRECT($C$1&amp;"!"&amp;$C$2&amp;":"&amp;$C$2),$I$4,dbP!$J:$J,$I132,dbP!$K:$K,$J132)</f>
        <v>0</v>
      </c>
      <c r="U132" s="1">
        <f ca="1">SUMIFS(INDIRECT($C$1&amp;"!"&amp;$C132&amp;":"&amp;$C132),dbP!$B:$B,"&gt;="&amp;U$5,dbP!$B:$B,"&lt;="&amp;U$6,INDIRECT($C$1&amp;"!"&amp;$C$2&amp;":"&amp;$C$2),$I$4,dbP!$J:$J,$I132,dbP!$K:$K,$J132)</f>
        <v>33024</v>
      </c>
      <c r="V132" s="1">
        <f ca="1">SUMIFS(INDIRECT($C$1&amp;"!"&amp;$C132&amp;":"&amp;$C132),dbP!$B:$B,"&gt;="&amp;V$5,dbP!$B:$B,"&lt;="&amp;V$6,INDIRECT($C$1&amp;"!"&amp;$C$2&amp;":"&amp;$C$2),$I$4,dbP!$J:$J,$I132,dbP!$K:$K,$J132)</f>
        <v>25288</v>
      </c>
      <c r="W132" s="1">
        <f ca="1">SUMIFS(INDIRECT($C$1&amp;"!"&amp;$C132&amp;":"&amp;$C132),dbP!$B:$B,"&gt;="&amp;W$5,dbP!$B:$B,"&lt;="&amp;W$6,INDIRECT($C$1&amp;"!"&amp;$C$2&amp;":"&amp;$C$2),$I$4,dbP!$J:$J,$I132,dbP!$K:$K,$J132)</f>
        <v>4305</v>
      </c>
      <c r="X132" s="1">
        <f ca="1">SUMIFS(INDIRECT($C$1&amp;"!"&amp;$C132&amp;":"&amp;$C132),dbP!$B:$B,"&gt;="&amp;X$5,dbP!$B:$B,"&lt;="&amp;X$6,INDIRECT($C$1&amp;"!"&amp;$C$2&amp;":"&amp;$C$2),$I$4,dbP!$J:$J,$I132,dbP!$K:$K,$J132)</f>
        <v>53651</v>
      </c>
      <c r="Y132" s="1">
        <f ca="1">SUMIFS(INDIRECT($C$1&amp;"!"&amp;$C132&amp;":"&amp;$C132),dbP!$B:$B,"&gt;="&amp;Y$5,dbP!$B:$B,"&lt;="&amp;Y$6,INDIRECT($C$1&amp;"!"&amp;$C$2&amp;":"&amp;$C$2),$I$4,dbP!$J:$J,$I132,dbP!$K:$K,$J132)</f>
        <v>42597.270000000004</v>
      </c>
      <c r="Z132" s="1">
        <f ca="1">SUMIFS(INDIRECT($C$1&amp;"!"&amp;$C132&amp;":"&amp;$C132),dbP!$B:$B,"&gt;="&amp;Z$5,dbP!$B:$B,"&lt;="&amp;Z$6,INDIRECT($C$1&amp;"!"&amp;$C$2&amp;":"&amp;$C$2),$I$4,dbP!$J:$J,$I132,dbP!$K:$K,$J132)</f>
        <v>50419.65</v>
      </c>
      <c r="AA132" s="1">
        <f ca="1">SUMIFS(INDIRECT($C$1&amp;"!"&amp;$C132&amp;":"&amp;$C132),dbP!$B:$B,"&gt;="&amp;AA$5,dbP!$B:$B,"&lt;="&amp;AA$6,INDIRECT($C$1&amp;"!"&amp;$C$2&amp;":"&amp;$C$2),$I$4,dbP!$J:$J,$I132,dbP!$K:$K,$J132)</f>
        <v>41245.82</v>
      </c>
      <c r="AB132" s="1">
        <f ca="1">SUMIFS(INDIRECT($C$1&amp;"!"&amp;$C132&amp;":"&amp;$C132),dbP!$B:$B,"&gt;="&amp;AB$5,dbP!$B:$B,"&lt;="&amp;AB$6,INDIRECT($C$1&amp;"!"&amp;$C$2&amp;":"&amp;$C$2),$I$4,dbP!$J:$J,$I132,dbP!$K:$K,$J132)</f>
        <v>87729.709999999992</v>
      </c>
      <c r="AC132" s="1">
        <f ca="1">SUMIFS(INDIRECT($C$1&amp;"!"&amp;$C132&amp;":"&amp;$C132),dbP!$B:$B,"&gt;="&amp;AC$5,dbP!$B:$B,"&lt;="&amp;AC$6,INDIRECT($C$1&amp;"!"&amp;$C$2&amp;":"&amp;$C$2),$I$4,dbP!$J:$J,$I132,dbP!$K:$K,$J132)</f>
        <v>10972.09</v>
      </c>
      <c r="AD132" s="1">
        <f ca="1">SUMIFS(INDIRECT($C$1&amp;"!"&amp;$C132&amp;":"&amp;$C132),dbP!$B:$B,"&gt;="&amp;AD$5,dbP!$B:$B,"&lt;="&amp;AD$6,INDIRECT($C$1&amp;"!"&amp;$C$2&amp;":"&amp;$C$2),$I$4,dbP!$J:$J,$I132,dbP!$K:$K,$J132)</f>
        <v>109585</v>
      </c>
      <c r="AE132" s="1">
        <f ca="1">SUMIFS(INDIRECT($C$1&amp;"!"&amp;$C132&amp;":"&amp;$C132),dbP!$B:$B,"&gt;="&amp;AE$5,dbP!$B:$B,"&lt;="&amp;AE$6,INDIRECT($C$1&amp;"!"&amp;$C$2&amp;":"&amp;$C$2),$I$4,dbP!$J:$J,$I132,dbP!$K:$K,$J132)</f>
        <v>13565</v>
      </c>
      <c r="AF132" s="1">
        <f ca="1">SUMIFS(INDIRECT($C$1&amp;"!"&amp;$C132&amp;":"&amp;$C132),dbP!$B:$B,"&gt;="&amp;AF$5,dbP!$B:$B,"&lt;="&amp;AF$6,INDIRECT($C$1&amp;"!"&amp;$C$2&amp;":"&amp;$C$2),$I$4,dbP!$J:$J,$I132,dbP!$K:$K,$J132)</f>
        <v>16269.16</v>
      </c>
      <c r="AG132" s="1">
        <f ca="1">SUMIFS(INDIRECT($C$1&amp;"!"&amp;$C132&amp;":"&amp;$C132),dbP!$B:$B,"&gt;="&amp;AG$5,dbP!$B:$B,"&lt;="&amp;AG$6,INDIRECT($C$1&amp;"!"&amp;$C$2&amp;":"&amp;$C$2),$I$4,dbP!$J:$J,$I132,dbP!$K:$K,$J132)</f>
        <v>7971.3899999999994</v>
      </c>
      <c r="AH132" s="1">
        <f ca="1">SUMIFS(INDIRECT($C$1&amp;"!"&amp;$C132&amp;":"&amp;$C132),dbP!$B:$B,"&gt;="&amp;AH$5,dbP!$B:$B,"&lt;="&amp;AH$6,INDIRECT($C$1&amp;"!"&amp;$C$2&amp;":"&amp;$C$2),$I$4,dbP!$J:$J,$I132,dbP!$K:$K,$J132)</f>
        <v>0</v>
      </c>
      <c r="AI132" s="1">
        <f ca="1">SUMIFS(INDIRECT($C$1&amp;"!"&amp;$C132&amp;":"&amp;$C132),dbP!$B:$B,"&gt;="&amp;AI$5,dbP!$B:$B,"&lt;="&amp;AI$6,INDIRECT($C$1&amp;"!"&amp;$C$2&amp;":"&amp;$C$2),$I$4,dbP!$J:$J,$I132,dbP!$K:$K,$J132)</f>
        <v>0</v>
      </c>
      <c r="AJ132" s="1">
        <f ca="1">SUMIFS(INDIRECT($C$1&amp;"!"&amp;$C132&amp;":"&amp;$C132),dbP!$B:$B,"&gt;="&amp;AJ$5,dbP!$B:$B,"&lt;="&amp;AJ$6,INDIRECT($C$1&amp;"!"&amp;$C$2&amp;":"&amp;$C$2),$I$4,dbP!$J:$J,$I132,dbP!$K:$K,$J132)</f>
        <v>0</v>
      </c>
      <c r="AK132" s="1">
        <f ca="1">SUMIFS(INDIRECT($C$1&amp;"!"&amp;$C132&amp;":"&amp;$C132),dbP!$B:$B,"&gt;="&amp;AK$5,dbP!$B:$B,"&lt;="&amp;AK$6,INDIRECT($C$1&amp;"!"&amp;$C$2&amp;":"&amp;$C$2),$I$4,dbP!$J:$J,$I132,dbP!$K:$K,$J132)</f>
        <v>0</v>
      </c>
      <c r="AL132" s="1">
        <f ca="1">SUMIFS(INDIRECT($C$1&amp;"!"&amp;$C132&amp;":"&amp;$C132),dbP!$B:$B,"&gt;="&amp;AL$5,dbP!$B:$B,"&lt;="&amp;AL$6,INDIRECT($C$1&amp;"!"&amp;$C$2&amp;":"&amp;$C$2),$I$4,dbP!$J:$J,$I132,dbP!$K:$K,$J132)</f>
        <v>0</v>
      </c>
    </row>
    <row r="133" spans="2:38" x14ac:dyDescent="0.25">
      <c r="B133" s="1" t="str">
        <f>Items!$G$13</f>
        <v>BS(+)</v>
      </c>
      <c r="C133" s="1" t="str">
        <f>Items!$H$13</f>
        <v>M</v>
      </c>
      <c r="I133" s="22" t="str">
        <f>Items!$E$13</f>
        <v>Начисление себестоимости</v>
      </c>
      <c r="J133" s="1" t="str">
        <f>Items!F13</f>
        <v>Канализация, Скважина,кессон и септик</v>
      </c>
      <c r="Q133" s="1">
        <f ca="1">SUM($S133:INDIRECT(ADDRESS(ROW(),SUMIFS($3:$3,$4:$4,MAX($4:$4)))))</f>
        <v>1823096.05</v>
      </c>
      <c r="T133" s="1">
        <f ca="1">SUMIFS(INDIRECT($C$1&amp;"!"&amp;$C133&amp;":"&amp;$C133),dbP!$B:$B,"&gt;="&amp;T$5,dbP!$B:$B,"&lt;="&amp;T$6,INDIRECT($C$1&amp;"!"&amp;$C$2&amp;":"&amp;$C$2),$I$4,dbP!$J:$J,$I133,dbP!$K:$K,$J133)</f>
        <v>0</v>
      </c>
      <c r="U133" s="1">
        <f ca="1">SUMIFS(INDIRECT($C$1&amp;"!"&amp;$C133&amp;":"&amp;$C133),dbP!$B:$B,"&gt;="&amp;U$5,dbP!$B:$B,"&lt;="&amp;U$6,INDIRECT($C$1&amp;"!"&amp;$C$2&amp;":"&amp;$C$2),$I$4,dbP!$J:$J,$I133,dbP!$K:$K,$J133)</f>
        <v>886655.73</v>
      </c>
      <c r="V133" s="1">
        <f ca="1">SUMIFS(INDIRECT($C$1&amp;"!"&amp;$C133&amp;":"&amp;$C133),dbP!$B:$B,"&gt;="&amp;V$5,dbP!$B:$B,"&lt;="&amp;V$6,INDIRECT($C$1&amp;"!"&amp;$C$2&amp;":"&amp;$C$2),$I$4,dbP!$J:$J,$I133,dbP!$K:$K,$J133)</f>
        <v>198878.83000000002</v>
      </c>
      <c r="W133" s="1">
        <f ca="1">SUMIFS(INDIRECT($C$1&amp;"!"&amp;$C133&amp;":"&amp;$C133),dbP!$B:$B,"&gt;="&amp;W$5,dbP!$B:$B,"&lt;="&amp;W$6,INDIRECT($C$1&amp;"!"&amp;$C$2&amp;":"&amp;$C$2),$I$4,dbP!$J:$J,$I133,dbP!$K:$K,$J133)</f>
        <v>0</v>
      </c>
      <c r="X133" s="1">
        <f ca="1">SUMIFS(INDIRECT($C$1&amp;"!"&amp;$C133&amp;":"&amp;$C133),dbP!$B:$B,"&gt;="&amp;X$5,dbP!$B:$B,"&lt;="&amp;X$6,INDIRECT($C$1&amp;"!"&amp;$C$2&amp;":"&amp;$C$2),$I$4,dbP!$J:$J,$I133,dbP!$K:$K,$J133)</f>
        <v>0</v>
      </c>
      <c r="Y133" s="1">
        <f ca="1">SUMIFS(INDIRECT($C$1&amp;"!"&amp;$C133&amp;":"&amp;$C133),dbP!$B:$B,"&gt;="&amp;Y$5,dbP!$B:$B,"&lt;="&amp;Y$6,INDIRECT($C$1&amp;"!"&amp;$C$2&amp;":"&amp;$C$2),$I$4,dbP!$J:$J,$I133,dbP!$K:$K,$J133)</f>
        <v>1389.8999999999999</v>
      </c>
      <c r="Z133" s="1">
        <f ca="1">SUMIFS(INDIRECT($C$1&amp;"!"&amp;$C133&amp;":"&amp;$C133),dbP!$B:$B,"&gt;="&amp;Z$5,dbP!$B:$B,"&lt;="&amp;Z$6,INDIRECT($C$1&amp;"!"&amp;$C$2&amp;":"&amp;$C$2),$I$4,dbP!$J:$J,$I133,dbP!$K:$K,$J133)</f>
        <v>0</v>
      </c>
      <c r="AA133" s="1">
        <f ca="1">SUMIFS(INDIRECT($C$1&amp;"!"&amp;$C133&amp;":"&amp;$C133),dbP!$B:$B,"&gt;="&amp;AA$5,dbP!$B:$B,"&lt;="&amp;AA$6,INDIRECT($C$1&amp;"!"&amp;$C$2&amp;":"&amp;$C$2),$I$4,dbP!$J:$J,$I133,dbP!$K:$K,$J133)</f>
        <v>109428.17</v>
      </c>
      <c r="AB133" s="1">
        <f ca="1">SUMIFS(INDIRECT($C$1&amp;"!"&amp;$C133&amp;":"&amp;$C133),dbP!$B:$B,"&gt;="&amp;AB$5,dbP!$B:$B,"&lt;="&amp;AB$6,INDIRECT($C$1&amp;"!"&amp;$C$2&amp;":"&amp;$C$2),$I$4,dbP!$J:$J,$I133,dbP!$K:$K,$J133)</f>
        <v>66998.140000000014</v>
      </c>
      <c r="AC133" s="1">
        <f ca="1">SUMIFS(INDIRECT($C$1&amp;"!"&amp;$C133&amp;":"&amp;$C133),dbP!$B:$B,"&gt;="&amp;AC$5,dbP!$B:$B,"&lt;="&amp;AC$6,INDIRECT($C$1&amp;"!"&amp;$C$2&amp;":"&amp;$C$2),$I$4,dbP!$J:$J,$I133,dbP!$K:$K,$J133)</f>
        <v>643.37</v>
      </c>
      <c r="AD133" s="1">
        <f ca="1">SUMIFS(INDIRECT($C$1&amp;"!"&amp;$C133&amp;":"&amp;$C133),dbP!$B:$B,"&gt;="&amp;AD$5,dbP!$B:$B,"&lt;="&amp;AD$6,INDIRECT($C$1&amp;"!"&amp;$C$2&amp;":"&amp;$C$2),$I$4,dbP!$J:$J,$I133,dbP!$K:$K,$J133)</f>
        <v>113274.2</v>
      </c>
      <c r="AE133" s="1">
        <f ca="1">SUMIFS(INDIRECT($C$1&amp;"!"&amp;$C133&amp;":"&amp;$C133),dbP!$B:$B,"&gt;="&amp;AE$5,dbP!$B:$B,"&lt;="&amp;AE$6,INDIRECT($C$1&amp;"!"&amp;$C$2&amp;":"&amp;$C$2),$I$4,dbP!$J:$J,$I133,dbP!$K:$K,$J133)</f>
        <v>351259.69</v>
      </c>
      <c r="AF133" s="1">
        <f ca="1">SUMIFS(INDIRECT($C$1&amp;"!"&amp;$C133&amp;":"&amp;$C133),dbP!$B:$B,"&gt;="&amp;AF$5,dbP!$B:$B,"&lt;="&amp;AF$6,INDIRECT($C$1&amp;"!"&amp;$C$2&amp;":"&amp;$C$2),$I$4,dbP!$J:$J,$I133,dbP!$K:$K,$J133)</f>
        <v>94568.01999999999</v>
      </c>
      <c r="AG133" s="1">
        <f ca="1">SUMIFS(INDIRECT($C$1&amp;"!"&amp;$C133&amp;":"&amp;$C133),dbP!$B:$B,"&gt;="&amp;AG$5,dbP!$B:$B,"&lt;="&amp;AG$6,INDIRECT($C$1&amp;"!"&amp;$C$2&amp;":"&amp;$C$2),$I$4,dbP!$J:$J,$I133,dbP!$K:$K,$J133)</f>
        <v>0</v>
      </c>
      <c r="AH133" s="1">
        <f ca="1">SUMIFS(INDIRECT($C$1&amp;"!"&amp;$C133&amp;":"&amp;$C133),dbP!$B:$B,"&gt;="&amp;AH$5,dbP!$B:$B,"&lt;="&amp;AH$6,INDIRECT($C$1&amp;"!"&amp;$C$2&amp;":"&amp;$C$2),$I$4,dbP!$J:$J,$I133,dbP!$K:$K,$J133)</f>
        <v>0</v>
      </c>
      <c r="AI133" s="1">
        <f ca="1">SUMIFS(INDIRECT($C$1&amp;"!"&amp;$C133&amp;":"&amp;$C133),dbP!$B:$B,"&gt;="&amp;AI$5,dbP!$B:$B,"&lt;="&amp;AI$6,INDIRECT($C$1&amp;"!"&amp;$C$2&amp;":"&amp;$C$2),$I$4,dbP!$J:$J,$I133,dbP!$K:$K,$J133)</f>
        <v>0</v>
      </c>
      <c r="AJ133" s="1">
        <f ca="1">SUMIFS(INDIRECT($C$1&amp;"!"&amp;$C133&amp;":"&amp;$C133),dbP!$B:$B,"&gt;="&amp;AJ$5,dbP!$B:$B,"&lt;="&amp;AJ$6,INDIRECT($C$1&amp;"!"&amp;$C$2&amp;":"&amp;$C$2),$I$4,dbP!$J:$J,$I133,dbP!$K:$K,$J133)</f>
        <v>0</v>
      </c>
      <c r="AK133" s="1">
        <f ca="1">SUMIFS(INDIRECT($C$1&amp;"!"&amp;$C133&amp;":"&amp;$C133),dbP!$B:$B,"&gt;="&amp;AK$5,dbP!$B:$B,"&lt;="&amp;AK$6,INDIRECT($C$1&amp;"!"&amp;$C$2&amp;":"&amp;$C$2),$I$4,dbP!$J:$J,$I133,dbP!$K:$K,$J133)</f>
        <v>0</v>
      </c>
      <c r="AL133" s="1">
        <f ca="1">SUMIFS(INDIRECT($C$1&amp;"!"&amp;$C133&amp;":"&amp;$C133),dbP!$B:$B,"&gt;="&amp;AL$5,dbP!$B:$B,"&lt;="&amp;AL$6,INDIRECT($C$1&amp;"!"&amp;$C$2&amp;":"&amp;$C$2),$I$4,dbP!$J:$J,$I133,dbP!$K:$K,$J133)</f>
        <v>0</v>
      </c>
    </row>
    <row r="134" spans="2:38" x14ac:dyDescent="0.25">
      <c r="B134" s="1" t="str">
        <f>Items!G14</f>
        <v>BS(+)</v>
      </c>
      <c r="C134" s="1" t="str">
        <f>Items!H14</f>
        <v>M</v>
      </c>
      <c r="I134" s="22" t="str">
        <f>Items!E14</f>
        <v>Начисление себестоимости</v>
      </c>
      <c r="J134" s="1" t="str">
        <f>Items!F14</f>
        <v>Метизы, расходники</v>
      </c>
      <c r="Q134" s="1">
        <f ca="1">SUM($S134:INDIRECT(ADDRESS(ROW(),SUMIFS($3:$3,$4:$4,MAX($4:$4)))))</f>
        <v>503174.07539999997</v>
      </c>
      <c r="T134" s="1">
        <f ca="1">SUMIFS(INDIRECT($C$1&amp;"!"&amp;$C134&amp;":"&amp;$C134),dbP!$B:$B,"&gt;="&amp;T$5,dbP!$B:$B,"&lt;="&amp;T$6,INDIRECT($C$1&amp;"!"&amp;$C$2&amp;":"&amp;$C$2),$I$4,dbP!$J:$J,$I134,dbP!$K:$K,$J134)</f>
        <v>0</v>
      </c>
      <c r="U134" s="1">
        <f ca="1">SUMIFS(INDIRECT($C$1&amp;"!"&amp;$C134&amp;":"&amp;$C134),dbP!$B:$B,"&gt;="&amp;U$5,dbP!$B:$B,"&lt;="&amp;U$6,INDIRECT($C$1&amp;"!"&amp;$C$2&amp;":"&amp;$C$2),$I$4,dbP!$J:$J,$I134,dbP!$K:$K,$J134)</f>
        <v>31243.07</v>
      </c>
      <c r="V134" s="1">
        <f ca="1">SUMIFS(INDIRECT($C$1&amp;"!"&amp;$C134&amp;":"&amp;$C134),dbP!$B:$B,"&gt;="&amp;V$5,dbP!$B:$B,"&lt;="&amp;V$6,INDIRECT($C$1&amp;"!"&amp;$C$2&amp;":"&amp;$C$2),$I$4,dbP!$J:$J,$I134,dbP!$K:$K,$J134)</f>
        <v>11105.8</v>
      </c>
      <c r="W134" s="1">
        <f ca="1">SUMIFS(INDIRECT($C$1&amp;"!"&amp;$C134&amp;":"&amp;$C134),dbP!$B:$B,"&gt;="&amp;W$5,dbP!$B:$B,"&lt;="&amp;W$6,INDIRECT($C$1&amp;"!"&amp;$C$2&amp;":"&amp;$C$2),$I$4,dbP!$J:$J,$I134,dbP!$K:$K,$J134)</f>
        <v>9353.83</v>
      </c>
      <c r="X134" s="1">
        <f ca="1">SUMIFS(INDIRECT($C$1&amp;"!"&amp;$C134&amp;":"&amp;$C134),dbP!$B:$B,"&gt;="&amp;X$5,dbP!$B:$B,"&lt;="&amp;X$6,INDIRECT($C$1&amp;"!"&amp;$C$2&amp;":"&amp;$C$2),$I$4,dbP!$J:$J,$I134,dbP!$K:$K,$J134)</f>
        <v>31293.181</v>
      </c>
      <c r="Y134" s="1">
        <f ca="1">SUMIFS(INDIRECT($C$1&amp;"!"&amp;$C134&amp;":"&amp;$C134),dbP!$B:$B,"&gt;="&amp;Y$5,dbP!$B:$B,"&lt;="&amp;Y$6,INDIRECT($C$1&amp;"!"&amp;$C$2&amp;":"&amp;$C$2),$I$4,dbP!$J:$J,$I134,dbP!$K:$K,$J134)</f>
        <v>18747.95</v>
      </c>
      <c r="Z134" s="1">
        <f ca="1">SUMIFS(INDIRECT($C$1&amp;"!"&amp;$C134&amp;":"&amp;$C134),dbP!$B:$B,"&gt;="&amp;Z$5,dbP!$B:$B,"&lt;="&amp;Z$6,INDIRECT($C$1&amp;"!"&amp;$C$2&amp;":"&amp;$C$2),$I$4,dbP!$J:$J,$I134,dbP!$K:$K,$J134)</f>
        <v>64700.414399999994</v>
      </c>
      <c r="AA134" s="1">
        <f ca="1">SUMIFS(INDIRECT($C$1&amp;"!"&amp;$C134&amp;":"&amp;$C134),dbP!$B:$B,"&gt;="&amp;AA$5,dbP!$B:$B,"&lt;="&amp;AA$6,INDIRECT($C$1&amp;"!"&amp;$C$2&amp;":"&amp;$C$2),$I$4,dbP!$J:$J,$I134,dbP!$K:$K,$J134)</f>
        <v>87347.030000000013</v>
      </c>
      <c r="AB134" s="1">
        <f ca="1">SUMIFS(INDIRECT($C$1&amp;"!"&amp;$C134&amp;":"&amp;$C134),dbP!$B:$B,"&gt;="&amp;AB$5,dbP!$B:$B,"&lt;="&amp;AB$6,INDIRECT($C$1&amp;"!"&amp;$C$2&amp;":"&amp;$C$2),$I$4,dbP!$J:$J,$I134,dbP!$K:$K,$J134)</f>
        <v>10310.129999999999</v>
      </c>
      <c r="AC134" s="1">
        <f ca="1">SUMIFS(INDIRECT($C$1&amp;"!"&amp;$C134&amp;":"&amp;$C134),dbP!$B:$B,"&gt;="&amp;AC$5,dbP!$B:$B,"&lt;="&amp;AC$6,INDIRECT($C$1&amp;"!"&amp;$C$2&amp;":"&amp;$C$2),$I$4,dbP!$J:$J,$I134,dbP!$K:$K,$J134)</f>
        <v>40087.450000000004</v>
      </c>
      <c r="AD134" s="1">
        <f ca="1">SUMIFS(INDIRECT($C$1&amp;"!"&amp;$C134&amp;":"&amp;$C134),dbP!$B:$B,"&gt;="&amp;AD$5,dbP!$B:$B,"&lt;="&amp;AD$6,INDIRECT($C$1&amp;"!"&amp;$C$2&amp;":"&amp;$C$2),$I$4,dbP!$J:$J,$I134,dbP!$K:$K,$J134)</f>
        <v>13817.34</v>
      </c>
      <c r="AE134" s="1">
        <f ca="1">SUMIFS(INDIRECT($C$1&amp;"!"&amp;$C134&amp;":"&amp;$C134),dbP!$B:$B,"&gt;="&amp;AE$5,dbP!$B:$B,"&lt;="&amp;AE$6,INDIRECT($C$1&amp;"!"&amp;$C$2&amp;":"&amp;$C$2),$I$4,dbP!$J:$J,$I134,dbP!$K:$K,$J134)</f>
        <v>94824.4</v>
      </c>
      <c r="AF134" s="1">
        <f ca="1">SUMIFS(INDIRECT($C$1&amp;"!"&amp;$C134&amp;":"&amp;$C134),dbP!$B:$B,"&gt;="&amp;AF$5,dbP!$B:$B,"&lt;="&amp;AF$6,INDIRECT($C$1&amp;"!"&amp;$C$2&amp;":"&amp;$C$2),$I$4,dbP!$J:$J,$I134,dbP!$K:$K,$J134)</f>
        <v>90343.48000000001</v>
      </c>
      <c r="AG134" s="1">
        <f ca="1">SUMIFS(INDIRECT($C$1&amp;"!"&amp;$C134&amp;":"&amp;$C134),dbP!$B:$B,"&gt;="&amp;AG$5,dbP!$B:$B,"&lt;="&amp;AG$6,INDIRECT($C$1&amp;"!"&amp;$C$2&amp;":"&amp;$C$2),$I$4,dbP!$J:$J,$I134,dbP!$K:$K,$J134)</f>
        <v>0</v>
      </c>
      <c r="AH134" s="1">
        <f ca="1">SUMIFS(INDIRECT($C$1&amp;"!"&amp;$C134&amp;":"&amp;$C134),dbP!$B:$B,"&gt;="&amp;AH$5,dbP!$B:$B,"&lt;="&amp;AH$6,INDIRECT($C$1&amp;"!"&amp;$C$2&amp;":"&amp;$C$2),$I$4,dbP!$J:$J,$I134,dbP!$K:$K,$J134)</f>
        <v>0</v>
      </c>
      <c r="AI134" s="1">
        <f ca="1">SUMIFS(INDIRECT($C$1&amp;"!"&amp;$C134&amp;":"&amp;$C134),dbP!$B:$B,"&gt;="&amp;AI$5,dbP!$B:$B,"&lt;="&amp;AI$6,INDIRECT($C$1&amp;"!"&amp;$C$2&amp;":"&amp;$C$2),$I$4,dbP!$J:$J,$I134,dbP!$K:$K,$J134)</f>
        <v>0</v>
      </c>
      <c r="AJ134" s="1">
        <f ca="1">SUMIFS(INDIRECT($C$1&amp;"!"&amp;$C134&amp;":"&amp;$C134),dbP!$B:$B,"&gt;="&amp;AJ$5,dbP!$B:$B,"&lt;="&amp;AJ$6,INDIRECT($C$1&amp;"!"&amp;$C$2&amp;":"&amp;$C$2),$I$4,dbP!$J:$J,$I134,dbP!$K:$K,$J134)</f>
        <v>0</v>
      </c>
      <c r="AK134" s="1">
        <f ca="1">SUMIFS(INDIRECT($C$1&amp;"!"&amp;$C134&amp;":"&amp;$C134),dbP!$B:$B,"&gt;="&amp;AK$5,dbP!$B:$B,"&lt;="&amp;AK$6,INDIRECT($C$1&amp;"!"&amp;$C$2&amp;":"&amp;$C$2),$I$4,dbP!$J:$J,$I134,dbP!$K:$K,$J134)</f>
        <v>0</v>
      </c>
      <c r="AL134" s="1">
        <f ca="1">SUMIFS(INDIRECT($C$1&amp;"!"&amp;$C134&amp;":"&amp;$C134),dbP!$B:$B,"&gt;="&amp;AL$5,dbP!$B:$B,"&lt;="&amp;AL$6,INDIRECT($C$1&amp;"!"&amp;$C$2&amp;":"&amp;$C$2),$I$4,dbP!$J:$J,$I134,dbP!$K:$K,$J134)</f>
        <v>0</v>
      </c>
    </row>
    <row r="135" spans="2:38" x14ac:dyDescent="0.25">
      <c r="B135" s="1" t="str">
        <f>Items!G15</f>
        <v>BS(+)</v>
      </c>
      <c r="C135" s="1" t="str">
        <f>Items!H15</f>
        <v>M</v>
      </c>
      <c r="I135" s="22" t="str">
        <f>Items!E15</f>
        <v>Начисление себестоимости</v>
      </c>
      <c r="J135" s="1" t="str">
        <f>Items!F15</f>
        <v>Материалы Фундамент</v>
      </c>
      <c r="Q135" s="1">
        <f ca="1">SUM($S135:INDIRECT(ADDRESS(ROW(),SUMIFS($3:$3,$4:$4,MAX($4:$4)))))</f>
        <v>10604789.890000001</v>
      </c>
      <c r="T135" s="1">
        <f ca="1">SUMIFS(INDIRECT($C$1&amp;"!"&amp;$C135&amp;":"&amp;$C135),dbP!$B:$B,"&gt;="&amp;T$5,dbP!$B:$B,"&lt;="&amp;T$6,INDIRECT($C$1&amp;"!"&amp;$C$2&amp;":"&amp;$C$2),$I$4,dbP!$J:$J,$I135,dbP!$K:$K,$J135)</f>
        <v>0</v>
      </c>
      <c r="U135" s="1">
        <f ca="1">SUMIFS(INDIRECT($C$1&amp;"!"&amp;$C135&amp;":"&amp;$C135),dbP!$B:$B,"&gt;="&amp;U$5,dbP!$B:$B,"&lt;="&amp;U$6,INDIRECT($C$1&amp;"!"&amp;$C$2&amp;":"&amp;$C$2),$I$4,dbP!$J:$J,$I135,dbP!$K:$K,$J135)</f>
        <v>1292133.6999999997</v>
      </c>
      <c r="V135" s="1">
        <f ca="1">SUMIFS(INDIRECT($C$1&amp;"!"&amp;$C135&amp;":"&amp;$C135),dbP!$B:$B,"&gt;="&amp;V$5,dbP!$B:$B,"&lt;="&amp;V$6,INDIRECT($C$1&amp;"!"&amp;$C$2&amp;":"&amp;$C$2),$I$4,dbP!$J:$J,$I135,dbP!$K:$K,$J135)</f>
        <v>324583</v>
      </c>
      <c r="W135" s="1">
        <f ca="1">SUMIFS(INDIRECT($C$1&amp;"!"&amp;$C135&amp;":"&amp;$C135),dbP!$B:$B,"&gt;="&amp;W$5,dbP!$B:$B,"&lt;="&amp;W$6,INDIRECT($C$1&amp;"!"&amp;$C$2&amp;":"&amp;$C$2),$I$4,dbP!$J:$J,$I135,dbP!$K:$K,$J135)</f>
        <v>0</v>
      </c>
      <c r="X135" s="1">
        <f ca="1">SUMIFS(INDIRECT($C$1&amp;"!"&amp;$C135&amp;":"&amp;$C135),dbP!$B:$B,"&gt;="&amp;X$5,dbP!$B:$B,"&lt;="&amp;X$6,INDIRECT($C$1&amp;"!"&amp;$C$2&amp;":"&amp;$C$2),$I$4,dbP!$J:$J,$I135,dbP!$K:$K,$J135)</f>
        <v>480567.23</v>
      </c>
      <c r="Y135" s="1">
        <f ca="1">SUMIFS(INDIRECT($C$1&amp;"!"&amp;$C135&amp;":"&amp;$C135),dbP!$B:$B,"&gt;="&amp;Y$5,dbP!$B:$B,"&lt;="&amp;Y$6,INDIRECT($C$1&amp;"!"&amp;$C$2&amp;":"&amp;$C$2),$I$4,dbP!$J:$J,$I135,dbP!$K:$K,$J135)</f>
        <v>0</v>
      </c>
      <c r="Z135" s="1">
        <f ca="1">SUMIFS(INDIRECT($C$1&amp;"!"&amp;$C135&amp;":"&amp;$C135),dbP!$B:$B,"&gt;="&amp;Z$5,dbP!$B:$B,"&lt;="&amp;Z$6,INDIRECT($C$1&amp;"!"&amp;$C$2&amp;":"&amp;$C$2),$I$4,dbP!$J:$J,$I135,dbP!$K:$K,$J135)</f>
        <v>0</v>
      </c>
      <c r="AA135" s="1">
        <f ca="1">SUMIFS(INDIRECT($C$1&amp;"!"&amp;$C135&amp;":"&amp;$C135),dbP!$B:$B,"&gt;="&amp;AA$5,dbP!$B:$B,"&lt;="&amp;AA$6,INDIRECT($C$1&amp;"!"&amp;$C$2&amp;":"&amp;$C$2),$I$4,dbP!$J:$J,$I135,dbP!$K:$K,$J135)</f>
        <v>393977.08</v>
      </c>
      <c r="AB135" s="1">
        <f ca="1">SUMIFS(INDIRECT($C$1&amp;"!"&amp;$C135&amp;":"&amp;$C135),dbP!$B:$B,"&gt;="&amp;AB$5,dbP!$B:$B,"&lt;="&amp;AB$6,INDIRECT($C$1&amp;"!"&amp;$C$2&amp;":"&amp;$C$2),$I$4,dbP!$J:$J,$I135,dbP!$K:$K,$J135)</f>
        <v>1319486.25</v>
      </c>
      <c r="AC135" s="1">
        <f ca="1">SUMIFS(INDIRECT($C$1&amp;"!"&amp;$C135&amp;":"&amp;$C135),dbP!$B:$B,"&gt;="&amp;AC$5,dbP!$B:$B,"&lt;="&amp;AC$6,INDIRECT($C$1&amp;"!"&amp;$C$2&amp;":"&amp;$C$2),$I$4,dbP!$J:$J,$I135,dbP!$K:$K,$J135)</f>
        <v>1312155.3699999999</v>
      </c>
      <c r="AD135" s="1">
        <f ca="1">SUMIFS(INDIRECT($C$1&amp;"!"&amp;$C135&amp;":"&amp;$C135),dbP!$B:$B,"&gt;="&amp;AD$5,dbP!$B:$B,"&lt;="&amp;AD$6,INDIRECT($C$1&amp;"!"&amp;$C$2&amp;":"&amp;$C$2),$I$4,dbP!$J:$J,$I135,dbP!$K:$K,$J135)</f>
        <v>906863.43000000017</v>
      </c>
      <c r="AE135" s="1">
        <f ca="1">SUMIFS(INDIRECT($C$1&amp;"!"&amp;$C135&amp;":"&amp;$C135),dbP!$B:$B,"&gt;="&amp;AE$5,dbP!$B:$B,"&lt;="&amp;AE$6,INDIRECT($C$1&amp;"!"&amp;$C$2&amp;":"&amp;$C$2),$I$4,dbP!$J:$J,$I135,dbP!$K:$K,$J135)</f>
        <v>714669.28</v>
      </c>
      <c r="AF135" s="1">
        <f ca="1">SUMIFS(INDIRECT($C$1&amp;"!"&amp;$C135&amp;":"&amp;$C135),dbP!$B:$B,"&gt;="&amp;AF$5,dbP!$B:$B,"&lt;="&amp;AF$6,INDIRECT($C$1&amp;"!"&amp;$C$2&amp;":"&amp;$C$2),$I$4,dbP!$J:$J,$I135,dbP!$K:$K,$J135)</f>
        <v>3860354.55</v>
      </c>
      <c r="AG135" s="1">
        <f ca="1">SUMIFS(INDIRECT($C$1&amp;"!"&amp;$C135&amp;":"&amp;$C135),dbP!$B:$B,"&gt;="&amp;AG$5,dbP!$B:$B,"&lt;="&amp;AG$6,INDIRECT($C$1&amp;"!"&amp;$C$2&amp;":"&amp;$C$2),$I$4,dbP!$J:$J,$I135,dbP!$K:$K,$J135)</f>
        <v>0</v>
      </c>
      <c r="AH135" s="1">
        <f ca="1">SUMIFS(INDIRECT($C$1&amp;"!"&amp;$C135&amp;":"&amp;$C135),dbP!$B:$B,"&gt;="&amp;AH$5,dbP!$B:$B,"&lt;="&amp;AH$6,INDIRECT($C$1&amp;"!"&amp;$C$2&amp;":"&amp;$C$2),$I$4,dbP!$J:$J,$I135,dbP!$K:$K,$J135)</f>
        <v>0</v>
      </c>
      <c r="AI135" s="1">
        <f ca="1">SUMIFS(INDIRECT($C$1&amp;"!"&amp;$C135&amp;":"&amp;$C135),dbP!$B:$B,"&gt;="&amp;AI$5,dbP!$B:$B,"&lt;="&amp;AI$6,INDIRECT($C$1&amp;"!"&amp;$C$2&amp;":"&amp;$C$2),$I$4,dbP!$J:$J,$I135,dbP!$K:$K,$J135)</f>
        <v>0</v>
      </c>
      <c r="AJ135" s="1">
        <f ca="1">SUMIFS(INDIRECT($C$1&amp;"!"&amp;$C135&amp;":"&amp;$C135),dbP!$B:$B,"&gt;="&amp;AJ$5,dbP!$B:$B,"&lt;="&amp;AJ$6,INDIRECT($C$1&amp;"!"&amp;$C$2&amp;":"&amp;$C$2),$I$4,dbP!$J:$J,$I135,dbP!$K:$K,$J135)</f>
        <v>0</v>
      </c>
      <c r="AK135" s="1">
        <f ca="1">SUMIFS(INDIRECT($C$1&amp;"!"&amp;$C135&amp;":"&amp;$C135),dbP!$B:$B,"&gt;="&amp;AK$5,dbP!$B:$B,"&lt;="&amp;AK$6,INDIRECT($C$1&amp;"!"&amp;$C$2&amp;":"&amp;$C$2),$I$4,dbP!$J:$J,$I135,dbP!$K:$K,$J135)</f>
        <v>0</v>
      </c>
      <c r="AL135" s="1">
        <f ca="1">SUMIFS(INDIRECT($C$1&amp;"!"&amp;$C135&amp;":"&amp;$C135),dbP!$B:$B,"&gt;="&amp;AL$5,dbP!$B:$B,"&lt;="&amp;AL$6,INDIRECT($C$1&amp;"!"&amp;$C$2&amp;":"&amp;$C$2),$I$4,dbP!$J:$J,$I135,dbP!$K:$K,$J135)</f>
        <v>0</v>
      </c>
    </row>
    <row r="136" spans="2:38" x14ac:dyDescent="0.25">
      <c r="B136" s="1" t="str">
        <f>Items!G16</f>
        <v>BS(+)</v>
      </c>
      <c r="C136" s="1" t="str">
        <f>Items!H16</f>
        <v>M</v>
      </c>
      <c r="I136" s="22" t="str">
        <f>Items!E16</f>
        <v>Начисление себестоимости</v>
      </c>
      <c r="J136" s="1" t="str">
        <f>Items!F16</f>
        <v>Материалы Коробка</v>
      </c>
      <c r="Q136" s="1">
        <f ca="1">SUM($S136:INDIRECT(ADDRESS(ROW(),SUMIFS($3:$3,$4:$4,MAX($4:$4)))))</f>
        <v>4248149.74</v>
      </c>
      <c r="T136" s="1">
        <f ca="1">SUMIFS(INDIRECT($C$1&amp;"!"&amp;$C136&amp;":"&amp;$C136),dbP!$B:$B,"&gt;="&amp;T$5,dbP!$B:$B,"&lt;="&amp;T$6,INDIRECT($C$1&amp;"!"&amp;$C$2&amp;":"&amp;$C$2),$I$4,dbP!$J:$J,$I136,dbP!$K:$K,$J136)</f>
        <v>0</v>
      </c>
      <c r="U136" s="1">
        <f ca="1">SUMIFS(INDIRECT($C$1&amp;"!"&amp;$C136&amp;":"&amp;$C136),dbP!$B:$B,"&gt;="&amp;U$5,dbP!$B:$B,"&lt;="&amp;U$6,INDIRECT($C$1&amp;"!"&amp;$C$2&amp;":"&amp;$C$2),$I$4,dbP!$J:$J,$I136,dbP!$K:$K,$J136)</f>
        <v>427903.84</v>
      </c>
      <c r="V136" s="1">
        <f ca="1">SUMIFS(INDIRECT($C$1&amp;"!"&amp;$C136&amp;":"&amp;$C136),dbP!$B:$B,"&gt;="&amp;V$5,dbP!$B:$B,"&lt;="&amp;V$6,INDIRECT($C$1&amp;"!"&amp;$C$2&amp;":"&amp;$C$2),$I$4,dbP!$J:$J,$I136,dbP!$K:$K,$J136)</f>
        <v>620050.89999999991</v>
      </c>
      <c r="W136" s="1">
        <f ca="1">SUMIFS(INDIRECT($C$1&amp;"!"&amp;$C136&amp;":"&amp;$C136),dbP!$B:$B,"&gt;="&amp;W$5,dbP!$B:$B,"&lt;="&amp;W$6,INDIRECT($C$1&amp;"!"&amp;$C$2&amp;":"&amp;$C$2),$I$4,dbP!$J:$J,$I136,dbP!$K:$K,$J136)</f>
        <v>46983.3</v>
      </c>
      <c r="X136" s="1">
        <f ca="1">SUMIFS(INDIRECT($C$1&amp;"!"&amp;$C136&amp;":"&amp;$C136),dbP!$B:$B,"&gt;="&amp;X$5,dbP!$B:$B,"&lt;="&amp;X$6,INDIRECT($C$1&amp;"!"&amp;$C$2&amp;":"&amp;$C$2),$I$4,dbP!$J:$J,$I136,dbP!$K:$K,$J136)</f>
        <v>22699.200000000001</v>
      </c>
      <c r="Y136" s="1">
        <f ca="1">SUMIFS(INDIRECT($C$1&amp;"!"&amp;$C136&amp;":"&amp;$C136),dbP!$B:$B,"&gt;="&amp;Y$5,dbP!$B:$B,"&lt;="&amp;Y$6,INDIRECT($C$1&amp;"!"&amp;$C$2&amp;":"&amp;$C$2),$I$4,dbP!$J:$J,$I136,dbP!$K:$K,$J136)</f>
        <v>401422.58999999997</v>
      </c>
      <c r="Z136" s="1">
        <f ca="1">SUMIFS(INDIRECT($C$1&amp;"!"&amp;$C136&amp;":"&amp;$C136),dbP!$B:$B,"&gt;="&amp;Z$5,dbP!$B:$B,"&lt;="&amp;Z$6,INDIRECT($C$1&amp;"!"&amp;$C$2&amp;":"&amp;$C$2),$I$4,dbP!$J:$J,$I136,dbP!$K:$K,$J136)</f>
        <v>1873597.7999999998</v>
      </c>
      <c r="AA136" s="1">
        <f ca="1">SUMIFS(INDIRECT($C$1&amp;"!"&amp;$C136&amp;":"&amp;$C136),dbP!$B:$B,"&gt;="&amp;AA$5,dbP!$B:$B,"&lt;="&amp;AA$6,INDIRECT($C$1&amp;"!"&amp;$C$2&amp;":"&amp;$C$2),$I$4,dbP!$J:$J,$I136,dbP!$K:$K,$J136)</f>
        <v>0</v>
      </c>
      <c r="AB136" s="1">
        <f ca="1">SUMIFS(INDIRECT($C$1&amp;"!"&amp;$C136&amp;":"&amp;$C136),dbP!$B:$B,"&gt;="&amp;AB$5,dbP!$B:$B,"&lt;="&amp;AB$6,INDIRECT($C$1&amp;"!"&amp;$C$2&amp;":"&amp;$C$2),$I$4,dbP!$J:$J,$I136,dbP!$K:$K,$J136)</f>
        <v>329804.69</v>
      </c>
      <c r="AC136" s="1">
        <f ca="1">SUMIFS(INDIRECT($C$1&amp;"!"&amp;$C136&amp;":"&amp;$C136),dbP!$B:$B,"&gt;="&amp;AC$5,dbP!$B:$B,"&lt;="&amp;AC$6,INDIRECT($C$1&amp;"!"&amp;$C$2&amp;":"&amp;$C$2),$I$4,dbP!$J:$J,$I136,dbP!$K:$K,$J136)</f>
        <v>0</v>
      </c>
      <c r="AD136" s="1">
        <f ca="1">SUMIFS(INDIRECT($C$1&amp;"!"&amp;$C136&amp;":"&amp;$C136),dbP!$B:$B,"&gt;="&amp;AD$5,dbP!$B:$B,"&lt;="&amp;AD$6,INDIRECT($C$1&amp;"!"&amp;$C$2&amp;":"&amp;$C$2),$I$4,dbP!$J:$J,$I136,dbP!$K:$K,$J136)</f>
        <v>470229.42000000004</v>
      </c>
      <c r="AE136" s="1">
        <f ca="1">SUMIFS(INDIRECT($C$1&amp;"!"&amp;$C136&amp;":"&amp;$C136),dbP!$B:$B,"&gt;="&amp;AE$5,dbP!$B:$B,"&lt;="&amp;AE$6,INDIRECT($C$1&amp;"!"&amp;$C$2&amp;":"&amp;$C$2),$I$4,dbP!$J:$J,$I136,dbP!$K:$K,$J136)</f>
        <v>55458</v>
      </c>
      <c r="AF136" s="1">
        <f ca="1">SUMIFS(INDIRECT($C$1&amp;"!"&amp;$C136&amp;":"&amp;$C136),dbP!$B:$B,"&gt;="&amp;AF$5,dbP!$B:$B,"&lt;="&amp;AF$6,INDIRECT($C$1&amp;"!"&amp;$C$2&amp;":"&amp;$C$2),$I$4,dbP!$J:$J,$I136,dbP!$K:$K,$J136)</f>
        <v>0</v>
      </c>
      <c r="AG136" s="1">
        <f ca="1">SUMIFS(INDIRECT($C$1&amp;"!"&amp;$C136&amp;":"&amp;$C136),dbP!$B:$B,"&gt;="&amp;AG$5,dbP!$B:$B,"&lt;="&amp;AG$6,INDIRECT($C$1&amp;"!"&amp;$C$2&amp;":"&amp;$C$2),$I$4,dbP!$J:$J,$I136,dbP!$K:$K,$J136)</f>
        <v>0</v>
      </c>
      <c r="AH136" s="1">
        <f ca="1">SUMIFS(INDIRECT($C$1&amp;"!"&amp;$C136&amp;":"&amp;$C136),dbP!$B:$B,"&gt;="&amp;AH$5,dbP!$B:$B,"&lt;="&amp;AH$6,INDIRECT($C$1&amp;"!"&amp;$C$2&amp;":"&amp;$C$2),$I$4,dbP!$J:$J,$I136,dbP!$K:$K,$J136)</f>
        <v>0</v>
      </c>
      <c r="AI136" s="1">
        <f ca="1">SUMIFS(INDIRECT($C$1&amp;"!"&amp;$C136&amp;":"&amp;$C136),dbP!$B:$B,"&gt;="&amp;AI$5,dbP!$B:$B,"&lt;="&amp;AI$6,INDIRECT($C$1&amp;"!"&amp;$C$2&amp;":"&amp;$C$2),$I$4,dbP!$J:$J,$I136,dbP!$K:$K,$J136)</f>
        <v>0</v>
      </c>
      <c r="AJ136" s="1">
        <f ca="1">SUMIFS(INDIRECT($C$1&amp;"!"&amp;$C136&amp;":"&amp;$C136),dbP!$B:$B,"&gt;="&amp;AJ$5,dbP!$B:$B,"&lt;="&amp;AJ$6,INDIRECT($C$1&amp;"!"&amp;$C$2&amp;":"&amp;$C$2),$I$4,dbP!$J:$J,$I136,dbP!$K:$K,$J136)</f>
        <v>0</v>
      </c>
      <c r="AK136" s="1">
        <f ca="1">SUMIFS(INDIRECT($C$1&amp;"!"&amp;$C136&amp;":"&amp;$C136),dbP!$B:$B,"&gt;="&amp;AK$5,dbP!$B:$B,"&lt;="&amp;AK$6,INDIRECT($C$1&amp;"!"&amp;$C$2&amp;":"&amp;$C$2),$I$4,dbP!$J:$J,$I136,dbP!$K:$K,$J136)</f>
        <v>0</v>
      </c>
      <c r="AL136" s="1">
        <f ca="1">SUMIFS(INDIRECT($C$1&amp;"!"&amp;$C136&amp;":"&amp;$C136),dbP!$B:$B,"&gt;="&amp;AL$5,dbP!$B:$B,"&lt;="&amp;AL$6,INDIRECT($C$1&amp;"!"&amp;$C$2&amp;":"&amp;$C$2),$I$4,dbP!$J:$J,$I136,dbP!$K:$K,$J136)</f>
        <v>0</v>
      </c>
    </row>
    <row r="137" spans="2:38" x14ac:dyDescent="0.25">
      <c r="B137" s="1" t="str">
        <f>Items!G17</f>
        <v>BS(+)</v>
      </c>
      <c r="C137" s="1" t="str">
        <f>Items!H17</f>
        <v>M</v>
      </c>
      <c r="I137" s="22" t="str">
        <f>Items!E17</f>
        <v>Начисление себестоимости</v>
      </c>
      <c r="J137" s="1" t="str">
        <f>Items!F17</f>
        <v>Материалы Кровля</v>
      </c>
      <c r="Q137" s="1">
        <f ca="1">SUM($S137:INDIRECT(ADDRESS(ROW(),SUMIFS($3:$3,$4:$4,MAX($4:$4)))))</f>
        <v>2707693.43</v>
      </c>
      <c r="T137" s="1">
        <f ca="1">SUMIFS(INDIRECT($C$1&amp;"!"&amp;$C137&amp;":"&amp;$C137),dbP!$B:$B,"&gt;="&amp;T$5,dbP!$B:$B,"&lt;="&amp;T$6,INDIRECT($C$1&amp;"!"&amp;$C$2&amp;":"&amp;$C$2),$I$4,dbP!$J:$J,$I137,dbP!$K:$K,$J137)</f>
        <v>0</v>
      </c>
      <c r="U137" s="1">
        <f ca="1">SUMIFS(INDIRECT($C$1&amp;"!"&amp;$C137&amp;":"&amp;$C137),dbP!$B:$B,"&gt;="&amp;U$5,dbP!$B:$B,"&lt;="&amp;U$6,INDIRECT($C$1&amp;"!"&amp;$C$2&amp;":"&amp;$C$2),$I$4,dbP!$J:$J,$I137,dbP!$K:$K,$J137)</f>
        <v>189103.88999999998</v>
      </c>
      <c r="V137" s="1">
        <f ca="1">SUMIFS(INDIRECT($C$1&amp;"!"&amp;$C137&amp;":"&amp;$C137),dbP!$B:$B,"&gt;="&amp;V$5,dbP!$B:$B,"&lt;="&amp;V$6,INDIRECT($C$1&amp;"!"&amp;$C$2&amp;":"&amp;$C$2),$I$4,dbP!$J:$J,$I137,dbP!$K:$K,$J137)</f>
        <v>572588.54</v>
      </c>
      <c r="W137" s="1">
        <f ca="1">SUMIFS(INDIRECT($C$1&amp;"!"&amp;$C137&amp;":"&amp;$C137),dbP!$B:$B,"&gt;="&amp;W$5,dbP!$B:$B,"&lt;="&amp;W$6,INDIRECT($C$1&amp;"!"&amp;$C$2&amp;":"&amp;$C$2),$I$4,dbP!$J:$J,$I137,dbP!$K:$K,$J137)</f>
        <v>33598.400000000001</v>
      </c>
      <c r="X137" s="1">
        <f ca="1">SUMIFS(INDIRECT($C$1&amp;"!"&amp;$C137&amp;":"&amp;$C137),dbP!$B:$B,"&gt;="&amp;X$5,dbP!$B:$B,"&lt;="&amp;X$6,INDIRECT($C$1&amp;"!"&amp;$C$2&amp;":"&amp;$C$2),$I$4,dbP!$J:$J,$I137,dbP!$K:$K,$J137)</f>
        <v>38329.200000000004</v>
      </c>
      <c r="Y137" s="1">
        <f ca="1">SUMIFS(INDIRECT($C$1&amp;"!"&amp;$C137&amp;":"&amp;$C137),dbP!$B:$B,"&gt;="&amp;Y$5,dbP!$B:$B,"&lt;="&amp;Y$6,INDIRECT($C$1&amp;"!"&amp;$C$2&amp;":"&amp;$C$2),$I$4,dbP!$J:$J,$I137,dbP!$K:$K,$J137)</f>
        <v>142948.87</v>
      </c>
      <c r="Z137" s="1">
        <f ca="1">SUMIFS(INDIRECT($C$1&amp;"!"&amp;$C137&amp;":"&amp;$C137),dbP!$B:$B,"&gt;="&amp;Z$5,dbP!$B:$B,"&lt;="&amp;Z$6,INDIRECT($C$1&amp;"!"&amp;$C$2&amp;":"&amp;$C$2),$I$4,dbP!$J:$J,$I137,dbP!$K:$K,$J137)</f>
        <v>657809.32000000007</v>
      </c>
      <c r="AA137" s="1">
        <f ca="1">SUMIFS(INDIRECT($C$1&amp;"!"&amp;$C137&amp;":"&amp;$C137),dbP!$B:$B,"&gt;="&amp;AA$5,dbP!$B:$B,"&lt;="&amp;AA$6,INDIRECT($C$1&amp;"!"&amp;$C$2&amp;":"&amp;$C$2),$I$4,dbP!$J:$J,$I137,dbP!$K:$K,$J137)</f>
        <v>129716.90999999999</v>
      </c>
      <c r="AB137" s="1">
        <f ca="1">SUMIFS(INDIRECT($C$1&amp;"!"&amp;$C137&amp;":"&amp;$C137),dbP!$B:$B,"&gt;="&amp;AB$5,dbP!$B:$B,"&lt;="&amp;AB$6,INDIRECT($C$1&amp;"!"&amp;$C$2&amp;":"&amp;$C$2),$I$4,dbP!$J:$J,$I137,dbP!$K:$K,$J137)</f>
        <v>246000</v>
      </c>
      <c r="AC137" s="1">
        <f ca="1">SUMIFS(INDIRECT($C$1&amp;"!"&amp;$C137&amp;":"&amp;$C137),dbP!$B:$B,"&gt;="&amp;AC$5,dbP!$B:$B,"&lt;="&amp;AC$6,INDIRECT($C$1&amp;"!"&amp;$C$2&amp;":"&amp;$C$2),$I$4,dbP!$J:$J,$I137,dbP!$K:$K,$J137)</f>
        <v>0</v>
      </c>
      <c r="AD137" s="1">
        <f ca="1">SUMIFS(INDIRECT($C$1&amp;"!"&amp;$C137&amp;":"&amp;$C137),dbP!$B:$B,"&gt;="&amp;AD$5,dbP!$B:$B,"&lt;="&amp;AD$6,INDIRECT($C$1&amp;"!"&amp;$C$2&amp;":"&amp;$C$2),$I$4,dbP!$J:$J,$I137,dbP!$K:$K,$J137)</f>
        <v>44993.520000000004</v>
      </c>
      <c r="AE137" s="1">
        <f ca="1">SUMIFS(INDIRECT($C$1&amp;"!"&amp;$C137&amp;":"&amp;$C137),dbP!$B:$B,"&gt;="&amp;AE$5,dbP!$B:$B,"&lt;="&amp;AE$6,INDIRECT($C$1&amp;"!"&amp;$C$2&amp;":"&amp;$C$2),$I$4,dbP!$J:$J,$I137,dbP!$K:$K,$J137)</f>
        <v>607507.81999999995</v>
      </c>
      <c r="AF137" s="1">
        <f ca="1">SUMIFS(INDIRECT($C$1&amp;"!"&amp;$C137&amp;":"&amp;$C137),dbP!$B:$B,"&gt;="&amp;AF$5,dbP!$B:$B,"&lt;="&amp;AF$6,INDIRECT($C$1&amp;"!"&amp;$C$2&amp;":"&amp;$C$2),$I$4,dbP!$J:$J,$I137,dbP!$K:$K,$J137)</f>
        <v>45096.959999999999</v>
      </c>
      <c r="AG137" s="1">
        <f ca="1">SUMIFS(INDIRECT($C$1&amp;"!"&amp;$C137&amp;":"&amp;$C137),dbP!$B:$B,"&gt;="&amp;AG$5,dbP!$B:$B,"&lt;="&amp;AG$6,INDIRECT($C$1&amp;"!"&amp;$C$2&amp;":"&amp;$C$2),$I$4,dbP!$J:$J,$I137,dbP!$K:$K,$J137)</f>
        <v>0</v>
      </c>
      <c r="AH137" s="1">
        <f ca="1">SUMIFS(INDIRECT($C$1&amp;"!"&amp;$C137&amp;":"&amp;$C137),dbP!$B:$B,"&gt;="&amp;AH$5,dbP!$B:$B,"&lt;="&amp;AH$6,INDIRECT($C$1&amp;"!"&amp;$C$2&amp;":"&amp;$C$2),$I$4,dbP!$J:$J,$I137,dbP!$K:$K,$J137)</f>
        <v>0</v>
      </c>
      <c r="AI137" s="1">
        <f ca="1">SUMIFS(INDIRECT($C$1&amp;"!"&amp;$C137&amp;":"&amp;$C137),dbP!$B:$B,"&gt;="&amp;AI$5,dbP!$B:$B,"&lt;="&amp;AI$6,INDIRECT($C$1&amp;"!"&amp;$C$2&amp;":"&amp;$C$2),$I$4,dbP!$J:$J,$I137,dbP!$K:$K,$J137)</f>
        <v>0</v>
      </c>
      <c r="AJ137" s="1">
        <f ca="1">SUMIFS(INDIRECT($C$1&amp;"!"&amp;$C137&amp;":"&amp;$C137),dbP!$B:$B,"&gt;="&amp;AJ$5,dbP!$B:$B,"&lt;="&amp;AJ$6,INDIRECT($C$1&amp;"!"&amp;$C$2&amp;":"&amp;$C$2),$I$4,dbP!$J:$J,$I137,dbP!$K:$K,$J137)</f>
        <v>0</v>
      </c>
      <c r="AK137" s="1">
        <f ca="1">SUMIFS(INDIRECT($C$1&amp;"!"&amp;$C137&amp;":"&amp;$C137),dbP!$B:$B,"&gt;="&amp;AK$5,dbP!$B:$B,"&lt;="&amp;AK$6,INDIRECT($C$1&amp;"!"&amp;$C$2&amp;":"&amp;$C$2),$I$4,dbP!$J:$J,$I137,dbP!$K:$K,$J137)</f>
        <v>0</v>
      </c>
      <c r="AL137" s="1">
        <f ca="1">SUMIFS(INDIRECT($C$1&amp;"!"&amp;$C137&amp;":"&amp;$C137),dbP!$B:$B,"&gt;="&amp;AL$5,dbP!$B:$B,"&lt;="&amp;AL$6,INDIRECT($C$1&amp;"!"&amp;$C$2&amp;":"&amp;$C$2),$I$4,dbP!$J:$J,$I137,dbP!$K:$K,$J137)</f>
        <v>0</v>
      </c>
    </row>
    <row r="138" spans="2:38" x14ac:dyDescent="0.25">
      <c r="B138" s="1" t="str">
        <f>Items!G18</f>
        <v>BS(+)</v>
      </c>
      <c r="C138" s="1" t="str">
        <f>Items!H18</f>
        <v>M</v>
      </c>
      <c r="I138" s="22" t="str">
        <f>Items!E18</f>
        <v>Начисление себестоимости</v>
      </c>
      <c r="J138" s="1" t="str">
        <f>Items!F18</f>
        <v>Материалы Окна и двери</v>
      </c>
      <c r="Q138" s="1">
        <f ca="1">SUM($S138:INDIRECT(ADDRESS(ROW(),SUMIFS($3:$3,$4:$4,MAX($4:$4)))))</f>
        <v>1044180.3499999999</v>
      </c>
      <c r="T138" s="1">
        <f ca="1">SUMIFS(INDIRECT($C$1&amp;"!"&amp;$C138&amp;":"&amp;$C138),dbP!$B:$B,"&gt;="&amp;T$5,dbP!$B:$B,"&lt;="&amp;T$6,INDIRECT($C$1&amp;"!"&amp;$C$2&amp;":"&amp;$C$2),$I$4,dbP!$J:$J,$I138,dbP!$K:$K,$J138)</f>
        <v>0</v>
      </c>
      <c r="U138" s="1">
        <f ca="1">SUMIFS(INDIRECT($C$1&amp;"!"&amp;$C138&amp;":"&amp;$C138),dbP!$B:$B,"&gt;="&amp;U$5,dbP!$B:$B,"&lt;="&amp;U$6,INDIRECT($C$1&amp;"!"&amp;$C$2&amp;":"&amp;$C$2),$I$4,dbP!$J:$J,$I138,dbP!$K:$K,$J138)</f>
        <v>0</v>
      </c>
      <c r="V138" s="1">
        <f ca="1">SUMIFS(INDIRECT($C$1&amp;"!"&amp;$C138&amp;":"&amp;$C138),dbP!$B:$B,"&gt;="&amp;V$5,dbP!$B:$B,"&lt;="&amp;V$6,INDIRECT($C$1&amp;"!"&amp;$C$2&amp;":"&amp;$C$2),$I$4,dbP!$J:$J,$I138,dbP!$K:$K,$J138)</f>
        <v>0</v>
      </c>
      <c r="W138" s="1">
        <f ca="1">SUMIFS(INDIRECT($C$1&amp;"!"&amp;$C138&amp;":"&amp;$C138),dbP!$B:$B,"&gt;="&amp;W$5,dbP!$B:$B,"&lt;="&amp;W$6,INDIRECT($C$1&amp;"!"&amp;$C$2&amp;":"&amp;$C$2),$I$4,dbP!$J:$J,$I138,dbP!$K:$K,$J138)</f>
        <v>272057.2</v>
      </c>
      <c r="X138" s="1">
        <f ca="1">SUMIFS(INDIRECT($C$1&amp;"!"&amp;$C138&amp;":"&amp;$C138),dbP!$B:$B,"&gt;="&amp;X$5,dbP!$B:$B,"&lt;="&amp;X$6,INDIRECT($C$1&amp;"!"&amp;$C$2&amp;":"&amp;$C$2),$I$4,dbP!$J:$J,$I138,dbP!$K:$K,$J138)</f>
        <v>0</v>
      </c>
      <c r="Y138" s="1">
        <f ca="1">SUMIFS(INDIRECT($C$1&amp;"!"&amp;$C138&amp;":"&amp;$C138),dbP!$B:$B,"&gt;="&amp;Y$5,dbP!$B:$B,"&lt;="&amp;Y$6,INDIRECT($C$1&amp;"!"&amp;$C$2&amp;":"&amp;$C$2),$I$4,dbP!$J:$J,$I138,dbP!$K:$K,$J138)</f>
        <v>18400</v>
      </c>
      <c r="Z138" s="1">
        <f ca="1">SUMIFS(INDIRECT($C$1&amp;"!"&amp;$C138&amp;":"&amp;$C138),dbP!$B:$B,"&gt;="&amp;Z$5,dbP!$B:$B,"&lt;="&amp;Z$6,INDIRECT($C$1&amp;"!"&amp;$C$2&amp;":"&amp;$C$2),$I$4,dbP!$J:$J,$I138,dbP!$K:$K,$J138)</f>
        <v>296221.3</v>
      </c>
      <c r="AA138" s="1">
        <f ca="1">SUMIFS(INDIRECT($C$1&amp;"!"&amp;$C138&amp;":"&amp;$C138),dbP!$B:$B,"&gt;="&amp;AA$5,dbP!$B:$B,"&lt;="&amp;AA$6,INDIRECT($C$1&amp;"!"&amp;$C$2&amp;":"&amp;$C$2),$I$4,dbP!$J:$J,$I138,dbP!$K:$K,$J138)</f>
        <v>0</v>
      </c>
      <c r="AB138" s="1">
        <f ca="1">SUMIFS(INDIRECT($C$1&amp;"!"&amp;$C138&amp;":"&amp;$C138),dbP!$B:$B,"&gt;="&amp;AB$5,dbP!$B:$B,"&lt;="&amp;AB$6,INDIRECT($C$1&amp;"!"&amp;$C$2&amp;":"&amp;$C$2),$I$4,dbP!$J:$J,$I138,dbP!$K:$K,$J138)</f>
        <v>0</v>
      </c>
      <c r="AC138" s="1">
        <f ca="1">SUMIFS(INDIRECT($C$1&amp;"!"&amp;$C138&amp;":"&amp;$C138),dbP!$B:$B,"&gt;="&amp;AC$5,dbP!$B:$B,"&lt;="&amp;AC$6,INDIRECT($C$1&amp;"!"&amp;$C$2&amp;":"&amp;$C$2),$I$4,dbP!$J:$J,$I138,dbP!$K:$K,$J138)</f>
        <v>0</v>
      </c>
      <c r="AD138" s="1">
        <f ca="1">SUMIFS(INDIRECT($C$1&amp;"!"&amp;$C138&amp;":"&amp;$C138),dbP!$B:$B,"&gt;="&amp;AD$5,dbP!$B:$B,"&lt;="&amp;AD$6,INDIRECT($C$1&amp;"!"&amp;$C$2&amp;":"&amp;$C$2),$I$4,dbP!$J:$J,$I138,dbP!$K:$K,$J138)</f>
        <v>455390.64999999997</v>
      </c>
      <c r="AE138" s="1">
        <f ca="1">SUMIFS(INDIRECT($C$1&amp;"!"&amp;$C138&amp;":"&amp;$C138),dbP!$B:$B,"&gt;="&amp;AE$5,dbP!$B:$B,"&lt;="&amp;AE$6,INDIRECT($C$1&amp;"!"&amp;$C$2&amp;":"&amp;$C$2),$I$4,dbP!$J:$J,$I138,dbP!$K:$K,$J138)</f>
        <v>2111.2000000000003</v>
      </c>
      <c r="AF138" s="1">
        <f ca="1">SUMIFS(INDIRECT($C$1&amp;"!"&amp;$C138&amp;":"&amp;$C138),dbP!$B:$B,"&gt;="&amp;AF$5,dbP!$B:$B,"&lt;="&amp;AF$6,INDIRECT($C$1&amp;"!"&amp;$C$2&amp;":"&amp;$C$2),$I$4,dbP!$J:$J,$I138,dbP!$K:$K,$J138)</f>
        <v>0</v>
      </c>
      <c r="AG138" s="1">
        <f ca="1">SUMIFS(INDIRECT($C$1&amp;"!"&amp;$C138&amp;":"&amp;$C138),dbP!$B:$B,"&gt;="&amp;AG$5,dbP!$B:$B,"&lt;="&amp;AG$6,INDIRECT($C$1&amp;"!"&amp;$C$2&amp;":"&amp;$C$2),$I$4,dbP!$J:$J,$I138,dbP!$K:$K,$J138)</f>
        <v>0</v>
      </c>
      <c r="AH138" s="1">
        <f ca="1">SUMIFS(INDIRECT($C$1&amp;"!"&amp;$C138&amp;":"&amp;$C138),dbP!$B:$B,"&gt;="&amp;AH$5,dbP!$B:$B,"&lt;="&amp;AH$6,INDIRECT($C$1&amp;"!"&amp;$C$2&amp;":"&amp;$C$2),$I$4,dbP!$J:$J,$I138,dbP!$K:$K,$J138)</f>
        <v>0</v>
      </c>
      <c r="AI138" s="1">
        <f ca="1">SUMIFS(INDIRECT($C$1&amp;"!"&amp;$C138&amp;":"&amp;$C138),dbP!$B:$B,"&gt;="&amp;AI$5,dbP!$B:$B,"&lt;="&amp;AI$6,INDIRECT($C$1&amp;"!"&amp;$C$2&amp;":"&amp;$C$2),$I$4,dbP!$J:$J,$I138,dbP!$K:$K,$J138)</f>
        <v>0</v>
      </c>
      <c r="AJ138" s="1">
        <f ca="1">SUMIFS(INDIRECT($C$1&amp;"!"&amp;$C138&amp;":"&amp;$C138),dbP!$B:$B,"&gt;="&amp;AJ$5,dbP!$B:$B,"&lt;="&amp;AJ$6,INDIRECT($C$1&amp;"!"&amp;$C$2&amp;":"&amp;$C$2),$I$4,dbP!$J:$J,$I138,dbP!$K:$K,$J138)</f>
        <v>0</v>
      </c>
      <c r="AK138" s="1">
        <f ca="1">SUMIFS(INDIRECT($C$1&amp;"!"&amp;$C138&amp;":"&amp;$C138),dbP!$B:$B,"&gt;="&amp;AK$5,dbP!$B:$B,"&lt;="&amp;AK$6,INDIRECT($C$1&amp;"!"&amp;$C$2&amp;":"&amp;$C$2),$I$4,dbP!$J:$J,$I138,dbP!$K:$K,$J138)</f>
        <v>0</v>
      </c>
      <c r="AL138" s="1">
        <f ca="1">SUMIFS(INDIRECT($C$1&amp;"!"&amp;$C138&amp;":"&amp;$C138),dbP!$B:$B,"&gt;="&amp;AL$5,dbP!$B:$B,"&lt;="&amp;AL$6,INDIRECT($C$1&amp;"!"&amp;$C$2&amp;":"&amp;$C$2),$I$4,dbP!$J:$J,$I138,dbP!$K:$K,$J138)</f>
        <v>0</v>
      </c>
    </row>
    <row r="139" spans="2:38" x14ac:dyDescent="0.25">
      <c r="B139" s="1" t="str">
        <f>Items!G19</f>
        <v>BS(+)</v>
      </c>
      <c r="C139" s="1" t="str">
        <f>Items!H19</f>
        <v>M</v>
      </c>
      <c r="I139" s="22" t="str">
        <f>Items!E19</f>
        <v>Начисление себестоимости</v>
      </c>
      <c r="J139" s="1" t="str">
        <f>Items!F19</f>
        <v>Материалы Фасад</v>
      </c>
      <c r="Q139" s="1">
        <f ca="1">SUM($S139:INDIRECT(ADDRESS(ROW(),SUMIFS($3:$3,$4:$4,MAX($4:$4)))))</f>
        <v>1156786.6399999999</v>
      </c>
      <c r="T139" s="1">
        <f ca="1">SUMIFS(INDIRECT($C$1&amp;"!"&amp;$C139&amp;":"&amp;$C139),dbP!$B:$B,"&gt;="&amp;T$5,dbP!$B:$B,"&lt;="&amp;T$6,INDIRECT($C$1&amp;"!"&amp;$C$2&amp;":"&amp;$C$2),$I$4,dbP!$J:$J,$I139,dbP!$K:$K,$J139)</f>
        <v>0</v>
      </c>
      <c r="U139" s="1">
        <f ca="1">SUMIFS(INDIRECT($C$1&amp;"!"&amp;$C139&amp;":"&amp;$C139),dbP!$B:$B,"&gt;="&amp;U$5,dbP!$B:$B,"&lt;="&amp;U$6,INDIRECT($C$1&amp;"!"&amp;$C$2&amp;":"&amp;$C$2),$I$4,dbP!$J:$J,$I139,dbP!$K:$K,$J139)</f>
        <v>0</v>
      </c>
      <c r="V139" s="1">
        <f ca="1">SUMIFS(INDIRECT($C$1&amp;"!"&amp;$C139&amp;":"&amp;$C139),dbP!$B:$B,"&gt;="&amp;V$5,dbP!$B:$B,"&lt;="&amp;V$6,INDIRECT($C$1&amp;"!"&amp;$C$2&amp;":"&amp;$C$2),$I$4,dbP!$J:$J,$I139,dbP!$K:$K,$J139)</f>
        <v>0</v>
      </c>
      <c r="W139" s="1">
        <f ca="1">SUMIFS(INDIRECT($C$1&amp;"!"&amp;$C139&amp;":"&amp;$C139),dbP!$B:$B,"&gt;="&amp;W$5,dbP!$B:$B,"&lt;="&amp;W$6,INDIRECT($C$1&amp;"!"&amp;$C$2&amp;":"&amp;$C$2),$I$4,dbP!$J:$J,$I139,dbP!$K:$K,$J139)</f>
        <v>0</v>
      </c>
      <c r="X139" s="1">
        <f ca="1">SUMIFS(INDIRECT($C$1&amp;"!"&amp;$C139&amp;":"&amp;$C139),dbP!$B:$B,"&gt;="&amp;X$5,dbP!$B:$B,"&lt;="&amp;X$6,INDIRECT($C$1&amp;"!"&amp;$C$2&amp;":"&amp;$C$2),$I$4,dbP!$J:$J,$I139,dbP!$K:$K,$J139)</f>
        <v>0</v>
      </c>
      <c r="Y139" s="1">
        <f ca="1">SUMIFS(INDIRECT($C$1&amp;"!"&amp;$C139&amp;":"&amp;$C139),dbP!$B:$B,"&gt;="&amp;Y$5,dbP!$B:$B,"&lt;="&amp;Y$6,INDIRECT($C$1&amp;"!"&amp;$C$2&amp;":"&amp;$C$2),$I$4,dbP!$J:$J,$I139,dbP!$K:$K,$J139)</f>
        <v>194155.7</v>
      </c>
      <c r="Z139" s="1">
        <f ca="1">SUMIFS(INDIRECT($C$1&amp;"!"&amp;$C139&amp;":"&amp;$C139),dbP!$B:$B,"&gt;="&amp;Z$5,dbP!$B:$B,"&lt;="&amp;Z$6,INDIRECT($C$1&amp;"!"&amp;$C$2&amp;":"&amp;$C$2),$I$4,dbP!$J:$J,$I139,dbP!$K:$K,$J139)</f>
        <v>159749.63</v>
      </c>
      <c r="AA139" s="1">
        <f ca="1">SUMIFS(INDIRECT($C$1&amp;"!"&amp;$C139&amp;":"&amp;$C139),dbP!$B:$B,"&gt;="&amp;AA$5,dbP!$B:$B,"&lt;="&amp;AA$6,INDIRECT($C$1&amp;"!"&amp;$C$2&amp;":"&amp;$C$2),$I$4,dbP!$J:$J,$I139,dbP!$K:$K,$J139)</f>
        <v>279380.33999999997</v>
      </c>
      <c r="AB139" s="1">
        <f ca="1">SUMIFS(INDIRECT($C$1&amp;"!"&amp;$C139&amp;":"&amp;$C139),dbP!$B:$B,"&gt;="&amp;AB$5,dbP!$B:$B,"&lt;="&amp;AB$6,INDIRECT($C$1&amp;"!"&amp;$C$2&amp;":"&amp;$C$2),$I$4,dbP!$J:$J,$I139,dbP!$K:$K,$J139)</f>
        <v>6153.4299999999994</v>
      </c>
      <c r="AC139" s="1">
        <f ca="1">SUMIFS(INDIRECT($C$1&amp;"!"&amp;$C139&amp;":"&amp;$C139),dbP!$B:$B,"&gt;="&amp;AC$5,dbP!$B:$B,"&lt;="&amp;AC$6,INDIRECT($C$1&amp;"!"&amp;$C$2&amp;":"&amp;$C$2),$I$4,dbP!$J:$J,$I139,dbP!$K:$K,$J139)</f>
        <v>10415.64</v>
      </c>
      <c r="AD139" s="1">
        <f ca="1">SUMIFS(INDIRECT($C$1&amp;"!"&amp;$C139&amp;":"&amp;$C139),dbP!$B:$B,"&gt;="&amp;AD$5,dbP!$B:$B,"&lt;="&amp;AD$6,INDIRECT($C$1&amp;"!"&amp;$C$2&amp;":"&amp;$C$2),$I$4,dbP!$J:$J,$I139,dbP!$K:$K,$J139)</f>
        <v>0</v>
      </c>
      <c r="AE139" s="1">
        <f ca="1">SUMIFS(INDIRECT($C$1&amp;"!"&amp;$C139&amp;":"&amp;$C139),dbP!$B:$B,"&gt;="&amp;AE$5,dbP!$B:$B,"&lt;="&amp;AE$6,INDIRECT($C$1&amp;"!"&amp;$C$2&amp;":"&amp;$C$2),$I$4,dbP!$J:$J,$I139,dbP!$K:$K,$J139)</f>
        <v>342675.62</v>
      </c>
      <c r="AF139" s="1">
        <f ca="1">SUMIFS(INDIRECT($C$1&amp;"!"&amp;$C139&amp;":"&amp;$C139),dbP!$B:$B,"&gt;="&amp;AF$5,dbP!$B:$B,"&lt;="&amp;AF$6,INDIRECT($C$1&amp;"!"&amp;$C$2&amp;":"&amp;$C$2),$I$4,dbP!$J:$J,$I139,dbP!$K:$K,$J139)</f>
        <v>121256.27999999997</v>
      </c>
      <c r="AG139" s="1">
        <f ca="1">SUMIFS(INDIRECT($C$1&amp;"!"&amp;$C139&amp;":"&amp;$C139),dbP!$B:$B,"&gt;="&amp;AG$5,dbP!$B:$B,"&lt;="&amp;AG$6,INDIRECT($C$1&amp;"!"&amp;$C$2&amp;":"&amp;$C$2),$I$4,dbP!$J:$J,$I139,dbP!$K:$K,$J139)</f>
        <v>43000</v>
      </c>
      <c r="AH139" s="1">
        <f ca="1">SUMIFS(INDIRECT($C$1&amp;"!"&amp;$C139&amp;":"&amp;$C139),dbP!$B:$B,"&gt;="&amp;AH$5,dbP!$B:$B,"&lt;="&amp;AH$6,INDIRECT($C$1&amp;"!"&amp;$C$2&amp;":"&amp;$C$2),$I$4,dbP!$J:$J,$I139,dbP!$K:$K,$J139)</f>
        <v>0</v>
      </c>
      <c r="AI139" s="1">
        <f ca="1">SUMIFS(INDIRECT($C$1&amp;"!"&amp;$C139&amp;":"&amp;$C139),dbP!$B:$B,"&gt;="&amp;AI$5,dbP!$B:$B,"&lt;="&amp;AI$6,INDIRECT($C$1&amp;"!"&amp;$C$2&amp;":"&amp;$C$2),$I$4,dbP!$J:$J,$I139,dbP!$K:$K,$J139)</f>
        <v>0</v>
      </c>
      <c r="AJ139" s="1">
        <f ca="1">SUMIFS(INDIRECT($C$1&amp;"!"&amp;$C139&amp;":"&amp;$C139),dbP!$B:$B,"&gt;="&amp;AJ$5,dbP!$B:$B,"&lt;="&amp;AJ$6,INDIRECT($C$1&amp;"!"&amp;$C$2&amp;":"&amp;$C$2),$I$4,dbP!$J:$J,$I139,dbP!$K:$K,$J139)</f>
        <v>0</v>
      </c>
      <c r="AK139" s="1">
        <f ca="1">SUMIFS(INDIRECT($C$1&amp;"!"&amp;$C139&amp;":"&amp;$C139),dbP!$B:$B,"&gt;="&amp;AK$5,dbP!$B:$B,"&lt;="&amp;AK$6,INDIRECT($C$1&amp;"!"&amp;$C$2&amp;":"&amp;$C$2),$I$4,dbP!$J:$J,$I139,dbP!$K:$K,$J139)</f>
        <v>0</v>
      </c>
      <c r="AL139" s="1">
        <f ca="1">SUMIFS(INDIRECT($C$1&amp;"!"&amp;$C139&amp;":"&amp;$C139),dbP!$B:$B,"&gt;="&amp;AL$5,dbP!$B:$B,"&lt;="&amp;AL$6,INDIRECT($C$1&amp;"!"&amp;$C$2&amp;":"&amp;$C$2),$I$4,dbP!$J:$J,$I139,dbP!$K:$K,$J139)</f>
        <v>0</v>
      </c>
    </row>
    <row r="140" spans="2:38" x14ac:dyDescent="0.25">
      <c r="B140" s="1" t="str">
        <f>Items!G20</f>
        <v>BS(+)</v>
      </c>
      <c r="C140" s="1" t="str">
        <f>Items!H20</f>
        <v>M</v>
      </c>
      <c r="I140" s="22" t="str">
        <f>Items!E20</f>
        <v>Начисление себестоимости</v>
      </c>
      <c r="J140" s="1" t="str">
        <f>Items!F20</f>
        <v>Материалы Благоустройство</v>
      </c>
      <c r="Q140" s="1">
        <f ca="1">SUM($S140:INDIRECT(ADDRESS(ROW(),SUMIFS($3:$3,$4:$4,MAX($4:$4)))))</f>
        <v>640210.25</v>
      </c>
      <c r="T140" s="1">
        <f ca="1">SUMIFS(INDIRECT($C$1&amp;"!"&amp;$C140&amp;":"&amp;$C140),dbP!$B:$B,"&gt;="&amp;T$5,dbP!$B:$B,"&lt;="&amp;T$6,INDIRECT($C$1&amp;"!"&amp;$C$2&amp;":"&amp;$C$2),$I$4,dbP!$J:$J,$I140,dbP!$K:$K,$J140)</f>
        <v>0</v>
      </c>
      <c r="U140" s="1">
        <f ca="1">SUMIFS(INDIRECT($C$1&amp;"!"&amp;$C140&amp;":"&amp;$C140),dbP!$B:$B,"&gt;="&amp;U$5,dbP!$B:$B,"&lt;="&amp;U$6,INDIRECT($C$1&amp;"!"&amp;$C$2&amp;":"&amp;$C$2),$I$4,dbP!$J:$J,$I140,dbP!$K:$K,$J140)</f>
        <v>0</v>
      </c>
      <c r="V140" s="1">
        <f ca="1">SUMIFS(INDIRECT($C$1&amp;"!"&amp;$C140&amp;":"&amp;$C140),dbP!$B:$B,"&gt;="&amp;V$5,dbP!$B:$B,"&lt;="&amp;V$6,INDIRECT($C$1&amp;"!"&amp;$C$2&amp;":"&amp;$C$2),$I$4,dbP!$J:$J,$I140,dbP!$K:$K,$J140)</f>
        <v>0</v>
      </c>
      <c r="W140" s="1">
        <f ca="1">SUMIFS(INDIRECT($C$1&amp;"!"&amp;$C140&amp;":"&amp;$C140),dbP!$B:$B,"&gt;="&amp;W$5,dbP!$B:$B,"&lt;="&amp;W$6,INDIRECT($C$1&amp;"!"&amp;$C$2&amp;":"&amp;$C$2),$I$4,dbP!$J:$J,$I140,dbP!$K:$K,$J140)</f>
        <v>0</v>
      </c>
      <c r="X140" s="1">
        <f ca="1">SUMIFS(INDIRECT($C$1&amp;"!"&amp;$C140&amp;":"&amp;$C140),dbP!$B:$B,"&gt;="&amp;X$5,dbP!$B:$B,"&lt;="&amp;X$6,INDIRECT($C$1&amp;"!"&amp;$C$2&amp;":"&amp;$C$2),$I$4,dbP!$J:$J,$I140,dbP!$K:$K,$J140)</f>
        <v>0</v>
      </c>
      <c r="Y140" s="1">
        <f ca="1">SUMIFS(INDIRECT($C$1&amp;"!"&amp;$C140&amp;":"&amp;$C140),dbP!$B:$B,"&gt;="&amp;Y$5,dbP!$B:$B,"&lt;="&amp;Y$6,INDIRECT($C$1&amp;"!"&amp;$C$2&amp;":"&amp;$C$2),$I$4,dbP!$J:$J,$I140,dbP!$K:$K,$J140)</f>
        <v>0</v>
      </c>
      <c r="Z140" s="1">
        <f ca="1">SUMIFS(INDIRECT($C$1&amp;"!"&amp;$C140&amp;":"&amp;$C140),dbP!$B:$B,"&gt;="&amp;Z$5,dbP!$B:$B,"&lt;="&amp;Z$6,INDIRECT($C$1&amp;"!"&amp;$C$2&amp;":"&amp;$C$2),$I$4,dbP!$J:$J,$I140,dbP!$K:$K,$J140)</f>
        <v>0</v>
      </c>
      <c r="AA140" s="1">
        <f ca="1">SUMIFS(INDIRECT($C$1&amp;"!"&amp;$C140&amp;":"&amp;$C140),dbP!$B:$B,"&gt;="&amp;AA$5,dbP!$B:$B,"&lt;="&amp;AA$6,INDIRECT($C$1&amp;"!"&amp;$C$2&amp;":"&amp;$C$2),$I$4,dbP!$J:$J,$I140,dbP!$K:$K,$J140)</f>
        <v>0</v>
      </c>
      <c r="AB140" s="1">
        <f ca="1">SUMIFS(INDIRECT($C$1&amp;"!"&amp;$C140&amp;":"&amp;$C140),dbP!$B:$B,"&gt;="&amp;AB$5,dbP!$B:$B,"&lt;="&amp;AB$6,INDIRECT($C$1&amp;"!"&amp;$C$2&amp;":"&amp;$C$2),$I$4,dbP!$J:$J,$I140,dbP!$K:$K,$J140)</f>
        <v>0</v>
      </c>
      <c r="AC140" s="1">
        <f ca="1">SUMIFS(INDIRECT($C$1&amp;"!"&amp;$C140&amp;":"&amp;$C140),dbP!$B:$B,"&gt;="&amp;AC$5,dbP!$B:$B,"&lt;="&amp;AC$6,INDIRECT($C$1&amp;"!"&amp;$C$2&amp;":"&amp;$C$2),$I$4,dbP!$J:$J,$I140,dbP!$K:$K,$J140)</f>
        <v>0</v>
      </c>
      <c r="AD140" s="1">
        <f ca="1">SUMIFS(INDIRECT($C$1&amp;"!"&amp;$C140&amp;":"&amp;$C140),dbP!$B:$B,"&gt;="&amp;AD$5,dbP!$B:$B,"&lt;="&amp;AD$6,INDIRECT($C$1&amp;"!"&amp;$C$2&amp;":"&amp;$C$2),$I$4,dbP!$J:$J,$I140,dbP!$K:$K,$J140)</f>
        <v>0</v>
      </c>
      <c r="AE140" s="1">
        <f ca="1">SUMIFS(INDIRECT($C$1&amp;"!"&amp;$C140&amp;":"&amp;$C140),dbP!$B:$B,"&gt;="&amp;AE$5,dbP!$B:$B,"&lt;="&amp;AE$6,INDIRECT($C$1&amp;"!"&amp;$C$2&amp;":"&amp;$C$2),$I$4,dbP!$J:$J,$I140,dbP!$K:$K,$J140)</f>
        <v>254800</v>
      </c>
      <c r="AF140" s="1">
        <f ca="1">SUMIFS(INDIRECT($C$1&amp;"!"&amp;$C140&amp;":"&amp;$C140),dbP!$B:$B,"&gt;="&amp;AF$5,dbP!$B:$B,"&lt;="&amp;AF$6,INDIRECT($C$1&amp;"!"&amp;$C$2&amp;":"&amp;$C$2),$I$4,dbP!$J:$J,$I140,dbP!$K:$K,$J140)</f>
        <v>383213.53</v>
      </c>
      <c r="AG140" s="1">
        <f ca="1">SUMIFS(INDIRECT($C$1&amp;"!"&amp;$C140&amp;":"&amp;$C140),dbP!$B:$B,"&gt;="&amp;AG$5,dbP!$B:$B,"&lt;="&amp;AG$6,INDIRECT($C$1&amp;"!"&amp;$C$2&amp;":"&amp;$C$2),$I$4,dbP!$J:$J,$I140,dbP!$K:$K,$J140)</f>
        <v>2196.7199999999998</v>
      </c>
      <c r="AH140" s="1">
        <f ca="1">SUMIFS(INDIRECT($C$1&amp;"!"&amp;$C140&amp;":"&amp;$C140),dbP!$B:$B,"&gt;="&amp;AH$5,dbP!$B:$B,"&lt;="&amp;AH$6,INDIRECT($C$1&amp;"!"&amp;$C$2&amp;":"&amp;$C$2),$I$4,dbP!$J:$J,$I140,dbP!$K:$K,$J140)</f>
        <v>0</v>
      </c>
      <c r="AI140" s="1">
        <f ca="1">SUMIFS(INDIRECT($C$1&amp;"!"&amp;$C140&amp;":"&amp;$C140),dbP!$B:$B,"&gt;="&amp;AI$5,dbP!$B:$B,"&lt;="&amp;AI$6,INDIRECT($C$1&amp;"!"&amp;$C$2&amp;":"&amp;$C$2),$I$4,dbP!$J:$J,$I140,dbP!$K:$K,$J140)</f>
        <v>0</v>
      </c>
      <c r="AJ140" s="1">
        <f ca="1">SUMIFS(INDIRECT($C$1&amp;"!"&amp;$C140&amp;":"&amp;$C140),dbP!$B:$B,"&gt;="&amp;AJ$5,dbP!$B:$B,"&lt;="&amp;AJ$6,INDIRECT($C$1&amp;"!"&amp;$C$2&amp;":"&amp;$C$2),$I$4,dbP!$J:$J,$I140,dbP!$K:$K,$J140)</f>
        <v>0</v>
      </c>
      <c r="AK140" s="1">
        <f ca="1">SUMIFS(INDIRECT($C$1&amp;"!"&amp;$C140&amp;":"&amp;$C140),dbP!$B:$B,"&gt;="&amp;AK$5,dbP!$B:$B,"&lt;="&amp;AK$6,INDIRECT($C$1&amp;"!"&amp;$C$2&amp;":"&amp;$C$2),$I$4,dbP!$J:$J,$I140,dbP!$K:$K,$J140)</f>
        <v>0</v>
      </c>
      <c r="AL140" s="1">
        <f ca="1">SUMIFS(INDIRECT($C$1&amp;"!"&amp;$C140&amp;":"&amp;$C140),dbP!$B:$B,"&gt;="&amp;AL$5,dbP!$B:$B,"&lt;="&amp;AL$6,INDIRECT($C$1&amp;"!"&amp;$C$2&amp;":"&amp;$C$2),$I$4,dbP!$J:$J,$I140,dbP!$K:$K,$J140)</f>
        <v>0</v>
      </c>
    </row>
    <row r="141" spans="2:38" x14ac:dyDescent="0.25">
      <c r="B141" s="1" t="str">
        <f>Items!G21</f>
        <v>BS(+)</v>
      </c>
      <c r="C141" s="1" t="str">
        <f>Items!H21</f>
        <v>M</v>
      </c>
      <c r="I141" s="22" t="str">
        <f>Items!E21</f>
        <v>Начисление себестоимости</v>
      </c>
      <c r="J141" s="1" t="str">
        <f>Items!F21</f>
        <v>Монтаж фундамента</v>
      </c>
      <c r="Q141" s="1">
        <f ca="1">SUM($S141:INDIRECT(ADDRESS(ROW(),SUMIFS($3:$3,$4:$4,MAX($4:$4)))))</f>
        <v>3397557.9799999995</v>
      </c>
      <c r="T141" s="1">
        <f ca="1">SUMIFS(INDIRECT($C$1&amp;"!"&amp;$C141&amp;":"&amp;$C141),dbP!$B:$B,"&gt;="&amp;T$5,dbP!$B:$B,"&lt;="&amp;T$6,INDIRECT($C$1&amp;"!"&amp;$C$2&amp;":"&amp;$C$2),$I$4,dbP!$J:$J,$I141,dbP!$K:$K,$J141)</f>
        <v>0</v>
      </c>
      <c r="U141" s="1">
        <f ca="1">SUMIFS(INDIRECT($C$1&amp;"!"&amp;$C141&amp;":"&amp;$C141),dbP!$B:$B,"&gt;="&amp;U$5,dbP!$B:$B,"&lt;="&amp;U$6,INDIRECT($C$1&amp;"!"&amp;$C$2&amp;":"&amp;$C$2),$I$4,dbP!$J:$J,$I141,dbP!$K:$K,$J141)</f>
        <v>256680</v>
      </c>
      <c r="V141" s="1">
        <f ca="1">SUMIFS(INDIRECT($C$1&amp;"!"&amp;$C141&amp;":"&amp;$C141),dbP!$B:$B,"&gt;="&amp;V$5,dbP!$B:$B,"&lt;="&amp;V$6,INDIRECT($C$1&amp;"!"&amp;$C$2&amp;":"&amp;$C$2),$I$4,dbP!$J:$J,$I141,dbP!$K:$K,$J141)</f>
        <v>314314</v>
      </c>
      <c r="W141" s="1">
        <f ca="1">SUMIFS(INDIRECT($C$1&amp;"!"&amp;$C141&amp;":"&amp;$C141),dbP!$B:$B,"&gt;="&amp;W$5,dbP!$B:$B,"&lt;="&amp;W$6,INDIRECT($C$1&amp;"!"&amp;$C$2&amp;":"&amp;$C$2),$I$4,dbP!$J:$J,$I141,dbP!$K:$K,$J141)</f>
        <v>0</v>
      </c>
      <c r="X141" s="1">
        <f ca="1">SUMIFS(INDIRECT($C$1&amp;"!"&amp;$C141&amp;":"&amp;$C141),dbP!$B:$B,"&gt;="&amp;X$5,dbP!$B:$B,"&lt;="&amp;X$6,INDIRECT($C$1&amp;"!"&amp;$C$2&amp;":"&amp;$C$2),$I$4,dbP!$J:$J,$I141,dbP!$K:$K,$J141)</f>
        <v>0</v>
      </c>
      <c r="Y141" s="1">
        <f ca="1">SUMIFS(INDIRECT($C$1&amp;"!"&amp;$C141&amp;":"&amp;$C141),dbP!$B:$B,"&gt;="&amp;Y$5,dbP!$B:$B,"&lt;="&amp;Y$6,INDIRECT($C$1&amp;"!"&amp;$C$2&amp;":"&amp;$C$2),$I$4,dbP!$J:$J,$I141,dbP!$K:$K,$J141)</f>
        <v>0</v>
      </c>
      <c r="Z141" s="1">
        <f ca="1">SUMIFS(INDIRECT($C$1&amp;"!"&amp;$C141&amp;":"&amp;$C141),dbP!$B:$B,"&gt;="&amp;Z$5,dbP!$B:$B,"&lt;="&amp;Z$6,INDIRECT($C$1&amp;"!"&amp;$C$2&amp;":"&amp;$C$2),$I$4,dbP!$J:$J,$I141,dbP!$K:$K,$J141)</f>
        <v>0</v>
      </c>
      <c r="AA141" s="1">
        <f ca="1">SUMIFS(INDIRECT($C$1&amp;"!"&amp;$C141&amp;":"&amp;$C141),dbP!$B:$B,"&gt;="&amp;AA$5,dbP!$B:$B,"&lt;="&amp;AA$6,INDIRECT($C$1&amp;"!"&amp;$C$2&amp;":"&amp;$C$2),$I$4,dbP!$J:$J,$I141,dbP!$K:$K,$J141)</f>
        <v>99277.48</v>
      </c>
      <c r="AB141" s="1">
        <f ca="1">SUMIFS(INDIRECT($C$1&amp;"!"&amp;$C141&amp;":"&amp;$C141),dbP!$B:$B,"&gt;="&amp;AB$5,dbP!$B:$B,"&lt;="&amp;AB$6,INDIRECT($C$1&amp;"!"&amp;$C$2&amp;":"&amp;$C$2),$I$4,dbP!$J:$J,$I141,dbP!$K:$K,$J141)</f>
        <v>817923.09999999986</v>
      </c>
      <c r="AC141" s="1">
        <f ca="1">SUMIFS(INDIRECT($C$1&amp;"!"&amp;$C141&amp;":"&amp;$C141),dbP!$B:$B,"&gt;="&amp;AC$5,dbP!$B:$B,"&lt;="&amp;AC$6,INDIRECT($C$1&amp;"!"&amp;$C$2&amp;":"&amp;$C$2),$I$4,dbP!$J:$J,$I141,dbP!$K:$K,$J141)</f>
        <v>209971.19</v>
      </c>
      <c r="AD141" s="1">
        <f ca="1">SUMIFS(INDIRECT($C$1&amp;"!"&amp;$C141&amp;":"&amp;$C141),dbP!$B:$B,"&gt;="&amp;AD$5,dbP!$B:$B,"&lt;="&amp;AD$6,INDIRECT($C$1&amp;"!"&amp;$C$2&amp;":"&amp;$C$2),$I$4,dbP!$J:$J,$I141,dbP!$K:$K,$J141)</f>
        <v>116849.73999999999</v>
      </c>
      <c r="AE141" s="1">
        <f ca="1">SUMIFS(INDIRECT($C$1&amp;"!"&amp;$C141&amp;":"&amp;$C141),dbP!$B:$B,"&gt;="&amp;AE$5,dbP!$B:$B,"&lt;="&amp;AE$6,INDIRECT($C$1&amp;"!"&amp;$C$2&amp;":"&amp;$C$2),$I$4,dbP!$J:$J,$I141,dbP!$K:$K,$J141)</f>
        <v>588260</v>
      </c>
      <c r="AF141" s="1">
        <f ca="1">SUMIFS(INDIRECT($C$1&amp;"!"&amp;$C141&amp;":"&amp;$C141),dbP!$B:$B,"&gt;="&amp;AF$5,dbP!$B:$B,"&lt;="&amp;AF$6,INDIRECT($C$1&amp;"!"&amp;$C$2&amp;":"&amp;$C$2),$I$4,dbP!$J:$J,$I141,dbP!$K:$K,$J141)</f>
        <v>994282.47</v>
      </c>
      <c r="AG141" s="1">
        <f ca="1">SUMIFS(INDIRECT($C$1&amp;"!"&amp;$C141&amp;":"&amp;$C141),dbP!$B:$B,"&gt;="&amp;AG$5,dbP!$B:$B,"&lt;="&amp;AG$6,INDIRECT($C$1&amp;"!"&amp;$C$2&amp;":"&amp;$C$2),$I$4,dbP!$J:$J,$I141,dbP!$K:$K,$J141)</f>
        <v>0</v>
      </c>
      <c r="AH141" s="1">
        <f ca="1">SUMIFS(INDIRECT($C$1&amp;"!"&amp;$C141&amp;":"&amp;$C141),dbP!$B:$B,"&gt;="&amp;AH$5,dbP!$B:$B,"&lt;="&amp;AH$6,INDIRECT($C$1&amp;"!"&amp;$C$2&amp;":"&amp;$C$2),$I$4,dbP!$J:$J,$I141,dbP!$K:$K,$J141)</f>
        <v>0</v>
      </c>
      <c r="AI141" s="1">
        <f ca="1">SUMIFS(INDIRECT($C$1&amp;"!"&amp;$C141&amp;":"&amp;$C141),dbP!$B:$B,"&gt;="&amp;AI$5,dbP!$B:$B,"&lt;="&amp;AI$6,INDIRECT($C$1&amp;"!"&amp;$C$2&amp;":"&amp;$C$2),$I$4,dbP!$J:$J,$I141,dbP!$K:$K,$J141)</f>
        <v>0</v>
      </c>
      <c r="AJ141" s="1">
        <f ca="1">SUMIFS(INDIRECT($C$1&amp;"!"&amp;$C141&amp;":"&amp;$C141),dbP!$B:$B,"&gt;="&amp;AJ$5,dbP!$B:$B,"&lt;="&amp;AJ$6,INDIRECT($C$1&amp;"!"&amp;$C$2&amp;":"&amp;$C$2),$I$4,dbP!$J:$J,$I141,dbP!$K:$K,$J141)</f>
        <v>0</v>
      </c>
      <c r="AK141" s="1">
        <f ca="1">SUMIFS(INDIRECT($C$1&amp;"!"&amp;$C141&amp;":"&amp;$C141),dbP!$B:$B,"&gt;="&amp;AK$5,dbP!$B:$B,"&lt;="&amp;AK$6,INDIRECT($C$1&amp;"!"&amp;$C$2&amp;":"&amp;$C$2),$I$4,dbP!$J:$J,$I141,dbP!$K:$K,$J141)</f>
        <v>0</v>
      </c>
      <c r="AL141" s="1">
        <f ca="1">SUMIFS(INDIRECT($C$1&amp;"!"&amp;$C141&amp;":"&amp;$C141),dbP!$B:$B,"&gt;="&amp;AL$5,dbP!$B:$B,"&lt;="&amp;AL$6,INDIRECT($C$1&amp;"!"&amp;$C$2&amp;":"&amp;$C$2),$I$4,dbP!$J:$J,$I141,dbP!$K:$K,$J141)</f>
        <v>0</v>
      </c>
    </row>
    <row r="142" spans="2:38" x14ac:dyDescent="0.25">
      <c r="B142" s="1" t="str">
        <f>Items!G22</f>
        <v>BS(+)</v>
      </c>
      <c r="C142" s="1" t="str">
        <f>Items!H22</f>
        <v>M</v>
      </c>
      <c r="I142" s="22" t="str">
        <f>Items!E22</f>
        <v>Начисление себестоимости</v>
      </c>
      <c r="J142" s="1" t="str">
        <f>Items!F22</f>
        <v>Монтаж Коробки</v>
      </c>
      <c r="Q142" s="1">
        <f ca="1">SUM($S142:INDIRECT(ADDRESS(ROW(),SUMIFS($3:$3,$4:$4,MAX($4:$4)))))</f>
        <v>3144157.55</v>
      </c>
      <c r="T142" s="1">
        <f ca="1">SUMIFS(INDIRECT($C$1&amp;"!"&amp;$C142&amp;":"&amp;$C142),dbP!$B:$B,"&gt;="&amp;T$5,dbP!$B:$B,"&lt;="&amp;T$6,INDIRECT($C$1&amp;"!"&amp;$C$2&amp;":"&amp;$C$2),$I$4,dbP!$J:$J,$I142,dbP!$K:$K,$J142)</f>
        <v>0</v>
      </c>
      <c r="U142" s="1">
        <f ca="1">SUMIFS(INDIRECT($C$1&amp;"!"&amp;$C142&amp;":"&amp;$C142),dbP!$B:$B,"&gt;="&amp;U$5,dbP!$B:$B,"&lt;="&amp;U$6,INDIRECT($C$1&amp;"!"&amp;$C$2&amp;":"&amp;$C$2),$I$4,dbP!$J:$J,$I142,dbP!$K:$K,$J142)</f>
        <v>0</v>
      </c>
      <c r="V142" s="1">
        <f ca="1">SUMIFS(INDIRECT($C$1&amp;"!"&amp;$C142&amp;":"&amp;$C142),dbP!$B:$B,"&gt;="&amp;V$5,dbP!$B:$B,"&lt;="&amp;V$6,INDIRECT($C$1&amp;"!"&amp;$C$2&amp;":"&amp;$C$2),$I$4,dbP!$J:$J,$I142,dbP!$K:$K,$J142)</f>
        <v>23940</v>
      </c>
      <c r="W142" s="1">
        <f ca="1">SUMIFS(INDIRECT($C$1&amp;"!"&amp;$C142&amp;":"&amp;$C142),dbP!$B:$B,"&gt;="&amp;W$5,dbP!$B:$B,"&lt;="&amp;W$6,INDIRECT($C$1&amp;"!"&amp;$C$2&amp;":"&amp;$C$2),$I$4,dbP!$J:$J,$I142,dbP!$K:$K,$J142)</f>
        <v>248274</v>
      </c>
      <c r="X142" s="1">
        <f ca="1">SUMIFS(INDIRECT($C$1&amp;"!"&amp;$C142&amp;":"&amp;$C142),dbP!$B:$B,"&gt;="&amp;X$5,dbP!$B:$B,"&lt;="&amp;X$6,INDIRECT($C$1&amp;"!"&amp;$C$2&amp;":"&amp;$C$2),$I$4,dbP!$J:$J,$I142,dbP!$K:$K,$J142)</f>
        <v>166240</v>
      </c>
      <c r="Y142" s="1">
        <f ca="1">SUMIFS(INDIRECT($C$1&amp;"!"&amp;$C142&amp;":"&amp;$C142),dbP!$B:$B,"&gt;="&amp;Y$5,dbP!$B:$B,"&lt;="&amp;Y$6,INDIRECT($C$1&amp;"!"&amp;$C$2&amp;":"&amp;$C$2),$I$4,dbP!$J:$J,$I142,dbP!$K:$K,$J142)</f>
        <v>446397.3</v>
      </c>
      <c r="Z142" s="1">
        <f ca="1">SUMIFS(INDIRECT($C$1&amp;"!"&amp;$C142&amp;":"&amp;$C142),dbP!$B:$B,"&gt;="&amp;Z$5,dbP!$B:$B,"&lt;="&amp;Z$6,INDIRECT($C$1&amp;"!"&amp;$C$2&amp;":"&amp;$C$2),$I$4,dbP!$J:$J,$I142,dbP!$K:$K,$J142)</f>
        <v>342513.75</v>
      </c>
      <c r="AA142" s="1">
        <f ca="1">SUMIFS(INDIRECT($C$1&amp;"!"&amp;$C142&amp;":"&amp;$C142),dbP!$B:$B,"&gt;="&amp;AA$5,dbP!$B:$B,"&lt;="&amp;AA$6,INDIRECT($C$1&amp;"!"&amp;$C$2&amp;":"&amp;$C$2),$I$4,dbP!$J:$J,$I142,dbP!$K:$K,$J142)</f>
        <v>0</v>
      </c>
      <c r="AB142" s="1">
        <f ca="1">SUMIFS(INDIRECT($C$1&amp;"!"&amp;$C142&amp;":"&amp;$C142),dbP!$B:$B,"&gt;="&amp;AB$5,dbP!$B:$B,"&lt;="&amp;AB$6,INDIRECT($C$1&amp;"!"&amp;$C$2&amp;":"&amp;$C$2),$I$4,dbP!$J:$J,$I142,dbP!$K:$K,$J142)</f>
        <v>0</v>
      </c>
      <c r="AC142" s="1">
        <f ca="1">SUMIFS(INDIRECT($C$1&amp;"!"&amp;$C142&amp;":"&amp;$C142),dbP!$B:$B,"&gt;="&amp;AC$5,dbP!$B:$B,"&lt;="&amp;AC$6,INDIRECT($C$1&amp;"!"&amp;$C$2&amp;":"&amp;$C$2),$I$4,dbP!$J:$J,$I142,dbP!$K:$K,$J142)</f>
        <v>309240.5</v>
      </c>
      <c r="AD142" s="1">
        <f ca="1">SUMIFS(INDIRECT($C$1&amp;"!"&amp;$C142&amp;":"&amp;$C142),dbP!$B:$B,"&gt;="&amp;AD$5,dbP!$B:$B,"&lt;="&amp;AD$6,INDIRECT($C$1&amp;"!"&amp;$C$2&amp;":"&amp;$C$2),$I$4,dbP!$J:$J,$I142,dbP!$K:$K,$J142)</f>
        <v>960002</v>
      </c>
      <c r="AE142" s="1">
        <f ca="1">SUMIFS(INDIRECT($C$1&amp;"!"&amp;$C142&amp;":"&amp;$C142),dbP!$B:$B,"&gt;="&amp;AE$5,dbP!$B:$B,"&lt;="&amp;AE$6,INDIRECT($C$1&amp;"!"&amp;$C$2&amp;":"&amp;$C$2),$I$4,dbP!$J:$J,$I142,dbP!$K:$K,$J142)</f>
        <v>434450</v>
      </c>
      <c r="AF142" s="1">
        <f ca="1">SUMIFS(INDIRECT($C$1&amp;"!"&amp;$C142&amp;":"&amp;$C142),dbP!$B:$B,"&gt;="&amp;AF$5,dbP!$B:$B,"&lt;="&amp;AF$6,INDIRECT($C$1&amp;"!"&amp;$C$2&amp;":"&amp;$C$2),$I$4,dbP!$J:$J,$I142,dbP!$K:$K,$J142)</f>
        <v>88800</v>
      </c>
      <c r="AG142" s="1">
        <f ca="1">SUMIFS(INDIRECT($C$1&amp;"!"&amp;$C142&amp;":"&amp;$C142),dbP!$B:$B,"&gt;="&amp;AG$5,dbP!$B:$B,"&lt;="&amp;AG$6,INDIRECT($C$1&amp;"!"&amp;$C$2&amp;":"&amp;$C$2),$I$4,dbP!$J:$J,$I142,dbP!$K:$K,$J142)</f>
        <v>124299.99999999999</v>
      </c>
      <c r="AH142" s="1">
        <f ca="1">SUMIFS(INDIRECT($C$1&amp;"!"&amp;$C142&amp;":"&amp;$C142),dbP!$B:$B,"&gt;="&amp;AH$5,dbP!$B:$B,"&lt;="&amp;AH$6,INDIRECT($C$1&amp;"!"&amp;$C$2&amp;":"&amp;$C$2),$I$4,dbP!$J:$J,$I142,dbP!$K:$K,$J142)</f>
        <v>0</v>
      </c>
      <c r="AI142" s="1">
        <f ca="1">SUMIFS(INDIRECT($C$1&amp;"!"&amp;$C142&amp;":"&amp;$C142),dbP!$B:$B,"&gt;="&amp;AI$5,dbP!$B:$B,"&lt;="&amp;AI$6,INDIRECT($C$1&amp;"!"&amp;$C$2&amp;":"&amp;$C$2),$I$4,dbP!$J:$J,$I142,dbP!$K:$K,$J142)</f>
        <v>0</v>
      </c>
      <c r="AJ142" s="1">
        <f ca="1">SUMIFS(INDIRECT($C$1&amp;"!"&amp;$C142&amp;":"&amp;$C142),dbP!$B:$B,"&gt;="&amp;AJ$5,dbP!$B:$B,"&lt;="&amp;AJ$6,INDIRECT($C$1&amp;"!"&amp;$C$2&amp;":"&amp;$C$2),$I$4,dbP!$J:$J,$I142,dbP!$K:$K,$J142)</f>
        <v>0</v>
      </c>
      <c r="AK142" s="1">
        <f ca="1">SUMIFS(INDIRECT($C$1&amp;"!"&amp;$C142&amp;":"&amp;$C142),dbP!$B:$B,"&gt;="&amp;AK$5,dbP!$B:$B,"&lt;="&amp;AK$6,INDIRECT($C$1&amp;"!"&amp;$C$2&amp;":"&amp;$C$2),$I$4,dbP!$J:$J,$I142,dbP!$K:$K,$J142)</f>
        <v>0</v>
      </c>
      <c r="AL142" s="1">
        <f ca="1">SUMIFS(INDIRECT($C$1&amp;"!"&amp;$C142&amp;":"&amp;$C142),dbP!$B:$B,"&gt;="&amp;AL$5,dbP!$B:$B,"&lt;="&amp;AL$6,INDIRECT($C$1&amp;"!"&amp;$C$2&amp;":"&amp;$C$2),$I$4,dbP!$J:$J,$I142,dbP!$K:$K,$J142)</f>
        <v>0</v>
      </c>
    </row>
    <row r="143" spans="2:38" x14ac:dyDescent="0.25">
      <c r="B143" s="1" t="str">
        <f>Items!G23</f>
        <v>BS(+)</v>
      </c>
      <c r="C143" s="1" t="str">
        <f>Items!H23</f>
        <v>M</v>
      </c>
      <c r="I143" s="22" t="str">
        <f>Items!E23</f>
        <v>Начисление себестоимости</v>
      </c>
      <c r="J143" s="1" t="str">
        <f>Items!F23</f>
        <v>Монтаж кровли</v>
      </c>
      <c r="Q143" s="1">
        <f ca="1">SUM($S143:INDIRECT(ADDRESS(ROW(),SUMIFS($3:$3,$4:$4,MAX($4:$4)))))</f>
        <v>2030745.9800000002</v>
      </c>
      <c r="T143" s="1">
        <f ca="1">SUMIFS(INDIRECT($C$1&amp;"!"&amp;$C143&amp;":"&amp;$C143),dbP!$B:$B,"&gt;="&amp;T$5,dbP!$B:$B,"&lt;="&amp;T$6,INDIRECT($C$1&amp;"!"&amp;$C$2&amp;":"&amp;$C$2),$I$4,dbP!$J:$J,$I143,dbP!$K:$K,$J143)</f>
        <v>0</v>
      </c>
      <c r="U143" s="1">
        <f ca="1">SUMIFS(INDIRECT($C$1&amp;"!"&amp;$C143&amp;":"&amp;$C143),dbP!$B:$B,"&gt;="&amp;U$5,dbP!$B:$B,"&lt;="&amp;U$6,INDIRECT($C$1&amp;"!"&amp;$C$2&amp;":"&amp;$C$2),$I$4,dbP!$J:$J,$I143,dbP!$K:$K,$J143)</f>
        <v>0</v>
      </c>
      <c r="V143" s="1">
        <f ca="1">SUMIFS(INDIRECT($C$1&amp;"!"&amp;$C143&amp;":"&amp;$C143),dbP!$B:$B,"&gt;="&amp;V$5,dbP!$B:$B,"&lt;="&amp;V$6,INDIRECT($C$1&amp;"!"&amp;$C$2&amp;":"&amp;$C$2),$I$4,dbP!$J:$J,$I143,dbP!$K:$K,$J143)</f>
        <v>0</v>
      </c>
      <c r="W143" s="1">
        <f ca="1">SUMIFS(INDIRECT($C$1&amp;"!"&amp;$C143&amp;":"&amp;$C143),dbP!$B:$B,"&gt;="&amp;W$5,dbP!$B:$B,"&lt;="&amp;W$6,INDIRECT($C$1&amp;"!"&amp;$C$2&amp;":"&amp;$C$2),$I$4,dbP!$J:$J,$I143,dbP!$K:$K,$J143)</f>
        <v>0</v>
      </c>
      <c r="X143" s="1">
        <f ca="1">SUMIFS(INDIRECT($C$1&amp;"!"&amp;$C143&amp;":"&amp;$C143),dbP!$B:$B,"&gt;="&amp;X$5,dbP!$B:$B,"&lt;="&amp;X$6,INDIRECT($C$1&amp;"!"&amp;$C$2&amp;":"&amp;$C$2),$I$4,dbP!$J:$J,$I143,dbP!$K:$K,$J143)</f>
        <v>17434</v>
      </c>
      <c r="Y143" s="1">
        <f ca="1">SUMIFS(INDIRECT($C$1&amp;"!"&amp;$C143&amp;":"&amp;$C143),dbP!$B:$B,"&gt;="&amp;Y$5,dbP!$B:$B,"&lt;="&amp;Y$6,INDIRECT($C$1&amp;"!"&amp;$C$2&amp;":"&amp;$C$2),$I$4,dbP!$J:$J,$I143,dbP!$K:$K,$J143)</f>
        <v>169720.6</v>
      </c>
      <c r="Z143" s="1">
        <f ca="1">SUMIFS(INDIRECT($C$1&amp;"!"&amp;$C143&amp;":"&amp;$C143),dbP!$B:$B,"&gt;="&amp;Z$5,dbP!$B:$B,"&lt;="&amp;Z$6,INDIRECT($C$1&amp;"!"&amp;$C$2&amp;":"&amp;$C$2),$I$4,dbP!$J:$J,$I143,dbP!$K:$K,$J143)</f>
        <v>319447.60000000003</v>
      </c>
      <c r="AA143" s="1">
        <f ca="1">SUMIFS(INDIRECT($C$1&amp;"!"&amp;$C143&amp;":"&amp;$C143),dbP!$B:$B,"&gt;="&amp;AA$5,dbP!$B:$B,"&lt;="&amp;AA$6,INDIRECT($C$1&amp;"!"&amp;$C$2&amp;":"&amp;$C$2),$I$4,dbP!$J:$J,$I143,dbP!$K:$K,$J143)</f>
        <v>391349</v>
      </c>
      <c r="AB143" s="1">
        <f ca="1">SUMIFS(INDIRECT($C$1&amp;"!"&amp;$C143&amp;":"&amp;$C143),dbP!$B:$B,"&gt;="&amp;AB$5,dbP!$B:$B,"&lt;="&amp;AB$6,INDIRECT($C$1&amp;"!"&amp;$C$2&amp;":"&amp;$C$2),$I$4,dbP!$J:$J,$I143,dbP!$K:$K,$J143)</f>
        <v>0</v>
      </c>
      <c r="AC143" s="1">
        <f ca="1">SUMIFS(INDIRECT($C$1&amp;"!"&amp;$C143&amp;":"&amp;$C143),dbP!$B:$B,"&gt;="&amp;AC$5,dbP!$B:$B,"&lt;="&amp;AC$6,INDIRECT($C$1&amp;"!"&amp;$C$2&amp;":"&amp;$C$2),$I$4,dbP!$J:$J,$I143,dbP!$K:$K,$J143)</f>
        <v>0</v>
      </c>
      <c r="AD143" s="1">
        <f ca="1">SUMIFS(INDIRECT($C$1&amp;"!"&amp;$C143&amp;":"&amp;$C143),dbP!$B:$B,"&gt;="&amp;AD$5,dbP!$B:$B,"&lt;="&amp;AD$6,INDIRECT($C$1&amp;"!"&amp;$C$2&amp;":"&amp;$C$2),$I$4,dbP!$J:$J,$I143,dbP!$K:$K,$J143)</f>
        <v>17628</v>
      </c>
      <c r="AE143" s="1">
        <f ca="1">SUMIFS(INDIRECT($C$1&amp;"!"&amp;$C143&amp;":"&amp;$C143),dbP!$B:$B,"&gt;="&amp;AE$5,dbP!$B:$B,"&lt;="&amp;AE$6,INDIRECT($C$1&amp;"!"&amp;$C$2&amp;":"&amp;$C$2),$I$4,dbP!$J:$J,$I143,dbP!$K:$K,$J143)</f>
        <v>407998.5</v>
      </c>
      <c r="AF143" s="1">
        <f ca="1">SUMIFS(INDIRECT($C$1&amp;"!"&amp;$C143&amp;":"&amp;$C143),dbP!$B:$B,"&gt;="&amp;AF$5,dbP!$B:$B,"&lt;="&amp;AF$6,INDIRECT($C$1&amp;"!"&amp;$C$2&amp;":"&amp;$C$2),$I$4,dbP!$J:$J,$I143,dbP!$K:$K,$J143)</f>
        <v>600275.78</v>
      </c>
      <c r="AG143" s="1">
        <f ca="1">SUMIFS(INDIRECT($C$1&amp;"!"&amp;$C143&amp;":"&amp;$C143),dbP!$B:$B,"&gt;="&amp;AG$5,dbP!$B:$B,"&lt;="&amp;AG$6,INDIRECT($C$1&amp;"!"&amp;$C$2&amp;":"&amp;$C$2),$I$4,dbP!$J:$J,$I143,dbP!$K:$K,$J143)</f>
        <v>106892.5</v>
      </c>
      <c r="AH143" s="1">
        <f ca="1">SUMIFS(INDIRECT($C$1&amp;"!"&amp;$C143&amp;":"&amp;$C143),dbP!$B:$B,"&gt;="&amp;AH$5,dbP!$B:$B,"&lt;="&amp;AH$6,INDIRECT($C$1&amp;"!"&amp;$C$2&amp;":"&amp;$C$2),$I$4,dbP!$J:$J,$I143,dbP!$K:$K,$J143)</f>
        <v>0</v>
      </c>
      <c r="AI143" s="1">
        <f ca="1">SUMIFS(INDIRECT($C$1&amp;"!"&amp;$C143&amp;":"&amp;$C143),dbP!$B:$B,"&gt;="&amp;AI$5,dbP!$B:$B,"&lt;="&amp;AI$6,INDIRECT($C$1&amp;"!"&amp;$C$2&amp;":"&amp;$C$2),$I$4,dbP!$J:$J,$I143,dbP!$K:$K,$J143)</f>
        <v>0</v>
      </c>
      <c r="AJ143" s="1">
        <f ca="1">SUMIFS(INDIRECT($C$1&amp;"!"&amp;$C143&amp;":"&amp;$C143),dbP!$B:$B,"&gt;="&amp;AJ$5,dbP!$B:$B,"&lt;="&amp;AJ$6,INDIRECT($C$1&amp;"!"&amp;$C$2&amp;":"&amp;$C$2),$I$4,dbP!$J:$J,$I143,dbP!$K:$K,$J143)</f>
        <v>0</v>
      </c>
      <c r="AK143" s="1">
        <f ca="1">SUMIFS(INDIRECT($C$1&amp;"!"&amp;$C143&amp;":"&amp;$C143),dbP!$B:$B,"&gt;="&amp;AK$5,dbP!$B:$B,"&lt;="&amp;AK$6,INDIRECT($C$1&amp;"!"&amp;$C$2&amp;":"&amp;$C$2),$I$4,dbP!$J:$J,$I143,dbP!$K:$K,$J143)</f>
        <v>0</v>
      </c>
      <c r="AL143" s="1">
        <f ca="1">SUMIFS(INDIRECT($C$1&amp;"!"&amp;$C143&amp;":"&amp;$C143),dbP!$B:$B,"&gt;="&amp;AL$5,dbP!$B:$B,"&lt;="&amp;AL$6,INDIRECT($C$1&amp;"!"&amp;$C$2&amp;":"&amp;$C$2),$I$4,dbP!$J:$J,$I143,dbP!$K:$K,$J143)</f>
        <v>0</v>
      </c>
    </row>
    <row r="144" spans="2:38" x14ac:dyDescent="0.25">
      <c r="B144" s="1" t="str">
        <f>Items!G24</f>
        <v>BS(+)</v>
      </c>
      <c r="C144" s="1" t="str">
        <f>Items!H24</f>
        <v>M</v>
      </c>
      <c r="I144" s="22" t="str">
        <f>Items!E24</f>
        <v>Начисление себестоимости</v>
      </c>
      <c r="J144" s="1" t="str">
        <f>Items!F24</f>
        <v>Монтаж окон</v>
      </c>
      <c r="Q144" s="1">
        <f ca="1">SUM($S144:INDIRECT(ADDRESS(ROW(),SUMIFS($3:$3,$4:$4,MAX($4:$4)))))</f>
        <v>91850</v>
      </c>
      <c r="T144" s="1">
        <f ca="1">SUMIFS(INDIRECT($C$1&amp;"!"&amp;$C144&amp;":"&amp;$C144),dbP!$B:$B,"&gt;="&amp;T$5,dbP!$B:$B,"&lt;="&amp;T$6,INDIRECT($C$1&amp;"!"&amp;$C$2&amp;":"&amp;$C$2),$I$4,dbP!$J:$J,$I144,dbP!$K:$K,$J144)</f>
        <v>0</v>
      </c>
      <c r="U144" s="1">
        <f ca="1">SUMIFS(INDIRECT($C$1&amp;"!"&amp;$C144&amp;":"&amp;$C144),dbP!$B:$B,"&gt;="&amp;U$5,dbP!$B:$B,"&lt;="&amp;U$6,INDIRECT($C$1&amp;"!"&amp;$C$2&amp;":"&amp;$C$2),$I$4,dbP!$J:$J,$I144,dbP!$K:$K,$J144)</f>
        <v>0</v>
      </c>
      <c r="V144" s="1">
        <f ca="1">SUMIFS(INDIRECT($C$1&amp;"!"&amp;$C144&amp;":"&amp;$C144),dbP!$B:$B,"&gt;="&amp;V$5,dbP!$B:$B,"&lt;="&amp;V$6,INDIRECT($C$1&amp;"!"&amp;$C$2&amp;":"&amp;$C$2),$I$4,dbP!$J:$J,$I144,dbP!$K:$K,$J144)</f>
        <v>0</v>
      </c>
      <c r="W144" s="1">
        <f ca="1">SUMIFS(INDIRECT($C$1&amp;"!"&amp;$C144&amp;":"&amp;$C144),dbP!$B:$B,"&gt;="&amp;W$5,dbP!$B:$B,"&lt;="&amp;W$6,INDIRECT($C$1&amp;"!"&amp;$C$2&amp;":"&amp;$C$2),$I$4,dbP!$J:$J,$I144,dbP!$K:$K,$J144)</f>
        <v>0</v>
      </c>
      <c r="X144" s="1">
        <f ca="1">SUMIFS(INDIRECT($C$1&amp;"!"&amp;$C144&amp;":"&amp;$C144),dbP!$B:$B,"&gt;="&amp;X$5,dbP!$B:$B,"&lt;="&amp;X$6,INDIRECT($C$1&amp;"!"&amp;$C$2&amp;":"&amp;$C$2),$I$4,dbP!$J:$J,$I144,dbP!$K:$K,$J144)</f>
        <v>0</v>
      </c>
      <c r="Y144" s="1">
        <f ca="1">SUMIFS(INDIRECT($C$1&amp;"!"&amp;$C144&amp;":"&amp;$C144),dbP!$B:$B,"&gt;="&amp;Y$5,dbP!$B:$B,"&lt;="&amp;Y$6,INDIRECT($C$1&amp;"!"&amp;$C$2&amp;":"&amp;$C$2),$I$4,dbP!$J:$J,$I144,dbP!$K:$K,$J144)</f>
        <v>0</v>
      </c>
      <c r="Z144" s="1">
        <f ca="1">SUMIFS(INDIRECT($C$1&amp;"!"&amp;$C144&amp;":"&amp;$C144),dbP!$B:$B,"&gt;="&amp;Z$5,dbP!$B:$B,"&lt;="&amp;Z$6,INDIRECT($C$1&amp;"!"&amp;$C$2&amp;":"&amp;$C$2),$I$4,dbP!$J:$J,$I144,dbP!$K:$K,$J144)</f>
        <v>46650</v>
      </c>
      <c r="AA144" s="1">
        <f ca="1">SUMIFS(INDIRECT($C$1&amp;"!"&amp;$C144&amp;":"&amp;$C144),dbP!$B:$B,"&gt;="&amp;AA$5,dbP!$B:$B,"&lt;="&amp;AA$6,INDIRECT($C$1&amp;"!"&amp;$C$2&amp;":"&amp;$C$2),$I$4,dbP!$J:$J,$I144,dbP!$K:$K,$J144)</f>
        <v>0</v>
      </c>
      <c r="AB144" s="1">
        <f ca="1">SUMIFS(INDIRECT($C$1&amp;"!"&amp;$C144&amp;":"&amp;$C144),dbP!$B:$B,"&gt;="&amp;AB$5,dbP!$B:$B,"&lt;="&amp;AB$6,INDIRECT($C$1&amp;"!"&amp;$C$2&amp;":"&amp;$C$2),$I$4,dbP!$J:$J,$I144,dbP!$K:$K,$J144)</f>
        <v>0</v>
      </c>
      <c r="AC144" s="1">
        <f ca="1">SUMIFS(INDIRECT($C$1&amp;"!"&amp;$C144&amp;":"&amp;$C144),dbP!$B:$B,"&gt;="&amp;AC$5,dbP!$B:$B,"&lt;="&amp;AC$6,INDIRECT($C$1&amp;"!"&amp;$C$2&amp;":"&amp;$C$2),$I$4,dbP!$J:$J,$I144,dbP!$K:$K,$J144)</f>
        <v>0</v>
      </c>
      <c r="AD144" s="1">
        <f ca="1">SUMIFS(INDIRECT($C$1&amp;"!"&amp;$C144&amp;":"&amp;$C144),dbP!$B:$B,"&gt;="&amp;AD$5,dbP!$B:$B,"&lt;="&amp;AD$6,INDIRECT($C$1&amp;"!"&amp;$C$2&amp;":"&amp;$C$2),$I$4,dbP!$J:$J,$I144,dbP!$K:$K,$J144)</f>
        <v>0</v>
      </c>
      <c r="AE144" s="1">
        <f ca="1">SUMIFS(INDIRECT($C$1&amp;"!"&amp;$C144&amp;":"&amp;$C144),dbP!$B:$B,"&gt;="&amp;AE$5,dbP!$B:$B,"&lt;="&amp;AE$6,INDIRECT($C$1&amp;"!"&amp;$C$2&amp;":"&amp;$C$2),$I$4,dbP!$J:$J,$I144,dbP!$K:$K,$J144)</f>
        <v>45199.999999999993</v>
      </c>
      <c r="AF144" s="1">
        <f ca="1">SUMIFS(INDIRECT($C$1&amp;"!"&amp;$C144&amp;":"&amp;$C144),dbP!$B:$B,"&gt;="&amp;AF$5,dbP!$B:$B,"&lt;="&amp;AF$6,INDIRECT($C$1&amp;"!"&amp;$C$2&amp;":"&amp;$C$2),$I$4,dbP!$J:$J,$I144,dbP!$K:$K,$J144)</f>
        <v>0</v>
      </c>
      <c r="AG144" s="1">
        <f ca="1">SUMIFS(INDIRECT($C$1&amp;"!"&amp;$C144&amp;":"&amp;$C144),dbP!$B:$B,"&gt;="&amp;AG$5,dbP!$B:$B,"&lt;="&amp;AG$6,INDIRECT($C$1&amp;"!"&amp;$C$2&amp;":"&amp;$C$2),$I$4,dbP!$J:$J,$I144,dbP!$K:$K,$J144)</f>
        <v>0</v>
      </c>
      <c r="AH144" s="1">
        <f ca="1">SUMIFS(INDIRECT($C$1&amp;"!"&amp;$C144&amp;":"&amp;$C144),dbP!$B:$B,"&gt;="&amp;AH$5,dbP!$B:$B,"&lt;="&amp;AH$6,INDIRECT($C$1&amp;"!"&amp;$C$2&amp;":"&amp;$C$2),$I$4,dbP!$J:$J,$I144,dbP!$K:$K,$J144)</f>
        <v>0</v>
      </c>
      <c r="AI144" s="1">
        <f ca="1">SUMIFS(INDIRECT($C$1&amp;"!"&amp;$C144&amp;":"&amp;$C144),dbP!$B:$B,"&gt;="&amp;AI$5,dbP!$B:$B,"&lt;="&amp;AI$6,INDIRECT($C$1&amp;"!"&amp;$C$2&amp;":"&amp;$C$2),$I$4,dbP!$J:$J,$I144,dbP!$K:$K,$J144)</f>
        <v>0</v>
      </c>
      <c r="AJ144" s="1">
        <f ca="1">SUMIFS(INDIRECT($C$1&amp;"!"&amp;$C144&amp;":"&amp;$C144),dbP!$B:$B,"&gt;="&amp;AJ$5,dbP!$B:$B,"&lt;="&amp;AJ$6,INDIRECT($C$1&amp;"!"&amp;$C$2&amp;":"&amp;$C$2),$I$4,dbP!$J:$J,$I144,dbP!$K:$K,$J144)</f>
        <v>0</v>
      </c>
      <c r="AK144" s="1">
        <f ca="1">SUMIFS(INDIRECT($C$1&amp;"!"&amp;$C144&amp;":"&amp;$C144),dbP!$B:$B,"&gt;="&amp;AK$5,dbP!$B:$B,"&lt;="&amp;AK$6,INDIRECT($C$1&amp;"!"&amp;$C$2&amp;":"&amp;$C$2),$I$4,dbP!$J:$J,$I144,dbP!$K:$K,$J144)</f>
        <v>0</v>
      </c>
      <c r="AL144" s="1">
        <f ca="1">SUMIFS(INDIRECT($C$1&amp;"!"&amp;$C144&amp;":"&amp;$C144),dbP!$B:$B,"&gt;="&amp;AL$5,dbP!$B:$B,"&lt;="&amp;AL$6,INDIRECT($C$1&amp;"!"&amp;$C$2&amp;":"&amp;$C$2),$I$4,dbP!$J:$J,$I144,dbP!$K:$K,$J144)</f>
        <v>0</v>
      </c>
    </row>
    <row r="145" spans="2:38" x14ac:dyDescent="0.25">
      <c r="B145" s="1" t="str">
        <f>Items!G25</f>
        <v>BS(+)</v>
      </c>
      <c r="C145" s="1" t="str">
        <f>Items!H25</f>
        <v>M</v>
      </c>
      <c r="I145" s="22" t="str">
        <f>Items!E25</f>
        <v>Начисление себестоимости</v>
      </c>
      <c r="J145" s="1" t="str">
        <f>Items!F25</f>
        <v>Монтаж Фасада</v>
      </c>
      <c r="Q145" s="1">
        <f ca="1">SUM($S145:INDIRECT(ADDRESS(ROW(),SUMIFS($3:$3,$4:$4,MAX($4:$4)))))</f>
        <v>1573886.68</v>
      </c>
      <c r="T145" s="1">
        <f ca="1">SUMIFS(INDIRECT($C$1&amp;"!"&amp;$C145&amp;":"&amp;$C145),dbP!$B:$B,"&gt;="&amp;T$5,dbP!$B:$B,"&lt;="&amp;T$6,INDIRECT($C$1&amp;"!"&amp;$C$2&amp;":"&amp;$C$2),$I$4,dbP!$J:$J,$I145,dbP!$K:$K,$J145)</f>
        <v>0</v>
      </c>
      <c r="U145" s="1">
        <f ca="1">SUMIFS(INDIRECT($C$1&amp;"!"&amp;$C145&amp;":"&amp;$C145),dbP!$B:$B,"&gt;="&amp;U$5,dbP!$B:$B,"&lt;="&amp;U$6,INDIRECT($C$1&amp;"!"&amp;$C$2&amp;":"&amp;$C$2),$I$4,dbP!$J:$J,$I145,dbP!$K:$K,$J145)</f>
        <v>0</v>
      </c>
      <c r="V145" s="1">
        <f ca="1">SUMIFS(INDIRECT($C$1&amp;"!"&amp;$C145&amp;":"&amp;$C145),dbP!$B:$B,"&gt;="&amp;V$5,dbP!$B:$B,"&lt;="&amp;V$6,INDIRECT($C$1&amp;"!"&amp;$C$2&amp;":"&amp;$C$2),$I$4,dbP!$J:$J,$I145,dbP!$K:$K,$J145)</f>
        <v>0</v>
      </c>
      <c r="W145" s="1">
        <f ca="1">SUMIFS(INDIRECT($C$1&amp;"!"&amp;$C145&amp;":"&amp;$C145),dbP!$B:$B,"&gt;="&amp;W$5,dbP!$B:$B,"&lt;="&amp;W$6,INDIRECT($C$1&amp;"!"&amp;$C$2&amp;":"&amp;$C$2),$I$4,dbP!$J:$J,$I145,dbP!$K:$K,$J145)</f>
        <v>0</v>
      </c>
      <c r="X145" s="1">
        <f ca="1">SUMIFS(INDIRECT($C$1&amp;"!"&amp;$C145&amp;":"&amp;$C145),dbP!$B:$B,"&gt;="&amp;X$5,dbP!$B:$B,"&lt;="&amp;X$6,INDIRECT($C$1&amp;"!"&amp;$C$2&amp;":"&amp;$C$2),$I$4,dbP!$J:$J,$I145,dbP!$K:$K,$J145)</f>
        <v>0</v>
      </c>
      <c r="Y145" s="1">
        <f ca="1">SUMIFS(INDIRECT($C$1&amp;"!"&amp;$C145&amp;":"&amp;$C145),dbP!$B:$B,"&gt;="&amp;Y$5,dbP!$B:$B,"&lt;="&amp;Y$6,INDIRECT($C$1&amp;"!"&amp;$C$2&amp;":"&amp;$C$2),$I$4,dbP!$J:$J,$I145,dbP!$K:$K,$J145)</f>
        <v>0</v>
      </c>
      <c r="Z145" s="1">
        <f ca="1">SUMIFS(INDIRECT($C$1&amp;"!"&amp;$C145&amp;":"&amp;$C145),dbP!$B:$B,"&gt;="&amp;Z$5,dbP!$B:$B,"&lt;="&amp;Z$6,INDIRECT($C$1&amp;"!"&amp;$C$2&amp;":"&amp;$C$2),$I$4,dbP!$J:$J,$I145,dbP!$K:$K,$J145)</f>
        <v>394039.95</v>
      </c>
      <c r="AA145" s="1">
        <f ca="1">SUMIFS(INDIRECT($C$1&amp;"!"&amp;$C145&amp;":"&amp;$C145),dbP!$B:$B,"&gt;="&amp;AA$5,dbP!$B:$B,"&lt;="&amp;AA$6,INDIRECT($C$1&amp;"!"&amp;$C$2&amp;":"&amp;$C$2),$I$4,dbP!$J:$J,$I145,dbP!$K:$K,$J145)</f>
        <v>435599.73</v>
      </c>
      <c r="AB145" s="1">
        <f ca="1">SUMIFS(INDIRECT($C$1&amp;"!"&amp;$C145&amp;":"&amp;$C145),dbP!$B:$B,"&gt;="&amp;AB$5,dbP!$B:$B,"&lt;="&amp;AB$6,INDIRECT($C$1&amp;"!"&amp;$C$2&amp;":"&amp;$C$2),$I$4,dbP!$J:$J,$I145,dbP!$K:$K,$J145)</f>
        <v>114054</v>
      </c>
      <c r="AC145" s="1">
        <f ca="1">SUMIFS(INDIRECT($C$1&amp;"!"&amp;$C145&amp;":"&amp;$C145),dbP!$B:$B,"&gt;="&amp;AC$5,dbP!$B:$B,"&lt;="&amp;AC$6,INDIRECT($C$1&amp;"!"&amp;$C$2&amp;":"&amp;$C$2),$I$4,dbP!$J:$J,$I145,dbP!$K:$K,$J145)</f>
        <v>0</v>
      </c>
      <c r="AD145" s="1">
        <f ca="1">SUMIFS(INDIRECT($C$1&amp;"!"&amp;$C145&amp;":"&amp;$C145),dbP!$B:$B,"&gt;="&amp;AD$5,dbP!$B:$B,"&lt;="&amp;AD$6,INDIRECT($C$1&amp;"!"&amp;$C$2&amp;":"&amp;$C$2),$I$4,dbP!$J:$J,$I145,dbP!$K:$K,$J145)</f>
        <v>0</v>
      </c>
      <c r="AE145" s="1">
        <f ca="1">SUMIFS(INDIRECT($C$1&amp;"!"&amp;$C145&amp;":"&amp;$C145),dbP!$B:$B,"&gt;="&amp;AE$5,dbP!$B:$B,"&lt;="&amp;AE$6,INDIRECT($C$1&amp;"!"&amp;$C$2&amp;":"&amp;$C$2),$I$4,dbP!$J:$J,$I145,dbP!$K:$K,$J145)</f>
        <v>0</v>
      </c>
      <c r="AF145" s="1">
        <f ca="1">SUMIFS(INDIRECT($C$1&amp;"!"&amp;$C145&amp;":"&amp;$C145),dbP!$B:$B,"&gt;="&amp;AF$5,dbP!$B:$B,"&lt;="&amp;AF$6,INDIRECT($C$1&amp;"!"&amp;$C$2&amp;":"&amp;$C$2),$I$4,dbP!$J:$J,$I145,dbP!$K:$K,$J145)</f>
        <v>630193</v>
      </c>
      <c r="AG145" s="1">
        <f ca="1">SUMIFS(INDIRECT($C$1&amp;"!"&amp;$C145&amp;":"&amp;$C145),dbP!$B:$B,"&gt;="&amp;AG$5,dbP!$B:$B,"&lt;="&amp;AG$6,INDIRECT($C$1&amp;"!"&amp;$C$2&amp;":"&amp;$C$2),$I$4,dbP!$J:$J,$I145,dbP!$K:$K,$J145)</f>
        <v>0</v>
      </c>
      <c r="AH145" s="1">
        <f ca="1">SUMIFS(INDIRECT($C$1&amp;"!"&amp;$C145&amp;":"&amp;$C145),dbP!$B:$B,"&gt;="&amp;AH$5,dbP!$B:$B,"&lt;="&amp;AH$6,INDIRECT($C$1&amp;"!"&amp;$C$2&amp;":"&amp;$C$2),$I$4,dbP!$J:$J,$I145,dbP!$K:$K,$J145)</f>
        <v>0</v>
      </c>
      <c r="AI145" s="1">
        <f ca="1">SUMIFS(INDIRECT($C$1&amp;"!"&amp;$C145&amp;":"&amp;$C145),dbP!$B:$B,"&gt;="&amp;AI$5,dbP!$B:$B,"&lt;="&amp;AI$6,INDIRECT($C$1&amp;"!"&amp;$C$2&amp;":"&amp;$C$2),$I$4,dbP!$J:$J,$I145,dbP!$K:$K,$J145)</f>
        <v>0</v>
      </c>
      <c r="AJ145" s="1">
        <f ca="1">SUMIFS(INDIRECT($C$1&amp;"!"&amp;$C145&amp;":"&amp;$C145),dbP!$B:$B,"&gt;="&amp;AJ$5,dbP!$B:$B,"&lt;="&amp;AJ$6,INDIRECT($C$1&amp;"!"&amp;$C$2&amp;":"&amp;$C$2),$I$4,dbP!$J:$J,$I145,dbP!$K:$K,$J145)</f>
        <v>0</v>
      </c>
      <c r="AK145" s="1">
        <f ca="1">SUMIFS(INDIRECT($C$1&amp;"!"&amp;$C145&amp;":"&amp;$C145),dbP!$B:$B,"&gt;="&amp;AK$5,dbP!$B:$B,"&lt;="&amp;AK$6,INDIRECT($C$1&amp;"!"&amp;$C$2&amp;":"&amp;$C$2),$I$4,dbP!$J:$J,$I145,dbP!$K:$K,$J145)</f>
        <v>0</v>
      </c>
      <c r="AL145" s="1">
        <f ca="1">SUMIFS(INDIRECT($C$1&amp;"!"&amp;$C145&amp;":"&amp;$C145),dbP!$B:$B,"&gt;="&amp;AL$5,dbP!$B:$B,"&lt;="&amp;AL$6,INDIRECT($C$1&amp;"!"&amp;$C$2&amp;":"&amp;$C$2),$I$4,dbP!$J:$J,$I145,dbP!$K:$K,$J145)</f>
        <v>0</v>
      </c>
    </row>
    <row r="146" spans="2:38" x14ac:dyDescent="0.25">
      <c r="B146" s="1" t="str">
        <f>Items!G26</f>
        <v>BS(+)</v>
      </c>
      <c r="C146" s="1" t="str">
        <f>Items!H26</f>
        <v>M</v>
      </c>
      <c r="I146" s="22" t="str">
        <f>Items!E26</f>
        <v>Начисление себестоимости</v>
      </c>
      <c r="J146" s="1" t="str">
        <f>Items!F26</f>
        <v>Монтаж Благоустройства</v>
      </c>
      <c r="Q146" s="1">
        <f ca="1">SUM($S146:INDIRECT(ADDRESS(ROW(),SUMIFS($3:$3,$4:$4,MAX($4:$4)))))</f>
        <v>310994</v>
      </c>
      <c r="T146" s="1">
        <f ca="1">SUMIFS(INDIRECT($C$1&amp;"!"&amp;$C146&amp;":"&amp;$C146),dbP!$B:$B,"&gt;="&amp;T$5,dbP!$B:$B,"&lt;="&amp;T$6,INDIRECT($C$1&amp;"!"&amp;$C$2&amp;":"&amp;$C$2),$I$4,dbP!$J:$J,$I146,dbP!$K:$K,$J146)</f>
        <v>0</v>
      </c>
      <c r="U146" s="1">
        <f ca="1">SUMIFS(INDIRECT($C$1&amp;"!"&amp;$C146&amp;":"&amp;$C146),dbP!$B:$B,"&gt;="&amp;U$5,dbP!$B:$B,"&lt;="&amp;U$6,INDIRECT($C$1&amp;"!"&amp;$C$2&amp;":"&amp;$C$2),$I$4,dbP!$J:$J,$I146,dbP!$K:$K,$J146)</f>
        <v>0</v>
      </c>
      <c r="V146" s="1">
        <f ca="1">SUMIFS(INDIRECT($C$1&amp;"!"&amp;$C146&amp;":"&amp;$C146),dbP!$B:$B,"&gt;="&amp;V$5,dbP!$B:$B,"&lt;="&amp;V$6,INDIRECT($C$1&amp;"!"&amp;$C$2&amp;":"&amp;$C$2),$I$4,dbP!$J:$J,$I146,dbP!$K:$K,$J146)</f>
        <v>0</v>
      </c>
      <c r="W146" s="1">
        <f ca="1">SUMIFS(INDIRECT($C$1&amp;"!"&amp;$C146&amp;":"&amp;$C146),dbP!$B:$B,"&gt;="&amp;W$5,dbP!$B:$B,"&lt;="&amp;W$6,INDIRECT($C$1&amp;"!"&amp;$C$2&amp;":"&amp;$C$2),$I$4,dbP!$J:$J,$I146,dbP!$K:$K,$J146)</f>
        <v>0</v>
      </c>
      <c r="X146" s="1">
        <f ca="1">SUMIFS(INDIRECT($C$1&amp;"!"&amp;$C146&amp;":"&amp;$C146),dbP!$B:$B,"&gt;="&amp;X$5,dbP!$B:$B,"&lt;="&amp;X$6,INDIRECT($C$1&amp;"!"&amp;$C$2&amp;":"&amp;$C$2),$I$4,dbP!$J:$J,$I146,dbP!$K:$K,$J146)</f>
        <v>0</v>
      </c>
      <c r="Y146" s="1">
        <f ca="1">SUMIFS(INDIRECT($C$1&amp;"!"&amp;$C146&amp;":"&amp;$C146),dbP!$B:$B,"&gt;="&amp;Y$5,dbP!$B:$B,"&lt;="&amp;Y$6,INDIRECT($C$1&amp;"!"&amp;$C$2&amp;":"&amp;$C$2),$I$4,dbP!$J:$J,$I146,dbP!$K:$K,$J146)</f>
        <v>0</v>
      </c>
      <c r="Z146" s="1">
        <f ca="1">SUMIFS(INDIRECT($C$1&amp;"!"&amp;$C146&amp;":"&amp;$C146),dbP!$B:$B,"&gt;="&amp;Z$5,dbP!$B:$B,"&lt;="&amp;Z$6,INDIRECT($C$1&amp;"!"&amp;$C$2&amp;":"&amp;$C$2),$I$4,dbP!$J:$J,$I146,dbP!$K:$K,$J146)</f>
        <v>0</v>
      </c>
      <c r="AA146" s="1">
        <f ca="1">SUMIFS(INDIRECT($C$1&amp;"!"&amp;$C146&amp;":"&amp;$C146),dbP!$B:$B,"&gt;="&amp;AA$5,dbP!$B:$B,"&lt;="&amp;AA$6,INDIRECT($C$1&amp;"!"&amp;$C$2&amp;":"&amp;$C$2),$I$4,dbP!$J:$J,$I146,dbP!$K:$K,$J146)</f>
        <v>0</v>
      </c>
      <c r="AB146" s="1">
        <f ca="1">SUMIFS(INDIRECT($C$1&amp;"!"&amp;$C146&amp;":"&amp;$C146),dbP!$B:$B,"&gt;="&amp;AB$5,dbP!$B:$B,"&lt;="&amp;AB$6,INDIRECT($C$1&amp;"!"&amp;$C$2&amp;":"&amp;$C$2),$I$4,dbP!$J:$J,$I146,dbP!$K:$K,$J146)</f>
        <v>0</v>
      </c>
      <c r="AC146" s="1">
        <f ca="1">SUMIFS(INDIRECT($C$1&amp;"!"&amp;$C146&amp;":"&amp;$C146),dbP!$B:$B,"&gt;="&amp;AC$5,dbP!$B:$B,"&lt;="&amp;AC$6,INDIRECT($C$1&amp;"!"&amp;$C$2&amp;":"&amp;$C$2),$I$4,dbP!$J:$J,$I146,dbP!$K:$K,$J146)</f>
        <v>0</v>
      </c>
      <c r="AD146" s="1">
        <f ca="1">SUMIFS(INDIRECT($C$1&amp;"!"&amp;$C146&amp;":"&amp;$C146),dbP!$B:$B,"&gt;="&amp;AD$5,dbP!$B:$B,"&lt;="&amp;AD$6,INDIRECT($C$1&amp;"!"&amp;$C$2&amp;":"&amp;$C$2),$I$4,dbP!$J:$J,$I146,dbP!$K:$K,$J146)</f>
        <v>26026</v>
      </c>
      <c r="AE146" s="1">
        <f ca="1">SUMIFS(INDIRECT($C$1&amp;"!"&amp;$C146&amp;":"&amp;$C146),dbP!$B:$B,"&gt;="&amp;AE$5,dbP!$B:$B,"&lt;="&amp;AE$6,INDIRECT($C$1&amp;"!"&amp;$C$2&amp;":"&amp;$C$2),$I$4,dbP!$J:$J,$I146,dbP!$K:$K,$J146)</f>
        <v>0</v>
      </c>
      <c r="AF146" s="1">
        <f ca="1">SUMIFS(INDIRECT($C$1&amp;"!"&amp;$C146&amp;":"&amp;$C146),dbP!$B:$B,"&gt;="&amp;AF$5,dbP!$B:$B,"&lt;="&amp;AF$6,INDIRECT($C$1&amp;"!"&amp;$C$2&amp;":"&amp;$C$2),$I$4,dbP!$J:$J,$I146,dbP!$K:$K,$J146)</f>
        <v>200328</v>
      </c>
      <c r="AG146" s="1">
        <f ca="1">SUMIFS(INDIRECT($C$1&amp;"!"&amp;$C146&amp;":"&amp;$C146),dbP!$B:$B,"&gt;="&amp;AG$5,dbP!$B:$B,"&lt;="&amp;AG$6,INDIRECT($C$1&amp;"!"&amp;$C$2&amp;":"&amp;$C$2),$I$4,dbP!$J:$J,$I146,dbP!$K:$K,$J146)</f>
        <v>84640</v>
      </c>
      <c r="AH146" s="1">
        <f ca="1">SUMIFS(INDIRECT($C$1&amp;"!"&amp;$C146&amp;":"&amp;$C146),dbP!$B:$B,"&gt;="&amp;AH$5,dbP!$B:$B,"&lt;="&amp;AH$6,INDIRECT($C$1&amp;"!"&amp;$C$2&amp;":"&amp;$C$2),$I$4,dbP!$J:$J,$I146,dbP!$K:$K,$J146)</f>
        <v>0</v>
      </c>
      <c r="AI146" s="1">
        <f ca="1">SUMIFS(INDIRECT($C$1&amp;"!"&amp;$C146&amp;":"&amp;$C146),dbP!$B:$B,"&gt;="&amp;AI$5,dbP!$B:$B,"&lt;="&amp;AI$6,INDIRECT($C$1&amp;"!"&amp;$C$2&amp;":"&amp;$C$2),$I$4,dbP!$J:$J,$I146,dbP!$K:$K,$J146)</f>
        <v>0</v>
      </c>
      <c r="AJ146" s="1">
        <f ca="1">SUMIFS(INDIRECT($C$1&amp;"!"&amp;$C146&amp;":"&amp;$C146),dbP!$B:$B,"&gt;="&amp;AJ$5,dbP!$B:$B,"&lt;="&amp;AJ$6,INDIRECT($C$1&amp;"!"&amp;$C$2&amp;":"&amp;$C$2),$I$4,dbP!$J:$J,$I146,dbP!$K:$K,$J146)</f>
        <v>0</v>
      </c>
      <c r="AK146" s="1">
        <f ca="1">SUMIFS(INDIRECT($C$1&amp;"!"&amp;$C146&amp;":"&amp;$C146),dbP!$B:$B,"&gt;="&amp;AK$5,dbP!$B:$B,"&lt;="&amp;AK$6,INDIRECT($C$1&amp;"!"&amp;$C$2&amp;":"&amp;$C$2),$I$4,dbP!$J:$J,$I146,dbP!$K:$K,$J146)</f>
        <v>0</v>
      </c>
      <c r="AL146" s="1">
        <f ca="1">SUMIFS(INDIRECT($C$1&amp;"!"&amp;$C146&amp;":"&amp;$C146),dbP!$B:$B,"&gt;="&amp;AL$5,dbP!$B:$B,"&lt;="&amp;AL$6,INDIRECT($C$1&amp;"!"&amp;$C$2&amp;":"&amp;$C$2),$I$4,dbP!$J:$J,$I146,dbP!$K:$K,$J146)</f>
        <v>0</v>
      </c>
    </row>
    <row r="147" spans="2:38" x14ac:dyDescent="0.25">
      <c r="B147" s="1" t="str">
        <f>Items!G27</f>
        <v>BS(+)</v>
      </c>
      <c r="C147" s="1" t="str">
        <f>Items!H27</f>
        <v>M</v>
      </c>
      <c r="I147" s="22" t="str">
        <f>Items!E27</f>
        <v>Начисление себестоимости</v>
      </c>
      <c r="J147" s="1" t="str">
        <f>Items!F27</f>
        <v>Спец техника</v>
      </c>
      <c r="Q147" s="1">
        <f ca="1">SUM($S147:INDIRECT(ADDRESS(ROW(),SUMIFS($3:$3,$4:$4,MAX($4:$4)))))</f>
        <v>1022760.5199999999</v>
      </c>
      <c r="T147" s="1">
        <f ca="1">SUMIFS(INDIRECT($C$1&amp;"!"&amp;$C147&amp;":"&amp;$C147),dbP!$B:$B,"&gt;="&amp;T$5,dbP!$B:$B,"&lt;="&amp;T$6,INDIRECT($C$1&amp;"!"&amp;$C$2&amp;":"&amp;$C$2),$I$4,dbP!$J:$J,$I147,dbP!$K:$K,$J147)</f>
        <v>0</v>
      </c>
      <c r="U147" s="1">
        <f ca="1">SUMIFS(INDIRECT($C$1&amp;"!"&amp;$C147&amp;":"&amp;$C147),dbP!$B:$B,"&gt;="&amp;U$5,dbP!$B:$B,"&lt;="&amp;U$6,INDIRECT($C$1&amp;"!"&amp;$C$2&amp;":"&amp;$C$2),$I$4,dbP!$J:$J,$I147,dbP!$K:$K,$J147)</f>
        <v>0</v>
      </c>
      <c r="V147" s="1">
        <f ca="1">SUMIFS(INDIRECT($C$1&amp;"!"&amp;$C147&amp;":"&amp;$C147),dbP!$B:$B,"&gt;="&amp;V$5,dbP!$B:$B,"&lt;="&amp;V$6,INDIRECT($C$1&amp;"!"&amp;$C$2&amp;":"&amp;$C$2),$I$4,dbP!$J:$J,$I147,dbP!$K:$K,$J147)</f>
        <v>28660</v>
      </c>
      <c r="W147" s="1">
        <f ca="1">SUMIFS(INDIRECT($C$1&amp;"!"&amp;$C147&amp;":"&amp;$C147),dbP!$B:$B,"&gt;="&amp;W$5,dbP!$B:$B,"&lt;="&amp;W$6,INDIRECT($C$1&amp;"!"&amp;$C$2&amp;":"&amp;$C$2),$I$4,dbP!$J:$J,$I147,dbP!$K:$K,$J147)</f>
        <v>0</v>
      </c>
      <c r="X147" s="1">
        <f ca="1">SUMIFS(INDIRECT($C$1&amp;"!"&amp;$C147&amp;":"&amp;$C147),dbP!$B:$B,"&gt;="&amp;X$5,dbP!$B:$B,"&lt;="&amp;X$6,INDIRECT($C$1&amp;"!"&amp;$C$2&amp;":"&amp;$C$2),$I$4,dbP!$J:$J,$I147,dbP!$K:$K,$J147)</f>
        <v>6260</v>
      </c>
      <c r="Y147" s="1">
        <f ca="1">SUMIFS(INDIRECT($C$1&amp;"!"&amp;$C147&amp;":"&amp;$C147),dbP!$B:$B,"&gt;="&amp;Y$5,dbP!$B:$B,"&lt;="&amp;Y$6,INDIRECT($C$1&amp;"!"&amp;$C$2&amp;":"&amp;$C$2),$I$4,dbP!$J:$J,$I147,dbP!$K:$K,$J147)</f>
        <v>9200</v>
      </c>
      <c r="Z147" s="1">
        <f ca="1">SUMIFS(INDIRECT($C$1&amp;"!"&amp;$C147&amp;":"&amp;$C147),dbP!$B:$B,"&gt;="&amp;Z$5,dbP!$B:$B,"&lt;="&amp;Z$6,INDIRECT($C$1&amp;"!"&amp;$C$2&amp;":"&amp;$C$2),$I$4,dbP!$J:$J,$I147,dbP!$K:$K,$J147)</f>
        <v>31900</v>
      </c>
      <c r="AA147" s="1">
        <f ca="1">SUMIFS(INDIRECT($C$1&amp;"!"&amp;$C147&amp;":"&amp;$C147),dbP!$B:$B,"&gt;="&amp;AA$5,dbP!$B:$B,"&lt;="&amp;AA$6,INDIRECT($C$1&amp;"!"&amp;$C$2&amp;":"&amp;$C$2),$I$4,dbP!$J:$J,$I147,dbP!$K:$K,$J147)</f>
        <v>314815.44</v>
      </c>
      <c r="AB147" s="1">
        <f ca="1">SUMIFS(INDIRECT($C$1&amp;"!"&amp;$C147&amp;":"&amp;$C147),dbP!$B:$B,"&gt;="&amp;AB$5,dbP!$B:$B,"&lt;="&amp;AB$6,INDIRECT($C$1&amp;"!"&amp;$C$2&amp;":"&amp;$C$2),$I$4,dbP!$J:$J,$I147,dbP!$K:$K,$J147)</f>
        <v>182489.66999999998</v>
      </c>
      <c r="AC147" s="1">
        <f ca="1">SUMIFS(INDIRECT($C$1&amp;"!"&amp;$C147&amp;":"&amp;$C147),dbP!$B:$B,"&gt;="&amp;AC$5,dbP!$B:$B,"&lt;="&amp;AC$6,INDIRECT($C$1&amp;"!"&amp;$C$2&amp;":"&amp;$C$2),$I$4,dbP!$J:$J,$I147,dbP!$K:$K,$J147)</f>
        <v>11299.999999999998</v>
      </c>
      <c r="AD147" s="1">
        <f ca="1">SUMIFS(INDIRECT($C$1&amp;"!"&amp;$C147&amp;":"&amp;$C147),dbP!$B:$B,"&gt;="&amp;AD$5,dbP!$B:$B,"&lt;="&amp;AD$6,INDIRECT($C$1&amp;"!"&amp;$C$2&amp;":"&amp;$C$2),$I$4,dbP!$J:$J,$I147,dbP!$K:$K,$J147)</f>
        <v>49026.81</v>
      </c>
      <c r="AE147" s="1">
        <f ca="1">SUMIFS(INDIRECT($C$1&amp;"!"&amp;$C147&amp;":"&amp;$C147),dbP!$B:$B,"&gt;="&amp;AE$5,dbP!$B:$B,"&lt;="&amp;AE$6,INDIRECT($C$1&amp;"!"&amp;$C$2&amp;":"&amp;$C$2),$I$4,dbP!$J:$J,$I147,dbP!$K:$K,$J147)</f>
        <v>262588.59999999998</v>
      </c>
      <c r="AF147" s="1">
        <f ca="1">SUMIFS(INDIRECT($C$1&amp;"!"&amp;$C147&amp;":"&amp;$C147),dbP!$B:$B,"&gt;="&amp;AF$5,dbP!$B:$B,"&lt;="&amp;AF$6,INDIRECT($C$1&amp;"!"&amp;$C$2&amp;":"&amp;$C$2),$I$4,dbP!$J:$J,$I147,dbP!$K:$K,$J147)</f>
        <v>120080</v>
      </c>
      <c r="AG147" s="1">
        <f ca="1">SUMIFS(INDIRECT($C$1&amp;"!"&amp;$C147&amp;":"&amp;$C147),dbP!$B:$B,"&gt;="&amp;AG$5,dbP!$B:$B,"&lt;="&amp;AG$6,INDIRECT($C$1&amp;"!"&amp;$C$2&amp;":"&amp;$C$2),$I$4,dbP!$J:$J,$I147,dbP!$K:$K,$J147)</f>
        <v>6440</v>
      </c>
      <c r="AH147" s="1">
        <f ca="1">SUMIFS(INDIRECT($C$1&amp;"!"&amp;$C147&amp;":"&amp;$C147),dbP!$B:$B,"&gt;="&amp;AH$5,dbP!$B:$B,"&lt;="&amp;AH$6,INDIRECT($C$1&amp;"!"&amp;$C$2&amp;":"&amp;$C$2),$I$4,dbP!$J:$J,$I147,dbP!$K:$K,$J147)</f>
        <v>0</v>
      </c>
      <c r="AI147" s="1">
        <f ca="1">SUMIFS(INDIRECT($C$1&amp;"!"&amp;$C147&amp;":"&amp;$C147),dbP!$B:$B,"&gt;="&amp;AI$5,dbP!$B:$B,"&lt;="&amp;AI$6,INDIRECT($C$1&amp;"!"&amp;$C$2&amp;":"&amp;$C$2),$I$4,dbP!$J:$J,$I147,dbP!$K:$K,$J147)</f>
        <v>0</v>
      </c>
      <c r="AJ147" s="1">
        <f ca="1">SUMIFS(INDIRECT($C$1&amp;"!"&amp;$C147&amp;":"&amp;$C147),dbP!$B:$B,"&gt;="&amp;AJ$5,dbP!$B:$B,"&lt;="&amp;AJ$6,INDIRECT($C$1&amp;"!"&amp;$C$2&amp;":"&amp;$C$2),$I$4,dbP!$J:$J,$I147,dbP!$K:$K,$J147)</f>
        <v>0</v>
      </c>
      <c r="AK147" s="1">
        <f ca="1">SUMIFS(INDIRECT($C$1&amp;"!"&amp;$C147&amp;":"&amp;$C147),dbP!$B:$B,"&gt;="&amp;AK$5,dbP!$B:$B,"&lt;="&amp;AK$6,INDIRECT($C$1&amp;"!"&amp;$C$2&amp;":"&amp;$C$2),$I$4,dbP!$J:$J,$I147,dbP!$K:$K,$J147)</f>
        <v>0</v>
      </c>
      <c r="AL147" s="1">
        <f ca="1">SUMIFS(INDIRECT($C$1&amp;"!"&amp;$C147&amp;":"&amp;$C147),dbP!$B:$B,"&gt;="&amp;AL$5,dbP!$B:$B,"&lt;="&amp;AL$6,INDIRECT($C$1&amp;"!"&amp;$C$2&amp;":"&amp;$C$2),$I$4,dbP!$J:$J,$I147,dbP!$K:$K,$J147)</f>
        <v>0</v>
      </c>
    </row>
    <row r="148" spans="2:38" x14ac:dyDescent="0.25">
      <c r="B148" s="1" t="str">
        <f>Items!G28</f>
        <v>BS(+)</v>
      </c>
      <c r="C148" s="1" t="str">
        <f>Items!H28</f>
        <v>M</v>
      </c>
      <c r="I148" s="22" t="str">
        <f>Items!E28</f>
        <v>Начисление себестоимости</v>
      </c>
      <c r="J148" s="1" t="str">
        <f>Items!F28</f>
        <v>Общая территория (дорога, ливневка, газ, эл-во)</v>
      </c>
      <c r="Q148" s="1">
        <f ca="1">SUM($S148:INDIRECT(ADDRESS(ROW(),SUMIFS($3:$3,$4:$4,MAX($4:$4)))))</f>
        <v>13570</v>
      </c>
      <c r="T148" s="1">
        <f ca="1">SUMIFS(INDIRECT($C$1&amp;"!"&amp;$C148&amp;":"&amp;$C148),dbP!$B:$B,"&gt;="&amp;T$5,dbP!$B:$B,"&lt;="&amp;T$6,INDIRECT($C$1&amp;"!"&amp;$C$2&amp;":"&amp;$C$2),$I$4,dbP!$J:$J,$I148,dbP!$K:$K,$J148)</f>
        <v>0</v>
      </c>
      <c r="U148" s="1">
        <f ca="1">SUMIFS(INDIRECT($C$1&amp;"!"&amp;$C148&amp;":"&amp;$C148),dbP!$B:$B,"&gt;="&amp;U$5,dbP!$B:$B,"&lt;="&amp;U$6,INDIRECT($C$1&amp;"!"&amp;$C$2&amp;":"&amp;$C$2),$I$4,dbP!$J:$J,$I148,dbP!$K:$K,$J148)</f>
        <v>0</v>
      </c>
      <c r="V148" s="1">
        <f ca="1">SUMIFS(INDIRECT($C$1&amp;"!"&amp;$C148&amp;":"&amp;$C148),dbP!$B:$B,"&gt;="&amp;V$5,dbP!$B:$B,"&lt;="&amp;V$6,INDIRECT($C$1&amp;"!"&amp;$C$2&amp;":"&amp;$C$2),$I$4,dbP!$J:$J,$I148,dbP!$K:$K,$J148)</f>
        <v>0</v>
      </c>
      <c r="W148" s="1">
        <f ca="1">SUMIFS(INDIRECT($C$1&amp;"!"&amp;$C148&amp;":"&amp;$C148),dbP!$B:$B,"&gt;="&amp;W$5,dbP!$B:$B,"&lt;="&amp;W$6,INDIRECT($C$1&amp;"!"&amp;$C$2&amp;":"&amp;$C$2),$I$4,dbP!$J:$J,$I148,dbP!$K:$K,$J148)</f>
        <v>0</v>
      </c>
      <c r="X148" s="1">
        <f ca="1">SUMIFS(INDIRECT($C$1&amp;"!"&amp;$C148&amp;":"&amp;$C148),dbP!$B:$B,"&gt;="&amp;X$5,dbP!$B:$B,"&lt;="&amp;X$6,INDIRECT($C$1&amp;"!"&amp;$C$2&amp;":"&amp;$C$2),$I$4,dbP!$J:$J,$I148,dbP!$K:$K,$J148)</f>
        <v>0</v>
      </c>
      <c r="Y148" s="1">
        <f ca="1">SUMIFS(INDIRECT($C$1&amp;"!"&amp;$C148&amp;":"&amp;$C148),dbP!$B:$B,"&gt;="&amp;Y$5,dbP!$B:$B,"&lt;="&amp;Y$6,INDIRECT($C$1&amp;"!"&amp;$C$2&amp;":"&amp;$C$2),$I$4,dbP!$J:$J,$I148,dbP!$K:$K,$J148)</f>
        <v>0</v>
      </c>
      <c r="Z148" s="1">
        <f ca="1">SUMIFS(INDIRECT($C$1&amp;"!"&amp;$C148&amp;":"&amp;$C148),dbP!$B:$B,"&gt;="&amp;Z$5,dbP!$B:$B,"&lt;="&amp;Z$6,INDIRECT($C$1&amp;"!"&amp;$C$2&amp;":"&amp;$C$2),$I$4,dbP!$J:$J,$I148,dbP!$K:$K,$J148)</f>
        <v>0</v>
      </c>
      <c r="AA148" s="1">
        <f ca="1">SUMIFS(INDIRECT($C$1&amp;"!"&amp;$C148&amp;":"&amp;$C148),dbP!$B:$B,"&gt;="&amp;AA$5,dbP!$B:$B,"&lt;="&amp;AA$6,INDIRECT($C$1&amp;"!"&amp;$C$2&amp;":"&amp;$C$2),$I$4,dbP!$J:$J,$I148,dbP!$K:$K,$J148)</f>
        <v>0</v>
      </c>
      <c r="AB148" s="1">
        <f ca="1">SUMIFS(INDIRECT($C$1&amp;"!"&amp;$C148&amp;":"&amp;$C148),dbP!$B:$B,"&gt;="&amp;AB$5,dbP!$B:$B,"&lt;="&amp;AB$6,INDIRECT($C$1&amp;"!"&amp;$C$2&amp;":"&amp;$C$2),$I$4,dbP!$J:$J,$I148,dbP!$K:$K,$J148)</f>
        <v>13570</v>
      </c>
      <c r="AC148" s="1">
        <f ca="1">SUMIFS(INDIRECT($C$1&amp;"!"&amp;$C148&amp;":"&amp;$C148),dbP!$B:$B,"&gt;="&amp;AC$5,dbP!$B:$B,"&lt;="&amp;AC$6,INDIRECT($C$1&amp;"!"&amp;$C$2&amp;":"&amp;$C$2),$I$4,dbP!$J:$J,$I148,dbP!$K:$K,$J148)</f>
        <v>0</v>
      </c>
      <c r="AD148" s="1">
        <f ca="1">SUMIFS(INDIRECT($C$1&amp;"!"&amp;$C148&amp;":"&amp;$C148),dbP!$B:$B,"&gt;="&amp;AD$5,dbP!$B:$B,"&lt;="&amp;AD$6,INDIRECT($C$1&amp;"!"&amp;$C$2&amp;":"&amp;$C$2),$I$4,dbP!$J:$J,$I148,dbP!$K:$K,$J148)</f>
        <v>0</v>
      </c>
      <c r="AE148" s="1">
        <f ca="1">SUMIFS(INDIRECT($C$1&amp;"!"&amp;$C148&amp;":"&amp;$C148),dbP!$B:$B,"&gt;="&amp;AE$5,dbP!$B:$B,"&lt;="&amp;AE$6,INDIRECT($C$1&amp;"!"&amp;$C$2&amp;":"&amp;$C$2),$I$4,dbP!$J:$J,$I148,dbP!$K:$K,$J148)</f>
        <v>0</v>
      </c>
      <c r="AF148" s="1">
        <f ca="1">SUMIFS(INDIRECT($C$1&amp;"!"&amp;$C148&amp;":"&amp;$C148),dbP!$B:$B,"&gt;="&amp;AF$5,dbP!$B:$B,"&lt;="&amp;AF$6,INDIRECT($C$1&amp;"!"&amp;$C$2&amp;":"&amp;$C$2),$I$4,dbP!$J:$J,$I148,dbP!$K:$K,$J148)</f>
        <v>0</v>
      </c>
      <c r="AG148" s="1">
        <f ca="1">SUMIFS(INDIRECT($C$1&amp;"!"&amp;$C148&amp;":"&amp;$C148),dbP!$B:$B,"&gt;="&amp;AG$5,dbP!$B:$B,"&lt;="&amp;AG$6,INDIRECT($C$1&amp;"!"&amp;$C$2&amp;":"&amp;$C$2),$I$4,dbP!$J:$J,$I148,dbP!$K:$K,$J148)</f>
        <v>0</v>
      </c>
      <c r="AH148" s="1">
        <f ca="1">SUMIFS(INDIRECT($C$1&amp;"!"&amp;$C148&amp;":"&amp;$C148),dbP!$B:$B,"&gt;="&amp;AH$5,dbP!$B:$B,"&lt;="&amp;AH$6,INDIRECT($C$1&amp;"!"&amp;$C$2&amp;":"&amp;$C$2),$I$4,dbP!$J:$J,$I148,dbP!$K:$K,$J148)</f>
        <v>0</v>
      </c>
      <c r="AI148" s="1">
        <f ca="1">SUMIFS(INDIRECT($C$1&amp;"!"&amp;$C148&amp;":"&amp;$C148),dbP!$B:$B,"&gt;="&amp;AI$5,dbP!$B:$B,"&lt;="&amp;AI$6,INDIRECT($C$1&amp;"!"&amp;$C$2&amp;":"&amp;$C$2),$I$4,dbP!$J:$J,$I148,dbP!$K:$K,$J148)</f>
        <v>0</v>
      </c>
      <c r="AJ148" s="1">
        <f ca="1">SUMIFS(INDIRECT($C$1&amp;"!"&amp;$C148&amp;":"&amp;$C148),dbP!$B:$B,"&gt;="&amp;AJ$5,dbP!$B:$B,"&lt;="&amp;AJ$6,INDIRECT($C$1&amp;"!"&amp;$C$2&amp;":"&amp;$C$2),$I$4,dbP!$J:$J,$I148,dbP!$K:$K,$J148)</f>
        <v>0</v>
      </c>
      <c r="AK148" s="1">
        <f ca="1">SUMIFS(INDIRECT($C$1&amp;"!"&amp;$C148&amp;":"&amp;$C148),dbP!$B:$B,"&gt;="&amp;AK$5,dbP!$B:$B,"&lt;="&amp;AK$6,INDIRECT($C$1&amp;"!"&amp;$C$2&amp;":"&amp;$C$2),$I$4,dbP!$J:$J,$I148,dbP!$K:$K,$J148)</f>
        <v>0</v>
      </c>
      <c r="AL148" s="1">
        <f ca="1">SUMIFS(INDIRECT($C$1&amp;"!"&amp;$C148&amp;":"&amp;$C148),dbP!$B:$B,"&gt;="&amp;AL$5,dbP!$B:$B,"&lt;="&amp;AL$6,INDIRECT($C$1&amp;"!"&amp;$C$2&amp;":"&amp;$C$2),$I$4,dbP!$J:$J,$I148,dbP!$K:$K,$J148)</f>
        <v>0</v>
      </c>
    </row>
    <row r="149" spans="2:38" x14ac:dyDescent="0.25">
      <c r="B149" s="1" t="str">
        <f>Items!G29</f>
        <v>BS(+)</v>
      </c>
      <c r="C149" s="1" t="str">
        <f>Items!H29</f>
        <v>M</v>
      </c>
      <c r="I149" s="22" t="str">
        <f>Items!E29</f>
        <v>Начисление себестоимости</v>
      </c>
      <c r="J149" s="1" t="str">
        <f>Items!F29</f>
        <v>Резерв-1</v>
      </c>
      <c r="Q149" s="1">
        <f ca="1">SUM($S149:INDIRECT(ADDRESS(ROW(),SUMIFS($3:$3,$4:$4,MAX($4:$4)))))</f>
        <v>0</v>
      </c>
      <c r="T149" s="1">
        <f ca="1">SUMIFS(INDIRECT($C$1&amp;"!"&amp;$C149&amp;":"&amp;$C149),dbP!$B:$B,"&gt;="&amp;T$5,dbP!$B:$B,"&lt;="&amp;T$6,INDIRECT($C$1&amp;"!"&amp;$C$2&amp;":"&amp;$C$2),$I$4,dbP!$J:$J,$I149,dbP!$K:$K,$J149)</f>
        <v>0</v>
      </c>
      <c r="U149" s="1">
        <f ca="1">SUMIFS(INDIRECT($C$1&amp;"!"&amp;$C149&amp;":"&amp;$C149),dbP!$B:$B,"&gt;="&amp;U$5,dbP!$B:$B,"&lt;="&amp;U$6,INDIRECT($C$1&amp;"!"&amp;$C$2&amp;":"&amp;$C$2),$I$4,dbP!$J:$J,$I149,dbP!$K:$K,$J149)</f>
        <v>0</v>
      </c>
      <c r="V149" s="1">
        <f ca="1">SUMIFS(INDIRECT($C$1&amp;"!"&amp;$C149&amp;":"&amp;$C149),dbP!$B:$B,"&gt;="&amp;V$5,dbP!$B:$B,"&lt;="&amp;V$6,INDIRECT($C$1&amp;"!"&amp;$C$2&amp;":"&amp;$C$2),$I$4,dbP!$J:$J,$I149,dbP!$K:$K,$J149)</f>
        <v>0</v>
      </c>
      <c r="W149" s="1">
        <f ca="1">SUMIFS(INDIRECT($C$1&amp;"!"&amp;$C149&amp;":"&amp;$C149),dbP!$B:$B,"&gt;="&amp;W$5,dbP!$B:$B,"&lt;="&amp;W$6,INDIRECT($C$1&amp;"!"&amp;$C$2&amp;":"&amp;$C$2),$I$4,dbP!$J:$J,$I149,dbP!$K:$K,$J149)</f>
        <v>0</v>
      </c>
      <c r="X149" s="1">
        <f ca="1">SUMIFS(INDIRECT($C$1&amp;"!"&amp;$C149&amp;":"&amp;$C149),dbP!$B:$B,"&gt;="&amp;X$5,dbP!$B:$B,"&lt;="&amp;X$6,INDIRECT($C$1&amp;"!"&amp;$C$2&amp;":"&amp;$C$2),$I$4,dbP!$J:$J,$I149,dbP!$K:$K,$J149)</f>
        <v>0</v>
      </c>
      <c r="Y149" s="1">
        <f ca="1">SUMIFS(INDIRECT($C$1&amp;"!"&amp;$C149&amp;":"&amp;$C149),dbP!$B:$B,"&gt;="&amp;Y$5,dbP!$B:$B,"&lt;="&amp;Y$6,INDIRECT($C$1&amp;"!"&amp;$C$2&amp;":"&amp;$C$2),$I$4,dbP!$J:$J,$I149,dbP!$K:$K,$J149)</f>
        <v>0</v>
      </c>
      <c r="Z149" s="1">
        <f ca="1">SUMIFS(INDIRECT($C$1&amp;"!"&amp;$C149&amp;":"&amp;$C149),dbP!$B:$B,"&gt;="&amp;Z$5,dbP!$B:$B,"&lt;="&amp;Z$6,INDIRECT($C$1&amp;"!"&amp;$C$2&amp;":"&amp;$C$2),$I$4,dbP!$J:$J,$I149,dbP!$K:$K,$J149)</f>
        <v>0</v>
      </c>
      <c r="AA149" s="1">
        <f ca="1">SUMIFS(INDIRECT($C$1&amp;"!"&amp;$C149&amp;":"&amp;$C149),dbP!$B:$B,"&gt;="&amp;AA$5,dbP!$B:$B,"&lt;="&amp;AA$6,INDIRECT($C$1&amp;"!"&amp;$C$2&amp;":"&amp;$C$2),$I$4,dbP!$J:$J,$I149,dbP!$K:$K,$J149)</f>
        <v>0</v>
      </c>
      <c r="AB149" s="1">
        <f ca="1">SUMIFS(INDIRECT($C$1&amp;"!"&amp;$C149&amp;":"&amp;$C149),dbP!$B:$B,"&gt;="&amp;AB$5,dbP!$B:$B,"&lt;="&amp;AB$6,INDIRECT($C$1&amp;"!"&amp;$C$2&amp;":"&amp;$C$2),$I$4,dbP!$J:$J,$I149,dbP!$K:$K,$J149)</f>
        <v>0</v>
      </c>
      <c r="AC149" s="1">
        <f ca="1">SUMIFS(INDIRECT($C$1&amp;"!"&amp;$C149&amp;":"&amp;$C149),dbP!$B:$B,"&gt;="&amp;AC$5,dbP!$B:$B,"&lt;="&amp;AC$6,INDIRECT($C$1&amp;"!"&amp;$C$2&amp;":"&amp;$C$2),$I$4,dbP!$J:$J,$I149,dbP!$K:$K,$J149)</f>
        <v>0</v>
      </c>
      <c r="AD149" s="1">
        <f ca="1">SUMIFS(INDIRECT($C$1&amp;"!"&amp;$C149&amp;":"&amp;$C149),dbP!$B:$B,"&gt;="&amp;AD$5,dbP!$B:$B,"&lt;="&amp;AD$6,INDIRECT($C$1&amp;"!"&amp;$C$2&amp;":"&amp;$C$2),$I$4,dbP!$J:$J,$I149,dbP!$K:$K,$J149)</f>
        <v>0</v>
      </c>
      <c r="AE149" s="1">
        <f ca="1">SUMIFS(INDIRECT($C$1&amp;"!"&amp;$C149&amp;":"&amp;$C149),dbP!$B:$B,"&gt;="&amp;AE$5,dbP!$B:$B,"&lt;="&amp;AE$6,INDIRECT($C$1&amp;"!"&amp;$C$2&amp;":"&amp;$C$2),$I$4,dbP!$J:$J,$I149,dbP!$K:$K,$J149)</f>
        <v>0</v>
      </c>
      <c r="AF149" s="1">
        <f ca="1">SUMIFS(INDIRECT($C$1&amp;"!"&amp;$C149&amp;":"&amp;$C149),dbP!$B:$B,"&gt;="&amp;AF$5,dbP!$B:$B,"&lt;="&amp;AF$6,INDIRECT($C$1&amp;"!"&amp;$C$2&amp;":"&amp;$C$2),$I$4,dbP!$J:$J,$I149,dbP!$K:$K,$J149)</f>
        <v>0</v>
      </c>
      <c r="AG149" s="1">
        <f ca="1">SUMIFS(INDIRECT($C$1&amp;"!"&amp;$C149&amp;":"&amp;$C149),dbP!$B:$B,"&gt;="&amp;AG$5,dbP!$B:$B,"&lt;="&amp;AG$6,INDIRECT($C$1&amp;"!"&amp;$C$2&amp;":"&amp;$C$2),$I$4,dbP!$J:$J,$I149,dbP!$K:$K,$J149)</f>
        <v>0</v>
      </c>
      <c r="AH149" s="1">
        <f ca="1">SUMIFS(INDIRECT($C$1&amp;"!"&amp;$C149&amp;":"&amp;$C149),dbP!$B:$B,"&gt;="&amp;AH$5,dbP!$B:$B,"&lt;="&amp;AH$6,INDIRECT($C$1&amp;"!"&amp;$C$2&amp;":"&amp;$C$2),$I$4,dbP!$J:$J,$I149,dbP!$K:$K,$J149)</f>
        <v>0</v>
      </c>
      <c r="AI149" s="1">
        <f ca="1">SUMIFS(INDIRECT($C$1&amp;"!"&amp;$C149&amp;":"&amp;$C149),dbP!$B:$B,"&gt;="&amp;AI$5,dbP!$B:$B,"&lt;="&amp;AI$6,INDIRECT($C$1&amp;"!"&amp;$C$2&amp;":"&amp;$C$2),$I$4,dbP!$J:$J,$I149,dbP!$K:$K,$J149)</f>
        <v>0</v>
      </c>
      <c r="AJ149" s="1">
        <f ca="1">SUMIFS(INDIRECT($C$1&amp;"!"&amp;$C149&amp;":"&amp;$C149),dbP!$B:$B,"&gt;="&amp;AJ$5,dbP!$B:$B,"&lt;="&amp;AJ$6,INDIRECT($C$1&amp;"!"&amp;$C$2&amp;":"&amp;$C$2),$I$4,dbP!$J:$J,$I149,dbP!$K:$K,$J149)</f>
        <v>0</v>
      </c>
      <c r="AK149" s="1">
        <f ca="1">SUMIFS(INDIRECT($C$1&amp;"!"&amp;$C149&amp;":"&amp;$C149),dbP!$B:$B,"&gt;="&amp;AK$5,dbP!$B:$B,"&lt;="&amp;AK$6,INDIRECT($C$1&amp;"!"&amp;$C$2&amp;":"&amp;$C$2),$I$4,dbP!$J:$J,$I149,dbP!$K:$K,$J149)</f>
        <v>0</v>
      </c>
      <c r="AL149" s="1">
        <f ca="1">SUMIFS(INDIRECT($C$1&amp;"!"&amp;$C149&amp;":"&amp;$C149),dbP!$B:$B,"&gt;="&amp;AL$5,dbP!$B:$B,"&lt;="&amp;AL$6,INDIRECT($C$1&amp;"!"&amp;$C$2&amp;":"&amp;$C$2),$I$4,dbP!$J:$J,$I149,dbP!$K:$K,$J149)</f>
        <v>0</v>
      </c>
    </row>
    <row r="150" spans="2:38" x14ac:dyDescent="0.25">
      <c r="B150" s="1" t="str">
        <f>Items!G30</f>
        <v>BS(+)</v>
      </c>
      <c r="C150" s="1" t="str">
        <f>Items!H30</f>
        <v>M</v>
      </c>
      <c r="I150" s="22" t="str">
        <f>Items!E30</f>
        <v>Начисление себестоимости</v>
      </c>
      <c r="J150" s="1" t="str">
        <f>Items!F30</f>
        <v>Резерв-2</v>
      </c>
      <c r="Q150" s="1">
        <f ca="1">SUM($S150:INDIRECT(ADDRESS(ROW(),SUMIFS($3:$3,$4:$4,MAX($4:$4)))))</f>
        <v>0</v>
      </c>
      <c r="T150" s="1">
        <f ca="1">SUMIFS(INDIRECT($C$1&amp;"!"&amp;$C150&amp;":"&amp;$C150),dbP!$B:$B,"&gt;="&amp;T$5,dbP!$B:$B,"&lt;="&amp;T$6,INDIRECT($C$1&amp;"!"&amp;$C$2&amp;":"&amp;$C$2),$I$4,dbP!$J:$J,$I150,dbP!$K:$K,$J150)</f>
        <v>0</v>
      </c>
      <c r="U150" s="1">
        <f ca="1">SUMIFS(INDIRECT($C$1&amp;"!"&amp;$C150&amp;":"&amp;$C150),dbP!$B:$B,"&gt;="&amp;U$5,dbP!$B:$B,"&lt;="&amp;U$6,INDIRECT($C$1&amp;"!"&amp;$C$2&amp;":"&amp;$C$2),$I$4,dbP!$J:$J,$I150,dbP!$K:$K,$J150)</f>
        <v>0</v>
      </c>
      <c r="V150" s="1">
        <f ca="1">SUMIFS(INDIRECT($C$1&amp;"!"&amp;$C150&amp;":"&amp;$C150),dbP!$B:$B,"&gt;="&amp;V$5,dbP!$B:$B,"&lt;="&amp;V$6,INDIRECT($C$1&amp;"!"&amp;$C$2&amp;":"&amp;$C$2),$I$4,dbP!$J:$J,$I150,dbP!$K:$K,$J150)</f>
        <v>0</v>
      </c>
      <c r="W150" s="1">
        <f ca="1">SUMIFS(INDIRECT($C$1&amp;"!"&amp;$C150&amp;":"&amp;$C150),dbP!$B:$B,"&gt;="&amp;W$5,dbP!$B:$B,"&lt;="&amp;W$6,INDIRECT($C$1&amp;"!"&amp;$C$2&amp;":"&amp;$C$2),$I$4,dbP!$J:$J,$I150,dbP!$K:$K,$J150)</f>
        <v>0</v>
      </c>
      <c r="X150" s="1">
        <f ca="1">SUMIFS(INDIRECT($C$1&amp;"!"&amp;$C150&amp;":"&amp;$C150),dbP!$B:$B,"&gt;="&amp;X$5,dbP!$B:$B,"&lt;="&amp;X$6,INDIRECT($C$1&amp;"!"&amp;$C$2&amp;":"&amp;$C$2),$I$4,dbP!$J:$J,$I150,dbP!$K:$K,$J150)</f>
        <v>0</v>
      </c>
      <c r="Y150" s="1">
        <f ca="1">SUMIFS(INDIRECT($C$1&amp;"!"&amp;$C150&amp;":"&amp;$C150),dbP!$B:$B,"&gt;="&amp;Y$5,dbP!$B:$B,"&lt;="&amp;Y$6,INDIRECT($C$1&amp;"!"&amp;$C$2&amp;":"&amp;$C$2),$I$4,dbP!$J:$J,$I150,dbP!$K:$K,$J150)</f>
        <v>0</v>
      </c>
      <c r="Z150" s="1">
        <f ca="1">SUMIFS(INDIRECT($C$1&amp;"!"&amp;$C150&amp;":"&amp;$C150),dbP!$B:$B,"&gt;="&amp;Z$5,dbP!$B:$B,"&lt;="&amp;Z$6,INDIRECT($C$1&amp;"!"&amp;$C$2&amp;":"&amp;$C$2),$I$4,dbP!$J:$J,$I150,dbP!$K:$K,$J150)</f>
        <v>0</v>
      </c>
      <c r="AA150" s="1">
        <f ca="1">SUMIFS(INDIRECT($C$1&amp;"!"&amp;$C150&amp;":"&amp;$C150),dbP!$B:$B,"&gt;="&amp;AA$5,dbP!$B:$B,"&lt;="&amp;AA$6,INDIRECT($C$1&amp;"!"&amp;$C$2&amp;":"&amp;$C$2),$I$4,dbP!$J:$J,$I150,dbP!$K:$K,$J150)</f>
        <v>0</v>
      </c>
      <c r="AB150" s="1">
        <f ca="1">SUMIFS(INDIRECT($C$1&amp;"!"&amp;$C150&amp;":"&amp;$C150),dbP!$B:$B,"&gt;="&amp;AB$5,dbP!$B:$B,"&lt;="&amp;AB$6,INDIRECT($C$1&amp;"!"&amp;$C$2&amp;":"&amp;$C$2),$I$4,dbP!$J:$J,$I150,dbP!$K:$K,$J150)</f>
        <v>0</v>
      </c>
      <c r="AC150" s="1">
        <f ca="1">SUMIFS(INDIRECT($C$1&amp;"!"&amp;$C150&amp;":"&amp;$C150),dbP!$B:$B,"&gt;="&amp;AC$5,dbP!$B:$B,"&lt;="&amp;AC$6,INDIRECT($C$1&amp;"!"&amp;$C$2&amp;":"&amp;$C$2),$I$4,dbP!$J:$J,$I150,dbP!$K:$K,$J150)</f>
        <v>0</v>
      </c>
      <c r="AD150" s="1">
        <f ca="1">SUMIFS(INDIRECT($C$1&amp;"!"&amp;$C150&amp;":"&amp;$C150),dbP!$B:$B,"&gt;="&amp;AD$5,dbP!$B:$B,"&lt;="&amp;AD$6,INDIRECT($C$1&amp;"!"&amp;$C$2&amp;":"&amp;$C$2),$I$4,dbP!$J:$J,$I150,dbP!$K:$K,$J150)</f>
        <v>0</v>
      </c>
      <c r="AE150" s="1">
        <f ca="1">SUMIFS(INDIRECT($C$1&amp;"!"&amp;$C150&amp;":"&amp;$C150),dbP!$B:$B,"&gt;="&amp;AE$5,dbP!$B:$B,"&lt;="&amp;AE$6,INDIRECT($C$1&amp;"!"&amp;$C$2&amp;":"&amp;$C$2),$I$4,dbP!$J:$J,$I150,dbP!$K:$K,$J150)</f>
        <v>0</v>
      </c>
      <c r="AF150" s="1">
        <f ca="1">SUMIFS(INDIRECT($C$1&amp;"!"&amp;$C150&amp;":"&amp;$C150),dbP!$B:$B,"&gt;="&amp;AF$5,dbP!$B:$B,"&lt;="&amp;AF$6,INDIRECT($C$1&amp;"!"&amp;$C$2&amp;":"&amp;$C$2),$I$4,dbP!$J:$J,$I150,dbP!$K:$K,$J150)</f>
        <v>0</v>
      </c>
      <c r="AG150" s="1">
        <f ca="1">SUMIFS(INDIRECT($C$1&amp;"!"&amp;$C150&amp;":"&amp;$C150),dbP!$B:$B,"&gt;="&amp;AG$5,dbP!$B:$B,"&lt;="&amp;AG$6,INDIRECT($C$1&amp;"!"&amp;$C$2&amp;":"&amp;$C$2),$I$4,dbP!$J:$J,$I150,dbP!$K:$K,$J150)</f>
        <v>0</v>
      </c>
      <c r="AH150" s="1">
        <f ca="1">SUMIFS(INDIRECT($C$1&amp;"!"&amp;$C150&amp;":"&amp;$C150),dbP!$B:$B,"&gt;="&amp;AH$5,dbP!$B:$B,"&lt;="&amp;AH$6,INDIRECT($C$1&amp;"!"&amp;$C$2&amp;":"&amp;$C$2),$I$4,dbP!$J:$J,$I150,dbP!$K:$K,$J150)</f>
        <v>0</v>
      </c>
      <c r="AI150" s="1">
        <f ca="1">SUMIFS(INDIRECT($C$1&amp;"!"&amp;$C150&amp;":"&amp;$C150),dbP!$B:$B,"&gt;="&amp;AI$5,dbP!$B:$B,"&lt;="&amp;AI$6,INDIRECT($C$1&amp;"!"&amp;$C$2&amp;":"&amp;$C$2),$I$4,dbP!$J:$J,$I150,dbP!$K:$K,$J150)</f>
        <v>0</v>
      </c>
      <c r="AJ150" s="1">
        <f ca="1">SUMIFS(INDIRECT($C$1&amp;"!"&amp;$C150&amp;":"&amp;$C150),dbP!$B:$B,"&gt;="&amp;AJ$5,dbP!$B:$B,"&lt;="&amp;AJ$6,INDIRECT($C$1&amp;"!"&amp;$C$2&amp;":"&amp;$C$2),$I$4,dbP!$J:$J,$I150,dbP!$K:$K,$J150)</f>
        <v>0</v>
      </c>
      <c r="AK150" s="1">
        <f ca="1">SUMIFS(INDIRECT($C$1&amp;"!"&amp;$C150&amp;":"&amp;$C150),dbP!$B:$B,"&gt;="&amp;AK$5,dbP!$B:$B,"&lt;="&amp;AK$6,INDIRECT($C$1&amp;"!"&amp;$C$2&amp;":"&amp;$C$2),$I$4,dbP!$J:$J,$I150,dbP!$K:$K,$J150)</f>
        <v>0</v>
      </c>
      <c r="AL150" s="1">
        <f ca="1">SUMIFS(INDIRECT($C$1&amp;"!"&amp;$C150&amp;":"&amp;$C150),dbP!$B:$B,"&gt;="&amp;AL$5,dbP!$B:$B,"&lt;="&amp;AL$6,INDIRECT($C$1&amp;"!"&amp;$C$2&amp;":"&amp;$C$2),$I$4,dbP!$J:$J,$I150,dbP!$K:$K,$J150)</f>
        <v>0</v>
      </c>
    </row>
    <row r="151" spans="2:38" x14ac:dyDescent="0.25">
      <c r="B151" s="1" t="str">
        <f>Items!G31</f>
        <v>BS(+)</v>
      </c>
      <c r="C151" s="1" t="str">
        <f>Items!H31</f>
        <v>M</v>
      </c>
      <c r="I151" s="22" t="str">
        <f>Items!E31</f>
        <v>Начисление себестоимости</v>
      </c>
      <c r="J151" s="1" t="str">
        <f>Items!F31</f>
        <v>Резерв-3</v>
      </c>
      <c r="Q151" s="1">
        <f ca="1">SUM($S151:INDIRECT(ADDRESS(ROW(),SUMIFS($3:$3,$4:$4,MAX($4:$4)))))</f>
        <v>0</v>
      </c>
      <c r="T151" s="1">
        <f ca="1">SUMIFS(INDIRECT($C$1&amp;"!"&amp;$C151&amp;":"&amp;$C151),dbP!$B:$B,"&gt;="&amp;T$5,dbP!$B:$B,"&lt;="&amp;T$6,INDIRECT($C$1&amp;"!"&amp;$C$2&amp;":"&amp;$C$2),$I$4,dbP!$J:$J,$I151,dbP!$K:$K,$J151)</f>
        <v>0</v>
      </c>
      <c r="U151" s="1">
        <f ca="1">SUMIFS(INDIRECT($C$1&amp;"!"&amp;$C151&amp;":"&amp;$C151),dbP!$B:$B,"&gt;="&amp;U$5,dbP!$B:$B,"&lt;="&amp;U$6,INDIRECT($C$1&amp;"!"&amp;$C$2&amp;":"&amp;$C$2),$I$4,dbP!$J:$J,$I151,dbP!$K:$K,$J151)</f>
        <v>0</v>
      </c>
      <c r="V151" s="1">
        <f ca="1">SUMIFS(INDIRECT($C$1&amp;"!"&amp;$C151&amp;":"&amp;$C151),dbP!$B:$B,"&gt;="&amp;V$5,dbP!$B:$B,"&lt;="&amp;V$6,INDIRECT($C$1&amp;"!"&amp;$C$2&amp;":"&amp;$C$2),$I$4,dbP!$J:$J,$I151,dbP!$K:$K,$J151)</f>
        <v>0</v>
      </c>
      <c r="W151" s="1">
        <f ca="1">SUMIFS(INDIRECT($C$1&amp;"!"&amp;$C151&amp;":"&amp;$C151),dbP!$B:$B,"&gt;="&amp;W$5,dbP!$B:$B,"&lt;="&amp;W$6,INDIRECT($C$1&amp;"!"&amp;$C$2&amp;":"&amp;$C$2),$I$4,dbP!$J:$J,$I151,dbP!$K:$K,$J151)</f>
        <v>0</v>
      </c>
      <c r="X151" s="1">
        <f ca="1">SUMIFS(INDIRECT($C$1&amp;"!"&amp;$C151&amp;":"&amp;$C151),dbP!$B:$B,"&gt;="&amp;X$5,dbP!$B:$B,"&lt;="&amp;X$6,INDIRECT($C$1&amp;"!"&amp;$C$2&amp;":"&amp;$C$2),$I$4,dbP!$J:$J,$I151,dbP!$K:$K,$J151)</f>
        <v>0</v>
      </c>
      <c r="Y151" s="1">
        <f ca="1">SUMIFS(INDIRECT($C$1&amp;"!"&amp;$C151&amp;":"&amp;$C151),dbP!$B:$B,"&gt;="&amp;Y$5,dbP!$B:$B,"&lt;="&amp;Y$6,INDIRECT($C$1&amp;"!"&amp;$C$2&amp;":"&amp;$C$2),$I$4,dbP!$J:$J,$I151,dbP!$K:$K,$J151)</f>
        <v>0</v>
      </c>
      <c r="Z151" s="1">
        <f ca="1">SUMIFS(INDIRECT($C$1&amp;"!"&amp;$C151&amp;":"&amp;$C151),dbP!$B:$B,"&gt;="&amp;Z$5,dbP!$B:$B,"&lt;="&amp;Z$6,INDIRECT($C$1&amp;"!"&amp;$C$2&amp;":"&amp;$C$2),$I$4,dbP!$J:$J,$I151,dbP!$K:$K,$J151)</f>
        <v>0</v>
      </c>
      <c r="AA151" s="1">
        <f ca="1">SUMIFS(INDIRECT($C$1&amp;"!"&amp;$C151&amp;":"&amp;$C151),dbP!$B:$B,"&gt;="&amp;AA$5,dbP!$B:$B,"&lt;="&amp;AA$6,INDIRECT($C$1&amp;"!"&amp;$C$2&amp;":"&amp;$C$2),$I$4,dbP!$J:$J,$I151,dbP!$K:$K,$J151)</f>
        <v>0</v>
      </c>
      <c r="AB151" s="1">
        <f ca="1">SUMIFS(INDIRECT($C$1&amp;"!"&amp;$C151&amp;":"&amp;$C151),dbP!$B:$B,"&gt;="&amp;AB$5,dbP!$B:$B,"&lt;="&amp;AB$6,INDIRECT($C$1&amp;"!"&amp;$C$2&amp;":"&amp;$C$2),$I$4,dbP!$J:$J,$I151,dbP!$K:$K,$J151)</f>
        <v>0</v>
      </c>
      <c r="AC151" s="1">
        <f ca="1">SUMIFS(INDIRECT($C$1&amp;"!"&amp;$C151&amp;":"&amp;$C151),dbP!$B:$B,"&gt;="&amp;AC$5,dbP!$B:$B,"&lt;="&amp;AC$6,INDIRECT($C$1&amp;"!"&amp;$C$2&amp;":"&amp;$C$2),$I$4,dbP!$J:$J,$I151,dbP!$K:$K,$J151)</f>
        <v>0</v>
      </c>
      <c r="AD151" s="1">
        <f ca="1">SUMIFS(INDIRECT($C$1&amp;"!"&amp;$C151&amp;":"&amp;$C151),dbP!$B:$B,"&gt;="&amp;AD$5,dbP!$B:$B,"&lt;="&amp;AD$6,INDIRECT($C$1&amp;"!"&amp;$C$2&amp;":"&amp;$C$2),$I$4,dbP!$J:$J,$I151,dbP!$K:$K,$J151)</f>
        <v>0</v>
      </c>
      <c r="AE151" s="1">
        <f ca="1">SUMIFS(INDIRECT($C$1&amp;"!"&amp;$C151&amp;":"&amp;$C151),dbP!$B:$B,"&gt;="&amp;AE$5,dbP!$B:$B,"&lt;="&amp;AE$6,INDIRECT($C$1&amp;"!"&amp;$C$2&amp;":"&amp;$C$2),$I$4,dbP!$J:$J,$I151,dbP!$K:$K,$J151)</f>
        <v>0</v>
      </c>
      <c r="AF151" s="1">
        <f ca="1">SUMIFS(INDIRECT($C$1&amp;"!"&amp;$C151&amp;":"&amp;$C151),dbP!$B:$B,"&gt;="&amp;AF$5,dbP!$B:$B,"&lt;="&amp;AF$6,INDIRECT($C$1&amp;"!"&amp;$C$2&amp;":"&amp;$C$2),$I$4,dbP!$J:$J,$I151,dbP!$K:$K,$J151)</f>
        <v>0</v>
      </c>
      <c r="AG151" s="1">
        <f ca="1">SUMIFS(INDIRECT($C$1&amp;"!"&amp;$C151&amp;":"&amp;$C151),dbP!$B:$B,"&gt;="&amp;AG$5,dbP!$B:$B,"&lt;="&amp;AG$6,INDIRECT($C$1&amp;"!"&amp;$C$2&amp;":"&amp;$C$2),$I$4,dbP!$J:$J,$I151,dbP!$K:$K,$J151)</f>
        <v>0</v>
      </c>
      <c r="AH151" s="1">
        <f ca="1">SUMIFS(INDIRECT($C$1&amp;"!"&amp;$C151&amp;":"&amp;$C151),dbP!$B:$B,"&gt;="&amp;AH$5,dbP!$B:$B,"&lt;="&amp;AH$6,INDIRECT($C$1&amp;"!"&amp;$C$2&amp;":"&amp;$C$2),$I$4,dbP!$J:$J,$I151,dbP!$K:$K,$J151)</f>
        <v>0</v>
      </c>
      <c r="AI151" s="1">
        <f ca="1">SUMIFS(INDIRECT($C$1&amp;"!"&amp;$C151&amp;":"&amp;$C151),dbP!$B:$B,"&gt;="&amp;AI$5,dbP!$B:$B,"&lt;="&amp;AI$6,INDIRECT($C$1&amp;"!"&amp;$C$2&amp;":"&amp;$C$2),$I$4,dbP!$J:$J,$I151,dbP!$K:$K,$J151)</f>
        <v>0</v>
      </c>
      <c r="AJ151" s="1">
        <f ca="1">SUMIFS(INDIRECT($C$1&amp;"!"&amp;$C151&amp;":"&amp;$C151),dbP!$B:$B,"&gt;="&amp;AJ$5,dbP!$B:$B,"&lt;="&amp;AJ$6,INDIRECT($C$1&amp;"!"&amp;$C$2&amp;":"&amp;$C$2),$I$4,dbP!$J:$J,$I151,dbP!$K:$K,$J151)</f>
        <v>0</v>
      </c>
      <c r="AK151" s="1">
        <f ca="1">SUMIFS(INDIRECT($C$1&amp;"!"&amp;$C151&amp;":"&amp;$C151),dbP!$B:$B,"&gt;="&amp;AK$5,dbP!$B:$B,"&lt;="&amp;AK$6,INDIRECT($C$1&amp;"!"&amp;$C$2&amp;":"&amp;$C$2),$I$4,dbP!$J:$J,$I151,dbP!$K:$K,$J151)</f>
        <v>0</v>
      </c>
      <c r="AL151" s="1">
        <f ca="1">SUMIFS(INDIRECT($C$1&amp;"!"&amp;$C151&amp;":"&amp;$C151),dbP!$B:$B,"&gt;="&amp;AL$5,dbP!$B:$B,"&lt;="&amp;AL$6,INDIRECT($C$1&amp;"!"&amp;$C$2&amp;":"&amp;$C$2),$I$4,dbP!$J:$J,$I151,dbP!$K:$K,$J151)</f>
        <v>0</v>
      </c>
    </row>
    <row r="152" spans="2:38" x14ac:dyDescent="0.25">
      <c r="B152" s="1" t="str">
        <f>Items!G32</f>
        <v>BS(+)</v>
      </c>
      <c r="C152" s="1" t="str">
        <f>Items!H32</f>
        <v>M</v>
      </c>
      <c r="I152" s="22" t="str">
        <f>Items!E32</f>
        <v>Начисление себестоимости</v>
      </c>
      <c r="J152" s="1" t="str">
        <f>Items!F32</f>
        <v>Резерв-4</v>
      </c>
      <c r="Q152" s="1">
        <f ca="1">SUM($S152:INDIRECT(ADDRESS(ROW(),SUMIFS($3:$3,$4:$4,MAX($4:$4)))))</f>
        <v>0</v>
      </c>
      <c r="T152" s="1">
        <f ca="1">SUMIFS(INDIRECT($C$1&amp;"!"&amp;$C152&amp;":"&amp;$C152),dbP!$B:$B,"&gt;="&amp;T$5,dbP!$B:$B,"&lt;="&amp;T$6,INDIRECT($C$1&amp;"!"&amp;$C$2&amp;":"&amp;$C$2),$I$4,dbP!$J:$J,$I152,dbP!$K:$K,$J152)</f>
        <v>0</v>
      </c>
      <c r="U152" s="1">
        <f ca="1">SUMIFS(INDIRECT($C$1&amp;"!"&amp;$C152&amp;":"&amp;$C152),dbP!$B:$B,"&gt;="&amp;U$5,dbP!$B:$B,"&lt;="&amp;U$6,INDIRECT($C$1&amp;"!"&amp;$C$2&amp;":"&amp;$C$2),$I$4,dbP!$J:$J,$I152,dbP!$K:$K,$J152)</f>
        <v>0</v>
      </c>
      <c r="V152" s="1">
        <f ca="1">SUMIFS(INDIRECT($C$1&amp;"!"&amp;$C152&amp;":"&amp;$C152),dbP!$B:$B,"&gt;="&amp;V$5,dbP!$B:$B,"&lt;="&amp;V$6,INDIRECT($C$1&amp;"!"&amp;$C$2&amp;":"&amp;$C$2),$I$4,dbP!$J:$J,$I152,dbP!$K:$K,$J152)</f>
        <v>0</v>
      </c>
      <c r="W152" s="1">
        <f ca="1">SUMIFS(INDIRECT($C$1&amp;"!"&amp;$C152&amp;":"&amp;$C152),dbP!$B:$B,"&gt;="&amp;W$5,dbP!$B:$B,"&lt;="&amp;W$6,INDIRECT($C$1&amp;"!"&amp;$C$2&amp;":"&amp;$C$2),$I$4,dbP!$J:$J,$I152,dbP!$K:$K,$J152)</f>
        <v>0</v>
      </c>
      <c r="X152" s="1">
        <f ca="1">SUMIFS(INDIRECT($C$1&amp;"!"&amp;$C152&amp;":"&amp;$C152),dbP!$B:$B,"&gt;="&amp;X$5,dbP!$B:$B,"&lt;="&amp;X$6,INDIRECT($C$1&amp;"!"&amp;$C$2&amp;":"&amp;$C$2),$I$4,dbP!$J:$J,$I152,dbP!$K:$K,$J152)</f>
        <v>0</v>
      </c>
      <c r="Y152" s="1">
        <f ca="1">SUMIFS(INDIRECT($C$1&amp;"!"&amp;$C152&amp;":"&amp;$C152),dbP!$B:$B,"&gt;="&amp;Y$5,dbP!$B:$B,"&lt;="&amp;Y$6,INDIRECT($C$1&amp;"!"&amp;$C$2&amp;":"&amp;$C$2),$I$4,dbP!$J:$J,$I152,dbP!$K:$K,$J152)</f>
        <v>0</v>
      </c>
      <c r="Z152" s="1">
        <f ca="1">SUMIFS(INDIRECT($C$1&amp;"!"&amp;$C152&amp;":"&amp;$C152),dbP!$B:$B,"&gt;="&amp;Z$5,dbP!$B:$B,"&lt;="&amp;Z$6,INDIRECT($C$1&amp;"!"&amp;$C$2&amp;":"&amp;$C$2),$I$4,dbP!$J:$J,$I152,dbP!$K:$K,$J152)</f>
        <v>0</v>
      </c>
      <c r="AA152" s="1">
        <f ca="1">SUMIFS(INDIRECT($C$1&amp;"!"&amp;$C152&amp;":"&amp;$C152),dbP!$B:$B,"&gt;="&amp;AA$5,dbP!$B:$B,"&lt;="&amp;AA$6,INDIRECT($C$1&amp;"!"&amp;$C$2&amp;":"&amp;$C$2),$I$4,dbP!$J:$J,$I152,dbP!$K:$K,$J152)</f>
        <v>0</v>
      </c>
      <c r="AB152" s="1">
        <f ca="1">SUMIFS(INDIRECT($C$1&amp;"!"&amp;$C152&amp;":"&amp;$C152),dbP!$B:$B,"&gt;="&amp;AB$5,dbP!$B:$B,"&lt;="&amp;AB$6,INDIRECT($C$1&amp;"!"&amp;$C$2&amp;":"&amp;$C$2),$I$4,dbP!$J:$J,$I152,dbP!$K:$K,$J152)</f>
        <v>0</v>
      </c>
      <c r="AC152" s="1">
        <f ca="1">SUMIFS(INDIRECT($C$1&amp;"!"&amp;$C152&amp;":"&amp;$C152),dbP!$B:$B,"&gt;="&amp;AC$5,dbP!$B:$B,"&lt;="&amp;AC$6,INDIRECT($C$1&amp;"!"&amp;$C$2&amp;":"&amp;$C$2),$I$4,dbP!$J:$J,$I152,dbP!$K:$K,$J152)</f>
        <v>0</v>
      </c>
      <c r="AD152" s="1">
        <f ca="1">SUMIFS(INDIRECT($C$1&amp;"!"&amp;$C152&amp;":"&amp;$C152),dbP!$B:$B,"&gt;="&amp;AD$5,dbP!$B:$B,"&lt;="&amp;AD$6,INDIRECT($C$1&amp;"!"&amp;$C$2&amp;":"&amp;$C$2),$I$4,dbP!$J:$J,$I152,dbP!$K:$K,$J152)</f>
        <v>0</v>
      </c>
      <c r="AE152" s="1">
        <f ca="1">SUMIFS(INDIRECT($C$1&amp;"!"&amp;$C152&amp;":"&amp;$C152),dbP!$B:$B,"&gt;="&amp;AE$5,dbP!$B:$B,"&lt;="&amp;AE$6,INDIRECT($C$1&amp;"!"&amp;$C$2&amp;":"&amp;$C$2),$I$4,dbP!$J:$J,$I152,dbP!$K:$K,$J152)</f>
        <v>0</v>
      </c>
      <c r="AF152" s="1">
        <f ca="1">SUMIFS(INDIRECT($C$1&amp;"!"&amp;$C152&amp;":"&amp;$C152),dbP!$B:$B,"&gt;="&amp;AF$5,dbP!$B:$B,"&lt;="&amp;AF$6,INDIRECT($C$1&amp;"!"&amp;$C$2&amp;":"&amp;$C$2),$I$4,dbP!$J:$J,$I152,dbP!$K:$K,$J152)</f>
        <v>0</v>
      </c>
      <c r="AG152" s="1">
        <f ca="1">SUMIFS(INDIRECT($C$1&amp;"!"&amp;$C152&amp;":"&amp;$C152),dbP!$B:$B,"&gt;="&amp;AG$5,dbP!$B:$B,"&lt;="&amp;AG$6,INDIRECT($C$1&amp;"!"&amp;$C$2&amp;":"&amp;$C$2),$I$4,dbP!$J:$J,$I152,dbP!$K:$K,$J152)</f>
        <v>0</v>
      </c>
      <c r="AH152" s="1">
        <f ca="1">SUMIFS(INDIRECT($C$1&amp;"!"&amp;$C152&amp;":"&amp;$C152),dbP!$B:$B,"&gt;="&amp;AH$5,dbP!$B:$B,"&lt;="&amp;AH$6,INDIRECT($C$1&amp;"!"&amp;$C$2&amp;":"&amp;$C$2),$I$4,dbP!$J:$J,$I152,dbP!$K:$K,$J152)</f>
        <v>0</v>
      </c>
      <c r="AI152" s="1">
        <f ca="1">SUMIFS(INDIRECT($C$1&amp;"!"&amp;$C152&amp;":"&amp;$C152),dbP!$B:$B,"&gt;="&amp;AI$5,dbP!$B:$B,"&lt;="&amp;AI$6,INDIRECT($C$1&amp;"!"&amp;$C$2&amp;":"&amp;$C$2),$I$4,dbP!$J:$J,$I152,dbP!$K:$K,$J152)</f>
        <v>0</v>
      </c>
      <c r="AJ152" s="1">
        <f ca="1">SUMIFS(INDIRECT($C$1&amp;"!"&amp;$C152&amp;":"&amp;$C152),dbP!$B:$B,"&gt;="&amp;AJ$5,dbP!$B:$B,"&lt;="&amp;AJ$6,INDIRECT($C$1&amp;"!"&amp;$C$2&amp;":"&amp;$C$2),$I$4,dbP!$J:$J,$I152,dbP!$K:$K,$J152)</f>
        <v>0</v>
      </c>
      <c r="AK152" s="1">
        <f ca="1">SUMIFS(INDIRECT($C$1&amp;"!"&amp;$C152&amp;":"&amp;$C152),dbP!$B:$B,"&gt;="&amp;AK$5,dbP!$B:$B,"&lt;="&amp;AK$6,INDIRECT($C$1&amp;"!"&amp;$C$2&amp;":"&amp;$C$2),$I$4,dbP!$J:$J,$I152,dbP!$K:$K,$J152)</f>
        <v>0</v>
      </c>
      <c r="AL152" s="1">
        <f ca="1">SUMIFS(INDIRECT($C$1&amp;"!"&amp;$C152&amp;":"&amp;$C152),dbP!$B:$B,"&gt;="&amp;AL$5,dbP!$B:$B,"&lt;="&amp;AL$6,INDIRECT($C$1&amp;"!"&amp;$C$2&amp;":"&amp;$C$2),$I$4,dbP!$J:$J,$I152,dbP!$K:$K,$J152)</f>
        <v>0</v>
      </c>
    </row>
    <row r="153" spans="2:38" x14ac:dyDescent="0.25">
      <c r="B153" s="1" t="str">
        <f>Items!G33</f>
        <v>BS(+)</v>
      </c>
      <c r="C153" s="1" t="str">
        <f>Items!H33</f>
        <v>M</v>
      </c>
      <c r="I153" s="22" t="str">
        <f>Items!E33</f>
        <v>Начисление себестоимости</v>
      </c>
      <c r="J153" s="1" t="str">
        <f>Items!F33</f>
        <v>Резерв-5</v>
      </c>
      <c r="Q153" s="1">
        <f ca="1">SUM($S153:INDIRECT(ADDRESS(ROW(),SUMIFS($3:$3,$4:$4,MAX($4:$4)))))</f>
        <v>0</v>
      </c>
      <c r="T153" s="1">
        <f ca="1">SUMIFS(INDIRECT($C$1&amp;"!"&amp;$C153&amp;":"&amp;$C153),dbP!$B:$B,"&gt;="&amp;T$5,dbP!$B:$B,"&lt;="&amp;T$6,INDIRECT($C$1&amp;"!"&amp;$C$2&amp;":"&amp;$C$2),$I$4,dbP!$J:$J,$I153,dbP!$K:$K,$J153)</f>
        <v>0</v>
      </c>
      <c r="U153" s="1">
        <f ca="1">SUMIFS(INDIRECT($C$1&amp;"!"&amp;$C153&amp;":"&amp;$C153),dbP!$B:$B,"&gt;="&amp;U$5,dbP!$B:$B,"&lt;="&amp;U$6,INDIRECT($C$1&amp;"!"&amp;$C$2&amp;":"&amp;$C$2),$I$4,dbP!$J:$J,$I153,dbP!$K:$K,$J153)</f>
        <v>0</v>
      </c>
      <c r="V153" s="1">
        <f ca="1">SUMIFS(INDIRECT($C$1&amp;"!"&amp;$C153&amp;":"&amp;$C153),dbP!$B:$B,"&gt;="&amp;V$5,dbP!$B:$B,"&lt;="&amp;V$6,INDIRECT($C$1&amp;"!"&amp;$C$2&amp;":"&amp;$C$2),$I$4,dbP!$J:$J,$I153,dbP!$K:$K,$J153)</f>
        <v>0</v>
      </c>
      <c r="W153" s="1">
        <f ca="1">SUMIFS(INDIRECT($C$1&amp;"!"&amp;$C153&amp;":"&amp;$C153),dbP!$B:$B,"&gt;="&amp;W$5,dbP!$B:$B,"&lt;="&amp;W$6,INDIRECT($C$1&amp;"!"&amp;$C$2&amp;":"&amp;$C$2),$I$4,dbP!$J:$J,$I153,dbP!$K:$K,$J153)</f>
        <v>0</v>
      </c>
      <c r="X153" s="1">
        <f ca="1">SUMIFS(INDIRECT($C$1&amp;"!"&amp;$C153&amp;":"&amp;$C153),dbP!$B:$B,"&gt;="&amp;X$5,dbP!$B:$B,"&lt;="&amp;X$6,INDIRECT($C$1&amp;"!"&amp;$C$2&amp;":"&amp;$C$2),$I$4,dbP!$J:$J,$I153,dbP!$K:$K,$J153)</f>
        <v>0</v>
      </c>
      <c r="Y153" s="1">
        <f ca="1">SUMIFS(INDIRECT($C$1&amp;"!"&amp;$C153&amp;":"&amp;$C153),dbP!$B:$B,"&gt;="&amp;Y$5,dbP!$B:$B,"&lt;="&amp;Y$6,INDIRECT($C$1&amp;"!"&amp;$C$2&amp;":"&amp;$C$2),$I$4,dbP!$J:$J,$I153,dbP!$K:$K,$J153)</f>
        <v>0</v>
      </c>
      <c r="Z153" s="1">
        <f ca="1">SUMIFS(INDIRECT($C$1&amp;"!"&amp;$C153&amp;":"&amp;$C153),dbP!$B:$B,"&gt;="&amp;Z$5,dbP!$B:$B,"&lt;="&amp;Z$6,INDIRECT($C$1&amp;"!"&amp;$C$2&amp;":"&amp;$C$2),$I$4,dbP!$J:$J,$I153,dbP!$K:$K,$J153)</f>
        <v>0</v>
      </c>
      <c r="AA153" s="1">
        <f ca="1">SUMIFS(INDIRECT($C$1&amp;"!"&amp;$C153&amp;":"&amp;$C153),dbP!$B:$B,"&gt;="&amp;AA$5,dbP!$B:$B,"&lt;="&amp;AA$6,INDIRECT($C$1&amp;"!"&amp;$C$2&amp;":"&amp;$C$2),$I$4,dbP!$J:$J,$I153,dbP!$K:$K,$J153)</f>
        <v>0</v>
      </c>
      <c r="AB153" s="1">
        <f ca="1">SUMIFS(INDIRECT($C$1&amp;"!"&amp;$C153&amp;":"&amp;$C153),dbP!$B:$B,"&gt;="&amp;AB$5,dbP!$B:$B,"&lt;="&amp;AB$6,INDIRECT($C$1&amp;"!"&amp;$C$2&amp;":"&amp;$C$2),$I$4,dbP!$J:$J,$I153,dbP!$K:$K,$J153)</f>
        <v>0</v>
      </c>
      <c r="AC153" s="1">
        <f ca="1">SUMIFS(INDIRECT($C$1&amp;"!"&amp;$C153&amp;":"&amp;$C153),dbP!$B:$B,"&gt;="&amp;AC$5,dbP!$B:$B,"&lt;="&amp;AC$6,INDIRECT($C$1&amp;"!"&amp;$C$2&amp;":"&amp;$C$2),$I$4,dbP!$J:$J,$I153,dbP!$K:$K,$J153)</f>
        <v>0</v>
      </c>
      <c r="AD153" s="1">
        <f ca="1">SUMIFS(INDIRECT($C$1&amp;"!"&amp;$C153&amp;":"&amp;$C153),dbP!$B:$B,"&gt;="&amp;AD$5,dbP!$B:$B,"&lt;="&amp;AD$6,INDIRECT($C$1&amp;"!"&amp;$C$2&amp;":"&amp;$C$2),$I$4,dbP!$J:$J,$I153,dbP!$K:$K,$J153)</f>
        <v>0</v>
      </c>
      <c r="AE153" s="1">
        <f ca="1">SUMIFS(INDIRECT($C$1&amp;"!"&amp;$C153&amp;":"&amp;$C153),dbP!$B:$B,"&gt;="&amp;AE$5,dbP!$B:$B,"&lt;="&amp;AE$6,INDIRECT($C$1&amp;"!"&amp;$C$2&amp;":"&amp;$C$2),$I$4,dbP!$J:$J,$I153,dbP!$K:$K,$J153)</f>
        <v>0</v>
      </c>
      <c r="AF153" s="1">
        <f ca="1">SUMIFS(INDIRECT($C$1&amp;"!"&amp;$C153&amp;":"&amp;$C153),dbP!$B:$B,"&gt;="&amp;AF$5,dbP!$B:$B,"&lt;="&amp;AF$6,INDIRECT($C$1&amp;"!"&amp;$C$2&amp;":"&amp;$C$2),$I$4,dbP!$J:$J,$I153,dbP!$K:$K,$J153)</f>
        <v>0</v>
      </c>
      <c r="AG153" s="1">
        <f ca="1">SUMIFS(INDIRECT($C$1&amp;"!"&amp;$C153&amp;":"&amp;$C153),dbP!$B:$B,"&gt;="&amp;AG$5,dbP!$B:$B,"&lt;="&amp;AG$6,INDIRECT($C$1&amp;"!"&amp;$C$2&amp;":"&amp;$C$2),$I$4,dbP!$J:$J,$I153,dbP!$K:$K,$J153)</f>
        <v>0</v>
      </c>
      <c r="AH153" s="1">
        <f ca="1">SUMIFS(INDIRECT($C$1&amp;"!"&amp;$C153&amp;":"&amp;$C153),dbP!$B:$B,"&gt;="&amp;AH$5,dbP!$B:$B,"&lt;="&amp;AH$6,INDIRECT($C$1&amp;"!"&amp;$C$2&amp;":"&amp;$C$2),$I$4,dbP!$J:$J,$I153,dbP!$K:$K,$J153)</f>
        <v>0</v>
      </c>
      <c r="AI153" s="1">
        <f ca="1">SUMIFS(INDIRECT($C$1&amp;"!"&amp;$C153&amp;":"&amp;$C153),dbP!$B:$B,"&gt;="&amp;AI$5,dbP!$B:$B,"&lt;="&amp;AI$6,INDIRECT($C$1&amp;"!"&amp;$C$2&amp;":"&amp;$C$2),$I$4,dbP!$J:$J,$I153,dbP!$K:$K,$J153)</f>
        <v>0</v>
      </c>
      <c r="AJ153" s="1">
        <f ca="1">SUMIFS(INDIRECT($C$1&amp;"!"&amp;$C153&amp;":"&amp;$C153),dbP!$B:$B,"&gt;="&amp;AJ$5,dbP!$B:$B,"&lt;="&amp;AJ$6,INDIRECT($C$1&amp;"!"&amp;$C$2&amp;":"&amp;$C$2),$I$4,dbP!$J:$J,$I153,dbP!$K:$K,$J153)</f>
        <v>0</v>
      </c>
      <c r="AK153" s="1">
        <f ca="1">SUMIFS(INDIRECT($C$1&amp;"!"&amp;$C153&amp;":"&amp;$C153),dbP!$B:$B,"&gt;="&amp;AK$5,dbP!$B:$B,"&lt;="&amp;AK$6,INDIRECT($C$1&amp;"!"&amp;$C$2&amp;":"&amp;$C$2),$I$4,dbP!$J:$J,$I153,dbP!$K:$K,$J153)</f>
        <v>0</v>
      </c>
      <c r="AL153" s="1">
        <f ca="1">SUMIFS(INDIRECT($C$1&amp;"!"&amp;$C153&amp;":"&amp;$C153),dbP!$B:$B,"&gt;="&amp;AL$5,dbP!$B:$B,"&lt;="&amp;AL$6,INDIRECT($C$1&amp;"!"&amp;$C$2&amp;":"&amp;$C$2),$I$4,dbP!$J:$J,$I153,dbP!$K:$K,$J153)</f>
        <v>0</v>
      </c>
    </row>
    <row r="154" spans="2:38" x14ac:dyDescent="0.25">
      <c r="B154" s="1" t="str">
        <f>Items!G34</f>
        <v>BS(+)</v>
      </c>
      <c r="C154" s="1" t="str">
        <f>Items!H34</f>
        <v>M</v>
      </c>
      <c r="I154" s="22" t="str">
        <f>Items!E34</f>
        <v>Начисление себестоимости</v>
      </c>
      <c r="J154" s="1" t="str">
        <f>Items!F34</f>
        <v>Резерв-6</v>
      </c>
      <c r="Q154" s="1">
        <f ca="1">SUM($S154:INDIRECT(ADDRESS(ROW(),SUMIFS($3:$3,$4:$4,MAX($4:$4)))))</f>
        <v>0</v>
      </c>
      <c r="T154" s="1">
        <f ca="1">SUMIFS(INDIRECT($C$1&amp;"!"&amp;$C154&amp;":"&amp;$C154),dbP!$B:$B,"&gt;="&amp;T$5,dbP!$B:$B,"&lt;="&amp;T$6,INDIRECT($C$1&amp;"!"&amp;$C$2&amp;":"&amp;$C$2),$I$4,dbP!$J:$J,$I154,dbP!$K:$K,$J154)</f>
        <v>0</v>
      </c>
      <c r="U154" s="1">
        <f ca="1">SUMIFS(INDIRECT($C$1&amp;"!"&amp;$C154&amp;":"&amp;$C154),dbP!$B:$B,"&gt;="&amp;U$5,dbP!$B:$B,"&lt;="&amp;U$6,INDIRECT($C$1&amp;"!"&amp;$C$2&amp;":"&amp;$C$2),$I$4,dbP!$J:$J,$I154,dbP!$K:$K,$J154)</f>
        <v>0</v>
      </c>
      <c r="V154" s="1">
        <f ca="1">SUMIFS(INDIRECT($C$1&amp;"!"&amp;$C154&amp;":"&amp;$C154),dbP!$B:$B,"&gt;="&amp;V$5,dbP!$B:$B,"&lt;="&amp;V$6,INDIRECT($C$1&amp;"!"&amp;$C$2&amp;":"&amp;$C$2),$I$4,dbP!$J:$J,$I154,dbP!$K:$K,$J154)</f>
        <v>0</v>
      </c>
      <c r="W154" s="1">
        <f ca="1">SUMIFS(INDIRECT($C$1&amp;"!"&amp;$C154&amp;":"&amp;$C154),dbP!$B:$B,"&gt;="&amp;W$5,dbP!$B:$B,"&lt;="&amp;W$6,INDIRECT($C$1&amp;"!"&amp;$C$2&amp;":"&amp;$C$2),$I$4,dbP!$J:$J,$I154,dbP!$K:$K,$J154)</f>
        <v>0</v>
      </c>
      <c r="X154" s="1">
        <f ca="1">SUMIFS(INDIRECT($C$1&amp;"!"&amp;$C154&amp;":"&amp;$C154),dbP!$B:$B,"&gt;="&amp;X$5,dbP!$B:$B,"&lt;="&amp;X$6,INDIRECT($C$1&amp;"!"&amp;$C$2&amp;":"&amp;$C$2),$I$4,dbP!$J:$J,$I154,dbP!$K:$K,$J154)</f>
        <v>0</v>
      </c>
      <c r="Y154" s="1">
        <f ca="1">SUMIFS(INDIRECT($C$1&amp;"!"&amp;$C154&amp;":"&amp;$C154),dbP!$B:$B,"&gt;="&amp;Y$5,dbP!$B:$B,"&lt;="&amp;Y$6,INDIRECT($C$1&amp;"!"&amp;$C$2&amp;":"&amp;$C$2),$I$4,dbP!$J:$J,$I154,dbP!$K:$K,$J154)</f>
        <v>0</v>
      </c>
      <c r="Z154" s="1">
        <f ca="1">SUMIFS(INDIRECT($C$1&amp;"!"&amp;$C154&amp;":"&amp;$C154),dbP!$B:$B,"&gt;="&amp;Z$5,dbP!$B:$B,"&lt;="&amp;Z$6,INDIRECT($C$1&amp;"!"&amp;$C$2&amp;":"&amp;$C$2),$I$4,dbP!$J:$J,$I154,dbP!$K:$K,$J154)</f>
        <v>0</v>
      </c>
      <c r="AA154" s="1">
        <f ca="1">SUMIFS(INDIRECT($C$1&amp;"!"&amp;$C154&amp;":"&amp;$C154),dbP!$B:$B,"&gt;="&amp;AA$5,dbP!$B:$B,"&lt;="&amp;AA$6,INDIRECT($C$1&amp;"!"&amp;$C$2&amp;":"&amp;$C$2),$I$4,dbP!$J:$J,$I154,dbP!$K:$K,$J154)</f>
        <v>0</v>
      </c>
      <c r="AB154" s="1">
        <f ca="1">SUMIFS(INDIRECT($C$1&amp;"!"&amp;$C154&amp;":"&amp;$C154),dbP!$B:$B,"&gt;="&amp;AB$5,dbP!$B:$B,"&lt;="&amp;AB$6,INDIRECT($C$1&amp;"!"&amp;$C$2&amp;":"&amp;$C$2),$I$4,dbP!$J:$J,$I154,dbP!$K:$K,$J154)</f>
        <v>0</v>
      </c>
      <c r="AC154" s="1">
        <f ca="1">SUMIFS(INDIRECT($C$1&amp;"!"&amp;$C154&amp;":"&amp;$C154),dbP!$B:$B,"&gt;="&amp;AC$5,dbP!$B:$B,"&lt;="&amp;AC$6,INDIRECT($C$1&amp;"!"&amp;$C$2&amp;":"&amp;$C$2),$I$4,dbP!$J:$J,$I154,dbP!$K:$K,$J154)</f>
        <v>0</v>
      </c>
      <c r="AD154" s="1">
        <f ca="1">SUMIFS(INDIRECT($C$1&amp;"!"&amp;$C154&amp;":"&amp;$C154),dbP!$B:$B,"&gt;="&amp;AD$5,dbP!$B:$B,"&lt;="&amp;AD$6,INDIRECT($C$1&amp;"!"&amp;$C$2&amp;":"&amp;$C$2),$I$4,dbP!$J:$J,$I154,dbP!$K:$K,$J154)</f>
        <v>0</v>
      </c>
      <c r="AE154" s="1">
        <f ca="1">SUMIFS(INDIRECT($C$1&amp;"!"&amp;$C154&amp;":"&amp;$C154),dbP!$B:$B,"&gt;="&amp;AE$5,dbP!$B:$B,"&lt;="&amp;AE$6,INDIRECT($C$1&amp;"!"&amp;$C$2&amp;":"&amp;$C$2),$I$4,dbP!$J:$J,$I154,dbP!$K:$K,$J154)</f>
        <v>0</v>
      </c>
      <c r="AF154" s="1">
        <f ca="1">SUMIFS(INDIRECT($C$1&amp;"!"&amp;$C154&amp;":"&amp;$C154),dbP!$B:$B,"&gt;="&amp;AF$5,dbP!$B:$B,"&lt;="&amp;AF$6,INDIRECT($C$1&amp;"!"&amp;$C$2&amp;":"&amp;$C$2),$I$4,dbP!$J:$J,$I154,dbP!$K:$K,$J154)</f>
        <v>0</v>
      </c>
      <c r="AG154" s="1">
        <f ca="1">SUMIFS(INDIRECT($C$1&amp;"!"&amp;$C154&amp;":"&amp;$C154),dbP!$B:$B,"&gt;="&amp;AG$5,dbP!$B:$B,"&lt;="&amp;AG$6,INDIRECT($C$1&amp;"!"&amp;$C$2&amp;":"&amp;$C$2),$I$4,dbP!$J:$J,$I154,dbP!$K:$K,$J154)</f>
        <v>0</v>
      </c>
      <c r="AH154" s="1">
        <f ca="1">SUMIFS(INDIRECT($C$1&amp;"!"&amp;$C154&amp;":"&amp;$C154),dbP!$B:$B,"&gt;="&amp;AH$5,dbP!$B:$B,"&lt;="&amp;AH$6,INDIRECT($C$1&amp;"!"&amp;$C$2&amp;":"&amp;$C$2),$I$4,dbP!$J:$J,$I154,dbP!$K:$K,$J154)</f>
        <v>0</v>
      </c>
      <c r="AI154" s="1">
        <f ca="1">SUMIFS(INDIRECT($C$1&amp;"!"&amp;$C154&amp;":"&amp;$C154),dbP!$B:$B,"&gt;="&amp;AI$5,dbP!$B:$B,"&lt;="&amp;AI$6,INDIRECT($C$1&amp;"!"&amp;$C$2&amp;":"&amp;$C$2),$I$4,dbP!$J:$J,$I154,dbP!$K:$K,$J154)</f>
        <v>0</v>
      </c>
      <c r="AJ154" s="1">
        <f ca="1">SUMIFS(INDIRECT($C$1&amp;"!"&amp;$C154&amp;":"&amp;$C154),dbP!$B:$B,"&gt;="&amp;AJ$5,dbP!$B:$B,"&lt;="&amp;AJ$6,INDIRECT($C$1&amp;"!"&amp;$C$2&amp;":"&amp;$C$2),$I$4,dbP!$J:$J,$I154,dbP!$K:$K,$J154)</f>
        <v>0</v>
      </c>
      <c r="AK154" s="1">
        <f ca="1">SUMIFS(INDIRECT($C$1&amp;"!"&amp;$C154&amp;":"&amp;$C154),dbP!$B:$B,"&gt;="&amp;AK$5,dbP!$B:$B,"&lt;="&amp;AK$6,INDIRECT($C$1&amp;"!"&amp;$C$2&amp;":"&amp;$C$2),$I$4,dbP!$J:$J,$I154,dbP!$K:$K,$J154)</f>
        <v>0</v>
      </c>
      <c r="AL154" s="1">
        <f ca="1">SUMIFS(INDIRECT($C$1&amp;"!"&amp;$C154&amp;":"&amp;$C154),dbP!$B:$B,"&gt;="&amp;AL$5,dbP!$B:$B,"&lt;="&amp;AL$6,INDIRECT($C$1&amp;"!"&amp;$C$2&amp;":"&amp;$C$2),$I$4,dbP!$J:$J,$I154,dbP!$K:$K,$J154)</f>
        <v>0</v>
      </c>
    </row>
    <row r="155" spans="2:38" x14ac:dyDescent="0.25">
      <c r="B155" s="1" t="str">
        <f>Items!G35</f>
        <v>BS(+)</v>
      </c>
      <c r="C155" s="1" t="str">
        <f>Items!H35</f>
        <v>M</v>
      </c>
      <c r="I155" s="22" t="str">
        <f>Items!E35</f>
        <v>Начисление себестоимости</v>
      </c>
      <c r="J155" s="1" t="str">
        <f>Items!F35</f>
        <v>Резерв-7</v>
      </c>
      <c r="Q155" s="1">
        <f ca="1">SUM($S155:INDIRECT(ADDRESS(ROW(),SUMIFS($3:$3,$4:$4,MAX($4:$4)))))</f>
        <v>0</v>
      </c>
      <c r="T155" s="1">
        <f ca="1">SUMIFS(INDIRECT($C$1&amp;"!"&amp;$C155&amp;":"&amp;$C155),dbP!$B:$B,"&gt;="&amp;T$5,dbP!$B:$B,"&lt;="&amp;T$6,INDIRECT($C$1&amp;"!"&amp;$C$2&amp;":"&amp;$C$2),$I$4,dbP!$J:$J,$I155,dbP!$K:$K,$J155)</f>
        <v>0</v>
      </c>
      <c r="U155" s="1">
        <f ca="1">SUMIFS(INDIRECT($C$1&amp;"!"&amp;$C155&amp;":"&amp;$C155),dbP!$B:$B,"&gt;="&amp;U$5,dbP!$B:$B,"&lt;="&amp;U$6,INDIRECT($C$1&amp;"!"&amp;$C$2&amp;":"&amp;$C$2),$I$4,dbP!$J:$J,$I155,dbP!$K:$K,$J155)</f>
        <v>0</v>
      </c>
      <c r="V155" s="1">
        <f ca="1">SUMIFS(INDIRECT($C$1&amp;"!"&amp;$C155&amp;":"&amp;$C155),dbP!$B:$B,"&gt;="&amp;V$5,dbP!$B:$B,"&lt;="&amp;V$6,INDIRECT($C$1&amp;"!"&amp;$C$2&amp;":"&amp;$C$2),$I$4,dbP!$J:$J,$I155,dbP!$K:$K,$J155)</f>
        <v>0</v>
      </c>
      <c r="W155" s="1">
        <f ca="1">SUMIFS(INDIRECT($C$1&amp;"!"&amp;$C155&amp;":"&amp;$C155),dbP!$B:$B,"&gt;="&amp;W$5,dbP!$B:$B,"&lt;="&amp;W$6,INDIRECT($C$1&amp;"!"&amp;$C$2&amp;":"&amp;$C$2),$I$4,dbP!$J:$J,$I155,dbP!$K:$K,$J155)</f>
        <v>0</v>
      </c>
      <c r="X155" s="1">
        <f ca="1">SUMIFS(INDIRECT($C$1&amp;"!"&amp;$C155&amp;":"&amp;$C155),dbP!$B:$B,"&gt;="&amp;X$5,dbP!$B:$B,"&lt;="&amp;X$6,INDIRECT($C$1&amp;"!"&amp;$C$2&amp;":"&amp;$C$2),$I$4,dbP!$J:$J,$I155,dbP!$K:$K,$J155)</f>
        <v>0</v>
      </c>
      <c r="Y155" s="1">
        <f ca="1">SUMIFS(INDIRECT($C$1&amp;"!"&amp;$C155&amp;":"&amp;$C155),dbP!$B:$B,"&gt;="&amp;Y$5,dbP!$B:$B,"&lt;="&amp;Y$6,INDIRECT($C$1&amp;"!"&amp;$C$2&amp;":"&amp;$C$2),$I$4,dbP!$J:$J,$I155,dbP!$K:$K,$J155)</f>
        <v>0</v>
      </c>
      <c r="Z155" s="1">
        <f ca="1">SUMIFS(INDIRECT($C$1&amp;"!"&amp;$C155&amp;":"&amp;$C155),dbP!$B:$B,"&gt;="&amp;Z$5,dbP!$B:$B,"&lt;="&amp;Z$6,INDIRECT($C$1&amp;"!"&amp;$C$2&amp;":"&amp;$C$2),$I$4,dbP!$J:$J,$I155,dbP!$K:$K,$J155)</f>
        <v>0</v>
      </c>
      <c r="AA155" s="1">
        <f ca="1">SUMIFS(INDIRECT($C$1&amp;"!"&amp;$C155&amp;":"&amp;$C155),dbP!$B:$B,"&gt;="&amp;AA$5,dbP!$B:$B,"&lt;="&amp;AA$6,INDIRECT($C$1&amp;"!"&amp;$C$2&amp;":"&amp;$C$2),$I$4,dbP!$J:$J,$I155,dbP!$K:$K,$J155)</f>
        <v>0</v>
      </c>
      <c r="AB155" s="1">
        <f ca="1">SUMIFS(INDIRECT($C$1&amp;"!"&amp;$C155&amp;":"&amp;$C155),dbP!$B:$B,"&gt;="&amp;AB$5,dbP!$B:$B,"&lt;="&amp;AB$6,INDIRECT($C$1&amp;"!"&amp;$C$2&amp;":"&amp;$C$2),$I$4,dbP!$J:$J,$I155,dbP!$K:$K,$J155)</f>
        <v>0</v>
      </c>
      <c r="AC155" s="1">
        <f ca="1">SUMIFS(INDIRECT($C$1&amp;"!"&amp;$C155&amp;":"&amp;$C155),dbP!$B:$B,"&gt;="&amp;AC$5,dbP!$B:$B,"&lt;="&amp;AC$6,INDIRECT($C$1&amp;"!"&amp;$C$2&amp;":"&amp;$C$2),$I$4,dbP!$J:$J,$I155,dbP!$K:$K,$J155)</f>
        <v>0</v>
      </c>
      <c r="AD155" s="1">
        <f ca="1">SUMIFS(INDIRECT($C$1&amp;"!"&amp;$C155&amp;":"&amp;$C155),dbP!$B:$B,"&gt;="&amp;AD$5,dbP!$B:$B,"&lt;="&amp;AD$6,INDIRECT($C$1&amp;"!"&amp;$C$2&amp;":"&amp;$C$2),$I$4,dbP!$J:$J,$I155,dbP!$K:$K,$J155)</f>
        <v>0</v>
      </c>
      <c r="AE155" s="1">
        <f ca="1">SUMIFS(INDIRECT($C$1&amp;"!"&amp;$C155&amp;":"&amp;$C155),dbP!$B:$B,"&gt;="&amp;AE$5,dbP!$B:$B,"&lt;="&amp;AE$6,INDIRECT($C$1&amp;"!"&amp;$C$2&amp;":"&amp;$C$2),$I$4,dbP!$J:$J,$I155,dbP!$K:$K,$J155)</f>
        <v>0</v>
      </c>
      <c r="AF155" s="1">
        <f ca="1">SUMIFS(INDIRECT($C$1&amp;"!"&amp;$C155&amp;":"&amp;$C155),dbP!$B:$B,"&gt;="&amp;AF$5,dbP!$B:$B,"&lt;="&amp;AF$6,INDIRECT($C$1&amp;"!"&amp;$C$2&amp;":"&amp;$C$2),$I$4,dbP!$J:$J,$I155,dbP!$K:$K,$J155)</f>
        <v>0</v>
      </c>
      <c r="AG155" s="1">
        <f ca="1">SUMIFS(INDIRECT($C$1&amp;"!"&amp;$C155&amp;":"&amp;$C155),dbP!$B:$B,"&gt;="&amp;AG$5,dbP!$B:$B,"&lt;="&amp;AG$6,INDIRECT($C$1&amp;"!"&amp;$C$2&amp;":"&amp;$C$2),$I$4,dbP!$J:$J,$I155,dbP!$K:$K,$J155)</f>
        <v>0</v>
      </c>
      <c r="AH155" s="1">
        <f ca="1">SUMIFS(INDIRECT($C$1&amp;"!"&amp;$C155&amp;":"&amp;$C155),dbP!$B:$B,"&gt;="&amp;AH$5,dbP!$B:$B,"&lt;="&amp;AH$6,INDIRECT($C$1&amp;"!"&amp;$C$2&amp;":"&amp;$C$2),$I$4,dbP!$J:$J,$I155,dbP!$K:$K,$J155)</f>
        <v>0</v>
      </c>
      <c r="AI155" s="1">
        <f ca="1">SUMIFS(INDIRECT($C$1&amp;"!"&amp;$C155&amp;":"&amp;$C155),dbP!$B:$B,"&gt;="&amp;AI$5,dbP!$B:$B,"&lt;="&amp;AI$6,INDIRECT($C$1&amp;"!"&amp;$C$2&amp;":"&amp;$C$2),$I$4,dbP!$J:$J,$I155,dbP!$K:$K,$J155)</f>
        <v>0</v>
      </c>
      <c r="AJ155" s="1">
        <f ca="1">SUMIFS(INDIRECT($C$1&amp;"!"&amp;$C155&amp;":"&amp;$C155),dbP!$B:$B,"&gt;="&amp;AJ$5,dbP!$B:$B,"&lt;="&amp;AJ$6,INDIRECT($C$1&amp;"!"&amp;$C$2&amp;":"&amp;$C$2),$I$4,dbP!$J:$J,$I155,dbP!$K:$K,$J155)</f>
        <v>0</v>
      </c>
      <c r="AK155" s="1">
        <f ca="1">SUMIFS(INDIRECT($C$1&amp;"!"&amp;$C155&amp;":"&amp;$C155),dbP!$B:$B,"&gt;="&amp;AK$5,dbP!$B:$B,"&lt;="&amp;AK$6,INDIRECT($C$1&amp;"!"&amp;$C$2&amp;":"&amp;$C$2),$I$4,dbP!$J:$J,$I155,dbP!$K:$K,$J155)</f>
        <v>0</v>
      </c>
      <c r="AL155" s="1">
        <f ca="1">SUMIFS(INDIRECT($C$1&amp;"!"&amp;$C155&amp;":"&amp;$C155),dbP!$B:$B,"&gt;="&amp;AL$5,dbP!$B:$B,"&lt;="&amp;AL$6,INDIRECT($C$1&amp;"!"&amp;$C$2&amp;":"&amp;$C$2),$I$4,dbP!$J:$J,$I155,dbP!$K:$K,$J155)</f>
        <v>0</v>
      </c>
    </row>
    <row r="156" spans="2:38" x14ac:dyDescent="0.25">
      <c r="B156" s="1" t="str">
        <f>Items!G36</f>
        <v>BS(+)</v>
      </c>
      <c r="C156" s="1" t="str">
        <f>Items!H36</f>
        <v>M</v>
      </c>
      <c r="I156" s="22" t="str">
        <f>Items!E36</f>
        <v>Начисление себестоимости</v>
      </c>
      <c r="J156" s="1" t="str">
        <f>Items!F36</f>
        <v>Резерв-8</v>
      </c>
      <c r="Q156" s="1">
        <f ca="1">SUM($S156:INDIRECT(ADDRESS(ROW(),SUMIFS($3:$3,$4:$4,MAX($4:$4)))))</f>
        <v>0</v>
      </c>
      <c r="T156" s="1">
        <f ca="1">SUMIFS(INDIRECT($C$1&amp;"!"&amp;$C156&amp;":"&amp;$C156),dbP!$B:$B,"&gt;="&amp;T$5,dbP!$B:$B,"&lt;="&amp;T$6,INDIRECT($C$1&amp;"!"&amp;$C$2&amp;":"&amp;$C$2),$I$4,dbP!$J:$J,$I156,dbP!$K:$K,$J156)</f>
        <v>0</v>
      </c>
      <c r="U156" s="1">
        <f ca="1">SUMIFS(INDIRECT($C$1&amp;"!"&amp;$C156&amp;":"&amp;$C156),dbP!$B:$B,"&gt;="&amp;U$5,dbP!$B:$B,"&lt;="&amp;U$6,INDIRECT($C$1&amp;"!"&amp;$C$2&amp;":"&amp;$C$2),$I$4,dbP!$J:$J,$I156,dbP!$K:$K,$J156)</f>
        <v>0</v>
      </c>
      <c r="V156" s="1">
        <f ca="1">SUMIFS(INDIRECT($C$1&amp;"!"&amp;$C156&amp;":"&amp;$C156),dbP!$B:$B,"&gt;="&amp;V$5,dbP!$B:$B,"&lt;="&amp;V$6,INDIRECT($C$1&amp;"!"&amp;$C$2&amp;":"&amp;$C$2),$I$4,dbP!$J:$J,$I156,dbP!$K:$K,$J156)</f>
        <v>0</v>
      </c>
      <c r="W156" s="1">
        <f ca="1">SUMIFS(INDIRECT($C$1&amp;"!"&amp;$C156&amp;":"&amp;$C156),dbP!$B:$B,"&gt;="&amp;W$5,dbP!$B:$B,"&lt;="&amp;W$6,INDIRECT($C$1&amp;"!"&amp;$C$2&amp;":"&amp;$C$2),$I$4,dbP!$J:$J,$I156,dbP!$K:$K,$J156)</f>
        <v>0</v>
      </c>
      <c r="X156" s="1">
        <f ca="1">SUMIFS(INDIRECT($C$1&amp;"!"&amp;$C156&amp;":"&amp;$C156),dbP!$B:$B,"&gt;="&amp;X$5,dbP!$B:$B,"&lt;="&amp;X$6,INDIRECT($C$1&amp;"!"&amp;$C$2&amp;":"&amp;$C$2),$I$4,dbP!$J:$J,$I156,dbP!$K:$K,$J156)</f>
        <v>0</v>
      </c>
      <c r="Y156" s="1">
        <f ca="1">SUMIFS(INDIRECT($C$1&amp;"!"&amp;$C156&amp;":"&amp;$C156),dbP!$B:$B,"&gt;="&amp;Y$5,dbP!$B:$B,"&lt;="&amp;Y$6,INDIRECT($C$1&amp;"!"&amp;$C$2&amp;":"&amp;$C$2),$I$4,dbP!$J:$J,$I156,dbP!$K:$K,$J156)</f>
        <v>0</v>
      </c>
      <c r="Z156" s="1">
        <f ca="1">SUMIFS(INDIRECT($C$1&amp;"!"&amp;$C156&amp;":"&amp;$C156),dbP!$B:$B,"&gt;="&amp;Z$5,dbP!$B:$B,"&lt;="&amp;Z$6,INDIRECT($C$1&amp;"!"&amp;$C$2&amp;":"&amp;$C$2),$I$4,dbP!$J:$J,$I156,dbP!$K:$K,$J156)</f>
        <v>0</v>
      </c>
      <c r="AA156" s="1">
        <f ca="1">SUMIFS(INDIRECT($C$1&amp;"!"&amp;$C156&amp;":"&amp;$C156),dbP!$B:$B,"&gt;="&amp;AA$5,dbP!$B:$B,"&lt;="&amp;AA$6,INDIRECT($C$1&amp;"!"&amp;$C$2&amp;":"&amp;$C$2),$I$4,dbP!$J:$J,$I156,dbP!$K:$K,$J156)</f>
        <v>0</v>
      </c>
      <c r="AB156" s="1">
        <f ca="1">SUMIFS(INDIRECT($C$1&amp;"!"&amp;$C156&amp;":"&amp;$C156),dbP!$B:$B,"&gt;="&amp;AB$5,dbP!$B:$B,"&lt;="&amp;AB$6,INDIRECT($C$1&amp;"!"&amp;$C$2&amp;":"&amp;$C$2),$I$4,dbP!$J:$J,$I156,dbP!$K:$K,$J156)</f>
        <v>0</v>
      </c>
      <c r="AC156" s="1">
        <f ca="1">SUMIFS(INDIRECT($C$1&amp;"!"&amp;$C156&amp;":"&amp;$C156),dbP!$B:$B,"&gt;="&amp;AC$5,dbP!$B:$B,"&lt;="&amp;AC$6,INDIRECT($C$1&amp;"!"&amp;$C$2&amp;":"&amp;$C$2),$I$4,dbP!$J:$J,$I156,dbP!$K:$K,$J156)</f>
        <v>0</v>
      </c>
      <c r="AD156" s="1">
        <f ca="1">SUMIFS(INDIRECT($C$1&amp;"!"&amp;$C156&amp;":"&amp;$C156),dbP!$B:$B,"&gt;="&amp;AD$5,dbP!$B:$B,"&lt;="&amp;AD$6,INDIRECT($C$1&amp;"!"&amp;$C$2&amp;":"&amp;$C$2),$I$4,dbP!$J:$J,$I156,dbP!$K:$K,$J156)</f>
        <v>0</v>
      </c>
      <c r="AE156" s="1">
        <f ca="1">SUMIFS(INDIRECT($C$1&amp;"!"&amp;$C156&amp;":"&amp;$C156),dbP!$B:$B,"&gt;="&amp;AE$5,dbP!$B:$B,"&lt;="&amp;AE$6,INDIRECT($C$1&amp;"!"&amp;$C$2&amp;":"&amp;$C$2),$I$4,dbP!$J:$J,$I156,dbP!$K:$K,$J156)</f>
        <v>0</v>
      </c>
      <c r="AF156" s="1">
        <f ca="1">SUMIFS(INDIRECT($C$1&amp;"!"&amp;$C156&amp;":"&amp;$C156),dbP!$B:$B,"&gt;="&amp;AF$5,dbP!$B:$B,"&lt;="&amp;AF$6,INDIRECT($C$1&amp;"!"&amp;$C$2&amp;":"&amp;$C$2),$I$4,dbP!$J:$J,$I156,dbP!$K:$K,$J156)</f>
        <v>0</v>
      </c>
      <c r="AG156" s="1">
        <f ca="1">SUMIFS(INDIRECT($C$1&amp;"!"&amp;$C156&amp;":"&amp;$C156),dbP!$B:$B,"&gt;="&amp;AG$5,dbP!$B:$B,"&lt;="&amp;AG$6,INDIRECT($C$1&amp;"!"&amp;$C$2&amp;":"&amp;$C$2),$I$4,dbP!$J:$J,$I156,dbP!$K:$K,$J156)</f>
        <v>0</v>
      </c>
      <c r="AH156" s="1">
        <f ca="1">SUMIFS(INDIRECT($C$1&amp;"!"&amp;$C156&amp;":"&amp;$C156),dbP!$B:$B,"&gt;="&amp;AH$5,dbP!$B:$B,"&lt;="&amp;AH$6,INDIRECT($C$1&amp;"!"&amp;$C$2&amp;":"&amp;$C$2),$I$4,dbP!$J:$J,$I156,dbP!$K:$K,$J156)</f>
        <v>0</v>
      </c>
      <c r="AI156" s="1">
        <f ca="1">SUMIFS(INDIRECT($C$1&amp;"!"&amp;$C156&amp;":"&amp;$C156),dbP!$B:$B,"&gt;="&amp;AI$5,dbP!$B:$B,"&lt;="&amp;AI$6,INDIRECT($C$1&amp;"!"&amp;$C$2&amp;":"&amp;$C$2),$I$4,dbP!$J:$J,$I156,dbP!$K:$K,$J156)</f>
        <v>0</v>
      </c>
      <c r="AJ156" s="1">
        <f ca="1">SUMIFS(INDIRECT($C$1&amp;"!"&amp;$C156&amp;":"&amp;$C156),dbP!$B:$B,"&gt;="&amp;AJ$5,dbP!$B:$B,"&lt;="&amp;AJ$6,INDIRECT($C$1&amp;"!"&amp;$C$2&amp;":"&amp;$C$2),$I$4,dbP!$J:$J,$I156,dbP!$K:$K,$J156)</f>
        <v>0</v>
      </c>
      <c r="AK156" s="1">
        <f ca="1">SUMIFS(INDIRECT($C$1&amp;"!"&amp;$C156&amp;":"&amp;$C156),dbP!$B:$B,"&gt;="&amp;AK$5,dbP!$B:$B,"&lt;="&amp;AK$6,INDIRECT($C$1&amp;"!"&amp;$C$2&amp;":"&amp;$C$2),$I$4,dbP!$J:$J,$I156,dbP!$K:$K,$J156)</f>
        <v>0</v>
      </c>
      <c r="AL156" s="1">
        <f ca="1">SUMIFS(INDIRECT($C$1&amp;"!"&amp;$C156&amp;":"&amp;$C156),dbP!$B:$B,"&gt;="&amp;AL$5,dbP!$B:$B,"&lt;="&amp;AL$6,INDIRECT($C$1&amp;"!"&amp;$C$2&amp;":"&amp;$C$2),$I$4,dbP!$J:$J,$I156,dbP!$K:$K,$J156)</f>
        <v>0</v>
      </c>
    </row>
    <row r="157" spans="2:38" s="23" customFormat="1" ht="10.199999999999999" x14ac:dyDescent="0.2">
      <c r="E157" s="23" t="s">
        <v>50</v>
      </c>
    </row>
    <row r="158" spans="2:38" ht="4.05" customHeight="1" x14ac:dyDescent="0.25"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</row>
    <row r="159" spans="2:38" ht="4.05" customHeight="1" x14ac:dyDescent="0.25"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</row>
    <row r="160" spans="2:38" s="2" customFormat="1" x14ac:dyDescent="0.25">
      <c r="G160" s="26" t="s">
        <v>19</v>
      </c>
      <c r="H160" s="26"/>
      <c r="I160" s="26"/>
      <c r="J160" s="26"/>
      <c r="K160" s="26"/>
      <c r="L160" s="26"/>
    </row>
    <row r="161" spans="2:38" s="2" customFormat="1" x14ac:dyDescent="0.25">
      <c r="B161" s="2">
        <f>Items!$L$3</f>
        <v>0</v>
      </c>
      <c r="C161" s="2" t="str">
        <f>Items!$M$3</f>
        <v>M</v>
      </c>
      <c r="I161" s="2" t="str">
        <f>Items!$J$3</f>
        <v>Поступление денежных средств по операционной деятельности</v>
      </c>
      <c r="Q161" s="2">
        <f ca="1">SUM($S161:INDIRECT(ADDRESS(ROW(),SUMIFS($3:$3,$4:$4,MAX($4:$4)))))</f>
        <v>0</v>
      </c>
      <c r="T161" s="2">
        <f ca="1">SUM(T162:T164)</f>
        <v>0</v>
      </c>
      <c r="U161" s="2">
        <f t="shared" ref="U161:AL161" ca="1" si="112">SUM(U162:U164)</f>
        <v>0</v>
      </c>
      <c r="V161" s="2">
        <f t="shared" ca="1" si="112"/>
        <v>0</v>
      </c>
      <c r="W161" s="2">
        <f t="shared" ca="1" si="112"/>
        <v>0</v>
      </c>
      <c r="X161" s="2">
        <f t="shared" ca="1" si="112"/>
        <v>0</v>
      </c>
      <c r="Y161" s="2">
        <f t="shared" ca="1" si="112"/>
        <v>0</v>
      </c>
      <c r="Z161" s="2">
        <f t="shared" ca="1" si="112"/>
        <v>0</v>
      </c>
      <c r="AA161" s="2">
        <f t="shared" ca="1" si="112"/>
        <v>0</v>
      </c>
      <c r="AB161" s="2">
        <f t="shared" ca="1" si="112"/>
        <v>0</v>
      </c>
      <c r="AC161" s="2">
        <f t="shared" ca="1" si="112"/>
        <v>0</v>
      </c>
      <c r="AD161" s="2">
        <f t="shared" ca="1" si="112"/>
        <v>0</v>
      </c>
      <c r="AE161" s="2">
        <f t="shared" ca="1" si="112"/>
        <v>0</v>
      </c>
      <c r="AF161" s="2">
        <f t="shared" ca="1" si="112"/>
        <v>0</v>
      </c>
      <c r="AG161" s="2">
        <f t="shared" ca="1" si="112"/>
        <v>0</v>
      </c>
      <c r="AH161" s="2">
        <f t="shared" ca="1" si="112"/>
        <v>0</v>
      </c>
      <c r="AI161" s="2">
        <f t="shared" ca="1" si="112"/>
        <v>0</v>
      </c>
      <c r="AJ161" s="2">
        <f t="shared" ca="1" si="112"/>
        <v>0</v>
      </c>
      <c r="AK161" s="2">
        <f t="shared" ca="1" si="112"/>
        <v>0</v>
      </c>
      <c r="AL161" s="2">
        <f t="shared" ca="1" si="112"/>
        <v>0</v>
      </c>
    </row>
    <row r="162" spans="2:38" x14ac:dyDescent="0.25">
      <c r="B162" s="1" t="str">
        <f>Items!$L$4</f>
        <v>CF(+)</v>
      </c>
      <c r="C162" s="1" t="str">
        <f>Items!$M$4</f>
        <v>M</v>
      </c>
      <c r="I162" s="22" t="str">
        <f>Items!$J$4</f>
        <v>Поступление денежных средств по операционной деятельности</v>
      </c>
      <c r="J162" s="1" t="str">
        <f>Items!$K$4</f>
        <v>Поступление от реализации</v>
      </c>
      <c r="Q162" s="1">
        <f ca="1">SUM($S162:INDIRECT(ADDRESS(ROW(),SUMIFS($3:$3,$4:$4,MAX($4:$4)))))</f>
        <v>0</v>
      </c>
      <c r="T162" s="1">
        <f ca="1">SUMIFS(INDIRECT($C$1&amp;"!"&amp;$C162&amp;":"&amp;$C162),dbP!$B:$B,"&gt;="&amp;T$5,dbP!$B:$B,"&lt;="&amp;T$6,INDIRECT($C$1&amp;"!"&amp;$C$2&amp;":"&amp;$C$2),$I$4,dbP!$J:$J,$I162,dbP!$K:$K,$J162)</f>
        <v>0</v>
      </c>
      <c r="U162" s="1">
        <f ca="1">SUMIFS(INDIRECT($C$1&amp;"!"&amp;$C162&amp;":"&amp;$C162),dbP!$B:$B,"&gt;="&amp;U$5,dbP!$B:$B,"&lt;="&amp;U$6,INDIRECT($C$1&amp;"!"&amp;$C$2&amp;":"&amp;$C$2),$I$4,dbP!$J:$J,$I162,dbP!$K:$K,$J162)</f>
        <v>0</v>
      </c>
      <c r="V162" s="1">
        <f ca="1">SUMIFS(INDIRECT($C$1&amp;"!"&amp;$C162&amp;":"&amp;$C162),dbP!$B:$B,"&gt;="&amp;V$5,dbP!$B:$B,"&lt;="&amp;V$6,INDIRECT($C$1&amp;"!"&amp;$C$2&amp;":"&amp;$C$2),$I$4,dbP!$J:$J,$I162,dbP!$K:$K,$J162)</f>
        <v>0</v>
      </c>
      <c r="W162" s="1">
        <f ca="1">SUMIFS(INDIRECT($C$1&amp;"!"&amp;$C162&amp;":"&amp;$C162),dbP!$B:$B,"&gt;="&amp;W$5,dbP!$B:$B,"&lt;="&amp;W$6,INDIRECT($C$1&amp;"!"&amp;$C$2&amp;":"&amp;$C$2),$I$4,dbP!$J:$J,$I162,dbP!$K:$K,$J162)</f>
        <v>0</v>
      </c>
      <c r="X162" s="1">
        <f ca="1">SUMIFS(INDIRECT($C$1&amp;"!"&amp;$C162&amp;":"&amp;$C162),dbP!$B:$B,"&gt;="&amp;X$5,dbP!$B:$B,"&lt;="&amp;X$6,INDIRECT($C$1&amp;"!"&amp;$C$2&amp;":"&amp;$C$2),$I$4,dbP!$J:$J,$I162,dbP!$K:$K,$J162)</f>
        <v>0</v>
      </c>
      <c r="Y162" s="1">
        <f ca="1">SUMIFS(INDIRECT($C$1&amp;"!"&amp;$C162&amp;":"&amp;$C162),dbP!$B:$B,"&gt;="&amp;Y$5,dbP!$B:$B,"&lt;="&amp;Y$6,INDIRECT($C$1&amp;"!"&amp;$C$2&amp;":"&amp;$C$2),$I$4,dbP!$J:$J,$I162,dbP!$K:$K,$J162)</f>
        <v>0</v>
      </c>
      <c r="Z162" s="1">
        <f ca="1">SUMIFS(INDIRECT($C$1&amp;"!"&amp;$C162&amp;":"&amp;$C162),dbP!$B:$B,"&gt;="&amp;Z$5,dbP!$B:$B,"&lt;="&amp;Z$6,INDIRECT($C$1&amp;"!"&amp;$C$2&amp;":"&amp;$C$2),$I$4,dbP!$J:$J,$I162,dbP!$K:$K,$J162)</f>
        <v>0</v>
      </c>
      <c r="AA162" s="1">
        <f ca="1">SUMIFS(INDIRECT($C$1&amp;"!"&amp;$C162&amp;":"&amp;$C162),dbP!$B:$B,"&gt;="&amp;AA$5,dbP!$B:$B,"&lt;="&amp;AA$6,INDIRECT($C$1&amp;"!"&amp;$C$2&amp;":"&amp;$C$2),$I$4,dbP!$J:$J,$I162,dbP!$K:$K,$J162)</f>
        <v>0</v>
      </c>
      <c r="AB162" s="1">
        <f ca="1">SUMIFS(INDIRECT($C$1&amp;"!"&amp;$C162&amp;":"&amp;$C162),dbP!$B:$B,"&gt;="&amp;AB$5,dbP!$B:$B,"&lt;="&amp;AB$6,INDIRECT($C$1&amp;"!"&amp;$C$2&amp;":"&amp;$C$2),$I$4,dbP!$J:$J,$I162,dbP!$K:$K,$J162)</f>
        <v>0</v>
      </c>
      <c r="AC162" s="1">
        <f ca="1">SUMIFS(INDIRECT($C$1&amp;"!"&amp;$C162&amp;":"&amp;$C162),dbP!$B:$B,"&gt;="&amp;AC$5,dbP!$B:$B,"&lt;="&amp;AC$6,INDIRECT($C$1&amp;"!"&amp;$C$2&amp;":"&amp;$C$2),$I$4,dbP!$J:$J,$I162,dbP!$K:$K,$J162)</f>
        <v>0</v>
      </c>
      <c r="AD162" s="1">
        <f ca="1">SUMIFS(INDIRECT($C$1&amp;"!"&amp;$C162&amp;":"&amp;$C162),dbP!$B:$B,"&gt;="&amp;AD$5,dbP!$B:$B,"&lt;="&amp;AD$6,INDIRECT($C$1&amp;"!"&amp;$C$2&amp;":"&amp;$C$2),$I$4,dbP!$J:$J,$I162,dbP!$K:$K,$J162)</f>
        <v>0</v>
      </c>
      <c r="AE162" s="1">
        <f ca="1">SUMIFS(INDIRECT($C$1&amp;"!"&amp;$C162&amp;":"&amp;$C162),dbP!$B:$B,"&gt;="&amp;AE$5,dbP!$B:$B,"&lt;="&amp;AE$6,INDIRECT($C$1&amp;"!"&amp;$C$2&amp;":"&amp;$C$2),$I$4,dbP!$J:$J,$I162,dbP!$K:$K,$J162)</f>
        <v>0</v>
      </c>
      <c r="AF162" s="1">
        <f ca="1">SUMIFS(INDIRECT($C$1&amp;"!"&amp;$C162&amp;":"&amp;$C162),dbP!$B:$B,"&gt;="&amp;AF$5,dbP!$B:$B,"&lt;="&amp;AF$6,INDIRECT($C$1&amp;"!"&amp;$C$2&amp;":"&amp;$C$2),$I$4,dbP!$J:$J,$I162,dbP!$K:$K,$J162)</f>
        <v>0</v>
      </c>
      <c r="AG162" s="1">
        <f ca="1">SUMIFS(INDIRECT($C$1&amp;"!"&amp;$C162&amp;":"&amp;$C162),dbP!$B:$B,"&gt;="&amp;AG$5,dbP!$B:$B,"&lt;="&amp;AG$6,INDIRECT($C$1&amp;"!"&amp;$C$2&amp;":"&amp;$C$2),$I$4,dbP!$J:$J,$I162,dbP!$K:$K,$J162)</f>
        <v>0</v>
      </c>
      <c r="AH162" s="1">
        <f ca="1">SUMIFS(INDIRECT($C$1&amp;"!"&amp;$C162&amp;":"&amp;$C162),dbP!$B:$B,"&gt;="&amp;AH$5,dbP!$B:$B,"&lt;="&amp;AH$6,INDIRECT($C$1&amp;"!"&amp;$C$2&amp;":"&amp;$C$2),$I$4,dbP!$J:$J,$I162,dbP!$K:$K,$J162)</f>
        <v>0</v>
      </c>
      <c r="AI162" s="1">
        <f ca="1">SUMIFS(INDIRECT($C$1&amp;"!"&amp;$C162&amp;":"&amp;$C162),dbP!$B:$B,"&gt;="&amp;AI$5,dbP!$B:$B,"&lt;="&amp;AI$6,INDIRECT($C$1&amp;"!"&amp;$C$2&amp;":"&amp;$C$2),$I$4,dbP!$J:$J,$I162,dbP!$K:$K,$J162)</f>
        <v>0</v>
      </c>
      <c r="AJ162" s="1">
        <f ca="1">SUMIFS(INDIRECT($C$1&amp;"!"&amp;$C162&amp;":"&amp;$C162),dbP!$B:$B,"&gt;="&amp;AJ$5,dbP!$B:$B,"&lt;="&amp;AJ$6,INDIRECT($C$1&amp;"!"&amp;$C$2&amp;":"&amp;$C$2),$I$4,dbP!$J:$J,$I162,dbP!$K:$K,$J162)</f>
        <v>0</v>
      </c>
      <c r="AK162" s="1">
        <f ca="1">SUMIFS(INDIRECT($C$1&amp;"!"&amp;$C162&amp;":"&amp;$C162),dbP!$B:$B,"&gt;="&amp;AK$5,dbP!$B:$B,"&lt;="&amp;AK$6,INDIRECT($C$1&amp;"!"&amp;$C$2&amp;":"&amp;$C$2),$I$4,dbP!$J:$J,$I162,dbP!$K:$K,$J162)</f>
        <v>0</v>
      </c>
      <c r="AL162" s="1">
        <f ca="1">SUMIFS(INDIRECT($C$1&amp;"!"&amp;$C162&amp;":"&amp;$C162),dbP!$B:$B,"&gt;="&amp;AL$5,dbP!$B:$B,"&lt;="&amp;AL$6,INDIRECT($C$1&amp;"!"&amp;$C$2&amp;":"&amp;$C$2),$I$4,dbP!$J:$J,$I162,dbP!$K:$K,$J162)</f>
        <v>0</v>
      </c>
    </row>
    <row r="163" spans="2:38" x14ac:dyDescent="0.25">
      <c r="B163" s="1" t="str">
        <f>Items!$L$5</f>
        <v>CF(+)</v>
      </c>
      <c r="C163" s="1" t="str">
        <f>Items!$M$5</f>
        <v>M</v>
      </c>
      <c r="I163" s="22" t="str">
        <f>Items!$J$5</f>
        <v>Поступление денежных средств по операционной деятельности</v>
      </c>
      <c r="J163" s="1" t="str">
        <f>Items!$K$5</f>
        <v>Прочие поступления</v>
      </c>
      <c r="Q163" s="20">
        <f ca="1">SUM($S163:INDIRECT(ADDRESS(ROW(),SUMIFS($3:$3,$4:$4,MAX($4:$4)))))</f>
        <v>0</v>
      </c>
      <c r="T163" s="1">
        <f ca="1">SUMIFS(INDIRECT($C$1&amp;"!"&amp;$C163&amp;":"&amp;$C163),dbP!$B:$B,"&gt;="&amp;T$5,dbP!$B:$B,"&lt;="&amp;T$6,INDIRECT($C$1&amp;"!"&amp;$C$2&amp;":"&amp;$C$2),$I$4,dbP!$J:$J,$I163,dbP!$K:$K,$J163)</f>
        <v>0</v>
      </c>
      <c r="U163" s="1">
        <f ca="1">SUMIFS(INDIRECT($C$1&amp;"!"&amp;$C163&amp;":"&amp;$C163),dbP!$B:$B,"&gt;="&amp;U$5,dbP!$B:$B,"&lt;="&amp;U$6,INDIRECT($C$1&amp;"!"&amp;$C$2&amp;":"&amp;$C$2),$I$4,dbP!$J:$J,$I163,dbP!$K:$K,$J163)</f>
        <v>0</v>
      </c>
      <c r="V163" s="1">
        <f ca="1">SUMIFS(INDIRECT($C$1&amp;"!"&amp;$C163&amp;":"&amp;$C163),dbP!$B:$B,"&gt;="&amp;V$5,dbP!$B:$B,"&lt;="&amp;V$6,INDIRECT($C$1&amp;"!"&amp;$C$2&amp;":"&amp;$C$2),$I$4,dbP!$J:$J,$I163,dbP!$K:$K,$J163)</f>
        <v>0</v>
      </c>
      <c r="W163" s="1">
        <f ca="1">SUMIFS(INDIRECT($C$1&amp;"!"&amp;$C163&amp;":"&amp;$C163),dbP!$B:$B,"&gt;="&amp;W$5,dbP!$B:$B,"&lt;="&amp;W$6,INDIRECT($C$1&amp;"!"&amp;$C$2&amp;":"&amp;$C$2),$I$4,dbP!$J:$J,$I163,dbP!$K:$K,$J163)</f>
        <v>0</v>
      </c>
      <c r="X163" s="1">
        <f ca="1">SUMIFS(INDIRECT($C$1&amp;"!"&amp;$C163&amp;":"&amp;$C163),dbP!$B:$B,"&gt;="&amp;X$5,dbP!$B:$B,"&lt;="&amp;X$6,INDIRECT($C$1&amp;"!"&amp;$C$2&amp;":"&amp;$C$2),$I$4,dbP!$J:$J,$I163,dbP!$K:$K,$J163)</f>
        <v>0</v>
      </c>
      <c r="Y163" s="1">
        <f ca="1">SUMIFS(INDIRECT($C$1&amp;"!"&amp;$C163&amp;":"&amp;$C163),dbP!$B:$B,"&gt;="&amp;Y$5,dbP!$B:$B,"&lt;="&amp;Y$6,INDIRECT($C$1&amp;"!"&amp;$C$2&amp;":"&amp;$C$2),$I$4,dbP!$J:$J,$I163,dbP!$K:$K,$J163)</f>
        <v>0</v>
      </c>
      <c r="Z163" s="1">
        <f ca="1">SUMIFS(INDIRECT($C$1&amp;"!"&amp;$C163&amp;":"&amp;$C163),dbP!$B:$B,"&gt;="&amp;Z$5,dbP!$B:$B,"&lt;="&amp;Z$6,INDIRECT($C$1&amp;"!"&amp;$C$2&amp;":"&amp;$C$2),$I$4,dbP!$J:$J,$I163,dbP!$K:$K,$J163)</f>
        <v>0</v>
      </c>
      <c r="AA163" s="1">
        <f ca="1">SUMIFS(INDIRECT($C$1&amp;"!"&amp;$C163&amp;":"&amp;$C163),dbP!$B:$B,"&gt;="&amp;AA$5,dbP!$B:$B,"&lt;="&amp;AA$6,INDIRECT($C$1&amp;"!"&amp;$C$2&amp;":"&amp;$C$2),$I$4,dbP!$J:$J,$I163,dbP!$K:$K,$J163)</f>
        <v>0</v>
      </c>
      <c r="AB163" s="1">
        <f ca="1">SUMIFS(INDIRECT($C$1&amp;"!"&amp;$C163&amp;":"&amp;$C163),dbP!$B:$B,"&gt;="&amp;AB$5,dbP!$B:$B,"&lt;="&amp;AB$6,INDIRECT($C$1&amp;"!"&amp;$C$2&amp;":"&amp;$C$2),$I$4,dbP!$J:$J,$I163,dbP!$K:$K,$J163)</f>
        <v>0</v>
      </c>
      <c r="AC163" s="1">
        <f ca="1">SUMIFS(INDIRECT($C$1&amp;"!"&amp;$C163&amp;":"&amp;$C163),dbP!$B:$B,"&gt;="&amp;AC$5,dbP!$B:$B,"&lt;="&amp;AC$6,INDIRECT($C$1&amp;"!"&amp;$C$2&amp;":"&amp;$C$2),$I$4,dbP!$J:$J,$I163,dbP!$K:$K,$J163)</f>
        <v>0</v>
      </c>
      <c r="AD163" s="1">
        <f ca="1">SUMIFS(INDIRECT($C$1&amp;"!"&amp;$C163&amp;":"&amp;$C163),dbP!$B:$B,"&gt;="&amp;AD$5,dbP!$B:$B,"&lt;="&amp;AD$6,INDIRECT($C$1&amp;"!"&amp;$C$2&amp;":"&amp;$C$2),$I$4,dbP!$J:$J,$I163,dbP!$K:$K,$J163)</f>
        <v>0</v>
      </c>
      <c r="AE163" s="1">
        <f ca="1">SUMIFS(INDIRECT($C$1&amp;"!"&amp;$C163&amp;":"&amp;$C163),dbP!$B:$B,"&gt;="&amp;AE$5,dbP!$B:$B,"&lt;="&amp;AE$6,INDIRECT($C$1&amp;"!"&amp;$C$2&amp;":"&amp;$C$2),$I$4,dbP!$J:$J,$I163,dbP!$K:$K,$J163)</f>
        <v>0</v>
      </c>
      <c r="AF163" s="1">
        <f ca="1">SUMIFS(INDIRECT($C$1&amp;"!"&amp;$C163&amp;":"&amp;$C163),dbP!$B:$B,"&gt;="&amp;AF$5,dbP!$B:$B,"&lt;="&amp;AF$6,INDIRECT($C$1&amp;"!"&amp;$C$2&amp;":"&amp;$C$2),$I$4,dbP!$J:$J,$I163,dbP!$K:$K,$J163)</f>
        <v>0</v>
      </c>
      <c r="AG163" s="1">
        <f ca="1">SUMIFS(INDIRECT($C$1&amp;"!"&amp;$C163&amp;":"&amp;$C163),dbP!$B:$B,"&gt;="&amp;AG$5,dbP!$B:$B,"&lt;="&amp;AG$6,INDIRECT($C$1&amp;"!"&amp;$C$2&amp;":"&amp;$C$2),$I$4,dbP!$J:$J,$I163,dbP!$K:$K,$J163)</f>
        <v>0</v>
      </c>
      <c r="AH163" s="1">
        <f ca="1">SUMIFS(INDIRECT($C$1&amp;"!"&amp;$C163&amp;":"&amp;$C163),dbP!$B:$B,"&gt;="&amp;AH$5,dbP!$B:$B,"&lt;="&amp;AH$6,INDIRECT($C$1&amp;"!"&amp;$C$2&amp;":"&amp;$C$2),$I$4,dbP!$J:$J,$I163,dbP!$K:$K,$J163)</f>
        <v>0</v>
      </c>
      <c r="AI163" s="1">
        <f ca="1">SUMIFS(INDIRECT($C$1&amp;"!"&amp;$C163&amp;":"&amp;$C163),dbP!$B:$B,"&gt;="&amp;AI$5,dbP!$B:$B,"&lt;="&amp;AI$6,INDIRECT($C$1&amp;"!"&amp;$C$2&amp;":"&amp;$C$2),$I$4,dbP!$J:$J,$I163,dbP!$K:$K,$J163)</f>
        <v>0</v>
      </c>
      <c r="AJ163" s="1">
        <f ca="1">SUMIFS(INDIRECT($C$1&amp;"!"&amp;$C163&amp;":"&amp;$C163),dbP!$B:$B,"&gt;="&amp;AJ$5,dbP!$B:$B,"&lt;="&amp;AJ$6,INDIRECT($C$1&amp;"!"&amp;$C$2&amp;":"&amp;$C$2),$I$4,dbP!$J:$J,$I163,dbP!$K:$K,$J163)</f>
        <v>0</v>
      </c>
      <c r="AK163" s="1">
        <f ca="1">SUMIFS(INDIRECT($C$1&amp;"!"&amp;$C163&amp;":"&amp;$C163),dbP!$B:$B,"&gt;="&amp;AK$5,dbP!$B:$B,"&lt;="&amp;AK$6,INDIRECT($C$1&amp;"!"&amp;$C$2&amp;":"&amp;$C$2),$I$4,dbP!$J:$J,$I163,dbP!$K:$K,$J163)</f>
        <v>0</v>
      </c>
      <c r="AL163" s="1">
        <f ca="1">SUMIFS(INDIRECT($C$1&amp;"!"&amp;$C163&amp;":"&amp;$C163),dbP!$B:$B,"&gt;="&amp;AL$5,dbP!$B:$B,"&lt;="&amp;AL$6,INDIRECT($C$1&amp;"!"&amp;$C$2&amp;":"&amp;$C$2),$I$4,dbP!$J:$J,$I163,dbP!$K:$K,$J163)</f>
        <v>0</v>
      </c>
    </row>
    <row r="164" spans="2:38" s="23" customFormat="1" ht="10.199999999999999" x14ac:dyDescent="0.2">
      <c r="E164" s="23" t="s">
        <v>50</v>
      </c>
    </row>
    <row r="165" spans="2:38" s="2" customFormat="1" x14ac:dyDescent="0.25">
      <c r="B165" s="2">
        <f>Items!$L$6</f>
        <v>0</v>
      </c>
      <c r="C165" s="2" t="str">
        <f>Items!$M$6</f>
        <v>N</v>
      </c>
      <c r="I165" s="2" t="str">
        <f>Items!$J$6</f>
        <v>Оплаты себестоимостных затрат</v>
      </c>
      <c r="Q165" s="2">
        <f ca="1">SUM($S165:INDIRECT(ADDRESS(ROW(),SUMIFS($3:$3,$4:$4,MAX($4:$4)))))</f>
        <v>0</v>
      </c>
      <c r="T165" s="2">
        <f ca="1">SUM(T166:T197)</f>
        <v>0</v>
      </c>
      <c r="U165" s="2">
        <f t="shared" ref="U165:AL165" ca="1" si="113">SUM(U166:U197)</f>
        <v>0</v>
      </c>
      <c r="V165" s="2">
        <f t="shared" ca="1" si="113"/>
        <v>0</v>
      </c>
      <c r="W165" s="2">
        <f t="shared" ca="1" si="113"/>
        <v>0</v>
      </c>
      <c r="X165" s="2">
        <f t="shared" ca="1" si="113"/>
        <v>0</v>
      </c>
      <c r="Y165" s="2">
        <f t="shared" ca="1" si="113"/>
        <v>0</v>
      </c>
      <c r="Z165" s="2">
        <f t="shared" ca="1" si="113"/>
        <v>0</v>
      </c>
      <c r="AA165" s="2">
        <f t="shared" ca="1" si="113"/>
        <v>0</v>
      </c>
      <c r="AB165" s="2">
        <f t="shared" ca="1" si="113"/>
        <v>0</v>
      </c>
      <c r="AC165" s="2">
        <f t="shared" ca="1" si="113"/>
        <v>0</v>
      </c>
      <c r="AD165" s="2">
        <f t="shared" ca="1" si="113"/>
        <v>0</v>
      </c>
      <c r="AE165" s="2">
        <f t="shared" ca="1" si="113"/>
        <v>0</v>
      </c>
      <c r="AF165" s="2">
        <f t="shared" ca="1" si="113"/>
        <v>0</v>
      </c>
      <c r="AG165" s="2">
        <f t="shared" ca="1" si="113"/>
        <v>0</v>
      </c>
      <c r="AH165" s="2">
        <f t="shared" ca="1" si="113"/>
        <v>0</v>
      </c>
      <c r="AI165" s="2">
        <f t="shared" ca="1" si="113"/>
        <v>0</v>
      </c>
      <c r="AJ165" s="2">
        <f t="shared" ca="1" si="113"/>
        <v>0</v>
      </c>
      <c r="AK165" s="2">
        <f t="shared" ca="1" si="113"/>
        <v>0</v>
      </c>
      <c r="AL165" s="2">
        <f t="shared" ca="1" si="113"/>
        <v>0</v>
      </c>
    </row>
    <row r="166" spans="2:38" x14ac:dyDescent="0.25">
      <c r="B166" s="1" t="str">
        <f>Items!$L$7</f>
        <v>CF(-)</v>
      </c>
      <c r="C166" s="1" t="str">
        <f>Items!$M$7</f>
        <v>N</v>
      </c>
      <c r="I166" s="22" t="str">
        <f>Items!$J$7</f>
        <v>Оплаты себестоимостных затрат</v>
      </c>
      <c r="J166" s="1" t="str">
        <f>Items!K7</f>
        <v>Подготовительные работы</v>
      </c>
      <c r="Q166" s="1">
        <f ca="1">SUM($S166:INDIRECT(ADDRESS(ROW(),SUMIFS($3:$3,$4:$4,MAX($4:$4)))))</f>
        <v>0</v>
      </c>
      <c r="T166" s="1">
        <f ca="1">SUMIFS(INDIRECT($C$1&amp;"!"&amp;$C166&amp;":"&amp;$C166),dbP!$B:$B,"&gt;="&amp;T$5,dbP!$B:$B,"&lt;="&amp;T$6,INDIRECT($C$1&amp;"!"&amp;$C$2&amp;":"&amp;$C$2),$I$4,dbP!$J:$J,$I166,dbP!$K:$K,$J166)</f>
        <v>0</v>
      </c>
      <c r="U166" s="1">
        <f ca="1">SUMIFS(INDIRECT($C$1&amp;"!"&amp;$C166&amp;":"&amp;$C166),dbP!$B:$B,"&gt;="&amp;U$5,dbP!$B:$B,"&lt;="&amp;U$6,INDIRECT($C$1&amp;"!"&amp;$C$2&amp;":"&amp;$C$2),$I$4,dbP!$J:$J,$I166,dbP!$K:$K,$J166)</f>
        <v>0</v>
      </c>
      <c r="V166" s="1">
        <f ca="1">SUMIFS(INDIRECT($C$1&amp;"!"&amp;$C166&amp;":"&amp;$C166),dbP!$B:$B,"&gt;="&amp;V$5,dbP!$B:$B,"&lt;="&amp;V$6,INDIRECT($C$1&amp;"!"&amp;$C$2&amp;":"&amp;$C$2),$I$4,dbP!$J:$J,$I166,dbP!$K:$K,$J166)</f>
        <v>0</v>
      </c>
      <c r="W166" s="1">
        <f ca="1">SUMIFS(INDIRECT($C$1&amp;"!"&amp;$C166&amp;":"&amp;$C166),dbP!$B:$B,"&gt;="&amp;W$5,dbP!$B:$B,"&lt;="&amp;W$6,INDIRECT($C$1&amp;"!"&amp;$C$2&amp;":"&amp;$C$2),$I$4,dbP!$J:$J,$I166,dbP!$K:$K,$J166)</f>
        <v>0</v>
      </c>
      <c r="X166" s="1">
        <f ca="1">SUMIFS(INDIRECT($C$1&amp;"!"&amp;$C166&amp;":"&amp;$C166),dbP!$B:$B,"&gt;="&amp;X$5,dbP!$B:$B,"&lt;="&amp;X$6,INDIRECT($C$1&amp;"!"&amp;$C$2&amp;":"&amp;$C$2),$I$4,dbP!$J:$J,$I166,dbP!$K:$K,$J166)</f>
        <v>0</v>
      </c>
      <c r="Y166" s="1">
        <f ca="1">SUMIFS(INDIRECT($C$1&amp;"!"&amp;$C166&amp;":"&amp;$C166),dbP!$B:$B,"&gt;="&amp;Y$5,dbP!$B:$B,"&lt;="&amp;Y$6,INDIRECT($C$1&amp;"!"&amp;$C$2&amp;":"&amp;$C$2),$I$4,dbP!$J:$J,$I166,dbP!$K:$K,$J166)</f>
        <v>0</v>
      </c>
      <c r="Z166" s="1">
        <f ca="1">SUMIFS(INDIRECT($C$1&amp;"!"&amp;$C166&amp;":"&amp;$C166),dbP!$B:$B,"&gt;="&amp;Z$5,dbP!$B:$B,"&lt;="&amp;Z$6,INDIRECT($C$1&amp;"!"&amp;$C$2&amp;":"&amp;$C$2),$I$4,dbP!$J:$J,$I166,dbP!$K:$K,$J166)</f>
        <v>0</v>
      </c>
      <c r="AA166" s="1">
        <f ca="1">SUMIFS(INDIRECT($C$1&amp;"!"&amp;$C166&amp;":"&amp;$C166),dbP!$B:$B,"&gt;="&amp;AA$5,dbP!$B:$B,"&lt;="&amp;AA$6,INDIRECT($C$1&amp;"!"&amp;$C$2&amp;":"&amp;$C$2),$I$4,dbP!$J:$J,$I166,dbP!$K:$K,$J166)</f>
        <v>0</v>
      </c>
      <c r="AB166" s="1">
        <f ca="1">SUMIFS(INDIRECT($C$1&amp;"!"&amp;$C166&amp;":"&amp;$C166),dbP!$B:$B,"&gt;="&amp;AB$5,dbP!$B:$B,"&lt;="&amp;AB$6,INDIRECT($C$1&amp;"!"&amp;$C$2&amp;":"&amp;$C$2),$I$4,dbP!$J:$J,$I166,dbP!$K:$K,$J166)</f>
        <v>0</v>
      </c>
      <c r="AC166" s="1">
        <f ca="1">SUMIFS(INDIRECT($C$1&amp;"!"&amp;$C166&amp;":"&amp;$C166),dbP!$B:$B,"&gt;="&amp;AC$5,dbP!$B:$B,"&lt;="&amp;AC$6,INDIRECT($C$1&amp;"!"&amp;$C$2&amp;":"&amp;$C$2),$I$4,dbP!$J:$J,$I166,dbP!$K:$K,$J166)</f>
        <v>0</v>
      </c>
      <c r="AD166" s="1">
        <f ca="1">SUMIFS(INDIRECT($C$1&amp;"!"&amp;$C166&amp;":"&amp;$C166),dbP!$B:$B,"&gt;="&amp;AD$5,dbP!$B:$B,"&lt;="&amp;AD$6,INDIRECT($C$1&amp;"!"&amp;$C$2&amp;":"&amp;$C$2),$I$4,dbP!$J:$J,$I166,dbP!$K:$K,$J166)</f>
        <v>0</v>
      </c>
      <c r="AE166" s="1">
        <f ca="1">SUMIFS(INDIRECT($C$1&amp;"!"&amp;$C166&amp;":"&amp;$C166),dbP!$B:$B,"&gt;="&amp;AE$5,dbP!$B:$B,"&lt;="&amp;AE$6,INDIRECT($C$1&amp;"!"&amp;$C$2&amp;":"&amp;$C$2),$I$4,dbP!$J:$J,$I166,dbP!$K:$K,$J166)</f>
        <v>0</v>
      </c>
      <c r="AF166" s="1">
        <f ca="1">SUMIFS(INDIRECT($C$1&amp;"!"&amp;$C166&amp;":"&amp;$C166),dbP!$B:$B,"&gt;="&amp;AF$5,dbP!$B:$B,"&lt;="&amp;AF$6,INDIRECT($C$1&amp;"!"&amp;$C$2&amp;":"&amp;$C$2),$I$4,dbP!$J:$J,$I166,dbP!$K:$K,$J166)</f>
        <v>0</v>
      </c>
      <c r="AG166" s="1">
        <f ca="1">SUMIFS(INDIRECT($C$1&amp;"!"&amp;$C166&amp;":"&amp;$C166),dbP!$B:$B,"&gt;="&amp;AG$5,dbP!$B:$B,"&lt;="&amp;AG$6,INDIRECT($C$1&amp;"!"&amp;$C$2&amp;":"&amp;$C$2),$I$4,dbP!$J:$J,$I166,dbP!$K:$K,$J166)</f>
        <v>0</v>
      </c>
      <c r="AH166" s="1">
        <f ca="1">SUMIFS(INDIRECT($C$1&amp;"!"&amp;$C166&amp;":"&amp;$C166),dbP!$B:$B,"&gt;="&amp;AH$5,dbP!$B:$B,"&lt;="&amp;AH$6,INDIRECT($C$1&amp;"!"&amp;$C$2&amp;":"&amp;$C$2),$I$4,dbP!$J:$J,$I166,dbP!$K:$K,$J166)</f>
        <v>0</v>
      </c>
      <c r="AI166" s="1">
        <f ca="1">SUMIFS(INDIRECT($C$1&amp;"!"&amp;$C166&amp;":"&amp;$C166),dbP!$B:$B,"&gt;="&amp;AI$5,dbP!$B:$B,"&lt;="&amp;AI$6,INDIRECT($C$1&amp;"!"&amp;$C$2&amp;":"&amp;$C$2),$I$4,dbP!$J:$J,$I166,dbP!$K:$K,$J166)</f>
        <v>0</v>
      </c>
      <c r="AJ166" s="1">
        <f ca="1">SUMIFS(INDIRECT($C$1&amp;"!"&amp;$C166&amp;":"&amp;$C166),dbP!$B:$B,"&gt;="&amp;AJ$5,dbP!$B:$B,"&lt;="&amp;AJ$6,INDIRECT($C$1&amp;"!"&amp;$C$2&amp;":"&amp;$C$2),$I$4,dbP!$J:$J,$I166,dbP!$K:$K,$J166)</f>
        <v>0</v>
      </c>
      <c r="AK166" s="1">
        <f ca="1">SUMIFS(INDIRECT($C$1&amp;"!"&amp;$C166&amp;":"&amp;$C166),dbP!$B:$B,"&gt;="&amp;AK$5,dbP!$B:$B,"&lt;="&amp;AK$6,INDIRECT($C$1&amp;"!"&amp;$C$2&amp;":"&amp;$C$2),$I$4,dbP!$J:$J,$I166,dbP!$K:$K,$J166)</f>
        <v>0</v>
      </c>
      <c r="AL166" s="1">
        <f ca="1">SUMIFS(INDIRECT($C$1&amp;"!"&amp;$C166&amp;":"&amp;$C166),dbP!$B:$B,"&gt;="&amp;AL$5,dbP!$B:$B,"&lt;="&amp;AL$6,INDIRECT($C$1&amp;"!"&amp;$C$2&amp;":"&amp;$C$2),$I$4,dbP!$J:$J,$I166,dbP!$K:$K,$J166)</f>
        <v>0</v>
      </c>
    </row>
    <row r="167" spans="2:38" x14ac:dyDescent="0.25">
      <c r="B167" s="1" t="str">
        <f>Items!$L$8</f>
        <v>CF(-)</v>
      </c>
      <c r="C167" s="1" t="str">
        <f>Items!$M$8</f>
        <v>N</v>
      </c>
      <c r="I167" s="22" t="str">
        <f>Items!$J$8</f>
        <v>Оплаты себестоимостных затрат</v>
      </c>
      <c r="J167" s="1" t="str">
        <f>Items!K8</f>
        <v>Затраты на покупку участка</v>
      </c>
      <c r="Q167" s="1">
        <f ca="1">SUM($S167:INDIRECT(ADDRESS(ROW(),SUMIFS($3:$3,$4:$4,MAX($4:$4)))))</f>
        <v>0</v>
      </c>
      <c r="T167" s="1">
        <f ca="1">SUMIFS(INDIRECT($C$1&amp;"!"&amp;$C167&amp;":"&amp;$C167),dbP!$B:$B,"&gt;="&amp;T$5,dbP!$B:$B,"&lt;="&amp;T$6,INDIRECT($C$1&amp;"!"&amp;$C$2&amp;":"&amp;$C$2),$I$4,dbP!$J:$J,$I167,dbP!$K:$K,$J167)</f>
        <v>0</v>
      </c>
      <c r="U167" s="1">
        <f ca="1">SUMIFS(INDIRECT($C$1&amp;"!"&amp;$C167&amp;":"&amp;$C167),dbP!$B:$B,"&gt;="&amp;U$5,dbP!$B:$B,"&lt;="&amp;U$6,INDIRECT($C$1&amp;"!"&amp;$C$2&amp;":"&amp;$C$2),$I$4,dbP!$J:$J,$I167,dbP!$K:$K,$J167)</f>
        <v>0</v>
      </c>
      <c r="V167" s="1">
        <f ca="1">SUMIFS(INDIRECT($C$1&amp;"!"&amp;$C167&amp;":"&amp;$C167),dbP!$B:$B,"&gt;="&amp;V$5,dbP!$B:$B,"&lt;="&amp;V$6,INDIRECT($C$1&amp;"!"&amp;$C$2&amp;":"&amp;$C$2),$I$4,dbP!$J:$J,$I167,dbP!$K:$K,$J167)</f>
        <v>0</v>
      </c>
      <c r="W167" s="1">
        <f ca="1">SUMIFS(INDIRECT($C$1&amp;"!"&amp;$C167&amp;":"&amp;$C167),dbP!$B:$B,"&gt;="&amp;W$5,dbP!$B:$B,"&lt;="&amp;W$6,INDIRECT($C$1&amp;"!"&amp;$C$2&amp;":"&amp;$C$2),$I$4,dbP!$J:$J,$I167,dbP!$K:$K,$J167)</f>
        <v>0</v>
      </c>
      <c r="X167" s="1">
        <f ca="1">SUMIFS(INDIRECT($C$1&amp;"!"&amp;$C167&amp;":"&amp;$C167),dbP!$B:$B,"&gt;="&amp;X$5,dbP!$B:$B,"&lt;="&amp;X$6,INDIRECT($C$1&amp;"!"&amp;$C$2&amp;":"&amp;$C$2),$I$4,dbP!$J:$J,$I167,dbP!$K:$K,$J167)</f>
        <v>0</v>
      </c>
      <c r="Y167" s="1">
        <f ca="1">SUMIFS(INDIRECT($C$1&amp;"!"&amp;$C167&amp;":"&amp;$C167),dbP!$B:$B,"&gt;="&amp;Y$5,dbP!$B:$B,"&lt;="&amp;Y$6,INDIRECT($C$1&amp;"!"&amp;$C$2&amp;":"&amp;$C$2),$I$4,dbP!$J:$J,$I167,dbP!$K:$K,$J167)</f>
        <v>0</v>
      </c>
      <c r="Z167" s="1">
        <f ca="1">SUMIFS(INDIRECT($C$1&amp;"!"&amp;$C167&amp;":"&amp;$C167),dbP!$B:$B,"&gt;="&amp;Z$5,dbP!$B:$B,"&lt;="&amp;Z$6,INDIRECT($C$1&amp;"!"&amp;$C$2&amp;":"&amp;$C$2),$I$4,dbP!$J:$J,$I167,dbP!$K:$K,$J167)</f>
        <v>0</v>
      </c>
      <c r="AA167" s="1">
        <f ca="1">SUMIFS(INDIRECT($C$1&amp;"!"&amp;$C167&amp;":"&amp;$C167),dbP!$B:$B,"&gt;="&amp;AA$5,dbP!$B:$B,"&lt;="&amp;AA$6,INDIRECT($C$1&amp;"!"&amp;$C$2&amp;":"&amp;$C$2),$I$4,dbP!$J:$J,$I167,dbP!$K:$K,$J167)</f>
        <v>0</v>
      </c>
      <c r="AB167" s="1">
        <f ca="1">SUMIFS(INDIRECT($C$1&amp;"!"&amp;$C167&amp;":"&amp;$C167),dbP!$B:$B,"&gt;="&amp;AB$5,dbP!$B:$B,"&lt;="&amp;AB$6,INDIRECT($C$1&amp;"!"&amp;$C$2&amp;":"&amp;$C$2),$I$4,dbP!$J:$J,$I167,dbP!$K:$K,$J167)</f>
        <v>0</v>
      </c>
      <c r="AC167" s="1">
        <f ca="1">SUMIFS(INDIRECT($C$1&amp;"!"&amp;$C167&amp;":"&amp;$C167),dbP!$B:$B,"&gt;="&amp;AC$5,dbP!$B:$B,"&lt;="&amp;AC$6,INDIRECT($C$1&amp;"!"&amp;$C$2&amp;":"&amp;$C$2),$I$4,dbP!$J:$J,$I167,dbP!$K:$K,$J167)</f>
        <v>0</v>
      </c>
      <c r="AD167" s="1">
        <f ca="1">SUMIFS(INDIRECT($C$1&amp;"!"&amp;$C167&amp;":"&amp;$C167),dbP!$B:$B,"&gt;="&amp;AD$5,dbP!$B:$B,"&lt;="&amp;AD$6,INDIRECT($C$1&amp;"!"&amp;$C$2&amp;":"&amp;$C$2),$I$4,dbP!$J:$J,$I167,dbP!$K:$K,$J167)</f>
        <v>0</v>
      </c>
      <c r="AE167" s="1">
        <f ca="1">SUMIFS(INDIRECT($C$1&amp;"!"&amp;$C167&amp;":"&amp;$C167),dbP!$B:$B,"&gt;="&amp;AE$5,dbP!$B:$B,"&lt;="&amp;AE$6,INDIRECT($C$1&amp;"!"&amp;$C$2&amp;":"&amp;$C$2),$I$4,dbP!$J:$J,$I167,dbP!$K:$K,$J167)</f>
        <v>0</v>
      </c>
      <c r="AF167" s="1">
        <f ca="1">SUMIFS(INDIRECT($C$1&amp;"!"&amp;$C167&amp;":"&amp;$C167),dbP!$B:$B,"&gt;="&amp;AF$5,dbP!$B:$B,"&lt;="&amp;AF$6,INDIRECT($C$1&amp;"!"&amp;$C$2&amp;":"&amp;$C$2),$I$4,dbP!$J:$J,$I167,dbP!$K:$K,$J167)</f>
        <v>0</v>
      </c>
      <c r="AG167" s="1">
        <f ca="1">SUMIFS(INDIRECT($C$1&amp;"!"&amp;$C167&amp;":"&amp;$C167),dbP!$B:$B,"&gt;="&amp;AG$5,dbP!$B:$B,"&lt;="&amp;AG$6,INDIRECT($C$1&amp;"!"&amp;$C$2&amp;":"&amp;$C$2),$I$4,dbP!$J:$J,$I167,dbP!$K:$K,$J167)</f>
        <v>0</v>
      </c>
      <c r="AH167" s="1">
        <f ca="1">SUMIFS(INDIRECT($C$1&amp;"!"&amp;$C167&amp;":"&amp;$C167),dbP!$B:$B,"&gt;="&amp;AH$5,dbP!$B:$B,"&lt;="&amp;AH$6,INDIRECT($C$1&amp;"!"&amp;$C$2&amp;":"&amp;$C$2),$I$4,dbP!$J:$J,$I167,dbP!$K:$K,$J167)</f>
        <v>0</v>
      </c>
      <c r="AI167" s="1">
        <f ca="1">SUMIFS(INDIRECT($C$1&amp;"!"&amp;$C167&amp;":"&amp;$C167),dbP!$B:$B,"&gt;="&amp;AI$5,dbP!$B:$B,"&lt;="&amp;AI$6,INDIRECT($C$1&amp;"!"&amp;$C$2&amp;":"&amp;$C$2),$I$4,dbP!$J:$J,$I167,dbP!$K:$K,$J167)</f>
        <v>0</v>
      </c>
      <c r="AJ167" s="1">
        <f ca="1">SUMIFS(INDIRECT($C$1&amp;"!"&amp;$C167&amp;":"&amp;$C167),dbP!$B:$B,"&gt;="&amp;AJ$5,dbP!$B:$B,"&lt;="&amp;AJ$6,INDIRECT($C$1&amp;"!"&amp;$C$2&amp;":"&amp;$C$2),$I$4,dbP!$J:$J,$I167,dbP!$K:$K,$J167)</f>
        <v>0</v>
      </c>
      <c r="AK167" s="1">
        <f ca="1">SUMIFS(INDIRECT($C$1&amp;"!"&amp;$C167&amp;":"&amp;$C167),dbP!$B:$B,"&gt;="&amp;AK$5,dbP!$B:$B,"&lt;="&amp;AK$6,INDIRECT($C$1&amp;"!"&amp;$C$2&amp;":"&amp;$C$2),$I$4,dbP!$J:$J,$I167,dbP!$K:$K,$J167)</f>
        <v>0</v>
      </c>
      <c r="AL167" s="1">
        <f ca="1">SUMIFS(INDIRECT($C$1&amp;"!"&amp;$C167&amp;":"&amp;$C167),dbP!$B:$B,"&gt;="&amp;AL$5,dbP!$B:$B,"&lt;="&amp;AL$6,INDIRECT($C$1&amp;"!"&amp;$C$2&amp;":"&amp;$C$2),$I$4,dbP!$J:$J,$I167,dbP!$K:$K,$J167)</f>
        <v>0</v>
      </c>
    </row>
    <row r="168" spans="2:38" x14ac:dyDescent="0.25">
      <c r="B168" s="1" t="str">
        <f>Items!$L$9</f>
        <v>CF(-)</v>
      </c>
      <c r="C168" s="1" t="str">
        <f>Items!$M$9</f>
        <v>N</v>
      </c>
      <c r="I168" s="22" t="str">
        <f>Items!$J$9</f>
        <v>Оплаты себестоимостных затрат</v>
      </c>
      <c r="J168" s="1" t="str">
        <f>Items!K9</f>
        <v>Прочее</v>
      </c>
      <c r="Q168" s="1">
        <f ca="1">SUM($S168:INDIRECT(ADDRESS(ROW(),SUMIFS($3:$3,$4:$4,MAX($4:$4)))))</f>
        <v>0</v>
      </c>
      <c r="T168" s="1">
        <f ca="1">SUMIFS(INDIRECT($C$1&amp;"!"&amp;$C168&amp;":"&amp;$C168),dbP!$B:$B,"&gt;="&amp;T$5,dbP!$B:$B,"&lt;="&amp;T$6,INDIRECT($C$1&amp;"!"&amp;$C$2&amp;":"&amp;$C$2),$I$4,dbP!$J:$J,$I168,dbP!$K:$K,$J168)</f>
        <v>0</v>
      </c>
      <c r="U168" s="1">
        <f ca="1">SUMIFS(INDIRECT($C$1&amp;"!"&amp;$C168&amp;":"&amp;$C168),dbP!$B:$B,"&gt;="&amp;U$5,dbP!$B:$B,"&lt;="&amp;U$6,INDIRECT($C$1&amp;"!"&amp;$C$2&amp;":"&amp;$C$2),$I$4,dbP!$J:$J,$I168,dbP!$K:$K,$J168)</f>
        <v>0</v>
      </c>
      <c r="V168" s="1">
        <f ca="1">SUMIFS(INDIRECT($C$1&amp;"!"&amp;$C168&amp;":"&amp;$C168),dbP!$B:$B,"&gt;="&amp;V$5,dbP!$B:$B,"&lt;="&amp;V$6,INDIRECT($C$1&amp;"!"&amp;$C$2&amp;":"&amp;$C$2),$I$4,dbP!$J:$J,$I168,dbP!$K:$K,$J168)</f>
        <v>0</v>
      </c>
      <c r="W168" s="1">
        <f ca="1">SUMIFS(INDIRECT($C$1&amp;"!"&amp;$C168&amp;":"&amp;$C168),dbP!$B:$B,"&gt;="&amp;W$5,dbP!$B:$B,"&lt;="&amp;W$6,INDIRECT($C$1&amp;"!"&amp;$C$2&amp;":"&amp;$C$2),$I$4,dbP!$J:$J,$I168,dbP!$K:$K,$J168)</f>
        <v>0</v>
      </c>
      <c r="X168" s="1">
        <f ca="1">SUMIFS(INDIRECT($C$1&amp;"!"&amp;$C168&amp;":"&amp;$C168),dbP!$B:$B,"&gt;="&amp;X$5,dbP!$B:$B,"&lt;="&amp;X$6,INDIRECT($C$1&amp;"!"&amp;$C$2&amp;":"&amp;$C$2),$I$4,dbP!$J:$J,$I168,dbP!$K:$K,$J168)</f>
        <v>0</v>
      </c>
      <c r="Y168" s="1">
        <f ca="1">SUMIFS(INDIRECT($C$1&amp;"!"&amp;$C168&amp;":"&amp;$C168),dbP!$B:$B,"&gt;="&amp;Y$5,dbP!$B:$B,"&lt;="&amp;Y$6,INDIRECT($C$1&amp;"!"&amp;$C$2&amp;":"&amp;$C$2),$I$4,dbP!$J:$J,$I168,dbP!$K:$K,$J168)</f>
        <v>0</v>
      </c>
      <c r="Z168" s="1">
        <f ca="1">SUMIFS(INDIRECT($C$1&amp;"!"&amp;$C168&amp;":"&amp;$C168),dbP!$B:$B,"&gt;="&amp;Z$5,dbP!$B:$B,"&lt;="&amp;Z$6,INDIRECT($C$1&amp;"!"&amp;$C$2&amp;":"&amp;$C$2),$I$4,dbP!$J:$J,$I168,dbP!$K:$K,$J168)</f>
        <v>0</v>
      </c>
      <c r="AA168" s="1">
        <f ca="1">SUMIFS(INDIRECT($C$1&amp;"!"&amp;$C168&amp;":"&amp;$C168),dbP!$B:$B,"&gt;="&amp;AA$5,dbP!$B:$B,"&lt;="&amp;AA$6,INDIRECT($C$1&amp;"!"&amp;$C$2&amp;":"&amp;$C$2),$I$4,dbP!$J:$J,$I168,dbP!$K:$K,$J168)</f>
        <v>0</v>
      </c>
      <c r="AB168" s="1">
        <f ca="1">SUMIFS(INDIRECT($C$1&amp;"!"&amp;$C168&amp;":"&amp;$C168),dbP!$B:$B,"&gt;="&amp;AB$5,dbP!$B:$B,"&lt;="&amp;AB$6,INDIRECT($C$1&amp;"!"&amp;$C$2&amp;":"&amp;$C$2),$I$4,dbP!$J:$J,$I168,dbP!$K:$K,$J168)</f>
        <v>0</v>
      </c>
      <c r="AC168" s="1">
        <f ca="1">SUMIFS(INDIRECT($C$1&amp;"!"&amp;$C168&amp;":"&amp;$C168),dbP!$B:$B,"&gt;="&amp;AC$5,dbP!$B:$B,"&lt;="&amp;AC$6,INDIRECT($C$1&amp;"!"&amp;$C$2&amp;":"&amp;$C$2),$I$4,dbP!$J:$J,$I168,dbP!$K:$K,$J168)</f>
        <v>0</v>
      </c>
      <c r="AD168" s="1">
        <f ca="1">SUMIFS(INDIRECT($C$1&amp;"!"&amp;$C168&amp;":"&amp;$C168),dbP!$B:$B,"&gt;="&amp;AD$5,dbP!$B:$B,"&lt;="&amp;AD$6,INDIRECT($C$1&amp;"!"&amp;$C$2&amp;":"&amp;$C$2),$I$4,dbP!$J:$J,$I168,dbP!$K:$K,$J168)</f>
        <v>0</v>
      </c>
      <c r="AE168" s="1">
        <f ca="1">SUMIFS(INDIRECT($C$1&amp;"!"&amp;$C168&amp;":"&amp;$C168),dbP!$B:$B,"&gt;="&amp;AE$5,dbP!$B:$B,"&lt;="&amp;AE$6,INDIRECT($C$1&amp;"!"&amp;$C$2&amp;":"&amp;$C$2),$I$4,dbP!$J:$J,$I168,dbP!$K:$K,$J168)</f>
        <v>0</v>
      </c>
      <c r="AF168" s="1">
        <f ca="1">SUMIFS(INDIRECT($C$1&amp;"!"&amp;$C168&amp;":"&amp;$C168),dbP!$B:$B,"&gt;="&amp;AF$5,dbP!$B:$B,"&lt;="&amp;AF$6,INDIRECT($C$1&amp;"!"&amp;$C$2&amp;":"&amp;$C$2),$I$4,dbP!$J:$J,$I168,dbP!$K:$K,$J168)</f>
        <v>0</v>
      </c>
      <c r="AG168" s="1">
        <f ca="1">SUMIFS(INDIRECT($C$1&amp;"!"&amp;$C168&amp;":"&amp;$C168),dbP!$B:$B,"&gt;="&amp;AG$5,dbP!$B:$B,"&lt;="&amp;AG$6,INDIRECT($C$1&amp;"!"&amp;$C$2&amp;":"&amp;$C$2),$I$4,dbP!$J:$J,$I168,dbP!$K:$K,$J168)</f>
        <v>0</v>
      </c>
      <c r="AH168" s="1">
        <f ca="1">SUMIFS(INDIRECT($C$1&amp;"!"&amp;$C168&amp;":"&amp;$C168),dbP!$B:$B,"&gt;="&amp;AH$5,dbP!$B:$B,"&lt;="&amp;AH$6,INDIRECT($C$1&amp;"!"&amp;$C$2&amp;":"&amp;$C$2),$I$4,dbP!$J:$J,$I168,dbP!$K:$K,$J168)</f>
        <v>0</v>
      </c>
      <c r="AI168" s="1">
        <f ca="1">SUMIFS(INDIRECT($C$1&amp;"!"&amp;$C168&amp;":"&amp;$C168),dbP!$B:$B,"&gt;="&amp;AI$5,dbP!$B:$B,"&lt;="&amp;AI$6,INDIRECT($C$1&amp;"!"&amp;$C$2&amp;":"&amp;$C$2),$I$4,dbP!$J:$J,$I168,dbP!$K:$K,$J168)</f>
        <v>0</v>
      </c>
      <c r="AJ168" s="1">
        <f ca="1">SUMIFS(INDIRECT($C$1&amp;"!"&amp;$C168&amp;":"&amp;$C168),dbP!$B:$B,"&gt;="&amp;AJ$5,dbP!$B:$B,"&lt;="&amp;AJ$6,INDIRECT($C$1&amp;"!"&amp;$C$2&amp;":"&amp;$C$2),$I$4,dbP!$J:$J,$I168,dbP!$K:$K,$J168)</f>
        <v>0</v>
      </c>
      <c r="AK168" s="1">
        <f ca="1">SUMIFS(INDIRECT($C$1&amp;"!"&amp;$C168&amp;":"&amp;$C168),dbP!$B:$B,"&gt;="&amp;AK$5,dbP!$B:$B,"&lt;="&amp;AK$6,INDIRECT($C$1&amp;"!"&amp;$C$2&amp;":"&amp;$C$2),$I$4,dbP!$J:$J,$I168,dbP!$K:$K,$J168)</f>
        <v>0</v>
      </c>
      <c r="AL168" s="1">
        <f ca="1">SUMIFS(INDIRECT($C$1&amp;"!"&amp;$C168&amp;":"&amp;$C168),dbP!$B:$B,"&gt;="&amp;AL$5,dbP!$B:$B,"&lt;="&amp;AL$6,INDIRECT($C$1&amp;"!"&amp;$C$2&amp;":"&amp;$C$2),$I$4,dbP!$J:$J,$I168,dbP!$K:$K,$J168)</f>
        <v>0</v>
      </c>
    </row>
    <row r="169" spans="2:38" x14ac:dyDescent="0.25">
      <c r="B169" s="1" t="str">
        <f>Items!$L$10</f>
        <v>CF(-)</v>
      </c>
      <c r="C169" s="1" t="str">
        <f>Items!$M$10</f>
        <v>N</v>
      </c>
      <c r="I169" s="22" t="str">
        <f>Items!$J$10</f>
        <v>Оплаты себестоимостных затрат</v>
      </c>
      <c r="J169" s="1" t="str">
        <f>Items!K10</f>
        <v>ГСМ</v>
      </c>
      <c r="Q169" s="1">
        <f ca="1">SUM($S169:INDIRECT(ADDRESS(ROW(),SUMIFS($3:$3,$4:$4,MAX($4:$4)))))</f>
        <v>0</v>
      </c>
      <c r="T169" s="1">
        <f ca="1">SUMIFS(INDIRECT($C$1&amp;"!"&amp;$C169&amp;":"&amp;$C169),dbP!$B:$B,"&gt;="&amp;T$5,dbP!$B:$B,"&lt;="&amp;T$6,INDIRECT($C$1&amp;"!"&amp;$C$2&amp;":"&amp;$C$2),$I$4,dbP!$J:$J,$I169,dbP!$K:$K,$J169)</f>
        <v>0</v>
      </c>
      <c r="U169" s="1">
        <f ca="1">SUMIFS(INDIRECT($C$1&amp;"!"&amp;$C169&amp;":"&amp;$C169),dbP!$B:$B,"&gt;="&amp;U$5,dbP!$B:$B,"&lt;="&amp;U$6,INDIRECT($C$1&amp;"!"&amp;$C$2&amp;":"&amp;$C$2),$I$4,dbP!$J:$J,$I169,dbP!$K:$K,$J169)</f>
        <v>0</v>
      </c>
      <c r="V169" s="1">
        <f ca="1">SUMIFS(INDIRECT($C$1&amp;"!"&amp;$C169&amp;":"&amp;$C169),dbP!$B:$B,"&gt;="&amp;V$5,dbP!$B:$B,"&lt;="&amp;V$6,INDIRECT($C$1&amp;"!"&amp;$C$2&amp;":"&amp;$C$2),$I$4,dbP!$J:$J,$I169,dbP!$K:$K,$J169)</f>
        <v>0</v>
      </c>
      <c r="W169" s="1">
        <f ca="1">SUMIFS(INDIRECT($C$1&amp;"!"&amp;$C169&amp;":"&amp;$C169),dbP!$B:$B,"&gt;="&amp;W$5,dbP!$B:$B,"&lt;="&amp;W$6,INDIRECT($C$1&amp;"!"&amp;$C$2&amp;":"&amp;$C$2),$I$4,dbP!$J:$J,$I169,dbP!$K:$K,$J169)</f>
        <v>0</v>
      </c>
      <c r="X169" s="1">
        <f ca="1">SUMIFS(INDIRECT($C$1&amp;"!"&amp;$C169&amp;":"&amp;$C169),dbP!$B:$B,"&gt;="&amp;X$5,dbP!$B:$B,"&lt;="&amp;X$6,INDIRECT($C$1&amp;"!"&amp;$C$2&amp;":"&amp;$C$2),$I$4,dbP!$J:$J,$I169,dbP!$K:$K,$J169)</f>
        <v>0</v>
      </c>
      <c r="Y169" s="1">
        <f ca="1">SUMIFS(INDIRECT($C$1&amp;"!"&amp;$C169&amp;":"&amp;$C169),dbP!$B:$B,"&gt;="&amp;Y$5,dbP!$B:$B,"&lt;="&amp;Y$6,INDIRECT($C$1&amp;"!"&amp;$C$2&amp;":"&amp;$C$2),$I$4,dbP!$J:$J,$I169,dbP!$K:$K,$J169)</f>
        <v>0</v>
      </c>
      <c r="Z169" s="1">
        <f ca="1">SUMIFS(INDIRECT($C$1&amp;"!"&amp;$C169&amp;":"&amp;$C169),dbP!$B:$B,"&gt;="&amp;Z$5,dbP!$B:$B,"&lt;="&amp;Z$6,INDIRECT($C$1&amp;"!"&amp;$C$2&amp;":"&amp;$C$2),$I$4,dbP!$J:$J,$I169,dbP!$K:$K,$J169)</f>
        <v>0</v>
      </c>
      <c r="AA169" s="1">
        <f ca="1">SUMIFS(INDIRECT($C$1&amp;"!"&amp;$C169&amp;":"&amp;$C169),dbP!$B:$B,"&gt;="&amp;AA$5,dbP!$B:$B,"&lt;="&amp;AA$6,INDIRECT($C$1&amp;"!"&amp;$C$2&amp;":"&amp;$C$2),$I$4,dbP!$J:$J,$I169,dbP!$K:$K,$J169)</f>
        <v>0</v>
      </c>
      <c r="AB169" s="1">
        <f ca="1">SUMIFS(INDIRECT($C$1&amp;"!"&amp;$C169&amp;":"&amp;$C169),dbP!$B:$B,"&gt;="&amp;AB$5,dbP!$B:$B,"&lt;="&amp;AB$6,INDIRECT($C$1&amp;"!"&amp;$C$2&amp;":"&amp;$C$2),$I$4,dbP!$J:$J,$I169,dbP!$K:$K,$J169)</f>
        <v>0</v>
      </c>
      <c r="AC169" s="1">
        <f ca="1">SUMIFS(INDIRECT($C$1&amp;"!"&amp;$C169&amp;":"&amp;$C169),dbP!$B:$B,"&gt;="&amp;AC$5,dbP!$B:$B,"&lt;="&amp;AC$6,INDIRECT($C$1&amp;"!"&amp;$C$2&amp;":"&amp;$C$2),$I$4,dbP!$J:$J,$I169,dbP!$K:$K,$J169)</f>
        <v>0</v>
      </c>
      <c r="AD169" s="1">
        <f ca="1">SUMIFS(INDIRECT($C$1&amp;"!"&amp;$C169&amp;":"&amp;$C169),dbP!$B:$B,"&gt;="&amp;AD$5,dbP!$B:$B,"&lt;="&amp;AD$6,INDIRECT($C$1&amp;"!"&amp;$C$2&amp;":"&amp;$C$2),$I$4,dbP!$J:$J,$I169,dbP!$K:$K,$J169)</f>
        <v>0</v>
      </c>
      <c r="AE169" s="1">
        <f ca="1">SUMIFS(INDIRECT($C$1&amp;"!"&amp;$C169&amp;":"&amp;$C169),dbP!$B:$B,"&gt;="&amp;AE$5,dbP!$B:$B,"&lt;="&amp;AE$6,INDIRECT($C$1&amp;"!"&amp;$C$2&amp;":"&amp;$C$2),$I$4,dbP!$J:$J,$I169,dbP!$K:$K,$J169)</f>
        <v>0</v>
      </c>
      <c r="AF169" s="1">
        <f ca="1">SUMIFS(INDIRECT($C$1&amp;"!"&amp;$C169&amp;":"&amp;$C169),dbP!$B:$B,"&gt;="&amp;AF$5,dbP!$B:$B,"&lt;="&amp;AF$6,INDIRECT($C$1&amp;"!"&amp;$C$2&amp;":"&amp;$C$2),$I$4,dbP!$J:$J,$I169,dbP!$K:$K,$J169)</f>
        <v>0</v>
      </c>
      <c r="AG169" s="1">
        <f ca="1">SUMIFS(INDIRECT($C$1&amp;"!"&amp;$C169&amp;":"&amp;$C169),dbP!$B:$B,"&gt;="&amp;AG$5,dbP!$B:$B,"&lt;="&amp;AG$6,INDIRECT($C$1&amp;"!"&amp;$C$2&amp;":"&amp;$C$2),$I$4,dbP!$J:$J,$I169,dbP!$K:$K,$J169)</f>
        <v>0</v>
      </c>
      <c r="AH169" s="1">
        <f ca="1">SUMIFS(INDIRECT($C$1&amp;"!"&amp;$C169&amp;":"&amp;$C169),dbP!$B:$B,"&gt;="&amp;AH$5,dbP!$B:$B,"&lt;="&amp;AH$6,INDIRECT($C$1&amp;"!"&amp;$C$2&amp;":"&amp;$C$2),$I$4,dbP!$J:$J,$I169,dbP!$K:$K,$J169)</f>
        <v>0</v>
      </c>
      <c r="AI169" s="1">
        <f ca="1">SUMIFS(INDIRECT($C$1&amp;"!"&amp;$C169&amp;":"&amp;$C169),dbP!$B:$B,"&gt;="&amp;AI$5,dbP!$B:$B,"&lt;="&amp;AI$6,INDIRECT($C$1&amp;"!"&amp;$C$2&amp;":"&amp;$C$2),$I$4,dbP!$J:$J,$I169,dbP!$K:$K,$J169)</f>
        <v>0</v>
      </c>
      <c r="AJ169" s="1">
        <f ca="1">SUMIFS(INDIRECT($C$1&amp;"!"&amp;$C169&amp;":"&amp;$C169),dbP!$B:$B,"&gt;="&amp;AJ$5,dbP!$B:$B,"&lt;="&amp;AJ$6,INDIRECT($C$1&amp;"!"&amp;$C$2&amp;":"&amp;$C$2),$I$4,dbP!$J:$J,$I169,dbP!$K:$K,$J169)</f>
        <v>0</v>
      </c>
      <c r="AK169" s="1">
        <f ca="1">SUMIFS(INDIRECT($C$1&amp;"!"&amp;$C169&amp;":"&amp;$C169),dbP!$B:$B,"&gt;="&amp;AK$5,dbP!$B:$B,"&lt;="&amp;AK$6,INDIRECT($C$1&amp;"!"&amp;$C$2&amp;":"&amp;$C$2),$I$4,dbP!$J:$J,$I169,dbP!$K:$K,$J169)</f>
        <v>0</v>
      </c>
      <c r="AL169" s="1">
        <f ca="1">SUMIFS(INDIRECT($C$1&amp;"!"&amp;$C169&amp;":"&amp;$C169),dbP!$B:$B,"&gt;="&amp;AL$5,dbP!$B:$B,"&lt;="&amp;AL$6,INDIRECT($C$1&amp;"!"&amp;$C$2&amp;":"&amp;$C$2),$I$4,dbP!$J:$J,$I169,dbP!$K:$K,$J169)</f>
        <v>0</v>
      </c>
    </row>
    <row r="170" spans="2:38" x14ac:dyDescent="0.25">
      <c r="B170" s="1" t="str">
        <f>Items!$L$11</f>
        <v>CF(-)</v>
      </c>
      <c r="C170" s="1" t="str">
        <f>Items!$M$11</f>
        <v>N</v>
      </c>
      <c r="I170" s="22" t="str">
        <f>Items!$J$11</f>
        <v>Оплаты себестоимостных затрат</v>
      </c>
      <c r="J170" s="1" t="str">
        <f>Items!K11</f>
        <v>Электрика</v>
      </c>
      <c r="Q170" s="1">
        <f ca="1">SUM($S170:INDIRECT(ADDRESS(ROW(),SUMIFS($3:$3,$4:$4,MAX($4:$4)))))</f>
        <v>0</v>
      </c>
      <c r="T170" s="1">
        <f ca="1">SUMIFS(INDIRECT($C$1&amp;"!"&amp;$C170&amp;":"&amp;$C170),dbP!$B:$B,"&gt;="&amp;T$5,dbP!$B:$B,"&lt;="&amp;T$6,INDIRECT($C$1&amp;"!"&amp;$C$2&amp;":"&amp;$C$2),$I$4,dbP!$J:$J,$I170,dbP!$K:$K,$J170)</f>
        <v>0</v>
      </c>
      <c r="U170" s="1">
        <f ca="1">SUMIFS(INDIRECT($C$1&amp;"!"&amp;$C170&amp;":"&amp;$C170),dbP!$B:$B,"&gt;="&amp;U$5,dbP!$B:$B,"&lt;="&amp;U$6,INDIRECT($C$1&amp;"!"&amp;$C$2&amp;":"&amp;$C$2),$I$4,dbP!$J:$J,$I170,dbP!$K:$K,$J170)</f>
        <v>0</v>
      </c>
      <c r="V170" s="1">
        <f ca="1">SUMIFS(INDIRECT($C$1&amp;"!"&amp;$C170&amp;":"&amp;$C170),dbP!$B:$B,"&gt;="&amp;V$5,dbP!$B:$B,"&lt;="&amp;V$6,INDIRECT($C$1&amp;"!"&amp;$C$2&amp;":"&amp;$C$2),$I$4,dbP!$J:$J,$I170,dbP!$K:$K,$J170)</f>
        <v>0</v>
      </c>
      <c r="W170" s="1">
        <f ca="1">SUMIFS(INDIRECT($C$1&amp;"!"&amp;$C170&amp;":"&amp;$C170),dbP!$B:$B,"&gt;="&amp;W$5,dbP!$B:$B,"&lt;="&amp;W$6,INDIRECT($C$1&amp;"!"&amp;$C$2&amp;":"&amp;$C$2),$I$4,dbP!$J:$J,$I170,dbP!$K:$K,$J170)</f>
        <v>0</v>
      </c>
      <c r="X170" s="1">
        <f ca="1">SUMIFS(INDIRECT($C$1&amp;"!"&amp;$C170&amp;":"&amp;$C170),dbP!$B:$B,"&gt;="&amp;X$5,dbP!$B:$B,"&lt;="&amp;X$6,INDIRECT($C$1&amp;"!"&amp;$C$2&amp;":"&amp;$C$2),$I$4,dbP!$J:$J,$I170,dbP!$K:$K,$J170)</f>
        <v>0</v>
      </c>
      <c r="Y170" s="1">
        <f ca="1">SUMIFS(INDIRECT($C$1&amp;"!"&amp;$C170&amp;":"&amp;$C170),dbP!$B:$B,"&gt;="&amp;Y$5,dbP!$B:$B,"&lt;="&amp;Y$6,INDIRECT($C$1&amp;"!"&amp;$C$2&amp;":"&amp;$C$2),$I$4,dbP!$J:$J,$I170,dbP!$K:$K,$J170)</f>
        <v>0</v>
      </c>
      <c r="Z170" s="1">
        <f ca="1">SUMIFS(INDIRECT($C$1&amp;"!"&amp;$C170&amp;":"&amp;$C170),dbP!$B:$B,"&gt;="&amp;Z$5,dbP!$B:$B,"&lt;="&amp;Z$6,INDIRECT($C$1&amp;"!"&amp;$C$2&amp;":"&amp;$C$2),$I$4,dbP!$J:$J,$I170,dbP!$K:$K,$J170)</f>
        <v>0</v>
      </c>
      <c r="AA170" s="1">
        <f ca="1">SUMIFS(INDIRECT($C$1&amp;"!"&amp;$C170&amp;":"&amp;$C170),dbP!$B:$B,"&gt;="&amp;AA$5,dbP!$B:$B,"&lt;="&amp;AA$6,INDIRECT($C$1&amp;"!"&amp;$C$2&amp;":"&amp;$C$2),$I$4,dbP!$J:$J,$I170,dbP!$K:$K,$J170)</f>
        <v>0</v>
      </c>
      <c r="AB170" s="1">
        <f ca="1">SUMIFS(INDIRECT($C$1&amp;"!"&amp;$C170&amp;":"&amp;$C170),dbP!$B:$B,"&gt;="&amp;AB$5,dbP!$B:$B,"&lt;="&amp;AB$6,INDIRECT($C$1&amp;"!"&amp;$C$2&amp;":"&amp;$C$2),$I$4,dbP!$J:$J,$I170,dbP!$K:$K,$J170)</f>
        <v>0</v>
      </c>
      <c r="AC170" s="1">
        <f ca="1">SUMIFS(INDIRECT($C$1&amp;"!"&amp;$C170&amp;":"&amp;$C170),dbP!$B:$B,"&gt;="&amp;AC$5,dbP!$B:$B,"&lt;="&amp;AC$6,INDIRECT($C$1&amp;"!"&amp;$C$2&amp;":"&amp;$C$2),$I$4,dbP!$J:$J,$I170,dbP!$K:$K,$J170)</f>
        <v>0</v>
      </c>
      <c r="AD170" s="1">
        <f ca="1">SUMIFS(INDIRECT($C$1&amp;"!"&amp;$C170&amp;":"&amp;$C170),dbP!$B:$B,"&gt;="&amp;AD$5,dbP!$B:$B,"&lt;="&amp;AD$6,INDIRECT($C$1&amp;"!"&amp;$C$2&amp;":"&amp;$C$2),$I$4,dbP!$J:$J,$I170,dbP!$K:$K,$J170)</f>
        <v>0</v>
      </c>
      <c r="AE170" s="1">
        <f ca="1">SUMIFS(INDIRECT($C$1&amp;"!"&amp;$C170&amp;":"&amp;$C170),dbP!$B:$B,"&gt;="&amp;AE$5,dbP!$B:$B,"&lt;="&amp;AE$6,INDIRECT($C$1&amp;"!"&amp;$C$2&amp;":"&amp;$C$2),$I$4,dbP!$J:$J,$I170,dbP!$K:$K,$J170)</f>
        <v>0</v>
      </c>
      <c r="AF170" s="1">
        <f ca="1">SUMIFS(INDIRECT($C$1&amp;"!"&amp;$C170&amp;":"&amp;$C170),dbP!$B:$B,"&gt;="&amp;AF$5,dbP!$B:$B,"&lt;="&amp;AF$6,INDIRECT($C$1&amp;"!"&amp;$C$2&amp;":"&amp;$C$2),$I$4,dbP!$J:$J,$I170,dbP!$K:$K,$J170)</f>
        <v>0</v>
      </c>
      <c r="AG170" s="1">
        <f ca="1">SUMIFS(INDIRECT($C$1&amp;"!"&amp;$C170&amp;":"&amp;$C170),dbP!$B:$B,"&gt;="&amp;AG$5,dbP!$B:$B,"&lt;="&amp;AG$6,INDIRECT($C$1&amp;"!"&amp;$C$2&amp;":"&amp;$C$2),$I$4,dbP!$J:$J,$I170,dbP!$K:$K,$J170)</f>
        <v>0</v>
      </c>
      <c r="AH170" s="1">
        <f ca="1">SUMIFS(INDIRECT($C$1&amp;"!"&amp;$C170&amp;":"&amp;$C170),dbP!$B:$B,"&gt;="&amp;AH$5,dbP!$B:$B,"&lt;="&amp;AH$6,INDIRECT($C$1&amp;"!"&amp;$C$2&amp;":"&amp;$C$2),$I$4,dbP!$J:$J,$I170,dbP!$K:$K,$J170)</f>
        <v>0</v>
      </c>
      <c r="AI170" s="1">
        <f ca="1">SUMIFS(INDIRECT($C$1&amp;"!"&amp;$C170&amp;":"&amp;$C170),dbP!$B:$B,"&gt;="&amp;AI$5,dbP!$B:$B,"&lt;="&amp;AI$6,INDIRECT($C$1&amp;"!"&amp;$C$2&amp;":"&amp;$C$2),$I$4,dbP!$J:$J,$I170,dbP!$K:$K,$J170)</f>
        <v>0</v>
      </c>
      <c r="AJ170" s="1">
        <f ca="1">SUMIFS(INDIRECT($C$1&amp;"!"&amp;$C170&amp;":"&amp;$C170),dbP!$B:$B,"&gt;="&amp;AJ$5,dbP!$B:$B,"&lt;="&amp;AJ$6,INDIRECT($C$1&amp;"!"&amp;$C$2&amp;":"&amp;$C$2),$I$4,dbP!$J:$J,$I170,dbP!$K:$K,$J170)</f>
        <v>0</v>
      </c>
      <c r="AK170" s="1">
        <f ca="1">SUMIFS(INDIRECT($C$1&amp;"!"&amp;$C170&amp;":"&amp;$C170),dbP!$B:$B,"&gt;="&amp;AK$5,dbP!$B:$B,"&lt;="&amp;AK$6,INDIRECT($C$1&amp;"!"&amp;$C$2&amp;":"&amp;$C$2),$I$4,dbP!$J:$J,$I170,dbP!$K:$K,$J170)</f>
        <v>0</v>
      </c>
      <c r="AL170" s="1">
        <f ca="1">SUMIFS(INDIRECT($C$1&amp;"!"&amp;$C170&amp;":"&amp;$C170),dbP!$B:$B,"&gt;="&amp;AL$5,dbP!$B:$B,"&lt;="&amp;AL$6,INDIRECT($C$1&amp;"!"&amp;$C$2&amp;":"&amp;$C$2),$I$4,dbP!$J:$J,$I170,dbP!$K:$K,$J170)</f>
        <v>0</v>
      </c>
    </row>
    <row r="171" spans="2:38" x14ac:dyDescent="0.25">
      <c r="B171" s="1" t="str">
        <f>Items!$L$12</f>
        <v>CF(-)</v>
      </c>
      <c r="C171" s="1" t="str">
        <f>Items!$M$12</f>
        <v>N</v>
      </c>
      <c r="I171" s="22" t="str">
        <f>Items!$J$12</f>
        <v>Оплаты себестоимостных затрат</v>
      </c>
      <c r="J171" s="1" t="str">
        <f>Items!K12</f>
        <v>Доставка</v>
      </c>
      <c r="Q171" s="1">
        <f ca="1">SUM($S171:INDIRECT(ADDRESS(ROW(),SUMIFS($3:$3,$4:$4,MAX($4:$4)))))</f>
        <v>0</v>
      </c>
      <c r="T171" s="1">
        <f ca="1">SUMIFS(INDIRECT($C$1&amp;"!"&amp;$C171&amp;":"&amp;$C171),dbP!$B:$B,"&gt;="&amp;T$5,dbP!$B:$B,"&lt;="&amp;T$6,INDIRECT($C$1&amp;"!"&amp;$C$2&amp;":"&amp;$C$2),$I$4,dbP!$J:$J,$I171,dbP!$K:$K,$J171)</f>
        <v>0</v>
      </c>
      <c r="U171" s="1">
        <f ca="1">SUMIFS(INDIRECT($C$1&amp;"!"&amp;$C171&amp;":"&amp;$C171),dbP!$B:$B,"&gt;="&amp;U$5,dbP!$B:$B,"&lt;="&amp;U$6,INDIRECT($C$1&amp;"!"&amp;$C$2&amp;":"&amp;$C$2),$I$4,dbP!$J:$J,$I171,dbP!$K:$K,$J171)</f>
        <v>0</v>
      </c>
      <c r="V171" s="1">
        <f ca="1">SUMIFS(INDIRECT($C$1&amp;"!"&amp;$C171&amp;":"&amp;$C171),dbP!$B:$B,"&gt;="&amp;V$5,dbP!$B:$B,"&lt;="&amp;V$6,INDIRECT($C$1&amp;"!"&amp;$C$2&amp;":"&amp;$C$2),$I$4,dbP!$J:$J,$I171,dbP!$K:$K,$J171)</f>
        <v>0</v>
      </c>
      <c r="W171" s="1">
        <f ca="1">SUMIFS(INDIRECT($C$1&amp;"!"&amp;$C171&amp;":"&amp;$C171),dbP!$B:$B,"&gt;="&amp;W$5,dbP!$B:$B,"&lt;="&amp;W$6,INDIRECT($C$1&amp;"!"&amp;$C$2&amp;":"&amp;$C$2),$I$4,dbP!$J:$J,$I171,dbP!$K:$K,$J171)</f>
        <v>0</v>
      </c>
      <c r="X171" s="1">
        <f ca="1">SUMIFS(INDIRECT($C$1&amp;"!"&amp;$C171&amp;":"&amp;$C171),dbP!$B:$B,"&gt;="&amp;X$5,dbP!$B:$B,"&lt;="&amp;X$6,INDIRECT($C$1&amp;"!"&amp;$C$2&amp;":"&amp;$C$2),$I$4,dbP!$J:$J,$I171,dbP!$K:$K,$J171)</f>
        <v>0</v>
      </c>
      <c r="Y171" s="1">
        <f ca="1">SUMIFS(INDIRECT($C$1&amp;"!"&amp;$C171&amp;":"&amp;$C171),dbP!$B:$B,"&gt;="&amp;Y$5,dbP!$B:$B,"&lt;="&amp;Y$6,INDIRECT($C$1&amp;"!"&amp;$C$2&amp;":"&amp;$C$2),$I$4,dbP!$J:$J,$I171,dbP!$K:$K,$J171)</f>
        <v>0</v>
      </c>
      <c r="Z171" s="1">
        <f ca="1">SUMIFS(INDIRECT($C$1&amp;"!"&amp;$C171&amp;":"&amp;$C171),dbP!$B:$B,"&gt;="&amp;Z$5,dbP!$B:$B,"&lt;="&amp;Z$6,INDIRECT($C$1&amp;"!"&amp;$C$2&amp;":"&amp;$C$2),$I$4,dbP!$J:$J,$I171,dbP!$K:$K,$J171)</f>
        <v>0</v>
      </c>
      <c r="AA171" s="1">
        <f ca="1">SUMIFS(INDIRECT($C$1&amp;"!"&amp;$C171&amp;":"&amp;$C171),dbP!$B:$B,"&gt;="&amp;AA$5,dbP!$B:$B,"&lt;="&amp;AA$6,INDIRECT($C$1&amp;"!"&amp;$C$2&amp;":"&amp;$C$2),$I$4,dbP!$J:$J,$I171,dbP!$K:$K,$J171)</f>
        <v>0</v>
      </c>
      <c r="AB171" s="1">
        <f ca="1">SUMIFS(INDIRECT($C$1&amp;"!"&amp;$C171&amp;":"&amp;$C171),dbP!$B:$B,"&gt;="&amp;AB$5,dbP!$B:$B,"&lt;="&amp;AB$6,INDIRECT($C$1&amp;"!"&amp;$C$2&amp;":"&amp;$C$2),$I$4,dbP!$J:$J,$I171,dbP!$K:$K,$J171)</f>
        <v>0</v>
      </c>
      <c r="AC171" s="1">
        <f ca="1">SUMIFS(INDIRECT($C$1&amp;"!"&amp;$C171&amp;":"&amp;$C171),dbP!$B:$B,"&gt;="&amp;AC$5,dbP!$B:$B,"&lt;="&amp;AC$6,INDIRECT($C$1&amp;"!"&amp;$C$2&amp;":"&amp;$C$2),$I$4,dbP!$J:$J,$I171,dbP!$K:$K,$J171)</f>
        <v>0</v>
      </c>
      <c r="AD171" s="1">
        <f ca="1">SUMIFS(INDIRECT($C$1&amp;"!"&amp;$C171&amp;":"&amp;$C171),dbP!$B:$B,"&gt;="&amp;AD$5,dbP!$B:$B,"&lt;="&amp;AD$6,INDIRECT($C$1&amp;"!"&amp;$C$2&amp;":"&amp;$C$2),$I$4,dbP!$J:$J,$I171,dbP!$K:$K,$J171)</f>
        <v>0</v>
      </c>
      <c r="AE171" s="1">
        <f ca="1">SUMIFS(INDIRECT($C$1&amp;"!"&amp;$C171&amp;":"&amp;$C171),dbP!$B:$B,"&gt;="&amp;AE$5,dbP!$B:$B,"&lt;="&amp;AE$6,INDIRECT($C$1&amp;"!"&amp;$C$2&amp;":"&amp;$C$2),$I$4,dbP!$J:$J,$I171,dbP!$K:$K,$J171)</f>
        <v>0</v>
      </c>
      <c r="AF171" s="1">
        <f ca="1">SUMIFS(INDIRECT($C$1&amp;"!"&amp;$C171&amp;":"&amp;$C171),dbP!$B:$B,"&gt;="&amp;AF$5,dbP!$B:$B,"&lt;="&amp;AF$6,INDIRECT($C$1&amp;"!"&amp;$C$2&amp;":"&amp;$C$2),$I$4,dbP!$J:$J,$I171,dbP!$K:$K,$J171)</f>
        <v>0</v>
      </c>
      <c r="AG171" s="1">
        <f ca="1">SUMIFS(INDIRECT($C$1&amp;"!"&amp;$C171&amp;":"&amp;$C171),dbP!$B:$B,"&gt;="&amp;AG$5,dbP!$B:$B,"&lt;="&amp;AG$6,INDIRECT($C$1&amp;"!"&amp;$C$2&amp;":"&amp;$C$2),$I$4,dbP!$J:$J,$I171,dbP!$K:$K,$J171)</f>
        <v>0</v>
      </c>
      <c r="AH171" s="1">
        <f ca="1">SUMIFS(INDIRECT($C$1&amp;"!"&amp;$C171&amp;":"&amp;$C171),dbP!$B:$B,"&gt;="&amp;AH$5,dbP!$B:$B,"&lt;="&amp;AH$6,INDIRECT($C$1&amp;"!"&amp;$C$2&amp;":"&amp;$C$2),$I$4,dbP!$J:$J,$I171,dbP!$K:$K,$J171)</f>
        <v>0</v>
      </c>
      <c r="AI171" s="1">
        <f ca="1">SUMIFS(INDIRECT($C$1&amp;"!"&amp;$C171&amp;":"&amp;$C171),dbP!$B:$B,"&gt;="&amp;AI$5,dbP!$B:$B,"&lt;="&amp;AI$6,INDIRECT($C$1&amp;"!"&amp;$C$2&amp;":"&amp;$C$2),$I$4,dbP!$J:$J,$I171,dbP!$K:$K,$J171)</f>
        <v>0</v>
      </c>
      <c r="AJ171" s="1">
        <f ca="1">SUMIFS(INDIRECT($C$1&amp;"!"&amp;$C171&amp;":"&amp;$C171),dbP!$B:$B,"&gt;="&amp;AJ$5,dbP!$B:$B,"&lt;="&amp;AJ$6,INDIRECT($C$1&amp;"!"&amp;$C$2&amp;":"&amp;$C$2),$I$4,dbP!$J:$J,$I171,dbP!$K:$K,$J171)</f>
        <v>0</v>
      </c>
      <c r="AK171" s="1">
        <f ca="1">SUMIFS(INDIRECT($C$1&amp;"!"&amp;$C171&amp;":"&amp;$C171),dbP!$B:$B,"&gt;="&amp;AK$5,dbP!$B:$B,"&lt;="&amp;AK$6,INDIRECT($C$1&amp;"!"&amp;$C$2&amp;":"&amp;$C$2),$I$4,dbP!$J:$J,$I171,dbP!$K:$K,$J171)</f>
        <v>0</v>
      </c>
      <c r="AL171" s="1">
        <f ca="1">SUMIFS(INDIRECT($C$1&amp;"!"&amp;$C171&amp;":"&amp;$C171),dbP!$B:$B,"&gt;="&amp;AL$5,dbP!$B:$B,"&lt;="&amp;AL$6,INDIRECT($C$1&amp;"!"&amp;$C$2&amp;":"&amp;$C$2),$I$4,dbP!$J:$J,$I171,dbP!$K:$K,$J171)</f>
        <v>0</v>
      </c>
    </row>
    <row r="172" spans="2:38" x14ac:dyDescent="0.25">
      <c r="B172" s="1" t="str">
        <f>Items!$L$13</f>
        <v>CF(-)</v>
      </c>
      <c r="C172" s="1" t="str">
        <f>Items!$M$13</f>
        <v>N</v>
      </c>
      <c r="I172" s="22" t="str">
        <f>Items!$J$13</f>
        <v>Оплаты себестоимостных затрат</v>
      </c>
      <c r="J172" s="1" t="str">
        <f>Items!K13</f>
        <v>Канализация, Скважина,кессон и септик</v>
      </c>
      <c r="Q172" s="1">
        <f ca="1">SUM($S172:INDIRECT(ADDRESS(ROW(),SUMIFS($3:$3,$4:$4,MAX($4:$4)))))</f>
        <v>0</v>
      </c>
      <c r="T172" s="1">
        <f ca="1">SUMIFS(INDIRECT($C$1&amp;"!"&amp;$C172&amp;":"&amp;$C172),dbP!$B:$B,"&gt;="&amp;T$5,dbP!$B:$B,"&lt;="&amp;T$6,INDIRECT($C$1&amp;"!"&amp;$C$2&amp;":"&amp;$C$2),$I$4,dbP!$J:$J,$I172,dbP!$K:$K,$J172)</f>
        <v>0</v>
      </c>
      <c r="U172" s="1">
        <f ca="1">SUMIFS(INDIRECT($C$1&amp;"!"&amp;$C172&amp;":"&amp;$C172),dbP!$B:$B,"&gt;="&amp;U$5,dbP!$B:$B,"&lt;="&amp;U$6,INDIRECT($C$1&amp;"!"&amp;$C$2&amp;":"&amp;$C$2),$I$4,dbP!$J:$J,$I172,dbP!$K:$K,$J172)</f>
        <v>0</v>
      </c>
      <c r="V172" s="1">
        <f ca="1">SUMIFS(INDIRECT($C$1&amp;"!"&amp;$C172&amp;":"&amp;$C172),dbP!$B:$B,"&gt;="&amp;V$5,dbP!$B:$B,"&lt;="&amp;V$6,INDIRECT($C$1&amp;"!"&amp;$C$2&amp;":"&amp;$C$2),$I$4,dbP!$J:$J,$I172,dbP!$K:$K,$J172)</f>
        <v>0</v>
      </c>
      <c r="W172" s="1">
        <f ca="1">SUMIFS(INDIRECT($C$1&amp;"!"&amp;$C172&amp;":"&amp;$C172),dbP!$B:$B,"&gt;="&amp;W$5,dbP!$B:$B,"&lt;="&amp;W$6,INDIRECT($C$1&amp;"!"&amp;$C$2&amp;":"&amp;$C$2),$I$4,dbP!$J:$J,$I172,dbP!$K:$K,$J172)</f>
        <v>0</v>
      </c>
      <c r="X172" s="1">
        <f ca="1">SUMIFS(INDIRECT($C$1&amp;"!"&amp;$C172&amp;":"&amp;$C172),dbP!$B:$B,"&gt;="&amp;X$5,dbP!$B:$B,"&lt;="&amp;X$6,INDIRECT($C$1&amp;"!"&amp;$C$2&amp;":"&amp;$C$2),$I$4,dbP!$J:$J,$I172,dbP!$K:$K,$J172)</f>
        <v>0</v>
      </c>
      <c r="Y172" s="1">
        <f ca="1">SUMIFS(INDIRECT($C$1&amp;"!"&amp;$C172&amp;":"&amp;$C172),dbP!$B:$B,"&gt;="&amp;Y$5,dbP!$B:$B,"&lt;="&amp;Y$6,INDIRECT($C$1&amp;"!"&amp;$C$2&amp;":"&amp;$C$2),$I$4,dbP!$J:$J,$I172,dbP!$K:$K,$J172)</f>
        <v>0</v>
      </c>
      <c r="Z172" s="1">
        <f ca="1">SUMIFS(INDIRECT($C$1&amp;"!"&amp;$C172&amp;":"&amp;$C172),dbP!$B:$B,"&gt;="&amp;Z$5,dbP!$B:$B,"&lt;="&amp;Z$6,INDIRECT($C$1&amp;"!"&amp;$C$2&amp;":"&amp;$C$2),$I$4,dbP!$J:$J,$I172,dbP!$K:$K,$J172)</f>
        <v>0</v>
      </c>
      <c r="AA172" s="1">
        <f ca="1">SUMIFS(INDIRECT($C$1&amp;"!"&amp;$C172&amp;":"&amp;$C172),dbP!$B:$B,"&gt;="&amp;AA$5,dbP!$B:$B,"&lt;="&amp;AA$6,INDIRECT($C$1&amp;"!"&amp;$C$2&amp;":"&amp;$C$2),$I$4,dbP!$J:$J,$I172,dbP!$K:$K,$J172)</f>
        <v>0</v>
      </c>
      <c r="AB172" s="1">
        <f ca="1">SUMIFS(INDIRECT($C$1&amp;"!"&amp;$C172&amp;":"&amp;$C172),dbP!$B:$B,"&gt;="&amp;AB$5,dbP!$B:$B,"&lt;="&amp;AB$6,INDIRECT($C$1&amp;"!"&amp;$C$2&amp;":"&amp;$C$2),$I$4,dbP!$J:$J,$I172,dbP!$K:$K,$J172)</f>
        <v>0</v>
      </c>
      <c r="AC172" s="1">
        <f ca="1">SUMIFS(INDIRECT($C$1&amp;"!"&amp;$C172&amp;":"&amp;$C172),dbP!$B:$B,"&gt;="&amp;AC$5,dbP!$B:$B,"&lt;="&amp;AC$6,INDIRECT($C$1&amp;"!"&amp;$C$2&amp;":"&amp;$C$2),$I$4,dbP!$J:$J,$I172,dbP!$K:$K,$J172)</f>
        <v>0</v>
      </c>
      <c r="AD172" s="1">
        <f ca="1">SUMIFS(INDIRECT($C$1&amp;"!"&amp;$C172&amp;":"&amp;$C172),dbP!$B:$B,"&gt;="&amp;AD$5,dbP!$B:$B,"&lt;="&amp;AD$6,INDIRECT($C$1&amp;"!"&amp;$C$2&amp;":"&amp;$C$2),$I$4,dbP!$J:$J,$I172,dbP!$K:$K,$J172)</f>
        <v>0</v>
      </c>
      <c r="AE172" s="1">
        <f ca="1">SUMIFS(INDIRECT($C$1&amp;"!"&amp;$C172&amp;":"&amp;$C172),dbP!$B:$B,"&gt;="&amp;AE$5,dbP!$B:$B,"&lt;="&amp;AE$6,INDIRECT($C$1&amp;"!"&amp;$C$2&amp;":"&amp;$C$2),$I$4,dbP!$J:$J,$I172,dbP!$K:$K,$J172)</f>
        <v>0</v>
      </c>
      <c r="AF172" s="1">
        <f ca="1">SUMIFS(INDIRECT($C$1&amp;"!"&amp;$C172&amp;":"&amp;$C172),dbP!$B:$B,"&gt;="&amp;AF$5,dbP!$B:$B,"&lt;="&amp;AF$6,INDIRECT($C$1&amp;"!"&amp;$C$2&amp;":"&amp;$C$2),$I$4,dbP!$J:$J,$I172,dbP!$K:$K,$J172)</f>
        <v>0</v>
      </c>
      <c r="AG172" s="1">
        <f ca="1">SUMIFS(INDIRECT($C$1&amp;"!"&amp;$C172&amp;":"&amp;$C172),dbP!$B:$B,"&gt;="&amp;AG$5,dbP!$B:$B,"&lt;="&amp;AG$6,INDIRECT($C$1&amp;"!"&amp;$C$2&amp;":"&amp;$C$2),$I$4,dbP!$J:$J,$I172,dbP!$K:$K,$J172)</f>
        <v>0</v>
      </c>
      <c r="AH172" s="1">
        <f ca="1">SUMIFS(INDIRECT($C$1&amp;"!"&amp;$C172&amp;":"&amp;$C172),dbP!$B:$B,"&gt;="&amp;AH$5,dbP!$B:$B,"&lt;="&amp;AH$6,INDIRECT($C$1&amp;"!"&amp;$C$2&amp;":"&amp;$C$2),$I$4,dbP!$J:$J,$I172,dbP!$K:$K,$J172)</f>
        <v>0</v>
      </c>
      <c r="AI172" s="1">
        <f ca="1">SUMIFS(INDIRECT($C$1&amp;"!"&amp;$C172&amp;":"&amp;$C172),dbP!$B:$B,"&gt;="&amp;AI$5,dbP!$B:$B,"&lt;="&amp;AI$6,INDIRECT($C$1&amp;"!"&amp;$C$2&amp;":"&amp;$C$2),$I$4,dbP!$J:$J,$I172,dbP!$K:$K,$J172)</f>
        <v>0</v>
      </c>
      <c r="AJ172" s="1">
        <f ca="1">SUMIFS(INDIRECT($C$1&amp;"!"&amp;$C172&amp;":"&amp;$C172),dbP!$B:$B,"&gt;="&amp;AJ$5,dbP!$B:$B,"&lt;="&amp;AJ$6,INDIRECT($C$1&amp;"!"&amp;$C$2&amp;":"&amp;$C$2),$I$4,dbP!$J:$J,$I172,dbP!$K:$K,$J172)</f>
        <v>0</v>
      </c>
      <c r="AK172" s="1">
        <f ca="1">SUMIFS(INDIRECT($C$1&amp;"!"&amp;$C172&amp;":"&amp;$C172),dbP!$B:$B,"&gt;="&amp;AK$5,dbP!$B:$B,"&lt;="&amp;AK$6,INDIRECT($C$1&amp;"!"&amp;$C$2&amp;":"&amp;$C$2),$I$4,dbP!$J:$J,$I172,dbP!$K:$K,$J172)</f>
        <v>0</v>
      </c>
      <c r="AL172" s="1">
        <f ca="1">SUMIFS(INDIRECT($C$1&amp;"!"&amp;$C172&amp;":"&amp;$C172),dbP!$B:$B,"&gt;="&amp;AL$5,dbP!$B:$B,"&lt;="&amp;AL$6,INDIRECT($C$1&amp;"!"&amp;$C$2&amp;":"&amp;$C$2),$I$4,dbP!$J:$J,$I172,dbP!$K:$K,$J172)</f>
        <v>0</v>
      </c>
    </row>
    <row r="173" spans="2:38" x14ac:dyDescent="0.25">
      <c r="B173" s="1" t="str">
        <f>Items!L14</f>
        <v>CF(-)</v>
      </c>
      <c r="C173" s="1" t="str">
        <f>Items!M14</f>
        <v>N</v>
      </c>
      <c r="I173" s="22" t="str">
        <f>Items!J14</f>
        <v>Оплаты себестоимостных затрат</v>
      </c>
      <c r="J173" s="1" t="str">
        <f>Items!K14</f>
        <v>Метизы, расходники</v>
      </c>
      <c r="Q173" s="1">
        <f ca="1">SUM($S173:INDIRECT(ADDRESS(ROW(),SUMIFS($3:$3,$4:$4,MAX($4:$4)))))</f>
        <v>0</v>
      </c>
      <c r="T173" s="1">
        <f ca="1">SUMIFS(INDIRECT($C$1&amp;"!"&amp;$C173&amp;":"&amp;$C173),dbP!$B:$B,"&gt;="&amp;T$5,dbP!$B:$B,"&lt;="&amp;T$6,INDIRECT($C$1&amp;"!"&amp;$C$2&amp;":"&amp;$C$2),$I$4,dbP!$J:$J,$I173,dbP!$K:$K,$J173)</f>
        <v>0</v>
      </c>
      <c r="U173" s="1">
        <f ca="1">SUMIFS(INDIRECT($C$1&amp;"!"&amp;$C173&amp;":"&amp;$C173),dbP!$B:$B,"&gt;="&amp;U$5,dbP!$B:$B,"&lt;="&amp;U$6,INDIRECT($C$1&amp;"!"&amp;$C$2&amp;":"&amp;$C$2),$I$4,dbP!$J:$J,$I173,dbP!$K:$K,$J173)</f>
        <v>0</v>
      </c>
      <c r="V173" s="1">
        <f ca="1">SUMIFS(INDIRECT($C$1&amp;"!"&amp;$C173&amp;":"&amp;$C173),dbP!$B:$B,"&gt;="&amp;V$5,dbP!$B:$B,"&lt;="&amp;V$6,INDIRECT($C$1&amp;"!"&amp;$C$2&amp;":"&amp;$C$2),$I$4,dbP!$J:$J,$I173,dbP!$K:$K,$J173)</f>
        <v>0</v>
      </c>
      <c r="W173" s="1">
        <f ca="1">SUMIFS(INDIRECT($C$1&amp;"!"&amp;$C173&amp;":"&amp;$C173),dbP!$B:$B,"&gt;="&amp;W$5,dbP!$B:$B,"&lt;="&amp;W$6,INDIRECT($C$1&amp;"!"&amp;$C$2&amp;":"&amp;$C$2),$I$4,dbP!$J:$J,$I173,dbP!$K:$K,$J173)</f>
        <v>0</v>
      </c>
      <c r="X173" s="1">
        <f ca="1">SUMIFS(INDIRECT($C$1&amp;"!"&amp;$C173&amp;":"&amp;$C173),dbP!$B:$B,"&gt;="&amp;X$5,dbP!$B:$B,"&lt;="&amp;X$6,INDIRECT($C$1&amp;"!"&amp;$C$2&amp;":"&amp;$C$2),$I$4,dbP!$J:$J,$I173,dbP!$K:$K,$J173)</f>
        <v>0</v>
      </c>
      <c r="Y173" s="1">
        <f ca="1">SUMIFS(INDIRECT($C$1&amp;"!"&amp;$C173&amp;":"&amp;$C173),dbP!$B:$B,"&gt;="&amp;Y$5,dbP!$B:$B,"&lt;="&amp;Y$6,INDIRECT($C$1&amp;"!"&amp;$C$2&amp;":"&amp;$C$2),$I$4,dbP!$J:$J,$I173,dbP!$K:$K,$J173)</f>
        <v>0</v>
      </c>
      <c r="Z173" s="1">
        <f ca="1">SUMIFS(INDIRECT($C$1&amp;"!"&amp;$C173&amp;":"&amp;$C173),dbP!$B:$B,"&gt;="&amp;Z$5,dbP!$B:$B,"&lt;="&amp;Z$6,INDIRECT($C$1&amp;"!"&amp;$C$2&amp;":"&amp;$C$2),$I$4,dbP!$J:$J,$I173,dbP!$K:$K,$J173)</f>
        <v>0</v>
      </c>
      <c r="AA173" s="1">
        <f ca="1">SUMIFS(INDIRECT($C$1&amp;"!"&amp;$C173&amp;":"&amp;$C173),dbP!$B:$B,"&gt;="&amp;AA$5,dbP!$B:$B,"&lt;="&amp;AA$6,INDIRECT($C$1&amp;"!"&amp;$C$2&amp;":"&amp;$C$2),$I$4,dbP!$J:$J,$I173,dbP!$K:$K,$J173)</f>
        <v>0</v>
      </c>
      <c r="AB173" s="1">
        <f ca="1">SUMIFS(INDIRECT($C$1&amp;"!"&amp;$C173&amp;":"&amp;$C173),dbP!$B:$B,"&gt;="&amp;AB$5,dbP!$B:$B,"&lt;="&amp;AB$6,INDIRECT($C$1&amp;"!"&amp;$C$2&amp;":"&amp;$C$2),$I$4,dbP!$J:$J,$I173,dbP!$K:$K,$J173)</f>
        <v>0</v>
      </c>
      <c r="AC173" s="1">
        <f ca="1">SUMIFS(INDIRECT($C$1&amp;"!"&amp;$C173&amp;":"&amp;$C173),dbP!$B:$B,"&gt;="&amp;AC$5,dbP!$B:$B,"&lt;="&amp;AC$6,INDIRECT($C$1&amp;"!"&amp;$C$2&amp;":"&amp;$C$2),$I$4,dbP!$J:$J,$I173,dbP!$K:$K,$J173)</f>
        <v>0</v>
      </c>
      <c r="AD173" s="1">
        <f ca="1">SUMIFS(INDIRECT($C$1&amp;"!"&amp;$C173&amp;":"&amp;$C173),dbP!$B:$B,"&gt;="&amp;AD$5,dbP!$B:$B,"&lt;="&amp;AD$6,INDIRECT($C$1&amp;"!"&amp;$C$2&amp;":"&amp;$C$2),$I$4,dbP!$J:$J,$I173,dbP!$K:$K,$J173)</f>
        <v>0</v>
      </c>
      <c r="AE173" s="1">
        <f ca="1">SUMIFS(INDIRECT($C$1&amp;"!"&amp;$C173&amp;":"&amp;$C173),dbP!$B:$B,"&gt;="&amp;AE$5,dbP!$B:$B,"&lt;="&amp;AE$6,INDIRECT($C$1&amp;"!"&amp;$C$2&amp;":"&amp;$C$2),$I$4,dbP!$J:$J,$I173,dbP!$K:$K,$J173)</f>
        <v>0</v>
      </c>
      <c r="AF173" s="1">
        <f ca="1">SUMIFS(INDIRECT($C$1&amp;"!"&amp;$C173&amp;":"&amp;$C173),dbP!$B:$B,"&gt;="&amp;AF$5,dbP!$B:$B,"&lt;="&amp;AF$6,INDIRECT($C$1&amp;"!"&amp;$C$2&amp;":"&amp;$C$2),$I$4,dbP!$J:$J,$I173,dbP!$K:$K,$J173)</f>
        <v>0</v>
      </c>
      <c r="AG173" s="1">
        <f ca="1">SUMIFS(INDIRECT($C$1&amp;"!"&amp;$C173&amp;":"&amp;$C173),dbP!$B:$B,"&gt;="&amp;AG$5,dbP!$B:$B,"&lt;="&amp;AG$6,INDIRECT($C$1&amp;"!"&amp;$C$2&amp;":"&amp;$C$2),$I$4,dbP!$J:$J,$I173,dbP!$K:$K,$J173)</f>
        <v>0</v>
      </c>
      <c r="AH173" s="1">
        <f ca="1">SUMIFS(INDIRECT($C$1&amp;"!"&amp;$C173&amp;":"&amp;$C173),dbP!$B:$B,"&gt;="&amp;AH$5,dbP!$B:$B,"&lt;="&amp;AH$6,INDIRECT($C$1&amp;"!"&amp;$C$2&amp;":"&amp;$C$2),$I$4,dbP!$J:$J,$I173,dbP!$K:$K,$J173)</f>
        <v>0</v>
      </c>
      <c r="AI173" s="1">
        <f ca="1">SUMIFS(INDIRECT($C$1&amp;"!"&amp;$C173&amp;":"&amp;$C173),dbP!$B:$B,"&gt;="&amp;AI$5,dbP!$B:$B,"&lt;="&amp;AI$6,INDIRECT($C$1&amp;"!"&amp;$C$2&amp;":"&amp;$C$2),$I$4,dbP!$J:$J,$I173,dbP!$K:$K,$J173)</f>
        <v>0</v>
      </c>
      <c r="AJ173" s="1">
        <f ca="1">SUMIFS(INDIRECT($C$1&amp;"!"&amp;$C173&amp;":"&amp;$C173),dbP!$B:$B,"&gt;="&amp;AJ$5,dbP!$B:$B,"&lt;="&amp;AJ$6,INDIRECT($C$1&amp;"!"&amp;$C$2&amp;":"&amp;$C$2),$I$4,dbP!$J:$J,$I173,dbP!$K:$K,$J173)</f>
        <v>0</v>
      </c>
      <c r="AK173" s="1">
        <f ca="1">SUMIFS(INDIRECT($C$1&amp;"!"&amp;$C173&amp;":"&amp;$C173),dbP!$B:$B,"&gt;="&amp;AK$5,dbP!$B:$B,"&lt;="&amp;AK$6,INDIRECT($C$1&amp;"!"&amp;$C$2&amp;":"&amp;$C$2),$I$4,dbP!$J:$J,$I173,dbP!$K:$K,$J173)</f>
        <v>0</v>
      </c>
      <c r="AL173" s="1">
        <f ca="1">SUMIFS(INDIRECT($C$1&amp;"!"&amp;$C173&amp;":"&amp;$C173),dbP!$B:$B,"&gt;="&amp;AL$5,dbP!$B:$B,"&lt;="&amp;AL$6,INDIRECT($C$1&amp;"!"&amp;$C$2&amp;":"&amp;$C$2),$I$4,dbP!$J:$J,$I173,dbP!$K:$K,$J173)</f>
        <v>0</v>
      </c>
    </row>
    <row r="174" spans="2:38" x14ac:dyDescent="0.25">
      <c r="B174" s="1" t="str">
        <f>Items!L15</f>
        <v>CF(-)</v>
      </c>
      <c r="C174" s="1" t="str">
        <f>Items!M15</f>
        <v>N</v>
      </c>
      <c r="I174" s="22" t="str">
        <f>Items!J15</f>
        <v>Оплаты себестоимостных затрат</v>
      </c>
      <c r="J174" s="1" t="str">
        <f>Items!K15</f>
        <v>Материалы Фундамент</v>
      </c>
      <c r="Q174" s="1">
        <f ca="1">SUM($S174:INDIRECT(ADDRESS(ROW(),SUMIFS($3:$3,$4:$4,MAX($4:$4)))))</f>
        <v>0</v>
      </c>
      <c r="T174" s="1">
        <f ca="1">SUMIFS(INDIRECT($C$1&amp;"!"&amp;$C174&amp;":"&amp;$C174),dbP!$B:$B,"&gt;="&amp;T$5,dbP!$B:$B,"&lt;="&amp;T$6,INDIRECT($C$1&amp;"!"&amp;$C$2&amp;":"&amp;$C$2),$I$4,dbP!$J:$J,$I174,dbP!$K:$K,$J174)</f>
        <v>0</v>
      </c>
      <c r="U174" s="1">
        <f ca="1">SUMIFS(INDIRECT($C$1&amp;"!"&amp;$C174&amp;":"&amp;$C174),dbP!$B:$B,"&gt;="&amp;U$5,dbP!$B:$B,"&lt;="&amp;U$6,INDIRECT($C$1&amp;"!"&amp;$C$2&amp;":"&amp;$C$2),$I$4,dbP!$J:$J,$I174,dbP!$K:$K,$J174)</f>
        <v>0</v>
      </c>
      <c r="V174" s="1">
        <f ca="1">SUMIFS(INDIRECT($C$1&amp;"!"&amp;$C174&amp;":"&amp;$C174),dbP!$B:$B,"&gt;="&amp;V$5,dbP!$B:$B,"&lt;="&amp;V$6,INDIRECT($C$1&amp;"!"&amp;$C$2&amp;":"&amp;$C$2),$I$4,dbP!$J:$J,$I174,dbP!$K:$K,$J174)</f>
        <v>0</v>
      </c>
      <c r="W174" s="1">
        <f ca="1">SUMIFS(INDIRECT($C$1&amp;"!"&amp;$C174&amp;":"&amp;$C174),dbP!$B:$B,"&gt;="&amp;W$5,dbP!$B:$B,"&lt;="&amp;W$6,INDIRECT($C$1&amp;"!"&amp;$C$2&amp;":"&amp;$C$2),$I$4,dbP!$J:$J,$I174,dbP!$K:$K,$J174)</f>
        <v>0</v>
      </c>
      <c r="X174" s="1">
        <f ca="1">SUMIFS(INDIRECT($C$1&amp;"!"&amp;$C174&amp;":"&amp;$C174),dbP!$B:$B,"&gt;="&amp;X$5,dbP!$B:$B,"&lt;="&amp;X$6,INDIRECT($C$1&amp;"!"&amp;$C$2&amp;":"&amp;$C$2),$I$4,dbP!$J:$J,$I174,dbP!$K:$K,$J174)</f>
        <v>0</v>
      </c>
      <c r="Y174" s="1">
        <f ca="1">SUMIFS(INDIRECT($C$1&amp;"!"&amp;$C174&amp;":"&amp;$C174),dbP!$B:$B,"&gt;="&amp;Y$5,dbP!$B:$B,"&lt;="&amp;Y$6,INDIRECT($C$1&amp;"!"&amp;$C$2&amp;":"&amp;$C$2),$I$4,dbP!$J:$J,$I174,dbP!$K:$K,$J174)</f>
        <v>0</v>
      </c>
      <c r="Z174" s="1">
        <f ca="1">SUMIFS(INDIRECT($C$1&amp;"!"&amp;$C174&amp;":"&amp;$C174),dbP!$B:$B,"&gt;="&amp;Z$5,dbP!$B:$B,"&lt;="&amp;Z$6,INDIRECT($C$1&amp;"!"&amp;$C$2&amp;":"&amp;$C$2),$I$4,dbP!$J:$J,$I174,dbP!$K:$K,$J174)</f>
        <v>0</v>
      </c>
      <c r="AA174" s="1">
        <f ca="1">SUMIFS(INDIRECT($C$1&amp;"!"&amp;$C174&amp;":"&amp;$C174),dbP!$B:$B,"&gt;="&amp;AA$5,dbP!$B:$B,"&lt;="&amp;AA$6,INDIRECT($C$1&amp;"!"&amp;$C$2&amp;":"&amp;$C$2),$I$4,dbP!$J:$J,$I174,dbP!$K:$K,$J174)</f>
        <v>0</v>
      </c>
      <c r="AB174" s="1">
        <f ca="1">SUMIFS(INDIRECT($C$1&amp;"!"&amp;$C174&amp;":"&amp;$C174),dbP!$B:$B,"&gt;="&amp;AB$5,dbP!$B:$B,"&lt;="&amp;AB$6,INDIRECT($C$1&amp;"!"&amp;$C$2&amp;":"&amp;$C$2),$I$4,dbP!$J:$J,$I174,dbP!$K:$K,$J174)</f>
        <v>0</v>
      </c>
      <c r="AC174" s="1">
        <f ca="1">SUMIFS(INDIRECT($C$1&amp;"!"&amp;$C174&amp;":"&amp;$C174),dbP!$B:$B,"&gt;="&amp;AC$5,dbP!$B:$B,"&lt;="&amp;AC$6,INDIRECT($C$1&amp;"!"&amp;$C$2&amp;":"&amp;$C$2),$I$4,dbP!$J:$J,$I174,dbP!$K:$K,$J174)</f>
        <v>0</v>
      </c>
      <c r="AD174" s="1">
        <f ca="1">SUMIFS(INDIRECT($C$1&amp;"!"&amp;$C174&amp;":"&amp;$C174),dbP!$B:$B,"&gt;="&amp;AD$5,dbP!$B:$B,"&lt;="&amp;AD$6,INDIRECT($C$1&amp;"!"&amp;$C$2&amp;":"&amp;$C$2),$I$4,dbP!$J:$J,$I174,dbP!$K:$K,$J174)</f>
        <v>0</v>
      </c>
      <c r="AE174" s="1">
        <f ca="1">SUMIFS(INDIRECT($C$1&amp;"!"&amp;$C174&amp;":"&amp;$C174),dbP!$B:$B,"&gt;="&amp;AE$5,dbP!$B:$B,"&lt;="&amp;AE$6,INDIRECT($C$1&amp;"!"&amp;$C$2&amp;":"&amp;$C$2),$I$4,dbP!$J:$J,$I174,dbP!$K:$K,$J174)</f>
        <v>0</v>
      </c>
      <c r="AF174" s="1">
        <f ca="1">SUMIFS(INDIRECT($C$1&amp;"!"&amp;$C174&amp;":"&amp;$C174),dbP!$B:$B,"&gt;="&amp;AF$5,dbP!$B:$B,"&lt;="&amp;AF$6,INDIRECT($C$1&amp;"!"&amp;$C$2&amp;":"&amp;$C$2),$I$4,dbP!$J:$J,$I174,dbP!$K:$K,$J174)</f>
        <v>0</v>
      </c>
      <c r="AG174" s="1">
        <f ca="1">SUMIFS(INDIRECT($C$1&amp;"!"&amp;$C174&amp;":"&amp;$C174),dbP!$B:$B,"&gt;="&amp;AG$5,dbP!$B:$B,"&lt;="&amp;AG$6,INDIRECT($C$1&amp;"!"&amp;$C$2&amp;":"&amp;$C$2),$I$4,dbP!$J:$J,$I174,dbP!$K:$K,$J174)</f>
        <v>0</v>
      </c>
      <c r="AH174" s="1">
        <f ca="1">SUMIFS(INDIRECT($C$1&amp;"!"&amp;$C174&amp;":"&amp;$C174),dbP!$B:$B,"&gt;="&amp;AH$5,dbP!$B:$B,"&lt;="&amp;AH$6,INDIRECT($C$1&amp;"!"&amp;$C$2&amp;":"&amp;$C$2),$I$4,dbP!$J:$J,$I174,dbP!$K:$K,$J174)</f>
        <v>0</v>
      </c>
      <c r="AI174" s="1">
        <f ca="1">SUMIFS(INDIRECT($C$1&amp;"!"&amp;$C174&amp;":"&amp;$C174),dbP!$B:$B,"&gt;="&amp;AI$5,dbP!$B:$B,"&lt;="&amp;AI$6,INDIRECT($C$1&amp;"!"&amp;$C$2&amp;":"&amp;$C$2),$I$4,dbP!$J:$J,$I174,dbP!$K:$K,$J174)</f>
        <v>0</v>
      </c>
      <c r="AJ174" s="1">
        <f ca="1">SUMIFS(INDIRECT($C$1&amp;"!"&amp;$C174&amp;":"&amp;$C174),dbP!$B:$B,"&gt;="&amp;AJ$5,dbP!$B:$B,"&lt;="&amp;AJ$6,INDIRECT($C$1&amp;"!"&amp;$C$2&amp;":"&amp;$C$2),$I$4,dbP!$J:$J,$I174,dbP!$K:$K,$J174)</f>
        <v>0</v>
      </c>
      <c r="AK174" s="1">
        <f ca="1">SUMIFS(INDIRECT($C$1&amp;"!"&amp;$C174&amp;":"&amp;$C174),dbP!$B:$B,"&gt;="&amp;AK$5,dbP!$B:$B,"&lt;="&amp;AK$6,INDIRECT($C$1&amp;"!"&amp;$C$2&amp;":"&amp;$C$2),$I$4,dbP!$J:$J,$I174,dbP!$K:$K,$J174)</f>
        <v>0</v>
      </c>
      <c r="AL174" s="1">
        <f ca="1">SUMIFS(INDIRECT($C$1&amp;"!"&amp;$C174&amp;":"&amp;$C174),dbP!$B:$B,"&gt;="&amp;AL$5,dbP!$B:$B,"&lt;="&amp;AL$6,INDIRECT($C$1&amp;"!"&amp;$C$2&amp;":"&amp;$C$2),$I$4,dbP!$J:$J,$I174,dbP!$K:$K,$J174)</f>
        <v>0</v>
      </c>
    </row>
    <row r="175" spans="2:38" x14ac:dyDescent="0.25">
      <c r="B175" s="1" t="str">
        <f>Items!L16</f>
        <v>CF(-)</v>
      </c>
      <c r="C175" s="1" t="str">
        <f>Items!M16</f>
        <v>N</v>
      </c>
      <c r="I175" s="22" t="str">
        <f>Items!J16</f>
        <v>Оплаты себестоимостных затрат</v>
      </c>
      <c r="J175" s="1" t="str">
        <f>Items!K16</f>
        <v>Материалы Коробка</v>
      </c>
      <c r="Q175" s="1">
        <f ca="1">SUM($S175:INDIRECT(ADDRESS(ROW(),SUMIFS($3:$3,$4:$4,MAX($4:$4)))))</f>
        <v>0</v>
      </c>
      <c r="T175" s="1">
        <f ca="1">SUMIFS(INDIRECT($C$1&amp;"!"&amp;$C175&amp;":"&amp;$C175),dbP!$B:$B,"&gt;="&amp;T$5,dbP!$B:$B,"&lt;="&amp;T$6,INDIRECT($C$1&amp;"!"&amp;$C$2&amp;":"&amp;$C$2),$I$4,dbP!$J:$J,$I175,dbP!$K:$K,$J175)</f>
        <v>0</v>
      </c>
      <c r="U175" s="1">
        <f ca="1">SUMIFS(INDIRECT($C$1&amp;"!"&amp;$C175&amp;":"&amp;$C175),dbP!$B:$B,"&gt;="&amp;U$5,dbP!$B:$B,"&lt;="&amp;U$6,INDIRECT($C$1&amp;"!"&amp;$C$2&amp;":"&amp;$C$2),$I$4,dbP!$J:$J,$I175,dbP!$K:$K,$J175)</f>
        <v>0</v>
      </c>
      <c r="V175" s="1">
        <f ca="1">SUMIFS(INDIRECT($C$1&amp;"!"&amp;$C175&amp;":"&amp;$C175),dbP!$B:$B,"&gt;="&amp;V$5,dbP!$B:$B,"&lt;="&amp;V$6,INDIRECT($C$1&amp;"!"&amp;$C$2&amp;":"&amp;$C$2),$I$4,dbP!$J:$J,$I175,dbP!$K:$K,$J175)</f>
        <v>0</v>
      </c>
      <c r="W175" s="1">
        <f ca="1">SUMIFS(INDIRECT($C$1&amp;"!"&amp;$C175&amp;":"&amp;$C175),dbP!$B:$B,"&gt;="&amp;W$5,dbP!$B:$B,"&lt;="&amp;W$6,INDIRECT($C$1&amp;"!"&amp;$C$2&amp;":"&amp;$C$2),$I$4,dbP!$J:$J,$I175,dbP!$K:$K,$J175)</f>
        <v>0</v>
      </c>
      <c r="X175" s="1">
        <f ca="1">SUMIFS(INDIRECT($C$1&amp;"!"&amp;$C175&amp;":"&amp;$C175),dbP!$B:$B,"&gt;="&amp;X$5,dbP!$B:$B,"&lt;="&amp;X$6,INDIRECT($C$1&amp;"!"&amp;$C$2&amp;":"&amp;$C$2),$I$4,dbP!$J:$J,$I175,dbP!$K:$K,$J175)</f>
        <v>0</v>
      </c>
      <c r="Y175" s="1">
        <f ca="1">SUMIFS(INDIRECT($C$1&amp;"!"&amp;$C175&amp;":"&amp;$C175),dbP!$B:$B,"&gt;="&amp;Y$5,dbP!$B:$B,"&lt;="&amp;Y$6,INDIRECT($C$1&amp;"!"&amp;$C$2&amp;":"&amp;$C$2),$I$4,dbP!$J:$J,$I175,dbP!$K:$K,$J175)</f>
        <v>0</v>
      </c>
      <c r="Z175" s="1">
        <f ca="1">SUMIFS(INDIRECT($C$1&amp;"!"&amp;$C175&amp;":"&amp;$C175),dbP!$B:$B,"&gt;="&amp;Z$5,dbP!$B:$B,"&lt;="&amp;Z$6,INDIRECT($C$1&amp;"!"&amp;$C$2&amp;":"&amp;$C$2),$I$4,dbP!$J:$J,$I175,dbP!$K:$K,$J175)</f>
        <v>0</v>
      </c>
      <c r="AA175" s="1">
        <f ca="1">SUMIFS(INDIRECT($C$1&amp;"!"&amp;$C175&amp;":"&amp;$C175),dbP!$B:$B,"&gt;="&amp;AA$5,dbP!$B:$B,"&lt;="&amp;AA$6,INDIRECT($C$1&amp;"!"&amp;$C$2&amp;":"&amp;$C$2),$I$4,dbP!$J:$J,$I175,dbP!$K:$K,$J175)</f>
        <v>0</v>
      </c>
      <c r="AB175" s="1">
        <f ca="1">SUMIFS(INDIRECT($C$1&amp;"!"&amp;$C175&amp;":"&amp;$C175),dbP!$B:$B,"&gt;="&amp;AB$5,dbP!$B:$B,"&lt;="&amp;AB$6,INDIRECT($C$1&amp;"!"&amp;$C$2&amp;":"&amp;$C$2),$I$4,dbP!$J:$J,$I175,dbP!$K:$K,$J175)</f>
        <v>0</v>
      </c>
      <c r="AC175" s="1">
        <f ca="1">SUMIFS(INDIRECT($C$1&amp;"!"&amp;$C175&amp;":"&amp;$C175),dbP!$B:$B,"&gt;="&amp;AC$5,dbP!$B:$B,"&lt;="&amp;AC$6,INDIRECT($C$1&amp;"!"&amp;$C$2&amp;":"&amp;$C$2),$I$4,dbP!$J:$J,$I175,dbP!$K:$K,$J175)</f>
        <v>0</v>
      </c>
      <c r="AD175" s="1">
        <f ca="1">SUMIFS(INDIRECT($C$1&amp;"!"&amp;$C175&amp;":"&amp;$C175),dbP!$B:$B,"&gt;="&amp;AD$5,dbP!$B:$B,"&lt;="&amp;AD$6,INDIRECT($C$1&amp;"!"&amp;$C$2&amp;":"&amp;$C$2),$I$4,dbP!$J:$J,$I175,dbP!$K:$K,$J175)</f>
        <v>0</v>
      </c>
      <c r="AE175" s="1">
        <f ca="1">SUMIFS(INDIRECT($C$1&amp;"!"&amp;$C175&amp;":"&amp;$C175),dbP!$B:$B,"&gt;="&amp;AE$5,dbP!$B:$B,"&lt;="&amp;AE$6,INDIRECT($C$1&amp;"!"&amp;$C$2&amp;":"&amp;$C$2),$I$4,dbP!$J:$J,$I175,dbP!$K:$K,$J175)</f>
        <v>0</v>
      </c>
      <c r="AF175" s="1">
        <f ca="1">SUMIFS(INDIRECT($C$1&amp;"!"&amp;$C175&amp;":"&amp;$C175),dbP!$B:$B,"&gt;="&amp;AF$5,dbP!$B:$B,"&lt;="&amp;AF$6,INDIRECT($C$1&amp;"!"&amp;$C$2&amp;":"&amp;$C$2),$I$4,dbP!$J:$J,$I175,dbP!$K:$K,$J175)</f>
        <v>0</v>
      </c>
      <c r="AG175" s="1">
        <f ca="1">SUMIFS(INDIRECT($C$1&amp;"!"&amp;$C175&amp;":"&amp;$C175),dbP!$B:$B,"&gt;="&amp;AG$5,dbP!$B:$B,"&lt;="&amp;AG$6,INDIRECT($C$1&amp;"!"&amp;$C$2&amp;":"&amp;$C$2),$I$4,dbP!$J:$J,$I175,dbP!$K:$K,$J175)</f>
        <v>0</v>
      </c>
      <c r="AH175" s="1">
        <f ca="1">SUMIFS(INDIRECT($C$1&amp;"!"&amp;$C175&amp;":"&amp;$C175),dbP!$B:$B,"&gt;="&amp;AH$5,dbP!$B:$B,"&lt;="&amp;AH$6,INDIRECT($C$1&amp;"!"&amp;$C$2&amp;":"&amp;$C$2),$I$4,dbP!$J:$J,$I175,dbP!$K:$K,$J175)</f>
        <v>0</v>
      </c>
      <c r="AI175" s="1">
        <f ca="1">SUMIFS(INDIRECT($C$1&amp;"!"&amp;$C175&amp;":"&amp;$C175),dbP!$B:$B,"&gt;="&amp;AI$5,dbP!$B:$B,"&lt;="&amp;AI$6,INDIRECT($C$1&amp;"!"&amp;$C$2&amp;":"&amp;$C$2),$I$4,dbP!$J:$J,$I175,dbP!$K:$K,$J175)</f>
        <v>0</v>
      </c>
      <c r="AJ175" s="1">
        <f ca="1">SUMIFS(INDIRECT($C$1&amp;"!"&amp;$C175&amp;":"&amp;$C175),dbP!$B:$B,"&gt;="&amp;AJ$5,dbP!$B:$B,"&lt;="&amp;AJ$6,INDIRECT($C$1&amp;"!"&amp;$C$2&amp;":"&amp;$C$2),$I$4,dbP!$J:$J,$I175,dbP!$K:$K,$J175)</f>
        <v>0</v>
      </c>
      <c r="AK175" s="1">
        <f ca="1">SUMIFS(INDIRECT($C$1&amp;"!"&amp;$C175&amp;":"&amp;$C175),dbP!$B:$B,"&gt;="&amp;AK$5,dbP!$B:$B,"&lt;="&amp;AK$6,INDIRECT($C$1&amp;"!"&amp;$C$2&amp;":"&amp;$C$2),$I$4,dbP!$J:$J,$I175,dbP!$K:$K,$J175)</f>
        <v>0</v>
      </c>
      <c r="AL175" s="1">
        <f ca="1">SUMIFS(INDIRECT($C$1&amp;"!"&amp;$C175&amp;":"&amp;$C175),dbP!$B:$B,"&gt;="&amp;AL$5,dbP!$B:$B,"&lt;="&amp;AL$6,INDIRECT($C$1&amp;"!"&amp;$C$2&amp;":"&amp;$C$2),$I$4,dbP!$J:$J,$I175,dbP!$K:$K,$J175)</f>
        <v>0</v>
      </c>
    </row>
    <row r="176" spans="2:38" x14ac:dyDescent="0.25">
      <c r="B176" s="1" t="str">
        <f>Items!L17</f>
        <v>CF(-)</v>
      </c>
      <c r="C176" s="1" t="str">
        <f>Items!M17</f>
        <v>N</v>
      </c>
      <c r="I176" s="22" t="str">
        <f>Items!J17</f>
        <v>Оплаты себестоимостных затрат</v>
      </c>
      <c r="J176" s="1" t="str">
        <f>Items!K17</f>
        <v>Материалы Кровля</v>
      </c>
      <c r="Q176" s="1">
        <f ca="1">SUM($S176:INDIRECT(ADDRESS(ROW(),SUMIFS($3:$3,$4:$4,MAX($4:$4)))))</f>
        <v>0</v>
      </c>
      <c r="T176" s="1">
        <f ca="1">SUMIFS(INDIRECT($C$1&amp;"!"&amp;$C176&amp;":"&amp;$C176),dbP!$B:$B,"&gt;="&amp;T$5,dbP!$B:$B,"&lt;="&amp;T$6,INDIRECT($C$1&amp;"!"&amp;$C$2&amp;":"&amp;$C$2),$I$4,dbP!$J:$J,$I176,dbP!$K:$K,$J176)</f>
        <v>0</v>
      </c>
      <c r="U176" s="1">
        <f ca="1">SUMIFS(INDIRECT($C$1&amp;"!"&amp;$C176&amp;":"&amp;$C176),dbP!$B:$B,"&gt;="&amp;U$5,dbP!$B:$B,"&lt;="&amp;U$6,INDIRECT($C$1&amp;"!"&amp;$C$2&amp;":"&amp;$C$2),$I$4,dbP!$J:$J,$I176,dbP!$K:$K,$J176)</f>
        <v>0</v>
      </c>
      <c r="V176" s="1">
        <f ca="1">SUMIFS(INDIRECT($C$1&amp;"!"&amp;$C176&amp;":"&amp;$C176),dbP!$B:$B,"&gt;="&amp;V$5,dbP!$B:$B,"&lt;="&amp;V$6,INDIRECT($C$1&amp;"!"&amp;$C$2&amp;":"&amp;$C$2),$I$4,dbP!$J:$J,$I176,dbP!$K:$K,$J176)</f>
        <v>0</v>
      </c>
      <c r="W176" s="1">
        <f ca="1">SUMIFS(INDIRECT($C$1&amp;"!"&amp;$C176&amp;":"&amp;$C176),dbP!$B:$B,"&gt;="&amp;W$5,dbP!$B:$B,"&lt;="&amp;W$6,INDIRECT($C$1&amp;"!"&amp;$C$2&amp;":"&amp;$C$2),$I$4,dbP!$J:$J,$I176,dbP!$K:$K,$J176)</f>
        <v>0</v>
      </c>
      <c r="X176" s="1">
        <f ca="1">SUMIFS(INDIRECT($C$1&amp;"!"&amp;$C176&amp;":"&amp;$C176),dbP!$B:$B,"&gt;="&amp;X$5,dbP!$B:$B,"&lt;="&amp;X$6,INDIRECT($C$1&amp;"!"&amp;$C$2&amp;":"&amp;$C$2),$I$4,dbP!$J:$J,$I176,dbP!$K:$K,$J176)</f>
        <v>0</v>
      </c>
      <c r="Y176" s="1">
        <f ca="1">SUMIFS(INDIRECT($C$1&amp;"!"&amp;$C176&amp;":"&amp;$C176),dbP!$B:$B,"&gt;="&amp;Y$5,dbP!$B:$B,"&lt;="&amp;Y$6,INDIRECT($C$1&amp;"!"&amp;$C$2&amp;":"&amp;$C$2),$I$4,dbP!$J:$J,$I176,dbP!$K:$K,$J176)</f>
        <v>0</v>
      </c>
      <c r="Z176" s="1">
        <f ca="1">SUMIFS(INDIRECT($C$1&amp;"!"&amp;$C176&amp;":"&amp;$C176),dbP!$B:$B,"&gt;="&amp;Z$5,dbP!$B:$B,"&lt;="&amp;Z$6,INDIRECT($C$1&amp;"!"&amp;$C$2&amp;":"&amp;$C$2),$I$4,dbP!$J:$J,$I176,dbP!$K:$K,$J176)</f>
        <v>0</v>
      </c>
      <c r="AA176" s="1">
        <f ca="1">SUMIFS(INDIRECT($C$1&amp;"!"&amp;$C176&amp;":"&amp;$C176),dbP!$B:$B,"&gt;="&amp;AA$5,dbP!$B:$B,"&lt;="&amp;AA$6,INDIRECT($C$1&amp;"!"&amp;$C$2&amp;":"&amp;$C$2),$I$4,dbP!$J:$J,$I176,dbP!$K:$K,$J176)</f>
        <v>0</v>
      </c>
      <c r="AB176" s="1">
        <f ca="1">SUMIFS(INDIRECT($C$1&amp;"!"&amp;$C176&amp;":"&amp;$C176),dbP!$B:$B,"&gt;="&amp;AB$5,dbP!$B:$B,"&lt;="&amp;AB$6,INDIRECT($C$1&amp;"!"&amp;$C$2&amp;":"&amp;$C$2),$I$4,dbP!$J:$J,$I176,dbP!$K:$K,$J176)</f>
        <v>0</v>
      </c>
      <c r="AC176" s="1">
        <f ca="1">SUMIFS(INDIRECT($C$1&amp;"!"&amp;$C176&amp;":"&amp;$C176),dbP!$B:$B,"&gt;="&amp;AC$5,dbP!$B:$B,"&lt;="&amp;AC$6,INDIRECT($C$1&amp;"!"&amp;$C$2&amp;":"&amp;$C$2),$I$4,dbP!$J:$J,$I176,dbP!$K:$K,$J176)</f>
        <v>0</v>
      </c>
      <c r="AD176" s="1">
        <f ca="1">SUMIFS(INDIRECT($C$1&amp;"!"&amp;$C176&amp;":"&amp;$C176),dbP!$B:$B,"&gt;="&amp;AD$5,dbP!$B:$B,"&lt;="&amp;AD$6,INDIRECT($C$1&amp;"!"&amp;$C$2&amp;":"&amp;$C$2),$I$4,dbP!$J:$J,$I176,dbP!$K:$K,$J176)</f>
        <v>0</v>
      </c>
      <c r="AE176" s="1">
        <f ca="1">SUMIFS(INDIRECT($C$1&amp;"!"&amp;$C176&amp;":"&amp;$C176),dbP!$B:$B,"&gt;="&amp;AE$5,dbP!$B:$B,"&lt;="&amp;AE$6,INDIRECT($C$1&amp;"!"&amp;$C$2&amp;":"&amp;$C$2),$I$4,dbP!$J:$J,$I176,dbP!$K:$K,$J176)</f>
        <v>0</v>
      </c>
      <c r="AF176" s="1">
        <f ca="1">SUMIFS(INDIRECT($C$1&amp;"!"&amp;$C176&amp;":"&amp;$C176),dbP!$B:$B,"&gt;="&amp;AF$5,dbP!$B:$B,"&lt;="&amp;AF$6,INDIRECT($C$1&amp;"!"&amp;$C$2&amp;":"&amp;$C$2),$I$4,dbP!$J:$J,$I176,dbP!$K:$K,$J176)</f>
        <v>0</v>
      </c>
      <c r="AG176" s="1">
        <f ca="1">SUMIFS(INDIRECT($C$1&amp;"!"&amp;$C176&amp;":"&amp;$C176),dbP!$B:$B,"&gt;="&amp;AG$5,dbP!$B:$B,"&lt;="&amp;AG$6,INDIRECT($C$1&amp;"!"&amp;$C$2&amp;":"&amp;$C$2),$I$4,dbP!$J:$J,$I176,dbP!$K:$K,$J176)</f>
        <v>0</v>
      </c>
      <c r="AH176" s="1">
        <f ca="1">SUMIFS(INDIRECT($C$1&amp;"!"&amp;$C176&amp;":"&amp;$C176),dbP!$B:$B,"&gt;="&amp;AH$5,dbP!$B:$B,"&lt;="&amp;AH$6,INDIRECT($C$1&amp;"!"&amp;$C$2&amp;":"&amp;$C$2),$I$4,dbP!$J:$J,$I176,dbP!$K:$K,$J176)</f>
        <v>0</v>
      </c>
      <c r="AI176" s="1">
        <f ca="1">SUMIFS(INDIRECT($C$1&amp;"!"&amp;$C176&amp;":"&amp;$C176),dbP!$B:$B,"&gt;="&amp;AI$5,dbP!$B:$B,"&lt;="&amp;AI$6,INDIRECT($C$1&amp;"!"&amp;$C$2&amp;":"&amp;$C$2),$I$4,dbP!$J:$J,$I176,dbP!$K:$K,$J176)</f>
        <v>0</v>
      </c>
      <c r="AJ176" s="1">
        <f ca="1">SUMIFS(INDIRECT($C$1&amp;"!"&amp;$C176&amp;":"&amp;$C176),dbP!$B:$B,"&gt;="&amp;AJ$5,dbP!$B:$B,"&lt;="&amp;AJ$6,INDIRECT($C$1&amp;"!"&amp;$C$2&amp;":"&amp;$C$2),$I$4,dbP!$J:$J,$I176,dbP!$K:$K,$J176)</f>
        <v>0</v>
      </c>
      <c r="AK176" s="1">
        <f ca="1">SUMIFS(INDIRECT($C$1&amp;"!"&amp;$C176&amp;":"&amp;$C176),dbP!$B:$B,"&gt;="&amp;AK$5,dbP!$B:$B,"&lt;="&amp;AK$6,INDIRECT($C$1&amp;"!"&amp;$C$2&amp;":"&amp;$C$2),$I$4,dbP!$J:$J,$I176,dbP!$K:$K,$J176)</f>
        <v>0</v>
      </c>
      <c r="AL176" s="1">
        <f ca="1">SUMIFS(INDIRECT($C$1&amp;"!"&amp;$C176&amp;":"&amp;$C176),dbP!$B:$B,"&gt;="&amp;AL$5,dbP!$B:$B,"&lt;="&amp;AL$6,INDIRECT($C$1&amp;"!"&amp;$C$2&amp;":"&amp;$C$2),$I$4,dbP!$J:$J,$I176,dbP!$K:$K,$J176)</f>
        <v>0</v>
      </c>
    </row>
    <row r="177" spans="2:38" x14ac:dyDescent="0.25">
      <c r="B177" s="1" t="str">
        <f>Items!L18</f>
        <v>CF(-)</v>
      </c>
      <c r="C177" s="1" t="str">
        <f>Items!M18</f>
        <v>N</v>
      </c>
      <c r="I177" s="22" t="str">
        <f>Items!J18</f>
        <v>Оплаты себестоимостных затрат</v>
      </c>
      <c r="J177" s="1" t="str">
        <f>Items!K18</f>
        <v>Материалы Окна и двери</v>
      </c>
      <c r="Q177" s="1">
        <f ca="1">SUM($S177:INDIRECT(ADDRESS(ROW(),SUMIFS($3:$3,$4:$4,MAX($4:$4)))))</f>
        <v>0</v>
      </c>
      <c r="T177" s="1">
        <f ca="1">SUMIFS(INDIRECT($C$1&amp;"!"&amp;$C177&amp;":"&amp;$C177),dbP!$B:$B,"&gt;="&amp;T$5,dbP!$B:$B,"&lt;="&amp;T$6,INDIRECT($C$1&amp;"!"&amp;$C$2&amp;":"&amp;$C$2),$I$4,dbP!$J:$J,$I177,dbP!$K:$K,$J177)</f>
        <v>0</v>
      </c>
      <c r="U177" s="1">
        <f ca="1">SUMIFS(INDIRECT($C$1&amp;"!"&amp;$C177&amp;":"&amp;$C177),dbP!$B:$B,"&gt;="&amp;U$5,dbP!$B:$B,"&lt;="&amp;U$6,INDIRECT($C$1&amp;"!"&amp;$C$2&amp;":"&amp;$C$2),$I$4,dbP!$J:$J,$I177,dbP!$K:$K,$J177)</f>
        <v>0</v>
      </c>
      <c r="V177" s="1">
        <f ca="1">SUMIFS(INDIRECT($C$1&amp;"!"&amp;$C177&amp;":"&amp;$C177),dbP!$B:$B,"&gt;="&amp;V$5,dbP!$B:$B,"&lt;="&amp;V$6,INDIRECT($C$1&amp;"!"&amp;$C$2&amp;":"&amp;$C$2),$I$4,dbP!$J:$J,$I177,dbP!$K:$K,$J177)</f>
        <v>0</v>
      </c>
      <c r="W177" s="1">
        <f ca="1">SUMIFS(INDIRECT($C$1&amp;"!"&amp;$C177&amp;":"&amp;$C177),dbP!$B:$B,"&gt;="&amp;W$5,dbP!$B:$B,"&lt;="&amp;W$6,INDIRECT($C$1&amp;"!"&amp;$C$2&amp;":"&amp;$C$2),$I$4,dbP!$J:$J,$I177,dbP!$K:$K,$J177)</f>
        <v>0</v>
      </c>
      <c r="X177" s="1">
        <f ca="1">SUMIFS(INDIRECT($C$1&amp;"!"&amp;$C177&amp;":"&amp;$C177),dbP!$B:$B,"&gt;="&amp;X$5,dbP!$B:$B,"&lt;="&amp;X$6,INDIRECT($C$1&amp;"!"&amp;$C$2&amp;":"&amp;$C$2),$I$4,dbP!$J:$J,$I177,dbP!$K:$K,$J177)</f>
        <v>0</v>
      </c>
      <c r="Y177" s="1">
        <f ca="1">SUMIFS(INDIRECT($C$1&amp;"!"&amp;$C177&amp;":"&amp;$C177),dbP!$B:$B,"&gt;="&amp;Y$5,dbP!$B:$B,"&lt;="&amp;Y$6,INDIRECT($C$1&amp;"!"&amp;$C$2&amp;":"&amp;$C$2),$I$4,dbP!$J:$J,$I177,dbP!$K:$K,$J177)</f>
        <v>0</v>
      </c>
      <c r="Z177" s="1">
        <f ca="1">SUMIFS(INDIRECT($C$1&amp;"!"&amp;$C177&amp;":"&amp;$C177),dbP!$B:$B,"&gt;="&amp;Z$5,dbP!$B:$B,"&lt;="&amp;Z$6,INDIRECT($C$1&amp;"!"&amp;$C$2&amp;":"&amp;$C$2),$I$4,dbP!$J:$J,$I177,dbP!$K:$K,$J177)</f>
        <v>0</v>
      </c>
      <c r="AA177" s="1">
        <f ca="1">SUMIFS(INDIRECT($C$1&amp;"!"&amp;$C177&amp;":"&amp;$C177),dbP!$B:$B,"&gt;="&amp;AA$5,dbP!$B:$B,"&lt;="&amp;AA$6,INDIRECT($C$1&amp;"!"&amp;$C$2&amp;":"&amp;$C$2),$I$4,dbP!$J:$J,$I177,dbP!$K:$K,$J177)</f>
        <v>0</v>
      </c>
      <c r="AB177" s="1">
        <f ca="1">SUMIFS(INDIRECT($C$1&amp;"!"&amp;$C177&amp;":"&amp;$C177),dbP!$B:$B,"&gt;="&amp;AB$5,dbP!$B:$B,"&lt;="&amp;AB$6,INDIRECT($C$1&amp;"!"&amp;$C$2&amp;":"&amp;$C$2),$I$4,dbP!$J:$J,$I177,dbP!$K:$K,$J177)</f>
        <v>0</v>
      </c>
      <c r="AC177" s="1">
        <f ca="1">SUMIFS(INDIRECT($C$1&amp;"!"&amp;$C177&amp;":"&amp;$C177),dbP!$B:$B,"&gt;="&amp;AC$5,dbP!$B:$B,"&lt;="&amp;AC$6,INDIRECT($C$1&amp;"!"&amp;$C$2&amp;":"&amp;$C$2),$I$4,dbP!$J:$J,$I177,dbP!$K:$K,$J177)</f>
        <v>0</v>
      </c>
      <c r="AD177" s="1">
        <f ca="1">SUMIFS(INDIRECT($C$1&amp;"!"&amp;$C177&amp;":"&amp;$C177),dbP!$B:$B,"&gt;="&amp;AD$5,dbP!$B:$B,"&lt;="&amp;AD$6,INDIRECT($C$1&amp;"!"&amp;$C$2&amp;":"&amp;$C$2),$I$4,dbP!$J:$J,$I177,dbP!$K:$K,$J177)</f>
        <v>0</v>
      </c>
      <c r="AE177" s="1">
        <f ca="1">SUMIFS(INDIRECT($C$1&amp;"!"&amp;$C177&amp;":"&amp;$C177),dbP!$B:$B,"&gt;="&amp;AE$5,dbP!$B:$B,"&lt;="&amp;AE$6,INDIRECT($C$1&amp;"!"&amp;$C$2&amp;":"&amp;$C$2),$I$4,dbP!$J:$J,$I177,dbP!$K:$K,$J177)</f>
        <v>0</v>
      </c>
      <c r="AF177" s="1">
        <f ca="1">SUMIFS(INDIRECT($C$1&amp;"!"&amp;$C177&amp;":"&amp;$C177),dbP!$B:$B,"&gt;="&amp;AF$5,dbP!$B:$B,"&lt;="&amp;AF$6,INDIRECT($C$1&amp;"!"&amp;$C$2&amp;":"&amp;$C$2),$I$4,dbP!$J:$J,$I177,dbP!$K:$K,$J177)</f>
        <v>0</v>
      </c>
      <c r="AG177" s="1">
        <f ca="1">SUMIFS(INDIRECT($C$1&amp;"!"&amp;$C177&amp;":"&amp;$C177),dbP!$B:$B,"&gt;="&amp;AG$5,dbP!$B:$B,"&lt;="&amp;AG$6,INDIRECT($C$1&amp;"!"&amp;$C$2&amp;":"&amp;$C$2),$I$4,dbP!$J:$J,$I177,dbP!$K:$K,$J177)</f>
        <v>0</v>
      </c>
      <c r="AH177" s="1">
        <f ca="1">SUMIFS(INDIRECT($C$1&amp;"!"&amp;$C177&amp;":"&amp;$C177),dbP!$B:$B,"&gt;="&amp;AH$5,dbP!$B:$B,"&lt;="&amp;AH$6,INDIRECT($C$1&amp;"!"&amp;$C$2&amp;":"&amp;$C$2),$I$4,dbP!$J:$J,$I177,dbP!$K:$K,$J177)</f>
        <v>0</v>
      </c>
      <c r="AI177" s="1">
        <f ca="1">SUMIFS(INDIRECT($C$1&amp;"!"&amp;$C177&amp;":"&amp;$C177),dbP!$B:$B,"&gt;="&amp;AI$5,dbP!$B:$B,"&lt;="&amp;AI$6,INDIRECT($C$1&amp;"!"&amp;$C$2&amp;":"&amp;$C$2),$I$4,dbP!$J:$J,$I177,dbP!$K:$K,$J177)</f>
        <v>0</v>
      </c>
      <c r="AJ177" s="1">
        <f ca="1">SUMIFS(INDIRECT($C$1&amp;"!"&amp;$C177&amp;":"&amp;$C177),dbP!$B:$B,"&gt;="&amp;AJ$5,dbP!$B:$B,"&lt;="&amp;AJ$6,INDIRECT($C$1&amp;"!"&amp;$C$2&amp;":"&amp;$C$2),$I$4,dbP!$J:$J,$I177,dbP!$K:$K,$J177)</f>
        <v>0</v>
      </c>
      <c r="AK177" s="1">
        <f ca="1">SUMIFS(INDIRECT($C$1&amp;"!"&amp;$C177&amp;":"&amp;$C177),dbP!$B:$B,"&gt;="&amp;AK$5,dbP!$B:$B,"&lt;="&amp;AK$6,INDIRECT($C$1&amp;"!"&amp;$C$2&amp;":"&amp;$C$2),$I$4,dbP!$J:$J,$I177,dbP!$K:$K,$J177)</f>
        <v>0</v>
      </c>
      <c r="AL177" s="1">
        <f ca="1">SUMIFS(INDIRECT($C$1&amp;"!"&amp;$C177&amp;":"&amp;$C177),dbP!$B:$B,"&gt;="&amp;AL$5,dbP!$B:$B,"&lt;="&amp;AL$6,INDIRECT($C$1&amp;"!"&amp;$C$2&amp;":"&amp;$C$2),$I$4,dbP!$J:$J,$I177,dbP!$K:$K,$J177)</f>
        <v>0</v>
      </c>
    </row>
    <row r="178" spans="2:38" x14ac:dyDescent="0.25">
      <c r="B178" s="1" t="str">
        <f>Items!L19</f>
        <v>CF(-)</v>
      </c>
      <c r="C178" s="1" t="str">
        <f>Items!M19</f>
        <v>N</v>
      </c>
      <c r="I178" s="22" t="str">
        <f>Items!J19</f>
        <v>Оплаты себестоимостных затрат</v>
      </c>
      <c r="J178" s="1" t="str">
        <f>Items!K19</f>
        <v>Материалы Фасад</v>
      </c>
      <c r="Q178" s="1">
        <f ca="1">SUM($S178:INDIRECT(ADDRESS(ROW(),SUMIFS($3:$3,$4:$4,MAX($4:$4)))))</f>
        <v>0</v>
      </c>
      <c r="T178" s="1">
        <f ca="1">SUMIFS(INDIRECT($C$1&amp;"!"&amp;$C178&amp;":"&amp;$C178),dbP!$B:$B,"&gt;="&amp;T$5,dbP!$B:$B,"&lt;="&amp;T$6,INDIRECT($C$1&amp;"!"&amp;$C$2&amp;":"&amp;$C$2),$I$4,dbP!$J:$J,$I178,dbP!$K:$K,$J178)</f>
        <v>0</v>
      </c>
      <c r="U178" s="1">
        <f ca="1">SUMIFS(INDIRECT($C$1&amp;"!"&amp;$C178&amp;":"&amp;$C178),dbP!$B:$B,"&gt;="&amp;U$5,dbP!$B:$B,"&lt;="&amp;U$6,INDIRECT($C$1&amp;"!"&amp;$C$2&amp;":"&amp;$C$2),$I$4,dbP!$J:$J,$I178,dbP!$K:$K,$J178)</f>
        <v>0</v>
      </c>
      <c r="V178" s="1">
        <f ca="1">SUMIFS(INDIRECT($C$1&amp;"!"&amp;$C178&amp;":"&amp;$C178),dbP!$B:$B,"&gt;="&amp;V$5,dbP!$B:$B,"&lt;="&amp;V$6,INDIRECT($C$1&amp;"!"&amp;$C$2&amp;":"&amp;$C$2),$I$4,dbP!$J:$J,$I178,dbP!$K:$K,$J178)</f>
        <v>0</v>
      </c>
      <c r="W178" s="1">
        <f ca="1">SUMIFS(INDIRECT($C$1&amp;"!"&amp;$C178&amp;":"&amp;$C178),dbP!$B:$B,"&gt;="&amp;W$5,dbP!$B:$B,"&lt;="&amp;W$6,INDIRECT($C$1&amp;"!"&amp;$C$2&amp;":"&amp;$C$2),$I$4,dbP!$J:$J,$I178,dbP!$K:$K,$J178)</f>
        <v>0</v>
      </c>
      <c r="X178" s="1">
        <f ca="1">SUMIFS(INDIRECT($C$1&amp;"!"&amp;$C178&amp;":"&amp;$C178),dbP!$B:$B,"&gt;="&amp;X$5,dbP!$B:$B,"&lt;="&amp;X$6,INDIRECT($C$1&amp;"!"&amp;$C$2&amp;":"&amp;$C$2),$I$4,dbP!$J:$J,$I178,dbP!$K:$K,$J178)</f>
        <v>0</v>
      </c>
      <c r="Y178" s="1">
        <f ca="1">SUMIFS(INDIRECT($C$1&amp;"!"&amp;$C178&amp;":"&amp;$C178),dbP!$B:$B,"&gt;="&amp;Y$5,dbP!$B:$B,"&lt;="&amp;Y$6,INDIRECT($C$1&amp;"!"&amp;$C$2&amp;":"&amp;$C$2),$I$4,dbP!$J:$J,$I178,dbP!$K:$K,$J178)</f>
        <v>0</v>
      </c>
      <c r="Z178" s="1">
        <f ca="1">SUMIFS(INDIRECT($C$1&amp;"!"&amp;$C178&amp;":"&amp;$C178),dbP!$B:$B,"&gt;="&amp;Z$5,dbP!$B:$B,"&lt;="&amp;Z$6,INDIRECT($C$1&amp;"!"&amp;$C$2&amp;":"&amp;$C$2),$I$4,dbP!$J:$J,$I178,dbP!$K:$K,$J178)</f>
        <v>0</v>
      </c>
      <c r="AA178" s="1">
        <f ca="1">SUMIFS(INDIRECT($C$1&amp;"!"&amp;$C178&amp;":"&amp;$C178),dbP!$B:$B,"&gt;="&amp;AA$5,dbP!$B:$B,"&lt;="&amp;AA$6,INDIRECT($C$1&amp;"!"&amp;$C$2&amp;":"&amp;$C$2),$I$4,dbP!$J:$J,$I178,dbP!$K:$K,$J178)</f>
        <v>0</v>
      </c>
      <c r="AB178" s="1">
        <f ca="1">SUMIFS(INDIRECT($C$1&amp;"!"&amp;$C178&amp;":"&amp;$C178),dbP!$B:$B,"&gt;="&amp;AB$5,dbP!$B:$B,"&lt;="&amp;AB$6,INDIRECT($C$1&amp;"!"&amp;$C$2&amp;":"&amp;$C$2),$I$4,dbP!$J:$J,$I178,dbP!$K:$K,$J178)</f>
        <v>0</v>
      </c>
      <c r="AC178" s="1">
        <f ca="1">SUMIFS(INDIRECT($C$1&amp;"!"&amp;$C178&amp;":"&amp;$C178),dbP!$B:$B,"&gt;="&amp;AC$5,dbP!$B:$B,"&lt;="&amp;AC$6,INDIRECT($C$1&amp;"!"&amp;$C$2&amp;":"&amp;$C$2),$I$4,dbP!$J:$J,$I178,dbP!$K:$K,$J178)</f>
        <v>0</v>
      </c>
      <c r="AD178" s="1">
        <f ca="1">SUMIFS(INDIRECT($C$1&amp;"!"&amp;$C178&amp;":"&amp;$C178),dbP!$B:$B,"&gt;="&amp;AD$5,dbP!$B:$B,"&lt;="&amp;AD$6,INDIRECT($C$1&amp;"!"&amp;$C$2&amp;":"&amp;$C$2),$I$4,dbP!$J:$J,$I178,dbP!$K:$K,$J178)</f>
        <v>0</v>
      </c>
      <c r="AE178" s="1">
        <f ca="1">SUMIFS(INDIRECT($C$1&amp;"!"&amp;$C178&amp;":"&amp;$C178),dbP!$B:$B,"&gt;="&amp;AE$5,dbP!$B:$B,"&lt;="&amp;AE$6,INDIRECT($C$1&amp;"!"&amp;$C$2&amp;":"&amp;$C$2),$I$4,dbP!$J:$J,$I178,dbP!$K:$K,$J178)</f>
        <v>0</v>
      </c>
      <c r="AF178" s="1">
        <f ca="1">SUMIFS(INDIRECT($C$1&amp;"!"&amp;$C178&amp;":"&amp;$C178),dbP!$B:$B,"&gt;="&amp;AF$5,dbP!$B:$B,"&lt;="&amp;AF$6,INDIRECT($C$1&amp;"!"&amp;$C$2&amp;":"&amp;$C$2),$I$4,dbP!$J:$J,$I178,dbP!$K:$K,$J178)</f>
        <v>0</v>
      </c>
      <c r="AG178" s="1">
        <f ca="1">SUMIFS(INDIRECT($C$1&amp;"!"&amp;$C178&amp;":"&amp;$C178),dbP!$B:$B,"&gt;="&amp;AG$5,dbP!$B:$B,"&lt;="&amp;AG$6,INDIRECT($C$1&amp;"!"&amp;$C$2&amp;":"&amp;$C$2),$I$4,dbP!$J:$J,$I178,dbP!$K:$K,$J178)</f>
        <v>0</v>
      </c>
      <c r="AH178" s="1">
        <f ca="1">SUMIFS(INDIRECT($C$1&amp;"!"&amp;$C178&amp;":"&amp;$C178),dbP!$B:$B,"&gt;="&amp;AH$5,dbP!$B:$B,"&lt;="&amp;AH$6,INDIRECT($C$1&amp;"!"&amp;$C$2&amp;":"&amp;$C$2),$I$4,dbP!$J:$J,$I178,dbP!$K:$K,$J178)</f>
        <v>0</v>
      </c>
      <c r="AI178" s="1">
        <f ca="1">SUMIFS(INDIRECT($C$1&amp;"!"&amp;$C178&amp;":"&amp;$C178),dbP!$B:$B,"&gt;="&amp;AI$5,dbP!$B:$B,"&lt;="&amp;AI$6,INDIRECT($C$1&amp;"!"&amp;$C$2&amp;":"&amp;$C$2),$I$4,dbP!$J:$J,$I178,dbP!$K:$K,$J178)</f>
        <v>0</v>
      </c>
      <c r="AJ178" s="1">
        <f ca="1">SUMIFS(INDIRECT($C$1&amp;"!"&amp;$C178&amp;":"&amp;$C178),dbP!$B:$B,"&gt;="&amp;AJ$5,dbP!$B:$B,"&lt;="&amp;AJ$6,INDIRECT($C$1&amp;"!"&amp;$C$2&amp;":"&amp;$C$2),$I$4,dbP!$J:$J,$I178,dbP!$K:$K,$J178)</f>
        <v>0</v>
      </c>
      <c r="AK178" s="1">
        <f ca="1">SUMIFS(INDIRECT($C$1&amp;"!"&amp;$C178&amp;":"&amp;$C178),dbP!$B:$B,"&gt;="&amp;AK$5,dbP!$B:$B,"&lt;="&amp;AK$6,INDIRECT($C$1&amp;"!"&amp;$C$2&amp;":"&amp;$C$2),$I$4,dbP!$J:$J,$I178,dbP!$K:$K,$J178)</f>
        <v>0</v>
      </c>
      <c r="AL178" s="1">
        <f ca="1">SUMIFS(INDIRECT($C$1&amp;"!"&amp;$C178&amp;":"&amp;$C178),dbP!$B:$B,"&gt;="&amp;AL$5,dbP!$B:$B,"&lt;="&amp;AL$6,INDIRECT($C$1&amp;"!"&amp;$C$2&amp;":"&amp;$C$2),$I$4,dbP!$J:$J,$I178,dbP!$K:$K,$J178)</f>
        <v>0</v>
      </c>
    </row>
    <row r="179" spans="2:38" x14ac:dyDescent="0.25">
      <c r="B179" s="1" t="str">
        <f>Items!L20</f>
        <v>CF(-)</v>
      </c>
      <c r="C179" s="1" t="str">
        <f>Items!M20</f>
        <v>N</v>
      </c>
      <c r="I179" s="22" t="str">
        <f>Items!J20</f>
        <v>Оплаты себестоимостных затрат</v>
      </c>
      <c r="J179" s="1" t="str">
        <f>Items!K20</f>
        <v>Материалы Благоустройство</v>
      </c>
      <c r="Q179" s="1">
        <f ca="1">SUM($S179:INDIRECT(ADDRESS(ROW(),SUMIFS($3:$3,$4:$4,MAX($4:$4)))))</f>
        <v>0</v>
      </c>
      <c r="T179" s="1">
        <f ca="1">SUMIFS(INDIRECT($C$1&amp;"!"&amp;$C179&amp;":"&amp;$C179),dbP!$B:$B,"&gt;="&amp;T$5,dbP!$B:$B,"&lt;="&amp;T$6,INDIRECT($C$1&amp;"!"&amp;$C$2&amp;":"&amp;$C$2),$I$4,dbP!$J:$J,$I179,dbP!$K:$K,$J179)</f>
        <v>0</v>
      </c>
      <c r="U179" s="1">
        <f ca="1">SUMIFS(INDIRECT($C$1&amp;"!"&amp;$C179&amp;":"&amp;$C179),dbP!$B:$B,"&gt;="&amp;U$5,dbP!$B:$B,"&lt;="&amp;U$6,INDIRECT($C$1&amp;"!"&amp;$C$2&amp;":"&amp;$C$2),$I$4,dbP!$J:$J,$I179,dbP!$K:$K,$J179)</f>
        <v>0</v>
      </c>
      <c r="V179" s="1">
        <f ca="1">SUMIFS(INDIRECT($C$1&amp;"!"&amp;$C179&amp;":"&amp;$C179),dbP!$B:$B,"&gt;="&amp;V$5,dbP!$B:$B,"&lt;="&amp;V$6,INDIRECT($C$1&amp;"!"&amp;$C$2&amp;":"&amp;$C$2),$I$4,dbP!$J:$J,$I179,dbP!$K:$K,$J179)</f>
        <v>0</v>
      </c>
      <c r="W179" s="1">
        <f ca="1">SUMIFS(INDIRECT($C$1&amp;"!"&amp;$C179&amp;":"&amp;$C179),dbP!$B:$B,"&gt;="&amp;W$5,dbP!$B:$B,"&lt;="&amp;W$6,INDIRECT($C$1&amp;"!"&amp;$C$2&amp;":"&amp;$C$2),$I$4,dbP!$J:$J,$I179,dbP!$K:$K,$J179)</f>
        <v>0</v>
      </c>
      <c r="X179" s="1">
        <f ca="1">SUMIFS(INDIRECT($C$1&amp;"!"&amp;$C179&amp;":"&amp;$C179),dbP!$B:$B,"&gt;="&amp;X$5,dbP!$B:$B,"&lt;="&amp;X$6,INDIRECT($C$1&amp;"!"&amp;$C$2&amp;":"&amp;$C$2),$I$4,dbP!$J:$J,$I179,dbP!$K:$K,$J179)</f>
        <v>0</v>
      </c>
      <c r="Y179" s="1">
        <f ca="1">SUMIFS(INDIRECT($C$1&amp;"!"&amp;$C179&amp;":"&amp;$C179),dbP!$B:$B,"&gt;="&amp;Y$5,dbP!$B:$B,"&lt;="&amp;Y$6,INDIRECT($C$1&amp;"!"&amp;$C$2&amp;":"&amp;$C$2),$I$4,dbP!$J:$J,$I179,dbP!$K:$K,$J179)</f>
        <v>0</v>
      </c>
      <c r="Z179" s="1">
        <f ca="1">SUMIFS(INDIRECT($C$1&amp;"!"&amp;$C179&amp;":"&amp;$C179),dbP!$B:$B,"&gt;="&amp;Z$5,dbP!$B:$B,"&lt;="&amp;Z$6,INDIRECT($C$1&amp;"!"&amp;$C$2&amp;":"&amp;$C$2),$I$4,dbP!$J:$J,$I179,dbP!$K:$K,$J179)</f>
        <v>0</v>
      </c>
      <c r="AA179" s="1">
        <f ca="1">SUMIFS(INDIRECT($C$1&amp;"!"&amp;$C179&amp;":"&amp;$C179),dbP!$B:$B,"&gt;="&amp;AA$5,dbP!$B:$B,"&lt;="&amp;AA$6,INDIRECT($C$1&amp;"!"&amp;$C$2&amp;":"&amp;$C$2),$I$4,dbP!$J:$J,$I179,dbP!$K:$K,$J179)</f>
        <v>0</v>
      </c>
      <c r="AB179" s="1">
        <f ca="1">SUMIFS(INDIRECT($C$1&amp;"!"&amp;$C179&amp;":"&amp;$C179),dbP!$B:$B,"&gt;="&amp;AB$5,dbP!$B:$B,"&lt;="&amp;AB$6,INDIRECT($C$1&amp;"!"&amp;$C$2&amp;":"&amp;$C$2),$I$4,dbP!$J:$J,$I179,dbP!$K:$K,$J179)</f>
        <v>0</v>
      </c>
      <c r="AC179" s="1">
        <f ca="1">SUMIFS(INDIRECT($C$1&amp;"!"&amp;$C179&amp;":"&amp;$C179),dbP!$B:$B,"&gt;="&amp;AC$5,dbP!$B:$B,"&lt;="&amp;AC$6,INDIRECT($C$1&amp;"!"&amp;$C$2&amp;":"&amp;$C$2),$I$4,dbP!$J:$J,$I179,dbP!$K:$K,$J179)</f>
        <v>0</v>
      </c>
      <c r="AD179" s="1">
        <f ca="1">SUMIFS(INDIRECT($C$1&amp;"!"&amp;$C179&amp;":"&amp;$C179),dbP!$B:$B,"&gt;="&amp;AD$5,dbP!$B:$B,"&lt;="&amp;AD$6,INDIRECT($C$1&amp;"!"&amp;$C$2&amp;":"&amp;$C$2),$I$4,dbP!$J:$J,$I179,dbP!$K:$K,$J179)</f>
        <v>0</v>
      </c>
      <c r="AE179" s="1">
        <f ca="1">SUMIFS(INDIRECT($C$1&amp;"!"&amp;$C179&amp;":"&amp;$C179),dbP!$B:$B,"&gt;="&amp;AE$5,dbP!$B:$B,"&lt;="&amp;AE$6,INDIRECT($C$1&amp;"!"&amp;$C$2&amp;":"&amp;$C$2),$I$4,dbP!$J:$J,$I179,dbP!$K:$K,$J179)</f>
        <v>0</v>
      </c>
      <c r="AF179" s="1">
        <f ca="1">SUMIFS(INDIRECT($C$1&amp;"!"&amp;$C179&amp;":"&amp;$C179),dbP!$B:$B,"&gt;="&amp;AF$5,dbP!$B:$B,"&lt;="&amp;AF$6,INDIRECT($C$1&amp;"!"&amp;$C$2&amp;":"&amp;$C$2),$I$4,dbP!$J:$J,$I179,dbP!$K:$K,$J179)</f>
        <v>0</v>
      </c>
      <c r="AG179" s="1">
        <f ca="1">SUMIFS(INDIRECT($C$1&amp;"!"&amp;$C179&amp;":"&amp;$C179),dbP!$B:$B,"&gt;="&amp;AG$5,dbP!$B:$B,"&lt;="&amp;AG$6,INDIRECT($C$1&amp;"!"&amp;$C$2&amp;":"&amp;$C$2),$I$4,dbP!$J:$J,$I179,dbP!$K:$K,$J179)</f>
        <v>0</v>
      </c>
      <c r="AH179" s="1">
        <f ca="1">SUMIFS(INDIRECT($C$1&amp;"!"&amp;$C179&amp;":"&amp;$C179),dbP!$B:$B,"&gt;="&amp;AH$5,dbP!$B:$B,"&lt;="&amp;AH$6,INDIRECT($C$1&amp;"!"&amp;$C$2&amp;":"&amp;$C$2),$I$4,dbP!$J:$J,$I179,dbP!$K:$K,$J179)</f>
        <v>0</v>
      </c>
      <c r="AI179" s="1">
        <f ca="1">SUMIFS(INDIRECT($C$1&amp;"!"&amp;$C179&amp;":"&amp;$C179),dbP!$B:$B,"&gt;="&amp;AI$5,dbP!$B:$B,"&lt;="&amp;AI$6,INDIRECT($C$1&amp;"!"&amp;$C$2&amp;":"&amp;$C$2),$I$4,dbP!$J:$J,$I179,dbP!$K:$K,$J179)</f>
        <v>0</v>
      </c>
      <c r="AJ179" s="1">
        <f ca="1">SUMIFS(INDIRECT($C$1&amp;"!"&amp;$C179&amp;":"&amp;$C179),dbP!$B:$B,"&gt;="&amp;AJ$5,dbP!$B:$B,"&lt;="&amp;AJ$6,INDIRECT($C$1&amp;"!"&amp;$C$2&amp;":"&amp;$C$2),$I$4,dbP!$J:$J,$I179,dbP!$K:$K,$J179)</f>
        <v>0</v>
      </c>
      <c r="AK179" s="1">
        <f ca="1">SUMIFS(INDIRECT($C$1&amp;"!"&amp;$C179&amp;":"&amp;$C179),dbP!$B:$B,"&gt;="&amp;AK$5,dbP!$B:$B,"&lt;="&amp;AK$6,INDIRECT($C$1&amp;"!"&amp;$C$2&amp;":"&amp;$C$2),$I$4,dbP!$J:$J,$I179,dbP!$K:$K,$J179)</f>
        <v>0</v>
      </c>
      <c r="AL179" s="1">
        <f ca="1">SUMIFS(INDIRECT($C$1&amp;"!"&amp;$C179&amp;":"&amp;$C179),dbP!$B:$B,"&gt;="&amp;AL$5,dbP!$B:$B,"&lt;="&amp;AL$6,INDIRECT($C$1&amp;"!"&amp;$C$2&amp;":"&amp;$C$2),$I$4,dbP!$J:$J,$I179,dbP!$K:$K,$J179)</f>
        <v>0</v>
      </c>
    </row>
    <row r="180" spans="2:38" x14ac:dyDescent="0.25">
      <c r="B180" s="1" t="str">
        <f>Items!L21</f>
        <v>CF(-)</v>
      </c>
      <c r="C180" s="1" t="str">
        <f>Items!M21</f>
        <v>N</v>
      </c>
      <c r="I180" s="22" t="str">
        <f>Items!J21</f>
        <v>Оплаты себестоимостных затрат</v>
      </c>
      <c r="J180" s="1" t="str">
        <f>Items!K21</f>
        <v>Монтаж фундамента</v>
      </c>
      <c r="Q180" s="1">
        <f ca="1">SUM($S180:INDIRECT(ADDRESS(ROW(),SUMIFS($3:$3,$4:$4,MAX($4:$4)))))</f>
        <v>0</v>
      </c>
      <c r="T180" s="1">
        <f ca="1">SUMIFS(INDIRECT($C$1&amp;"!"&amp;$C180&amp;":"&amp;$C180),dbP!$B:$B,"&gt;="&amp;T$5,dbP!$B:$B,"&lt;="&amp;T$6,INDIRECT($C$1&amp;"!"&amp;$C$2&amp;":"&amp;$C$2),$I$4,dbP!$J:$J,$I180,dbP!$K:$K,$J180)</f>
        <v>0</v>
      </c>
      <c r="U180" s="1">
        <f ca="1">SUMIFS(INDIRECT($C$1&amp;"!"&amp;$C180&amp;":"&amp;$C180),dbP!$B:$B,"&gt;="&amp;U$5,dbP!$B:$B,"&lt;="&amp;U$6,INDIRECT($C$1&amp;"!"&amp;$C$2&amp;":"&amp;$C$2),$I$4,dbP!$J:$J,$I180,dbP!$K:$K,$J180)</f>
        <v>0</v>
      </c>
      <c r="V180" s="1">
        <f ca="1">SUMIFS(INDIRECT($C$1&amp;"!"&amp;$C180&amp;":"&amp;$C180),dbP!$B:$B,"&gt;="&amp;V$5,dbP!$B:$B,"&lt;="&amp;V$6,INDIRECT($C$1&amp;"!"&amp;$C$2&amp;":"&amp;$C$2),$I$4,dbP!$J:$J,$I180,dbP!$K:$K,$J180)</f>
        <v>0</v>
      </c>
      <c r="W180" s="1">
        <f ca="1">SUMIFS(INDIRECT($C$1&amp;"!"&amp;$C180&amp;":"&amp;$C180),dbP!$B:$B,"&gt;="&amp;W$5,dbP!$B:$B,"&lt;="&amp;W$6,INDIRECT($C$1&amp;"!"&amp;$C$2&amp;":"&amp;$C$2),$I$4,dbP!$J:$J,$I180,dbP!$K:$K,$J180)</f>
        <v>0</v>
      </c>
      <c r="X180" s="1">
        <f ca="1">SUMIFS(INDIRECT($C$1&amp;"!"&amp;$C180&amp;":"&amp;$C180),dbP!$B:$B,"&gt;="&amp;X$5,dbP!$B:$B,"&lt;="&amp;X$6,INDIRECT($C$1&amp;"!"&amp;$C$2&amp;":"&amp;$C$2),$I$4,dbP!$J:$J,$I180,dbP!$K:$K,$J180)</f>
        <v>0</v>
      </c>
      <c r="Y180" s="1">
        <f ca="1">SUMIFS(INDIRECT($C$1&amp;"!"&amp;$C180&amp;":"&amp;$C180),dbP!$B:$B,"&gt;="&amp;Y$5,dbP!$B:$B,"&lt;="&amp;Y$6,INDIRECT($C$1&amp;"!"&amp;$C$2&amp;":"&amp;$C$2),$I$4,dbP!$J:$J,$I180,dbP!$K:$K,$J180)</f>
        <v>0</v>
      </c>
      <c r="Z180" s="1">
        <f ca="1">SUMIFS(INDIRECT($C$1&amp;"!"&amp;$C180&amp;":"&amp;$C180),dbP!$B:$B,"&gt;="&amp;Z$5,dbP!$B:$B,"&lt;="&amp;Z$6,INDIRECT($C$1&amp;"!"&amp;$C$2&amp;":"&amp;$C$2),$I$4,dbP!$J:$J,$I180,dbP!$K:$K,$J180)</f>
        <v>0</v>
      </c>
      <c r="AA180" s="1">
        <f ca="1">SUMIFS(INDIRECT($C$1&amp;"!"&amp;$C180&amp;":"&amp;$C180),dbP!$B:$B,"&gt;="&amp;AA$5,dbP!$B:$B,"&lt;="&amp;AA$6,INDIRECT($C$1&amp;"!"&amp;$C$2&amp;":"&amp;$C$2),$I$4,dbP!$J:$J,$I180,dbP!$K:$K,$J180)</f>
        <v>0</v>
      </c>
      <c r="AB180" s="1">
        <f ca="1">SUMIFS(INDIRECT($C$1&amp;"!"&amp;$C180&amp;":"&amp;$C180),dbP!$B:$B,"&gt;="&amp;AB$5,dbP!$B:$B,"&lt;="&amp;AB$6,INDIRECT($C$1&amp;"!"&amp;$C$2&amp;":"&amp;$C$2),$I$4,dbP!$J:$J,$I180,dbP!$K:$K,$J180)</f>
        <v>0</v>
      </c>
      <c r="AC180" s="1">
        <f ca="1">SUMIFS(INDIRECT($C$1&amp;"!"&amp;$C180&amp;":"&amp;$C180),dbP!$B:$B,"&gt;="&amp;AC$5,dbP!$B:$B,"&lt;="&amp;AC$6,INDIRECT($C$1&amp;"!"&amp;$C$2&amp;":"&amp;$C$2),$I$4,dbP!$J:$J,$I180,dbP!$K:$K,$J180)</f>
        <v>0</v>
      </c>
      <c r="AD180" s="1">
        <f ca="1">SUMIFS(INDIRECT($C$1&amp;"!"&amp;$C180&amp;":"&amp;$C180),dbP!$B:$B,"&gt;="&amp;AD$5,dbP!$B:$B,"&lt;="&amp;AD$6,INDIRECT($C$1&amp;"!"&amp;$C$2&amp;":"&amp;$C$2),$I$4,dbP!$J:$J,$I180,dbP!$K:$K,$J180)</f>
        <v>0</v>
      </c>
      <c r="AE180" s="1">
        <f ca="1">SUMIFS(INDIRECT($C$1&amp;"!"&amp;$C180&amp;":"&amp;$C180),dbP!$B:$B,"&gt;="&amp;AE$5,dbP!$B:$B,"&lt;="&amp;AE$6,INDIRECT($C$1&amp;"!"&amp;$C$2&amp;":"&amp;$C$2),$I$4,dbP!$J:$J,$I180,dbP!$K:$K,$J180)</f>
        <v>0</v>
      </c>
      <c r="AF180" s="1">
        <f ca="1">SUMIFS(INDIRECT($C$1&amp;"!"&amp;$C180&amp;":"&amp;$C180),dbP!$B:$B,"&gt;="&amp;AF$5,dbP!$B:$B,"&lt;="&amp;AF$6,INDIRECT($C$1&amp;"!"&amp;$C$2&amp;":"&amp;$C$2),$I$4,dbP!$J:$J,$I180,dbP!$K:$K,$J180)</f>
        <v>0</v>
      </c>
      <c r="AG180" s="1">
        <f ca="1">SUMIFS(INDIRECT($C$1&amp;"!"&amp;$C180&amp;":"&amp;$C180),dbP!$B:$B,"&gt;="&amp;AG$5,dbP!$B:$B,"&lt;="&amp;AG$6,INDIRECT($C$1&amp;"!"&amp;$C$2&amp;":"&amp;$C$2),$I$4,dbP!$J:$J,$I180,dbP!$K:$K,$J180)</f>
        <v>0</v>
      </c>
      <c r="AH180" s="1">
        <f ca="1">SUMIFS(INDIRECT($C$1&amp;"!"&amp;$C180&amp;":"&amp;$C180),dbP!$B:$B,"&gt;="&amp;AH$5,dbP!$B:$B,"&lt;="&amp;AH$6,INDIRECT($C$1&amp;"!"&amp;$C$2&amp;":"&amp;$C$2),$I$4,dbP!$J:$J,$I180,dbP!$K:$K,$J180)</f>
        <v>0</v>
      </c>
      <c r="AI180" s="1">
        <f ca="1">SUMIFS(INDIRECT($C$1&amp;"!"&amp;$C180&amp;":"&amp;$C180),dbP!$B:$B,"&gt;="&amp;AI$5,dbP!$B:$B,"&lt;="&amp;AI$6,INDIRECT($C$1&amp;"!"&amp;$C$2&amp;":"&amp;$C$2),$I$4,dbP!$J:$J,$I180,dbP!$K:$K,$J180)</f>
        <v>0</v>
      </c>
      <c r="AJ180" s="1">
        <f ca="1">SUMIFS(INDIRECT($C$1&amp;"!"&amp;$C180&amp;":"&amp;$C180),dbP!$B:$B,"&gt;="&amp;AJ$5,dbP!$B:$B,"&lt;="&amp;AJ$6,INDIRECT($C$1&amp;"!"&amp;$C$2&amp;":"&amp;$C$2),$I$4,dbP!$J:$J,$I180,dbP!$K:$K,$J180)</f>
        <v>0</v>
      </c>
      <c r="AK180" s="1">
        <f ca="1">SUMIFS(INDIRECT($C$1&amp;"!"&amp;$C180&amp;":"&amp;$C180),dbP!$B:$B,"&gt;="&amp;AK$5,dbP!$B:$B,"&lt;="&amp;AK$6,INDIRECT($C$1&amp;"!"&amp;$C$2&amp;":"&amp;$C$2),$I$4,dbP!$J:$J,$I180,dbP!$K:$K,$J180)</f>
        <v>0</v>
      </c>
      <c r="AL180" s="1">
        <f ca="1">SUMIFS(INDIRECT($C$1&amp;"!"&amp;$C180&amp;":"&amp;$C180),dbP!$B:$B,"&gt;="&amp;AL$5,dbP!$B:$B,"&lt;="&amp;AL$6,INDIRECT($C$1&amp;"!"&amp;$C$2&amp;":"&amp;$C$2),$I$4,dbP!$J:$J,$I180,dbP!$K:$K,$J180)</f>
        <v>0</v>
      </c>
    </row>
    <row r="181" spans="2:38" x14ac:dyDescent="0.25">
      <c r="B181" s="1" t="str">
        <f>Items!L22</f>
        <v>CF(-)</v>
      </c>
      <c r="C181" s="1" t="str">
        <f>Items!M22</f>
        <v>N</v>
      </c>
      <c r="I181" s="22" t="str">
        <f>Items!J22</f>
        <v>Оплаты себестоимостных затрат</v>
      </c>
      <c r="J181" s="1" t="str">
        <f>Items!K22</f>
        <v>Монтаж Коробки</v>
      </c>
      <c r="Q181" s="1">
        <f ca="1">SUM($S181:INDIRECT(ADDRESS(ROW(),SUMIFS($3:$3,$4:$4,MAX($4:$4)))))</f>
        <v>0</v>
      </c>
      <c r="T181" s="1">
        <f ca="1">SUMIFS(INDIRECT($C$1&amp;"!"&amp;$C181&amp;":"&amp;$C181),dbP!$B:$B,"&gt;="&amp;T$5,dbP!$B:$B,"&lt;="&amp;T$6,INDIRECT($C$1&amp;"!"&amp;$C$2&amp;":"&amp;$C$2),$I$4,dbP!$J:$J,$I181,dbP!$K:$K,$J181)</f>
        <v>0</v>
      </c>
      <c r="U181" s="1">
        <f ca="1">SUMIFS(INDIRECT($C$1&amp;"!"&amp;$C181&amp;":"&amp;$C181),dbP!$B:$B,"&gt;="&amp;U$5,dbP!$B:$B,"&lt;="&amp;U$6,INDIRECT($C$1&amp;"!"&amp;$C$2&amp;":"&amp;$C$2),$I$4,dbP!$J:$J,$I181,dbP!$K:$K,$J181)</f>
        <v>0</v>
      </c>
      <c r="V181" s="1">
        <f ca="1">SUMIFS(INDIRECT($C$1&amp;"!"&amp;$C181&amp;":"&amp;$C181),dbP!$B:$B,"&gt;="&amp;V$5,dbP!$B:$B,"&lt;="&amp;V$6,INDIRECT($C$1&amp;"!"&amp;$C$2&amp;":"&amp;$C$2),$I$4,dbP!$J:$J,$I181,dbP!$K:$K,$J181)</f>
        <v>0</v>
      </c>
      <c r="W181" s="1">
        <f ca="1">SUMIFS(INDIRECT($C$1&amp;"!"&amp;$C181&amp;":"&amp;$C181),dbP!$B:$B,"&gt;="&amp;W$5,dbP!$B:$B,"&lt;="&amp;W$6,INDIRECT($C$1&amp;"!"&amp;$C$2&amp;":"&amp;$C$2),$I$4,dbP!$J:$J,$I181,dbP!$K:$K,$J181)</f>
        <v>0</v>
      </c>
      <c r="X181" s="1">
        <f ca="1">SUMIFS(INDIRECT($C$1&amp;"!"&amp;$C181&amp;":"&amp;$C181),dbP!$B:$B,"&gt;="&amp;X$5,dbP!$B:$B,"&lt;="&amp;X$6,INDIRECT($C$1&amp;"!"&amp;$C$2&amp;":"&amp;$C$2),$I$4,dbP!$J:$J,$I181,dbP!$K:$K,$J181)</f>
        <v>0</v>
      </c>
      <c r="Y181" s="1">
        <f ca="1">SUMIFS(INDIRECT($C$1&amp;"!"&amp;$C181&amp;":"&amp;$C181),dbP!$B:$B,"&gt;="&amp;Y$5,dbP!$B:$B,"&lt;="&amp;Y$6,INDIRECT($C$1&amp;"!"&amp;$C$2&amp;":"&amp;$C$2),$I$4,dbP!$J:$J,$I181,dbP!$K:$K,$J181)</f>
        <v>0</v>
      </c>
      <c r="Z181" s="1">
        <f ca="1">SUMIFS(INDIRECT($C$1&amp;"!"&amp;$C181&amp;":"&amp;$C181),dbP!$B:$B,"&gt;="&amp;Z$5,dbP!$B:$B,"&lt;="&amp;Z$6,INDIRECT($C$1&amp;"!"&amp;$C$2&amp;":"&amp;$C$2),$I$4,dbP!$J:$J,$I181,dbP!$K:$K,$J181)</f>
        <v>0</v>
      </c>
      <c r="AA181" s="1">
        <f ca="1">SUMIFS(INDIRECT($C$1&amp;"!"&amp;$C181&amp;":"&amp;$C181),dbP!$B:$B,"&gt;="&amp;AA$5,dbP!$B:$B,"&lt;="&amp;AA$6,INDIRECT($C$1&amp;"!"&amp;$C$2&amp;":"&amp;$C$2),$I$4,dbP!$J:$J,$I181,dbP!$K:$K,$J181)</f>
        <v>0</v>
      </c>
      <c r="AB181" s="1">
        <f ca="1">SUMIFS(INDIRECT($C$1&amp;"!"&amp;$C181&amp;":"&amp;$C181),dbP!$B:$B,"&gt;="&amp;AB$5,dbP!$B:$B,"&lt;="&amp;AB$6,INDIRECT($C$1&amp;"!"&amp;$C$2&amp;":"&amp;$C$2),$I$4,dbP!$J:$J,$I181,dbP!$K:$K,$J181)</f>
        <v>0</v>
      </c>
      <c r="AC181" s="1">
        <f ca="1">SUMIFS(INDIRECT($C$1&amp;"!"&amp;$C181&amp;":"&amp;$C181),dbP!$B:$B,"&gt;="&amp;AC$5,dbP!$B:$B,"&lt;="&amp;AC$6,INDIRECT($C$1&amp;"!"&amp;$C$2&amp;":"&amp;$C$2),$I$4,dbP!$J:$J,$I181,dbP!$K:$K,$J181)</f>
        <v>0</v>
      </c>
      <c r="AD181" s="1">
        <f ca="1">SUMIFS(INDIRECT($C$1&amp;"!"&amp;$C181&amp;":"&amp;$C181),dbP!$B:$B,"&gt;="&amp;AD$5,dbP!$B:$B,"&lt;="&amp;AD$6,INDIRECT($C$1&amp;"!"&amp;$C$2&amp;":"&amp;$C$2),$I$4,dbP!$J:$J,$I181,dbP!$K:$K,$J181)</f>
        <v>0</v>
      </c>
      <c r="AE181" s="1">
        <f ca="1">SUMIFS(INDIRECT($C$1&amp;"!"&amp;$C181&amp;":"&amp;$C181),dbP!$B:$B,"&gt;="&amp;AE$5,dbP!$B:$B,"&lt;="&amp;AE$6,INDIRECT($C$1&amp;"!"&amp;$C$2&amp;":"&amp;$C$2),$I$4,dbP!$J:$J,$I181,dbP!$K:$K,$J181)</f>
        <v>0</v>
      </c>
      <c r="AF181" s="1">
        <f ca="1">SUMIFS(INDIRECT($C$1&amp;"!"&amp;$C181&amp;":"&amp;$C181),dbP!$B:$B,"&gt;="&amp;AF$5,dbP!$B:$B,"&lt;="&amp;AF$6,INDIRECT($C$1&amp;"!"&amp;$C$2&amp;":"&amp;$C$2),$I$4,dbP!$J:$J,$I181,dbP!$K:$K,$J181)</f>
        <v>0</v>
      </c>
      <c r="AG181" s="1">
        <f ca="1">SUMIFS(INDIRECT($C$1&amp;"!"&amp;$C181&amp;":"&amp;$C181),dbP!$B:$B,"&gt;="&amp;AG$5,dbP!$B:$B,"&lt;="&amp;AG$6,INDIRECT($C$1&amp;"!"&amp;$C$2&amp;":"&amp;$C$2),$I$4,dbP!$J:$J,$I181,dbP!$K:$K,$J181)</f>
        <v>0</v>
      </c>
      <c r="AH181" s="1">
        <f ca="1">SUMIFS(INDIRECT($C$1&amp;"!"&amp;$C181&amp;":"&amp;$C181),dbP!$B:$B,"&gt;="&amp;AH$5,dbP!$B:$B,"&lt;="&amp;AH$6,INDIRECT($C$1&amp;"!"&amp;$C$2&amp;":"&amp;$C$2),$I$4,dbP!$J:$J,$I181,dbP!$K:$K,$J181)</f>
        <v>0</v>
      </c>
      <c r="AI181" s="1">
        <f ca="1">SUMIFS(INDIRECT($C$1&amp;"!"&amp;$C181&amp;":"&amp;$C181),dbP!$B:$B,"&gt;="&amp;AI$5,dbP!$B:$B,"&lt;="&amp;AI$6,INDIRECT($C$1&amp;"!"&amp;$C$2&amp;":"&amp;$C$2),$I$4,dbP!$J:$J,$I181,dbP!$K:$K,$J181)</f>
        <v>0</v>
      </c>
      <c r="AJ181" s="1">
        <f ca="1">SUMIFS(INDIRECT($C$1&amp;"!"&amp;$C181&amp;":"&amp;$C181),dbP!$B:$B,"&gt;="&amp;AJ$5,dbP!$B:$B,"&lt;="&amp;AJ$6,INDIRECT($C$1&amp;"!"&amp;$C$2&amp;":"&amp;$C$2),$I$4,dbP!$J:$J,$I181,dbP!$K:$K,$J181)</f>
        <v>0</v>
      </c>
      <c r="AK181" s="1">
        <f ca="1">SUMIFS(INDIRECT($C$1&amp;"!"&amp;$C181&amp;":"&amp;$C181),dbP!$B:$B,"&gt;="&amp;AK$5,dbP!$B:$B,"&lt;="&amp;AK$6,INDIRECT($C$1&amp;"!"&amp;$C$2&amp;":"&amp;$C$2),$I$4,dbP!$J:$J,$I181,dbP!$K:$K,$J181)</f>
        <v>0</v>
      </c>
      <c r="AL181" s="1">
        <f ca="1">SUMIFS(INDIRECT($C$1&amp;"!"&amp;$C181&amp;":"&amp;$C181),dbP!$B:$B,"&gt;="&amp;AL$5,dbP!$B:$B,"&lt;="&amp;AL$6,INDIRECT($C$1&amp;"!"&amp;$C$2&amp;":"&amp;$C$2),$I$4,dbP!$J:$J,$I181,dbP!$K:$K,$J181)</f>
        <v>0</v>
      </c>
    </row>
    <row r="182" spans="2:38" x14ac:dyDescent="0.25">
      <c r="B182" s="1" t="str">
        <f>Items!L23</f>
        <v>CF(-)</v>
      </c>
      <c r="C182" s="1" t="str">
        <f>Items!M23</f>
        <v>N</v>
      </c>
      <c r="I182" s="22" t="str">
        <f>Items!J23</f>
        <v>Оплаты себестоимостных затрат</v>
      </c>
      <c r="J182" s="1" t="str">
        <f>Items!K23</f>
        <v>Монтаж кровли</v>
      </c>
      <c r="Q182" s="1">
        <f ca="1">SUM($S182:INDIRECT(ADDRESS(ROW(),SUMIFS($3:$3,$4:$4,MAX($4:$4)))))</f>
        <v>0</v>
      </c>
      <c r="T182" s="1">
        <f ca="1">SUMIFS(INDIRECT($C$1&amp;"!"&amp;$C182&amp;":"&amp;$C182),dbP!$B:$B,"&gt;="&amp;T$5,dbP!$B:$B,"&lt;="&amp;T$6,INDIRECT($C$1&amp;"!"&amp;$C$2&amp;":"&amp;$C$2),$I$4,dbP!$J:$J,$I182,dbP!$K:$K,$J182)</f>
        <v>0</v>
      </c>
      <c r="U182" s="1">
        <f ca="1">SUMIFS(INDIRECT($C$1&amp;"!"&amp;$C182&amp;":"&amp;$C182),dbP!$B:$B,"&gt;="&amp;U$5,dbP!$B:$B,"&lt;="&amp;U$6,INDIRECT($C$1&amp;"!"&amp;$C$2&amp;":"&amp;$C$2),$I$4,dbP!$J:$J,$I182,dbP!$K:$K,$J182)</f>
        <v>0</v>
      </c>
      <c r="V182" s="1">
        <f ca="1">SUMIFS(INDIRECT($C$1&amp;"!"&amp;$C182&amp;":"&amp;$C182),dbP!$B:$B,"&gt;="&amp;V$5,dbP!$B:$B,"&lt;="&amp;V$6,INDIRECT($C$1&amp;"!"&amp;$C$2&amp;":"&amp;$C$2),$I$4,dbP!$J:$J,$I182,dbP!$K:$K,$J182)</f>
        <v>0</v>
      </c>
      <c r="W182" s="1">
        <f ca="1">SUMIFS(INDIRECT($C$1&amp;"!"&amp;$C182&amp;":"&amp;$C182),dbP!$B:$B,"&gt;="&amp;W$5,dbP!$B:$B,"&lt;="&amp;W$6,INDIRECT($C$1&amp;"!"&amp;$C$2&amp;":"&amp;$C$2),$I$4,dbP!$J:$J,$I182,dbP!$K:$K,$J182)</f>
        <v>0</v>
      </c>
      <c r="X182" s="1">
        <f ca="1">SUMIFS(INDIRECT($C$1&amp;"!"&amp;$C182&amp;":"&amp;$C182),dbP!$B:$B,"&gt;="&amp;X$5,dbP!$B:$B,"&lt;="&amp;X$6,INDIRECT($C$1&amp;"!"&amp;$C$2&amp;":"&amp;$C$2),$I$4,dbP!$J:$J,$I182,dbP!$K:$K,$J182)</f>
        <v>0</v>
      </c>
      <c r="Y182" s="1">
        <f ca="1">SUMIFS(INDIRECT($C$1&amp;"!"&amp;$C182&amp;":"&amp;$C182),dbP!$B:$B,"&gt;="&amp;Y$5,dbP!$B:$B,"&lt;="&amp;Y$6,INDIRECT($C$1&amp;"!"&amp;$C$2&amp;":"&amp;$C$2),$I$4,dbP!$J:$J,$I182,dbP!$K:$K,$J182)</f>
        <v>0</v>
      </c>
      <c r="Z182" s="1">
        <f ca="1">SUMIFS(INDIRECT($C$1&amp;"!"&amp;$C182&amp;":"&amp;$C182),dbP!$B:$B,"&gt;="&amp;Z$5,dbP!$B:$B,"&lt;="&amp;Z$6,INDIRECT($C$1&amp;"!"&amp;$C$2&amp;":"&amp;$C$2),$I$4,dbP!$J:$J,$I182,dbP!$K:$K,$J182)</f>
        <v>0</v>
      </c>
      <c r="AA182" s="1">
        <f ca="1">SUMIFS(INDIRECT($C$1&amp;"!"&amp;$C182&amp;":"&amp;$C182),dbP!$B:$B,"&gt;="&amp;AA$5,dbP!$B:$B,"&lt;="&amp;AA$6,INDIRECT($C$1&amp;"!"&amp;$C$2&amp;":"&amp;$C$2),$I$4,dbP!$J:$J,$I182,dbP!$K:$K,$J182)</f>
        <v>0</v>
      </c>
      <c r="AB182" s="1">
        <f ca="1">SUMIFS(INDIRECT($C$1&amp;"!"&amp;$C182&amp;":"&amp;$C182),dbP!$B:$B,"&gt;="&amp;AB$5,dbP!$B:$B,"&lt;="&amp;AB$6,INDIRECT($C$1&amp;"!"&amp;$C$2&amp;":"&amp;$C$2),$I$4,dbP!$J:$J,$I182,dbP!$K:$K,$J182)</f>
        <v>0</v>
      </c>
      <c r="AC182" s="1">
        <f ca="1">SUMIFS(INDIRECT($C$1&amp;"!"&amp;$C182&amp;":"&amp;$C182),dbP!$B:$B,"&gt;="&amp;AC$5,dbP!$B:$B,"&lt;="&amp;AC$6,INDIRECT($C$1&amp;"!"&amp;$C$2&amp;":"&amp;$C$2),$I$4,dbP!$J:$J,$I182,dbP!$K:$K,$J182)</f>
        <v>0</v>
      </c>
      <c r="AD182" s="1">
        <f ca="1">SUMIFS(INDIRECT($C$1&amp;"!"&amp;$C182&amp;":"&amp;$C182),dbP!$B:$B,"&gt;="&amp;AD$5,dbP!$B:$B,"&lt;="&amp;AD$6,INDIRECT($C$1&amp;"!"&amp;$C$2&amp;":"&amp;$C$2),$I$4,dbP!$J:$J,$I182,dbP!$K:$K,$J182)</f>
        <v>0</v>
      </c>
      <c r="AE182" s="1">
        <f ca="1">SUMIFS(INDIRECT($C$1&amp;"!"&amp;$C182&amp;":"&amp;$C182),dbP!$B:$B,"&gt;="&amp;AE$5,dbP!$B:$B,"&lt;="&amp;AE$6,INDIRECT($C$1&amp;"!"&amp;$C$2&amp;":"&amp;$C$2),$I$4,dbP!$J:$J,$I182,dbP!$K:$K,$J182)</f>
        <v>0</v>
      </c>
      <c r="AF182" s="1">
        <f ca="1">SUMIFS(INDIRECT($C$1&amp;"!"&amp;$C182&amp;":"&amp;$C182),dbP!$B:$B,"&gt;="&amp;AF$5,dbP!$B:$B,"&lt;="&amp;AF$6,INDIRECT($C$1&amp;"!"&amp;$C$2&amp;":"&amp;$C$2),$I$4,dbP!$J:$J,$I182,dbP!$K:$K,$J182)</f>
        <v>0</v>
      </c>
      <c r="AG182" s="1">
        <f ca="1">SUMIFS(INDIRECT($C$1&amp;"!"&amp;$C182&amp;":"&amp;$C182),dbP!$B:$B,"&gt;="&amp;AG$5,dbP!$B:$B,"&lt;="&amp;AG$6,INDIRECT($C$1&amp;"!"&amp;$C$2&amp;":"&amp;$C$2),$I$4,dbP!$J:$J,$I182,dbP!$K:$K,$J182)</f>
        <v>0</v>
      </c>
      <c r="AH182" s="1">
        <f ca="1">SUMIFS(INDIRECT($C$1&amp;"!"&amp;$C182&amp;":"&amp;$C182),dbP!$B:$B,"&gt;="&amp;AH$5,dbP!$B:$B,"&lt;="&amp;AH$6,INDIRECT($C$1&amp;"!"&amp;$C$2&amp;":"&amp;$C$2),$I$4,dbP!$J:$J,$I182,dbP!$K:$K,$J182)</f>
        <v>0</v>
      </c>
      <c r="AI182" s="1">
        <f ca="1">SUMIFS(INDIRECT($C$1&amp;"!"&amp;$C182&amp;":"&amp;$C182),dbP!$B:$B,"&gt;="&amp;AI$5,dbP!$B:$B,"&lt;="&amp;AI$6,INDIRECT($C$1&amp;"!"&amp;$C$2&amp;":"&amp;$C$2),$I$4,dbP!$J:$J,$I182,dbP!$K:$K,$J182)</f>
        <v>0</v>
      </c>
      <c r="AJ182" s="1">
        <f ca="1">SUMIFS(INDIRECT($C$1&amp;"!"&amp;$C182&amp;":"&amp;$C182),dbP!$B:$B,"&gt;="&amp;AJ$5,dbP!$B:$B,"&lt;="&amp;AJ$6,INDIRECT($C$1&amp;"!"&amp;$C$2&amp;":"&amp;$C$2),$I$4,dbP!$J:$J,$I182,dbP!$K:$K,$J182)</f>
        <v>0</v>
      </c>
      <c r="AK182" s="1">
        <f ca="1">SUMIFS(INDIRECT($C$1&amp;"!"&amp;$C182&amp;":"&amp;$C182),dbP!$B:$B,"&gt;="&amp;AK$5,dbP!$B:$B,"&lt;="&amp;AK$6,INDIRECT($C$1&amp;"!"&amp;$C$2&amp;":"&amp;$C$2),$I$4,dbP!$J:$J,$I182,dbP!$K:$K,$J182)</f>
        <v>0</v>
      </c>
      <c r="AL182" s="1">
        <f ca="1">SUMIFS(INDIRECT($C$1&amp;"!"&amp;$C182&amp;":"&amp;$C182),dbP!$B:$B,"&gt;="&amp;AL$5,dbP!$B:$B,"&lt;="&amp;AL$6,INDIRECT($C$1&amp;"!"&amp;$C$2&amp;":"&amp;$C$2),$I$4,dbP!$J:$J,$I182,dbP!$K:$K,$J182)</f>
        <v>0</v>
      </c>
    </row>
    <row r="183" spans="2:38" x14ac:dyDescent="0.25">
      <c r="B183" s="1" t="str">
        <f>Items!L24</f>
        <v>CF(-)</v>
      </c>
      <c r="C183" s="1" t="str">
        <f>Items!M24</f>
        <v>N</v>
      </c>
      <c r="I183" s="22" t="str">
        <f>Items!J24</f>
        <v>Оплаты себестоимостных затрат</v>
      </c>
      <c r="J183" s="1" t="str">
        <f>Items!K24</f>
        <v>Монтаж окон</v>
      </c>
      <c r="Q183" s="1">
        <f ca="1">SUM($S183:INDIRECT(ADDRESS(ROW(),SUMIFS($3:$3,$4:$4,MAX($4:$4)))))</f>
        <v>0</v>
      </c>
      <c r="T183" s="1">
        <f ca="1">SUMIFS(INDIRECT($C$1&amp;"!"&amp;$C183&amp;":"&amp;$C183),dbP!$B:$B,"&gt;="&amp;T$5,dbP!$B:$B,"&lt;="&amp;T$6,INDIRECT($C$1&amp;"!"&amp;$C$2&amp;":"&amp;$C$2),$I$4,dbP!$J:$J,$I183,dbP!$K:$K,$J183)</f>
        <v>0</v>
      </c>
      <c r="U183" s="1">
        <f ca="1">SUMIFS(INDIRECT($C$1&amp;"!"&amp;$C183&amp;":"&amp;$C183),dbP!$B:$B,"&gt;="&amp;U$5,dbP!$B:$B,"&lt;="&amp;U$6,INDIRECT($C$1&amp;"!"&amp;$C$2&amp;":"&amp;$C$2),$I$4,dbP!$J:$J,$I183,dbP!$K:$K,$J183)</f>
        <v>0</v>
      </c>
      <c r="V183" s="1">
        <f ca="1">SUMIFS(INDIRECT($C$1&amp;"!"&amp;$C183&amp;":"&amp;$C183),dbP!$B:$B,"&gt;="&amp;V$5,dbP!$B:$B,"&lt;="&amp;V$6,INDIRECT($C$1&amp;"!"&amp;$C$2&amp;":"&amp;$C$2),$I$4,dbP!$J:$J,$I183,dbP!$K:$K,$J183)</f>
        <v>0</v>
      </c>
      <c r="W183" s="1">
        <f ca="1">SUMIFS(INDIRECT($C$1&amp;"!"&amp;$C183&amp;":"&amp;$C183),dbP!$B:$B,"&gt;="&amp;W$5,dbP!$B:$B,"&lt;="&amp;W$6,INDIRECT($C$1&amp;"!"&amp;$C$2&amp;":"&amp;$C$2),$I$4,dbP!$J:$J,$I183,dbP!$K:$K,$J183)</f>
        <v>0</v>
      </c>
      <c r="X183" s="1">
        <f ca="1">SUMIFS(INDIRECT($C$1&amp;"!"&amp;$C183&amp;":"&amp;$C183),dbP!$B:$B,"&gt;="&amp;X$5,dbP!$B:$B,"&lt;="&amp;X$6,INDIRECT($C$1&amp;"!"&amp;$C$2&amp;":"&amp;$C$2),$I$4,dbP!$J:$J,$I183,dbP!$K:$K,$J183)</f>
        <v>0</v>
      </c>
      <c r="Y183" s="1">
        <f ca="1">SUMIFS(INDIRECT($C$1&amp;"!"&amp;$C183&amp;":"&amp;$C183),dbP!$B:$B,"&gt;="&amp;Y$5,dbP!$B:$B,"&lt;="&amp;Y$6,INDIRECT($C$1&amp;"!"&amp;$C$2&amp;":"&amp;$C$2),$I$4,dbP!$J:$J,$I183,dbP!$K:$K,$J183)</f>
        <v>0</v>
      </c>
      <c r="Z183" s="1">
        <f ca="1">SUMIFS(INDIRECT($C$1&amp;"!"&amp;$C183&amp;":"&amp;$C183),dbP!$B:$B,"&gt;="&amp;Z$5,dbP!$B:$B,"&lt;="&amp;Z$6,INDIRECT($C$1&amp;"!"&amp;$C$2&amp;":"&amp;$C$2),$I$4,dbP!$J:$J,$I183,dbP!$K:$K,$J183)</f>
        <v>0</v>
      </c>
      <c r="AA183" s="1">
        <f ca="1">SUMIFS(INDIRECT($C$1&amp;"!"&amp;$C183&amp;":"&amp;$C183),dbP!$B:$B,"&gt;="&amp;AA$5,dbP!$B:$B,"&lt;="&amp;AA$6,INDIRECT($C$1&amp;"!"&amp;$C$2&amp;":"&amp;$C$2),$I$4,dbP!$J:$J,$I183,dbP!$K:$K,$J183)</f>
        <v>0</v>
      </c>
      <c r="AB183" s="1">
        <f ca="1">SUMIFS(INDIRECT($C$1&amp;"!"&amp;$C183&amp;":"&amp;$C183),dbP!$B:$B,"&gt;="&amp;AB$5,dbP!$B:$B,"&lt;="&amp;AB$6,INDIRECT($C$1&amp;"!"&amp;$C$2&amp;":"&amp;$C$2),$I$4,dbP!$J:$J,$I183,dbP!$K:$K,$J183)</f>
        <v>0</v>
      </c>
      <c r="AC183" s="1">
        <f ca="1">SUMIFS(INDIRECT($C$1&amp;"!"&amp;$C183&amp;":"&amp;$C183),dbP!$B:$B,"&gt;="&amp;AC$5,dbP!$B:$B,"&lt;="&amp;AC$6,INDIRECT($C$1&amp;"!"&amp;$C$2&amp;":"&amp;$C$2),$I$4,dbP!$J:$J,$I183,dbP!$K:$K,$J183)</f>
        <v>0</v>
      </c>
      <c r="AD183" s="1">
        <f ca="1">SUMIFS(INDIRECT($C$1&amp;"!"&amp;$C183&amp;":"&amp;$C183),dbP!$B:$B,"&gt;="&amp;AD$5,dbP!$B:$B,"&lt;="&amp;AD$6,INDIRECT($C$1&amp;"!"&amp;$C$2&amp;":"&amp;$C$2),$I$4,dbP!$J:$J,$I183,dbP!$K:$K,$J183)</f>
        <v>0</v>
      </c>
      <c r="AE183" s="1">
        <f ca="1">SUMIFS(INDIRECT($C$1&amp;"!"&amp;$C183&amp;":"&amp;$C183),dbP!$B:$B,"&gt;="&amp;AE$5,dbP!$B:$B,"&lt;="&amp;AE$6,INDIRECT($C$1&amp;"!"&amp;$C$2&amp;":"&amp;$C$2),$I$4,dbP!$J:$J,$I183,dbP!$K:$K,$J183)</f>
        <v>0</v>
      </c>
      <c r="AF183" s="1">
        <f ca="1">SUMIFS(INDIRECT($C$1&amp;"!"&amp;$C183&amp;":"&amp;$C183),dbP!$B:$B,"&gt;="&amp;AF$5,dbP!$B:$B,"&lt;="&amp;AF$6,INDIRECT($C$1&amp;"!"&amp;$C$2&amp;":"&amp;$C$2),$I$4,dbP!$J:$J,$I183,dbP!$K:$K,$J183)</f>
        <v>0</v>
      </c>
      <c r="AG183" s="1">
        <f ca="1">SUMIFS(INDIRECT($C$1&amp;"!"&amp;$C183&amp;":"&amp;$C183),dbP!$B:$B,"&gt;="&amp;AG$5,dbP!$B:$B,"&lt;="&amp;AG$6,INDIRECT($C$1&amp;"!"&amp;$C$2&amp;":"&amp;$C$2),$I$4,dbP!$J:$J,$I183,dbP!$K:$K,$J183)</f>
        <v>0</v>
      </c>
      <c r="AH183" s="1">
        <f ca="1">SUMIFS(INDIRECT($C$1&amp;"!"&amp;$C183&amp;":"&amp;$C183),dbP!$B:$B,"&gt;="&amp;AH$5,dbP!$B:$B,"&lt;="&amp;AH$6,INDIRECT($C$1&amp;"!"&amp;$C$2&amp;":"&amp;$C$2),$I$4,dbP!$J:$J,$I183,dbP!$K:$K,$J183)</f>
        <v>0</v>
      </c>
      <c r="AI183" s="1">
        <f ca="1">SUMIFS(INDIRECT($C$1&amp;"!"&amp;$C183&amp;":"&amp;$C183),dbP!$B:$B,"&gt;="&amp;AI$5,dbP!$B:$B,"&lt;="&amp;AI$6,INDIRECT($C$1&amp;"!"&amp;$C$2&amp;":"&amp;$C$2),$I$4,dbP!$J:$J,$I183,dbP!$K:$K,$J183)</f>
        <v>0</v>
      </c>
      <c r="AJ183" s="1">
        <f ca="1">SUMIFS(INDIRECT($C$1&amp;"!"&amp;$C183&amp;":"&amp;$C183),dbP!$B:$B,"&gt;="&amp;AJ$5,dbP!$B:$B,"&lt;="&amp;AJ$6,INDIRECT($C$1&amp;"!"&amp;$C$2&amp;":"&amp;$C$2),$I$4,dbP!$J:$J,$I183,dbP!$K:$K,$J183)</f>
        <v>0</v>
      </c>
      <c r="AK183" s="1">
        <f ca="1">SUMIFS(INDIRECT($C$1&amp;"!"&amp;$C183&amp;":"&amp;$C183),dbP!$B:$B,"&gt;="&amp;AK$5,dbP!$B:$B,"&lt;="&amp;AK$6,INDIRECT($C$1&amp;"!"&amp;$C$2&amp;":"&amp;$C$2),$I$4,dbP!$J:$J,$I183,dbP!$K:$K,$J183)</f>
        <v>0</v>
      </c>
      <c r="AL183" s="1">
        <f ca="1">SUMIFS(INDIRECT($C$1&amp;"!"&amp;$C183&amp;":"&amp;$C183),dbP!$B:$B,"&gt;="&amp;AL$5,dbP!$B:$B,"&lt;="&amp;AL$6,INDIRECT($C$1&amp;"!"&amp;$C$2&amp;":"&amp;$C$2),$I$4,dbP!$J:$J,$I183,dbP!$K:$K,$J183)</f>
        <v>0</v>
      </c>
    </row>
    <row r="184" spans="2:38" x14ac:dyDescent="0.25">
      <c r="B184" s="1" t="str">
        <f>Items!L25</f>
        <v>CF(-)</v>
      </c>
      <c r="C184" s="1" t="str">
        <f>Items!M25</f>
        <v>N</v>
      </c>
      <c r="I184" s="22" t="str">
        <f>Items!J25</f>
        <v>Оплаты себестоимостных затрат</v>
      </c>
      <c r="J184" s="1" t="str">
        <f>Items!K25</f>
        <v>Монтаж Фасада</v>
      </c>
      <c r="Q184" s="1">
        <f ca="1">SUM($S184:INDIRECT(ADDRESS(ROW(),SUMIFS($3:$3,$4:$4,MAX($4:$4)))))</f>
        <v>0</v>
      </c>
      <c r="T184" s="1">
        <f ca="1">SUMIFS(INDIRECT($C$1&amp;"!"&amp;$C184&amp;":"&amp;$C184),dbP!$B:$B,"&gt;="&amp;T$5,dbP!$B:$B,"&lt;="&amp;T$6,INDIRECT($C$1&amp;"!"&amp;$C$2&amp;":"&amp;$C$2),$I$4,dbP!$J:$J,$I184,dbP!$K:$K,$J184)</f>
        <v>0</v>
      </c>
      <c r="U184" s="1">
        <f ca="1">SUMIFS(INDIRECT($C$1&amp;"!"&amp;$C184&amp;":"&amp;$C184),dbP!$B:$B,"&gt;="&amp;U$5,dbP!$B:$B,"&lt;="&amp;U$6,INDIRECT($C$1&amp;"!"&amp;$C$2&amp;":"&amp;$C$2),$I$4,dbP!$J:$J,$I184,dbP!$K:$K,$J184)</f>
        <v>0</v>
      </c>
      <c r="V184" s="1">
        <f ca="1">SUMIFS(INDIRECT($C$1&amp;"!"&amp;$C184&amp;":"&amp;$C184),dbP!$B:$B,"&gt;="&amp;V$5,dbP!$B:$B,"&lt;="&amp;V$6,INDIRECT($C$1&amp;"!"&amp;$C$2&amp;":"&amp;$C$2),$I$4,dbP!$J:$J,$I184,dbP!$K:$K,$J184)</f>
        <v>0</v>
      </c>
      <c r="W184" s="1">
        <f ca="1">SUMIFS(INDIRECT($C$1&amp;"!"&amp;$C184&amp;":"&amp;$C184),dbP!$B:$B,"&gt;="&amp;W$5,dbP!$B:$B,"&lt;="&amp;W$6,INDIRECT($C$1&amp;"!"&amp;$C$2&amp;":"&amp;$C$2),$I$4,dbP!$J:$J,$I184,dbP!$K:$K,$J184)</f>
        <v>0</v>
      </c>
      <c r="X184" s="1">
        <f ca="1">SUMIFS(INDIRECT($C$1&amp;"!"&amp;$C184&amp;":"&amp;$C184),dbP!$B:$B,"&gt;="&amp;X$5,dbP!$B:$B,"&lt;="&amp;X$6,INDIRECT($C$1&amp;"!"&amp;$C$2&amp;":"&amp;$C$2),$I$4,dbP!$J:$J,$I184,dbP!$K:$K,$J184)</f>
        <v>0</v>
      </c>
      <c r="Y184" s="1">
        <f ca="1">SUMIFS(INDIRECT($C$1&amp;"!"&amp;$C184&amp;":"&amp;$C184),dbP!$B:$B,"&gt;="&amp;Y$5,dbP!$B:$B,"&lt;="&amp;Y$6,INDIRECT($C$1&amp;"!"&amp;$C$2&amp;":"&amp;$C$2),$I$4,dbP!$J:$J,$I184,dbP!$K:$K,$J184)</f>
        <v>0</v>
      </c>
      <c r="Z184" s="1">
        <f ca="1">SUMIFS(INDIRECT($C$1&amp;"!"&amp;$C184&amp;":"&amp;$C184),dbP!$B:$B,"&gt;="&amp;Z$5,dbP!$B:$B,"&lt;="&amp;Z$6,INDIRECT($C$1&amp;"!"&amp;$C$2&amp;":"&amp;$C$2),$I$4,dbP!$J:$J,$I184,dbP!$K:$K,$J184)</f>
        <v>0</v>
      </c>
      <c r="AA184" s="1">
        <f ca="1">SUMIFS(INDIRECT($C$1&amp;"!"&amp;$C184&amp;":"&amp;$C184),dbP!$B:$B,"&gt;="&amp;AA$5,dbP!$B:$B,"&lt;="&amp;AA$6,INDIRECT($C$1&amp;"!"&amp;$C$2&amp;":"&amp;$C$2),$I$4,dbP!$J:$J,$I184,dbP!$K:$K,$J184)</f>
        <v>0</v>
      </c>
      <c r="AB184" s="1">
        <f ca="1">SUMIFS(INDIRECT($C$1&amp;"!"&amp;$C184&amp;":"&amp;$C184),dbP!$B:$B,"&gt;="&amp;AB$5,dbP!$B:$B,"&lt;="&amp;AB$6,INDIRECT($C$1&amp;"!"&amp;$C$2&amp;":"&amp;$C$2),$I$4,dbP!$J:$J,$I184,dbP!$K:$K,$J184)</f>
        <v>0</v>
      </c>
      <c r="AC184" s="1">
        <f ca="1">SUMIFS(INDIRECT($C$1&amp;"!"&amp;$C184&amp;":"&amp;$C184),dbP!$B:$B,"&gt;="&amp;AC$5,dbP!$B:$B,"&lt;="&amp;AC$6,INDIRECT($C$1&amp;"!"&amp;$C$2&amp;":"&amp;$C$2),$I$4,dbP!$J:$J,$I184,dbP!$K:$K,$J184)</f>
        <v>0</v>
      </c>
      <c r="AD184" s="1">
        <f ca="1">SUMIFS(INDIRECT($C$1&amp;"!"&amp;$C184&amp;":"&amp;$C184),dbP!$B:$B,"&gt;="&amp;AD$5,dbP!$B:$B,"&lt;="&amp;AD$6,INDIRECT($C$1&amp;"!"&amp;$C$2&amp;":"&amp;$C$2),$I$4,dbP!$J:$J,$I184,dbP!$K:$K,$J184)</f>
        <v>0</v>
      </c>
      <c r="AE184" s="1">
        <f ca="1">SUMIFS(INDIRECT($C$1&amp;"!"&amp;$C184&amp;":"&amp;$C184),dbP!$B:$B,"&gt;="&amp;AE$5,dbP!$B:$B,"&lt;="&amp;AE$6,INDIRECT($C$1&amp;"!"&amp;$C$2&amp;":"&amp;$C$2),$I$4,dbP!$J:$J,$I184,dbP!$K:$K,$J184)</f>
        <v>0</v>
      </c>
      <c r="AF184" s="1">
        <f ca="1">SUMIFS(INDIRECT($C$1&amp;"!"&amp;$C184&amp;":"&amp;$C184),dbP!$B:$B,"&gt;="&amp;AF$5,dbP!$B:$B,"&lt;="&amp;AF$6,INDIRECT($C$1&amp;"!"&amp;$C$2&amp;":"&amp;$C$2),$I$4,dbP!$J:$J,$I184,dbP!$K:$K,$J184)</f>
        <v>0</v>
      </c>
      <c r="AG184" s="1">
        <f ca="1">SUMIFS(INDIRECT($C$1&amp;"!"&amp;$C184&amp;":"&amp;$C184),dbP!$B:$B,"&gt;="&amp;AG$5,dbP!$B:$B,"&lt;="&amp;AG$6,INDIRECT($C$1&amp;"!"&amp;$C$2&amp;":"&amp;$C$2),$I$4,dbP!$J:$J,$I184,dbP!$K:$K,$J184)</f>
        <v>0</v>
      </c>
      <c r="AH184" s="1">
        <f ca="1">SUMIFS(INDIRECT($C$1&amp;"!"&amp;$C184&amp;":"&amp;$C184),dbP!$B:$B,"&gt;="&amp;AH$5,dbP!$B:$B,"&lt;="&amp;AH$6,INDIRECT($C$1&amp;"!"&amp;$C$2&amp;":"&amp;$C$2),$I$4,dbP!$J:$J,$I184,dbP!$K:$K,$J184)</f>
        <v>0</v>
      </c>
      <c r="AI184" s="1">
        <f ca="1">SUMIFS(INDIRECT($C$1&amp;"!"&amp;$C184&amp;":"&amp;$C184),dbP!$B:$B,"&gt;="&amp;AI$5,dbP!$B:$B,"&lt;="&amp;AI$6,INDIRECT($C$1&amp;"!"&amp;$C$2&amp;":"&amp;$C$2),$I$4,dbP!$J:$J,$I184,dbP!$K:$K,$J184)</f>
        <v>0</v>
      </c>
      <c r="AJ184" s="1">
        <f ca="1">SUMIFS(INDIRECT($C$1&amp;"!"&amp;$C184&amp;":"&amp;$C184),dbP!$B:$B,"&gt;="&amp;AJ$5,dbP!$B:$B,"&lt;="&amp;AJ$6,INDIRECT($C$1&amp;"!"&amp;$C$2&amp;":"&amp;$C$2),$I$4,dbP!$J:$J,$I184,dbP!$K:$K,$J184)</f>
        <v>0</v>
      </c>
      <c r="AK184" s="1">
        <f ca="1">SUMIFS(INDIRECT($C$1&amp;"!"&amp;$C184&amp;":"&amp;$C184),dbP!$B:$B,"&gt;="&amp;AK$5,dbP!$B:$B,"&lt;="&amp;AK$6,INDIRECT($C$1&amp;"!"&amp;$C$2&amp;":"&amp;$C$2),$I$4,dbP!$J:$J,$I184,dbP!$K:$K,$J184)</f>
        <v>0</v>
      </c>
      <c r="AL184" s="1">
        <f ca="1">SUMIFS(INDIRECT($C$1&amp;"!"&amp;$C184&amp;":"&amp;$C184),dbP!$B:$B,"&gt;="&amp;AL$5,dbP!$B:$B,"&lt;="&amp;AL$6,INDIRECT($C$1&amp;"!"&amp;$C$2&amp;":"&amp;$C$2),$I$4,dbP!$J:$J,$I184,dbP!$K:$K,$J184)</f>
        <v>0</v>
      </c>
    </row>
    <row r="185" spans="2:38" x14ac:dyDescent="0.25">
      <c r="B185" s="1" t="str">
        <f>Items!L26</f>
        <v>CF(-)</v>
      </c>
      <c r="C185" s="1" t="str">
        <f>Items!M26</f>
        <v>N</v>
      </c>
      <c r="I185" s="22" t="str">
        <f>Items!J26</f>
        <v>Оплаты себестоимостных затрат</v>
      </c>
      <c r="J185" s="1" t="str">
        <f>Items!K26</f>
        <v>Монтаж Благоустройства</v>
      </c>
      <c r="Q185" s="1">
        <f ca="1">SUM($S185:INDIRECT(ADDRESS(ROW(),SUMIFS($3:$3,$4:$4,MAX($4:$4)))))</f>
        <v>0</v>
      </c>
      <c r="T185" s="1">
        <f ca="1">SUMIFS(INDIRECT($C$1&amp;"!"&amp;$C185&amp;":"&amp;$C185),dbP!$B:$B,"&gt;="&amp;T$5,dbP!$B:$B,"&lt;="&amp;T$6,INDIRECT($C$1&amp;"!"&amp;$C$2&amp;":"&amp;$C$2),$I$4,dbP!$J:$J,$I185,dbP!$K:$K,$J185)</f>
        <v>0</v>
      </c>
      <c r="U185" s="1">
        <f ca="1">SUMIFS(INDIRECT($C$1&amp;"!"&amp;$C185&amp;":"&amp;$C185),dbP!$B:$B,"&gt;="&amp;U$5,dbP!$B:$B,"&lt;="&amp;U$6,INDIRECT($C$1&amp;"!"&amp;$C$2&amp;":"&amp;$C$2),$I$4,dbP!$J:$J,$I185,dbP!$K:$K,$J185)</f>
        <v>0</v>
      </c>
      <c r="V185" s="1">
        <f ca="1">SUMIFS(INDIRECT($C$1&amp;"!"&amp;$C185&amp;":"&amp;$C185),dbP!$B:$B,"&gt;="&amp;V$5,dbP!$B:$B,"&lt;="&amp;V$6,INDIRECT($C$1&amp;"!"&amp;$C$2&amp;":"&amp;$C$2),$I$4,dbP!$J:$J,$I185,dbP!$K:$K,$J185)</f>
        <v>0</v>
      </c>
      <c r="W185" s="1">
        <f ca="1">SUMIFS(INDIRECT($C$1&amp;"!"&amp;$C185&amp;":"&amp;$C185),dbP!$B:$B,"&gt;="&amp;W$5,dbP!$B:$B,"&lt;="&amp;W$6,INDIRECT($C$1&amp;"!"&amp;$C$2&amp;":"&amp;$C$2),$I$4,dbP!$J:$J,$I185,dbP!$K:$K,$J185)</f>
        <v>0</v>
      </c>
      <c r="X185" s="1">
        <f ca="1">SUMIFS(INDIRECT($C$1&amp;"!"&amp;$C185&amp;":"&amp;$C185),dbP!$B:$B,"&gt;="&amp;X$5,dbP!$B:$B,"&lt;="&amp;X$6,INDIRECT($C$1&amp;"!"&amp;$C$2&amp;":"&amp;$C$2),$I$4,dbP!$J:$J,$I185,dbP!$K:$K,$J185)</f>
        <v>0</v>
      </c>
      <c r="Y185" s="1">
        <f ca="1">SUMIFS(INDIRECT($C$1&amp;"!"&amp;$C185&amp;":"&amp;$C185),dbP!$B:$B,"&gt;="&amp;Y$5,dbP!$B:$B,"&lt;="&amp;Y$6,INDIRECT($C$1&amp;"!"&amp;$C$2&amp;":"&amp;$C$2),$I$4,dbP!$J:$J,$I185,dbP!$K:$K,$J185)</f>
        <v>0</v>
      </c>
      <c r="Z185" s="1">
        <f ca="1">SUMIFS(INDIRECT($C$1&amp;"!"&amp;$C185&amp;":"&amp;$C185),dbP!$B:$B,"&gt;="&amp;Z$5,dbP!$B:$B,"&lt;="&amp;Z$6,INDIRECT($C$1&amp;"!"&amp;$C$2&amp;":"&amp;$C$2),$I$4,dbP!$J:$J,$I185,dbP!$K:$K,$J185)</f>
        <v>0</v>
      </c>
      <c r="AA185" s="1">
        <f ca="1">SUMIFS(INDIRECT($C$1&amp;"!"&amp;$C185&amp;":"&amp;$C185),dbP!$B:$B,"&gt;="&amp;AA$5,dbP!$B:$B,"&lt;="&amp;AA$6,INDIRECT($C$1&amp;"!"&amp;$C$2&amp;":"&amp;$C$2),$I$4,dbP!$J:$J,$I185,dbP!$K:$K,$J185)</f>
        <v>0</v>
      </c>
      <c r="AB185" s="1">
        <f ca="1">SUMIFS(INDIRECT($C$1&amp;"!"&amp;$C185&amp;":"&amp;$C185),dbP!$B:$B,"&gt;="&amp;AB$5,dbP!$B:$B,"&lt;="&amp;AB$6,INDIRECT($C$1&amp;"!"&amp;$C$2&amp;":"&amp;$C$2),$I$4,dbP!$J:$J,$I185,dbP!$K:$K,$J185)</f>
        <v>0</v>
      </c>
      <c r="AC185" s="1">
        <f ca="1">SUMIFS(INDIRECT($C$1&amp;"!"&amp;$C185&amp;":"&amp;$C185),dbP!$B:$B,"&gt;="&amp;AC$5,dbP!$B:$B,"&lt;="&amp;AC$6,INDIRECT($C$1&amp;"!"&amp;$C$2&amp;":"&amp;$C$2),$I$4,dbP!$J:$J,$I185,dbP!$K:$K,$J185)</f>
        <v>0</v>
      </c>
      <c r="AD185" s="1">
        <f ca="1">SUMIFS(INDIRECT($C$1&amp;"!"&amp;$C185&amp;":"&amp;$C185),dbP!$B:$B,"&gt;="&amp;AD$5,dbP!$B:$B,"&lt;="&amp;AD$6,INDIRECT($C$1&amp;"!"&amp;$C$2&amp;":"&amp;$C$2),$I$4,dbP!$J:$J,$I185,dbP!$K:$K,$J185)</f>
        <v>0</v>
      </c>
      <c r="AE185" s="1">
        <f ca="1">SUMIFS(INDIRECT($C$1&amp;"!"&amp;$C185&amp;":"&amp;$C185),dbP!$B:$B,"&gt;="&amp;AE$5,dbP!$B:$B,"&lt;="&amp;AE$6,INDIRECT($C$1&amp;"!"&amp;$C$2&amp;":"&amp;$C$2),$I$4,dbP!$J:$J,$I185,dbP!$K:$K,$J185)</f>
        <v>0</v>
      </c>
      <c r="AF185" s="1">
        <f ca="1">SUMIFS(INDIRECT($C$1&amp;"!"&amp;$C185&amp;":"&amp;$C185),dbP!$B:$B,"&gt;="&amp;AF$5,dbP!$B:$B,"&lt;="&amp;AF$6,INDIRECT($C$1&amp;"!"&amp;$C$2&amp;":"&amp;$C$2),$I$4,dbP!$J:$J,$I185,dbP!$K:$K,$J185)</f>
        <v>0</v>
      </c>
      <c r="AG185" s="1">
        <f ca="1">SUMIFS(INDIRECT($C$1&amp;"!"&amp;$C185&amp;":"&amp;$C185),dbP!$B:$B,"&gt;="&amp;AG$5,dbP!$B:$B,"&lt;="&amp;AG$6,INDIRECT($C$1&amp;"!"&amp;$C$2&amp;":"&amp;$C$2),$I$4,dbP!$J:$J,$I185,dbP!$K:$K,$J185)</f>
        <v>0</v>
      </c>
      <c r="AH185" s="1">
        <f ca="1">SUMIFS(INDIRECT($C$1&amp;"!"&amp;$C185&amp;":"&amp;$C185),dbP!$B:$B,"&gt;="&amp;AH$5,dbP!$B:$B,"&lt;="&amp;AH$6,INDIRECT($C$1&amp;"!"&amp;$C$2&amp;":"&amp;$C$2),$I$4,dbP!$J:$J,$I185,dbP!$K:$K,$J185)</f>
        <v>0</v>
      </c>
      <c r="AI185" s="1">
        <f ca="1">SUMIFS(INDIRECT($C$1&amp;"!"&amp;$C185&amp;":"&amp;$C185),dbP!$B:$B,"&gt;="&amp;AI$5,dbP!$B:$B,"&lt;="&amp;AI$6,INDIRECT($C$1&amp;"!"&amp;$C$2&amp;":"&amp;$C$2),$I$4,dbP!$J:$J,$I185,dbP!$K:$K,$J185)</f>
        <v>0</v>
      </c>
      <c r="AJ185" s="1">
        <f ca="1">SUMIFS(INDIRECT($C$1&amp;"!"&amp;$C185&amp;":"&amp;$C185),dbP!$B:$B,"&gt;="&amp;AJ$5,dbP!$B:$B,"&lt;="&amp;AJ$6,INDIRECT($C$1&amp;"!"&amp;$C$2&amp;":"&amp;$C$2),$I$4,dbP!$J:$J,$I185,dbP!$K:$K,$J185)</f>
        <v>0</v>
      </c>
      <c r="AK185" s="1">
        <f ca="1">SUMIFS(INDIRECT($C$1&amp;"!"&amp;$C185&amp;":"&amp;$C185),dbP!$B:$B,"&gt;="&amp;AK$5,dbP!$B:$B,"&lt;="&amp;AK$6,INDIRECT($C$1&amp;"!"&amp;$C$2&amp;":"&amp;$C$2),$I$4,dbP!$J:$J,$I185,dbP!$K:$K,$J185)</f>
        <v>0</v>
      </c>
      <c r="AL185" s="1">
        <f ca="1">SUMIFS(INDIRECT($C$1&amp;"!"&amp;$C185&amp;":"&amp;$C185),dbP!$B:$B,"&gt;="&amp;AL$5,dbP!$B:$B,"&lt;="&amp;AL$6,INDIRECT($C$1&amp;"!"&amp;$C$2&amp;":"&amp;$C$2),$I$4,dbP!$J:$J,$I185,dbP!$K:$K,$J185)</f>
        <v>0</v>
      </c>
    </row>
    <row r="186" spans="2:38" x14ac:dyDescent="0.25">
      <c r="B186" s="1" t="str">
        <f>Items!L27</f>
        <v>CF(-)</v>
      </c>
      <c r="C186" s="1" t="str">
        <f>Items!M27</f>
        <v>N</v>
      </c>
      <c r="I186" s="22" t="str">
        <f>Items!J27</f>
        <v>Оплаты себестоимостных затрат</v>
      </c>
      <c r="J186" s="1" t="str">
        <f>Items!K27</f>
        <v>Спец техника</v>
      </c>
      <c r="Q186" s="1">
        <f ca="1">SUM($S186:INDIRECT(ADDRESS(ROW(),SUMIFS($3:$3,$4:$4,MAX($4:$4)))))</f>
        <v>0</v>
      </c>
      <c r="T186" s="1">
        <f ca="1">SUMIFS(INDIRECT($C$1&amp;"!"&amp;$C186&amp;":"&amp;$C186),dbP!$B:$B,"&gt;="&amp;T$5,dbP!$B:$B,"&lt;="&amp;T$6,INDIRECT($C$1&amp;"!"&amp;$C$2&amp;":"&amp;$C$2),$I$4,dbP!$J:$J,$I186,dbP!$K:$K,$J186)</f>
        <v>0</v>
      </c>
      <c r="U186" s="1">
        <f ca="1">SUMIFS(INDIRECT($C$1&amp;"!"&amp;$C186&amp;":"&amp;$C186),dbP!$B:$B,"&gt;="&amp;U$5,dbP!$B:$B,"&lt;="&amp;U$6,INDIRECT($C$1&amp;"!"&amp;$C$2&amp;":"&amp;$C$2),$I$4,dbP!$J:$J,$I186,dbP!$K:$K,$J186)</f>
        <v>0</v>
      </c>
      <c r="V186" s="1">
        <f ca="1">SUMIFS(INDIRECT($C$1&amp;"!"&amp;$C186&amp;":"&amp;$C186),dbP!$B:$B,"&gt;="&amp;V$5,dbP!$B:$B,"&lt;="&amp;V$6,INDIRECT($C$1&amp;"!"&amp;$C$2&amp;":"&amp;$C$2),$I$4,dbP!$J:$J,$I186,dbP!$K:$K,$J186)</f>
        <v>0</v>
      </c>
      <c r="W186" s="1">
        <f ca="1">SUMIFS(INDIRECT($C$1&amp;"!"&amp;$C186&amp;":"&amp;$C186),dbP!$B:$B,"&gt;="&amp;W$5,dbP!$B:$B,"&lt;="&amp;W$6,INDIRECT($C$1&amp;"!"&amp;$C$2&amp;":"&amp;$C$2),$I$4,dbP!$J:$J,$I186,dbP!$K:$K,$J186)</f>
        <v>0</v>
      </c>
      <c r="X186" s="1">
        <f ca="1">SUMIFS(INDIRECT($C$1&amp;"!"&amp;$C186&amp;":"&amp;$C186),dbP!$B:$B,"&gt;="&amp;X$5,dbP!$B:$B,"&lt;="&amp;X$6,INDIRECT($C$1&amp;"!"&amp;$C$2&amp;":"&amp;$C$2),$I$4,dbP!$J:$J,$I186,dbP!$K:$K,$J186)</f>
        <v>0</v>
      </c>
      <c r="Y186" s="1">
        <f ca="1">SUMIFS(INDIRECT($C$1&amp;"!"&amp;$C186&amp;":"&amp;$C186),dbP!$B:$B,"&gt;="&amp;Y$5,dbP!$B:$B,"&lt;="&amp;Y$6,INDIRECT($C$1&amp;"!"&amp;$C$2&amp;":"&amp;$C$2),$I$4,dbP!$J:$J,$I186,dbP!$K:$K,$J186)</f>
        <v>0</v>
      </c>
      <c r="Z186" s="1">
        <f ca="1">SUMIFS(INDIRECT($C$1&amp;"!"&amp;$C186&amp;":"&amp;$C186),dbP!$B:$B,"&gt;="&amp;Z$5,dbP!$B:$B,"&lt;="&amp;Z$6,INDIRECT($C$1&amp;"!"&amp;$C$2&amp;":"&amp;$C$2),$I$4,dbP!$J:$J,$I186,dbP!$K:$K,$J186)</f>
        <v>0</v>
      </c>
      <c r="AA186" s="1">
        <f ca="1">SUMIFS(INDIRECT($C$1&amp;"!"&amp;$C186&amp;":"&amp;$C186),dbP!$B:$B,"&gt;="&amp;AA$5,dbP!$B:$B,"&lt;="&amp;AA$6,INDIRECT($C$1&amp;"!"&amp;$C$2&amp;":"&amp;$C$2),$I$4,dbP!$J:$J,$I186,dbP!$K:$K,$J186)</f>
        <v>0</v>
      </c>
      <c r="AB186" s="1">
        <f ca="1">SUMIFS(INDIRECT($C$1&amp;"!"&amp;$C186&amp;":"&amp;$C186),dbP!$B:$B,"&gt;="&amp;AB$5,dbP!$B:$B,"&lt;="&amp;AB$6,INDIRECT($C$1&amp;"!"&amp;$C$2&amp;":"&amp;$C$2),$I$4,dbP!$J:$J,$I186,dbP!$K:$K,$J186)</f>
        <v>0</v>
      </c>
      <c r="AC186" s="1">
        <f ca="1">SUMIFS(INDIRECT($C$1&amp;"!"&amp;$C186&amp;":"&amp;$C186),dbP!$B:$B,"&gt;="&amp;AC$5,dbP!$B:$B,"&lt;="&amp;AC$6,INDIRECT($C$1&amp;"!"&amp;$C$2&amp;":"&amp;$C$2),$I$4,dbP!$J:$J,$I186,dbP!$K:$K,$J186)</f>
        <v>0</v>
      </c>
      <c r="AD186" s="1">
        <f ca="1">SUMIFS(INDIRECT($C$1&amp;"!"&amp;$C186&amp;":"&amp;$C186),dbP!$B:$B,"&gt;="&amp;AD$5,dbP!$B:$B,"&lt;="&amp;AD$6,INDIRECT($C$1&amp;"!"&amp;$C$2&amp;":"&amp;$C$2),$I$4,dbP!$J:$J,$I186,dbP!$K:$K,$J186)</f>
        <v>0</v>
      </c>
      <c r="AE186" s="1">
        <f ca="1">SUMIFS(INDIRECT($C$1&amp;"!"&amp;$C186&amp;":"&amp;$C186),dbP!$B:$B,"&gt;="&amp;AE$5,dbP!$B:$B,"&lt;="&amp;AE$6,INDIRECT($C$1&amp;"!"&amp;$C$2&amp;":"&amp;$C$2),$I$4,dbP!$J:$J,$I186,dbP!$K:$K,$J186)</f>
        <v>0</v>
      </c>
      <c r="AF186" s="1">
        <f ca="1">SUMIFS(INDIRECT($C$1&amp;"!"&amp;$C186&amp;":"&amp;$C186),dbP!$B:$B,"&gt;="&amp;AF$5,dbP!$B:$B,"&lt;="&amp;AF$6,INDIRECT($C$1&amp;"!"&amp;$C$2&amp;":"&amp;$C$2),$I$4,dbP!$J:$J,$I186,dbP!$K:$K,$J186)</f>
        <v>0</v>
      </c>
      <c r="AG186" s="1">
        <f ca="1">SUMIFS(INDIRECT($C$1&amp;"!"&amp;$C186&amp;":"&amp;$C186),dbP!$B:$B,"&gt;="&amp;AG$5,dbP!$B:$B,"&lt;="&amp;AG$6,INDIRECT($C$1&amp;"!"&amp;$C$2&amp;":"&amp;$C$2),$I$4,dbP!$J:$J,$I186,dbP!$K:$K,$J186)</f>
        <v>0</v>
      </c>
      <c r="AH186" s="1">
        <f ca="1">SUMIFS(INDIRECT($C$1&amp;"!"&amp;$C186&amp;":"&amp;$C186),dbP!$B:$B,"&gt;="&amp;AH$5,dbP!$B:$B,"&lt;="&amp;AH$6,INDIRECT($C$1&amp;"!"&amp;$C$2&amp;":"&amp;$C$2),$I$4,dbP!$J:$J,$I186,dbP!$K:$K,$J186)</f>
        <v>0</v>
      </c>
      <c r="AI186" s="1">
        <f ca="1">SUMIFS(INDIRECT($C$1&amp;"!"&amp;$C186&amp;":"&amp;$C186),dbP!$B:$B,"&gt;="&amp;AI$5,dbP!$B:$B,"&lt;="&amp;AI$6,INDIRECT($C$1&amp;"!"&amp;$C$2&amp;":"&amp;$C$2),$I$4,dbP!$J:$J,$I186,dbP!$K:$K,$J186)</f>
        <v>0</v>
      </c>
      <c r="AJ186" s="1">
        <f ca="1">SUMIFS(INDIRECT($C$1&amp;"!"&amp;$C186&amp;":"&amp;$C186),dbP!$B:$B,"&gt;="&amp;AJ$5,dbP!$B:$B,"&lt;="&amp;AJ$6,INDIRECT($C$1&amp;"!"&amp;$C$2&amp;":"&amp;$C$2),$I$4,dbP!$J:$J,$I186,dbP!$K:$K,$J186)</f>
        <v>0</v>
      </c>
      <c r="AK186" s="1">
        <f ca="1">SUMIFS(INDIRECT($C$1&amp;"!"&amp;$C186&amp;":"&amp;$C186),dbP!$B:$B,"&gt;="&amp;AK$5,dbP!$B:$B,"&lt;="&amp;AK$6,INDIRECT($C$1&amp;"!"&amp;$C$2&amp;":"&amp;$C$2),$I$4,dbP!$J:$J,$I186,dbP!$K:$K,$J186)</f>
        <v>0</v>
      </c>
      <c r="AL186" s="1">
        <f ca="1">SUMIFS(INDIRECT($C$1&amp;"!"&amp;$C186&amp;":"&amp;$C186),dbP!$B:$B,"&gt;="&amp;AL$5,dbP!$B:$B,"&lt;="&amp;AL$6,INDIRECT($C$1&amp;"!"&amp;$C$2&amp;":"&amp;$C$2),$I$4,dbP!$J:$J,$I186,dbP!$K:$K,$J186)</f>
        <v>0</v>
      </c>
    </row>
    <row r="187" spans="2:38" x14ac:dyDescent="0.25">
      <c r="B187" s="1" t="str">
        <f>Items!L28</f>
        <v>CF(-)</v>
      </c>
      <c r="C187" s="1" t="str">
        <f>Items!M28</f>
        <v>N</v>
      </c>
      <c r="I187" s="22" t="str">
        <f>Items!J28</f>
        <v>Оплаты себестоимостных затрат</v>
      </c>
      <c r="J187" s="1" t="str">
        <f>Items!K28</f>
        <v>Общая территория (дорога, ливневка, газ, эл-во)</v>
      </c>
      <c r="Q187" s="1">
        <f ca="1">SUM($S187:INDIRECT(ADDRESS(ROW(),SUMIFS($3:$3,$4:$4,MAX($4:$4)))))</f>
        <v>0</v>
      </c>
      <c r="T187" s="1">
        <f ca="1">SUMIFS(INDIRECT($C$1&amp;"!"&amp;$C187&amp;":"&amp;$C187),dbP!$B:$B,"&gt;="&amp;T$5,dbP!$B:$B,"&lt;="&amp;T$6,INDIRECT($C$1&amp;"!"&amp;$C$2&amp;":"&amp;$C$2),$I$4,dbP!$J:$J,$I187,dbP!$K:$K,$J187)</f>
        <v>0</v>
      </c>
      <c r="U187" s="1">
        <f ca="1">SUMIFS(INDIRECT($C$1&amp;"!"&amp;$C187&amp;":"&amp;$C187),dbP!$B:$B,"&gt;="&amp;U$5,dbP!$B:$B,"&lt;="&amp;U$6,INDIRECT($C$1&amp;"!"&amp;$C$2&amp;":"&amp;$C$2),$I$4,dbP!$J:$J,$I187,dbP!$K:$K,$J187)</f>
        <v>0</v>
      </c>
      <c r="V187" s="1">
        <f ca="1">SUMIFS(INDIRECT($C$1&amp;"!"&amp;$C187&amp;":"&amp;$C187),dbP!$B:$B,"&gt;="&amp;V$5,dbP!$B:$B,"&lt;="&amp;V$6,INDIRECT($C$1&amp;"!"&amp;$C$2&amp;":"&amp;$C$2),$I$4,dbP!$J:$J,$I187,dbP!$K:$K,$J187)</f>
        <v>0</v>
      </c>
      <c r="W187" s="1">
        <f ca="1">SUMIFS(INDIRECT($C$1&amp;"!"&amp;$C187&amp;":"&amp;$C187),dbP!$B:$B,"&gt;="&amp;W$5,dbP!$B:$B,"&lt;="&amp;W$6,INDIRECT($C$1&amp;"!"&amp;$C$2&amp;":"&amp;$C$2),$I$4,dbP!$J:$J,$I187,dbP!$K:$K,$J187)</f>
        <v>0</v>
      </c>
      <c r="X187" s="1">
        <f ca="1">SUMIFS(INDIRECT($C$1&amp;"!"&amp;$C187&amp;":"&amp;$C187),dbP!$B:$B,"&gt;="&amp;X$5,dbP!$B:$B,"&lt;="&amp;X$6,INDIRECT($C$1&amp;"!"&amp;$C$2&amp;":"&amp;$C$2),$I$4,dbP!$J:$J,$I187,dbP!$K:$K,$J187)</f>
        <v>0</v>
      </c>
      <c r="Y187" s="1">
        <f ca="1">SUMIFS(INDIRECT($C$1&amp;"!"&amp;$C187&amp;":"&amp;$C187),dbP!$B:$B,"&gt;="&amp;Y$5,dbP!$B:$B,"&lt;="&amp;Y$6,INDIRECT($C$1&amp;"!"&amp;$C$2&amp;":"&amp;$C$2),$I$4,dbP!$J:$J,$I187,dbP!$K:$K,$J187)</f>
        <v>0</v>
      </c>
      <c r="Z187" s="1">
        <f ca="1">SUMIFS(INDIRECT($C$1&amp;"!"&amp;$C187&amp;":"&amp;$C187),dbP!$B:$B,"&gt;="&amp;Z$5,dbP!$B:$B,"&lt;="&amp;Z$6,INDIRECT($C$1&amp;"!"&amp;$C$2&amp;":"&amp;$C$2),$I$4,dbP!$J:$J,$I187,dbP!$K:$K,$J187)</f>
        <v>0</v>
      </c>
      <c r="AA187" s="1">
        <f ca="1">SUMIFS(INDIRECT($C$1&amp;"!"&amp;$C187&amp;":"&amp;$C187),dbP!$B:$B,"&gt;="&amp;AA$5,dbP!$B:$B,"&lt;="&amp;AA$6,INDIRECT($C$1&amp;"!"&amp;$C$2&amp;":"&amp;$C$2),$I$4,dbP!$J:$J,$I187,dbP!$K:$K,$J187)</f>
        <v>0</v>
      </c>
      <c r="AB187" s="1">
        <f ca="1">SUMIFS(INDIRECT($C$1&amp;"!"&amp;$C187&amp;":"&amp;$C187),dbP!$B:$B,"&gt;="&amp;AB$5,dbP!$B:$B,"&lt;="&amp;AB$6,INDIRECT($C$1&amp;"!"&amp;$C$2&amp;":"&amp;$C$2),$I$4,dbP!$J:$J,$I187,dbP!$K:$K,$J187)</f>
        <v>0</v>
      </c>
      <c r="AC187" s="1">
        <f ca="1">SUMIFS(INDIRECT($C$1&amp;"!"&amp;$C187&amp;":"&amp;$C187),dbP!$B:$B,"&gt;="&amp;AC$5,dbP!$B:$B,"&lt;="&amp;AC$6,INDIRECT($C$1&amp;"!"&amp;$C$2&amp;":"&amp;$C$2),$I$4,dbP!$J:$J,$I187,dbP!$K:$K,$J187)</f>
        <v>0</v>
      </c>
      <c r="AD187" s="1">
        <f ca="1">SUMIFS(INDIRECT($C$1&amp;"!"&amp;$C187&amp;":"&amp;$C187),dbP!$B:$B,"&gt;="&amp;AD$5,dbP!$B:$B,"&lt;="&amp;AD$6,INDIRECT($C$1&amp;"!"&amp;$C$2&amp;":"&amp;$C$2),$I$4,dbP!$J:$J,$I187,dbP!$K:$K,$J187)</f>
        <v>0</v>
      </c>
      <c r="AE187" s="1">
        <f ca="1">SUMIFS(INDIRECT($C$1&amp;"!"&amp;$C187&amp;":"&amp;$C187),dbP!$B:$B,"&gt;="&amp;AE$5,dbP!$B:$B,"&lt;="&amp;AE$6,INDIRECT($C$1&amp;"!"&amp;$C$2&amp;":"&amp;$C$2),$I$4,dbP!$J:$J,$I187,dbP!$K:$K,$J187)</f>
        <v>0</v>
      </c>
      <c r="AF187" s="1">
        <f ca="1">SUMIFS(INDIRECT($C$1&amp;"!"&amp;$C187&amp;":"&amp;$C187),dbP!$B:$B,"&gt;="&amp;AF$5,dbP!$B:$B,"&lt;="&amp;AF$6,INDIRECT($C$1&amp;"!"&amp;$C$2&amp;":"&amp;$C$2),$I$4,dbP!$J:$J,$I187,dbP!$K:$K,$J187)</f>
        <v>0</v>
      </c>
      <c r="AG187" s="1">
        <f ca="1">SUMIFS(INDIRECT($C$1&amp;"!"&amp;$C187&amp;":"&amp;$C187),dbP!$B:$B,"&gt;="&amp;AG$5,dbP!$B:$B,"&lt;="&amp;AG$6,INDIRECT($C$1&amp;"!"&amp;$C$2&amp;":"&amp;$C$2),$I$4,dbP!$J:$J,$I187,dbP!$K:$K,$J187)</f>
        <v>0</v>
      </c>
      <c r="AH187" s="1">
        <f ca="1">SUMIFS(INDIRECT($C$1&amp;"!"&amp;$C187&amp;":"&amp;$C187),dbP!$B:$B,"&gt;="&amp;AH$5,dbP!$B:$B,"&lt;="&amp;AH$6,INDIRECT($C$1&amp;"!"&amp;$C$2&amp;":"&amp;$C$2),$I$4,dbP!$J:$J,$I187,dbP!$K:$K,$J187)</f>
        <v>0</v>
      </c>
      <c r="AI187" s="1">
        <f ca="1">SUMIFS(INDIRECT($C$1&amp;"!"&amp;$C187&amp;":"&amp;$C187),dbP!$B:$B,"&gt;="&amp;AI$5,dbP!$B:$B,"&lt;="&amp;AI$6,INDIRECT($C$1&amp;"!"&amp;$C$2&amp;":"&amp;$C$2),$I$4,dbP!$J:$J,$I187,dbP!$K:$K,$J187)</f>
        <v>0</v>
      </c>
      <c r="AJ187" s="1">
        <f ca="1">SUMIFS(INDIRECT($C$1&amp;"!"&amp;$C187&amp;":"&amp;$C187),dbP!$B:$B,"&gt;="&amp;AJ$5,dbP!$B:$B,"&lt;="&amp;AJ$6,INDIRECT($C$1&amp;"!"&amp;$C$2&amp;":"&amp;$C$2),$I$4,dbP!$J:$J,$I187,dbP!$K:$K,$J187)</f>
        <v>0</v>
      </c>
      <c r="AK187" s="1">
        <f ca="1">SUMIFS(INDIRECT($C$1&amp;"!"&amp;$C187&amp;":"&amp;$C187),dbP!$B:$B,"&gt;="&amp;AK$5,dbP!$B:$B,"&lt;="&amp;AK$6,INDIRECT($C$1&amp;"!"&amp;$C$2&amp;":"&amp;$C$2),$I$4,dbP!$J:$J,$I187,dbP!$K:$K,$J187)</f>
        <v>0</v>
      </c>
      <c r="AL187" s="1">
        <f ca="1">SUMIFS(INDIRECT($C$1&amp;"!"&amp;$C187&amp;":"&amp;$C187),dbP!$B:$B,"&gt;="&amp;AL$5,dbP!$B:$B,"&lt;="&amp;AL$6,INDIRECT($C$1&amp;"!"&amp;$C$2&amp;":"&amp;$C$2),$I$4,dbP!$J:$J,$I187,dbP!$K:$K,$J187)</f>
        <v>0</v>
      </c>
    </row>
    <row r="188" spans="2:38" x14ac:dyDescent="0.25">
      <c r="B188" s="1" t="str">
        <f>Items!L29</f>
        <v>CF(-)</v>
      </c>
      <c r="C188" s="1" t="str">
        <f>Items!M29</f>
        <v>N</v>
      </c>
      <c r="I188" s="22" t="str">
        <f>Items!J29</f>
        <v>Оплаты себестоимостных затрат</v>
      </c>
      <c r="J188" s="1" t="str">
        <f>Items!K29</f>
        <v>Резерв-1</v>
      </c>
      <c r="Q188" s="1">
        <f ca="1">SUM($S188:INDIRECT(ADDRESS(ROW(),SUMIFS($3:$3,$4:$4,MAX($4:$4)))))</f>
        <v>0</v>
      </c>
      <c r="T188" s="1">
        <f ca="1">SUMIFS(INDIRECT($C$1&amp;"!"&amp;$C188&amp;":"&amp;$C188),dbP!$B:$B,"&gt;="&amp;T$5,dbP!$B:$B,"&lt;="&amp;T$6,INDIRECT($C$1&amp;"!"&amp;$C$2&amp;":"&amp;$C$2),$I$4,dbP!$J:$J,$I188,dbP!$K:$K,$J188)</f>
        <v>0</v>
      </c>
      <c r="U188" s="1">
        <f ca="1">SUMIFS(INDIRECT($C$1&amp;"!"&amp;$C188&amp;":"&amp;$C188),dbP!$B:$B,"&gt;="&amp;U$5,dbP!$B:$B,"&lt;="&amp;U$6,INDIRECT($C$1&amp;"!"&amp;$C$2&amp;":"&amp;$C$2),$I$4,dbP!$J:$J,$I188,dbP!$K:$K,$J188)</f>
        <v>0</v>
      </c>
      <c r="V188" s="1">
        <f ca="1">SUMIFS(INDIRECT($C$1&amp;"!"&amp;$C188&amp;":"&amp;$C188),dbP!$B:$B,"&gt;="&amp;V$5,dbP!$B:$B,"&lt;="&amp;V$6,INDIRECT($C$1&amp;"!"&amp;$C$2&amp;":"&amp;$C$2),$I$4,dbP!$J:$J,$I188,dbP!$K:$K,$J188)</f>
        <v>0</v>
      </c>
      <c r="W188" s="1">
        <f ca="1">SUMIFS(INDIRECT($C$1&amp;"!"&amp;$C188&amp;":"&amp;$C188),dbP!$B:$B,"&gt;="&amp;W$5,dbP!$B:$B,"&lt;="&amp;W$6,INDIRECT($C$1&amp;"!"&amp;$C$2&amp;":"&amp;$C$2),$I$4,dbP!$J:$J,$I188,dbP!$K:$K,$J188)</f>
        <v>0</v>
      </c>
      <c r="X188" s="1">
        <f ca="1">SUMIFS(INDIRECT($C$1&amp;"!"&amp;$C188&amp;":"&amp;$C188),dbP!$B:$B,"&gt;="&amp;X$5,dbP!$B:$B,"&lt;="&amp;X$6,INDIRECT($C$1&amp;"!"&amp;$C$2&amp;":"&amp;$C$2),$I$4,dbP!$J:$J,$I188,dbP!$K:$K,$J188)</f>
        <v>0</v>
      </c>
      <c r="Y188" s="1">
        <f ca="1">SUMIFS(INDIRECT($C$1&amp;"!"&amp;$C188&amp;":"&amp;$C188),dbP!$B:$B,"&gt;="&amp;Y$5,dbP!$B:$B,"&lt;="&amp;Y$6,INDIRECT($C$1&amp;"!"&amp;$C$2&amp;":"&amp;$C$2),$I$4,dbP!$J:$J,$I188,dbP!$K:$K,$J188)</f>
        <v>0</v>
      </c>
      <c r="Z188" s="1">
        <f ca="1">SUMIFS(INDIRECT($C$1&amp;"!"&amp;$C188&amp;":"&amp;$C188),dbP!$B:$B,"&gt;="&amp;Z$5,dbP!$B:$B,"&lt;="&amp;Z$6,INDIRECT($C$1&amp;"!"&amp;$C$2&amp;":"&amp;$C$2),$I$4,dbP!$J:$J,$I188,dbP!$K:$K,$J188)</f>
        <v>0</v>
      </c>
      <c r="AA188" s="1">
        <f ca="1">SUMIFS(INDIRECT($C$1&amp;"!"&amp;$C188&amp;":"&amp;$C188),dbP!$B:$B,"&gt;="&amp;AA$5,dbP!$B:$B,"&lt;="&amp;AA$6,INDIRECT($C$1&amp;"!"&amp;$C$2&amp;":"&amp;$C$2),$I$4,dbP!$J:$J,$I188,dbP!$K:$K,$J188)</f>
        <v>0</v>
      </c>
      <c r="AB188" s="1">
        <f ca="1">SUMIFS(INDIRECT($C$1&amp;"!"&amp;$C188&amp;":"&amp;$C188),dbP!$B:$B,"&gt;="&amp;AB$5,dbP!$B:$B,"&lt;="&amp;AB$6,INDIRECT($C$1&amp;"!"&amp;$C$2&amp;":"&amp;$C$2),$I$4,dbP!$J:$J,$I188,dbP!$K:$K,$J188)</f>
        <v>0</v>
      </c>
      <c r="AC188" s="1">
        <f ca="1">SUMIFS(INDIRECT($C$1&amp;"!"&amp;$C188&amp;":"&amp;$C188),dbP!$B:$B,"&gt;="&amp;AC$5,dbP!$B:$B,"&lt;="&amp;AC$6,INDIRECT($C$1&amp;"!"&amp;$C$2&amp;":"&amp;$C$2),$I$4,dbP!$J:$J,$I188,dbP!$K:$K,$J188)</f>
        <v>0</v>
      </c>
      <c r="AD188" s="1">
        <f ca="1">SUMIFS(INDIRECT($C$1&amp;"!"&amp;$C188&amp;":"&amp;$C188),dbP!$B:$B,"&gt;="&amp;AD$5,dbP!$B:$B,"&lt;="&amp;AD$6,INDIRECT($C$1&amp;"!"&amp;$C$2&amp;":"&amp;$C$2),$I$4,dbP!$J:$J,$I188,dbP!$K:$K,$J188)</f>
        <v>0</v>
      </c>
      <c r="AE188" s="1">
        <f ca="1">SUMIFS(INDIRECT($C$1&amp;"!"&amp;$C188&amp;":"&amp;$C188),dbP!$B:$B,"&gt;="&amp;AE$5,dbP!$B:$B,"&lt;="&amp;AE$6,INDIRECT($C$1&amp;"!"&amp;$C$2&amp;":"&amp;$C$2),$I$4,dbP!$J:$J,$I188,dbP!$K:$K,$J188)</f>
        <v>0</v>
      </c>
      <c r="AF188" s="1">
        <f ca="1">SUMIFS(INDIRECT($C$1&amp;"!"&amp;$C188&amp;":"&amp;$C188),dbP!$B:$B,"&gt;="&amp;AF$5,dbP!$B:$B,"&lt;="&amp;AF$6,INDIRECT($C$1&amp;"!"&amp;$C$2&amp;":"&amp;$C$2),$I$4,dbP!$J:$J,$I188,dbP!$K:$K,$J188)</f>
        <v>0</v>
      </c>
      <c r="AG188" s="1">
        <f ca="1">SUMIFS(INDIRECT($C$1&amp;"!"&amp;$C188&amp;":"&amp;$C188),dbP!$B:$B,"&gt;="&amp;AG$5,dbP!$B:$B,"&lt;="&amp;AG$6,INDIRECT($C$1&amp;"!"&amp;$C$2&amp;":"&amp;$C$2),$I$4,dbP!$J:$J,$I188,dbP!$K:$K,$J188)</f>
        <v>0</v>
      </c>
      <c r="AH188" s="1">
        <f ca="1">SUMIFS(INDIRECT($C$1&amp;"!"&amp;$C188&amp;":"&amp;$C188),dbP!$B:$B,"&gt;="&amp;AH$5,dbP!$B:$B,"&lt;="&amp;AH$6,INDIRECT($C$1&amp;"!"&amp;$C$2&amp;":"&amp;$C$2),$I$4,dbP!$J:$J,$I188,dbP!$K:$K,$J188)</f>
        <v>0</v>
      </c>
      <c r="AI188" s="1">
        <f ca="1">SUMIFS(INDIRECT($C$1&amp;"!"&amp;$C188&amp;":"&amp;$C188),dbP!$B:$B,"&gt;="&amp;AI$5,dbP!$B:$B,"&lt;="&amp;AI$6,INDIRECT($C$1&amp;"!"&amp;$C$2&amp;":"&amp;$C$2),$I$4,dbP!$J:$J,$I188,dbP!$K:$K,$J188)</f>
        <v>0</v>
      </c>
      <c r="AJ188" s="1">
        <f ca="1">SUMIFS(INDIRECT($C$1&amp;"!"&amp;$C188&amp;":"&amp;$C188),dbP!$B:$B,"&gt;="&amp;AJ$5,dbP!$B:$B,"&lt;="&amp;AJ$6,INDIRECT($C$1&amp;"!"&amp;$C$2&amp;":"&amp;$C$2),$I$4,dbP!$J:$J,$I188,dbP!$K:$K,$J188)</f>
        <v>0</v>
      </c>
      <c r="AK188" s="1">
        <f ca="1">SUMIFS(INDIRECT($C$1&amp;"!"&amp;$C188&amp;":"&amp;$C188),dbP!$B:$B,"&gt;="&amp;AK$5,dbP!$B:$B,"&lt;="&amp;AK$6,INDIRECT($C$1&amp;"!"&amp;$C$2&amp;":"&amp;$C$2),$I$4,dbP!$J:$J,$I188,dbP!$K:$K,$J188)</f>
        <v>0</v>
      </c>
      <c r="AL188" s="1">
        <f ca="1">SUMIFS(INDIRECT($C$1&amp;"!"&amp;$C188&amp;":"&amp;$C188),dbP!$B:$B,"&gt;="&amp;AL$5,dbP!$B:$B,"&lt;="&amp;AL$6,INDIRECT($C$1&amp;"!"&amp;$C$2&amp;":"&amp;$C$2),$I$4,dbP!$J:$J,$I188,dbP!$K:$K,$J188)</f>
        <v>0</v>
      </c>
    </row>
    <row r="189" spans="2:38" x14ac:dyDescent="0.25">
      <c r="B189" s="1" t="str">
        <f>Items!L30</f>
        <v>CF(-)</v>
      </c>
      <c r="C189" s="1" t="str">
        <f>Items!M30</f>
        <v>N</v>
      </c>
      <c r="I189" s="22" t="str">
        <f>Items!J30</f>
        <v>Оплаты себестоимостных затрат</v>
      </c>
      <c r="J189" s="1" t="str">
        <f>Items!K30</f>
        <v>Резерв-2</v>
      </c>
      <c r="Q189" s="1">
        <f ca="1">SUM($S189:INDIRECT(ADDRESS(ROW(),SUMIFS($3:$3,$4:$4,MAX($4:$4)))))</f>
        <v>0</v>
      </c>
      <c r="T189" s="1">
        <f ca="1">SUMIFS(INDIRECT($C$1&amp;"!"&amp;$C189&amp;":"&amp;$C189),dbP!$B:$B,"&gt;="&amp;T$5,dbP!$B:$B,"&lt;="&amp;T$6,INDIRECT($C$1&amp;"!"&amp;$C$2&amp;":"&amp;$C$2),$I$4,dbP!$J:$J,$I189,dbP!$K:$K,$J189)</f>
        <v>0</v>
      </c>
      <c r="U189" s="1">
        <f ca="1">SUMIFS(INDIRECT($C$1&amp;"!"&amp;$C189&amp;":"&amp;$C189),dbP!$B:$B,"&gt;="&amp;U$5,dbP!$B:$B,"&lt;="&amp;U$6,INDIRECT($C$1&amp;"!"&amp;$C$2&amp;":"&amp;$C$2),$I$4,dbP!$J:$J,$I189,dbP!$K:$K,$J189)</f>
        <v>0</v>
      </c>
      <c r="V189" s="1">
        <f ca="1">SUMIFS(INDIRECT($C$1&amp;"!"&amp;$C189&amp;":"&amp;$C189),dbP!$B:$B,"&gt;="&amp;V$5,dbP!$B:$B,"&lt;="&amp;V$6,INDIRECT($C$1&amp;"!"&amp;$C$2&amp;":"&amp;$C$2),$I$4,dbP!$J:$J,$I189,dbP!$K:$K,$J189)</f>
        <v>0</v>
      </c>
      <c r="W189" s="1">
        <f ca="1">SUMIFS(INDIRECT($C$1&amp;"!"&amp;$C189&amp;":"&amp;$C189),dbP!$B:$B,"&gt;="&amp;W$5,dbP!$B:$B,"&lt;="&amp;W$6,INDIRECT($C$1&amp;"!"&amp;$C$2&amp;":"&amp;$C$2),$I$4,dbP!$J:$J,$I189,dbP!$K:$K,$J189)</f>
        <v>0</v>
      </c>
      <c r="X189" s="1">
        <f ca="1">SUMIFS(INDIRECT($C$1&amp;"!"&amp;$C189&amp;":"&amp;$C189),dbP!$B:$B,"&gt;="&amp;X$5,dbP!$B:$B,"&lt;="&amp;X$6,INDIRECT($C$1&amp;"!"&amp;$C$2&amp;":"&amp;$C$2),$I$4,dbP!$J:$J,$I189,dbP!$K:$K,$J189)</f>
        <v>0</v>
      </c>
      <c r="Y189" s="1">
        <f ca="1">SUMIFS(INDIRECT($C$1&amp;"!"&amp;$C189&amp;":"&amp;$C189),dbP!$B:$B,"&gt;="&amp;Y$5,dbP!$B:$B,"&lt;="&amp;Y$6,INDIRECT($C$1&amp;"!"&amp;$C$2&amp;":"&amp;$C$2),$I$4,dbP!$J:$J,$I189,dbP!$K:$K,$J189)</f>
        <v>0</v>
      </c>
      <c r="Z189" s="1">
        <f ca="1">SUMIFS(INDIRECT($C$1&amp;"!"&amp;$C189&amp;":"&amp;$C189),dbP!$B:$B,"&gt;="&amp;Z$5,dbP!$B:$B,"&lt;="&amp;Z$6,INDIRECT($C$1&amp;"!"&amp;$C$2&amp;":"&amp;$C$2),$I$4,dbP!$J:$J,$I189,dbP!$K:$K,$J189)</f>
        <v>0</v>
      </c>
      <c r="AA189" s="1">
        <f ca="1">SUMIFS(INDIRECT($C$1&amp;"!"&amp;$C189&amp;":"&amp;$C189),dbP!$B:$B,"&gt;="&amp;AA$5,dbP!$B:$B,"&lt;="&amp;AA$6,INDIRECT($C$1&amp;"!"&amp;$C$2&amp;":"&amp;$C$2),$I$4,dbP!$J:$J,$I189,dbP!$K:$K,$J189)</f>
        <v>0</v>
      </c>
      <c r="AB189" s="1">
        <f ca="1">SUMIFS(INDIRECT($C$1&amp;"!"&amp;$C189&amp;":"&amp;$C189),dbP!$B:$B,"&gt;="&amp;AB$5,dbP!$B:$B,"&lt;="&amp;AB$6,INDIRECT($C$1&amp;"!"&amp;$C$2&amp;":"&amp;$C$2),$I$4,dbP!$J:$J,$I189,dbP!$K:$K,$J189)</f>
        <v>0</v>
      </c>
      <c r="AC189" s="1">
        <f ca="1">SUMIFS(INDIRECT($C$1&amp;"!"&amp;$C189&amp;":"&amp;$C189),dbP!$B:$B,"&gt;="&amp;AC$5,dbP!$B:$B,"&lt;="&amp;AC$6,INDIRECT($C$1&amp;"!"&amp;$C$2&amp;":"&amp;$C$2),$I$4,dbP!$J:$J,$I189,dbP!$K:$K,$J189)</f>
        <v>0</v>
      </c>
      <c r="AD189" s="1">
        <f ca="1">SUMIFS(INDIRECT($C$1&amp;"!"&amp;$C189&amp;":"&amp;$C189),dbP!$B:$B,"&gt;="&amp;AD$5,dbP!$B:$B,"&lt;="&amp;AD$6,INDIRECT($C$1&amp;"!"&amp;$C$2&amp;":"&amp;$C$2),$I$4,dbP!$J:$J,$I189,dbP!$K:$K,$J189)</f>
        <v>0</v>
      </c>
      <c r="AE189" s="1">
        <f ca="1">SUMIFS(INDIRECT($C$1&amp;"!"&amp;$C189&amp;":"&amp;$C189),dbP!$B:$B,"&gt;="&amp;AE$5,dbP!$B:$B,"&lt;="&amp;AE$6,INDIRECT($C$1&amp;"!"&amp;$C$2&amp;":"&amp;$C$2),$I$4,dbP!$J:$J,$I189,dbP!$K:$K,$J189)</f>
        <v>0</v>
      </c>
      <c r="AF189" s="1">
        <f ca="1">SUMIFS(INDIRECT($C$1&amp;"!"&amp;$C189&amp;":"&amp;$C189),dbP!$B:$B,"&gt;="&amp;AF$5,dbP!$B:$B,"&lt;="&amp;AF$6,INDIRECT($C$1&amp;"!"&amp;$C$2&amp;":"&amp;$C$2),$I$4,dbP!$J:$J,$I189,dbP!$K:$K,$J189)</f>
        <v>0</v>
      </c>
      <c r="AG189" s="1">
        <f ca="1">SUMIFS(INDIRECT($C$1&amp;"!"&amp;$C189&amp;":"&amp;$C189),dbP!$B:$B,"&gt;="&amp;AG$5,dbP!$B:$B,"&lt;="&amp;AG$6,INDIRECT($C$1&amp;"!"&amp;$C$2&amp;":"&amp;$C$2),$I$4,dbP!$J:$J,$I189,dbP!$K:$K,$J189)</f>
        <v>0</v>
      </c>
      <c r="AH189" s="1">
        <f ca="1">SUMIFS(INDIRECT($C$1&amp;"!"&amp;$C189&amp;":"&amp;$C189),dbP!$B:$B,"&gt;="&amp;AH$5,dbP!$B:$B,"&lt;="&amp;AH$6,INDIRECT($C$1&amp;"!"&amp;$C$2&amp;":"&amp;$C$2),$I$4,dbP!$J:$J,$I189,dbP!$K:$K,$J189)</f>
        <v>0</v>
      </c>
      <c r="AI189" s="1">
        <f ca="1">SUMIFS(INDIRECT($C$1&amp;"!"&amp;$C189&amp;":"&amp;$C189),dbP!$B:$B,"&gt;="&amp;AI$5,dbP!$B:$B,"&lt;="&amp;AI$6,INDIRECT($C$1&amp;"!"&amp;$C$2&amp;":"&amp;$C$2),$I$4,dbP!$J:$J,$I189,dbP!$K:$K,$J189)</f>
        <v>0</v>
      </c>
      <c r="AJ189" s="1">
        <f ca="1">SUMIFS(INDIRECT($C$1&amp;"!"&amp;$C189&amp;":"&amp;$C189),dbP!$B:$B,"&gt;="&amp;AJ$5,dbP!$B:$B,"&lt;="&amp;AJ$6,INDIRECT($C$1&amp;"!"&amp;$C$2&amp;":"&amp;$C$2),$I$4,dbP!$J:$J,$I189,dbP!$K:$K,$J189)</f>
        <v>0</v>
      </c>
      <c r="AK189" s="1">
        <f ca="1">SUMIFS(INDIRECT($C$1&amp;"!"&amp;$C189&amp;":"&amp;$C189),dbP!$B:$B,"&gt;="&amp;AK$5,dbP!$B:$B,"&lt;="&amp;AK$6,INDIRECT($C$1&amp;"!"&amp;$C$2&amp;":"&amp;$C$2),$I$4,dbP!$J:$J,$I189,dbP!$K:$K,$J189)</f>
        <v>0</v>
      </c>
      <c r="AL189" s="1">
        <f ca="1">SUMIFS(INDIRECT($C$1&amp;"!"&amp;$C189&amp;":"&amp;$C189),dbP!$B:$B,"&gt;="&amp;AL$5,dbP!$B:$B,"&lt;="&amp;AL$6,INDIRECT($C$1&amp;"!"&amp;$C$2&amp;":"&amp;$C$2),$I$4,dbP!$J:$J,$I189,dbP!$K:$K,$J189)</f>
        <v>0</v>
      </c>
    </row>
    <row r="190" spans="2:38" x14ac:dyDescent="0.25">
      <c r="B190" s="1" t="str">
        <f>Items!L31</f>
        <v>CF(-)</v>
      </c>
      <c r="C190" s="1" t="str">
        <f>Items!M31</f>
        <v>N</v>
      </c>
      <c r="I190" s="22" t="str">
        <f>Items!J31</f>
        <v>Оплаты себестоимостных затрат</v>
      </c>
      <c r="J190" s="1" t="str">
        <f>Items!K31</f>
        <v>Резерв-3</v>
      </c>
      <c r="Q190" s="1">
        <f ca="1">SUM($S190:INDIRECT(ADDRESS(ROW(),SUMIFS($3:$3,$4:$4,MAX($4:$4)))))</f>
        <v>0</v>
      </c>
      <c r="T190" s="1">
        <f ca="1">SUMIFS(INDIRECT($C$1&amp;"!"&amp;$C190&amp;":"&amp;$C190),dbP!$B:$B,"&gt;="&amp;T$5,dbP!$B:$B,"&lt;="&amp;T$6,INDIRECT($C$1&amp;"!"&amp;$C$2&amp;":"&amp;$C$2),$I$4,dbP!$J:$J,$I190,dbP!$K:$K,$J190)</f>
        <v>0</v>
      </c>
      <c r="U190" s="1">
        <f ca="1">SUMIFS(INDIRECT($C$1&amp;"!"&amp;$C190&amp;":"&amp;$C190),dbP!$B:$B,"&gt;="&amp;U$5,dbP!$B:$B,"&lt;="&amp;U$6,INDIRECT($C$1&amp;"!"&amp;$C$2&amp;":"&amp;$C$2),$I$4,dbP!$J:$J,$I190,dbP!$K:$K,$J190)</f>
        <v>0</v>
      </c>
      <c r="V190" s="1">
        <f ca="1">SUMIFS(INDIRECT($C$1&amp;"!"&amp;$C190&amp;":"&amp;$C190),dbP!$B:$B,"&gt;="&amp;V$5,dbP!$B:$B,"&lt;="&amp;V$6,INDIRECT($C$1&amp;"!"&amp;$C$2&amp;":"&amp;$C$2),$I$4,dbP!$J:$J,$I190,dbP!$K:$K,$J190)</f>
        <v>0</v>
      </c>
      <c r="W190" s="1">
        <f ca="1">SUMIFS(INDIRECT($C$1&amp;"!"&amp;$C190&amp;":"&amp;$C190),dbP!$B:$B,"&gt;="&amp;W$5,dbP!$B:$B,"&lt;="&amp;W$6,INDIRECT($C$1&amp;"!"&amp;$C$2&amp;":"&amp;$C$2),$I$4,dbP!$J:$J,$I190,dbP!$K:$K,$J190)</f>
        <v>0</v>
      </c>
      <c r="X190" s="1">
        <f ca="1">SUMIFS(INDIRECT($C$1&amp;"!"&amp;$C190&amp;":"&amp;$C190),dbP!$B:$B,"&gt;="&amp;X$5,dbP!$B:$B,"&lt;="&amp;X$6,INDIRECT($C$1&amp;"!"&amp;$C$2&amp;":"&amp;$C$2),$I$4,dbP!$J:$J,$I190,dbP!$K:$K,$J190)</f>
        <v>0</v>
      </c>
      <c r="Y190" s="1">
        <f ca="1">SUMIFS(INDIRECT($C$1&amp;"!"&amp;$C190&amp;":"&amp;$C190),dbP!$B:$B,"&gt;="&amp;Y$5,dbP!$B:$B,"&lt;="&amp;Y$6,INDIRECT($C$1&amp;"!"&amp;$C$2&amp;":"&amp;$C$2),$I$4,dbP!$J:$J,$I190,dbP!$K:$K,$J190)</f>
        <v>0</v>
      </c>
      <c r="Z190" s="1">
        <f ca="1">SUMIFS(INDIRECT($C$1&amp;"!"&amp;$C190&amp;":"&amp;$C190),dbP!$B:$B,"&gt;="&amp;Z$5,dbP!$B:$B,"&lt;="&amp;Z$6,INDIRECT($C$1&amp;"!"&amp;$C$2&amp;":"&amp;$C$2),$I$4,dbP!$J:$J,$I190,dbP!$K:$K,$J190)</f>
        <v>0</v>
      </c>
      <c r="AA190" s="1">
        <f ca="1">SUMIFS(INDIRECT($C$1&amp;"!"&amp;$C190&amp;":"&amp;$C190),dbP!$B:$B,"&gt;="&amp;AA$5,dbP!$B:$B,"&lt;="&amp;AA$6,INDIRECT($C$1&amp;"!"&amp;$C$2&amp;":"&amp;$C$2),$I$4,dbP!$J:$J,$I190,dbP!$K:$K,$J190)</f>
        <v>0</v>
      </c>
      <c r="AB190" s="1">
        <f ca="1">SUMIFS(INDIRECT($C$1&amp;"!"&amp;$C190&amp;":"&amp;$C190),dbP!$B:$B,"&gt;="&amp;AB$5,dbP!$B:$B,"&lt;="&amp;AB$6,INDIRECT($C$1&amp;"!"&amp;$C$2&amp;":"&amp;$C$2),$I$4,dbP!$J:$J,$I190,dbP!$K:$K,$J190)</f>
        <v>0</v>
      </c>
      <c r="AC190" s="1">
        <f ca="1">SUMIFS(INDIRECT($C$1&amp;"!"&amp;$C190&amp;":"&amp;$C190),dbP!$B:$B,"&gt;="&amp;AC$5,dbP!$B:$B,"&lt;="&amp;AC$6,INDIRECT($C$1&amp;"!"&amp;$C$2&amp;":"&amp;$C$2),$I$4,dbP!$J:$J,$I190,dbP!$K:$K,$J190)</f>
        <v>0</v>
      </c>
      <c r="AD190" s="1">
        <f ca="1">SUMIFS(INDIRECT($C$1&amp;"!"&amp;$C190&amp;":"&amp;$C190),dbP!$B:$B,"&gt;="&amp;AD$5,dbP!$B:$B,"&lt;="&amp;AD$6,INDIRECT($C$1&amp;"!"&amp;$C$2&amp;":"&amp;$C$2),$I$4,dbP!$J:$J,$I190,dbP!$K:$K,$J190)</f>
        <v>0</v>
      </c>
      <c r="AE190" s="1">
        <f ca="1">SUMIFS(INDIRECT($C$1&amp;"!"&amp;$C190&amp;":"&amp;$C190),dbP!$B:$B,"&gt;="&amp;AE$5,dbP!$B:$B,"&lt;="&amp;AE$6,INDIRECT($C$1&amp;"!"&amp;$C$2&amp;":"&amp;$C$2),$I$4,dbP!$J:$J,$I190,dbP!$K:$K,$J190)</f>
        <v>0</v>
      </c>
      <c r="AF190" s="1">
        <f ca="1">SUMIFS(INDIRECT($C$1&amp;"!"&amp;$C190&amp;":"&amp;$C190),dbP!$B:$B,"&gt;="&amp;AF$5,dbP!$B:$B,"&lt;="&amp;AF$6,INDIRECT($C$1&amp;"!"&amp;$C$2&amp;":"&amp;$C$2),$I$4,dbP!$J:$J,$I190,dbP!$K:$K,$J190)</f>
        <v>0</v>
      </c>
      <c r="AG190" s="1">
        <f ca="1">SUMIFS(INDIRECT($C$1&amp;"!"&amp;$C190&amp;":"&amp;$C190),dbP!$B:$B,"&gt;="&amp;AG$5,dbP!$B:$B,"&lt;="&amp;AG$6,INDIRECT($C$1&amp;"!"&amp;$C$2&amp;":"&amp;$C$2),$I$4,dbP!$J:$J,$I190,dbP!$K:$K,$J190)</f>
        <v>0</v>
      </c>
      <c r="AH190" s="1">
        <f ca="1">SUMIFS(INDIRECT($C$1&amp;"!"&amp;$C190&amp;":"&amp;$C190),dbP!$B:$B,"&gt;="&amp;AH$5,dbP!$B:$B,"&lt;="&amp;AH$6,INDIRECT($C$1&amp;"!"&amp;$C$2&amp;":"&amp;$C$2),$I$4,dbP!$J:$J,$I190,dbP!$K:$K,$J190)</f>
        <v>0</v>
      </c>
      <c r="AI190" s="1">
        <f ca="1">SUMIFS(INDIRECT($C$1&amp;"!"&amp;$C190&amp;":"&amp;$C190),dbP!$B:$B,"&gt;="&amp;AI$5,dbP!$B:$B,"&lt;="&amp;AI$6,INDIRECT($C$1&amp;"!"&amp;$C$2&amp;":"&amp;$C$2),$I$4,dbP!$J:$J,$I190,dbP!$K:$K,$J190)</f>
        <v>0</v>
      </c>
      <c r="AJ190" s="1">
        <f ca="1">SUMIFS(INDIRECT($C$1&amp;"!"&amp;$C190&amp;":"&amp;$C190),dbP!$B:$B,"&gt;="&amp;AJ$5,dbP!$B:$B,"&lt;="&amp;AJ$6,INDIRECT($C$1&amp;"!"&amp;$C$2&amp;":"&amp;$C$2),$I$4,dbP!$J:$J,$I190,dbP!$K:$K,$J190)</f>
        <v>0</v>
      </c>
      <c r="AK190" s="1">
        <f ca="1">SUMIFS(INDIRECT($C$1&amp;"!"&amp;$C190&amp;":"&amp;$C190),dbP!$B:$B,"&gt;="&amp;AK$5,dbP!$B:$B,"&lt;="&amp;AK$6,INDIRECT($C$1&amp;"!"&amp;$C$2&amp;":"&amp;$C$2),$I$4,dbP!$J:$J,$I190,dbP!$K:$K,$J190)</f>
        <v>0</v>
      </c>
      <c r="AL190" s="1">
        <f ca="1">SUMIFS(INDIRECT($C$1&amp;"!"&amp;$C190&amp;":"&amp;$C190),dbP!$B:$B,"&gt;="&amp;AL$5,dbP!$B:$B,"&lt;="&amp;AL$6,INDIRECT($C$1&amp;"!"&amp;$C$2&amp;":"&amp;$C$2),$I$4,dbP!$J:$J,$I190,dbP!$K:$K,$J190)</f>
        <v>0</v>
      </c>
    </row>
    <row r="191" spans="2:38" x14ac:dyDescent="0.25">
      <c r="B191" s="1" t="str">
        <f>Items!L32</f>
        <v>CF(-)</v>
      </c>
      <c r="C191" s="1" t="str">
        <f>Items!M32</f>
        <v>N</v>
      </c>
      <c r="I191" s="22" t="str">
        <f>Items!J32</f>
        <v>Оплаты себестоимостных затрат</v>
      </c>
      <c r="J191" s="1" t="str">
        <f>Items!K32</f>
        <v>Резерв-4</v>
      </c>
      <c r="Q191" s="1">
        <f ca="1">SUM($S191:INDIRECT(ADDRESS(ROW(),SUMIFS($3:$3,$4:$4,MAX($4:$4)))))</f>
        <v>0</v>
      </c>
      <c r="T191" s="1">
        <f ca="1">SUMIFS(INDIRECT($C$1&amp;"!"&amp;$C191&amp;":"&amp;$C191),dbP!$B:$B,"&gt;="&amp;T$5,dbP!$B:$B,"&lt;="&amp;T$6,INDIRECT($C$1&amp;"!"&amp;$C$2&amp;":"&amp;$C$2),$I$4,dbP!$J:$J,$I191,dbP!$K:$K,$J191)</f>
        <v>0</v>
      </c>
      <c r="U191" s="1">
        <f ca="1">SUMIFS(INDIRECT($C$1&amp;"!"&amp;$C191&amp;":"&amp;$C191),dbP!$B:$B,"&gt;="&amp;U$5,dbP!$B:$B,"&lt;="&amp;U$6,INDIRECT($C$1&amp;"!"&amp;$C$2&amp;":"&amp;$C$2),$I$4,dbP!$J:$J,$I191,dbP!$K:$K,$J191)</f>
        <v>0</v>
      </c>
      <c r="V191" s="1">
        <f ca="1">SUMIFS(INDIRECT($C$1&amp;"!"&amp;$C191&amp;":"&amp;$C191),dbP!$B:$B,"&gt;="&amp;V$5,dbP!$B:$B,"&lt;="&amp;V$6,INDIRECT($C$1&amp;"!"&amp;$C$2&amp;":"&amp;$C$2),$I$4,dbP!$J:$J,$I191,dbP!$K:$K,$J191)</f>
        <v>0</v>
      </c>
      <c r="W191" s="1">
        <f ca="1">SUMIFS(INDIRECT($C$1&amp;"!"&amp;$C191&amp;":"&amp;$C191),dbP!$B:$B,"&gt;="&amp;W$5,dbP!$B:$B,"&lt;="&amp;W$6,INDIRECT($C$1&amp;"!"&amp;$C$2&amp;":"&amp;$C$2),$I$4,dbP!$J:$J,$I191,dbP!$K:$K,$J191)</f>
        <v>0</v>
      </c>
      <c r="X191" s="1">
        <f ca="1">SUMIFS(INDIRECT($C$1&amp;"!"&amp;$C191&amp;":"&amp;$C191),dbP!$B:$B,"&gt;="&amp;X$5,dbP!$B:$B,"&lt;="&amp;X$6,INDIRECT($C$1&amp;"!"&amp;$C$2&amp;":"&amp;$C$2),$I$4,dbP!$J:$J,$I191,dbP!$K:$K,$J191)</f>
        <v>0</v>
      </c>
      <c r="Y191" s="1">
        <f ca="1">SUMIFS(INDIRECT($C$1&amp;"!"&amp;$C191&amp;":"&amp;$C191),dbP!$B:$B,"&gt;="&amp;Y$5,dbP!$B:$B,"&lt;="&amp;Y$6,INDIRECT($C$1&amp;"!"&amp;$C$2&amp;":"&amp;$C$2),$I$4,dbP!$J:$J,$I191,dbP!$K:$K,$J191)</f>
        <v>0</v>
      </c>
      <c r="Z191" s="1">
        <f ca="1">SUMIFS(INDIRECT($C$1&amp;"!"&amp;$C191&amp;":"&amp;$C191),dbP!$B:$B,"&gt;="&amp;Z$5,dbP!$B:$B,"&lt;="&amp;Z$6,INDIRECT($C$1&amp;"!"&amp;$C$2&amp;":"&amp;$C$2),$I$4,dbP!$J:$J,$I191,dbP!$K:$K,$J191)</f>
        <v>0</v>
      </c>
      <c r="AA191" s="1">
        <f ca="1">SUMIFS(INDIRECT($C$1&amp;"!"&amp;$C191&amp;":"&amp;$C191),dbP!$B:$B,"&gt;="&amp;AA$5,dbP!$B:$B,"&lt;="&amp;AA$6,INDIRECT($C$1&amp;"!"&amp;$C$2&amp;":"&amp;$C$2),$I$4,dbP!$J:$J,$I191,dbP!$K:$K,$J191)</f>
        <v>0</v>
      </c>
      <c r="AB191" s="1">
        <f ca="1">SUMIFS(INDIRECT($C$1&amp;"!"&amp;$C191&amp;":"&amp;$C191),dbP!$B:$B,"&gt;="&amp;AB$5,dbP!$B:$B,"&lt;="&amp;AB$6,INDIRECT($C$1&amp;"!"&amp;$C$2&amp;":"&amp;$C$2),$I$4,dbP!$J:$J,$I191,dbP!$K:$K,$J191)</f>
        <v>0</v>
      </c>
      <c r="AC191" s="1">
        <f ca="1">SUMIFS(INDIRECT($C$1&amp;"!"&amp;$C191&amp;":"&amp;$C191),dbP!$B:$B,"&gt;="&amp;AC$5,dbP!$B:$B,"&lt;="&amp;AC$6,INDIRECT($C$1&amp;"!"&amp;$C$2&amp;":"&amp;$C$2),$I$4,dbP!$J:$J,$I191,dbP!$K:$K,$J191)</f>
        <v>0</v>
      </c>
      <c r="AD191" s="1">
        <f ca="1">SUMIFS(INDIRECT($C$1&amp;"!"&amp;$C191&amp;":"&amp;$C191),dbP!$B:$B,"&gt;="&amp;AD$5,dbP!$B:$B,"&lt;="&amp;AD$6,INDIRECT($C$1&amp;"!"&amp;$C$2&amp;":"&amp;$C$2),$I$4,dbP!$J:$J,$I191,dbP!$K:$K,$J191)</f>
        <v>0</v>
      </c>
      <c r="AE191" s="1">
        <f ca="1">SUMIFS(INDIRECT($C$1&amp;"!"&amp;$C191&amp;":"&amp;$C191),dbP!$B:$B,"&gt;="&amp;AE$5,dbP!$B:$B,"&lt;="&amp;AE$6,INDIRECT($C$1&amp;"!"&amp;$C$2&amp;":"&amp;$C$2),$I$4,dbP!$J:$J,$I191,dbP!$K:$K,$J191)</f>
        <v>0</v>
      </c>
      <c r="AF191" s="1">
        <f ca="1">SUMIFS(INDIRECT($C$1&amp;"!"&amp;$C191&amp;":"&amp;$C191),dbP!$B:$B,"&gt;="&amp;AF$5,dbP!$B:$B,"&lt;="&amp;AF$6,INDIRECT($C$1&amp;"!"&amp;$C$2&amp;":"&amp;$C$2),$I$4,dbP!$J:$J,$I191,dbP!$K:$K,$J191)</f>
        <v>0</v>
      </c>
      <c r="AG191" s="1">
        <f ca="1">SUMIFS(INDIRECT($C$1&amp;"!"&amp;$C191&amp;":"&amp;$C191),dbP!$B:$B,"&gt;="&amp;AG$5,dbP!$B:$B,"&lt;="&amp;AG$6,INDIRECT($C$1&amp;"!"&amp;$C$2&amp;":"&amp;$C$2),$I$4,dbP!$J:$J,$I191,dbP!$K:$K,$J191)</f>
        <v>0</v>
      </c>
      <c r="AH191" s="1">
        <f ca="1">SUMIFS(INDIRECT($C$1&amp;"!"&amp;$C191&amp;":"&amp;$C191),dbP!$B:$B,"&gt;="&amp;AH$5,dbP!$B:$B,"&lt;="&amp;AH$6,INDIRECT($C$1&amp;"!"&amp;$C$2&amp;":"&amp;$C$2),$I$4,dbP!$J:$J,$I191,dbP!$K:$K,$J191)</f>
        <v>0</v>
      </c>
      <c r="AI191" s="1">
        <f ca="1">SUMIFS(INDIRECT($C$1&amp;"!"&amp;$C191&amp;":"&amp;$C191),dbP!$B:$B,"&gt;="&amp;AI$5,dbP!$B:$B,"&lt;="&amp;AI$6,INDIRECT($C$1&amp;"!"&amp;$C$2&amp;":"&amp;$C$2),$I$4,dbP!$J:$J,$I191,dbP!$K:$K,$J191)</f>
        <v>0</v>
      </c>
      <c r="AJ191" s="1">
        <f ca="1">SUMIFS(INDIRECT($C$1&amp;"!"&amp;$C191&amp;":"&amp;$C191),dbP!$B:$B,"&gt;="&amp;AJ$5,dbP!$B:$B,"&lt;="&amp;AJ$6,INDIRECT($C$1&amp;"!"&amp;$C$2&amp;":"&amp;$C$2),$I$4,dbP!$J:$J,$I191,dbP!$K:$K,$J191)</f>
        <v>0</v>
      </c>
      <c r="AK191" s="1">
        <f ca="1">SUMIFS(INDIRECT($C$1&amp;"!"&amp;$C191&amp;":"&amp;$C191),dbP!$B:$B,"&gt;="&amp;AK$5,dbP!$B:$B,"&lt;="&amp;AK$6,INDIRECT($C$1&amp;"!"&amp;$C$2&amp;":"&amp;$C$2),$I$4,dbP!$J:$J,$I191,dbP!$K:$K,$J191)</f>
        <v>0</v>
      </c>
      <c r="AL191" s="1">
        <f ca="1">SUMIFS(INDIRECT($C$1&amp;"!"&amp;$C191&amp;":"&amp;$C191),dbP!$B:$B,"&gt;="&amp;AL$5,dbP!$B:$B,"&lt;="&amp;AL$6,INDIRECT($C$1&amp;"!"&amp;$C$2&amp;":"&amp;$C$2),$I$4,dbP!$J:$J,$I191,dbP!$K:$K,$J191)</f>
        <v>0</v>
      </c>
    </row>
    <row r="192" spans="2:38" x14ac:dyDescent="0.25">
      <c r="B192" s="1" t="str">
        <f>Items!L33</f>
        <v>CF(-)</v>
      </c>
      <c r="C192" s="1" t="str">
        <f>Items!M33</f>
        <v>N</v>
      </c>
      <c r="I192" s="22" t="str">
        <f>Items!J33</f>
        <v>Оплаты себестоимостных затрат</v>
      </c>
      <c r="J192" s="1" t="str">
        <f>Items!K33</f>
        <v>Резерв-5</v>
      </c>
      <c r="Q192" s="1">
        <f ca="1">SUM($S192:INDIRECT(ADDRESS(ROW(),SUMIFS($3:$3,$4:$4,MAX($4:$4)))))</f>
        <v>0</v>
      </c>
      <c r="T192" s="1">
        <f ca="1">SUMIFS(INDIRECT($C$1&amp;"!"&amp;$C192&amp;":"&amp;$C192),dbP!$B:$B,"&gt;="&amp;T$5,dbP!$B:$B,"&lt;="&amp;T$6,INDIRECT($C$1&amp;"!"&amp;$C$2&amp;":"&amp;$C$2),$I$4,dbP!$J:$J,$I192,dbP!$K:$K,$J192)</f>
        <v>0</v>
      </c>
      <c r="U192" s="1">
        <f ca="1">SUMIFS(INDIRECT($C$1&amp;"!"&amp;$C192&amp;":"&amp;$C192),dbP!$B:$B,"&gt;="&amp;U$5,dbP!$B:$B,"&lt;="&amp;U$6,INDIRECT($C$1&amp;"!"&amp;$C$2&amp;":"&amp;$C$2),$I$4,dbP!$J:$J,$I192,dbP!$K:$K,$J192)</f>
        <v>0</v>
      </c>
      <c r="V192" s="1">
        <f ca="1">SUMIFS(INDIRECT($C$1&amp;"!"&amp;$C192&amp;":"&amp;$C192),dbP!$B:$B,"&gt;="&amp;V$5,dbP!$B:$B,"&lt;="&amp;V$6,INDIRECT($C$1&amp;"!"&amp;$C$2&amp;":"&amp;$C$2),$I$4,dbP!$J:$J,$I192,dbP!$K:$K,$J192)</f>
        <v>0</v>
      </c>
      <c r="W192" s="1">
        <f ca="1">SUMIFS(INDIRECT($C$1&amp;"!"&amp;$C192&amp;":"&amp;$C192),dbP!$B:$B,"&gt;="&amp;W$5,dbP!$B:$B,"&lt;="&amp;W$6,INDIRECT($C$1&amp;"!"&amp;$C$2&amp;":"&amp;$C$2),$I$4,dbP!$J:$J,$I192,dbP!$K:$K,$J192)</f>
        <v>0</v>
      </c>
      <c r="X192" s="1">
        <f ca="1">SUMIFS(INDIRECT($C$1&amp;"!"&amp;$C192&amp;":"&amp;$C192),dbP!$B:$B,"&gt;="&amp;X$5,dbP!$B:$B,"&lt;="&amp;X$6,INDIRECT($C$1&amp;"!"&amp;$C$2&amp;":"&amp;$C$2),$I$4,dbP!$J:$J,$I192,dbP!$K:$K,$J192)</f>
        <v>0</v>
      </c>
      <c r="Y192" s="1">
        <f ca="1">SUMIFS(INDIRECT($C$1&amp;"!"&amp;$C192&amp;":"&amp;$C192),dbP!$B:$B,"&gt;="&amp;Y$5,dbP!$B:$B,"&lt;="&amp;Y$6,INDIRECT($C$1&amp;"!"&amp;$C$2&amp;":"&amp;$C$2),$I$4,dbP!$J:$J,$I192,dbP!$K:$K,$J192)</f>
        <v>0</v>
      </c>
      <c r="Z192" s="1">
        <f ca="1">SUMIFS(INDIRECT($C$1&amp;"!"&amp;$C192&amp;":"&amp;$C192),dbP!$B:$B,"&gt;="&amp;Z$5,dbP!$B:$B,"&lt;="&amp;Z$6,INDIRECT($C$1&amp;"!"&amp;$C$2&amp;":"&amp;$C$2),$I$4,dbP!$J:$J,$I192,dbP!$K:$K,$J192)</f>
        <v>0</v>
      </c>
      <c r="AA192" s="1">
        <f ca="1">SUMIFS(INDIRECT($C$1&amp;"!"&amp;$C192&amp;":"&amp;$C192),dbP!$B:$B,"&gt;="&amp;AA$5,dbP!$B:$B,"&lt;="&amp;AA$6,INDIRECT($C$1&amp;"!"&amp;$C$2&amp;":"&amp;$C$2),$I$4,dbP!$J:$J,$I192,dbP!$K:$K,$J192)</f>
        <v>0</v>
      </c>
      <c r="AB192" s="1">
        <f ca="1">SUMIFS(INDIRECT($C$1&amp;"!"&amp;$C192&amp;":"&amp;$C192),dbP!$B:$B,"&gt;="&amp;AB$5,dbP!$B:$B,"&lt;="&amp;AB$6,INDIRECT($C$1&amp;"!"&amp;$C$2&amp;":"&amp;$C$2),$I$4,dbP!$J:$J,$I192,dbP!$K:$K,$J192)</f>
        <v>0</v>
      </c>
      <c r="AC192" s="1">
        <f ca="1">SUMIFS(INDIRECT($C$1&amp;"!"&amp;$C192&amp;":"&amp;$C192),dbP!$B:$B,"&gt;="&amp;AC$5,dbP!$B:$B,"&lt;="&amp;AC$6,INDIRECT($C$1&amp;"!"&amp;$C$2&amp;":"&amp;$C$2),$I$4,dbP!$J:$J,$I192,dbP!$K:$K,$J192)</f>
        <v>0</v>
      </c>
      <c r="AD192" s="1">
        <f ca="1">SUMIFS(INDIRECT($C$1&amp;"!"&amp;$C192&amp;":"&amp;$C192),dbP!$B:$B,"&gt;="&amp;AD$5,dbP!$B:$B,"&lt;="&amp;AD$6,INDIRECT($C$1&amp;"!"&amp;$C$2&amp;":"&amp;$C$2),$I$4,dbP!$J:$J,$I192,dbP!$K:$K,$J192)</f>
        <v>0</v>
      </c>
      <c r="AE192" s="1">
        <f ca="1">SUMIFS(INDIRECT($C$1&amp;"!"&amp;$C192&amp;":"&amp;$C192),dbP!$B:$B,"&gt;="&amp;AE$5,dbP!$B:$B,"&lt;="&amp;AE$6,INDIRECT($C$1&amp;"!"&amp;$C$2&amp;":"&amp;$C$2),$I$4,dbP!$J:$J,$I192,dbP!$K:$K,$J192)</f>
        <v>0</v>
      </c>
      <c r="AF192" s="1">
        <f ca="1">SUMIFS(INDIRECT($C$1&amp;"!"&amp;$C192&amp;":"&amp;$C192),dbP!$B:$B,"&gt;="&amp;AF$5,dbP!$B:$B,"&lt;="&amp;AF$6,INDIRECT($C$1&amp;"!"&amp;$C$2&amp;":"&amp;$C$2),$I$4,dbP!$J:$J,$I192,dbP!$K:$K,$J192)</f>
        <v>0</v>
      </c>
      <c r="AG192" s="1">
        <f ca="1">SUMIFS(INDIRECT($C$1&amp;"!"&amp;$C192&amp;":"&amp;$C192),dbP!$B:$B,"&gt;="&amp;AG$5,dbP!$B:$B,"&lt;="&amp;AG$6,INDIRECT($C$1&amp;"!"&amp;$C$2&amp;":"&amp;$C$2),$I$4,dbP!$J:$J,$I192,dbP!$K:$K,$J192)</f>
        <v>0</v>
      </c>
      <c r="AH192" s="1">
        <f ca="1">SUMIFS(INDIRECT($C$1&amp;"!"&amp;$C192&amp;":"&amp;$C192),dbP!$B:$B,"&gt;="&amp;AH$5,dbP!$B:$B,"&lt;="&amp;AH$6,INDIRECT($C$1&amp;"!"&amp;$C$2&amp;":"&amp;$C$2),$I$4,dbP!$J:$J,$I192,dbP!$K:$K,$J192)</f>
        <v>0</v>
      </c>
      <c r="AI192" s="1">
        <f ca="1">SUMIFS(INDIRECT($C$1&amp;"!"&amp;$C192&amp;":"&amp;$C192),dbP!$B:$B,"&gt;="&amp;AI$5,dbP!$B:$B,"&lt;="&amp;AI$6,INDIRECT($C$1&amp;"!"&amp;$C$2&amp;":"&amp;$C$2),$I$4,dbP!$J:$J,$I192,dbP!$K:$K,$J192)</f>
        <v>0</v>
      </c>
      <c r="AJ192" s="1">
        <f ca="1">SUMIFS(INDIRECT($C$1&amp;"!"&amp;$C192&amp;":"&amp;$C192),dbP!$B:$B,"&gt;="&amp;AJ$5,dbP!$B:$B,"&lt;="&amp;AJ$6,INDIRECT($C$1&amp;"!"&amp;$C$2&amp;":"&amp;$C$2),$I$4,dbP!$J:$J,$I192,dbP!$K:$K,$J192)</f>
        <v>0</v>
      </c>
      <c r="AK192" s="1">
        <f ca="1">SUMIFS(INDIRECT($C$1&amp;"!"&amp;$C192&amp;":"&amp;$C192),dbP!$B:$B,"&gt;="&amp;AK$5,dbP!$B:$B,"&lt;="&amp;AK$6,INDIRECT($C$1&amp;"!"&amp;$C$2&amp;":"&amp;$C$2),$I$4,dbP!$J:$J,$I192,dbP!$K:$K,$J192)</f>
        <v>0</v>
      </c>
      <c r="AL192" s="1">
        <f ca="1">SUMIFS(INDIRECT($C$1&amp;"!"&amp;$C192&amp;":"&amp;$C192),dbP!$B:$B,"&gt;="&amp;AL$5,dbP!$B:$B,"&lt;="&amp;AL$6,INDIRECT($C$1&amp;"!"&amp;$C$2&amp;":"&amp;$C$2),$I$4,dbP!$J:$J,$I192,dbP!$K:$K,$J192)</f>
        <v>0</v>
      </c>
    </row>
    <row r="193" spans="2:38" x14ac:dyDescent="0.25">
      <c r="B193" s="1" t="str">
        <f>Items!L34</f>
        <v>CF(-)</v>
      </c>
      <c r="C193" s="1" t="str">
        <f>Items!M34</f>
        <v>N</v>
      </c>
      <c r="I193" s="22" t="str">
        <f>Items!J34</f>
        <v>Оплаты себестоимостных затрат</v>
      </c>
      <c r="J193" s="1" t="str">
        <f>Items!K34</f>
        <v>Резерв-6</v>
      </c>
      <c r="Q193" s="1">
        <f ca="1">SUM($S193:INDIRECT(ADDRESS(ROW(),SUMIFS($3:$3,$4:$4,MAX($4:$4)))))</f>
        <v>0</v>
      </c>
      <c r="T193" s="1">
        <f ca="1">SUMIFS(INDIRECT($C$1&amp;"!"&amp;$C193&amp;":"&amp;$C193),dbP!$B:$B,"&gt;="&amp;T$5,dbP!$B:$B,"&lt;="&amp;T$6,INDIRECT($C$1&amp;"!"&amp;$C$2&amp;":"&amp;$C$2),$I$4,dbP!$J:$J,$I193,dbP!$K:$K,$J193)</f>
        <v>0</v>
      </c>
      <c r="U193" s="1">
        <f ca="1">SUMIFS(INDIRECT($C$1&amp;"!"&amp;$C193&amp;":"&amp;$C193),dbP!$B:$B,"&gt;="&amp;U$5,dbP!$B:$B,"&lt;="&amp;U$6,INDIRECT($C$1&amp;"!"&amp;$C$2&amp;":"&amp;$C$2),$I$4,dbP!$J:$J,$I193,dbP!$K:$K,$J193)</f>
        <v>0</v>
      </c>
      <c r="V193" s="1">
        <f ca="1">SUMIFS(INDIRECT($C$1&amp;"!"&amp;$C193&amp;":"&amp;$C193),dbP!$B:$B,"&gt;="&amp;V$5,dbP!$B:$B,"&lt;="&amp;V$6,INDIRECT($C$1&amp;"!"&amp;$C$2&amp;":"&amp;$C$2),$I$4,dbP!$J:$J,$I193,dbP!$K:$K,$J193)</f>
        <v>0</v>
      </c>
      <c r="W193" s="1">
        <f ca="1">SUMIFS(INDIRECT($C$1&amp;"!"&amp;$C193&amp;":"&amp;$C193),dbP!$B:$B,"&gt;="&amp;W$5,dbP!$B:$B,"&lt;="&amp;W$6,INDIRECT($C$1&amp;"!"&amp;$C$2&amp;":"&amp;$C$2),$I$4,dbP!$J:$J,$I193,dbP!$K:$K,$J193)</f>
        <v>0</v>
      </c>
      <c r="X193" s="1">
        <f ca="1">SUMIFS(INDIRECT($C$1&amp;"!"&amp;$C193&amp;":"&amp;$C193),dbP!$B:$B,"&gt;="&amp;X$5,dbP!$B:$B,"&lt;="&amp;X$6,INDIRECT($C$1&amp;"!"&amp;$C$2&amp;":"&amp;$C$2),$I$4,dbP!$J:$J,$I193,dbP!$K:$K,$J193)</f>
        <v>0</v>
      </c>
      <c r="Y193" s="1">
        <f ca="1">SUMIFS(INDIRECT($C$1&amp;"!"&amp;$C193&amp;":"&amp;$C193),dbP!$B:$B,"&gt;="&amp;Y$5,dbP!$B:$B,"&lt;="&amp;Y$6,INDIRECT($C$1&amp;"!"&amp;$C$2&amp;":"&amp;$C$2),$I$4,dbP!$J:$J,$I193,dbP!$K:$K,$J193)</f>
        <v>0</v>
      </c>
      <c r="Z193" s="1">
        <f ca="1">SUMIFS(INDIRECT($C$1&amp;"!"&amp;$C193&amp;":"&amp;$C193),dbP!$B:$B,"&gt;="&amp;Z$5,dbP!$B:$B,"&lt;="&amp;Z$6,INDIRECT($C$1&amp;"!"&amp;$C$2&amp;":"&amp;$C$2),$I$4,dbP!$J:$J,$I193,dbP!$K:$K,$J193)</f>
        <v>0</v>
      </c>
      <c r="AA193" s="1">
        <f ca="1">SUMIFS(INDIRECT($C$1&amp;"!"&amp;$C193&amp;":"&amp;$C193),dbP!$B:$B,"&gt;="&amp;AA$5,dbP!$B:$B,"&lt;="&amp;AA$6,INDIRECT($C$1&amp;"!"&amp;$C$2&amp;":"&amp;$C$2),$I$4,dbP!$J:$J,$I193,dbP!$K:$K,$J193)</f>
        <v>0</v>
      </c>
      <c r="AB193" s="1">
        <f ca="1">SUMIFS(INDIRECT($C$1&amp;"!"&amp;$C193&amp;":"&amp;$C193),dbP!$B:$B,"&gt;="&amp;AB$5,dbP!$B:$B,"&lt;="&amp;AB$6,INDIRECT($C$1&amp;"!"&amp;$C$2&amp;":"&amp;$C$2),$I$4,dbP!$J:$J,$I193,dbP!$K:$K,$J193)</f>
        <v>0</v>
      </c>
      <c r="AC193" s="1">
        <f ca="1">SUMIFS(INDIRECT($C$1&amp;"!"&amp;$C193&amp;":"&amp;$C193),dbP!$B:$B,"&gt;="&amp;AC$5,dbP!$B:$B,"&lt;="&amp;AC$6,INDIRECT($C$1&amp;"!"&amp;$C$2&amp;":"&amp;$C$2),$I$4,dbP!$J:$J,$I193,dbP!$K:$K,$J193)</f>
        <v>0</v>
      </c>
      <c r="AD193" s="1">
        <f ca="1">SUMIFS(INDIRECT($C$1&amp;"!"&amp;$C193&amp;":"&amp;$C193),dbP!$B:$B,"&gt;="&amp;AD$5,dbP!$B:$B,"&lt;="&amp;AD$6,INDIRECT($C$1&amp;"!"&amp;$C$2&amp;":"&amp;$C$2),$I$4,dbP!$J:$J,$I193,dbP!$K:$K,$J193)</f>
        <v>0</v>
      </c>
      <c r="AE193" s="1">
        <f ca="1">SUMIFS(INDIRECT($C$1&amp;"!"&amp;$C193&amp;":"&amp;$C193),dbP!$B:$B,"&gt;="&amp;AE$5,dbP!$B:$B,"&lt;="&amp;AE$6,INDIRECT($C$1&amp;"!"&amp;$C$2&amp;":"&amp;$C$2),$I$4,dbP!$J:$J,$I193,dbP!$K:$K,$J193)</f>
        <v>0</v>
      </c>
      <c r="AF193" s="1">
        <f ca="1">SUMIFS(INDIRECT($C$1&amp;"!"&amp;$C193&amp;":"&amp;$C193),dbP!$B:$B,"&gt;="&amp;AF$5,dbP!$B:$B,"&lt;="&amp;AF$6,INDIRECT($C$1&amp;"!"&amp;$C$2&amp;":"&amp;$C$2),$I$4,dbP!$J:$J,$I193,dbP!$K:$K,$J193)</f>
        <v>0</v>
      </c>
      <c r="AG193" s="1">
        <f ca="1">SUMIFS(INDIRECT($C$1&amp;"!"&amp;$C193&amp;":"&amp;$C193),dbP!$B:$B,"&gt;="&amp;AG$5,dbP!$B:$B,"&lt;="&amp;AG$6,INDIRECT($C$1&amp;"!"&amp;$C$2&amp;":"&amp;$C$2),$I$4,dbP!$J:$J,$I193,dbP!$K:$K,$J193)</f>
        <v>0</v>
      </c>
      <c r="AH193" s="1">
        <f ca="1">SUMIFS(INDIRECT($C$1&amp;"!"&amp;$C193&amp;":"&amp;$C193),dbP!$B:$B,"&gt;="&amp;AH$5,dbP!$B:$B,"&lt;="&amp;AH$6,INDIRECT($C$1&amp;"!"&amp;$C$2&amp;":"&amp;$C$2),$I$4,dbP!$J:$J,$I193,dbP!$K:$K,$J193)</f>
        <v>0</v>
      </c>
      <c r="AI193" s="1">
        <f ca="1">SUMIFS(INDIRECT($C$1&amp;"!"&amp;$C193&amp;":"&amp;$C193),dbP!$B:$B,"&gt;="&amp;AI$5,dbP!$B:$B,"&lt;="&amp;AI$6,INDIRECT($C$1&amp;"!"&amp;$C$2&amp;":"&amp;$C$2),$I$4,dbP!$J:$J,$I193,dbP!$K:$K,$J193)</f>
        <v>0</v>
      </c>
      <c r="AJ193" s="1">
        <f ca="1">SUMIFS(INDIRECT($C$1&amp;"!"&amp;$C193&amp;":"&amp;$C193),dbP!$B:$B,"&gt;="&amp;AJ$5,dbP!$B:$B,"&lt;="&amp;AJ$6,INDIRECT($C$1&amp;"!"&amp;$C$2&amp;":"&amp;$C$2),$I$4,dbP!$J:$J,$I193,dbP!$K:$K,$J193)</f>
        <v>0</v>
      </c>
      <c r="AK193" s="1">
        <f ca="1">SUMIFS(INDIRECT($C$1&amp;"!"&amp;$C193&amp;":"&amp;$C193),dbP!$B:$B,"&gt;="&amp;AK$5,dbP!$B:$B,"&lt;="&amp;AK$6,INDIRECT($C$1&amp;"!"&amp;$C$2&amp;":"&amp;$C$2),$I$4,dbP!$J:$J,$I193,dbP!$K:$K,$J193)</f>
        <v>0</v>
      </c>
      <c r="AL193" s="1">
        <f ca="1">SUMIFS(INDIRECT($C$1&amp;"!"&amp;$C193&amp;":"&amp;$C193),dbP!$B:$B,"&gt;="&amp;AL$5,dbP!$B:$B,"&lt;="&amp;AL$6,INDIRECT($C$1&amp;"!"&amp;$C$2&amp;":"&amp;$C$2),$I$4,dbP!$J:$J,$I193,dbP!$K:$K,$J193)</f>
        <v>0</v>
      </c>
    </row>
    <row r="194" spans="2:38" x14ac:dyDescent="0.25">
      <c r="B194" s="1" t="str">
        <f>Items!L35</f>
        <v>CF(-)</v>
      </c>
      <c r="C194" s="1" t="str">
        <f>Items!M35</f>
        <v>N</v>
      </c>
      <c r="I194" s="22" t="str">
        <f>Items!J35</f>
        <v>Оплаты себестоимостных затрат</v>
      </c>
      <c r="J194" s="1" t="str">
        <f>Items!K35</f>
        <v>Резерв-7</v>
      </c>
      <c r="Q194" s="1">
        <f ca="1">SUM($S194:INDIRECT(ADDRESS(ROW(),SUMIFS($3:$3,$4:$4,MAX($4:$4)))))</f>
        <v>0</v>
      </c>
      <c r="T194" s="1">
        <f ca="1">SUMIFS(INDIRECT($C$1&amp;"!"&amp;$C194&amp;":"&amp;$C194),dbP!$B:$B,"&gt;="&amp;T$5,dbP!$B:$B,"&lt;="&amp;T$6,INDIRECT($C$1&amp;"!"&amp;$C$2&amp;":"&amp;$C$2),$I$4,dbP!$J:$J,$I194,dbP!$K:$K,$J194)</f>
        <v>0</v>
      </c>
      <c r="U194" s="1">
        <f ca="1">SUMIFS(INDIRECT($C$1&amp;"!"&amp;$C194&amp;":"&amp;$C194),dbP!$B:$B,"&gt;="&amp;U$5,dbP!$B:$B,"&lt;="&amp;U$6,INDIRECT($C$1&amp;"!"&amp;$C$2&amp;":"&amp;$C$2),$I$4,dbP!$J:$J,$I194,dbP!$K:$K,$J194)</f>
        <v>0</v>
      </c>
      <c r="V194" s="1">
        <f ca="1">SUMIFS(INDIRECT($C$1&amp;"!"&amp;$C194&amp;":"&amp;$C194),dbP!$B:$B,"&gt;="&amp;V$5,dbP!$B:$B,"&lt;="&amp;V$6,INDIRECT($C$1&amp;"!"&amp;$C$2&amp;":"&amp;$C$2),$I$4,dbP!$J:$J,$I194,dbP!$K:$K,$J194)</f>
        <v>0</v>
      </c>
      <c r="W194" s="1">
        <f ca="1">SUMIFS(INDIRECT($C$1&amp;"!"&amp;$C194&amp;":"&amp;$C194),dbP!$B:$B,"&gt;="&amp;W$5,dbP!$B:$B,"&lt;="&amp;W$6,INDIRECT($C$1&amp;"!"&amp;$C$2&amp;":"&amp;$C$2),$I$4,dbP!$J:$J,$I194,dbP!$K:$K,$J194)</f>
        <v>0</v>
      </c>
      <c r="X194" s="1">
        <f ca="1">SUMIFS(INDIRECT($C$1&amp;"!"&amp;$C194&amp;":"&amp;$C194),dbP!$B:$B,"&gt;="&amp;X$5,dbP!$B:$B,"&lt;="&amp;X$6,INDIRECT($C$1&amp;"!"&amp;$C$2&amp;":"&amp;$C$2),$I$4,dbP!$J:$J,$I194,dbP!$K:$K,$J194)</f>
        <v>0</v>
      </c>
      <c r="Y194" s="1">
        <f ca="1">SUMIFS(INDIRECT($C$1&amp;"!"&amp;$C194&amp;":"&amp;$C194),dbP!$B:$B,"&gt;="&amp;Y$5,dbP!$B:$B,"&lt;="&amp;Y$6,INDIRECT($C$1&amp;"!"&amp;$C$2&amp;":"&amp;$C$2),$I$4,dbP!$J:$J,$I194,dbP!$K:$K,$J194)</f>
        <v>0</v>
      </c>
      <c r="Z194" s="1">
        <f ca="1">SUMIFS(INDIRECT($C$1&amp;"!"&amp;$C194&amp;":"&amp;$C194),dbP!$B:$B,"&gt;="&amp;Z$5,dbP!$B:$B,"&lt;="&amp;Z$6,INDIRECT($C$1&amp;"!"&amp;$C$2&amp;":"&amp;$C$2),$I$4,dbP!$J:$J,$I194,dbP!$K:$K,$J194)</f>
        <v>0</v>
      </c>
      <c r="AA194" s="1">
        <f ca="1">SUMIFS(INDIRECT($C$1&amp;"!"&amp;$C194&amp;":"&amp;$C194),dbP!$B:$B,"&gt;="&amp;AA$5,dbP!$B:$B,"&lt;="&amp;AA$6,INDIRECT($C$1&amp;"!"&amp;$C$2&amp;":"&amp;$C$2),$I$4,dbP!$J:$J,$I194,dbP!$K:$K,$J194)</f>
        <v>0</v>
      </c>
      <c r="AB194" s="1">
        <f ca="1">SUMIFS(INDIRECT($C$1&amp;"!"&amp;$C194&amp;":"&amp;$C194),dbP!$B:$B,"&gt;="&amp;AB$5,dbP!$B:$B,"&lt;="&amp;AB$6,INDIRECT($C$1&amp;"!"&amp;$C$2&amp;":"&amp;$C$2),$I$4,dbP!$J:$J,$I194,dbP!$K:$K,$J194)</f>
        <v>0</v>
      </c>
      <c r="AC194" s="1">
        <f ca="1">SUMIFS(INDIRECT($C$1&amp;"!"&amp;$C194&amp;":"&amp;$C194),dbP!$B:$B,"&gt;="&amp;AC$5,dbP!$B:$B,"&lt;="&amp;AC$6,INDIRECT($C$1&amp;"!"&amp;$C$2&amp;":"&amp;$C$2),$I$4,dbP!$J:$J,$I194,dbP!$K:$K,$J194)</f>
        <v>0</v>
      </c>
      <c r="AD194" s="1">
        <f ca="1">SUMIFS(INDIRECT($C$1&amp;"!"&amp;$C194&amp;":"&amp;$C194),dbP!$B:$B,"&gt;="&amp;AD$5,dbP!$B:$B,"&lt;="&amp;AD$6,INDIRECT($C$1&amp;"!"&amp;$C$2&amp;":"&amp;$C$2),$I$4,dbP!$J:$J,$I194,dbP!$K:$K,$J194)</f>
        <v>0</v>
      </c>
      <c r="AE194" s="1">
        <f ca="1">SUMIFS(INDIRECT($C$1&amp;"!"&amp;$C194&amp;":"&amp;$C194),dbP!$B:$B,"&gt;="&amp;AE$5,dbP!$B:$B,"&lt;="&amp;AE$6,INDIRECT($C$1&amp;"!"&amp;$C$2&amp;":"&amp;$C$2),$I$4,dbP!$J:$J,$I194,dbP!$K:$K,$J194)</f>
        <v>0</v>
      </c>
      <c r="AF194" s="1">
        <f ca="1">SUMIFS(INDIRECT($C$1&amp;"!"&amp;$C194&amp;":"&amp;$C194),dbP!$B:$B,"&gt;="&amp;AF$5,dbP!$B:$B,"&lt;="&amp;AF$6,INDIRECT($C$1&amp;"!"&amp;$C$2&amp;":"&amp;$C$2),$I$4,dbP!$J:$J,$I194,dbP!$K:$K,$J194)</f>
        <v>0</v>
      </c>
      <c r="AG194" s="1">
        <f ca="1">SUMIFS(INDIRECT($C$1&amp;"!"&amp;$C194&amp;":"&amp;$C194),dbP!$B:$B,"&gt;="&amp;AG$5,dbP!$B:$B,"&lt;="&amp;AG$6,INDIRECT($C$1&amp;"!"&amp;$C$2&amp;":"&amp;$C$2),$I$4,dbP!$J:$J,$I194,dbP!$K:$K,$J194)</f>
        <v>0</v>
      </c>
      <c r="AH194" s="1">
        <f ca="1">SUMIFS(INDIRECT($C$1&amp;"!"&amp;$C194&amp;":"&amp;$C194),dbP!$B:$B,"&gt;="&amp;AH$5,dbP!$B:$B,"&lt;="&amp;AH$6,INDIRECT($C$1&amp;"!"&amp;$C$2&amp;":"&amp;$C$2),$I$4,dbP!$J:$J,$I194,dbP!$K:$K,$J194)</f>
        <v>0</v>
      </c>
      <c r="AI194" s="1">
        <f ca="1">SUMIFS(INDIRECT($C$1&amp;"!"&amp;$C194&amp;":"&amp;$C194),dbP!$B:$B,"&gt;="&amp;AI$5,dbP!$B:$B,"&lt;="&amp;AI$6,INDIRECT($C$1&amp;"!"&amp;$C$2&amp;":"&amp;$C$2),$I$4,dbP!$J:$J,$I194,dbP!$K:$K,$J194)</f>
        <v>0</v>
      </c>
      <c r="AJ194" s="1">
        <f ca="1">SUMIFS(INDIRECT($C$1&amp;"!"&amp;$C194&amp;":"&amp;$C194),dbP!$B:$B,"&gt;="&amp;AJ$5,dbP!$B:$B,"&lt;="&amp;AJ$6,INDIRECT($C$1&amp;"!"&amp;$C$2&amp;":"&amp;$C$2),$I$4,dbP!$J:$J,$I194,dbP!$K:$K,$J194)</f>
        <v>0</v>
      </c>
      <c r="AK194" s="1">
        <f ca="1">SUMIFS(INDIRECT($C$1&amp;"!"&amp;$C194&amp;":"&amp;$C194),dbP!$B:$B,"&gt;="&amp;AK$5,dbP!$B:$B,"&lt;="&amp;AK$6,INDIRECT($C$1&amp;"!"&amp;$C$2&amp;":"&amp;$C$2),$I$4,dbP!$J:$J,$I194,dbP!$K:$K,$J194)</f>
        <v>0</v>
      </c>
      <c r="AL194" s="1">
        <f ca="1">SUMIFS(INDIRECT($C$1&amp;"!"&amp;$C194&amp;":"&amp;$C194),dbP!$B:$B,"&gt;="&amp;AL$5,dbP!$B:$B,"&lt;="&amp;AL$6,INDIRECT($C$1&amp;"!"&amp;$C$2&amp;":"&amp;$C$2),$I$4,dbP!$J:$J,$I194,dbP!$K:$K,$J194)</f>
        <v>0</v>
      </c>
    </row>
    <row r="195" spans="2:38" x14ac:dyDescent="0.25">
      <c r="B195" s="1" t="str">
        <f>Items!L36</f>
        <v>CF(-)</v>
      </c>
      <c r="C195" s="1" t="str">
        <f>Items!M36</f>
        <v>N</v>
      </c>
      <c r="I195" s="22" t="str">
        <f>Items!J36</f>
        <v>Оплаты себестоимостных затрат</v>
      </c>
      <c r="J195" s="1" t="str">
        <f>Items!K36</f>
        <v>Резерв-8</v>
      </c>
      <c r="Q195" s="1">
        <f ca="1">SUM($S195:INDIRECT(ADDRESS(ROW(),SUMIFS($3:$3,$4:$4,MAX($4:$4)))))</f>
        <v>0</v>
      </c>
      <c r="T195" s="1">
        <f ca="1">SUMIFS(INDIRECT($C$1&amp;"!"&amp;$C195&amp;":"&amp;$C195),dbP!$B:$B,"&gt;="&amp;T$5,dbP!$B:$B,"&lt;="&amp;T$6,INDIRECT($C$1&amp;"!"&amp;$C$2&amp;":"&amp;$C$2),$I$4,dbP!$J:$J,$I195,dbP!$K:$K,$J195)</f>
        <v>0</v>
      </c>
      <c r="U195" s="1">
        <f ca="1">SUMIFS(INDIRECT($C$1&amp;"!"&amp;$C195&amp;":"&amp;$C195),dbP!$B:$B,"&gt;="&amp;U$5,dbP!$B:$B,"&lt;="&amp;U$6,INDIRECT($C$1&amp;"!"&amp;$C$2&amp;":"&amp;$C$2),$I$4,dbP!$J:$J,$I195,dbP!$K:$K,$J195)</f>
        <v>0</v>
      </c>
      <c r="V195" s="1">
        <f ca="1">SUMIFS(INDIRECT($C$1&amp;"!"&amp;$C195&amp;":"&amp;$C195),dbP!$B:$B,"&gt;="&amp;V$5,dbP!$B:$B,"&lt;="&amp;V$6,INDIRECT($C$1&amp;"!"&amp;$C$2&amp;":"&amp;$C$2),$I$4,dbP!$J:$J,$I195,dbP!$K:$K,$J195)</f>
        <v>0</v>
      </c>
      <c r="W195" s="1">
        <f ca="1">SUMIFS(INDIRECT($C$1&amp;"!"&amp;$C195&amp;":"&amp;$C195),dbP!$B:$B,"&gt;="&amp;W$5,dbP!$B:$B,"&lt;="&amp;W$6,INDIRECT($C$1&amp;"!"&amp;$C$2&amp;":"&amp;$C$2),$I$4,dbP!$J:$J,$I195,dbP!$K:$K,$J195)</f>
        <v>0</v>
      </c>
      <c r="X195" s="1">
        <f ca="1">SUMIFS(INDIRECT($C$1&amp;"!"&amp;$C195&amp;":"&amp;$C195),dbP!$B:$B,"&gt;="&amp;X$5,dbP!$B:$B,"&lt;="&amp;X$6,INDIRECT($C$1&amp;"!"&amp;$C$2&amp;":"&amp;$C$2),$I$4,dbP!$J:$J,$I195,dbP!$K:$K,$J195)</f>
        <v>0</v>
      </c>
      <c r="Y195" s="1">
        <f ca="1">SUMIFS(INDIRECT($C$1&amp;"!"&amp;$C195&amp;":"&amp;$C195),dbP!$B:$B,"&gt;="&amp;Y$5,dbP!$B:$B,"&lt;="&amp;Y$6,INDIRECT($C$1&amp;"!"&amp;$C$2&amp;":"&amp;$C$2),$I$4,dbP!$J:$J,$I195,dbP!$K:$K,$J195)</f>
        <v>0</v>
      </c>
      <c r="Z195" s="1">
        <f ca="1">SUMIFS(INDIRECT($C$1&amp;"!"&amp;$C195&amp;":"&amp;$C195),dbP!$B:$B,"&gt;="&amp;Z$5,dbP!$B:$B,"&lt;="&amp;Z$6,INDIRECT($C$1&amp;"!"&amp;$C$2&amp;":"&amp;$C$2),$I$4,dbP!$J:$J,$I195,dbP!$K:$K,$J195)</f>
        <v>0</v>
      </c>
      <c r="AA195" s="1">
        <f ca="1">SUMIFS(INDIRECT($C$1&amp;"!"&amp;$C195&amp;":"&amp;$C195),dbP!$B:$B,"&gt;="&amp;AA$5,dbP!$B:$B,"&lt;="&amp;AA$6,INDIRECT($C$1&amp;"!"&amp;$C$2&amp;":"&amp;$C$2),$I$4,dbP!$J:$J,$I195,dbP!$K:$K,$J195)</f>
        <v>0</v>
      </c>
      <c r="AB195" s="1">
        <f ca="1">SUMIFS(INDIRECT($C$1&amp;"!"&amp;$C195&amp;":"&amp;$C195),dbP!$B:$B,"&gt;="&amp;AB$5,dbP!$B:$B,"&lt;="&amp;AB$6,INDIRECT($C$1&amp;"!"&amp;$C$2&amp;":"&amp;$C$2),$I$4,dbP!$J:$J,$I195,dbP!$K:$K,$J195)</f>
        <v>0</v>
      </c>
      <c r="AC195" s="1">
        <f ca="1">SUMIFS(INDIRECT($C$1&amp;"!"&amp;$C195&amp;":"&amp;$C195),dbP!$B:$B,"&gt;="&amp;AC$5,dbP!$B:$B,"&lt;="&amp;AC$6,INDIRECT($C$1&amp;"!"&amp;$C$2&amp;":"&amp;$C$2),$I$4,dbP!$J:$J,$I195,dbP!$K:$K,$J195)</f>
        <v>0</v>
      </c>
      <c r="AD195" s="1">
        <f ca="1">SUMIFS(INDIRECT($C$1&amp;"!"&amp;$C195&amp;":"&amp;$C195),dbP!$B:$B,"&gt;="&amp;AD$5,dbP!$B:$B,"&lt;="&amp;AD$6,INDIRECT($C$1&amp;"!"&amp;$C$2&amp;":"&amp;$C$2),$I$4,dbP!$J:$J,$I195,dbP!$K:$K,$J195)</f>
        <v>0</v>
      </c>
      <c r="AE195" s="1">
        <f ca="1">SUMIFS(INDIRECT($C$1&amp;"!"&amp;$C195&amp;":"&amp;$C195),dbP!$B:$B,"&gt;="&amp;AE$5,dbP!$B:$B,"&lt;="&amp;AE$6,INDIRECT($C$1&amp;"!"&amp;$C$2&amp;":"&amp;$C$2),$I$4,dbP!$J:$J,$I195,dbP!$K:$K,$J195)</f>
        <v>0</v>
      </c>
      <c r="AF195" s="1">
        <f ca="1">SUMIFS(INDIRECT($C$1&amp;"!"&amp;$C195&amp;":"&amp;$C195),dbP!$B:$B,"&gt;="&amp;AF$5,dbP!$B:$B,"&lt;="&amp;AF$6,INDIRECT($C$1&amp;"!"&amp;$C$2&amp;":"&amp;$C$2),$I$4,dbP!$J:$J,$I195,dbP!$K:$K,$J195)</f>
        <v>0</v>
      </c>
      <c r="AG195" s="1">
        <f ca="1">SUMIFS(INDIRECT($C$1&amp;"!"&amp;$C195&amp;":"&amp;$C195),dbP!$B:$B,"&gt;="&amp;AG$5,dbP!$B:$B,"&lt;="&amp;AG$6,INDIRECT($C$1&amp;"!"&amp;$C$2&amp;":"&amp;$C$2),$I$4,dbP!$J:$J,$I195,dbP!$K:$K,$J195)</f>
        <v>0</v>
      </c>
      <c r="AH195" s="1">
        <f ca="1">SUMIFS(INDIRECT($C$1&amp;"!"&amp;$C195&amp;":"&amp;$C195),dbP!$B:$B,"&gt;="&amp;AH$5,dbP!$B:$B,"&lt;="&amp;AH$6,INDIRECT($C$1&amp;"!"&amp;$C$2&amp;":"&amp;$C$2),$I$4,dbP!$J:$J,$I195,dbP!$K:$K,$J195)</f>
        <v>0</v>
      </c>
      <c r="AI195" s="1">
        <f ca="1">SUMIFS(INDIRECT($C$1&amp;"!"&amp;$C195&amp;":"&amp;$C195),dbP!$B:$B,"&gt;="&amp;AI$5,dbP!$B:$B,"&lt;="&amp;AI$6,INDIRECT($C$1&amp;"!"&amp;$C$2&amp;":"&amp;$C$2),$I$4,dbP!$J:$J,$I195,dbP!$K:$K,$J195)</f>
        <v>0</v>
      </c>
      <c r="AJ195" s="1">
        <f ca="1">SUMIFS(INDIRECT($C$1&amp;"!"&amp;$C195&amp;":"&amp;$C195),dbP!$B:$B,"&gt;="&amp;AJ$5,dbP!$B:$B,"&lt;="&amp;AJ$6,INDIRECT($C$1&amp;"!"&amp;$C$2&amp;":"&amp;$C$2),$I$4,dbP!$J:$J,$I195,dbP!$K:$K,$J195)</f>
        <v>0</v>
      </c>
      <c r="AK195" s="1">
        <f ca="1">SUMIFS(INDIRECT($C$1&amp;"!"&amp;$C195&amp;":"&amp;$C195),dbP!$B:$B,"&gt;="&amp;AK$5,dbP!$B:$B,"&lt;="&amp;AK$6,INDIRECT($C$1&amp;"!"&amp;$C$2&amp;":"&amp;$C$2),$I$4,dbP!$J:$J,$I195,dbP!$K:$K,$J195)</f>
        <v>0</v>
      </c>
      <c r="AL195" s="1">
        <f ca="1">SUMIFS(INDIRECT($C$1&amp;"!"&amp;$C195&amp;":"&amp;$C195),dbP!$B:$B,"&gt;="&amp;AL$5,dbP!$B:$B,"&lt;="&amp;AL$6,INDIRECT($C$1&amp;"!"&amp;$C$2&amp;":"&amp;$C$2),$I$4,dbP!$J:$J,$I195,dbP!$K:$K,$J195)</f>
        <v>0</v>
      </c>
    </row>
    <row r="196" spans="2:38" s="23" customFormat="1" ht="10.199999999999999" x14ac:dyDescent="0.2">
      <c r="E196" s="23" t="s">
        <v>50</v>
      </c>
    </row>
    <row r="197" spans="2:38" ht="4.05" customHeight="1" x14ac:dyDescent="0.25"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2:38" s="2" customFormat="1" x14ac:dyDescent="0.25">
      <c r="B198" s="2" t="str">
        <f>Items!$L$37</f>
        <v>CF</v>
      </c>
      <c r="C198" s="2">
        <f>Items!$M$37</f>
        <v>0</v>
      </c>
      <c r="I198" s="2" t="str">
        <f>Items!$J$37</f>
        <v>Финпоток от производственной деятельности</v>
      </c>
      <c r="Q198" s="2">
        <f ca="1">SUM($S198:INDIRECT(ADDRESS(ROW(),SUMIFS($3:$3,$4:$4,MAX($4:$4)))))</f>
        <v>0</v>
      </c>
      <c r="T198" s="2">
        <f ca="1">SUMIFS(T$159:T197,$B$159:$B197,Items!$L$4)-SUMIFS(T$159:T197,$B$159:$B197,Items!$L$7)</f>
        <v>0</v>
      </c>
      <c r="U198" s="2">
        <f ca="1">SUMIFS(U$159:U197,$B$159:$B197,Items!$L$4)-SUMIFS(U$159:U197,$B$159:$B197,Items!$L$7)</f>
        <v>0</v>
      </c>
      <c r="V198" s="2">
        <f ca="1">SUMIFS(V$159:V197,$B$159:$B197,Items!$L$4)-SUMIFS(V$159:V197,$B$159:$B197,Items!$L$7)</f>
        <v>0</v>
      </c>
      <c r="W198" s="2">
        <f ca="1">SUMIFS(W$159:W197,$B$159:$B197,Items!$L$4)-SUMIFS(W$159:W197,$B$159:$B197,Items!$L$7)</f>
        <v>0</v>
      </c>
      <c r="X198" s="2">
        <f ca="1">SUMIFS(X$159:X197,$B$159:$B197,Items!$L$4)-SUMIFS(X$159:X197,$B$159:$B197,Items!$L$7)</f>
        <v>0</v>
      </c>
      <c r="Y198" s="2">
        <f ca="1">SUMIFS(Y$159:Y197,$B$159:$B197,Items!$L$4)-SUMIFS(Y$159:Y197,$B$159:$B197,Items!$L$7)</f>
        <v>0</v>
      </c>
      <c r="Z198" s="2">
        <f ca="1">SUMIFS(Z$159:Z197,$B$159:$B197,Items!$L$4)-SUMIFS(Z$159:Z197,$B$159:$B197,Items!$L$7)</f>
        <v>0</v>
      </c>
      <c r="AA198" s="2">
        <f ca="1">SUMIFS(AA$159:AA197,$B$159:$B197,Items!$L$4)-SUMIFS(AA$159:AA197,$B$159:$B197,Items!$L$7)</f>
        <v>0</v>
      </c>
      <c r="AB198" s="2">
        <f ca="1">SUMIFS(AB$159:AB197,$B$159:$B197,Items!$L$4)-SUMIFS(AB$159:AB197,$B$159:$B197,Items!$L$7)</f>
        <v>0</v>
      </c>
      <c r="AC198" s="2">
        <f ca="1">SUMIFS(AC$159:AC197,$B$159:$B197,Items!$L$4)-SUMIFS(AC$159:AC197,$B$159:$B197,Items!$L$7)</f>
        <v>0</v>
      </c>
      <c r="AD198" s="2">
        <f ca="1">SUMIFS(AD$159:AD197,$B$159:$B197,Items!$L$4)-SUMIFS(AD$159:AD197,$B$159:$B197,Items!$L$7)</f>
        <v>0</v>
      </c>
      <c r="AE198" s="2">
        <f ca="1">SUMIFS(AE$159:AE197,$B$159:$B197,Items!$L$4)-SUMIFS(AE$159:AE197,$B$159:$B197,Items!$L$7)</f>
        <v>0</v>
      </c>
      <c r="AF198" s="2">
        <f ca="1">SUMIFS(AF$159:AF197,$B$159:$B197,Items!$L$4)-SUMIFS(AF$159:AF197,$B$159:$B197,Items!$L$7)</f>
        <v>0</v>
      </c>
      <c r="AG198" s="2">
        <f ca="1">SUMIFS(AG$159:AG197,$B$159:$B197,Items!$L$4)-SUMIFS(AG$159:AG197,$B$159:$B197,Items!$L$7)</f>
        <v>0</v>
      </c>
      <c r="AH198" s="2">
        <f ca="1">SUMIFS(AH$159:AH197,$B$159:$B197,Items!$L$4)-SUMIFS(AH$159:AH197,$B$159:$B197,Items!$L$7)</f>
        <v>0</v>
      </c>
      <c r="AI198" s="2">
        <f ca="1">SUMIFS(AI$159:AI197,$B$159:$B197,Items!$L$4)-SUMIFS(AI$159:AI197,$B$159:$B197,Items!$L$7)</f>
        <v>0</v>
      </c>
      <c r="AJ198" s="2">
        <f ca="1">SUMIFS(AJ$159:AJ197,$B$159:$B197,Items!$L$4)-SUMIFS(AJ$159:AJ197,$B$159:$B197,Items!$L$7)</f>
        <v>0</v>
      </c>
      <c r="AK198" s="2">
        <f ca="1">SUMIFS(AK$159:AK197,$B$159:$B197,Items!$L$4)-SUMIFS(AK$159:AK197,$B$159:$B197,Items!$L$7)</f>
        <v>0</v>
      </c>
      <c r="AL198" s="2">
        <f ca="1">SUMIFS(AL$159:AL197,$B$159:$B197,Items!$L$4)-SUMIFS(AL$159:AL197,$B$159:$B197,Items!$L$7)</f>
        <v>0</v>
      </c>
    </row>
    <row r="199" spans="2:38" ht="4.05" customHeight="1" x14ac:dyDescent="0.25"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2:38" s="2" customFormat="1" x14ac:dyDescent="0.25">
      <c r="B200" s="2">
        <f>Items!$L$38</f>
        <v>0</v>
      </c>
      <c r="C200" s="2" t="str">
        <f>Items!$M$38</f>
        <v>N</v>
      </c>
      <c r="I200" s="2" t="str">
        <f>Items!$J$38</f>
        <v>Оплата расходов на персонал</v>
      </c>
      <c r="Q200" s="2">
        <f ca="1">SUM($S200:INDIRECT(ADDRESS(ROW(),SUMIFS($3:$3,$4:$4,MAX($4:$4)))))</f>
        <v>6156101.2199999997</v>
      </c>
      <c r="T200" s="2">
        <f ca="1">SUM(T201:T211)</f>
        <v>286056.32000000001</v>
      </c>
      <c r="U200" s="2">
        <f t="shared" ref="U200:AL200" ca="1" si="114">SUM(U201:U211)</f>
        <v>255603.78999999998</v>
      </c>
      <c r="V200" s="2">
        <f t="shared" ca="1" si="114"/>
        <v>180341.04</v>
      </c>
      <c r="W200" s="2">
        <f t="shared" ca="1" si="114"/>
        <v>288311.18</v>
      </c>
      <c r="X200" s="2">
        <f t="shared" ca="1" si="114"/>
        <v>227825.53</v>
      </c>
      <c r="Y200" s="2">
        <f t="shared" ca="1" si="114"/>
        <v>464627.72</v>
      </c>
      <c r="Z200" s="2">
        <f t="shared" ca="1" si="114"/>
        <v>227009.7</v>
      </c>
      <c r="AA200" s="2">
        <f t="shared" ca="1" si="114"/>
        <v>719689.94</v>
      </c>
      <c r="AB200" s="2">
        <f t="shared" ca="1" si="114"/>
        <v>583580</v>
      </c>
      <c r="AC200" s="2">
        <f t="shared" ca="1" si="114"/>
        <v>897200</v>
      </c>
      <c r="AD200" s="2">
        <f t="shared" ca="1" si="114"/>
        <v>824900.5</v>
      </c>
      <c r="AE200" s="2">
        <f t="shared" ca="1" si="114"/>
        <v>492555.5</v>
      </c>
      <c r="AF200" s="2">
        <f t="shared" ca="1" si="114"/>
        <v>616400</v>
      </c>
      <c r="AG200" s="2">
        <f t="shared" ca="1" si="114"/>
        <v>92000</v>
      </c>
      <c r="AH200" s="2">
        <f t="shared" ca="1" si="114"/>
        <v>0</v>
      </c>
      <c r="AI200" s="2">
        <f t="shared" ca="1" si="114"/>
        <v>0</v>
      </c>
      <c r="AJ200" s="2">
        <f t="shared" ca="1" si="114"/>
        <v>0</v>
      </c>
      <c r="AK200" s="2">
        <f t="shared" ca="1" si="114"/>
        <v>0</v>
      </c>
      <c r="AL200" s="2">
        <f t="shared" ca="1" si="114"/>
        <v>0</v>
      </c>
    </row>
    <row r="201" spans="2:38" x14ac:dyDescent="0.25">
      <c r="B201" s="1" t="str">
        <f>Items!$L39</f>
        <v>CF(-)</v>
      </c>
      <c r="C201" s="1" t="str">
        <f>Items!$M39</f>
        <v>N</v>
      </c>
      <c r="I201" s="22" t="str">
        <f>Items!$J$38</f>
        <v>Оплата расходов на персонал</v>
      </c>
      <c r="J201" s="1" t="str">
        <f>Items!K39</f>
        <v>Руководитель снабжения</v>
      </c>
      <c r="Q201" s="1">
        <f ca="1">SUM($S201:INDIRECT(ADDRESS(ROW(),SUMIFS($3:$3,$4:$4,MAX($4:$4)))))</f>
        <v>1774558.18</v>
      </c>
      <c r="T201" s="1">
        <f ca="1">SUMIFS(INDIRECT($C$1&amp;"!"&amp;$C201&amp;":"&amp;$C201),dbP!$B:$B,"&gt;="&amp;T$5,dbP!$B:$B,"&lt;="&amp;T$6,INDIRECT($C$1&amp;"!"&amp;$C$2&amp;":"&amp;$C$2),$I$4,dbP!$J:$J,$I201,dbP!$K:$K,$J201)</f>
        <v>78200</v>
      </c>
      <c r="U201" s="1">
        <f ca="1">SUMIFS(INDIRECT($C$1&amp;"!"&amp;$C201&amp;":"&amp;$C201),dbP!$B:$B,"&gt;="&amp;U$5,dbP!$B:$B,"&lt;="&amp;U$6,INDIRECT($C$1&amp;"!"&amp;$C$2&amp;":"&amp;$C$2),$I$4,dbP!$J:$J,$I201,dbP!$K:$K,$J201)</f>
        <v>172127.66999999998</v>
      </c>
      <c r="V201" s="1">
        <f ca="1">SUMIFS(INDIRECT($C$1&amp;"!"&amp;$C201&amp;":"&amp;$C201),dbP!$B:$B,"&gt;="&amp;V$5,dbP!$B:$B,"&lt;="&amp;V$6,INDIRECT($C$1&amp;"!"&amp;$C$2&amp;":"&amp;$C$2),$I$4,dbP!$J:$J,$I201,dbP!$K:$K,$J201)</f>
        <v>67285.919999999998</v>
      </c>
      <c r="W201" s="1">
        <f ca="1">SUMIFS(INDIRECT($C$1&amp;"!"&amp;$C201&amp;":"&amp;$C201),dbP!$B:$B,"&gt;="&amp;W$5,dbP!$B:$B,"&lt;="&amp;W$6,INDIRECT($C$1&amp;"!"&amp;$C$2&amp;":"&amp;$C$2),$I$4,dbP!$J:$J,$I201,dbP!$K:$K,$J201)</f>
        <v>122668.27999999998</v>
      </c>
      <c r="X201" s="1">
        <f ca="1">SUMIFS(INDIRECT($C$1&amp;"!"&amp;$C201&amp;":"&amp;$C201),dbP!$B:$B,"&gt;="&amp;X$5,dbP!$B:$B,"&lt;="&amp;X$6,INDIRECT($C$1&amp;"!"&amp;$C$2&amp;":"&amp;$C$2),$I$4,dbP!$J:$J,$I201,dbP!$K:$K,$J201)</f>
        <v>81107.39</v>
      </c>
      <c r="Y201" s="1">
        <f ca="1">SUMIFS(INDIRECT($C$1&amp;"!"&amp;$C201&amp;":"&amp;$C201),dbP!$B:$B,"&gt;="&amp;Y$5,dbP!$B:$B,"&lt;="&amp;Y$6,INDIRECT($C$1&amp;"!"&amp;$C$2&amp;":"&amp;$C$2),$I$4,dbP!$J:$J,$I201,dbP!$K:$K,$J201)</f>
        <v>77018.720000000001</v>
      </c>
      <c r="Z201" s="1">
        <f ca="1">SUMIFS(INDIRECT($C$1&amp;"!"&amp;$C201&amp;":"&amp;$C201),dbP!$B:$B,"&gt;="&amp;Z$5,dbP!$B:$B,"&lt;="&amp;Z$6,INDIRECT($C$1&amp;"!"&amp;$C$2&amp;":"&amp;$C$2),$I$4,dbP!$J:$J,$I201,dbP!$K:$K,$J201)</f>
        <v>121249.7</v>
      </c>
      <c r="AA201" s="1">
        <f ca="1">SUMIFS(INDIRECT($C$1&amp;"!"&amp;$C201&amp;":"&amp;$C201),dbP!$B:$B,"&gt;="&amp;AA$5,dbP!$B:$B,"&lt;="&amp;AA$6,INDIRECT($C$1&amp;"!"&amp;$C$2&amp;":"&amp;$C$2),$I$4,dbP!$J:$J,$I201,dbP!$K:$K,$J201)</f>
        <v>123000</v>
      </c>
      <c r="AB201" s="1">
        <f ca="1">SUMIFS(INDIRECT($C$1&amp;"!"&amp;$C201&amp;":"&amp;$C201),dbP!$B:$B,"&gt;="&amp;AB$5,dbP!$B:$B,"&lt;="&amp;AB$6,INDIRECT($C$1&amp;"!"&amp;$C$2&amp;":"&amp;$C$2),$I$4,dbP!$J:$J,$I201,dbP!$K:$K,$J201)</f>
        <v>169499.99999999997</v>
      </c>
      <c r="AC201" s="1">
        <f ca="1">SUMIFS(INDIRECT($C$1&amp;"!"&amp;$C201&amp;":"&amp;$C201),dbP!$B:$B,"&gt;="&amp;AC$5,dbP!$B:$B,"&lt;="&amp;AC$6,INDIRECT($C$1&amp;"!"&amp;$C$2&amp;":"&amp;$C$2),$I$4,dbP!$J:$J,$I201,dbP!$K:$K,$J201)</f>
        <v>136500</v>
      </c>
      <c r="AD201" s="1">
        <f ca="1">SUMIFS(INDIRECT($C$1&amp;"!"&amp;$C201&amp;":"&amp;$C201),dbP!$B:$B,"&gt;="&amp;AD$5,dbP!$B:$B,"&lt;="&amp;AD$6,INDIRECT($C$1&amp;"!"&amp;$C$2&amp;":"&amp;$C$2),$I$4,dbP!$J:$J,$I201,dbP!$K:$K,$J201)</f>
        <v>351400.5</v>
      </c>
      <c r="AE201" s="1">
        <f ca="1">SUMIFS(INDIRECT($C$1&amp;"!"&amp;$C201&amp;":"&amp;$C201),dbP!$B:$B,"&gt;="&amp;AE$5,dbP!$B:$B,"&lt;="&amp;AE$6,INDIRECT($C$1&amp;"!"&amp;$C$2&amp;":"&amp;$C$2),$I$4,dbP!$J:$J,$I201,dbP!$K:$K,$J201)</f>
        <v>136500</v>
      </c>
      <c r="AF201" s="1">
        <f ca="1">SUMIFS(INDIRECT($C$1&amp;"!"&amp;$C201&amp;":"&amp;$C201),dbP!$B:$B,"&gt;="&amp;AF$5,dbP!$B:$B,"&lt;="&amp;AF$6,INDIRECT($C$1&amp;"!"&amp;$C$2&amp;":"&amp;$C$2),$I$4,dbP!$J:$J,$I201,dbP!$K:$K,$J201)</f>
        <v>138000</v>
      </c>
      <c r="AG201" s="1">
        <f ca="1">SUMIFS(INDIRECT($C$1&amp;"!"&amp;$C201&amp;":"&amp;$C201),dbP!$B:$B,"&gt;="&amp;AG$5,dbP!$B:$B,"&lt;="&amp;AG$6,INDIRECT($C$1&amp;"!"&amp;$C$2&amp;":"&amp;$C$2),$I$4,dbP!$J:$J,$I201,dbP!$K:$K,$J201)</f>
        <v>0</v>
      </c>
      <c r="AH201" s="1">
        <f ca="1">SUMIFS(INDIRECT($C$1&amp;"!"&amp;$C201&amp;":"&amp;$C201),dbP!$B:$B,"&gt;="&amp;AH$5,dbP!$B:$B,"&lt;="&amp;AH$6,INDIRECT($C$1&amp;"!"&amp;$C$2&amp;":"&amp;$C$2),$I$4,dbP!$J:$J,$I201,dbP!$K:$K,$J201)</f>
        <v>0</v>
      </c>
      <c r="AI201" s="1">
        <f ca="1">SUMIFS(INDIRECT($C$1&amp;"!"&amp;$C201&amp;":"&amp;$C201),dbP!$B:$B,"&gt;="&amp;AI$5,dbP!$B:$B,"&lt;="&amp;AI$6,INDIRECT($C$1&amp;"!"&amp;$C$2&amp;":"&amp;$C$2),$I$4,dbP!$J:$J,$I201,dbP!$K:$K,$J201)</f>
        <v>0</v>
      </c>
      <c r="AJ201" s="1">
        <f ca="1">SUMIFS(INDIRECT($C$1&amp;"!"&amp;$C201&amp;":"&amp;$C201),dbP!$B:$B,"&gt;="&amp;AJ$5,dbP!$B:$B,"&lt;="&amp;AJ$6,INDIRECT($C$1&amp;"!"&amp;$C$2&amp;":"&amp;$C$2),$I$4,dbP!$J:$J,$I201,dbP!$K:$K,$J201)</f>
        <v>0</v>
      </c>
      <c r="AK201" s="1">
        <f ca="1">SUMIFS(INDIRECT($C$1&amp;"!"&amp;$C201&amp;":"&amp;$C201),dbP!$B:$B,"&gt;="&amp;AK$5,dbP!$B:$B,"&lt;="&amp;AK$6,INDIRECT($C$1&amp;"!"&amp;$C$2&amp;":"&amp;$C$2),$I$4,dbP!$J:$J,$I201,dbP!$K:$K,$J201)</f>
        <v>0</v>
      </c>
      <c r="AL201" s="1">
        <f ca="1">SUMIFS(INDIRECT($C$1&amp;"!"&amp;$C201&amp;":"&amp;$C201),dbP!$B:$B,"&gt;="&amp;AL$5,dbP!$B:$B,"&lt;="&amp;AL$6,INDIRECT($C$1&amp;"!"&amp;$C$2&amp;":"&amp;$C$2),$I$4,dbP!$J:$J,$I201,dbP!$K:$K,$J201)</f>
        <v>0</v>
      </c>
    </row>
    <row r="202" spans="2:38" x14ac:dyDescent="0.25">
      <c r="B202" s="1" t="str">
        <f>Items!$L40</f>
        <v>CF(-)</v>
      </c>
      <c r="C202" s="1" t="str">
        <f>Items!$M40</f>
        <v>N</v>
      </c>
      <c r="I202" s="22" t="str">
        <f>Items!$J$38</f>
        <v>Оплата расходов на персонал</v>
      </c>
      <c r="J202" s="1" t="str">
        <f>Items!K40</f>
        <v>Руководитель производства</v>
      </c>
      <c r="Q202" s="1">
        <f ca="1">SUM($S202:INDIRECT(ADDRESS(ROW(),SUMIFS($3:$3,$4:$4,MAX($4:$4)))))</f>
        <v>1894563.1</v>
      </c>
      <c r="T202" s="1">
        <f ca="1">SUMIFS(INDIRECT($C$1&amp;"!"&amp;$C202&amp;":"&amp;$C202),dbP!$B:$B,"&gt;="&amp;T$5,dbP!$B:$B,"&lt;="&amp;T$6,INDIRECT($C$1&amp;"!"&amp;$C$2&amp;":"&amp;$C$2),$I$4,dbP!$J:$J,$I202,dbP!$K:$K,$J202)</f>
        <v>109456.31999999999</v>
      </c>
      <c r="U202" s="1">
        <f ca="1">SUMIFS(INDIRECT($C$1&amp;"!"&amp;$C202&amp;":"&amp;$C202),dbP!$B:$B,"&gt;="&amp;U$5,dbP!$B:$B,"&lt;="&amp;U$6,INDIRECT($C$1&amp;"!"&amp;$C$2&amp;":"&amp;$C$2),$I$4,dbP!$J:$J,$I202,dbP!$K:$K,$J202)</f>
        <v>83476.12000000001</v>
      </c>
      <c r="V202" s="1">
        <f ca="1">SUMIFS(INDIRECT($C$1&amp;"!"&amp;$C202&amp;":"&amp;$C202),dbP!$B:$B,"&gt;="&amp;V$5,dbP!$B:$B,"&lt;="&amp;V$6,INDIRECT($C$1&amp;"!"&amp;$C$2&amp;":"&amp;$C$2),$I$4,dbP!$J:$J,$I202,dbP!$K:$K,$J202)</f>
        <v>94655.12000000001</v>
      </c>
      <c r="W202" s="1">
        <f ca="1">SUMIFS(INDIRECT($C$1&amp;"!"&amp;$C202&amp;":"&amp;$C202),dbP!$B:$B,"&gt;="&amp;W$5,dbP!$B:$B,"&lt;="&amp;W$6,INDIRECT($C$1&amp;"!"&amp;$C$2&amp;":"&amp;$C$2),$I$4,dbP!$J:$J,$I202,dbP!$K:$K,$J202)</f>
        <v>143042.9</v>
      </c>
      <c r="X202" s="1">
        <f ca="1">SUMIFS(INDIRECT($C$1&amp;"!"&amp;$C202&amp;":"&amp;$C202),dbP!$B:$B,"&gt;="&amp;X$5,dbP!$B:$B,"&lt;="&amp;X$6,INDIRECT($C$1&amp;"!"&amp;$C$2&amp;":"&amp;$C$2),$I$4,dbP!$J:$J,$I202,dbP!$K:$K,$J202)</f>
        <v>110968.14</v>
      </c>
      <c r="Y202" s="1">
        <f ca="1">SUMIFS(INDIRECT($C$1&amp;"!"&amp;$C202&amp;":"&amp;$C202),dbP!$B:$B,"&gt;="&amp;Y$5,dbP!$B:$B,"&lt;="&amp;Y$6,INDIRECT($C$1&amp;"!"&amp;$C$2&amp;":"&amp;$C$2),$I$4,dbP!$J:$J,$I202,dbP!$K:$K,$J202)</f>
        <v>100908.99999999999</v>
      </c>
      <c r="Z202" s="1">
        <f ca="1">SUMIFS(INDIRECT($C$1&amp;"!"&amp;$C202&amp;":"&amp;$C202),dbP!$B:$B,"&gt;="&amp;Z$5,dbP!$B:$B,"&lt;="&amp;Z$6,INDIRECT($C$1&amp;"!"&amp;$C$2&amp;":"&amp;$C$2),$I$4,dbP!$J:$J,$I202,dbP!$K:$K,$J202)</f>
        <v>91000</v>
      </c>
      <c r="AA202" s="1">
        <f ca="1">SUMIFS(INDIRECT($C$1&amp;"!"&amp;$C202&amp;":"&amp;$C202),dbP!$B:$B,"&gt;="&amp;AA$5,dbP!$B:$B,"&lt;="&amp;AA$6,INDIRECT($C$1&amp;"!"&amp;$C$2&amp;":"&amp;$C$2),$I$4,dbP!$J:$J,$I202,dbP!$K:$K,$J202)</f>
        <v>307500</v>
      </c>
      <c r="AB202" s="1">
        <f ca="1">SUMIFS(INDIRECT($C$1&amp;"!"&amp;$C202&amp;":"&amp;$C202),dbP!$B:$B,"&gt;="&amp;AB$5,dbP!$B:$B,"&lt;="&amp;AB$6,INDIRECT($C$1&amp;"!"&amp;$C$2&amp;":"&amp;$C$2),$I$4,dbP!$J:$J,$I202,dbP!$K:$K,$J202)</f>
        <v>214500</v>
      </c>
      <c r="AC202" s="1">
        <f ca="1">SUMIFS(INDIRECT($C$1&amp;"!"&amp;$C202&amp;":"&amp;$C202),dbP!$B:$B,"&gt;="&amp;AC$5,dbP!$B:$B,"&lt;="&amp;AC$6,INDIRECT($C$1&amp;"!"&amp;$C$2&amp;":"&amp;$C$2),$I$4,dbP!$J:$J,$I202,dbP!$K:$K,$J202)</f>
        <v>184500</v>
      </c>
      <c r="AD202" s="1">
        <f ca="1">SUMIFS(INDIRECT($C$1&amp;"!"&amp;$C202&amp;":"&amp;$C202),dbP!$B:$B,"&gt;="&amp;AD$5,dbP!$B:$B,"&lt;="&amp;AD$6,INDIRECT($C$1&amp;"!"&amp;$C$2&amp;":"&amp;$C$2),$I$4,dbP!$J:$J,$I202,dbP!$K:$K,$J202)</f>
        <v>0</v>
      </c>
      <c r="AE202" s="1">
        <f ca="1">SUMIFS(INDIRECT($C$1&amp;"!"&amp;$C202&amp;":"&amp;$C202),dbP!$B:$B,"&gt;="&amp;AE$5,dbP!$B:$B,"&lt;="&amp;AE$6,INDIRECT($C$1&amp;"!"&amp;$C$2&amp;":"&amp;$C$2),$I$4,dbP!$J:$J,$I202,dbP!$K:$K,$J202)</f>
        <v>270055.5</v>
      </c>
      <c r="AF202" s="1">
        <f ca="1">SUMIFS(INDIRECT($C$1&amp;"!"&amp;$C202&amp;":"&amp;$C202),dbP!$B:$B,"&gt;="&amp;AF$5,dbP!$B:$B,"&lt;="&amp;AF$6,INDIRECT($C$1&amp;"!"&amp;$C$2&amp;":"&amp;$C$2),$I$4,dbP!$J:$J,$I202,dbP!$K:$K,$J202)</f>
        <v>184500</v>
      </c>
      <c r="AG202" s="1">
        <f ca="1">SUMIFS(INDIRECT($C$1&amp;"!"&amp;$C202&amp;":"&amp;$C202),dbP!$B:$B,"&gt;="&amp;AG$5,dbP!$B:$B,"&lt;="&amp;AG$6,INDIRECT($C$1&amp;"!"&amp;$C$2&amp;":"&amp;$C$2),$I$4,dbP!$J:$J,$I202,dbP!$K:$K,$J202)</f>
        <v>0</v>
      </c>
      <c r="AH202" s="1">
        <f ca="1">SUMIFS(INDIRECT($C$1&amp;"!"&amp;$C202&amp;":"&amp;$C202),dbP!$B:$B,"&gt;="&amp;AH$5,dbP!$B:$B,"&lt;="&amp;AH$6,INDIRECT($C$1&amp;"!"&amp;$C$2&amp;":"&amp;$C$2),$I$4,dbP!$J:$J,$I202,dbP!$K:$K,$J202)</f>
        <v>0</v>
      </c>
      <c r="AI202" s="1">
        <f ca="1">SUMIFS(INDIRECT($C$1&amp;"!"&amp;$C202&amp;":"&amp;$C202),dbP!$B:$B,"&gt;="&amp;AI$5,dbP!$B:$B,"&lt;="&amp;AI$6,INDIRECT($C$1&amp;"!"&amp;$C$2&amp;":"&amp;$C$2),$I$4,dbP!$J:$J,$I202,dbP!$K:$K,$J202)</f>
        <v>0</v>
      </c>
      <c r="AJ202" s="1">
        <f ca="1">SUMIFS(INDIRECT($C$1&amp;"!"&amp;$C202&amp;":"&amp;$C202),dbP!$B:$B,"&gt;="&amp;AJ$5,dbP!$B:$B,"&lt;="&amp;AJ$6,INDIRECT($C$1&amp;"!"&amp;$C$2&amp;":"&amp;$C$2),$I$4,dbP!$J:$J,$I202,dbP!$K:$K,$J202)</f>
        <v>0</v>
      </c>
      <c r="AK202" s="1">
        <f ca="1">SUMIFS(INDIRECT($C$1&amp;"!"&amp;$C202&amp;":"&amp;$C202),dbP!$B:$B,"&gt;="&amp;AK$5,dbP!$B:$B,"&lt;="&amp;AK$6,INDIRECT($C$1&amp;"!"&amp;$C$2&amp;":"&amp;$C$2),$I$4,dbP!$J:$J,$I202,dbP!$K:$K,$J202)</f>
        <v>0</v>
      </c>
      <c r="AL202" s="1">
        <f ca="1">SUMIFS(INDIRECT($C$1&amp;"!"&amp;$C202&amp;":"&amp;$C202),dbP!$B:$B,"&gt;="&amp;AL$5,dbP!$B:$B,"&lt;="&amp;AL$6,INDIRECT($C$1&amp;"!"&amp;$C$2&amp;":"&amp;$C$2),$I$4,dbP!$J:$J,$I202,dbP!$K:$K,$J202)</f>
        <v>0</v>
      </c>
    </row>
    <row r="203" spans="2:38" x14ac:dyDescent="0.25">
      <c r="B203" s="1" t="str">
        <f>Items!$L41</f>
        <v>CF(-)</v>
      </c>
      <c r="C203" s="1" t="str">
        <f>Items!$M41</f>
        <v>N</v>
      </c>
      <c r="I203" s="22" t="str">
        <f>Items!$J$38</f>
        <v>Оплата расходов на персонал</v>
      </c>
      <c r="J203" s="1" t="str">
        <f>Items!K41</f>
        <v>Архитектор</v>
      </c>
      <c r="Q203" s="1">
        <f ca="1">SUM($S203:INDIRECT(ADDRESS(ROW(),SUMIFS($3:$3,$4:$4,MAX($4:$4)))))</f>
        <v>261980</v>
      </c>
      <c r="T203" s="1">
        <f ca="1">SUMIFS(INDIRECT($C$1&amp;"!"&amp;$C203&amp;":"&amp;$C203),dbP!$B:$B,"&gt;="&amp;T$5,dbP!$B:$B,"&lt;="&amp;T$6,INDIRECT($C$1&amp;"!"&amp;$C$2&amp;":"&amp;$C$2),$I$4,dbP!$J:$J,$I203,dbP!$K:$K,$J203)</f>
        <v>0</v>
      </c>
      <c r="U203" s="1">
        <f ca="1">SUMIFS(INDIRECT($C$1&amp;"!"&amp;$C203&amp;":"&amp;$C203),dbP!$B:$B,"&gt;="&amp;U$5,dbP!$B:$B,"&lt;="&amp;U$6,INDIRECT($C$1&amp;"!"&amp;$C$2&amp;":"&amp;$C$2),$I$4,dbP!$J:$J,$I203,dbP!$K:$K,$J203)</f>
        <v>0</v>
      </c>
      <c r="V203" s="1">
        <f ca="1">SUMIFS(INDIRECT($C$1&amp;"!"&amp;$C203&amp;":"&amp;$C203),dbP!$B:$B,"&gt;="&amp;V$5,dbP!$B:$B,"&lt;="&amp;V$6,INDIRECT($C$1&amp;"!"&amp;$C$2&amp;":"&amp;$C$2),$I$4,dbP!$J:$J,$I203,dbP!$K:$K,$J203)</f>
        <v>0</v>
      </c>
      <c r="W203" s="1">
        <f ca="1">SUMIFS(INDIRECT($C$1&amp;"!"&amp;$C203&amp;":"&amp;$C203),dbP!$B:$B,"&gt;="&amp;W$5,dbP!$B:$B,"&lt;="&amp;W$6,INDIRECT($C$1&amp;"!"&amp;$C$2&amp;":"&amp;$C$2),$I$4,dbP!$J:$J,$I203,dbP!$K:$K,$J203)</f>
        <v>0</v>
      </c>
      <c r="X203" s="1">
        <f ca="1">SUMIFS(INDIRECT($C$1&amp;"!"&amp;$C203&amp;":"&amp;$C203),dbP!$B:$B,"&gt;="&amp;X$5,dbP!$B:$B,"&lt;="&amp;X$6,INDIRECT($C$1&amp;"!"&amp;$C$2&amp;":"&amp;$C$2),$I$4,dbP!$J:$J,$I203,dbP!$K:$K,$J203)</f>
        <v>0</v>
      </c>
      <c r="Y203" s="1">
        <f ca="1">SUMIFS(INDIRECT($C$1&amp;"!"&amp;$C203&amp;":"&amp;$C203),dbP!$B:$B,"&gt;="&amp;Y$5,dbP!$B:$B,"&lt;="&amp;Y$6,INDIRECT($C$1&amp;"!"&amp;$C$2&amp;":"&amp;$C$2),$I$4,dbP!$J:$J,$I203,dbP!$K:$K,$J203)</f>
        <v>57200</v>
      </c>
      <c r="Z203" s="1">
        <f ca="1">SUMIFS(INDIRECT($C$1&amp;"!"&amp;$C203&amp;":"&amp;$C203),dbP!$B:$B,"&gt;="&amp;Z$5,dbP!$B:$B,"&lt;="&amp;Z$6,INDIRECT($C$1&amp;"!"&amp;$C$2&amp;":"&amp;$C$2),$I$4,dbP!$J:$J,$I203,dbP!$K:$K,$J203)</f>
        <v>0</v>
      </c>
      <c r="AA203" s="1">
        <f ca="1">SUMIFS(INDIRECT($C$1&amp;"!"&amp;$C203&amp;":"&amp;$C203),dbP!$B:$B,"&gt;="&amp;AA$5,dbP!$B:$B,"&lt;="&amp;AA$6,INDIRECT($C$1&amp;"!"&amp;$C$2&amp;":"&amp;$C$2),$I$4,dbP!$J:$J,$I203,dbP!$K:$K,$J203)</f>
        <v>57200</v>
      </c>
      <c r="AB203" s="1">
        <f ca="1">SUMIFS(INDIRECT($C$1&amp;"!"&amp;$C203&amp;":"&amp;$C203),dbP!$B:$B,"&gt;="&amp;AB$5,dbP!$B:$B,"&lt;="&amp;AB$6,INDIRECT($C$1&amp;"!"&amp;$C$2&amp;":"&amp;$C$2),$I$4,dbP!$J:$J,$I203,dbP!$K:$K,$J203)</f>
        <v>16380</v>
      </c>
      <c r="AC203" s="1">
        <f ca="1">SUMIFS(INDIRECT($C$1&amp;"!"&amp;$C203&amp;":"&amp;$C203),dbP!$B:$B,"&gt;="&amp;AC$5,dbP!$B:$B,"&lt;="&amp;AC$6,INDIRECT($C$1&amp;"!"&amp;$C$2&amp;":"&amp;$C$2),$I$4,dbP!$J:$J,$I203,dbP!$K:$K,$J203)</f>
        <v>0</v>
      </c>
      <c r="AD203" s="1">
        <f ca="1">SUMIFS(INDIRECT($C$1&amp;"!"&amp;$C203&amp;":"&amp;$C203),dbP!$B:$B,"&gt;="&amp;AD$5,dbP!$B:$B,"&lt;="&amp;AD$6,INDIRECT($C$1&amp;"!"&amp;$C$2&amp;":"&amp;$C$2),$I$4,dbP!$J:$J,$I203,dbP!$K:$K,$J203)</f>
        <v>0</v>
      </c>
      <c r="AE203" s="1">
        <f ca="1">SUMIFS(INDIRECT($C$1&amp;"!"&amp;$C203&amp;":"&amp;$C203),dbP!$B:$B,"&gt;="&amp;AE$5,dbP!$B:$B,"&lt;="&amp;AE$6,INDIRECT($C$1&amp;"!"&amp;$C$2&amp;":"&amp;$C$2),$I$4,dbP!$J:$J,$I203,dbP!$K:$K,$J203)</f>
        <v>86000</v>
      </c>
      <c r="AF203" s="1">
        <f ca="1">SUMIFS(INDIRECT($C$1&amp;"!"&amp;$C203&amp;":"&amp;$C203),dbP!$B:$B,"&gt;="&amp;AF$5,dbP!$B:$B,"&lt;="&amp;AF$6,INDIRECT($C$1&amp;"!"&amp;$C$2&amp;":"&amp;$C$2),$I$4,dbP!$J:$J,$I203,dbP!$K:$K,$J203)</f>
        <v>45199.999999999993</v>
      </c>
      <c r="AG203" s="1">
        <f ca="1">SUMIFS(INDIRECT($C$1&amp;"!"&amp;$C203&amp;":"&amp;$C203),dbP!$B:$B,"&gt;="&amp;AG$5,dbP!$B:$B,"&lt;="&amp;AG$6,INDIRECT($C$1&amp;"!"&amp;$C$2&amp;":"&amp;$C$2),$I$4,dbP!$J:$J,$I203,dbP!$K:$K,$J203)</f>
        <v>0</v>
      </c>
      <c r="AH203" s="1">
        <f ca="1">SUMIFS(INDIRECT($C$1&amp;"!"&amp;$C203&amp;":"&amp;$C203),dbP!$B:$B,"&gt;="&amp;AH$5,dbP!$B:$B,"&lt;="&amp;AH$6,INDIRECT($C$1&amp;"!"&amp;$C$2&amp;":"&amp;$C$2),$I$4,dbP!$J:$J,$I203,dbP!$K:$K,$J203)</f>
        <v>0</v>
      </c>
      <c r="AI203" s="1">
        <f ca="1">SUMIFS(INDIRECT($C$1&amp;"!"&amp;$C203&amp;":"&amp;$C203),dbP!$B:$B,"&gt;="&amp;AI$5,dbP!$B:$B,"&lt;="&amp;AI$6,INDIRECT($C$1&amp;"!"&amp;$C$2&amp;":"&amp;$C$2),$I$4,dbP!$J:$J,$I203,dbP!$K:$K,$J203)</f>
        <v>0</v>
      </c>
      <c r="AJ203" s="1">
        <f ca="1">SUMIFS(INDIRECT($C$1&amp;"!"&amp;$C203&amp;":"&amp;$C203),dbP!$B:$B,"&gt;="&amp;AJ$5,dbP!$B:$B,"&lt;="&amp;AJ$6,INDIRECT($C$1&amp;"!"&amp;$C$2&amp;":"&amp;$C$2),$I$4,dbP!$J:$J,$I203,dbP!$K:$K,$J203)</f>
        <v>0</v>
      </c>
      <c r="AK203" s="1">
        <f ca="1">SUMIFS(INDIRECT($C$1&amp;"!"&amp;$C203&amp;":"&amp;$C203),dbP!$B:$B,"&gt;="&amp;AK$5,dbP!$B:$B,"&lt;="&amp;AK$6,INDIRECT($C$1&amp;"!"&amp;$C$2&amp;":"&amp;$C$2),$I$4,dbP!$J:$J,$I203,dbP!$K:$K,$J203)</f>
        <v>0</v>
      </c>
      <c r="AL203" s="1">
        <f ca="1">SUMIFS(INDIRECT($C$1&amp;"!"&amp;$C203&amp;":"&amp;$C203),dbP!$B:$B,"&gt;="&amp;AL$5,dbP!$B:$B,"&lt;="&amp;AL$6,INDIRECT($C$1&amp;"!"&amp;$C$2&amp;":"&amp;$C$2),$I$4,dbP!$J:$J,$I203,dbP!$K:$K,$J203)</f>
        <v>0</v>
      </c>
    </row>
    <row r="204" spans="2:38" x14ac:dyDescent="0.25">
      <c r="B204" s="1" t="str">
        <f>Items!$L42</f>
        <v>CF(-)</v>
      </c>
      <c r="C204" s="1" t="str">
        <f>Items!$M42</f>
        <v>N</v>
      </c>
      <c r="I204" s="22" t="str">
        <f>Items!$J$38</f>
        <v>Оплата расходов на персонал</v>
      </c>
      <c r="J204" s="1" t="str">
        <f>Items!K42</f>
        <v>Маркетолог</v>
      </c>
      <c r="Q204" s="1">
        <f ca="1">SUM($S204:INDIRECT(ADDRESS(ROW(),SUMIFS($3:$3,$4:$4,MAX($4:$4)))))</f>
        <v>286143.12</v>
      </c>
      <c r="T204" s="1">
        <f ca="1">SUMIFS(INDIRECT($C$1&amp;"!"&amp;$C204&amp;":"&amp;$C204),dbP!$B:$B,"&gt;="&amp;T$5,dbP!$B:$B,"&lt;="&amp;T$6,INDIRECT($C$1&amp;"!"&amp;$C$2&amp;":"&amp;$C$2),$I$4,dbP!$J:$J,$I204,dbP!$K:$K,$J204)</f>
        <v>0</v>
      </c>
      <c r="U204" s="1">
        <f ca="1">SUMIFS(INDIRECT($C$1&amp;"!"&amp;$C204&amp;":"&amp;$C204),dbP!$B:$B,"&gt;="&amp;U$5,dbP!$B:$B,"&lt;="&amp;U$6,INDIRECT($C$1&amp;"!"&amp;$C$2&amp;":"&amp;$C$2),$I$4,dbP!$J:$J,$I204,dbP!$K:$K,$J204)</f>
        <v>0</v>
      </c>
      <c r="V204" s="1">
        <f ca="1">SUMIFS(INDIRECT($C$1&amp;"!"&amp;$C204&amp;":"&amp;$C204),dbP!$B:$B,"&gt;="&amp;V$5,dbP!$B:$B,"&lt;="&amp;V$6,INDIRECT($C$1&amp;"!"&amp;$C$2&amp;":"&amp;$C$2),$I$4,dbP!$J:$J,$I204,dbP!$K:$K,$J204)</f>
        <v>0</v>
      </c>
      <c r="W204" s="1">
        <f ca="1">SUMIFS(INDIRECT($C$1&amp;"!"&amp;$C204&amp;":"&amp;$C204),dbP!$B:$B,"&gt;="&amp;W$5,dbP!$B:$B,"&lt;="&amp;W$6,INDIRECT($C$1&amp;"!"&amp;$C$2&amp;":"&amp;$C$2),$I$4,dbP!$J:$J,$I204,dbP!$K:$K,$J204)</f>
        <v>0</v>
      </c>
      <c r="X204" s="1">
        <f ca="1">SUMIFS(INDIRECT($C$1&amp;"!"&amp;$C204&amp;":"&amp;$C204),dbP!$B:$B,"&gt;="&amp;X$5,dbP!$B:$B,"&lt;="&amp;X$6,INDIRECT($C$1&amp;"!"&amp;$C$2&amp;":"&amp;$C$2),$I$4,dbP!$J:$J,$I204,dbP!$K:$K,$J204)</f>
        <v>0</v>
      </c>
      <c r="Y204" s="1">
        <f ca="1">SUMIFS(INDIRECT($C$1&amp;"!"&amp;$C204&amp;":"&amp;$C204),dbP!$B:$B,"&gt;="&amp;Y$5,dbP!$B:$B,"&lt;="&amp;Y$6,INDIRECT($C$1&amp;"!"&amp;$C$2&amp;":"&amp;$C$2),$I$4,dbP!$J:$J,$I204,dbP!$K:$K,$J204)</f>
        <v>22750</v>
      </c>
      <c r="Z204" s="1">
        <f ca="1">SUMIFS(INDIRECT($C$1&amp;"!"&amp;$C204&amp;":"&amp;$C204),dbP!$B:$B,"&gt;="&amp;Z$5,dbP!$B:$B,"&lt;="&amp;Z$6,INDIRECT($C$1&amp;"!"&amp;$C$2&amp;":"&amp;$C$2),$I$4,dbP!$J:$J,$I204,dbP!$K:$K,$J204)</f>
        <v>0</v>
      </c>
      <c r="AA204" s="1">
        <f ca="1">SUMIFS(INDIRECT($C$1&amp;"!"&amp;$C204&amp;":"&amp;$C204),dbP!$B:$B,"&gt;="&amp;AA$5,dbP!$B:$B,"&lt;="&amp;AA$6,INDIRECT($C$1&amp;"!"&amp;$C$2&amp;":"&amp;$C$2),$I$4,dbP!$J:$J,$I204,dbP!$K:$K,$J204)</f>
        <v>135393.12</v>
      </c>
      <c r="AB204" s="1">
        <f ca="1">SUMIFS(INDIRECT($C$1&amp;"!"&amp;$C204&amp;":"&amp;$C204),dbP!$B:$B,"&gt;="&amp;AB$5,dbP!$B:$B,"&lt;="&amp;AB$6,INDIRECT($C$1&amp;"!"&amp;$C$2&amp;":"&amp;$C$2),$I$4,dbP!$J:$J,$I204,dbP!$K:$K,$J204)</f>
        <v>56499.999999999993</v>
      </c>
      <c r="AC204" s="1">
        <f ca="1">SUMIFS(INDIRECT($C$1&amp;"!"&amp;$C204&amp;":"&amp;$C204),dbP!$B:$B,"&gt;="&amp;AC$5,dbP!$B:$B,"&lt;="&amp;AC$6,INDIRECT($C$1&amp;"!"&amp;$C$2&amp;":"&amp;$C$2),$I$4,dbP!$J:$J,$I204,dbP!$K:$K,$J204)</f>
        <v>71500</v>
      </c>
      <c r="AD204" s="1">
        <f ca="1">SUMIFS(INDIRECT($C$1&amp;"!"&amp;$C204&amp;":"&amp;$C204),dbP!$B:$B,"&gt;="&amp;AD$5,dbP!$B:$B,"&lt;="&amp;AD$6,INDIRECT($C$1&amp;"!"&amp;$C$2&amp;":"&amp;$C$2),$I$4,dbP!$J:$J,$I204,dbP!$K:$K,$J204)</f>
        <v>0</v>
      </c>
      <c r="AE204" s="1">
        <f ca="1">SUMIFS(INDIRECT($C$1&amp;"!"&amp;$C204&amp;":"&amp;$C204),dbP!$B:$B,"&gt;="&amp;AE$5,dbP!$B:$B,"&lt;="&amp;AE$6,INDIRECT($C$1&amp;"!"&amp;$C$2&amp;":"&amp;$C$2),$I$4,dbP!$J:$J,$I204,dbP!$K:$K,$J204)</f>
        <v>0</v>
      </c>
      <c r="AF204" s="1">
        <f ca="1">SUMIFS(INDIRECT($C$1&amp;"!"&amp;$C204&amp;":"&amp;$C204),dbP!$B:$B,"&gt;="&amp;AF$5,dbP!$B:$B,"&lt;="&amp;AF$6,INDIRECT($C$1&amp;"!"&amp;$C$2&amp;":"&amp;$C$2),$I$4,dbP!$J:$J,$I204,dbP!$K:$K,$J204)</f>
        <v>0</v>
      </c>
      <c r="AG204" s="1">
        <f ca="1">SUMIFS(INDIRECT($C$1&amp;"!"&amp;$C204&amp;":"&amp;$C204),dbP!$B:$B,"&gt;="&amp;AG$5,dbP!$B:$B,"&lt;="&amp;AG$6,INDIRECT($C$1&amp;"!"&amp;$C$2&amp;":"&amp;$C$2),$I$4,dbP!$J:$J,$I204,dbP!$K:$K,$J204)</f>
        <v>0</v>
      </c>
      <c r="AH204" s="1">
        <f ca="1">SUMIFS(INDIRECT($C$1&amp;"!"&amp;$C204&amp;":"&amp;$C204),dbP!$B:$B,"&gt;="&amp;AH$5,dbP!$B:$B,"&lt;="&amp;AH$6,INDIRECT($C$1&amp;"!"&amp;$C$2&amp;":"&amp;$C$2),$I$4,dbP!$J:$J,$I204,dbP!$K:$K,$J204)</f>
        <v>0</v>
      </c>
      <c r="AI204" s="1">
        <f ca="1">SUMIFS(INDIRECT($C$1&amp;"!"&amp;$C204&amp;":"&amp;$C204),dbP!$B:$B,"&gt;="&amp;AI$5,dbP!$B:$B,"&lt;="&amp;AI$6,INDIRECT($C$1&amp;"!"&amp;$C$2&amp;":"&amp;$C$2),$I$4,dbP!$J:$J,$I204,dbP!$K:$K,$J204)</f>
        <v>0</v>
      </c>
      <c r="AJ204" s="1">
        <f ca="1">SUMIFS(INDIRECT($C$1&amp;"!"&amp;$C204&amp;":"&amp;$C204),dbP!$B:$B,"&gt;="&amp;AJ$5,dbP!$B:$B,"&lt;="&amp;AJ$6,INDIRECT($C$1&amp;"!"&amp;$C$2&amp;":"&amp;$C$2),$I$4,dbP!$J:$J,$I204,dbP!$K:$K,$J204)</f>
        <v>0</v>
      </c>
      <c r="AK204" s="1">
        <f ca="1">SUMIFS(INDIRECT($C$1&amp;"!"&amp;$C204&amp;":"&amp;$C204),dbP!$B:$B,"&gt;="&amp;AK$5,dbP!$B:$B,"&lt;="&amp;AK$6,INDIRECT($C$1&amp;"!"&amp;$C$2&amp;":"&amp;$C$2),$I$4,dbP!$J:$J,$I204,dbP!$K:$K,$J204)</f>
        <v>0</v>
      </c>
      <c r="AL204" s="1">
        <f ca="1">SUMIFS(INDIRECT($C$1&amp;"!"&amp;$C204&amp;":"&amp;$C204),dbP!$B:$B,"&gt;="&amp;AL$5,dbP!$B:$B,"&lt;="&amp;AL$6,INDIRECT($C$1&amp;"!"&amp;$C$2&amp;":"&amp;$C$2),$I$4,dbP!$J:$J,$I204,dbP!$K:$K,$J204)</f>
        <v>0</v>
      </c>
    </row>
    <row r="205" spans="2:38" x14ac:dyDescent="0.25">
      <c r="B205" s="1" t="str">
        <f>Items!$L43</f>
        <v>CF(-)</v>
      </c>
      <c r="C205" s="1" t="str">
        <f>Items!$M43</f>
        <v>N</v>
      </c>
      <c r="I205" s="22" t="str">
        <f>Items!$J$38</f>
        <v>Оплата расходов на персонал</v>
      </c>
      <c r="J205" s="1" t="str">
        <f>Items!K43</f>
        <v>Брокер</v>
      </c>
      <c r="Q205" s="1">
        <f ca="1">SUM($S205:INDIRECT(ADDRESS(ROW(),SUMIFS($3:$3,$4:$4,MAX($4:$4)))))</f>
        <v>464180</v>
      </c>
      <c r="T205" s="1">
        <f ca="1">SUMIFS(INDIRECT($C$1&amp;"!"&amp;$C205&amp;":"&amp;$C205),dbP!$B:$B,"&gt;="&amp;T$5,dbP!$B:$B,"&lt;="&amp;T$6,INDIRECT($C$1&amp;"!"&amp;$C$2&amp;":"&amp;$C$2),$I$4,dbP!$J:$J,$I205,dbP!$K:$K,$J205)</f>
        <v>98400</v>
      </c>
      <c r="U205" s="1">
        <f ca="1">SUMIFS(INDIRECT($C$1&amp;"!"&amp;$C205&amp;":"&amp;$C205),dbP!$B:$B,"&gt;="&amp;U$5,dbP!$B:$B,"&lt;="&amp;U$6,INDIRECT($C$1&amp;"!"&amp;$C$2&amp;":"&amp;$C$2),$I$4,dbP!$J:$J,$I205,dbP!$K:$K,$J205)</f>
        <v>0</v>
      </c>
      <c r="V205" s="1">
        <f ca="1">SUMIFS(INDIRECT($C$1&amp;"!"&amp;$C205&amp;":"&amp;$C205),dbP!$B:$B,"&gt;="&amp;V$5,dbP!$B:$B,"&lt;="&amp;V$6,INDIRECT($C$1&amp;"!"&amp;$C$2&amp;":"&amp;$C$2),$I$4,dbP!$J:$J,$I205,dbP!$K:$K,$J205)</f>
        <v>0</v>
      </c>
      <c r="W205" s="1">
        <f ca="1">SUMIFS(INDIRECT($C$1&amp;"!"&amp;$C205&amp;":"&amp;$C205),dbP!$B:$B,"&gt;="&amp;W$5,dbP!$B:$B,"&lt;="&amp;W$6,INDIRECT($C$1&amp;"!"&amp;$C$2&amp;":"&amp;$C$2),$I$4,dbP!$J:$J,$I205,dbP!$K:$K,$J205)</f>
        <v>0</v>
      </c>
      <c r="X205" s="1">
        <f ca="1">SUMIFS(INDIRECT($C$1&amp;"!"&amp;$C205&amp;":"&amp;$C205),dbP!$B:$B,"&gt;="&amp;X$5,dbP!$B:$B,"&lt;="&amp;X$6,INDIRECT($C$1&amp;"!"&amp;$C$2&amp;":"&amp;$C$2),$I$4,dbP!$J:$J,$I205,dbP!$K:$K,$J205)</f>
        <v>0</v>
      </c>
      <c r="Y205" s="1">
        <f ca="1">SUMIFS(INDIRECT($C$1&amp;"!"&amp;$C205&amp;":"&amp;$C205),dbP!$B:$B,"&gt;="&amp;Y$5,dbP!$B:$B,"&lt;="&amp;Y$6,INDIRECT($C$1&amp;"!"&amp;$C$2&amp;":"&amp;$C$2),$I$4,dbP!$J:$J,$I205,dbP!$K:$K,$J205)</f>
        <v>0</v>
      </c>
      <c r="Z205" s="1">
        <f ca="1">SUMIFS(INDIRECT($C$1&amp;"!"&amp;$C205&amp;":"&amp;$C205),dbP!$B:$B,"&gt;="&amp;Z$5,dbP!$B:$B,"&lt;="&amp;Z$6,INDIRECT($C$1&amp;"!"&amp;$C$2&amp;":"&amp;$C$2),$I$4,dbP!$J:$J,$I205,dbP!$K:$K,$J205)</f>
        <v>0</v>
      </c>
      <c r="AA205" s="1">
        <f ca="1">SUMIFS(INDIRECT($C$1&amp;"!"&amp;$C205&amp;":"&amp;$C205),dbP!$B:$B,"&gt;="&amp;AA$5,dbP!$B:$B,"&lt;="&amp;AA$6,INDIRECT($C$1&amp;"!"&amp;$C$2&amp;":"&amp;$C$2),$I$4,dbP!$J:$J,$I205,dbP!$K:$K,$J205)</f>
        <v>44280</v>
      </c>
      <c r="AB205" s="1">
        <f ca="1">SUMIFS(INDIRECT($C$1&amp;"!"&amp;$C205&amp;":"&amp;$C205),dbP!$B:$B,"&gt;="&amp;AB$5,dbP!$B:$B,"&lt;="&amp;AB$6,INDIRECT($C$1&amp;"!"&amp;$C$2&amp;":"&amp;$C$2),$I$4,dbP!$J:$J,$I205,dbP!$K:$K,$J205)</f>
        <v>55200</v>
      </c>
      <c r="AC205" s="1">
        <f ca="1">SUMIFS(INDIRECT($C$1&amp;"!"&amp;$C205&amp;":"&amp;$C205),dbP!$B:$B,"&gt;="&amp;AC$5,dbP!$B:$B,"&lt;="&amp;AC$6,INDIRECT($C$1&amp;"!"&amp;$C$2&amp;":"&amp;$C$2),$I$4,dbP!$J:$J,$I205,dbP!$K:$K,$J205)</f>
        <v>79099.999999999985</v>
      </c>
      <c r="AD205" s="1">
        <f ca="1">SUMIFS(INDIRECT($C$1&amp;"!"&amp;$C205&amp;":"&amp;$C205),dbP!$B:$B,"&gt;="&amp;AD$5,dbP!$B:$B,"&lt;="&amp;AD$6,INDIRECT($C$1&amp;"!"&amp;$C$2&amp;":"&amp;$C$2),$I$4,dbP!$J:$J,$I205,dbP!$K:$K,$J205)</f>
        <v>0</v>
      </c>
      <c r="AE205" s="1">
        <f ca="1">SUMIFS(INDIRECT($C$1&amp;"!"&amp;$C205&amp;":"&amp;$C205),dbP!$B:$B,"&gt;="&amp;AE$5,dbP!$B:$B,"&lt;="&amp;AE$6,INDIRECT($C$1&amp;"!"&amp;$C$2&amp;":"&amp;$C$2),$I$4,dbP!$J:$J,$I205,dbP!$K:$K,$J205)</f>
        <v>0</v>
      </c>
      <c r="AF205" s="1">
        <f ca="1">SUMIFS(INDIRECT($C$1&amp;"!"&amp;$C205&amp;":"&amp;$C205),dbP!$B:$B,"&gt;="&amp;AF$5,dbP!$B:$B,"&lt;="&amp;AF$6,INDIRECT($C$1&amp;"!"&amp;$C$2&amp;":"&amp;$C$2),$I$4,dbP!$J:$J,$I205,dbP!$K:$K,$J205)</f>
        <v>187200</v>
      </c>
      <c r="AG205" s="1">
        <f ca="1">SUMIFS(INDIRECT($C$1&amp;"!"&amp;$C205&amp;":"&amp;$C205),dbP!$B:$B,"&gt;="&amp;AG$5,dbP!$B:$B,"&lt;="&amp;AG$6,INDIRECT($C$1&amp;"!"&amp;$C$2&amp;":"&amp;$C$2),$I$4,dbP!$J:$J,$I205,dbP!$K:$K,$J205)</f>
        <v>0</v>
      </c>
      <c r="AH205" s="1">
        <f ca="1">SUMIFS(INDIRECT($C$1&amp;"!"&amp;$C205&amp;":"&amp;$C205),dbP!$B:$B,"&gt;="&amp;AH$5,dbP!$B:$B,"&lt;="&amp;AH$6,INDIRECT($C$1&amp;"!"&amp;$C$2&amp;":"&amp;$C$2),$I$4,dbP!$J:$J,$I205,dbP!$K:$K,$J205)</f>
        <v>0</v>
      </c>
      <c r="AI205" s="1">
        <f ca="1">SUMIFS(INDIRECT($C$1&amp;"!"&amp;$C205&amp;":"&amp;$C205),dbP!$B:$B,"&gt;="&amp;AI$5,dbP!$B:$B,"&lt;="&amp;AI$6,INDIRECT($C$1&amp;"!"&amp;$C$2&amp;":"&amp;$C$2),$I$4,dbP!$J:$J,$I205,dbP!$K:$K,$J205)</f>
        <v>0</v>
      </c>
      <c r="AJ205" s="1">
        <f ca="1">SUMIFS(INDIRECT($C$1&amp;"!"&amp;$C205&amp;":"&amp;$C205),dbP!$B:$B,"&gt;="&amp;AJ$5,dbP!$B:$B,"&lt;="&amp;AJ$6,INDIRECT($C$1&amp;"!"&amp;$C$2&amp;":"&amp;$C$2),$I$4,dbP!$J:$J,$I205,dbP!$K:$K,$J205)</f>
        <v>0</v>
      </c>
      <c r="AK205" s="1">
        <f ca="1">SUMIFS(INDIRECT($C$1&amp;"!"&amp;$C205&amp;":"&amp;$C205),dbP!$B:$B,"&gt;="&amp;AK$5,dbP!$B:$B,"&lt;="&amp;AK$6,INDIRECT($C$1&amp;"!"&amp;$C$2&amp;":"&amp;$C$2),$I$4,dbP!$J:$J,$I205,dbP!$K:$K,$J205)</f>
        <v>0</v>
      </c>
      <c r="AL205" s="1">
        <f ca="1">SUMIFS(INDIRECT($C$1&amp;"!"&amp;$C205&amp;":"&amp;$C205),dbP!$B:$B,"&gt;="&amp;AL$5,dbP!$B:$B,"&lt;="&amp;AL$6,INDIRECT($C$1&amp;"!"&amp;$C$2&amp;":"&amp;$C$2),$I$4,dbP!$J:$J,$I205,dbP!$K:$K,$J205)</f>
        <v>0</v>
      </c>
    </row>
    <row r="206" spans="2:38" x14ac:dyDescent="0.25">
      <c r="B206" s="1" t="str">
        <f>Items!$L44</f>
        <v>CF(-)</v>
      </c>
      <c r="C206" s="1" t="str">
        <f>Items!$M44</f>
        <v>N</v>
      </c>
      <c r="I206" s="22" t="str">
        <f>Items!$J$38</f>
        <v>Оплата расходов на персонал</v>
      </c>
      <c r="J206" s="1" t="str">
        <f>Items!K44</f>
        <v>Бухгалтер</v>
      </c>
      <c r="Q206" s="1">
        <f ca="1">SUM($S206:INDIRECT(ADDRESS(ROW(),SUMIFS($3:$3,$4:$4,MAX($4:$4)))))</f>
        <v>459676.82</v>
      </c>
      <c r="T206" s="1">
        <f ca="1">SUMIFS(INDIRECT($C$1&amp;"!"&amp;$C206&amp;":"&amp;$C206),dbP!$B:$B,"&gt;="&amp;T$5,dbP!$B:$B,"&lt;="&amp;T$6,INDIRECT($C$1&amp;"!"&amp;$C$2&amp;":"&amp;$C$2),$I$4,dbP!$J:$J,$I206,dbP!$K:$K,$J206)</f>
        <v>0</v>
      </c>
      <c r="U206" s="1">
        <f ca="1">SUMIFS(INDIRECT($C$1&amp;"!"&amp;$C206&amp;":"&amp;$C206),dbP!$B:$B,"&gt;="&amp;U$5,dbP!$B:$B,"&lt;="&amp;U$6,INDIRECT($C$1&amp;"!"&amp;$C$2&amp;":"&amp;$C$2),$I$4,dbP!$J:$J,$I206,dbP!$K:$K,$J206)</f>
        <v>0</v>
      </c>
      <c r="V206" s="1">
        <f ca="1">SUMIFS(INDIRECT($C$1&amp;"!"&amp;$C206&amp;":"&amp;$C206),dbP!$B:$B,"&gt;="&amp;V$5,dbP!$B:$B,"&lt;="&amp;V$6,INDIRECT($C$1&amp;"!"&amp;$C$2&amp;":"&amp;$C$2),$I$4,dbP!$J:$J,$I206,dbP!$K:$K,$J206)</f>
        <v>18400</v>
      </c>
      <c r="W206" s="1">
        <f ca="1">SUMIFS(INDIRECT($C$1&amp;"!"&amp;$C206&amp;":"&amp;$C206),dbP!$B:$B,"&gt;="&amp;W$5,dbP!$B:$B,"&lt;="&amp;W$6,INDIRECT($C$1&amp;"!"&amp;$C$2&amp;":"&amp;$C$2),$I$4,dbP!$J:$J,$I206,dbP!$K:$K,$J206)</f>
        <v>22599.999999999996</v>
      </c>
      <c r="X206" s="1">
        <f ca="1">SUMIFS(INDIRECT($C$1&amp;"!"&amp;$C206&amp;":"&amp;$C206),dbP!$B:$B,"&gt;="&amp;X$5,dbP!$B:$B,"&lt;="&amp;X$6,INDIRECT($C$1&amp;"!"&amp;$C$2&amp;":"&amp;$C$2),$I$4,dbP!$J:$J,$I206,dbP!$K:$K,$J206)</f>
        <v>35750</v>
      </c>
      <c r="Y206" s="1">
        <f ca="1">SUMIFS(INDIRECT($C$1&amp;"!"&amp;$C206&amp;":"&amp;$C206),dbP!$B:$B,"&gt;="&amp;Y$5,dbP!$B:$B,"&lt;="&amp;Y$6,INDIRECT($C$1&amp;"!"&amp;$C$2&amp;":"&amp;$C$2),$I$4,dbP!$J:$J,$I206,dbP!$K:$K,$J206)</f>
        <v>22750</v>
      </c>
      <c r="Z206" s="1">
        <f ca="1">SUMIFS(INDIRECT($C$1&amp;"!"&amp;$C206&amp;":"&amp;$C206),dbP!$B:$B,"&gt;="&amp;Z$5,dbP!$B:$B,"&lt;="&amp;Z$6,INDIRECT($C$1&amp;"!"&amp;$C$2&amp;":"&amp;$C$2),$I$4,dbP!$J:$J,$I206,dbP!$K:$K,$J206)</f>
        <v>14760</v>
      </c>
      <c r="AA206" s="1">
        <f ca="1">SUMIFS(INDIRECT($C$1&amp;"!"&amp;$C206&amp;":"&amp;$C206),dbP!$B:$B,"&gt;="&amp;AA$5,dbP!$B:$B,"&lt;="&amp;AA$6,INDIRECT($C$1&amp;"!"&amp;$C$2&amp;":"&amp;$C$2),$I$4,dbP!$J:$J,$I206,dbP!$K:$K,$J206)</f>
        <v>52316.82</v>
      </c>
      <c r="AB206" s="1">
        <f ca="1">SUMIFS(INDIRECT($C$1&amp;"!"&amp;$C206&amp;":"&amp;$C206),dbP!$B:$B,"&gt;="&amp;AB$5,dbP!$B:$B,"&lt;="&amp;AB$6,INDIRECT($C$1&amp;"!"&amp;$C$2&amp;":"&amp;$C$2),$I$4,dbP!$J:$J,$I206,dbP!$K:$K,$J206)</f>
        <v>71500</v>
      </c>
      <c r="AC206" s="1">
        <f ca="1">SUMIFS(INDIRECT($C$1&amp;"!"&amp;$C206&amp;":"&amp;$C206),dbP!$B:$B,"&gt;="&amp;AC$5,dbP!$B:$B,"&lt;="&amp;AC$6,INDIRECT($C$1&amp;"!"&amp;$C$2&amp;":"&amp;$C$2),$I$4,dbP!$J:$J,$I206,dbP!$K:$K,$J206)</f>
        <v>68100</v>
      </c>
      <c r="AD206" s="1">
        <f ca="1">SUMIFS(INDIRECT($C$1&amp;"!"&amp;$C206&amp;":"&amp;$C206),dbP!$B:$B,"&gt;="&amp;AD$5,dbP!$B:$B,"&lt;="&amp;AD$6,INDIRECT($C$1&amp;"!"&amp;$C$2&amp;":"&amp;$C$2),$I$4,dbP!$J:$J,$I206,dbP!$K:$K,$J206)</f>
        <v>0</v>
      </c>
      <c r="AE206" s="1">
        <f ca="1">SUMIFS(INDIRECT($C$1&amp;"!"&amp;$C206&amp;":"&amp;$C206),dbP!$B:$B,"&gt;="&amp;AE$5,dbP!$B:$B,"&lt;="&amp;AE$6,INDIRECT($C$1&amp;"!"&amp;$C$2&amp;":"&amp;$C$2),$I$4,dbP!$J:$J,$I206,dbP!$K:$K,$J206)</f>
        <v>0</v>
      </c>
      <c r="AF206" s="1">
        <f ca="1">SUMIFS(INDIRECT($C$1&amp;"!"&amp;$C206&amp;":"&amp;$C206),dbP!$B:$B,"&gt;="&amp;AF$5,dbP!$B:$B,"&lt;="&amp;AF$6,INDIRECT($C$1&amp;"!"&amp;$C$2&amp;":"&amp;$C$2),$I$4,dbP!$J:$J,$I206,dbP!$K:$K,$J206)</f>
        <v>61500</v>
      </c>
      <c r="AG206" s="1">
        <f ca="1">SUMIFS(INDIRECT($C$1&amp;"!"&amp;$C206&amp;":"&amp;$C206),dbP!$B:$B,"&gt;="&amp;AG$5,dbP!$B:$B,"&lt;="&amp;AG$6,INDIRECT($C$1&amp;"!"&amp;$C$2&amp;":"&amp;$C$2),$I$4,dbP!$J:$J,$I206,dbP!$K:$K,$J206)</f>
        <v>92000</v>
      </c>
      <c r="AH206" s="1">
        <f ca="1">SUMIFS(INDIRECT($C$1&amp;"!"&amp;$C206&amp;":"&amp;$C206),dbP!$B:$B,"&gt;="&amp;AH$5,dbP!$B:$B,"&lt;="&amp;AH$6,INDIRECT($C$1&amp;"!"&amp;$C$2&amp;":"&amp;$C$2),$I$4,dbP!$J:$J,$I206,dbP!$K:$K,$J206)</f>
        <v>0</v>
      </c>
      <c r="AI206" s="1">
        <f ca="1">SUMIFS(INDIRECT($C$1&amp;"!"&amp;$C206&amp;":"&amp;$C206),dbP!$B:$B,"&gt;="&amp;AI$5,dbP!$B:$B,"&lt;="&amp;AI$6,INDIRECT($C$1&amp;"!"&amp;$C$2&amp;":"&amp;$C$2),$I$4,dbP!$J:$J,$I206,dbP!$K:$K,$J206)</f>
        <v>0</v>
      </c>
      <c r="AJ206" s="1">
        <f ca="1">SUMIFS(INDIRECT($C$1&amp;"!"&amp;$C206&amp;":"&amp;$C206),dbP!$B:$B,"&gt;="&amp;AJ$5,dbP!$B:$B,"&lt;="&amp;AJ$6,INDIRECT($C$1&amp;"!"&amp;$C$2&amp;":"&amp;$C$2),$I$4,dbP!$J:$J,$I206,dbP!$K:$K,$J206)</f>
        <v>0</v>
      </c>
      <c r="AK206" s="1">
        <f ca="1">SUMIFS(INDIRECT($C$1&amp;"!"&amp;$C206&amp;":"&amp;$C206),dbP!$B:$B,"&gt;="&amp;AK$5,dbP!$B:$B,"&lt;="&amp;AK$6,INDIRECT($C$1&amp;"!"&amp;$C$2&amp;":"&amp;$C$2),$I$4,dbP!$J:$J,$I206,dbP!$K:$K,$J206)</f>
        <v>0</v>
      </c>
      <c r="AL206" s="1">
        <f ca="1">SUMIFS(INDIRECT($C$1&amp;"!"&amp;$C206&amp;":"&amp;$C206),dbP!$B:$B,"&gt;="&amp;AL$5,dbP!$B:$B,"&lt;="&amp;AL$6,INDIRECT($C$1&amp;"!"&amp;$C$2&amp;":"&amp;$C$2),$I$4,dbP!$J:$J,$I206,dbP!$K:$K,$J206)</f>
        <v>0</v>
      </c>
    </row>
    <row r="207" spans="2:38" x14ac:dyDescent="0.25">
      <c r="B207" s="1" t="str">
        <f>Items!$L45</f>
        <v>CF(-)</v>
      </c>
      <c r="C207" s="1" t="str">
        <f>Items!$M45</f>
        <v>N</v>
      </c>
      <c r="I207" s="22" t="str">
        <f>Items!$J$38</f>
        <v>Оплата расходов на персонал</v>
      </c>
      <c r="J207" s="1" t="str">
        <f>Items!K45</f>
        <v>Директор</v>
      </c>
      <c r="Q207" s="1">
        <f ca="1">SUM($S207:INDIRECT(ADDRESS(ROW(),SUMIFS($3:$3,$4:$4,MAX($4:$4)))))</f>
        <v>603500</v>
      </c>
      <c r="T207" s="1">
        <f ca="1">SUMIFS(INDIRECT($C$1&amp;"!"&amp;$C207&amp;":"&amp;$C207),dbP!$B:$B,"&gt;="&amp;T$5,dbP!$B:$B,"&lt;="&amp;T$6,INDIRECT($C$1&amp;"!"&amp;$C$2&amp;":"&amp;$C$2),$I$4,dbP!$J:$J,$I207,dbP!$K:$K,$J207)</f>
        <v>0</v>
      </c>
      <c r="U207" s="1">
        <f ca="1">SUMIFS(INDIRECT($C$1&amp;"!"&amp;$C207&amp;":"&amp;$C207),dbP!$B:$B,"&gt;="&amp;U$5,dbP!$B:$B,"&lt;="&amp;U$6,INDIRECT($C$1&amp;"!"&amp;$C$2&amp;":"&amp;$C$2),$I$4,dbP!$J:$J,$I207,dbP!$K:$K,$J207)</f>
        <v>0</v>
      </c>
      <c r="V207" s="1">
        <f ca="1">SUMIFS(INDIRECT($C$1&amp;"!"&amp;$C207&amp;":"&amp;$C207),dbP!$B:$B,"&gt;="&amp;V$5,dbP!$B:$B,"&lt;="&amp;V$6,INDIRECT($C$1&amp;"!"&amp;$C$2&amp;":"&amp;$C$2),$I$4,dbP!$J:$J,$I207,dbP!$K:$K,$J207)</f>
        <v>0</v>
      </c>
      <c r="W207" s="1">
        <f ca="1">SUMIFS(INDIRECT($C$1&amp;"!"&amp;$C207&amp;":"&amp;$C207),dbP!$B:$B,"&gt;="&amp;W$5,dbP!$B:$B,"&lt;="&amp;W$6,INDIRECT($C$1&amp;"!"&amp;$C$2&amp;":"&amp;$C$2),$I$4,dbP!$J:$J,$I207,dbP!$K:$K,$J207)</f>
        <v>0</v>
      </c>
      <c r="X207" s="1">
        <f ca="1">SUMIFS(INDIRECT($C$1&amp;"!"&amp;$C207&amp;":"&amp;$C207),dbP!$B:$B,"&gt;="&amp;X$5,dbP!$B:$B,"&lt;="&amp;X$6,INDIRECT($C$1&amp;"!"&amp;$C$2&amp;":"&amp;$C$2),$I$4,dbP!$J:$J,$I207,dbP!$K:$K,$J207)</f>
        <v>0</v>
      </c>
      <c r="Y207" s="1">
        <f ca="1">SUMIFS(INDIRECT($C$1&amp;"!"&amp;$C207&amp;":"&amp;$C207),dbP!$B:$B,"&gt;="&amp;Y$5,dbP!$B:$B,"&lt;="&amp;Y$6,INDIRECT($C$1&amp;"!"&amp;$C$2&amp;":"&amp;$C$2),$I$4,dbP!$J:$J,$I207,dbP!$K:$K,$J207)</f>
        <v>0</v>
      </c>
      <c r="Z207" s="1">
        <f ca="1">SUMIFS(INDIRECT($C$1&amp;"!"&amp;$C207&amp;":"&amp;$C207),dbP!$B:$B,"&gt;="&amp;Z$5,dbP!$B:$B,"&lt;="&amp;Z$6,INDIRECT($C$1&amp;"!"&amp;$C$2&amp;":"&amp;$C$2),$I$4,dbP!$J:$J,$I207,dbP!$K:$K,$J207)</f>
        <v>0</v>
      </c>
      <c r="AA207" s="1">
        <f ca="1">SUMIFS(INDIRECT($C$1&amp;"!"&amp;$C207&amp;":"&amp;$C207),dbP!$B:$B,"&gt;="&amp;AA$5,dbP!$B:$B,"&lt;="&amp;AA$6,INDIRECT($C$1&amp;"!"&amp;$C$2&amp;":"&amp;$C$2),$I$4,dbP!$J:$J,$I207,dbP!$K:$K,$J207)</f>
        <v>0</v>
      </c>
      <c r="AB207" s="1">
        <f ca="1">SUMIFS(INDIRECT($C$1&amp;"!"&amp;$C207&amp;":"&amp;$C207),dbP!$B:$B,"&gt;="&amp;AB$5,dbP!$B:$B,"&lt;="&amp;AB$6,INDIRECT($C$1&amp;"!"&amp;$C$2&amp;":"&amp;$C$2),$I$4,dbP!$J:$J,$I207,dbP!$K:$K,$J207)</f>
        <v>0</v>
      </c>
      <c r="AC207" s="1">
        <f ca="1">SUMIFS(INDIRECT($C$1&amp;"!"&amp;$C207&amp;":"&amp;$C207),dbP!$B:$B,"&gt;="&amp;AC$5,dbP!$B:$B,"&lt;="&amp;AC$6,INDIRECT($C$1&amp;"!"&amp;$C$2&amp;":"&amp;$C$2),$I$4,dbP!$J:$J,$I207,dbP!$K:$K,$J207)</f>
        <v>357500</v>
      </c>
      <c r="AD207" s="1">
        <f ca="1">SUMIFS(INDIRECT($C$1&amp;"!"&amp;$C207&amp;":"&amp;$C207),dbP!$B:$B,"&gt;="&amp;AD$5,dbP!$B:$B,"&lt;="&amp;AD$6,INDIRECT($C$1&amp;"!"&amp;$C$2&amp;":"&amp;$C$2),$I$4,dbP!$J:$J,$I207,dbP!$K:$K,$J207)</f>
        <v>246000</v>
      </c>
      <c r="AE207" s="1">
        <f ca="1">SUMIFS(INDIRECT($C$1&amp;"!"&amp;$C207&amp;":"&amp;$C207),dbP!$B:$B,"&gt;="&amp;AE$5,dbP!$B:$B,"&lt;="&amp;AE$6,INDIRECT($C$1&amp;"!"&amp;$C$2&amp;":"&amp;$C$2),$I$4,dbP!$J:$J,$I207,dbP!$K:$K,$J207)</f>
        <v>0</v>
      </c>
      <c r="AF207" s="1">
        <f ca="1">SUMIFS(INDIRECT($C$1&amp;"!"&amp;$C207&amp;":"&amp;$C207),dbP!$B:$B,"&gt;="&amp;AF$5,dbP!$B:$B,"&lt;="&amp;AF$6,INDIRECT($C$1&amp;"!"&amp;$C$2&amp;":"&amp;$C$2),$I$4,dbP!$J:$J,$I207,dbP!$K:$K,$J207)</f>
        <v>0</v>
      </c>
      <c r="AG207" s="1">
        <f ca="1">SUMIFS(INDIRECT($C$1&amp;"!"&amp;$C207&amp;":"&amp;$C207),dbP!$B:$B,"&gt;="&amp;AG$5,dbP!$B:$B,"&lt;="&amp;AG$6,INDIRECT($C$1&amp;"!"&amp;$C$2&amp;":"&amp;$C$2),$I$4,dbP!$J:$J,$I207,dbP!$K:$K,$J207)</f>
        <v>0</v>
      </c>
      <c r="AH207" s="1">
        <f ca="1">SUMIFS(INDIRECT($C$1&amp;"!"&amp;$C207&amp;":"&amp;$C207),dbP!$B:$B,"&gt;="&amp;AH$5,dbP!$B:$B,"&lt;="&amp;AH$6,INDIRECT($C$1&amp;"!"&amp;$C$2&amp;":"&amp;$C$2),$I$4,dbP!$J:$J,$I207,dbP!$K:$K,$J207)</f>
        <v>0</v>
      </c>
      <c r="AI207" s="1">
        <f ca="1">SUMIFS(INDIRECT($C$1&amp;"!"&amp;$C207&amp;":"&amp;$C207),dbP!$B:$B,"&gt;="&amp;AI$5,dbP!$B:$B,"&lt;="&amp;AI$6,INDIRECT($C$1&amp;"!"&amp;$C$2&amp;":"&amp;$C$2),$I$4,dbP!$J:$J,$I207,dbP!$K:$K,$J207)</f>
        <v>0</v>
      </c>
      <c r="AJ207" s="1">
        <f ca="1">SUMIFS(INDIRECT($C$1&amp;"!"&amp;$C207&amp;":"&amp;$C207),dbP!$B:$B,"&gt;="&amp;AJ$5,dbP!$B:$B,"&lt;="&amp;AJ$6,INDIRECT($C$1&amp;"!"&amp;$C$2&amp;":"&amp;$C$2),$I$4,dbP!$J:$J,$I207,dbP!$K:$K,$J207)</f>
        <v>0</v>
      </c>
      <c r="AK207" s="1">
        <f ca="1">SUMIFS(INDIRECT($C$1&amp;"!"&amp;$C207&amp;":"&amp;$C207),dbP!$B:$B,"&gt;="&amp;AK$5,dbP!$B:$B,"&lt;="&amp;AK$6,INDIRECT($C$1&amp;"!"&amp;$C$2&amp;":"&amp;$C$2),$I$4,dbP!$J:$J,$I207,dbP!$K:$K,$J207)</f>
        <v>0</v>
      </c>
      <c r="AL207" s="1">
        <f ca="1">SUMIFS(INDIRECT($C$1&amp;"!"&amp;$C207&amp;":"&amp;$C207),dbP!$B:$B,"&gt;="&amp;AL$5,dbP!$B:$B,"&lt;="&amp;AL$6,INDIRECT($C$1&amp;"!"&amp;$C$2&amp;":"&amp;$C$2),$I$4,dbP!$J:$J,$I207,dbP!$K:$K,$J207)</f>
        <v>0</v>
      </c>
    </row>
    <row r="208" spans="2:38" x14ac:dyDescent="0.25">
      <c r="B208" s="1" t="str">
        <f>Items!$L46</f>
        <v>CF(-)</v>
      </c>
      <c r="C208" s="1" t="str">
        <f>Items!$M46</f>
        <v>N</v>
      </c>
      <c r="I208" s="22" t="str">
        <f>Items!$J$38</f>
        <v>Оплата расходов на персонал</v>
      </c>
      <c r="J208" s="1" t="str">
        <f>Items!K46</f>
        <v>Фин директор</v>
      </c>
      <c r="Q208" s="1">
        <f ca="1">SUM($S208:INDIRECT(ADDRESS(ROW(),SUMIFS($3:$3,$4:$4,MAX($4:$4)))))</f>
        <v>411500</v>
      </c>
      <c r="T208" s="1">
        <f ca="1">SUMIFS(INDIRECT($C$1&amp;"!"&amp;$C208&amp;":"&amp;$C208),dbP!$B:$B,"&gt;="&amp;T$5,dbP!$B:$B,"&lt;="&amp;T$6,INDIRECT($C$1&amp;"!"&amp;$C$2&amp;":"&amp;$C$2),$I$4,dbP!$J:$J,$I208,dbP!$K:$K,$J208)</f>
        <v>0</v>
      </c>
      <c r="U208" s="1">
        <f ca="1">SUMIFS(INDIRECT($C$1&amp;"!"&amp;$C208&amp;":"&amp;$C208),dbP!$B:$B,"&gt;="&amp;U$5,dbP!$B:$B,"&lt;="&amp;U$6,INDIRECT($C$1&amp;"!"&amp;$C$2&amp;":"&amp;$C$2),$I$4,dbP!$J:$J,$I208,dbP!$K:$K,$J208)</f>
        <v>0</v>
      </c>
      <c r="V208" s="1">
        <f ca="1">SUMIFS(INDIRECT($C$1&amp;"!"&amp;$C208&amp;":"&amp;$C208),dbP!$B:$B,"&gt;="&amp;V$5,dbP!$B:$B,"&lt;="&amp;V$6,INDIRECT($C$1&amp;"!"&amp;$C$2&amp;":"&amp;$C$2),$I$4,dbP!$J:$J,$I208,dbP!$K:$K,$J208)</f>
        <v>0</v>
      </c>
      <c r="W208" s="1">
        <f ca="1">SUMIFS(INDIRECT($C$1&amp;"!"&amp;$C208&amp;":"&amp;$C208),dbP!$B:$B,"&gt;="&amp;W$5,dbP!$B:$B,"&lt;="&amp;W$6,INDIRECT($C$1&amp;"!"&amp;$C$2&amp;":"&amp;$C$2),$I$4,dbP!$J:$J,$I208,dbP!$K:$K,$J208)</f>
        <v>0</v>
      </c>
      <c r="X208" s="1">
        <f ca="1">SUMIFS(INDIRECT($C$1&amp;"!"&amp;$C208&amp;":"&amp;$C208),dbP!$B:$B,"&gt;="&amp;X$5,dbP!$B:$B,"&lt;="&amp;X$6,INDIRECT($C$1&amp;"!"&amp;$C$2&amp;":"&amp;$C$2),$I$4,dbP!$J:$J,$I208,dbP!$K:$K,$J208)</f>
        <v>0</v>
      </c>
      <c r="Y208" s="1">
        <f ca="1">SUMIFS(INDIRECT($C$1&amp;"!"&amp;$C208&amp;":"&amp;$C208),dbP!$B:$B,"&gt;="&amp;Y$5,dbP!$B:$B,"&lt;="&amp;Y$6,INDIRECT($C$1&amp;"!"&amp;$C$2&amp;":"&amp;$C$2),$I$4,dbP!$J:$J,$I208,dbP!$K:$K,$J208)</f>
        <v>184000</v>
      </c>
      <c r="Z208" s="1">
        <f ca="1">SUMIFS(INDIRECT($C$1&amp;"!"&amp;$C208&amp;":"&amp;$C208),dbP!$B:$B,"&gt;="&amp;Z$5,dbP!$B:$B,"&lt;="&amp;Z$6,INDIRECT($C$1&amp;"!"&amp;$C$2&amp;":"&amp;$C$2),$I$4,dbP!$J:$J,$I208,dbP!$K:$K,$J208)</f>
        <v>0</v>
      </c>
      <c r="AA208" s="1">
        <f ca="1">SUMIFS(INDIRECT($C$1&amp;"!"&amp;$C208&amp;":"&amp;$C208),dbP!$B:$B,"&gt;="&amp;AA$5,dbP!$B:$B,"&lt;="&amp;AA$6,INDIRECT($C$1&amp;"!"&amp;$C$2&amp;":"&amp;$C$2),$I$4,dbP!$J:$J,$I208,dbP!$K:$K,$J208)</f>
        <v>0</v>
      </c>
      <c r="AB208" s="1">
        <f ca="1">SUMIFS(INDIRECT($C$1&amp;"!"&amp;$C208&amp;":"&amp;$C208),dbP!$B:$B,"&gt;="&amp;AB$5,dbP!$B:$B,"&lt;="&amp;AB$6,INDIRECT($C$1&amp;"!"&amp;$C$2&amp;":"&amp;$C$2),$I$4,dbP!$J:$J,$I208,dbP!$K:$K,$J208)</f>
        <v>0</v>
      </c>
      <c r="AC208" s="1">
        <f ca="1">SUMIFS(INDIRECT($C$1&amp;"!"&amp;$C208&amp;":"&amp;$C208),dbP!$B:$B,"&gt;="&amp;AC$5,dbP!$B:$B,"&lt;="&amp;AC$6,INDIRECT($C$1&amp;"!"&amp;$C$2&amp;":"&amp;$C$2),$I$4,dbP!$J:$J,$I208,dbP!$K:$K,$J208)</f>
        <v>0</v>
      </c>
      <c r="AD208" s="1">
        <f ca="1">SUMIFS(INDIRECT($C$1&amp;"!"&amp;$C208&amp;":"&amp;$C208),dbP!$B:$B,"&gt;="&amp;AD$5,dbP!$B:$B,"&lt;="&amp;AD$6,INDIRECT($C$1&amp;"!"&amp;$C$2&amp;":"&amp;$C$2),$I$4,dbP!$J:$J,$I208,dbP!$K:$K,$J208)</f>
        <v>227500</v>
      </c>
      <c r="AE208" s="1">
        <f ca="1">SUMIFS(INDIRECT($C$1&amp;"!"&amp;$C208&amp;":"&amp;$C208),dbP!$B:$B,"&gt;="&amp;AE$5,dbP!$B:$B,"&lt;="&amp;AE$6,INDIRECT($C$1&amp;"!"&amp;$C$2&amp;":"&amp;$C$2),$I$4,dbP!$J:$J,$I208,dbP!$K:$K,$J208)</f>
        <v>0</v>
      </c>
      <c r="AF208" s="1">
        <f ca="1">SUMIFS(INDIRECT($C$1&amp;"!"&amp;$C208&amp;":"&amp;$C208),dbP!$B:$B,"&gt;="&amp;AF$5,dbP!$B:$B,"&lt;="&amp;AF$6,INDIRECT($C$1&amp;"!"&amp;$C$2&amp;":"&amp;$C$2),$I$4,dbP!$J:$J,$I208,dbP!$K:$K,$J208)</f>
        <v>0</v>
      </c>
      <c r="AG208" s="1">
        <f ca="1">SUMIFS(INDIRECT($C$1&amp;"!"&amp;$C208&amp;":"&amp;$C208),dbP!$B:$B,"&gt;="&amp;AG$5,dbP!$B:$B,"&lt;="&amp;AG$6,INDIRECT($C$1&amp;"!"&amp;$C$2&amp;":"&amp;$C$2),$I$4,dbP!$J:$J,$I208,dbP!$K:$K,$J208)</f>
        <v>0</v>
      </c>
      <c r="AH208" s="1">
        <f ca="1">SUMIFS(INDIRECT($C$1&amp;"!"&amp;$C208&amp;":"&amp;$C208),dbP!$B:$B,"&gt;="&amp;AH$5,dbP!$B:$B,"&lt;="&amp;AH$6,INDIRECT($C$1&amp;"!"&amp;$C$2&amp;":"&amp;$C$2),$I$4,dbP!$J:$J,$I208,dbP!$K:$K,$J208)</f>
        <v>0</v>
      </c>
      <c r="AI208" s="1">
        <f ca="1">SUMIFS(INDIRECT($C$1&amp;"!"&amp;$C208&amp;":"&amp;$C208),dbP!$B:$B,"&gt;="&amp;AI$5,dbP!$B:$B,"&lt;="&amp;AI$6,INDIRECT($C$1&amp;"!"&amp;$C$2&amp;":"&amp;$C$2),$I$4,dbP!$J:$J,$I208,dbP!$K:$K,$J208)</f>
        <v>0</v>
      </c>
      <c r="AJ208" s="1">
        <f ca="1">SUMIFS(INDIRECT($C$1&amp;"!"&amp;$C208&amp;":"&amp;$C208),dbP!$B:$B,"&gt;="&amp;AJ$5,dbP!$B:$B,"&lt;="&amp;AJ$6,INDIRECT($C$1&amp;"!"&amp;$C$2&amp;":"&amp;$C$2),$I$4,dbP!$J:$J,$I208,dbP!$K:$K,$J208)</f>
        <v>0</v>
      </c>
      <c r="AK208" s="1">
        <f ca="1">SUMIFS(INDIRECT($C$1&amp;"!"&amp;$C208&amp;":"&amp;$C208),dbP!$B:$B,"&gt;="&amp;AK$5,dbP!$B:$B,"&lt;="&amp;AK$6,INDIRECT($C$1&amp;"!"&amp;$C$2&amp;":"&amp;$C$2),$I$4,dbP!$J:$J,$I208,dbP!$K:$K,$J208)</f>
        <v>0</v>
      </c>
      <c r="AL208" s="1">
        <f ca="1">SUMIFS(INDIRECT($C$1&amp;"!"&amp;$C208&amp;":"&amp;$C208),dbP!$B:$B,"&gt;="&amp;AL$5,dbP!$B:$B,"&lt;="&amp;AL$6,INDIRECT($C$1&amp;"!"&amp;$C$2&amp;":"&amp;$C$2),$I$4,dbP!$J:$J,$I208,dbP!$K:$K,$J208)</f>
        <v>0</v>
      </c>
    </row>
    <row r="209" spans="2:38" x14ac:dyDescent="0.25">
      <c r="B209" s="1" t="str">
        <f>Items!$L47</f>
        <v>CF(-)</v>
      </c>
      <c r="C209" s="1" t="str">
        <f>Items!$M47</f>
        <v>N</v>
      </c>
      <c r="I209" s="22" t="str">
        <f>Items!$J$38</f>
        <v>Оплата расходов на персонал</v>
      </c>
      <c r="J209" s="1" t="str">
        <f>Items!K47</f>
        <v>Резерв-1</v>
      </c>
      <c r="Q209" s="1">
        <f ca="1">SUM($S209:INDIRECT(ADDRESS(ROW(),SUMIFS($3:$3,$4:$4,MAX($4:$4)))))</f>
        <v>0</v>
      </c>
      <c r="T209" s="1">
        <f ca="1">SUMIFS(INDIRECT($C$1&amp;"!"&amp;$C209&amp;":"&amp;$C209),dbP!$B:$B,"&gt;="&amp;T$5,dbP!$B:$B,"&lt;="&amp;T$6,INDIRECT($C$1&amp;"!"&amp;$C$2&amp;":"&amp;$C$2),$I$4,dbP!$J:$J,$I209,dbP!$K:$K,$J209)</f>
        <v>0</v>
      </c>
      <c r="U209" s="1">
        <f ca="1">SUMIFS(INDIRECT($C$1&amp;"!"&amp;$C209&amp;":"&amp;$C209),dbP!$B:$B,"&gt;="&amp;U$5,dbP!$B:$B,"&lt;="&amp;U$6,INDIRECT($C$1&amp;"!"&amp;$C$2&amp;":"&amp;$C$2),$I$4,dbP!$J:$J,$I209,dbP!$K:$K,$J209)</f>
        <v>0</v>
      </c>
      <c r="V209" s="1">
        <f ca="1">SUMIFS(INDIRECT($C$1&amp;"!"&amp;$C209&amp;":"&amp;$C209),dbP!$B:$B,"&gt;="&amp;V$5,dbP!$B:$B,"&lt;="&amp;V$6,INDIRECT($C$1&amp;"!"&amp;$C$2&amp;":"&amp;$C$2),$I$4,dbP!$J:$J,$I209,dbP!$K:$K,$J209)</f>
        <v>0</v>
      </c>
      <c r="W209" s="1">
        <f ca="1">SUMIFS(INDIRECT($C$1&amp;"!"&amp;$C209&amp;":"&amp;$C209),dbP!$B:$B,"&gt;="&amp;W$5,dbP!$B:$B,"&lt;="&amp;W$6,INDIRECT($C$1&amp;"!"&amp;$C$2&amp;":"&amp;$C$2),$I$4,dbP!$J:$J,$I209,dbP!$K:$K,$J209)</f>
        <v>0</v>
      </c>
      <c r="X209" s="1">
        <f ca="1">SUMIFS(INDIRECT($C$1&amp;"!"&amp;$C209&amp;":"&amp;$C209),dbP!$B:$B,"&gt;="&amp;X$5,dbP!$B:$B,"&lt;="&amp;X$6,INDIRECT($C$1&amp;"!"&amp;$C$2&amp;":"&amp;$C$2),$I$4,dbP!$J:$J,$I209,dbP!$K:$K,$J209)</f>
        <v>0</v>
      </c>
      <c r="Y209" s="1">
        <f ca="1">SUMIFS(INDIRECT($C$1&amp;"!"&amp;$C209&amp;":"&amp;$C209),dbP!$B:$B,"&gt;="&amp;Y$5,dbP!$B:$B,"&lt;="&amp;Y$6,INDIRECT($C$1&amp;"!"&amp;$C$2&amp;":"&amp;$C$2),$I$4,dbP!$J:$J,$I209,dbP!$K:$K,$J209)</f>
        <v>0</v>
      </c>
      <c r="Z209" s="1">
        <f ca="1">SUMIFS(INDIRECT($C$1&amp;"!"&amp;$C209&amp;":"&amp;$C209),dbP!$B:$B,"&gt;="&amp;Z$5,dbP!$B:$B,"&lt;="&amp;Z$6,INDIRECT($C$1&amp;"!"&amp;$C$2&amp;":"&amp;$C$2),$I$4,dbP!$J:$J,$I209,dbP!$K:$K,$J209)</f>
        <v>0</v>
      </c>
      <c r="AA209" s="1">
        <f ca="1">SUMIFS(INDIRECT($C$1&amp;"!"&amp;$C209&amp;":"&amp;$C209),dbP!$B:$B,"&gt;="&amp;AA$5,dbP!$B:$B,"&lt;="&amp;AA$6,INDIRECT($C$1&amp;"!"&amp;$C$2&amp;":"&amp;$C$2),$I$4,dbP!$J:$J,$I209,dbP!$K:$K,$J209)</f>
        <v>0</v>
      </c>
      <c r="AB209" s="1">
        <f ca="1">SUMIFS(INDIRECT($C$1&amp;"!"&amp;$C209&amp;":"&amp;$C209),dbP!$B:$B,"&gt;="&amp;AB$5,dbP!$B:$B,"&lt;="&amp;AB$6,INDIRECT($C$1&amp;"!"&amp;$C$2&amp;":"&amp;$C$2),$I$4,dbP!$J:$J,$I209,dbP!$K:$K,$J209)</f>
        <v>0</v>
      </c>
      <c r="AC209" s="1">
        <f ca="1">SUMIFS(INDIRECT($C$1&amp;"!"&amp;$C209&amp;":"&amp;$C209),dbP!$B:$B,"&gt;="&amp;AC$5,dbP!$B:$B,"&lt;="&amp;AC$6,INDIRECT($C$1&amp;"!"&amp;$C$2&amp;":"&amp;$C$2),$I$4,dbP!$J:$J,$I209,dbP!$K:$K,$J209)</f>
        <v>0</v>
      </c>
      <c r="AD209" s="1">
        <f ca="1">SUMIFS(INDIRECT($C$1&amp;"!"&amp;$C209&amp;":"&amp;$C209),dbP!$B:$B,"&gt;="&amp;AD$5,dbP!$B:$B,"&lt;="&amp;AD$6,INDIRECT($C$1&amp;"!"&amp;$C$2&amp;":"&amp;$C$2),$I$4,dbP!$J:$J,$I209,dbP!$K:$K,$J209)</f>
        <v>0</v>
      </c>
      <c r="AE209" s="1">
        <f ca="1">SUMIFS(INDIRECT($C$1&amp;"!"&amp;$C209&amp;":"&amp;$C209),dbP!$B:$B,"&gt;="&amp;AE$5,dbP!$B:$B,"&lt;="&amp;AE$6,INDIRECT($C$1&amp;"!"&amp;$C$2&amp;":"&amp;$C$2),$I$4,dbP!$J:$J,$I209,dbP!$K:$K,$J209)</f>
        <v>0</v>
      </c>
      <c r="AF209" s="1">
        <f ca="1">SUMIFS(INDIRECT($C$1&amp;"!"&amp;$C209&amp;":"&amp;$C209),dbP!$B:$B,"&gt;="&amp;AF$5,dbP!$B:$B,"&lt;="&amp;AF$6,INDIRECT($C$1&amp;"!"&amp;$C$2&amp;":"&amp;$C$2),$I$4,dbP!$J:$J,$I209,dbP!$K:$K,$J209)</f>
        <v>0</v>
      </c>
      <c r="AG209" s="1">
        <f ca="1">SUMIFS(INDIRECT($C$1&amp;"!"&amp;$C209&amp;":"&amp;$C209),dbP!$B:$B,"&gt;="&amp;AG$5,dbP!$B:$B,"&lt;="&amp;AG$6,INDIRECT($C$1&amp;"!"&amp;$C$2&amp;":"&amp;$C$2),$I$4,dbP!$J:$J,$I209,dbP!$K:$K,$J209)</f>
        <v>0</v>
      </c>
      <c r="AH209" s="1">
        <f ca="1">SUMIFS(INDIRECT($C$1&amp;"!"&amp;$C209&amp;":"&amp;$C209),dbP!$B:$B,"&gt;="&amp;AH$5,dbP!$B:$B,"&lt;="&amp;AH$6,INDIRECT($C$1&amp;"!"&amp;$C$2&amp;":"&amp;$C$2),$I$4,dbP!$J:$J,$I209,dbP!$K:$K,$J209)</f>
        <v>0</v>
      </c>
      <c r="AI209" s="1">
        <f ca="1">SUMIFS(INDIRECT($C$1&amp;"!"&amp;$C209&amp;":"&amp;$C209),dbP!$B:$B,"&gt;="&amp;AI$5,dbP!$B:$B,"&lt;="&amp;AI$6,INDIRECT($C$1&amp;"!"&amp;$C$2&amp;":"&amp;$C$2),$I$4,dbP!$J:$J,$I209,dbP!$K:$K,$J209)</f>
        <v>0</v>
      </c>
      <c r="AJ209" s="1">
        <f ca="1">SUMIFS(INDIRECT($C$1&amp;"!"&amp;$C209&amp;":"&amp;$C209),dbP!$B:$B,"&gt;="&amp;AJ$5,dbP!$B:$B,"&lt;="&amp;AJ$6,INDIRECT($C$1&amp;"!"&amp;$C$2&amp;":"&amp;$C$2),$I$4,dbP!$J:$J,$I209,dbP!$K:$K,$J209)</f>
        <v>0</v>
      </c>
      <c r="AK209" s="1">
        <f ca="1">SUMIFS(INDIRECT($C$1&amp;"!"&amp;$C209&amp;":"&amp;$C209),dbP!$B:$B,"&gt;="&amp;AK$5,dbP!$B:$B,"&lt;="&amp;AK$6,INDIRECT($C$1&amp;"!"&amp;$C$2&amp;":"&amp;$C$2),$I$4,dbP!$J:$J,$I209,dbP!$K:$K,$J209)</f>
        <v>0</v>
      </c>
      <c r="AL209" s="1">
        <f ca="1">SUMIFS(INDIRECT($C$1&amp;"!"&amp;$C209&amp;":"&amp;$C209),dbP!$B:$B,"&gt;="&amp;AL$5,dbP!$B:$B,"&lt;="&amp;AL$6,INDIRECT($C$1&amp;"!"&amp;$C$2&amp;":"&amp;$C$2),$I$4,dbP!$J:$J,$I209,dbP!$K:$K,$J209)</f>
        <v>0</v>
      </c>
    </row>
    <row r="210" spans="2:38" x14ac:dyDescent="0.25">
      <c r="B210" s="1" t="str">
        <f>Items!$L48</f>
        <v>CF(-)</v>
      </c>
      <c r="C210" s="1" t="str">
        <f>Items!$M48</f>
        <v>N</v>
      </c>
      <c r="I210" s="22" t="str">
        <f>Items!$J$38</f>
        <v>Оплата расходов на персонал</v>
      </c>
      <c r="J210" s="1" t="str">
        <f>Items!K48</f>
        <v>Резерв-2</v>
      </c>
      <c r="Q210" s="1">
        <f ca="1">SUM($S210:INDIRECT(ADDRESS(ROW(),SUMIFS($3:$3,$4:$4,MAX($4:$4)))))</f>
        <v>0</v>
      </c>
      <c r="T210" s="1">
        <f ca="1">SUMIFS(INDIRECT($C$1&amp;"!"&amp;$C210&amp;":"&amp;$C210),dbP!$B:$B,"&gt;="&amp;T$5,dbP!$B:$B,"&lt;="&amp;T$6,INDIRECT($C$1&amp;"!"&amp;$C$2&amp;":"&amp;$C$2),$I$4,dbP!$J:$J,$I210,dbP!$K:$K,$J210)</f>
        <v>0</v>
      </c>
      <c r="U210" s="1">
        <f ca="1">SUMIFS(INDIRECT($C$1&amp;"!"&amp;$C210&amp;":"&amp;$C210),dbP!$B:$B,"&gt;="&amp;U$5,dbP!$B:$B,"&lt;="&amp;U$6,INDIRECT($C$1&amp;"!"&amp;$C$2&amp;":"&amp;$C$2),$I$4,dbP!$J:$J,$I210,dbP!$K:$K,$J210)</f>
        <v>0</v>
      </c>
      <c r="V210" s="1">
        <f ca="1">SUMIFS(INDIRECT($C$1&amp;"!"&amp;$C210&amp;":"&amp;$C210),dbP!$B:$B,"&gt;="&amp;V$5,dbP!$B:$B,"&lt;="&amp;V$6,INDIRECT($C$1&amp;"!"&amp;$C$2&amp;":"&amp;$C$2),$I$4,dbP!$J:$J,$I210,dbP!$K:$K,$J210)</f>
        <v>0</v>
      </c>
      <c r="W210" s="1">
        <f ca="1">SUMIFS(INDIRECT($C$1&amp;"!"&amp;$C210&amp;":"&amp;$C210),dbP!$B:$B,"&gt;="&amp;W$5,dbP!$B:$B,"&lt;="&amp;W$6,INDIRECT($C$1&amp;"!"&amp;$C$2&amp;":"&amp;$C$2),$I$4,dbP!$J:$J,$I210,dbP!$K:$K,$J210)</f>
        <v>0</v>
      </c>
      <c r="X210" s="1">
        <f ca="1">SUMIFS(INDIRECT($C$1&amp;"!"&amp;$C210&amp;":"&amp;$C210),dbP!$B:$B,"&gt;="&amp;X$5,dbP!$B:$B,"&lt;="&amp;X$6,INDIRECT($C$1&amp;"!"&amp;$C$2&amp;":"&amp;$C$2),$I$4,dbP!$J:$J,$I210,dbP!$K:$K,$J210)</f>
        <v>0</v>
      </c>
      <c r="Y210" s="1">
        <f ca="1">SUMIFS(INDIRECT($C$1&amp;"!"&amp;$C210&amp;":"&amp;$C210),dbP!$B:$B,"&gt;="&amp;Y$5,dbP!$B:$B,"&lt;="&amp;Y$6,INDIRECT($C$1&amp;"!"&amp;$C$2&amp;":"&amp;$C$2),$I$4,dbP!$J:$J,$I210,dbP!$K:$K,$J210)</f>
        <v>0</v>
      </c>
      <c r="Z210" s="1">
        <f ca="1">SUMIFS(INDIRECT($C$1&amp;"!"&amp;$C210&amp;":"&amp;$C210),dbP!$B:$B,"&gt;="&amp;Z$5,dbP!$B:$B,"&lt;="&amp;Z$6,INDIRECT($C$1&amp;"!"&amp;$C$2&amp;":"&amp;$C$2),$I$4,dbP!$J:$J,$I210,dbP!$K:$K,$J210)</f>
        <v>0</v>
      </c>
      <c r="AA210" s="1">
        <f ca="1">SUMIFS(INDIRECT($C$1&amp;"!"&amp;$C210&amp;":"&amp;$C210),dbP!$B:$B,"&gt;="&amp;AA$5,dbP!$B:$B,"&lt;="&amp;AA$6,INDIRECT($C$1&amp;"!"&amp;$C$2&amp;":"&amp;$C$2),$I$4,dbP!$J:$J,$I210,dbP!$K:$K,$J210)</f>
        <v>0</v>
      </c>
      <c r="AB210" s="1">
        <f ca="1">SUMIFS(INDIRECT($C$1&amp;"!"&amp;$C210&amp;":"&amp;$C210),dbP!$B:$B,"&gt;="&amp;AB$5,dbP!$B:$B,"&lt;="&amp;AB$6,INDIRECT($C$1&amp;"!"&amp;$C$2&amp;":"&amp;$C$2),$I$4,dbP!$J:$J,$I210,dbP!$K:$K,$J210)</f>
        <v>0</v>
      </c>
      <c r="AC210" s="1">
        <f ca="1">SUMIFS(INDIRECT($C$1&amp;"!"&amp;$C210&amp;":"&amp;$C210),dbP!$B:$B,"&gt;="&amp;AC$5,dbP!$B:$B,"&lt;="&amp;AC$6,INDIRECT($C$1&amp;"!"&amp;$C$2&amp;":"&amp;$C$2),$I$4,dbP!$J:$J,$I210,dbP!$K:$K,$J210)</f>
        <v>0</v>
      </c>
      <c r="AD210" s="1">
        <f ca="1">SUMIFS(INDIRECT($C$1&amp;"!"&amp;$C210&amp;":"&amp;$C210),dbP!$B:$B,"&gt;="&amp;AD$5,dbP!$B:$B,"&lt;="&amp;AD$6,INDIRECT($C$1&amp;"!"&amp;$C$2&amp;":"&amp;$C$2),$I$4,dbP!$J:$J,$I210,dbP!$K:$K,$J210)</f>
        <v>0</v>
      </c>
      <c r="AE210" s="1">
        <f ca="1">SUMIFS(INDIRECT($C$1&amp;"!"&amp;$C210&amp;":"&amp;$C210),dbP!$B:$B,"&gt;="&amp;AE$5,dbP!$B:$B,"&lt;="&amp;AE$6,INDIRECT($C$1&amp;"!"&amp;$C$2&amp;":"&amp;$C$2),$I$4,dbP!$J:$J,$I210,dbP!$K:$K,$J210)</f>
        <v>0</v>
      </c>
      <c r="AF210" s="1">
        <f ca="1">SUMIFS(INDIRECT($C$1&amp;"!"&amp;$C210&amp;":"&amp;$C210),dbP!$B:$B,"&gt;="&amp;AF$5,dbP!$B:$B,"&lt;="&amp;AF$6,INDIRECT($C$1&amp;"!"&amp;$C$2&amp;":"&amp;$C$2),$I$4,dbP!$J:$J,$I210,dbP!$K:$K,$J210)</f>
        <v>0</v>
      </c>
      <c r="AG210" s="1">
        <f ca="1">SUMIFS(INDIRECT($C$1&amp;"!"&amp;$C210&amp;":"&amp;$C210),dbP!$B:$B,"&gt;="&amp;AG$5,dbP!$B:$B,"&lt;="&amp;AG$6,INDIRECT($C$1&amp;"!"&amp;$C$2&amp;":"&amp;$C$2),$I$4,dbP!$J:$J,$I210,dbP!$K:$K,$J210)</f>
        <v>0</v>
      </c>
      <c r="AH210" s="1">
        <f ca="1">SUMIFS(INDIRECT($C$1&amp;"!"&amp;$C210&amp;":"&amp;$C210),dbP!$B:$B,"&gt;="&amp;AH$5,dbP!$B:$B,"&lt;="&amp;AH$6,INDIRECT($C$1&amp;"!"&amp;$C$2&amp;":"&amp;$C$2),$I$4,dbP!$J:$J,$I210,dbP!$K:$K,$J210)</f>
        <v>0</v>
      </c>
      <c r="AI210" s="1">
        <f ca="1">SUMIFS(INDIRECT($C$1&amp;"!"&amp;$C210&amp;":"&amp;$C210),dbP!$B:$B,"&gt;="&amp;AI$5,dbP!$B:$B,"&lt;="&amp;AI$6,INDIRECT($C$1&amp;"!"&amp;$C$2&amp;":"&amp;$C$2),$I$4,dbP!$J:$J,$I210,dbP!$K:$K,$J210)</f>
        <v>0</v>
      </c>
      <c r="AJ210" s="1">
        <f ca="1">SUMIFS(INDIRECT($C$1&amp;"!"&amp;$C210&amp;":"&amp;$C210),dbP!$B:$B,"&gt;="&amp;AJ$5,dbP!$B:$B,"&lt;="&amp;AJ$6,INDIRECT($C$1&amp;"!"&amp;$C$2&amp;":"&amp;$C$2),$I$4,dbP!$J:$J,$I210,dbP!$K:$K,$J210)</f>
        <v>0</v>
      </c>
      <c r="AK210" s="1">
        <f ca="1">SUMIFS(INDIRECT($C$1&amp;"!"&amp;$C210&amp;":"&amp;$C210),dbP!$B:$B,"&gt;="&amp;AK$5,dbP!$B:$B,"&lt;="&amp;AK$6,INDIRECT($C$1&amp;"!"&amp;$C$2&amp;":"&amp;$C$2),$I$4,dbP!$J:$J,$I210,dbP!$K:$K,$J210)</f>
        <v>0</v>
      </c>
      <c r="AL210" s="1">
        <f ca="1">SUMIFS(INDIRECT($C$1&amp;"!"&amp;$C210&amp;":"&amp;$C210),dbP!$B:$B,"&gt;="&amp;AL$5,dbP!$B:$B,"&lt;="&amp;AL$6,INDIRECT($C$1&amp;"!"&amp;$C$2&amp;":"&amp;$C$2),$I$4,dbP!$J:$J,$I210,dbP!$K:$K,$J210)</f>
        <v>0</v>
      </c>
    </row>
    <row r="211" spans="2:38" s="23" customFormat="1" ht="10.199999999999999" x14ac:dyDescent="0.2">
      <c r="E211" s="23" t="s">
        <v>50</v>
      </c>
    </row>
    <row r="212" spans="2:38" s="2" customFormat="1" x14ac:dyDescent="0.25">
      <c r="B212" s="2">
        <f>Items!$L$49</f>
        <v>0</v>
      </c>
      <c r="C212" s="2" t="str">
        <f>Items!$M$49</f>
        <v>N</v>
      </c>
      <c r="I212" s="2" t="str">
        <f>Items!$J$49</f>
        <v>Оплата переменных расходов</v>
      </c>
      <c r="Q212" s="2">
        <f ca="1">SUM($S212:INDIRECT(ADDRESS(ROW(),SUMIFS($3:$3,$4:$4,MAX($4:$4)))))</f>
        <v>2349192.29</v>
      </c>
      <c r="T212" s="2">
        <f ca="1">SUM(T213:T223)</f>
        <v>0</v>
      </c>
      <c r="U212" s="2">
        <f ca="1">SUM(U213:U223)</f>
        <v>0</v>
      </c>
      <c r="V212" s="2">
        <f t="shared" ref="V212" ca="1" si="115">SUM(V213:V223)</f>
        <v>0</v>
      </c>
      <c r="W212" s="2">
        <f ca="1">SUM(W213:W223)</f>
        <v>25490.5</v>
      </c>
      <c r="X212" s="2">
        <f t="shared" ref="X212:AL212" ca="1" si="116">SUM(X213:X223)</f>
        <v>48360</v>
      </c>
      <c r="Y212" s="2">
        <f t="shared" ca="1" si="116"/>
        <v>0</v>
      </c>
      <c r="Z212" s="2">
        <f t="shared" ca="1" si="116"/>
        <v>119655</v>
      </c>
      <c r="AA212" s="2">
        <f t="shared" ca="1" si="116"/>
        <v>57321.35</v>
      </c>
      <c r="AB212" s="2">
        <f t="shared" ca="1" si="116"/>
        <v>194305.88</v>
      </c>
      <c r="AC212" s="2">
        <f t="shared" ca="1" si="116"/>
        <v>166132.99</v>
      </c>
      <c r="AD212" s="2">
        <f t="shared" ca="1" si="116"/>
        <v>2478.6499999999996</v>
      </c>
      <c r="AE212" s="2">
        <f t="shared" ca="1" si="116"/>
        <v>565</v>
      </c>
      <c r="AF212" s="2">
        <f t="shared" ca="1" si="116"/>
        <v>252602.21</v>
      </c>
      <c r="AG212" s="2">
        <f t="shared" ca="1" si="116"/>
        <v>1481360.71</v>
      </c>
      <c r="AH212" s="2">
        <f t="shared" ca="1" si="116"/>
        <v>0</v>
      </c>
      <c r="AI212" s="2">
        <f t="shared" ca="1" si="116"/>
        <v>920</v>
      </c>
      <c r="AJ212" s="2">
        <f t="shared" ca="1" si="116"/>
        <v>0</v>
      </c>
      <c r="AK212" s="2">
        <f t="shared" ca="1" si="116"/>
        <v>0</v>
      </c>
      <c r="AL212" s="2">
        <f t="shared" ca="1" si="116"/>
        <v>0</v>
      </c>
    </row>
    <row r="213" spans="2:38" x14ac:dyDescent="0.25">
      <c r="B213" s="1" t="str">
        <f>Items!$L50</f>
        <v>CF(-)</v>
      </c>
      <c r="C213" s="1" t="str">
        <f>Items!$M50</f>
        <v>N</v>
      </c>
      <c r="I213" s="22" t="str">
        <f>Items!$J$49</f>
        <v>Оплата переменных расходов</v>
      </c>
      <c r="J213" s="1" t="str">
        <f>Items!K50</f>
        <v>Реклама</v>
      </c>
      <c r="Q213" s="1">
        <f ca="1">SUM($S213:INDIRECT(ADDRESS(ROW(),SUMIFS($3:$3,$4:$4,MAX($4:$4)))))</f>
        <v>1008979.79</v>
      </c>
      <c r="T213" s="1">
        <f ca="1">SUMIFS(INDIRECT($C$1&amp;"!"&amp;$C213&amp;":"&amp;$C213),dbP!$B:$B,"&gt;="&amp;T$5,dbP!$B:$B,"&lt;="&amp;T$6,INDIRECT($C$1&amp;"!"&amp;$C$2&amp;":"&amp;$C$2),$I$4,dbP!$J:$J,$I213,dbP!$K:$K,$J213)</f>
        <v>0</v>
      </c>
      <c r="U213" s="1">
        <f ca="1">SUMIFS(INDIRECT($C$1&amp;"!"&amp;$C213&amp;":"&amp;$C213),dbP!$B:$B,"&gt;="&amp;U$5,dbP!$B:$B,"&lt;="&amp;U$6,INDIRECT($C$1&amp;"!"&amp;$C$2&amp;":"&amp;$C$2),$I$4,dbP!$J:$J,$I213,dbP!$K:$K,$J213)</f>
        <v>0</v>
      </c>
      <c r="V213" s="1">
        <f ca="1">SUMIFS(INDIRECT($C$1&amp;"!"&amp;$C213&amp;":"&amp;$C213),dbP!$B:$B,"&gt;="&amp;V$5,dbP!$B:$B,"&lt;="&amp;V$6,INDIRECT($C$1&amp;"!"&amp;$C$2&amp;":"&amp;$C$2),$I$4,dbP!$J:$J,$I213,dbP!$K:$K,$J213)</f>
        <v>0</v>
      </c>
      <c r="W213" s="1">
        <f ca="1">SUMIFS(INDIRECT($C$1&amp;"!"&amp;$C213&amp;":"&amp;$C213),dbP!$B:$B,"&gt;="&amp;W$5,dbP!$B:$B,"&lt;="&amp;W$6,INDIRECT($C$1&amp;"!"&amp;$C$2&amp;":"&amp;$C$2),$I$4,dbP!$J:$J,$I213,dbP!$K:$K,$J213)</f>
        <v>0</v>
      </c>
      <c r="X213" s="1">
        <f ca="1">SUMIFS(INDIRECT($C$1&amp;"!"&amp;$C213&amp;":"&amp;$C213),dbP!$B:$B,"&gt;="&amp;X$5,dbP!$B:$B,"&lt;="&amp;X$6,INDIRECT($C$1&amp;"!"&amp;$C$2&amp;":"&amp;$C$2),$I$4,dbP!$J:$J,$I213,dbP!$K:$K,$J213)</f>
        <v>16100</v>
      </c>
      <c r="Y213" s="1">
        <f ca="1">SUMIFS(INDIRECT($C$1&amp;"!"&amp;$C213&amp;":"&amp;$C213),dbP!$B:$B,"&gt;="&amp;Y$5,dbP!$B:$B,"&lt;="&amp;Y$6,INDIRECT($C$1&amp;"!"&amp;$C$2&amp;":"&amp;$C$2),$I$4,dbP!$J:$J,$I213,dbP!$K:$K,$J213)</f>
        <v>0</v>
      </c>
      <c r="Z213" s="1">
        <f ca="1">SUMIFS(INDIRECT($C$1&amp;"!"&amp;$C213&amp;":"&amp;$C213),dbP!$B:$B,"&gt;="&amp;Z$5,dbP!$B:$B,"&lt;="&amp;Z$6,INDIRECT($C$1&amp;"!"&amp;$C$2&amp;":"&amp;$C$2),$I$4,dbP!$J:$J,$I213,dbP!$K:$K,$J213)</f>
        <v>10618</v>
      </c>
      <c r="AA213" s="1">
        <f ca="1">SUMIFS(INDIRECT($C$1&amp;"!"&amp;$C213&amp;":"&amp;$C213),dbP!$B:$B,"&gt;="&amp;AA$5,dbP!$B:$B,"&lt;="&amp;AA$6,INDIRECT($C$1&amp;"!"&amp;$C$2&amp;":"&amp;$C$2),$I$4,dbP!$J:$J,$I213,dbP!$K:$K,$J213)</f>
        <v>1092</v>
      </c>
      <c r="AB213" s="1">
        <f ca="1">SUMIFS(INDIRECT($C$1&amp;"!"&amp;$C213&amp;":"&amp;$C213),dbP!$B:$B,"&gt;="&amp;AB$5,dbP!$B:$B,"&lt;="&amp;AB$6,INDIRECT($C$1&amp;"!"&amp;$C$2&amp;":"&amp;$C$2),$I$4,dbP!$J:$J,$I213,dbP!$K:$K,$J213)</f>
        <v>0</v>
      </c>
      <c r="AC213" s="1">
        <f ca="1">SUMIFS(INDIRECT($C$1&amp;"!"&amp;$C213&amp;":"&amp;$C213),dbP!$B:$B,"&gt;="&amp;AC$5,dbP!$B:$B,"&lt;="&amp;AC$6,INDIRECT($C$1&amp;"!"&amp;$C$2&amp;":"&amp;$C$2),$I$4,dbP!$J:$J,$I213,dbP!$K:$K,$J213)</f>
        <v>1852.07</v>
      </c>
      <c r="AD213" s="1">
        <f ca="1">SUMIFS(INDIRECT($C$1&amp;"!"&amp;$C213&amp;":"&amp;$C213),dbP!$B:$B,"&gt;="&amp;AD$5,dbP!$B:$B,"&lt;="&amp;AD$6,INDIRECT($C$1&amp;"!"&amp;$C$2&amp;":"&amp;$C$2),$I$4,dbP!$J:$J,$I213,dbP!$K:$K,$J213)</f>
        <v>0</v>
      </c>
      <c r="AE213" s="1">
        <f ca="1">SUMIFS(INDIRECT($C$1&amp;"!"&amp;$C213&amp;":"&amp;$C213),dbP!$B:$B,"&gt;="&amp;AE$5,dbP!$B:$B,"&lt;="&amp;AE$6,INDIRECT($C$1&amp;"!"&amp;$C$2&amp;":"&amp;$C$2),$I$4,dbP!$J:$J,$I213,dbP!$K:$K,$J213)</f>
        <v>0</v>
      </c>
      <c r="AF213" s="1">
        <f ca="1">SUMIFS(INDIRECT($C$1&amp;"!"&amp;$C213&amp;":"&amp;$C213),dbP!$B:$B,"&gt;="&amp;AF$5,dbP!$B:$B,"&lt;="&amp;AF$6,INDIRECT($C$1&amp;"!"&amp;$C$2&amp;":"&amp;$C$2),$I$4,dbP!$J:$J,$I213,dbP!$K:$K,$J213)</f>
        <v>17572.21</v>
      </c>
      <c r="AG213" s="1">
        <f ca="1">SUMIFS(INDIRECT($C$1&amp;"!"&amp;$C213&amp;":"&amp;$C213),dbP!$B:$B,"&gt;="&amp;AG$5,dbP!$B:$B,"&lt;="&amp;AG$6,INDIRECT($C$1&amp;"!"&amp;$C$2&amp;":"&amp;$C$2),$I$4,dbP!$J:$J,$I213,dbP!$K:$K,$J213)</f>
        <v>961745.51</v>
      </c>
      <c r="AH213" s="1">
        <f ca="1">SUMIFS(INDIRECT($C$1&amp;"!"&amp;$C213&amp;":"&amp;$C213),dbP!$B:$B,"&gt;="&amp;AH$5,dbP!$B:$B,"&lt;="&amp;AH$6,INDIRECT($C$1&amp;"!"&amp;$C$2&amp;":"&amp;$C$2),$I$4,dbP!$J:$J,$I213,dbP!$K:$K,$J213)</f>
        <v>0</v>
      </c>
      <c r="AI213" s="1">
        <f ca="1">SUMIFS(INDIRECT($C$1&amp;"!"&amp;$C213&amp;":"&amp;$C213),dbP!$B:$B,"&gt;="&amp;AI$5,dbP!$B:$B,"&lt;="&amp;AI$6,INDIRECT($C$1&amp;"!"&amp;$C$2&amp;":"&amp;$C$2),$I$4,dbP!$J:$J,$I213,dbP!$K:$K,$J213)</f>
        <v>0</v>
      </c>
      <c r="AJ213" s="1">
        <f ca="1">SUMIFS(INDIRECT($C$1&amp;"!"&amp;$C213&amp;":"&amp;$C213),dbP!$B:$B,"&gt;="&amp;AJ$5,dbP!$B:$B,"&lt;="&amp;AJ$6,INDIRECT($C$1&amp;"!"&amp;$C$2&amp;":"&amp;$C$2),$I$4,dbP!$J:$J,$I213,dbP!$K:$K,$J213)</f>
        <v>0</v>
      </c>
      <c r="AK213" s="1">
        <f ca="1">SUMIFS(INDIRECT($C$1&amp;"!"&amp;$C213&amp;":"&amp;$C213),dbP!$B:$B,"&gt;="&amp;AK$5,dbP!$B:$B,"&lt;="&amp;AK$6,INDIRECT($C$1&amp;"!"&amp;$C$2&amp;":"&amp;$C$2),$I$4,dbP!$J:$J,$I213,dbP!$K:$K,$J213)</f>
        <v>0</v>
      </c>
      <c r="AL213" s="1">
        <f ca="1">SUMIFS(INDIRECT($C$1&amp;"!"&amp;$C213&amp;":"&amp;$C213),dbP!$B:$B,"&gt;="&amp;AL$5,dbP!$B:$B,"&lt;="&amp;AL$6,INDIRECT($C$1&amp;"!"&amp;$C$2&amp;":"&amp;$C$2),$I$4,dbP!$J:$J,$I213,dbP!$K:$K,$J213)</f>
        <v>0</v>
      </c>
    </row>
    <row r="214" spans="2:38" x14ac:dyDescent="0.25">
      <c r="B214" s="1" t="str">
        <f>Items!$L51</f>
        <v>CF(-)</v>
      </c>
      <c r="C214" s="1" t="str">
        <f>Items!$M51</f>
        <v>N</v>
      </c>
      <c r="I214" s="22" t="str">
        <f>Items!$J$49</f>
        <v>Оплата переменных расходов</v>
      </c>
      <c r="J214" s="1" t="str">
        <f>Items!K51</f>
        <v>Проектирование</v>
      </c>
      <c r="Q214" s="1">
        <f ca="1">SUM($S214:INDIRECT(ADDRESS(ROW(),SUMIFS($3:$3,$4:$4,MAX($4:$4)))))</f>
        <v>414639.67000000004</v>
      </c>
      <c r="T214" s="1">
        <f ca="1">SUMIFS(INDIRECT($C$1&amp;"!"&amp;$C214&amp;":"&amp;$C214),dbP!$B:$B,"&gt;="&amp;T$5,dbP!$B:$B,"&lt;="&amp;T$6,INDIRECT($C$1&amp;"!"&amp;$C$2&amp;":"&amp;$C$2),$I$4,dbP!$J:$J,$I214,dbP!$K:$K,$J214)</f>
        <v>0</v>
      </c>
      <c r="U214" s="1">
        <f ca="1">SUMIFS(INDIRECT($C$1&amp;"!"&amp;$C214&amp;":"&amp;$C214),dbP!$B:$B,"&gt;="&amp;U$5,dbP!$B:$B,"&lt;="&amp;U$6,INDIRECT($C$1&amp;"!"&amp;$C$2&amp;":"&amp;$C$2),$I$4,dbP!$J:$J,$I214,dbP!$K:$K,$J214)</f>
        <v>0</v>
      </c>
      <c r="V214" s="1">
        <f ca="1">SUMIFS(INDIRECT($C$1&amp;"!"&amp;$C214&amp;":"&amp;$C214),dbP!$B:$B,"&gt;="&amp;V$5,dbP!$B:$B,"&lt;="&amp;V$6,INDIRECT($C$1&amp;"!"&amp;$C$2&amp;":"&amp;$C$2),$I$4,dbP!$J:$J,$I214,dbP!$K:$K,$J214)</f>
        <v>0</v>
      </c>
      <c r="W214" s="1">
        <f ca="1">SUMIFS(INDIRECT($C$1&amp;"!"&amp;$C214&amp;":"&amp;$C214),dbP!$B:$B,"&gt;="&amp;W$5,dbP!$B:$B,"&lt;="&amp;W$6,INDIRECT($C$1&amp;"!"&amp;$C$2&amp;":"&amp;$C$2),$I$4,dbP!$J:$J,$I214,dbP!$K:$K,$J214)</f>
        <v>0</v>
      </c>
      <c r="X214" s="1">
        <f ca="1">SUMIFS(INDIRECT($C$1&amp;"!"&amp;$C214&amp;":"&amp;$C214),dbP!$B:$B,"&gt;="&amp;X$5,dbP!$B:$B,"&lt;="&amp;X$6,INDIRECT($C$1&amp;"!"&amp;$C$2&amp;":"&amp;$C$2),$I$4,dbP!$J:$J,$I214,dbP!$K:$K,$J214)</f>
        <v>22599.999999999996</v>
      </c>
      <c r="Y214" s="1">
        <f ca="1">SUMIFS(INDIRECT($C$1&amp;"!"&amp;$C214&amp;":"&amp;$C214),dbP!$B:$B,"&gt;="&amp;Y$5,dbP!$B:$B,"&lt;="&amp;Y$6,INDIRECT($C$1&amp;"!"&amp;$C$2&amp;":"&amp;$C$2),$I$4,dbP!$J:$J,$I214,dbP!$K:$K,$J214)</f>
        <v>0</v>
      </c>
      <c r="Z214" s="1">
        <f ca="1">SUMIFS(INDIRECT($C$1&amp;"!"&amp;$C214&amp;":"&amp;$C214),dbP!$B:$B,"&gt;="&amp;Z$5,dbP!$B:$B,"&lt;="&amp;Z$6,INDIRECT($C$1&amp;"!"&amp;$C$2&amp;":"&amp;$C$2),$I$4,dbP!$J:$J,$I214,dbP!$K:$K,$J214)</f>
        <v>96130</v>
      </c>
      <c r="AA214" s="1">
        <f ca="1">SUMIFS(INDIRECT($C$1&amp;"!"&amp;$C214&amp;":"&amp;$C214),dbP!$B:$B,"&gt;="&amp;AA$5,dbP!$B:$B,"&lt;="&amp;AA$6,INDIRECT($C$1&amp;"!"&amp;$C$2&amp;":"&amp;$C$2),$I$4,dbP!$J:$J,$I214,dbP!$K:$K,$J214)</f>
        <v>48530</v>
      </c>
      <c r="AB214" s="1">
        <f ca="1">SUMIFS(INDIRECT($C$1&amp;"!"&amp;$C214&amp;":"&amp;$C214),dbP!$B:$B,"&gt;="&amp;AB$5,dbP!$B:$B,"&lt;="&amp;AB$6,INDIRECT($C$1&amp;"!"&amp;$C$2&amp;":"&amp;$C$2),$I$4,dbP!$J:$J,$I214,dbP!$K:$K,$J214)</f>
        <v>162006.88</v>
      </c>
      <c r="AC214" s="1">
        <f ca="1">SUMIFS(INDIRECT($C$1&amp;"!"&amp;$C214&amp;":"&amp;$C214),dbP!$B:$B,"&gt;="&amp;AC$5,dbP!$B:$B,"&lt;="&amp;AC$6,INDIRECT($C$1&amp;"!"&amp;$C$2&amp;":"&amp;$C$2),$I$4,dbP!$J:$J,$I214,dbP!$K:$K,$J214)</f>
        <v>76607.790000000008</v>
      </c>
      <c r="AD214" s="1">
        <f ca="1">SUMIFS(INDIRECT($C$1&amp;"!"&amp;$C214&amp;":"&amp;$C214),dbP!$B:$B,"&gt;="&amp;AD$5,dbP!$B:$B,"&lt;="&amp;AD$6,INDIRECT($C$1&amp;"!"&amp;$C$2&amp;":"&amp;$C$2),$I$4,dbP!$J:$J,$I214,dbP!$K:$K,$J214)</f>
        <v>1694.9999999999998</v>
      </c>
      <c r="AE214" s="1">
        <f ca="1">SUMIFS(INDIRECT($C$1&amp;"!"&amp;$C214&amp;":"&amp;$C214),dbP!$B:$B,"&gt;="&amp;AE$5,dbP!$B:$B,"&lt;="&amp;AE$6,INDIRECT($C$1&amp;"!"&amp;$C$2&amp;":"&amp;$C$2),$I$4,dbP!$J:$J,$I214,dbP!$K:$K,$J214)</f>
        <v>0</v>
      </c>
      <c r="AF214" s="1">
        <f ca="1">SUMIFS(INDIRECT($C$1&amp;"!"&amp;$C214&amp;":"&amp;$C214),dbP!$B:$B,"&gt;="&amp;AF$5,dbP!$B:$B,"&lt;="&amp;AF$6,INDIRECT($C$1&amp;"!"&amp;$C$2&amp;":"&amp;$C$2),$I$4,dbP!$J:$J,$I214,dbP!$K:$K,$J214)</f>
        <v>6150</v>
      </c>
      <c r="AG214" s="1">
        <f ca="1">SUMIFS(INDIRECT($C$1&amp;"!"&amp;$C214&amp;":"&amp;$C214),dbP!$B:$B,"&gt;="&amp;AG$5,dbP!$B:$B,"&lt;="&amp;AG$6,INDIRECT($C$1&amp;"!"&amp;$C$2&amp;":"&amp;$C$2),$I$4,dbP!$J:$J,$I214,dbP!$K:$K,$J214)</f>
        <v>0</v>
      </c>
      <c r="AH214" s="1">
        <f ca="1">SUMIFS(INDIRECT($C$1&amp;"!"&amp;$C214&amp;":"&amp;$C214),dbP!$B:$B,"&gt;="&amp;AH$5,dbP!$B:$B,"&lt;="&amp;AH$6,INDIRECT($C$1&amp;"!"&amp;$C$2&amp;":"&amp;$C$2),$I$4,dbP!$J:$J,$I214,dbP!$K:$K,$J214)</f>
        <v>0</v>
      </c>
      <c r="AI214" s="1">
        <f ca="1">SUMIFS(INDIRECT($C$1&amp;"!"&amp;$C214&amp;":"&amp;$C214),dbP!$B:$B,"&gt;="&amp;AI$5,dbP!$B:$B,"&lt;="&amp;AI$6,INDIRECT($C$1&amp;"!"&amp;$C$2&amp;":"&amp;$C$2),$I$4,dbP!$J:$J,$I214,dbP!$K:$K,$J214)</f>
        <v>920</v>
      </c>
      <c r="AJ214" s="1">
        <f ca="1">SUMIFS(INDIRECT($C$1&amp;"!"&amp;$C214&amp;":"&amp;$C214),dbP!$B:$B,"&gt;="&amp;AJ$5,dbP!$B:$B,"&lt;="&amp;AJ$6,INDIRECT($C$1&amp;"!"&amp;$C$2&amp;":"&amp;$C$2),$I$4,dbP!$J:$J,$I214,dbP!$K:$K,$J214)</f>
        <v>0</v>
      </c>
      <c r="AK214" s="1">
        <f ca="1">SUMIFS(INDIRECT($C$1&amp;"!"&amp;$C214&amp;":"&amp;$C214),dbP!$B:$B,"&gt;="&amp;AK$5,dbP!$B:$B,"&lt;="&amp;AK$6,INDIRECT($C$1&amp;"!"&amp;$C$2&amp;":"&amp;$C$2),$I$4,dbP!$J:$J,$I214,dbP!$K:$K,$J214)</f>
        <v>0</v>
      </c>
      <c r="AL214" s="1">
        <f ca="1">SUMIFS(INDIRECT($C$1&amp;"!"&amp;$C214&amp;":"&amp;$C214),dbP!$B:$B,"&gt;="&amp;AL$5,dbP!$B:$B,"&lt;="&amp;AL$6,INDIRECT($C$1&amp;"!"&amp;$C$2&amp;":"&amp;$C$2),$I$4,dbP!$J:$J,$I214,dbP!$K:$K,$J214)</f>
        <v>0</v>
      </c>
    </row>
    <row r="215" spans="2:38" x14ac:dyDescent="0.25">
      <c r="B215" s="1" t="str">
        <f>Items!$L52</f>
        <v>CF(-)</v>
      </c>
      <c r="C215" s="1" t="str">
        <f>Items!$M52</f>
        <v>N</v>
      </c>
      <c r="I215" s="22" t="str">
        <f>Items!$J$49</f>
        <v>Оплата переменных расходов</v>
      </c>
      <c r="J215" s="1" t="str">
        <f>Items!K52</f>
        <v>Расходы брокера</v>
      </c>
      <c r="Q215" s="1">
        <f ca="1">SUM($S215:INDIRECT(ADDRESS(ROW(),SUMIFS($3:$3,$4:$4,MAX($4:$4)))))</f>
        <v>62818.35</v>
      </c>
      <c r="T215" s="1">
        <f ca="1">SUMIFS(INDIRECT($C$1&amp;"!"&amp;$C215&amp;":"&amp;$C215),dbP!$B:$B,"&gt;="&amp;T$5,dbP!$B:$B,"&lt;="&amp;T$6,INDIRECT($C$1&amp;"!"&amp;$C$2&amp;":"&amp;$C$2),$I$4,dbP!$J:$J,$I215,dbP!$K:$K,$J215)</f>
        <v>0</v>
      </c>
      <c r="U215" s="1">
        <f ca="1">SUMIFS(INDIRECT($C$1&amp;"!"&amp;$C215&amp;":"&amp;$C215),dbP!$B:$B,"&gt;="&amp;U$5,dbP!$B:$B,"&lt;="&amp;U$6,INDIRECT($C$1&amp;"!"&amp;$C$2&amp;":"&amp;$C$2),$I$4,dbP!$J:$J,$I215,dbP!$K:$K,$J215)</f>
        <v>0</v>
      </c>
      <c r="V215" s="1">
        <f ca="1">SUMIFS(INDIRECT($C$1&amp;"!"&amp;$C215&amp;":"&amp;$C215),dbP!$B:$B,"&gt;="&amp;V$5,dbP!$B:$B,"&lt;="&amp;V$6,INDIRECT($C$1&amp;"!"&amp;$C$2&amp;":"&amp;$C$2),$I$4,dbP!$J:$J,$I215,dbP!$K:$K,$J215)</f>
        <v>0</v>
      </c>
      <c r="W215" s="1">
        <f ca="1">SUMIFS(INDIRECT($C$1&amp;"!"&amp;$C215&amp;":"&amp;$C215),dbP!$B:$B,"&gt;="&amp;W$5,dbP!$B:$B,"&lt;="&amp;W$6,INDIRECT($C$1&amp;"!"&amp;$C$2&amp;":"&amp;$C$2),$I$4,dbP!$J:$J,$I215,dbP!$K:$K,$J215)</f>
        <v>0</v>
      </c>
      <c r="X215" s="1">
        <f ca="1">SUMIFS(INDIRECT($C$1&amp;"!"&amp;$C215&amp;":"&amp;$C215),dbP!$B:$B,"&gt;="&amp;X$5,dbP!$B:$B,"&lt;="&amp;X$6,INDIRECT($C$1&amp;"!"&amp;$C$2&amp;":"&amp;$C$2),$I$4,dbP!$J:$J,$I215,dbP!$K:$K,$J215)</f>
        <v>0</v>
      </c>
      <c r="Y215" s="1">
        <f ca="1">SUMIFS(INDIRECT($C$1&amp;"!"&amp;$C215&amp;":"&amp;$C215),dbP!$B:$B,"&gt;="&amp;Y$5,dbP!$B:$B,"&lt;="&amp;Y$6,INDIRECT($C$1&amp;"!"&amp;$C$2&amp;":"&amp;$C$2),$I$4,dbP!$J:$J,$I215,dbP!$K:$K,$J215)</f>
        <v>0</v>
      </c>
      <c r="Z215" s="1">
        <f ca="1">SUMIFS(INDIRECT($C$1&amp;"!"&amp;$C215&amp;":"&amp;$C215),dbP!$B:$B,"&gt;="&amp;Z$5,dbP!$B:$B,"&lt;="&amp;Z$6,INDIRECT($C$1&amp;"!"&amp;$C$2&amp;":"&amp;$C$2),$I$4,dbP!$J:$J,$I215,dbP!$K:$K,$J215)</f>
        <v>12542.999999999998</v>
      </c>
      <c r="AA215" s="1">
        <f ca="1">SUMIFS(INDIRECT($C$1&amp;"!"&amp;$C215&amp;":"&amp;$C215),dbP!$B:$B,"&gt;="&amp;AA$5,dbP!$B:$B,"&lt;="&amp;AA$6,INDIRECT($C$1&amp;"!"&amp;$C$2&amp;":"&amp;$C$2),$I$4,dbP!$J:$J,$I215,dbP!$K:$K,$J215)</f>
        <v>7084.35</v>
      </c>
      <c r="AB215" s="1">
        <f ca="1">SUMIFS(INDIRECT($C$1&amp;"!"&amp;$C215&amp;":"&amp;$C215),dbP!$B:$B,"&gt;="&amp;AB$5,dbP!$B:$B,"&lt;="&amp;AB$6,INDIRECT($C$1&amp;"!"&amp;$C$2&amp;":"&amp;$C$2),$I$4,dbP!$J:$J,$I215,dbP!$K:$K,$J215)</f>
        <v>27226</v>
      </c>
      <c r="AC215" s="1">
        <f ca="1">SUMIFS(INDIRECT($C$1&amp;"!"&amp;$C215&amp;":"&amp;$C215),dbP!$B:$B,"&gt;="&amp;AC$5,dbP!$B:$B,"&lt;="&amp;AC$6,INDIRECT($C$1&amp;"!"&amp;$C$2&amp;":"&amp;$C$2),$I$4,dbP!$J:$J,$I215,dbP!$K:$K,$J215)</f>
        <v>9200</v>
      </c>
      <c r="AD215" s="1">
        <f ca="1">SUMIFS(INDIRECT($C$1&amp;"!"&amp;$C215&amp;":"&amp;$C215),dbP!$B:$B,"&gt;="&amp;AD$5,dbP!$B:$B,"&lt;="&amp;AD$6,INDIRECT($C$1&amp;"!"&amp;$C$2&amp;":"&amp;$C$2),$I$4,dbP!$J:$J,$I215,dbP!$K:$K,$J215)</f>
        <v>0</v>
      </c>
      <c r="AE215" s="1">
        <f ca="1">SUMIFS(INDIRECT($C$1&amp;"!"&amp;$C215&amp;":"&amp;$C215),dbP!$B:$B,"&gt;="&amp;AE$5,dbP!$B:$B,"&lt;="&amp;AE$6,INDIRECT($C$1&amp;"!"&amp;$C$2&amp;":"&amp;$C$2),$I$4,dbP!$J:$J,$I215,dbP!$K:$K,$J215)</f>
        <v>0</v>
      </c>
      <c r="AF215" s="1">
        <f ca="1">SUMIFS(INDIRECT($C$1&amp;"!"&amp;$C215&amp;":"&amp;$C215),dbP!$B:$B,"&gt;="&amp;AF$5,dbP!$B:$B,"&lt;="&amp;AF$6,INDIRECT($C$1&amp;"!"&amp;$C$2&amp;":"&amp;$C$2),$I$4,dbP!$J:$J,$I215,dbP!$K:$K,$J215)</f>
        <v>6765</v>
      </c>
      <c r="AG215" s="1">
        <f ca="1">SUMIFS(INDIRECT($C$1&amp;"!"&amp;$C215&amp;":"&amp;$C215),dbP!$B:$B,"&gt;="&amp;AG$5,dbP!$B:$B,"&lt;="&amp;AG$6,INDIRECT($C$1&amp;"!"&amp;$C$2&amp;":"&amp;$C$2),$I$4,dbP!$J:$J,$I215,dbP!$K:$K,$J215)</f>
        <v>0</v>
      </c>
      <c r="AH215" s="1">
        <f ca="1">SUMIFS(INDIRECT($C$1&amp;"!"&amp;$C215&amp;":"&amp;$C215),dbP!$B:$B,"&gt;="&amp;AH$5,dbP!$B:$B,"&lt;="&amp;AH$6,INDIRECT($C$1&amp;"!"&amp;$C$2&amp;":"&amp;$C$2),$I$4,dbP!$J:$J,$I215,dbP!$K:$K,$J215)</f>
        <v>0</v>
      </c>
      <c r="AI215" s="1">
        <f ca="1">SUMIFS(INDIRECT($C$1&amp;"!"&amp;$C215&amp;":"&amp;$C215),dbP!$B:$B,"&gt;="&amp;AI$5,dbP!$B:$B,"&lt;="&amp;AI$6,INDIRECT($C$1&amp;"!"&amp;$C$2&amp;":"&amp;$C$2),$I$4,dbP!$J:$J,$I215,dbP!$K:$K,$J215)</f>
        <v>0</v>
      </c>
      <c r="AJ215" s="1">
        <f ca="1">SUMIFS(INDIRECT($C$1&amp;"!"&amp;$C215&amp;":"&amp;$C215),dbP!$B:$B,"&gt;="&amp;AJ$5,dbP!$B:$B,"&lt;="&amp;AJ$6,INDIRECT($C$1&amp;"!"&amp;$C$2&amp;":"&amp;$C$2),$I$4,dbP!$J:$J,$I215,dbP!$K:$K,$J215)</f>
        <v>0</v>
      </c>
      <c r="AK215" s="1">
        <f ca="1">SUMIFS(INDIRECT($C$1&amp;"!"&amp;$C215&amp;":"&amp;$C215),dbP!$B:$B,"&gt;="&amp;AK$5,dbP!$B:$B,"&lt;="&amp;AK$6,INDIRECT($C$1&amp;"!"&amp;$C$2&amp;":"&amp;$C$2),$I$4,dbP!$J:$J,$I215,dbP!$K:$K,$J215)</f>
        <v>0</v>
      </c>
      <c r="AL215" s="1">
        <f ca="1">SUMIFS(INDIRECT($C$1&amp;"!"&amp;$C215&amp;":"&amp;$C215),dbP!$B:$B,"&gt;="&amp;AL$5,dbP!$B:$B,"&lt;="&amp;AL$6,INDIRECT($C$1&amp;"!"&amp;$C$2&amp;":"&amp;$C$2),$I$4,dbP!$J:$J,$I215,dbP!$K:$K,$J215)</f>
        <v>0</v>
      </c>
    </row>
    <row r="216" spans="2:38" x14ac:dyDescent="0.25">
      <c r="B216" s="1" t="str">
        <f>Items!$L53</f>
        <v>CF(-)</v>
      </c>
      <c r="C216" s="1" t="str">
        <f>Items!$M53</f>
        <v>N</v>
      </c>
      <c r="I216" s="22" t="str">
        <f>Items!$J$49</f>
        <v>Оплата переменных расходов</v>
      </c>
      <c r="J216" s="1" t="str">
        <f>Items!K53</f>
        <v>ГСМ</v>
      </c>
      <c r="Q216" s="1">
        <f ca="1">SUM($S216:INDIRECT(ADDRESS(ROW(),SUMIFS($3:$3,$4:$4,MAX($4:$4)))))</f>
        <v>458115.2</v>
      </c>
      <c r="T216" s="1">
        <f ca="1">SUMIFS(INDIRECT($C$1&amp;"!"&amp;$C216&amp;":"&amp;$C216),dbP!$B:$B,"&gt;="&amp;T$5,dbP!$B:$B,"&lt;="&amp;T$6,INDIRECT($C$1&amp;"!"&amp;$C$2&amp;":"&amp;$C$2),$I$4,dbP!$J:$J,$I216,dbP!$K:$K,$J216)</f>
        <v>0</v>
      </c>
      <c r="U216" s="1">
        <f ca="1">SUMIFS(INDIRECT($C$1&amp;"!"&amp;$C216&amp;":"&amp;$C216),dbP!$B:$B,"&gt;="&amp;U$5,dbP!$B:$B,"&lt;="&amp;U$6,INDIRECT($C$1&amp;"!"&amp;$C$2&amp;":"&amp;$C$2),$I$4,dbP!$J:$J,$I216,dbP!$K:$K,$J216)</f>
        <v>0</v>
      </c>
      <c r="V216" s="1">
        <f ca="1">SUMIFS(INDIRECT($C$1&amp;"!"&amp;$C216&amp;":"&amp;$C216),dbP!$B:$B,"&gt;="&amp;V$5,dbP!$B:$B,"&lt;="&amp;V$6,INDIRECT($C$1&amp;"!"&amp;$C$2&amp;":"&amp;$C$2),$I$4,dbP!$J:$J,$I216,dbP!$K:$K,$J216)</f>
        <v>0</v>
      </c>
      <c r="W216" s="1">
        <f ca="1">SUMIFS(INDIRECT($C$1&amp;"!"&amp;$C216&amp;":"&amp;$C216),dbP!$B:$B,"&gt;="&amp;W$5,dbP!$B:$B,"&lt;="&amp;W$6,INDIRECT($C$1&amp;"!"&amp;$C$2&amp;":"&amp;$C$2),$I$4,dbP!$J:$J,$I216,dbP!$K:$K,$J216)</f>
        <v>0</v>
      </c>
      <c r="X216" s="1">
        <f ca="1">SUMIFS(INDIRECT($C$1&amp;"!"&amp;$C216&amp;":"&amp;$C216),dbP!$B:$B,"&gt;="&amp;X$5,dbP!$B:$B,"&lt;="&amp;X$6,INDIRECT($C$1&amp;"!"&amp;$C$2&amp;":"&amp;$C$2),$I$4,dbP!$J:$J,$I216,dbP!$K:$K,$J216)</f>
        <v>0</v>
      </c>
      <c r="Y216" s="1">
        <f ca="1">SUMIFS(INDIRECT($C$1&amp;"!"&amp;$C216&amp;":"&amp;$C216),dbP!$B:$B,"&gt;="&amp;Y$5,dbP!$B:$B,"&lt;="&amp;Y$6,INDIRECT($C$1&amp;"!"&amp;$C$2&amp;":"&amp;$C$2),$I$4,dbP!$J:$J,$I216,dbP!$K:$K,$J216)</f>
        <v>0</v>
      </c>
      <c r="Z216" s="1">
        <f ca="1">SUMIFS(INDIRECT($C$1&amp;"!"&amp;$C216&amp;":"&amp;$C216),dbP!$B:$B,"&gt;="&amp;Z$5,dbP!$B:$B,"&lt;="&amp;Z$6,INDIRECT($C$1&amp;"!"&amp;$C$2&amp;":"&amp;$C$2),$I$4,dbP!$J:$J,$I216,dbP!$K:$K,$J216)</f>
        <v>0</v>
      </c>
      <c r="AA216" s="1">
        <f ca="1">SUMIFS(INDIRECT($C$1&amp;"!"&amp;$C216&amp;":"&amp;$C216),dbP!$B:$B,"&gt;="&amp;AA$5,dbP!$B:$B,"&lt;="&amp;AA$6,INDIRECT($C$1&amp;"!"&amp;$C$2&amp;":"&amp;$C$2),$I$4,dbP!$J:$J,$I216,dbP!$K:$K,$J216)</f>
        <v>0</v>
      </c>
      <c r="AB216" s="1">
        <f ca="1">SUMIFS(INDIRECT($C$1&amp;"!"&amp;$C216&amp;":"&amp;$C216),dbP!$B:$B,"&gt;="&amp;AB$5,dbP!$B:$B,"&lt;="&amp;AB$6,INDIRECT($C$1&amp;"!"&amp;$C$2&amp;":"&amp;$C$2),$I$4,dbP!$J:$J,$I216,dbP!$K:$K,$J216)</f>
        <v>0</v>
      </c>
      <c r="AC216" s="1">
        <f ca="1">SUMIFS(INDIRECT($C$1&amp;"!"&amp;$C216&amp;":"&amp;$C216),dbP!$B:$B,"&gt;="&amp;AC$5,dbP!$B:$B,"&lt;="&amp;AC$6,INDIRECT($C$1&amp;"!"&amp;$C$2&amp;":"&amp;$C$2),$I$4,dbP!$J:$J,$I216,dbP!$K:$K,$J216)</f>
        <v>0</v>
      </c>
      <c r="AD216" s="1">
        <f ca="1">SUMIFS(INDIRECT($C$1&amp;"!"&amp;$C216&amp;":"&amp;$C216),dbP!$B:$B,"&gt;="&amp;AD$5,dbP!$B:$B,"&lt;="&amp;AD$6,INDIRECT($C$1&amp;"!"&amp;$C$2&amp;":"&amp;$C$2),$I$4,dbP!$J:$J,$I216,dbP!$K:$K,$J216)</f>
        <v>0</v>
      </c>
      <c r="AE216" s="1">
        <f ca="1">SUMIFS(INDIRECT($C$1&amp;"!"&amp;$C216&amp;":"&amp;$C216),dbP!$B:$B,"&gt;="&amp;AE$5,dbP!$B:$B,"&lt;="&amp;AE$6,INDIRECT($C$1&amp;"!"&amp;$C$2&amp;":"&amp;$C$2),$I$4,dbP!$J:$J,$I216,dbP!$K:$K,$J216)</f>
        <v>0</v>
      </c>
      <c r="AF216" s="1">
        <f ca="1">SUMIFS(INDIRECT($C$1&amp;"!"&amp;$C216&amp;":"&amp;$C216),dbP!$B:$B,"&gt;="&amp;AF$5,dbP!$B:$B,"&lt;="&amp;AF$6,INDIRECT($C$1&amp;"!"&amp;$C$2&amp;":"&amp;$C$2),$I$4,dbP!$J:$J,$I216,dbP!$K:$K,$J216)</f>
        <v>0</v>
      </c>
      <c r="AG216" s="1">
        <f ca="1">SUMIFS(INDIRECT($C$1&amp;"!"&amp;$C216&amp;":"&amp;$C216),dbP!$B:$B,"&gt;="&amp;AG$5,dbP!$B:$B,"&lt;="&amp;AG$6,INDIRECT($C$1&amp;"!"&amp;$C$2&amp;":"&amp;$C$2),$I$4,dbP!$J:$J,$I216,dbP!$K:$K,$J216)</f>
        <v>458115.2</v>
      </c>
      <c r="AH216" s="1">
        <f ca="1">SUMIFS(INDIRECT($C$1&amp;"!"&amp;$C216&amp;":"&amp;$C216),dbP!$B:$B,"&gt;="&amp;AH$5,dbP!$B:$B,"&lt;="&amp;AH$6,INDIRECT($C$1&amp;"!"&amp;$C$2&amp;":"&amp;$C$2),$I$4,dbP!$J:$J,$I216,dbP!$K:$K,$J216)</f>
        <v>0</v>
      </c>
      <c r="AI216" s="1">
        <f ca="1">SUMIFS(INDIRECT($C$1&amp;"!"&amp;$C216&amp;":"&amp;$C216),dbP!$B:$B,"&gt;="&amp;AI$5,dbP!$B:$B,"&lt;="&amp;AI$6,INDIRECT($C$1&amp;"!"&amp;$C$2&amp;":"&amp;$C$2),$I$4,dbP!$J:$J,$I216,dbP!$K:$K,$J216)</f>
        <v>0</v>
      </c>
      <c r="AJ216" s="1">
        <f ca="1">SUMIFS(INDIRECT($C$1&amp;"!"&amp;$C216&amp;":"&amp;$C216),dbP!$B:$B,"&gt;="&amp;AJ$5,dbP!$B:$B,"&lt;="&amp;AJ$6,INDIRECT($C$1&amp;"!"&amp;$C$2&amp;":"&amp;$C$2),$I$4,dbP!$J:$J,$I216,dbP!$K:$K,$J216)</f>
        <v>0</v>
      </c>
      <c r="AK216" s="1">
        <f ca="1">SUMIFS(INDIRECT($C$1&amp;"!"&amp;$C216&amp;":"&amp;$C216),dbP!$B:$B,"&gt;="&amp;AK$5,dbP!$B:$B,"&lt;="&amp;AK$6,INDIRECT($C$1&amp;"!"&amp;$C$2&amp;":"&amp;$C$2),$I$4,dbP!$J:$J,$I216,dbP!$K:$K,$J216)</f>
        <v>0</v>
      </c>
      <c r="AL216" s="1">
        <f ca="1">SUMIFS(INDIRECT($C$1&amp;"!"&amp;$C216&amp;":"&amp;$C216),dbP!$B:$B,"&gt;="&amp;AL$5,dbP!$B:$B,"&lt;="&amp;AL$6,INDIRECT($C$1&amp;"!"&amp;$C$2&amp;":"&amp;$C$2),$I$4,dbP!$J:$J,$I216,dbP!$K:$K,$J216)</f>
        <v>0</v>
      </c>
    </row>
    <row r="217" spans="2:38" x14ac:dyDescent="0.25">
      <c r="B217" s="1" t="str">
        <f>Items!$L54</f>
        <v>CF(-)</v>
      </c>
      <c r="C217" s="1" t="str">
        <f>Items!$M54</f>
        <v>N</v>
      </c>
      <c r="I217" s="22" t="str">
        <f>Items!$J$49</f>
        <v>Оплата переменных расходов</v>
      </c>
      <c r="J217" s="1" t="str">
        <f>Items!K54</f>
        <v>Прочие расходы</v>
      </c>
      <c r="Q217" s="1">
        <f ca="1">SUM($S217:INDIRECT(ADDRESS(ROW(),SUMIFS($3:$3,$4:$4,MAX($4:$4)))))</f>
        <v>404639.27999999997</v>
      </c>
      <c r="T217" s="1">
        <f ca="1">SUMIFS(INDIRECT($C$1&amp;"!"&amp;$C217&amp;":"&amp;$C217),dbP!$B:$B,"&gt;="&amp;T$5,dbP!$B:$B,"&lt;="&amp;T$6,INDIRECT($C$1&amp;"!"&amp;$C$2&amp;":"&amp;$C$2),$I$4,dbP!$J:$J,$I217,dbP!$K:$K,$J217)</f>
        <v>0</v>
      </c>
      <c r="U217" s="1">
        <f ca="1">SUMIFS(INDIRECT($C$1&amp;"!"&amp;$C217&amp;":"&amp;$C217),dbP!$B:$B,"&gt;="&amp;U$5,dbP!$B:$B,"&lt;="&amp;U$6,INDIRECT($C$1&amp;"!"&amp;$C$2&amp;":"&amp;$C$2),$I$4,dbP!$J:$J,$I217,dbP!$K:$K,$J217)</f>
        <v>0</v>
      </c>
      <c r="V217" s="1">
        <f ca="1">SUMIFS(INDIRECT($C$1&amp;"!"&amp;$C217&amp;":"&amp;$C217),dbP!$B:$B,"&gt;="&amp;V$5,dbP!$B:$B,"&lt;="&amp;V$6,INDIRECT($C$1&amp;"!"&amp;$C$2&amp;":"&amp;$C$2),$I$4,dbP!$J:$J,$I217,dbP!$K:$K,$J217)</f>
        <v>0</v>
      </c>
      <c r="W217" s="1">
        <f ca="1">SUMIFS(INDIRECT($C$1&amp;"!"&amp;$C217&amp;":"&amp;$C217),dbP!$B:$B,"&gt;="&amp;W$5,dbP!$B:$B,"&lt;="&amp;W$6,INDIRECT($C$1&amp;"!"&amp;$C$2&amp;":"&amp;$C$2),$I$4,dbP!$J:$J,$I217,dbP!$K:$K,$J217)</f>
        <v>25490.5</v>
      </c>
      <c r="X217" s="1">
        <f ca="1">SUMIFS(INDIRECT($C$1&amp;"!"&amp;$C217&amp;":"&amp;$C217),dbP!$B:$B,"&gt;="&amp;X$5,dbP!$B:$B,"&lt;="&amp;X$6,INDIRECT($C$1&amp;"!"&amp;$C$2&amp;":"&amp;$C$2),$I$4,dbP!$J:$J,$I217,dbP!$K:$K,$J217)</f>
        <v>9660</v>
      </c>
      <c r="Y217" s="1">
        <f ca="1">SUMIFS(INDIRECT($C$1&amp;"!"&amp;$C217&amp;":"&amp;$C217),dbP!$B:$B,"&gt;="&amp;Y$5,dbP!$B:$B,"&lt;="&amp;Y$6,INDIRECT($C$1&amp;"!"&amp;$C$2&amp;":"&amp;$C$2),$I$4,dbP!$J:$J,$I217,dbP!$K:$K,$J217)</f>
        <v>0</v>
      </c>
      <c r="Z217" s="1">
        <f ca="1">SUMIFS(INDIRECT($C$1&amp;"!"&amp;$C217&amp;":"&amp;$C217),dbP!$B:$B,"&gt;="&amp;Z$5,dbP!$B:$B,"&lt;="&amp;Z$6,INDIRECT($C$1&amp;"!"&amp;$C$2&amp;":"&amp;$C$2),$I$4,dbP!$J:$J,$I217,dbP!$K:$K,$J217)</f>
        <v>364</v>
      </c>
      <c r="AA217" s="1">
        <f ca="1">SUMIFS(INDIRECT($C$1&amp;"!"&amp;$C217&amp;":"&amp;$C217),dbP!$B:$B,"&gt;="&amp;AA$5,dbP!$B:$B,"&lt;="&amp;AA$6,INDIRECT($C$1&amp;"!"&amp;$C$2&amp;":"&amp;$C$2),$I$4,dbP!$J:$J,$I217,dbP!$K:$K,$J217)</f>
        <v>615</v>
      </c>
      <c r="AB217" s="1">
        <f ca="1">SUMIFS(INDIRECT($C$1&amp;"!"&amp;$C217&amp;":"&amp;$C217),dbP!$B:$B,"&gt;="&amp;AB$5,dbP!$B:$B,"&lt;="&amp;AB$6,INDIRECT($C$1&amp;"!"&amp;$C$2&amp;":"&amp;$C$2),$I$4,dbP!$J:$J,$I217,dbP!$K:$K,$J217)</f>
        <v>5073</v>
      </c>
      <c r="AC217" s="1">
        <f ca="1">SUMIFS(INDIRECT($C$1&amp;"!"&amp;$C217&amp;":"&amp;$C217),dbP!$B:$B,"&gt;="&amp;AC$5,dbP!$B:$B,"&lt;="&amp;AC$6,INDIRECT($C$1&amp;"!"&amp;$C$2&amp;":"&amp;$C$2),$I$4,dbP!$J:$J,$I217,dbP!$K:$K,$J217)</f>
        <v>78473.12999999999</v>
      </c>
      <c r="AD217" s="1">
        <f ca="1">SUMIFS(INDIRECT($C$1&amp;"!"&amp;$C217&amp;":"&amp;$C217),dbP!$B:$B,"&gt;="&amp;AD$5,dbP!$B:$B,"&lt;="&amp;AD$6,INDIRECT($C$1&amp;"!"&amp;$C$2&amp;":"&amp;$C$2),$I$4,dbP!$J:$J,$I217,dbP!$K:$K,$J217)</f>
        <v>783.65</v>
      </c>
      <c r="AE217" s="1">
        <f ca="1">SUMIFS(INDIRECT($C$1&amp;"!"&amp;$C217&amp;":"&amp;$C217),dbP!$B:$B,"&gt;="&amp;AE$5,dbP!$B:$B,"&lt;="&amp;AE$6,INDIRECT($C$1&amp;"!"&amp;$C$2&amp;":"&amp;$C$2),$I$4,dbP!$J:$J,$I217,dbP!$K:$K,$J217)</f>
        <v>565</v>
      </c>
      <c r="AF217" s="1">
        <f ca="1">SUMIFS(INDIRECT($C$1&amp;"!"&amp;$C217&amp;":"&amp;$C217),dbP!$B:$B,"&gt;="&amp;AF$5,dbP!$B:$B,"&lt;="&amp;AF$6,INDIRECT($C$1&amp;"!"&amp;$C$2&amp;":"&amp;$C$2),$I$4,dbP!$J:$J,$I217,dbP!$K:$K,$J217)</f>
        <v>222115</v>
      </c>
      <c r="AG217" s="1">
        <f ca="1">SUMIFS(INDIRECT($C$1&amp;"!"&amp;$C217&amp;":"&amp;$C217),dbP!$B:$B,"&gt;="&amp;AG$5,dbP!$B:$B,"&lt;="&amp;AG$6,INDIRECT($C$1&amp;"!"&amp;$C$2&amp;":"&amp;$C$2),$I$4,dbP!$J:$J,$I217,dbP!$K:$K,$J217)</f>
        <v>61500</v>
      </c>
      <c r="AH217" s="1">
        <f ca="1">SUMIFS(INDIRECT($C$1&amp;"!"&amp;$C217&amp;":"&amp;$C217),dbP!$B:$B,"&gt;="&amp;AH$5,dbP!$B:$B,"&lt;="&amp;AH$6,INDIRECT($C$1&amp;"!"&amp;$C$2&amp;":"&amp;$C$2),$I$4,dbP!$J:$J,$I217,dbP!$K:$K,$J217)</f>
        <v>0</v>
      </c>
      <c r="AI217" s="1">
        <f ca="1">SUMIFS(INDIRECT($C$1&amp;"!"&amp;$C217&amp;":"&amp;$C217),dbP!$B:$B,"&gt;="&amp;AI$5,dbP!$B:$B,"&lt;="&amp;AI$6,INDIRECT($C$1&amp;"!"&amp;$C$2&amp;":"&amp;$C$2),$I$4,dbP!$J:$J,$I217,dbP!$K:$K,$J217)</f>
        <v>0</v>
      </c>
      <c r="AJ217" s="1">
        <f ca="1">SUMIFS(INDIRECT($C$1&amp;"!"&amp;$C217&amp;":"&amp;$C217),dbP!$B:$B,"&gt;="&amp;AJ$5,dbP!$B:$B,"&lt;="&amp;AJ$6,INDIRECT($C$1&amp;"!"&amp;$C$2&amp;":"&amp;$C$2),$I$4,dbP!$J:$J,$I217,dbP!$K:$K,$J217)</f>
        <v>0</v>
      </c>
      <c r="AK217" s="1">
        <f ca="1">SUMIFS(INDIRECT($C$1&amp;"!"&amp;$C217&amp;":"&amp;$C217),dbP!$B:$B,"&gt;="&amp;AK$5,dbP!$B:$B,"&lt;="&amp;AK$6,INDIRECT($C$1&amp;"!"&amp;$C$2&amp;":"&amp;$C$2),$I$4,dbP!$J:$J,$I217,dbP!$K:$K,$J217)</f>
        <v>0</v>
      </c>
      <c r="AL217" s="1">
        <f ca="1">SUMIFS(INDIRECT($C$1&amp;"!"&amp;$C217&amp;":"&amp;$C217),dbP!$B:$B,"&gt;="&amp;AL$5,dbP!$B:$B,"&lt;="&amp;AL$6,INDIRECT($C$1&amp;"!"&amp;$C$2&amp;":"&amp;$C$2),$I$4,dbP!$J:$J,$I217,dbP!$K:$K,$J217)</f>
        <v>0</v>
      </c>
    </row>
    <row r="218" spans="2:38" x14ac:dyDescent="0.25">
      <c r="B218" s="1" t="str">
        <f>Items!$L55</f>
        <v>CF(-)</v>
      </c>
      <c r="C218" s="1" t="str">
        <f>Items!$M55</f>
        <v>N</v>
      </c>
      <c r="I218" s="22" t="str">
        <f>Items!$J$49</f>
        <v>Оплата переменных расходов</v>
      </c>
      <c r="J218" s="1" t="str">
        <f>Items!K55</f>
        <v>Инструменты</v>
      </c>
      <c r="Q218" s="1">
        <f ca="1">SUM($S218:INDIRECT(ADDRESS(ROW(),SUMIFS($3:$3,$4:$4,MAX($4:$4)))))</f>
        <v>0</v>
      </c>
      <c r="T218" s="1">
        <f ca="1">SUMIFS(INDIRECT($C$1&amp;"!"&amp;$C218&amp;":"&amp;$C218),dbP!$B:$B,"&gt;="&amp;T$5,dbP!$B:$B,"&lt;="&amp;T$6,INDIRECT($C$1&amp;"!"&amp;$C$2&amp;":"&amp;$C$2),$I$4,dbP!$J:$J,$I218,dbP!$K:$K,$J218)</f>
        <v>0</v>
      </c>
      <c r="U218" s="1">
        <f ca="1">SUMIFS(INDIRECT($C$1&amp;"!"&amp;$C218&amp;":"&amp;$C218),dbP!$B:$B,"&gt;="&amp;U$5,dbP!$B:$B,"&lt;="&amp;U$6,INDIRECT($C$1&amp;"!"&amp;$C$2&amp;":"&amp;$C$2),$I$4,dbP!$J:$J,$I218,dbP!$K:$K,$J218)</f>
        <v>0</v>
      </c>
      <c r="V218" s="1">
        <f ca="1">SUMIFS(INDIRECT($C$1&amp;"!"&amp;$C218&amp;":"&amp;$C218),dbP!$B:$B,"&gt;="&amp;V$5,dbP!$B:$B,"&lt;="&amp;V$6,INDIRECT($C$1&amp;"!"&amp;$C$2&amp;":"&amp;$C$2),$I$4,dbP!$J:$J,$I218,dbP!$K:$K,$J218)</f>
        <v>0</v>
      </c>
      <c r="W218" s="1">
        <f ca="1">SUMIFS(INDIRECT($C$1&amp;"!"&amp;$C218&amp;":"&amp;$C218),dbP!$B:$B,"&gt;="&amp;W$5,dbP!$B:$B,"&lt;="&amp;W$6,INDIRECT($C$1&amp;"!"&amp;$C$2&amp;":"&amp;$C$2),$I$4,dbP!$J:$J,$I218,dbP!$K:$K,$J218)</f>
        <v>0</v>
      </c>
      <c r="X218" s="1">
        <f ca="1">SUMIFS(INDIRECT($C$1&amp;"!"&amp;$C218&amp;":"&amp;$C218),dbP!$B:$B,"&gt;="&amp;X$5,dbP!$B:$B,"&lt;="&amp;X$6,INDIRECT($C$1&amp;"!"&amp;$C$2&amp;":"&amp;$C$2),$I$4,dbP!$J:$J,$I218,dbP!$K:$K,$J218)</f>
        <v>0</v>
      </c>
      <c r="Y218" s="1">
        <f ca="1">SUMIFS(INDIRECT($C$1&amp;"!"&amp;$C218&amp;":"&amp;$C218),dbP!$B:$B,"&gt;="&amp;Y$5,dbP!$B:$B,"&lt;="&amp;Y$6,INDIRECT($C$1&amp;"!"&amp;$C$2&amp;":"&amp;$C$2),$I$4,dbP!$J:$J,$I218,dbP!$K:$K,$J218)</f>
        <v>0</v>
      </c>
      <c r="Z218" s="1">
        <f ca="1">SUMIFS(INDIRECT($C$1&amp;"!"&amp;$C218&amp;":"&amp;$C218),dbP!$B:$B,"&gt;="&amp;Z$5,dbP!$B:$B,"&lt;="&amp;Z$6,INDIRECT($C$1&amp;"!"&amp;$C$2&amp;":"&amp;$C$2),$I$4,dbP!$J:$J,$I218,dbP!$K:$K,$J218)</f>
        <v>0</v>
      </c>
      <c r="AA218" s="1">
        <f ca="1">SUMIFS(INDIRECT($C$1&amp;"!"&amp;$C218&amp;":"&amp;$C218),dbP!$B:$B,"&gt;="&amp;AA$5,dbP!$B:$B,"&lt;="&amp;AA$6,INDIRECT($C$1&amp;"!"&amp;$C$2&amp;":"&amp;$C$2),$I$4,dbP!$J:$J,$I218,dbP!$K:$K,$J218)</f>
        <v>0</v>
      </c>
      <c r="AB218" s="1">
        <f ca="1">SUMIFS(INDIRECT($C$1&amp;"!"&amp;$C218&amp;":"&amp;$C218),dbP!$B:$B,"&gt;="&amp;AB$5,dbP!$B:$B,"&lt;="&amp;AB$6,INDIRECT($C$1&amp;"!"&amp;$C$2&amp;":"&amp;$C$2),$I$4,dbP!$J:$J,$I218,dbP!$K:$K,$J218)</f>
        <v>0</v>
      </c>
      <c r="AC218" s="1">
        <f ca="1">SUMIFS(INDIRECT($C$1&amp;"!"&amp;$C218&amp;":"&amp;$C218),dbP!$B:$B,"&gt;="&amp;AC$5,dbP!$B:$B,"&lt;="&amp;AC$6,INDIRECT($C$1&amp;"!"&amp;$C$2&amp;":"&amp;$C$2),$I$4,dbP!$J:$J,$I218,dbP!$K:$K,$J218)</f>
        <v>0</v>
      </c>
      <c r="AD218" s="1">
        <f ca="1">SUMIFS(INDIRECT($C$1&amp;"!"&amp;$C218&amp;":"&amp;$C218),dbP!$B:$B,"&gt;="&amp;AD$5,dbP!$B:$B,"&lt;="&amp;AD$6,INDIRECT($C$1&amp;"!"&amp;$C$2&amp;":"&amp;$C$2),$I$4,dbP!$J:$J,$I218,dbP!$K:$K,$J218)</f>
        <v>0</v>
      </c>
      <c r="AE218" s="1">
        <f ca="1">SUMIFS(INDIRECT($C$1&amp;"!"&amp;$C218&amp;":"&amp;$C218),dbP!$B:$B,"&gt;="&amp;AE$5,dbP!$B:$B,"&lt;="&amp;AE$6,INDIRECT($C$1&amp;"!"&amp;$C$2&amp;":"&amp;$C$2),$I$4,dbP!$J:$J,$I218,dbP!$K:$K,$J218)</f>
        <v>0</v>
      </c>
      <c r="AF218" s="1">
        <f ca="1">SUMIFS(INDIRECT($C$1&amp;"!"&amp;$C218&amp;":"&amp;$C218),dbP!$B:$B,"&gt;="&amp;AF$5,dbP!$B:$B,"&lt;="&amp;AF$6,INDIRECT($C$1&amp;"!"&amp;$C$2&amp;":"&amp;$C$2),$I$4,dbP!$J:$J,$I218,dbP!$K:$K,$J218)</f>
        <v>0</v>
      </c>
      <c r="AG218" s="1">
        <f ca="1">SUMIFS(INDIRECT($C$1&amp;"!"&amp;$C218&amp;":"&amp;$C218),dbP!$B:$B,"&gt;="&amp;AG$5,dbP!$B:$B,"&lt;="&amp;AG$6,INDIRECT($C$1&amp;"!"&amp;$C$2&amp;":"&amp;$C$2),$I$4,dbP!$J:$J,$I218,dbP!$K:$K,$J218)</f>
        <v>0</v>
      </c>
      <c r="AH218" s="1">
        <f ca="1">SUMIFS(INDIRECT($C$1&amp;"!"&amp;$C218&amp;":"&amp;$C218),dbP!$B:$B,"&gt;="&amp;AH$5,dbP!$B:$B,"&lt;="&amp;AH$6,INDIRECT($C$1&amp;"!"&amp;$C$2&amp;":"&amp;$C$2),$I$4,dbP!$J:$J,$I218,dbP!$K:$K,$J218)</f>
        <v>0</v>
      </c>
      <c r="AI218" s="1">
        <f ca="1">SUMIFS(INDIRECT($C$1&amp;"!"&amp;$C218&amp;":"&amp;$C218),dbP!$B:$B,"&gt;="&amp;AI$5,dbP!$B:$B,"&lt;="&amp;AI$6,INDIRECT($C$1&amp;"!"&amp;$C$2&amp;":"&amp;$C$2),$I$4,dbP!$J:$J,$I218,dbP!$K:$K,$J218)</f>
        <v>0</v>
      </c>
      <c r="AJ218" s="1">
        <f ca="1">SUMIFS(INDIRECT($C$1&amp;"!"&amp;$C218&amp;":"&amp;$C218),dbP!$B:$B,"&gt;="&amp;AJ$5,dbP!$B:$B,"&lt;="&amp;AJ$6,INDIRECT($C$1&amp;"!"&amp;$C$2&amp;":"&amp;$C$2),$I$4,dbP!$J:$J,$I218,dbP!$K:$K,$J218)</f>
        <v>0</v>
      </c>
      <c r="AK218" s="1">
        <f ca="1">SUMIFS(INDIRECT($C$1&amp;"!"&amp;$C218&amp;":"&amp;$C218),dbP!$B:$B,"&gt;="&amp;AK$5,dbP!$B:$B,"&lt;="&amp;AK$6,INDIRECT($C$1&amp;"!"&amp;$C$2&amp;":"&amp;$C$2),$I$4,dbP!$J:$J,$I218,dbP!$K:$K,$J218)</f>
        <v>0</v>
      </c>
      <c r="AL218" s="1">
        <f ca="1">SUMIFS(INDIRECT($C$1&amp;"!"&amp;$C218&amp;":"&amp;$C218),dbP!$B:$B,"&gt;="&amp;AL$5,dbP!$B:$B,"&lt;="&amp;AL$6,INDIRECT($C$1&amp;"!"&amp;$C$2&amp;":"&amp;$C$2),$I$4,dbP!$J:$J,$I218,dbP!$K:$K,$J218)</f>
        <v>0</v>
      </c>
    </row>
    <row r="219" spans="2:38" x14ac:dyDescent="0.25">
      <c r="B219" s="1" t="str">
        <f>Items!$L56</f>
        <v>CF(-)</v>
      </c>
      <c r="C219" s="1" t="str">
        <f>Items!$M56</f>
        <v>N</v>
      </c>
      <c r="I219" s="22" t="str">
        <f>Items!$J$49</f>
        <v>Оплата переменных расходов</v>
      </c>
      <c r="J219" s="1" t="str">
        <f>Items!K56</f>
        <v>Резерв-1</v>
      </c>
      <c r="Q219" s="1">
        <f ca="1">SUM($S219:INDIRECT(ADDRESS(ROW(),SUMIFS($3:$3,$4:$4,MAX($4:$4)))))</f>
        <v>0</v>
      </c>
      <c r="T219" s="1">
        <f ca="1">SUMIFS(INDIRECT($C$1&amp;"!"&amp;$C219&amp;":"&amp;$C219),dbP!$B:$B,"&gt;="&amp;T$5,dbP!$B:$B,"&lt;="&amp;T$6,INDIRECT($C$1&amp;"!"&amp;$C$2&amp;":"&amp;$C$2),$I$4,dbP!$J:$J,$I219,dbP!$K:$K,$J219)</f>
        <v>0</v>
      </c>
      <c r="U219" s="1">
        <f ca="1">SUMIFS(INDIRECT($C$1&amp;"!"&amp;$C219&amp;":"&amp;$C219),dbP!$B:$B,"&gt;="&amp;U$5,dbP!$B:$B,"&lt;="&amp;U$6,INDIRECT($C$1&amp;"!"&amp;$C$2&amp;":"&amp;$C$2),$I$4,dbP!$J:$J,$I219,dbP!$K:$K,$J219)</f>
        <v>0</v>
      </c>
      <c r="V219" s="1">
        <f ca="1">SUMIFS(INDIRECT($C$1&amp;"!"&amp;$C219&amp;":"&amp;$C219),dbP!$B:$B,"&gt;="&amp;V$5,dbP!$B:$B,"&lt;="&amp;V$6,INDIRECT($C$1&amp;"!"&amp;$C$2&amp;":"&amp;$C$2),$I$4,dbP!$J:$J,$I219,dbP!$K:$K,$J219)</f>
        <v>0</v>
      </c>
      <c r="W219" s="1">
        <f ca="1">SUMIFS(INDIRECT($C$1&amp;"!"&amp;$C219&amp;":"&amp;$C219),dbP!$B:$B,"&gt;="&amp;W$5,dbP!$B:$B,"&lt;="&amp;W$6,INDIRECT($C$1&amp;"!"&amp;$C$2&amp;":"&amp;$C$2),$I$4,dbP!$J:$J,$I219,dbP!$K:$K,$J219)</f>
        <v>0</v>
      </c>
      <c r="X219" s="1">
        <f ca="1">SUMIFS(INDIRECT($C$1&amp;"!"&amp;$C219&amp;":"&amp;$C219),dbP!$B:$B,"&gt;="&amp;X$5,dbP!$B:$B,"&lt;="&amp;X$6,INDIRECT($C$1&amp;"!"&amp;$C$2&amp;":"&amp;$C$2),$I$4,dbP!$J:$J,$I219,dbP!$K:$K,$J219)</f>
        <v>0</v>
      </c>
      <c r="Y219" s="1">
        <f ca="1">SUMIFS(INDIRECT($C$1&amp;"!"&amp;$C219&amp;":"&amp;$C219),dbP!$B:$B,"&gt;="&amp;Y$5,dbP!$B:$B,"&lt;="&amp;Y$6,INDIRECT($C$1&amp;"!"&amp;$C$2&amp;":"&amp;$C$2),$I$4,dbP!$J:$J,$I219,dbP!$K:$K,$J219)</f>
        <v>0</v>
      </c>
      <c r="Z219" s="1">
        <f ca="1">SUMIFS(INDIRECT($C$1&amp;"!"&amp;$C219&amp;":"&amp;$C219),dbP!$B:$B,"&gt;="&amp;Z$5,dbP!$B:$B,"&lt;="&amp;Z$6,INDIRECT($C$1&amp;"!"&amp;$C$2&amp;":"&amp;$C$2),$I$4,dbP!$J:$J,$I219,dbP!$K:$K,$J219)</f>
        <v>0</v>
      </c>
      <c r="AA219" s="1">
        <f ca="1">SUMIFS(INDIRECT($C$1&amp;"!"&amp;$C219&amp;":"&amp;$C219),dbP!$B:$B,"&gt;="&amp;AA$5,dbP!$B:$B,"&lt;="&amp;AA$6,INDIRECT($C$1&amp;"!"&amp;$C$2&amp;":"&amp;$C$2),$I$4,dbP!$J:$J,$I219,dbP!$K:$K,$J219)</f>
        <v>0</v>
      </c>
      <c r="AB219" s="1">
        <f ca="1">SUMIFS(INDIRECT($C$1&amp;"!"&amp;$C219&amp;":"&amp;$C219),dbP!$B:$B,"&gt;="&amp;AB$5,dbP!$B:$B,"&lt;="&amp;AB$6,INDIRECT($C$1&amp;"!"&amp;$C$2&amp;":"&amp;$C$2),$I$4,dbP!$J:$J,$I219,dbP!$K:$K,$J219)</f>
        <v>0</v>
      </c>
      <c r="AC219" s="1">
        <f ca="1">SUMIFS(INDIRECT($C$1&amp;"!"&amp;$C219&amp;":"&amp;$C219),dbP!$B:$B,"&gt;="&amp;AC$5,dbP!$B:$B,"&lt;="&amp;AC$6,INDIRECT($C$1&amp;"!"&amp;$C$2&amp;":"&amp;$C$2),$I$4,dbP!$J:$J,$I219,dbP!$K:$K,$J219)</f>
        <v>0</v>
      </c>
      <c r="AD219" s="1">
        <f ca="1">SUMIFS(INDIRECT($C$1&amp;"!"&amp;$C219&amp;":"&amp;$C219),dbP!$B:$B,"&gt;="&amp;AD$5,dbP!$B:$B,"&lt;="&amp;AD$6,INDIRECT($C$1&amp;"!"&amp;$C$2&amp;":"&amp;$C$2),$I$4,dbP!$J:$J,$I219,dbP!$K:$K,$J219)</f>
        <v>0</v>
      </c>
      <c r="AE219" s="1">
        <f ca="1">SUMIFS(INDIRECT($C$1&amp;"!"&amp;$C219&amp;":"&amp;$C219),dbP!$B:$B,"&gt;="&amp;AE$5,dbP!$B:$B,"&lt;="&amp;AE$6,INDIRECT($C$1&amp;"!"&amp;$C$2&amp;":"&amp;$C$2),$I$4,dbP!$J:$J,$I219,dbP!$K:$K,$J219)</f>
        <v>0</v>
      </c>
      <c r="AF219" s="1">
        <f ca="1">SUMIFS(INDIRECT($C$1&amp;"!"&amp;$C219&amp;":"&amp;$C219),dbP!$B:$B,"&gt;="&amp;AF$5,dbP!$B:$B,"&lt;="&amp;AF$6,INDIRECT($C$1&amp;"!"&amp;$C$2&amp;":"&amp;$C$2),$I$4,dbP!$J:$J,$I219,dbP!$K:$K,$J219)</f>
        <v>0</v>
      </c>
      <c r="AG219" s="1">
        <f ca="1">SUMIFS(INDIRECT($C$1&amp;"!"&amp;$C219&amp;":"&amp;$C219),dbP!$B:$B,"&gt;="&amp;AG$5,dbP!$B:$B,"&lt;="&amp;AG$6,INDIRECT($C$1&amp;"!"&amp;$C$2&amp;":"&amp;$C$2),$I$4,dbP!$J:$J,$I219,dbP!$K:$K,$J219)</f>
        <v>0</v>
      </c>
      <c r="AH219" s="1">
        <f ca="1">SUMIFS(INDIRECT($C$1&amp;"!"&amp;$C219&amp;":"&amp;$C219),dbP!$B:$B,"&gt;="&amp;AH$5,dbP!$B:$B,"&lt;="&amp;AH$6,INDIRECT($C$1&amp;"!"&amp;$C$2&amp;":"&amp;$C$2),$I$4,dbP!$J:$J,$I219,dbP!$K:$K,$J219)</f>
        <v>0</v>
      </c>
      <c r="AI219" s="1">
        <f ca="1">SUMIFS(INDIRECT($C$1&amp;"!"&amp;$C219&amp;":"&amp;$C219),dbP!$B:$B,"&gt;="&amp;AI$5,dbP!$B:$B,"&lt;="&amp;AI$6,INDIRECT($C$1&amp;"!"&amp;$C$2&amp;":"&amp;$C$2),$I$4,dbP!$J:$J,$I219,dbP!$K:$K,$J219)</f>
        <v>0</v>
      </c>
      <c r="AJ219" s="1">
        <f ca="1">SUMIFS(INDIRECT($C$1&amp;"!"&amp;$C219&amp;":"&amp;$C219),dbP!$B:$B,"&gt;="&amp;AJ$5,dbP!$B:$B,"&lt;="&amp;AJ$6,INDIRECT($C$1&amp;"!"&amp;$C$2&amp;":"&amp;$C$2),$I$4,dbP!$J:$J,$I219,dbP!$K:$K,$J219)</f>
        <v>0</v>
      </c>
      <c r="AK219" s="1">
        <f ca="1">SUMIFS(INDIRECT($C$1&amp;"!"&amp;$C219&amp;":"&amp;$C219),dbP!$B:$B,"&gt;="&amp;AK$5,dbP!$B:$B,"&lt;="&amp;AK$6,INDIRECT($C$1&amp;"!"&amp;$C$2&amp;":"&amp;$C$2),$I$4,dbP!$J:$J,$I219,dbP!$K:$K,$J219)</f>
        <v>0</v>
      </c>
      <c r="AL219" s="1">
        <f ca="1">SUMIFS(INDIRECT($C$1&amp;"!"&amp;$C219&amp;":"&amp;$C219),dbP!$B:$B,"&gt;="&amp;AL$5,dbP!$B:$B,"&lt;="&amp;AL$6,INDIRECT($C$1&amp;"!"&amp;$C$2&amp;":"&amp;$C$2),$I$4,dbP!$J:$J,$I219,dbP!$K:$K,$J219)</f>
        <v>0</v>
      </c>
    </row>
    <row r="220" spans="2:38" x14ac:dyDescent="0.25">
      <c r="B220" s="1" t="str">
        <f>Items!$L57</f>
        <v>CF(-)</v>
      </c>
      <c r="C220" s="1" t="str">
        <f>Items!$M57</f>
        <v>N</v>
      </c>
      <c r="I220" s="22" t="str">
        <f>Items!$J$49</f>
        <v>Оплата переменных расходов</v>
      </c>
      <c r="J220" s="1" t="str">
        <f>Items!K57</f>
        <v>Резерв-2</v>
      </c>
      <c r="Q220" s="1">
        <f ca="1">SUM($S220:INDIRECT(ADDRESS(ROW(),SUMIFS($3:$3,$4:$4,MAX($4:$4)))))</f>
        <v>0</v>
      </c>
      <c r="T220" s="1">
        <f ca="1">SUMIFS(INDIRECT($C$1&amp;"!"&amp;$C220&amp;":"&amp;$C220),dbP!$B:$B,"&gt;="&amp;T$5,dbP!$B:$B,"&lt;="&amp;T$6,INDIRECT($C$1&amp;"!"&amp;$C$2&amp;":"&amp;$C$2),$I$4,dbP!$J:$J,$I220,dbP!$K:$K,$J220)</f>
        <v>0</v>
      </c>
      <c r="U220" s="1">
        <f ca="1">SUMIFS(INDIRECT($C$1&amp;"!"&amp;$C220&amp;":"&amp;$C220),dbP!$B:$B,"&gt;="&amp;U$5,dbP!$B:$B,"&lt;="&amp;U$6,INDIRECT($C$1&amp;"!"&amp;$C$2&amp;":"&amp;$C$2),$I$4,dbP!$J:$J,$I220,dbP!$K:$K,$J220)</f>
        <v>0</v>
      </c>
      <c r="V220" s="1">
        <f ca="1">SUMIFS(INDIRECT($C$1&amp;"!"&amp;$C220&amp;":"&amp;$C220),dbP!$B:$B,"&gt;="&amp;V$5,dbP!$B:$B,"&lt;="&amp;V$6,INDIRECT($C$1&amp;"!"&amp;$C$2&amp;":"&amp;$C$2),$I$4,dbP!$J:$J,$I220,dbP!$K:$K,$J220)</f>
        <v>0</v>
      </c>
      <c r="W220" s="1">
        <f ca="1">SUMIFS(INDIRECT($C$1&amp;"!"&amp;$C220&amp;":"&amp;$C220),dbP!$B:$B,"&gt;="&amp;W$5,dbP!$B:$B,"&lt;="&amp;W$6,INDIRECT($C$1&amp;"!"&amp;$C$2&amp;":"&amp;$C$2),$I$4,dbP!$J:$J,$I220,dbP!$K:$K,$J220)</f>
        <v>0</v>
      </c>
      <c r="X220" s="1">
        <f ca="1">SUMIFS(INDIRECT($C$1&amp;"!"&amp;$C220&amp;":"&amp;$C220),dbP!$B:$B,"&gt;="&amp;X$5,dbP!$B:$B,"&lt;="&amp;X$6,INDIRECT($C$1&amp;"!"&amp;$C$2&amp;":"&amp;$C$2),$I$4,dbP!$J:$J,$I220,dbP!$K:$K,$J220)</f>
        <v>0</v>
      </c>
      <c r="Y220" s="1">
        <f ca="1">SUMIFS(INDIRECT($C$1&amp;"!"&amp;$C220&amp;":"&amp;$C220),dbP!$B:$B,"&gt;="&amp;Y$5,dbP!$B:$B,"&lt;="&amp;Y$6,INDIRECT($C$1&amp;"!"&amp;$C$2&amp;":"&amp;$C$2),$I$4,dbP!$J:$J,$I220,dbP!$K:$K,$J220)</f>
        <v>0</v>
      </c>
      <c r="Z220" s="1">
        <f ca="1">SUMIFS(INDIRECT($C$1&amp;"!"&amp;$C220&amp;":"&amp;$C220),dbP!$B:$B,"&gt;="&amp;Z$5,dbP!$B:$B,"&lt;="&amp;Z$6,INDIRECT($C$1&amp;"!"&amp;$C$2&amp;":"&amp;$C$2),$I$4,dbP!$J:$J,$I220,dbP!$K:$K,$J220)</f>
        <v>0</v>
      </c>
      <c r="AA220" s="1">
        <f ca="1">SUMIFS(INDIRECT($C$1&amp;"!"&amp;$C220&amp;":"&amp;$C220),dbP!$B:$B,"&gt;="&amp;AA$5,dbP!$B:$B,"&lt;="&amp;AA$6,INDIRECT($C$1&amp;"!"&amp;$C$2&amp;":"&amp;$C$2),$I$4,dbP!$J:$J,$I220,dbP!$K:$K,$J220)</f>
        <v>0</v>
      </c>
      <c r="AB220" s="1">
        <f ca="1">SUMIFS(INDIRECT($C$1&amp;"!"&amp;$C220&amp;":"&amp;$C220),dbP!$B:$B,"&gt;="&amp;AB$5,dbP!$B:$B,"&lt;="&amp;AB$6,INDIRECT($C$1&amp;"!"&amp;$C$2&amp;":"&amp;$C$2),$I$4,dbP!$J:$J,$I220,dbP!$K:$K,$J220)</f>
        <v>0</v>
      </c>
      <c r="AC220" s="1">
        <f ca="1">SUMIFS(INDIRECT($C$1&amp;"!"&amp;$C220&amp;":"&amp;$C220),dbP!$B:$B,"&gt;="&amp;AC$5,dbP!$B:$B,"&lt;="&amp;AC$6,INDIRECT($C$1&amp;"!"&amp;$C$2&amp;":"&amp;$C$2),$I$4,dbP!$J:$J,$I220,dbP!$K:$K,$J220)</f>
        <v>0</v>
      </c>
      <c r="AD220" s="1">
        <f ca="1">SUMIFS(INDIRECT($C$1&amp;"!"&amp;$C220&amp;":"&amp;$C220),dbP!$B:$B,"&gt;="&amp;AD$5,dbP!$B:$B,"&lt;="&amp;AD$6,INDIRECT($C$1&amp;"!"&amp;$C$2&amp;":"&amp;$C$2),$I$4,dbP!$J:$J,$I220,dbP!$K:$K,$J220)</f>
        <v>0</v>
      </c>
      <c r="AE220" s="1">
        <f ca="1">SUMIFS(INDIRECT($C$1&amp;"!"&amp;$C220&amp;":"&amp;$C220),dbP!$B:$B,"&gt;="&amp;AE$5,dbP!$B:$B,"&lt;="&amp;AE$6,INDIRECT($C$1&amp;"!"&amp;$C$2&amp;":"&amp;$C$2),$I$4,dbP!$J:$J,$I220,dbP!$K:$K,$J220)</f>
        <v>0</v>
      </c>
      <c r="AF220" s="1">
        <f ca="1">SUMIFS(INDIRECT($C$1&amp;"!"&amp;$C220&amp;":"&amp;$C220),dbP!$B:$B,"&gt;="&amp;AF$5,dbP!$B:$B,"&lt;="&amp;AF$6,INDIRECT($C$1&amp;"!"&amp;$C$2&amp;":"&amp;$C$2),$I$4,dbP!$J:$J,$I220,dbP!$K:$K,$J220)</f>
        <v>0</v>
      </c>
      <c r="AG220" s="1">
        <f ca="1">SUMIFS(INDIRECT($C$1&amp;"!"&amp;$C220&amp;":"&amp;$C220),dbP!$B:$B,"&gt;="&amp;AG$5,dbP!$B:$B,"&lt;="&amp;AG$6,INDIRECT($C$1&amp;"!"&amp;$C$2&amp;":"&amp;$C$2),$I$4,dbP!$J:$J,$I220,dbP!$K:$K,$J220)</f>
        <v>0</v>
      </c>
      <c r="AH220" s="1">
        <f ca="1">SUMIFS(INDIRECT($C$1&amp;"!"&amp;$C220&amp;":"&amp;$C220),dbP!$B:$B,"&gt;="&amp;AH$5,dbP!$B:$B,"&lt;="&amp;AH$6,INDIRECT($C$1&amp;"!"&amp;$C$2&amp;":"&amp;$C$2),$I$4,dbP!$J:$J,$I220,dbP!$K:$K,$J220)</f>
        <v>0</v>
      </c>
      <c r="AI220" s="1">
        <f ca="1">SUMIFS(INDIRECT($C$1&amp;"!"&amp;$C220&amp;":"&amp;$C220),dbP!$B:$B,"&gt;="&amp;AI$5,dbP!$B:$B,"&lt;="&amp;AI$6,INDIRECT($C$1&amp;"!"&amp;$C$2&amp;":"&amp;$C$2),$I$4,dbP!$J:$J,$I220,dbP!$K:$K,$J220)</f>
        <v>0</v>
      </c>
      <c r="AJ220" s="1">
        <f ca="1">SUMIFS(INDIRECT($C$1&amp;"!"&amp;$C220&amp;":"&amp;$C220),dbP!$B:$B,"&gt;="&amp;AJ$5,dbP!$B:$B,"&lt;="&amp;AJ$6,INDIRECT($C$1&amp;"!"&amp;$C$2&amp;":"&amp;$C$2),$I$4,dbP!$J:$J,$I220,dbP!$K:$K,$J220)</f>
        <v>0</v>
      </c>
      <c r="AK220" s="1">
        <f ca="1">SUMIFS(INDIRECT($C$1&amp;"!"&amp;$C220&amp;":"&amp;$C220),dbP!$B:$B,"&gt;="&amp;AK$5,dbP!$B:$B,"&lt;="&amp;AK$6,INDIRECT($C$1&amp;"!"&amp;$C$2&amp;":"&amp;$C$2),$I$4,dbP!$J:$J,$I220,dbP!$K:$K,$J220)</f>
        <v>0</v>
      </c>
      <c r="AL220" s="1">
        <f ca="1">SUMIFS(INDIRECT($C$1&amp;"!"&amp;$C220&amp;":"&amp;$C220),dbP!$B:$B,"&gt;="&amp;AL$5,dbP!$B:$B,"&lt;="&amp;AL$6,INDIRECT($C$1&amp;"!"&amp;$C$2&amp;":"&amp;$C$2),$I$4,dbP!$J:$J,$I220,dbP!$K:$K,$J220)</f>
        <v>0</v>
      </c>
    </row>
    <row r="221" spans="2:38" x14ac:dyDescent="0.25">
      <c r="B221" s="1" t="str">
        <f>Items!$L58</f>
        <v>CF(-)</v>
      </c>
      <c r="C221" s="1" t="str">
        <f>Items!$M58</f>
        <v>N</v>
      </c>
      <c r="I221" s="22" t="str">
        <f>Items!$J$49</f>
        <v>Оплата переменных расходов</v>
      </c>
      <c r="J221" s="1" t="str">
        <f>Items!K58</f>
        <v>Резерв-3</v>
      </c>
      <c r="Q221" s="1">
        <f ca="1">SUM($S221:INDIRECT(ADDRESS(ROW(),SUMIFS($3:$3,$4:$4,MAX($4:$4)))))</f>
        <v>0</v>
      </c>
      <c r="T221" s="1">
        <f ca="1">SUMIFS(INDIRECT($C$1&amp;"!"&amp;$C221&amp;":"&amp;$C221),dbP!$B:$B,"&gt;="&amp;T$5,dbP!$B:$B,"&lt;="&amp;T$6,INDIRECT($C$1&amp;"!"&amp;$C$2&amp;":"&amp;$C$2),$I$4,dbP!$J:$J,$I221,dbP!$K:$K,$J221)</f>
        <v>0</v>
      </c>
      <c r="U221" s="1">
        <f ca="1">SUMIFS(INDIRECT($C$1&amp;"!"&amp;$C221&amp;":"&amp;$C221),dbP!$B:$B,"&gt;="&amp;U$5,dbP!$B:$B,"&lt;="&amp;U$6,INDIRECT($C$1&amp;"!"&amp;$C$2&amp;":"&amp;$C$2),$I$4,dbP!$J:$J,$I221,dbP!$K:$K,$J221)</f>
        <v>0</v>
      </c>
      <c r="V221" s="1">
        <f ca="1">SUMIFS(INDIRECT($C$1&amp;"!"&amp;$C221&amp;":"&amp;$C221),dbP!$B:$B,"&gt;="&amp;V$5,dbP!$B:$B,"&lt;="&amp;V$6,INDIRECT($C$1&amp;"!"&amp;$C$2&amp;":"&amp;$C$2),$I$4,dbP!$J:$J,$I221,dbP!$K:$K,$J221)</f>
        <v>0</v>
      </c>
      <c r="W221" s="1">
        <f ca="1">SUMIFS(INDIRECT($C$1&amp;"!"&amp;$C221&amp;":"&amp;$C221),dbP!$B:$B,"&gt;="&amp;W$5,dbP!$B:$B,"&lt;="&amp;W$6,INDIRECT($C$1&amp;"!"&amp;$C$2&amp;":"&amp;$C$2),$I$4,dbP!$J:$J,$I221,dbP!$K:$K,$J221)</f>
        <v>0</v>
      </c>
      <c r="X221" s="1">
        <f ca="1">SUMIFS(INDIRECT($C$1&amp;"!"&amp;$C221&amp;":"&amp;$C221),dbP!$B:$B,"&gt;="&amp;X$5,dbP!$B:$B,"&lt;="&amp;X$6,INDIRECT($C$1&amp;"!"&amp;$C$2&amp;":"&amp;$C$2),$I$4,dbP!$J:$J,$I221,dbP!$K:$K,$J221)</f>
        <v>0</v>
      </c>
      <c r="Y221" s="1">
        <f ca="1">SUMIFS(INDIRECT($C$1&amp;"!"&amp;$C221&amp;":"&amp;$C221),dbP!$B:$B,"&gt;="&amp;Y$5,dbP!$B:$B,"&lt;="&amp;Y$6,INDIRECT($C$1&amp;"!"&amp;$C$2&amp;":"&amp;$C$2),$I$4,dbP!$J:$J,$I221,dbP!$K:$K,$J221)</f>
        <v>0</v>
      </c>
      <c r="Z221" s="1">
        <f ca="1">SUMIFS(INDIRECT($C$1&amp;"!"&amp;$C221&amp;":"&amp;$C221),dbP!$B:$B,"&gt;="&amp;Z$5,dbP!$B:$B,"&lt;="&amp;Z$6,INDIRECT($C$1&amp;"!"&amp;$C$2&amp;":"&amp;$C$2),$I$4,dbP!$J:$J,$I221,dbP!$K:$K,$J221)</f>
        <v>0</v>
      </c>
      <c r="AA221" s="1">
        <f ca="1">SUMIFS(INDIRECT($C$1&amp;"!"&amp;$C221&amp;":"&amp;$C221),dbP!$B:$B,"&gt;="&amp;AA$5,dbP!$B:$B,"&lt;="&amp;AA$6,INDIRECT($C$1&amp;"!"&amp;$C$2&amp;":"&amp;$C$2),$I$4,dbP!$J:$J,$I221,dbP!$K:$K,$J221)</f>
        <v>0</v>
      </c>
      <c r="AB221" s="1">
        <f ca="1">SUMIFS(INDIRECT($C$1&amp;"!"&amp;$C221&amp;":"&amp;$C221),dbP!$B:$B,"&gt;="&amp;AB$5,dbP!$B:$B,"&lt;="&amp;AB$6,INDIRECT($C$1&amp;"!"&amp;$C$2&amp;":"&amp;$C$2),$I$4,dbP!$J:$J,$I221,dbP!$K:$K,$J221)</f>
        <v>0</v>
      </c>
      <c r="AC221" s="1">
        <f ca="1">SUMIFS(INDIRECT($C$1&amp;"!"&amp;$C221&amp;":"&amp;$C221),dbP!$B:$B,"&gt;="&amp;AC$5,dbP!$B:$B,"&lt;="&amp;AC$6,INDIRECT($C$1&amp;"!"&amp;$C$2&amp;":"&amp;$C$2),$I$4,dbP!$J:$J,$I221,dbP!$K:$K,$J221)</f>
        <v>0</v>
      </c>
      <c r="AD221" s="1">
        <f ca="1">SUMIFS(INDIRECT($C$1&amp;"!"&amp;$C221&amp;":"&amp;$C221),dbP!$B:$B,"&gt;="&amp;AD$5,dbP!$B:$B,"&lt;="&amp;AD$6,INDIRECT($C$1&amp;"!"&amp;$C$2&amp;":"&amp;$C$2),$I$4,dbP!$J:$J,$I221,dbP!$K:$K,$J221)</f>
        <v>0</v>
      </c>
      <c r="AE221" s="1">
        <f ca="1">SUMIFS(INDIRECT($C$1&amp;"!"&amp;$C221&amp;":"&amp;$C221),dbP!$B:$B,"&gt;="&amp;AE$5,dbP!$B:$B,"&lt;="&amp;AE$6,INDIRECT($C$1&amp;"!"&amp;$C$2&amp;":"&amp;$C$2),$I$4,dbP!$J:$J,$I221,dbP!$K:$K,$J221)</f>
        <v>0</v>
      </c>
      <c r="AF221" s="1">
        <f ca="1">SUMIFS(INDIRECT($C$1&amp;"!"&amp;$C221&amp;":"&amp;$C221),dbP!$B:$B,"&gt;="&amp;AF$5,dbP!$B:$B,"&lt;="&amp;AF$6,INDIRECT($C$1&amp;"!"&amp;$C$2&amp;":"&amp;$C$2),$I$4,dbP!$J:$J,$I221,dbP!$K:$K,$J221)</f>
        <v>0</v>
      </c>
      <c r="AG221" s="1">
        <f ca="1">SUMIFS(INDIRECT($C$1&amp;"!"&amp;$C221&amp;":"&amp;$C221),dbP!$B:$B,"&gt;="&amp;AG$5,dbP!$B:$B,"&lt;="&amp;AG$6,INDIRECT($C$1&amp;"!"&amp;$C$2&amp;":"&amp;$C$2),$I$4,dbP!$J:$J,$I221,dbP!$K:$K,$J221)</f>
        <v>0</v>
      </c>
      <c r="AH221" s="1">
        <f ca="1">SUMIFS(INDIRECT($C$1&amp;"!"&amp;$C221&amp;":"&amp;$C221),dbP!$B:$B,"&gt;="&amp;AH$5,dbP!$B:$B,"&lt;="&amp;AH$6,INDIRECT($C$1&amp;"!"&amp;$C$2&amp;":"&amp;$C$2),$I$4,dbP!$J:$J,$I221,dbP!$K:$K,$J221)</f>
        <v>0</v>
      </c>
      <c r="AI221" s="1">
        <f ca="1">SUMIFS(INDIRECT($C$1&amp;"!"&amp;$C221&amp;":"&amp;$C221),dbP!$B:$B,"&gt;="&amp;AI$5,dbP!$B:$B,"&lt;="&amp;AI$6,INDIRECT($C$1&amp;"!"&amp;$C$2&amp;":"&amp;$C$2),$I$4,dbP!$J:$J,$I221,dbP!$K:$K,$J221)</f>
        <v>0</v>
      </c>
      <c r="AJ221" s="1">
        <f ca="1">SUMIFS(INDIRECT($C$1&amp;"!"&amp;$C221&amp;":"&amp;$C221),dbP!$B:$B,"&gt;="&amp;AJ$5,dbP!$B:$B,"&lt;="&amp;AJ$6,INDIRECT($C$1&amp;"!"&amp;$C$2&amp;":"&amp;$C$2),$I$4,dbP!$J:$J,$I221,dbP!$K:$K,$J221)</f>
        <v>0</v>
      </c>
      <c r="AK221" s="1">
        <f ca="1">SUMIFS(INDIRECT($C$1&amp;"!"&amp;$C221&amp;":"&amp;$C221),dbP!$B:$B,"&gt;="&amp;AK$5,dbP!$B:$B,"&lt;="&amp;AK$6,INDIRECT($C$1&amp;"!"&amp;$C$2&amp;":"&amp;$C$2),$I$4,dbP!$J:$J,$I221,dbP!$K:$K,$J221)</f>
        <v>0</v>
      </c>
      <c r="AL221" s="1">
        <f ca="1">SUMIFS(INDIRECT($C$1&amp;"!"&amp;$C221&amp;":"&amp;$C221),dbP!$B:$B,"&gt;="&amp;AL$5,dbP!$B:$B,"&lt;="&amp;AL$6,INDIRECT($C$1&amp;"!"&amp;$C$2&amp;":"&amp;$C$2),$I$4,dbP!$J:$J,$I221,dbP!$K:$K,$J221)</f>
        <v>0</v>
      </c>
    </row>
    <row r="222" spans="2:38" x14ac:dyDescent="0.25">
      <c r="B222" s="1" t="str">
        <f>Items!$L59</f>
        <v>CF(-)</v>
      </c>
      <c r="C222" s="1" t="str">
        <f>Items!$M59</f>
        <v>N</v>
      </c>
      <c r="I222" s="22" t="str">
        <f>Items!$J$49</f>
        <v>Оплата переменных расходов</v>
      </c>
      <c r="J222" s="1" t="str">
        <f>Items!K59</f>
        <v>Резерв-4</v>
      </c>
      <c r="Q222" s="1">
        <f ca="1">SUM($S222:INDIRECT(ADDRESS(ROW(),SUMIFS($3:$3,$4:$4,MAX($4:$4)))))</f>
        <v>0</v>
      </c>
      <c r="T222" s="1">
        <f ca="1">SUMIFS(INDIRECT($C$1&amp;"!"&amp;$C222&amp;":"&amp;$C222),dbP!$B:$B,"&gt;="&amp;T$5,dbP!$B:$B,"&lt;="&amp;T$6,INDIRECT($C$1&amp;"!"&amp;$C$2&amp;":"&amp;$C$2),$I$4,dbP!$J:$J,$I222,dbP!$K:$K,$J222)</f>
        <v>0</v>
      </c>
      <c r="U222" s="1">
        <f ca="1">SUMIFS(INDIRECT($C$1&amp;"!"&amp;$C222&amp;":"&amp;$C222),dbP!$B:$B,"&gt;="&amp;U$5,dbP!$B:$B,"&lt;="&amp;U$6,INDIRECT($C$1&amp;"!"&amp;$C$2&amp;":"&amp;$C$2),$I$4,dbP!$J:$J,$I222,dbP!$K:$K,$J222)</f>
        <v>0</v>
      </c>
      <c r="V222" s="1">
        <f ca="1">SUMIFS(INDIRECT($C$1&amp;"!"&amp;$C222&amp;":"&amp;$C222),dbP!$B:$B,"&gt;="&amp;V$5,dbP!$B:$B,"&lt;="&amp;V$6,INDIRECT($C$1&amp;"!"&amp;$C$2&amp;":"&amp;$C$2),$I$4,dbP!$J:$J,$I222,dbP!$K:$K,$J222)</f>
        <v>0</v>
      </c>
      <c r="W222" s="1">
        <f ca="1">SUMIFS(INDIRECT($C$1&amp;"!"&amp;$C222&amp;":"&amp;$C222),dbP!$B:$B,"&gt;="&amp;W$5,dbP!$B:$B,"&lt;="&amp;W$6,INDIRECT($C$1&amp;"!"&amp;$C$2&amp;":"&amp;$C$2),$I$4,dbP!$J:$J,$I222,dbP!$K:$K,$J222)</f>
        <v>0</v>
      </c>
      <c r="X222" s="1">
        <f ca="1">SUMIFS(INDIRECT($C$1&amp;"!"&amp;$C222&amp;":"&amp;$C222),dbP!$B:$B,"&gt;="&amp;X$5,dbP!$B:$B,"&lt;="&amp;X$6,INDIRECT($C$1&amp;"!"&amp;$C$2&amp;":"&amp;$C$2),$I$4,dbP!$J:$J,$I222,dbP!$K:$K,$J222)</f>
        <v>0</v>
      </c>
      <c r="Y222" s="1">
        <f ca="1">SUMIFS(INDIRECT($C$1&amp;"!"&amp;$C222&amp;":"&amp;$C222),dbP!$B:$B,"&gt;="&amp;Y$5,dbP!$B:$B,"&lt;="&amp;Y$6,INDIRECT($C$1&amp;"!"&amp;$C$2&amp;":"&amp;$C$2),$I$4,dbP!$J:$J,$I222,dbP!$K:$K,$J222)</f>
        <v>0</v>
      </c>
      <c r="Z222" s="1">
        <f ca="1">SUMIFS(INDIRECT($C$1&amp;"!"&amp;$C222&amp;":"&amp;$C222),dbP!$B:$B,"&gt;="&amp;Z$5,dbP!$B:$B,"&lt;="&amp;Z$6,INDIRECT($C$1&amp;"!"&amp;$C$2&amp;":"&amp;$C$2),$I$4,dbP!$J:$J,$I222,dbP!$K:$K,$J222)</f>
        <v>0</v>
      </c>
      <c r="AA222" s="1">
        <f ca="1">SUMIFS(INDIRECT($C$1&amp;"!"&amp;$C222&amp;":"&amp;$C222),dbP!$B:$B,"&gt;="&amp;AA$5,dbP!$B:$B,"&lt;="&amp;AA$6,INDIRECT($C$1&amp;"!"&amp;$C$2&amp;":"&amp;$C$2),$I$4,dbP!$J:$J,$I222,dbP!$K:$K,$J222)</f>
        <v>0</v>
      </c>
      <c r="AB222" s="1">
        <f ca="1">SUMIFS(INDIRECT($C$1&amp;"!"&amp;$C222&amp;":"&amp;$C222),dbP!$B:$B,"&gt;="&amp;AB$5,dbP!$B:$B,"&lt;="&amp;AB$6,INDIRECT($C$1&amp;"!"&amp;$C$2&amp;":"&amp;$C$2),$I$4,dbP!$J:$J,$I222,dbP!$K:$K,$J222)</f>
        <v>0</v>
      </c>
      <c r="AC222" s="1">
        <f ca="1">SUMIFS(INDIRECT($C$1&amp;"!"&amp;$C222&amp;":"&amp;$C222),dbP!$B:$B,"&gt;="&amp;AC$5,dbP!$B:$B,"&lt;="&amp;AC$6,INDIRECT($C$1&amp;"!"&amp;$C$2&amp;":"&amp;$C$2),$I$4,dbP!$J:$J,$I222,dbP!$K:$K,$J222)</f>
        <v>0</v>
      </c>
      <c r="AD222" s="1">
        <f ca="1">SUMIFS(INDIRECT($C$1&amp;"!"&amp;$C222&amp;":"&amp;$C222),dbP!$B:$B,"&gt;="&amp;AD$5,dbP!$B:$B,"&lt;="&amp;AD$6,INDIRECT($C$1&amp;"!"&amp;$C$2&amp;":"&amp;$C$2),$I$4,dbP!$J:$J,$I222,dbP!$K:$K,$J222)</f>
        <v>0</v>
      </c>
      <c r="AE222" s="1">
        <f ca="1">SUMIFS(INDIRECT($C$1&amp;"!"&amp;$C222&amp;":"&amp;$C222),dbP!$B:$B,"&gt;="&amp;AE$5,dbP!$B:$B,"&lt;="&amp;AE$6,INDIRECT($C$1&amp;"!"&amp;$C$2&amp;":"&amp;$C$2),$I$4,dbP!$J:$J,$I222,dbP!$K:$K,$J222)</f>
        <v>0</v>
      </c>
      <c r="AF222" s="1">
        <f ca="1">SUMIFS(INDIRECT($C$1&amp;"!"&amp;$C222&amp;":"&amp;$C222),dbP!$B:$B,"&gt;="&amp;AF$5,dbP!$B:$B,"&lt;="&amp;AF$6,INDIRECT($C$1&amp;"!"&amp;$C$2&amp;":"&amp;$C$2),$I$4,dbP!$J:$J,$I222,dbP!$K:$K,$J222)</f>
        <v>0</v>
      </c>
      <c r="AG222" s="1">
        <f ca="1">SUMIFS(INDIRECT($C$1&amp;"!"&amp;$C222&amp;":"&amp;$C222),dbP!$B:$B,"&gt;="&amp;AG$5,dbP!$B:$B,"&lt;="&amp;AG$6,INDIRECT($C$1&amp;"!"&amp;$C$2&amp;":"&amp;$C$2),$I$4,dbP!$J:$J,$I222,dbP!$K:$K,$J222)</f>
        <v>0</v>
      </c>
      <c r="AH222" s="1">
        <f ca="1">SUMIFS(INDIRECT($C$1&amp;"!"&amp;$C222&amp;":"&amp;$C222),dbP!$B:$B,"&gt;="&amp;AH$5,dbP!$B:$B,"&lt;="&amp;AH$6,INDIRECT($C$1&amp;"!"&amp;$C$2&amp;":"&amp;$C$2),$I$4,dbP!$J:$J,$I222,dbP!$K:$K,$J222)</f>
        <v>0</v>
      </c>
      <c r="AI222" s="1">
        <f ca="1">SUMIFS(INDIRECT($C$1&amp;"!"&amp;$C222&amp;":"&amp;$C222),dbP!$B:$B,"&gt;="&amp;AI$5,dbP!$B:$B,"&lt;="&amp;AI$6,INDIRECT($C$1&amp;"!"&amp;$C$2&amp;":"&amp;$C$2),$I$4,dbP!$J:$J,$I222,dbP!$K:$K,$J222)</f>
        <v>0</v>
      </c>
      <c r="AJ222" s="1">
        <f ca="1">SUMIFS(INDIRECT($C$1&amp;"!"&amp;$C222&amp;":"&amp;$C222),dbP!$B:$B,"&gt;="&amp;AJ$5,dbP!$B:$B,"&lt;="&amp;AJ$6,INDIRECT($C$1&amp;"!"&amp;$C$2&amp;":"&amp;$C$2),$I$4,dbP!$J:$J,$I222,dbP!$K:$K,$J222)</f>
        <v>0</v>
      </c>
      <c r="AK222" s="1">
        <f ca="1">SUMIFS(INDIRECT($C$1&amp;"!"&amp;$C222&amp;":"&amp;$C222),dbP!$B:$B,"&gt;="&amp;AK$5,dbP!$B:$B,"&lt;="&amp;AK$6,INDIRECT($C$1&amp;"!"&amp;$C$2&amp;":"&amp;$C$2),$I$4,dbP!$J:$J,$I222,dbP!$K:$K,$J222)</f>
        <v>0</v>
      </c>
      <c r="AL222" s="1">
        <f ca="1">SUMIFS(INDIRECT($C$1&amp;"!"&amp;$C222&amp;":"&amp;$C222),dbP!$B:$B,"&gt;="&amp;AL$5,dbP!$B:$B,"&lt;="&amp;AL$6,INDIRECT($C$1&amp;"!"&amp;$C$2&amp;":"&amp;$C$2),$I$4,dbP!$J:$J,$I222,dbP!$K:$K,$J222)</f>
        <v>0</v>
      </c>
    </row>
    <row r="223" spans="2:38" s="23" customFormat="1" ht="10.199999999999999" x14ac:dyDescent="0.2">
      <c r="E223" s="23" t="s">
        <v>50</v>
      </c>
    </row>
    <row r="224" spans="2:38" s="2" customFormat="1" x14ac:dyDescent="0.25">
      <c r="B224" s="2">
        <f>Items!$L$60</f>
        <v>0</v>
      </c>
      <c r="C224" s="2" t="str">
        <f>Items!$M$60</f>
        <v>N</v>
      </c>
      <c r="I224" s="2" t="str">
        <f>Items!$J$60</f>
        <v>Оплата постоянных расходов</v>
      </c>
      <c r="Q224" s="2">
        <f ca="1">SUM($S224:INDIRECT(ADDRESS(ROW(),SUMIFS($3:$3,$4:$4,MAX($4:$4)))))</f>
        <v>279383.59999999998</v>
      </c>
      <c r="T224" s="2">
        <f ca="1">SUM(T225:T235)</f>
        <v>23283.9</v>
      </c>
      <c r="U224" s="2">
        <f ca="1">SUM(U225:U235)</f>
        <v>17415.600000000002</v>
      </c>
      <c r="V224" s="2">
        <f t="shared" ref="V224:AL224" ca="1" si="117">SUM(V225:V235)</f>
        <v>21390.899999999998</v>
      </c>
      <c r="W224" s="2">
        <f t="shared" ca="1" si="117"/>
        <v>27069.899999999998</v>
      </c>
      <c r="X224" s="2">
        <f t="shared" ca="1" si="117"/>
        <v>17226.3</v>
      </c>
      <c r="Y224" s="2">
        <f t="shared" ca="1" si="117"/>
        <v>23283.9</v>
      </c>
      <c r="Z224" s="2">
        <f t="shared" ca="1" si="117"/>
        <v>17415.600000000002</v>
      </c>
      <c r="AA224" s="2">
        <f t="shared" ca="1" si="117"/>
        <v>21390.899999999998</v>
      </c>
      <c r="AB224" s="2">
        <f t="shared" ca="1" si="117"/>
        <v>48460.799999999996</v>
      </c>
      <c r="AC224" s="2">
        <f t="shared" ca="1" si="117"/>
        <v>18665.3</v>
      </c>
      <c r="AD224" s="2">
        <f t="shared" ca="1" si="117"/>
        <v>23283.9</v>
      </c>
      <c r="AE224" s="2">
        <f t="shared" ca="1" si="117"/>
        <v>17415.600000000002</v>
      </c>
      <c r="AF224" s="2">
        <f t="shared" ca="1" si="117"/>
        <v>3081</v>
      </c>
      <c r="AG224" s="2">
        <f t="shared" ca="1" si="117"/>
        <v>0</v>
      </c>
      <c r="AH224" s="2">
        <f t="shared" ca="1" si="117"/>
        <v>0</v>
      </c>
      <c r="AI224" s="2">
        <f t="shared" ca="1" si="117"/>
        <v>0</v>
      </c>
      <c r="AJ224" s="2">
        <f t="shared" ca="1" si="117"/>
        <v>0</v>
      </c>
      <c r="AK224" s="2">
        <f t="shared" ca="1" si="117"/>
        <v>0</v>
      </c>
      <c r="AL224" s="2">
        <f t="shared" ca="1" si="117"/>
        <v>0</v>
      </c>
    </row>
    <row r="225" spans="2:38" x14ac:dyDescent="0.25">
      <c r="B225" s="1" t="str">
        <f>Items!$L61</f>
        <v>CF(-)</v>
      </c>
      <c r="C225" s="1" t="str">
        <f>Items!$M61</f>
        <v>N</v>
      </c>
      <c r="I225" s="22" t="str">
        <f>Items!$J$60</f>
        <v>Оплата постоянных расходов</v>
      </c>
      <c r="J225" s="1" t="str">
        <f>Items!K61</f>
        <v>Аренда офиса</v>
      </c>
      <c r="Q225" s="1">
        <f ca="1">SUM($S225:INDIRECT(ADDRESS(ROW(),SUMIFS($3:$3,$4:$4,MAX($4:$4)))))</f>
        <v>274863.59999999998</v>
      </c>
      <c r="T225" s="1">
        <f ca="1">SUMIFS(INDIRECT($C$1&amp;"!"&amp;$C225&amp;":"&amp;$C225),dbP!$B:$B,"&gt;="&amp;T$5,dbP!$B:$B,"&lt;="&amp;T$6,INDIRECT($C$1&amp;"!"&amp;$C$2&amp;":"&amp;$C$2),$I$4,dbP!$J:$J,$I225,dbP!$K:$K,$J225)</f>
        <v>23283.9</v>
      </c>
      <c r="U225" s="1">
        <f ca="1">SUMIFS(INDIRECT($C$1&amp;"!"&amp;$C225&amp;":"&amp;$C225),dbP!$B:$B,"&gt;="&amp;U$5,dbP!$B:$B,"&lt;="&amp;U$6,INDIRECT($C$1&amp;"!"&amp;$C$2&amp;":"&amp;$C$2),$I$4,dbP!$J:$J,$I225,dbP!$K:$K,$J225)</f>
        <v>17415.600000000002</v>
      </c>
      <c r="V225" s="1">
        <f ca="1">SUMIFS(INDIRECT($C$1&amp;"!"&amp;$C225&amp;":"&amp;$C225),dbP!$B:$B,"&gt;="&amp;V$5,dbP!$B:$B,"&lt;="&amp;V$6,INDIRECT($C$1&amp;"!"&amp;$C$2&amp;":"&amp;$C$2),$I$4,dbP!$J:$J,$I225,dbP!$K:$K,$J225)</f>
        <v>21390.899999999998</v>
      </c>
      <c r="W225" s="1">
        <f ca="1">SUMIFS(INDIRECT($C$1&amp;"!"&amp;$C225&amp;":"&amp;$C225),dbP!$B:$B,"&gt;="&amp;W$5,dbP!$B:$B,"&lt;="&amp;W$6,INDIRECT($C$1&amp;"!"&amp;$C$2&amp;":"&amp;$C$2),$I$4,dbP!$J:$J,$I225,dbP!$K:$K,$J225)</f>
        <v>27069.899999999998</v>
      </c>
      <c r="X225" s="1">
        <f ca="1">SUMIFS(INDIRECT($C$1&amp;"!"&amp;$C225&amp;":"&amp;$C225),dbP!$B:$B,"&gt;="&amp;X$5,dbP!$B:$B,"&lt;="&amp;X$6,INDIRECT($C$1&amp;"!"&amp;$C$2&amp;":"&amp;$C$2),$I$4,dbP!$J:$J,$I225,dbP!$K:$K,$J225)</f>
        <v>17226.3</v>
      </c>
      <c r="Y225" s="1">
        <f ca="1">SUMIFS(INDIRECT($C$1&amp;"!"&amp;$C225&amp;":"&amp;$C225),dbP!$B:$B,"&gt;="&amp;Y$5,dbP!$B:$B,"&lt;="&amp;Y$6,INDIRECT($C$1&amp;"!"&amp;$C$2&amp;":"&amp;$C$2),$I$4,dbP!$J:$J,$I225,dbP!$K:$K,$J225)</f>
        <v>23283.9</v>
      </c>
      <c r="Z225" s="1">
        <f ca="1">SUMIFS(INDIRECT($C$1&amp;"!"&amp;$C225&amp;":"&amp;$C225),dbP!$B:$B,"&gt;="&amp;Z$5,dbP!$B:$B,"&lt;="&amp;Z$6,INDIRECT($C$1&amp;"!"&amp;$C$2&amp;":"&amp;$C$2),$I$4,dbP!$J:$J,$I225,dbP!$K:$K,$J225)</f>
        <v>17415.600000000002</v>
      </c>
      <c r="AA225" s="1">
        <f ca="1">SUMIFS(INDIRECT($C$1&amp;"!"&amp;$C225&amp;":"&amp;$C225),dbP!$B:$B,"&gt;="&amp;AA$5,dbP!$B:$B,"&lt;="&amp;AA$6,INDIRECT($C$1&amp;"!"&amp;$C$2&amp;":"&amp;$C$2),$I$4,dbP!$J:$J,$I225,dbP!$K:$K,$J225)</f>
        <v>21390.899999999998</v>
      </c>
      <c r="AB225" s="1">
        <f ca="1">SUMIFS(INDIRECT($C$1&amp;"!"&amp;$C225&amp;":"&amp;$C225),dbP!$B:$B,"&gt;="&amp;AB$5,dbP!$B:$B,"&lt;="&amp;AB$6,INDIRECT($C$1&amp;"!"&amp;$C$2&amp;":"&amp;$C$2),$I$4,dbP!$J:$J,$I225,dbP!$K:$K,$J225)</f>
        <v>48460.799999999996</v>
      </c>
      <c r="AC225" s="1">
        <f ca="1">SUMIFS(INDIRECT($C$1&amp;"!"&amp;$C225&amp;":"&amp;$C225),dbP!$B:$B,"&gt;="&amp;AC$5,dbP!$B:$B,"&lt;="&amp;AC$6,INDIRECT($C$1&amp;"!"&amp;$C$2&amp;":"&amp;$C$2),$I$4,dbP!$J:$J,$I225,dbP!$K:$K,$J225)</f>
        <v>17226.3</v>
      </c>
      <c r="AD225" s="1">
        <f ca="1">SUMIFS(INDIRECT($C$1&amp;"!"&amp;$C225&amp;":"&amp;$C225),dbP!$B:$B,"&gt;="&amp;AD$5,dbP!$B:$B,"&lt;="&amp;AD$6,INDIRECT($C$1&amp;"!"&amp;$C$2&amp;":"&amp;$C$2),$I$4,dbP!$J:$J,$I225,dbP!$K:$K,$J225)</f>
        <v>23283.9</v>
      </c>
      <c r="AE225" s="1">
        <f ca="1">SUMIFS(INDIRECT($C$1&amp;"!"&amp;$C225&amp;":"&amp;$C225),dbP!$B:$B,"&gt;="&amp;AE$5,dbP!$B:$B,"&lt;="&amp;AE$6,INDIRECT($C$1&amp;"!"&amp;$C$2&amp;":"&amp;$C$2),$I$4,dbP!$J:$J,$I225,dbP!$K:$K,$J225)</f>
        <v>17415.600000000002</v>
      </c>
      <c r="AF225" s="1">
        <f ca="1">SUMIFS(INDIRECT($C$1&amp;"!"&amp;$C225&amp;":"&amp;$C225),dbP!$B:$B,"&gt;="&amp;AF$5,dbP!$B:$B,"&lt;="&amp;AF$6,INDIRECT($C$1&amp;"!"&amp;$C$2&amp;":"&amp;$C$2),$I$4,dbP!$J:$J,$I225,dbP!$K:$K,$J225)</f>
        <v>0</v>
      </c>
      <c r="AG225" s="1">
        <f ca="1">SUMIFS(INDIRECT($C$1&amp;"!"&amp;$C225&amp;":"&amp;$C225),dbP!$B:$B,"&gt;="&amp;AG$5,dbP!$B:$B,"&lt;="&amp;AG$6,INDIRECT($C$1&amp;"!"&amp;$C$2&amp;":"&amp;$C$2),$I$4,dbP!$J:$J,$I225,dbP!$K:$K,$J225)</f>
        <v>0</v>
      </c>
      <c r="AH225" s="1">
        <f ca="1">SUMIFS(INDIRECT($C$1&amp;"!"&amp;$C225&amp;":"&amp;$C225),dbP!$B:$B,"&gt;="&amp;AH$5,dbP!$B:$B,"&lt;="&amp;AH$6,INDIRECT($C$1&amp;"!"&amp;$C$2&amp;":"&amp;$C$2),$I$4,dbP!$J:$J,$I225,dbP!$K:$K,$J225)</f>
        <v>0</v>
      </c>
      <c r="AI225" s="1">
        <f ca="1">SUMIFS(INDIRECT($C$1&amp;"!"&amp;$C225&amp;":"&amp;$C225),dbP!$B:$B,"&gt;="&amp;AI$5,dbP!$B:$B,"&lt;="&amp;AI$6,INDIRECT($C$1&amp;"!"&amp;$C$2&amp;":"&amp;$C$2),$I$4,dbP!$J:$J,$I225,dbP!$K:$K,$J225)</f>
        <v>0</v>
      </c>
      <c r="AJ225" s="1">
        <f ca="1">SUMIFS(INDIRECT($C$1&amp;"!"&amp;$C225&amp;":"&amp;$C225),dbP!$B:$B,"&gt;="&amp;AJ$5,dbP!$B:$B,"&lt;="&amp;AJ$6,INDIRECT($C$1&amp;"!"&amp;$C$2&amp;":"&amp;$C$2),$I$4,dbP!$J:$J,$I225,dbP!$K:$K,$J225)</f>
        <v>0</v>
      </c>
      <c r="AK225" s="1">
        <f ca="1">SUMIFS(INDIRECT($C$1&amp;"!"&amp;$C225&amp;":"&amp;$C225),dbP!$B:$B,"&gt;="&amp;AK$5,dbP!$B:$B,"&lt;="&amp;AK$6,INDIRECT($C$1&amp;"!"&amp;$C$2&amp;":"&amp;$C$2),$I$4,dbP!$J:$J,$I225,dbP!$K:$K,$J225)</f>
        <v>0</v>
      </c>
      <c r="AL225" s="1">
        <f ca="1">SUMIFS(INDIRECT($C$1&amp;"!"&amp;$C225&amp;":"&amp;$C225),dbP!$B:$B,"&gt;="&amp;AL$5,dbP!$B:$B,"&lt;="&amp;AL$6,INDIRECT($C$1&amp;"!"&amp;$C$2&amp;":"&amp;$C$2),$I$4,dbP!$J:$J,$I225,dbP!$K:$K,$J225)</f>
        <v>0</v>
      </c>
    </row>
    <row r="226" spans="2:38" x14ac:dyDescent="0.25">
      <c r="B226" s="1" t="str">
        <f>Items!$L62</f>
        <v>CF(-)</v>
      </c>
      <c r="C226" s="1" t="str">
        <f>Items!$M62</f>
        <v>N</v>
      </c>
      <c r="I226" s="22" t="str">
        <f>Items!$J$60</f>
        <v>Оплата постоянных расходов</v>
      </c>
      <c r="J226" s="1" t="str">
        <f>Items!K62</f>
        <v>Расходы на связь и интернет</v>
      </c>
      <c r="Q226" s="1">
        <f ca="1">SUM($S226:INDIRECT(ADDRESS(ROW(),SUMIFS($3:$3,$4:$4,MAX($4:$4)))))</f>
        <v>4520</v>
      </c>
      <c r="T226" s="1">
        <f ca="1">SUMIFS(INDIRECT($C$1&amp;"!"&amp;$C226&amp;":"&amp;$C226),dbP!$B:$B,"&gt;="&amp;T$5,dbP!$B:$B,"&lt;="&amp;T$6,INDIRECT($C$1&amp;"!"&amp;$C$2&amp;":"&amp;$C$2),$I$4,dbP!$J:$J,$I226,dbP!$K:$K,$J226)</f>
        <v>0</v>
      </c>
      <c r="U226" s="1">
        <f ca="1">SUMIFS(INDIRECT($C$1&amp;"!"&amp;$C226&amp;":"&amp;$C226),dbP!$B:$B,"&gt;="&amp;U$5,dbP!$B:$B,"&lt;="&amp;U$6,INDIRECT($C$1&amp;"!"&amp;$C$2&amp;":"&amp;$C$2),$I$4,dbP!$J:$J,$I226,dbP!$K:$K,$J226)</f>
        <v>0</v>
      </c>
      <c r="V226" s="1">
        <f ca="1">SUMIFS(INDIRECT($C$1&amp;"!"&amp;$C226&amp;":"&amp;$C226),dbP!$B:$B,"&gt;="&amp;V$5,dbP!$B:$B,"&lt;="&amp;V$6,INDIRECT($C$1&amp;"!"&amp;$C$2&amp;":"&amp;$C$2),$I$4,dbP!$J:$J,$I226,dbP!$K:$K,$J226)</f>
        <v>0</v>
      </c>
      <c r="W226" s="1">
        <f ca="1">SUMIFS(INDIRECT($C$1&amp;"!"&amp;$C226&amp;":"&amp;$C226),dbP!$B:$B,"&gt;="&amp;W$5,dbP!$B:$B,"&lt;="&amp;W$6,INDIRECT($C$1&amp;"!"&amp;$C$2&amp;":"&amp;$C$2),$I$4,dbP!$J:$J,$I226,dbP!$K:$K,$J226)</f>
        <v>0</v>
      </c>
      <c r="X226" s="1">
        <f ca="1">SUMIFS(INDIRECT($C$1&amp;"!"&amp;$C226&amp;":"&amp;$C226),dbP!$B:$B,"&gt;="&amp;X$5,dbP!$B:$B,"&lt;="&amp;X$6,INDIRECT($C$1&amp;"!"&amp;$C$2&amp;":"&amp;$C$2),$I$4,dbP!$J:$J,$I226,dbP!$K:$K,$J226)</f>
        <v>0</v>
      </c>
      <c r="Y226" s="1">
        <f ca="1">SUMIFS(INDIRECT($C$1&amp;"!"&amp;$C226&amp;":"&amp;$C226),dbP!$B:$B,"&gt;="&amp;Y$5,dbP!$B:$B,"&lt;="&amp;Y$6,INDIRECT($C$1&amp;"!"&amp;$C$2&amp;":"&amp;$C$2),$I$4,dbP!$J:$J,$I226,dbP!$K:$K,$J226)</f>
        <v>0</v>
      </c>
      <c r="Z226" s="1">
        <f ca="1">SUMIFS(INDIRECT($C$1&amp;"!"&amp;$C226&amp;":"&amp;$C226),dbP!$B:$B,"&gt;="&amp;Z$5,dbP!$B:$B,"&lt;="&amp;Z$6,INDIRECT($C$1&amp;"!"&amp;$C$2&amp;":"&amp;$C$2),$I$4,dbP!$J:$J,$I226,dbP!$K:$K,$J226)</f>
        <v>0</v>
      </c>
      <c r="AA226" s="1">
        <f ca="1">SUMIFS(INDIRECT($C$1&amp;"!"&amp;$C226&amp;":"&amp;$C226),dbP!$B:$B,"&gt;="&amp;AA$5,dbP!$B:$B,"&lt;="&amp;AA$6,INDIRECT($C$1&amp;"!"&amp;$C$2&amp;":"&amp;$C$2),$I$4,dbP!$J:$J,$I226,dbP!$K:$K,$J226)</f>
        <v>0</v>
      </c>
      <c r="AB226" s="1">
        <f ca="1">SUMIFS(INDIRECT($C$1&amp;"!"&amp;$C226&amp;":"&amp;$C226),dbP!$B:$B,"&gt;="&amp;AB$5,dbP!$B:$B,"&lt;="&amp;AB$6,INDIRECT($C$1&amp;"!"&amp;$C$2&amp;":"&amp;$C$2),$I$4,dbP!$J:$J,$I226,dbP!$K:$K,$J226)</f>
        <v>0</v>
      </c>
      <c r="AC226" s="1">
        <f ca="1">SUMIFS(INDIRECT($C$1&amp;"!"&amp;$C226&amp;":"&amp;$C226),dbP!$B:$B,"&gt;="&amp;AC$5,dbP!$B:$B,"&lt;="&amp;AC$6,INDIRECT($C$1&amp;"!"&amp;$C$2&amp;":"&amp;$C$2),$I$4,dbP!$J:$J,$I226,dbP!$K:$K,$J226)</f>
        <v>1439</v>
      </c>
      <c r="AD226" s="1">
        <f ca="1">SUMIFS(INDIRECT($C$1&amp;"!"&amp;$C226&amp;":"&amp;$C226),dbP!$B:$B,"&gt;="&amp;AD$5,dbP!$B:$B,"&lt;="&amp;AD$6,INDIRECT($C$1&amp;"!"&amp;$C$2&amp;":"&amp;$C$2),$I$4,dbP!$J:$J,$I226,dbP!$K:$K,$J226)</f>
        <v>0</v>
      </c>
      <c r="AE226" s="1">
        <f ca="1">SUMIFS(INDIRECT($C$1&amp;"!"&amp;$C226&amp;":"&amp;$C226),dbP!$B:$B,"&gt;="&amp;AE$5,dbP!$B:$B,"&lt;="&amp;AE$6,INDIRECT($C$1&amp;"!"&amp;$C$2&amp;":"&amp;$C$2),$I$4,dbP!$J:$J,$I226,dbP!$K:$K,$J226)</f>
        <v>0</v>
      </c>
      <c r="AF226" s="1">
        <f ca="1">SUMIFS(INDIRECT($C$1&amp;"!"&amp;$C226&amp;":"&amp;$C226),dbP!$B:$B,"&gt;="&amp;AF$5,dbP!$B:$B,"&lt;="&amp;AF$6,INDIRECT($C$1&amp;"!"&amp;$C$2&amp;":"&amp;$C$2),$I$4,dbP!$J:$J,$I226,dbP!$K:$K,$J226)</f>
        <v>3081</v>
      </c>
      <c r="AG226" s="1">
        <f ca="1">SUMIFS(INDIRECT($C$1&amp;"!"&amp;$C226&amp;":"&amp;$C226),dbP!$B:$B,"&gt;="&amp;AG$5,dbP!$B:$B,"&lt;="&amp;AG$6,INDIRECT($C$1&amp;"!"&amp;$C$2&amp;":"&amp;$C$2),$I$4,dbP!$J:$J,$I226,dbP!$K:$K,$J226)</f>
        <v>0</v>
      </c>
      <c r="AH226" s="1">
        <f ca="1">SUMIFS(INDIRECT($C$1&amp;"!"&amp;$C226&amp;":"&amp;$C226),dbP!$B:$B,"&gt;="&amp;AH$5,dbP!$B:$B,"&lt;="&amp;AH$6,INDIRECT($C$1&amp;"!"&amp;$C$2&amp;":"&amp;$C$2),$I$4,dbP!$J:$J,$I226,dbP!$K:$K,$J226)</f>
        <v>0</v>
      </c>
      <c r="AI226" s="1">
        <f ca="1">SUMIFS(INDIRECT($C$1&amp;"!"&amp;$C226&amp;":"&amp;$C226),dbP!$B:$B,"&gt;="&amp;AI$5,dbP!$B:$B,"&lt;="&amp;AI$6,INDIRECT($C$1&amp;"!"&amp;$C$2&amp;":"&amp;$C$2),$I$4,dbP!$J:$J,$I226,dbP!$K:$K,$J226)</f>
        <v>0</v>
      </c>
      <c r="AJ226" s="1">
        <f ca="1">SUMIFS(INDIRECT($C$1&amp;"!"&amp;$C226&amp;":"&amp;$C226),dbP!$B:$B,"&gt;="&amp;AJ$5,dbP!$B:$B,"&lt;="&amp;AJ$6,INDIRECT($C$1&amp;"!"&amp;$C$2&amp;":"&amp;$C$2),$I$4,dbP!$J:$J,$I226,dbP!$K:$K,$J226)</f>
        <v>0</v>
      </c>
      <c r="AK226" s="1">
        <f ca="1">SUMIFS(INDIRECT($C$1&amp;"!"&amp;$C226&amp;":"&amp;$C226),dbP!$B:$B,"&gt;="&amp;AK$5,dbP!$B:$B,"&lt;="&amp;AK$6,INDIRECT($C$1&amp;"!"&amp;$C$2&amp;":"&amp;$C$2),$I$4,dbP!$J:$J,$I226,dbP!$K:$K,$J226)</f>
        <v>0</v>
      </c>
      <c r="AL226" s="1">
        <f ca="1">SUMIFS(INDIRECT($C$1&amp;"!"&amp;$C226&amp;":"&amp;$C226),dbP!$B:$B,"&gt;="&amp;AL$5,dbP!$B:$B,"&lt;="&amp;AL$6,INDIRECT($C$1&amp;"!"&amp;$C$2&amp;":"&amp;$C$2),$I$4,dbP!$J:$J,$I226,dbP!$K:$K,$J226)</f>
        <v>0</v>
      </c>
    </row>
    <row r="227" spans="2:38" x14ac:dyDescent="0.25">
      <c r="B227" s="1" t="str">
        <f>Items!$L63</f>
        <v>CF(-)</v>
      </c>
      <c r="C227" s="1" t="str">
        <f>Items!$M63</f>
        <v>N</v>
      </c>
      <c r="I227" s="22" t="str">
        <f>Items!$J$60</f>
        <v>Оплата постоянных расходов</v>
      </c>
      <c r="J227" s="1" t="str">
        <f>Items!K63</f>
        <v>Прочее</v>
      </c>
      <c r="Q227" s="1">
        <f ca="1">SUM($S227:INDIRECT(ADDRESS(ROW(),SUMIFS($3:$3,$4:$4,MAX($4:$4)))))</f>
        <v>0</v>
      </c>
      <c r="T227" s="1">
        <f ca="1">SUMIFS(INDIRECT($C$1&amp;"!"&amp;$C227&amp;":"&amp;$C227),dbP!$B:$B,"&gt;="&amp;T$5,dbP!$B:$B,"&lt;="&amp;T$6,INDIRECT($C$1&amp;"!"&amp;$C$2&amp;":"&amp;$C$2),$I$4,dbP!$J:$J,$I227,dbP!$K:$K,$J227)</f>
        <v>0</v>
      </c>
      <c r="U227" s="1">
        <f ca="1">SUMIFS(INDIRECT($C$1&amp;"!"&amp;$C227&amp;":"&amp;$C227),dbP!$B:$B,"&gt;="&amp;U$5,dbP!$B:$B,"&lt;="&amp;U$6,INDIRECT($C$1&amp;"!"&amp;$C$2&amp;":"&amp;$C$2),$I$4,dbP!$J:$J,$I227,dbP!$K:$K,$J227)</f>
        <v>0</v>
      </c>
      <c r="V227" s="1">
        <f ca="1">SUMIFS(INDIRECT($C$1&amp;"!"&amp;$C227&amp;":"&amp;$C227),dbP!$B:$B,"&gt;="&amp;V$5,dbP!$B:$B,"&lt;="&amp;V$6,INDIRECT($C$1&amp;"!"&amp;$C$2&amp;":"&amp;$C$2),$I$4,dbP!$J:$J,$I227,dbP!$K:$K,$J227)</f>
        <v>0</v>
      </c>
      <c r="W227" s="1">
        <f ca="1">SUMIFS(INDIRECT($C$1&amp;"!"&amp;$C227&amp;":"&amp;$C227),dbP!$B:$B,"&gt;="&amp;W$5,dbP!$B:$B,"&lt;="&amp;W$6,INDIRECT($C$1&amp;"!"&amp;$C$2&amp;":"&amp;$C$2),$I$4,dbP!$J:$J,$I227,dbP!$K:$K,$J227)</f>
        <v>0</v>
      </c>
      <c r="X227" s="1">
        <f ca="1">SUMIFS(INDIRECT($C$1&amp;"!"&amp;$C227&amp;":"&amp;$C227),dbP!$B:$B,"&gt;="&amp;X$5,dbP!$B:$B,"&lt;="&amp;X$6,INDIRECT($C$1&amp;"!"&amp;$C$2&amp;":"&amp;$C$2),$I$4,dbP!$J:$J,$I227,dbP!$K:$K,$J227)</f>
        <v>0</v>
      </c>
      <c r="Y227" s="1">
        <f ca="1">SUMIFS(INDIRECT($C$1&amp;"!"&amp;$C227&amp;":"&amp;$C227),dbP!$B:$B,"&gt;="&amp;Y$5,dbP!$B:$B,"&lt;="&amp;Y$6,INDIRECT($C$1&amp;"!"&amp;$C$2&amp;":"&amp;$C$2),$I$4,dbP!$J:$J,$I227,dbP!$K:$K,$J227)</f>
        <v>0</v>
      </c>
      <c r="Z227" s="1">
        <f ca="1">SUMIFS(INDIRECT($C$1&amp;"!"&amp;$C227&amp;":"&amp;$C227),dbP!$B:$B,"&gt;="&amp;Z$5,dbP!$B:$B,"&lt;="&amp;Z$6,INDIRECT($C$1&amp;"!"&amp;$C$2&amp;":"&amp;$C$2),$I$4,dbP!$J:$J,$I227,dbP!$K:$K,$J227)</f>
        <v>0</v>
      </c>
      <c r="AA227" s="1">
        <f ca="1">SUMIFS(INDIRECT($C$1&amp;"!"&amp;$C227&amp;":"&amp;$C227),dbP!$B:$B,"&gt;="&amp;AA$5,dbP!$B:$B,"&lt;="&amp;AA$6,INDIRECT($C$1&amp;"!"&amp;$C$2&amp;":"&amp;$C$2),$I$4,dbP!$J:$J,$I227,dbP!$K:$K,$J227)</f>
        <v>0</v>
      </c>
      <c r="AB227" s="1">
        <f ca="1">SUMIFS(INDIRECT($C$1&amp;"!"&amp;$C227&amp;":"&amp;$C227),dbP!$B:$B,"&gt;="&amp;AB$5,dbP!$B:$B,"&lt;="&amp;AB$6,INDIRECT($C$1&amp;"!"&amp;$C$2&amp;":"&amp;$C$2),$I$4,dbP!$J:$J,$I227,dbP!$K:$K,$J227)</f>
        <v>0</v>
      </c>
      <c r="AC227" s="1">
        <f ca="1">SUMIFS(INDIRECT($C$1&amp;"!"&amp;$C227&amp;":"&amp;$C227),dbP!$B:$B,"&gt;="&amp;AC$5,dbP!$B:$B,"&lt;="&amp;AC$6,INDIRECT($C$1&amp;"!"&amp;$C$2&amp;":"&amp;$C$2),$I$4,dbP!$J:$J,$I227,dbP!$K:$K,$J227)</f>
        <v>0</v>
      </c>
      <c r="AD227" s="1">
        <f ca="1">SUMIFS(INDIRECT($C$1&amp;"!"&amp;$C227&amp;":"&amp;$C227),dbP!$B:$B,"&gt;="&amp;AD$5,dbP!$B:$B,"&lt;="&amp;AD$6,INDIRECT($C$1&amp;"!"&amp;$C$2&amp;":"&amp;$C$2),$I$4,dbP!$J:$J,$I227,dbP!$K:$K,$J227)</f>
        <v>0</v>
      </c>
      <c r="AE227" s="1">
        <f ca="1">SUMIFS(INDIRECT($C$1&amp;"!"&amp;$C227&amp;":"&amp;$C227),dbP!$B:$B,"&gt;="&amp;AE$5,dbP!$B:$B,"&lt;="&amp;AE$6,INDIRECT($C$1&amp;"!"&amp;$C$2&amp;":"&amp;$C$2),$I$4,dbP!$J:$J,$I227,dbP!$K:$K,$J227)</f>
        <v>0</v>
      </c>
      <c r="AF227" s="1">
        <f ca="1">SUMIFS(INDIRECT($C$1&amp;"!"&amp;$C227&amp;":"&amp;$C227),dbP!$B:$B,"&gt;="&amp;AF$5,dbP!$B:$B,"&lt;="&amp;AF$6,INDIRECT($C$1&amp;"!"&amp;$C$2&amp;":"&amp;$C$2),$I$4,dbP!$J:$J,$I227,dbP!$K:$K,$J227)</f>
        <v>0</v>
      </c>
      <c r="AG227" s="1">
        <f ca="1">SUMIFS(INDIRECT($C$1&amp;"!"&amp;$C227&amp;":"&amp;$C227),dbP!$B:$B,"&gt;="&amp;AG$5,dbP!$B:$B,"&lt;="&amp;AG$6,INDIRECT($C$1&amp;"!"&amp;$C$2&amp;":"&amp;$C$2),$I$4,dbP!$J:$J,$I227,dbP!$K:$K,$J227)</f>
        <v>0</v>
      </c>
      <c r="AH227" s="1">
        <f ca="1">SUMIFS(INDIRECT($C$1&amp;"!"&amp;$C227&amp;":"&amp;$C227),dbP!$B:$B,"&gt;="&amp;AH$5,dbP!$B:$B,"&lt;="&amp;AH$6,INDIRECT($C$1&amp;"!"&amp;$C$2&amp;":"&amp;$C$2),$I$4,dbP!$J:$J,$I227,dbP!$K:$K,$J227)</f>
        <v>0</v>
      </c>
      <c r="AI227" s="1">
        <f ca="1">SUMIFS(INDIRECT($C$1&amp;"!"&amp;$C227&amp;":"&amp;$C227),dbP!$B:$B,"&gt;="&amp;AI$5,dbP!$B:$B,"&lt;="&amp;AI$6,INDIRECT($C$1&amp;"!"&amp;$C$2&amp;":"&amp;$C$2),$I$4,dbP!$J:$J,$I227,dbP!$K:$K,$J227)</f>
        <v>0</v>
      </c>
      <c r="AJ227" s="1">
        <f ca="1">SUMIFS(INDIRECT($C$1&amp;"!"&amp;$C227&amp;":"&amp;$C227),dbP!$B:$B,"&gt;="&amp;AJ$5,dbP!$B:$B,"&lt;="&amp;AJ$6,INDIRECT($C$1&amp;"!"&amp;$C$2&amp;":"&amp;$C$2),$I$4,dbP!$J:$J,$I227,dbP!$K:$K,$J227)</f>
        <v>0</v>
      </c>
      <c r="AK227" s="1">
        <f ca="1">SUMIFS(INDIRECT($C$1&amp;"!"&amp;$C227&amp;":"&amp;$C227),dbP!$B:$B,"&gt;="&amp;AK$5,dbP!$B:$B,"&lt;="&amp;AK$6,INDIRECT($C$1&amp;"!"&amp;$C$2&amp;":"&amp;$C$2),$I$4,dbP!$J:$J,$I227,dbP!$K:$K,$J227)</f>
        <v>0</v>
      </c>
      <c r="AL227" s="1">
        <f ca="1">SUMIFS(INDIRECT($C$1&amp;"!"&amp;$C227&amp;":"&amp;$C227),dbP!$B:$B,"&gt;="&amp;AL$5,dbP!$B:$B,"&lt;="&amp;AL$6,INDIRECT($C$1&amp;"!"&amp;$C$2&amp;":"&amp;$C$2),$I$4,dbP!$J:$J,$I227,dbP!$K:$K,$J227)</f>
        <v>0</v>
      </c>
    </row>
    <row r="228" spans="2:38" x14ac:dyDescent="0.25">
      <c r="B228" s="1" t="str">
        <f>Items!$L64</f>
        <v>CF(-)</v>
      </c>
      <c r="C228" s="1" t="str">
        <f>Items!$M64</f>
        <v>N</v>
      </c>
      <c r="I228" s="22" t="str">
        <f>Items!$J$60</f>
        <v>Оплата постоянных расходов</v>
      </c>
      <c r="J228" s="1" t="str">
        <f>Items!K64</f>
        <v>Банковские расходы</v>
      </c>
      <c r="Q228" s="1">
        <f ca="1">SUM($S228:INDIRECT(ADDRESS(ROW(),SUMIFS($3:$3,$4:$4,MAX($4:$4)))))</f>
        <v>0</v>
      </c>
      <c r="T228" s="1">
        <f ca="1">SUMIFS(INDIRECT($C$1&amp;"!"&amp;$C228&amp;":"&amp;$C228),dbP!$B:$B,"&gt;="&amp;T$5,dbP!$B:$B,"&lt;="&amp;T$6,INDIRECT($C$1&amp;"!"&amp;$C$2&amp;":"&amp;$C$2),$I$4,dbP!$J:$J,$I228,dbP!$K:$K,$J228)</f>
        <v>0</v>
      </c>
      <c r="U228" s="1">
        <f ca="1">SUMIFS(INDIRECT($C$1&amp;"!"&amp;$C228&amp;":"&amp;$C228),dbP!$B:$B,"&gt;="&amp;U$5,dbP!$B:$B,"&lt;="&amp;U$6,INDIRECT($C$1&amp;"!"&amp;$C$2&amp;":"&amp;$C$2),$I$4,dbP!$J:$J,$I228,dbP!$K:$K,$J228)</f>
        <v>0</v>
      </c>
      <c r="V228" s="1">
        <f ca="1">SUMIFS(INDIRECT($C$1&amp;"!"&amp;$C228&amp;":"&amp;$C228),dbP!$B:$B,"&gt;="&amp;V$5,dbP!$B:$B,"&lt;="&amp;V$6,INDIRECT($C$1&amp;"!"&amp;$C$2&amp;":"&amp;$C$2),$I$4,dbP!$J:$J,$I228,dbP!$K:$K,$J228)</f>
        <v>0</v>
      </c>
      <c r="W228" s="1">
        <f ca="1">SUMIFS(INDIRECT($C$1&amp;"!"&amp;$C228&amp;":"&amp;$C228),dbP!$B:$B,"&gt;="&amp;W$5,dbP!$B:$B,"&lt;="&amp;W$6,INDIRECT($C$1&amp;"!"&amp;$C$2&amp;":"&amp;$C$2),$I$4,dbP!$J:$J,$I228,dbP!$K:$K,$J228)</f>
        <v>0</v>
      </c>
      <c r="X228" s="1">
        <f ca="1">SUMIFS(INDIRECT($C$1&amp;"!"&amp;$C228&amp;":"&amp;$C228),dbP!$B:$B,"&gt;="&amp;X$5,dbP!$B:$B,"&lt;="&amp;X$6,INDIRECT($C$1&amp;"!"&amp;$C$2&amp;":"&amp;$C$2),$I$4,dbP!$J:$J,$I228,dbP!$K:$K,$J228)</f>
        <v>0</v>
      </c>
      <c r="Y228" s="1">
        <f ca="1">SUMIFS(INDIRECT($C$1&amp;"!"&amp;$C228&amp;":"&amp;$C228),dbP!$B:$B,"&gt;="&amp;Y$5,dbP!$B:$B,"&lt;="&amp;Y$6,INDIRECT($C$1&amp;"!"&amp;$C$2&amp;":"&amp;$C$2),$I$4,dbP!$J:$J,$I228,dbP!$K:$K,$J228)</f>
        <v>0</v>
      </c>
      <c r="Z228" s="1">
        <f ca="1">SUMIFS(INDIRECT($C$1&amp;"!"&amp;$C228&amp;":"&amp;$C228),dbP!$B:$B,"&gt;="&amp;Z$5,dbP!$B:$B,"&lt;="&amp;Z$6,INDIRECT($C$1&amp;"!"&amp;$C$2&amp;":"&amp;$C$2),$I$4,dbP!$J:$J,$I228,dbP!$K:$K,$J228)</f>
        <v>0</v>
      </c>
      <c r="AA228" s="1">
        <f ca="1">SUMIFS(INDIRECT($C$1&amp;"!"&amp;$C228&amp;":"&amp;$C228),dbP!$B:$B,"&gt;="&amp;AA$5,dbP!$B:$B,"&lt;="&amp;AA$6,INDIRECT($C$1&amp;"!"&amp;$C$2&amp;":"&amp;$C$2),$I$4,dbP!$J:$J,$I228,dbP!$K:$K,$J228)</f>
        <v>0</v>
      </c>
      <c r="AB228" s="1">
        <f ca="1">SUMIFS(INDIRECT($C$1&amp;"!"&amp;$C228&amp;":"&amp;$C228),dbP!$B:$B,"&gt;="&amp;AB$5,dbP!$B:$B,"&lt;="&amp;AB$6,INDIRECT($C$1&amp;"!"&amp;$C$2&amp;":"&amp;$C$2),$I$4,dbP!$J:$J,$I228,dbP!$K:$K,$J228)</f>
        <v>0</v>
      </c>
      <c r="AC228" s="1">
        <f ca="1">SUMIFS(INDIRECT($C$1&amp;"!"&amp;$C228&amp;":"&amp;$C228),dbP!$B:$B,"&gt;="&amp;AC$5,dbP!$B:$B,"&lt;="&amp;AC$6,INDIRECT($C$1&amp;"!"&amp;$C$2&amp;":"&amp;$C$2),$I$4,dbP!$J:$J,$I228,dbP!$K:$K,$J228)</f>
        <v>0</v>
      </c>
      <c r="AD228" s="1">
        <f ca="1">SUMIFS(INDIRECT($C$1&amp;"!"&amp;$C228&amp;":"&amp;$C228),dbP!$B:$B,"&gt;="&amp;AD$5,dbP!$B:$B,"&lt;="&amp;AD$6,INDIRECT($C$1&amp;"!"&amp;$C$2&amp;":"&amp;$C$2),$I$4,dbP!$J:$J,$I228,dbP!$K:$K,$J228)</f>
        <v>0</v>
      </c>
      <c r="AE228" s="1">
        <f ca="1">SUMIFS(INDIRECT($C$1&amp;"!"&amp;$C228&amp;":"&amp;$C228),dbP!$B:$B,"&gt;="&amp;AE$5,dbP!$B:$B,"&lt;="&amp;AE$6,INDIRECT($C$1&amp;"!"&amp;$C$2&amp;":"&amp;$C$2),$I$4,dbP!$J:$J,$I228,dbP!$K:$K,$J228)</f>
        <v>0</v>
      </c>
      <c r="AF228" s="1">
        <f ca="1">SUMIFS(INDIRECT($C$1&amp;"!"&amp;$C228&amp;":"&amp;$C228),dbP!$B:$B,"&gt;="&amp;AF$5,dbP!$B:$B,"&lt;="&amp;AF$6,INDIRECT($C$1&amp;"!"&amp;$C$2&amp;":"&amp;$C$2),$I$4,dbP!$J:$J,$I228,dbP!$K:$K,$J228)</f>
        <v>0</v>
      </c>
      <c r="AG228" s="1">
        <f ca="1">SUMIFS(INDIRECT($C$1&amp;"!"&amp;$C228&amp;":"&amp;$C228),dbP!$B:$B,"&gt;="&amp;AG$5,dbP!$B:$B,"&lt;="&amp;AG$6,INDIRECT($C$1&amp;"!"&amp;$C$2&amp;":"&amp;$C$2),$I$4,dbP!$J:$J,$I228,dbP!$K:$K,$J228)</f>
        <v>0</v>
      </c>
      <c r="AH228" s="1">
        <f ca="1">SUMIFS(INDIRECT($C$1&amp;"!"&amp;$C228&amp;":"&amp;$C228),dbP!$B:$B,"&gt;="&amp;AH$5,dbP!$B:$B,"&lt;="&amp;AH$6,INDIRECT($C$1&amp;"!"&amp;$C$2&amp;":"&amp;$C$2),$I$4,dbP!$J:$J,$I228,dbP!$K:$K,$J228)</f>
        <v>0</v>
      </c>
      <c r="AI228" s="1">
        <f ca="1">SUMIFS(INDIRECT($C$1&amp;"!"&amp;$C228&amp;":"&amp;$C228),dbP!$B:$B,"&gt;="&amp;AI$5,dbP!$B:$B,"&lt;="&amp;AI$6,INDIRECT($C$1&amp;"!"&amp;$C$2&amp;":"&amp;$C$2),$I$4,dbP!$J:$J,$I228,dbP!$K:$K,$J228)</f>
        <v>0</v>
      </c>
      <c r="AJ228" s="1">
        <f ca="1">SUMIFS(INDIRECT($C$1&amp;"!"&amp;$C228&amp;":"&amp;$C228),dbP!$B:$B,"&gt;="&amp;AJ$5,dbP!$B:$B,"&lt;="&amp;AJ$6,INDIRECT($C$1&amp;"!"&amp;$C$2&amp;":"&amp;$C$2),$I$4,dbP!$J:$J,$I228,dbP!$K:$K,$J228)</f>
        <v>0</v>
      </c>
      <c r="AK228" s="1">
        <f ca="1">SUMIFS(INDIRECT($C$1&amp;"!"&amp;$C228&amp;":"&amp;$C228),dbP!$B:$B,"&gt;="&amp;AK$5,dbP!$B:$B,"&lt;="&amp;AK$6,INDIRECT($C$1&amp;"!"&amp;$C$2&amp;":"&amp;$C$2),$I$4,dbP!$J:$J,$I228,dbP!$K:$K,$J228)</f>
        <v>0</v>
      </c>
      <c r="AL228" s="1">
        <f ca="1">SUMIFS(INDIRECT($C$1&amp;"!"&amp;$C228&amp;":"&amp;$C228),dbP!$B:$B,"&gt;="&amp;AL$5,dbP!$B:$B,"&lt;="&amp;AL$6,INDIRECT($C$1&amp;"!"&amp;$C$2&amp;":"&amp;$C$2),$I$4,dbP!$J:$J,$I228,dbP!$K:$K,$J228)</f>
        <v>0</v>
      </c>
    </row>
    <row r="229" spans="2:38" x14ac:dyDescent="0.25">
      <c r="B229" s="1" t="str">
        <f>Items!$L65</f>
        <v>CF(-)</v>
      </c>
      <c r="C229" s="1" t="str">
        <f>Items!$M65</f>
        <v>N</v>
      </c>
      <c r="I229" s="22" t="str">
        <f>Items!$J$60</f>
        <v>Оплата постоянных расходов</v>
      </c>
      <c r="J229" s="1" t="str">
        <f>Items!K65</f>
        <v>Резерв-1</v>
      </c>
      <c r="Q229" s="1">
        <f ca="1">SUM($S229:INDIRECT(ADDRESS(ROW(),SUMIFS($3:$3,$4:$4,MAX($4:$4)))))</f>
        <v>0</v>
      </c>
      <c r="T229" s="1">
        <f ca="1">SUMIFS(INDIRECT($C$1&amp;"!"&amp;$C229&amp;":"&amp;$C229),dbP!$B:$B,"&gt;="&amp;T$5,dbP!$B:$B,"&lt;="&amp;T$6,INDIRECT($C$1&amp;"!"&amp;$C$2&amp;":"&amp;$C$2),$I$4,dbP!$J:$J,$I229,dbP!$K:$K,$J229)</f>
        <v>0</v>
      </c>
      <c r="U229" s="1">
        <f ca="1">SUMIFS(INDIRECT($C$1&amp;"!"&amp;$C229&amp;":"&amp;$C229),dbP!$B:$B,"&gt;="&amp;U$5,dbP!$B:$B,"&lt;="&amp;U$6,INDIRECT($C$1&amp;"!"&amp;$C$2&amp;":"&amp;$C$2),$I$4,dbP!$J:$J,$I229,dbP!$K:$K,$J229)</f>
        <v>0</v>
      </c>
      <c r="V229" s="1">
        <f ca="1">SUMIFS(INDIRECT($C$1&amp;"!"&amp;$C229&amp;":"&amp;$C229),dbP!$B:$B,"&gt;="&amp;V$5,dbP!$B:$B,"&lt;="&amp;V$6,INDIRECT($C$1&amp;"!"&amp;$C$2&amp;":"&amp;$C$2),$I$4,dbP!$J:$J,$I229,dbP!$K:$K,$J229)</f>
        <v>0</v>
      </c>
      <c r="W229" s="1">
        <f ca="1">SUMIFS(INDIRECT($C$1&amp;"!"&amp;$C229&amp;":"&amp;$C229),dbP!$B:$B,"&gt;="&amp;W$5,dbP!$B:$B,"&lt;="&amp;W$6,INDIRECT($C$1&amp;"!"&amp;$C$2&amp;":"&amp;$C$2),$I$4,dbP!$J:$J,$I229,dbP!$K:$K,$J229)</f>
        <v>0</v>
      </c>
      <c r="X229" s="1">
        <f ca="1">SUMIFS(INDIRECT($C$1&amp;"!"&amp;$C229&amp;":"&amp;$C229),dbP!$B:$B,"&gt;="&amp;X$5,dbP!$B:$B,"&lt;="&amp;X$6,INDIRECT($C$1&amp;"!"&amp;$C$2&amp;":"&amp;$C$2),$I$4,dbP!$J:$J,$I229,dbP!$K:$K,$J229)</f>
        <v>0</v>
      </c>
      <c r="Y229" s="1">
        <f ca="1">SUMIFS(INDIRECT($C$1&amp;"!"&amp;$C229&amp;":"&amp;$C229),dbP!$B:$B,"&gt;="&amp;Y$5,dbP!$B:$B,"&lt;="&amp;Y$6,INDIRECT($C$1&amp;"!"&amp;$C$2&amp;":"&amp;$C$2),$I$4,dbP!$J:$J,$I229,dbP!$K:$K,$J229)</f>
        <v>0</v>
      </c>
      <c r="Z229" s="1">
        <f ca="1">SUMIFS(INDIRECT($C$1&amp;"!"&amp;$C229&amp;":"&amp;$C229),dbP!$B:$B,"&gt;="&amp;Z$5,dbP!$B:$B,"&lt;="&amp;Z$6,INDIRECT($C$1&amp;"!"&amp;$C$2&amp;":"&amp;$C$2),$I$4,dbP!$J:$J,$I229,dbP!$K:$K,$J229)</f>
        <v>0</v>
      </c>
      <c r="AA229" s="1">
        <f ca="1">SUMIFS(INDIRECT($C$1&amp;"!"&amp;$C229&amp;":"&amp;$C229),dbP!$B:$B,"&gt;="&amp;AA$5,dbP!$B:$B,"&lt;="&amp;AA$6,INDIRECT($C$1&amp;"!"&amp;$C$2&amp;":"&amp;$C$2),$I$4,dbP!$J:$J,$I229,dbP!$K:$K,$J229)</f>
        <v>0</v>
      </c>
      <c r="AB229" s="1">
        <f ca="1">SUMIFS(INDIRECT($C$1&amp;"!"&amp;$C229&amp;":"&amp;$C229),dbP!$B:$B,"&gt;="&amp;AB$5,dbP!$B:$B,"&lt;="&amp;AB$6,INDIRECT($C$1&amp;"!"&amp;$C$2&amp;":"&amp;$C$2),$I$4,dbP!$J:$J,$I229,dbP!$K:$K,$J229)</f>
        <v>0</v>
      </c>
      <c r="AC229" s="1">
        <f ca="1">SUMIFS(INDIRECT($C$1&amp;"!"&amp;$C229&amp;":"&amp;$C229),dbP!$B:$B,"&gt;="&amp;AC$5,dbP!$B:$B,"&lt;="&amp;AC$6,INDIRECT($C$1&amp;"!"&amp;$C$2&amp;":"&amp;$C$2),$I$4,dbP!$J:$J,$I229,dbP!$K:$K,$J229)</f>
        <v>0</v>
      </c>
      <c r="AD229" s="1">
        <f ca="1">SUMIFS(INDIRECT($C$1&amp;"!"&amp;$C229&amp;":"&amp;$C229),dbP!$B:$B,"&gt;="&amp;AD$5,dbP!$B:$B,"&lt;="&amp;AD$6,INDIRECT($C$1&amp;"!"&amp;$C$2&amp;":"&amp;$C$2),$I$4,dbP!$J:$J,$I229,dbP!$K:$K,$J229)</f>
        <v>0</v>
      </c>
      <c r="AE229" s="1">
        <f ca="1">SUMIFS(INDIRECT($C$1&amp;"!"&amp;$C229&amp;":"&amp;$C229),dbP!$B:$B,"&gt;="&amp;AE$5,dbP!$B:$B,"&lt;="&amp;AE$6,INDIRECT($C$1&amp;"!"&amp;$C$2&amp;":"&amp;$C$2),$I$4,dbP!$J:$J,$I229,dbP!$K:$K,$J229)</f>
        <v>0</v>
      </c>
      <c r="AF229" s="1">
        <f ca="1">SUMIFS(INDIRECT($C$1&amp;"!"&amp;$C229&amp;":"&amp;$C229),dbP!$B:$B,"&gt;="&amp;AF$5,dbP!$B:$B,"&lt;="&amp;AF$6,INDIRECT($C$1&amp;"!"&amp;$C$2&amp;":"&amp;$C$2),$I$4,dbP!$J:$J,$I229,dbP!$K:$K,$J229)</f>
        <v>0</v>
      </c>
      <c r="AG229" s="1">
        <f ca="1">SUMIFS(INDIRECT($C$1&amp;"!"&amp;$C229&amp;":"&amp;$C229),dbP!$B:$B,"&gt;="&amp;AG$5,dbP!$B:$B,"&lt;="&amp;AG$6,INDIRECT($C$1&amp;"!"&amp;$C$2&amp;":"&amp;$C$2),$I$4,dbP!$J:$J,$I229,dbP!$K:$K,$J229)</f>
        <v>0</v>
      </c>
      <c r="AH229" s="1">
        <f ca="1">SUMIFS(INDIRECT($C$1&amp;"!"&amp;$C229&amp;":"&amp;$C229),dbP!$B:$B,"&gt;="&amp;AH$5,dbP!$B:$B,"&lt;="&amp;AH$6,INDIRECT($C$1&amp;"!"&amp;$C$2&amp;":"&amp;$C$2),$I$4,dbP!$J:$J,$I229,dbP!$K:$K,$J229)</f>
        <v>0</v>
      </c>
      <c r="AI229" s="1">
        <f ca="1">SUMIFS(INDIRECT($C$1&amp;"!"&amp;$C229&amp;":"&amp;$C229),dbP!$B:$B,"&gt;="&amp;AI$5,dbP!$B:$B,"&lt;="&amp;AI$6,INDIRECT($C$1&amp;"!"&amp;$C$2&amp;":"&amp;$C$2),$I$4,dbP!$J:$J,$I229,dbP!$K:$K,$J229)</f>
        <v>0</v>
      </c>
      <c r="AJ229" s="1">
        <f ca="1">SUMIFS(INDIRECT($C$1&amp;"!"&amp;$C229&amp;":"&amp;$C229),dbP!$B:$B,"&gt;="&amp;AJ$5,dbP!$B:$B,"&lt;="&amp;AJ$6,INDIRECT($C$1&amp;"!"&amp;$C$2&amp;":"&amp;$C$2),$I$4,dbP!$J:$J,$I229,dbP!$K:$K,$J229)</f>
        <v>0</v>
      </c>
      <c r="AK229" s="1">
        <f ca="1">SUMIFS(INDIRECT($C$1&amp;"!"&amp;$C229&amp;":"&amp;$C229),dbP!$B:$B,"&gt;="&amp;AK$5,dbP!$B:$B,"&lt;="&amp;AK$6,INDIRECT($C$1&amp;"!"&amp;$C$2&amp;":"&amp;$C$2),$I$4,dbP!$J:$J,$I229,dbP!$K:$K,$J229)</f>
        <v>0</v>
      </c>
      <c r="AL229" s="1">
        <f ca="1">SUMIFS(INDIRECT($C$1&amp;"!"&amp;$C229&amp;":"&amp;$C229),dbP!$B:$B,"&gt;="&amp;AL$5,dbP!$B:$B,"&lt;="&amp;AL$6,INDIRECT($C$1&amp;"!"&amp;$C$2&amp;":"&amp;$C$2),$I$4,dbP!$J:$J,$I229,dbP!$K:$K,$J229)</f>
        <v>0</v>
      </c>
    </row>
    <row r="230" spans="2:38" x14ac:dyDescent="0.25">
      <c r="B230" s="1" t="str">
        <f>Items!$L66</f>
        <v>CF(-)</v>
      </c>
      <c r="C230" s="1" t="str">
        <f>Items!$M66</f>
        <v>N</v>
      </c>
      <c r="I230" s="22" t="str">
        <f>Items!$J$60</f>
        <v>Оплата постоянных расходов</v>
      </c>
      <c r="J230" s="1" t="str">
        <f>Items!K66</f>
        <v>Резерв-2</v>
      </c>
      <c r="Q230" s="1">
        <f ca="1">SUM($S230:INDIRECT(ADDRESS(ROW(),SUMIFS($3:$3,$4:$4,MAX($4:$4)))))</f>
        <v>0</v>
      </c>
      <c r="T230" s="1">
        <f ca="1">SUMIFS(INDIRECT($C$1&amp;"!"&amp;$C230&amp;":"&amp;$C230),dbP!$B:$B,"&gt;="&amp;T$5,dbP!$B:$B,"&lt;="&amp;T$6,INDIRECT($C$1&amp;"!"&amp;$C$2&amp;":"&amp;$C$2),$I$4,dbP!$J:$J,$I230,dbP!$K:$K,$J230)</f>
        <v>0</v>
      </c>
      <c r="U230" s="1">
        <f ca="1">SUMIFS(INDIRECT($C$1&amp;"!"&amp;$C230&amp;":"&amp;$C230),dbP!$B:$B,"&gt;="&amp;U$5,dbP!$B:$B,"&lt;="&amp;U$6,INDIRECT($C$1&amp;"!"&amp;$C$2&amp;":"&amp;$C$2),$I$4,dbP!$J:$J,$I230,dbP!$K:$K,$J230)</f>
        <v>0</v>
      </c>
      <c r="V230" s="1">
        <f ca="1">SUMIFS(INDIRECT($C$1&amp;"!"&amp;$C230&amp;":"&amp;$C230),dbP!$B:$B,"&gt;="&amp;V$5,dbP!$B:$B,"&lt;="&amp;V$6,INDIRECT($C$1&amp;"!"&amp;$C$2&amp;":"&amp;$C$2),$I$4,dbP!$J:$J,$I230,dbP!$K:$K,$J230)</f>
        <v>0</v>
      </c>
      <c r="W230" s="1">
        <f ca="1">SUMIFS(INDIRECT($C$1&amp;"!"&amp;$C230&amp;":"&amp;$C230),dbP!$B:$B,"&gt;="&amp;W$5,dbP!$B:$B,"&lt;="&amp;W$6,INDIRECT($C$1&amp;"!"&amp;$C$2&amp;":"&amp;$C$2),$I$4,dbP!$J:$J,$I230,dbP!$K:$K,$J230)</f>
        <v>0</v>
      </c>
      <c r="X230" s="1">
        <f ca="1">SUMIFS(INDIRECT($C$1&amp;"!"&amp;$C230&amp;":"&amp;$C230),dbP!$B:$B,"&gt;="&amp;X$5,dbP!$B:$B,"&lt;="&amp;X$6,INDIRECT($C$1&amp;"!"&amp;$C$2&amp;":"&amp;$C$2),$I$4,dbP!$J:$J,$I230,dbP!$K:$K,$J230)</f>
        <v>0</v>
      </c>
      <c r="Y230" s="1">
        <f ca="1">SUMIFS(INDIRECT($C$1&amp;"!"&amp;$C230&amp;":"&amp;$C230),dbP!$B:$B,"&gt;="&amp;Y$5,dbP!$B:$B,"&lt;="&amp;Y$6,INDIRECT($C$1&amp;"!"&amp;$C$2&amp;":"&amp;$C$2),$I$4,dbP!$J:$J,$I230,dbP!$K:$K,$J230)</f>
        <v>0</v>
      </c>
      <c r="Z230" s="1">
        <f ca="1">SUMIFS(INDIRECT($C$1&amp;"!"&amp;$C230&amp;":"&amp;$C230),dbP!$B:$B,"&gt;="&amp;Z$5,dbP!$B:$B,"&lt;="&amp;Z$6,INDIRECT($C$1&amp;"!"&amp;$C$2&amp;":"&amp;$C$2),$I$4,dbP!$J:$J,$I230,dbP!$K:$K,$J230)</f>
        <v>0</v>
      </c>
      <c r="AA230" s="1">
        <f ca="1">SUMIFS(INDIRECT($C$1&amp;"!"&amp;$C230&amp;":"&amp;$C230),dbP!$B:$B,"&gt;="&amp;AA$5,dbP!$B:$B,"&lt;="&amp;AA$6,INDIRECT($C$1&amp;"!"&amp;$C$2&amp;":"&amp;$C$2),$I$4,dbP!$J:$J,$I230,dbP!$K:$K,$J230)</f>
        <v>0</v>
      </c>
      <c r="AB230" s="1">
        <f ca="1">SUMIFS(INDIRECT($C$1&amp;"!"&amp;$C230&amp;":"&amp;$C230),dbP!$B:$B,"&gt;="&amp;AB$5,dbP!$B:$B,"&lt;="&amp;AB$6,INDIRECT($C$1&amp;"!"&amp;$C$2&amp;":"&amp;$C$2),$I$4,dbP!$J:$J,$I230,dbP!$K:$K,$J230)</f>
        <v>0</v>
      </c>
      <c r="AC230" s="1">
        <f ca="1">SUMIFS(INDIRECT($C$1&amp;"!"&amp;$C230&amp;":"&amp;$C230),dbP!$B:$B,"&gt;="&amp;AC$5,dbP!$B:$B,"&lt;="&amp;AC$6,INDIRECT($C$1&amp;"!"&amp;$C$2&amp;":"&amp;$C$2),$I$4,dbP!$J:$J,$I230,dbP!$K:$K,$J230)</f>
        <v>0</v>
      </c>
      <c r="AD230" s="1">
        <f ca="1">SUMIFS(INDIRECT($C$1&amp;"!"&amp;$C230&amp;":"&amp;$C230),dbP!$B:$B,"&gt;="&amp;AD$5,dbP!$B:$B,"&lt;="&amp;AD$6,INDIRECT($C$1&amp;"!"&amp;$C$2&amp;":"&amp;$C$2),$I$4,dbP!$J:$J,$I230,dbP!$K:$K,$J230)</f>
        <v>0</v>
      </c>
      <c r="AE230" s="1">
        <f ca="1">SUMIFS(INDIRECT($C$1&amp;"!"&amp;$C230&amp;":"&amp;$C230),dbP!$B:$B,"&gt;="&amp;AE$5,dbP!$B:$B,"&lt;="&amp;AE$6,INDIRECT($C$1&amp;"!"&amp;$C$2&amp;":"&amp;$C$2),$I$4,dbP!$J:$J,$I230,dbP!$K:$K,$J230)</f>
        <v>0</v>
      </c>
      <c r="AF230" s="1">
        <f ca="1">SUMIFS(INDIRECT($C$1&amp;"!"&amp;$C230&amp;":"&amp;$C230),dbP!$B:$B,"&gt;="&amp;AF$5,dbP!$B:$B,"&lt;="&amp;AF$6,INDIRECT($C$1&amp;"!"&amp;$C$2&amp;":"&amp;$C$2),$I$4,dbP!$J:$J,$I230,dbP!$K:$K,$J230)</f>
        <v>0</v>
      </c>
      <c r="AG230" s="1">
        <f ca="1">SUMIFS(INDIRECT($C$1&amp;"!"&amp;$C230&amp;":"&amp;$C230),dbP!$B:$B,"&gt;="&amp;AG$5,dbP!$B:$B,"&lt;="&amp;AG$6,INDIRECT($C$1&amp;"!"&amp;$C$2&amp;":"&amp;$C$2),$I$4,dbP!$J:$J,$I230,dbP!$K:$K,$J230)</f>
        <v>0</v>
      </c>
      <c r="AH230" s="1">
        <f ca="1">SUMIFS(INDIRECT($C$1&amp;"!"&amp;$C230&amp;":"&amp;$C230),dbP!$B:$B,"&gt;="&amp;AH$5,dbP!$B:$B,"&lt;="&amp;AH$6,INDIRECT($C$1&amp;"!"&amp;$C$2&amp;":"&amp;$C$2),$I$4,dbP!$J:$J,$I230,dbP!$K:$K,$J230)</f>
        <v>0</v>
      </c>
      <c r="AI230" s="1">
        <f ca="1">SUMIFS(INDIRECT($C$1&amp;"!"&amp;$C230&amp;":"&amp;$C230),dbP!$B:$B,"&gt;="&amp;AI$5,dbP!$B:$B,"&lt;="&amp;AI$6,INDIRECT($C$1&amp;"!"&amp;$C$2&amp;":"&amp;$C$2),$I$4,dbP!$J:$J,$I230,dbP!$K:$K,$J230)</f>
        <v>0</v>
      </c>
      <c r="AJ230" s="1">
        <f ca="1">SUMIFS(INDIRECT($C$1&amp;"!"&amp;$C230&amp;":"&amp;$C230),dbP!$B:$B,"&gt;="&amp;AJ$5,dbP!$B:$B,"&lt;="&amp;AJ$6,INDIRECT($C$1&amp;"!"&amp;$C$2&amp;":"&amp;$C$2),$I$4,dbP!$J:$J,$I230,dbP!$K:$K,$J230)</f>
        <v>0</v>
      </c>
      <c r="AK230" s="1">
        <f ca="1">SUMIFS(INDIRECT($C$1&amp;"!"&amp;$C230&amp;":"&amp;$C230),dbP!$B:$B,"&gt;="&amp;AK$5,dbP!$B:$B,"&lt;="&amp;AK$6,INDIRECT($C$1&amp;"!"&amp;$C$2&amp;":"&amp;$C$2),$I$4,dbP!$J:$J,$I230,dbP!$K:$K,$J230)</f>
        <v>0</v>
      </c>
      <c r="AL230" s="1">
        <f ca="1">SUMIFS(INDIRECT($C$1&amp;"!"&amp;$C230&amp;":"&amp;$C230),dbP!$B:$B,"&gt;="&amp;AL$5,dbP!$B:$B,"&lt;="&amp;AL$6,INDIRECT($C$1&amp;"!"&amp;$C$2&amp;":"&amp;$C$2),$I$4,dbP!$J:$J,$I230,dbP!$K:$K,$J230)</f>
        <v>0</v>
      </c>
    </row>
    <row r="231" spans="2:38" x14ac:dyDescent="0.25">
      <c r="B231" s="1" t="str">
        <f>Items!$L67</f>
        <v>CF(-)</v>
      </c>
      <c r="C231" s="1" t="str">
        <f>Items!$M67</f>
        <v>N</v>
      </c>
      <c r="I231" s="22" t="str">
        <f>Items!$J$60</f>
        <v>Оплата постоянных расходов</v>
      </c>
      <c r="J231" s="1" t="str">
        <f>Items!K67</f>
        <v>Резерв-3</v>
      </c>
      <c r="Q231" s="1">
        <f ca="1">SUM($S231:INDIRECT(ADDRESS(ROW(),SUMIFS($3:$3,$4:$4,MAX($4:$4)))))</f>
        <v>0</v>
      </c>
      <c r="T231" s="1">
        <f ca="1">SUMIFS(INDIRECT($C$1&amp;"!"&amp;$C231&amp;":"&amp;$C231),dbP!$B:$B,"&gt;="&amp;T$5,dbP!$B:$B,"&lt;="&amp;T$6,INDIRECT($C$1&amp;"!"&amp;$C$2&amp;":"&amp;$C$2),$I$4,dbP!$J:$J,$I231,dbP!$K:$K,$J231)</f>
        <v>0</v>
      </c>
      <c r="U231" s="1">
        <f ca="1">SUMIFS(INDIRECT($C$1&amp;"!"&amp;$C231&amp;":"&amp;$C231),dbP!$B:$B,"&gt;="&amp;U$5,dbP!$B:$B,"&lt;="&amp;U$6,INDIRECT($C$1&amp;"!"&amp;$C$2&amp;":"&amp;$C$2),$I$4,dbP!$J:$J,$I231,dbP!$K:$K,$J231)</f>
        <v>0</v>
      </c>
      <c r="V231" s="1">
        <f ca="1">SUMIFS(INDIRECT($C$1&amp;"!"&amp;$C231&amp;":"&amp;$C231),dbP!$B:$B,"&gt;="&amp;V$5,dbP!$B:$B,"&lt;="&amp;V$6,INDIRECT($C$1&amp;"!"&amp;$C$2&amp;":"&amp;$C$2),$I$4,dbP!$J:$J,$I231,dbP!$K:$K,$J231)</f>
        <v>0</v>
      </c>
      <c r="W231" s="1">
        <f ca="1">SUMIFS(INDIRECT($C$1&amp;"!"&amp;$C231&amp;":"&amp;$C231),dbP!$B:$B,"&gt;="&amp;W$5,dbP!$B:$B,"&lt;="&amp;W$6,INDIRECT($C$1&amp;"!"&amp;$C$2&amp;":"&amp;$C$2),$I$4,dbP!$J:$J,$I231,dbP!$K:$K,$J231)</f>
        <v>0</v>
      </c>
      <c r="X231" s="1">
        <f ca="1">SUMIFS(INDIRECT($C$1&amp;"!"&amp;$C231&amp;":"&amp;$C231),dbP!$B:$B,"&gt;="&amp;X$5,dbP!$B:$B,"&lt;="&amp;X$6,INDIRECT($C$1&amp;"!"&amp;$C$2&amp;":"&amp;$C$2),$I$4,dbP!$J:$J,$I231,dbP!$K:$K,$J231)</f>
        <v>0</v>
      </c>
      <c r="Y231" s="1">
        <f ca="1">SUMIFS(INDIRECT($C$1&amp;"!"&amp;$C231&amp;":"&amp;$C231),dbP!$B:$B,"&gt;="&amp;Y$5,dbP!$B:$B,"&lt;="&amp;Y$6,INDIRECT($C$1&amp;"!"&amp;$C$2&amp;":"&amp;$C$2),$I$4,dbP!$J:$J,$I231,dbP!$K:$K,$J231)</f>
        <v>0</v>
      </c>
      <c r="Z231" s="1">
        <f ca="1">SUMIFS(INDIRECT($C$1&amp;"!"&amp;$C231&amp;":"&amp;$C231),dbP!$B:$B,"&gt;="&amp;Z$5,dbP!$B:$B,"&lt;="&amp;Z$6,INDIRECT($C$1&amp;"!"&amp;$C$2&amp;":"&amp;$C$2),$I$4,dbP!$J:$J,$I231,dbP!$K:$K,$J231)</f>
        <v>0</v>
      </c>
      <c r="AA231" s="1">
        <f ca="1">SUMIFS(INDIRECT($C$1&amp;"!"&amp;$C231&amp;":"&amp;$C231),dbP!$B:$B,"&gt;="&amp;AA$5,dbP!$B:$B,"&lt;="&amp;AA$6,INDIRECT($C$1&amp;"!"&amp;$C$2&amp;":"&amp;$C$2),$I$4,dbP!$J:$J,$I231,dbP!$K:$K,$J231)</f>
        <v>0</v>
      </c>
      <c r="AB231" s="1">
        <f ca="1">SUMIFS(INDIRECT($C$1&amp;"!"&amp;$C231&amp;":"&amp;$C231),dbP!$B:$B,"&gt;="&amp;AB$5,dbP!$B:$B,"&lt;="&amp;AB$6,INDIRECT($C$1&amp;"!"&amp;$C$2&amp;":"&amp;$C$2),$I$4,dbP!$J:$J,$I231,dbP!$K:$K,$J231)</f>
        <v>0</v>
      </c>
      <c r="AC231" s="1">
        <f ca="1">SUMIFS(INDIRECT($C$1&amp;"!"&amp;$C231&amp;":"&amp;$C231),dbP!$B:$B,"&gt;="&amp;AC$5,dbP!$B:$B,"&lt;="&amp;AC$6,INDIRECT($C$1&amp;"!"&amp;$C$2&amp;":"&amp;$C$2),$I$4,dbP!$J:$J,$I231,dbP!$K:$K,$J231)</f>
        <v>0</v>
      </c>
      <c r="AD231" s="1">
        <f ca="1">SUMIFS(INDIRECT($C$1&amp;"!"&amp;$C231&amp;":"&amp;$C231),dbP!$B:$B,"&gt;="&amp;AD$5,dbP!$B:$B,"&lt;="&amp;AD$6,INDIRECT($C$1&amp;"!"&amp;$C$2&amp;":"&amp;$C$2),$I$4,dbP!$J:$J,$I231,dbP!$K:$K,$J231)</f>
        <v>0</v>
      </c>
      <c r="AE231" s="1">
        <f ca="1">SUMIFS(INDIRECT($C$1&amp;"!"&amp;$C231&amp;":"&amp;$C231),dbP!$B:$B,"&gt;="&amp;AE$5,dbP!$B:$B,"&lt;="&amp;AE$6,INDIRECT($C$1&amp;"!"&amp;$C$2&amp;":"&amp;$C$2),$I$4,dbP!$J:$J,$I231,dbP!$K:$K,$J231)</f>
        <v>0</v>
      </c>
      <c r="AF231" s="1">
        <f ca="1">SUMIFS(INDIRECT($C$1&amp;"!"&amp;$C231&amp;":"&amp;$C231),dbP!$B:$B,"&gt;="&amp;AF$5,dbP!$B:$B,"&lt;="&amp;AF$6,INDIRECT($C$1&amp;"!"&amp;$C$2&amp;":"&amp;$C$2),$I$4,dbP!$J:$J,$I231,dbP!$K:$K,$J231)</f>
        <v>0</v>
      </c>
      <c r="AG231" s="1">
        <f ca="1">SUMIFS(INDIRECT($C$1&amp;"!"&amp;$C231&amp;":"&amp;$C231),dbP!$B:$B,"&gt;="&amp;AG$5,dbP!$B:$B,"&lt;="&amp;AG$6,INDIRECT($C$1&amp;"!"&amp;$C$2&amp;":"&amp;$C$2),$I$4,dbP!$J:$J,$I231,dbP!$K:$K,$J231)</f>
        <v>0</v>
      </c>
      <c r="AH231" s="1">
        <f ca="1">SUMIFS(INDIRECT($C$1&amp;"!"&amp;$C231&amp;":"&amp;$C231),dbP!$B:$B,"&gt;="&amp;AH$5,dbP!$B:$B,"&lt;="&amp;AH$6,INDIRECT($C$1&amp;"!"&amp;$C$2&amp;":"&amp;$C$2),$I$4,dbP!$J:$J,$I231,dbP!$K:$K,$J231)</f>
        <v>0</v>
      </c>
      <c r="AI231" s="1">
        <f ca="1">SUMIFS(INDIRECT($C$1&amp;"!"&amp;$C231&amp;":"&amp;$C231),dbP!$B:$B,"&gt;="&amp;AI$5,dbP!$B:$B,"&lt;="&amp;AI$6,INDIRECT($C$1&amp;"!"&amp;$C$2&amp;":"&amp;$C$2),$I$4,dbP!$J:$J,$I231,dbP!$K:$K,$J231)</f>
        <v>0</v>
      </c>
      <c r="AJ231" s="1">
        <f ca="1">SUMIFS(INDIRECT($C$1&amp;"!"&amp;$C231&amp;":"&amp;$C231),dbP!$B:$B,"&gt;="&amp;AJ$5,dbP!$B:$B,"&lt;="&amp;AJ$6,INDIRECT($C$1&amp;"!"&amp;$C$2&amp;":"&amp;$C$2),$I$4,dbP!$J:$J,$I231,dbP!$K:$K,$J231)</f>
        <v>0</v>
      </c>
      <c r="AK231" s="1">
        <f ca="1">SUMIFS(INDIRECT($C$1&amp;"!"&amp;$C231&amp;":"&amp;$C231),dbP!$B:$B,"&gt;="&amp;AK$5,dbP!$B:$B,"&lt;="&amp;AK$6,INDIRECT($C$1&amp;"!"&amp;$C$2&amp;":"&amp;$C$2),$I$4,dbP!$J:$J,$I231,dbP!$K:$K,$J231)</f>
        <v>0</v>
      </c>
      <c r="AL231" s="1">
        <f ca="1">SUMIFS(INDIRECT($C$1&amp;"!"&amp;$C231&amp;":"&amp;$C231),dbP!$B:$B,"&gt;="&amp;AL$5,dbP!$B:$B,"&lt;="&amp;AL$6,INDIRECT($C$1&amp;"!"&amp;$C$2&amp;":"&amp;$C$2),$I$4,dbP!$J:$J,$I231,dbP!$K:$K,$J231)</f>
        <v>0</v>
      </c>
    </row>
    <row r="232" spans="2:38" x14ac:dyDescent="0.25">
      <c r="B232" s="1" t="str">
        <f>Items!$L68</f>
        <v>CF(-)</v>
      </c>
      <c r="C232" s="1" t="str">
        <f>Items!$M68</f>
        <v>N</v>
      </c>
      <c r="I232" s="22" t="str">
        <f>Items!$J$60</f>
        <v>Оплата постоянных расходов</v>
      </c>
      <c r="J232" s="1" t="str">
        <f>Items!K68</f>
        <v>Резерв-4</v>
      </c>
      <c r="Q232" s="1">
        <f ca="1">SUM($S232:INDIRECT(ADDRESS(ROW(),SUMIFS($3:$3,$4:$4,MAX($4:$4)))))</f>
        <v>0</v>
      </c>
      <c r="T232" s="1">
        <f ca="1">SUMIFS(INDIRECT($C$1&amp;"!"&amp;$C232&amp;":"&amp;$C232),dbP!$B:$B,"&gt;="&amp;T$5,dbP!$B:$B,"&lt;="&amp;T$6,INDIRECT($C$1&amp;"!"&amp;$C$2&amp;":"&amp;$C$2),$I$4,dbP!$J:$J,$I232,dbP!$K:$K,$J232)</f>
        <v>0</v>
      </c>
      <c r="U232" s="1">
        <f ca="1">SUMIFS(INDIRECT($C$1&amp;"!"&amp;$C232&amp;":"&amp;$C232),dbP!$B:$B,"&gt;="&amp;U$5,dbP!$B:$B,"&lt;="&amp;U$6,INDIRECT($C$1&amp;"!"&amp;$C$2&amp;":"&amp;$C$2),$I$4,dbP!$J:$J,$I232,dbP!$K:$K,$J232)</f>
        <v>0</v>
      </c>
      <c r="V232" s="1">
        <f ca="1">SUMIFS(INDIRECT($C$1&amp;"!"&amp;$C232&amp;":"&amp;$C232),dbP!$B:$B,"&gt;="&amp;V$5,dbP!$B:$B,"&lt;="&amp;V$6,INDIRECT($C$1&amp;"!"&amp;$C$2&amp;":"&amp;$C$2),$I$4,dbP!$J:$J,$I232,dbP!$K:$K,$J232)</f>
        <v>0</v>
      </c>
      <c r="W232" s="1">
        <f ca="1">SUMIFS(INDIRECT($C$1&amp;"!"&amp;$C232&amp;":"&amp;$C232),dbP!$B:$B,"&gt;="&amp;W$5,dbP!$B:$B,"&lt;="&amp;W$6,INDIRECT($C$1&amp;"!"&amp;$C$2&amp;":"&amp;$C$2),$I$4,dbP!$J:$J,$I232,dbP!$K:$K,$J232)</f>
        <v>0</v>
      </c>
      <c r="X232" s="1">
        <f ca="1">SUMIFS(INDIRECT($C$1&amp;"!"&amp;$C232&amp;":"&amp;$C232),dbP!$B:$B,"&gt;="&amp;X$5,dbP!$B:$B,"&lt;="&amp;X$6,INDIRECT($C$1&amp;"!"&amp;$C$2&amp;":"&amp;$C$2),$I$4,dbP!$J:$J,$I232,dbP!$K:$K,$J232)</f>
        <v>0</v>
      </c>
      <c r="Y232" s="1">
        <f ca="1">SUMIFS(INDIRECT($C$1&amp;"!"&amp;$C232&amp;":"&amp;$C232),dbP!$B:$B,"&gt;="&amp;Y$5,dbP!$B:$B,"&lt;="&amp;Y$6,INDIRECT($C$1&amp;"!"&amp;$C$2&amp;":"&amp;$C$2),$I$4,dbP!$J:$J,$I232,dbP!$K:$K,$J232)</f>
        <v>0</v>
      </c>
      <c r="Z232" s="1">
        <f ca="1">SUMIFS(INDIRECT($C$1&amp;"!"&amp;$C232&amp;":"&amp;$C232),dbP!$B:$B,"&gt;="&amp;Z$5,dbP!$B:$B,"&lt;="&amp;Z$6,INDIRECT($C$1&amp;"!"&amp;$C$2&amp;":"&amp;$C$2),$I$4,dbP!$J:$J,$I232,dbP!$K:$K,$J232)</f>
        <v>0</v>
      </c>
      <c r="AA232" s="1">
        <f ca="1">SUMIFS(INDIRECT($C$1&amp;"!"&amp;$C232&amp;":"&amp;$C232),dbP!$B:$B,"&gt;="&amp;AA$5,dbP!$B:$B,"&lt;="&amp;AA$6,INDIRECT($C$1&amp;"!"&amp;$C$2&amp;":"&amp;$C$2),$I$4,dbP!$J:$J,$I232,dbP!$K:$K,$J232)</f>
        <v>0</v>
      </c>
      <c r="AB232" s="1">
        <f ca="1">SUMIFS(INDIRECT($C$1&amp;"!"&amp;$C232&amp;":"&amp;$C232),dbP!$B:$B,"&gt;="&amp;AB$5,dbP!$B:$B,"&lt;="&amp;AB$6,INDIRECT($C$1&amp;"!"&amp;$C$2&amp;":"&amp;$C$2),$I$4,dbP!$J:$J,$I232,dbP!$K:$K,$J232)</f>
        <v>0</v>
      </c>
      <c r="AC232" s="1">
        <f ca="1">SUMIFS(INDIRECT($C$1&amp;"!"&amp;$C232&amp;":"&amp;$C232),dbP!$B:$B,"&gt;="&amp;AC$5,dbP!$B:$B,"&lt;="&amp;AC$6,INDIRECT($C$1&amp;"!"&amp;$C$2&amp;":"&amp;$C$2),$I$4,dbP!$J:$J,$I232,dbP!$K:$K,$J232)</f>
        <v>0</v>
      </c>
      <c r="AD232" s="1">
        <f ca="1">SUMIFS(INDIRECT($C$1&amp;"!"&amp;$C232&amp;":"&amp;$C232),dbP!$B:$B,"&gt;="&amp;AD$5,dbP!$B:$B,"&lt;="&amp;AD$6,INDIRECT($C$1&amp;"!"&amp;$C$2&amp;":"&amp;$C$2),$I$4,dbP!$J:$J,$I232,dbP!$K:$K,$J232)</f>
        <v>0</v>
      </c>
      <c r="AE232" s="1">
        <f ca="1">SUMIFS(INDIRECT($C$1&amp;"!"&amp;$C232&amp;":"&amp;$C232),dbP!$B:$B,"&gt;="&amp;AE$5,dbP!$B:$B,"&lt;="&amp;AE$6,INDIRECT($C$1&amp;"!"&amp;$C$2&amp;":"&amp;$C$2),$I$4,dbP!$J:$J,$I232,dbP!$K:$K,$J232)</f>
        <v>0</v>
      </c>
      <c r="AF232" s="1">
        <f ca="1">SUMIFS(INDIRECT($C$1&amp;"!"&amp;$C232&amp;":"&amp;$C232),dbP!$B:$B,"&gt;="&amp;AF$5,dbP!$B:$B,"&lt;="&amp;AF$6,INDIRECT($C$1&amp;"!"&amp;$C$2&amp;":"&amp;$C$2),$I$4,dbP!$J:$J,$I232,dbP!$K:$K,$J232)</f>
        <v>0</v>
      </c>
      <c r="AG232" s="1">
        <f ca="1">SUMIFS(INDIRECT($C$1&amp;"!"&amp;$C232&amp;":"&amp;$C232),dbP!$B:$B,"&gt;="&amp;AG$5,dbP!$B:$B,"&lt;="&amp;AG$6,INDIRECT($C$1&amp;"!"&amp;$C$2&amp;":"&amp;$C$2),$I$4,dbP!$J:$J,$I232,dbP!$K:$K,$J232)</f>
        <v>0</v>
      </c>
      <c r="AH232" s="1">
        <f ca="1">SUMIFS(INDIRECT($C$1&amp;"!"&amp;$C232&amp;":"&amp;$C232),dbP!$B:$B,"&gt;="&amp;AH$5,dbP!$B:$B,"&lt;="&amp;AH$6,INDIRECT($C$1&amp;"!"&amp;$C$2&amp;":"&amp;$C$2),$I$4,dbP!$J:$J,$I232,dbP!$K:$K,$J232)</f>
        <v>0</v>
      </c>
      <c r="AI232" s="1">
        <f ca="1">SUMIFS(INDIRECT($C$1&amp;"!"&amp;$C232&amp;":"&amp;$C232),dbP!$B:$B,"&gt;="&amp;AI$5,dbP!$B:$B,"&lt;="&amp;AI$6,INDIRECT($C$1&amp;"!"&amp;$C$2&amp;":"&amp;$C$2),$I$4,dbP!$J:$J,$I232,dbP!$K:$K,$J232)</f>
        <v>0</v>
      </c>
      <c r="AJ232" s="1">
        <f ca="1">SUMIFS(INDIRECT($C$1&amp;"!"&amp;$C232&amp;":"&amp;$C232),dbP!$B:$B,"&gt;="&amp;AJ$5,dbP!$B:$B,"&lt;="&amp;AJ$6,INDIRECT($C$1&amp;"!"&amp;$C$2&amp;":"&amp;$C$2),$I$4,dbP!$J:$J,$I232,dbP!$K:$K,$J232)</f>
        <v>0</v>
      </c>
      <c r="AK232" s="1">
        <f ca="1">SUMIFS(INDIRECT($C$1&amp;"!"&amp;$C232&amp;":"&amp;$C232),dbP!$B:$B,"&gt;="&amp;AK$5,dbP!$B:$B,"&lt;="&amp;AK$6,INDIRECT($C$1&amp;"!"&amp;$C$2&amp;":"&amp;$C$2),$I$4,dbP!$J:$J,$I232,dbP!$K:$K,$J232)</f>
        <v>0</v>
      </c>
      <c r="AL232" s="1">
        <f ca="1">SUMIFS(INDIRECT($C$1&amp;"!"&amp;$C232&amp;":"&amp;$C232),dbP!$B:$B,"&gt;="&amp;AL$5,dbP!$B:$B,"&lt;="&amp;AL$6,INDIRECT($C$1&amp;"!"&amp;$C$2&amp;":"&amp;$C$2),$I$4,dbP!$J:$J,$I232,dbP!$K:$K,$J232)</f>
        <v>0</v>
      </c>
    </row>
    <row r="233" spans="2:38" x14ac:dyDescent="0.25">
      <c r="B233" s="1" t="str">
        <f>Items!$L69</f>
        <v>CF(-)</v>
      </c>
      <c r="C233" s="1" t="str">
        <f>Items!$M69</f>
        <v>N</v>
      </c>
      <c r="I233" s="22" t="str">
        <f>Items!$J$60</f>
        <v>Оплата постоянных расходов</v>
      </c>
      <c r="J233" s="1" t="str">
        <f>Items!K69</f>
        <v>Резерв-5</v>
      </c>
      <c r="Q233" s="1">
        <f ca="1">SUM($S233:INDIRECT(ADDRESS(ROW(),SUMIFS($3:$3,$4:$4,MAX($4:$4)))))</f>
        <v>0</v>
      </c>
      <c r="T233" s="1">
        <f ca="1">SUMIFS(INDIRECT($C$1&amp;"!"&amp;$C233&amp;":"&amp;$C233),dbP!$B:$B,"&gt;="&amp;T$5,dbP!$B:$B,"&lt;="&amp;T$6,INDIRECT($C$1&amp;"!"&amp;$C$2&amp;":"&amp;$C$2),$I$4,dbP!$J:$J,$I233,dbP!$K:$K,$J233)</f>
        <v>0</v>
      </c>
      <c r="U233" s="1">
        <f ca="1">SUMIFS(INDIRECT($C$1&amp;"!"&amp;$C233&amp;":"&amp;$C233),dbP!$B:$B,"&gt;="&amp;U$5,dbP!$B:$B,"&lt;="&amp;U$6,INDIRECT($C$1&amp;"!"&amp;$C$2&amp;":"&amp;$C$2),$I$4,dbP!$J:$J,$I233,dbP!$K:$K,$J233)</f>
        <v>0</v>
      </c>
      <c r="V233" s="1">
        <f ca="1">SUMIFS(INDIRECT($C$1&amp;"!"&amp;$C233&amp;":"&amp;$C233),dbP!$B:$B,"&gt;="&amp;V$5,dbP!$B:$B,"&lt;="&amp;V$6,INDIRECT($C$1&amp;"!"&amp;$C$2&amp;":"&amp;$C$2),$I$4,dbP!$J:$J,$I233,dbP!$K:$K,$J233)</f>
        <v>0</v>
      </c>
      <c r="W233" s="1">
        <f ca="1">SUMIFS(INDIRECT($C$1&amp;"!"&amp;$C233&amp;":"&amp;$C233),dbP!$B:$B,"&gt;="&amp;W$5,dbP!$B:$B,"&lt;="&amp;W$6,INDIRECT($C$1&amp;"!"&amp;$C$2&amp;":"&amp;$C$2),$I$4,dbP!$J:$J,$I233,dbP!$K:$K,$J233)</f>
        <v>0</v>
      </c>
      <c r="X233" s="1">
        <f ca="1">SUMIFS(INDIRECT($C$1&amp;"!"&amp;$C233&amp;":"&amp;$C233),dbP!$B:$B,"&gt;="&amp;X$5,dbP!$B:$B,"&lt;="&amp;X$6,INDIRECT($C$1&amp;"!"&amp;$C$2&amp;":"&amp;$C$2),$I$4,dbP!$J:$J,$I233,dbP!$K:$K,$J233)</f>
        <v>0</v>
      </c>
      <c r="Y233" s="1">
        <f ca="1">SUMIFS(INDIRECT($C$1&amp;"!"&amp;$C233&amp;":"&amp;$C233),dbP!$B:$B,"&gt;="&amp;Y$5,dbP!$B:$B,"&lt;="&amp;Y$6,INDIRECT($C$1&amp;"!"&amp;$C$2&amp;":"&amp;$C$2),$I$4,dbP!$J:$J,$I233,dbP!$K:$K,$J233)</f>
        <v>0</v>
      </c>
      <c r="Z233" s="1">
        <f ca="1">SUMIFS(INDIRECT($C$1&amp;"!"&amp;$C233&amp;":"&amp;$C233),dbP!$B:$B,"&gt;="&amp;Z$5,dbP!$B:$B,"&lt;="&amp;Z$6,INDIRECT($C$1&amp;"!"&amp;$C$2&amp;":"&amp;$C$2),$I$4,dbP!$J:$J,$I233,dbP!$K:$K,$J233)</f>
        <v>0</v>
      </c>
      <c r="AA233" s="1">
        <f ca="1">SUMIFS(INDIRECT($C$1&amp;"!"&amp;$C233&amp;":"&amp;$C233),dbP!$B:$B,"&gt;="&amp;AA$5,dbP!$B:$B,"&lt;="&amp;AA$6,INDIRECT($C$1&amp;"!"&amp;$C$2&amp;":"&amp;$C$2),$I$4,dbP!$J:$J,$I233,dbP!$K:$K,$J233)</f>
        <v>0</v>
      </c>
      <c r="AB233" s="1">
        <f ca="1">SUMIFS(INDIRECT($C$1&amp;"!"&amp;$C233&amp;":"&amp;$C233),dbP!$B:$B,"&gt;="&amp;AB$5,dbP!$B:$B,"&lt;="&amp;AB$6,INDIRECT($C$1&amp;"!"&amp;$C$2&amp;":"&amp;$C$2),$I$4,dbP!$J:$J,$I233,dbP!$K:$K,$J233)</f>
        <v>0</v>
      </c>
      <c r="AC233" s="1">
        <f ca="1">SUMIFS(INDIRECT($C$1&amp;"!"&amp;$C233&amp;":"&amp;$C233),dbP!$B:$B,"&gt;="&amp;AC$5,dbP!$B:$B,"&lt;="&amp;AC$6,INDIRECT($C$1&amp;"!"&amp;$C$2&amp;":"&amp;$C$2),$I$4,dbP!$J:$J,$I233,dbP!$K:$K,$J233)</f>
        <v>0</v>
      </c>
      <c r="AD233" s="1">
        <f ca="1">SUMIFS(INDIRECT($C$1&amp;"!"&amp;$C233&amp;":"&amp;$C233),dbP!$B:$B,"&gt;="&amp;AD$5,dbP!$B:$B,"&lt;="&amp;AD$6,INDIRECT($C$1&amp;"!"&amp;$C$2&amp;":"&amp;$C$2),$I$4,dbP!$J:$J,$I233,dbP!$K:$K,$J233)</f>
        <v>0</v>
      </c>
      <c r="AE233" s="1">
        <f ca="1">SUMIFS(INDIRECT($C$1&amp;"!"&amp;$C233&amp;":"&amp;$C233),dbP!$B:$B,"&gt;="&amp;AE$5,dbP!$B:$B,"&lt;="&amp;AE$6,INDIRECT($C$1&amp;"!"&amp;$C$2&amp;":"&amp;$C$2),$I$4,dbP!$J:$J,$I233,dbP!$K:$K,$J233)</f>
        <v>0</v>
      </c>
      <c r="AF233" s="1">
        <f ca="1">SUMIFS(INDIRECT($C$1&amp;"!"&amp;$C233&amp;":"&amp;$C233),dbP!$B:$B,"&gt;="&amp;AF$5,dbP!$B:$B,"&lt;="&amp;AF$6,INDIRECT($C$1&amp;"!"&amp;$C$2&amp;":"&amp;$C$2),$I$4,dbP!$J:$J,$I233,dbP!$K:$K,$J233)</f>
        <v>0</v>
      </c>
      <c r="AG233" s="1">
        <f ca="1">SUMIFS(INDIRECT($C$1&amp;"!"&amp;$C233&amp;":"&amp;$C233),dbP!$B:$B,"&gt;="&amp;AG$5,dbP!$B:$B,"&lt;="&amp;AG$6,INDIRECT($C$1&amp;"!"&amp;$C$2&amp;":"&amp;$C$2),$I$4,dbP!$J:$J,$I233,dbP!$K:$K,$J233)</f>
        <v>0</v>
      </c>
      <c r="AH233" s="1">
        <f ca="1">SUMIFS(INDIRECT($C$1&amp;"!"&amp;$C233&amp;":"&amp;$C233),dbP!$B:$B,"&gt;="&amp;AH$5,dbP!$B:$B,"&lt;="&amp;AH$6,INDIRECT($C$1&amp;"!"&amp;$C$2&amp;":"&amp;$C$2),$I$4,dbP!$J:$J,$I233,dbP!$K:$K,$J233)</f>
        <v>0</v>
      </c>
      <c r="AI233" s="1">
        <f ca="1">SUMIFS(INDIRECT($C$1&amp;"!"&amp;$C233&amp;":"&amp;$C233),dbP!$B:$B,"&gt;="&amp;AI$5,dbP!$B:$B,"&lt;="&amp;AI$6,INDIRECT($C$1&amp;"!"&amp;$C$2&amp;":"&amp;$C$2),$I$4,dbP!$J:$J,$I233,dbP!$K:$K,$J233)</f>
        <v>0</v>
      </c>
      <c r="AJ233" s="1">
        <f ca="1">SUMIFS(INDIRECT($C$1&amp;"!"&amp;$C233&amp;":"&amp;$C233),dbP!$B:$B,"&gt;="&amp;AJ$5,dbP!$B:$B,"&lt;="&amp;AJ$6,INDIRECT($C$1&amp;"!"&amp;$C$2&amp;":"&amp;$C$2),$I$4,dbP!$J:$J,$I233,dbP!$K:$K,$J233)</f>
        <v>0</v>
      </c>
      <c r="AK233" s="1">
        <f ca="1">SUMIFS(INDIRECT($C$1&amp;"!"&amp;$C233&amp;":"&amp;$C233),dbP!$B:$B,"&gt;="&amp;AK$5,dbP!$B:$B,"&lt;="&amp;AK$6,INDIRECT($C$1&amp;"!"&amp;$C$2&amp;":"&amp;$C$2),$I$4,dbP!$J:$J,$I233,dbP!$K:$K,$J233)</f>
        <v>0</v>
      </c>
      <c r="AL233" s="1">
        <f ca="1">SUMIFS(INDIRECT($C$1&amp;"!"&amp;$C233&amp;":"&amp;$C233),dbP!$B:$B,"&gt;="&amp;AL$5,dbP!$B:$B,"&lt;="&amp;AL$6,INDIRECT($C$1&amp;"!"&amp;$C$2&amp;":"&amp;$C$2),$I$4,dbP!$J:$J,$I233,dbP!$K:$K,$J233)</f>
        <v>0</v>
      </c>
    </row>
    <row r="234" spans="2:38" x14ac:dyDescent="0.25">
      <c r="B234" s="1" t="str">
        <f>Items!$L70</f>
        <v>CF(-)</v>
      </c>
      <c r="C234" s="1" t="str">
        <f>Items!$M70</f>
        <v>N</v>
      </c>
      <c r="I234" s="22" t="str">
        <f>Items!$J$60</f>
        <v>Оплата постоянных расходов</v>
      </c>
      <c r="J234" s="1" t="str">
        <f>Items!K70</f>
        <v>Резерв-6</v>
      </c>
      <c r="Q234" s="1">
        <f ca="1">SUM($S234:INDIRECT(ADDRESS(ROW(),SUMIFS($3:$3,$4:$4,MAX($4:$4)))))</f>
        <v>0</v>
      </c>
      <c r="T234" s="1">
        <f ca="1">SUMIFS(INDIRECT($C$1&amp;"!"&amp;$C234&amp;":"&amp;$C234),dbP!$B:$B,"&gt;="&amp;T$5,dbP!$B:$B,"&lt;="&amp;T$6,INDIRECT($C$1&amp;"!"&amp;$C$2&amp;":"&amp;$C$2),$I$4,dbP!$J:$J,$I234,dbP!$K:$K,$J234)</f>
        <v>0</v>
      </c>
      <c r="U234" s="1">
        <f ca="1">SUMIFS(INDIRECT($C$1&amp;"!"&amp;$C234&amp;":"&amp;$C234),dbP!$B:$B,"&gt;="&amp;U$5,dbP!$B:$B,"&lt;="&amp;U$6,INDIRECT($C$1&amp;"!"&amp;$C$2&amp;":"&amp;$C$2),$I$4,dbP!$J:$J,$I234,dbP!$K:$K,$J234)</f>
        <v>0</v>
      </c>
      <c r="V234" s="1">
        <f ca="1">SUMIFS(INDIRECT($C$1&amp;"!"&amp;$C234&amp;":"&amp;$C234),dbP!$B:$B,"&gt;="&amp;V$5,dbP!$B:$B,"&lt;="&amp;V$6,INDIRECT($C$1&amp;"!"&amp;$C$2&amp;":"&amp;$C$2),$I$4,dbP!$J:$J,$I234,dbP!$K:$K,$J234)</f>
        <v>0</v>
      </c>
      <c r="W234" s="1">
        <f ca="1">SUMIFS(INDIRECT($C$1&amp;"!"&amp;$C234&amp;":"&amp;$C234),dbP!$B:$B,"&gt;="&amp;W$5,dbP!$B:$B,"&lt;="&amp;W$6,INDIRECT($C$1&amp;"!"&amp;$C$2&amp;":"&amp;$C$2),$I$4,dbP!$J:$J,$I234,dbP!$K:$K,$J234)</f>
        <v>0</v>
      </c>
      <c r="X234" s="1">
        <f ca="1">SUMIFS(INDIRECT($C$1&amp;"!"&amp;$C234&amp;":"&amp;$C234),dbP!$B:$B,"&gt;="&amp;X$5,dbP!$B:$B,"&lt;="&amp;X$6,INDIRECT($C$1&amp;"!"&amp;$C$2&amp;":"&amp;$C$2),$I$4,dbP!$J:$J,$I234,dbP!$K:$K,$J234)</f>
        <v>0</v>
      </c>
      <c r="Y234" s="1">
        <f ca="1">SUMIFS(INDIRECT($C$1&amp;"!"&amp;$C234&amp;":"&amp;$C234),dbP!$B:$B,"&gt;="&amp;Y$5,dbP!$B:$B,"&lt;="&amp;Y$6,INDIRECT($C$1&amp;"!"&amp;$C$2&amp;":"&amp;$C$2),$I$4,dbP!$J:$J,$I234,dbP!$K:$K,$J234)</f>
        <v>0</v>
      </c>
      <c r="Z234" s="1">
        <f ca="1">SUMIFS(INDIRECT($C$1&amp;"!"&amp;$C234&amp;":"&amp;$C234),dbP!$B:$B,"&gt;="&amp;Z$5,dbP!$B:$B,"&lt;="&amp;Z$6,INDIRECT($C$1&amp;"!"&amp;$C$2&amp;":"&amp;$C$2),$I$4,dbP!$J:$J,$I234,dbP!$K:$K,$J234)</f>
        <v>0</v>
      </c>
      <c r="AA234" s="1">
        <f ca="1">SUMIFS(INDIRECT($C$1&amp;"!"&amp;$C234&amp;":"&amp;$C234),dbP!$B:$B,"&gt;="&amp;AA$5,dbP!$B:$B,"&lt;="&amp;AA$6,INDIRECT($C$1&amp;"!"&amp;$C$2&amp;":"&amp;$C$2),$I$4,dbP!$J:$J,$I234,dbP!$K:$K,$J234)</f>
        <v>0</v>
      </c>
      <c r="AB234" s="1">
        <f ca="1">SUMIFS(INDIRECT($C$1&amp;"!"&amp;$C234&amp;":"&amp;$C234),dbP!$B:$B,"&gt;="&amp;AB$5,dbP!$B:$B,"&lt;="&amp;AB$6,INDIRECT($C$1&amp;"!"&amp;$C$2&amp;":"&amp;$C$2),$I$4,dbP!$J:$J,$I234,dbP!$K:$K,$J234)</f>
        <v>0</v>
      </c>
      <c r="AC234" s="1">
        <f ca="1">SUMIFS(INDIRECT($C$1&amp;"!"&amp;$C234&amp;":"&amp;$C234),dbP!$B:$B,"&gt;="&amp;AC$5,dbP!$B:$B,"&lt;="&amp;AC$6,INDIRECT($C$1&amp;"!"&amp;$C$2&amp;":"&amp;$C$2),$I$4,dbP!$J:$J,$I234,dbP!$K:$K,$J234)</f>
        <v>0</v>
      </c>
      <c r="AD234" s="1">
        <f ca="1">SUMIFS(INDIRECT($C$1&amp;"!"&amp;$C234&amp;":"&amp;$C234),dbP!$B:$B,"&gt;="&amp;AD$5,dbP!$B:$B,"&lt;="&amp;AD$6,INDIRECT($C$1&amp;"!"&amp;$C$2&amp;":"&amp;$C$2),$I$4,dbP!$J:$J,$I234,dbP!$K:$K,$J234)</f>
        <v>0</v>
      </c>
      <c r="AE234" s="1">
        <f ca="1">SUMIFS(INDIRECT($C$1&amp;"!"&amp;$C234&amp;":"&amp;$C234),dbP!$B:$B,"&gt;="&amp;AE$5,dbP!$B:$B,"&lt;="&amp;AE$6,INDIRECT($C$1&amp;"!"&amp;$C$2&amp;":"&amp;$C$2),$I$4,dbP!$J:$J,$I234,dbP!$K:$K,$J234)</f>
        <v>0</v>
      </c>
      <c r="AF234" s="1">
        <f ca="1">SUMIFS(INDIRECT($C$1&amp;"!"&amp;$C234&amp;":"&amp;$C234),dbP!$B:$B,"&gt;="&amp;AF$5,dbP!$B:$B,"&lt;="&amp;AF$6,INDIRECT($C$1&amp;"!"&amp;$C$2&amp;":"&amp;$C$2),$I$4,dbP!$J:$J,$I234,dbP!$K:$K,$J234)</f>
        <v>0</v>
      </c>
      <c r="AG234" s="1">
        <f ca="1">SUMIFS(INDIRECT($C$1&amp;"!"&amp;$C234&amp;":"&amp;$C234),dbP!$B:$B,"&gt;="&amp;AG$5,dbP!$B:$B,"&lt;="&amp;AG$6,INDIRECT($C$1&amp;"!"&amp;$C$2&amp;":"&amp;$C$2),$I$4,dbP!$J:$J,$I234,dbP!$K:$K,$J234)</f>
        <v>0</v>
      </c>
      <c r="AH234" s="1">
        <f ca="1">SUMIFS(INDIRECT($C$1&amp;"!"&amp;$C234&amp;":"&amp;$C234),dbP!$B:$B,"&gt;="&amp;AH$5,dbP!$B:$B,"&lt;="&amp;AH$6,INDIRECT($C$1&amp;"!"&amp;$C$2&amp;":"&amp;$C$2),$I$4,dbP!$J:$J,$I234,dbP!$K:$K,$J234)</f>
        <v>0</v>
      </c>
      <c r="AI234" s="1">
        <f ca="1">SUMIFS(INDIRECT($C$1&amp;"!"&amp;$C234&amp;":"&amp;$C234),dbP!$B:$B,"&gt;="&amp;AI$5,dbP!$B:$B,"&lt;="&amp;AI$6,INDIRECT($C$1&amp;"!"&amp;$C$2&amp;":"&amp;$C$2),$I$4,dbP!$J:$J,$I234,dbP!$K:$K,$J234)</f>
        <v>0</v>
      </c>
      <c r="AJ234" s="1">
        <f ca="1">SUMIFS(INDIRECT($C$1&amp;"!"&amp;$C234&amp;":"&amp;$C234),dbP!$B:$B,"&gt;="&amp;AJ$5,dbP!$B:$B,"&lt;="&amp;AJ$6,INDIRECT($C$1&amp;"!"&amp;$C$2&amp;":"&amp;$C$2),$I$4,dbP!$J:$J,$I234,dbP!$K:$K,$J234)</f>
        <v>0</v>
      </c>
      <c r="AK234" s="1">
        <f ca="1">SUMIFS(INDIRECT($C$1&amp;"!"&amp;$C234&amp;":"&amp;$C234),dbP!$B:$B,"&gt;="&amp;AK$5,dbP!$B:$B,"&lt;="&amp;AK$6,INDIRECT($C$1&amp;"!"&amp;$C$2&amp;":"&amp;$C$2),$I$4,dbP!$J:$J,$I234,dbP!$K:$K,$J234)</f>
        <v>0</v>
      </c>
      <c r="AL234" s="1">
        <f ca="1">SUMIFS(INDIRECT($C$1&amp;"!"&amp;$C234&amp;":"&amp;$C234),dbP!$B:$B,"&gt;="&amp;AL$5,dbP!$B:$B,"&lt;="&amp;AL$6,INDIRECT($C$1&amp;"!"&amp;$C$2&amp;":"&amp;$C$2),$I$4,dbP!$J:$J,$I234,dbP!$K:$K,$J234)</f>
        <v>0</v>
      </c>
    </row>
    <row r="235" spans="2:38" s="23" customFormat="1" ht="10.199999999999999" x14ac:dyDescent="0.2">
      <c r="E235" s="23" t="s">
        <v>50</v>
      </c>
    </row>
    <row r="236" spans="2:38" ht="4.05" customHeight="1" x14ac:dyDescent="0.25"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2:38" s="2" customFormat="1" x14ac:dyDescent="0.25">
      <c r="B237" s="2" t="str">
        <f>Items!$L$71</f>
        <v>CF</v>
      </c>
      <c r="C237" s="2">
        <f>Items!$M$71</f>
        <v>0</v>
      </c>
      <c r="I237" s="2" t="str">
        <f>Items!$J$71</f>
        <v>Фипоток от операционной деятельности</v>
      </c>
      <c r="Q237" s="2">
        <f ca="1">SUM($S237:INDIRECT(ADDRESS(ROW(),SUMIFS($3:$3,$4:$4,MAX($4:$4)))))</f>
        <v>-8784677.1099999994</v>
      </c>
      <c r="T237" s="2">
        <f ca="1">SUMIFS(T$159:T236,$B$159:$B236,Items!$L$4)-SUMIFS(T$159:T236,$B$159:$B236,Items!$L$7)</f>
        <v>-309340.22000000003</v>
      </c>
      <c r="U237" s="2">
        <f ca="1">SUMIFS(U$159:U236,$B$159:$B236,Items!$L$4)-SUMIFS(U$159:U236,$B$159:$B236,Items!$L$7)</f>
        <v>-273019.38999999996</v>
      </c>
      <c r="V237" s="2">
        <f ca="1">SUMIFS(V$159:V236,$B$159:$B236,Items!$L$4)-SUMIFS(V$159:V236,$B$159:$B236,Items!$L$7)</f>
        <v>-201731.94</v>
      </c>
      <c r="W237" s="2">
        <f ca="1">SUMIFS(W$159:W236,$B$159:$B236,Items!$L$4)-SUMIFS(W$159:W236,$B$159:$B236,Items!$L$7)</f>
        <v>-340871.58</v>
      </c>
      <c r="X237" s="2">
        <f ca="1">SUMIFS(X$159:X236,$B$159:$B236,Items!$L$4)-SUMIFS(X$159:X236,$B$159:$B236,Items!$L$7)</f>
        <v>-293411.82999999996</v>
      </c>
      <c r="Y237" s="2">
        <f ca="1">SUMIFS(Y$159:Y236,$B$159:$B236,Items!$L$4)-SUMIFS(Y$159:Y236,$B$159:$B236,Items!$L$7)</f>
        <v>-487911.62</v>
      </c>
      <c r="Z237" s="2">
        <f ca="1">SUMIFS(Z$159:Z236,$B$159:$B236,Items!$L$4)-SUMIFS(Z$159:Z236,$B$159:$B236,Items!$L$7)</f>
        <v>-364080.3</v>
      </c>
      <c r="AA237" s="2">
        <f ca="1">SUMIFS(AA$159:AA236,$B$159:$B236,Items!$L$4)-SUMIFS(AA$159:AA236,$B$159:$B236,Items!$L$7)</f>
        <v>-798402.19</v>
      </c>
      <c r="AB237" s="2">
        <f ca="1">SUMIFS(AB$159:AB236,$B$159:$B236,Items!$L$4)-SUMIFS(AB$159:AB236,$B$159:$B236,Items!$L$7)</f>
        <v>-826346.68</v>
      </c>
      <c r="AC237" s="2">
        <f ca="1">SUMIFS(AC$159:AC236,$B$159:$B236,Items!$L$4)-SUMIFS(AC$159:AC236,$B$159:$B236,Items!$L$7)</f>
        <v>-1081998.29</v>
      </c>
      <c r="AD237" s="2">
        <f ca="1">SUMIFS(AD$159:AD236,$B$159:$B236,Items!$L$4)-SUMIFS(AD$159:AD236,$B$159:$B236,Items!$L$7)</f>
        <v>-850663.05</v>
      </c>
      <c r="AE237" s="2">
        <f ca="1">SUMIFS(AE$159:AE236,$B$159:$B236,Items!$L$4)-SUMIFS(AE$159:AE236,$B$159:$B236,Items!$L$7)</f>
        <v>-510536.1</v>
      </c>
      <c r="AF237" s="2">
        <f ca="1">SUMIFS(AF$159:AF236,$B$159:$B236,Items!$L$4)-SUMIFS(AF$159:AF236,$B$159:$B236,Items!$L$7)</f>
        <v>-872083.21</v>
      </c>
      <c r="AG237" s="2">
        <f ca="1">SUMIFS(AG$159:AG236,$B$159:$B236,Items!$L$4)-SUMIFS(AG$159:AG236,$B$159:$B236,Items!$L$7)</f>
        <v>-1573360.71</v>
      </c>
      <c r="AH237" s="2">
        <f ca="1">SUMIFS(AH$159:AH236,$B$159:$B236,Items!$L$4)-SUMIFS(AH$159:AH236,$B$159:$B236,Items!$L$7)</f>
        <v>0</v>
      </c>
      <c r="AI237" s="2">
        <f ca="1">SUMIFS(AI$159:AI236,$B$159:$B236,Items!$L$4)-SUMIFS(AI$159:AI236,$B$159:$B236,Items!$L$7)</f>
        <v>-920</v>
      </c>
      <c r="AJ237" s="2">
        <f ca="1">SUMIFS(AJ$159:AJ236,$B$159:$B236,Items!$L$4)-SUMIFS(AJ$159:AJ236,$B$159:$B236,Items!$L$7)</f>
        <v>0</v>
      </c>
      <c r="AK237" s="2">
        <f ca="1">SUMIFS(AK$159:AK236,$B$159:$B236,Items!$L$4)-SUMIFS(AK$159:AK236,$B$159:$B236,Items!$L$7)</f>
        <v>0</v>
      </c>
      <c r="AL237" s="2">
        <f ca="1">SUMIFS(AL$159:AL236,$B$159:$B236,Items!$L$4)-SUMIFS(AL$159:AL236,$B$159:$B236,Items!$L$7)</f>
        <v>0</v>
      </c>
    </row>
    <row r="238" spans="2:38" ht="4.05" customHeight="1" x14ac:dyDescent="0.25"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2:38" s="2" customFormat="1" x14ac:dyDescent="0.25">
      <c r="B239" s="2">
        <f>Items!$L$72</f>
        <v>0</v>
      </c>
      <c r="C239" s="2">
        <f>Items!$M$72</f>
        <v>0</v>
      </c>
      <c r="I239" s="2" t="str">
        <f>Items!$J$72</f>
        <v>Оплата затрат на основные средства</v>
      </c>
      <c r="Q239" s="2">
        <f ca="1">SUM($S239:INDIRECT(ADDRESS(ROW(),SUMIFS($3:$3,$4:$4,MAX($4:$4)))))</f>
        <v>2606809.3087999998</v>
      </c>
      <c r="T239" s="2">
        <f ca="1">SUM(T240:T245)</f>
        <v>667742.53</v>
      </c>
      <c r="U239" s="2">
        <f t="shared" ref="U239:AL239" ca="1" si="118">SUM(U240:U245)</f>
        <v>0</v>
      </c>
      <c r="V239" s="2">
        <f t="shared" ca="1" si="118"/>
        <v>1063.95</v>
      </c>
      <c r="W239" s="2">
        <f t="shared" ca="1" si="118"/>
        <v>35470.370000000003</v>
      </c>
      <c r="X239" s="2">
        <f t="shared" ca="1" si="118"/>
        <v>10391.998799999999</v>
      </c>
      <c r="Y239" s="2">
        <f t="shared" ca="1" si="118"/>
        <v>0</v>
      </c>
      <c r="Z239" s="2">
        <f t="shared" ca="1" si="118"/>
        <v>197145.18</v>
      </c>
      <c r="AA239" s="2">
        <f t="shared" ca="1" si="118"/>
        <v>0</v>
      </c>
      <c r="AB239" s="2">
        <f t="shared" ca="1" si="118"/>
        <v>11152.85</v>
      </c>
      <c r="AC239" s="2">
        <f t="shared" ca="1" si="118"/>
        <v>388637</v>
      </c>
      <c r="AD239" s="2">
        <f t="shared" ca="1" si="118"/>
        <v>919040.5</v>
      </c>
      <c r="AE239" s="2">
        <f t="shared" ca="1" si="118"/>
        <v>275793.91999999998</v>
      </c>
      <c r="AF239" s="2">
        <f t="shared" ca="1" si="118"/>
        <v>81166.5</v>
      </c>
      <c r="AG239" s="2">
        <f t="shared" ca="1" si="118"/>
        <v>19204.510000000002</v>
      </c>
      <c r="AH239" s="2">
        <f t="shared" ca="1" si="118"/>
        <v>0</v>
      </c>
      <c r="AI239" s="2">
        <f t="shared" ca="1" si="118"/>
        <v>0</v>
      </c>
      <c r="AJ239" s="2">
        <f t="shared" ca="1" si="118"/>
        <v>0</v>
      </c>
      <c r="AK239" s="2">
        <f t="shared" ca="1" si="118"/>
        <v>0</v>
      </c>
      <c r="AL239" s="2">
        <f t="shared" ca="1" si="118"/>
        <v>0</v>
      </c>
    </row>
    <row r="240" spans="2:38" x14ac:dyDescent="0.25">
      <c r="B240" s="1" t="str">
        <f>Items!$L73</f>
        <v>CF(-)</v>
      </c>
      <c r="C240" s="1" t="str">
        <f>Items!$M73</f>
        <v>N</v>
      </c>
      <c r="I240" s="22" t="str">
        <f>Items!$J$72</f>
        <v>Оплата затрат на основные средства</v>
      </c>
      <c r="J240" s="1" t="str">
        <f>Items!K73</f>
        <v>Оборудование приобретенное в лизинг</v>
      </c>
      <c r="Q240" s="1">
        <f ca="1">SUM($S240:INDIRECT(ADDRESS(ROW(),SUMIFS($3:$3,$4:$4,MAX($4:$4)))))</f>
        <v>0</v>
      </c>
      <c r="T240" s="1">
        <f ca="1">SUMIFS(INDIRECT($C$1&amp;"!"&amp;$C240&amp;":"&amp;$C240),dbP!$B:$B,"&gt;="&amp;T$5,dbP!$B:$B,"&lt;="&amp;T$6,INDIRECT($C$1&amp;"!"&amp;$C$2&amp;":"&amp;$C$2),$I$4,dbP!$J:$J,$I240,dbP!$K:$K,$J240)</f>
        <v>0</v>
      </c>
      <c r="U240" s="1">
        <f ca="1">SUMIFS(INDIRECT($C$1&amp;"!"&amp;$C240&amp;":"&amp;$C240),dbP!$B:$B,"&gt;="&amp;U$5,dbP!$B:$B,"&lt;="&amp;U$6,INDIRECT($C$1&amp;"!"&amp;$C$2&amp;":"&amp;$C$2),$I$4,dbP!$J:$J,$I240,dbP!$K:$K,$J240)</f>
        <v>0</v>
      </c>
      <c r="V240" s="1">
        <f ca="1">SUMIFS(INDIRECT($C$1&amp;"!"&amp;$C240&amp;":"&amp;$C240),dbP!$B:$B,"&gt;="&amp;V$5,dbP!$B:$B,"&lt;="&amp;V$6,INDIRECT($C$1&amp;"!"&amp;$C$2&amp;":"&amp;$C$2),$I$4,dbP!$J:$J,$I240,dbP!$K:$K,$J240)</f>
        <v>0</v>
      </c>
      <c r="W240" s="1">
        <f ca="1">SUMIFS(INDIRECT($C$1&amp;"!"&amp;$C240&amp;":"&amp;$C240),dbP!$B:$B,"&gt;="&amp;W$5,dbP!$B:$B,"&lt;="&amp;W$6,INDIRECT($C$1&amp;"!"&amp;$C$2&amp;":"&amp;$C$2),$I$4,dbP!$J:$J,$I240,dbP!$K:$K,$J240)</f>
        <v>0</v>
      </c>
      <c r="X240" s="1">
        <f ca="1">SUMIFS(INDIRECT($C$1&amp;"!"&amp;$C240&amp;":"&amp;$C240),dbP!$B:$B,"&gt;="&amp;X$5,dbP!$B:$B,"&lt;="&amp;X$6,INDIRECT($C$1&amp;"!"&amp;$C$2&amp;":"&amp;$C$2),$I$4,dbP!$J:$J,$I240,dbP!$K:$K,$J240)</f>
        <v>0</v>
      </c>
      <c r="Y240" s="1">
        <f ca="1">SUMIFS(INDIRECT($C$1&amp;"!"&amp;$C240&amp;":"&amp;$C240),dbP!$B:$B,"&gt;="&amp;Y$5,dbP!$B:$B,"&lt;="&amp;Y$6,INDIRECT($C$1&amp;"!"&amp;$C$2&amp;":"&amp;$C$2),$I$4,dbP!$J:$J,$I240,dbP!$K:$K,$J240)</f>
        <v>0</v>
      </c>
      <c r="Z240" s="1">
        <f ca="1">SUMIFS(INDIRECT($C$1&amp;"!"&amp;$C240&amp;":"&amp;$C240),dbP!$B:$B,"&gt;="&amp;Z$5,dbP!$B:$B,"&lt;="&amp;Z$6,INDIRECT($C$1&amp;"!"&amp;$C$2&amp;":"&amp;$C$2),$I$4,dbP!$J:$J,$I240,dbP!$K:$K,$J240)</f>
        <v>0</v>
      </c>
      <c r="AA240" s="1">
        <f ca="1">SUMIFS(INDIRECT($C$1&amp;"!"&amp;$C240&amp;":"&amp;$C240),dbP!$B:$B,"&gt;="&amp;AA$5,dbP!$B:$B,"&lt;="&amp;AA$6,INDIRECT($C$1&amp;"!"&amp;$C$2&amp;":"&amp;$C$2),$I$4,dbP!$J:$J,$I240,dbP!$K:$K,$J240)</f>
        <v>0</v>
      </c>
      <c r="AB240" s="1">
        <f ca="1">SUMIFS(INDIRECT($C$1&amp;"!"&amp;$C240&amp;":"&amp;$C240),dbP!$B:$B,"&gt;="&amp;AB$5,dbP!$B:$B,"&lt;="&amp;AB$6,INDIRECT($C$1&amp;"!"&amp;$C$2&amp;":"&amp;$C$2),$I$4,dbP!$J:$J,$I240,dbP!$K:$K,$J240)</f>
        <v>0</v>
      </c>
      <c r="AC240" s="1">
        <f ca="1">SUMIFS(INDIRECT($C$1&amp;"!"&amp;$C240&amp;":"&amp;$C240),dbP!$B:$B,"&gt;="&amp;AC$5,dbP!$B:$B,"&lt;="&amp;AC$6,INDIRECT($C$1&amp;"!"&amp;$C$2&amp;":"&amp;$C$2),$I$4,dbP!$J:$J,$I240,dbP!$K:$K,$J240)</f>
        <v>0</v>
      </c>
      <c r="AD240" s="1">
        <f ca="1">SUMIFS(INDIRECT($C$1&amp;"!"&amp;$C240&amp;":"&amp;$C240),dbP!$B:$B,"&gt;="&amp;AD$5,dbP!$B:$B,"&lt;="&amp;AD$6,INDIRECT($C$1&amp;"!"&amp;$C$2&amp;":"&amp;$C$2),$I$4,dbP!$J:$J,$I240,dbP!$K:$K,$J240)</f>
        <v>0</v>
      </c>
      <c r="AE240" s="1">
        <f ca="1">SUMIFS(INDIRECT($C$1&amp;"!"&amp;$C240&amp;":"&amp;$C240),dbP!$B:$B,"&gt;="&amp;AE$5,dbP!$B:$B,"&lt;="&amp;AE$6,INDIRECT($C$1&amp;"!"&amp;$C$2&amp;":"&amp;$C$2),$I$4,dbP!$J:$J,$I240,dbP!$K:$K,$J240)</f>
        <v>0</v>
      </c>
      <c r="AF240" s="1">
        <f ca="1">SUMIFS(INDIRECT($C$1&amp;"!"&amp;$C240&amp;":"&amp;$C240),dbP!$B:$B,"&gt;="&amp;AF$5,dbP!$B:$B,"&lt;="&amp;AF$6,INDIRECT($C$1&amp;"!"&amp;$C$2&amp;":"&amp;$C$2),$I$4,dbP!$J:$J,$I240,dbP!$K:$K,$J240)</f>
        <v>0</v>
      </c>
      <c r="AG240" s="1">
        <f ca="1">SUMIFS(INDIRECT($C$1&amp;"!"&amp;$C240&amp;":"&amp;$C240),dbP!$B:$B,"&gt;="&amp;AG$5,dbP!$B:$B,"&lt;="&amp;AG$6,INDIRECT($C$1&amp;"!"&amp;$C$2&amp;":"&amp;$C$2),$I$4,dbP!$J:$J,$I240,dbP!$K:$K,$J240)</f>
        <v>0</v>
      </c>
      <c r="AH240" s="1">
        <f ca="1">SUMIFS(INDIRECT($C$1&amp;"!"&amp;$C240&amp;":"&amp;$C240),dbP!$B:$B,"&gt;="&amp;AH$5,dbP!$B:$B,"&lt;="&amp;AH$6,INDIRECT($C$1&amp;"!"&amp;$C$2&amp;":"&amp;$C$2),$I$4,dbP!$J:$J,$I240,dbP!$K:$K,$J240)</f>
        <v>0</v>
      </c>
      <c r="AI240" s="1">
        <f ca="1">SUMIFS(INDIRECT($C$1&amp;"!"&amp;$C240&amp;":"&amp;$C240),dbP!$B:$B,"&gt;="&amp;AI$5,dbP!$B:$B,"&lt;="&amp;AI$6,INDIRECT($C$1&amp;"!"&amp;$C$2&amp;":"&amp;$C$2),$I$4,dbP!$J:$J,$I240,dbP!$K:$K,$J240)</f>
        <v>0</v>
      </c>
      <c r="AJ240" s="1">
        <f ca="1">SUMIFS(INDIRECT($C$1&amp;"!"&amp;$C240&amp;":"&amp;$C240),dbP!$B:$B,"&gt;="&amp;AJ$5,dbP!$B:$B,"&lt;="&amp;AJ$6,INDIRECT($C$1&amp;"!"&amp;$C$2&amp;":"&amp;$C$2),$I$4,dbP!$J:$J,$I240,dbP!$K:$K,$J240)</f>
        <v>0</v>
      </c>
      <c r="AK240" s="1">
        <f ca="1">SUMIFS(INDIRECT($C$1&amp;"!"&amp;$C240&amp;":"&amp;$C240),dbP!$B:$B,"&gt;="&amp;AK$5,dbP!$B:$B,"&lt;="&amp;AK$6,INDIRECT($C$1&amp;"!"&amp;$C$2&amp;":"&amp;$C$2),$I$4,dbP!$J:$J,$I240,dbP!$K:$K,$J240)</f>
        <v>0</v>
      </c>
      <c r="AL240" s="1">
        <f ca="1">SUMIFS(INDIRECT($C$1&amp;"!"&amp;$C240&amp;":"&amp;$C240),dbP!$B:$B,"&gt;="&amp;AL$5,dbP!$B:$B,"&lt;="&amp;AL$6,INDIRECT($C$1&amp;"!"&amp;$C$2&amp;":"&amp;$C$2),$I$4,dbP!$J:$J,$I240,dbP!$K:$K,$J240)</f>
        <v>0</v>
      </c>
    </row>
    <row r="241" spans="2:38" x14ac:dyDescent="0.25">
      <c r="B241" s="1" t="str">
        <f>Items!$L74</f>
        <v>CF(-)</v>
      </c>
      <c r="C241" s="1" t="str">
        <f>Items!$M74</f>
        <v>N</v>
      </c>
      <c r="I241" s="22" t="str">
        <f>Items!$J$72</f>
        <v>Оплата затрат на основные средства</v>
      </c>
      <c r="J241" s="1" t="str">
        <f>Items!K74</f>
        <v>Офис CLT перевозимый</v>
      </c>
      <c r="Q241" s="1">
        <f ca="1">SUM($S241:INDIRECT(ADDRESS(ROW(),SUMIFS($3:$3,$4:$4,MAX($4:$4)))))</f>
        <v>667742.53</v>
      </c>
      <c r="T241" s="1">
        <f ca="1">SUMIFS(INDIRECT($C$1&amp;"!"&amp;$C241&amp;":"&amp;$C241),dbP!$B:$B,"&gt;="&amp;T$5,dbP!$B:$B,"&lt;="&amp;T$6,INDIRECT($C$1&amp;"!"&amp;$C$2&amp;":"&amp;$C$2),$I$4,dbP!$J:$J,$I241,dbP!$K:$K,$J241)</f>
        <v>667742.53</v>
      </c>
      <c r="U241" s="1">
        <f ca="1">SUMIFS(INDIRECT($C$1&amp;"!"&amp;$C241&amp;":"&amp;$C241),dbP!$B:$B,"&gt;="&amp;U$5,dbP!$B:$B,"&lt;="&amp;U$6,INDIRECT($C$1&amp;"!"&amp;$C$2&amp;":"&amp;$C$2),$I$4,dbP!$J:$J,$I241,dbP!$K:$K,$J241)</f>
        <v>0</v>
      </c>
      <c r="V241" s="1">
        <f ca="1">SUMIFS(INDIRECT($C$1&amp;"!"&amp;$C241&amp;":"&amp;$C241),dbP!$B:$B,"&gt;="&amp;V$5,dbP!$B:$B,"&lt;="&amp;V$6,INDIRECT($C$1&amp;"!"&amp;$C$2&amp;":"&amp;$C$2),$I$4,dbP!$J:$J,$I241,dbP!$K:$K,$J241)</f>
        <v>0</v>
      </c>
      <c r="W241" s="1">
        <f ca="1">SUMIFS(INDIRECT($C$1&amp;"!"&amp;$C241&amp;":"&amp;$C241),dbP!$B:$B,"&gt;="&amp;W$5,dbP!$B:$B,"&lt;="&amp;W$6,INDIRECT($C$1&amp;"!"&amp;$C$2&amp;":"&amp;$C$2),$I$4,dbP!$J:$J,$I241,dbP!$K:$K,$J241)</f>
        <v>0</v>
      </c>
      <c r="X241" s="1">
        <f ca="1">SUMIFS(INDIRECT($C$1&amp;"!"&amp;$C241&amp;":"&amp;$C241),dbP!$B:$B,"&gt;="&amp;X$5,dbP!$B:$B,"&lt;="&amp;X$6,INDIRECT($C$1&amp;"!"&amp;$C$2&amp;":"&amp;$C$2),$I$4,dbP!$J:$J,$I241,dbP!$K:$K,$J241)</f>
        <v>0</v>
      </c>
      <c r="Y241" s="1">
        <f ca="1">SUMIFS(INDIRECT($C$1&amp;"!"&amp;$C241&amp;":"&amp;$C241),dbP!$B:$B,"&gt;="&amp;Y$5,dbP!$B:$B,"&lt;="&amp;Y$6,INDIRECT($C$1&amp;"!"&amp;$C$2&amp;":"&amp;$C$2),$I$4,dbP!$J:$J,$I241,dbP!$K:$K,$J241)</f>
        <v>0</v>
      </c>
      <c r="Z241" s="1">
        <f ca="1">SUMIFS(INDIRECT($C$1&amp;"!"&amp;$C241&amp;":"&amp;$C241),dbP!$B:$B,"&gt;="&amp;Z$5,dbP!$B:$B,"&lt;="&amp;Z$6,INDIRECT($C$1&amp;"!"&amp;$C$2&amp;":"&amp;$C$2),$I$4,dbP!$J:$J,$I241,dbP!$K:$K,$J241)</f>
        <v>0</v>
      </c>
      <c r="AA241" s="1">
        <f ca="1">SUMIFS(INDIRECT($C$1&amp;"!"&amp;$C241&amp;":"&amp;$C241),dbP!$B:$B,"&gt;="&amp;AA$5,dbP!$B:$B,"&lt;="&amp;AA$6,INDIRECT($C$1&amp;"!"&amp;$C$2&amp;":"&amp;$C$2),$I$4,dbP!$J:$J,$I241,dbP!$K:$K,$J241)</f>
        <v>0</v>
      </c>
      <c r="AB241" s="1">
        <f ca="1">SUMIFS(INDIRECT($C$1&amp;"!"&amp;$C241&amp;":"&amp;$C241),dbP!$B:$B,"&gt;="&amp;AB$5,dbP!$B:$B,"&lt;="&amp;AB$6,INDIRECT($C$1&amp;"!"&amp;$C$2&amp;":"&amp;$C$2),$I$4,dbP!$J:$J,$I241,dbP!$K:$K,$J241)</f>
        <v>0</v>
      </c>
      <c r="AC241" s="1">
        <f ca="1">SUMIFS(INDIRECT($C$1&amp;"!"&amp;$C241&amp;":"&amp;$C241),dbP!$B:$B,"&gt;="&amp;AC$5,dbP!$B:$B,"&lt;="&amp;AC$6,INDIRECT($C$1&amp;"!"&amp;$C$2&amp;":"&amp;$C$2),$I$4,dbP!$J:$J,$I241,dbP!$K:$K,$J241)</f>
        <v>0</v>
      </c>
      <c r="AD241" s="1">
        <f ca="1">SUMIFS(INDIRECT($C$1&amp;"!"&amp;$C241&amp;":"&amp;$C241),dbP!$B:$B,"&gt;="&amp;AD$5,dbP!$B:$B,"&lt;="&amp;AD$6,INDIRECT($C$1&amp;"!"&amp;$C$2&amp;":"&amp;$C$2),$I$4,dbP!$J:$J,$I241,dbP!$K:$K,$J241)</f>
        <v>0</v>
      </c>
      <c r="AE241" s="1">
        <f ca="1">SUMIFS(INDIRECT($C$1&amp;"!"&amp;$C241&amp;":"&amp;$C241),dbP!$B:$B,"&gt;="&amp;AE$5,dbP!$B:$B,"&lt;="&amp;AE$6,INDIRECT($C$1&amp;"!"&amp;$C$2&amp;":"&amp;$C$2),$I$4,dbP!$J:$J,$I241,dbP!$K:$K,$J241)</f>
        <v>0</v>
      </c>
      <c r="AF241" s="1">
        <f ca="1">SUMIFS(INDIRECT($C$1&amp;"!"&amp;$C241&amp;":"&amp;$C241),dbP!$B:$B,"&gt;="&amp;AF$5,dbP!$B:$B,"&lt;="&amp;AF$6,INDIRECT($C$1&amp;"!"&amp;$C$2&amp;":"&amp;$C$2),$I$4,dbP!$J:$J,$I241,dbP!$K:$K,$J241)</f>
        <v>0</v>
      </c>
      <c r="AG241" s="1">
        <f ca="1">SUMIFS(INDIRECT($C$1&amp;"!"&amp;$C241&amp;":"&amp;$C241),dbP!$B:$B,"&gt;="&amp;AG$5,dbP!$B:$B,"&lt;="&amp;AG$6,INDIRECT($C$1&amp;"!"&amp;$C$2&amp;":"&amp;$C$2),$I$4,dbP!$J:$J,$I241,dbP!$K:$K,$J241)</f>
        <v>0</v>
      </c>
      <c r="AH241" s="1">
        <f ca="1">SUMIFS(INDIRECT($C$1&amp;"!"&amp;$C241&amp;":"&amp;$C241),dbP!$B:$B,"&gt;="&amp;AH$5,dbP!$B:$B,"&lt;="&amp;AH$6,INDIRECT($C$1&amp;"!"&amp;$C$2&amp;":"&amp;$C$2),$I$4,dbP!$J:$J,$I241,dbP!$K:$K,$J241)</f>
        <v>0</v>
      </c>
      <c r="AI241" s="1">
        <f ca="1">SUMIFS(INDIRECT($C$1&amp;"!"&amp;$C241&amp;":"&amp;$C241),dbP!$B:$B,"&gt;="&amp;AI$5,dbP!$B:$B,"&lt;="&amp;AI$6,INDIRECT($C$1&amp;"!"&amp;$C$2&amp;":"&amp;$C$2),$I$4,dbP!$J:$J,$I241,dbP!$K:$K,$J241)</f>
        <v>0</v>
      </c>
      <c r="AJ241" s="1">
        <f ca="1">SUMIFS(INDIRECT($C$1&amp;"!"&amp;$C241&amp;":"&amp;$C241),dbP!$B:$B,"&gt;="&amp;AJ$5,dbP!$B:$B,"&lt;="&amp;AJ$6,INDIRECT($C$1&amp;"!"&amp;$C$2&amp;":"&amp;$C$2),$I$4,dbP!$J:$J,$I241,dbP!$K:$K,$J241)</f>
        <v>0</v>
      </c>
      <c r="AK241" s="1">
        <f ca="1">SUMIFS(INDIRECT($C$1&amp;"!"&amp;$C241&amp;":"&amp;$C241),dbP!$B:$B,"&gt;="&amp;AK$5,dbP!$B:$B,"&lt;="&amp;AK$6,INDIRECT($C$1&amp;"!"&amp;$C$2&amp;":"&amp;$C$2),$I$4,dbP!$J:$J,$I241,dbP!$K:$K,$J241)</f>
        <v>0</v>
      </c>
      <c r="AL241" s="1">
        <f ca="1">SUMIFS(INDIRECT($C$1&amp;"!"&amp;$C241&amp;":"&amp;$C241),dbP!$B:$B,"&gt;="&amp;AL$5,dbP!$B:$B,"&lt;="&amp;AL$6,INDIRECT($C$1&amp;"!"&amp;$C$2&amp;":"&amp;$C$2),$I$4,dbP!$J:$J,$I241,dbP!$K:$K,$J241)</f>
        <v>0</v>
      </c>
    </row>
    <row r="242" spans="2:38" x14ac:dyDescent="0.25">
      <c r="B242" s="1" t="str">
        <f>Items!$L75</f>
        <v>CF(-)</v>
      </c>
      <c r="C242" s="1" t="str">
        <f>Items!$M75</f>
        <v>N</v>
      </c>
      <c r="I242" s="22" t="str">
        <f>Items!$J$72</f>
        <v>Оплата затрат на основные средства</v>
      </c>
      <c r="J242" s="1" t="str">
        <f>Items!K75</f>
        <v>Контейнер</v>
      </c>
      <c r="Q242" s="1">
        <f ca="1">SUM($S242:INDIRECT(ADDRESS(ROW(),SUMIFS($3:$3,$4:$4,MAX($4:$4)))))</f>
        <v>537780</v>
      </c>
      <c r="T242" s="1">
        <f ca="1">SUMIFS(INDIRECT($C$1&amp;"!"&amp;$C242&amp;":"&amp;$C242),dbP!$B:$B,"&gt;="&amp;T$5,dbP!$B:$B,"&lt;="&amp;T$6,INDIRECT($C$1&amp;"!"&amp;$C$2&amp;":"&amp;$C$2),$I$4,dbP!$J:$J,$I242,dbP!$K:$K,$J242)</f>
        <v>0</v>
      </c>
      <c r="U242" s="1">
        <f ca="1">SUMIFS(INDIRECT($C$1&amp;"!"&amp;$C242&amp;":"&amp;$C242),dbP!$B:$B,"&gt;="&amp;U$5,dbP!$B:$B,"&lt;="&amp;U$6,INDIRECT($C$1&amp;"!"&amp;$C$2&amp;":"&amp;$C$2),$I$4,dbP!$J:$J,$I242,dbP!$K:$K,$J242)</f>
        <v>0</v>
      </c>
      <c r="V242" s="1">
        <f ca="1">SUMIFS(INDIRECT($C$1&amp;"!"&amp;$C242&amp;":"&amp;$C242),dbP!$B:$B,"&gt;="&amp;V$5,dbP!$B:$B,"&lt;="&amp;V$6,INDIRECT($C$1&amp;"!"&amp;$C$2&amp;":"&amp;$C$2),$I$4,dbP!$J:$J,$I242,dbP!$K:$K,$J242)</f>
        <v>0</v>
      </c>
      <c r="W242" s="1">
        <f ca="1">SUMIFS(INDIRECT($C$1&amp;"!"&amp;$C242&amp;":"&amp;$C242),dbP!$B:$B,"&gt;="&amp;W$5,dbP!$B:$B,"&lt;="&amp;W$6,INDIRECT($C$1&amp;"!"&amp;$C$2&amp;":"&amp;$C$2),$I$4,dbP!$J:$J,$I242,dbP!$K:$K,$J242)</f>
        <v>0</v>
      </c>
      <c r="X242" s="1">
        <f ca="1">SUMIFS(INDIRECT($C$1&amp;"!"&amp;$C242&amp;":"&amp;$C242),dbP!$B:$B,"&gt;="&amp;X$5,dbP!$B:$B,"&lt;="&amp;X$6,INDIRECT($C$1&amp;"!"&amp;$C$2&amp;":"&amp;$C$2),$I$4,dbP!$J:$J,$I242,dbP!$K:$K,$J242)</f>
        <v>0</v>
      </c>
      <c r="Y242" s="1">
        <f ca="1">SUMIFS(INDIRECT($C$1&amp;"!"&amp;$C242&amp;":"&amp;$C242),dbP!$B:$B,"&gt;="&amp;Y$5,dbP!$B:$B,"&lt;="&amp;Y$6,INDIRECT($C$1&amp;"!"&amp;$C$2&amp;":"&amp;$C$2),$I$4,dbP!$J:$J,$I242,dbP!$K:$K,$J242)</f>
        <v>0</v>
      </c>
      <c r="Z242" s="1">
        <f ca="1">SUMIFS(INDIRECT($C$1&amp;"!"&amp;$C242&amp;":"&amp;$C242),dbP!$B:$B,"&gt;="&amp;Z$5,dbP!$B:$B,"&lt;="&amp;Z$6,INDIRECT($C$1&amp;"!"&amp;$C$2&amp;":"&amp;$C$2),$I$4,dbP!$J:$J,$I242,dbP!$K:$K,$J242)</f>
        <v>151290</v>
      </c>
      <c r="AA242" s="1">
        <f ca="1">SUMIFS(INDIRECT($C$1&amp;"!"&amp;$C242&amp;":"&amp;$C242),dbP!$B:$B,"&gt;="&amp;AA$5,dbP!$B:$B,"&lt;="&amp;AA$6,INDIRECT($C$1&amp;"!"&amp;$C$2&amp;":"&amp;$C$2),$I$4,dbP!$J:$J,$I242,dbP!$K:$K,$J242)</f>
        <v>0</v>
      </c>
      <c r="AB242" s="1">
        <f ca="1">SUMIFS(INDIRECT($C$1&amp;"!"&amp;$C242&amp;":"&amp;$C242),dbP!$B:$B,"&gt;="&amp;AB$5,dbP!$B:$B,"&lt;="&amp;AB$6,INDIRECT($C$1&amp;"!"&amp;$C$2&amp;":"&amp;$C$2),$I$4,dbP!$J:$J,$I242,dbP!$K:$K,$J242)</f>
        <v>0</v>
      </c>
      <c r="AC242" s="1">
        <f ca="1">SUMIFS(INDIRECT($C$1&amp;"!"&amp;$C242&amp;":"&amp;$C242),dbP!$B:$B,"&gt;="&amp;AC$5,dbP!$B:$B,"&lt;="&amp;AC$6,INDIRECT($C$1&amp;"!"&amp;$C$2&amp;":"&amp;$C$2),$I$4,dbP!$J:$J,$I242,dbP!$K:$K,$J242)</f>
        <v>386490</v>
      </c>
      <c r="AD242" s="1">
        <f ca="1">SUMIFS(INDIRECT($C$1&amp;"!"&amp;$C242&amp;":"&amp;$C242),dbP!$B:$B,"&gt;="&amp;AD$5,dbP!$B:$B,"&lt;="&amp;AD$6,INDIRECT($C$1&amp;"!"&amp;$C$2&amp;":"&amp;$C$2),$I$4,dbP!$J:$J,$I242,dbP!$K:$K,$J242)</f>
        <v>0</v>
      </c>
      <c r="AE242" s="1">
        <f ca="1">SUMIFS(INDIRECT($C$1&amp;"!"&amp;$C242&amp;":"&amp;$C242),dbP!$B:$B,"&gt;="&amp;AE$5,dbP!$B:$B,"&lt;="&amp;AE$6,INDIRECT($C$1&amp;"!"&amp;$C$2&amp;":"&amp;$C$2),$I$4,dbP!$J:$J,$I242,dbP!$K:$K,$J242)</f>
        <v>0</v>
      </c>
      <c r="AF242" s="1">
        <f ca="1">SUMIFS(INDIRECT($C$1&amp;"!"&amp;$C242&amp;":"&amp;$C242),dbP!$B:$B,"&gt;="&amp;AF$5,dbP!$B:$B,"&lt;="&amp;AF$6,INDIRECT($C$1&amp;"!"&amp;$C$2&amp;":"&amp;$C$2),$I$4,dbP!$J:$J,$I242,dbP!$K:$K,$J242)</f>
        <v>0</v>
      </c>
      <c r="AG242" s="1">
        <f ca="1">SUMIFS(INDIRECT($C$1&amp;"!"&amp;$C242&amp;":"&amp;$C242),dbP!$B:$B,"&gt;="&amp;AG$5,dbP!$B:$B,"&lt;="&amp;AG$6,INDIRECT($C$1&amp;"!"&amp;$C$2&amp;":"&amp;$C$2),$I$4,dbP!$J:$J,$I242,dbP!$K:$K,$J242)</f>
        <v>0</v>
      </c>
      <c r="AH242" s="1">
        <f ca="1">SUMIFS(INDIRECT($C$1&amp;"!"&amp;$C242&amp;":"&amp;$C242),dbP!$B:$B,"&gt;="&amp;AH$5,dbP!$B:$B,"&lt;="&amp;AH$6,INDIRECT($C$1&amp;"!"&amp;$C$2&amp;":"&amp;$C$2),$I$4,dbP!$J:$J,$I242,dbP!$K:$K,$J242)</f>
        <v>0</v>
      </c>
      <c r="AI242" s="1">
        <f ca="1">SUMIFS(INDIRECT($C$1&amp;"!"&amp;$C242&amp;":"&amp;$C242),dbP!$B:$B,"&gt;="&amp;AI$5,dbP!$B:$B,"&lt;="&amp;AI$6,INDIRECT($C$1&amp;"!"&amp;$C$2&amp;":"&amp;$C$2),$I$4,dbP!$J:$J,$I242,dbP!$K:$K,$J242)</f>
        <v>0</v>
      </c>
      <c r="AJ242" s="1">
        <f ca="1">SUMIFS(INDIRECT($C$1&amp;"!"&amp;$C242&amp;":"&amp;$C242),dbP!$B:$B,"&gt;="&amp;AJ$5,dbP!$B:$B,"&lt;="&amp;AJ$6,INDIRECT($C$1&amp;"!"&amp;$C$2&amp;":"&amp;$C$2),$I$4,dbP!$J:$J,$I242,dbP!$K:$K,$J242)</f>
        <v>0</v>
      </c>
      <c r="AK242" s="1">
        <f ca="1">SUMIFS(INDIRECT($C$1&amp;"!"&amp;$C242&amp;":"&amp;$C242),dbP!$B:$B,"&gt;="&amp;AK$5,dbP!$B:$B,"&lt;="&amp;AK$6,INDIRECT($C$1&amp;"!"&amp;$C$2&amp;":"&amp;$C$2),$I$4,dbP!$J:$J,$I242,dbP!$K:$K,$J242)</f>
        <v>0</v>
      </c>
      <c r="AL242" s="1">
        <f ca="1">SUMIFS(INDIRECT($C$1&amp;"!"&amp;$C242&amp;":"&amp;$C242),dbP!$B:$B,"&gt;="&amp;AL$5,dbP!$B:$B,"&lt;="&amp;AL$6,INDIRECT($C$1&amp;"!"&amp;$C$2&amp;":"&amp;$C$2),$I$4,dbP!$J:$J,$I242,dbP!$K:$K,$J242)</f>
        <v>0</v>
      </c>
    </row>
    <row r="243" spans="2:38" x14ac:dyDescent="0.25">
      <c r="B243" s="1" t="str">
        <f>Items!$L76</f>
        <v>CF(-)</v>
      </c>
      <c r="C243" s="1" t="str">
        <f>Items!$M76</f>
        <v>N</v>
      </c>
      <c r="I243" s="22" t="str">
        <f>Items!$J$72</f>
        <v>Оплата затрат на основные средства</v>
      </c>
      <c r="J243" s="1" t="str">
        <f>Items!K76</f>
        <v>Инструменты</v>
      </c>
      <c r="Q243" s="1">
        <f ca="1">SUM($S243:INDIRECT(ADDRESS(ROW(),SUMIFS($3:$3,$4:$4,MAX($4:$4)))))</f>
        <v>548372.50879999995</v>
      </c>
      <c r="T243" s="1">
        <f ca="1">SUMIFS(INDIRECT($C$1&amp;"!"&amp;$C243&amp;":"&amp;$C243),dbP!$B:$B,"&gt;="&amp;T$5,dbP!$B:$B,"&lt;="&amp;T$6,INDIRECT($C$1&amp;"!"&amp;$C$2&amp;":"&amp;$C$2),$I$4,dbP!$J:$J,$I243,dbP!$K:$K,$J243)</f>
        <v>0</v>
      </c>
      <c r="U243" s="1">
        <f ca="1">SUMIFS(INDIRECT($C$1&amp;"!"&amp;$C243&amp;":"&amp;$C243),dbP!$B:$B,"&gt;="&amp;U$5,dbP!$B:$B,"&lt;="&amp;U$6,INDIRECT($C$1&amp;"!"&amp;$C$2&amp;":"&amp;$C$2),$I$4,dbP!$J:$J,$I243,dbP!$K:$K,$J243)</f>
        <v>0</v>
      </c>
      <c r="V243" s="1">
        <f ca="1">SUMIFS(INDIRECT($C$1&amp;"!"&amp;$C243&amp;":"&amp;$C243),dbP!$B:$B,"&gt;="&amp;V$5,dbP!$B:$B,"&lt;="&amp;V$6,INDIRECT($C$1&amp;"!"&amp;$C$2&amp;":"&amp;$C$2),$I$4,dbP!$J:$J,$I243,dbP!$K:$K,$J243)</f>
        <v>1063.95</v>
      </c>
      <c r="W243" s="1">
        <f ca="1">SUMIFS(INDIRECT($C$1&amp;"!"&amp;$C243&amp;":"&amp;$C243),dbP!$B:$B,"&gt;="&amp;W$5,dbP!$B:$B,"&lt;="&amp;W$6,INDIRECT($C$1&amp;"!"&amp;$C$2&amp;":"&amp;$C$2),$I$4,dbP!$J:$J,$I243,dbP!$K:$K,$J243)</f>
        <v>35470.370000000003</v>
      </c>
      <c r="X243" s="1">
        <f ca="1">SUMIFS(INDIRECT($C$1&amp;"!"&amp;$C243&amp;":"&amp;$C243),dbP!$B:$B,"&gt;="&amp;X$5,dbP!$B:$B,"&lt;="&amp;X$6,INDIRECT($C$1&amp;"!"&amp;$C$2&amp;":"&amp;$C$2),$I$4,dbP!$J:$J,$I243,dbP!$K:$K,$J243)</f>
        <v>10391.998799999999</v>
      </c>
      <c r="Y243" s="1">
        <f ca="1">SUMIFS(INDIRECT($C$1&amp;"!"&amp;$C243&amp;":"&amp;$C243),dbP!$B:$B,"&gt;="&amp;Y$5,dbP!$B:$B,"&lt;="&amp;Y$6,INDIRECT($C$1&amp;"!"&amp;$C$2&amp;":"&amp;$C$2),$I$4,dbP!$J:$J,$I243,dbP!$K:$K,$J243)</f>
        <v>0</v>
      </c>
      <c r="Z243" s="1">
        <f ca="1">SUMIFS(INDIRECT($C$1&amp;"!"&amp;$C243&amp;":"&amp;$C243),dbP!$B:$B,"&gt;="&amp;Z$5,dbP!$B:$B,"&lt;="&amp;Z$6,INDIRECT($C$1&amp;"!"&amp;$C$2&amp;":"&amp;$C$2),$I$4,dbP!$J:$J,$I243,dbP!$K:$K,$J243)</f>
        <v>24108.78</v>
      </c>
      <c r="AA243" s="1">
        <f ca="1">SUMIFS(INDIRECT($C$1&amp;"!"&amp;$C243&amp;":"&amp;$C243),dbP!$B:$B,"&gt;="&amp;AA$5,dbP!$B:$B,"&lt;="&amp;AA$6,INDIRECT($C$1&amp;"!"&amp;$C$2&amp;":"&amp;$C$2),$I$4,dbP!$J:$J,$I243,dbP!$K:$K,$J243)</f>
        <v>0</v>
      </c>
      <c r="AB243" s="1">
        <f ca="1">SUMIFS(INDIRECT($C$1&amp;"!"&amp;$C243&amp;":"&amp;$C243),dbP!$B:$B,"&gt;="&amp;AB$5,dbP!$B:$B,"&lt;="&amp;AB$6,INDIRECT($C$1&amp;"!"&amp;$C$2&amp;":"&amp;$C$2),$I$4,dbP!$J:$J,$I243,dbP!$K:$K,$J243)</f>
        <v>11152.85</v>
      </c>
      <c r="AC243" s="1">
        <f ca="1">SUMIFS(INDIRECT($C$1&amp;"!"&amp;$C243&amp;":"&amp;$C243),dbP!$B:$B,"&gt;="&amp;AC$5,dbP!$B:$B,"&lt;="&amp;AC$6,INDIRECT($C$1&amp;"!"&amp;$C$2&amp;":"&amp;$C$2),$I$4,dbP!$J:$J,$I243,dbP!$K:$K,$J243)</f>
        <v>2147</v>
      </c>
      <c r="AD243" s="1">
        <f ca="1">SUMIFS(INDIRECT($C$1&amp;"!"&amp;$C243&amp;":"&amp;$C243),dbP!$B:$B,"&gt;="&amp;AD$5,dbP!$B:$B,"&lt;="&amp;AD$6,INDIRECT($C$1&amp;"!"&amp;$C$2&amp;":"&amp;$C$2),$I$4,dbP!$J:$J,$I243,dbP!$K:$K,$J243)</f>
        <v>133970.5</v>
      </c>
      <c r="AE243" s="1">
        <f ca="1">SUMIFS(INDIRECT($C$1&amp;"!"&amp;$C243&amp;":"&amp;$C243),dbP!$B:$B,"&gt;="&amp;AE$5,dbP!$B:$B,"&lt;="&amp;AE$6,INDIRECT($C$1&amp;"!"&amp;$C$2&amp;":"&amp;$C$2),$I$4,dbP!$J:$J,$I243,dbP!$K:$K,$J243)</f>
        <v>275793.91999999998</v>
      </c>
      <c r="AF243" s="1">
        <f ca="1">SUMIFS(INDIRECT($C$1&amp;"!"&amp;$C243&amp;":"&amp;$C243),dbP!$B:$B,"&gt;="&amp;AF$5,dbP!$B:$B,"&lt;="&amp;AF$6,INDIRECT($C$1&amp;"!"&amp;$C$2&amp;":"&amp;$C$2),$I$4,dbP!$J:$J,$I243,dbP!$K:$K,$J243)</f>
        <v>35068.629999999997</v>
      </c>
      <c r="AG243" s="1">
        <f ca="1">SUMIFS(INDIRECT($C$1&amp;"!"&amp;$C243&amp;":"&amp;$C243),dbP!$B:$B,"&gt;="&amp;AG$5,dbP!$B:$B,"&lt;="&amp;AG$6,INDIRECT($C$1&amp;"!"&amp;$C$2&amp;":"&amp;$C$2),$I$4,dbP!$J:$J,$I243,dbP!$K:$K,$J243)</f>
        <v>19204.510000000002</v>
      </c>
      <c r="AH243" s="1">
        <f ca="1">SUMIFS(INDIRECT($C$1&amp;"!"&amp;$C243&amp;":"&amp;$C243),dbP!$B:$B,"&gt;="&amp;AH$5,dbP!$B:$B,"&lt;="&amp;AH$6,INDIRECT($C$1&amp;"!"&amp;$C$2&amp;":"&amp;$C$2),$I$4,dbP!$J:$J,$I243,dbP!$K:$K,$J243)</f>
        <v>0</v>
      </c>
      <c r="AI243" s="1">
        <f ca="1">SUMIFS(INDIRECT($C$1&amp;"!"&amp;$C243&amp;":"&amp;$C243),dbP!$B:$B,"&gt;="&amp;AI$5,dbP!$B:$B,"&lt;="&amp;AI$6,INDIRECT($C$1&amp;"!"&amp;$C$2&amp;":"&amp;$C$2),$I$4,dbP!$J:$J,$I243,dbP!$K:$K,$J243)</f>
        <v>0</v>
      </c>
      <c r="AJ243" s="1">
        <f ca="1">SUMIFS(INDIRECT($C$1&amp;"!"&amp;$C243&amp;":"&amp;$C243),dbP!$B:$B,"&gt;="&amp;AJ$5,dbP!$B:$B,"&lt;="&amp;AJ$6,INDIRECT($C$1&amp;"!"&amp;$C$2&amp;":"&amp;$C$2),$I$4,dbP!$J:$J,$I243,dbP!$K:$K,$J243)</f>
        <v>0</v>
      </c>
      <c r="AK243" s="1">
        <f ca="1">SUMIFS(INDIRECT($C$1&amp;"!"&amp;$C243&amp;":"&amp;$C243),dbP!$B:$B,"&gt;="&amp;AK$5,dbP!$B:$B,"&lt;="&amp;AK$6,INDIRECT($C$1&amp;"!"&amp;$C$2&amp;":"&amp;$C$2),$I$4,dbP!$J:$J,$I243,dbP!$K:$K,$J243)</f>
        <v>0</v>
      </c>
      <c r="AL243" s="1">
        <f ca="1">SUMIFS(INDIRECT($C$1&amp;"!"&amp;$C243&amp;":"&amp;$C243),dbP!$B:$B,"&gt;="&amp;AL$5,dbP!$B:$B,"&lt;="&amp;AL$6,INDIRECT($C$1&amp;"!"&amp;$C$2&amp;":"&amp;$C$2),$I$4,dbP!$J:$J,$I243,dbP!$K:$K,$J243)</f>
        <v>0</v>
      </c>
    </row>
    <row r="244" spans="2:38" x14ac:dyDescent="0.25">
      <c r="B244" s="1" t="str">
        <f>Items!$L77</f>
        <v>CF(-)</v>
      </c>
      <c r="C244" s="1" t="str">
        <f>Items!$M77</f>
        <v>N</v>
      </c>
      <c r="I244" s="22" t="str">
        <f>Items!$J$72</f>
        <v>Оплата затрат на основные средства</v>
      </c>
      <c r="J244" s="1" t="str">
        <f>Items!K77</f>
        <v>Спец техника и оборудование</v>
      </c>
      <c r="Q244" s="1">
        <f ca="1">SUM($S244:INDIRECT(ADDRESS(ROW(),SUMIFS($3:$3,$4:$4,MAX($4:$4)))))</f>
        <v>852914.27</v>
      </c>
      <c r="T244" s="1">
        <f ca="1">SUMIFS(INDIRECT($C$1&amp;"!"&amp;$C244&amp;":"&amp;$C244),dbP!$B:$B,"&gt;="&amp;T$5,dbP!$B:$B,"&lt;="&amp;T$6,INDIRECT($C$1&amp;"!"&amp;$C$2&amp;":"&amp;$C$2),$I$4,dbP!$J:$J,$I244,dbP!$K:$K,$J244)</f>
        <v>0</v>
      </c>
      <c r="U244" s="1">
        <f ca="1">SUMIFS(INDIRECT($C$1&amp;"!"&amp;$C244&amp;":"&amp;$C244),dbP!$B:$B,"&gt;="&amp;U$5,dbP!$B:$B,"&lt;="&amp;U$6,INDIRECT($C$1&amp;"!"&amp;$C$2&amp;":"&amp;$C$2),$I$4,dbP!$J:$J,$I244,dbP!$K:$K,$J244)</f>
        <v>0</v>
      </c>
      <c r="V244" s="1">
        <f ca="1">SUMIFS(INDIRECT($C$1&amp;"!"&amp;$C244&amp;":"&amp;$C244),dbP!$B:$B,"&gt;="&amp;V$5,dbP!$B:$B,"&lt;="&amp;V$6,INDIRECT($C$1&amp;"!"&amp;$C$2&amp;":"&amp;$C$2),$I$4,dbP!$J:$J,$I244,dbP!$K:$K,$J244)</f>
        <v>0</v>
      </c>
      <c r="W244" s="1">
        <f ca="1">SUMIFS(INDIRECT($C$1&amp;"!"&amp;$C244&amp;":"&amp;$C244),dbP!$B:$B,"&gt;="&amp;W$5,dbP!$B:$B,"&lt;="&amp;W$6,INDIRECT($C$1&amp;"!"&amp;$C$2&amp;":"&amp;$C$2),$I$4,dbP!$J:$J,$I244,dbP!$K:$K,$J244)</f>
        <v>0</v>
      </c>
      <c r="X244" s="1">
        <f ca="1">SUMIFS(INDIRECT($C$1&amp;"!"&amp;$C244&amp;":"&amp;$C244),dbP!$B:$B,"&gt;="&amp;X$5,dbP!$B:$B,"&lt;="&amp;X$6,INDIRECT($C$1&amp;"!"&amp;$C$2&amp;":"&amp;$C$2),$I$4,dbP!$J:$J,$I244,dbP!$K:$K,$J244)</f>
        <v>0</v>
      </c>
      <c r="Y244" s="1">
        <f ca="1">SUMIFS(INDIRECT($C$1&amp;"!"&amp;$C244&amp;":"&amp;$C244),dbP!$B:$B,"&gt;="&amp;Y$5,dbP!$B:$B,"&lt;="&amp;Y$6,INDIRECT($C$1&amp;"!"&amp;$C$2&amp;":"&amp;$C$2),$I$4,dbP!$J:$J,$I244,dbP!$K:$K,$J244)</f>
        <v>0</v>
      </c>
      <c r="Z244" s="1">
        <f ca="1">SUMIFS(INDIRECT($C$1&amp;"!"&amp;$C244&amp;":"&amp;$C244),dbP!$B:$B,"&gt;="&amp;Z$5,dbP!$B:$B,"&lt;="&amp;Z$6,INDIRECT($C$1&amp;"!"&amp;$C$2&amp;":"&amp;$C$2),$I$4,dbP!$J:$J,$I244,dbP!$K:$K,$J244)</f>
        <v>21746.400000000001</v>
      </c>
      <c r="AA244" s="1">
        <f ca="1">SUMIFS(INDIRECT($C$1&amp;"!"&amp;$C244&amp;":"&amp;$C244),dbP!$B:$B,"&gt;="&amp;AA$5,dbP!$B:$B,"&lt;="&amp;AA$6,INDIRECT($C$1&amp;"!"&amp;$C$2&amp;":"&amp;$C$2),$I$4,dbP!$J:$J,$I244,dbP!$K:$K,$J244)</f>
        <v>0</v>
      </c>
      <c r="AB244" s="1">
        <f ca="1">SUMIFS(INDIRECT($C$1&amp;"!"&amp;$C244&amp;":"&amp;$C244),dbP!$B:$B,"&gt;="&amp;AB$5,dbP!$B:$B,"&lt;="&amp;AB$6,INDIRECT($C$1&amp;"!"&amp;$C$2&amp;":"&amp;$C$2),$I$4,dbP!$J:$J,$I244,dbP!$K:$K,$J244)</f>
        <v>0</v>
      </c>
      <c r="AC244" s="1">
        <f ca="1">SUMIFS(INDIRECT($C$1&amp;"!"&amp;$C244&amp;":"&amp;$C244),dbP!$B:$B,"&gt;="&amp;AC$5,dbP!$B:$B,"&lt;="&amp;AC$6,INDIRECT($C$1&amp;"!"&amp;$C$2&amp;":"&amp;$C$2),$I$4,dbP!$J:$J,$I244,dbP!$K:$K,$J244)</f>
        <v>0</v>
      </c>
      <c r="AD244" s="1">
        <f ca="1">SUMIFS(INDIRECT($C$1&amp;"!"&amp;$C244&amp;":"&amp;$C244),dbP!$B:$B,"&gt;="&amp;AD$5,dbP!$B:$B,"&lt;="&amp;AD$6,INDIRECT($C$1&amp;"!"&amp;$C$2&amp;":"&amp;$C$2),$I$4,dbP!$J:$J,$I244,dbP!$K:$K,$J244)</f>
        <v>785070</v>
      </c>
      <c r="AE244" s="1">
        <f ca="1">SUMIFS(INDIRECT($C$1&amp;"!"&amp;$C244&amp;":"&amp;$C244),dbP!$B:$B,"&gt;="&amp;AE$5,dbP!$B:$B,"&lt;="&amp;AE$6,INDIRECT($C$1&amp;"!"&amp;$C$2&amp;":"&amp;$C$2),$I$4,dbP!$J:$J,$I244,dbP!$K:$K,$J244)</f>
        <v>0</v>
      </c>
      <c r="AF244" s="1">
        <f ca="1">SUMIFS(INDIRECT($C$1&amp;"!"&amp;$C244&amp;":"&amp;$C244),dbP!$B:$B,"&gt;="&amp;AF$5,dbP!$B:$B,"&lt;="&amp;AF$6,INDIRECT($C$1&amp;"!"&amp;$C$2&amp;":"&amp;$C$2),$I$4,dbP!$J:$J,$I244,dbP!$K:$K,$J244)</f>
        <v>46097.87</v>
      </c>
      <c r="AG244" s="1">
        <f ca="1">SUMIFS(INDIRECT($C$1&amp;"!"&amp;$C244&amp;":"&amp;$C244),dbP!$B:$B,"&gt;="&amp;AG$5,dbP!$B:$B,"&lt;="&amp;AG$6,INDIRECT($C$1&amp;"!"&amp;$C$2&amp;":"&amp;$C$2),$I$4,dbP!$J:$J,$I244,dbP!$K:$K,$J244)</f>
        <v>0</v>
      </c>
      <c r="AH244" s="1">
        <f ca="1">SUMIFS(INDIRECT($C$1&amp;"!"&amp;$C244&amp;":"&amp;$C244),dbP!$B:$B,"&gt;="&amp;AH$5,dbP!$B:$B,"&lt;="&amp;AH$6,INDIRECT($C$1&amp;"!"&amp;$C$2&amp;":"&amp;$C$2),$I$4,dbP!$J:$J,$I244,dbP!$K:$K,$J244)</f>
        <v>0</v>
      </c>
      <c r="AI244" s="1">
        <f ca="1">SUMIFS(INDIRECT($C$1&amp;"!"&amp;$C244&amp;":"&amp;$C244),dbP!$B:$B,"&gt;="&amp;AI$5,dbP!$B:$B,"&lt;="&amp;AI$6,INDIRECT($C$1&amp;"!"&amp;$C$2&amp;":"&amp;$C$2),$I$4,dbP!$J:$J,$I244,dbP!$K:$K,$J244)</f>
        <v>0</v>
      </c>
      <c r="AJ244" s="1">
        <f ca="1">SUMIFS(INDIRECT($C$1&amp;"!"&amp;$C244&amp;":"&amp;$C244),dbP!$B:$B,"&gt;="&amp;AJ$5,dbP!$B:$B,"&lt;="&amp;AJ$6,INDIRECT($C$1&amp;"!"&amp;$C$2&amp;":"&amp;$C$2),$I$4,dbP!$J:$J,$I244,dbP!$K:$K,$J244)</f>
        <v>0</v>
      </c>
      <c r="AK244" s="1">
        <f ca="1">SUMIFS(INDIRECT($C$1&amp;"!"&amp;$C244&amp;":"&amp;$C244),dbP!$B:$B,"&gt;="&amp;AK$5,dbP!$B:$B,"&lt;="&amp;AK$6,INDIRECT($C$1&amp;"!"&amp;$C$2&amp;":"&amp;$C$2),$I$4,dbP!$J:$J,$I244,dbP!$K:$K,$J244)</f>
        <v>0</v>
      </c>
      <c r="AL244" s="1">
        <f ca="1">SUMIFS(INDIRECT($C$1&amp;"!"&amp;$C244&amp;":"&amp;$C244),dbP!$B:$B,"&gt;="&amp;AL$5,dbP!$B:$B,"&lt;="&amp;AL$6,INDIRECT($C$1&amp;"!"&amp;$C$2&amp;":"&amp;$C$2),$I$4,dbP!$J:$J,$I244,dbP!$K:$K,$J244)</f>
        <v>0</v>
      </c>
    </row>
    <row r="245" spans="2:38" s="23" customFormat="1" ht="10.199999999999999" x14ac:dyDescent="0.2">
      <c r="E245" s="23" t="s">
        <v>50</v>
      </c>
    </row>
    <row r="246" spans="2:38" s="2" customFormat="1" x14ac:dyDescent="0.25">
      <c r="B246" s="2">
        <f>Items!$L$78</f>
        <v>0</v>
      </c>
      <c r="C246" s="2" t="str">
        <f>Items!$M$78</f>
        <v>N</v>
      </c>
      <c r="I246" s="2" t="str">
        <f>Items!$J$78</f>
        <v>Поступления/Оплаты %%</v>
      </c>
      <c r="Q246" s="2">
        <f ca="1">SUM($S246:INDIRECT(ADDRESS(ROW(),SUMIFS($3:$3,$4:$4,MAX($4:$4)))))</f>
        <v>0</v>
      </c>
      <c r="T246" s="2">
        <f ca="1">SUM(T247:T251)</f>
        <v>0</v>
      </c>
      <c r="U246" s="2">
        <f t="shared" ref="U246:AL246" ca="1" si="119">SUM(U247:U251)</f>
        <v>0</v>
      </c>
      <c r="V246" s="2">
        <f t="shared" ca="1" si="119"/>
        <v>0</v>
      </c>
      <c r="W246" s="2">
        <f t="shared" ca="1" si="119"/>
        <v>0</v>
      </c>
      <c r="X246" s="2">
        <f t="shared" ca="1" si="119"/>
        <v>0</v>
      </c>
      <c r="Y246" s="2">
        <f t="shared" ca="1" si="119"/>
        <v>0</v>
      </c>
      <c r="Z246" s="2">
        <f t="shared" ca="1" si="119"/>
        <v>0</v>
      </c>
      <c r="AA246" s="2">
        <f t="shared" ca="1" si="119"/>
        <v>0</v>
      </c>
      <c r="AB246" s="2">
        <f t="shared" ca="1" si="119"/>
        <v>0</v>
      </c>
      <c r="AC246" s="2">
        <f t="shared" ca="1" si="119"/>
        <v>0</v>
      </c>
      <c r="AD246" s="2">
        <f t="shared" ca="1" si="119"/>
        <v>0</v>
      </c>
      <c r="AE246" s="2">
        <f t="shared" ca="1" si="119"/>
        <v>0</v>
      </c>
      <c r="AF246" s="2">
        <f t="shared" ca="1" si="119"/>
        <v>0</v>
      </c>
      <c r="AG246" s="2">
        <f t="shared" ca="1" si="119"/>
        <v>0</v>
      </c>
      <c r="AH246" s="2">
        <f t="shared" ca="1" si="119"/>
        <v>0</v>
      </c>
      <c r="AI246" s="2">
        <f t="shared" ca="1" si="119"/>
        <v>0</v>
      </c>
      <c r="AJ246" s="2">
        <f t="shared" ca="1" si="119"/>
        <v>0</v>
      </c>
      <c r="AK246" s="2">
        <f t="shared" ca="1" si="119"/>
        <v>0</v>
      </c>
      <c r="AL246" s="2">
        <f t="shared" ca="1" si="119"/>
        <v>0</v>
      </c>
    </row>
    <row r="247" spans="2:38" x14ac:dyDescent="0.25">
      <c r="B247" s="1" t="str">
        <f>Items!$L79</f>
        <v>CF(+)</v>
      </c>
      <c r="C247" s="1" t="str">
        <f>Items!$M79</f>
        <v>M</v>
      </c>
      <c r="I247" s="22" t="str">
        <f>Items!$J$78</f>
        <v>Поступления/Оплаты %%</v>
      </c>
      <c r="J247" s="1" t="str">
        <f>Items!K79</f>
        <v>доходы %% по депозитам</v>
      </c>
      <c r="Q247" s="1">
        <f ca="1">SUM($S247:INDIRECT(ADDRESS(ROW(),SUMIFS($3:$3,$4:$4,MAX($4:$4)))))</f>
        <v>0</v>
      </c>
      <c r="T247" s="1">
        <f ca="1">SUMIFS(INDIRECT($C$1&amp;"!"&amp;$C247&amp;":"&amp;$C247),dbP!$B:$B,"&gt;="&amp;T$5,dbP!$B:$B,"&lt;="&amp;T$6,INDIRECT($C$1&amp;"!"&amp;$C$2&amp;":"&amp;$C$2),$I$4,dbP!$J:$J,$I247,dbP!$K:$K,$J247)</f>
        <v>0</v>
      </c>
      <c r="U247" s="1">
        <f ca="1">SUMIFS(INDIRECT($C$1&amp;"!"&amp;$C247&amp;":"&amp;$C247),dbP!$B:$B,"&gt;="&amp;U$5,dbP!$B:$B,"&lt;="&amp;U$6,INDIRECT($C$1&amp;"!"&amp;$C$2&amp;":"&amp;$C$2),$I$4,dbP!$J:$J,$I247,dbP!$K:$K,$J247)</f>
        <v>0</v>
      </c>
      <c r="V247" s="1">
        <f ca="1">SUMIFS(INDIRECT($C$1&amp;"!"&amp;$C247&amp;":"&amp;$C247),dbP!$B:$B,"&gt;="&amp;V$5,dbP!$B:$B,"&lt;="&amp;V$6,INDIRECT($C$1&amp;"!"&amp;$C$2&amp;":"&amp;$C$2),$I$4,dbP!$J:$J,$I247,dbP!$K:$K,$J247)</f>
        <v>0</v>
      </c>
      <c r="W247" s="1">
        <f ca="1">SUMIFS(INDIRECT($C$1&amp;"!"&amp;$C247&amp;":"&amp;$C247),dbP!$B:$B,"&gt;="&amp;W$5,dbP!$B:$B,"&lt;="&amp;W$6,INDIRECT($C$1&amp;"!"&amp;$C$2&amp;":"&amp;$C$2),$I$4,dbP!$J:$J,$I247,dbP!$K:$K,$J247)</f>
        <v>0</v>
      </c>
      <c r="X247" s="1">
        <f ca="1">SUMIFS(INDIRECT($C$1&amp;"!"&amp;$C247&amp;":"&amp;$C247),dbP!$B:$B,"&gt;="&amp;X$5,dbP!$B:$B,"&lt;="&amp;X$6,INDIRECT($C$1&amp;"!"&amp;$C$2&amp;":"&amp;$C$2),$I$4,dbP!$J:$J,$I247,dbP!$K:$K,$J247)</f>
        <v>0</v>
      </c>
      <c r="Y247" s="1">
        <f ca="1">SUMIFS(INDIRECT($C$1&amp;"!"&amp;$C247&amp;":"&amp;$C247),dbP!$B:$B,"&gt;="&amp;Y$5,dbP!$B:$B,"&lt;="&amp;Y$6,INDIRECT($C$1&amp;"!"&amp;$C$2&amp;":"&amp;$C$2),$I$4,dbP!$J:$J,$I247,dbP!$K:$K,$J247)</f>
        <v>0</v>
      </c>
      <c r="Z247" s="1">
        <f ca="1">SUMIFS(INDIRECT($C$1&amp;"!"&amp;$C247&amp;":"&amp;$C247),dbP!$B:$B,"&gt;="&amp;Z$5,dbP!$B:$B,"&lt;="&amp;Z$6,INDIRECT($C$1&amp;"!"&amp;$C$2&amp;":"&amp;$C$2),$I$4,dbP!$J:$J,$I247,dbP!$K:$K,$J247)</f>
        <v>0</v>
      </c>
      <c r="AA247" s="1">
        <f ca="1">SUMIFS(INDIRECT($C$1&amp;"!"&amp;$C247&amp;":"&amp;$C247),dbP!$B:$B,"&gt;="&amp;AA$5,dbP!$B:$B,"&lt;="&amp;AA$6,INDIRECT($C$1&amp;"!"&amp;$C$2&amp;":"&amp;$C$2),$I$4,dbP!$J:$J,$I247,dbP!$K:$K,$J247)</f>
        <v>0</v>
      </c>
      <c r="AB247" s="1">
        <f ca="1">SUMIFS(INDIRECT($C$1&amp;"!"&amp;$C247&amp;":"&amp;$C247),dbP!$B:$B,"&gt;="&amp;AB$5,dbP!$B:$B,"&lt;="&amp;AB$6,INDIRECT($C$1&amp;"!"&amp;$C$2&amp;":"&amp;$C$2),$I$4,dbP!$J:$J,$I247,dbP!$K:$K,$J247)</f>
        <v>0</v>
      </c>
      <c r="AC247" s="1">
        <f ca="1">SUMIFS(INDIRECT($C$1&amp;"!"&amp;$C247&amp;":"&amp;$C247),dbP!$B:$B,"&gt;="&amp;AC$5,dbP!$B:$B,"&lt;="&amp;AC$6,INDIRECT($C$1&amp;"!"&amp;$C$2&amp;":"&amp;$C$2),$I$4,dbP!$J:$J,$I247,dbP!$K:$K,$J247)</f>
        <v>0</v>
      </c>
      <c r="AD247" s="1">
        <f ca="1">SUMIFS(INDIRECT($C$1&amp;"!"&amp;$C247&amp;":"&amp;$C247),dbP!$B:$B,"&gt;="&amp;AD$5,dbP!$B:$B,"&lt;="&amp;AD$6,INDIRECT($C$1&amp;"!"&amp;$C$2&amp;":"&amp;$C$2),$I$4,dbP!$J:$J,$I247,dbP!$K:$K,$J247)</f>
        <v>0</v>
      </c>
      <c r="AE247" s="1">
        <f ca="1">SUMIFS(INDIRECT($C$1&amp;"!"&amp;$C247&amp;":"&amp;$C247),dbP!$B:$B,"&gt;="&amp;AE$5,dbP!$B:$B,"&lt;="&amp;AE$6,INDIRECT($C$1&amp;"!"&amp;$C$2&amp;":"&amp;$C$2),$I$4,dbP!$J:$J,$I247,dbP!$K:$K,$J247)</f>
        <v>0</v>
      </c>
      <c r="AF247" s="1">
        <f ca="1">SUMIFS(INDIRECT($C$1&amp;"!"&amp;$C247&amp;":"&amp;$C247),dbP!$B:$B,"&gt;="&amp;AF$5,dbP!$B:$B,"&lt;="&amp;AF$6,INDIRECT($C$1&amp;"!"&amp;$C$2&amp;":"&amp;$C$2),$I$4,dbP!$J:$J,$I247,dbP!$K:$K,$J247)</f>
        <v>0</v>
      </c>
      <c r="AG247" s="1">
        <f ca="1">SUMIFS(INDIRECT($C$1&amp;"!"&amp;$C247&amp;":"&amp;$C247),dbP!$B:$B,"&gt;="&amp;AG$5,dbP!$B:$B,"&lt;="&amp;AG$6,INDIRECT($C$1&amp;"!"&amp;$C$2&amp;":"&amp;$C$2),$I$4,dbP!$J:$J,$I247,dbP!$K:$K,$J247)</f>
        <v>0</v>
      </c>
      <c r="AH247" s="1">
        <f ca="1">SUMIFS(INDIRECT($C$1&amp;"!"&amp;$C247&amp;":"&amp;$C247),dbP!$B:$B,"&gt;="&amp;AH$5,dbP!$B:$B,"&lt;="&amp;AH$6,INDIRECT($C$1&amp;"!"&amp;$C$2&amp;":"&amp;$C$2),$I$4,dbP!$J:$J,$I247,dbP!$K:$K,$J247)</f>
        <v>0</v>
      </c>
      <c r="AI247" s="1">
        <f ca="1">SUMIFS(INDIRECT($C$1&amp;"!"&amp;$C247&amp;":"&amp;$C247),dbP!$B:$B,"&gt;="&amp;AI$5,dbP!$B:$B,"&lt;="&amp;AI$6,INDIRECT($C$1&amp;"!"&amp;$C$2&amp;":"&amp;$C$2),$I$4,dbP!$J:$J,$I247,dbP!$K:$K,$J247)</f>
        <v>0</v>
      </c>
      <c r="AJ247" s="1">
        <f ca="1">SUMIFS(INDIRECT($C$1&amp;"!"&amp;$C247&amp;":"&amp;$C247),dbP!$B:$B,"&gt;="&amp;AJ$5,dbP!$B:$B,"&lt;="&amp;AJ$6,INDIRECT($C$1&amp;"!"&amp;$C$2&amp;":"&amp;$C$2),$I$4,dbP!$J:$J,$I247,dbP!$K:$K,$J247)</f>
        <v>0</v>
      </c>
      <c r="AK247" s="1">
        <f ca="1">SUMIFS(INDIRECT($C$1&amp;"!"&amp;$C247&amp;":"&amp;$C247),dbP!$B:$B,"&gt;="&amp;AK$5,dbP!$B:$B,"&lt;="&amp;AK$6,INDIRECT($C$1&amp;"!"&amp;$C$2&amp;":"&amp;$C$2),$I$4,dbP!$J:$J,$I247,dbP!$K:$K,$J247)</f>
        <v>0</v>
      </c>
      <c r="AL247" s="1">
        <f ca="1">SUMIFS(INDIRECT($C$1&amp;"!"&amp;$C247&amp;":"&amp;$C247),dbP!$B:$B,"&gt;="&amp;AL$5,dbP!$B:$B,"&lt;="&amp;AL$6,INDIRECT($C$1&amp;"!"&amp;$C$2&amp;":"&amp;$C$2),$I$4,dbP!$J:$J,$I247,dbP!$K:$K,$J247)</f>
        <v>0</v>
      </c>
    </row>
    <row r="248" spans="2:38" x14ac:dyDescent="0.25">
      <c r="B248" s="1" t="str">
        <f>Items!$L80</f>
        <v>CF(+)</v>
      </c>
      <c r="C248" s="1" t="str">
        <f>Items!$M80</f>
        <v>M</v>
      </c>
      <c r="I248" s="22" t="str">
        <f>Items!$J$78</f>
        <v>Поступления/Оплаты %%</v>
      </c>
      <c r="J248" s="1" t="str">
        <f>Items!K80</f>
        <v>доходы %% от заемщиков</v>
      </c>
      <c r="Q248" s="1">
        <f ca="1">SUM($S248:INDIRECT(ADDRESS(ROW(),SUMIFS($3:$3,$4:$4,MAX($4:$4)))))</f>
        <v>0</v>
      </c>
      <c r="T248" s="1">
        <f ca="1">SUMIFS(INDIRECT($C$1&amp;"!"&amp;$C248&amp;":"&amp;$C248),dbP!$B:$B,"&gt;="&amp;T$5,dbP!$B:$B,"&lt;="&amp;T$6,INDIRECT($C$1&amp;"!"&amp;$C$2&amp;":"&amp;$C$2),$I$4,dbP!$J:$J,$I248,dbP!$K:$K,$J248)</f>
        <v>0</v>
      </c>
      <c r="U248" s="1">
        <f ca="1">SUMIFS(INDIRECT($C$1&amp;"!"&amp;$C248&amp;":"&amp;$C248),dbP!$B:$B,"&gt;="&amp;U$5,dbP!$B:$B,"&lt;="&amp;U$6,INDIRECT($C$1&amp;"!"&amp;$C$2&amp;":"&amp;$C$2),$I$4,dbP!$J:$J,$I248,dbP!$K:$K,$J248)</f>
        <v>0</v>
      </c>
      <c r="V248" s="1">
        <f ca="1">SUMIFS(INDIRECT($C$1&amp;"!"&amp;$C248&amp;":"&amp;$C248),dbP!$B:$B,"&gt;="&amp;V$5,dbP!$B:$B,"&lt;="&amp;V$6,INDIRECT($C$1&amp;"!"&amp;$C$2&amp;":"&amp;$C$2),$I$4,dbP!$J:$J,$I248,dbP!$K:$K,$J248)</f>
        <v>0</v>
      </c>
      <c r="W248" s="1">
        <f ca="1">SUMIFS(INDIRECT($C$1&amp;"!"&amp;$C248&amp;":"&amp;$C248),dbP!$B:$B,"&gt;="&amp;W$5,dbP!$B:$B,"&lt;="&amp;W$6,INDIRECT($C$1&amp;"!"&amp;$C$2&amp;":"&amp;$C$2),$I$4,dbP!$J:$J,$I248,dbP!$K:$K,$J248)</f>
        <v>0</v>
      </c>
      <c r="X248" s="1">
        <f ca="1">SUMIFS(INDIRECT($C$1&amp;"!"&amp;$C248&amp;":"&amp;$C248),dbP!$B:$B,"&gt;="&amp;X$5,dbP!$B:$B,"&lt;="&amp;X$6,INDIRECT($C$1&amp;"!"&amp;$C$2&amp;":"&amp;$C$2),$I$4,dbP!$J:$J,$I248,dbP!$K:$K,$J248)</f>
        <v>0</v>
      </c>
      <c r="Y248" s="1">
        <f ca="1">SUMIFS(INDIRECT($C$1&amp;"!"&amp;$C248&amp;":"&amp;$C248),dbP!$B:$B,"&gt;="&amp;Y$5,dbP!$B:$B,"&lt;="&amp;Y$6,INDIRECT($C$1&amp;"!"&amp;$C$2&amp;":"&amp;$C$2),$I$4,dbP!$J:$J,$I248,dbP!$K:$K,$J248)</f>
        <v>0</v>
      </c>
      <c r="Z248" s="1">
        <f ca="1">SUMIFS(INDIRECT($C$1&amp;"!"&amp;$C248&amp;":"&amp;$C248),dbP!$B:$B,"&gt;="&amp;Z$5,dbP!$B:$B,"&lt;="&amp;Z$6,INDIRECT($C$1&amp;"!"&amp;$C$2&amp;":"&amp;$C$2),$I$4,dbP!$J:$J,$I248,dbP!$K:$K,$J248)</f>
        <v>0</v>
      </c>
      <c r="AA248" s="1">
        <f ca="1">SUMIFS(INDIRECT($C$1&amp;"!"&amp;$C248&amp;":"&amp;$C248),dbP!$B:$B,"&gt;="&amp;AA$5,dbP!$B:$B,"&lt;="&amp;AA$6,INDIRECT($C$1&amp;"!"&amp;$C$2&amp;":"&amp;$C$2),$I$4,dbP!$J:$J,$I248,dbP!$K:$K,$J248)</f>
        <v>0</v>
      </c>
      <c r="AB248" s="1">
        <f ca="1">SUMIFS(INDIRECT($C$1&amp;"!"&amp;$C248&amp;":"&amp;$C248),dbP!$B:$B,"&gt;="&amp;AB$5,dbP!$B:$B,"&lt;="&amp;AB$6,INDIRECT($C$1&amp;"!"&amp;$C$2&amp;":"&amp;$C$2),$I$4,dbP!$J:$J,$I248,dbP!$K:$K,$J248)</f>
        <v>0</v>
      </c>
      <c r="AC248" s="1">
        <f ca="1">SUMIFS(INDIRECT($C$1&amp;"!"&amp;$C248&amp;":"&amp;$C248),dbP!$B:$B,"&gt;="&amp;AC$5,dbP!$B:$B,"&lt;="&amp;AC$6,INDIRECT($C$1&amp;"!"&amp;$C$2&amp;":"&amp;$C$2),$I$4,dbP!$J:$J,$I248,dbP!$K:$K,$J248)</f>
        <v>0</v>
      </c>
      <c r="AD248" s="1">
        <f ca="1">SUMIFS(INDIRECT($C$1&amp;"!"&amp;$C248&amp;":"&amp;$C248),dbP!$B:$B,"&gt;="&amp;AD$5,dbP!$B:$B,"&lt;="&amp;AD$6,INDIRECT($C$1&amp;"!"&amp;$C$2&amp;":"&amp;$C$2),$I$4,dbP!$J:$J,$I248,dbP!$K:$K,$J248)</f>
        <v>0</v>
      </c>
      <c r="AE248" s="1">
        <f ca="1">SUMIFS(INDIRECT($C$1&amp;"!"&amp;$C248&amp;":"&amp;$C248),dbP!$B:$B,"&gt;="&amp;AE$5,dbP!$B:$B,"&lt;="&amp;AE$6,INDIRECT($C$1&amp;"!"&amp;$C$2&amp;":"&amp;$C$2),$I$4,dbP!$J:$J,$I248,dbP!$K:$K,$J248)</f>
        <v>0</v>
      </c>
      <c r="AF248" s="1">
        <f ca="1">SUMIFS(INDIRECT($C$1&amp;"!"&amp;$C248&amp;":"&amp;$C248),dbP!$B:$B,"&gt;="&amp;AF$5,dbP!$B:$B,"&lt;="&amp;AF$6,INDIRECT($C$1&amp;"!"&amp;$C$2&amp;":"&amp;$C$2),$I$4,dbP!$J:$J,$I248,dbP!$K:$K,$J248)</f>
        <v>0</v>
      </c>
      <c r="AG248" s="1">
        <f ca="1">SUMIFS(INDIRECT($C$1&amp;"!"&amp;$C248&amp;":"&amp;$C248),dbP!$B:$B,"&gt;="&amp;AG$5,dbP!$B:$B,"&lt;="&amp;AG$6,INDIRECT($C$1&amp;"!"&amp;$C$2&amp;":"&amp;$C$2),$I$4,dbP!$J:$J,$I248,dbP!$K:$K,$J248)</f>
        <v>0</v>
      </c>
      <c r="AH248" s="1">
        <f ca="1">SUMIFS(INDIRECT($C$1&amp;"!"&amp;$C248&amp;":"&amp;$C248),dbP!$B:$B,"&gt;="&amp;AH$5,dbP!$B:$B,"&lt;="&amp;AH$6,INDIRECT($C$1&amp;"!"&amp;$C$2&amp;":"&amp;$C$2),$I$4,dbP!$J:$J,$I248,dbP!$K:$K,$J248)</f>
        <v>0</v>
      </c>
      <c r="AI248" s="1">
        <f ca="1">SUMIFS(INDIRECT($C$1&amp;"!"&amp;$C248&amp;":"&amp;$C248),dbP!$B:$B,"&gt;="&amp;AI$5,dbP!$B:$B,"&lt;="&amp;AI$6,INDIRECT($C$1&amp;"!"&amp;$C$2&amp;":"&amp;$C$2),$I$4,dbP!$J:$J,$I248,dbP!$K:$K,$J248)</f>
        <v>0</v>
      </c>
      <c r="AJ248" s="1">
        <f ca="1">SUMIFS(INDIRECT($C$1&amp;"!"&amp;$C248&amp;":"&amp;$C248),dbP!$B:$B,"&gt;="&amp;AJ$5,dbP!$B:$B,"&lt;="&amp;AJ$6,INDIRECT($C$1&amp;"!"&amp;$C$2&amp;":"&amp;$C$2),$I$4,dbP!$J:$J,$I248,dbP!$K:$K,$J248)</f>
        <v>0</v>
      </c>
      <c r="AK248" s="1">
        <f ca="1">SUMIFS(INDIRECT($C$1&amp;"!"&amp;$C248&amp;":"&amp;$C248),dbP!$B:$B,"&gt;="&amp;AK$5,dbP!$B:$B,"&lt;="&amp;AK$6,INDIRECT($C$1&amp;"!"&amp;$C$2&amp;":"&amp;$C$2),$I$4,dbP!$J:$J,$I248,dbP!$K:$K,$J248)</f>
        <v>0</v>
      </c>
      <c r="AL248" s="1">
        <f ca="1">SUMIFS(INDIRECT($C$1&amp;"!"&amp;$C248&amp;":"&amp;$C248),dbP!$B:$B,"&gt;="&amp;AL$5,dbP!$B:$B,"&lt;="&amp;AL$6,INDIRECT($C$1&amp;"!"&amp;$C$2&amp;":"&amp;$C$2),$I$4,dbP!$J:$J,$I248,dbP!$K:$K,$J248)</f>
        <v>0</v>
      </c>
    </row>
    <row r="249" spans="2:38" x14ac:dyDescent="0.25">
      <c r="B249" s="1" t="str">
        <f>Items!$L81</f>
        <v>CF(-)</v>
      </c>
      <c r="C249" s="1" t="str">
        <f>Items!$M81</f>
        <v>N</v>
      </c>
      <c r="I249" s="22" t="str">
        <f>Items!$J$78</f>
        <v>Поступления/Оплаты %%</v>
      </c>
      <c r="J249" s="1" t="str">
        <f>Items!K81</f>
        <v>расходы %% по кредитам</v>
      </c>
      <c r="Q249" s="1">
        <f ca="1">SUM($S249:INDIRECT(ADDRESS(ROW(),SUMIFS($3:$3,$4:$4,MAX($4:$4)))))</f>
        <v>0</v>
      </c>
      <c r="T249" s="1">
        <f ca="1">SUMIFS(INDIRECT($C$1&amp;"!"&amp;$C249&amp;":"&amp;$C249),dbP!$B:$B,"&gt;="&amp;T$5,dbP!$B:$B,"&lt;="&amp;T$6,INDIRECT($C$1&amp;"!"&amp;$C$2&amp;":"&amp;$C$2),$I$4,dbP!$J:$J,$I249,dbP!$K:$K,$J249)</f>
        <v>0</v>
      </c>
      <c r="U249" s="1">
        <f ca="1">SUMIFS(INDIRECT($C$1&amp;"!"&amp;$C249&amp;":"&amp;$C249),dbP!$B:$B,"&gt;="&amp;U$5,dbP!$B:$B,"&lt;="&amp;U$6,INDIRECT($C$1&amp;"!"&amp;$C$2&amp;":"&amp;$C$2),$I$4,dbP!$J:$J,$I249,dbP!$K:$K,$J249)</f>
        <v>0</v>
      </c>
      <c r="V249" s="1">
        <f ca="1">SUMIFS(INDIRECT($C$1&amp;"!"&amp;$C249&amp;":"&amp;$C249),dbP!$B:$B,"&gt;="&amp;V$5,dbP!$B:$B,"&lt;="&amp;V$6,INDIRECT($C$1&amp;"!"&amp;$C$2&amp;":"&amp;$C$2),$I$4,dbP!$J:$J,$I249,dbP!$K:$K,$J249)</f>
        <v>0</v>
      </c>
      <c r="W249" s="1">
        <f ca="1">SUMIFS(INDIRECT($C$1&amp;"!"&amp;$C249&amp;":"&amp;$C249),dbP!$B:$B,"&gt;="&amp;W$5,dbP!$B:$B,"&lt;="&amp;W$6,INDIRECT($C$1&amp;"!"&amp;$C$2&amp;":"&amp;$C$2),$I$4,dbP!$J:$J,$I249,dbP!$K:$K,$J249)</f>
        <v>0</v>
      </c>
      <c r="X249" s="1">
        <f ca="1">SUMIFS(INDIRECT($C$1&amp;"!"&amp;$C249&amp;":"&amp;$C249),dbP!$B:$B,"&gt;="&amp;X$5,dbP!$B:$B,"&lt;="&amp;X$6,INDIRECT($C$1&amp;"!"&amp;$C$2&amp;":"&amp;$C$2),$I$4,dbP!$J:$J,$I249,dbP!$K:$K,$J249)</f>
        <v>0</v>
      </c>
      <c r="Y249" s="1">
        <f ca="1">SUMIFS(INDIRECT($C$1&amp;"!"&amp;$C249&amp;":"&amp;$C249),dbP!$B:$B,"&gt;="&amp;Y$5,dbP!$B:$B,"&lt;="&amp;Y$6,INDIRECT($C$1&amp;"!"&amp;$C$2&amp;":"&amp;$C$2),$I$4,dbP!$J:$J,$I249,dbP!$K:$K,$J249)</f>
        <v>0</v>
      </c>
      <c r="Z249" s="1">
        <f ca="1">SUMIFS(INDIRECT($C$1&amp;"!"&amp;$C249&amp;":"&amp;$C249),dbP!$B:$B,"&gt;="&amp;Z$5,dbP!$B:$B,"&lt;="&amp;Z$6,INDIRECT($C$1&amp;"!"&amp;$C$2&amp;":"&amp;$C$2),$I$4,dbP!$J:$J,$I249,dbP!$K:$K,$J249)</f>
        <v>0</v>
      </c>
      <c r="AA249" s="1">
        <f ca="1">SUMIFS(INDIRECT($C$1&amp;"!"&amp;$C249&amp;":"&amp;$C249),dbP!$B:$B,"&gt;="&amp;AA$5,dbP!$B:$B,"&lt;="&amp;AA$6,INDIRECT($C$1&amp;"!"&amp;$C$2&amp;":"&amp;$C$2),$I$4,dbP!$J:$J,$I249,dbP!$K:$K,$J249)</f>
        <v>0</v>
      </c>
      <c r="AB249" s="1">
        <f ca="1">SUMIFS(INDIRECT($C$1&amp;"!"&amp;$C249&amp;":"&amp;$C249),dbP!$B:$B,"&gt;="&amp;AB$5,dbP!$B:$B,"&lt;="&amp;AB$6,INDIRECT($C$1&amp;"!"&amp;$C$2&amp;":"&amp;$C$2),$I$4,dbP!$J:$J,$I249,dbP!$K:$K,$J249)</f>
        <v>0</v>
      </c>
      <c r="AC249" s="1">
        <f ca="1">SUMIFS(INDIRECT($C$1&amp;"!"&amp;$C249&amp;":"&amp;$C249),dbP!$B:$B,"&gt;="&amp;AC$5,dbP!$B:$B,"&lt;="&amp;AC$6,INDIRECT($C$1&amp;"!"&amp;$C$2&amp;":"&amp;$C$2),$I$4,dbP!$J:$J,$I249,dbP!$K:$K,$J249)</f>
        <v>0</v>
      </c>
      <c r="AD249" s="1">
        <f ca="1">SUMIFS(INDIRECT($C$1&amp;"!"&amp;$C249&amp;":"&amp;$C249),dbP!$B:$B,"&gt;="&amp;AD$5,dbP!$B:$B,"&lt;="&amp;AD$6,INDIRECT($C$1&amp;"!"&amp;$C$2&amp;":"&amp;$C$2),$I$4,dbP!$J:$J,$I249,dbP!$K:$K,$J249)</f>
        <v>0</v>
      </c>
      <c r="AE249" s="1">
        <f ca="1">SUMIFS(INDIRECT($C$1&amp;"!"&amp;$C249&amp;":"&amp;$C249),dbP!$B:$B,"&gt;="&amp;AE$5,dbP!$B:$B,"&lt;="&amp;AE$6,INDIRECT($C$1&amp;"!"&amp;$C$2&amp;":"&amp;$C$2),$I$4,dbP!$J:$J,$I249,dbP!$K:$K,$J249)</f>
        <v>0</v>
      </c>
      <c r="AF249" s="1">
        <f ca="1">SUMIFS(INDIRECT($C$1&amp;"!"&amp;$C249&amp;":"&amp;$C249),dbP!$B:$B,"&gt;="&amp;AF$5,dbP!$B:$B,"&lt;="&amp;AF$6,INDIRECT($C$1&amp;"!"&amp;$C$2&amp;":"&amp;$C$2),$I$4,dbP!$J:$J,$I249,dbP!$K:$K,$J249)</f>
        <v>0</v>
      </c>
      <c r="AG249" s="1">
        <f ca="1">SUMIFS(INDIRECT($C$1&amp;"!"&amp;$C249&amp;":"&amp;$C249),dbP!$B:$B,"&gt;="&amp;AG$5,dbP!$B:$B,"&lt;="&amp;AG$6,INDIRECT($C$1&amp;"!"&amp;$C$2&amp;":"&amp;$C$2),$I$4,dbP!$J:$J,$I249,dbP!$K:$K,$J249)</f>
        <v>0</v>
      </c>
      <c r="AH249" s="1">
        <f ca="1">SUMIFS(INDIRECT($C$1&amp;"!"&amp;$C249&amp;":"&amp;$C249),dbP!$B:$B,"&gt;="&amp;AH$5,dbP!$B:$B,"&lt;="&amp;AH$6,INDIRECT($C$1&amp;"!"&amp;$C$2&amp;":"&amp;$C$2),$I$4,dbP!$J:$J,$I249,dbP!$K:$K,$J249)</f>
        <v>0</v>
      </c>
      <c r="AI249" s="1">
        <f ca="1">SUMIFS(INDIRECT($C$1&amp;"!"&amp;$C249&amp;":"&amp;$C249),dbP!$B:$B,"&gt;="&amp;AI$5,dbP!$B:$B,"&lt;="&amp;AI$6,INDIRECT($C$1&amp;"!"&amp;$C$2&amp;":"&amp;$C$2),$I$4,dbP!$J:$J,$I249,dbP!$K:$K,$J249)</f>
        <v>0</v>
      </c>
      <c r="AJ249" s="1">
        <f ca="1">SUMIFS(INDIRECT($C$1&amp;"!"&amp;$C249&amp;":"&amp;$C249),dbP!$B:$B,"&gt;="&amp;AJ$5,dbP!$B:$B,"&lt;="&amp;AJ$6,INDIRECT($C$1&amp;"!"&amp;$C$2&amp;":"&amp;$C$2),$I$4,dbP!$J:$J,$I249,dbP!$K:$K,$J249)</f>
        <v>0</v>
      </c>
      <c r="AK249" s="1">
        <f ca="1">SUMIFS(INDIRECT($C$1&amp;"!"&amp;$C249&amp;":"&amp;$C249),dbP!$B:$B,"&gt;="&amp;AK$5,dbP!$B:$B,"&lt;="&amp;AK$6,INDIRECT($C$1&amp;"!"&amp;$C$2&amp;":"&amp;$C$2),$I$4,dbP!$J:$J,$I249,dbP!$K:$K,$J249)</f>
        <v>0</v>
      </c>
      <c r="AL249" s="1">
        <f ca="1">SUMIFS(INDIRECT($C$1&amp;"!"&amp;$C249&amp;":"&amp;$C249),dbP!$B:$B,"&gt;="&amp;AL$5,dbP!$B:$B,"&lt;="&amp;AL$6,INDIRECT($C$1&amp;"!"&amp;$C$2&amp;":"&amp;$C$2),$I$4,dbP!$J:$J,$I249,dbP!$K:$K,$J249)</f>
        <v>0</v>
      </c>
    </row>
    <row r="250" spans="2:38" x14ac:dyDescent="0.25">
      <c r="B250" s="1" t="str">
        <f>Items!$L82</f>
        <v>CF(-)</v>
      </c>
      <c r="C250" s="1" t="str">
        <f>Items!$M82</f>
        <v>N</v>
      </c>
      <c r="I250" s="22" t="str">
        <f>Items!$J$78</f>
        <v>Поступления/Оплаты %%</v>
      </c>
      <c r="J250" s="1" t="str">
        <f>Items!K82</f>
        <v>расходы %% по займам</v>
      </c>
      <c r="Q250" s="1">
        <f ca="1">SUM($S250:INDIRECT(ADDRESS(ROW(),SUMIFS($3:$3,$4:$4,MAX($4:$4)))))</f>
        <v>0</v>
      </c>
      <c r="T250" s="1">
        <f ca="1">SUMIFS(INDIRECT($C$1&amp;"!"&amp;$C250&amp;":"&amp;$C250),dbP!$B:$B,"&gt;="&amp;T$5,dbP!$B:$B,"&lt;="&amp;T$6,INDIRECT($C$1&amp;"!"&amp;$C$2&amp;":"&amp;$C$2),$I$4,dbP!$J:$J,$I250,dbP!$K:$K,$J250)</f>
        <v>0</v>
      </c>
      <c r="U250" s="1">
        <f ca="1">SUMIFS(INDIRECT($C$1&amp;"!"&amp;$C250&amp;":"&amp;$C250),dbP!$B:$B,"&gt;="&amp;U$5,dbP!$B:$B,"&lt;="&amp;U$6,INDIRECT($C$1&amp;"!"&amp;$C$2&amp;":"&amp;$C$2),$I$4,dbP!$J:$J,$I250,dbP!$K:$K,$J250)</f>
        <v>0</v>
      </c>
      <c r="V250" s="1">
        <f ca="1">SUMIFS(INDIRECT($C$1&amp;"!"&amp;$C250&amp;":"&amp;$C250),dbP!$B:$B,"&gt;="&amp;V$5,dbP!$B:$B,"&lt;="&amp;V$6,INDIRECT($C$1&amp;"!"&amp;$C$2&amp;":"&amp;$C$2),$I$4,dbP!$J:$J,$I250,dbP!$K:$K,$J250)</f>
        <v>0</v>
      </c>
      <c r="W250" s="1">
        <f ca="1">SUMIFS(INDIRECT($C$1&amp;"!"&amp;$C250&amp;":"&amp;$C250),dbP!$B:$B,"&gt;="&amp;W$5,dbP!$B:$B,"&lt;="&amp;W$6,INDIRECT($C$1&amp;"!"&amp;$C$2&amp;":"&amp;$C$2),$I$4,dbP!$J:$J,$I250,dbP!$K:$K,$J250)</f>
        <v>0</v>
      </c>
      <c r="X250" s="1">
        <f ca="1">SUMIFS(INDIRECT($C$1&amp;"!"&amp;$C250&amp;":"&amp;$C250),dbP!$B:$B,"&gt;="&amp;X$5,dbP!$B:$B,"&lt;="&amp;X$6,INDIRECT($C$1&amp;"!"&amp;$C$2&amp;":"&amp;$C$2),$I$4,dbP!$J:$J,$I250,dbP!$K:$K,$J250)</f>
        <v>0</v>
      </c>
      <c r="Y250" s="1">
        <f ca="1">SUMIFS(INDIRECT($C$1&amp;"!"&amp;$C250&amp;":"&amp;$C250),dbP!$B:$B,"&gt;="&amp;Y$5,dbP!$B:$B,"&lt;="&amp;Y$6,INDIRECT($C$1&amp;"!"&amp;$C$2&amp;":"&amp;$C$2),$I$4,dbP!$J:$J,$I250,dbP!$K:$K,$J250)</f>
        <v>0</v>
      </c>
      <c r="Z250" s="1">
        <f ca="1">SUMIFS(INDIRECT($C$1&amp;"!"&amp;$C250&amp;":"&amp;$C250),dbP!$B:$B,"&gt;="&amp;Z$5,dbP!$B:$B,"&lt;="&amp;Z$6,INDIRECT($C$1&amp;"!"&amp;$C$2&amp;":"&amp;$C$2),$I$4,dbP!$J:$J,$I250,dbP!$K:$K,$J250)</f>
        <v>0</v>
      </c>
      <c r="AA250" s="1">
        <f ca="1">SUMIFS(INDIRECT($C$1&amp;"!"&amp;$C250&amp;":"&amp;$C250),dbP!$B:$B,"&gt;="&amp;AA$5,dbP!$B:$B,"&lt;="&amp;AA$6,INDIRECT($C$1&amp;"!"&amp;$C$2&amp;":"&amp;$C$2),$I$4,dbP!$J:$J,$I250,dbP!$K:$K,$J250)</f>
        <v>0</v>
      </c>
      <c r="AB250" s="1">
        <f ca="1">SUMIFS(INDIRECT($C$1&amp;"!"&amp;$C250&amp;":"&amp;$C250),dbP!$B:$B,"&gt;="&amp;AB$5,dbP!$B:$B,"&lt;="&amp;AB$6,INDIRECT($C$1&amp;"!"&amp;$C$2&amp;":"&amp;$C$2),$I$4,dbP!$J:$J,$I250,dbP!$K:$K,$J250)</f>
        <v>0</v>
      </c>
      <c r="AC250" s="1">
        <f ca="1">SUMIFS(INDIRECT($C$1&amp;"!"&amp;$C250&amp;":"&amp;$C250),dbP!$B:$B,"&gt;="&amp;AC$5,dbP!$B:$B,"&lt;="&amp;AC$6,INDIRECT($C$1&amp;"!"&amp;$C$2&amp;":"&amp;$C$2),$I$4,dbP!$J:$J,$I250,dbP!$K:$K,$J250)</f>
        <v>0</v>
      </c>
      <c r="AD250" s="1">
        <f ca="1">SUMIFS(INDIRECT($C$1&amp;"!"&amp;$C250&amp;":"&amp;$C250),dbP!$B:$B,"&gt;="&amp;AD$5,dbP!$B:$B,"&lt;="&amp;AD$6,INDIRECT($C$1&amp;"!"&amp;$C$2&amp;":"&amp;$C$2),$I$4,dbP!$J:$J,$I250,dbP!$K:$K,$J250)</f>
        <v>0</v>
      </c>
      <c r="AE250" s="1">
        <f ca="1">SUMIFS(INDIRECT($C$1&amp;"!"&amp;$C250&amp;":"&amp;$C250),dbP!$B:$B,"&gt;="&amp;AE$5,dbP!$B:$B,"&lt;="&amp;AE$6,INDIRECT($C$1&amp;"!"&amp;$C$2&amp;":"&amp;$C$2),$I$4,dbP!$J:$J,$I250,dbP!$K:$K,$J250)</f>
        <v>0</v>
      </c>
      <c r="AF250" s="1">
        <f ca="1">SUMIFS(INDIRECT($C$1&amp;"!"&amp;$C250&amp;":"&amp;$C250),dbP!$B:$B,"&gt;="&amp;AF$5,dbP!$B:$B,"&lt;="&amp;AF$6,INDIRECT($C$1&amp;"!"&amp;$C$2&amp;":"&amp;$C$2),$I$4,dbP!$J:$J,$I250,dbP!$K:$K,$J250)</f>
        <v>0</v>
      </c>
      <c r="AG250" s="1">
        <f ca="1">SUMIFS(INDIRECT($C$1&amp;"!"&amp;$C250&amp;":"&amp;$C250),dbP!$B:$B,"&gt;="&amp;AG$5,dbP!$B:$B,"&lt;="&amp;AG$6,INDIRECT($C$1&amp;"!"&amp;$C$2&amp;":"&amp;$C$2),$I$4,dbP!$J:$J,$I250,dbP!$K:$K,$J250)</f>
        <v>0</v>
      </c>
      <c r="AH250" s="1">
        <f ca="1">SUMIFS(INDIRECT($C$1&amp;"!"&amp;$C250&amp;":"&amp;$C250),dbP!$B:$B,"&gt;="&amp;AH$5,dbP!$B:$B,"&lt;="&amp;AH$6,INDIRECT($C$1&amp;"!"&amp;$C$2&amp;":"&amp;$C$2),$I$4,dbP!$J:$J,$I250,dbP!$K:$K,$J250)</f>
        <v>0</v>
      </c>
      <c r="AI250" s="1">
        <f ca="1">SUMIFS(INDIRECT($C$1&amp;"!"&amp;$C250&amp;":"&amp;$C250),dbP!$B:$B,"&gt;="&amp;AI$5,dbP!$B:$B,"&lt;="&amp;AI$6,INDIRECT($C$1&amp;"!"&amp;$C$2&amp;":"&amp;$C$2),$I$4,dbP!$J:$J,$I250,dbP!$K:$K,$J250)</f>
        <v>0</v>
      </c>
      <c r="AJ250" s="1">
        <f ca="1">SUMIFS(INDIRECT($C$1&amp;"!"&amp;$C250&amp;":"&amp;$C250),dbP!$B:$B,"&gt;="&amp;AJ$5,dbP!$B:$B,"&lt;="&amp;AJ$6,INDIRECT($C$1&amp;"!"&amp;$C$2&amp;":"&amp;$C$2),$I$4,dbP!$J:$J,$I250,dbP!$K:$K,$J250)</f>
        <v>0</v>
      </c>
      <c r="AK250" s="1">
        <f ca="1">SUMIFS(INDIRECT($C$1&amp;"!"&amp;$C250&amp;":"&amp;$C250),dbP!$B:$B,"&gt;="&amp;AK$5,dbP!$B:$B,"&lt;="&amp;AK$6,INDIRECT($C$1&amp;"!"&amp;$C$2&amp;":"&amp;$C$2),$I$4,dbP!$J:$J,$I250,dbP!$K:$K,$J250)</f>
        <v>0</v>
      </c>
      <c r="AL250" s="1">
        <f ca="1">SUMIFS(INDIRECT($C$1&amp;"!"&amp;$C250&amp;":"&amp;$C250),dbP!$B:$B,"&gt;="&amp;AL$5,dbP!$B:$B,"&lt;="&amp;AL$6,INDIRECT($C$1&amp;"!"&amp;$C$2&amp;":"&amp;$C$2),$I$4,dbP!$J:$J,$I250,dbP!$K:$K,$J250)</f>
        <v>0</v>
      </c>
    </row>
    <row r="251" spans="2:38" s="23" customFormat="1" ht="10.199999999999999" x14ac:dyDescent="0.2">
      <c r="E251" s="23" t="s">
        <v>50</v>
      </c>
    </row>
    <row r="252" spans="2:38" ht="4.05" customHeight="1" x14ac:dyDescent="0.25"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2:38" s="2" customFormat="1" x14ac:dyDescent="0.25">
      <c r="B253" s="2" t="str">
        <f>Items!$L$83</f>
        <v>CF</v>
      </c>
      <c r="C253" s="2">
        <f>Items!$M$83</f>
        <v>0</v>
      </c>
      <c r="I253" s="2" t="str">
        <f>Items!$J$83</f>
        <v>Финпоток до выплаты налогов</v>
      </c>
      <c r="Q253" s="2">
        <f ca="1">SUM($S253:INDIRECT(ADDRESS(ROW(),SUMIFS($3:$3,$4:$4,MAX($4:$4)))))</f>
        <v>-11391486.418800002</v>
      </c>
      <c r="T253" s="2">
        <f ca="1">SUMIFS(T$159:T252,$B$159:$B252,Items!$L$4)-SUMIFS(T$159:T252,$B$159:$B252,Items!$L$7)</f>
        <v>-977082.75</v>
      </c>
      <c r="U253" s="2">
        <f ca="1">SUMIFS(U$159:U252,$B$159:$B252,Items!$L$4)-SUMIFS(U$159:U252,$B$159:$B252,Items!$L$7)</f>
        <v>-273019.38999999996</v>
      </c>
      <c r="V253" s="2">
        <f ca="1">SUMIFS(V$159:V252,$B$159:$B252,Items!$L$4)-SUMIFS(V$159:V252,$B$159:$B252,Items!$L$7)</f>
        <v>-202795.89</v>
      </c>
      <c r="W253" s="2">
        <f ca="1">SUMIFS(W$159:W252,$B$159:$B252,Items!$L$4)-SUMIFS(W$159:W252,$B$159:$B252,Items!$L$7)</f>
        <v>-376341.95</v>
      </c>
      <c r="X253" s="2">
        <f ca="1">SUMIFS(X$159:X252,$B$159:$B252,Items!$L$4)-SUMIFS(X$159:X252,$B$159:$B252,Items!$L$7)</f>
        <v>-303803.82879999996</v>
      </c>
      <c r="Y253" s="2">
        <f ca="1">SUMIFS(Y$159:Y252,$B$159:$B252,Items!$L$4)-SUMIFS(Y$159:Y252,$B$159:$B252,Items!$L$7)</f>
        <v>-487911.62</v>
      </c>
      <c r="Z253" s="2">
        <f ca="1">SUMIFS(Z$159:Z252,$B$159:$B252,Items!$L$4)-SUMIFS(Z$159:Z252,$B$159:$B252,Items!$L$7)</f>
        <v>-561225.48</v>
      </c>
      <c r="AA253" s="2">
        <f ca="1">SUMIFS(AA$159:AA252,$B$159:$B252,Items!$L$4)-SUMIFS(AA$159:AA252,$B$159:$B252,Items!$L$7)</f>
        <v>-798402.19</v>
      </c>
      <c r="AB253" s="2">
        <f ca="1">SUMIFS(AB$159:AB252,$B$159:$B252,Items!$L$4)-SUMIFS(AB$159:AB252,$B$159:$B252,Items!$L$7)</f>
        <v>-837499.53</v>
      </c>
      <c r="AC253" s="2">
        <f ca="1">SUMIFS(AC$159:AC252,$B$159:$B252,Items!$L$4)-SUMIFS(AC$159:AC252,$B$159:$B252,Items!$L$7)</f>
        <v>-1470635.29</v>
      </c>
      <c r="AD253" s="2">
        <f ca="1">SUMIFS(AD$159:AD252,$B$159:$B252,Items!$L$4)-SUMIFS(AD$159:AD252,$B$159:$B252,Items!$L$7)</f>
        <v>-1769703.55</v>
      </c>
      <c r="AE253" s="2">
        <f ca="1">SUMIFS(AE$159:AE252,$B$159:$B252,Items!$L$4)-SUMIFS(AE$159:AE252,$B$159:$B252,Items!$L$7)</f>
        <v>-786330.02</v>
      </c>
      <c r="AF253" s="2">
        <f ca="1">SUMIFS(AF$159:AF252,$B$159:$B252,Items!$L$4)-SUMIFS(AF$159:AF252,$B$159:$B252,Items!$L$7)</f>
        <v>-953249.71</v>
      </c>
      <c r="AG253" s="2">
        <f ca="1">SUMIFS(AG$159:AG252,$B$159:$B252,Items!$L$4)-SUMIFS(AG$159:AG252,$B$159:$B252,Items!$L$7)</f>
        <v>-1592565.22</v>
      </c>
      <c r="AH253" s="2">
        <f ca="1">SUMIFS(AH$159:AH252,$B$159:$B252,Items!$L$4)-SUMIFS(AH$159:AH252,$B$159:$B252,Items!$L$7)</f>
        <v>0</v>
      </c>
      <c r="AI253" s="2">
        <f ca="1">SUMIFS(AI$159:AI252,$B$159:$B252,Items!$L$4)-SUMIFS(AI$159:AI252,$B$159:$B252,Items!$L$7)</f>
        <v>-920</v>
      </c>
      <c r="AJ253" s="2">
        <f ca="1">SUMIFS(AJ$159:AJ252,$B$159:$B252,Items!$L$4)-SUMIFS(AJ$159:AJ252,$B$159:$B252,Items!$L$7)</f>
        <v>0</v>
      </c>
      <c r="AK253" s="2">
        <f ca="1">SUMIFS(AK$159:AK252,$B$159:$B252,Items!$L$4)-SUMIFS(AK$159:AK252,$B$159:$B252,Items!$L$7)</f>
        <v>0</v>
      </c>
      <c r="AL253" s="2">
        <f ca="1">SUMIFS(AL$159:AL252,$B$159:$B252,Items!$L$4)-SUMIFS(AL$159:AL252,$B$159:$B252,Items!$L$7)</f>
        <v>0</v>
      </c>
    </row>
    <row r="254" spans="2:38" ht="4.05" customHeight="1" x14ac:dyDescent="0.25"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2:38" s="2" customFormat="1" x14ac:dyDescent="0.25">
      <c r="B255" s="2">
        <f>Items!$L$84</f>
        <v>0</v>
      </c>
      <c r="C255" s="2" t="str">
        <f>Items!$M$84</f>
        <v>N</v>
      </c>
      <c r="I255" s="2" t="str">
        <f>Items!$J$84</f>
        <v>Оплата налогов</v>
      </c>
      <c r="Q255" s="2">
        <f ca="1">SUM($S255:INDIRECT(ADDRESS(ROW(),SUMIFS($3:$3,$4:$4,MAX($4:$4)))))</f>
        <v>53874.229999999996</v>
      </c>
      <c r="T255" s="2">
        <f ca="1">SUM(T256:T260)</f>
        <v>0</v>
      </c>
      <c r="U255" s="2">
        <f t="shared" ref="U255:AL255" ca="1" si="120">SUM(U256:U260)</f>
        <v>0</v>
      </c>
      <c r="V255" s="2">
        <f t="shared" ca="1" si="120"/>
        <v>0</v>
      </c>
      <c r="W255" s="2">
        <f t="shared" ca="1" si="120"/>
        <v>0</v>
      </c>
      <c r="X255" s="2">
        <f t="shared" ca="1" si="120"/>
        <v>0</v>
      </c>
      <c r="Y255" s="2">
        <f t="shared" ca="1" si="120"/>
        <v>0</v>
      </c>
      <c r="Z255" s="2">
        <f t="shared" ca="1" si="120"/>
        <v>0</v>
      </c>
      <c r="AA255" s="2">
        <f t="shared" ca="1" si="120"/>
        <v>0</v>
      </c>
      <c r="AB255" s="2">
        <f t="shared" ca="1" si="120"/>
        <v>0</v>
      </c>
      <c r="AC255" s="2">
        <f t="shared" ca="1" si="120"/>
        <v>4342.5200000000004</v>
      </c>
      <c r="AD255" s="2">
        <f t="shared" ca="1" si="120"/>
        <v>0</v>
      </c>
      <c r="AE255" s="2">
        <f t="shared" ca="1" si="120"/>
        <v>0</v>
      </c>
      <c r="AF255" s="2">
        <f t="shared" ca="1" si="120"/>
        <v>41224.839999999997</v>
      </c>
      <c r="AG255" s="2">
        <f t="shared" ca="1" si="120"/>
        <v>8306.869999999999</v>
      </c>
      <c r="AH255" s="2">
        <f t="shared" ca="1" si="120"/>
        <v>0</v>
      </c>
      <c r="AI255" s="2">
        <f t="shared" ca="1" si="120"/>
        <v>0</v>
      </c>
      <c r="AJ255" s="2">
        <f t="shared" ca="1" si="120"/>
        <v>0</v>
      </c>
      <c r="AK255" s="2">
        <f t="shared" ca="1" si="120"/>
        <v>0</v>
      </c>
      <c r="AL255" s="2">
        <f t="shared" ca="1" si="120"/>
        <v>0</v>
      </c>
    </row>
    <row r="256" spans="2:38" x14ac:dyDescent="0.25">
      <c r="B256" s="1" t="str">
        <f>Items!$L85</f>
        <v>CF(-)</v>
      </c>
      <c r="C256" s="1" t="str">
        <f>Items!$M85</f>
        <v>N</v>
      </c>
      <c r="I256" s="22" t="str">
        <f>Items!$J$84</f>
        <v>Оплата налогов</v>
      </c>
      <c r="J256" s="1" t="str">
        <f>Items!K85</f>
        <v>УСН</v>
      </c>
      <c r="Q256" s="1">
        <f ca="1">SUM($S256:INDIRECT(ADDRESS(ROW(),SUMIFS($3:$3,$4:$4,MAX($4:$4)))))</f>
        <v>0</v>
      </c>
      <c r="T256" s="1">
        <f ca="1">SUMIFS(INDIRECT($C$1&amp;"!"&amp;$C256&amp;":"&amp;$C256),dbP!$B:$B,"&gt;="&amp;T$5,dbP!$B:$B,"&lt;="&amp;T$6,INDIRECT($C$1&amp;"!"&amp;$C$2&amp;":"&amp;$C$2),$I$4,dbP!$J:$J,$I256,dbP!$K:$K,$J256)</f>
        <v>0</v>
      </c>
      <c r="U256" s="1">
        <f ca="1">SUMIFS(INDIRECT($C$1&amp;"!"&amp;$C256&amp;":"&amp;$C256),dbP!$B:$B,"&gt;="&amp;U$5,dbP!$B:$B,"&lt;="&amp;U$6,INDIRECT($C$1&amp;"!"&amp;$C$2&amp;":"&amp;$C$2),$I$4,dbP!$J:$J,$I256,dbP!$K:$K,$J256)</f>
        <v>0</v>
      </c>
      <c r="V256" s="1">
        <f ca="1">SUMIFS(INDIRECT($C$1&amp;"!"&amp;$C256&amp;":"&amp;$C256),dbP!$B:$B,"&gt;="&amp;V$5,dbP!$B:$B,"&lt;="&amp;V$6,INDIRECT($C$1&amp;"!"&amp;$C$2&amp;":"&amp;$C$2),$I$4,dbP!$J:$J,$I256,dbP!$K:$K,$J256)</f>
        <v>0</v>
      </c>
      <c r="W256" s="1">
        <f ca="1">SUMIFS(INDIRECT($C$1&amp;"!"&amp;$C256&amp;":"&amp;$C256),dbP!$B:$B,"&gt;="&amp;W$5,dbP!$B:$B,"&lt;="&amp;W$6,INDIRECT($C$1&amp;"!"&amp;$C$2&amp;":"&amp;$C$2),$I$4,dbP!$J:$J,$I256,dbP!$K:$K,$J256)</f>
        <v>0</v>
      </c>
      <c r="X256" s="1">
        <f ca="1">SUMIFS(INDIRECT($C$1&amp;"!"&amp;$C256&amp;":"&amp;$C256),dbP!$B:$B,"&gt;="&amp;X$5,dbP!$B:$B,"&lt;="&amp;X$6,INDIRECT($C$1&amp;"!"&amp;$C$2&amp;":"&amp;$C$2),$I$4,dbP!$J:$J,$I256,dbP!$K:$K,$J256)</f>
        <v>0</v>
      </c>
      <c r="Y256" s="1">
        <f ca="1">SUMIFS(INDIRECT($C$1&amp;"!"&amp;$C256&amp;":"&amp;$C256),dbP!$B:$B,"&gt;="&amp;Y$5,dbP!$B:$B,"&lt;="&amp;Y$6,INDIRECT($C$1&amp;"!"&amp;$C$2&amp;":"&amp;$C$2),$I$4,dbP!$J:$J,$I256,dbP!$K:$K,$J256)</f>
        <v>0</v>
      </c>
      <c r="Z256" s="1">
        <f ca="1">SUMIFS(INDIRECT($C$1&amp;"!"&amp;$C256&amp;":"&amp;$C256),dbP!$B:$B,"&gt;="&amp;Z$5,dbP!$B:$B,"&lt;="&amp;Z$6,INDIRECT($C$1&amp;"!"&amp;$C$2&amp;":"&amp;$C$2),$I$4,dbP!$J:$J,$I256,dbP!$K:$K,$J256)</f>
        <v>0</v>
      </c>
      <c r="AA256" s="1">
        <f ca="1">SUMIFS(INDIRECT($C$1&amp;"!"&amp;$C256&amp;":"&amp;$C256),dbP!$B:$B,"&gt;="&amp;AA$5,dbP!$B:$B,"&lt;="&amp;AA$6,INDIRECT($C$1&amp;"!"&amp;$C$2&amp;":"&amp;$C$2),$I$4,dbP!$J:$J,$I256,dbP!$K:$K,$J256)</f>
        <v>0</v>
      </c>
      <c r="AB256" s="1">
        <f ca="1">SUMIFS(INDIRECT($C$1&amp;"!"&amp;$C256&amp;":"&amp;$C256),dbP!$B:$B,"&gt;="&amp;AB$5,dbP!$B:$B,"&lt;="&amp;AB$6,INDIRECT($C$1&amp;"!"&amp;$C$2&amp;":"&amp;$C$2),$I$4,dbP!$J:$J,$I256,dbP!$K:$K,$J256)</f>
        <v>0</v>
      </c>
      <c r="AC256" s="1">
        <f ca="1">SUMIFS(INDIRECT($C$1&amp;"!"&amp;$C256&amp;":"&amp;$C256),dbP!$B:$B,"&gt;="&amp;AC$5,dbP!$B:$B,"&lt;="&amp;AC$6,INDIRECT($C$1&amp;"!"&amp;$C$2&amp;":"&amp;$C$2),$I$4,dbP!$J:$J,$I256,dbP!$K:$K,$J256)</f>
        <v>0</v>
      </c>
      <c r="AD256" s="1">
        <f ca="1">SUMIFS(INDIRECT($C$1&amp;"!"&amp;$C256&amp;":"&amp;$C256),dbP!$B:$B,"&gt;="&amp;AD$5,dbP!$B:$B,"&lt;="&amp;AD$6,INDIRECT($C$1&amp;"!"&amp;$C$2&amp;":"&amp;$C$2),$I$4,dbP!$J:$J,$I256,dbP!$K:$K,$J256)</f>
        <v>0</v>
      </c>
      <c r="AE256" s="1">
        <f ca="1">SUMIFS(INDIRECT($C$1&amp;"!"&amp;$C256&amp;":"&amp;$C256),dbP!$B:$B,"&gt;="&amp;AE$5,dbP!$B:$B,"&lt;="&amp;AE$6,INDIRECT($C$1&amp;"!"&amp;$C$2&amp;":"&amp;$C$2),$I$4,dbP!$J:$J,$I256,dbP!$K:$K,$J256)</f>
        <v>0</v>
      </c>
      <c r="AF256" s="1">
        <f ca="1">SUMIFS(INDIRECT($C$1&amp;"!"&amp;$C256&amp;":"&amp;$C256),dbP!$B:$B,"&gt;="&amp;AF$5,dbP!$B:$B,"&lt;="&amp;AF$6,INDIRECT($C$1&amp;"!"&amp;$C$2&amp;":"&amp;$C$2),$I$4,dbP!$J:$J,$I256,dbP!$K:$K,$J256)</f>
        <v>0</v>
      </c>
      <c r="AG256" s="1">
        <f ca="1">SUMIFS(INDIRECT($C$1&amp;"!"&amp;$C256&amp;":"&amp;$C256),dbP!$B:$B,"&gt;="&amp;AG$5,dbP!$B:$B,"&lt;="&amp;AG$6,INDIRECT($C$1&amp;"!"&amp;$C$2&amp;":"&amp;$C$2),$I$4,dbP!$J:$J,$I256,dbP!$K:$K,$J256)</f>
        <v>0</v>
      </c>
      <c r="AH256" s="1">
        <f ca="1">SUMIFS(INDIRECT($C$1&amp;"!"&amp;$C256&amp;":"&amp;$C256),dbP!$B:$B,"&gt;="&amp;AH$5,dbP!$B:$B,"&lt;="&amp;AH$6,INDIRECT($C$1&amp;"!"&amp;$C$2&amp;":"&amp;$C$2),$I$4,dbP!$J:$J,$I256,dbP!$K:$K,$J256)</f>
        <v>0</v>
      </c>
      <c r="AI256" s="1">
        <f ca="1">SUMIFS(INDIRECT($C$1&amp;"!"&amp;$C256&amp;":"&amp;$C256),dbP!$B:$B,"&gt;="&amp;AI$5,dbP!$B:$B,"&lt;="&amp;AI$6,INDIRECT($C$1&amp;"!"&amp;$C$2&amp;":"&amp;$C$2),$I$4,dbP!$J:$J,$I256,dbP!$K:$K,$J256)</f>
        <v>0</v>
      </c>
      <c r="AJ256" s="1">
        <f ca="1">SUMIFS(INDIRECT($C$1&amp;"!"&amp;$C256&amp;":"&amp;$C256),dbP!$B:$B,"&gt;="&amp;AJ$5,dbP!$B:$B,"&lt;="&amp;AJ$6,INDIRECT($C$1&amp;"!"&amp;$C$2&amp;":"&amp;$C$2),$I$4,dbP!$J:$J,$I256,dbP!$K:$K,$J256)</f>
        <v>0</v>
      </c>
      <c r="AK256" s="1">
        <f ca="1">SUMIFS(INDIRECT($C$1&amp;"!"&amp;$C256&amp;":"&amp;$C256),dbP!$B:$B,"&gt;="&amp;AK$5,dbP!$B:$B,"&lt;="&amp;AK$6,INDIRECT($C$1&amp;"!"&amp;$C$2&amp;":"&amp;$C$2),$I$4,dbP!$J:$J,$I256,dbP!$K:$K,$J256)</f>
        <v>0</v>
      </c>
      <c r="AL256" s="1">
        <f ca="1">SUMIFS(INDIRECT($C$1&amp;"!"&amp;$C256&amp;":"&amp;$C256),dbP!$B:$B,"&gt;="&amp;AL$5,dbP!$B:$B,"&lt;="&amp;AL$6,INDIRECT($C$1&amp;"!"&amp;$C$2&amp;":"&amp;$C$2),$I$4,dbP!$J:$J,$I256,dbP!$K:$K,$J256)</f>
        <v>0</v>
      </c>
    </row>
    <row r="257" spans="2:38" x14ac:dyDescent="0.25">
      <c r="B257" s="1" t="str">
        <f>Items!$L86</f>
        <v>CF(-)</v>
      </c>
      <c r="C257" s="1" t="str">
        <f>Items!$M86</f>
        <v>N</v>
      </c>
      <c r="I257" s="22" t="str">
        <f>Items!$J$84</f>
        <v>Оплата налогов</v>
      </c>
      <c r="J257" s="1" t="str">
        <f>Items!K86</f>
        <v>Патент</v>
      </c>
      <c r="Q257" s="1">
        <f ca="1">SUM($S257:INDIRECT(ADDRESS(ROW(),SUMIFS($3:$3,$4:$4,MAX($4:$4)))))</f>
        <v>23191.64</v>
      </c>
      <c r="T257" s="1">
        <f ca="1">SUMIFS(INDIRECT($C$1&amp;"!"&amp;$C257&amp;":"&amp;$C257),dbP!$B:$B,"&gt;="&amp;T$5,dbP!$B:$B,"&lt;="&amp;T$6,INDIRECT($C$1&amp;"!"&amp;$C$2&amp;":"&amp;$C$2),$I$4,dbP!$J:$J,$I257,dbP!$K:$K,$J257)</f>
        <v>0</v>
      </c>
      <c r="U257" s="1">
        <f ca="1">SUMIFS(INDIRECT($C$1&amp;"!"&amp;$C257&amp;":"&amp;$C257),dbP!$B:$B,"&gt;="&amp;U$5,dbP!$B:$B,"&lt;="&amp;U$6,INDIRECT($C$1&amp;"!"&amp;$C$2&amp;":"&amp;$C$2),$I$4,dbP!$J:$J,$I257,dbP!$K:$K,$J257)</f>
        <v>0</v>
      </c>
      <c r="V257" s="1">
        <f ca="1">SUMIFS(INDIRECT($C$1&amp;"!"&amp;$C257&amp;":"&amp;$C257),dbP!$B:$B,"&gt;="&amp;V$5,dbP!$B:$B,"&lt;="&amp;V$6,INDIRECT($C$1&amp;"!"&amp;$C$2&amp;":"&amp;$C$2),$I$4,dbP!$J:$J,$I257,dbP!$K:$K,$J257)</f>
        <v>0</v>
      </c>
      <c r="W257" s="1">
        <f ca="1">SUMIFS(INDIRECT($C$1&amp;"!"&amp;$C257&amp;":"&amp;$C257),dbP!$B:$B,"&gt;="&amp;W$5,dbP!$B:$B,"&lt;="&amp;W$6,INDIRECT($C$1&amp;"!"&amp;$C$2&amp;":"&amp;$C$2),$I$4,dbP!$J:$J,$I257,dbP!$K:$K,$J257)</f>
        <v>0</v>
      </c>
      <c r="X257" s="1">
        <f ca="1">SUMIFS(INDIRECT($C$1&amp;"!"&amp;$C257&amp;":"&amp;$C257),dbP!$B:$B,"&gt;="&amp;X$5,dbP!$B:$B,"&lt;="&amp;X$6,INDIRECT($C$1&amp;"!"&amp;$C$2&amp;":"&amp;$C$2),$I$4,dbP!$J:$J,$I257,dbP!$K:$K,$J257)</f>
        <v>0</v>
      </c>
      <c r="Y257" s="1">
        <f ca="1">SUMIFS(INDIRECT($C$1&amp;"!"&amp;$C257&amp;":"&amp;$C257),dbP!$B:$B,"&gt;="&amp;Y$5,dbP!$B:$B,"&lt;="&amp;Y$6,INDIRECT($C$1&amp;"!"&amp;$C$2&amp;":"&amp;$C$2),$I$4,dbP!$J:$J,$I257,dbP!$K:$K,$J257)</f>
        <v>0</v>
      </c>
      <c r="Z257" s="1">
        <f ca="1">SUMIFS(INDIRECT($C$1&amp;"!"&amp;$C257&amp;":"&amp;$C257),dbP!$B:$B,"&gt;="&amp;Z$5,dbP!$B:$B,"&lt;="&amp;Z$6,INDIRECT($C$1&amp;"!"&amp;$C$2&amp;":"&amp;$C$2),$I$4,dbP!$J:$J,$I257,dbP!$K:$K,$J257)</f>
        <v>0</v>
      </c>
      <c r="AA257" s="1">
        <f ca="1">SUMIFS(INDIRECT($C$1&amp;"!"&amp;$C257&amp;":"&amp;$C257),dbP!$B:$B,"&gt;="&amp;AA$5,dbP!$B:$B,"&lt;="&amp;AA$6,INDIRECT($C$1&amp;"!"&amp;$C$2&amp;":"&amp;$C$2),$I$4,dbP!$J:$J,$I257,dbP!$K:$K,$J257)</f>
        <v>0</v>
      </c>
      <c r="AB257" s="1">
        <f ca="1">SUMIFS(INDIRECT($C$1&amp;"!"&amp;$C257&amp;":"&amp;$C257),dbP!$B:$B,"&gt;="&amp;AB$5,dbP!$B:$B,"&lt;="&amp;AB$6,INDIRECT($C$1&amp;"!"&amp;$C$2&amp;":"&amp;$C$2),$I$4,dbP!$J:$J,$I257,dbP!$K:$K,$J257)</f>
        <v>0</v>
      </c>
      <c r="AC257" s="1">
        <f ca="1">SUMIFS(INDIRECT($C$1&amp;"!"&amp;$C257&amp;":"&amp;$C257),dbP!$B:$B,"&gt;="&amp;AC$5,dbP!$B:$B,"&lt;="&amp;AC$6,INDIRECT($C$1&amp;"!"&amp;$C$2&amp;":"&amp;$C$2),$I$4,dbP!$J:$J,$I257,dbP!$K:$K,$J257)</f>
        <v>0</v>
      </c>
      <c r="AD257" s="1">
        <f ca="1">SUMIFS(INDIRECT($C$1&amp;"!"&amp;$C257&amp;":"&amp;$C257),dbP!$B:$B,"&gt;="&amp;AD$5,dbP!$B:$B,"&lt;="&amp;AD$6,INDIRECT($C$1&amp;"!"&amp;$C$2&amp;":"&amp;$C$2),$I$4,dbP!$J:$J,$I257,dbP!$K:$K,$J257)</f>
        <v>0</v>
      </c>
      <c r="AE257" s="1">
        <f ca="1">SUMIFS(INDIRECT($C$1&amp;"!"&amp;$C257&amp;":"&amp;$C257),dbP!$B:$B,"&gt;="&amp;AE$5,dbP!$B:$B,"&lt;="&amp;AE$6,INDIRECT($C$1&amp;"!"&amp;$C$2&amp;":"&amp;$C$2),$I$4,dbP!$J:$J,$I257,dbP!$K:$K,$J257)</f>
        <v>0</v>
      </c>
      <c r="AF257" s="1">
        <f ca="1">SUMIFS(INDIRECT($C$1&amp;"!"&amp;$C257&amp;":"&amp;$C257),dbP!$B:$B,"&gt;="&amp;AF$5,dbP!$B:$B,"&lt;="&amp;AF$6,INDIRECT($C$1&amp;"!"&amp;$C$2&amp;":"&amp;$C$2),$I$4,dbP!$J:$J,$I257,dbP!$K:$K,$J257)</f>
        <v>23191.64</v>
      </c>
      <c r="AG257" s="1">
        <f ca="1">SUMIFS(INDIRECT($C$1&amp;"!"&amp;$C257&amp;":"&amp;$C257),dbP!$B:$B,"&gt;="&amp;AG$5,dbP!$B:$B,"&lt;="&amp;AG$6,INDIRECT($C$1&amp;"!"&amp;$C$2&amp;":"&amp;$C$2),$I$4,dbP!$J:$J,$I257,dbP!$K:$K,$J257)</f>
        <v>0</v>
      </c>
      <c r="AH257" s="1">
        <f ca="1">SUMIFS(INDIRECT($C$1&amp;"!"&amp;$C257&amp;":"&amp;$C257),dbP!$B:$B,"&gt;="&amp;AH$5,dbP!$B:$B,"&lt;="&amp;AH$6,INDIRECT($C$1&amp;"!"&amp;$C$2&amp;":"&amp;$C$2),$I$4,dbP!$J:$J,$I257,dbP!$K:$K,$J257)</f>
        <v>0</v>
      </c>
      <c r="AI257" s="1">
        <f ca="1">SUMIFS(INDIRECT($C$1&amp;"!"&amp;$C257&amp;":"&amp;$C257),dbP!$B:$B,"&gt;="&amp;AI$5,dbP!$B:$B,"&lt;="&amp;AI$6,INDIRECT($C$1&amp;"!"&amp;$C$2&amp;":"&amp;$C$2),$I$4,dbP!$J:$J,$I257,dbP!$K:$K,$J257)</f>
        <v>0</v>
      </c>
      <c r="AJ257" s="1">
        <f ca="1">SUMIFS(INDIRECT($C$1&amp;"!"&amp;$C257&amp;":"&amp;$C257),dbP!$B:$B,"&gt;="&amp;AJ$5,dbP!$B:$B,"&lt;="&amp;AJ$6,INDIRECT($C$1&amp;"!"&amp;$C$2&amp;":"&amp;$C$2),$I$4,dbP!$J:$J,$I257,dbP!$K:$K,$J257)</f>
        <v>0</v>
      </c>
      <c r="AK257" s="1">
        <f ca="1">SUMIFS(INDIRECT($C$1&amp;"!"&amp;$C257&amp;":"&amp;$C257),dbP!$B:$B,"&gt;="&amp;AK$5,dbP!$B:$B,"&lt;="&amp;AK$6,INDIRECT($C$1&amp;"!"&amp;$C$2&amp;":"&amp;$C$2),$I$4,dbP!$J:$J,$I257,dbP!$K:$K,$J257)</f>
        <v>0</v>
      </c>
      <c r="AL257" s="1">
        <f ca="1">SUMIFS(INDIRECT($C$1&amp;"!"&amp;$C257&amp;":"&amp;$C257),dbP!$B:$B,"&gt;="&amp;AL$5,dbP!$B:$B,"&lt;="&amp;AL$6,INDIRECT($C$1&amp;"!"&amp;$C$2&amp;":"&amp;$C$2),$I$4,dbP!$J:$J,$I257,dbP!$K:$K,$J257)</f>
        <v>0</v>
      </c>
    </row>
    <row r="258" spans="2:38" x14ac:dyDescent="0.25">
      <c r="B258" s="1" t="str">
        <f>Items!$L87</f>
        <v>CF(-)</v>
      </c>
      <c r="C258" s="1" t="str">
        <f>Items!$M87</f>
        <v>N</v>
      </c>
      <c r="I258" s="22" t="str">
        <f>Items!$J$84</f>
        <v>Оплата налогов</v>
      </c>
      <c r="J258" s="1" t="str">
        <f>Items!K87</f>
        <v>Самозанятые</v>
      </c>
      <c r="Q258" s="1">
        <f ca="1">SUM($S258:INDIRECT(ADDRESS(ROW(),SUMIFS($3:$3,$4:$4,MAX($4:$4)))))</f>
        <v>30682.59</v>
      </c>
      <c r="T258" s="1">
        <f ca="1">SUMIFS(INDIRECT($C$1&amp;"!"&amp;$C258&amp;":"&amp;$C258),dbP!$B:$B,"&gt;="&amp;T$5,dbP!$B:$B,"&lt;="&amp;T$6,INDIRECT($C$1&amp;"!"&amp;$C$2&amp;":"&amp;$C$2),$I$4,dbP!$J:$J,$I258,dbP!$K:$K,$J258)</f>
        <v>0</v>
      </c>
      <c r="U258" s="1">
        <f ca="1">SUMIFS(INDIRECT($C$1&amp;"!"&amp;$C258&amp;":"&amp;$C258),dbP!$B:$B,"&gt;="&amp;U$5,dbP!$B:$B,"&lt;="&amp;U$6,INDIRECT($C$1&amp;"!"&amp;$C$2&amp;":"&amp;$C$2),$I$4,dbP!$J:$J,$I258,dbP!$K:$K,$J258)</f>
        <v>0</v>
      </c>
      <c r="V258" s="1">
        <f ca="1">SUMIFS(INDIRECT($C$1&amp;"!"&amp;$C258&amp;":"&amp;$C258),dbP!$B:$B,"&gt;="&amp;V$5,dbP!$B:$B,"&lt;="&amp;V$6,INDIRECT($C$1&amp;"!"&amp;$C$2&amp;":"&amp;$C$2),$I$4,dbP!$J:$J,$I258,dbP!$K:$K,$J258)</f>
        <v>0</v>
      </c>
      <c r="W258" s="1">
        <f ca="1">SUMIFS(INDIRECT($C$1&amp;"!"&amp;$C258&amp;":"&amp;$C258),dbP!$B:$B,"&gt;="&amp;W$5,dbP!$B:$B,"&lt;="&amp;W$6,INDIRECT($C$1&amp;"!"&amp;$C$2&amp;":"&amp;$C$2),$I$4,dbP!$J:$J,$I258,dbP!$K:$K,$J258)</f>
        <v>0</v>
      </c>
      <c r="X258" s="1">
        <f ca="1">SUMIFS(INDIRECT($C$1&amp;"!"&amp;$C258&amp;":"&amp;$C258),dbP!$B:$B,"&gt;="&amp;X$5,dbP!$B:$B,"&lt;="&amp;X$6,INDIRECT($C$1&amp;"!"&amp;$C$2&amp;":"&amp;$C$2),$I$4,dbP!$J:$J,$I258,dbP!$K:$K,$J258)</f>
        <v>0</v>
      </c>
      <c r="Y258" s="1">
        <f ca="1">SUMIFS(INDIRECT($C$1&amp;"!"&amp;$C258&amp;":"&amp;$C258),dbP!$B:$B,"&gt;="&amp;Y$5,dbP!$B:$B,"&lt;="&amp;Y$6,INDIRECT($C$1&amp;"!"&amp;$C$2&amp;":"&amp;$C$2),$I$4,dbP!$J:$J,$I258,dbP!$K:$K,$J258)</f>
        <v>0</v>
      </c>
      <c r="Z258" s="1">
        <f ca="1">SUMIFS(INDIRECT($C$1&amp;"!"&amp;$C258&amp;":"&amp;$C258),dbP!$B:$B,"&gt;="&amp;Z$5,dbP!$B:$B,"&lt;="&amp;Z$6,INDIRECT($C$1&amp;"!"&amp;$C$2&amp;":"&amp;$C$2),$I$4,dbP!$J:$J,$I258,dbP!$K:$K,$J258)</f>
        <v>0</v>
      </c>
      <c r="AA258" s="1">
        <f ca="1">SUMIFS(INDIRECT($C$1&amp;"!"&amp;$C258&amp;":"&amp;$C258),dbP!$B:$B,"&gt;="&amp;AA$5,dbP!$B:$B,"&lt;="&amp;AA$6,INDIRECT($C$1&amp;"!"&amp;$C$2&amp;":"&amp;$C$2),$I$4,dbP!$J:$J,$I258,dbP!$K:$K,$J258)</f>
        <v>0</v>
      </c>
      <c r="AB258" s="1">
        <f ca="1">SUMIFS(INDIRECT($C$1&amp;"!"&amp;$C258&amp;":"&amp;$C258),dbP!$B:$B,"&gt;="&amp;AB$5,dbP!$B:$B,"&lt;="&amp;AB$6,INDIRECT($C$1&amp;"!"&amp;$C$2&amp;":"&amp;$C$2),$I$4,dbP!$J:$J,$I258,dbP!$K:$K,$J258)</f>
        <v>0</v>
      </c>
      <c r="AC258" s="1">
        <f ca="1">SUMIFS(INDIRECT($C$1&amp;"!"&amp;$C258&amp;":"&amp;$C258),dbP!$B:$B,"&gt;="&amp;AC$5,dbP!$B:$B,"&lt;="&amp;AC$6,INDIRECT($C$1&amp;"!"&amp;$C$2&amp;":"&amp;$C$2),$I$4,dbP!$J:$J,$I258,dbP!$K:$K,$J258)</f>
        <v>4342.5200000000004</v>
      </c>
      <c r="AD258" s="1">
        <f ca="1">SUMIFS(INDIRECT($C$1&amp;"!"&amp;$C258&amp;":"&amp;$C258),dbP!$B:$B,"&gt;="&amp;AD$5,dbP!$B:$B,"&lt;="&amp;AD$6,INDIRECT($C$1&amp;"!"&amp;$C$2&amp;":"&amp;$C$2),$I$4,dbP!$J:$J,$I258,dbP!$K:$K,$J258)</f>
        <v>0</v>
      </c>
      <c r="AE258" s="1">
        <f ca="1">SUMIFS(INDIRECT($C$1&amp;"!"&amp;$C258&amp;":"&amp;$C258),dbP!$B:$B,"&gt;="&amp;AE$5,dbP!$B:$B,"&lt;="&amp;AE$6,INDIRECT($C$1&amp;"!"&amp;$C$2&amp;":"&amp;$C$2),$I$4,dbP!$J:$J,$I258,dbP!$K:$K,$J258)</f>
        <v>0</v>
      </c>
      <c r="AF258" s="1">
        <f ca="1">SUMIFS(INDIRECT($C$1&amp;"!"&amp;$C258&amp;":"&amp;$C258),dbP!$B:$B,"&gt;="&amp;AF$5,dbP!$B:$B,"&lt;="&amp;AF$6,INDIRECT($C$1&amp;"!"&amp;$C$2&amp;":"&amp;$C$2),$I$4,dbP!$J:$J,$I258,dbP!$K:$K,$J258)</f>
        <v>18033.2</v>
      </c>
      <c r="AG258" s="1">
        <f ca="1">SUMIFS(INDIRECT($C$1&amp;"!"&amp;$C258&amp;":"&amp;$C258),dbP!$B:$B,"&gt;="&amp;AG$5,dbP!$B:$B,"&lt;="&amp;AG$6,INDIRECT($C$1&amp;"!"&amp;$C$2&amp;":"&amp;$C$2),$I$4,dbP!$J:$J,$I258,dbP!$K:$K,$J258)</f>
        <v>8306.869999999999</v>
      </c>
      <c r="AH258" s="1">
        <f ca="1">SUMIFS(INDIRECT($C$1&amp;"!"&amp;$C258&amp;":"&amp;$C258),dbP!$B:$B,"&gt;="&amp;AH$5,dbP!$B:$B,"&lt;="&amp;AH$6,INDIRECT($C$1&amp;"!"&amp;$C$2&amp;":"&amp;$C$2),$I$4,dbP!$J:$J,$I258,dbP!$K:$K,$J258)</f>
        <v>0</v>
      </c>
      <c r="AI258" s="1">
        <f ca="1">SUMIFS(INDIRECT($C$1&amp;"!"&amp;$C258&amp;":"&amp;$C258),dbP!$B:$B,"&gt;="&amp;AI$5,dbP!$B:$B,"&lt;="&amp;AI$6,INDIRECT($C$1&amp;"!"&amp;$C$2&amp;":"&amp;$C$2),$I$4,dbP!$J:$J,$I258,dbP!$K:$K,$J258)</f>
        <v>0</v>
      </c>
      <c r="AJ258" s="1">
        <f ca="1">SUMIFS(INDIRECT($C$1&amp;"!"&amp;$C258&amp;":"&amp;$C258),dbP!$B:$B,"&gt;="&amp;AJ$5,dbP!$B:$B,"&lt;="&amp;AJ$6,INDIRECT($C$1&amp;"!"&amp;$C$2&amp;":"&amp;$C$2),$I$4,dbP!$J:$J,$I258,dbP!$K:$K,$J258)</f>
        <v>0</v>
      </c>
      <c r="AK258" s="1">
        <f ca="1">SUMIFS(INDIRECT($C$1&amp;"!"&amp;$C258&amp;":"&amp;$C258),dbP!$B:$B,"&gt;="&amp;AK$5,dbP!$B:$B,"&lt;="&amp;AK$6,INDIRECT($C$1&amp;"!"&amp;$C$2&amp;":"&amp;$C$2),$I$4,dbP!$J:$J,$I258,dbP!$K:$K,$J258)</f>
        <v>0</v>
      </c>
      <c r="AL258" s="1">
        <f ca="1">SUMIFS(INDIRECT($C$1&amp;"!"&amp;$C258&amp;":"&amp;$C258),dbP!$B:$B,"&gt;="&amp;AL$5,dbP!$B:$B,"&lt;="&amp;AL$6,INDIRECT($C$1&amp;"!"&amp;$C$2&amp;":"&amp;$C$2),$I$4,dbP!$J:$J,$I258,dbP!$K:$K,$J258)</f>
        <v>0</v>
      </c>
    </row>
    <row r="259" spans="2:38" x14ac:dyDescent="0.25">
      <c r="B259" s="1" t="str">
        <f>Items!$L88</f>
        <v>CF(-)</v>
      </c>
      <c r="C259" s="1" t="str">
        <f>Items!$M88</f>
        <v>N</v>
      </c>
      <c r="I259" s="22" t="str">
        <f>Items!$J$84</f>
        <v>Оплата налогов</v>
      </c>
      <c r="J259" s="1" t="str">
        <f>Items!K88</f>
        <v>НДС</v>
      </c>
      <c r="Q259" s="1">
        <f ca="1">SUM($S259:INDIRECT(ADDRESS(ROW(),SUMIFS($3:$3,$4:$4,MAX($4:$4)))))</f>
        <v>0</v>
      </c>
      <c r="T259" s="1">
        <f ca="1">SUMIFS(INDIRECT($C$1&amp;"!"&amp;$C259&amp;":"&amp;$C259),dbP!$B:$B,"&gt;="&amp;T$5,dbP!$B:$B,"&lt;="&amp;T$6,INDIRECT($C$1&amp;"!"&amp;$C$2&amp;":"&amp;$C$2),$I$4,dbP!$J:$J,$I259,dbP!$K:$K,$J259)</f>
        <v>0</v>
      </c>
      <c r="U259" s="1">
        <f ca="1">SUMIFS(INDIRECT($C$1&amp;"!"&amp;$C259&amp;":"&amp;$C259),dbP!$B:$B,"&gt;="&amp;U$5,dbP!$B:$B,"&lt;="&amp;U$6,INDIRECT($C$1&amp;"!"&amp;$C$2&amp;":"&amp;$C$2),$I$4,dbP!$J:$J,$I259,dbP!$K:$K,$J259)</f>
        <v>0</v>
      </c>
      <c r="V259" s="1">
        <f ca="1">SUMIFS(INDIRECT($C$1&amp;"!"&amp;$C259&amp;":"&amp;$C259),dbP!$B:$B,"&gt;="&amp;V$5,dbP!$B:$B,"&lt;="&amp;V$6,INDIRECT($C$1&amp;"!"&amp;$C$2&amp;":"&amp;$C$2),$I$4,dbP!$J:$J,$I259,dbP!$K:$K,$J259)</f>
        <v>0</v>
      </c>
      <c r="W259" s="1">
        <f ca="1">SUMIFS(INDIRECT($C$1&amp;"!"&amp;$C259&amp;":"&amp;$C259),dbP!$B:$B,"&gt;="&amp;W$5,dbP!$B:$B,"&lt;="&amp;W$6,INDIRECT($C$1&amp;"!"&amp;$C$2&amp;":"&amp;$C$2),$I$4,dbP!$J:$J,$I259,dbP!$K:$K,$J259)</f>
        <v>0</v>
      </c>
      <c r="X259" s="1">
        <f ca="1">SUMIFS(INDIRECT($C$1&amp;"!"&amp;$C259&amp;":"&amp;$C259),dbP!$B:$B,"&gt;="&amp;X$5,dbP!$B:$B,"&lt;="&amp;X$6,INDIRECT($C$1&amp;"!"&amp;$C$2&amp;":"&amp;$C$2),$I$4,dbP!$J:$J,$I259,dbP!$K:$K,$J259)</f>
        <v>0</v>
      </c>
      <c r="Y259" s="1">
        <f ca="1">SUMIFS(INDIRECT($C$1&amp;"!"&amp;$C259&amp;":"&amp;$C259),dbP!$B:$B,"&gt;="&amp;Y$5,dbP!$B:$B,"&lt;="&amp;Y$6,INDIRECT($C$1&amp;"!"&amp;$C$2&amp;":"&amp;$C$2),$I$4,dbP!$J:$J,$I259,dbP!$K:$K,$J259)</f>
        <v>0</v>
      </c>
      <c r="Z259" s="1">
        <f ca="1">SUMIFS(INDIRECT($C$1&amp;"!"&amp;$C259&amp;":"&amp;$C259),dbP!$B:$B,"&gt;="&amp;Z$5,dbP!$B:$B,"&lt;="&amp;Z$6,INDIRECT($C$1&amp;"!"&amp;$C$2&amp;":"&amp;$C$2),$I$4,dbP!$J:$J,$I259,dbP!$K:$K,$J259)</f>
        <v>0</v>
      </c>
      <c r="AA259" s="1">
        <f ca="1">SUMIFS(INDIRECT($C$1&amp;"!"&amp;$C259&amp;":"&amp;$C259),dbP!$B:$B,"&gt;="&amp;AA$5,dbP!$B:$B,"&lt;="&amp;AA$6,INDIRECT($C$1&amp;"!"&amp;$C$2&amp;":"&amp;$C$2),$I$4,dbP!$J:$J,$I259,dbP!$K:$K,$J259)</f>
        <v>0</v>
      </c>
      <c r="AB259" s="1">
        <f ca="1">SUMIFS(INDIRECT($C$1&amp;"!"&amp;$C259&amp;":"&amp;$C259),dbP!$B:$B,"&gt;="&amp;AB$5,dbP!$B:$B,"&lt;="&amp;AB$6,INDIRECT($C$1&amp;"!"&amp;$C$2&amp;":"&amp;$C$2),$I$4,dbP!$J:$J,$I259,dbP!$K:$K,$J259)</f>
        <v>0</v>
      </c>
      <c r="AC259" s="1">
        <f ca="1">SUMIFS(INDIRECT($C$1&amp;"!"&amp;$C259&amp;":"&amp;$C259),dbP!$B:$B,"&gt;="&amp;AC$5,dbP!$B:$B,"&lt;="&amp;AC$6,INDIRECT($C$1&amp;"!"&amp;$C$2&amp;":"&amp;$C$2),$I$4,dbP!$J:$J,$I259,dbP!$K:$K,$J259)</f>
        <v>0</v>
      </c>
      <c r="AD259" s="1">
        <f ca="1">SUMIFS(INDIRECT($C$1&amp;"!"&amp;$C259&amp;":"&amp;$C259),dbP!$B:$B,"&gt;="&amp;AD$5,dbP!$B:$B,"&lt;="&amp;AD$6,INDIRECT($C$1&amp;"!"&amp;$C$2&amp;":"&amp;$C$2),$I$4,dbP!$J:$J,$I259,dbP!$K:$K,$J259)</f>
        <v>0</v>
      </c>
      <c r="AE259" s="1">
        <f ca="1">SUMIFS(INDIRECT($C$1&amp;"!"&amp;$C259&amp;":"&amp;$C259),dbP!$B:$B,"&gt;="&amp;AE$5,dbP!$B:$B,"&lt;="&amp;AE$6,INDIRECT($C$1&amp;"!"&amp;$C$2&amp;":"&amp;$C$2),$I$4,dbP!$J:$J,$I259,dbP!$K:$K,$J259)</f>
        <v>0</v>
      </c>
      <c r="AF259" s="1">
        <f ca="1">SUMIFS(INDIRECT($C$1&amp;"!"&amp;$C259&amp;":"&amp;$C259),dbP!$B:$B,"&gt;="&amp;AF$5,dbP!$B:$B,"&lt;="&amp;AF$6,INDIRECT($C$1&amp;"!"&amp;$C$2&amp;":"&amp;$C$2),$I$4,dbP!$J:$J,$I259,dbP!$K:$K,$J259)</f>
        <v>0</v>
      </c>
      <c r="AG259" s="1">
        <f ca="1">SUMIFS(INDIRECT($C$1&amp;"!"&amp;$C259&amp;":"&amp;$C259),dbP!$B:$B,"&gt;="&amp;AG$5,dbP!$B:$B,"&lt;="&amp;AG$6,INDIRECT($C$1&amp;"!"&amp;$C$2&amp;":"&amp;$C$2),$I$4,dbP!$J:$J,$I259,dbP!$K:$K,$J259)</f>
        <v>0</v>
      </c>
      <c r="AH259" s="1">
        <f ca="1">SUMIFS(INDIRECT($C$1&amp;"!"&amp;$C259&amp;":"&amp;$C259),dbP!$B:$B,"&gt;="&amp;AH$5,dbP!$B:$B,"&lt;="&amp;AH$6,INDIRECT($C$1&amp;"!"&amp;$C$2&amp;":"&amp;$C$2),$I$4,dbP!$J:$J,$I259,dbP!$K:$K,$J259)</f>
        <v>0</v>
      </c>
      <c r="AI259" s="1">
        <f ca="1">SUMIFS(INDIRECT($C$1&amp;"!"&amp;$C259&amp;":"&amp;$C259),dbP!$B:$B,"&gt;="&amp;AI$5,dbP!$B:$B,"&lt;="&amp;AI$6,INDIRECT($C$1&amp;"!"&amp;$C$2&amp;":"&amp;$C$2),$I$4,dbP!$J:$J,$I259,dbP!$K:$K,$J259)</f>
        <v>0</v>
      </c>
      <c r="AJ259" s="1">
        <f ca="1">SUMIFS(INDIRECT($C$1&amp;"!"&amp;$C259&amp;":"&amp;$C259),dbP!$B:$B,"&gt;="&amp;AJ$5,dbP!$B:$B,"&lt;="&amp;AJ$6,INDIRECT($C$1&amp;"!"&amp;$C$2&amp;":"&amp;$C$2),$I$4,dbP!$J:$J,$I259,dbP!$K:$K,$J259)</f>
        <v>0</v>
      </c>
      <c r="AK259" s="1">
        <f ca="1">SUMIFS(INDIRECT($C$1&amp;"!"&amp;$C259&amp;":"&amp;$C259),dbP!$B:$B,"&gt;="&amp;AK$5,dbP!$B:$B,"&lt;="&amp;AK$6,INDIRECT($C$1&amp;"!"&amp;$C$2&amp;":"&amp;$C$2),$I$4,dbP!$J:$J,$I259,dbP!$K:$K,$J259)</f>
        <v>0</v>
      </c>
      <c r="AL259" s="1">
        <f ca="1">SUMIFS(INDIRECT($C$1&amp;"!"&amp;$C259&amp;":"&amp;$C259),dbP!$B:$B,"&gt;="&amp;AL$5,dbP!$B:$B,"&lt;="&amp;AL$6,INDIRECT($C$1&amp;"!"&amp;$C$2&amp;":"&amp;$C$2),$I$4,dbP!$J:$J,$I259,dbP!$K:$K,$J259)</f>
        <v>0</v>
      </c>
    </row>
    <row r="260" spans="2:38" s="23" customFormat="1" ht="10.199999999999999" x14ac:dyDescent="0.2">
      <c r="E260" s="23" t="s">
        <v>50</v>
      </c>
    </row>
    <row r="261" spans="2:38" ht="4.05" customHeight="1" x14ac:dyDescent="0.25"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2:38" s="2" customFormat="1" x14ac:dyDescent="0.25">
      <c r="B262" s="2" t="str">
        <f>Items!$L$89</f>
        <v>CF</v>
      </c>
      <c r="C262" s="2">
        <f>Items!$M$89</f>
        <v>0</v>
      </c>
      <c r="I262" s="2" t="str">
        <f>Items!$J$89</f>
        <v>Финпоток по основной деятельности</v>
      </c>
      <c r="Q262" s="2">
        <f ca="1">SUM($S262:INDIRECT(ADDRESS(ROW(),SUMIFS($3:$3,$4:$4,MAX($4:$4)))))</f>
        <v>-11445360.648800001</v>
      </c>
      <c r="T262" s="2">
        <f ca="1">SUMIFS(T$159:T261,$B$159:$B261,Items!$L$4)-SUMIFS(T$159:T261,$B$159:$B261,Items!$L$7)</f>
        <v>-977082.75</v>
      </c>
      <c r="U262" s="2">
        <f ca="1">SUMIFS(U$159:U261,$B$159:$B261,Items!$L$4)-SUMIFS(U$159:U261,$B$159:$B261,Items!$L$7)</f>
        <v>-273019.38999999996</v>
      </c>
      <c r="V262" s="2">
        <f ca="1">SUMIFS(V$159:V261,$B$159:$B261,Items!$L$4)-SUMIFS(V$159:V261,$B$159:$B261,Items!$L$7)</f>
        <v>-202795.89</v>
      </c>
      <c r="W262" s="2">
        <f ca="1">SUMIFS(W$159:W261,$B$159:$B261,Items!$L$4)-SUMIFS(W$159:W261,$B$159:$B261,Items!$L$7)</f>
        <v>-376341.95</v>
      </c>
      <c r="X262" s="2">
        <f ca="1">SUMIFS(X$159:X261,$B$159:$B261,Items!$L$4)-SUMIFS(X$159:X261,$B$159:$B261,Items!$L$7)</f>
        <v>-303803.82879999996</v>
      </c>
      <c r="Y262" s="2">
        <f ca="1">SUMIFS(Y$159:Y261,$B$159:$B261,Items!$L$4)-SUMIFS(Y$159:Y261,$B$159:$B261,Items!$L$7)</f>
        <v>-487911.62</v>
      </c>
      <c r="Z262" s="2">
        <f ca="1">SUMIFS(Z$159:Z261,$B$159:$B261,Items!$L$4)-SUMIFS(Z$159:Z261,$B$159:$B261,Items!$L$7)</f>
        <v>-561225.48</v>
      </c>
      <c r="AA262" s="2">
        <f ca="1">SUMIFS(AA$159:AA261,$B$159:$B261,Items!$L$4)-SUMIFS(AA$159:AA261,$B$159:$B261,Items!$L$7)</f>
        <v>-798402.19</v>
      </c>
      <c r="AB262" s="2">
        <f ca="1">SUMIFS(AB$159:AB261,$B$159:$B261,Items!$L$4)-SUMIFS(AB$159:AB261,$B$159:$B261,Items!$L$7)</f>
        <v>-837499.53</v>
      </c>
      <c r="AC262" s="2">
        <f ca="1">SUMIFS(AC$159:AC261,$B$159:$B261,Items!$L$4)-SUMIFS(AC$159:AC261,$B$159:$B261,Items!$L$7)</f>
        <v>-1474977.81</v>
      </c>
      <c r="AD262" s="2">
        <f ca="1">SUMIFS(AD$159:AD261,$B$159:$B261,Items!$L$4)-SUMIFS(AD$159:AD261,$B$159:$B261,Items!$L$7)</f>
        <v>-1769703.55</v>
      </c>
      <c r="AE262" s="2">
        <f ca="1">SUMIFS(AE$159:AE261,$B$159:$B261,Items!$L$4)-SUMIFS(AE$159:AE261,$B$159:$B261,Items!$L$7)</f>
        <v>-786330.02</v>
      </c>
      <c r="AF262" s="2">
        <f ca="1">SUMIFS(AF$159:AF261,$B$159:$B261,Items!$L$4)-SUMIFS(AF$159:AF261,$B$159:$B261,Items!$L$7)</f>
        <v>-994474.54999999993</v>
      </c>
      <c r="AG262" s="2">
        <f ca="1">SUMIFS(AG$159:AG261,$B$159:$B261,Items!$L$4)-SUMIFS(AG$159:AG261,$B$159:$B261,Items!$L$7)</f>
        <v>-1600872.09</v>
      </c>
      <c r="AH262" s="2">
        <f ca="1">SUMIFS(AH$159:AH261,$B$159:$B261,Items!$L$4)-SUMIFS(AH$159:AH261,$B$159:$B261,Items!$L$7)</f>
        <v>0</v>
      </c>
      <c r="AI262" s="2">
        <f ca="1">SUMIFS(AI$159:AI261,$B$159:$B261,Items!$L$4)-SUMIFS(AI$159:AI261,$B$159:$B261,Items!$L$7)</f>
        <v>-920</v>
      </c>
      <c r="AJ262" s="2">
        <f ca="1">SUMIFS(AJ$159:AJ261,$B$159:$B261,Items!$L$4)-SUMIFS(AJ$159:AJ261,$B$159:$B261,Items!$L$7)</f>
        <v>0</v>
      </c>
      <c r="AK262" s="2">
        <f ca="1">SUMIFS(AK$159:AK261,$B$159:$B261,Items!$L$4)-SUMIFS(AK$159:AK261,$B$159:$B261,Items!$L$7)</f>
        <v>0</v>
      </c>
      <c r="AL262" s="2">
        <f ca="1">SUMIFS(AL$159:AL261,$B$159:$B261,Items!$L$4)-SUMIFS(AL$159:AL261,$B$159:$B261,Items!$L$7)</f>
        <v>0</v>
      </c>
    </row>
    <row r="263" spans="2:38" ht="4.05" customHeight="1" x14ac:dyDescent="0.25"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2:38" s="2" customFormat="1" x14ac:dyDescent="0.25">
      <c r="B264" s="2">
        <f>Items!$L$90</f>
        <v>0</v>
      </c>
      <c r="C264" s="2" t="str">
        <f>Items!$M$90</f>
        <v>N</v>
      </c>
      <c r="I264" s="2" t="str">
        <f>Items!$J$90</f>
        <v>Поступления и оплаты по финансовой деятельности</v>
      </c>
      <c r="Q264" s="2">
        <f ca="1">SUM($S264:INDIRECT(ADDRESS(ROW(),SUMIFS($3:$3,$4:$4,MAX($4:$4)))))</f>
        <v>0</v>
      </c>
      <c r="T264" s="2">
        <f ca="1">SUM(T265:T276)</f>
        <v>0</v>
      </c>
      <c r="U264" s="2">
        <f ca="1">SUM(U265:U276)</f>
        <v>0</v>
      </c>
      <c r="V264" s="2">
        <f t="shared" ref="V264:AL264" ca="1" si="121">SUM(V265:V276)</f>
        <v>0</v>
      </c>
      <c r="W264" s="2">
        <f t="shared" ca="1" si="121"/>
        <v>0</v>
      </c>
      <c r="X264" s="2">
        <f t="shared" ca="1" si="121"/>
        <v>0</v>
      </c>
      <c r="Y264" s="2">
        <f t="shared" ca="1" si="121"/>
        <v>0</v>
      </c>
      <c r="Z264" s="2">
        <f t="shared" ca="1" si="121"/>
        <v>0</v>
      </c>
      <c r="AA264" s="2">
        <f t="shared" ca="1" si="121"/>
        <v>0</v>
      </c>
      <c r="AB264" s="2">
        <f t="shared" ca="1" si="121"/>
        <v>0</v>
      </c>
      <c r="AC264" s="2">
        <f t="shared" ca="1" si="121"/>
        <v>0</v>
      </c>
      <c r="AD264" s="2">
        <f t="shared" ca="1" si="121"/>
        <v>0</v>
      </c>
      <c r="AE264" s="2">
        <f t="shared" ca="1" si="121"/>
        <v>0</v>
      </c>
      <c r="AF264" s="2">
        <f t="shared" ca="1" si="121"/>
        <v>0</v>
      </c>
      <c r="AG264" s="2">
        <f t="shared" ca="1" si="121"/>
        <v>0</v>
      </c>
      <c r="AH264" s="2">
        <f t="shared" ca="1" si="121"/>
        <v>0</v>
      </c>
      <c r="AI264" s="2">
        <f t="shared" ca="1" si="121"/>
        <v>0</v>
      </c>
      <c r="AJ264" s="2">
        <f t="shared" ca="1" si="121"/>
        <v>0</v>
      </c>
      <c r="AK264" s="2">
        <f t="shared" ca="1" si="121"/>
        <v>0</v>
      </c>
      <c r="AL264" s="2">
        <f t="shared" ca="1" si="121"/>
        <v>0</v>
      </c>
    </row>
    <row r="265" spans="2:38" x14ac:dyDescent="0.25">
      <c r="B265" s="1" t="str">
        <f>Items!$L91</f>
        <v>CF(+)</v>
      </c>
      <c r="C265" s="1" t="str">
        <f>Items!$M91</f>
        <v>M</v>
      </c>
      <c r="I265" s="22" t="str">
        <f>Items!$J$90</f>
        <v>Поступления и оплаты по финансовой деятельности</v>
      </c>
      <c r="J265" s="1" t="str">
        <f>Items!K91</f>
        <v>Поступление кредитов в банке</v>
      </c>
      <c r="Q265" s="1">
        <f ca="1">SUM($S265:INDIRECT(ADDRESS(ROW(),SUMIFS($3:$3,$4:$4,MAX($4:$4)))))</f>
        <v>0</v>
      </c>
      <c r="T265" s="1">
        <f ca="1">SUMIFS(INDIRECT($C$1&amp;"!"&amp;$C265&amp;":"&amp;$C265),dbP!$B:$B,"&gt;="&amp;T$5,dbP!$B:$B,"&lt;="&amp;T$6,INDIRECT($C$1&amp;"!"&amp;$C$2&amp;":"&amp;$C$2),$I$4,dbP!$J:$J,$I265,dbP!$K:$K,$J265)</f>
        <v>0</v>
      </c>
      <c r="U265" s="1">
        <f ca="1">SUMIFS(INDIRECT($C$1&amp;"!"&amp;$C265&amp;":"&amp;$C265),dbP!$B:$B,"&gt;="&amp;U$5,dbP!$B:$B,"&lt;="&amp;U$6,INDIRECT($C$1&amp;"!"&amp;$C$2&amp;":"&amp;$C$2),$I$4,dbP!$J:$J,$I265,dbP!$K:$K,$J265)</f>
        <v>0</v>
      </c>
      <c r="V265" s="1">
        <f ca="1">SUMIFS(INDIRECT($C$1&amp;"!"&amp;$C265&amp;":"&amp;$C265),dbP!$B:$B,"&gt;="&amp;V$5,dbP!$B:$B,"&lt;="&amp;V$6,INDIRECT($C$1&amp;"!"&amp;$C$2&amp;":"&amp;$C$2),$I$4,dbP!$J:$J,$I265,dbP!$K:$K,$J265)</f>
        <v>0</v>
      </c>
      <c r="W265" s="1">
        <f ca="1">SUMIFS(INDIRECT($C$1&amp;"!"&amp;$C265&amp;":"&amp;$C265),dbP!$B:$B,"&gt;="&amp;W$5,dbP!$B:$B,"&lt;="&amp;W$6,INDIRECT($C$1&amp;"!"&amp;$C$2&amp;":"&amp;$C$2),$I$4,dbP!$J:$J,$I265,dbP!$K:$K,$J265)</f>
        <v>0</v>
      </c>
      <c r="X265" s="1">
        <f ca="1">SUMIFS(INDIRECT($C$1&amp;"!"&amp;$C265&amp;":"&amp;$C265),dbP!$B:$B,"&gt;="&amp;X$5,dbP!$B:$B,"&lt;="&amp;X$6,INDIRECT($C$1&amp;"!"&amp;$C$2&amp;":"&amp;$C$2),$I$4,dbP!$J:$J,$I265,dbP!$K:$K,$J265)</f>
        <v>0</v>
      </c>
      <c r="Y265" s="1">
        <f ca="1">SUMIFS(INDIRECT($C$1&amp;"!"&amp;$C265&amp;":"&amp;$C265),dbP!$B:$B,"&gt;="&amp;Y$5,dbP!$B:$B,"&lt;="&amp;Y$6,INDIRECT($C$1&amp;"!"&amp;$C$2&amp;":"&amp;$C$2),$I$4,dbP!$J:$J,$I265,dbP!$K:$K,$J265)</f>
        <v>0</v>
      </c>
      <c r="Z265" s="1">
        <f ca="1">SUMIFS(INDIRECT($C$1&amp;"!"&amp;$C265&amp;":"&amp;$C265),dbP!$B:$B,"&gt;="&amp;Z$5,dbP!$B:$B,"&lt;="&amp;Z$6,INDIRECT($C$1&amp;"!"&amp;$C$2&amp;":"&amp;$C$2),$I$4,dbP!$J:$J,$I265,dbP!$K:$K,$J265)</f>
        <v>0</v>
      </c>
      <c r="AA265" s="1">
        <f ca="1">SUMIFS(INDIRECT($C$1&amp;"!"&amp;$C265&amp;":"&amp;$C265),dbP!$B:$B,"&gt;="&amp;AA$5,dbP!$B:$B,"&lt;="&amp;AA$6,INDIRECT($C$1&amp;"!"&amp;$C$2&amp;":"&amp;$C$2),$I$4,dbP!$J:$J,$I265,dbP!$K:$K,$J265)</f>
        <v>0</v>
      </c>
      <c r="AB265" s="1">
        <f ca="1">SUMIFS(INDIRECT($C$1&amp;"!"&amp;$C265&amp;":"&amp;$C265),dbP!$B:$B,"&gt;="&amp;AB$5,dbP!$B:$B,"&lt;="&amp;AB$6,INDIRECT($C$1&amp;"!"&amp;$C$2&amp;":"&amp;$C$2),$I$4,dbP!$J:$J,$I265,dbP!$K:$K,$J265)</f>
        <v>0</v>
      </c>
      <c r="AC265" s="1">
        <f ca="1">SUMIFS(INDIRECT($C$1&amp;"!"&amp;$C265&amp;":"&amp;$C265),dbP!$B:$B,"&gt;="&amp;AC$5,dbP!$B:$B,"&lt;="&amp;AC$6,INDIRECT($C$1&amp;"!"&amp;$C$2&amp;":"&amp;$C$2),$I$4,dbP!$J:$J,$I265,dbP!$K:$K,$J265)</f>
        <v>0</v>
      </c>
      <c r="AD265" s="1">
        <f ca="1">SUMIFS(INDIRECT($C$1&amp;"!"&amp;$C265&amp;":"&amp;$C265),dbP!$B:$B,"&gt;="&amp;AD$5,dbP!$B:$B,"&lt;="&amp;AD$6,INDIRECT($C$1&amp;"!"&amp;$C$2&amp;":"&amp;$C$2),$I$4,dbP!$J:$J,$I265,dbP!$K:$K,$J265)</f>
        <v>0</v>
      </c>
      <c r="AE265" s="1">
        <f ca="1">SUMIFS(INDIRECT($C$1&amp;"!"&amp;$C265&amp;":"&amp;$C265),dbP!$B:$B,"&gt;="&amp;AE$5,dbP!$B:$B,"&lt;="&amp;AE$6,INDIRECT($C$1&amp;"!"&amp;$C$2&amp;":"&amp;$C$2),$I$4,dbP!$J:$J,$I265,dbP!$K:$K,$J265)</f>
        <v>0</v>
      </c>
      <c r="AF265" s="1">
        <f ca="1">SUMIFS(INDIRECT($C$1&amp;"!"&amp;$C265&amp;":"&amp;$C265),dbP!$B:$B,"&gt;="&amp;AF$5,dbP!$B:$B,"&lt;="&amp;AF$6,INDIRECT($C$1&amp;"!"&amp;$C$2&amp;":"&amp;$C$2),$I$4,dbP!$J:$J,$I265,dbP!$K:$K,$J265)</f>
        <v>0</v>
      </c>
      <c r="AG265" s="1">
        <f ca="1">SUMIFS(INDIRECT($C$1&amp;"!"&amp;$C265&amp;":"&amp;$C265),dbP!$B:$B,"&gt;="&amp;AG$5,dbP!$B:$B,"&lt;="&amp;AG$6,INDIRECT($C$1&amp;"!"&amp;$C$2&amp;":"&amp;$C$2),$I$4,dbP!$J:$J,$I265,dbP!$K:$K,$J265)</f>
        <v>0</v>
      </c>
      <c r="AH265" s="1">
        <f ca="1">SUMIFS(INDIRECT($C$1&amp;"!"&amp;$C265&amp;":"&amp;$C265),dbP!$B:$B,"&gt;="&amp;AH$5,dbP!$B:$B,"&lt;="&amp;AH$6,INDIRECT($C$1&amp;"!"&amp;$C$2&amp;":"&amp;$C$2),$I$4,dbP!$J:$J,$I265,dbP!$K:$K,$J265)</f>
        <v>0</v>
      </c>
      <c r="AI265" s="1">
        <f ca="1">SUMIFS(INDIRECT($C$1&amp;"!"&amp;$C265&amp;":"&amp;$C265),dbP!$B:$B,"&gt;="&amp;AI$5,dbP!$B:$B,"&lt;="&amp;AI$6,INDIRECT($C$1&amp;"!"&amp;$C$2&amp;":"&amp;$C$2),$I$4,dbP!$J:$J,$I265,dbP!$K:$K,$J265)</f>
        <v>0</v>
      </c>
      <c r="AJ265" s="1">
        <f ca="1">SUMIFS(INDIRECT($C$1&amp;"!"&amp;$C265&amp;":"&amp;$C265),dbP!$B:$B,"&gt;="&amp;AJ$5,dbP!$B:$B,"&lt;="&amp;AJ$6,INDIRECT($C$1&amp;"!"&amp;$C$2&amp;":"&amp;$C$2),$I$4,dbP!$J:$J,$I265,dbP!$K:$K,$J265)</f>
        <v>0</v>
      </c>
      <c r="AK265" s="1">
        <f ca="1">SUMIFS(INDIRECT($C$1&amp;"!"&amp;$C265&amp;":"&amp;$C265),dbP!$B:$B,"&gt;="&amp;AK$5,dbP!$B:$B,"&lt;="&amp;AK$6,INDIRECT($C$1&amp;"!"&amp;$C$2&amp;":"&amp;$C$2),$I$4,dbP!$J:$J,$I265,dbP!$K:$K,$J265)</f>
        <v>0</v>
      </c>
      <c r="AL265" s="1">
        <f ca="1">SUMIFS(INDIRECT($C$1&amp;"!"&amp;$C265&amp;":"&amp;$C265),dbP!$B:$B,"&gt;="&amp;AL$5,dbP!$B:$B,"&lt;="&amp;AL$6,INDIRECT($C$1&amp;"!"&amp;$C$2&amp;":"&amp;$C$2),$I$4,dbP!$J:$J,$I265,dbP!$K:$K,$J265)</f>
        <v>0</v>
      </c>
    </row>
    <row r="266" spans="2:38" x14ac:dyDescent="0.25">
      <c r="B266" s="1" t="str">
        <f>Items!$L92</f>
        <v>CF(+)</v>
      </c>
      <c r="C266" s="1" t="str">
        <f>Items!$M92</f>
        <v>M</v>
      </c>
      <c r="I266" s="22" t="str">
        <f>Items!$J$90</f>
        <v>Поступления и оплаты по финансовой деятельности</v>
      </c>
      <c r="J266" s="1" t="str">
        <f>Items!K92</f>
        <v>Поступление займов от инвесторов</v>
      </c>
      <c r="Q266" s="1">
        <f ca="1">SUM($S266:INDIRECT(ADDRESS(ROW(),SUMIFS($3:$3,$4:$4,MAX($4:$4)))))</f>
        <v>0</v>
      </c>
      <c r="T266" s="1">
        <f ca="1">SUMIFS(INDIRECT($C$1&amp;"!"&amp;$C266&amp;":"&amp;$C266),dbP!$B:$B,"&gt;="&amp;T$5,dbP!$B:$B,"&lt;="&amp;T$6,INDIRECT($C$1&amp;"!"&amp;$C$2&amp;":"&amp;$C$2),$I$4,dbP!$J:$J,$I266,dbP!$K:$K,$J266)</f>
        <v>0</v>
      </c>
      <c r="U266" s="1">
        <f ca="1">SUMIFS(INDIRECT($C$1&amp;"!"&amp;$C266&amp;":"&amp;$C266),dbP!$B:$B,"&gt;="&amp;U$5,dbP!$B:$B,"&lt;="&amp;U$6,INDIRECT($C$1&amp;"!"&amp;$C$2&amp;":"&amp;$C$2),$I$4,dbP!$J:$J,$I266,dbP!$K:$K,$J266)</f>
        <v>0</v>
      </c>
      <c r="V266" s="1">
        <f ca="1">SUMIFS(INDIRECT($C$1&amp;"!"&amp;$C266&amp;":"&amp;$C266),dbP!$B:$B,"&gt;="&amp;V$5,dbP!$B:$B,"&lt;="&amp;V$6,INDIRECT($C$1&amp;"!"&amp;$C$2&amp;":"&amp;$C$2),$I$4,dbP!$J:$J,$I266,dbP!$K:$K,$J266)</f>
        <v>0</v>
      </c>
      <c r="W266" s="1">
        <f ca="1">SUMIFS(INDIRECT($C$1&amp;"!"&amp;$C266&amp;":"&amp;$C266),dbP!$B:$B,"&gt;="&amp;W$5,dbP!$B:$B,"&lt;="&amp;W$6,INDIRECT($C$1&amp;"!"&amp;$C$2&amp;":"&amp;$C$2),$I$4,dbP!$J:$J,$I266,dbP!$K:$K,$J266)</f>
        <v>0</v>
      </c>
      <c r="X266" s="1">
        <f ca="1">SUMIFS(INDIRECT($C$1&amp;"!"&amp;$C266&amp;":"&amp;$C266),dbP!$B:$B,"&gt;="&amp;X$5,dbP!$B:$B,"&lt;="&amp;X$6,INDIRECT($C$1&amp;"!"&amp;$C$2&amp;":"&amp;$C$2),$I$4,dbP!$J:$J,$I266,dbP!$K:$K,$J266)</f>
        <v>0</v>
      </c>
      <c r="Y266" s="1">
        <f ca="1">SUMIFS(INDIRECT($C$1&amp;"!"&amp;$C266&amp;":"&amp;$C266),dbP!$B:$B,"&gt;="&amp;Y$5,dbP!$B:$B,"&lt;="&amp;Y$6,INDIRECT($C$1&amp;"!"&amp;$C$2&amp;":"&amp;$C$2),$I$4,dbP!$J:$J,$I266,dbP!$K:$K,$J266)</f>
        <v>0</v>
      </c>
      <c r="Z266" s="1">
        <f ca="1">SUMIFS(INDIRECT($C$1&amp;"!"&amp;$C266&amp;":"&amp;$C266),dbP!$B:$B,"&gt;="&amp;Z$5,dbP!$B:$B,"&lt;="&amp;Z$6,INDIRECT($C$1&amp;"!"&amp;$C$2&amp;":"&amp;$C$2),$I$4,dbP!$J:$J,$I266,dbP!$K:$K,$J266)</f>
        <v>0</v>
      </c>
      <c r="AA266" s="1">
        <f ca="1">SUMIFS(INDIRECT($C$1&amp;"!"&amp;$C266&amp;":"&amp;$C266),dbP!$B:$B,"&gt;="&amp;AA$5,dbP!$B:$B,"&lt;="&amp;AA$6,INDIRECT($C$1&amp;"!"&amp;$C$2&amp;":"&amp;$C$2),$I$4,dbP!$J:$J,$I266,dbP!$K:$K,$J266)</f>
        <v>0</v>
      </c>
      <c r="AB266" s="1">
        <f ca="1">SUMIFS(INDIRECT($C$1&amp;"!"&amp;$C266&amp;":"&amp;$C266),dbP!$B:$B,"&gt;="&amp;AB$5,dbP!$B:$B,"&lt;="&amp;AB$6,INDIRECT($C$1&amp;"!"&amp;$C$2&amp;":"&amp;$C$2),$I$4,dbP!$J:$J,$I266,dbP!$K:$K,$J266)</f>
        <v>0</v>
      </c>
      <c r="AC266" s="1">
        <f ca="1">SUMIFS(INDIRECT($C$1&amp;"!"&amp;$C266&amp;":"&amp;$C266),dbP!$B:$B,"&gt;="&amp;AC$5,dbP!$B:$B,"&lt;="&amp;AC$6,INDIRECT($C$1&amp;"!"&amp;$C$2&amp;":"&amp;$C$2),$I$4,dbP!$J:$J,$I266,dbP!$K:$K,$J266)</f>
        <v>0</v>
      </c>
      <c r="AD266" s="1">
        <f ca="1">SUMIFS(INDIRECT($C$1&amp;"!"&amp;$C266&amp;":"&amp;$C266),dbP!$B:$B,"&gt;="&amp;AD$5,dbP!$B:$B,"&lt;="&amp;AD$6,INDIRECT($C$1&amp;"!"&amp;$C$2&amp;":"&amp;$C$2),$I$4,dbP!$J:$J,$I266,dbP!$K:$K,$J266)</f>
        <v>0</v>
      </c>
      <c r="AE266" s="1">
        <f ca="1">SUMIFS(INDIRECT($C$1&amp;"!"&amp;$C266&amp;":"&amp;$C266),dbP!$B:$B,"&gt;="&amp;AE$5,dbP!$B:$B,"&lt;="&amp;AE$6,INDIRECT($C$1&amp;"!"&amp;$C$2&amp;":"&amp;$C$2),$I$4,dbP!$J:$J,$I266,dbP!$K:$K,$J266)</f>
        <v>0</v>
      </c>
      <c r="AF266" s="1">
        <f ca="1">SUMIFS(INDIRECT($C$1&amp;"!"&amp;$C266&amp;":"&amp;$C266),dbP!$B:$B,"&gt;="&amp;AF$5,dbP!$B:$B,"&lt;="&amp;AF$6,INDIRECT($C$1&amp;"!"&amp;$C$2&amp;":"&amp;$C$2),$I$4,dbP!$J:$J,$I266,dbP!$K:$K,$J266)</f>
        <v>0</v>
      </c>
      <c r="AG266" s="1">
        <f ca="1">SUMIFS(INDIRECT($C$1&amp;"!"&amp;$C266&amp;":"&amp;$C266),dbP!$B:$B,"&gt;="&amp;AG$5,dbP!$B:$B,"&lt;="&amp;AG$6,INDIRECT($C$1&amp;"!"&amp;$C$2&amp;":"&amp;$C$2),$I$4,dbP!$J:$J,$I266,dbP!$K:$K,$J266)</f>
        <v>0</v>
      </c>
      <c r="AH266" s="1">
        <f ca="1">SUMIFS(INDIRECT($C$1&amp;"!"&amp;$C266&amp;":"&amp;$C266),dbP!$B:$B,"&gt;="&amp;AH$5,dbP!$B:$B,"&lt;="&amp;AH$6,INDIRECT($C$1&amp;"!"&amp;$C$2&amp;":"&amp;$C$2),$I$4,dbP!$J:$J,$I266,dbP!$K:$K,$J266)</f>
        <v>0</v>
      </c>
      <c r="AI266" s="1">
        <f ca="1">SUMIFS(INDIRECT($C$1&amp;"!"&amp;$C266&amp;":"&amp;$C266),dbP!$B:$B,"&gt;="&amp;AI$5,dbP!$B:$B,"&lt;="&amp;AI$6,INDIRECT($C$1&amp;"!"&amp;$C$2&amp;":"&amp;$C$2),$I$4,dbP!$J:$J,$I266,dbP!$K:$K,$J266)</f>
        <v>0</v>
      </c>
      <c r="AJ266" s="1">
        <f ca="1">SUMIFS(INDIRECT($C$1&amp;"!"&amp;$C266&amp;":"&amp;$C266),dbP!$B:$B,"&gt;="&amp;AJ$5,dbP!$B:$B,"&lt;="&amp;AJ$6,INDIRECT($C$1&amp;"!"&amp;$C$2&amp;":"&amp;$C$2),$I$4,dbP!$J:$J,$I266,dbP!$K:$K,$J266)</f>
        <v>0</v>
      </c>
      <c r="AK266" s="1">
        <f ca="1">SUMIFS(INDIRECT($C$1&amp;"!"&amp;$C266&amp;":"&amp;$C266),dbP!$B:$B,"&gt;="&amp;AK$5,dbP!$B:$B,"&lt;="&amp;AK$6,INDIRECT($C$1&amp;"!"&amp;$C$2&amp;":"&amp;$C$2),$I$4,dbP!$J:$J,$I266,dbP!$K:$K,$J266)</f>
        <v>0</v>
      </c>
      <c r="AL266" s="1">
        <f ca="1">SUMIFS(INDIRECT($C$1&amp;"!"&amp;$C266&amp;":"&amp;$C266),dbP!$B:$B,"&gt;="&amp;AL$5,dbP!$B:$B,"&lt;="&amp;AL$6,INDIRECT($C$1&amp;"!"&amp;$C$2&amp;":"&amp;$C$2),$I$4,dbP!$J:$J,$I266,dbP!$K:$K,$J266)</f>
        <v>0</v>
      </c>
    </row>
    <row r="267" spans="2:38" x14ac:dyDescent="0.25">
      <c r="B267" s="1" t="str">
        <f>Items!$L93</f>
        <v>CF(+)</v>
      </c>
      <c r="C267" s="1" t="str">
        <f>Items!$M93</f>
        <v>M</v>
      </c>
      <c r="I267" s="22" t="str">
        <f>Items!$J$90</f>
        <v>Поступления и оплаты по финансовой деятельности</v>
      </c>
      <c r="J267" s="1" t="str">
        <f>Items!K93</f>
        <v>Возврат депозитов</v>
      </c>
      <c r="Q267" s="1">
        <f ca="1">SUM($S267:INDIRECT(ADDRESS(ROW(),SUMIFS($3:$3,$4:$4,MAX($4:$4)))))</f>
        <v>0</v>
      </c>
      <c r="T267" s="1">
        <f ca="1">SUMIFS(INDIRECT($C$1&amp;"!"&amp;$C267&amp;":"&amp;$C267),dbP!$B:$B,"&gt;="&amp;T$5,dbP!$B:$B,"&lt;="&amp;T$6,INDIRECT($C$1&amp;"!"&amp;$C$2&amp;":"&amp;$C$2),$I$4,dbP!$J:$J,$I267,dbP!$K:$K,$J267)</f>
        <v>0</v>
      </c>
      <c r="U267" s="1">
        <f ca="1">SUMIFS(INDIRECT($C$1&amp;"!"&amp;$C267&amp;":"&amp;$C267),dbP!$B:$B,"&gt;="&amp;U$5,dbP!$B:$B,"&lt;="&amp;U$6,INDIRECT($C$1&amp;"!"&amp;$C$2&amp;":"&amp;$C$2),$I$4,dbP!$J:$J,$I267,dbP!$K:$K,$J267)</f>
        <v>0</v>
      </c>
      <c r="V267" s="1">
        <f ca="1">SUMIFS(INDIRECT($C$1&amp;"!"&amp;$C267&amp;":"&amp;$C267),dbP!$B:$B,"&gt;="&amp;V$5,dbP!$B:$B,"&lt;="&amp;V$6,INDIRECT($C$1&amp;"!"&amp;$C$2&amp;":"&amp;$C$2),$I$4,dbP!$J:$J,$I267,dbP!$K:$K,$J267)</f>
        <v>0</v>
      </c>
      <c r="W267" s="1">
        <f ca="1">SUMIFS(INDIRECT($C$1&amp;"!"&amp;$C267&amp;":"&amp;$C267),dbP!$B:$B,"&gt;="&amp;W$5,dbP!$B:$B,"&lt;="&amp;W$6,INDIRECT($C$1&amp;"!"&amp;$C$2&amp;":"&amp;$C$2),$I$4,dbP!$J:$J,$I267,dbP!$K:$K,$J267)</f>
        <v>0</v>
      </c>
      <c r="X267" s="1">
        <f ca="1">SUMIFS(INDIRECT($C$1&amp;"!"&amp;$C267&amp;":"&amp;$C267),dbP!$B:$B,"&gt;="&amp;X$5,dbP!$B:$B,"&lt;="&amp;X$6,INDIRECT($C$1&amp;"!"&amp;$C$2&amp;":"&amp;$C$2),$I$4,dbP!$J:$J,$I267,dbP!$K:$K,$J267)</f>
        <v>0</v>
      </c>
      <c r="Y267" s="1">
        <f ca="1">SUMIFS(INDIRECT($C$1&amp;"!"&amp;$C267&amp;":"&amp;$C267),dbP!$B:$B,"&gt;="&amp;Y$5,dbP!$B:$B,"&lt;="&amp;Y$6,INDIRECT($C$1&amp;"!"&amp;$C$2&amp;":"&amp;$C$2),$I$4,dbP!$J:$J,$I267,dbP!$K:$K,$J267)</f>
        <v>0</v>
      </c>
      <c r="Z267" s="1">
        <f ca="1">SUMIFS(INDIRECT($C$1&amp;"!"&amp;$C267&amp;":"&amp;$C267),dbP!$B:$B,"&gt;="&amp;Z$5,dbP!$B:$B,"&lt;="&amp;Z$6,INDIRECT($C$1&amp;"!"&amp;$C$2&amp;":"&amp;$C$2),$I$4,dbP!$J:$J,$I267,dbP!$K:$K,$J267)</f>
        <v>0</v>
      </c>
      <c r="AA267" s="1">
        <f ca="1">SUMIFS(INDIRECT($C$1&amp;"!"&amp;$C267&amp;":"&amp;$C267),dbP!$B:$B,"&gt;="&amp;AA$5,dbP!$B:$B,"&lt;="&amp;AA$6,INDIRECT($C$1&amp;"!"&amp;$C$2&amp;":"&amp;$C$2),$I$4,dbP!$J:$J,$I267,dbP!$K:$K,$J267)</f>
        <v>0</v>
      </c>
      <c r="AB267" s="1">
        <f ca="1">SUMIFS(INDIRECT($C$1&amp;"!"&amp;$C267&amp;":"&amp;$C267),dbP!$B:$B,"&gt;="&amp;AB$5,dbP!$B:$B,"&lt;="&amp;AB$6,INDIRECT($C$1&amp;"!"&amp;$C$2&amp;":"&amp;$C$2),$I$4,dbP!$J:$J,$I267,dbP!$K:$K,$J267)</f>
        <v>0</v>
      </c>
      <c r="AC267" s="1">
        <f ca="1">SUMIFS(INDIRECT($C$1&amp;"!"&amp;$C267&amp;":"&amp;$C267),dbP!$B:$B,"&gt;="&amp;AC$5,dbP!$B:$B,"&lt;="&amp;AC$6,INDIRECT($C$1&amp;"!"&amp;$C$2&amp;":"&amp;$C$2),$I$4,dbP!$J:$J,$I267,dbP!$K:$K,$J267)</f>
        <v>0</v>
      </c>
      <c r="AD267" s="1">
        <f ca="1">SUMIFS(INDIRECT($C$1&amp;"!"&amp;$C267&amp;":"&amp;$C267),dbP!$B:$B,"&gt;="&amp;AD$5,dbP!$B:$B,"&lt;="&amp;AD$6,INDIRECT($C$1&amp;"!"&amp;$C$2&amp;":"&amp;$C$2),$I$4,dbP!$J:$J,$I267,dbP!$K:$K,$J267)</f>
        <v>0</v>
      </c>
      <c r="AE267" s="1">
        <f ca="1">SUMIFS(INDIRECT($C$1&amp;"!"&amp;$C267&amp;":"&amp;$C267),dbP!$B:$B,"&gt;="&amp;AE$5,dbP!$B:$B,"&lt;="&amp;AE$6,INDIRECT($C$1&amp;"!"&amp;$C$2&amp;":"&amp;$C$2),$I$4,dbP!$J:$J,$I267,dbP!$K:$K,$J267)</f>
        <v>0</v>
      </c>
      <c r="AF267" s="1">
        <f ca="1">SUMIFS(INDIRECT($C$1&amp;"!"&amp;$C267&amp;":"&amp;$C267),dbP!$B:$B,"&gt;="&amp;AF$5,dbP!$B:$B,"&lt;="&amp;AF$6,INDIRECT($C$1&amp;"!"&amp;$C$2&amp;":"&amp;$C$2),$I$4,dbP!$J:$J,$I267,dbP!$K:$K,$J267)</f>
        <v>0</v>
      </c>
      <c r="AG267" s="1">
        <f ca="1">SUMIFS(INDIRECT($C$1&amp;"!"&amp;$C267&amp;":"&amp;$C267),dbP!$B:$B,"&gt;="&amp;AG$5,dbP!$B:$B,"&lt;="&amp;AG$6,INDIRECT($C$1&amp;"!"&amp;$C$2&amp;":"&amp;$C$2),$I$4,dbP!$J:$J,$I267,dbP!$K:$K,$J267)</f>
        <v>0</v>
      </c>
      <c r="AH267" s="1">
        <f ca="1">SUMIFS(INDIRECT($C$1&amp;"!"&amp;$C267&amp;":"&amp;$C267),dbP!$B:$B,"&gt;="&amp;AH$5,dbP!$B:$B,"&lt;="&amp;AH$6,INDIRECT($C$1&amp;"!"&amp;$C$2&amp;":"&amp;$C$2),$I$4,dbP!$J:$J,$I267,dbP!$K:$K,$J267)</f>
        <v>0</v>
      </c>
      <c r="AI267" s="1">
        <f ca="1">SUMIFS(INDIRECT($C$1&amp;"!"&amp;$C267&amp;":"&amp;$C267),dbP!$B:$B,"&gt;="&amp;AI$5,dbP!$B:$B,"&lt;="&amp;AI$6,INDIRECT($C$1&amp;"!"&amp;$C$2&amp;":"&amp;$C$2),$I$4,dbP!$J:$J,$I267,dbP!$K:$K,$J267)</f>
        <v>0</v>
      </c>
      <c r="AJ267" s="1">
        <f ca="1">SUMIFS(INDIRECT($C$1&amp;"!"&amp;$C267&amp;":"&amp;$C267),dbP!$B:$B,"&gt;="&amp;AJ$5,dbP!$B:$B,"&lt;="&amp;AJ$6,INDIRECT($C$1&amp;"!"&amp;$C$2&amp;":"&amp;$C$2),$I$4,dbP!$J:$J,$I267,dbP!$K:$K,$J267)</f>
        <v>0</v>
      </c>
      <c r="AK267" s="1">
        <f ca="1">SUMIFS(INDIRECT($C$1&amp;"!"&amp;$C267&amp;":"&amp;$C267),dbP!$B:$B,"&gt;="&amp;AK$5,dbP!$B:$B,"&lt;="&amp;AK$6,INDIRECT($C$1&amp;"!"&amp;$C$2&amp;":"&amp;$C$2),$I$4,dbP!$J:$J,$I267,dbP!$K:$K,$J267)</f>
        <v>0</v>
      </c>
      <c r="AL267" s="1">
        <f ca="1">SUMIFS(INDIRECT($C$1&amp;"!"&amp;$C267&amp;":"&amp;$C267),dbP!$B:$B,"&gt;="&amp;AL$5,dbP!$B:$B,"&lt;="&amp;AL$6,INDIRECT($C$1&amp;"!"&amp;$C$2&amp;":"&amp;$C$2),$I$4,dbP!$J:$J,$I267,dbP!$K:$K,$J267)</f>
        <v>0</v>
      </c>
    </row>
    <row r="268" spans="2:38" x14ac:dyDescent="0.25">
      <c r="B268" s="1" t="str">
        <f>Items!$L94</f>
        <v>CF(+)</v>
      </c>
      <c r="C268" s="1" t="str">
        <f>Items!$M94</f>
        <v>M</v>
      </c>
      <c r="I268" s="22" t="str">
        <f>Items!$J$90</f>
        <v>Поступления и оплаты по финансовой деятельности</v>
      </c>
      <c r="J268" s="1" t="str">
        <f>Items!K94</f>
        <v>Возврат займов от заемщиков</v>
      </c>
      <c r="Q268" s="1">
        <f ca="1">SUM($S268:INDIRECT(ADDRESS(ROW(),SUMIFS($3:$3,$4:$4,MAX($4:$4)))))</f>
        <v>0</v>
      </c>
      <c r="T268" s="1">
        <f ca="1">SUMIFS(INDIRECT($C$1&amp;"!"&amp;$C268&amp;":"&amp;$C268),dbP!$B:$B,"&gt;="&amp;T$5,dbP!$B:$B,"&lt;="&amp;T$6,INDIRECT($C$1&amp;"!"&amp;$C$2&amp;":"&amp;$C$2),$I$4,dbP!$J:$J,$I268,dbP!$K:$K,$J268)</f>
        <v>0</v>
      </c>
      <c r="U268" s="1">
        <f ca="1">SUMIFS(INDIRECT($C$1&amp;"!"&amp;$C268&amp;":"&amp;$C268),dbP!$B:$B,"&gt;="&amp;U$5,dbP!$B:$B,"&lt;="&amp;U$6,INDIRECT($C$1&amp;"!"&amp;$C$2&amp;":"&amp;$C$2),$I$4,dbP!$J:$J,$I268,dbP!$K:$K,$J268)</f>
        <v>0</v>
      </c>
      <c r="V268" s="1">
        <f ca="1">SUMIFS(INDIRECT($C$1&amp;"!"&amp;$C268&amp;":"&amp;$C268),dbP!$B:$B,"&gt;="&amp;V$5,dbP!$B:$B,"&lt;="&amp;V$6,INDIRECT($C$1&amp;"!"&amp;$C$2&amp;":"&amp;$C$2),$I$4,dbP!$J:$J,$I268,dbP!$K:$K,$J268)</f>
        <v>0</v>
      </c>
      <c r="W268" s="1">
        <f ca="1">SUMIFS(INDIRECT($C$1&amp;"!"&amp;$C268&amp;":"&amp;$C268),dbP!$B:$B,"&gt;="&amp;W$5,dbP!$B:$B,"&lt;="&amp;W$6,INDIRECT($C$1&amp;"!"&amp;$C$2&amp;":"&amp;$C$2),$I$4,dbP!$J:$J,$I268,dbP!$K:$K,$J268)</f>
        <v>0</v>
      </c>
      <c r="X268" s="1">
        <f ca="1">SUMIFS(INDIRECT($C$1&amp;"!"&amp;$C268&amp;":"&amp;$C268),dbP!$B:$B,"&gt;="&amp;X$5,dbP!$B:$B,"&lt;="&amp;X$6,INDIRECT($C$1&amp;"!"&amp;$C$2&amp;":"&amp;$C$2),$I$4,dbP!$J:$J,$I268,dbP!$K:$K,$J268)</f>
        <v>0</v>
      </c>
      <c r="Y268" s="1">
        <f ca="1">SUMIFS(INDIRECT($C$1&amp;"!"&amp;$C268&amp;":"&amp;$C268),dbP!$B:$B,"&gt;="&amp;Y$5,dbP!$B:$B,"&lt;="&amp;Y$6,INDIRECT($C$1&amp;"!"&amp;$C$2&amp;":"&amp;$C$2),$I$4,dbP!$J:$J,$I268,dbP!$K:$K,$J268)</f>
        <v>0</v>
      </c>
      <c r="Z268" s="1">
        <f ca="1">SUMIFS(INDIRECT($C$1&amp;"!"&amp;$C268&amp;":"&amp;$C268),dbP!$B:$B,"&gt;="&amp;Z$5,dbP!$B:$B,"&lt;="&amp;Z$6,INDIRECT($C$1&amp;"!"&amp;$C$2&amp;":"&amp;$C$2),$I$4,dbP!$J:$J,$I268,dbP!$K:$K,$J268)</f>
        <v>0</v>
      </c>
      <c r="AA268" s="1">
        <f ca="1">SUMIFS(INDIRECT($C$1&amp;"!"&amp;$C268&amp;":"&amp;$C268),dbP!$B:$B,"&gt;="&amp;AA$5,dbP!$B:$B,"&lt;="&amp;AA$6,INDIRECT($C$1&amp;"!"&amp;$C$2&amp;":"&amp;$C$2),$I$4,dbP!$J:$J,$I268,dbP!$K:$K,$J268)</f>
        <v>0</v>
      </c>
      <c r="AB268" s="1">
        <f ca="1">SUMIFS(INDIRECT($C$1&amp;"!"&amp;$C268&amp;":"&amp;$C268),dbP!$B:$B,"&gt;="&amp;AB$5,dbP!$B:$B,"&lt;="&amp;AB$6,INDIRECT($C$1&amp;"!"&amp;$C$2&amp;":"&amp;$C$2),$I$4,dbP!$J:$J,$I268,dbP!$K:$K,$J268)</f>
        <v>0</v>
      </c>
      <c r="AC268" s="1">
        <f ca="1">SUMIFS(INDIRECT($C$1&amp;"!"&amp;$C268&amp;":"&amp;$C268),dbP!$B:$B,"&gt;="&amp;AC$5,dbP!$B:$B,"&lt;="&amp;AC$6,INDIRECT($C$1&amp;"!"&amp;$C$2&amp;":"&amp;$C$2),$I$4,dbP!$J:$J,$I268,dbP!$K:$K,$J268)</f>
        <v>0</v>
      </c>
      <c r="AD268" s="1">
        <f ca="1">SUMIFS(INDIRECT($C$1&amp;"!"&amp;$C268&amp;":"&amp;$C268),dbP!$B:$B,"&gt;="&amp;AD$5,dbP!$B:$B,"&lt;="&amp;AD$6,INDIRECT($C$1&amp;"!"&amp;$C$2&amp;":"&amp;$C$2),$I$4,dbP!$J:$J,$I268,dbP!$K:$K,$J268)</f>
        <v>0</v>
      </c>
      <c r="AE268" s="1">
        <f ca="1">SUMIFS(INDIRECT($C$1&amp;"!"&amp;$C268&amp;":"&amp;$C268),dbP!$B:$B,"&gt;="&amp;AE$5,dbP!$B:$B,"&lt;="&amp;AE$6,INDIRECT($C$1&amp;"!"&amp;$C$2&amp;":"&amp;$C$2),$I$4,dbP!$J:$J,$I268,dbP!$K:$K,$J268)</f>
        <v>0</v>
      </c>
      <c r="AF268" s="1">
        <f ca="1">SUMIFS(INDIRECT($C$1&amp;"!"&amp;$C268&amp;":"&amp;$C268),dbP!$B:$B,"&gt;="&amp;AF$5,dbP!$B:$B,"&lt;="&amp;AF$6,INDIRECT($C$1&amp;"!"&amp;$C$2&amp;":"&amp;$C$2),$I$4,dbP!$J:$J,$I268,dbP!$K:$K,$J268)</f>
        <v>0</v>
      </c>
      <c r="AG268" s="1">
        <f ca="1">SUMIFS(INDIRECT($C$1&amp;"!"&amp;$C268&amp;":"&amp;$C268),dbP!$B:$B,"&gt;="&amp;AG$5,dbP!$B:$B,"&lt;="&amp;AG$6,INDIRECT($C$1&amp;"!"&amp;$C$2&amp;":"&amp;$C$2),$I$4,dbP!$J:$J,$I268,dbP!$K:$K,$J268)</f>
        <v>0</v>
      </c>
      <c r="AH268" s="1">
        <f ca="1">SUMIFS(INDIRECT($C$1&amp;"!"&amp;$C268&amp;":"&amp;$C268),dbP!$B:$B,"&gt;="&amp;AH$5,dbP!$B:$B,"&lt;="&amp;AH$6,INDIRECT($C$1&amp;"!"&amp;$C$2&amp;":"&amp;$C$2),$I$4,dbP!$J:$J,$I268,dbP!$K:$K,$J268)</f>
        <v>0</v>
      </c>
      <c r="AI268" s="1">
        <f ca="1">SUMIFS(INDIRECT($C$1&amp;"!"&amp;$C268&amp;":"&amp;$C268),dbP!$B:$B,"&gt;="&amp;AI$5,dbP!$B:$B,"&lt;="&amp;AI$6,INDIRECT($C$1&amp;"!"&amp;$C$2&amp;":"&amp;$C$2),$I$4,dbP!$J:$J,$I268,dbP!$K:$K,$J268)</f>
        <v>0</v>
      </c>
      <c r="AJ268" s="1">
        <f ca="1">SUMIFS(INDIRECT($C$1&amp;"!"&amp;$C268&amp;":"&amp;$C268),dbP!$B:$B,"&gt;="&amp;AJ$5,dbP!$B:$B,"&lt;="&amp;AJ$6,INDIRECT($C$1&amp;"!"&amp;$C$2&amp;":"&amp;$C$2),$I$4,dbP!$J:$J,$I268,dbP!$K:$K,$J268)</f>
        <v>0</v>
      </c>
      <c r="AK268" s="1">
        <f ca="1">SUMIFS(INDIRECT($C$1&amp;"!"&amp;$C268&amp;":"&amp;$C268),dbP!$B:$B,"&gt;="&amp;AK$5,dbP!$B:$B,"&lt;="&amp;AK$6,INDIRECT($C$1&amp;"!"&amp;$C$2&amp;":"&amp;$C$2),$I$4,dbP!$J:$J,$I268,dbP!$K:$K,$J268)</f>
        <v>0</v>
      </c>
      <c r="AL268" s="1">
        <f ca="1">SUMIFS(INDIRECT($C$1&amp;"!"&amp;$C268&amp;":"&amp;$C268),dbP!$B:$B,"&gt;="&amp;AL$5,dbP!$B:$B,"&lt;="&amp;AL$6,INDIRECT($C$1&amp;"!"&amp;$C$2&amp;":"&amp;$C$2),$I$4,dbP!$J:$J,$I268,dbP!$K:$K,$J268)</f>
        <v>0</v>
      </c>
    </row>
    <row r="269" spans="2:38" x14ac:dyDescent="0.25">
      <c r="B269" s="1" t="str">
        <f>Items!$L95</f>
        <v>CF(-)</v>
      </c>
      <c r="C269" s="1" t="str">
        <f>Items!$M95</f>
        <v>N</v>
      </c>
      <c r="I269" s="22" t="str">
        <f>Items!$J$90</f>
        <v>Поступления и оплаты по финансовой деятельности</v>
      </c>
      <c r="J269" s="1" t="str">
        <f>Items!K95</f>
        <v>Оплата тела кредита</v>
      </c>
      <c r="Q269" s="1">
        <f ca="1">SUM($S269:INDIRECT(ADDRESS(ROW(),SUMIFS($3:$3,$4:$4,MAX($4:$4)))))</f>
        <v>0</v>
      </c>
      <c r="T269" s="1">
        <f ca="1">SUMIFS(INDIRECT($C$1&amp;"!"&amp;$C269&amp;":"&amp;$C269),dbP!$B:$B,"&gt;="&amp;T$5,dbP!$B:$B,"&lt;="&amp;T$6,INDIRECT($C$1&amp;"!"&amp;$C$2&amp;":"&amp;$C$2),$I$4,dbP!$J:$J,$I269,dbP!$K:$K,$J269)</f>
        <v>0</v>
      </c>
      <c r="U269" s="1">
        <f ca="1">SUMIFS(INDIRECT($C$1&amp;"!"&amp;$C269&amp;":"&amp;$C269),dbP!$B:$B,"&gt;="&amp;U$5,dbP!$B:$B,"&lt;="&amp;U$6,INDIRECT($C$1&amp;"!"&amp;$C$2&amp;":"&amp;$C$2),$I$4,dbP!$J:$J,$I269,dbP!$K:$K,$J269)</f>
        <v>0</v>
      </c>
      <c r="V269" s="1">
        <f ca="1">SUMIFS(INDIRECT($C$1&amp;"!"&amp;$C269&amp;":"&amp;$C269),dbP!$B:$B,"&gt;="&amp;V$5,dbP!$B:$B,"&lt;="&amp;V$6,INDIRECT($C$1&amp;"!"&amp;$C$2&amp;":"&amp;$C$2),$I$4,dbP!$J:$J,$I269,dbP!$K:$K,$J269)</f>
        <v>0</v>
      </c>
      <c r="W269" s="1">
        <f ca="1">SUMIFS(INDIRECT($C$1&amp;"!"&amp;$C269&amp;":"&amp;$C269),dbP!$B:$B,"&gt;="&amp;W$5,dbP!$B:$B,"&lt;="&amp;W$6,INDIRECT($C$1&amp;"!"&amp;$C$2&amp;":"&amp;$C$2),$I$4,dbP!$J:$J,$I269,dbP!$K:$K,$J269)</f>
        <v>0</v>
      </c>
      <c r="X269" s="1">
        <f ca="1">SUMIFS(INDIRECT($C$1&amp;"!"&amp;$C269&amp;":"&amp;$C269),dbP!$B:$B,"&gt;="&amp;X$5,dbP!$B:$B,"&lt;="&amp;X$6,INDIRECT($C$1&amp;"!"&amp;$C$2&amp;":"&amp;$C$2),$I$4,dbP!$J:$J,$I269,dbP!$K:$K,$J269)</f>
        <v>0</v>
      </c>
      <c r="Y269" s="1">
        <f ca="1">SUMIFS(INDIRECT($C$1&amp;"!"&amp;$C269&amp;":"&amp;$C269),dbP!$B:$B,"&gt;="&amp;Y$5,dbP!$B:$B,"&lt;="&amp;Y$6,INDIRECT($C$1&amp;"!"&amp;$C$2&amp;":"&amp;$C$2),$I$4,dbP!$J:$J,$I269,dbP!$K:$K,$J269)</f>
        <v>0</v>
      </c>
      <c r="Z269" s="1">
        <f ca="1">SUMIFS(INDIRECT($C$1&amp;"!"&amp;$C269&amp;":"&amp;$C269),dbP!$B:$B,"&gt;="&amp;Z$5,dbP!$B:$B,"&lt;="&amp;Z$6,INDIRECT($C$1&amp;"!"&amp;$C$2&amp;":"&amp;$C$2),$I$4,dbP!$J:$J,$I269,dbP!$K:$K,$J269)</f>
        <v>0</v>
      </c>
      <c r="AA269" s="1">
        <f ca="1">SUMIFS(INDIRECT($C$1&amp;"!"&amp;$C269&amp;":"&amp;$C269),dbP!$B:$B,"&gt;="&amp;AA$5,dbP!$B:$B,"&lt;="&amp;AA$6,INDIRECT($C$1&amp;"!"&amp;$C$2&amp;":"&amp;$C$2),$I$4,dbP!$J:$J,$I269,dbP!$K:$K,$J269)</f>
        <v>0</v>
      </c>
      <c r="AB269" s="1">
        <f ca="1">SUMIFS(INDIRECT($C$1&amp;"!"&amp;$C269&amp;":"&amp;$C269),dbP!$B:$B,"&gt;="&amp;AB$5,dbP!$B:$B,"&lt;="&amp;AB$6,INDIRECT($C$1&amp;"!"&amp;$C$2&amp;":"&amp;$C$2),$I$4,dbP!$J:$J,$I269,dbP!$K:$K,$J269)</f>
        <v>0</v>
      </c>
      <c r="AC269" s="1">
        <f ca="1">SUMIFS(INDIRECT($C$1&amp;"!"&amp;$C269&amp;":"&amp;$C269),dbP!$B:$B,"&gt;="&amp;AC$5,dbP!$B:$B,"&lt;="&amp;AC$6,INDIRECT($C$1&amp;"!"&amp;$C$2&amp;":"&amp;$C$2),$I$4,dbP!$J:$J,$I269,dbP!$K:$K,$J269)</f>
        <v>0</v>
      </c>
      <c r="AD269" s="1">
        <f ca="1">SUMIFS(INDIRECT($C$1&amp;"!"&amp;$C269&amp;":"&amp;$C269),dbP!$B:$B,"&gt;="&amp;AD$5,dbP!$B:$B,"&lt;="&amp;AD$6,INDIRECT($C$1&amp;"!"&amp;$C$2&amp;":"&amp;$C$2),$I$4,dbP!$J:$J,$I269,dbP!$K:$K,$J269)</f>
        <v>0</v>
      </c>
      <c r="AE269" s="1">
        <f ca="1">SUMIFS(INDIRECT($C$1&amp;"!"&amp;$C269&amp;":"&amp;$C269),dbP!$B:$B,"&gt;="&amp;AE$5,dbP!$B:$B,"&lt;="&amp;AE$6,INDIRECT($C$1&amp;"!"&amp;$C$2&amp;":"&amp;$C$2),$I$4,dbP!$J:$J,$I269,dbP!$K:$K,$J269)</f>
        <v>0</v>
      </c>
      <c r="AF269" s="1">
        <f ca="1">SUMIFS(INDIRECT($C$1&amp;"!"&amp;$C269&amp;":"&amp;$C269),dbP!$B:$B,"&gt;="&amp;AF$5,dbP!$B:$B,"&lt;="&amp;AF$6,INDIRECT($C$1&amp;"!"&amp;$C$2&amp;":"&amp;$C$2),$I$4,dbP!$J:$J,$I269,dbP!$K:$K,$J269)</f>
        <v>0</v>
      </c>
      <c r="AG269" s="1">
        <f ca="1">SUMIFS(INDIRECT($C$1&amp;"!"&amp;$C269&amp;":"&amp;$C269),dbP!$B:$B,"&gt;="&amp;AG$5,dbP!$B:$B,"&lt;="&amp;AG$6,INDIRECT($C$1&amp;"!"&amp;$C$2&amp;":"&amp;$C$2),$I$4,dbP!$J:$J,$I269,dbP!$K:$K,$J269)</f>
        <v>0</v>
      </c>
      <c r="AH269" s="1">
        <f ca="1">SUMIFS(INDIRECT($C$1&amp;"!"&amp;$C269&amp;":"&amp;$C269),dbP!$B:$B,"&gt;="&amp;AH$5,dbP!$B:$B,"&lt;="&amp;AH$6,INDIRECT($C$1&amp;"!"&amp;$C$2&amp;":"&amp;$C$2),$I$4,dbP!$J:$J,$I269,dbP!$K:$K,$J269)</f>
        <v>0</v>
      </c>
      <c r="AI269" s="1">
        <f ca="1">SUMIFS(INDIRECT($C$1&amp;"!"&amp;$C269&amp;":"&amp;$C269),dbP!$B:$B,"&gt;="&amp;AI$5,dbP!$B:$B,"&lt;="&amp;AI$6,INDIRECT($C$1&amp;"!"&amp;$C$2&amp;":"&amp;$C$2),$I$4,dbP!$J:$J,$I269,dbP!$K:$K,$J269)</f>
        <v>0</v>
      </c>
      <c r="AJ269" s="1">
        <f ca="1">SUMIFS(INDIRECT($C$1&amp;"!"&amp;$C269&amp;":"&amp;$C269),dbP!$B:$B,"&gt;="&amp;AJ$5,dbP!$B:$B,"&lt;="&amp;AJ$6,INDIRECT($C$1&amp;"!"&amp;$C$2&amp;":"&amp;$C$2),$I$4,dbP!$J:$J,$I269,dbP!$K:$K,$J269)</f>
        <v>0</v>
      </c>
      <c r="AK269" s="1">
        <f ca="1">SUMIFS(INDIRECT($C$1&amp;"!"&amp;$C269&amp;":"&amp;$C269),dbP!$B:$B,"&gt;="&amp;AK$5,dbP!$B:$B,"&lt;="&amp;AK$6,INDIRECT($C$1&amp;"!"&amp;$C$2&amp;":"&amp;$C$2),$I$4,dbP!$J:$J,$I269,dbP!$K:$K,$J269)</f>
        <v>0</v>
      </c>
      <c r="AL269" s="1">
        <f ca="1">SUMIFS(INDIRECT($C$1&amp;"!"&amp;$C269&amp;":"&amp;$C269),dbP!$B:$B,"&gt;="&amp;AL$5,dbP!$B:$B,"&lt;="&amp;AL$6,INDIRECT($C$1&amp;"!"&amp;$C$2&amp;":"&amp;$C$2),$I$4,dbP!$J:$J,$I269,dbP!$K:$K,$J269)</f>
        <v>0</v>
      </c>
    </row>
    <row r="270" spans="2:38" x14ac:dyDescent="0.25">
      <c r="B270" s="1" t="str">
        <f>Items!$L96</f>
        <v>CF(-)</v>
      </c>
      <c r="C270" s="1" t="str">
        <f>Items!$M96</f>
        <v>N</v>
      </c>
      <c r="I270" s="22" t="str">
        <f>Items!$J$90</f>
        <v>Поступления и оплаты по финансовой деятельности</v>
      </c>
      <c r="J270" s="1" t="str">
        <f>Items!K96</f>
        <v>Возврат займов</v>
      </c>
      <c r="Q270" s="1">
        <f ca="1">SUM($S270:INDIRECT(ADDRESS(ROW(),SUMIFS($3:$3,$4:$4,MAX($4:$4)))))</f>
        <v>0</v>
      </c>
      <c r="T270" s="1">
        <f ca="1">SUMIFS(INDIRECT($C$1&amp;"!"&amp;$C270&amp;":"&amp;$C270),dbP!$B:$B,"&gt;="&amp;T$5,dbP!$B:$B,"&lt;="&amp;T$6,INDIRECT($C$1&amp;"!"&amp;$C$2&amp;":"&amp;$C$2),$I$4,dbP!$J:$J,$I270,dbP!$K:$K,$J270)</f>
        <v>0</v>
      </c>
      <c r="U270" s="1">
        <f ca="1">SUMIFS(INDIRECT($C$1&amp;"!"&amp;$C270&amp;":"&amp;$C270),dbP!$B:$B,"&gt;="&amp;U$5,dbP!$B:$B,"&lt;="&amp;U$6,INDIRECT($C$1&amp;"!"&amp;$C$2&amp;":"&amp;$C$2),$I$4,dbP!$J:$J,$I270,dbP!$K:$K,$J270)</f>
        <v>0</v>
      </c>
      <c r="V270" s="1">
        <f ca="1">SUMIFS(INDIRECT($C$1&amp;"!"&amp;$C270&amp;":"&amp;$C270),dbP!$B:$B,"&gt;="&amp;V$5,dbP!$B:$B,"&lt;="&amp;V$6,INDIRECT($C$1&amp;"!"&amp;$C$2&amp;":"&amp;$C$2),$I$4,dbP!$J:$J,$I270,dbP!$K:$K,$J270)</f>
        <v>0</v>
      </c>
      <c r="W270" s="1">
        <f ca="1">SUMIFS(INDIRECT($C$1&amp;"!"&amp;$C270&amp;":"&amp;$C270),dbP!$B:$B,"&gt;="&amp;W$5,dbP!$B:$B,"&lt;="&amp;W$6,INDIRECT($C$1&amp;"!"&amp;$C$2&amp;":"&amp;$C$2),$I$4,dbP!$J:$J,$I270,dbP!$K:$K,$J270)</f>
        <v>0</v>
      </c>
      <c r="X270" s="1">
        <f ca="1">SUMIFS(INDIRECT($C$1&amp;"!"&amp;$C270&amp;":"&amp;$C270),dbP!$B:$B,"&gt;="&amp;X$5,dbP!$B:$B,"&lt;="&amp;X$6,INDIRECT($C$1&amp;"!"&amp;$C$2&amp;":"&amp;$C$2),$I$4,dbP!$J:$J,$I270,dbP!$K:$K,$J270)</f>
        <v>0</v>
      </c>
      <c r="Y270" s="1">
        <f ca="1">SUMIFS(INDIRECT($C$1&amp;"!"&amp;$C270&amp;":"&amp;$C270),dbP!$B:$B,"&gt;="&amp;Y$5,dbP!$B:$B,"&lt;="&amp;Y$6,INDIRECT($C$1&amp;"!"&amp;$C$2&amp;":"&amp;$C$2),$I$4,dbP!$J:$J,$I270,dbP!$K:$K,$J270)</f>
        <v>0</v>
      </c>
      <c r="Z270" s="1">
        <f ca="1">SUMIFS(INDIRECT($C$1&amp;"!"&amp;$C270&amp;":"&amp;$C270),dbP!$B:$B,"&gt;="&amp;Z$5,dbP!$B:$B,"&lt;="&amp;Z$6,INDIRECT($C$1&amp;"!"&amp;$C$2&amp;":"&amp;$C$2),$I$4,dbP!$J:$J,$I270,dbP!$K:$K,$J270)</f>
        <v>0</v>
      </c>
      <c r="AA270" s="1">
        <f ca="1">SUMIFS(INDIRECT($C$1&amp;"!"&amp;$C270&amp;":"&amp;$C270),dbP!$B:$B,"&gt;="&amp;AA$5,dbP!$B:$B,"&lt;="&amp;AA$6,INDIRECT($C$1&amp;"!"&amp;$C$2&amp;":"&amp;$C$2),$I$4,dbP!$J:$J,$I270,dbP!$K:$K,$J270)</f>
        <v>0</v>
      </c>
      <c r="AB270" s="1">
        <f ca="1">SUMIFS(INDIRECT($C$1&amp;"!"&amp;$C270&amp;":"&amp;$C270),dbP!$B:$B,"&gt;="&amp;AB$5,dbP!$B:$B,"&lt;="&amp;AB$6,INDIRECT($C$1&amp;"!"&amp;$C$2&amp;":"&amp;$C$2),$I$4,dbP!$J:$J,$I270,dbP!$K:$K,$J270)</f>
        <v>0</v>
      </c>
      <c r="AC270" s="1">
        <f ca="1">SUMIFS(INDIRECT($C$1&amp;"!"&amp;$C270&amp;":"&amp;$C270),dbP!$B:$B,"&gt;="&amp;AC$5,dbP!$B:$B,"&lt;="&amp;AC$6,INDIRECT($C$1&amp;"!"&amp;$C$2&amp;":"&amp;$C$2),$I$4,dbP!$J:$J,$I270,dbP!$K:$K,$J270)</f>
        <v>0</v>
      </c>
      <c r="AD270" s="1">
        <f ca="1">SUMIFS(INDIRECT($C$1&amp;"!"&amp;$C270&amp;":"&amp;$C270),dbP!$B:$B,"&gt;="&amp;AD$5,dbP!$B:$B,"&lt;="&amp;AD$6,INDIRECT($C$1&amp;"!"&amp;$C$2&amp;":"&amp;$C$2),$I$4,dbP!$J:$J,$I270,dbP!$K:$K,$J270)</f>
        <v>0</v>
      </c>
      <c r="AE270" s="1">
        <f ca="1">SUMIFS(INDIRECT($C$1&amp;"!"&amp;$C270&amp;":"&amp;$C270),dbP!$B:$B,"&gt;="&amp;AE$5,dbP!$B:$B,"&lt;="&amp;AE$6,INDIRECT($C$1&amp;"!"&amp;$C$2&amp;":"&amp;$C$2),$I$4,dbP!$J:$J,$I270,dbP!$K:$K,$J270)</f>
        <v>0</v>
      </c>
      <c r="AF270" s="1">
        <f ca="1">SUMIFS(INDIRECT($C$1&amp;"!"&amp;$C270&amp;":"&amp;$C270),dbP!$B:$B,"&gt;="&amp;AF$5,dbP!$B:$B,"&lt;="&amp;AF$6,INDIRECT($C$1&amp;"!"&amp;$C$2&amp;":"&amp;$C$2),$I$4,dbP!$J:$J,$I270,dbP!$K:$K,$J270)</f>
        <v>0</v>
      </c>
      <c r="AG270" s="1">
        <f ca="1">SUMIFS(INDIRECT($C$1&amp;"!"&amp;$C270&amp;":"&amp;$C270),dbP!$B:$B,"&gt;="&amp;AG$5,dbP!$B:$B,"&lt;="&amp;AG$6,INDIRECT($C$1&amp;"!"&amp;$C$2&amp;":"&amp;$C$2),$I$4,dbP!$J:$J,$I270,dbP!$K:$K,$J270)</f>
        <v>0</v>
      </c>
      <c r="AH270" s="1">
        <f ca="1">SUMIFS(INDIRECT($C$1&amp;"!"&amp;$C270&amp;":"&amp;$C270),dbP!$B:$B,"&gt;="&amp;AH$5,dbP!$B:$B,"&lt;="&amp;AH$6,INDIRECT($C$1&amp;"!"&amp;$C$2&amp;":"&amp;$C$2),$I$4,dbP!$J:$J,$I270,dbP!$K:$K,$J270)</f>
        <v>0</v>
      </c>
      <c r="AI270" s="1">
        <f ca="1">SUMIFS(INDIRECT($C$1&amp;"!"&amp;$C270&amp;":"&amp;$C270),dbP!$B:$B,"&gt;="&amp;AI$5,dbP!$B:$B,"&lt;="&amp;AI$6,INDIRECT($C$1&amp;"!"&amp;$C$2&amp;":"&amp;$C$2),$I$4,dbP!$J:$J,$I270,dbP!$K:$K,$J270)</f>
        <v>0</v>
      </c>
      <c r="AJ270" s="1">
        <f ca="1">SUMIFS(INDIRECT($C$1&amp;"!"&amp;$C270&amp;":"&amp;$C270),dbP!$B:$B,"&gt;="&amp;AJ$5,dbP!$B:$B,"&lt;="&amp;AJ$6,INDIRECT($C$1&amp;"!"&amp;$C$2&amp;":"&amp;$C$2),$I$4,dbP!$J:$J,$I270,dbP!$K:$K,$J270)</f>
        <v>0</v>
      </c>
      <c r="AK270" s="1">
        <f ca="1">SUMIFS(INDIRECT($C$1&amp;"!"&amp;$C270&amp;":"&amp;$C270),dbP!$B:$B,"&gt;="&amp;AK$5,dbP!$B:$B,"&lt;="&amp;AK$6,INDIRECT($C$1&amp;"!"&amp;$C$2&amp;":"&amp;$C$2),$I$4,dbP!$J:$J,$I270,dbP!$K:$K,$J270)</f>
        <v>0</v>
      </c>
      <c r="AL270" s="1">
        <f ca="1">SUMIFS(INDIRECT($C$1&amp;"!"&amp;$C270&amp;":"&amp;$C270),dbP!$B:$B,"&gt;="&amp;AL$5,dbP!$B:$B,"&lt;="&amp;AL$6,INDIRECT($C$1&amp;"!"&amp;$C$2&amp;":"&amp;$C$2),$I$4,dbP!$J:$J,$I270,dbP!$K:$K,$J270)</f>
        <v>0</v>
      </c>
    </row>
    <row r="271" spans="2:38" x14ac:dyDescent="0.25">
      <c r="B271" s="1" t="str">
        <f>Items!$L97</f>
        <v>CF(-)</v>
      </c>
      <c r="C271" s="1" t="str">
        <f>Items!$M97</f>
        <v>N</v>
      </c>
      <c r="I271" s="22" t="str">
        <f>Items!$J$90</f>
        <v>Поступления и оплаты по финансовой деятельности</v>
      </c>
      <c r="J271" s="1" t="str">
        <f>Items!K97</f>
        <v>Оплата по лизингу</v>
      </c>
      <c r="Q271" s="1">
        <f ca="1">SUM($S271:INDIRECT(ADDRESS(ROW(),SUMIFS($3:$3,$4:$4,MAX($4:$4)))))</f>
        <v>0</v>
      </c>
      <c r="T271" s="1">
        <f ca="1">SUMIFS(INDIRECT($C$1&amp;"!"&amp;$C271&amp;":"&amp;$C271),dbP!$B:$B,"&gt;="&amp;T$5,dbP!$B:$B,"&lt;="&amp;T$6,INDIRECT($C$1&amp;"!"&amp;$C$2&amp;":"&amp;$C$2),$I$4,dbP!$J:$J,$I271,dbP!$K:$K,$J271)</f>
        <v>0</v>
      </c>
      <c r="U271" s="1">
        <f ca="1">SUMIFS(INDIRECT($C$1&amp;"!"&amp;$C271&amp;":"&amp;$C271),dbP!$B:$B,"&gt;="&amp;U$5,dbP!$B:$B,"&lt;="&amp;U$6,INDIRECT($C$1&amp;"!"&amp;$C$2&amp;":"&amp;$C$2),$I$4,dbP!$J:$J,$I271,dbP!$K:$K,$J271)</f>
        <v>0</v>
      </c>
      <c r="V271" s="1">
        <f ca="1">SUMIFS(INDIRECT($C$1&amp;"!"&amp;$C271&amp;":"&amp;$C271),dbP!$B:$B,"&gt;="&amp;V$5,dbP!$B:$B,"&lt;="&amp;V$6,INDIRECT($C$1&amp;"!"&amp;$C$2&amp;":"&amp;$C$2),$I$4,dbP!$J:$J,$I271,dbP!$K:$K,$J271)</f>
        <v>0</v>
      </c>
      <c r="W271" s="1">
        <f ca="1">SUMIFS(INDIRECT($C$1&amp;"!"&amp;$C271&amp;":"&amp;$C271),dbP!$B:$B,"&gt;="&amp;W$5,dbP!$B:$B,"&lt;="&amp;W$6,INDIRECT($C$1&amp;"!"&amp;$C$2&amp;":"&amp;$C$2),$I$4,dbP!$J:$J,$I271,dbP!$K:$K,$J271)</f>
        <v>0</v>
      </c>
      <c r="X271" s="1">
        <f ca="1">SUMIFS(INDIRECT($C$1&amp;"!"&amp;$C271&amp;":"&amp;$C271),dbP!$B:$B,"&gt;="&amp;X$5,dbP!$B:$B,"&lt;="&amp;X$6,INDIRECT($C$1&amp;"!"&amp;$C$2&amp;":"&amp;$C$2),$I$4,dbP!$J:$J,$I271,dbP!$K:$K,$J271)</f>
        <v>0</v>
      </c>
      <c r="Y271" s="1">
        <f ca="1">SUMIFS(INDIRECT($C$1&amp;"!"&amp;$C271&amp;":"&amp;$C271),dbP!$B:$B,"&gt;="&amp;Y$5,dbP!$B:$B,"&lt;="&amp;Y$6,INDIRECT($C$1&amp;"!"&amp;$C$2&amp;":"&amp;$C$2),$I$4,dbP!$J:$J,$I271,dbP!$K:$K,$J271)</f>
        <v>0</v>
      </c>
      <c r="Z271" s="1">
        <f ca="1">SUMIFS(INDIRECT($C$1&amp;"!"&amp;$C271&amp;":"&amp;$C271),dbP!$B:$B,"&gt;="&amp;Z$5,dbP!$B:$B,"&lt;="&amp;Z$6,INDIRECT($C$1&amp;"!"&amp;$C$2&amp;":"&amp;$C$2),$I$4,dbP!$J:$J,$I271,dbP!$K:$K,$J271)</f>
        <v>0</v>
      </c>
      <c r="AA271" s="1">
        <f ca="1">SUMIFS(INDIRECT($C$1&amp;"!"&amp;$C271&amp;":"&amp;$C271),dbP!$B:$B,"&gt;="&amp;AA$5,dbP!$B:$B,"&lt;="&amp;AA$6,INDIRECT($C$1&amp;"!"&amp;$C$2&amp;":"&amp;$C$2),$I$4,dbP!$J:$J,$I271,dbP!$K:$K,$J271)</f>
        <v>0</v>
      </c>
      <c r="AB271" s="1">
        <f ca="1">SUMIFS(INDIRECT($C$1&amp;"!"&amp;$C271&amp;":"&amp;$C271),dbP!$B:$B,"&gt;="&amp;AB$5,dbP!$B:$B,"&lt;="&amp;AB$6,INDIRECT($C$1&amp;"!"&amp;$C$2&amp;":"&amp;$C$2),$I$4,dbP!$J:$J,$I271,dbP!$K:$K,$J271)</f>
        <v>0</v>
      </c>
      <c r="AC271" s="1">
        <f ca="1">SUMIFS(INDIRECT($C$1&amp;"!"&amp;$C271&amp;":"&amp;$C271),dbP!$B:$B,"&gt;="&amp;AC$5,dbP!$B:$B,"&lt;="&amp;AC$6,INDIRECT($C$1&amp;"!"&amp;$C$2&amp;":"&amp;$C$2),$I$4,dbP!$J:$J,$I271,dbP!$K:$K,$J271)</f>
        <v>0</v>
      </c>
      <c r="AD271" s="1">
        <f ca="1">SUMIFS(INDIRECT($C$1&amp;"!"&amp;$C271&amp;":"&amp;$C271),dbP!$B:$B,"&gt;="&amp;AD$5,dbP!$B:$B,"&lt;="&amp;AD$6,INDIRECT($C$1&amp;"!"&amp;$C$2&amp;":"&amp;$C$2),$I$4,dbP!$J:$J,$I271,dbP!$K:$K,$J271)</f>
        <v>0</v>
      </c>
      <c r="AE271" s="1">
        <f ca="1">SUMIFS(INDIRECT($C$1&amp;"!"&amp;$C271&amp;":"&amp;$C271),dbP!$B:$B,"&gt;="&amp;AE$5,dbP!$B:$B,"&lt;="&amp;AE$6,INDIRECT($C$1&amp;"!"&amp;$C$2&amp;":"&amp;$C$2),$I$4,dbP!$J:$J,$I271,dbP!$K:$K,$J271)</f>
        <v>0</v>
      </c>
      <c r="AF271" s="1">
        <f ca="1">SUMIFS(INDIRECT($C$1&amp;"!"&amp;$C271&amp;":"&amp;$C271),dbP!$B:$B,"&gt;="&amp;AF$5,dbP!$B:$B,"&lt;="&amp;AF$6,INDIRECT($C$1&amp;"!"&amp;$C$2&amp;":"&amp;$C$2),$I$4,dbP!$J:$J,$I271,dbP!$K:$K,$J271)</f>
        <v>0</v>
      </c>
      <c r="AG271" s="1">
        <f ca="1">SUMIFS(INDIRECT($C$1&amp;"!"&amp;$C271&amp;":"&amp;$C271),dbP!$B:$B,"&gt;="&amp;AG$5,dbP!$B:$B,"&lt;="&amp;AG$6,INDIRECT($C$1&amp;"!"&amp;$C$2&amp;":"&amp;$C$2),$I$4,dbP!$J:$J,$I271,dbP!$K:$K,$J271)</f>
        <v>0</v>
      </c>
      <c r="AH271" s="1">
        <f ca="1">SUMIFS(INDIRECT($C$1&amp;"!"&amp;$C271&amp;":"&amp;$C271),dbP!$B:$B,"&gt;="&amp;AH$5,dbP!$B:$B,"&lt;="&amp;AH$6,INDIRECT($C$1&amp;"!"&amp;$C$2&amp;":"&amp;$C$2),$I$4,dbP!$J:$J,$I271,dbP!$K:$K,$J271)</f>
        <v>0</v>
      </c>
      <c r="AI271" s="1">
        <f ca="1">SUMIFS(INDIRECT($C$1&amp;"!"&amp;$C271&amp;":"&amp;$C271),dbP!$B:$B,"&gt;="&amp;AI$5,dbP!$B:$B,"&lt;="&amp;AI$6,INDIRECT($C$1&amp;"!"&amp;$C$2&amp;":"&amp;$C$2),$I$4,dbP!$J:$J,$I271,dbP!$K:$K,$J271)</f>
        <v>0</v>
      </c>
      <c r="AJ271" s="1">
        <f ca="1">SUMIFS(INDIRECT($C$1&amp;"!"&amp;$C271&amp;":"&amp;$C271),dbP!$B:$B,"&gt;="&amp;AJ$5,dbP!$B:$B,"&lt;="&amp;AJ$6,INDIRECT($C$1&amp;"!"&amp;$C$2&amp;":"&amp;$C$2),$I$4,dbP!$J:$J,$I271,dbP!$K:$K,$J271)</f>
        <v>0</v>
      </c>
      <c r="AK271" s="1">
        <f ca="1">SUMIFS(INDIRECT($C$1&amp;"!"&amp;$C271&amp;":"&amp;$C271),dbP!$B:$B,"&gt;="&amp;AK$5,dbP!$B:$B,"&lt;="&amp;AK$6,INDIRECT($C$1&amp;"!"&amp;$C$2&amp;":"&amp;$C$2),$I$4,dbP!$J:$J,$I271,dbP!$K:$K,$J271)</f>
        <v>0</v>
      </c>
      <c r="AL271" s="1">
        <f ca="1">SUMIFS(INDIRECT($C$1&amp;"!"&amp;$C271&amp;":"&amp;$C271),dbP!$B:$B,"&gt;="&amp;AL$5,dbP!$B:$B,"&lt;="&amp;AL$6,INDIRECT($C$1&amp;"!"&amp;$C$2&amp;":"&amp;$C$2),$I$4,dbP!$J:$J,$I271,dbP!$K:$K,$J271)</f>
        <v>0</v>
      </c>
    </row>
    <row r="272" spans="2:38" x14ac:dyDescent="0.25">
      <c r="B272" s="1" t="str">
        <f>Items!$L98</f>
        <v>CF(-)</v>
      </c>
      <c r="C272" s="1" t="str">
        <f>Items!$M98</f>
        <v>N</v>
      </c>
      <c r="I272" s="22" t="str">
        <f>Items!$J$90</f>
        <v>Поступления и оплаты по финансовой деятельности</v>
      </c>
      <c r="J272" s="1" t="str">
        <f>Items!K98</f>
        <v>Размещение средств на депозитах</v>
      </c>
      <c r="Q272" s="1">
        <f ca="1">SUM($S272:INDIRECT(ADDRESS(ROW(),SUMIFS($3:$3,$4:$4,MAX($4:$4)))))</f>
        <v>0</v>
      </c>
      <c r="T272" s="1">
        <f ca="1">SUMIFS(INDIRECT($C$1&amp;"!"&amp;$C272&amp;":"&amp;$C272),dbP!$B:$B,"&gt;="&amp;T$5,dbP!$B:$B,"&lt;="&amp;T$6,INDIRECT($C$1&amp;"!"&amp;$C$2&amp;":"&amp;$C$2),$I$4,dbP!$J:$J,$I272,dbP!$K:$K,$J272)</f>
        <v>0</v>
      </c>
      <c r="U272" s="1">
        <f ca="1">SUMIFS(INDIRECT($C$1&amp;"!"&amp;$C272&amp;":"&amp;$C272),dbP!$B:$B,"&gt;="&amp;U$5,dbP!$B:$B,"&lt;="&amp;U$6,INDIRECT($C$1&amp;"!"&amp;$C$2&amp;":"&amp;$C$2),$I$4,dbP!$J:$J,$I272,dbP!$K:$K,$J272)</f>
        <v>0</v>
      </c>
      <c r="V272" s="1">
        <f ca="1">SUMIFS(INDIRECT($C$1&amp;"!"&amp;$C272&amp;":"&amp;$C272),dbP!$B:$B,"&gt;="&amp;V$5,dbP!$B:$B,"&lt;="&amp;V$6,INDIRECT($C$1&amp;"!"&amp;$C$2&amp;":"&amp;$C$2),$I$4,dbP!$J:$J,$I272,dbP!$K:$K,$J272)</f>
        <v>0</v>
      </c>
      <c r="W272" s="1">
        <f ca="1">SUMIFS(INDIRECT($C$1&amp;"!"&amp;$C272&amp;":"&amp;$C272),dbP!$B:$B,"&gt;="&amp;W$5,dbP!$B:$B,"&lt;="&amp;W$6,INDIRECT($C$1&amp;"!"&amp;$C$2&amp;":"&amp;$C$2),$I$4,dbP!$J:$J,$I272,dbP!$K:$K,$J272)</f>
        <v>0</v>
      </c>
      <c r="X272" s="1">
        <f ca="1">SUMIFS(INDIRECT($C$1&amp;"!"&amp;$C272&amp;":"&amp;$C272),dbP!$B:$B,"&gt;="&amp;X$5,dbP!$B:$B,"&lt;="&amp;X$6,INDIRECT($C$1&amp;"!"&amp;$C$2&amp;":"&amp;$C$2),$I$4,dbP!$J:$J,$I272,dbP!$K:$K,$J272)</f>
        <v>0</v>
      </c>
      <c r="Y272" s="1">
        <f ca="1">SUMIFS(INDIRECT($C$1&amp;"!"&amp;$C272&amp;":"&amp;$C272),dbP!$B:$B,"&gt;="&amp;Y$5,dbP!$B:$B,"&lt;="&amp;Y$6,INDIRECT($C$1&amp;"!"&amp;$C$2&amp;":"&amp;$C$2),$I$4,dbP!$J:$J,$I272,dbP!$K:$K,$J272)</f>
        <v>0</v>
      </c>
      <c r="Z272" s="1">
        <f ca="1">SUMIFS(INDIRECT($C$1&amp;"!"&amp;$C272&amp;":"&amp;$C272),dbP!$B:$B,"&gt;="&amp;Z$5,dbP!$B:$B,"&lt;="&amp;Z$6,INDIRECT($C$1&amp;"!"&amp;$C$2&amp;":"&amp;$C$2),$I$4,dbP!$J:$J,$I272,dbP!$K:$K,$J272)</f>
        <v>0</v>
      </c>
      <c r="AA272" s="1">
        <f ca="1">SUMIFS(INDIRECT($C$1&amp;"!"&amp;$C272&amp;":"&amp;$C272),dbP!$B:$B,"&gt;="&amp;AA$5,dbP!$B:$B,"&lt;="&amp;AA$6,INDIRECT($C$1&amp;"!"&amp;$C$2&amp;":"&amp;$C$2),$I$4,dbP!$J:$J,$I272,dbP!$K:$K,$J272)</f>
        <v>0</v>
      </c>
      <c r="AB272" s="1">
        <f ca="1">SUMIFS(INDIRECT($C$1&amp;"!"&amp;$C272&amp;":"&amp;$C272),dbP!$B:$B,"&gt;="&amp;AB$5,dbP!$B:$B,"&lt;="&amp;AB$6,INDIRECT($C$1&amp;"!"&amp;$C$2&amp;":"&amp;$C$2),$I$4,dbP!$J:$J,$I272,dbP!$K:$K,$J272)</f>
        <v>0</v>
      </c>
      <c r="AC272" s="1">
        <f ca="1">SUMIFS(INDIRECT($C$1&amp;"!"&amp;$C272&amp;":"&amp;$C272),dbP!$B:$B,"&gt;="&amp;AC$5,dbP!$B:$B,"&lt;="&amp;AC$6,INDIRECT($C$1&amp;"!"&amp;$C$2&amp;":"&amp;$C$2),$I$4,dbP!$J:$J,$I272,dbP!$K:$K,$J272)</f>
        <v>0</v>
      </c>
      <c r="AD272" s="1">
        <f ca="1">SUMIFS(INDIRECT($C$1&amp;"!"&amp;$C272&amp;":"&amp;$C272),dbP!$B:$B,"&gt;="&amp;AD$5,dbP!$B:$B,"&lt;="&amp;AD$6,INDIRECT($C$1&amp;"!"&amp;$C$2&amp;":"&amp;$C$2),$I$4,dbP!$J:$J,$I272,dbP!$K:$K,$J272)</f>
        <v>0</v>
      </c>
      <c r="AE272" s="1">
        <f ca="1">SUMIFS(INDIRECT($C$1&amp;"!"&amp;$C272&amp;":"&amp;$C272),dbP!$B:$B,"&gt;="&amp;AE$5,dbP!$B:$B,"&lt;="&amp;AE$6,INDIRECT($C$1&amp;"!"&amp;$C$2&amp;":"&amp;$C$2),$I$4,dbP!$J:$J,$I272,dbP!$K:$K,$J272)</f>
        <v>0</v>
      </c>
      <c r="AF272" s="1">
        <f ca="1">SUMIFS(INDIRECT($C$1&amp;"!"&amp;$C272&amp;":"&amp;$C272),dbP!$B:$B,"&gt;="&amp;AF$5,dbP!$B:$B,"&lt;="&amp;AF$6,INDIRECT($C$1&amp;"!"&amp;$C$2&amp;":"&amp;$C$2),$I$4,dbP!$J:$J,$I272,dbP!$K:$K,$J272)</f>
        <v>0</v>
      </c>
      <c r="AG272" s="1">
        <f ca="1">SUMIFS(INDIRECT($C$1&amp;"!"&amp;$C272&amp;":"&amp;$C272),dbP!$B:$B,"&gt;="&amp;AG$5,dbP!$B:$B,"&lt;="&amp;AG$6,INDIRECT($C$1&amp;"!"&amp;$C$2&amp;":"&amp;$C$2),$I$4,dbP!$J:$J,$I272,dbP!$K:$K,$J272)</f>
        <v>0</v>
      </c>
      <c r="AH272" s="1">
        <f ca="1">SUMIFS(INDIRECT($C$1&amp;"!"&amp;$C272&amp;":"&amp;$C272),dbP!$B:$B,"&gt;="&amp;AH$5,dbP!$B:$B,"&lt;="&amp;AH$6,INDIRECT($C$1&amp;"!"&amp;$C$2&amp;":"&amp;$C$2),$I$4,dbP!$J:$J,$I272,dbP!$K:$K,$J272)</f>
        <v>0</v>
      </c>
      <c r="AI272" s="1">
        <f ca="1">SUMIFS(INDIRECT($C$1&amp;"!"&amp;$C272&amp;":"&amp;$C272),dbP!$B:$B,"&gt;="&amp;AI$5,dbP!$B:$B,"&lt;="&amp;AI$6,INDIRECT($C$1&amp;"!"&amp;$C$2&amp;":"&amp;$C$2),$I$4,dbP!$J:$J,$I272,dbP!$K:$K,$J272)</f>
        <v>0</v>
      </c>
      <c r="AJ272" s="1">
        <f ca="1">SUMIFS(INDIRECT($C$1&amp;"!"&amp;$C272&amp;":"&amp;$C272),dbP!$B:$B,"&gt;="&amp;AJ$5,dbP!$B:$B,"&lt;="&amp;AJ$6,INDIRECT($C$1&amp;"!"&amp;$C$2&amp;":"&amp;$C$2),$I$4,dbP!$J:$J,$I272,dbP!$K:$K,$J272)</f>
        <v>0</v>
      </c>
      <c r="AK272" s="1">
        <f ca="1">SUMIFS(INDIRECT($C$1&amp;"!"&amp;$C272&amp;":"&amp;$C272),dbP!$B:$B,"&gt;="&amp;AK$5,dbP!$B:$B,"&lt;="&amp;AK$6,INDIRECT($C$1&amp;"!"&amp;$C$2&amp;":"&amp;$C$2),$I$4,dbP!$J:$J,$I272,dbP!$K:$K,$J272)</f>
        <v>0</v>
      </c>
      <c r="AL272" s="1">
        <f ca="1">SUMIFS(INDIRECT($C$1&amp;"!"&amp;$C272&amp;":"&amp;$C272),dbP!$B:$B,"&gt;="&amp;AL$5,dbP!$B:$B,"&lt;="&amp;AL$6,INDIRECT($C$1&amp;"!"&amp;$C$2&amp;":"&amp;$C$2),$I$4,dbP!$J:$J,$I272,dbP!$K:$K,$J272)</f>
        <v>0</v>
      </c>
    </row>
    <row r="273" spans="2:38" x14ac:dyDescent="0.25">
      <c r="B273" s="1" t="str">
        <f>Items!$L99</f>
        <v>CF(-)</v>
      </c>
      <c r="C273" s="1" t="str">
        <f>Items!$M99</f>
        <v>N</v>
      </c>
      <c r="I273" s="22" t="str">
        <f>Items!$J$90</f>
        <v>Поступления и оплаты по финансовой деятельности</v>
      </c>
      <c r="J273" s="1" t="str">
        <f>Items!K99</f>
        <v>Выдача займов заемщикам</v>
      </c>
      <c r="Q273" s="1">
        <f ca="1">SUM($S273:INDIRECT(ADDRESS(ROW(),SUMIFS($3:$3,$4:$4,MAX($4:$4)))))</f>
        <v>0</v>
      </c>
      <c r="T273" s="1">
        <f ca="1">SUMIFS(INDIRECT($C$1&amp;"!"&amp;$C273&amp;":"&amp;$C273),dbP!$B:$B,"&gt;="&amp;T$5,dbP!$B:$B,"&lt;="&amp;T$6,INDIRECT($C$1&amp;"!"&amp;$C$2&amp;":"&amp;$C$2),$I$4,dbP!$J:$J,$I273,dbP!$K:$K,$J273)</f>
        <v>0</v>
      </c>
      <c r="U273" s="1">
        <f ca="1">SUMIFS(INDIRECT($C$1&amp;"!"&amp;$C273&amp;":"&amp;$C273),dbP!$B:$B,"&gt;="&amp;U$5,dbP!$B:$B,"&lt;="&amp;U$6,INDIRECT($C$1&amp;"!"&amp;$C$2&amp;":"&amp;$C$2),$I$4,dbP!$J:$J,$I273,dbP!$K:$K,$J273)</f>
        <v>0</v>
      </c>
      <c r="V273" s="1">
        <f ca="1">SUMIFS(INDIRECT($C$1&amp;"!"&amp;$C273&amp;":"&amp;$C273),dbP!$B:$B,"&gt;="&amp;V$5,dbP!$B:$B,"&lt;="&amp;V$6,INDIRECT($C$1&amp;"!"&amp;$C$2&amp;":"&amp;$C$2),$I$4,dbP!$J:$J,$I273,dbP!$K:$K,$J273)</f>
        <v>0</v>
      </c>
      <c r="W273" s="1">
        <f ca="1">SUMIFS(INDIRECT($C$1&amp;"!"&amp;$C273&amp;":"&amp;$C273),dbP!$B:$B,"&gt;="&amp;W$5,dbP!$B:$B,"&lt;="&amp;W$6,INDIRECT($C$1&amp;"!"&amp;$C$2&amp;":"&amp;$C$2),$I$4,dbP!$J:$J,$I273,dbP!$K:$K,$J273)</f>
        <v>0</v>
      </c>
      <c r="X273" s="1">
        <f ca="1">SUMIFS(INDIRECT($C$1&amp;"!"&amp;$C273&amp;":"&amp;$C273),dbP!$B:$B,"&gt;="&amp;X$5,dbP!$B:$B,"&lt;="&amp;X$6,INDIRECT($C$1&amp;"!"&amp;$C$2&amp;":"&amp;$C$2),$I$4,dbP!$J:$J,$I273,dbP!$K:$K,$J273)</f>
        <v>0</v>
      </c>
      <c r="Y273" s="1">
        <f ca="1">SUMIFS(INDIRECT($C$1&amp;"!"&amp;$C273&amp;":"&amp;$C273),dbP!$B:$B,"&gt;="&amp;Y$5,dbP!$B:$B,"&lt;="&amp;Y$6,INDIRECT($C$1&amp;"!"&amp;$C$2&amp;":"&amp;$C$2),$I$4,dbP!$J:$J,$I273,dbP!$K:$K,$J273)</f>
        <v>0</v>
      </c>
      <c r="Z273" s="1">
        <f ca="1">SUMIFS(INDIRECT($C$1&amp;"!"&amp;$C273&amp;":"&amp;$C273),dbP!$B:$B,"&gt;="&amp;Z$5,dbP!$B:$B,"&lt;="&amp;Z$6,INDIRECT($C$1&amp;"!"&amp;$C$2&amp;":"&amp;$C$2),$I$4,dbP!$J:$J,$I273,dbP!$K:$K,$J273)</f>
        <v>0</v>
      </c>
      <c r="AA273" s="1">
        <f ca="1">SUMIFS(INDIRECT($C$1&amp;"!"&amp;$C273&amp;":"&amp;$C273),dbP!$B:$B,"&gt;="&amp;AA$5,dbP!$B:$B,"&lt;="&amp;AA$6,INDIRECT($C$1&amp;"!"&amp;$C$2&amp;":"&amp;$C$2),$I$4,dbP!$J:$J,$I273,dbP!$K:$K,$J273)</f>
        <v>0</v>
      </c>
      <c r="AB273" s="1">
        <f ca="1">SUMIFS(INDIRECT($C$1&amp;"!"&amp;$C273&amp;":"&amp;$C273),dbP!$B:$B,"&gt;="&amp;AB$5,dbP!$B:$B,"&lt;="&amp;AB$6,INDIRECT($C$1&amp;"!"&amp;$C$2&amp;":"&amp;$C$2),$I$4,dbP!$J:$J,$I273,dbP!$K:$K,$J273)</f>
        <v>0</v>
      </c>
      <c r="AC273" s="1">
        <f ca="1">SUMIFS(INDIRECT($C$1&amp;"!"&amp;$C273&amp;":"&amp;$C273),dbP!$B:$B,"&gt;="&amp;AC$5,dbP!$B:$B,"&lt;="&amp;AC$6,INDIRECT($C$1&amp;"!"&amp;$C$2&amp;":"&amp;$C$2),$I$4,dbP!$J:$J,$I273,dbP!$K:$K,$J273)</f>
        <v>0</v>
      </c>
      <c r="AD273" s="1">
        <f ca="1">SUMIFS(INDIRECT($C$1&amp;"!"&amp;$C273&amp;":"&amp;$C273),dbP!$B:$B,"&gt;="&amp;AD$5,dbP!$B:$B,"&lt;="&amp;AD$6,INDIRECT($C$1&amp;"!"&amp;$C$2&amp;":"&amp;$C$2),$I$4,dbP!$J:$J,$I273,dbP!$K:$K,$J273)</f>
        <v>0</v>
      </c>
      <c r="AE273" s="1">
        <f ca="1">SUMIFS(INDIRECT($C$1&amp;"!"&amp;$C273&amp;":"&amp;$C273),dbP!$B:$B,"&gt;="&amp;AE$5,dbP!$B:$B,"&lt;="&amp;AE$6,INDIRECT($C$1&amp;"!"&amp;$C$2&amp;":"&amp;$C$2),$I$4,dbP!$J:$J,$I273,dbP!$K:$K,$J273)</f>
        <v>0</v>
      </c>
      <c r="AF273" s="1">
        <f ca="1">SUMIFS(INDIRECT($C$1&amp;"!"&amp;$C273&amp;":"&amp;$C273),dbP!$B:$B,"&gt;="&amp;AF$5,dbP!$B:$B,"&lt;="&amp;AF$6,INDIRECT($C$1&amp;"!"&amp;$C$2&amp;":"&amp;$C$2),$I$4,dbP!$J:$J,$I273,dbP!$K:$K,$J273)</f>
        <v>0</v>
      </c>
      <c r="AG273" s="1">
        <f ca="1">SUMIFS(INDIRECT($C$1&amp;"!"&amp;$C273&amp;":"&amp;$C273),dbP!$B:$B,"&gt;="&amp;AG$5,dbP!$B:$B,"&lt;="&amp;AG$6,INDIRECT($C$1&amp;"!"&amp;$C$2&amp;":"&amp;$C$2),$I$4,dbP!$J:$J,$I273,dbP!$K:$K,$J273)</f>
        <v>0</v>
      </c>
      <c r="AH273" s="1">
        <f ca="1">SUMIFS(INDIRECT($C$1&amp;"!"&amp;$C273&amp;":"&amp;$C273),dbP!$B:$B,"&gt;="&amp;AH$5,dbP!$B:$B,"&lt;="&amp;AH$6,INDIRECT($C$1&amp;"!"&amp;$C$2&amp;":"&amp;$C$2),$I$4,dbP!$J:$J,$I273,dbP!$K:$K,$J273)</f>
        <v>0</v>
      </c>
      <c r="AI273" s="1">
        <f ca="1">SUMIFS(INDIRECT($C$1&amp;"!"&amp;$C273&amp;":"&amp;$C273),dbP!$B:$B,"&gt;="&amp;AI$5,dbP!$B:$B,"&lt;="&amp;AI$6,INDIRECT($C$1&amp;"!"&amp;$C$2&amp;":"&amp;$C$2),$I$4,dbP!$J:$J,$I273,dbP!$K:$K,$J273)</f>
        <v>0</v>
      </c>
      <c r="AJ273" s="1">
        <f ca="1">SUMIFS(INDIRECT($C$1&amp;"!"&amp;$C273&amp;":"&amp;$C273),dbP!$B:$B,"&gt;="&amp;AJ$5,dbP!$B:$B,"&lt;="&amp;AJ$6,INDIRECT($C$1&amp;"!"&amp;$C$2&amp;":"&amp;$C$2),$I$4,dbP!$J:$J,$I273,dbP!$K:$K,$J273)</f>
        <v>0</v>
      </c>
      <c r="AK273" s="1">
        <f ca="1">SUMIFS(INDIRECT($C$1&amp;"!"&amp;$C273&amp;":"&amp;$C273),dbP!$B:$B,"&gt;="&amp;AK$5,dbP!$B:$B,"&lt;="&amp;AK$6,INDIRECT($C$1&amp;"!"&amp;$C$2&amp;":"&amp;$C$2),$I$4,dbP!$J:$J,$I273,dbP!$K:$K,$J273)</f>
        <v>0</v>
      </c>
      <c r="AL273" s="1">
        <f ca="1">SUMIFS(INDIRECT($C$1&amp;"!"&amp;$C273&amp;":"&amp;$C273),dbP!$B:$B,"&gt;="&amp;AL$5,dbP!$B:$B,"&lt;="&amp;AL$6,INDIRECT($C$1&amp;"!"&amp;$C$2&amp;":"&amp;$C$2),$I$4,dbP!$J:$J,$I273,dbP!$K:$K,$J273)</f>
        <v>0</v>
      </c>
    </row>
    <row r="274" spans="2:38" x14ac:dyDescent="0.25">
      <c r="B274" s="1" t="str">
        <f>Items!$L100</f>
        <v>CF(-)</v>
      </c>
      <c r="C274" s="1" t="str">
        <f>Items!$M100</f>
        <v>N</v>
      </c>
      <c r="I274" s="22" t="str">
        <f>Items!$J$90</f>
        <v>Поступления и оплаты по финансовой деятельности</v>
      </c>
      <c r="J274" s="1" t="str">
        <f>Items!K100</f>
        <v>Выплаты дивидендов инвесторам</v>
      </c>
      <c r="Q274" s="1">
        <f ca="1">SUM($S274:INDIRECT(ADDRESS(ROW(),SUMIFS($3:$3,$4:$4,MAX($4:$4)))))</f>
        <v>0</v>
      </c>
      <c r="T274" s="1">
        <f ca="1">SUMIFS(INDIRECT($C$1&amp;"!"&amp;$C274&amp;":"&amp;$C274),dbP!$B:$B,"&gt;="&amp;T$5,dbP!$B:$B,"&lt;="&amp;T$6,INDIRECT($C$1&amp;"!"&amp;$C$2&amp;":"&amp;$C$2),$I$4,dbP!$J:$J,$I274,dbP!$K:$K,$J274)</f>
        <v>0</v>
      </c>
      <c r="U274" s="1">
        <f ca="1">SUMIFS(INDIRECT($C$1&amp;"!"&amp;$C274&amp;":"&amp;$C274),dbP!$B:$B,"&gt;="&amp;U$5,dbP!$B:$B,"&lt;="&amp;U$6,INDIRECT($C$1&amp;"!"&amp;$C$2&amp;":"&amp;$C$2),$I$4,dbP!$J:$J,$I274,dbP!$K:$K,$J274)</f>
        <v>0</v>
      </c>
      <c r="V274" s="1">
        <f ca="1">SUMIFS(INDIRECT($C$1&amp;"!"&amp;$C274&amp;":"&amp;$C274),dbP!$B:$B,"&gt;="&amp;V$5,dbP!$B:$B,"&lt;="&amp;V$6,INDIRECT($C$1&amp;"!"&amp;$C$2&amp;":"&amp;$C$2),$I$4,dbP!$J:$J,$I274,dbP!$K:$K,$J274)</f>
        <v>0</v>
      </c>
      <c r="W274" s="1">
        <f ca="1">SUMIFS(INDIRECT($C$1&amp;"!"&amp;$C274&amp;":"&amp;$C274),dbP!$B:$B,"&gt;="&amp;W$5,dbP!$B:$B,"&lt;="&amp;W$6,INDIRECT($C$1&amp;"!"&amp;$C$2&amp;":"&amp;$C$2),$I$4,dbP!$J:$J,$I274,dbP!$K:$K,$J274)</f>
        <v>0</v>
      </c>
      <c r="X274" s="1">
        <f ca="1">SUMIFS(INDIRECT($C$1&amp;"!"&amp;$C274&amp;":"&amp;$C274),dbP!$B:$B,"&gt;="&amp;X$5,dbP!$B:$B,"&lt;="&amp;X$6,INDIRECT($C$1&amp;"!"&amp;$C$2&amp;":"&amp;$C$2),$I$4,dbP!$J:$J,$I274,dbP!$K:$K,$J274)</f>
        <v>0</v>
      </c>
      <c r="Y274" s="1">
        <f ca="1">SUMIFS(INDIRECT($C$1&amp;"!"&amp;$C274&amp;":"&amp;$C274),dbP!$B:$B,"&gt;="&amp;Y$5,dbP!$B:$B,"&lt;="&amp;Y$6,INDIRECT($C$1&amp;"!"&amp;$C$2&amp;":"&amp;$C$2),$I$4,dbP!$J:$J,$I274,dbP!$K:$K,$J274)</f>
        <v>0</v>
      </c>
      <c r="Z274" s="1">
        <f ca="1">SUMIFS(INDIRECT($C$1&amp;"!"&amp;$C274&amp;":"&amp;$C274),dbP!$B:$B,"&gt;="&amp;Z$5,dbP!$B:$B,"&lt;="&amp;Z$6,INDIRECT($C$1&amp;"!"&amp;$C$2&amp;":"&amp;$C$2),$I$4,dbP!$J:$J,$I274,dbP!$K:$K,$J274)</f>
        <v>0</v>
      </c>
      <c r="AA274" s="1">
        <f ca="1">SUMIFS(INDIRECT($C$1&amp;"!"&amp;$C274&amp;":"&amp;$C274),dbP!$B:$B,"&gt;="&amp;AA$5,dbP!$B:$B,"&lt;="&amp;AA$6,INDIRECT($C$1&amp;"!"&amp;$C$2&amp;":"&amp;$C$2),$I$4,dbP!$J:$J,$I274,dbP!$K:$K,$J274)</f>
        <v>0</v>
      </c>
      <c r="AB274" s="1">
        <f ca="1">SUMIFS(INDIRECT($C$1&amp;"!"&amp;$C274&amp;":"&amp;$C274),dbP!$B:$B,"&gt;="&amp;AB$5,dbP!$B:$B,"&lt;="&amp;AB$6,INDIRECT($C$1&amp;"!"&amp;$C$2&amp;":"&amp;$C$2),$I$4,dbP!$J:$J,$I274,dbP!$K:$K,$J274)</f>
        <v>0</v>
      </c>
      <c r="AC274" s="1">
        <f ca="1">SUMIFS(INDIRECT($C$1&amp;"!"&amp;$C274&amp;":"&amp;$C274),dbP!$B:$B,"&gt;="&amp;AC$5,dbP!$B:$B,"&lt;="&amp;AC$6,INDIRECT($C$1&amp;"!"&amp;$C$2&amp;":"&amp;$C$2),$I$4,dbP!$J:$J,$I274,dbP!$K:$K,$J274)</f>
        <v>0</v>
      </c>
      <c r="AD274" s="1">
        <f ca="1">SUMIFS(INDIRECT($C$1&amp;"!"&amp;$C274&amp;":"&amp;$C274),dbP!$B:$B,"&gt;="&amp;AD$5,dbP!$B:$B,"&lt;="&amp;AD$6,INDIRECT($C$1&amp;"!"&amp;$C$2&amp;":"&amp;$C$2),$I$4,dbP!$J:$J,$I274,dbP!$K:$K,$J274)</f>
        <v>0</v>
      </c>
      <c r="AE274" s="1">
        <f ca="1">SUMIFS(INDIRECT($C$1&amp;"!"&amp;$C274&amp;":"&amp;$C274),dbP!$B:$B,"&gt;="&amp;AE$5,dbP!$B:$B,"&lt;="&amp;AE$6,INDIRECT($C$1&amp;"!"&amp;$C$2&amp;":"&amp;$C$2),$I$4,dbP!$J:$J,$I274,dbP!$K:$K,$J274)</f>
        <v>0</v>
      </c>
      <c r="AF274" s="1">
        <f ca="1">SUMIFS(INDIRECT($C$1&amp;"!"&amp;$C274&amp;":"&amp;$C274),dbP!$B:$B,"&gt;="&amp;AF$5,dbP!$B:$B,"&lt;="&amp;AF$6,INDIRECT($C$1&amp;"!"&amp;$C$2&amp;":"&amp;$C$2),$I$4,dbP!$J:$J,$I274,dbP!$K:$K,$J274)</f>
        <v>0</v>
      </c>
      <c r="AG274" s="1">
        <f ca="1">SUMIFS(INDIRECT($C$1&amp;"!"&amp;$C274&amp;":"&amp;$C274),dbP!$B:$B,"&gt;="&amp;AG$5,dbP!$B:$B,"&lt;="&amp;AG$6,INDIRECT($C$1&amp;"!"&amp;$C$2&amp;":"&amp;$C$2),$I$4,dbP!$J:$J,$I274,dbP!$K:$K,$J274)</f>
        <v>0</v>
      </c>
      <c r="AH274" s="1">
        <f ca="1">SUMIFS(INDIRECT($C$1&amp;"!"&amp;$C274&amp;":"&amp;$C274),dbP!$B:$B,"&gt;="&amp;AH$5,dbP!$B:$B,"&lt;="&amp;AH$6,INDIRECT($C$1&amp;"!"&amp;$C$2&amp;":"&amp;$C$2),$I$4,dbP!$J:$J,$I274,dbP!$K:$K,$J274)</f>
        <v>0</v>
      </c>
      <c r="AI274" s="1">
        <f ca="1">SUMIFS(INDIRECT($C$1&amp;"!"&amp;$C274&amp;":"&amp;$C274),dbP!$B:$B,"&gt;="&amp;AI$5,dbP!$B:$B,"&lt;="&amp;AI$6,INDIRECT($C$1&amp;"!"&amp;$C$2&amp;":"&amp;$C$2),$I$4,dbP!$J:$J,$I274,dbP!$K:$K,$J274)</f>
        <v>0</v>
      </c>
      <c r="AJ274" s="1">
        <f ca="1">SUMIFS(INDIRECT($C$1&amp;"!"&amp;$C274&amp;":"&amp;$C274),dbP!$B:$B,"&gt;="&amp;AJ$5,dbP!$B:$B,"&lt;="&amp;AJ$6,INDIRECT($C$1&amp;"!"&amp;$C$2&amp;":"&amp;$C$2),$I$4,dbP!$J:$J,$I274,dbP!$K:$K,$J274)</f>
        <v>0</v>
      </c>
      <c r="AK274" s="1">
        <f ca="1">SUMIFS(INDIRECT($C$1&amp;"!"&amp;$C274&amp;":"&amp;$C274),dbP!$B:$B,"&gt;="&amp;AK$5,dbP!$B:$B,"&lt;="&amp;AK$6,INDIRECT($C$1&amp;"!"&amp;$C$2&amp;":"&amp;$C$2),$I$4,dbP!$J:$J,$I274,dbP!$K:$K,$J274)</f>
        <v>0</v>
      </c>
      <c r="AL274" s="1">
        <f ca="1">SUMIFS(INDIRECT($C$1&amp;"!"&amp;$C274&amp;":"&amp;$C274),dbP!$B:$B,"&gt;="&amp;AL$5,dbP!$B:$B,"&lt;="&amp;AL$6,INDIRECT($C$1&amp;"!"&amp;$C$2&amp;":"&amp;$C$2),$I$4,dbP!$J:$J,$I274,dbP!$K:$K,$J274)</f>
        <v>0</v>
      </c>
    </row>
    <row r="275" spans="2:38" x14ac:dyDescent="0.25">
      <c r="B275" s="1" t="str">
        <f>Items!$L101</f>
        <v>CF(-)</v>
      </c>
      <c r="C275" s="1" t="str">
        <f>Items!$M101</f>
        <v>N</v>
      </c>
      <c r="I275" s="22" t="str">
        <f>Items!$J$90</f>
        <v>Поступления и оплаты по финансовой деятельности</v>
      </c>
      <c r="J275" s="1" t="str">
        <f>Items!K101</f>
        <v>Выплаты дивидендов учредителям</v>
      </c>
      <c r="Q275" s="1">
        <f ca="1">SUM($S275:INDIRECT(ADDRESS(ROW(),SUMIFS($3:$3,$4:$4,MAX($4:$4)))))</f>
        <v>0</v>
      </c>
      <c r="T275" s="1">
        <f ca="1">SUMIFS(INDIRECT($C$1&amp;"!"&amp;$C275&amp;":"&amp;$C275),dbP!$B:$B,"&gt;="&amp;T$5,dbP!$B:$B,"&lt;="&amp;T$6,INDIRECT($C$1&amp;"!"&amp;$C$2&amp;":"&amp;$C$2),$I$4,dbP!$J:$J,$I275,dbP!$K:$K,$J275)</f>
        <v>0</v>
      </c>
      <c r="U275" s="1">
        <f ca="1">SUMIFS(INDIRECT($C$1&amp;"!"&amp;$C275&amp;":"&amp;$C275),dbP!$B:$B,"&gt;="&amp;U$5,dbP!$B:$B,"&lt;="&amp;U$6,INDIRECT($C$1&amp;"!"&amp;$C$2&amp;":"&amp;$C$2),$I$4,dbP!$J:$J,$I275,dbP!$K:$K,$J275)</f>
        <v>0</v>
      </c>
      <c r="V275" s="1">
        <f ca="1">SUMIFS(INDIRECT($C$1&amp;"!"&amp;$C275&amp;":"&amp;$C275),dbP!$B:$B,"&gt;="&amp;V$5,dbP!$B:$B,"&lt;="&amp;V$6,INDIRECT($C$1&amp;"!"&amp;$C$2&amp;":"&amp;$C$2),$I$4,dbP!$J:$J,$I275,dbP!$K:$K,$J275)</f>
        <v>0</v>
      </c>
      <c r="W275" s="1">
        <f ca="1">SUMIFS(INDIRECT($C$1&amp;"!"&amp;$C275&amp;":"&amp;$C275),dbP!$B:$B,"&gt;="&amp;W$5,dbP!$B:$B,"&lt;="&amp;W$6,INDIRECT($C$1&amp;"!"&amp;$C$2&amp;":"&amp;$C$2),$I$4,dbP!$J:$J,$I275,dbP!$K:$K,$J275)</f>
        <v>0</v>
      </c>
      <c r="X275" s="1">
        <f ca="1">SUMIFS(INDIRECT($C$1&amp;"!"&amp;$C275&amp;":"&amp;$C275),dbP!$B:$B,"&gt;="&amp;X$5,dbP!$B:$B,"&lt;="&amp;X$6,INDIRECT($C$1&amp;"!"&amp;$C$2&amp;":"&amp;$C$2),$I$4,dbP!$J:$J,$I275,dbP!$K:$K,$J275)</f>
        <v>0</v>
      </c>
      <c r="Y275" s="1">
        <f ca="1">SUMIFS(INDIRECT($C$1&amp;"!"&amp;$C275&amp;":"&amp;$C275),dbP!$B:$B,"&gt;="&amp;Y$5,dbP!$B:$B,"&lt;="&amp;Y$6,INDIRECT($C$1&amp;"!"&amp;$C$2&amp;":"&amp;$C$2),$I$4,dbP!$J:$J,$I275,dbP!$K:$K,$J275)</f>
        <v>0</v>
      </c>
      <c r="Z275" s="1">
        <f ca="1">SUMIFS(INDIRECT($C$1&amp;"!"&amp;$C275&amp;":"&amp;$C275),dbP!$B:$B,"&gt;="&amp;Z$5,dbP!$B:$B,"&lt;="&amp;Z$6,INDIRECT($C$1&amp;"!"&amp;$C$2&amp;":"&amp;$C$2),$I$4,dbP!$J:$J,$I275,dbP!$K:$K,$J275)</f>
        <v>0</v>
      </c>
      <c r="AA275" s="1">
        <f ca="1">SUMIFS(INDIRECT($C$1&amp;"!"&amp;$C275&amp;":"&amp;$C275),dbP!$B:$B,"&gt;="&amp;AA$5,dbP!$B:$B,"&lt;="&amp;AA$6,INDIRECT($C$1&amp;"!"&amp;$C$2&amp;":"&amp;$C$2),$I$4,dbP!$J:$J,$I275,dbP!$K:$K,$J275)</f>
        <v>0</v>
      </c>
      <c r="AB275" s="1">
        <f ca="1">SUMIFS(INDIRECT($C$1&amp;"!"&amp;$C275&amp;":"&amp;$C275),dbP!$B:$B,"&gt;="&amp;AB$5,dbP!$B:$B,"&lt;="&amp;AB$6,INDIRECT($C$1&amp;"!"&amp;$C$2&amp;":"&amp;$C$2),$I$4,dbP!$J:$J,$I275,dbP!$K:$K,$J275)</f>
        <v>0</v>
      </c>
      <c r="AC275" s="1">
        <f ca="1">SUMIFS(INDIRECT($C$1&amp;"!"&amp;$C275&amp;":"&amp;$C275),dbP!$B:$B,"&gt;="&amp;AC$5,dbP!$B:$B,"&lt;="&amp;AC$6,INDIRECT($C$1&amp;"!"&amp;$C$2&amp;":"&amp;$C$2),$I$4,dbP!$J:$J,$I275,dbP!$K:$K,$J275)</f>
        <v>0</v>
      </c>
      <c r="AD275" s="1">
        <f ca="1">SUMIFS(INDIRECT($C$1&amp;"!"&amp;$C275&amp;":"&amp;$C275),dbP!$B:$B,"&gt;="&amp;AD$5,dbP!$B:$B,"&lt;="&amp;AD$6,INDIRECT($C$1&amp;"!"&amp;$C$2&amp;":"&amp;$C$2),$I$4,dbP!$J:$J,$I275,dbP!$K:$K,$J275)</f>
        <v>0</v>
      </c>
      <c r="AE275" s="1">
        <f ca="1">SUMIFS(INDIRECT($C$1&amp;"!"&amp;$C275&amp;":"&amp;$C275),dbP!$B:$B,"&gt;="&amp;AE$5,dbP!$B:$B,"&lt;="&amp;AE$6,INDIRECT($C$1&amp;"!"&amp;$C$2&amp;":"&amp;$C$2),$I$4,dbP!$J:$J,$I275,dbP!$K:$K,$J275)</f>
        <v>0</v>
      </c>
      <c r="AF275" s="1">
        <f ca="1">SUMIFS(INDIRECT($C$1&amp;"!"&amp;$C275&amp;":"&amp;$C275),dbP!$B:$B,"&gt;="&amp;AF$5,dbP!$B:$B,"&lt;="&amp;AF$6,INDIRECT($C$1&amp;"!"&amp;$C$2&amp;":"&amp;$C$2),$I$4,dbP!$J:$J,$I275,dbP!$K:$K,$J275)</f>
        <v>0</v>
      </c>
      <c r="AG275" s="1">
        <f ca="1">SUMIFS(INDIRECT($C$1&amp;"!"&amp;$C275&amp;":"&amp;$C275),dbP!$B:$B,"&gt;="&amp;AG$5,dbP!$B:$B,"&lt;="&amp;AG$6,INDIRECT($C$1&amp;"!"&amp;$C$2&amp;":"&amp;$C$2),$I$4,dbP!$J:$J,$I275,dbP!$K:$K,$J275)</f>
        <v>0</v>
      </c>
      <c r="AH275" s="1">
        <f ca="1">SUMIFS(INDIRECT($C$1&amp;"!"&amp;$C275&amp;":"&amp;$C275),dbP!$B:$B,"&gt;="&amp;AH$5,dbP!$B:$B,"&lt;="&amp;AH$6,INDIRECT($C$1&amp;"!"&amp;$C$2&amp;":"&amp;$C$2),$I$4,dbP!$J:$J,$I275,dbP!$K:$K,$J275)</f>
        <v>0</v>
      </c>
      <c r="AI275" s="1">
        <f ca="1">SUMIFS(INDIRECT($C$1&amp;"!"&amp;$C275&amp;":"&amp;$C275),dbP!$B:$B,"&gt;="&amp;AI$5,dbP!$B:$B,"&lt;="&amp;AI$6,INDIRECT($C$1&amp;"!"&amp;$C$2&amp;":"&amp;$C$2),$I$4,dbP!$J:$J,$I275,dbP!$K:$K,$J275)</f>
        <v>0</v>
      </c>
      <c r="AJ275" s="1">
        <f ca="1">SUMIFS(INDIRECT($C$1&amp;"!"&amp;$C275&amp;":"&amp;$C275),dbP!$B:$B,"&gt;="&amp;AJ$5,dbP!$B:$B,"&lt;="&amp;AJ$6,INDIRECT($C$1&amp;"!"&amp;$C$2&amp;":"&amp;$C$2),$I$4,dbP!$J:$J,$I275,dbP!$K:$K,$J275)</f>
        <v>0</v>
      </c>
      <c r="AK275" s="1">
        <f ca="1">SUMIFS(INDIRECT($C$1&amp;"!"&amp;$C275&amp;":"&amp;$C275),dbP!$B:$B,"&gt;="&amp;AK$5,dbP!$B:$B,"&lt;="&amp;AK$6,INDIRECT($C$1&amp;"!"&amp;$C$2&amp;":"&amp;$C$2),$I$4,dbP!$J:$J,$I275,dbP!$K:$K,$J275)</f>
        <v>0</v>
      </c>
      <c r="AL275" s="1">
        <f ca="1">SUMIFS(INDIRECT($C$1&amp;"!"&amp;$C275&amp;":"&amp;$C275),dbP!$B:$B,"&gt;="&amp;AL$5,dbP!$B:$B,"&lt;="&amp;AL$6,INDIRECT($C$1&amp;"!"&amp;$C$2&amp;":"&amp;$C$2),$I$4,dbP!$J:$J,$I275,dbP!$K:$K,$J275)</f>
        <v>0</v>
      </c>
    </row>
    <row r="276" spans="2:38" s="23" customFormat="1" ht="10.199999999999999" x14ac:dyDescent="0.2">
      <c r="E276" s="23" t="s">
        <v>50</v>
      </c>
    </row>
    <row r="277" spans="2:38" ht="4.05" customHeight="1" x14ac:dyDescent="0.25"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2:38" s="2" customFormat="1" x14ac:dyDescent="0.25">
      <c r="B278" s="2" t="str">
        <f>Items!$L$102</f>
        <v>CF</v>
      </c>
      <c r="C278" s="2">
        <f>Items!$M$102</f>
        <v>0</v>
      </c>
      <c r="I278" s="2" t="str">
        <f>Items!$J$102</f>
        <v>Финпоток по финансовой деятельности</v>
      </c>
      <c r="Q278" s="2">
        <f ca="1">SUM($S278:INDIRECT(ADDRESS(ROW(),SUMIFS($3:$3,$4:$4,MAX($4:$4)))))</f>
        <v>0</v>
      </c>
      <c r="T278" s="2">
        <f ca="1">SUMIFS(T$264:T277,$B$264:$B277,Items!$L$4)-SUMIFS(T$264:T277,$B$264:$B277,Items!$L$7)</f>
        <v>0</v>
      </c>
      <c r="U278" s="2">
        <f ca="1">SUMIFS(U$264:U277,$B$264:$B277,Items!$L$4)-SUMIFS(U$264:U277,$B$264:$B277,Items!$L$7)</f>
        <v>0</v>
      </c>
      <c r="V278" s="2">
        <f ca="1">SUMIFS(V$264:V277,$B$264:$B277,Items!$L$4)-SUMIFS(V$264:V277,$B$264:$B277,Items!$L$7)</f>
        <v>0</v>
      </c>
      <c r="W278" s="2">
        <f ca="1">SUMIFS(W$264:W277,$B$264:$B277,Items!$L$4)-SUMIFS(W$264:W277,$B$264:$B277,Items!$L$7)</f>
        <v>0</v>
      </c>
      <c r="X278" s="2">
        <f ca="1">SUMIFS(X$264:X277,$B$264:$B277,Items!$L$4)-SUMIFS(X$264:X277,$B$264:$B277,Items!$L$7)</f>
        <v>0</v>
      </c>
      <c r="Y278" s="2">
        <f ca="1">SUMIFS(Y$264:Y277,$B$264:$B277,Items!$L$4)-SUMIFS(Y$264:Y277,$B$264:$B277,Items!$L$7)</f>
        <v>0</v>
      </c>
      <c r="Z278" s="2">
        <f ca="1">SUMIFS(Z$264:Z277,$B$264:$B277,Items!$L$4)-SUMIFS(Z$264:Z277,$B$264:$B277,Items!$L$7)</f>
        <v>0</v>
      </c>
      <c r="AA278" s="2">
        <f ca="1">SUMIFS(AA$264:AA277,$B$264:$B277,Items!$L$4)-SUMIFS(AA$264:AA277,$B$264:$B277,Items!$L$7)</f>
        <v>0</v>
      </c>
      <c r="AB278" s="2">
        <f ca="1">SUMIFS(AB$264:AB277,$B$264:$B277,Items!$L$4)-SUMIFS(AB$264:AB277,$B$264:$B277,Items!$L$7)</f>
        <v>0</v>
      </c>
      <c r="AC278" s="2">
        <f ca="1">SUMIFS(AC$264:AC277,$B$264:$B277,Items!$L$4)-SUMIFS(AC$264:AC277,$B$264:$B277,Items!$L$7)</f>
        <v>0</v>
      </c>
      <c r="AD278" s="2">
        <f ca="1">SUMIFS(AD$264:AD277,$B$264:$B277,Items!$L$4)-SUMIFS(AD$264:AD277,$B$264:$B277,Items!$L$7)</f>
        <v>0</v>
      </c>
      <c r="AE278" s="2">
        <f ca="1">SUMIFS(AE$264:AE277,$B$264:$B277,Items!$L$4)-SUMIFS(AE$264:AE277,$B$264:$B277,Items!$L$7)</f>
        <v>0</v>
      </c>
      <c r="AF278" s="2">
        <f ca="1">SUMIFS(AF$264:AF277,$B$264:$B277,Items!$L$4)-SUMIFS(AF$264:AF277,$B$264:$B277,Items!$L$7)</f>
        <v>0</v>
      </c>
      <c r="AG278" s="2">
        <f ca="1">SUMIFS(AG$264:AG277,$B$264:$B277,Items!$L$4)-SUMIFS(AG$264:AG277,$B$264:$B277,Items!$L$7)</f>
        <v>0</v>
      </c>
      <c r="AH278" s="2">
        <f ca="1">SUMIFS(AH$264:AH277,$B$264:$B277,Items!$L$4)-SUMIFS(AH$264:AH277,$B$264:$B277,Items!$L$7)</f>
        <v>0</v>
      </c>
      <c r="AI278" s="2">
        <f ca="1">SUMIFS(AI$264:AI277,$B$264:$B277,Items!$L$4)-SUMIFS(AI$264:AI277,$B$264:$B277,Items!$L$7)</f>
        <v>0</v>
      </c>
      <c r="AJ278" s="2">
        <f ca="1">SUMIFS(AJ$264:AJ277,$B$264:$B277,Items!$L$4)-SUMIFS(AJ$264:AJ277,$B$264:$B277,Items!$L$7)</f>
        <v>0</v>
      </c>
      <c r="AK278" s="2">
        <f ca="1">SUMIFS(AK$264:AK277,$B$264:$B277,Items!$L$4)-SUMIFS(AK$264:AK277,$B$264:$B277,Items!$L$7)</f>
        <v>0</v>
      </c>
      <c r="AL278" s="2">
        <f ca="1">SUMIFS(AL$264:AL277,$B$264:$B277,Items!$L$4)-SUMIFS(AL$264:AL277,$B$264:$B277,Items!$L$7)</f>
        <v>0</v>
      </c>
    </row>
    <row r="279" spans="2:38" ht="4.05" customHeight="1" x14ac:dyDescent="0.25"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2:38" s="2" customFormat="1" x14ac:dyDescent="0.25">
      <c r="B280" s="2" t="str">
        <f>Items!$L$103</f>
        <v>CF</v>
      </c>
      <c r="C280" s="2">
        <f>Items!$M$103</f>
        <v>0</v>
      </c>
      <c r="I280" s="2" t="str">
        <f>Items!$J$103</f>
        <v>Итоговый денежный поток</v>
      </c>
      <c r="Q280" s="2">
        <f ca="1">SUM($S280:INDIRECT(ADDRESS(ROW(),SUMIFS($3:$3,$4:$4,MAX($4:$4)))))</f>
        <v>-11445360.648800001</v>
      </c>
      <c r="T280" s="2">
        <f ca="1">SUMIFS(T$159:T279,$B$159:$B279,Items!$L$4)-SUMIFS(T$159:T279,$B$159:$B279,Items!$L$7)</f>
        <v>-977082.75</v>
      </c>
      <c r="U280" s="2">
        <f ca="1">SUMIFS(U$159:U279,$B$159:$B279,Items!$L$4)-SUMIFS(U$159:U279,$B$159:$B279,Items!$L$7)</f>
        <v>-273019.38999999996</v>
      </c>
      <c r="V280" s="2">
        <f ca="1">SUMIFS(V$159:V279,$B$159:$B279,Items!$L$4)-SUMIFS(V$159:V279,$B$159:$B279,Items!$L$7)</f>
        <v>-202795.89</v>
      </c>
      <c r="W280" s="2">
        <f ca="1">SUMIFS(W$159:W279,$B$159:$B279,Items!$L$4)-SUMIFS(W$159:W279,$B$159:$B279,Items!$L$7)</f>
        <v>-376341.95</v>
      </c>
      <c r="X280" s="2">
        <f ca="1">SUMIFS(X$159:X279,$B$159:$B279,Items!$L$4)-SUMIFS(X$159:X279,$B$159:$B279,Items!$L$7)</f>
        <v>-303803.82879999996</v>
      </c>
      <c r="Y280" s="2">
        <f ca="1">SUMIFS(Y$159:Y279,$B$159:$B279,Items!$L$4)-SUMIFS(Y$159:Y279,$B$159:$B279,Items!$L$7)</f>
        <v>-487911.62</v>
      </c>
      <c r="Z280" s="2">
        <f ca="1">SUMIFS(Z$159:Z279,$B$159:$B279,Items!$L$4)-SUMIFS(Z$159:Z279,$B$159:$B279,Items!$L$7)</f>
        <v>-561225.48</v>
      </c>
      <c r="AA280" s="2">
        <f ca="1">SUMIFS(AA$159:AA279,$B$159:$B279,Items!$L$4)-SUMIFS(AA$159:AA279,$B$159:$B279,Items!$L$7)</f>
        <v>-798402.19</v>
      </c>
      <c r="AB280" s="2">
        <f ca="1">SUMIFS(AB$159:AB279,$B$159:$B279,Items!$L$4)-SUMIFS(AB$159:AB279,$B$159:$B279,Items!$L$7)</f>
        <v>-837499.53</v>
      </c>
      <c r="AC280" s="2">
        <f ca="1">SUMIFS(AC$159:AC279,$B$159:$B279,Items!$L$4)-SUMIFS(AC$159:AC279,$B$159:$B279,Items!$L$7)</f>
        <v>-1474977.81</v>
      </c>
      <c r="AD280" s="2">
        <f ca="1">SUMIFS(AD$159:AD279,$B$159:$B279,Items!$L$4)-SUMIFS(AD$159:AD279,$B$159:$B279,Items!$L$7)</f>
        <v>-1769703.55</v>
      </c>
      <c r="AE280" s="2">
        <f ca="1">SUMIFS(AE$159:AE279,$B$159:$B279,Items!$L$4)-SUMIFS(AE$159:AE279,$B$159:$B279,Items!$L$7)</f>
        <v>-786330.02</v>
      </c>
      <c r="AF280" s="2">
        <f ca="1">SUMIFS(AF$159:AF279,$B$159:$B279,Items!$L$4)-SUMIFS(AF$159:AF279,$B$159:$B279,Items!$L$7)</f>
        <v>-994474.54999999993</v>
      </c>
      <c r="AG280" s="2">
        <f ca="1">SUMIFS(AG$159:AG279,$B$159:$B279,Items!$L$4)-SUMIFS(AG$159:AG279,$B$159:$B279,Items!$L$7)</f>
        <v>-1600872.09</v>
      </c>
      <c r="AH280" s="2">
        <f ca="1">SUMIFS(AH$159:AH279,$B$159:$B279,Items!$L$4)-SUMIFS(AH$159:AH279,$B$159:$B279,Items!$L$7)</f>
        <v>0</v>
      </c>
      <c r="AI280" s="2">
        <f ca="1">SUMIFS(AI$159:AI279,$B$159:$B279,Items!$L$4)-SUMIFS(AI$159:AI279,$B$159:$B279,Items!$L$7)</f>
        <v>-920</v>
      </c>
      <c r="AJ280" s="2">
        <f ca="1">SUMIFS(AJ$159:AJ279,$B$159:$B279,Items!$L$4)-SUMIFS(AJ$159:AJ279,$B$159:$B279,Items!$L$7)</f>
        <v>0</v>
      </c>
      <c r="AK280" s="2">
        <f ca="1">SUMIFS(AK$159:AK279,$B$159:$B279,Items!$L$4)-SUMIFS(AK$159:AK279,$B$159:$B279,Items!$L$7)</f>
        <v>0</v>
      </c>
      <c r="AL280" s="2">
        <f ca="1">SUMIFS(AL$159:AL279,$B$159:$B279,Items!$L$4)-SUMIFS(AL$159:AL279,$B$159:$B279,Items!$L$7)</f>
        <v>0</v>
      </c>
    </row>
    <row r="281" spans="2:38" ht="4.05" customHeight="1" x14ac:dyDescent="0.25"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2:38" s="2" customFormat="1" x14ac:dyDescent="0.25">
      <c r="B282" s="2" t="str">
        <f>Items!$L$104</f>
        <v>CF</v>
      </c>
      <c r="C282" s="2">
        <f>Items!$M$104</f>
        <v>0</v>
      </c>
      <c r="I282" s="2" t="str">
        <f>Items!$J$104</f>
        <v>Итоговый денежный поток накопительно</v>
      </c>
      <c r="Q282" s="2">
        <f t="shared" ref="Q282" ca="1" si="122">INDIRECT(ADDRESS(ROW(),SUMIFS($3:$3,$4:$4,MAX($4:$4))))</f>
        <v>-11445360.648800001</v>
      </c>
      <c r="T282" s="2">
        <f ca="1">SUM($S280:T280)</f>
        <v>-977082.75</v>
      </c>
      <c r="U282" s="2">
        <f ca="1">SUM($S280:U280)</f>
        <v>-1250102.1399999999</v>
      </c>
      <c r="V282" s="2">
        <f ca="1">SUM($S280:V280)</f>
        <v>-1452898.0299999998</v>
      </c>
      <c r="W282" s="2">
        <f ca="1">SUM($S280:W280)</f>
        <v>-1829239.9799999997</v>
      </c>
      <c r="X282" s="2">
        <f ca="1">SUM($S280:X280)</f>
        <v>-2133043.8087999998</v>
      </c>
      <c r="Y282" s="2">
        <f ca="1">SUM($S280:Y280)</f>
        <v>-2620955.4287999999</v>
      </c>
      <c r="Z282" s="2">
        <f ca="1">SUM($S280:Z280)</f>
        <v>-3182180.9087999999</v>
      </c>
      <c r="AA282" s="2">
        <f ca="1">SUM($S280:AA280)</f>
        <v>-3980583.0987999998</v>
      </c>
      <c r="AB282" s="2">
        <f ca="1">SUM($S280:AB280)</f>
        <v>-4818082.6288000001</v>
      </c>
      <c r="AC282" s="2">
        <f ca="1">SUM($S280:AC280)</f>
        <v>-6293060.4387999997</v>
      </c>
      <c r="AD282" s="2">
        <f ca="1">SUM($S280:AD280)</f>
        <v>-8062763.9887999995</v>
      </c>
      <c r="AE282" s="2">
        <f ca="1">SUM($S280:AE280)</f>
        <v>-8849094.0088</v>
      </c>
      <c r="AF282" s="2">
        <f ca="1">SUM($S280:AF280)</f>
        <v>-9843568.5588000007</v>
      </c>
      <c r="AG282" s="2">
        <f ca="1">SUM($S280:AG280)</f>
        <v>-11444440.648800001</v>
      </c>
      <c r="AH282" s="2">
        <f ca="1">SUM($S280:AH280)</f>
        <v>-11444440.648800001</v>
      </c>
      <c r="AI282" s="2">
        <f ca="1">SUM($S280:AI280)</f>
        <v>-11445360.648800001</v>
      </c>
      <c r="AJ282" s="2">
        <f ca="1">SUM($S280:AJ280)</f>
        <v>-11445360.648800001</v>
      </c>
      <c r="AK282" s="2">
        <f ca="1">SUM($S280:AK280)</f>
        <v>-11445360.648800001</v>
      </c>
      <c r="AL282" s="2">
        <f ca="1">SUM($S280:AL280)</f>
        <v>-11445360.648800001</v>
      </c>
    </row>
    <row r="283" spans="2:38" ht="4.05" customHeight="1" x14ac:dyDescent="0.25"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2:38" s="2" customFormat="1" x14ac:dyDescent="0.25">
      <c r="G284" s="26" t="s">
        <v>54</v>
      </c>
      <c r="H284" s="26"/>
      <c r="I284" s="26"/>
      <c r="J284" s="26"/>
      <c r="K284" s="26"/>
      <c r="L284" s="26"/>
    </row>
    <row r="285" spans="2:38" s="2" customFormat="1" x14ac:dyDescent="0.25">
      <c r="B285" s="2">
        <f>Items!$Q$3</f>
        <v>0</v>
      </c>
      <c r="C285" s="2" t="str">
        <f>Items!$R$3</f>
        <v>N</v>
      </c>
      <c r="I285" s="2" t="str">
        <f>Items!$O$3</f>
        <v>Выручка</v>
      </c>
      <c r="Q285" s="2">
        <f ca="1">SUM($S285:INDIRECT(ADDRESS(ROW(),SUMIFS($3:$3,$4:$4,MAX($4:$4)))))</f>
        <v>0</v>
      </c>
      <c r="T285" s="2">
        <f ca="1">SUM(T286:T288)</f>
        <v>0</v>
      </c>
      <c r="U285" s="2">
        <f t="shared" ref="U285:AL285" ca="1" si="123">SUM(U286:U288)</f>
        <v>0</v>
      </c>
      <c r="V285" s="2">
        <f t="shared" ca="1" si="123"/>
        <v>0</v>
      </c>
      <c r="W285" s="2">
        <f t="shared" ca="1" si="123"/>
        <v>0</v>
      </c>
      <c r="X285" s="2">
        <f t="shared" ca="1" si="123"/>
        <v>0</v>
      </c>
      <c r="Y285" s="2">
        <f t="shared" ca="1" si="123"/>
        <v>0</v>
      </c>
      <c r="Z285" s="2">
        <f t="shared" ca="1" si="123"/>
        <v>0</v>
      </c>
      <c r="AA285" s="2">
        <f t="shared" ca="1" si="123"/>
        <v>0</v>
      </c>
      <c r="AB285" s="2">
        <f t="shared" ca="1" si="123"/>
        <v>0</v>
      </c>
      <c r="AC285" s="2">
        <f t="shared" ca="1" si="123"/>
        <v>0</v>
      </c>
      <c r="AD285" s="2">
        <f t="shared" ca="1" si="123"/>
        <v>0</v>
      </c>
      <c r="AE285" s="2">
        <f t="shared" ca="1" si="123"/>
        <v>0</v>
      </c>
      <c r="AF285" s="2">
        <f t="shared" ca="1" si="123"/>
        <v>0</v>
      </c>
      <c r="AG285" s="2">
        <f t="shared" ca="1" si="123"/>
        <v>0</v>
      </c>
      <c r="AH285" s="2">
        <f t="shared" ca="1" si="123"/>
        <v>0</v>
      </c>
      <c r="AI285" s="2">
        <f t="shared" ca="1" si="123"/>
        <v>0</v>
      </c>
      <c r="AJ285" s="2">
        <f t="shared" ca="1" si="123"/>
        <v>0</v>
      </c>
      <c r="AK285" s="2">
        <f t="shared" ca="1" si="123"/>
        <v>0</v>
      </c>
      <c r="AL285" s="2">
        <f t="shared" ca="1" si="123"/>
        <v>0</v>
      </c>
    </row>
    <row r="286" spans="2:38" x14ac:dyDescent="0.25">
      <c r="B286" s="1" t="str">
        <f>Items!$Q$4</f>
        <v>PL(+)</v>
      </c>
      <c r="C286" s="1" t="str">
        <f>Items!$R$4</f>
        <v>M</v>
      </c>
      <c r="I286" s="22" t="str">
        <f>Items!$O$4</f>
        <v>Выручка</v>
      </c>
      <c r="J286" s="1" t="str">
        <f>Items!$P$4</f>
        <v>Выручка от реализации объектов</v>
      </c>
      <c r="Q286" s="1">
        <f ca="1">SUM($S286:INDIRECT(ADDRESS(ROW(),SUMIFS($3:$3,$4:$4,MAX($4:$4)))))</f>
        <v>0</v>
      </c>
      <c r="T286" s="1">
        <f ca="1">SUMIFS(INDIRECT($C$1&amp;"!"&amp;$C286&amp;":"&amp;$C286),dbP!$B:$B,"&gt;="&amp;T$5,dbP!$B:$B,"&lt;="&amp;T$6,INDIRECT($C$1&amp;"!"&amp;$C$2&amp;":"&amp;$C$2),$I$4,dbP!$J:$J,$I286,dbP!$K:$K,$J286)</f>
        <v>0</v>
      </c>
      <c r="U286" s="1">
        <f ca="1">SUMIFS(INDIRECT($C$1&amp;"!"&amp;$C286&amp;":"&amp;$C286),dbP!$B:$B,"&gt;="&amp;U$5,dbP!$B:$B,"&lt;="&amp;U$6,INDIRECT($C$1&amp;"!"&amp;$C$2&amp;":"&amp;$C$2),$I$4,dbP!$J:$J,$I286,dbP!$K:$K,$J286)</f>
        <v>0</v>
      </c>
      <c r="V286" s="1">
        <f ca="1">SUMIFS(INDIRECT($C$1&amp;"!"&amp;$C286&amp;":"&amp;$C286),dbP!$B:$B,"&gt;="&amp;V$5,dbP!$B:$B,"&lt;="&amp;V$6,INDIRECT($C$1&amp;"!"&amp;$C$2&amp;":"&amp;$C$2),$I$4,dbP!$J:$J,$I286,dbP!$K:$K,$J286)</f>
        <v>0</v>
      </c>
      <c r="W286" s="1">
        <f ca="1">SUMIFS(INDIRECT($C$1&amp;"!"&amp;$C286&amp;":"&amp;$C286),dbP!$B:$B,"&gt;="&amp;W$5,dbP!$B:$B,"&lt;="&amp;W$6,INDIRECT($C$1&amp;"!"&amp;$C$2&amp;":"&amp;$C$2),$I$4,dbP!$J:$J,$I286,dbP!$K:$K,$J286)</f>
        <v>0</v>
      </c>
      <c r="X286" s="1">
        <f ca="1">SUMIFS(INDIRECT($C$1&amp;"!"&amp;$C286&amp;":"&amp;$C286),dbP!$B:$B,"&gt;="&amp;X$5,dbP!$B:$B,"&lt;="&amp;X$6,INDIRECT($C$1&amp;"!"&amp;$C$2&amp;":"&amp;$C$2),$I$4,dbP!$J:$J,$I286,dbP!$K:$K,$J286)</f>
        <v>0</v>
      </c>
      <c r="Y286" s="1">
        <f ca="1">SUMIFS(INDIRECT($C$1&amp;"!"&amp;$C286&amp;":"&amp;$C286),dbP!$B:$B,"&gt;="&amp;Y$5,dbP!$B:$B,"&lt;="&amp;Y$6,INDIRECT($C$1&amp;"!"&amp;$C$2&amp;":"&amp;$C$2),$I$4,dbP!$J:$J,$I286,dbP!$K:$K,$J286)</f>
        <v>0</v>
      </c>
      <c r="Z286" s="1">
        <f ca="1">SUMIFS(INDIRECT($C$1&amp;"!"&amp;$C286&amp;":"&amp;$C286),dbP!$B:$B,"&gt;="&amp;Z$5,dbP!$B:$B,"&lt;="&amp;Z$6,INDIRECT($C$1&amp;"!"&amp;$C$2&amp;":"&amp;$C$2),$I$4,dbP!$J:$J,$I286,dbP!$K:$K,$J286)</f>
        <v>0</v>
      </c>
      <c r="AA286" s="1">
        <f ca="1">SUMIFS(INDIRECT($C$1&amp;"!"&amp;$C286&amp;":"&amp;$C286),dbP!$B:$B,"&gt;="&amp;AA$5,dbP!$B:$B,"&lt;="&amp;AA$6,INDIRECT($C$1&amp;"!"&amp;$C$2&amp;":"&amp;$C$2),$I$4,dbP!$J:$J,$I286,dbP!$K:$K,$J286)</f>
        <v>0</v>
      </c>
      <c r="AB286" s="1">
        <f ca="1">SUMIFS(INDIRECT($C$1&amp;"!"&amp;$C286&amp;":"&amp;$C286),dbP!$B:$B,"&gt;="&amp;AB$5,dbP!$B:$B,"&lt;="&amp;AB$6,INDIRECT($C$1&amp;"!"&amp;$C$2&amp;":"&amp;$C$2),$I$4,dbP!$J:$J,$I286,dbP!$K:$K,$J286)</f>
        <v>0</v>
      </c>
      <c r="AC286" s="1">
        <f ca="1">SUMIFS(INDIRECT($C$1&amp;"!"&amp;$C286&amp;":"&amp;$C286),dbP!$B:$B,"&gt;="&amp;AC$5,dbP!$B:$B,"&lt;="&amp;AC$6,INDIRECT($C$1&amp;"!"&amp;$C$2&amp;":"&amp;$C$2),$I$4,dbP!$J:$J,$I286,dbP!$K:$K,$J286)</f>
        <v>0</v>
      </c>
      <c r="AD286" s="1">
        <f ca="1">SUMIFS(INDIRECT($C$1&amp;"!"&amp;$C286&amp;":"&amp;$C286),dbP!$B:$B,"&gt;="&amp;AD$5,dbP!$B:$B,"&lt;="&amp;AD$6,INDIRECT($C$1&amp;"!"&amp;$C$2&amp;":"&amp;$C$2),$I$4,dbP!$J:$J,$I286,dbP!$K:$K,$J286)</f>
        <v>0</v>
      </c>
      <c r="AE286" s="1">
        <f ca="1">SUMIFS(INDIRECT($C$1&amp;"!"&amp;$C286&amp;":"&amp;$C286),dbP!$B:$B,"&gt;="&amp;AE$5,dbP!$B:$B,"&lt;="&amp;AE$6,INDIRECT($C$1&amp;"!"&amp;$C$2&amp;":"&amp;$C$2),$I$4,dbP!$J:$J,$I286,dbP!$K:$K,$J286)</f>
        <v>0</v>
      </c>
      <c r="AF286" s="1">
        <f ca="1">SUMIFS(INDIRECT($C$1&amp;"!"&amp;$C286&amp;":"&amp;$C286),dbP!$B:$B,"&gt;="&amp;AF$5,dbP!$B:$B,"&lt;="&amp;AF$6,INDIRECT($C$1&amp;"!"&amp;$C$2&amp;":"&amp;$C$2),$I$4,dbP!$J:$J,$I286,dbP!$K:$K,$J286)</f>
        <v>0</v>
      </c>
      <c r="AG286" s="1">
        <f ca="1">SUMIFS(INDIRECT($C$1&amp;"!"&amp;$C286&amp;":"&amp;$C286),dbP!$B:$B,"&gt;="&amp;AG$5,dbP!$B:$B,"&lt;="&amp;AG$6,INDIRECT($C$1&amp;"!"&amp;$C$2&amp;":"&amp;$C$2),$I$4,dbP!$J:$J,$I286,dbP!$K:$K,$J286)</f>
        <v>0</v>
      </c>
      <c r="AH286" s="1">
        <f ca="1">SUMIFS(INDIRECT($C$1&amp;"!"&amp;$C286&amp;":"&amp;$C286),dbP!$B:$B,"&gt;="&amp;AH$5,dbP!$B:$B,"&lt;="&amp;AH$6,INDIRECT($C$1&amp;"!"&amp;$C$2&amp;":"&amp;$C$2),$I$4,dbP!$J:$J,$I286,dbP!$K:$K,$J286)</f>
        <v>0</v>
      </c>
      <c r="AI286" s="1">
        <f ca="1">SUMIFS(INDIRECT($C$1&amp;"!"&amp;$C286&amp;":"&amp;$C286),dbP!$B:$B,"&gt;="&amp;AI$5,dbP!$B:$B,"&lt;="&amp;AI$6,INDIRECT($C$1&amp;"!"&amp;$C$2&amp;":"&amp;$C$2),$I$4,dbP!$J:$J,$I286,dbP!$K:$K,$J286)</f>
        <v>0</v>
      </c>
      <c r="AJ286" s="1">
        <f ca="1">SUMIFS(INDIRECT($C$1&amp;"!"&amp;$C286&amp;":"&amp;$C286),dbP!$B:$B,"&gt;="&amp;AJ$5,dbP!$B:$B,"&lt;="&amp;AJ$6,INDIRECT($C$1&amp;"!"&amp;$C$2&amp;":"&amp;$C$2),$I$4,dbP!$J:$J,$I286,dbP!$K:$K,$J286)</f>
        <v>0</v>
      </c>
      <c r="AK286" s="1">
        <f ca="1">SUMIFS(INDIRECT($C$1&amp;"!"&amp;$C286&amp;":"&amp;$C286),dbP!$B:$B,"&gt;="&amp;AK$5,dbP!$B:$B,"&lt;="&amp;AK$6,INDIRECT($C$1&amp;"!"&amp;$C$2&amp;":"&amp;$C$2),$I$4,dbP!$J:$J,$I286,dbP!$K:$K,$J286)</f>
        <v>0</v>
      </c>
      <c r="AL286" s="1">
        <f ca="1">SUMIFS(INDIRECT($C$1&amp;"!"&amp;$C286&amp;":"&amp;$C286),dbP!$B:$B,"&gt;="&amp;AL$5,dbP!$B:$B,"&lt;="&amp;AL$6,INDIRECT($C$1&amp;"!"&amp;$C$2&amp;":"&amp;$C$2),$I$4,dbP!$J:$J,$I286,dbP!$K:$K,$J286)</f>
        <v>0</v>
      </c>
    </row>
    <row r="287" spans="2:38" x14ac:dyDescent="0.25">
      <c r="B287" s="1" t="str">
        <f>Items!$Q$5</f>
        <v>PL(+)</v>
      </c>
      <c r="C287" s="1" t="str">
        <f>Items!$R$5</f>
        <v>M</v>
      </c>
      <c r="I287" s="22" t="str">
        <f>Items!$O$5</f>
        <v>Выручка</v>
      </c>
      <c r="J287" s="1" t="str">
        <f>Items!$P$5</f>
        <v>Прочие доходы</v>
      </c>
      <c r="Q287" s="20">
        <f ca="1">SUM($S287:INDIRECT(ADDRESS(ROW(),SUMIFS($3:$3,$4:$4,MAX($4:$4)))))</f>
        <v>0</v>
      </c>
      <c r="T287" s="1">
        <f ca="1">SUMIFS(INDIRECT($C$1&amp;"!"&amp;$C287&amp;":"&amp;$C287),dbP!$B:$B,"&gt;="&amp;T$5,dbP!$B:$B,"&lt;="&amp;T$6,INDIRECT($C$1&amp;"!"&amp;$C$2&amp;":"&amp;$C$2),$I$4,dbP!$J:$J,$I287,dbP!$K:$K,$J287)</f>
        <v>0</v>
      </c>
      <c r="U287" s="1">
        <f ca="1">SUMIFS(INDIRECT($C$1&amp;"!"&amp;$C287&amp;":"&amp;$C287),dbP!$B:$B,"&gt;="&amp;U$5,dbP!$B:$B,"&lt;="&amp;U$6,INDIRECT($C$1&amp;"!"&amp;$C$2&amp;":"&amp;$C$2),$I$4,dbP!$J:$J,$I287,dbP!$K:$K,$J287)</f>
        <v>0</v>
      </c>
      <c r="V287" s="1">
        <f ca="1">SUMIFS(INDIRECT($C$1&amp;"!"&amp;$C287&amp;":"&amp;$C287),dbP!$B:$B,"&gt;="&amp;V$5,dbP!$B:$B,"&lt;="&amp;V$6,INDIRECT($C$1&amp;"!"&amp;$C$2&amp;":"&amp;$C$2),$I$4,dbP!$J:$J,$I287,dbP!$K:$K,$J287)</f>
        <v>0</v>
      </c>
      <c r="W287" s="1">
        <f ca="1">SUMIFS(INDIRECT($C$1&amp;"!"&amp;$C287&amp;":"&amp;$C287),dbP!$B:$B,"&gt;="&amp;W$5,dbP!$B:$B,"&lt;="&amp;W$6,INDIRECT($C$1&amp;"!"&amp;$C$2&amp;":"&amp;$C$2),$I$4,dbP!$J:$J,$I287,dbP!$K:$K,$J287)</f>
        <v>0</v>
      </c>
      <c r="X287" s="1">
        <f ca="1">SUMIFS(INDIRECT($C$1&amp;"!"&amp;$C287&amp;":"&amp;$C287),dbP!$B:$B,"&gt;="&amp;X$5,dbP!$B:$B,"&lt;="&amp;X$6,INDIRECT($C$1&amp;"!"&amp;$C$2&amp;":"&amp;$C$2),$I$4,dbP!$J:$J,$I287,dbP!$K:$K,$J287)</f>
        <v>0</v>
      </c>
      <c r="Y287" s="1">
        <f ca="1">SUMIFS(INDIRECT($C$1&amp;"!"&amp;$C287&amp;":"&amp;$C287),dbP!$B:$B,"&gt;="&amp;Y$5,dbP!$B:$B,"&lt;="&amp;Y$6,INDIRECT($C$1&amp;"!"&amp;$C$2&amp;":"&amp;$C$2),$I$4,dbP!$J:$J,$I287,dbP!$K:$K,$J287)</f>
        <v>0</v>
      </c>
      <c r="Z287" s="1">
        <f ca="1">SUMIFS(INDIRECT($C$1&amp;"!"&amp;$C287&amp;":"&amp;$C287),dbP!$B:$B,"&gt;="&amp;Z$5,dbP!$B:$B,"&lt;="&amp;Z$6,INDIRECT($C$1&amp;"!"&amp;$C$2&amp;":"&amp;$C$2),$I$4,dbP!$J:$J,$I287,dbP!$K:$K,$J287)</f>
        <v>0</v>
      </c>
      <c r="AA287" s="1">
        <f ca="1">SUMIFS(INDIRECT($C$1&amp;"!"&amp;$C287&amp;":"&amp;$C287),dbP!$B:$B,"&gt;="&amp;AA$5,dbP!$B:$B,"&lt;="&amp;AA$6,INDIRECT($C$1&amp;"!"&amp;$C$2&amp;":"&amp;$C$2),$I$4,dbP!$J:$J,$I287,dbP!$K:$K,$J287)</f>
        <v>0</v>
      </c>
      <c r="AB287" s="1">
        <f ca="1">SUMIFS(INDIRECT($C$1&amp;"!"&amp;$C287&amp;":"&amp;$C287),dbP!$B:$B,"&gt;="&amp;AB$5,dbP!$B:$B,"&lt;="&amp;AB$6,INDIRECT($C$1&amp;"!"&amp;$C$2&amp;":"&amp;$C$2),$I$4,dbP!$J:$J,$I287,dbP!$K:$K,$J287)</f>
        <v>0</v>
      </c>
      <c r="AC287" s="1">
        <f ca="1">SUMIFS(INDIRECT($C$1&amp;"!"&amp;$C287&amp;":"&amp;$C287),dbP!$B:$B,"&gt;="&amp;AC$5,dbP!$B:$B,"&lt;="&amp;AC$6,INDIRECT($C$1&amp;"!"&amp;$C$2&amp;":"&amp;$C$2),$I$4,dbP!$J:$J,$I287,dbP!$K:$K,$J287)</f>
        <v>0</v>
      </c>
      <c r="AD287" s="1">
        <f ca="1">SUMIFS(INDIRECT($C$1&amp;"!"&amp;$C287&amp;":"&amp;$C287),dbP!$B:$B,"&gt;="&amp;AD$5,dbP!$B:$B,"&lt;="&amp;AD$6,INDIRECT($C$1&amp;"!"&amp;$C$2&amp;":"&amp;$C$2),$I$4,dbP!$J:$J,$I287,dbP!$K:$K,$J287)</f>
        <v>0</v>
      </c>
      <c r="AE287" s="1">
        <f ca="1">SUMIFS(INDIRECT($C$1&amp;"!"&amp;$C287&amp;":"&amp;$C287),dbP!$B:$B,"&gt;="&amp;AE$5,dbP!$B:$B,"&lt;="&amp;AE$6,INDIRECT($C$1&amp;"!"&amp;$C$2&amp;":"&amp;$C$2),$I$4,dbP!$J:$J,$I287,dbP!$K:$K,$J287)</f>
        <v>0</v>
      </c>
      <c r="AF287" s="1">
        <f ca="1">SUMIFS(INDIRECT($C$1&amp;"!"&amp;$C287&amp;":"&amp;$C287),dbP!$B:$B,"&gt;="&amp;AF$5,dbP!$B:$B,"&lt;="&amp;AF$6,INDIRECT($C$1&amp;"!"&amp;$C$2&amp;":"&amp;$C$2),$I$4,dbP!$J:$J,$I287,dbP!$K:$K,$J287)</f>
        <v>0</v>
      </c>
      <c r="AG287" s="1">
        <f ca="1">SUMIFS(INDIRECT($C$1&amp;"!"&amp;$C287&amp;":"&amp;$C287),dbP!$B:$B,"&gt;="&amp;AG$5,dbP!$B:$B,"&lt;="&amp;AG$6,INDIRECT($C$1&amp;"!"&amp;$C$2&amp;":"&amp;$C$2),$I$4,dbP!$J:$J,$I287,dbP!$K:$K,$J287)</f>
        <v>0</v>
      </c>
      <c r="AH287" s="1">
        <f ca="1">SUMIFS(INDIRECT($C$1&amp;"!"&amp;$C287&amp;":"&amp;$C287),dbP!$B:$B,"&gt;="&amp;AH$5,dbP!$B:$B,"&lt;="&amp;AH$6,INDIRECT($C$1&amp;"!"&amp;$C$2&amp;":"&amp;$C$2),$I$4,dbP!$J:$J,$I287,dbP!$K:$K,$J287)</f>
        <v>0</v>
      </c>
      <c r="AI287" s="1">
        <f ca="1">SUMIFS(INDIRECT($C$1&amp;"!"&amp;$C287&amp;":"&amp;$C287),dbP!$B:$B,"&gt;="&amp;AI$5,dbP!$B:$B,"&lt;="&amp;AI$6,INDIRECT($C$1&amp;"!"&amp;$C$2&amp;":"&amp;$C$2),$I$4,dbP!$J:$J,$I287,dbP!$K:$K,$J287)</f>
        <v>0</v>
      </c>
      <c r="AJ287" s="1">
        <f ca="1">SUMIFS(INDIRECT($C$1&amp;"!"&amp;$C287&amp;":"&amp;$C287),dbP!$B:$B,"&gt;="&amp;AJ$5,dbP!$B:$B,"&lt;="&amp;AJ$6,INDIRECT($C$1&amp;"!"&amp;$C$2&amp;":"&amp;$C$2),$I$4,dbP!$J:$J,$I287,dbP!$K:$K,$J287)</f>
        <v>0</v>
      </c>
      <c r="AK287" s="1">
        <f ca="1">SUMIFS(INDIRECT($C$1&amp;"!"&amp;$C287&amp;":"&amp;$C287),dbP!$B:$B,"&gt;="&amp;AK$5,dbP!$B:$B,"&lt;="&amp;AK$6,INDIRECT($C$1&amp;"!"&amp;$C$2&amp;":"&amp;$C$2),$I$4,dbP!$J:$J,$I287,dbP!$K:$K,$J287)</f>
        <v>0</v>
      </c>
      <c r="AL287" s="1">
        <f ca="1">SUMIFS(INDIRECT($C$1&amp;"!"&amp;$C287&amp;":"&amp;$C287),dbP!$B:$B,"&gt;="&amp;AL$5,dbP!$B:$B,"&lt;="&amp;AL$6,INDIRECT($C$1&amp;"!"&amp;$C$2&amp;":"&amp;$C$2),$I$4,dbP!$J:$J,$I287,dbP!$K:$K,$J287)</f>
        <v>0</v>
      </c>
    </row>
    <row r="288" spans="2:38" s="23" customFormat="1" ht="10.199999999999999" x14ac:dyDescent="0.2">
      <c r="E288" s="23" t="s">
        <v>50</v>
      </c>
    </row>
    <row r="289" spans="2:38" s="2" customFormat="1" x14ac:dyDescent="0.25">
      <c r="B289" s="2">
        <f>Items!$Q$6</f>
        <v>0</v>
      </c>
      <c r="C289" s="2" t="str">
        <f>Items!$R$6</f>
        <v>N</v>
      </c>
      <c r="I289" s="2" t="str">
        <f>Items!$O$6</f>
        <v>Всего себестоимость</v>
      </c>
      <c r="Q289" s="2">
        <f ca="1">SUM($S289:INDIRECT(ADDRESS(ROW(),SUMIFS($3:$3,$4:$4,MAX($4:$4)))))</f>
        <v>0</v>
      </c>
      <c r="T289" s="2">
        <f ca="1">SUM(T290:T321)</f>
        <v>0</v>
      </c>
      <c r="U289" s="2">
        <f t="shared" ref="U289:AL289" ca="1" si="124">SUM(U290:U321)</f>
        <v>0</v>
      </c>
      <c r="V289" s="2">
        <f t="shared" ca="1" si="124"/>
        <v>0</v>
      </c>
      <c r="W289" s="2">
        <f t="shared" ca="1" si="124"/>
        <v>0</v>
      </c>
      <c r="X289" s="2">
        <f t="shared" ca="1" si="124"/>
        <v>0</v>
      </c>
      <c r="Y289" s="2">
        <f t="shared" ca="1" si="124"/>
        <v>0</v>
      </c>
      <c r="Z289" s="2">
        <f t="shared" ca="1" si="124"/>
        <v>0</v>
      </c>
      <c r="AA289" s="2">
        <f t="shared" ca="1" si="124"/>
        <v>0</v>
      </c>
      <c r="AB289" s="2">
        <f t="shared" ca="1" si="124"/>
        <v>0</v>
      </c>
      <c r="AC289" s="2">
        <f t="shared" ca="1" si="124"/>
        <v>0</v>
      </c>
      <c r="AD289" s="2">
        <f t="shared" ca="1" si="124"/>
        <v>0</v>
      </c>
      <c r="AE289" s="2">
        <f t="shared" ca="1" si="124"/>
        <v>0</v>
      </c>
      <c r="AF289" s="2">
        <f t="shared" ca="1" si="124"/>
        <v>0</v>
      </c>
      <c r="AG289" s="2">
        <f t="shared" ca="1" si="124"/>
        <v>0</v>
      </c>
      <c r="AH289" s="2">
        <f t="shared" ca="1" si="124"/>
        <v>0</v>
      </c>
      <c r="AI289" s="2">
        <f t="shared" ca="1" si="124"/>
        <v>0</v>
      </c>
      <c r="AJ289" s="2">
        <f t="shared" ca="1" si="124"/>
        <v>0</v>
      </c>
      <c r="AK289" s="2">
        <f t="shared" ca="1" si="124"/>
        <v>0</v>
      </c>
      <c r="AL289" s="2">
        <f t="shared" ca="1" si="124"/>
        <v>0</v>
      </c>
    </row>
    <row r="290" spans="2:38" x14ac:dyDescent="0.25">
      <c r="B290" s="1" t="str">
        <f>Items!$Q$7</f>
        <v>PL(-)</v>
      </c>
      <c r="C290" s="1" t="str">
        <f>Items!$R$7</f>
        <v>N</v>
      </c>
      <c r="I290" s="22" t="str">
        <f>Items!$O$7</f>
        <v>Всего себестоимость</v>
      </c>
      <c r="J290" s="1" t="str">
        <f>Items!P7</f>
        <v>Подготовительные работы</v>
      </c>
      <c r="Q290" s="1">
        <f ca="1">SUM($S290:INDIRECT(ADDRESS(ROW(),SUMIFS($3:$3,$4:$4,MAX($4:$4)))))</f>
        <v>0</v>
      </c>
      <c r="T290" s="1">
        <f ca="1">SUMIFS(INDIRECT($C$1&amp;"!"&amp;$C290&amp;":"&amp;$C290),dbP!$B:$B,"&gt;="&amp;T$5,dbP!$B:$B,"&lt;="&amp;T$6,INDIRECT($C$1&amp;"!"&amp;$C$2&amp;":"&amp;$C$2),$I$4,dbP!$J:$J,$I290,dbP!$K:$K,$J290)</f>
        <v>0</v>
      </c>
      <c r="U290" s="1">
        <f ca="1">SUMIFS(INDIRECT($C$1&amp;"!"&amp;$C290&amp;":"&amp;$C290),dbP!$B:$B,"&gt;="&amp;U$5,dbP!$B:$B,"&lt;="&amp;U$6,INDIRECT($C$1&amp;"!"&amp;$C$2&amp;":"&amp;$C$2),$I$4,dbP!$J:$J,$I290,dbP!$K:$K,$J290)</f>
        <v>0</v>
      </c>
      <c r="V290" s="1">
        <f ca="1">SUMIFS(INDIRECT($C$1&amp;"!"&amp;$C290&amp;":"&amp;$C290),dbP!$B:$B,"&gt;="&amp;V$5,dbP!$B:$B,"&lt;="&amp;V$6,INDIRECT($C$1&amp;"!"&amp;$C$2&amp;":"&amp;$C$2),$I$4,dbP!$J:$J,$I290,dbP!$K:$K,$J290)</f>
        <v>0</v>
      </c>
      <c r="W290" s="1">
        <f ca="1">SUMIFS(INDIRECT($C$1&amp;"!"&amp;$C290&amp;":"&amp;$C290),dbP!$B:$B,"&gt;="&amp;W$5,dbP!$B:$B,"&lt;="&amp;W$6,INDIRECT($C$1&amp;"!"&amp;$C$2&amp;":"&amp;$C$2),$I$4,dbP!$J:$J,$I290,dbP!$K:$K,$J290)</f>
        <v>0</v>
      </c>
      <c r="X290" s="1">
        <f ca="1">SUMIFS(INDIRECT($C$1&amp;"!"&amp;$C290&amp;":"&amp;$C290),dbP!$B:$B,"&gt;="&amp;X$5,dbP!$B:$B,"&lt;="&amp;X$6,INDIRECT($C$1&amp;"!"&amp;$C$2&amp;":"&amp;$C$2),$I$4,dbP!$J:$J,$I290,dbP!$K:$K,$J290)</f>
        <v>0</v>
      </c>
      <c r="Y290" s="1">
        <f ca="1">SUMIFS(INDIRECT($C$1&amp;"!"&amp;$C290&amp;":"&amp;$C290),dbP!$B:$B,"&gt;="&amp;Y$5,dbP!$B:$B,"&lt;="&amp;Y$6,INDIRECT($C$1&amp;"!"&amp;$C$2&amp;":"&amp;$C$2),$I$4,dbP!$J:$J,$I290,dbP!$K:$K,$J290)</f>
        <v>0</v>
      </c>
      <c r="Z290" s="1">
        <f ca="1">SUMIFS(INDIRECT($C$1&amp;"!"&amp;$C290&amp;":"&amp;$C290),dbP!$B:$B,"&gt;="&amp;Z$5,dbP!$B:$B,"&lt;="&amp;Z$6,INDIRECT($C$1&amp;"!"&amp;$C$2&amp;":"&amp;$C$2),$I$4,dbP!$J:$J,$I290,dbP!$K:$K,$J290)</f>
        <v>0</v>
      </c>
      <c r="AA290" s="1">
        <f ca="1">SUMIFS(INDIRECT($C$1&amp;"!"&amp;$C290&amp;":"&amp;$C290),dbP!$B:$B,"&gt;="&amp;AA$5,dbP!$B:$B,"&lt;="&amp;AA$6,INDIRECT($C$1&amp;"!"&amp;$C$2&amp;":"&amp;$C$2),$I$4,dbP!$J:$J,$I290,dbP!$K:$K,$J290)</f>
        <v>0</v>
      </c>
      <c r="AB290" s="1">
        <f ca="1">SUMIFS(INDIRECT($C$1&amp;"!"&amp;$C290&amp;":"&amp;$C290),dbP!$B:$B,"&gt;="&amp;AB$5,dbP!$B:$B,"&lt;="&amp;AB$6,INDIRECT($C$1&amp;"!"&amp;$C$2&amp;":"&amp;$C$2),$I$4,dbP!$J:$J,$I290,dbP!$K:$K,$J290)</f>
        <v>0</v>
      </c>
      <c r="AC290" s="1">
        <f ca="1">SUMIFS(INDIRECT($C$1&amp;"!"&amp;$C290&amp;":"&amp;$C290),dbP!$B:$B,"&gt;="&amp;AC$5,dbP!$B:$B,"&lt;="&amp;AC$6,INDIRECT($C$1&amp;"!"&amp;$C$2&amp;":"&amp;$C$2),$I$4,dbP!$J:$J,$I290,dbP!$K:$K,$J290)</f>
        <v>0</v>
      </c>
      <c r="AD290" s="1">
        <f ca="1">SUMIFS(INDIRECT($C$1&amp;"!"&amp;$C290&amp;":"&amp;$C290),dbP!$B:$B,"&gt;="&amp;AD$5,dbP!$B:$B,"&lt;="&amp;AD$6,INDIRECT($C$1&amp;"!"&amp;$C$2&amp;":"&amp;$C$2),$I$4,dbP!$J:$J,$I290,dbP!$K:$K,$J290)</f>
        <v>0</v>
      </c>
      <c r="AE290" s="1">
        <f ca="1">SUMIFS(INDIRECT($C$1&amp;"!"&amp;$C290&amp;":"&amp;$C290),dbP!$B:$B,"&gt;="&amp;AE$5,dbP!$B:$B,"&lt;="&amp;AE$6,INDIRECT($C$1&amp;"!"&amp;$C$2&amp;":"&amp;$C$2),$I$4,dbP!$J:$J,$I290,dbP!$K:$K,$J290)</f>
        <v>0</v>
      </c>
      <c r="AF290" s="1">
        <f ca="1">SUMIFS(INDIRECT($C$1&amp;"!"&amp;$C290&amp;":"&amp;$C290),dbP!$B:$B,"&gt;="&amp;AF$5,dbP!$B:$B,"&lt;="&amp;AF$6,INDIRECT($C$1&amp;"!"&amp;$C$2&amp;":"&amp;$C$2),$I$4,dbP!$J:$J,$I290,dbP!$K:$K,$J290)</f>
        <v>0</v>
      </c>
      <c r="AG290" s="1">
        <f ca="1">SUMIFS(INDIRECT($C$1&amp;"!"&amp;$C290&amp;":"&amp;$C290),dbP!$B:$B,"&gt;="&amp;AG$5,dbP!$B:$B,"&lt;="&amp;AG$6,INDIRECT($C$1&amp;"!"&amp;$C$2&amp;":"&amp;$C$2),$I$4,dbP!$J:$J,$I290,dbP!$K:$K,$J290)</f>
        <v>0</v>
      </c>
      <c r="AH290" s="1">
        <f ca="1">SUMIFS(INDIRECT($C$1&amp;"!"&amp;$C290&amp;":"&amp;$C290),dbP!$B:$B,"&gt;="&amp;AH$5,dbP!$B:$B,"&lt;="&amp;AH$6,INDIRECT($C$1&amp;"!"&amp;$C$2&amp;":"&amp;$C$2),$I$4,dbP!$J:$J,$I290,dbP!$K:$K,$J290)</f>
        <v>0</v>
      </c>
      <c r="AI290" s="1">
        <f ca="1">SUMIFS(INDIRECT($C$1&amp;"!"&amp;$C290&amp;":"&amp;$C290),dbP!$B:$B,"&gt;="&amp;AI$5,dbP!$B:$B,"&lt;="&amp;AI$6,INDIRECT($C$1&amp;"!"&amp;$C$2&amp;":"&amp;$C$2),$I$4,dbP!$J:$J,$I290,dbP!$K:$K,$J290)</f>
        <v>0</v>
      </c>
      <c r="AJ290" s="1">
        <f ca="1">SUMIFS(INDIRECT($C$1&amp;"!"&amp;$C290&amp;":"&amp;$C290),dbP!$B:$B,"&gt;="&amp;AJ$5,dbP!$B:$B,"&lt;="&amp;AJ$6,INDIRECT($C$1&amp;"!"&amp;$C$2&amp;":"&amp;$C$2),$I$4,dbP!$J:$J,$I290,dbP!$K:$K,$J290)</f>
        <v>0</v>
      </c>
      <c r="AK290" s="1">
        <f ca="1">SUMIFS(INDIRECT($C$1&amp;"!"&amp;$C290&amp;":"&amp;$C290),dbP!$B:$B,"&gt;="&amp;AK$5,dbP!$B:$B,"&lt;="&amp;AK$6,INDIRECT($C$1&amp;"!"&amp;$C$2&amp;":"&amp;$C$2),$I$4,dbP!$J:$J,$I290,dbP!$K:$K,$J290)</f>
        <v>0</v>
      </c>
      <c r="AL290" s="1">
        <f ca="1">SUMIFS(INDIRECT($C$1&amp;"!"&amp;$C290&amp;":"&amp;$C290),dbP!$B:$B,"&gt;="&amp;AL$5,dbP!$B:$B,"&lt;="&amp;AL$6,INDIRECT($C$1&amp;"!"&amp;$C$2&amp;":"&amp;$C$2),$I$4,dbP!$J:$J,$I290,dbP!$K:$K,$J290)</f>
        <v>0</v>
      </c>
    </row>
    <row r="291" spans="2:38" x14ac:dyDescent="0.25">
      <c r="B291" s="1" t="str">
        <f>Items!$Q$8</f>
        <v>PL(-)</v>
      </c>
      <c r="C291" s="1" t="str">
        <f>Items!$R$8</f>
        <v>N</v>
      </c>
      <c r="I291" s="22" t="str">
        <f>Items!$O$8</f>
        <v>Всего себестоимость</v>
      </c>
      <c r="J291" s="1" t="str">
        <f>Items!P8</f>
        <v>Затраты на покупку участка</v>
      </c>
      <c r="Q291" s="1">
        <f ca="1">SUM($S291:INDIRECT(ADDRESS(ROW(),SUMIFS($3:$3,$4:$4,MAX($4:$4)))))</f>
        <v>0</v>
      </c>
      <c r="T291" s="1">
        <f ca="1">SUMIFS(INDIRECT($C$1&amp;"!"&amp;$C291&amp;":"&amp;$C291),dbP!$B:$B,"&gt;="&amp;T$5,dbP!$B:$B,"&lt;="&amp;T$6,INDIRECT($C$1&amp;"!"&amp;$C$2&amp;":"&amp;$C$2),$I$4,dbP!$J:$J,$I291,dbP!$K:$K,$J291)</f>
        <v>0</v>
      </c>
      <c r="U291" s="1">
        <f ca="1">SUMIFS(INDIRECT($C$1&amp;"!"&amp;$C291&amp;":"&amp;$C291),dbP!$B:$B,"&gt;="&amp;U$5,dbP!$B:$B,"&lt;="&amp;U$6,INDIRECT($C$1&amp;"!"&amp;$C$2&amp;":"&amp;$C$2),$I$4,dbP!$J:$J,$I291,dbP!$K:$K,$J291)</f>
        <v>0</v>
      </c>
      <c r="V291" s="1">
        <f ca="1">SUMIFS(INDIRECT($C$1&amp;"!"&amp;$C291&amp;":"&amp;$C291),dbP!$B:$B,"&gt;="&amp;V$5,dbP!$B:$B,"&lt;="&amp;V$6,INDIRECT($C$1&amp;"!"&amp;$C$2&amp;":"&amp;$C$2),$I$4,dbP!$J:$J,$I291,dbP!$K:$K,$J291)</f>
        <v>0</v>
      </c>
      <c r="W291" s="1">
        <f ca="1">SUMIFS(INDIRECT($C$1&amp;"!"&amp;$C291&amp;":"&amp;$C291),dbP!$B:$B,"&gt;="&amp;W$5,dbP!$B:$B,"&lt;="&amp;W$6,INDIRECT($C$1&amp;"!"&amp;$C$2&amp;":"&amp;$C$2),$I$4,dbP!$J:$J,$I291,dbP!$K:$K,$J291)</f>
        <v>0</v>
      </c>
      <c r="X291" s="1">
        <f ca="1">SUMIFS(INDIRECT($C$1&amp;"!"&amp;$C291&amp;":"&amp;$C291),dbP!$B:$B,"&gt;="&amp;X$5,dbP!$B:$B,"&lt;="&amp;X$6,INDIRECT($C$1&amp;"!"&amp;$C$2&amp;":"&amp;$C$2),$I$4,dbP!$J:$J,$I291,dbP!$K:$K,$J291)</f>
        <v>0</v>
      </c>
      <c r="Y291" s="1">
        <f ca="1">SUMIFS(INDIRECT($C$1&amp;"!"&amp;$C291&amp;":"&amp;$C291),dbP!$B:$B,"&gt;="&amp;Y$5,dbP!$B:$B,"&lt;="&amp;Y$6,INDIRECT($C$1&amp;"!"&amp;$C$2&amp;":"&amp;$C$2),$I$4,dbP!$J:$J,$I291,dbP!$K:$K,$J291)</f>
        <v>0</v>
      </c>
      <c r="Z291" s="1">
        <f ca="1">SUMIFS(INDIRECT($C$1&amp;"!"&amp;$C291&amp;":"&amp;$C291),dbP!$B:$B,"&gt;="&amp;Z$5,dbP!$B:$B,"&lt;="&amp;Z$6,INDIRECT($C$1&amp;"!"&amp;$C$2&amp;":"&amp;$C$2),$I$4,dbP!$J:$J,$I291,dbP!$K:$K,$J291)</f>
        <v>0</v>
      </c>
      <c r="AA291" s="1">
        <f ca="1">SUMIFS(INDIRECT($C$1&amp;"!"&amp;$C291&amp;":"&amp;$C291),dbP!$B:$B,"&gt;="&amp;AA$5,dbP!$B:$B,"&lt;="&amp;AA$6,INDIRECT($C$1&amp;"!"&amp;$C$2&amp;":"&amp;$C$2),$I$4,dbP!$J:$J,$I291,dbP!$K:$K,$J291)</f>
        <v>0</v>
      </c>
      <c r="AB291" s="1">
        <f ca="1">SUMIFS(INDIRECT($C$1&amp;"!"&amp;$C291&amp;":"&amp;$C291),dbP!$B:$B,"&gt;="&amp;AB$5,dbP!$B:$B,"&lt;="&amp;AB$6,INDIRECT($C$1&amp;"!"&amp;$C$2&amp;":"&amp;$C$2),$I$4,dbP!$J:$J,$I291,dbP!$K:$K,$J291)</f>
        <v>0</v>
      </c>
      <c r="AC291" s="1">
        <f ca="1">SUMIFS(INDIRECT($C$1&amp;"!"&amp;$C291&amp;":"&amp;$C291),dbP!$B:$B,"&gt;="&amp;AC$5,dbP!$B:$B,"&lt;="&amp;AC$6,INDIRECT($C$1&amp;"!"&amp;$C$2&amp;":"&amp;$C$2),$I$4,dbP!$J:$J,$I291,dbP!$K:$K,$J291)</f>
        <v>0</v>
      </c>
      <c r="AD291" s="1">
        <f ca="1">SUMIFS(INDIRECT($C$1&amp;"!"&amp;$C291&amp;":"&amp;$C291),dbP!$B:$B,"&gt;="&amp;AD$5,dbP!$B:$B,"&lt;="&amp;AD$6,INDIRECT($C$1&amp;"!"&amp;$C$2&amp;":"&amp;$C$2),$I$4,dbP!$J:$J,$I291,dbP!$K:$K,$J291)</f>
        <v>0</v>
      </c>
      <c r="AE291" s="1">
        <f ca="1">SUMIFS(INDIRECT($C$1&amp;"!"&amp;$C291&amp;":"&amp;$C291),dbP!$B:$B,"&gt;="&amp;AE$5,dbP!$B:$B,"&lt;="&amp;AE$6,INDIRECT($C$1&amp;"!"&amp;$C$2&amp;":"&amp;$C$2),$I$4,dbP!$J:$J,$I291,dbP!$K:$K,$J291)</f>
        <v>0</v>
      </c>
      <c r="AF291" s="1">
        <f ca="1">SUMIFS(INDIRECT($C$1&amp;"!"&amp;$C291&amp;":"&amp;$C291),dbP!$B:$B,"&gt;="&amp;AF$5,dbP!$B:$B,"&lt;="&amp;AF$6,INDIRECT($C$1&amp;"!"&amp;$C$2&amp;":"&amp;$C$2),$I$4,dbP!$J:$J,$I291,dbP!$K:$K,$J291)</f>
        <v>0</v>
      </c>
      <c r="AG291" s="1">
        <f ca="1">SUMIFS(INDIRECT($C$1&amp;"!"&amp;$C291&amp;":"&amp;$C291),dbP!$B:$B,"&gt;="&amp;AG$5,dbP!$B:$B,"&lt;="&amp;AG$6,INDIRECT($C$1&amp;"!"&amp;$C$2&amp;":"&amp;$C$2),$I$4,dbP!$J:$J,$I291,dbP!$K:$K,$J291)</f>
        <v>0</v>
      </c>
      <c r="AH291" s="1">
        <f ca="1">SUMIFS(INDIRECT($C$1&amp;"!"&amp;$C291&amp;":"&amp;$C291),dbP!$B:$B,"&gt;="&amp;AH$5,dbP!$B:$B,"&lt;="&amp;AH$6,INDIRECT($C$1&amp;"!"&amp;$C$2&amp;":"&amp;$C$2),$I$4,dbP!$J:$J,$I291,dbP!$K:$K,$J291)</f>
        <v>0</v>
      </c>
      <c r="AI291" s="1">
        <f ca="1">SUMIFS(INDIRECT($C$1&amp;"!"&amp;$C291&amp;":"&amp;$C291),dbP!$B:$B,"&gt;="&amp;AI$5,dbP!$B:$B,"&lt;="&amp;AI$6,INDIRECT($C$1&amp;"!"&amp;$C$2&amp;":"&amp;$C$2),$I$4,dbP!$J:$J,$I291,dbP!$K:$K,$J291)</f>
        <v>0</v>
      </c>
      <c r="AJ291" s="1">
        <f ca="1">SUMIFS(INDIRECT($C$1&amp;"!"&amp;$C291&amp;":"&amp;$C291),dbP!$B:$B,"&gt;="&amp;AJ$5,dbP!$B:$B,"&lt;="&amp;AJ$6,INDIRECT($C$1&amp;"!"&amp;$C$2&amp;":"&amp;$C$2),$I$4,dbP!$J:$J,$I291,dbP!$K:$K,$J291)</f>
        <v>0</v>
      </c>
      <c r="AK291" s="1">
        <f ca="1">SUMIFS(INDIRECT($C$1&amp;"!"&amp;$C291&amp;":"&amp;$C291),dbP!$B:$B,"&gt;="&amp;AK$5,dbP!$B:$B,"&lt;="&amp;AK$6,INDIRECT($C$1&amp;"!"&amp;$C$2&amp;":"&amp;$C$2),$I$4,dbP!$J:$J,$I291,dbP!$K:$K,$J291)</f>
        <v>0</v>
      </c>
      <c r="AL291" s="1">
        <f ca="1">SUMIFS(INDIRECT($C$1&amp;"!"&amp;$C291&amp;":"&amp;$C291),dbP!$B:$B,"&gt;="&amp;AL$5,dbP!$B:$B,"&lt;="&amp;AL$6,INDIRECT($C$1&amp;"!"&amp;$C$2&amp;":"&amp;$C$2),$I$4,dbP!$J:$J,$I291,dbP!$K:$K,$J291)</f>
        <v>0</v>
      </c>
    </row>
    <row r="292" spans="2:38" x14ac:dyDescent="0.25">
      <c r="B292" s="1" t="str">
        <f>Items!$Q$9</f>
        <v>PL(-)</v>
      </c>
      <c r="C292" s="1" t="str">
        <f>Items!$R$9</f>
        <v>N</v>
      </c>
      <c r="I292" s="22" t="str">
        <f>Items!$O$9</f>
        <v>Всего себестоимость</v>
      </c>
      <c r="J292" s="1" t="str">
        <f>Items!P9</f>
        <v>Прочее</v>
      </c>
      <c r="Q292" s="1">
        <f ca="1">SUM($S292:INDIRECT(ADDRESS(ROW(),SUMIFS($3:$3,$4:$4,MAX($4:$4)))))</f>
        <v>0</v>
      </c>
      <c r="T292" s="1">
        <f ca="1">SUMIFS(INDIRECT($C$1&amp;"!"&amp;$C292&amp;":"&amp;$C292),dbP!$B:$B,"&gt;="&amp;T$5,dbP!$B:$B,"&lt;="&amp;T$6,INDIRECT($C$1&amp;"!"&amp;$C$2&amp;":"&amp;$C$2),$I$4,dbP!$J:$J,$I292,dbP!$K:$K,$J292)</f>
        <v>0</v>
      </c>
      <c r="U292" s="1">
        <f ca="1">SUMIFS(INDIRECT($C$1&amp;"!"&amp;$C292&amp;":"&amp;$C292),dbP!$B:$B,"&gt;="&amp;U$5,dbP!$B:$B,"&lt;="&amp;U$6,INDIRECT($C$1&amp;"!"&amp;$C$2&amp;":"&amp;$C$2),$I$4,dbP!$J:$J,$I292,dbP!$K:$K,$J292)</f>
        <v>0</v>
      </c>
      <c r="V292" s="1">
        <f ca="1">SUMIFS(INDIRECT($C$1&amp;"!"&amp;$C292&amp;":"&amp;$C292),dbP!$B:$B,"&gt;="&amp;V$5,dbP!$B:$B,"&lt;="&amp;V$6,INDIRECT($C$1&amp;"!"&amp;$C$2&amp;":"&amp;$C$2),$I$4,dbP!$J:$J,$I292,dbP!$K:$K,$J292)</f>
        <v>0</v>
      </c>
      <c r="W292" s="1">
        <f ca="1">SUMIFS(INDIRECT($C$1&amp;"!"&amp;$C292&amp;":"&amp;$C292),dbP!$B:$B,"&gt;="&amp;W$5,dbP!$B:$B,"&lt;="&amp;W$6,INDIRECT($C$1&amp;"!"&amp;$C$2&amp;":"&amp;$C$2),$I$4,dbP!$J:$J,$I292,dbP!$K:$K,$J292)</f>
        <v>0</v>
      </c>
      <c r="X292" s="1">
        <f ca="1">SUMIFS(INDIRECT($C$1&amp;"!"&amp;$C292&amp;":"&amp;$C292),dbP!$B:$B,"&gt;="&amp;X$5,dbP!$B:$B,"&lt;="&amp;X$6,INDIRECT($C$1&amp;"!"&amp;$C$2&amp;":"&amp;$C$2),$I$4,dbP!$J:$J,$I292,dbP!$K:$K,$J292)</f>
        <v>0</v>
      </c>
      <c r="Y292" s="1">
        <f ca="1">SUMIFS(INDIRECT($C$1&amp;"!"&amp;$C292&amp;":"&amp;$C292),dbP!$B:$B,"&gt;="&amp;Y$5,dbP!$B:$B,"&lt;="&amp;Y$6,INDIRECT($C$1&amp;"!"&amp;$C$2&amp;":"&amp;$C$2),$I$4,dbP!$J:$J,$I292,dbP!$K:$K,$J292)</f>
        <v>0</v>
      </c>
      <c r="Z292" s="1">
        <f ca="1">SUMIFS(INDIRECT($C$1&amp;"!"&amp;$C292&amp;":"&amp;$C292),dbP!$B:$B,"&gt;="&amp;Z$5,dbP!$B:$B,"&lt;="&amp;Z$6,INDIRECT($C$1&amp;"!"&amp;$C$2&amp;":"&amp;$C$2),$I$4,dbP!$J:$J,$I292,dbP!$K:$K,$J292)</f>
        <v>0</v>
      </c>
      <c r="AA292" s="1">
        <f ca="1">SUMIFS(INDIRECT($C$1&amp;"!"&amp;$C292&amp;":"&amp;$C292),dbP!$B:$B,"&gt;="&amp;AA$5,dbP!$B:$B,"&lt;="&amp;AA$6,INDIRECT($C$1&amp;"!"&amp;$C$2&amp;":"&amp;$C$2),$I$4,dbP!$J:$J,$I292,dbP!$K:$K,$J292)</f>
        <v>0</v>
      </c>
      <c r="AB292" s="1">
        <f ca="1">SUMIFS(INDIRECT($C$1&amp;"!"&amp;$C292&amp;":"&amp;$C292),dbP!$B:$B,"&gt;="&amp;AB$5,dbP!$B:$B,"&lt;="&amp;AB$6,INDIRECT($C$1&amp;"!"&amp;$C$2&amp;":"&amp;$C$2),$I$4,dbP!$J:$J,$I292,dbP!$K:$K,$J292)</f>
        <v>0</v>
      </c>
      <c r="AC292" s="1">
        <f ca="1">SUMIFS(INDIRECT($C$1&amp;"!"&amp;$C292&amp;":"&amp;$C292),dbP!$B:$B,"&gt;="&amp;AC$5,dbP!$B:$B,"&lt;="&amp;AC$6,INDIRECT($C$1&amp;"!"&amp;$C$2&amp;":"&amp;$C$2),$I$4,dbP!$J:$J,$I292,dbP!$K:$K,$J292)</f>
        <v>0</v>
      </c>
      <c r="AD292" s="1">
        <f ca="1">SUMIFS(INDIRECT($C$1&amp;"!"&amp;$C292&amp;":"&amp;$C292),dbP!$B:$B,"&gt;="&amp;AD$5,dbP!$B:$B,"&lt;="&amp;AD$6,INDIRECT($C$1&amp;"!"&amp;$C$2&amp;":"&amp;$C$2),$I$4,dbP!$J:$J,$I292,dbP!$K:$K,$J292)</f>
        <v>0</v>
      </c>
      <c r="AE292" s="1">
        <f ca="1">SUMIFS(INDIRECT($C$1&amp;"!"&amp;$C292&amp;":"&amp;$C292),dbP!$B:$B,"&gt;="&amp;AE$5,dbP!$B:$B,"&lt;="&amp;AE$6,INDIRECT($C$1&amp;"!"&amp;$C$2&amp;":"&amp;$C$2),$I$4,dbP!$J:$J,$I292,dbP!$K:$K,$J292)</f>
        <v>0</v>
      </c>
      <c r="AF292" s="1">
        <f ca="1">SUMIFS(INDIRECT($C$1&amp;"!"&amp;$C292&amp;":"&amp;$C292),dbP!$B:$B,"&gt;="&amp;AF$5,dbP!$B:$B,"&lt;="&amp;AF$6,INDIRECT($C$1&amp;"!"&amp;$C$2&amp;":"&amp;$C$2),$I$4,dbP!$J:$J,$I292,dbP!$K:$K,$J292)</f>
        <v>0</v>
      </c>
      <c r="AG292" s="1">
        <f ca="1">SUMIFS(INDIRECT($C$1&amp;"!"&amp;$C292&amp;":"&amp;$C292),dbP!$B:$B,"&gt;="&amp;AG$5,dbP!$B:$B,"&lt;="&amp;AG$6,INDIRECT($C$1&amp;"!"&amp;$C$2&amp;":"&amp;$C$2),$I$4,dbP!$J:$J,$I292,dbP!$K:$K,$J292)</f>
        <v>0</v>
      </c>
      <c r="AH292" s="1">
        <f ca="1">SUMIFS(INDIRECT($C$1&amp;"!"&amp;$C292&amp;":"&amp;$C292),dbP!$B:$B,"&gt;="&amp;AH$5,dbP!$B:$B,"&lt;="&amp;AH$6,INDIRECT($C$1&amp;"!"&amp;$C$2&amp;":"&amp;$C$2),$I$4,dbP!$J:$J,$I292,dbP!$K:$K,$J292)</f>
        <v>0</v>
      </c>
      <c r="AI292" s="1">
        <f ca="1">SUMIFS(INDIRECT($C$1&amp;"!"&amp;$C292&amp;":"&amp;$C292),dbP!$B:$B,"&gt;="&amp;AI$5,dbP!$B:$B,"&lt;="&amp;AI$6,INDIRECT($C$1&amp;"!"&amp;$C$2&amp;":"&amp;$C$2),$I$4,dbP!$J:$J,$I292,dbP!$K:$K,$J292)</f>
        <v>0</v>
      </c>
      <c r="AJ292" s="1">
        <f ca="1">SUMIFS(INDIRECT($C$1&amp;"!"&amp;$C292&amp;":"&amp;$C292),dbP!$B:$B,"&gt;="&amp;AJ$5,dbP!$B:$B,"&lt;="&amp;AJ$6,INDIRECT($C$1&amp;"!"&amp;$C$2&amp;":"&amp;$C$2),$I$4,dbP!$J:$J,$I292,dbP!$K:$K,$J292)</f>
        <v>0</v>
      </c>
      <c r="AK292" s="1">
        <f ca="1">SUMIFS(INDIRECT($C$1&amp;"!"&amp;$C292&amp;":"&amp;$C292),dbP!$B:$B,"&gt;="&amp;AK$5,dbP!$B:$B,"&lt;="&amp;AK$6,INDIRECT($C$1&amp;"!"&amp;$C$2&amp;":"&amp;$C$2),$I$4,dbP!$J:$J,$I292,dbP!$K:$K,$J292)</f>
        <v>0</v>
      </c>
      <c r="AL292" s="1">
        <f ca="1">SUMIFS(INDIRECT($C$1&amp;"!"&amp;$C292&amp;":"&amp;$C292),dbP!$B:$B,"&gt;="&amp;AL$5,dbP!$B:$B,"&lt;="&amp;AL$6,INDIRECT($C$1&amp;"!"&amp;$C$2&amp;":"&amp;$C$2),$I$4,dbP!$J:$J,$I292,dbP!$K:$K,$J292)</f>
        <v>0</v>
      </c>
    </row>
    <row r="293" spans="2:38" x14ac:dyDescent="0.25">
      <c r="B293" s="1" t="str">
        <f>Items!$Q$10</f>
        <v>PL(-)</v>
      </c>
      <c r="C293" s="1" t="str">
        <f>Items!$R$10</f>
        <v>N</v>
      </c>
      <c r="I293" s="22" t="str">
        <f>Items!$O$10</f>
        <v>Всего себестоимость</v>
      </c>
      <c r="J293" s="1" t="str">
        <f>Items!P10</f>
        <v>ГСМ</v>
      </c>
      <c r="Q293" s="1">
        <f ca="1">SUM($S293:INDIRECT(ADDRESS(ROW(),SUMIFS($3:$3,$4:$4,MAX($4:$4)))))</f>
        <v>0</v>
      </c>
      <c r="T293" s="1">
        <f ca="1">SUMIFS(INDIRECT($C$1&amp;"!"&amp;$C293&amp;":"&amp;$C293),dbP!$B:$B,"&gt;="&amp;T$5,dbP!$B:$B,"&lt;="&amp;T$6,INDIRECT($C$1&amp;"!"&amp;$C$2&amp;":"&amp;$C$2),$I$4,dbP!$J:$J,$I293,dbP!$K:$K,$J293)</f>
        <v>0</v>
      </c>
      <c r="U293" s="1">
        <f ca="1">SUMIFS(INDIRECT($C$1&amp;"!"&amp;$C293&amp;":"&amp;$C293),dbP!$B:$B,"&gt;="&amp;U$5,dbP!$B:$B,"&lt;="&amp;U$6,INDIRECT($C$1&amp;"!"&amp;$C$2&amp;":"&amp;$C$2),$I$4,dbP!$J:$J,$I293,dbP!$K:$K,$J293)</f>
        <v>0</v>
      </c>
      <c r="V293" s="1">
        <f ca="1">SUMIFS(INDIRECT($C$1&amp;"!"&amp;$C293&amp;":"&amp;$C293),dbP!$B:$B,"&gt;="&amp;V$5,dbP!$B:$B,"&lt;="&amp;V$6,INDIRECT($C$1&amp;"!"&amp;$C$2&amp;":"&amp;$C$2),$I$4,dbP!$J:$J,$I293,dbP!$K:$K,$J293)</f>
        <v>0</v>
      </c>
      <c r="W293" s="1">
        <f ca="1">SUMIFS(INDIRECT($C$1&amp;"!"&amp;$C293&amp;":"&amp;$C293),dbP!$B:$B,"&gt;="&amp;W$5,dbP!$B:$B,"&lt;="&amp;W$6,INDIRECT($C$1&amp;"!"&amp;$C$2&amp;":"&amp;$C$2),$I$4,dbP!$J:$J,$I293,dbP!$K:$K,$J293)</f>
        <v>0</v>
      </c>
      <c r="X293" s="1">
        <f ca="1">SUMIFS(INDIRECT($C$1&amp;"!"&amp;$C293&amp;":"&amp;$C293),dbP!$B:$B,"&gt;="&amp;X$5,dbP!$B:$B,"&lt;="&amp;X$6,INDIRECT($C$1&amp;"!"&amp;$C$2&amp;":"&amp;$C$2),$I$4,dbP!$J:$J,$I293,dbP!$K:$K,$J293)</f>
        <v>0</v>
      </c>
      <c r="Y293" s="1">
        <f ca="1">SUMIFS(INDIRECT($C$1&amp;"!"&amp;$C293&amp;":"&amp;$C293),dbP!$B:$B,"&gt;="&amp;Y$5,dbP!$B:$B,"&lt;="&amp;Y$6,INDIRECT($C$1&amp;"!"&amp;$C$2&amp;":"&amp;$C$2),$I$4,dbP!$J:$J,$I293,dbP!$K:$K,$J293)</f>
        <v>0</v>
      </c>
      <c r="Z293" s="1">
        <f ca="1">SUMIFS(INDIRECT($C$1&amp;"!"&amp;$C293&amp;":"&amp;$C293),dbP!$B:$B,"&gt;="&amp;Z$5,dbP!$B:$B,"&lt;="&amp;Z$6,INDIRECT($C$1&amp;"!"&amp;$C$2&amp;":"&amp;$C$2),$I$4,dbP!$J:$J,$I293,dbP!$K:$K,$J293)</f>
        <v>0</v>
      </c>
      <c r="AA293" s="1">
        <f ca="1">SUMIFS(INDIRECT($C$1&amp;"!"&amp;$C293&amp;":"&amp;$C293),dbP!$B:$B,"&gt;="&amp;AA$5,dbP!$B:$B,"&lt;="&amp;AA$6,INDIRECT($C$1&amp;"!"&amp;$C$2&amp;":"&amp;$C$2),$I$4,dbP!$J:$J,$I293,dbP!$K:$K,$J293)</f>
        <v>0</v>
      </c>
      <c r="AB293" s="1">
        <f ca="1">SUMIFS(INDIRECT($C$1&amp;"!"&amp;$C293&amp;":"&amp;$C293),dbP!$B:$B,"&gt;="&amp;AB$5,dbP!$B:$B,"&lt;="&amp;AB$6,INDIRECT($C$1&amp;"!"&amp;$C$2&amp;":"&amp;$C$2),$I$4,dbP!$J:$J,$I293,dbP!$K:$K,$J293)</f>
        <v>0</v>
      </c>
      <c r="AC293" s="1">
        <f ca="1">SUMIFS(INDIRECT($C$1&amp;"!"&amp;$C293&amp;":"&amp;$C293),dbP!$B:$B,"&gt;="&amp;AC$5,dbP!$B:$B,"&lt;="&amp;AC$6,INDIRECT($C$1&amp;"!"&amp;$C$2&amp;":"&amp;$C$2),$I$4,dbP!$J:$J,$I293,dbP!$K:$K,$J293)</f>
        <v>0</v>
      </c>
      <c r="AD293" s="1">
        <f ca="1">SUMIFS(INDIRECT($C$1&amp;"!"&amp;$C293&amp;":"&amp;$C293),dbP!$B:$B,"&gt;="&amp;AD$5,dbP!$B:$B,"&lt;="&amp;AD$6,INDIRECT($C$1&amp;"!"&amp;$C$2&amp;":"&amp;$C$2),$I$4,dbP!$J:$J,$I293,dbP!$K:$K,$J293)</f>
        <v>0</v>
      </c>
      <c r="AE293" s="1">
        <f ca="1">SUMIFS(INDIRECT($C$1&amp;"!"&amp;$C293&amp;":"&amp;$C293),dbP!$B:$B,"&gt;="&amp;AE$5,dbP!$B:$B,"&lt;="&amp;AE$6,INDIRECT($C$1&amp;"!"&amp;$C$2&amp;":"&amp;$C$2),$I$4,dbP!$J:$J,$I293,dbP!$K:$K,$J293)</f>
        <v>0</v>
      </c>
      <c r="AF293" s="1">
        <f ca="1">SUMIFS(INDIRECT($C$1&amp;"!"&amp;$C293&amp;":"&amp;$C293),dbP!$B:$B,"&gt;="&amp;AF$5,dbP!$B:$B,"&lt;="&amp;AF$6,INDIRECT($C$1&amp;"!"&amp;$C$2&amp;":"&amp;$C$2),$I$4,dbP!$J:$J,$I293,dbP!$K:$K,$J293)</f>
        <v>0</v>
      </c>
      <c r="AG293" s="1">
        <f ca="1">SUMIFS(INDIRECT($C$1&amp;"!"&amp;$C293&amp;":"&amp;$C293),dbP!$B:$B,"&gt;="&amp;AG$5,dbP!$B:$B,"&lt;="&amp;AG$6,INDIRECT($C$1&amp;"!"&amp;$C$2&amp;":"&amp;$C$2),$I$4,dbP!$J:$J,$I293,dbP!$K:$K,$J293)</f>
        <v>0</v>
      </c>
      <c r="AH293" s="1">
        <f ca="1">SUMIFS(INDIRECT($C$1&amp;"!"&amp;$C293&amp;":"&amp;$C293),dbP!$B:$B,"&gt;="&amp;AH$5,dbP!$B:$B,"&lt;="&amp;AH$6,INDIRECT($C$1&amp;"!"&amp;$C$2&amp;":"&amp;$C$2),$I$4,dbP!$J:$J,$I293,dbP!$K:$K,$J293)</f>
        <v>0</v>
      </c>
      <c r="AI293" s="1">
        <f ca="1">SUMIFS(INDIRECT($C$1&amp;"!"&amp;$C293&amp;":"&amp;$C293),dbP!$B:$B,"&gt;="&amp;AI$5,dbP!$B:$B,"&lt;="&amp;AI$6,INDIRECT($C$1&amp;"!"&amp;$C$2&amp;":"&amp;$C$2),$I$4,dbP!$J:$J,$I293,dbP!$K:$K,$J293)</f>
        <v>0</v>
      </c>
      <c r="AJ293" s="1">
        <f ca="1">SUMIFS(INDIRECT($C$1&amp;"!"&amp;$C293&amp;":"&amp;$C293),dbP!$B:$B,"&gt;="&amp;AJ$5,dbP!$B:$B,"&lt;="&amp;AJ$6,INDIRECT($C$1&amp;"!"&amp;$C$2&amp;":"&amp;$C$2),$I$4,dbP!$J:$J,$I293,dbP!$K:$K,$J293)</f>
        <v>0</v>
      </c>
      <c r="AK293" s="1">
        <f ca="1">SUMIFS(INDIRECT($C$1&amp;"!"&amp;$C293&amp;":"&amp;$C293),dbP!$B:$B,"&gt;="&amp;AK$5,dbP!$B:$B,"&lt;="&amp;AK$6,INDIRECT($C$1&amp;"!"&amp;$C$2&amp;":"&amp;$C$2),$I$4,dbP!$J:$J,$I293,dbP!$K:$K,$J293)</f>
        <v>0</v>
      </c>
      <c r="AL293" s="1">
        <f ca="1">SUMIFS(INDIRECT($C$1&amp;"!"&amp;$C293&amp;":"&amp;$C293),dbP!$B:$B,"&gt;="&amp;AL$5,dbP!$B:$B,"&lt;="&amp;AL$6,INDIRECT($C$1&amp;"!"&amp;$C$2&amp;":"&amp;$C$2),$I$4,dbP!$J:$J,$I293,dbP!$K:$K,$J293)</f>
        <v>0</v>
      </c>
    </row>
    <row r="294" spans="2:38" x14ac:dyDescent="0.25">
      <c r="B294" s="1" t="str">
        <f>Items!$Q$11</f>
        <v>PL(-)</v>
      </c>
      <c r="C294" s="1" t="str">
        <f>Items!$R$11</f>
        <v>N</v>
      </c>
      <c r="I294" s="22" t="str">
        <f>Items!$O$11</f>
        <v>Всего себестоимость</v>
      </c>
      <c r="J294" s="1" t="str">
        <f>Items!P11</f>
        <v>Электрика</v>
      </c>
      <c r="Q294" s="1">
        <f ca="1">SUM($S294:INDIRECT(ADDRESS(ROW(),SUMIFS($3:$3,$4:$4,MAX($4:$4)))))</f>
        <v>0</v>
      </c>
      <c r="T294" s="1">
        <f ca="1">SUMIFS(INDIRECT($C$1&amp;"!"&amp;$C294&amp;":"&amp;$C294),dbP!$B:$B,"&gt;="&amp;T$5,dbP!$B:$B,"&lt;="&amp;T$6,INDIRECT($C$1&amp;"!"&amp;$C$2&amp;":"&amp;$C$2),$I$4,dbP!$J:$J,$I294,dbP!$K:$K,$J294)</f>
        <v>0</v>
      </c>
      <c r="U294" s="1">
        <f ca="1">SUMIFS(INDIRECT($C$1&amp;"!"&amp;$C294&amp;":"&amp;$C294),dbP!$B:$B,"&gt;="&amp;U$5,dbP!$B:$B,"&lt;="&amp;U$6,INDIRECT($C$1&amp;"!"&amp;$C$2&amp;":"&amp;$C$2),$I$4,dbP!$J:$J,$I294,dbP!$K:$K,$J294)</f>
        <v>0</v>
      </c>
      <c r="V294" s="1">
        <f ca="1">SUMIFS(INDIRECT($C$1&amp;"!"&amp;$C294&amp;":"&amp;$C294),dbP!$B:$B,"&gt;="&amp;V$5,dbP!$B:$B,"&lt;="&amp;V$6,INDIRECT($C$1&amp;"!"&amp;$C$2&amp;":"&amp;$C$2),$I$4,dbP!$J:$J,$I294,dbP!$K:$K,$J294)</f>
        <v>0</v>
      </c>
      <c r="W294" s="1">
        <f ca="1">SUMIFS(INDIRECT($C$1&amp;"!"&amp;$C294&amp;":"&amp;$C294),dbP!$B:$B,"&gt;="&amp;W$5,dbP!$B:$B,"&lt;="&amp;W$6,INDIRECT($C$1&amp;"!"&amp;$C$2&amp;":"&amp;$C$2),$I$4,dbP!$J:$J,$I294,dbP!$K:$K,$J294)</f>
        <v>0</v>
      </c>
      <c r="X294" s="1">
        <f ca="1">SUMIFS(INDIRECT($C$1&amp;"!"&amp;$C294&amp;":"&amp;$C294),dbP!$B:$B,"&gt;="&amp;X$5,dbP!$B:$B,"&lt;="&amp;X$6,INDIRECT($C$1&amp;"!"&amp;$C$2&amp;":"&amp;$C$2),$I$4,dbP!$J:$J,$I294,dbP!$K:$K,$J294)</f>
        <v>0</v>
      </c>
      <c r="Y294" s="1">
        <f ca="1">SUMIFS(INDIRECT($C$1&amp;"!"&amp;$C294&amp;":"&amp;$C294),dbP!$B:$B,"&gt;="&amp;Y$5,dbP!$B:$B,"&lt;="&amp;Y$6,INDIRECT($C$1&amp;"!"&amp;$C$2&amp;":"&amp;$C$2),$I$4,dbP!$J:$J,$I294,dbP!$K:$K,$J294)</f>
        <v>0</v>
      </c>
      <c r="Z294" s="1">
        <f ca="1">SUMIFS(INDIRECT($C$1&amp;"!"&amp;$C294&amp;":"&amp;$C294),dbP!$B:$B,"&gt;="&amp;Z$5,dbP!$B:$B,"&lt;="&amp;Z$6,INDIRECT($C$1&amp;"!"&amp;$C$2&amp;":"&amp;$C$2),$I$4,dbP!$J:$J,$I294,dbP!$K:$K,$J294)</f>
        <v>0</v>
      </c>
      <c r="AA294" s="1">
        <f ca="1">SUMIFS(INDIRECT($C$1&amp;"!"&amp;$C294&amp;":"&amp;$C294),dbP!$B:$B,"&gt;="&amp;AA$5,dbP!$B:$B,"&lt;="&amp;AA$6,INDIRECT($C$1&amp;"!"&amp;$C$2&amp;":"&amp;$C$2),$I$4,dbP!$J:$J,$I294,dbP!$K:$K,$J294)</f>
        <v>0</v>
      </c>
      <c r="AB294" s="1">
        <f ca="1">SUMIFS(INDIRECT($C$1&amp;"!"&amp;$C294&amp;":"&amp;$C294),dbP!$B:$B,"&gt;="&amp;AB$5,dbP!$B:$B,"&lt;="&amp;AB$6,INDIRECT($C$1&amp;"!"&amp;$C$2&amp;":"&amp;$C$2),$I$4,dbP!$J:$J,$I294,dbP!$K:$K,$J294)</f>
        <v>0</v>
      </c>
      <c r="AC294" s="1">
        <f ca="1">SUMIFS(INDIRECT($C$1&amp;"!"&amp;$C294&amp;":"&amp;$C294),dbP!$B:$B,"&gt;="&amp;AC$5,dbP!$B:$B,"&lt;="&amp;AC$6,INDIRECT($C$1&amp;"!"&amp;$C$2&amp;":"&amp;$C$2),$I$4,dbP!$J:$J,$I294,dbP!$K:$K,$J294)</f>
        <v>0</v>
      </c>
      <c r="AD294" s="1">
        <f ca="1">SUMIFS(INDIRECT($C$1&amp;"!"&amp;$C294&amp;":"&amp;$C294),dbP!$B:$B,"&gt;="&amp;AD$5,dbP!$B:$B,"&lt;="&amp;AD$6,INDIRECT($C$1&amp;"!"&amp;$C$2&amp;":"&amp;$C$2),$I$4,dbP!$J:$J,$I294,dbP!$K:$K,$J294)</f>
        <v>0</v>
      </c>
      <c r="AE294" s="1">
        <f ca="1">SUMIFS(INDIRECT($C$1&amp;"!"&amp;$C294&amp;":"&amp;$C294),dbP!$B:$B,"&gt;="&amp;AE$5,dbP!$B:$B,"&lt;="&amp;AE$6,INDIRECT($C$1&amp;"!"&amp;$C$2&amp;":"&amp;$C$2),$I$4,dbP!$J:$J,$I294,dbP!$K:$K,$J294)</f>
        <v>0</v>
      </c>
      <c r="AF294" s="1">
        <f ca="1">SUMIFS(INDIRECT($C$1&amp;"!"&amp;$C294&amp;":"&amp;$C294),dbP!$B:$B,"&gt;="&amp;AF$5,dbP!$B:$B,"&lt;="&amp;AF$6,INDIRECT($C$1&amp;"!"&amp;$C$2&amp;":"&amp;$C$2),$I$4,dbP!$J:$J,$I294,dbP!$K:$K,$J294)</f>
        <v>0</v>
      </c>
      <c r="AG294" s="1">
        <f ca="1">SUMIFS(INDIRECT($C$1&amp;"!"&amp;$C294&amp;":"&amp;$C294),dbP!$B:$B,"&gt;="&amp;AG$5,dbP!$B:$B,"&lt;="&amp;AG$6,INDIRECT($C$1&amp;"!"&amp;$C$2&amp;":"&amp;$C$2),$I$4,dbP!$J:$J,$I294,dbP!$K:$K,$J294)</f>
        <v>0</v>
      </c>
      <c r="AH294" s="1">
        <f ca="1">SUMIFS(INDIRECT($C$1&amp;"!"&amp;$C294&amp;":"&amp;$C294),dbP!$B:$B,"&gt;="&amp;AH$5,dbP!$B:$B,"&lt;="&amp;AH$6,INDIRECT($C$1&amp;"!"&amp;$C$2&amp;":"&amp;$C$2),$I$4,dbP!$J:$J,$I294,dbP!$K:$K,$J294)</f>
        <v>0</v>
      </c>
      <c r="AI294" s="1">
        <f ca="1">SUMIFS(INDIRECT($C$1&amp;"!"&amp;$C294&amp;":"&amp;$C294),dbP!$B:$B,"&gt;="&amp;AI$5,dbP!$B:$B,"&lt;="&amp;AI$6,INDIRECT($C$1&amp;"!"&amp;$C$2&amp;":"&amp;$C$2),$I$4,dbP!$J:$J,$I294,dbP!$K:$K,$J294)</f>
        <v>0</v>
      </c>
      <c r="AJ294" s="1">
        <f ca="1">SUMIFS(INDIRECT($C$1&amp;"!"&amp;$C294&amp;":"&amp;$C294),dbP!$B:$B,"&gt;="&amp;AJ$5,dbP!$B:$B,"&lt;="&amp;AJ$6,INDIRECT($C$1&amp;"!"&amp;$C$2&amp;":"&amp;$C$2),$I$4,dbP!$J:$J,$I294,dbP!$K:$K,$J294)</f>
        <v>0</v>
      </c>
      <c r="AK294" s="1">
        <f ca="1">SUMIFS(INDIRECT($C$1&amp;"!"&amp;$C294&amp;":"&amp;$C294),dbP!$B:$B,"&gt;="&amp;AK$5,dbP!$B:$B,"&lt;="&amp;AK$6,INDIRECT($C$1&amp;"!"&amp;$C$2&amp;":"&amp;$C$2),$I$4,dbP!$J:$J,$I294,dbP!$K:$K,$J294)</f>
        <v>0</v>
      </c>
      <c r="AL294" s="1">
        <f ca="1">SUMIFS(INDIRECT($C$1&amp;"!"&amp;$C294&amp;":"&amp;$C294),dbP!$B:$B,"&gt;="&amp;AL$5,dbP!$B:$B,"&lt;="&amp;AL$6,INDIRECT($C$1&amp;"!"&amp;$C$2&amp;":"&amp;$C$2),$I$4,dbP!$J:$J,$I294,dbP!$K:$K,$J294)</f>
        <v>0</v>
      </c>
    </row>
    <row r="295" spans="2:38" x14ac:dyDescent="0.25">
      <c r="B295" s="1" t="str">
        <f>Items!$Q$12</f>
        <v>PL(-)</v>
      </c>
      <c r="C295" s="1" t="str">
        <f>Items!$R$12</f>
        <v>N</v>
      </c>
      <c r="I295" s="22" t="str">
        <f>Items!$O$12</f>
        <v>Всего себестоимость</v>
      </c>
      <c r="J295" s="1" t="str">
        <f>Items!P12</f>
        <v>Доставка</v>
      </c>
      <c r="Q295" s="1">
        <f ca="1">SUM($S295:INDIRECT(ADDRESS(ROW(),SUMIFS($3:$3,$4:$4,MAX($4:$4)))))</f>
        <v>0</v>
      </c>
      <c r="T295" s="1">
        <f ca="1">SUMIFS(INDIRECT($C$1&amp;"!"&amp;$C295&amp;":"&amp;$C295),dbP!$B:$B,"&gt;="&amp;T$5,dbP!$B:$B,"&lt;="&amp;T$6,INDIRECT($C$1&amp;"!"&amp;$C$2&amp;":"&amp;$C$2),$I$4,dbP!$J:$J,$I295,dbP!$K:$K,$J295)</f>
        <v>0</v>
      </c>
      <c r="U295" s="1">
        <f ca="1">SUMIFS(INDIRECT($C$1&amp;"!"&amp;$C295&amp;":"&amp;$C295),dbP!$B:$B,"&gt;="&amp;U$5,dbP!$B:$B,"&lt;="&amp;U$6,INDIRECT($C$1&amp;"!"&amp;$C$2&amp;":"&amp;$C$2),$I$4,dbP!$J:$J,$I295,dbP!$K:$K,$J295)</f>
        <v>0</v>
      </c>
      <c r="V295" s="1">
        <f ca="1">SUMIFS(INDIRECT($C$1&amp;"!"&amp;$C295&amp;":"&amp;$C295),dbP!$B:$B,"&gt;="&amp;V$5,dbP!$B:$B,"&lt;="&amp;V$6,INDIRECT($C$1&amp;"!"&amp;$C$2&amp;":"&amp;$C$2),$I$4,dbP!$J:$J,$I295,dbP!$K:$K,$J295)</f>
        <v>0</v>
      </c>
      <c r="W295" s="1">
        <f ca="1">SUMIFS(INDIRECT($C$1&amp;"!"&amp;$C295&amp;":"&amp;$C295),dbP!$B:$B,"&gt;="&amp;W$5,dbP!$B:$B,"&lt;="&amp;W$6,INDIRECT($C$1&amp;"!"&amp;$C$2&amp;":"&amp;$C$2),$I$4,dbP!$J:$J,$I295,dbP!$K:$K,$J295)</f>
        <v>0</v>
      </c>
      <c r="X295" s="1">
        <f ca="1">SUMIFS(INDIRECT($C$1&amp;"!"&amp;$C295&amp;":"&amp;$C295),dbP!$B:$B,"&gt;="&amp;X$5,dbP!$B:$B,"&lt;="&amp;X$6,INDIRECT($C$1&amp;"!"&amp;$C$2&amp;":"&amp;$C$2),$I$4,dbP!$J:$J,$I295,dbP!$K:$K,$J295)</f>
        <v>0</v>
      </c>
      <c r="Y295" s="1">
        <f ca="1">SUMIFS(INDIRECT($C$1&amp;"!"&amp;$C295&amp;":"&amp;$C295),dbP!$B:$B,"&gt;="&amp;Y$5,dbP!$B:$B,"&lt;="&amp;Y$6,INDIRECT($C$1&amp;"!"&amp;$C$2&amp;":"&amp;$C$2),$I$4,dbP!$J:$J,$I295,dbP!$K:$K,$J295)</f>
        <v>0</v>
      </c>
      <c r="Z295" s="1">
        <f ca="1">SUMIFS(INDIRECT($C$1&amp;"!"&amp;$C295&amp;":"&amp;$C295),dbP!$B:$B,"&gt;="&amp;Z$5,dbP!$B:$B,"&lt;="&amp;Z$6,INDIRECT($C$1&amp;"!"&amp;$C$2&amp;":"&amp;$C$2),$I$4,dbP!$J:$J,$I295,dbP!$K:$K,$J295)</f>
        <v>0</v>
      </c>
      <c r="AA295" s="1">
        <f ca="1">SUMIFS(INDIRECT($C$1&amp;"!"&amp;$C295&amp;":"&amp;$C295),dbP!$B:$B,"&gt;="&amp;AA$5,dbP!$B:$B,"&lt;="&amp;AA$6,INDIRECT($C$1&amp;"!"&amp;$C$2&amp;":"&amp;$C$2),$I$4,dbP!$J:$J,$I295,dbP!$K:$K,$J295)</f>
        <v>0</v>
      </c>
      <c r="AB295" s="1">
        <f ca="1">SUMIFS(INDIRECT($C$1&amp;"!"&amp;$C295&amp;":"&amp;$C295),dbP!$B:$B,"&gt;="&amp;AB$5,dbP!$B:$B,"&lt;="&amp;AB$6,INDIRECT($C$1&amp;"!"&amp;$C$2&amp;":"&amp;$C$2),$I$4,dbP!$J:$J,$I295,dbP!$K:$K,$J295)</f>
        <v>0</v>
      </c>
      <c r="AC295" s="1">
        <f ca="1">SUMIFS(INDIRECT($C$1&amp;"!"&amp;$C295&amp;":"&amp;$C295),dbP!$B:$B,"&gt;="&amp;AC$5,dbP!$B:$B,"&lt;="&amp;AC$6,INDIRECT($C$1&amp;"!"&amp;$C$2&amp;":"&amp;$C$2),$I$4,dbP!$J:$J,$I295,dbP!$K:$K,$J295)</f>
        <v>0</v>
      </c>
      <c r="AD295" s="1">
        <f ca="1">SUMIFS(INDIRECT($C$1&amp;"!"&amp;$C295&amp;":"&amp;$C295),dbP!$B:$B,"&gt;="&amp;AD$5,dbP!$B:$B,"&lt;="&amp;AD$6,INDIRECT($C$1&amp;"!"&amp;$C$2&amp;":"&amp;$C$2),$I$4,dbP!$J:$J,$I295,dbP!$K:$K,$J295)</f>
        <v>0</v>
      </c>
      <c r="AE295" s="1">
        <f ca="1">SUMIFS(INDIRECT($C$1&amp;"!"&amp;$C295&amp;":"&amp;$C295),dbP!$B:$B,"&gt;="&amp;AE$5,dbP!$B:$B,"&lt;="&amp;AE$6,INDIRECT($C$1&amp;"!"&amp;$C$2&amp;":"&amp;$C$2),$I$4,dbP!$J:$J,$I295,dbP!$K:$K,$J295)</f>
        <v>0</v>
      </c>
      <c r="AF295" s="1">
        <f ca="1">SUMIFS(INDIRECT($C$1&amp;"!"&amp;$C295&amp;":"&amp;$C295),dbP!$B:$B,"&gt;="&amp;AF$5,dbP!$B:$B,"&lt;="&amp;AF$6,INDIRECT($C$1&amp;"!"&amp;$C$2&amp;":"&amp;$C$2),$I$4,dbP!$J:$J,$I295,dbP!$K:$K,$J295)</f>
        <v>0</v>
      </c>
      <c r="AG295" s="1">
        <f ca="1">SUMIFS(INDIRECT($C$1&amp;"!"&amp;$C295&amp;":"&amp;$C295),dbP!$B:$B,"&gt;="&amp;AG$5,dbP!$B:$B,"&lt;="&amp;AG$6,INDIRECT($C$1&amp;"!"&amp;$C$2&amp;":"&amp;$C$2),$I$4,dbP!$J:$J,$I295,dbP!$K:$K,$J295)</f>
        <v>0</v>
      </c>
      <c r="AH295" s="1">
        <f ca="1">SUMIFS(INDIRECT($C$1&amp;"!"&amp;$C295&amp;":"&amp;$C295),dbP!$B:$B,"&gt;="&amp;AH$5,dbP!$B:$B,"&lt;="&amp;AH$6,INDIRECT($C$1&amp;"!"&amp;$C$2&amp;":"&amp;$C$2),$I$4,dbP!$J:$J,$I295,dbP!$K:$K,$J295)</f>
        <v>0</v>
      </c>
      <c r="AI295" s="1">
        <f ca="1">SUMIFS(INDIRECT($C$1&amp;"!"&amp;$C295&amp;":"&amp;$C295),dbP!$B:$B,"&gt;="&amp;AI$5,dbP!$B:$B,"&lt;="&amp;AI$6,INDIRECT($C$1&amp;"!"&amp;$C$2&amp;":"&amp;$C$2),$I$4,dbP!$J:$J,$I295,dbP!$K:$K,$J295)</f>
        <v>0</v>
      </c>
      <c r="AJ295" s="1">
        <f ca="1">SUMIFS(INDIRECT($C$1&amp;"!"&amp;$C295&amp;":"&amp;$C295),dbP!$B:$B,"&gt;="&amp;AJ$5,dbP!$B:$B,"&lt;="&amp;AJ$6,INDIRECT($C$1&amp;"!"&amp;$C$2&amp;":"&amp;$C$2),$I$4,dbP!$J:$J,$I295,dbP!$K:$K,$J295)</f>
        <v>0</v>
      </c>
      <c r="AK295" s="1">
        <f ca="1">SUMIFS(INDIRECT($C$1&amp;"!"&amp;$C295&amp;":"&amp;$C295),dbP!$B:$B,"&gt;="&amp;AK$5,dbP!$B:$B,"&lt;="&amp;AK$6,INDIRECT($C$1&amp;"!"&amp;$C$2&amp;":"&amp;$C$2),$I$4,dbP!$J:$J,$I295,dbP!$K:$K,$J295)</f>
        <v>0</v>
      </c>
      <c r="AL295" s="1">
        <f ca="1">SUMIFS(INDIRECT($C$1&amp;"!"&amp;$C295&amp;":"&amp;$C295),dbP!$B:$B,"&gt;="&amp;AL$5,dbP!$B:$B,"&lt;="&amp;AL$6,INDIRECT($C$1&amp;"!"&amp;$C$2&amp;":"&amp;$C$2),$I$4,dbP!$J:$J,$I295,dbP!$K:$K,$J295)</f>
        <v>0</v>
      </c>
    </row>
    <row r="296" spans="2:38" x14ac:dyDescent="0.25">
      <c r="B296" s="1" t="str">
        <f>Items!$Q$13</f>
        <v>PL(-)</v>
      </c>
      <c r="C296" s="1" t="str">
        <f>Items!$R$13</f>
        <v>N</v>
      </c>
      <c r="I296" s="22" t="str">
        <f>Items!$O$13</f>
        <v>Всего себестоимость</v>
      </c>
      <c r="J296" s="1" t="str">
        <f>Items!P13</f>
        <v>Канализация, Скважина,кессон и септик</v>
      </c>
      <c r="Q296" s="1">
        <f ca="1">SUM($S296:INDIRECT(ADDRESS(ROW(),SUMIFS($3:$3,$4:$4,MAX($4:$4)))))</f>
        <v>0</v>
      </c>
      <c r="T296" s="1">
        <f ca="1">SUMIFS(INDIRECT($C$1&amp;"!"&amp;$C296&amp;":"&amp;$C296),dbP!$B:$B,"&gt;="&amp;T$5,dbP!$B:$B,"&lt;="&amp;T$6,INDIRECT($C$1&amp;"!"&amp;$C$2&amp;":"&amp;$C$2),$I$4,dbP!$J:$J,$I296,dbP!$K:$K,$J296)</f>
        <v>0</v>
      </c>
      <c r="U296" s="1">
        <f ca="1">SUMIFS(INDIRECT($C$1&amp;"!"&amp;$C296&amp;":"&amp;$C296),dbP!$B:$B,"&gt;="&amp;U$5,dbP!$B:$B,"&lt;="&amp;U$6,INDIRECT($C$1&amp;"!"&amp;$C$2&amp;":"&amp;$C$2),$I$4,dbP!$J:$J,$I296,dbP!$K:$K,$J296)</f>
        <v>0</v>
      </c>
      <c r="V296" s="1">
        <f ca="1">SUMIFS(INDIRECT($C$1&amp;"!"&amp;$C296&amp;":"&amp;$C296),dbP!$B:$B,"&gt;="&amp;V$5,dbP!$B:$B,"&lt;="&amp;V$6,INDIRECT($C$1&amp;"!"&amp;$C$2&amp;":"&amp;$C$2),$I$4,dbP!$J:$J,$I296,dbP!$K:$K,$J296)</f>
        <v>0</v>
      </c>
      <c r="W296" s="1">
        <f ca="1">SUMIFS(INDIRECT($C$1&amp;"!"&amp;$C296&amp;":"&amp;$C296),dbP!$B:$B,"&gt;="&amp;W$5,dbP!$B:$B,"&lt;="&amp;W$6,INDIRECT($C$1&amp;"!"&amp;$C$2&amp;":"&amp;$C$2),$I$4,dbP!$J:$J,$I296,dbP!$K:$K,$J296)</f>
        <v>0</v>
      </c>
      <c r="X296" s="1">
        <f ca="1">SUMIFS(INDIRECT($C$1&amp;"!"&amp;$C296&amp;":"&amp;$C296),dbP!$B:$B,"&gt;="&amp;X$5,dbP!$B:$B,"&lt;="&amp;X$6,INDIRECT($C$1&amp;"!"&amp;$C$2&amp;":"&amp;$C$2),$I$4,dbP!$J:$J,$I296,dbP!$K:$K,$J296)</f>
        <v>0</v>
      </c>
      <c r="Y296" s="1">
        <f ca="1">SUMIFS(INDIRECT($C$1&amp;"!"&amp;$C296&amp;":"&amp;$C296),dbP!$B:$B,"&gt;="&amp;Y$5,dbP!$B:$B,"&lt;="&amp;Y$6,INDIRECT($C$1&amp;"!"&amp;$C$2&amp;":"&amp;$C$2),$I$4,dbP!$J:$J,$I296,dbP!$K:$K,$J296)</f>
        <v>0</v>
      </c>
      <c r="Z296" s="1">
        <f ca="1">SUMIFS(INDIRECT($C$1&amp;"!"&amp;$C296&amp;":"&amp;$C296),dbP!$B:$B,"&gt;="&amp;Z$5,dbP!$B:$B,"&lt;="&amp;Z$6,INDIRECT($C$1&amp;"!"&amp;$C$2&amp;":"&amp;$C$2),$I$4,dbP!$J:$J,$I296,dbP!$K:$K,$J296)</f>
        <v>0</v>
      </c>
      <c r="AA296" s="1">
        <f ca="1">SUMIFS(INDIRECT($C$1&amp;"!"&amp;$C296&amp;":"&amp;$C296),dbP!$B:$B,"&gt;="&amp;AA$5,dbP!$B:$B,"&lt;="&amp;AA$6,INDIRECT($C$1&amp;"!"&amp;$C$2&amp;":"&amp;$C$2),$I$4,dbP!$J:$J,$I296,dbP!$K:$K,$J296)</f>
        <v>0</v>
      </c>
      <c r="AB296" s="1">
        <f ca="1">SUMIFS(INDIRECT($C$1&amp;"!"&amp;$C296&amp;":"&amp;$C296),dbP!$B:$B,"&gt;="&amp;AB$5,dbP!$B:$B,"&lt;="&amp;AB$6,INDIRECT($C$1&amp;"!"&amp;$C$2&amp;":"&amp;$C$2),$I$4,dbP!$J:$J,$I296,dbP!$K:$K,$J296)</f>
        <v>0</v>
      </c>
      <c r="AC296" s="1">
        <f ca="1">SUMIFS(INDIRECT($C$1&amp;"!"&amp;$C296&amp;":"&amp;$C296),dbP!$B:$B,"&gt;="&amp;AC$5,dbP!$B:$B,"&lt;="&amp;AC$6,INDIRECT($C$1&amp;"!"&amp;$C$2&amp;":"&amp;$C$2),$I$4,dbP!$J:$J,$I296,dbP!$K:$K,$J296)</f>
        <v>0</v>
      </c>
      <c r="AD296" s="1">
        <f ca="1">SUMIFS(INDIRECT($C$1&amp;"!"&amp;$C296&amp;":"&amp;$C296),dbP!$B:$B,"&gt;="&amp;AD$5,dbP!$B:$B,"&lt;="&amp;AD$6,INDIRECT($C$1&amp;"!"&amp;$C$2&amp;":"&amp;$C$2),$I$4,dbP!$J:$J,$I296,dbP!$K:$K,$J296)</f>
        <v>0</v>
      </c>
      <c r="AE296" s="1">
        <f ca="1">SUMIFS(INDIRECT($C$1&amp;"!"&amp;$C296&amp;":"&amp;$C296),dbP!$B:$B,"&gt;="&amp;AE$5,dbP!$B:$B,"&lt;="&amp;AE$6,INDIRECT($C$1&amp;"!"&amp;$C$2&amp;":"&amp;$C$2),$I$4,dbP!$J:$J,$I296,dbP!$K:$K,$J296)</f>
        <v>0</v>
      </c>
      <c r="AF296" s="1">
        <f ca="1">SUMIFS(INDIRECT($C$1&amp;"!"&amp;$C296&amp;":"&amp;$C296),dbP!$B:$B,"&gt;="&amp;AF$5,dbP!$B:$B,"&lt;="&amp;AF$6,INDIRECT($C$1&amp;"!"&amp;$C$2&amp;":"&amp;$C$2),$I$4,dbP!$J:$J,$I296,dbP!$K:$K,$J296)</f>
        <v>0</v>
      </c>
      <c r="AG296" s="1">
        <f ca="1">SUMIFS(INDIRECT($C$1&amp;"!"&amp;$C296&amp;":"&amp;$C296),dbP!$B:$B,"&gt;="&amp;AG$5,dbP!$B:$B,"&lt;="&amp;AG$6,INDIRECT($C$1&amp;"!"&amp;$C$2&amp;":"&amp;$C$2),$I$4,dbP!$J:$J,$I296,dbP!$K:$K,$J296)</f>
        <v>0</v>
      </c>
      <c r="AH296" s="1">
        <f ca="1">SUMIFS(INDIRECT($C$1&amp;"!"&amp;$C296&amp;":"&amp;$C296),dbP!$B:$B,"&gt;="&amp;AH$5,dbP!$B:$B,"&lt;="&amp;AH$6,INDIRECT($C$1&amp;"!"&amp;$C$2&amp;":"&amp;$C$2),$I$4,dbP!$J:$J,$I296,dbP!$K:$K,$J296)</f>
        <v>0</v>
      </c>
      <c r="AI296" s="1">
        <f ca="1">SUMIFS(INDIRECT($C$1&amp;"!"&amp;$C296&amp;":"&amp;$C296),dbP!$B:$B,"&gt;="&amp;AI$5,dbP!$B:$B,"&lt;="&amp;AI$6,INDIRECT($C$1&amp;"!"&amp;$C$2&amp;":"&amp;$C$2),$I$4,dbP!$J:$J,$I296,dbP!$K:$K,$J296)</f>
        <v>0</v>
      </c>
      <c r="AJ296" s="1">
        <f ca="1">SUMIFS(INDIRECT($C$1&amp;"!"&amp;$C296&amp;":"&amp;$C296),dbP!$B:$B,"&gt;="&amp;AJ$5,dbP!$B:$B,"&lt;="&amp;AJ$6,INDIRECT($C$1&amp;"!"&amp;$C$2&amp;":"&amp;$C$2),$I$4,dbP!$J:$J,$I296,dbP!$K:$K,$J296)</f>
        <v>0</v>
      </c>
      <c r="AK296" s="1">
        <f ca="1">SUMIFS(INDIRECT($C$1&amp;"!"&amp;$C296&amp;":"&amp;$C296),dbP!$B:$B,"&gt;="&amp;AK$5,dbP!$B:$B,"&lt;="&amp;AK$6,INDIRECT($C$1&amp;"!"&amp;$C$2&amp;":"&amp;$C$2),$I$4,dbP!$J:$J,$I296,dbP!$K:$K,$J296)</f>
        <v>0</v>
      </c>
      <c r="AL296" s="1">
        <f ca="1">SUMIFS(INDIRECT($C$1&amp;"!"&amp;$C296&amp;":"&amp;$C296),dbP!$B:$B,"&gt;="&amp;AL$5,dbP!$B:$B,"&lt;="&amp;AL$6,INDIRECT($C$1&amp;"!"&amp;$C$2&amp;":"&amp;$C$2),$I$4,dbP!$J:$J,$I296,dbP!$K:$K,$J296)</f>
        <v>0</v>
      </c>
    </row>
    <row r="297" spans="2:38" x14ac:dyDescent="0.25">
      <c r="B297" s="1" t="str">
        <f>Items!Q14</f>
        <v>PL(-)</v>
      </c>
      <c r="C297" s="1" t="str">
        <f>Items!R14</f>
        <v>N</v>
      </c>
      <c r="I297" s="22" t="str">
        <f>Items!O14</f>
        <v>Всего себестоимость</v>
      </c>
      <c r="J297" s="1" t="str">
        <f>Items!P14</f>
        <v>Метизы, расходники</v>
      </c>
      <c r="Q297" s="1">
        <f ca="1">SUM($S297:INDIRECT(ADDRESS(ROW(),SUMIFS($3:$3,$4:$4,MAX($4:$4)))))</f>
        <v>0</v>
      </c>
      <c r="T297" s="1">
        <f ca="1">SUMIFS(INDIRECT($C$1&amp;"!"&amp;$C297&amp;":"&amp;$C297),dbP!$B:$B,"&gt;="&amp;T$5,dbP!$B:$B,"&lt;="&amp;T$6,INDIRECT($C$1&amp;"!"&amp;$C$2&amp;":"&amp;$C$2),$I$4,dbP!$J:$J,$I297,dbP!$K:$K,$J297)</f>
        <v>0</v>
      </c>
      <c r="U297" s="1">
        <f ca="1">SUMIFS(INDIRECT($C$1&amp;"!"&amp;$C297&amp;":"&amp;$C297),dbP!$B:$B,"&gt;="&amp;U$5,dbP!$B:$B,"&lt;="&amp;U$6,INDIRECT($C$1&amp;"!"&amp;$C$2&amp;":"&amp;$C$2),$I$4,dbP!$J:$J,$I297,dbP!$K:$K,$J297)</f>
        <v>0</v>
      </c>
      <c r="V297" s="1">
        <f ca="1">SUMIFS(INDIRECT($C$1&amp;"!"&amp;$C297&amp;":"&amp;$C297),dbP!$B:$B,"&gt;="&amp;V$5,dbP!$B:$B,"&lt;="&amp;V$6,INDIRECT($C$1&amp;"!"&amp;$C$2&amp;":"&amp;$C$2),$I$4,dbP!$J:$J,$I297,dbP!$K:$K,$J297)</f>
        <v>0</v>
      </c>
      <c r="W297" s="1">
        <f ca="1">SUMIFS(INDIRECT($C$1&amp;"!"&amp;$C297&amp;":"&amp;$C297),dbP!$B:$B,"&gt;="&amp;W$5,dbP!$B:$B,"&lt;="&amp;W$6,INDIRECT($C$1&amp;"!"&amp;$C$2&amp;":"&amp;$C$2),$I$4,dbP!$J:$J,$I297,dbP!$K:$K,$J297)</f>
        <v>0</v>
      </c>
      <c r="X297" s="1">
        <f ca="1">SUMIFS(INDIRECT($C$1&amp;"!"&amp;$C297&amp;":"&amp;$C297),dbP!$B:$B,"&gt;="&amp;X$5,dbP!$B:$B,"&lt;="&amp;X$6,INDIRECT($C$1&amp;"!"&amp;$C$2&amp;":"&amp;$C$2),$I$4,dbP!$J:$J,$I297,dbP!$K:$K,$J297)</f>
        <v>0</v>
      </c>
      <c r="Y297" s="1">
        <f ca="1">SUMIFS(INDIRECT($C$1&amp;"!"&amp;$C297&amp;":"&amp;$C297),dbP!$B:$B,"&gt;="&amp;Y$5,dbP!$B:$B,"&lt;="&amp;Y$6,INDIRECT($C$1&amp;"!"&amp;$C$2&amp;":"&amp;$C$2),$I$4,dbP!$J:$J,$I297,dbP!$K:$K,$J297)</f>
        <v>0</v>
      </c>
      <c r="Z297" s="1">
        <f ca="1">SUMIFS(INDIRECT($C$1&amp;"!"&amp;$C297&amp;":"&amp;$C297),dbP!$B:$B,"&gt;="&amp;Z$5,dbP!$B:$B,"&lt;="&amp;Z$6,INDIRECT($C$1&amp;"!"&amp;$C$2&amp;":"&amp;$C$2),$I$4,dbP!$J:$J,$I297,dbP!$K:$K,$J297)</f>
        <v>0</v>
      </c>
      <c r="AA297" s="1">
        <f ca="1">SUMIFS(INDIRECT($C$1&amp;"!"&amp;$C297&amp;":"&amp;$C297),dbP!$B:$B,"&gt;="&amp;AA$5,dbP!$B:$B,"&lt;="&amp;AA$6,INDIRECT($C$1&amp;"!"&amp;$C$2&amp;":"&amp;$C$2),$I$4,dbP!$J:$J,$I297,dbP!$K:$K,$J297)</f>
        <v>0</v>
      </c>
      <c r="AB297" s="1">
        <f ca="1">SUMIFS(INDIRECT($C$1&amp;"!"&amp;$C297&amp;":"&amp;$C297),dbP!$B:$B,"&gt;="&amp;AB$5,dbP!$B:$B,"&lt;="&amp;AB$6,INDIRECT($C$1&amp;"!"&amp;$C$2&amp;":"&amp;$C$2),$I$4,dbP!$J:$J,$I297,dbP!$K:$K,$J297)</f>
        <v>0</v>
      </c>
      <c r="AC297" s="1">
        <f ca="1">SUMIFS(INDIRECT($C$1&amp;"!"&amp;$C297&amp;":"&amp;$C297),dbP!$B:$B,"&gt;="&amp;AC$5,dbP!$B:$B,"&lt;="&amp;AC$6,INDIRECT($C$1&amp;"!"&amp;$C$2&amp;":"&amp;$C$2),$I$4,dbP!$J:$J,$I297,dbP!$K:$K,$J297)</f>
        <v>0</v>
      </c>
      <c r="AD297" s="1">
        <f ca="1">SUMIFS(INDIRECT($C$1&amp;"!"&amp;$C297&amp;":"&amp;$C297),dbP!$B:$B,"&gt;="&amp;AD$5,dbP!$B:$B,"&lt;="&amp;AD$6,INDIRECT($C$1&amp;"!"&amp;$C$2&amp;":"&amp;$C$2),$I$4,dbP!$J:$J,$I297,dbP!$K:$K,$J297)</f>
        <v>0</v>
      </c>
      <c r="AE297" s="1">
        <f ca="1">SUMIFS(INDIRECT($C$1&amp;"!"&amp;$C297&amp;":"&amp;$C297),dbP!$B:$B,"&gt;="&amp;AE$5,dbP!$B:$B,"&lt;="&amp;AE$6,INDIRECT($C$1&amp;"!"&amp;$C$2&amp;":"&amp;$C$2),$I$4,dbP!$J:$J,$I297,dbP!$K:$K,$J297)</f>
        <v>0</v>
      </c>
      <c r="AF297" s="1">
        <f ca="1">SUMIFS(INDIRECT($C$1&amp;"!"&amp;$C297&amp;":"&amp;$C297),dbP!$B:$B,"&gt;="&amp;AF$5,dbP!$B:$B,"&lt;="&amp;AF$6,INDIRECT($C$1&amp;"!"&amp;$C$2&amp;":"&amp;$C$2),$I$4,dbP!$J:$J,$I297,dbP!$K:$K,$J297)</f>
        <v>0</v>
      </c>
      <c r="AG297" s="1">
        <f ca="1">SUMIFS(INDIRECT($C$1&amp;"!"&amp;$C297&amp;":"&amp;$C297),dbP!$B:$B,"&gt;="&amp;AG$5,dbP!$B:$B,"&lt;="&amp;AG$6,INDIRECT($C$1&amp;"!"&amp;$C$2&amp;":"&amp;$C$2),$I$4,dbP!$J:$J,$I297,dbP!$K:$K,$J297)</f>
        <v>0</v>
      </c>
      <c r="AH297" s="1">
        <f ca="1">SUMIFS(INDIRECT($C$1&amp;"!"&amp;$C297&amp;":"&amp;$C297),dbP!$B:$B,"&gt;="&amp;AH$5,dbP!$B:$B,"&lt;="&amp;AH$6,INDIRECT($C$1&amp;"!"&amp;$C$2&amp;":"&amp;$C$2),$I$4,dbP!$J:$J,$I297,dbP!$K:$K,$J297)</f>
        <v>0</v>
      </c>
      <c r="AI297" s="1">
        <f ca="1">SUMIFS(INDIRECT($C$1&amp;"!"&amp;$C297&amp;":"&amp;$C297),dbP!$B:$B,"&gt;="&amp;AI$5,dbP!$B:$B,"&lt;="&amp;AI$6,INDIRECT($C$1&amp;"!"&amp;$C$2&amp;":"&amp;$C$2),$I$4,dbP!$J:$J,$I297,dbP!$K:$K,$J297)</f>
        <v>0</v>
      </c>
      <c r="AJ297" s="1">
        <f ca="1">SUMIFS(INDIRECT($C$1&amp;"!"&amp;$C297&amp;":"&amp;$C297),dbP!$B:$B,"&gt;="&amp;AJ$5,dbP!$B:$B,"&lt;="&amp;AJ$6,INDIRECT($C$1&amp;"!"&amp;$C$2&amp;":"&amp;$C$2),$I$4,dbP!$J:$J,$I297,dbP!$K:$K,$J297)</f>
        <v>0</v>
      </c>
      <c r="AK297" s="1">
        <f ca="1">SUMIFS(INDIRECT($C$1&amp;"!"&amp;$C297&amp;":"&amp;$C297),dbP!$B:$B,"&gt;="&amp;AK$5,dbP!$B:$B,"&lt;="&amp;AK$6,INDIRECT($C$1&amp;"!"&amp;$C$2&amp;":"&amp;$C$2),$I$4,dbP!$J:$J,$I297,dbP!$K:$K,$J297)</f>
        <v>0</v>
      </c>
      <c r="AL297" s="1">
        <f ca="1">SUMIFS(INDIRECT($C$1&amp;"!"&amp;$C297&amp;":"&amp;$C297),dbP!$B:$B,"&gt;="&amp;AL$5,dbP!$B:$B,"&lt;="&amp;AL$6,INDIRECT($C$1&amp;"!"&amp;$C$2&amp;":"&amp;$C$2),$I$4,dbP!$J:$J,$I297,dbP!$K:$K,$J297)</f>
        <v>0</v>
      </c>
    </row>
    <row r="298" spans="2:38" x14ac:dyDescent="0.25">
      <c r="B298" s="1" t="str">
        <f>Items!Q15</f>
        <v>PL(-)</v>
      </c>
      <c r="C298" s="1" t="str">
        <f>Items!R15</f>
        <v>N</v>
      </c>
      <c r="I298" s="22" t="str">
        <f>Items!O15</f>
        <v>Всего себестоимость</v>
      </c>
      <c r="J298" s="1" t="str">
        <f>Items!P15</f>
        <v>Материалы Фундамент</v>
      </c>
      <c r="Q298" s="1">
        <f ca="1">SUM($S298:INDIRECT(ADDRESS(ROW(),SUMIFS($3:$3,$4:$4,MAX($4:$4)))))</f>
        <v>0</v>
      </c>
      <c r="T298" s="1">
        <f ca="1">SUMIFS(INDIRECT($C$1&amp;"!"&amp;$C298&amp;":"&amp;$C298),dbP!$B:$B,"&gt;="&amp;T$5,dbP!$B:$B,"&lt;="&amp;T$6,INDIRECT($C$1&amp;"!"&amp;$C$2&amp;":"&amp;$C$2),$I$4,dbP!$J:$J,$I298,dbP!$K:$K,$J298)</f>
        <v>0</v>
      </c>
      <c r="U298" s="1">
        <f ca="1">SUMIFS(INDIRECT($C$1&amp;"!"&amp;$C298&amp;":"&amp;$C298),dbP!$B:$B,"&gt;="&amp;U$5,dbP!$B:$B,"&lt;="&amp;U$6,INDIRECT($C$1&amp;"!"&amp;$C$2&amp;":"&amp;$C$2),$I$4,dbP!$J:$J,$I298,dbP!$K:$K,$J298)</f>
        <v>0</v>
      </c>
      <c r="V298" s="1">
        <f ca="1">SUMIFS(INDIRECT($C$1&amp;"!"&amp;$C298&amp;":"&amp;$C298),dbP!$B:$B,"&gt;="&amp;V$5,dbP!$B:$B,"&lt;="&amp;V$6,INDIRECT($C$1&amp;"!"&amp;$C$2&amp;":"&amp;$C$2),$I$4,dbP!$J:$J,$I298,dbP!$K:$K,$J298)</f>
        <v>0</v>
      </c>
      <c r="W298" s="1">
        <f ca="1">SUMIFS(INDIRECT($C$1&amp;"!"&amp;$C298&amp;":"&amp;$C298),dbP!$B:$B,"&gt;="&amp;W$5,dbP!$B:$B,"&lt;="&amp;W$6,INDIRECT($C$1&amp;"!"&amp;$C$2&amp;":"&amp;$C$2),$I$4,dbP!$J:$J,$I298,dbP!$K:$K,$J298)</f>
        <v>0</v>
      </c>
      <c r="X298" s="1">
        <f ca="1">SUMIFS(INDIRECT($C$1&amp;"!"&amp;$C298&amp;":"&amp;$C298),dbP!$B:$B,"&gt;="&amp;X$5,dbP!$B:$B,"&lt;="&amp;X$6,INDIRECT($C$1&amp;"!"&amp;$C$2&amp;":"&amp;$C$2),$I$4,dbP!$J:$J,$I298,dbP!$K:$K,$J298)</f>
        <v>0</v>
      </c>
      <c r="Y298" s="1">
        <f ca="1">SUMIFS(INDIRECT($C$1&amp;"!"&amp;$C298&amp;":"&amp;$C298),dbP!$B:$B,"&gt;="&amp;Y$5,dbP!$B:$B,"&lt;="&amp;Y$6,INDIRECT($C$1&amp;"!"&amp;$C$2&amp;":"&amp;$C$2),$I$4,dbP!$J:$J,$I298,dbP!$K:$K,$J298)</f>
        <v>0</v>
      </c>
      <c r="Z298" s="1">
        <f ca="1">SUMIFS(INDIRECT($C$1&amp;"!"&amp;$C298&amp;":"&amp;$C298),dbP!$B:$B,"&gt;="&amp;Z$5,dbP!$B:$B,"&lt;="&amp;Z$6,INDIRECT($C$1&amp;"!"&amp;$C$2&amp;":"&amp;$C$2),$I$4,dbP!$J:$J,$I298,dbP!$K:$K,$J298)</f>
        <v>0</v>
      </c>
      <c r="AA298" s="1">
        <f ca="1">SUMIFS(INDIRECT($C$1&amp;"!"&amp;$C298&amp;":"&amp;$C298),dbP!$B:$B,"&gt;="&amp;AA$5,dbP!$B:$B,"&lt;="&amp;AA$6,INDIRECT($C$1&amp;"!"&amp;$C$2&amp;":"&amp;$C$2),$I$4,dbP!$J:$J,$I298,dbP!$K:$K,$J298)</f>
        <v>0</v>
      </c>
      <c r="AB298" s="1">
        <f ca="1">SUMIFS(INDIRECT($C$1&amp;"!"&amp;$C298&amp;":"&amp;$C298),dbP!$B:$B,"&gt;="&amp;AB$5,dbP!$B:$B,"&lt;="&amp;AB$6,INDIRECT($C$1&amp;"!"&amp;$C$2&amp;":"&amp;$C$2),$I$4,dbP!$J:$J,$I298,dbP!$K:$K,$J298)</f>
        <v>0</v>
      </c>
      <c r="AC298" s="1">
        <f ca="1">SUMIFS(INDIRECT($C$1&amp;"!"&amp;$C298&amp;":"&amp;$C298),dbP!$B:$B,"&gt;="&amp;AC$5,dbP!$B:$B,"&lt;="&amp;AC$6,INDIRECT($C$1&amp;"!"&amp;$C$2&amp;":"&amp;$C$2),$I$4,dbP!$J:$J,$I298,dbP!$K:$K,$J298)</f>
        <v>0</v>
      </c>
      <c r="AD298" s="1">
        <f ca="1">SUMIFS(INDIRECT($C$1&amp;"!"&amp;$C298&amp;":"&amp;$C298),dbP!$B:$B,"&gt;="&amp;AD$5,dbP!$B:$B,"&lt;="&amp;AD$6,INDIRECT($C$1&amp;"!"&amp;$C$2&amp;":"&amp;$C$2),$I$4,dbP!$J:$J,$I298,dbP!$K:$K,$J298)</f>
        <v>0</v>
      </c>
      <c r="AE298" s="1">
        <f ca="1">SUMIFS(INDIRECT($C$1&amp;"!"&amp;$C298&amp;":"&amp;$C298),dbP!$B:$B,"&gt;="&amp;AE$5,dbP!$B:$B,"&lt;="&amp;AE$6,INDIRECT($C$1&amp;"!"&amp;$C$2&amp;":"&amp;$C$2),$I$4,dbP!$J:$J,$I298,dbP!$K:$K,$J298)</f>
        <v>0</v>
      </c>
      <c r="AF298" s="1">
        <f ca="1">SUMIFS(INDIRECT($C$1&amp;"!"&amp;$C298&amp;":"&amp;$C298),dbP!$B:$B,"&gt;="&amp;AF$5,dbP!$B:$B,"&lt;="&amp;AF$6,INDIRECT($C$1&amp;"!"&amp;$C$2&amp;":"&amp;$C$2),$I$4,dbP!$J:$J,$I298,dbP!$K:$K,$J298)</f>
        <v>0</v>
      </c>
      <c r="AG298" s="1">
        <f ca="1">SUMIFS(INDIRECT($C$1&amp;"!"&amp;$C298&amp;":"&amp;$C298),dbP!$B:$B,"&gt;="&amp;AG$5,dbP!$B:$B,"&lt;="&amp;AG$6,INDIRECT($C$1&amp;"!"&amp;$C$2&amp;":"&amp;$C$2),$I$4,dbP!$J:$J,$I298,dbP!$K:$K,$J298)</f>
        <v>0</v>
      </c>
      <c r="AH298" s="1">
        <f ca="1">SUMIFS(INDIRECT($C$1&amp;"!"&amp;$C298&amp;":"&amp;$C298),dbP!$B:$B,"&gt;="&amp;AH$5,dbP!$B:$B,"&lt;="&amp;AH$6,INDIRECT($C$1&amp;"!"&amp;$C$2&amp;":"&amp;$C$2),$I$4,dbP!$J:$J,$I298,dbP!$K:$K,$J298)</f>
        <v>0</v>
      </c>
      <c r="AI298" s="1">
        <f ca="1">SUMIFS(INDIRECT($C$1&amp;"!"&amp;$C298&amp;":"&amp;$C298),dbP!$B:$B,"&gt;="&amp;AI$5,dbP!$B:$B,"&lt;="&amp;AI$6,INDIRECT($C$1&amp;"!"&amp;$C$2&amp;":"&amp;$C$2),$I$4,dbP!$J:$J,$I298,dbP!$K:$K,$J298)</f>
        <v>0</v>
      </c>
      <c r="AJ298" s="1">
        <f ca="1">SUMIFS(INDIRECT($C$1&amp;"!"&amp;$C298&amp;":"&amp;$C298),dbP!$B:$B,"&gt;="&amp;AJ$5,dbP!$B:$B,"&lt;="&amp;AJ$6,INDIRECT($C$1&amp;"!"&amp;$C$2&amp;":"&amp;$C$2),$I$4,dbP!$J:$J,$I298,dbP!$K:$K,$J298)</f>
        <v>0</v>
      </c>
      <c r="AK298" s="1">
        <f ca="1">SUMIFS(INDIRECT($C$1&amp;"!"&amp;$C298&amp;":"&amp;$C298),dbP!$B:$B,"&gt;="&amp;AK$5,dbP!$B:$B,"&lt;="&amp;AK$6,INDIRECT($C$1&amp;"!"&amp;$C$2&amp;":"&amp;$C$2),$I$4,dbP!$J:$J,$I298,dbP!$K:$K,$J298)</f>
        <v>0</v>
      </c>
      <c r="AL298" s="1">
        <f ca="1">SUMIFS(INDIRECT($C$1&amp;"!"&amp;$C298&amp;":"&amp;$C298),dbP!$B:$B,"&gt;="&amp;AL$5,dbP!$B:$B,"&lt;="&amp;AL$6,INDIRECT($C$1&amp;"!"&amp;$C$2&amp;":"&amp;$C$2),$I$4,dbP!$J:$J,$I298,dbP!$K:$K,$J298)</f>
        <v>0</v>
      </c>
    </row>
    <row r="299" spans="2:38" x14ac:dyDescent="0.25">
      <c r="B299" s="1" t="str">
        <f>Items!Q16</f>
        <v>PL(-)</v>
      </c>
      <c r="C299" s="1" t="str">
        <f>Items!R16</f>
        <v>N</v>
      </c>
      <c r="I299" s="22" t="str">
        <f>Items!O16</f>
        <v>Всего себестоимость</v>
      </c>
      <c r="J299" s="1" t="str">
        <f>Items!P16</f>
        <v>Материалы Коробка</v>
      </c>
      <c r="Q299" s="1">
        <f ca="1">SUM($S299:INDIRECT(ADDRESS(ROW(),SUMIFS($3:$3,$4:$4,MAX($4:$4)))))</f>
        <v>0</v>
      </c>
      <c r="T299" s="1">
        <f ca="1">SUMIFS(INDIRECT($C$1&amp;"!"&amp;$C299&amp;":"&amp;$C299),dbP!$B:$B,"&gt;="&amp;T$5,dbP!$B:$B,"&lt;="&amp;T$6,INDIRECT($C$1&amp;"!"&amp;$C$2&amp;":"&amp;$C$2),$I$4,dbP!$J:$J,$I299,dbP!$K:$K,$J299)</f>
        <v>0</v>
      </c>
      <c r="U299" s="1">
        <f ca="1">SUMIFS(INDIRECT($C$1&amp;"!"&amp;$C299&amp;":"&amp;$C299),dbP!$B:$B,"&gt;="&amp;U$5,dbP!$B:$B,"&lt;="&amp;U$6,INDIRECT($C$1&amp;"!"&amp;$C$2&amp;":"&amp;$C$2),$I$4,dbP!$J:$J,$I299,dbP!$K:$K,$J299)</f>
        <v>0</v>
      </c>
      <c r="V299" s="1">
        <f ca="1">SUMIFS(INDIRECT($C$1&amp;"!"&amp;$C299&amp;":"&amp;$C299),dbP!$B:$B,"&gt;="&amp;V$5,dbP!$B:$B,"&lt;="&amp;V$6,INDIRECT($C$1&amp;"!"&amp;$C$2&amp;":"&amp;$C$2),$I$4,dbP!$J:$J,$I299,dbP!$K:$K,$J299)</f>
        <v>0</v>
      </c>
      <c r="W299" s="1">
        <f ca="1">SUMIFS(INDIRECT($C$1&amp;"!"&amp;$C299&amp;":"&amp;$C299),dbP!$B:$B,"&gt;="&amp;W$5,dbP!$B:$B,"&lt;="&amp;W$6,INDIRECT($C$1&amp;"!"&amp;$C$2&amp;":"&amp;$C$2),$I$4,dbP!$J:$J,$I299,dbP!$K:$K,$J299)</f>
        <v>0</v>
      </c>
      <c r="X299" s="1">
        <f ca="1">SUMIFS(INDIRECT($C$1&amp;"!"&amp;$C299&amp;":"&amp;$C299),dbP!$B:$B,"&gt;="&amp;X$5,dbP!$B:$B,"&lt;="&amp;X$6,INDIRECT($C$1&amp;"!"&amp;$C$2&amp;":"&amp;$C$2),$I$4,dbP!$J:$J,$I299,dbP!$K:$K,$J299)</f>
        <v>0</v>
      </c>
      <c r="Y299" s="1">
        <f ca="1">SUMIFS(INDIRECT($C$1&amp;"!"&amp;$C299&amp;":"&amp;$C299),dbP!$B:$B,"&gt;="&amp;Y$5,dbP!$B:$B,"&lt;="&amp;Y$6,INDIRECT($C$1&amp;"!"&amp;$C$2&amp;":"&amp;$C$2),$I$4,dbP!$J:$J,$I299,dbP!$K:$K,$J299)</f>
        <v>0</v>
      </c>
      <c r="Z299" s="1">
        <f ca="1">SUMIFS(INDIRECT($C$1&amp;"!"&amp;$C299&amp;":"&amp;$C299),dbP!$B:$B,"&gt;="&amp;Z$5,dbP!$B:$B,"&lt;="&amp;Z$6,INDIRECT($C$1&amp;"!"&amp;$C$2&amp;":"&amp;$C$2),$I$4,dbP!$J:$J,$I299,dbP!$K:$K,$J299)</f>
        <v>0</v>
      </c>
      <c r="AA299" s="1">
        <f ca="1">SUMIFS(INDIRECT($C$1&amp;"!"&amp;$C299&amp;":"&amp;$C299),dbP!$B:$B,"&gt;="&amp;AA$5,dbP!$B:$B,"&lt;="&amp;AA$6,INDIRECT($C$1&amp;"!"&amp;$C$2&amp;":"&amp;$C$2),$I$4,dbP!$J:$J,$I299,dbP!$K:$K,$J299)</f>
        <v>0</v>
      </c>
      <c r="AB299" s="1">
        <f ca="1">SUMIFS(INDIRECT($C$1&amp;"!"&amp;$C299&amp;":"&amp;$C299),dbP!$B:$B,"&gt;="&amp;AB$5,dbP!$B:$B,"&lt;="&amp;AB$6,INDIRECT($C$1&amp;"!"&amp;$C$2&amp;":"&amp;$C$2),$I$4,dbP!$J:$J,$I299,dbP!$K:$K,$J299)</f>
        <v>0</v>
      </c>
      <c r="AC299" s="1">
        <f ca="1">SUMIFS(INDIRECT($C$1&amp;"!"&amp;$C299&amp;":"&amp;$C299),dbP!$B:$B,"&gt;="&amp;AC$5,dbP!$B:$B,"&lt;="&amp;AC$6,INDIRECT($C$1&amp;"!"&amp;$C$2&amp;":"&amp;$C$2),$I$4,dbP!$J:$J,$I299,dbP!$K:$K,$J299)</f>
        <v>0</v>
      </c>
      <c r="AD299" s="1">
        <f ca="1">SUMIFS(INDIRECT($C$1&amp;"!"&amp;$C299&amp;":"&amp;$C299),dbP!$B:$B,"&gt;="&amp;AD$5,dbP!$B:$B,"&lt;="&amp;AD$6,INDIRECT($C$1&amp;"!"&amp;$C$2&amp;":"&amp;$C$2),$I$4,dbP!$J:$J,$I299,dbP!$K:$K,$J299)</f>
        <v>0</v>
      </c>
      <c r="AE299" s="1">
        <f ca="1">SUMIFS(INDIRECT($C$1&amp;"!"&amp;$C299&amp;":"&amp;$C299),dbP!$B:$B,"&gt;="&amp;AE$5,dbP!$B:$B,"&lt;="&amp;AE$6,INDIRECT($C$1&amp;"!"&amp;$C$2&amp;":"&amp;$C$2),$I$4,dbP!$J:$J,$I299,dbP!$K:$K,$J299)</f>
        <v>0</v>
      </c>
      <c r="AF299" s="1">
        <f ca="1">SUMIFS(INDIRECT($C$1&amp;"!"&amp;$C299&amp;":"&amp;$C299),dbP!$B:$B,"&gt;="&amp;AF$5,dbP!$B:$B,"&lt;="&amp;AF$6,INDIRECT($C$1&amp;"!"&amp;$C$2&amp;":"&amp;$C$2),$I$4,dbP!$J:$J,$I299,dbP!$K:$K,$J299)</f>
        <v>0</v>
      </c>
      <c r="AG299" s="1">
        <f ca="1">SUMIFS(INDIRECT($C$1&amp;"!"&amp;$C299&amp;":"&amp;$C299),dbP!$B:$B,"&gt;="&amp;AG$5,dbP!$B:$B,"&lt;="&amp;AG$6,INDIRECT($C$1&amp;"!"&amp;$C$2&amp;":"&amp;$C$2),$I$4,dbP!$J:$J,$I299,dbP!$K:$K,$J299)</f>
        <v>0</v>
      </c>
      <c r="AH299" s="1">
        <f ca="1">SUMIFS(INDIRECT($C$1&amp;"!"&amp;$C299&amp;":"&amp;$C299),dbP!$B:$B,"&gt;="&amp;AH$5,dbP!$B:$B,"&lt;="&amp;AH$6,INDIRECT($C$1&amp;"!"&amp;$C$2&amp;":"&amp;$C$2),$I$4,dbP!$J:$J,$I299,dbP!$K:$K,$J299)</f>
        <v>0</v>
      </c>
      <c r="AI299" s="1">
        <f ca="1">SUMIFS(INDIRECT($C$1&amp;"!"&amp;$C299&amp;":"&amp;$C299),dbP!$B:$B,"&gt;="&amp;AI$5,dbP!$B:$B,"&lt;="&amp;AI$6,INDIRECT($C$1&amp;"!"&amp;$C$2&amp;":"&amp;$C$2),$I$4,dbP!$J:$J,$I299,dbP!$K:$K,$J299)</f>
        <v>0</v>
      </c>
      <c r="AJ299" s="1">
        <f ca="1">SUMIFS(INDIRECT($C$1&amp;"!"&amp;$C299&amp;":"&amp;$C299),dbP!$B:$B,"&gt;="&amp;AJ$5,dbP!$B:$B,"&lt;="&amp;AJ$6,INDIRECT($C$1&amp;"!"&amp;$C$2&amp;":"&amp;$C$2),$I$4,dbP!$J:$J,$I299,dbP!$K:$K,$J299)</f>
        <v>0</v>
      </c>
      <c r="AK299" s="1">
        <f ca="1">SUMIFS(INDIRECT($C$1&amp;"!"&amp;$C299&amp;":"&amp;$C299),dbP!$B:$B,"&gt;="&amp;AK$5,dbP!$B:$B,"&lt;="&amp;AK$6,INDIRECT($C$1&amp;"!"&amp;$C$2&amp;":"&amp;$C$2),$I$4,dbP!$J:$J,$I299,dbP!$K:$K,$J299)</f>
        <v>0</v>
      </c>
      <c r="AL299" s="1">
        <f ca="1">SUMIFS(INDIRECT($C$1&amp;"!"&amp;$C299&amp;":"&amp;$C299),dbP!$B:$B,"&gt;="&amp;AL$5,dbP!$B:$B,"&lt;="&amp;AL$6,INDIRECT($C$1&amp;"!"&amp;$C$2&amp;":"&amp;$C$2),$I$4,dbP!$J:$J,$I299,dbP!$K:$K,$J299)</f>
        <v>0</v>
      </c>
    </row>
    <row r="300" spans="2:38" x14ac:dyDescent="0.25">
      <c r="B300" s="1" t="str">
        <f>Items!Q17</f>
        <v>PL(-)</v>
      </c>
      <c r="C300" s="1" t="str">
        <f>Items!R17</f>
        <v>N</v>
      </c>
      <c r="I300" s="22" t="str">
        <f>Items!O17</f>
        <v>Всего себестоимость</v>
      </c>
      <c r="J300" s="1" t="str">
        <f>Items!P17</f>
        <v>Материалы Кровля</v>
      </c>
      <c r="Q300" s="1">
        <f ca="1">SUM($S300:INDIRECT(ADDRESS(ROW(),SUMIFS($3:$3,$4:$4,MAX($4:$4)))))</f>
        <v>0</v>
      </c>
      <c r="T300" s="1">
        <f ca="1">SUMIFS(INDIRECT($C$1&amp;"!"&amp;$C300&amp;":"&amp;$C300),dbP!$B:$B,"&gt;="&amp;T$5,dbP!$B:$B,"&lt;="&amp;T$6,INDIRECT($C$1&amp;"!"&amp;$C$2&amp;":"&amp;$C$2),$I$4,dbP!$J:$J,$I300,dbP!$K:$K,$J300)</f>
        <v>0</v>
      </c>
      <c r="U300" s="1">
        <f ca="1">SUMIFS(INDIRECT($C$1&amp;"!"&amp;$C300&amp;":"&amp;$C300),dbP!$B:$B,"&gt;="&amp;U$5,dbP!$B:$B,"&lt;="&amp;U$6,INDIRECT($C$1&amp;"!"&amp;$C$2&amp;":"&amp;$C$2),$I$4,dbP!$J:$J,$I300,dbP!$K:$K,$J300)</f>
        <v>0</v>
      </c>
      <c r="V300" s="1">
        <f ca="1">SUMIFS(INDIRECT($C$1&amp;"!"&amp;$C300&amp;":"&amp;$C300),dbP!$B:$B,"&gt;="&amp;V$5,dbP!$B:$B,"&lt;="&amp;V$6,INDIRECT($C$1&amp;"!"&amp;$C$2&amp;":"&amp;$C$2),$I$4,dbP!$J:$J,$I300,dbP!$K:$K,$J300)</f>
        <v>0</v>
      </c>
      <c r="W300" s="1">
        <f ca="1">SUMIFS(INDIRECT($C$1&amp;"!"&amp;$C300&amp;":"&amp;$C300),dbP!$B:$B,"&gt;="&amp;W$5,dbP!$B:$B,"&lt;="&amp;W$6,INDIRECT($C$1&amp;"!"&amp;$C$2&amp;":"&amp;$C$2),$I$4,dbP!$J:$J,$I300,dbP!$K:$K,$J300)</f>
        <v>0</v>
      </c>
      <c r="X300" s="1">
        <f ca="1">SUMIFS(INDIRECT($C$1&amp;"!"&amp;$C300&amp;":"&amp;$C300),dbP!$B:$B,"&gt;="&amp;X$5,dbP!$B:$B,"&lt;="&amp;X$6,INDIRECT($C$1&amp;"!"&amp;$C$2&amp;":"&amp;$C$2),$I$4,dbP!$J:$J,$I300,dbP!$K:$K,$J300)</f>
        <v>0</v>
      </c>
      <c r="Y300" s="1">
        <f ca="1">SUMIFS(INDIRECT($C$1&amp;"!"&amp;$C300&amp;":"&amp;$C300),dbP!$B:$B,"&gt;="&amp;Y$5,dbP!$B:$B,"&lt;="&amp;Y$6,INDIRECT($C$1&amp;"!"&amp;$C$2&amp;":"&amp;$C$2),$I$4,dbP!$J:$J,$I300,dbP!$K:$K,$J300)</f>
        <v>0</v>
      </c>
      <c r="Z300" s="1">
        <f ca="1">SUMIFS(INDIRECT($C$1&amp;"!"&amp;$C300&amp;":"&amp;$C300),dbP!$B:$B,"&gt;="&amp;Z$5,dbP!$B:$B,"&lt;="&amp;Z$6,INDIRECT($C$1&amp;"!"&amp;$C$2&amp;":"&amp;$C$2),$I$4,dbP!$J:$J,$I300,dbP!$K:$K,$J300)</f>
        <v>0</v>
      </c>
      <c r="AA300" s="1">
        <f ca="1">SUMIFS(INDIRECT($C$1&amp;"!"&amp;$C300&amp;":"&amp;$C300),dbP!$B:$B,"&gt;="&amp;AA$5,dbP!$B:$B,"&lt;="&amp;AA$6,INDIRECT($C$1&amp;"!"&amp;$C$2&amp;":"&amp;$C$2),$I$4,dbP!$J:$J,$I300,dbP!$K:$K,$J300)</f>
        <v>0</v>
      </c>
      <c r="AB300" s="1">
        <f ca="1">SUMIFS(INDIRECT($C$1&amp;"!"&amp;$C300&amp;":"&amp;$C300),dbP!$B:$B,"&gt;="&amp;AB$5,dbP!$B:$B,"&lt;="&amp;AB$6,INDIRECT($C$1&amp;"!"&amp;$C$2&amp;":"&amp;$C$2),$I$4,dbP!$J:$J,$I300,dbP!$K:$K,$J300)</f>
        <v>0</v>
      </c>
      <c r="AC300" s="1">
        <f ca="1">SUMIFS(INDIRECT($C$1&amp;"!"&amp;$C300&amp;":"&amp;$C300),dbP!$B:$B,"&gt;="&amp;AC$5,dbP!$B:$B,"&lt;="&amp;AC$6,INDIRECT($C$1&amp;"!"&amp;$C$2&amp;":"&amp;$C$2),$I$4,dbP!$J:$J,$I300,dbP!$K:$K,$J300)</f>
        <v>0</v>
      </c>
      <c r="AD300" s="1">
        <f ca="1">SUMIFS(INDIRECT($C$1&amp;"!"&amp;$C300&amp;":"&amp;$C300),dbP!$B:$B,"&gt;="&amp;AD$5,dbP!$B:$B,"&lt;="&amp;AD$6,INDIRECT($C$1&amp;"!"&amp;$C$2&amp;":"&amp;$C$2),$I$4,dbP!$J:$J,$I300,dbP!$K:$K,$J300)</f>
        <v>0</v>
      </c>
      <c r="AE300" s="1">
        <f ca="1">SUMIFS(INDIRECT($C$1&amp;"!"&amp;$C300&amp;":"&amp;$C300),dbP!$B:$B,"&gt;="&amp;AE$5,dbP!$B:$B,"&lt;="&amp;AE$6,INDIRECT($C$1&amp;"!"&amp;$C$2&amp;":"&amp;$C$2),$I$4,dbP!$J:$J,$I300,dbP!$K:$K,$J300)</f>
        <v>0</v>
      </c>
      <c r="AF300" s="1">
        <f ca="1">SUMIFS(INDIRECT($C$1&amp;"!"&amp;$C300&amp;":"&amp;$C300),dbP!$B:$B,"&gt;="&amp;AF$5,dbP!$B:$B,"&lt;="&amp;AF$6,INDIRECT($C$1&amp;"!"&amp;$C$2&amp;":"&amp;$C$2),$I$4,dbP!$J:$J,$I300,dbP!$K:$K,$J300)</f>
        <v>0</v>
      </c>
      <c r="AG300" s="1">
        <f ca="1">SUMIFS(INDIRECT($C$1&amp;"!"&amp;$C300&amp;":"&amp;$C300),dbP!$B:$B,"&gt;="&amp;AG$5,dbP!$B:$B,"&lt;="&amp;AG$6,INDIRECT($C$1&amp;"!"&amp;$C$2&amp;":"&amp;$C$2),$I$4,dbP!$J:$J,$I300,dbP!$K:$K,$J300)</f>
        <v>0</v>
      </c>
      <c r="AH300" s="1">
        <f ca="1">SUMIFS(INDIRECT($C$1&amp;"!"&amp;$C300&amp;":"&amp;$C300),dbP!$B:$B,"&gt;="&amp;AH$5,dbP!$B:$B,"&lt;="&amp;AH$6,INDIRECT($C$1&amp;"!"&amp;$C$2&amp;":"&amp;$C$2),$I$4,dbP!$J:$J,$I300,dbP!$K:$K,$J300)</f>
        <v>0</v>
      </c>
      <c r="AI300" s="1">
        <f ca="1">SUMIFS(INDIRECT($C$1&amp;"!"&amp;$C300&amp;":"&amp;$C300),dbP!$B:$B,"&gt;="&amp;AI$5,dbP!$B:$B,"&lt;="&amp;AI$6,INDIRECT($C$1&amp;"!"&amp;$C$2&amp;":"&amp;$C$2),$I$4,dbP!$J:$J,$I300,dbP!$K:$K,$J300)</f>
        <v>0</v>
      </c>
      <c r="AJ300" s="1">
        <f ca="1">SUMIFS(INDIRECT($C$1&amp;"!"&amp;$C300&amp;":"&amp;$C300),dbP!$B:$B,"&gt;="&amp;AJ$5,dbP!$B:$B,"&lt;="&amp;AJ$6,INDIRECT($C$1&amp;"!"&amp;$C$2&amp;":"&amp;$C$2),$I$4,dbP!$J:$J,$I300,dbP!$K:$K,$J300)</f>
        <v>0</v>
      </c>
      <c r="AK300" s="1">
        <f ca="1">SUMIFS(INDIRECT($C$1&amp;"!"&amp;$C300&amp;":"&amp;$C300),dbP!$B:$B,"&gt;="&amp;AK$5,dbP!$B:$B,"&lt;="&amp;AK$6,INDIRECT($C$1&amp;"!"&amp;$C$2&amp;":"&amp;$C$2),$I$4,dbP!$J:$J,$I300,dbP!$K:$K,$J300)</f>
        <v>0</v>
      </c>
      <c r="AL300" s="1">
        <f ca="1">SUMIFS(INDIRECT($C$1&amp;"!"&amp;$C300&amp;":"&amp;$C300),dbP!$B:$B,"&gt;="&amp;AL$5,dbP!$B:$B,"&lt;="&amp;AL$6,INDIRECT($C$1&amp;"!"&amp;$C$2&amp;":"&amp;$C$2),$I$4,dbP!$J:$J,$I300,dbP!$K:$K,$J300)</f>
        <v>0</v>
      </c>
    </row>
    <row r="301" spans="2:38" x14ac:dyDescent="0.25">
      <c r="B301" s="1" t="str">
        <f>Items!Q18</f>
        <v>PL(-)</v>
      </c>
      <c r="C301" s="1" t="str">
        <f>Items!R18</f>
        <v>N</v>
      </c>
      <c r="I301" s="22" t="str">
        <f>Items!O18</f>
        <v>Всего себестоимость</v>
      </c>
      <c r="J301" s="1" t="str">
        <f>Items!P18</f>
        <v>Материалы Окна и двери</v>
      </c>
      <c r="Q301" s="1">
        <f ca="1">SUM($S301:INDIRECT(ADDRESS(ROW(),SUMIFS($3:$3,$4:$4,MAX($4:$4)))))</f>
        <v>0</v>
      </c>
      <c r="T301" s="1">
        <f ca="1">SUMIFS(INDIRECT($C$1&amp;"!"&amp;$C301&amp;":"&amp;$C301),dbP!$B:$B,"&gt;="&amp;T$5,dbP!$B:$B,"&lt;="&amp;T$6,INDIRECT($C$1&amp;"!"&amp;$C$2&amp;":"&amp;$C$2),$I$4,dbP!$J:$J,$I301,dbP!$K:$K,$J301)</f>
        <v>0</v>
      </c>
      <c r="U301" s="1">
        <f ca="1">SUMIFS(INDIRECT($C$1&amp;"!"&amp;$C301&amp;":"&amp;$C301),dbP!$B:$B,"&gt;="&amp;U$5,dbP!$B:$B,"&lt;="&amp;U$6,INDIRECT($C$1&amp;"!"&amp;$C$2&amp;":"&amp;$C$2),$I$4,dbP!$J:$J,$I301,dbP!$K:$K,$J301)</f>
        <v>0</v>
      </c>
      <c r="V301" s="1">
        <f ca="1">SUMIFS(INDIRECT($C$1&amp;"!"&amp;$C301&amp;":"&amp;$C301),dbP!$B:$B,"&gt;="&amp;V$5,dbP!$B:$B,"&lt;="&amp;V$6,INDIRECT($C$1&amp;"!"&amp;$C$2&amp;":"&amp;$C$2),$I$4,dbP!$J:$J,$I301,dbP!$K:$K,$J301)</f>
        <v>0</v>
      </c>
      <c r="W301" s="1">
        <f ca="1">SUMIFS(INDIRECT($C$1&amp;"!"&amp;$C301&amp;":"&amp;$C301),dbP!$B:$B,"&gt;="&amp;W$5,dbP!$B:$B,"&lt;="&amp;W$6,INDIRECT($C$1&amp;"!"&amp;$C$2&amp;":"&amp;$C$2),$I$4,dbP!$J:$J,$I301,dbP!$K:$K,$J301)</f>
        <v>0</v>
      </c>
      <c r="X301" s="1">
        <f ca="1">SUMIFS(INDIRECT($C$1&amp;"!"&amp;$C301&amp;":"&amp;$C301),dbP!$B:$B,"&gt;="&amp;X$5,dbP!$B:$B,"&lt;="&amp;X$6,INDIRECT($C$1&amp;"!"&amp;$C$2&amp;":"&amp;$C$2),$I$4,dbP!$J:$J,$I301,dbP!$K:$K,$J301)</f>
        <v>0</v>
      </c>
      <c r="Y301" s="1">
        <f ca="1">SUMIFS(INDIRECT($C$1&amp;"!"&amp;$C301&amp;":"&amp;$C301),dbP!$B:$B,"&gt;="&amp;Y$5,dbP!$B:$B,"&lt;="&amp;Y$6,INDIRECT($C$1&amp;"!"&amp;$C$2&amp;":"&amp;$C$2),$I$4,dbP!$J:$J,$I301,dbP!$K:$K,$J301)</f>
        <v>0</v>
      </c>
      <c r="Z301" s="1">
        <f ca="1">SUMIFS(INDIRECT($C$1&amp;"!"&amp;$C301&amp;":"&amp;$C301),dbP!$B:$B,"&gt;="&amp;Z$5,dbP!$B:$B,"&lt;="&amp;Z$6,INDIRECT($C$1&amp;"!"&amp;$C$2&amp;":"&amp;$C$2),$I$4,dbP!$J:$J,$I301,dbP!$K:$K,$J301)</f>
        <v>0</v>
      </c>
      <c r="AA301" s="1">
        <f ca="1">SUMIFS(INDIRECT($C$1&amp;"!"&amp;$C301&amp;":"&amp;$C301),dbP!$B:$B,"&gt;="&amp;AA$5,dbP!$B:$B,"&lt;="&amp;AA$6,INDIRECT($C$1&amp;"!"&amp;$C$2&amp;":"&amp;$C$2),$I$4,dbP!$J:$J,$I301,dbP!$K:$K,$J301)</f>
        <v>0</v>
      </c>
      <c r="AB301" s="1">
        <f ca="1">SUMIFS(INDIRECT($C$1&amp;"!"&amp;$C301&amp;":"&amp;$C301),dbP!$B:$B,"&gt;="&amp;AB$5,dbP!$B:$B,"&lt;="&amp;AB$6,INDIRECT($C$1&amp;"!"&amp;$C$2&amp;":"&amp;$C$2),$I$4,dbP!$J:$J,$I301,dbP!$K:$K,$J301)</f>
        <v>0</v>
      </c>
      <c r="AC301" s="1">
        <f ca="1">SUMIFS(INDIRECT($C$1&amp;"!"&amp;$C301&amp;":"&amp;$C301),dbP!$B:$B,"&gt;="&amp;AC$5,dbP!$B:$B,"&lt;="&amp;AC$6,INDIRECT($C$1&amp;"!"&amp;$C$2&amp;":"&amp;$C$2),$I$4,dbP!$J:$J,$I301,dbP!$K:$K,$J301)</f>
        <v>0</v>
      </c>
      <c r="AD301" s="1">
        <f ca="1">SUMIFS(INDIRECT($C$1&amp;"!"&amp;$C301&amp;":"&amp;$C301),dbP!$B:$B,"&gt;="&amp;AD$5,dbP!$B:$B,"&lt;="&amp;AD$6,INDIRECT($C$1&amp;"!"&amp;$C$2&amp;":"&amp;$C$2),$I$4,dbP!$J:$J,$I301,dbP!$K:$K,$J301)</f>
        <v>0</v>
      </c>
      <c r="AE301" s="1">
        <f ca="1">SUMIFS(INDIRECT($C$1&amp;"!"&amp;$C301&amp;":"&amp;$C301),dbP!$B:$B,"&gt;="&amp;AE$5,dbP!$B:$B,"&lt;="&amp;AE$6,INDIRECT($C$1&amp;"!"&amp;$C$2&amp;":"&amp;$C$2),$I$4,dbP!$J:$J,$I301,dbP!$K:$K,$J301)</f>
        <v>0</v>
      </c>
      <c r="AF301" s="1">
        <f ca="1">SUMIFS(INDIRECT($C$1&amp;"!"&amp;$C301&amp;":"&amp;$C301),dbP!$B:$B,"&gt;="&amp;AF$5,dbP!$B:$B,"&lt;="&amp;AF$6,INDIRECT($C$1&amp;"!"&amp;$C$2&amp;":"&amp;$C$2),$I$4,dbP!$J:$J,$I301,dbP!$K:$K,$J301)</f>
        <v>0</v>
      </c>
      <c r="AG301" s="1">
        <f ca="1">SUMIFS(INDIRECT($C$1&amp;"!"&amp;$C301&amp;":"&amp;$C301),dbP!$B:$B,"&gt;="&amp;AG$5,dbP!$B:$B,"&lt;="&amp;AG$6,INDIRECT($C$1&amp;"!"&amp;$C$2&amp;":"&amp;$C$2),$I$4,dbP!$J:$J,$I301,dbP!$K:$K,$J301)</f>
        <v>0</v>
      </c>
      <c r="AH301" s="1">
        <f ca="1">SUMIFS(INDIRECT($C$1&amp;"!"&amp;$C301&amp;":"&amp;$C301),dbP!$B:$B,"&gt;="&amp;AH$5,dbP!$B:$B,"&lt;="&amp;AH$6,INDIRECT($C$1&amp;"!"&amp;$C$2&amp;":"&amp;$C$2),$I$4,dbP!$J:$J,$I301,dbP!$K:$K,$J301)</f>
        <v>0</v>
      </c>
      <c r="AI301" s="1">
        <f ca="1">SUMIFS(INDIRECT($C$1&amp;"!"&amp;$C301&amp;":"&amp;$C301),dbP!$B:$B,"&gt;="&amp;AI$5,dbP!$B:$B,"&lt;="&amp;AI$6,INDIRECT($C$1&amp;"!"&amp;$C$2&amp;":"&amp;$C$2),$I$4,dbP!$J:$J,$I301,dbP!$K:$K,$J301)</f>
        <v>0</v>
      </c>
      <c r="AJ301" s="1">
        <f ca="1">SUMIFS(INDIRECT($C$1&amp;"!"&amp;$C301&amp;":"&amp;$C301),dbP!$B:$B,"&gt;="&amp;AJ$5,dbP!$B:$B,"&lt;="&amp;AJ$6,INDIRECT($C$1&amp;"!"&amp;$C$2&amp;":"&amp;$C$2),$I$4,dbP!$J:$J,$I301,dbP!$K:$K,$J301)</f>
        <v>0</v>
      </c>
      <c r="AK301" s="1">
        <f ca="1">SUMIFS(INDIRECT($C$1&amp;"!"&amp;$C301&amp;":"&amp;$C301),dbP!$B:$B,"&gt;="&amp;AK$5,dbP!$B:$B,"&lt;="&amp;AK$6,INDIRECT($C$1&amp;"!"&amp;$C$2&amp;":"&amp;$C$2),$I$4,dbP!$J:$J,$I301,dbP!$K:$K,$J301)</f>
        <v>0</v>
      </c>
      <c r="AL301" s="1">
        <f ca="1">SUMIFS(INDIRECT($C$1&amp;"!"&amp;$C301&amp;":"&amp;$C301),dbP!$B:$B,"&gt;="&amp;AL$5,dbP!$B:$B,"&lt;="&amp;AL$6,INDIRECT($C$1&amp;"!"&amp;$C$2&amp;":"&amp;$C$2),$I$4,dbP!$J:$J,$I301,dbP!$K:$K,$J301)</f>
        <v>0</v>
      </c>
    </row>
    <row r="302" spans="2:38" x14ac:dyDescent="0.25">
      <c r="B302" s="1" t="str">
        <f>Items!Q19</f>
        <v>PL(-)</v>
      </c>
      <c r="C302" s="1" t="str">
        <f>Items!R19</f>
        <v>N</v>
      </c>
      <c r="I302" s="22" t="str">
        <f>Items!O19</f>
        <v>Всего себестоимость</v>
      </c>
      <c r="J302" s="1" t="str">
        <f>Items!P19</f>
        <v>Материалы Фасад</v>
      </c>
      <c r="Q302" s="1">
        <f ca="1">SUM($S302:INDIRECT(ADDRESS(ROW(),SUMIFS($3:$3,$4:$4,MAX($4:$4)))))</f>
        <v>0</v>
      </c>
      <c r="T302" s="1">
        <f ca="1">SUMIFS(INDIRECT($C$1&amp;"!"&amp;$C302&amp;":"&amp;$C302),dbP!$B:$B,"&gt;="&amp;T$5,dbP!$B:$B,"&lt;="&amp;T$6,INDIRECT($C$1&amp;"!"&amp;$C$2&amp;":"&amp;$C$2),$I$4,dbP!$J:$J,$I302,dbP!$K:$K,$J302)</f>
        <v>0</v>
      </c>
      <c r="U302" s="1">
        <f ca="1">SUMIFS(INDIRECT($C$1&amp;"!"&amp;$C302&amp;":"&amp;$C302),dbP!$B:$B,"&gt;="&amp;U$5,dbP!$B:$B,"&lt;="&amp;U$6,INDIRECT($C$1&amp;"!"&amp;$C$2&amp;":"&amp;$C$2),$I$4,dbP!$J:$J,$I302,dbP!$K:$K,$J302)</f>
        <v>0</v>
      </c>
      <c r="V302" s="1">
        <f ca="1">SUMIFS(INDIRECT($C$1&amp;"!"&amp;$C302&amp;":"&amp;$C302),dbP!$B:$B,"&gt;="&amp;V$5,dbP!$B:$B,"&lt;="&amp;V$6,INDIRECT($C$1&amp;"!"&amp;$C$2&amp;":"&amp;$C$2),$I$4,dbP!$J:$J,$I302,dbP!$K:$K,$J302)</f>
        <v>0</v>
      </c>
      <c r="W302" s="1">
        <f ca="1">SUMIFS(INDIRECT($C$1&amp;"!"&amp;$C302&amp;":"&amp;$C302),dbP!$B:$B,"&gt;="&amp;W$5,dbP!$B:$B,"&lt;="&amp;W$6,INDIRECT($C$1&amp;"!"&amp;$C$2&amp;":"&amp;$C$2),$I$4,dbP!$J:$J,$I302,dbP!$K:$K,$J302)</f>
        <v>0</v>
      </c>
      <c r="X302" s="1">
        <f ca="1">SUMIFS(INDIRECT($C$1&amp;"!"&amp;$C302&amp;":"&amp;$C302),dbP!$B:$B,"&gt;="&amp;X$5,dbP!$B:$B,"&lt;="&amp;X$6,INDIRECT($C$1&amp;"!"&amp;$C$2&amp;":"&amp;$C$2),$I$4,dbP!$J:$J,$I302,dbP!$K:$K,$J302)</f>
        <v>0</v>
      </c>
      <c r="Y302" s="1">
        <f ca="1">SUMIFS(INDIRECT($C$1&amp;"!"&amp;$C302&amp;":"&amp;$C302),dbP!$B:$B,"&gt;="&amp;Y$5,dbP!$B:$B,"&lt;="&amp;Y$6,INDIRECT($C$1&amp;"!"&amp;$C$2&amp;":"&amp;$C$2),$I$4,dbP!$J:$J,$I302,dbP!$K:$K,$J302)</f>
        <v>0</v>
      </c>
      <c r="Z302" s="1">
        <f ca="1">SUMIFS(INDIRECT($C$1&amp;"!"&amp;$C302&amp;":"&amp;$C302),dbP!$B:$B,"&gt;="&amp;Z$5,dbP!$B:$B,"&lt;="&amp;Z$6,INDIRECT($C$1&amp;"!"&amp;$C$2&amp;":"&amp;$C$2),$I$4,dbP!$J:$J,$I302,dbP!$K:$K,$J302)</f>
        <v>0</v>
      </c>
      <c r="AA302" s="1">
        <f ca="1">SUMIFS(INDIRECT($C$1&amp;"!"&amp;$C302&amp;":"&amp;$C302),dbP!$B:$B,"&gt;="&amp;AA$5,dbP!$B:$B,"&lt;="&amp;AA$6,INDIRECT($C$1&amp;"!"&amp;$C$2&amp;":"&amp;$C$2),$I$4,dbP!$J:$J,$I302,dbP!$K:$K,$J302)</f>
        <v>0</v>
      </c>
      <c r="AB302" s="1">
        <f ca="1">SUMIFS(INDIRECT($C$1&amp;"!"&amp;$C302&amp;":"&amp;$C302),dbP!$B:$B,"&gt;="&amp;AB$5,dbP!$B:$B,"&lt;="&amp;AB$6,INDIRECT($C$1&amp;"!"&amp;$C$2&amp;":"&amp;$C$2),$I$4,dbP!$J:$J,$I302,dbP!$K:$K,$J302)</f>
        <v>0</v>
      </c>
      <c r="AC302" s="1">
        <f ca="1">SUMIFS(INDIRECT($C$1&amp;"!"&amp;$C302&amp;":"&amp;$C302),dbP!$B:$B,"&gt;="&amp;AC$5,dbP!$B:$B,"&lt;="&amp;AC$6,INDIRECT($C$1&amp;"!"&amp;$C$2&amp;":"&amp;$C$2),$I$4,dbP!$J:$J,$I302,dbP!$K:$K,$J302)</f>
        <v>0</v>
      </c>
      <c r="AD302" s="1">
        <f ca="1">SUMIFS(INDIRECT($C$1&amp;"!"&amp;$C302&amp;":"&amp;$C302),dbP!$B:$B,"&gt;="&amp;AD$5,dbP!$B:$B,"&lt;="&amp;AD$6,INDIRECT($C$1&amp;"!"&amp;$C$2&amp;":"&amp;$C$2),$I$4,dbP!$J:$J,$I302,dbP!$K:$K,$J302)</f>
        <v>0</v>
      </c>
      <c r="AE302" s="1">
        <f ca="1">SUMIFS(INDIRECT($C$1&amp;"!"&amp;$C302&amp;":"&amp;$C302),dbP!$B:$B,"&gt;="&amp;AE$5,dbP!$B:$B,"&lt;="&amp;AE$6,INDIRECT($C$1&amp;"!"&amp;$C$2&amp;":"&amp;$C$2),$I$4,dbP!$J:$J,$I302,dbP!$K:$K,$J302)</f>
        <v>0</v>
      </c>
      <c r="AF302" s="1">
        <f ca="1">SUMIFS(INDIRECT($C$1&amp;"!"&amp;$C302&amp;":"&amp;$C302),dbP!$B:$B,"&gt;="&amp;AF$5,dbP!$B:$B,"&lt;="&amp;AF$6,INDIRECT($C$1&amp;"!"&amp;$C$2&amp;":"&amp;$C$2),$I$4,dbP!$J:$J,$I302,dbP!$K:$K,$J302)</f>
        <v>0</v>
      </c>
      <c r="AG302" s="1">
        <f ca="1">SUMIFS(INDIRECT($C$1&amp;"!"&amp;$C302&amp;":"&amp;$C302),dbP!$B:$B,"&gt;="&amp;AG$5,dbP!$B:$B,"&lt;="&amp;AG$6,INDIRECT($C$1&amp;"!"&amp;$C$2&amp;":"&amp;$C$2),$I$4,dbP!$J:$J,$I302,dbP!$K:$K,$J302)</f>
        <v>0</v>
      </c>
      <c r="AH302" s="1">
        <f ca="1">SUMIFS(INDIRECT($C$1&amp;"!"&amp;$C302&amp;":"&amp;$C302),dbP!$B:$B,"&gt;="&amp;AH$5,dbP!$B:$B,"&lt;="&amp;AH$6,INDIRECT($C$1&amp;"!"&amp;$C$2&amp;":"&amp;$C$2),$I$4,dbP!$J:$J,$I302,dbP!$K:$K,$J302)</f>
        <v>0</v>
      </c>
      <c r="AI302" s="1">
        <f ca="1">SUMIFS(INDIRECT($C$1&amp;"!"&amp;$C302&amp;":"&amp;$C302),dbP!$B:$B,"&gt;="&amp;AI$5,dbP!$B:$B,"&lt;="&amp;AI$6,INDIRECT($C$1&amp;"!"&amp;$C$2&amp;":"&amp;$C$2),$I$4,dbP!$J:$J,$I302,dbP!$K:$K,$J302)</f>
        <v>0</v>
      </c>
      <c r="AJ302" s="1">
        <f ca="1">SUMIFS(INDIRECT($C$1&amp;"!"&amp;$C302&amp;":"&amp;$C302),dbP!$B:$B,"&gt;="&amp;AJ$5,dbP!$B:$B,"&lt;="&amp;AJ$6,INDIRECT($C$1&amp;"!"&amp;$C$2&amp;":"&amp;$C$2),$I$4,dbP!$J:$J,$I302,dbP!$K:$K,$J302)</f>
        <v>0</v>
      </c>
      <c r="AK302" s="1">
        <f ca="1">SUMIFS(INDIRECT($C$1&amp;"!"&amp;$C302&amp;":"&amp;$C302),dbP!$B:$B,"&gt;="&amp;AK$5,dbP!$B:$B,"&lt;="&amp;AK$6,INDIRECT($C$1&amp;"!"&amp;$C$2&amp;":"&amp;$C$2),$I$4,dbP!$J:$J,$I302,dbP!$K:$K,$J302)</f>
        <v>0</v>
      </c>
      <c r="AL302" s="1">
        <f ca="1">SUMIFS(INDIRECT($C$1&amp;"!"&amp;$C302&amp;":"&amp;$C302),dbP!$B:$B,"&gt;="&amp;AL$5,dbP!$B:$B,"&lt;="&amp;AL$6,INDIRECT($C$1&amp;"!"&amp;$C$2&amp;":"&amp;$C$2),$I$4,dbP!$J:$J,$I302,dbP!$K:$K,$J302)</f>
        <v>0</v>
      </c>
    </row>
    <row r="303" spans="2:38" x14ac:dyDescent="0.25">
      <c r="B303" s="1" t="str">
        <f>Items!Q20</f>
        <v>PL(-)</v>
      </c>
      <c r="C303" s="1" t="str">
        <f>Items!R20</f>
        <v>N</v>
      </c>
      <c r="I303" s="22" t="str">
        <f>Items!O20</f>
        <v>Всего себестоимость</v>
      </c>
      <c r="J303" s="1" t="str">
        <f>Items!P20</f>
        <v>Материалы Благоустройство</v>
      </c>
      <c r="Q303" s="1">
        <f ca="1">SUM($S303:INDIRECT(ADDRESS(ROW(),SUMIFS($3:$3,$4:$4,MAX($4:$4)))))</f>
        <v>0</v>
      </c>
      <c r="T303" s="1">
        <f ca="1">SUMIFS(INDIRECT($C$1&amp;"!"&amp;$C303&amp;":"&amp;$C303),dbP!$B:$B,"&gt;="&amp;T$5,dbP!$B:$B,"&lt;="&amp;T$6,INDIRECT($C$1&amp;"!"&amp;$C$2&amp;":"&amp;$C$2),$I$4,dbP!$J:$J,$I303,dbP!$K:$K,$J303)</f>
        <v>0</v>
      </c>
      <c r="U303" s="1">
        <f ca="1">SUMIFS(INDIRECT($C$1&amp;"!"&amp;$C303&amp;":"&amp;$C303),dbP!$B:$B,"&gt;="&amp;U$5,dbP!$B:$B,"&lt;="&amp;U$6,INDIRECT($C$1&amp;"!"&amp;$C$2&amp;":"&amp;$C$2),$I$4,dbP!$J:$J,$I303,dbP!$K:$K,$J303)</f>
        <v>0</v>
      </c>
      <c r="V303" s="1">
        <f ca="1">SUMIFS(INDIRECT($C$1&amp;"!"&amp;$C303&amp;":"&amp;$C303),dbP!$B:$B,"&gt;="&amp;V$5,dbP!$B:$B,"&lt;="&amp;V$6,INDIRECT($C$1&amp;"!"&amp;$C$2&amp;":"&amp;$C$2),$I$4,dbP!$J:$J,$I303,dbP!$K:$K,$J303)</f>
        <v>0</v>
      </c>
      <c r="W303" s="1">
        <f ca="1">SUMIFS(INDIRECT($C$1&amp;"!"&amp;$C303&amp;":"&amp;$C303),dbP!$B:$B,"&gt;="&amp;W$5,dbP!$B:$B,"&lt;="&amp;W$6,INDIRECT($C$1&amp;"!"&amp;$C$2&amp;":"&amp;$C$2),$I$4,dbP!$J:$J,$I303,dbP!$K:$K,$J303)</f>
        <v>0</v>
      </c>
      <c r="X303" s="1">
        <f ca="1">SUMIFS(INDIRECT($C$1&amp;"!"&amp;$C303&amp;":"&amp;$C303),dbP!$B:$B,"&gt;="&amp;X$5,dbP!$B:$B,"&lt;="&amp;X$6,INDIRECT($C$1&amp;"!"&amp;$C$2&amp;":"&amp;$C$2),$I$4,dbP!$J:$J,$I303,dbP!$K:$K,$J303)</f>
        <v>0</v>
      </c>
      <c r="Y303" s="1">
        <f ca="1">SUMIFS(INDIRECT($C$1&amp;"!"&amp;$C303&amp;":"&amp;$C303),dbP!$B:$B,"&gt;="&amp;Y$5,dbP!$B:$B,"&lt;="&amp;Y$6,INDIRECT($C$1&amp;"!"&amp;$C$2&amp;":"&amp;$C$2),$I$4,dbP!$J:$J,$I303,dbP!$K:$K,$J303)</f>
        <v>0</v>
      </c>
      <c r="Z303" s="1">
        <f ca="1">SUMIFS(INDIRECT($C$1&amp;"!"&amp;$C303&amp;":"&amp;$C303),dbP!$B:$B,"&gt;="&amp;Z$5,dbP!$B:$B,"&lt;="&amp;Z$6,INDIRECT($C$1&amp;"!"&amp;$C$2&amp;":"&amp;$C$2),$I$4,dbP!$J:$J,$I303,dbP!$K:$K,$J303)</f>
        <v>0</v>
      </c>
      <c r="AA303" s="1">
        <f ca="1">SUMIFS(INDIRECT($C$1&amp;"!"&amp;$C303&amp;":"&amp;$C303),dbP!$B:$B,"&gt;="&amp;AA$5,dbP!$B:$B,"&lt;="&amp;AA$6,INDIRECT($C$1&amp;"!"&amp;$C$2&amp;":"&amp;$C$2),$I$4,dbP!$J:$J,$I303,dbP!$K:$K,$J303)</f>
        <v>0</v>
      </c>
      <c r="AB303" s="1">
        <f ca="1">SUMIFS(INDIRECT($C$1&amp;"!"&amp;$C303&amp;":"&amp;$C303),dbP!$B:$B,"&gt;="&amp;AB$5,dbP!$B:$B,"&lt;="&amp;AB$6,INDIRECT($C$1&amp;"!"&amp;$C$2&amp;":"&amp;$C$2),$I$4,dbP!$J:$J,$I303,dbP!$K:$K,$J303)</f>
        <v>0</v>
      </c>
      <c r="AC303" s="1">
        <f ca="1">SUMIFS(INDIRECT($C$1&amp;"!"&amp;$C303&amp;":"&amp;$C303),dbP!$B:$B,"&gt;="&amp;AC$5,dbP!$B:$B,"&lt;="&amp;AC$6,INDIRECT($C$1&amp;"!"&amp;$C$2&amp;":"&amp;$C$2),$I$4,dbP!$J:$J,$I303,dbP!$K:$K,$J303)</f>
        <v>0</v>
      </c>
      <c r="AD303" s="1">
        <f ca="1">SUMIFS(INDIRECT($C$1&amp;"!"&amp;$C303&amp;":"&amp;$C303),dbP!$B:$B,"&gt;="&amp;AD$5,dbP!$B:$B,"&lt;="&amp;AD$6,INDIRECT($C$1&amp;"!"&amp;$C$2&amp;":"&amp;$C$2),$I$4,dbP!$J:$J,$I303,dbP!$K:$K,$J303)</f>
        <v>0</v>
      </c>
      <c r="AE303" s="1">
        <f ca="1">SUMIFS(INDIRECT($C$1&amp;"!"&amp;$C303&amp;":"&amp;$C303),dbP!$B:$B,"&gt;="&amp;AE$5,dbP!$B:$B,"&lt;="&amp;AE$6,INDIRECT($C$1&amp;"!"&amp;$C$2&amp;":"&amp;$C$2),$I$4,dbP!$J:$J,$I303,dbP!$K:$K,$J303)</f>
        <v>0</v>
      </c>
      <c r="AF303" s="1">
        <f ca="1">SUMIFS(INDIRECT($C$1&amp;"!"&amp;$C303&amp;":"&amp;$C303),dbP!$B:$B,"&gt;="&amp;AF$5,dbP!$B:$B,"&lt;="&amp;AF$6,INDIRECT($C$1&amp;"!"&amp;$C$2&amp;":"&amp;$C$2),$I$4,dbP!$J:$J,$I303,dbP!$K:$K,$J303)</f>
        <v>0</v>
      </c>
      <c r="AG303" s="1">
        <f ca="1">SUMIFS(INDIRECT($C$1&amp;"!"&amp;$C303&amp;":"&amp;$C303),dbP!$B:$B,"&gt;="&amp;AG$5,dbP!$B:$B,"&lt;="&amp;AG$6,INDIRECT($C$1&amp;"!"&amp;$C$2&amp;":"&amp;$C$2),$I$4,dbP!$J:$J,$I303,dbP!$K:$K,$J303)</f>
        <v>0</v>
      </c>
      <c r="AH303" s="1">
        <f ca="1">SUMIFS(INDIRECT($C$1&amp;"!"&amp;$C303&amp;":"&amp;$C303),dbP!$B:$B,"&gt;="&amp;AH$5,dbP!$B:$B,"&lt;="&amp;AH$6,INDIRECT($C$1&amp;"!"&amp;$C$2&amp;":"&amp;$C$2),$I$4,dbP!$J:$J,$I303,dbP!$K:$K,$J303)</f>
        <v>0</v>
      </c>
      <c r="AI303" s="1">
        <f ca="1">SUMIFS(INDIRECT($C$1&amp;"!"&amp;$C303&amp;":"&amp;$C303),dbP!$B:$B,"&gt;="&amp;AI$5,dbP!$B:$B,"&lt;="&amp;AI$6,INDIRECT($C$1&amp;"!"&amp;$C$2&amp;":"&amp;$C$2),$I$4,dbP!$J:$J,$I303,dbP!$K:$K,$J303)</f>
        <v>0</v>
      </c>
      <c r="AJ303" s="1">
        <f ca="1">SUMIFS(INDIRECT($C$1&amp;"!"&amp;$C303&amp;":"&amp;$C303),dbP!$B:$B,"&gt;="&amp;AJ$5,dbP!$B:$B,"&lt;="&amp;AJ$6,INDIRECT($C$1&amp;"!"&amp;$C$2&amp;":"&amp;$C$2),$I$4,dbP!$J:$J,$I303,dbP!$K:$K,$J303)</f>
        <v>0</v>
      </c>
      <c r="AK303" s="1">
        <f ca="1">SUMIFS(INDIRECT($C$1&amp;"!"&amp;$C303&amp;":"&amp;$C303),dbP!$B:$B,"&gt;="&amp;AK$5,dbP!$B:$B,"&lt;="&amp;AK$6,INDIRECT($C$1&amp;"!"&amp;$C$2&amp;":"&amp;$C$2),$I$4,dbP!$J:$J,$I303,dbP!$K:$K,$J303)</f>
        <v>0</v>
      </c>
      <c r="AL303" s="1">
        <f ca="1">SUMIFS(INDIRECT($C$1&amp;"!"&amp;$C303&amp;":"&amp;$C303),dbP!$B:$B,"&gt;="&amp;AL$5,dbP!$B:$B,"&lt;="&amp;AL$6,INDIRECT($C$1&amp;"!"&amp;$C$2&amp;":"&amp;$C$2),$I$4,dbP!$J:$J,$I303,dbP!$K:$K,$J303)</f>
        <v>0</v>
      </c>
    </row>
    <row r="304" spans="2:38" x14ac:dyDescent="0.25">
      <c r="B304" s="1" t="str">
        <f>Items!Q21</f>
        <v>PL(-)</v>
      </c>
      <c r="C304" s="1" t="str">
        <f>Items!R21</f>
        <v>N</v>
      </c>
      <c r="I304" s="22" t="str">
        <f>Items!O21</f>
        <v>Всего себестоимость</v>
      </c>
      <c r="J304" s="1" t="str">
        <f>Items!P21</f>
        <v>Монтаж фундамента</v>
      </c>
      <c r="Q304" s="1">
        <f ca="1">SUM($S304:INDIRECT(ADDRESS(ROW(),SUMIFS($3:$3,$4:$4,MAX($4:$4)))))</f>
        <v>0</v>
      </c>
      <c r="T304" s="1">
        <f ca="1">SUMIFS(INDIRECT($C$1&amp;"!"&amp;$C304&amp;":"&amp;$C304),dbP!$B:$B,"&gt;="&amp;T$5,dbP!$B:$B,"&lt;="&amp;T$6,INDIRECT($C$1&amp;"!"&amp;$C$2&amp;":"&amp;$C$2),$I$4,dbP!$J:$J,$I304,dbP!$K:$K,$J304)</f>
        <v>0</v>
      </c>
      <c r="U304" s="1">
        <f ca="1">SUMIFS(INDIRECT($C$1&amp;"!"&amp;$C304&amp;":"&amp;$C304),dbP!$B:$B,"&gt;="&amp;U$5,dbP!$B:$B,"&lt;="&amp;U$6,INDIRECT($C$1&amp;"!"&amp;$C$2&amp;":"&amp;$C$2),$I$4,dbP!$J:$J,$I304,dbP!$K:$K,$J304)</f>
        <v>0</v>
      </c>
      <c r="V304" s="1">
        <f ca="1">SUMIFS(INDIRECT($C$1&amp;"!"&amp;$C304&amp;":"&amp;$C304),dbP!$B:$B,"&gt;="&amp;V$5,dbP!$B:$B,"&lt;="&amp;V$6,INDIRECT($C$1&amp;"!"&amp;$C$2&amp;":"&amp;$C$2),$I$4,dbP!$J:$J,$I304,dbP!$K:$K,$J304)</f>
        <v>0</v>
      </c>
      <c r="W304" s="1">
        <f ca="1">SUMIFS(INDIRECT($C$1&amp;"!"&amp;$C304&amp;":"&amp;$C304),dbP!$B:$B,"&gt;="&amp;W$5,dbP!$B:$B,"&lt;="&amp;W$6,INDIRECT($C$1&amp;"!"&amp;$C$2&amp;":"&amp;$C$2),$I$4,dbP!$J:$J,$I304,dbP!$K:$K,$J304)</f>
        <v>0</v>
      </c>
      <c r="X304" s="1">
        <f ca="1">SUMIFS(INDIRECT($C$1&amp;"!"&amp;$C304&amp;":"&amp;$C304),dbP!$B:$B,"&gt;="&amp;X$5,dbP!$B:$B,"&lt;="&amp;X$6,INDIRECT($C$1&amp;"!"&amp;$C$2&amp;":"&amp;$C$2),$I$4,dbP!$J:$J,$I304,dbP!$K:$K,$J304)</f>
        <v>0</v>
      </c>
      <c r="Y304" s="1">
        <f ca="1">SUMIFS(INDIRECT($C$1&amp;"!"&amp;$C304&amp;":"&amp;$C304),dbP!$B:$B,"&gt;="&amp;Y$5,dbP!$B:$B,"&lt;="&amp;Y$6,INDIRECT($C$1&amp;"!"&amp;$C$2&amp;":"&amp;$C$2),$I$4,dbP!$J:$J,$I304,dbP!$K:$K,$J304)</f>
        <v>0</v>
      </c>
      <c r="Z304" s="1">
        <f ca="1">SUMIFS(INDIRECT($C$1&amp;"!"&amp;$C304&amp;":"&amp;$C304),dbP!$B:$B,"&gt;="&amp;Z$5,dbP!$B:$B,"&lt;="&amp;Z$6,INDIRECT($C$1&amp;"!"&amp;$C$2&amp;":"&amp;$C$2),$I$4,dbP!$J:$J,$I304,dbP!$K:$K,$J304)</f>
        <v>0</v>
      </c>
      <c r="AA304" s="1">
        <f ca="1">SUMIFS(INDIRECT($C$1&amp;"!"&amp;$C304&amp;":"&amp;$C304),dbP!$B:$B,"&gt;="&amp;AA$5,dbP!$B:$B,"&lt;="&amp;AA$6,INDIRECT($C$1&amp;"!"&amp;$C$2&amp;":"&amp;$C$2),$I$4,dbP!$J:$J,$I304,dbP!$K:$K,$J304)</f>
        <v>0</v>
      </c>
      <c r="AB304" s="1">
        <f ca="1">SUMIFS(INDIRECT($C$1&amp;"!"&amp;$C304&amp;":"&amp;$C304),dbP!$B:$B,"&gt;="&amp;AB$5,dbP!$B:$B,"&lt;="&amp;AB$6,INDIRECT($C$1&amp;"!"&amp;$C$2&amp;":"&amp;$C$2),$I$4,dbP!$J:$J,$I304,dbP!$K:$K,$J304)</f>
        <v>0</v>
      </c>
      <c r="AC304" s="1">
        <f ca="1">SUMIFS(INDIRECT($C$1&amp;"!"&amp;$C304&amp;":"&amp;$C304),dbP!$B:$B,"&gt;="&amp;AC$5,dbP!$B:$B,"&lt;="&amp;AC$6,INDIRECT($C$1&amp;"!"&amp;$C$2&amp;":"&amp;$C$2),$I$4,dbP!$J:$J,$I304,dbP!$K:$K,$J304)</f>
        <v>0</v>
      </c>
      <c r="AD304" s="1">
        <f ca="1">SUMIFS(INDIRECT($C$1&amp;"!"&amp;$C304&amp;":"&amp;$C304),dbP!$B:$B,"&gt;="&amp;AD$5,dbP!$B:$B,"&lt;="&amp;AD$6,INDIRECT($C$1&amp;"!"&amp;$C$2&amp;":"&amp;$C$2),$I$4,dbP!$J:$J,$I304,dbP!$K:$K,$J304)</f>
        <v>0</v>
      </c>
      <c r="AE304" s="1">
        <f ca="1">SUMIFS(INDIRECT($C$1&amp;"!"&amp;$C304&amp;":"&amp;$C304),dbP!$B:$B,"&gt;="&amp;AE$5,dbP!$B:$B,"&lt;="&amp;AE$6,INDIRECT($C$1&amp;"!"&amp;$C$2&amp;":"&amp;$C$2),$I$4,dbP!$J:$J,$I304,dbP!$K:$K,$J304)</f>
        <v>0</v>
      </c>
      <c r="AF304" s="1">
        <f ca="1">SUMIFS(INDIRECT($C$1&amp;"!"&amp;$C304&amp;":"&amp;$C304),dbP!$B:$B,"&gt;="&amp;AF$5,dbP!$B:$B,"&lt;="&amp;AF$6,INDIRECT($C$1&amp;"!"&amp;$C$2&amp;":"&amp;$C$2),$I$4,dbP!$J:$J,$I304,dbP!$K:$K,$J304)</f>
        <v>0</v>
      </c>
      <c r="AG304" s="1">
        <f ca="1">SUMIFS(INDIRECT($C$1&amp;"!"&amp;$C304&amp;":"&amp;$C304),dbP!$B:$B,"&gt;="&amp;AG$5,dbP!$B:$B,"&lt;="&amp;AG$6,INDIRECT($C$1&amp;"!"&amp;$C$2&amp;":"&amp;$C$2),$I$4,dbP!$J:$J,$I304,dbP!$K:$K,$J304)</f>
        <v>0</v>
      </c>
      <c r="AH304" s="1">
        <f ca="1">SUMIFS(INDIRECT($C$1&amp;"!"&amp;$C304&amp;":"&amp;$C304),dbP!$B:$B,"&gt;="&amp;AH$5,dbP!$B:$B,"&lt;="&amp;AH$6,INDIRECT($C$1&amp;"!"&amp;$C$2&amp;":"&amp;$C$2),$I$4,dbP!$J:$J,$I304,dbP!$K:$K,$J304)</f>
        <v>0</v>
      </c>
      <c r="AI304" s="1">
        <f ca="1">SUMIFS(INDIRECT($C$1&amp;"!"&amp;$C304&amp;":"&amp;$C304),dbP!$B:$B,"&gt;="&amp;AI$5,dbP!$B:$B,"&lt;="&amp;AI$6,INDIRECT($C$1&amp;"!"&amp;$C$2&amp;":"&amp;$C$2),$I$4,dbP!$J:$J,$I304,dbP!$K:$K,$J304)</f>
        <v>0</v>
      </c>
      <c r="AJ304" s="1">
        <f ca="1">SUMIFS(INDIRECT($C$1&amp;"!"&amp;$C304&amp;":"&amp;$C304),dbP!$B:$B,"&gt;="&amp;AJ$5,dbP!$B:$B,"&lt;="&amp;AJ$6,INDIRECT($C$1&amp;"!"&amp;$C$2&amp;":"&amp;$C$2),$I$4,dbP!$J:$J,$I304,dbP!$K:$K,$J304)</f>
        <v>0</v>
      </c>
      <c r="AK304" s="1">
        <f ca="1">SUMIFS(INDIRECT($C$1&amp;"!"&amp;$C304&amp;":"&amp;$C304),dbP!$B:$B,"&gt;="&amp;AK$5,dbP!$B:$B,"&lt;="&amp;AK$6,INDIRECT($C$1&amp;"!"&amp;$C$2&amp;":"&amp;$C$2),$I$4,dbP!$J:$J,$I304,dbP!$K:$K,$J304)</f>
        <v>0</v>
      </c>
      <c r="AL304" s="1">
        <f ca="1">SUMIFS(INDIRECT($C$1&amp;"!"&amp;$C304&amp;":"&amp;$C304),dbP!$B:$B,"&gt;="&amp;AL$5,dbP!$B:$B,"&lt;="&amp;AL$6,INDIRECT($C$1&amp;"!"&amp;$C$2&amp;":"&amp;$C$2),$I$4,dbP!$J:$J,$I304,dbP!$K:$K,$J304)</f>
        <v>0</v>
      </c>
    </row>
    <row r="305" spans="2:38" x14ac:dyDescent="0.25">
      <c r="B305" s="1" t="str">
        <f>Items!Q22</f>
        <v>PL(-)</v>
      </c>
      <c r="C305" s="1" t="str">
        <f>Items!R22</f>
        <v>N</v>
      </c>
      <c r="I305" s="22" t="str">
        <f>Items!O22</f>
        <v>Всего себестоимость</v>
      </c>
      <c r="J305" s="1" t="str">
        <f>Items!P22</f>
        <v>Монтаж Коробки</v>
      </c>
      <c r="Q305" s="1">
        <f ca="1">SUM($S305:INDIRECT(ADDRESS(ROW(),SUMIFS($3:$3,$4:$4,MAX($4:$4)))))</f>
        <v>0</v>
      </c>
      <c r="T305" s="1">
        <f ca="1">SUMIFS(INDIRECT($C$1&amp;"!"&amp;$C305&amp;":"&amp;$C305),dbP!$B:$B,"&gt;="&amp;T$5,dbP!$B:$B,"&lt;="&amp;T$6,INDIRECT($C$1&amp;"!"&amp;$C$2&amp;":"&amp;$C$2),$I$4,dbP!$J:$J,$I305,dbP!$K:$K,$J305)</f>
        <v>0</v>
      </c>
      <c r="U305" s="1">
        <f ca="1">SUMIFS(INDIRECT($C$1&amp;"!"&amp;$C305&amp;":"&amp;$C305),dbP!$B:$B,"&gt;="&amp;U$5,dbP!$B:$B,"&lt;="&amp;U$6,INDIRECT($C$1&amp;"!"&amp;$C$2&amp;":"&amp;$C$2),$I$4,dbP!$J:$J,$I305,dbP!$K:$K,$J305)</f>
        <v>0</v>
      </c>
      <c r="V305" s="1">
        <f ca="1">SUMIFS(INDIRECT($C$1&amp;"!"&amp;$C305&amp;":"&amp;$C305),dbP!$B:$B,"&gt;="&amp;V$5,dbP!$B:$B,"&lt;="&amp;V$6,INDIRECT($C$1&amp;"!"&amp;$C$2&amp;":"&amp;$C$2),$I$4,dbP!$J:$J,$I305,dbP!$K:$K,$J305)</f>
        <v>0</v>
      </c>
      <c r="W305" s="1">
        <f ca="1">SUMIFS(INDIRECT($C$1&amp;"!"&amp;$C305&amp;":"&amp;$C305),dbP!$B:$B,"&gt;="&amp;W$5,dbP!$B:$B,"&lt;="&amp;W$6,INDIRECT($C$1&amp;"!"&amp;$C$2&amp;":"&amp;$C$2),$I$4,dbP!$J:$J,$I305,dbP!$K:$K,$J305)</f>
        <v>0</v>
      </c>
      <c r="X305" s="1">
        <f ca="1">SUMIFS(INDIRECT($C$1&amp;"!"&amp;$C305&amp;":"&amp;$C305),dbP!$B:$B,"&gt;="&amp;X$5,dbP!$B:$B,"&lt;="&amp;X$6,INDIRECT($C$1&amp;"!"&amp;$C$2&amp;":"&amp;$C$2),$I$4,dbP!$J:$J,$I305,dbP!$K:$K,$J305)</f>
        <v>0</v>
      </c>
      <c r="Y305" s="1">
        <f ca="1">SUMIFS(INDIRECT($C$1&amp;"!"&amp;$C305&amp;":"&amp;$C305),dbP!$B:$B,"&gt;="&amp;Y$5,dbP!$B:$B,"&lt;="&amp;Y$6,INDIRECT($C$1&amp;"!"&amp;$C$2&amp;":"&amp;$C$2),$I$4,dbP!$J:$J,$I305,dbP!$K:$K,$J305)</f>
        <v>0</v>
      </c>
      <c r="Z305" s="1">
        <f ca="1">SUMIFS(INDIRECT($C$1&amp;"!"&amp;$C305&amp;":"&amp;$C305),dbP!$B:$B,"&gt;="&amp;Z$5,dbP!$B:$B,"&lt;="&amp;Z$6,INDIRECT($C$1&amp;"!"&amp;$C$2&amp;":"&amp;$C$2),$I$4,dbP!$J:$J,$I305,dbP!$K:$K,$J305)</f>
        <v>0</v>
      </c>
      <c r="AA305" s="1">
        <f ca="1">SUMIFS(INDIRECT($C$1&amp;"!"&amp;$C305&amp;":"&amp;$C305),dbP!$B:$B,"&gt;="&amp;AA$5,dbP!$B:$B,"&lt;="&amp;AA$6,INDIRECT($C$1&amp;"!"&amp;$C$2&amp;":"&amp;$C$2),$I$4,dbP!$J:$J,$I305,dbP!$K:$K,$J305)</f>
        <v>0</v>
      </c>
      <c r="AB305" s="1">
        <f ca="1">SUMIFS(INDIRECT($C$1&amp;"!"&amp;$C305&amp;":"&amp;$C305),dbP!$B:$B,"&gt;="&amp;AB$5,dbP!$B:$B,"&lt;="&amp;AB$6,INDIRECT($C$1&amp;"!"&amp;$C$2&amp;":"&amp;$C$2),$I$4,dbP!$J:$J,$I305,dbP!$K:$K,$J305)</f>
        <v>0</v>
      </c>
      <c r="AC305" s="1">
        <f ca="1">SUMIFS(INDIRECT($C$1&amp;"!"&amp;$C305&amp;":"&amp;$C305),dbP!$B:$B,"&gt;="&amp;AC$5,dbP!$B:$B,"&lt;="&amp;AC$6,INDIRECT($C$1&amp;"!"&amp;$C$2&amp;":"&amp;$C$2),$I$4,dbP!$J:$J,$I305,dbP!$K:$K,$J305)</f>
        <v>0</v>
      </c>
      <c r="AD305" s="1">
        <f ca="1">SUMIFS(INDIRECT($C$1&amp;"!"&amp;$C305&amp;":"&amp;$C305),dbP!$B:$B,"&gt;="&amp;AD$5,dbP!$B:$B,"&lt;="&amp;AD$6,INDIRECT($C$1&amp;"!"&amp;$C$2&amp;":"&amp;$C$2),$I$4,dbP!$J:$J,$I305,dbP!$K:$K,$J305)</f>
        <v>0</v>
      </c>
      <c r="AE305" s="1">
        <f ca="1">SUMIFS(INDIRECT($C$1&amp;"!"&amp;$C305&amp;":"&amp;$C305),dbP!$B:$B,"&gt;="&amp;AE$5,dbP!$B:$B,"&lt;="&amp;AE$6,INDIRECT($C$1&amp;"!"&amp;$C$2&amp;":"&amp;$C$2),$I$4,dbP!$J:$J,$I305,dbP!$K:$K,$J305)</f>
        <v>0</v>
      </c>
      <c r="AF305" s="1">
        <f ca="1">SUMIFS(INDIRECT($C$1&amp;"!"&amp;$C305&amp;":"&amp;$C305),dbP!$B:$B,"&gt;="&amp;AF$5,dbP!$B:$B,"&lt;="&amp;AF$6,INDIRECT($C$1&amp;"!"&amp;$C$2&amp;":"&amp;$C$2),$I$4,dbP!$J:$J,$I305,dbP!$K:$K,$J305)</f>
        <v>0</v>
      </c>
      <c r="AG305" s="1">
        <f ca="1">SUMIFS(INDIRECT($C$1&amp;"!"&amp;$C305&amp;":"&amp;$C305),dbP!$B:$B,"&gt;="&amp;AG$5,dbP!$B:$B,"&lt;="&amp;AG$6,INDIRECT($C$1&amp;"!"&amp;$C$2&amp;":"&amp;$C$2),$I$4,dbP!$J:$J,$I305,dbP!$K:$K,$J305)</f>
        <v>0</v>
      </c>
      <c r="AH305" s="1">
        <f ca="1">SUMIFS(INDIRECT($C$1&amp;"!"&amp;$C305&amp;":"&amp;$C305),dbP!$B:$B,"&gt;="&amp;AH$5,dbP!$B:$B,"&lt;="&amp;AH$6,INDIRECT($C$1&amp;"!"&amp;$C$2&amp;":"&amp;$C$2),$I$4,dbP!$J:$J,$I305,dbP!$K:$K,$J305)</f>
        <v>0</v>
      </c>
      <c r="AI305" s="1">
        <f ca="1">SUMIFS(INDIRECT($C$1&amp;"!"&amp;$C305&amp;":"&amp;$C305),dbP!$B:$B,"&gt;="&amp;AI$5,dbP!$B:$B,"&lt;="&amp;AI$6,INDIRECT($C$1&amp;"!"&amp;$C$2&amp;":"&amp;$C$2),$I$4,dbP!$J:$J,$I305,dbP!$K:$K,$J305)</f>
        <v>0</v>
      </c>
      <c r="AJ305" s="1">
        <f ca="1">SUMIFS(INDIRECT($C$1&amp;"!"&amp;$C305&amp;":"&amp;$C305),dbP!$B:$B,"&gt;="&amp;AJ$5,dbP!$B:$B,"&lt;="&amp;AJ$6,INDIRECT($C$1&amp;"!"&amp;$C$2&amp;":"&amp;$C$2),$I$4,dbP!$J:$J,$I305,dbP!$K:$K,$J305)</f>
        <v>0</v>
      </c>
      <c r="AK305" s="1">
        <f ca="1">SUMIFS(INDIRECT($C$1&amp;"!"&amp;$C305&amp;":"&amp;$C305),dbP!$B:$B,"&gt;="&amp;AK$5,dbP!$B:$B,"&lt;="&amp;AK$6,INDIRECT($C$1&amp;"!"&amp;$C$2&amp;":"&amp;$C$2),$I$4,dbP!$J:$J,$I305,dbP!$K:$K,$J305)</f>
        <v>0</v>
      </c>
      <c r="AL305" s="1">
        <f ca="1">SUMIFS(INDIRECT($C$1&amp;"!"&amp;$C305&amp;":"&amp;$C305),dbP!$B:$B,"&gt;="&amp;AL$5,dbP!$B:$B,"&lt;="&amp;AL$6,INDIRECT($C$1&amp;"!"&amp;$C$2&amp;":"&amp;$C$2),$I$4,dbP!$J:$J,$I305,dbP!$K:$K,$J305)</f>
        <v>0</v>
      </c>
    </row>
    <row r="306" spans="2:38" x14ac:dyDescent="0.25">
      <c r="B306" s="1" t="str">
        <f>Items!Q23</f>
        <v>PL(-)</v>
      </c>
      <c r="C306" s="1" t="str">
        <f>Items!R23</f>
        <v>N</v>
      </c>
      <c r="I306" s="22" t="str">
        <f>Items!O23</f>
        <v>Всего себестоимость</v>
      </c>
      <c r="J306" s="1" t="str">
        <f>Items!P23</f>
        <v>Монтаж кровли</v>
      </c>
      <c r="Q306" s="1">
        <f ca="1">SUM($S306:INDIRECT(ADDRESS(ROW(),SUMIFS($3:$3,$4:$4,MAX($4:$4)))))</f>
        <v>0</v>
      </c>
      <c r="T306" s="1">
        <f ca="1">SUMIFS(INDIRECT($C$1&amp;"!"&amp;$C306&amp;":"&amp;$C306),dbP!$B:$B,"&gt;="&amp;T$5,dbP!$B:$B,"&lt;="&amp;T$6,INDIRECT($C$1&amp;"!"&amp;$C$2&amp;":"&amp;$C$2),$I$4,dbP!$J:$J,$I306,dbP!$K:$K,$J306)</f>
        <v>0</v>
      </c>
      <c r="U306" s="1">
        <f ca="1">SUMIFS(INDIRECT($C$1&amp;"!"&amp;$C306&amp;":"&amp;$C306),dbP!$B:$B,"&gt;="&amp;U$5,dbP!$B:$B,"&lt;="&amp;U$6,INDIRECT($C$1&amp;"!"&amp;$C$2&amp;":"&amp;$C$2),$I$4,dbP!$J:$J,$I306,dbP!$K:$K,$J306)</f>
        <v>0</v>
      </c>
      <c r="V306" s="1">
        <f ca="1">SUMIFS(INDIRECT($C$1&amp;"!"&amp;$C306&amp;":"&amp;$C306),dbP!$B:$B,"&gt;="&amp;V$5,dbP!$B:$B,"&lt;="&amp;V$6,INDIRECT($C$1&amp;"!"&amp;$C$2&amp;":"&amp;$C$2),$I$4,dbP!$J:$J,$I306,dbP!$K:$K,$J306)</f>
        <v>0</v>
      </c>
      <c r="W306" s="1">
        <f ca="1">SUMIFS(INDIRECT($C$1&amp;"!"&amp;$C306&amp;":"&amp;$C306),dbP!$B:$B,"&gt;="&amp;W$5,dbP!$B:$B,"&lt;="&amp;W$6,INDIRECT($C$1&amp;"!"&amp;$C$2&amp;":"&amp;$C$2),$I$4,dbP!$J:$J,$I306,dbP!$K:$K,$J306)</f>
        <v>0</v>
      </c>
      <c r="X306" s="1">
        <f ca="1">SUMIFS(INDIRECT($C$1&amp;"!"&amp;$C306&amp;":"&amp;$C306),dbP!$B:$B,"&gt;="&amp;X$5,dbP!$B:$B,"&lt;="&amp;X$6,INDIRECT($C$1&amp;"!"&amp;$C$2&amp;":"&amp;$C$2),$I$4,dbP!$J:$J,$I306,dbP!$K:$K,$J306)</f>
        <v>0</v>
      </c>
      <c r="Y306" s="1">
        <f ca="1">SUMIFS(INDIRECT($C$1&amp;"!"&amp;$C306&amp;":"&amp;$C306),dbP!$B:$B,"&gt;="&amp;Y$5,dbP!$B:$B,"&lt;="&amp;Y$6,INDIRECT($C$1&amp;"!"&amp;$C$2&amp;":"&amp;$C$2),$I$4,dbP!$J:$J,$I306,dbP!$K:$K,$J306)</f>
        <v>0</v>
      </c>
      <c r="Z306" s="1">
        <f ca="1">SUMIFS(INDIRECT($C$1&amp;"!"&amp;$C306&amp;":"&amp;$C306),dbP!$B:$B,"&gt;="&amp;Z$5,dbP!$B:$B,"&lt;="&amp;Z$6,INDIRECT($C$1&amp;"!"&amp;$C$2&amp;":"&amp;$C$2),$I$4,dbP!$J:$J,$I306,dbP!$K:$K,$J306)</f>
        <v>0</v>
      </c>
      <c r="AA306" s="1">
        <f ca="1">SUMIFS(INDIRECT($C$1&amp;"!"&amp;$C306&amp;":"&amp;$C306),dbP!$B:$B,"&gt;="&amp;AA$5,dbP!$B:$B,"&lt;="&amp;AA$6,INDIRECT($C$1&amp;"!"&amp;$C$2&amp;":"&amp;$C$2),$I$4,dbP!$J:$J,$I306,dbP!$K:$K,$J306)</f>
        <v>0</v>
      </c>
      <c r="AB306" s="1">
        <f ca="1">SUMIFS(INDIRECT($C$1&amp;"!"&amp;$C306&amp;":"&amp;$C306),dbP!$B:$B,"&gt;="&amp;AB$5,dbP!$B:$B,"&lt;="&amp;AB$6,INDIRECT($C$1&amp;"!"&amp;$C$2&amp;":"&amp;$C$2),$I$4,dbP!$J:$J,$I306,dbP!$K:$K,$J306)</f>
        <v>0</v>
      </c>
      <c r="AC306" s="1">
        <f ca="1">SUMIFS(INDIRECT($C$1&amp;"!"&amp;$C306&amp;":"&amp;$C306),dbP!$B:$B,"&gt;="&amp;AC$5,dbP!$B:$B,"&lt;="&amp;AC$6,INDIRECT($C$1&amp;"!"&amp;$C$2&amp;":"&amp;$C$2),$I$4,dbP!$J:$J,$I306,dbP!$K:$K,$J306)</f>
        <v>0</v>
      </c>
      <c r="AD306" s="1">
        <f ca="1">SUMIFS(INDIRECT($C$1&amp;"!"&amp;$C306&amp;":"&amp;$C306),dbP!$B:$B,"&gt;="&amp;AD$5,dbP!$B:$B,"&lt;="&amp;AD$6,INDIRECT($C$1&amp;"!"&amp;$C$2&amp;":"&amp;$C$2),$I$4,dbP!$J:$J,$I306,dbP!$K:$K,$J306)</f>
        <v>0</v>
      </c>
      <c r="AE306" s="1">
        <f ca="1">SUMIFS(INDIRECT($C$1&amp;"!"&amp;$C306&amp;":"&amp;$C306),dbP!$B:$B,"&gt;="&amp;AE$5,dbP!$B:$B,"&lt;="&amp;AE$6,INDIRECT($C$1&amp;"!"&amp;$C$2&amp;":"&amp;$C$2),$I$4,dbP!$J:$J,$I306,dbP!$K:$K,$J306)</f>
        <v>0</v>
      </c>
      <c r="AF306" s="1">
        <f ca="1">SUMIFS(INDIRECT($C$1&amp;"!"&amp;$C306&amp;":"&amp;$C306),dbP!$B:$B,"&gt;="&amp;AF$5,dbP!$B:$B,"&lt;="&amp;AF$6,INDIRECT($C$1&amp;"!"&amp;$C$2&amp;":"&amp;$C$2),$I$4,dbP!$J:$J,$I306,dbP!$K:$K,$J306)</f>
        <v>0</v>
      </c>
      <c r="AG306" s="1">
        <f ca="1">SUMIFS(INDIRECT($C$1&amp;"!"&amp;$C306&amp;":"&amp;$C306),dbP!$B:$B,"&gt;="&amp;AG$5,dbP!$B:$B,"&lt;="&amp;AG$6,INDIRECT($C$1&amp;"!"&amp;$C$2&amp;":"&amp;$C$2),$I$4,dbP!$J:$J,$I306,dbP!$K:$K,$J306)</f>
        <v>0</v>
      </c>
      <c r="AH306" s="1">
        <f ca="1">SUMIFS(INDIRECT($C$1&amp;"!"&amp;$C306&amp;":"&amp;$C306),dbP!$B:$B,"&gt;="&amp;AH$5,dbP!$B:$B,"&lt;="&amp;AH$6,INDIRECT($C$1&amp;"!"&amp;$C$2&amp;":"&amp;$C$2),$I$4,dbP!$J:$J,$I306,dbP!$K:$K,$J306)</f>
        <v>0</v>
      </c>
      <c r="AI306" s="1">
        <f ca="1">SUMIFS(INDIRECT($C$1&amp;"!"&amp;$C306&amp;":"&amp;$C306),dbP!$B:$B,"&gt;="&amp;AI$5,dbP!$B:$B,"&lt;="&amp;AI$6,INDIRECT($C$1&amp;"!"&amp;$C$2&amp;":"&amp;$C$2),$I$4,dbP!$J:$J,$I306,dbP!$K:$K,$J306)</f>
        <v>0</v>
      </c>
      <c r="AJ306" s="1">
        <f ca="1">SUMIFS(INDIRECT($C$1&amp;"!"&amp;$C306&amp;":"&amp;$C306),dbP!$B:$B,"&gt;="&amp;AJ$5,dbP!$B:$B,"&lt;="&amp;AJ$6,INDIRECT($C$1&amp;"!"&amp;$C$2&amp;":"&amp;$C$2),$I$4,dbP!$J:$J,$I306,dbP!$K:$K,$J306)</f>
        <v>0</v>
      </c>
      <c r="AK306" s="1">
        <f ca="1">SUMIFS(INDIRECT($C$1&amp;"!"&amp;$C306&amp;":"&amp;$C306),dbP!$B:$B,"&gt;="&amp;AK$5,dbP!$B:$B,"&lt;="&amp;AK$6,INDIRECT($C$1&amp;"!"&amp;$C$2&amp;":"&amp;$C$2),$I$4,dbP!$J:$J,$I306,dbP!$K:$K,$J306)</f>
        <v>0</v>
      </c>
      <c r="AL306" s="1">
        <f ca="1">SUMIFS(INDIRECT($C$1&amp;"!"&amp;$C306&amp;":"&amp;$C306),dbP!$B:$B,"&gt;="&amp;AL$5,dbP!$B:$B,"&lt;="&amp;AL$6,INDIRECT($C$1&amp;"!"&amp;$C$2&amp;":"&amp;$C$2),$I$4,dbP!$J:$J,$I306,dbP!$K:$K,$J306)</f>
        <v>0</v>
      </c>
    </row>
    <row r="307" spans="2:38" x14ac:dyDescent="0.25">
      <c r="B307" s="1" t="str">
        <f>Items!Q24</f>
        <v>PL(-)</v>
      </c>
      <c r="C307" s="1" t="str">
        <f>Items!R24</f>
        <v>N</v>
      </c>
      <c r="I307" s="22" t="str">
        <f>Items!O24</f>
        <v>Всего себестоимость</v>
      </c>
      <c r="J307" s="1" t="str">
        <f>Items!P24</f>
        <v>Монтаж окон</v>
      </c>
      <c r="Q307" s="1">
        <f ca="1">SUM($S307:INDIRECT(ADDRESS(ROW(),SUMIFS($3:$3,$4:$4,MAX($4:$4)))))</f>
        <v>0</v>
      </c>
      <c r="T307" s="1">
        <f ca="1">SUMIFS(INDIRECT($C$1&amp;"!"&amp;$C307&amp;":"&amp;$C307),dbP!$B:$B,"&gt;="&amp;T$5,dbP!$B:$B,"&lt;="&amp;T$6,INDIRECT($C$1&amp;"!"&amp;$C$2&amp;":"&amp;$C$2),$I$4,dbP!$J:$J,$I307,dbP!$K:$K,$J307)</f>
        <v>0</v>
      </c>
      <c r="U307" s="1">
        <f ca="1">SUMIFS(INDIRECT($C$1&amp;"!"&amp;$C307&amp;":"&amp;$C307),dbP!$B:$B,"&gt;="&amp;U$5,dbP!$B:$B,"&lt;="&amp;U$6,INDIRECT($C$1&amp;"!"&amp;$C$2&amp;":"&amp;$C$2),$I$4,dbP!$J:$J,$I307,dbP!$K:$K,$J307)</f>
        <v>0</v>
      </c>
      <c r="V307" s="1">
        <f ca="1">SUMIFS(INDIRECT($C$1&amp;"!"&amp;$C307&amp;":"&amp;$C307),dbP!$B:$B,"&gt;="&amp;V$5,dbP!$B:$B,"&lt;="&amp;V$6,INDIRECT($C$1&amp;"!"&amp;$C$2&amp;":"&amp;$C$2),$I$4,dbP!$J:$J,$I307,dbP!$K:$K,$J307)</f>
        <v>0</v>
      </c>
      <c r="W307" s="1">
        <f ca="1">SUMIFS(INDIRECT($C$1&amp;"!"&amp;$C307&amp;":"&amp;$C307),dbP!$B:$B,"&gt;="&amp;W$5,dbP!$B:$B,"&lt;="&amp;W$6,INDIRECT($C$1&amp;"!"&amp;$C$2&amp;":"&amp;$C$2),$I$4,dbP!$J:$J,$I307,dbP!$K:$K,$J307)</f>
        <v>0</v>
      </c>
      <c r="X307" s="1">
        <f ca="1">SUMIFS(INDIRECT($C$1&amp;"!"&amp;$C307&amp;":"&amp;$C307),dbP!$B:$B,"&gt;="&amp;X$5,dbP!$B:$B,"&lt;="&amp;X$6,INDIRECT($C$1&amp;"!"&amp;$C$2&amp;":"&amp;$C$2),$I$4,dbP!$J:$J,$I307,dbP!$K:$K,$J307)</f>
        <v>0</v>
      </c>
      <c r="Y307" s="1">
        <f ca="1">SUMIFS(INDIRECT($C$1&amp;"!"&amp;$C307&amp;":"&amp;$C307),dbP!$B:$B,"&gt;="&amp;Y$5,dbP!$B:$B,"&lt;="&amp;Y$6,INDIRECT($C$1&amp;"!"&amp;$C$2&amp;":"&amp;$C$2),$I$4,dbP!$J:$J,$I307,dbP!$K:$K,$J307)</f>
        <v>0</v>
      </c>
      <c r="Z307" s="1">
        <f ca="1">SUMIFS(INDIRECT($C$1&amp;"!"&amp;$C307&amp;":"&amp;$C307),dbP!$B:$B,"&gt;="&amp;Z$5,dbP!$B:$B,"&lt;="&amp;Z$6,INDIRECT($C$1&amp;"!"&amp;$C$2&amp;":"&amp;$C$2),$I$4,dbP!$J:$J,$I307,dbP!$K:$K,$J307)</f>
        <v>0</v>
      </c>
      <c r="AA307" s="1">
        <f ca="1">SUMIFS(INDIRECT($C$1&amp;"!"&amp;$C307&amp;":"&amp;$C307),dbP!$B:$B,"&gt;="&amp;AA$5,dbP!$B:$B,"&lt;="&amp;AA$6,INDIRECT($C$1&amp;"!"&amp;$C$2&amp;":"&amp;$C$2),$I$4,dbP!$J:$J,$I307,dbP!$K:$K,$J307)</f>
        <v>0</v>
      </c>
      <c r="AB307" s="1">
        <f ca="1">SUMIFS(INDIRECT($C$1&amp;"!"&amp;$C307&amp;":"&amp;$C307),dbP!$B:$B,"&gt;="&amp;AB$5,dbP!$B:$B,"&lt;="&amp;AB$6,INDIRECT($C$1&amp;"!"&amp;$C$2&amp;":"&amp;$C$2),$I$4,dbP!$J:$J,$I307,dbP!$K:$K,$J307)</f>
        <v>0</v>
      </c>
      <c r="AC307" s="1">
        <f ca="1">SUMIFS(INDIRECT($C$1&amp;"!"&amp;$C307&amp;":"&amp;$C307),dbP!$B:$B,"&gt;="&amp;AC$5,dbP!$B:$B,"&lt;="&amp;AC$6,INDIRECT($C$1&amp;"!"&amp;$C$2&amp;":"&amp;$C$2),$I$4,dbP!$J:$J,$I307,dbP!$K:$K,$J307)</f>
        <v>0</v>
      </c>
      <c r="AD307" s="1">
        <f ca="1">SUMIFS(INDIRECT($C$1&amp;"!"&amp;$C307&amp;":"&amp;$C307),dbP!$B:$B,"&gt;="&amp;AD$5,dbP!$B:$B,"&lt;="&amp;AD$6,INDIRECT($C$1&amp;"!"&amp;$C$2&amp;":"&amp;$C$2),$I$4,dbP!$J:$J,$I307,dbP!$K:$K,$J307)</f>
        <v>0</v>
      </c>
      <c r="AE307" s="1">
        <f ca="1">SUMIFS(INDIRECT($C$1&amp;"!"&amp;$C307&amp;":"&amp;$C307),dbP!$B:$B,"&gt;="&amp;AE$5,dbP!$B:$B,"&lt;="&amp;AE$6,INDIRECT($C$1&amp;"!"&amp;$C$2&amp;":"&amp;$C$2),$I$4,dbP!$J:$J,$I307,dbP!$K:$K,$J307)</f>
        <v>0</v>
      </c>
      <c r="AF307" s="1">
        <f ca="1">SUMIFS(INDIRECT($C$1&amp;"!"&amp;$C307&amp;":"&amp;$C307),dbP!$B:$B,"&gt;="&amp;AF$5,dbP!$B:$B,"&lt;="&amp;AF$6,INDIRECT($C$1&amp;"!"&amp;$C$2&amp;":"&amp;$C$2),$I$4,dbP!$J:$J,$I307,dbP!$K:$K,$J307)</f>
        <v>0</v>
      </c>
      <c r="AG307" s="1">
        <f ca="1">SUMIFS(INDIRECT($C$1&amp;"!"&amp;$C307&amp;":"&amp;$C307),dbP!$B:$B,"&gt;="&amp;AG$5,dbP!$B:$B,"&lt;="&amp;AG$6,INDIRECT($C$1&amp;"!"&amp;$C$2&amp;":"&amp;$C$2),$I$4,dbP!$J:$J,$I307,dbP!$K:$K,$J307)</f>
        <v>0</v>
      </c>
      <c r="AH307" s="1">
        <f ca="1">SUMIFS(INDIRECT($C$1&amp;"!"&amp;$C307&amp;":"&amp;$C307),dbP!$B:$B,"&gt;="&amp;AH$5,dbP!$B:$B,"&lt;="&amp;AH$6,INDIRECT($C$1&amp;"!"&amp;$C$2&amp;":"&amp;$C$2),$I$4,dbP!$J:$J,$I307,dbP!$K:$K,$J307)</f>
        <v>0</v>
      </c>
      <c r="AI307" s="1">
        <f ca="1">SUMIFS(INDIRECT($C$1&amp;"!"&amp;$C307&amp;":"&amp;$C307),dbP!$B:$B,"&gt;="&amp;AI$5,dbP!$B:$B,"&lt;="&amp;AI$6,INDIRECT($C$1&amp;"!"&amp;$C$2&amp;":"&amp;$C$2),$I$4,dbP!$J:$J,$I307,dbP!$K:$K,$J307)</f>
        <v>0</v>
      </c>
      <c r="AJ307" s="1">
        <f ca="1">SUMIFS(INDIRECT($C$1&amp;"!"&amp;$C307&amp;":"&amp;$C307),dbP!$B:$B,"&gt;="&amp;AJ$5,dbP!$B:$B,"&lt;="&amp;AJ$6,INDIRECT($C$1&amp;"!"&amp;$C$2&amp;":"&amp;$C$2),$I$4,dbP!$J:$J,$I307,dbP!$K:$K,$J307)</f>
        <v>0</v>
      </c>
      <c r="AK307" s="1">
        <f ca="1">SUMIFS(INDIRECT($C$1&amp;"!"&amp;$C307&amp;":"&amp;$C307),dbP!$B:$B,"&gt;="&amp;AK$5,dbP!$B:$B,"&lt;="&amp;AK$6,INDIRECT($C$1&amp;"!"&amp;$C$2&amp;":"&amp;$C$2),$I$4,dbP!$J:$J,$I307,dbP!$K:$K,$J307)</f>
        <v>0</v>
      </c>
      <c r="AL307" s="1">
        <f ca="1">SUMIFS(INDIRECT($C$1&amp;"!"&amp;$C307&amp;":"&amp;$C307),dbP!$B:$B,"&gt;="&amp;AL$5,dbP!$B:$B,"&lt;="&amp;AL$6,INDIRECT($C$1&amp;"!"&amp;$C$2&amp;":"&amp;$C$2),$I$4,dbP!$J:$J,$I307,dbP!$K:$K,$J307)</f>
        <v>0</v>
      </c>
    </row>
    <row r="308" spans="2:38" x14ac:dyDescent="0.25">
      <c r="B308" s="1" t="str">
        <f>Items!Q25</f>
        <v>PL(-)</v>
      </c>
      <c r="C308" s="1" t="str">
        <f>Items!R25</f>
        <v>N</v>
      </c>
      <c r="I308" s="22" t="str">
        <f>Items!O25</f>
        <v>Всего себестоимость</v>
      </c>
      <c r="J308" s="1" t="str">
        <f>Items!P25</f>
        <v>Монтаж Фасада</v>
      </c>
      <c r="Q308" s="1">
        <f ca="1">SUM($S308:INDIRECT(ADDRESS(ROW(),SUMIFS($3:$3,$4:$4,MAX($4:$4)))))</f>
        <v>0</v>
      </c>
      <c r="T308" s="1">
        <f ca="1">SUMIFS(INDIRECT($C$1&amp;"!"&amp;$C308&amp;":"&amp;$C308),dbP!$B:$B,"&gt;="&amp;T$5,dbP!$B:$B,"&lt;="&amp;T$6,INDIRECT($C$1&amp;"!"&amp;$C$2&amp;":"&amp;$C$2),$I$4,dbP!$J:$J,$I308,dbP!$K:$K,$J308)</f>
        <v>0</v>
      </c>
      <c r="U308" s="1">
        <f ca="1">SUMIFS(INDIRECT($C$1&amp;"!"&amp;$C308&amp;":"&amp;$C308),dbP!$B:$B,"&gt;="&amp;U$5,dbP!$B:$B,"&lt;="&amp;U$6,INDIRECT($C$1&amp;"!"&amp;$C$2&amp;":"&amp;$C$2),$I$4,dbP!$J:$J,$I308,dbP!$K:$K,$J308)</f>
        <v>0</v>
      </c>
      <c r="V308" s="1">
        <f ca="1">SUMIFS(INDIRECT($C$1&amp;"!"&amp;$C308&amp;":"&amp;$C308),dbP!$B:$B,"&gt;="&amp;V$5,dbP!$B:$B,"&lt;="&amp;V$6,INDIRECT($C$1&amp;"!"&amp;$C$2&amp;":"&amp;$C$2),$I$4,dbP!$J:$J,$I308,dbP!$K:$K,$J308)</f>
        <v>0</v>
      </c>
      <c r="W308" s="1">
        <f ca="1">SUMIFS(INDIRECT($C$1&amp;"!"&amp;$C308&amp;":"&amp;$C308),dbP!$B:$B,"&gt;="&amp;W$5,dbP!$B:$B,"&lt;="&amp;W$6,INDIRECT($C$1&amp;"!"&amp;$C$2&amp;":"&amp;$C$2),$I$4,dbP!$J:$J,$I308,dbP!$K:$K,$J308)</f>
        <v>0</v>
      </c>
      <c r="X308" s="1">
        <f ca="1">SUMIFS(INDIRECT($C$1&amp;"!"&amp;$C308&amp;":"&amp;$C308),dbP!$B:$B,"&gt;="&amp;X$5,dbP!$B:$B,"&lt;="&amp;X$6,INDIRECT($C$1&amp;"!"&amp;$C$2&amp;":"&amp;$C$2),$I$4,dbP!$J:$J,$I308,dbP!$K:$K,$J308)</f>
        <v>0</v>
      </c>
      <c r="Y308" s="1">
        <f ca="1">SUMIFS(INDIRECT($C$1&amp;"!"&amp;$C308&amp;":"&amp;$C308),dbP!$B:$B,"&gt;="&amp;Y$5,dbP!$B:$B,"&lt;="&amp;Y$6,INDIRECT($C$1&amp;"!"&amp;$C$2&amp;":"&amp;$C$2),$I$4,dbP!$J:$J,$I308,dbP!$K:$K,$J308)</f>
        <v>0</v>
      </c>
      <c r="Z308" s="1">
        <f ca="1">SUMIFS(INDIRECT($C$1&amp;"!"&amp;$C308&amp;":"&amp;$C308),dbP!$B:$B,"&gt;="&amp;Z$5,dbP!$B:$B,"&lt;="&amp;Z$6,INDIRECT($C$1&amp;"!"&amp;$C$2&amp;":"&amp;$C$2),$I$4,dbP!$J:$J,$I308,dbP!$K:$K,$J308)</f>
        <v>0</v>
      </c>
      <c r="AA308" s="1">
        <f ca="1">SUMIFS(INDIRECT($C$1&amp;"!"&amp;$C308&amp;":"&amp;$C308),dbP!$B:$B,"&gt;="&amp;AA$5,dbP!$B:$B,"&lt;="&amp;AA$6,INDIRECT($C$1&amp;"!"&amp;$C$2&amp;":"&amp;$C$2),$I$4,dbP!$J:$J,$I308,dbP!$K:$K,$J308)</f>
        <v>0</v>
      </c>
      <c r="AB308" s="1">
        <f ca="1">SUMIFS(INDIRECT($C$1&amp;"!"&amp;$C308&amp;":"&amp;$C308),dbP!$B:$B,"&gt;="&amp;AB$5,dbP!$B:$B,"&lt;="&amp;AB$6,INDIRECT($C$1&amp;"!"&amp;$C$2&amp;":"&amp;$C$2),$I$4,dbP!$J:$J,$I308,dbP!$K:$K,$J308)</f>
        <v>0</v>
      </c>
      <c r="AC308" s="1">
        <f ca="1">SUMIFS(INDIRECT($C$1&amp;"!"&amp;$C308&amp;":"&amp;$C308),dbP!$B:$B,"&gt;="&amp;AC$5,dbP!$B:$B,"&lt;="&amp;AC$6,INDIRECT($C$1&amp;"!"&amp;$C$2&amp;":"&amp;$C$2),$I$4,dbP!$J:$J,$I308,dbP!$K:$K,$J308)</f>
        <v>0</v>
      </c>
      <c r="AD308" s="1">
        <f ca="1">SUMIFS(INDIRECT($C$1&amp;"!"&amp;$C308&amp;":"&amp;$C308),dbP!$B:$B,"&gt;="&amp;AD$5,dbP!$B:$B,"&lt;="&amp;AD$6,INDIRECT($C$1&amp;"!"&amp;$C$2&amp;":"&amp;$C$2),$I$4,dbP!$J:$J,$I308,dbP!$K:$K,$J308)</f>
        <v>0</v>
      </c>
      <c r="AE308" s="1">
        <f ca="1">SUMIFS(INDIRECT($C$1&amp;"!"&amp;$C308&amp;":"&amp;$C308),dbP!$B:$B,"&gt;="&amp;AE$5,dbP!$B:$B,"&lt;="&amp;AE$6,INDIRECT($C$1&amp;"!"&amp;$C$2&amp;":"&amp;$C$2),$I$4,dbP!$J:$J,$I308,dbP!$K:$K,$J308)</f>
        <v>0</v>
      </c>
      <c r="AF308" s="1">
        <f ca="1">SUMIFS(INDIRECT($C$1&amp;"!"&amp;$C308&amp;":"&amp;$C308),dbP!$B:$B,"&gt;="&amp;AF$5,dbP!$B:$B,"&lt;="&amp;AF$6,INDIRECT($C$1&amp;"!"&amp;$C$2&amp;":"&amp;$C$2),$I$4,dbP!$J:$J,$I308,dbP!$K:$K,$J308)</f>
        <v>0</v>
      </c>
      <c r="AG308" s="1">
        <f ca="1">SUMIFS(INDIRECT($C$1&amp;"!"&amp;$C308&amp;":"&amp;$C308),dbP!$B:$B,"&gt;="&amp;AG$5,dbP!$B:$B,"&lt;="&amp;AG$6,INDIRECT($C$1&amp;"!"&amp;$C$2&amp;":"&amp;$C$2),$I$4,dbP!$J:$J,$I308,dbP!$K:$K,$J308)</f>
        <v>0</v>
      </c>
      <c r="AH308" s="1">
        <f ca="1">SUMIFS(INDIRECT($C$1&amp;"!"&amp;$C308&amp;":"&amp;$C308),dbP!$B:$B,"&gt;="&amp;AH$5,dbP!$B:$B,"&lt;="&amp;AH$6,INDIRECT($C$1&amp;"!"&amp;$C$2&amp;":"&amp;$C$2),$I$4,dbP!$J:$J,$I308,dbP!$K:$K,$J308)</f>
        <v>0</v>
      </c>
      <c r="AI308" s="1">
        <f ca="1">SUMIFS(INDIRECT($C$1&amp;"!"&amp;$C308&amp;":"&amp;$C308),dbP!$B:$B,"&gt;="&amp;AI$5,dbP!$B:$B,"&lt;="&amp;AI$6,INDIRECT($C$1&amp;"!"&amp;$C$2&amp;":"&amp;$C$2),$I$4,dbP!$J:$J,$I308,dbP!$K:$K,$J308)</f>
        <v>0</v>
      </c>
      <c r="AJ308" s="1">
        <f ca="1">SUMIFS(INDIRECT($C$1&amp;"!"&amp;$C308&amp;":"&amp;$C308),dbP!$B:$B,"&gt;="&amp;AJ$5,dbP!$B:$B,"&lt;="&amp;AJ$6,INDIRECT($C$1&amp;"!"&amp;$C$2&amp;":"&amp;$C$2),$I$4,dbP!$J:$J,$I308,dbP!$K:$K,$J308)</f>
        <v>0</v>
      </c>
      <c r="AK308" s="1">
        <f ca="1">SUMIFS(INDIRECT($C$1&amp;"!"&amp;$C308&amp;":"&amp;$C308),dbP!$B:$B,"&gt;="&amp;AK$5,dbP!$B:$B,"&lt;="&amp;AK$6,INDIRECT($C$1&amp;"!"&amp;$C$2&amp;":"&amp;$C$2),$I$4,dbP!$J:$J,$I308,dbP!$K:$K,$J308)</f>
        <v>0</v>
      </c>
      <c r="AL308" s="1">
        <f ca="1">SUMIFS(INDIRECT($C$1&amp;"!"&amp;$C308&amp;":"&amp;$C308),dbP!$B:$B,"&gt;="&amp;AL$5,dbP!$B:$B,"&lt;="&amp;AL$6,INDIRECT($C$1&amp;"!"&amp;$C$2&amp;":"&amp;$C$2),$I$4,dbP!$J:$J,$I308,dbP!$K:$K,$J308)</f>
        <v>0</v>
      </c>
    </row>
    <row r="309" spans="2:38" x14ac:dyDescent="0.25">
      <c r="B309" s="1" t="str">
        <f>Items!Q26</f>
        <v>PL(-)</v>
      </c>
      <c r="C309" s="1" t="str">
        <f>Items!R26</f>
        <v>N</v>
      </c>
      <c r="I309" s="22" t="str">
        <f>Items!O26</f>
        <v>Всего себестоимость</v>
      </c>
      <c r="J309" s="1" t="str">
        <f>Items!P26</f>
        <v>Монтаж Благоустройства</v>
      </c>
      <c r="Q309" s="1">
        <f ca="1">SUM($S309:INDIRECT(ADDRESS(ROW(),SUMIFS($3:$3,$4:$4,MAX($4:$4)))))</f>
        <v>0</v>
      </c>
      <c r="T309" s="1">
        <f ca="1">SUMIFS(INDIRECT($C$1&amp;"!"&amp;$C309&amp;":"&amp;$C309),dbP!$B:$B,"&gt;="&amp;T$5,dbP!$B:$B,"&lt;="&amp;T$6,INDIRECT($C$1&amp;"!"&amp;$C$2&amp;":"&amp;$C$2),$I$4,dbP!$J:$J,$I309,dbP!$K:$K,$J309)</f>
        <v>0</v>
      </c>
      <c r="U309" s="1">
        <f ca="1">SUMIFS(INDIRECT($C$1&amp;"!"&amp;$C309&amp;":"&amp;$C309),dbP!$B:$B,"&gt;="&amp;U$5,dbP!$B:$B,"&lt;="&amp;U$6,INDIRECT($C$1&amp;"!"&amp;$C$2&amp;":"&amp;$C$2),$I$4,dbP!$J:$J,$I309,dbP!$K:$K,$J309)</f>
        <v>0</v>
      </c>
      <c r="V309" s="1">
        <f ca="1">SUMIFS(INDIRECT($C$1&amp;"!"&amp;$C309&amp;":"&amp;$C309),dbP!$B:$B,"&gt;="&amp;V$5,dbP!$B:$B,"&lt;="&amp;V$6,INDIRECT($C$1&amp;"!"&amp;$C$2&amp;":"&amp;$C$2),$I$4,dbP!$J:$J,$I309,dbP!$K:$K,$J309)</f>
        <v>0</v>
      </c>
      <c r="W309" s="1">
        <f ca="1">SUMIFS(INDIRECT($C$1&amp;"!"&amp;$C309&amp;":"&amp;$C309),dbP!$B:$B,"&gt;="&amp;W$5,dbP!$B:$B,"&lt;="&amp;W$6,INDIRECT($C$1&amp;"!"&amp;$C$2&amp;":"&amp;$C$2),$I$4,dbP!$J:$J,$I309,dbP!$K:$K,$J309)</f>
        <v>0</v>
      </c>
      <c r="X309" s="1">
        <f ca="1">SUMIFS(INDIRECT($C$1&amp;"!"&amp;$C309&amp;":"&amp;$C309),dbP!$B:$B,"&gt;="&amp;X$5,dbP!$B:$B,"&lt;="&amp;X$6,INDIRECT($C$1&amp;"!"&amp;$C$2&amp;":"&amp;$C$2),$I$4,dbP!$J:$J,$I309,dbP!$K:$K,$J309)</f>
        <v>0</v>
      </c>
      <c r="Y309" s="1">
        <f ca="1">SUMIFS(INDIRECT($C$1&amp;"!"&amp;$C309&amp;":"&amp;$C309),dbP!$B:$B,"&gt;="&amp;Y$5,dbP!$B:$B,"&lt;="&amp;Y$6,INDIRECT($C$1&amp;"!"&amp;$C$2&amp;":"&amp;$C$2),$I$4,dbP!$J:$J,$I309,dbP!$K:$K,$J309)</f>
        <v>0</v>
      </c>
      <c r="Z309" s="1">
        <f ca="1">SUMIFS(INDIRECT($C$1&amp;"!"&amp;$C309&amp;":"&amp;$C309),dbP!$B:$B,"&gt;="&amp;Z$5,dbP!$B:$B,"&lt;="&amp;Z$6,INDIRECT($C$1&amp;"!"&amp;$C$2&amp;":"&amp;$C$2),$I$4,dbP!$J:$J,$I309,dbP!$K:$K,$J309)</f>
        <v>0</v>
      </c>
      <c r="AA309" s="1">
        <f ca="1">SUMIFS(INDIRECT($C$1&amp;"!"&amp;$C309&amp;":"&amp;$C309),dbP!$B:$B,"&gt;="&amp;AA$5,dbP!$B:$B,"&lt;="&amp;AA$6,INDIRECT($C$1&amp;"!"&amp;$C$2&amp;":"&amp;$C$2),$I$4,dbP!$J:$J,$I309,dbP!$K:$K,$J309)</f>
        <v>0</v>
      </c>
      <c r="AB309" s="1">
        <f ca="1">SUMIFS(INDIRECT($C$1&amp;"!"&amp;$C309&amp;":"&amp;$C309),dbP!$B:$B,"&gt;="&amp;AB$5,dbP!$B:$B,"&lt;="&amp;AB$6,INDIRECT($C$1&amp;"!"&amp;$C$2&amp;":"&amp;$C$2),$I$4,dbP!$J:$J,$I309,dbP!$K:$K,$J309)</f>
        <v>0</v>
      </c>
      <c r="AC309" s="1">
        <f ca="1">SUMIFS(INDIRECT($C$1&amp;"!"&amp;$C309&amp;":"&amp;$C309),dbP!$B:$B,"&gt;="&amp;AC$5,dbP!$B:$B,"&lt;="&amp;AC$6,INDIRECT($C$1&amp;"!"&amp;$C$2&amp;":"&amp;$C$2),$I$4,dbP!$J:$J,$I309,dbP!$K:$K,$J309)</f>
        <v>0</v>
      </c>
      <c r="AD309" s="1">
        <f ca="1">SUMIFS(INDIRECT($C$1&amp;"!"&amp;$C309&amp;":"&amp;$C309),dbP!$B:$B,"&gt;="&amp;AD$5,dbP!$B:$B,"&lt;="&amp;AD$6,INDIRECT($C$1&amp;"!"&amp;$C$2&amp;":"&amp;$C$2),$I$4,dbP!$J:$J,$I309,dbP!$K:$K,$J309)</f>
        <v>0</v>
      </c>
      <c r="AE309" s="1">
        <f ca="1">SUMIFS(INDIRECT($C$1&amp;"!"&amp;$C309&amp;":"&amp;$C309),dbP!$B:$B,"&gt;="&amp;AE$5,dbP!$B:$B,"&lt;="&amp;AE$6,INDIRECT($C$1&amp;"!"&amp;$C$2&amp;":"&amp;$C$2),$I$4,dbP!$J:$J,$I309,dbP!$K:$K,$J309)</f>
        <v>0</v>
      </c>
      <c r="AF309" s="1">
        <f ca="1">SUMIFS(INDIRECT($C$1&amp;"!"&amp;$C309&amp;":"&amp;$C309),dbP!$B:$B,"&gt;="&amp;AF$5,dbP!$B:$B,"&lt;="&amp;AF$6,INDIRECT($C$1&amp;"!"&amp;$C$2&amp;":"&amp;$C$2),$I$4,dbP!$J:$J,$I309,dbP!$K:$K,$J309)</f>
        <v>0</v>
      </c>
      <c r="AG309" s="1">
        <f ca="1">SUMIFS(INDIRECT($C$1&amp;"!"&amp;$C309&amp;":"&amp;$C309),dbP!$B:$B,"&gt;="&amp;AG$5,dbP!$B:$B,"&lt;="&amp;AG$6,INDIRECT($C$1&amp;"!"&amp;$C$2&amp;":"&amp;$C$2),$I$4,dbP!$J:$J,$I309,dbP!$K:$K,$J309)</f>
        <v>0</v>
      </c>
      <c r="AH309" s="1">
        <f ca="1">SUMIFS(INDIRECT($C$1&amp;"!"&amp;$C309&amp;":"&amp;$C309),dbP!$B:$B,"&gt;="&amp;AH$5,dbP!$B:$B,"&lt;="&amp;AH$6,INDIRECT($C$1&amp;"!"&amp;$C$2&amp;":"&amp;$C$2),$I$4,dbP!$J:$J,$I309,dbP!$K:$K,$J309)</f>
        <v>0</v>
      </c>
      <c r="AI309" s="1">
        <f ca="1">SUMIFS(INDIRECT($C$1&amp;"!"&amp;$C309&amp;":"&amp;$C309),dbP!$B:$B,"&gt;="&amp;AI$5,dbP!$B:$B,"&lt;="&amp;AI$6,INDIRECT($C$1&amp;"!"&amp;$C$2&amp;":"&amp;$C$2),$I$4,dbP!$J:$J,$I309,dbP!$K:$K,$J309)</f>
        <v>0</v>
      </c>
      <c r="AJ309" s="1">
        <f ca="1">SUMIFS(INDIRECT($C$1&amp;"!"&amp;$C309&amp;":"&amp;$C309),dbP!$B:$B,"&gt;="&amp;AJ$5,dbP!$B:$B,"&lt;="&amp;AJ$6,INDIRECT($C$1&amp;"!"&amp;$C$2&amp;":"&amp;$C$2),$I$4,dbP!$J:$J,$I309,dbP!$K:$K,$J309)</f>
        <v>0</v>
      </c>
      <c r="AK309" s="1">
        <f ca="1">SUMIFS(INDIRECT($C$1&amp;"!"&amp;$C309&amp;":"&amp;$C309),dbP!$B:$B,"&gt;="&amp;AK$5,dbP!$B:$B,"&lt;="&amp;AK$6,INDIRECT($C$1&amp;"!"&amp;$C$2&amp;":"&amp;$C$2),$I$4,dbP!$J:$J,$I309,dbP!$K:$K,$J309)</f>
        <v>0</v>
      </c>
      <c r="AL309" s="1">
        <f ca="1">SUMIFS(INDIRECT($C$1&amp;"!"&amp;$C309&amp;":"&amp;$C309),dbP!$B:$B,"&gt;="&amp;AL$5,dbP!$B:$B,"&lt;="&amp;AL$6,INDIRECT($C$1&amp;"!"&amp;$C$2&amp;":"&amp;$C$2),$I$4,dbP!$J:$J,$I309,dbP!$K:$K,$J309)</f>
        <v>0</v>
      </c>
    </row>
    <row r="310" spans="2:38" x14ac:dyDescent="0.25">
      <c r="B310" s="1" t="str">
        <f>Items!Q27</f>
        <v>PL(-)</v>
      </c>
      <c r="C310" s="1" t="str">
        <f>Items!R27</f>
        <v>N</v>
      </c>
      <c r="I310" s="22" t="str">
        <f>Items!O27</f>
        <v>Всего себестоимость</v>
      </c>
      <c r="J310" s="1" t="str">
        <f>Items!P27</f>
        <v>Спец техника</v>
      </c>
      <c r="Q310" s="1">
        <f ca="1">SUM($S310:INDIRECT(ADDRESS(ROW(),SUMIFS($3:$3,$4:$4,MAX($4:$4)))))</f>
        <v>0</v>
      </c>
      <c r="T310" s="1">
        <f ca="1">SUMIFS(INDIRECT($C$1&amp;"!"&amp;$C310&amp;":"&amp;$C310),dbP!$B:$B,"&gt;="&amp;T$5,dbP!$B:$B,"&lt;="&amp;T$6,INDIRECT($C$1&amp;"!"&amp;$C$2&amp;":"&amp;$C$2),$I$4,dbP!$J:$J,$I310,dbP!$K:$K,$J310)</f>
        <v>0</v>
      </c>
      <c r="U310" s="1">
        <f ca="1">SUMIFS(INDIRECT($C$1&amp;"!"&amp;$C310&amp;":"&amp;$C310),dbP!$B:$B,"&gt;="&amp;U$5,dbP!$B:$B,"&lt;="&amp;U$6,INDIRECT($C$1&amp;"!"&amp;$C$2&amp;":"&amp;$C$2),$I$4,dbP!$J:$J,$I310,dbP!$K:$K,$J310)</f>
        <v>0</v>
      </c>
      <c r="V310" s="1">
        <f ca="1">SUMIFS(INDIRECT($C$1&amp;"!"&amp;$C310&amp;":"&amp;$C310),dbP!$B:$B,"&gt;="&amp;V$5,dbP!$B:$B,"&lt;="&amp;V$6,INDIRECT($C$1&amp;"!"&amp;$C$2&amp;":"&amp;$C$2),$I$4,dbP!$J:$J,$I310,dbP!$K:$K,$J310)</f>
        <v>0</v>
      </c>
      <c r="W310" s="1">
        <f ca="1">SUMIFS(INDIRECT($C$1&amp;"!"&amp;$C310&amp;":"&amp;$C310),dbP!$B:$B,"&gt;="&amp;W$5,dbP!$B:$B,"&lt;="&amp;W$6,INDIRECT($C$1&amp;"!"&amp;$C$2&amp;":"&amp;$C$2),$I$4,dbP!$J:$J,$I310,dbP!$K:$K,$J310)</f>
        <v>0</v>
      </c>
      <c r="X310" s="1">
        <f ca="1">SUMIFS(INDIRECT($C$1&amp;"!"&amp;$C310&amp;":"&amp;$C310),dbP!$B:$B,"&gt;="&amp;X$5,dbP!$B:$B,"&lt;="&amp;X$6,INDIRECT($C$1&amp;"!"&amp;$C$2&amp;":"&amp;$C$2),$I$4,dbP!$J:$J,$I310,dbP!$K:$K,$J310)</f>
        <v>0</v>
      </c>
      <c r="Y310" s="1">
        <f ca="1">SUMIFS(INDIRECT($C$1&amp;"!"&amp;$C310&amp;":"&amp;$C310),dbP!$B:$B,"&gt;="&amp;Y$5,dbP!$B:$B,"&lt;="&amp;Y$6,INDIRECT($C$1&amp;"!"&amp;$C$2&amp;":"&amp;$C$2),$I$4,dbP!$J:$J,$I310,dbP!$K:$K,$J310)</f>
        <v>0</v>
      </c>
      <c r="Z310" s="1">
        <f ca="1">SUMIFS(INDIRECT($C$1&amp;"!"&amp;$C310&amp;":"&amp;$C310),dbP!$B:$B,"&gt;="&amp;Z$5,dbP!$B:$B,"&lt;="&amp;Z$6,INDIRECT($C$1&amp;"!"&amp;$C$2&amp;":"&amp;$C$2),$I$4,dbP!$J:$J,$I310,dbP!$K:$K,$J310)</f>
        <v>0</v>
      </c>
      <c r="AA310" s="1">
        <f ca="1">SUMIFS(INDIRECT($C$1&amp;"!"&amp;$C310&amp;":"&amp;$C310),dbP!$B:$B,"&gt;="&amp;AA$5,dbP!$B:$B,"&lt;="&amp;AA$6,INDIRECT($C$1&amp;"!"&amp;$C$2&amp;":"&amp;$C$2),$I$4,dbP!$J:$J,$I310,dbP!$K:$K,$J310)</f>
        <v>0</v>
      </c>
      <c r="AB310" s="1">
        <f ca="1">SUMIFS(INDIRECT($C$1&amp;"!"&amp;$C310&amp;":"&amp;$C310),dbP!$B:$B,"&gt;="&amp;AB$5,dbP!$B:$B,"&lt;="&amp;AB$6,INDIRECT($C$1&amp;"!"&amp;$C$2&amp;":"&amp;$C$2),$I$4,dbP!$J:$J,$I310,dbP!$K:$K,$J310)</f>
        <v>0</v>
      </c>
      <c r="AC310" s="1">
        <f ca="1">SUMIFS(INDIRECT($C$1&amp;"!"&amp;$C310&amp;":"&amp;$C310),dbP!$B:$B,"&gt;="&amp;AC$5,dbP!$B:$B,"&lt;="&amp;AC$6,INDIRECT($C$1&amp;"!"&amp;$C$2&amp;":"&amp;$C$2),$I$4,dbP!$J:$J,$I310,dbP!$K:$K,$J310)</f>
        <v>0</v>
      </c>
      <c r="AD310" s="1">
        <f ca="1">SUMIFS(INDIRECT($C$1&amp;"!"&amp;$C310&amp;":"&amp;$C310),dbP!$B:$B,"&gt;="&amp;AD$5,dbP!$B:$B,"&lt;="&amp;AD$6,INDIRECT($C$1&amp;"!"&amp;$C$2&amp;":"&amp;$C$2),$I$4,dbP!$J:$J,$I310,dbP!$K:$K,$J310)</f>
        <v>0</v>
      </c>
      <c r="AE310" s="1">
        <f ca="1">SUMIFS(INDIRECT($C$1&amp;"!"&amp;$C310&amp;":"&amp;$C310),dbP!$B:$B,"&gt;="&amp;AE$5,dbP!$B:$B,"&lt;="&amp;AE$6,INDIRECT($C$1&amp;"!"&amp;$C$2&amp;":"&amp;$C$2),$I$4,dbP!$J:$J,$I310,dbP!$K:$K,$J310)</f>
        <v>0</v>
      </c>
      <c r="AF310" s="1">
        <f ca="1">SUMIFS(INDIRECT($C$1&amp;"!"&amp;$C310&amp;":"&amp;$C310),dbP!$B:$B,"&gt;="&amp;AF$5,dbP!$B:$B,"&lt;="&amp;AF$6,INDIRECT($C$1&amp;"!"&amp;$C$2&amp;":"&amp;$C$2),$I$4,dbP!$J:$J,$I310,dbP!$K:$K,$J310)</f>
        <v>0</v>
      </c>
      <c r="AG310" s="1">
        <f ca="1">SUMIFS(INDIRECT($C$1&amp;"!"&amp;$C310&amp;":"&amp;$C310),dbP!$B:$B,"&gt;="&amp;AG$5,dbP!$B:$B,"&lt;="&amp;AG$6,INDIRECT($C$1&amp;"!"&amp;$C$2&amp;":"&amp;$C$2),$I$4,dbP!$J:$J,$I310,dbP!$K:$K,$J310)</f>
        <v>0</v>
      </c>
      <c r="AH310" s="1">
        <f ca="1">SUMIFS(INDIRECT($C$1&amp;"!"&amp;$C310&amp;":"&amp;$C310),dbP!$B:$B,"&gt;="&amp;AH$5,dbP!$B:$B,"&lt;="&amp;AH$6,INDIRECT($C$1&amp;"!"&amp;$C$2&amp;":"&amp;$C$2),$I$4,dbP!$J:$J,$I310,dbP!$K:$K,$J310)</f>
        <v>0</v>
      </c>
      <c r="AI310" s="1">
        <f ca="1">SUMIFS(INDIRECT($C$1&amp;"!"&amp;$C310&amp;":"&amp;$C310),dbP!$B:$B,"&gt;="&amp;AI$5,dbP!$B:$B,"&lt;="&amp;AI$6,INDIRECT($C$1&amp;"!"&amp;$C$2&amp;":"&amp;$C$2),$I$4,dbP!$J:$J,$I310,dbP!$K:$K,$J310)</f>
        <v>0</v>
      </c>
      <c r="AJ310" s="1">
        <f ca="1">SUMIFS(INDIRECT($C$1&amp;"!"&amp;$C310&amp;":"&amp;$C310),dbP!$B:$B,"&gt;="&amp;AJ$5,dbP!$B:$B,"&lt;="&amp;AJ$6,INDIRECT($C$1&amp;"!"&amp;$C$2&amp;":"&amp;$C$2),$I$4,dbP!$J:$J,$I310,dbP!$K:$K,$J310)</f>
        <v>0</v>
      </c>
      <c r="AK310" s="1">
        <f ca="1">SUMIFS(INDIRECT($C$1&amp;"!"&amp;$C310&amp;":"&amp;$C310),dbP!$B:$B,"&gt;="&amp;AK$5,dbP!$B:$B,"&lt;="&amp;AK$6,INDIRECT($C$1&amp;"!"&amp;$C$2&amp;":"&amp;$C$2),$I$4,dbP!$J:$J,$I310,dbP!$K:$K,$J310)</f>
        <v>0</v>
      </c>
      <c r="AL310" s="1">
        <f ca="1">SUMIFS(INDIRECT($C$1&amp;"!"&amp;$C310&amp;":"&amp;$C310),dbP!$B:$B,"&gt;="&amp;AL$5,dbP!$B:$B,"&lt;="&amp;AL$6,INDIRECT($C$1&amp;"!"&amp;$C$2&amp;":"&amp;$C$2),$I$4,dbP!$J:$J,$I310,dbP!$K:$K,$J310)</f>
        <v>0</v>
      </c>
    </row>
    <row r="311" spans="2:38" x14ac:dyDescent="0.25">
      <c r="B311" s="1" t="str">
        <f>Items!Q28</f>
        <v>PL(-)</v>
      </c>
      <c r="C311" s="1" t="str">
        <f>Items!R28</f>
        <v>N</v>
      </c>
      <c r="I311" s="22" t="str">
        <f>Items!O28</f>
        <v>Всего себестоимость</v>
      </c>
      <c r="J311" s="1" t="str">
        <f>Items!P28</f>
        <v>Общая территория (дорога, ливневка, газ, эл-во)</v>
      </c>
      <c r="Q311" s="1">
        <f ca="1">SUM($S311:INDIRECT(ADDRESS(ROW(),SUMIFS($3:$3,$4:$4,MAX($4:$4)))))</f>
        <v>0</v>
      </c>
      <c r="T311" s="1">
        <f ca="1">SUMIFS(INDIRECT($C$1&amp;"!"&amp;$C311&amp;":"&amp;$C311),dbP!$B:$B,"&gt;="&amp;T$5,dbP!$B:$B,"&lt;="&amp;T$6,INDIRECT($C$1&amp;"!"&amp;$C$2&amp;":"&amp;$C$2),$I$4,dbP!$J:$J,$I311,dbP!$K:$K,$J311)</f>
        <v>0</v>
      </c>
      <c r="U311" s="1">
        <f ca="1">SUMIFS(INDIRECT($C$1&amp;"!"&amp;$C311&amp;":"&amp;$C311),dbP!$B:$B,"&gt;="&amp;U$5,dbP!$B:$B,"&lt;="&amp;U$6,INDIRECT($C$1&amp;"!"&amp;$C$2&amp;":"&amp;$C$2),$I$4,dbP!$J:$J,$I311,dbP!$K:$K,$J311)</f>
        <v>0</v>
      </c>
      <c r="V311" s="1">
        <f ca="1">SUMIFS(INDIRECT($C$1&amp;"!"&amp;$C311&amp;":"&amp;$C311),dbP!$B:$B,"&gt;="&amp;V$5,dbP!$B:$B,"&lt;="&amp;V$6,INDIRECT($C$1&amp;"!"&amp;$C$2&amp;":"&amp;$C$2),$I$4,dbP!$J:$J,$I311,dbP!$K:$K,$J311)</f>
        <v>0</v>
      </c>
      <c r="W311" s="1">
        <f ca="1">SUMIFS(INDIRECT($C$1&amp;"!"&amp;$C311&amp;":"&amp;$C311),dbP!$B:$B,"&gt;="&amp;W$5,dbP!$B:$B,"&lt;="&amp;W$6,INDIRECT($C$1&amp;"!"&amp;$C$2&amp;":"&amp;$C$2),$I$4,dbP!$J:$J,$I311,dbP!$K:$K,$J311)</f>
        <v>0</v>
      </c>
      <c r="X311" s="1">
        <f ca="1">SUMIFS(INDIRECT($C$1&amp;"!"&amp;$C311&amp;":"&amp;$C311),dbP!$B:$B,"&gt;="&amp;X$5,dbP!$B:$B,"&lt;="&amp;X$6,INDIRECT($C$1&amp;"!"&amp;$C$2&amp;":"&amp;$C$2),$I$4,dbP!$J:$J,$I311,dbP!$K:$K,$J311)</f>
        <v>0</v>
      </c>
      <c r="Y311" s="1">
        <f ca="1">SUMIFS(INDIRECT($C$1&amp;"!"&amp;$C311&amp;":"&amp;$C311),dbP!$B:$B,"&gt;="&amp;Y$5,dbP!$B:$B,"&lt;="&amp;Y$6,INDIRECT($C$1&amp;"!"&amp;$C$2&amp;":"&amp;$C$2),$I$4,dbP!$J:$J,$I311,dbP!$K:$K,$J311)</f>
        <v>0</v>
      </c>
      <c r="Z311" s="1">
        <f ca="1">SUMIFS(INDIRECT($C$1&amp;"!"&amp;$C311&amp;":"&amp;$C311),dbP!$B:$B,"&gt;="&amp;Z$5,dbP!$B:$B,"&lt;="&amp;Z$6,INDIRECT($C$1&amp;"!"&amp;$C$2&amp;":"&amp;$C$2),$I$4,dbP!$J:$J,$I311,dbP!$K:$K,$J311)</f>
        <v>0</v>
      </c>
      <c r="AA311" s="1">
        <f ca="1">SUMIFS(INDIRECT($C$1&amp;"!"&amp;$C311&amp;":"&amp;$C311),dbP!$B:$B,"&gt;="&amp;AA$5,dbP!$B:$B,"&lt;="&amp;AA$6,INDIRECT($C$1&amp;"!"&amp;$C$2&amp;":"&amp;$C$2),$I$4,dbP!$J:$J,$I311,dbP!$K:$K,$J311)</f>
        <v>0</v>
      </c>
      <c r="AB311" s="1">
        <f ca="1">SUMIFS(INDIRECT($C$1&amp;"!"&amp;$C311&amp;":"&amp;$C311),dbP!$B:$B,"&gt;="&amp;AB$5,dbP!$B:$B,"&lt;="&amp;AB$6,INDIRECT($C$1&amp;"!"&amp;$C$2&amp;":"&amp;$C$2),$I$4,dbP!$J:$J,$I311,dbP!$K:$K,$J311)</f>
        <v>0</v>
      </c>
      <c r="AC311" s="1">
        <f ca="1">SUMIFS(INDIRECT($C$1&amp;"!"&amp;$C311&amp;":"&amp;$C311),dbP!$B:$B,"&gt;="&amp;AC$5,dbP!$B:$B,"&lt;="&amp;AC$6,INDIRECT($C$1&amp;"!"&amp;$C$2&amp;":"&amp;$C$2),$I$4,dbP!$J:$J,$I311,dbP!$K:$K,$J311)</f>
        <v>0</v>
      </c>
      <c r="AD311" s="1">
        <f ca="1">SUMIFS(INDIRECT($C$1&amp;"!"&amp;$C311&amp;":"&amp;$C311),dbP!$B:$B,"&gt;="&amp;AD$5,dbP!$B:$B,"&lt;="&amp;AD$6,INDIRECT($C$1&amp;"!"&amp;$C$2&amp;":"&amp;$C$2),$I$4,dbP!$J:$J,$I311,dbP!$K:$K,$J311)</f>
        <v>0</v>
      </c>
      <c r="AE311" s="1">
        <f ca="1">SUMIFS(INDIRECT($C$1&amp;"!"&amp;$C311&amp;":"&amp;$C311),dbP!$B:$B,"&gt;="&amp;AE$5,dbP!$B:$B,"&lt;="&amp;AE$6,INDIRECT($C$1&amp;"!"&amp;$C$2&amp;":"&amp;$C$2),$I$4,dbP!$J:$J,$I311,dbP!$K:$K,$J311)</f>
        <v>0</v>
      </c>
      <c r="AF311" s="1">
        <f ca="1">SUMIFS(INDIRECT($C$1&amp;"!"&amp;$C311&amp;":"&amp;$C311),dbP!$B:$B,"&gt;="&amp;AF$5,dbP!$B:$B,"&lt;="&amp;AF$6,INDIRECT($C$1&amp;"!"&amp;$C$2&amp;":"&amp;$C$2),$I$4,dbP!$J:$J,$I311,dbP!$K:$K,$J311)</f>
        <v>0</v>
      </c>
      <c r="AG311" s="1">
        <f ca="1">SUMIFS(INDIRECT($C$1&amp;"!"&amp;$C311&amp;":"&amp;$C311),dbP!$B:$B,"&gt;="&amp;AG$5,dbP!$B:$B,"&lt;="&amp;AG$6,INDIRECT($C$1&amp;"!"&amp;$C$2&amp;":"&amp;$C$2),$I$4,dbP!$J:$J,$I311,dbP!$K:$K,$J311)</f>
        <v>0</v>
      </c>
      <c r="AH311" s="1">
        <f ca="1">SUMIFS(INDIRECT($C$1&amp;"!"&amp;$C311&amp;":"&amp;$C311),dbP!$B:$B,"&gt;="&amp;AH$5,dbP!$B:$B,"&lt;="&amp;AH$6,INDIRECT($C$1&amp;"!"&amp;$C$2&amp;":"&amp;$C$2),$I$4,dbP!$J:$J,$I311,dbP!$K:$K,$J311)</f>
        <v>0</v>
      </c>
      <c r="AI311" s="1">
        <f ca="1">SUMIFS(INDIRECT($C$1&amp;"!"&amp;$C311&amp;":"&amp;$C311),dbP!$B:$B,"&gt;="&amp;AI$5,dbP!$B:$B,"&lt;="&amp;AI$6,INDIRECT($C$1&amp;"!"&amp;$C$2&amp;":"&amp;$C$2),$I$4,dbP!$J:$J,$I311,dbP!$K:$K,$J311)</f>
        <v>0</v>
      </c>
      <c r="AJ311" s="1">
        <f ca="1">SUMIFS(INDIRECT($C$1&amp;"!"&amp;$C311&amp;":"&amp;$C311),dbP!$B:$B,"&gt;="&amp;AJ$5,dbP!$B:$B,"&lt;="&amp;AJ$6,INDIRECT($C$1&amp;"!"&amp;$C$2&amp;":"&amp;$C$2),$I$4,dbP!$J:$J,$I311,dbP!$K:$K,$J311)</f>
        <v>0</v>
      </c>
      <c r="AK311" s="1">
        <f ca="1">SUMIFS(INDIRECT($C$1&amp;"!"&amp;$C311&amp;":"&amp;$C311),dbP!$B:$B,"&gt;="&amp;AK$5,dbP!$B:$B,"&lt;="&amp;AK$6,INDIRECT($C$1&amp;"!"&amp;$C$2&amp;":"&amp;$C$2),$I$4,dbP!$J:$J,$I311,dbP!$K:$K,$J311)</f>
        <v>0</v>
      </c>
      <c r="AL311" s="1">
        <f ca="1">SUMIFS(INDIRECT($C$1&amp;"!"&amp;$C311&amp;":"&amp;$C311),dbP!$B:$B,"&gt;="&amp;AL$5,dbP!$B:$B,"&lt;="&amp;AL$6,INDIRECT($C$1&amp;"!"&amp;$C$2&amp;":"&amp;$C$2),$I$4,dbP!$J:$J,$I311,dbP!$K:$K,$J311)</f>
        <v>0</v>
      </c>
    </row>
    <row r="312" spans="2:38" x14ac:dyDescent="0.25">
      <c r="B312" s="1" t="str">
        <f>Items!Q29</f>
        <v>PL(-)</v>
      </c>
      <c r="C312" s="1" t="str">
        <f>Items!R29</f>
        <v>N</v>
      </c>
      <c r="I312" s="22" t="str">
        <f>Items!O29</f>
        <v>Всего себестоимость</v>
      </c>
      <c r="J312" s="1" t="str">
        <f>Items!P29</f>
        <v>Резерв-1</v>
      </c>
      <c r="Q312" s="1">
        <f ca="1">SUM($S312:INDIRECT(ADDRESS(ROW(),SUMIFS($3:$3,$4:$4,MAX($4:$4)))))</f>
        <v>0</v>
      </c>
      <c r="T312" s="1">
        <f ca="1">SUMIFS(INDIRECT($C$1&amp;"!"&amp;$C312&amp;":"&amp;$C312),dbP!$B:$B,"&gt;="&amp;T$5,dbP!$B:$B,"&lt;="&amp;T$6,INDIRECT($C$1&amp;"!"&amp;$C$2&amp;":"&amp;$C$2),$I$4,dbP!$J:$J,$I312,dbP!$K:$K,$J312)</f>
        <v>0</v>
      </c>
      <c r="U312" s="1">
        <f ca="1">SUMIFS(INDIRECT($C$1&amp;"!"&amp;$C312&amp;":"&amp;$C312),dbP!$B:$B,"&gt;="&amp;U$5,dbP!$B:$B,"&lt;="&amp;U$6,INDIRECT($C$1&amp;"!"&amp;$C$2&amp;":"&amp;$C$2),$I$4,dbP!$J:$J,$I312,dbP!$K:$K,$J312)</f>
        <v>0</v>
      </c>
      <c r="V312" s="1">
        <f ca="1">SUMIFS(INDIRECT($C$1&amp;"!"&amp;$C312&amp;":"&amp;$C312),dbP!$B:$B,"&gt;="&amp;V$5,dbP!$B:$B,"&lt;="&amp;V$6,INDIRECT($C$1&amp;"!"&amp;$C$2&amp;":"&amp;$C$2),$I$4,dbP!$J:$J,$I312,dbP!$K:$K,$J312)</f>
        <v>0</v>
      </c>
      <c r="W312" s="1">
        <f ca="1">SUMIFS(INDIRECT($C$1&amp;"!"&amp;$C312&amp;":"&amp;$C312),dbP!$B:$B,"&gt;="&amp;W$5,dbP!$B:$B,"&lt;="&amp;W$6,INDIRECT($C$1&amp;"!"&amp;$C$2&amp;":"&amp;$C$2),$I$4,dbP!$J:$J,$I312,dbP!$K:$K,$J312)</f>
        <v>0</v>
      </c>
      <c r="X312" s="1">
        <f ca="1">SUMIFS(INDIRECT($C$1&amp;"!"&amp;$C312&amp;":"&amp;$C312),dbP!$B:$B,"&gt;="&amp;X$5,dbP!$B:$B,"&lt;="&amp;X$6,INDIRECT($C$1&amp;"!"&amp;$C$2&amp;":"&amp;$C$2),$I$4,dbP!$J:$J,$I312,dbP!$K:$K,$J312)</f>
        <v>0</v>
      </c>
      <c r="Y312" s="1">
        <f ca="1">SUMIFS(INDIRECT($C$1&amp;"!"&amp;$C312&amp;":"&amp;$C312),dbP!$B:$B,"&gt;="&amp;Y$5,dbP!$B:$B,"&lt;="&amp;Y$6,INDIRECT($C$1&amp;"!"&amp;$C$2&amp;":"&amp;$C$2),$I$4,dbP!$J:$J,$I312,dbP!$K:$K,$J312)</f>
        <v>0</v>
      </c>
      <c r="Z312" s="1">
        <f ca="1">SUMIFS(INDIRECT($C$1&amp;"!"&amp;$C312&amp;":"&amp;$C312),dbP!$B:$B,"&gt;="&amp;Z$5,dbP!$B:$B,"&lt;="&amp;Z$6,INDIRECT($C$1&amp;"!"&amp;$C$2&amp;":"&amp;$C$2),$I$4,dbP!$J:$J,$I312,dbP!$K:$K,$J312)</f>
        <v>0</v>
      </c>
      <c r="AA312" s="1">
        <f ca="1">SUMIFS(INDIRECT($C$1&amp;"!"&amp;$C312&amp;":"&amp;$C312),dbP!$B:$B,"&gt;="&amp;AA$5,dbP!$B:$B,"&lt;="&amp;AA$6,INDIRECT($C$1&amp;"!"&amp;$C$2&amp;":"&amp;$C$2),$I$4,dbP!$J:$J,$I312,dbP!$K:$K,$J312)</f>
        <v>0</v>
      </c>
      <c r="AB312" s="1">
        <f ca="1">SUMIFS(INDIRECT($C$1&amp;"!"&amp;$C312&amp;":"&amp;$C312),dbP!$B:$B,"&gt;="&amp;AB$5,dbP!$B:$B,"&lt;="&amp;AB$6,INDIRECT($C$1&amp;"!"&amp;$C$2&amp;":"&amp;$C$2),$I$4,dbP!$J:$J,$I312,dbP!$K:$K,$J312)</f>
        <v>0</v>
      </c>
      <c r="AC312" s="1">
        <f ca="1">SUMIFS(INDIRECT($C$1&amp;"!"&amp;$C312&amp;":"&amp;$C312),dbP!$B:$B,"&gt;="&amp;AC$5,dbP!$B:$B,"&lt;="&amp;AC$6,INDIRECT($C$1&amp;"!"&amp;$C$2&amp;":"&amp;$C$2),$I$4,dbP!$J:$J,$I312,dbP!$K:$K,$J312)</f>
        <v>0</v>
      </c>
      <c r="AD312" s="1">
        <f ca="1">SUMIFS(INDIRECT($C$1&amp;"!"&amp;$C312&amp;":"&amp;$C312),dbP!$B:$B,"&gt;="&amp;AD$5,dbP!$B:$B,"&lt;="&amp;AD$6,INDIRECT($C$1&amp;"!"&amp;$C$2&amp;":"&amp;$C$2),$I$4,dbP!$J:$J,$I312,dbP!$K:$K,$J312)</f>
        <v>0</v>
      </c>
      <c r="AE312" s="1">
        <f ca="1">SUMIFS(INDIRECT($C$1&amp;"!"&amp;$C312&amp;":"&amp;$C312),dbP!$B:$B,"&gt;="&amp;AE$5,dbP!$B:$B,"&lt;="&amp;AE$6,INDIRECT($C$1&amp;"!"&amp;$C$2&amp;":"&amp;$C$2),$I$4,dbP!$J:$J,$I312,dbP!$K:$K,$J312)</f>
        <v>0</v>
      </c>
      <c r="AF312" s="1">
        <f ca="1">SUMIFS(INDIRECT($C$1&amp;"!"&amp;$C312&amp;":"&amp;$C312),dbP!$B:$B,"&gt;="&amp;AF$5,dbP!$B:$B,"&lt;="&amp;AF$6,INDIRECT($C$1&amp;"!"&amp;$C$2&amp;":"&amp;$C$2),$I$4,dbP!$J:$J,$I312,dbP!$K:$K,$J312)</f>
        <v>0</v>
      </c>
      <c r="AG312" s="1">
        <f ca="1">SUMIFS(INDIRECT($C$1&amp;"!"&amp;$C312&amp;":"&amp;$C312),dbP!$B:$B,"&gt;="&amp;AG$5,dbP!$B:$B,"&lt;="&amp;AG$6,INDIRECT($C$1&amp;"!"&amp;$C$2&amp;":"&amp;$C$2),$I$4,dbP!$J:$J,$I312,dbP!$K:$K,$J312)</f>
        <v>0</v>
      </c>
      <c r="AH312" s="1">
        <f ca="1">SUMIFS(INDIRECT($C$1&amp;"!"&amp;$C312&amp;":"&amp;$C312),dbP!$B:$B,"&gt;="&amp;AH$5,dbP!$B:$B,"&lt;="&amp;AH$6,INDIRECT($C$1&amp;"!"&amp;$C$2&amp;":"&amp;$C$2),$I$4,dbP!$J:$J,$I312,dbP!$K:$K,$J312)</f>
        <v>0</v>
      </c>
      <c r="AI312" s="1">
        <f ca="1">SUMIFS(INDIRECT($C$1&amp;"!"&amp;$C312&amp;":"&amp;$C312),dbP!$B:$B,"&gt;="&amp;AI$5,dbP!$B:$B,"&lt;="&amp;AI$6,INDIRECT($C$1&amp;"!"&amp;$C$2&amp;":"&amp;$C$2),$I$4,dbP!$J:$J,$I312,dbP!$K:$K,$J312)</f>
        <v>0</v>
      </c>
      <c r="AJ312" s="1">
        <f ca="1">SUMIFS(INDIRECT($C$1&amp;"!"&amp;$C312&amp;":"&amp;$C312),dbP!$B:$B,"&gt;="&amp;AJ$5,dbP!$B:$B,"&lt;="&amp;AJ$6,INDIRECT($C$1&amp;"!"&amp;$C$2&amp;":"&amp;$C$2),$I$4,dbP!$J:$J,$I312,dbP!$K:$K,$J312)</f>
        <v>0</v>
      </c>
      <c r="AK312" s="1">
        <f ca="1">SUMIFS(INDIRECT($C$1&amp;"!"&amp;$C312&amp;":"&amp;$C312),dbP!$B:$B,"&gt;="&amp;AK$5,dbP!$B:$B,"&lt;="&amp;AK$6,INDIRECT($C$1&amp;"!"&amp;$C$2&amp;":"&amp;$C$2),$I$4,dbP!$J:$J,$I312,dbP!$K:$K,$J312)</f>
        <v>0</v>
      </c>
      <c r="AL312" s="1">
        <f ca="1">SUMIFS(INDIRECT($C$1&amp;"!"&amp;$C312&amp;":"&amp;$C312),dbP!$B:$B,"&gt;="&amp;AL$5,dbP!$B:$B,"&lt;="&amp;AL$6,INDIRECT($C$1&amp;"!"&amp;$C$2&amp;":"&amp;$C$2),$I$4,dbP!$J:$J,$I312,dbP!$K:$K,$J312)</f>
        <v>0</v>
      </c>
    </row>
    <row r="313" spans="2:38" x14ac:dyDescent="0.25">
      <c r="B313" s="1" t="str">
        <f>Items!Q30</f>
        <v>PL(-)</v>
      </c>
      <c r="C313" s="1" t="str">
        <f>Items!R30</f>
        <v>N</v>
      </c>
      <c r="I313" s="22" t="str">
        <f>Items!O30</f>
        <v>Всего себестоимость</v>
      </c>
      <c r="J313" s="1" t="str">
        <f>Items!P30</f>
        <v>Резерв-2</v>
      </c>
      <c r="Q313" s="1">
        <f ca="1">SUM($S313:INDIRECT(ADDRESS(ROW(),SUMIFS($3:$3,$4:$4,MAX($4:$4)))))</f>
        <v>0</v>
      </c>
      <c r="T313" s="1">
        <f ca="1">SUMIFS(INDIRECT($C$1&amp;"!"&amp;$C313&amp;":"&amp;$C313),dbP!$B:$B,"&gt;="&amp;T$5,dbP!$B:$B,"&lt;="&amp;T$6,INDIRECT($C$1&amp;"!"&amp;$C$2&amp;":"&amp;$C$2),$I$4,dbP!$J:$J,$I313,dbP!$K:$K,$J313)</f>
        <v>0</v>
      </c>
      <c r="U313" s="1">
        <f ca="1">SUMIFS(INDIRECT($C$1&amp;"!"&amp;$C313&amp;":"&amp;$C313),dbP!$B:$B,"&gt;="&amp;U$5,dbP!$B:$B,"&lt;="&amp;U$6,INDIRECT($C$1&amp;"!"&amp;$C$2&amp;":"&amp;$C$2),$I$4,dbP!$J:$J,$I313,dbP!$K:$K,$J313)</f>
        <v>0</v>
      </c>
      <c r="V313" s="1">
        <f ca="1">SUMIFS(INDIRECT($C$1&amp;"!"&amp;$C313&amp;":"&amp;$C313),dbP!$B:$B,"&gt;="&amp;V$5,dbP!$B:$B,"&lt;="&amp;V$6,INDIRECT($C$1&amp;"!"&amp;$C$2&amp;":"&amp;$C$2),$I$4,dbP!$J:$J,$I313,dbP!$K:$K,$J313)</f>
        <v>0</v>
      </c>
      <c r="W313" s="1">
        <f ca="1">SUMIFS(INDIRECT($C$1&amp;"!"&amp;$C313&amp;":"&amp;$C313),dbP!$B:$B,"&gt;="&amp;W$5,dbP!$B:$B,"&lt;="&amp;W$6,INDIRECT($C$1&amp;"!"&amp;$C$2&amp;":"&amp;$C$2),$I$4,dbP!$J:$J,$I313,dbP!$K:$K,$J313)</f>
        <v>0</v>
      </c>
      <c r="X313" s="1">
        <f ca="1">SUMIFS(INDIRECT($C$1&amp;"!"&amp;$C313&amp;":"&amp;$C313),dbP!$B:$B,"&gt;="&amp;X$5,dbP!$B:$B,"&lt;="&amp;X$6,INDIRECT($C$1&amp;"!"&amp;$C$2&amp;":"&amp;$C$2),$I$4,dbP!$J:$J,$I313,dbP!$K:$K,$J313)</f>
        <v>0</v>
      </c>
      <c r="Y313" s="1">
        <f ca="1">SUMIFS(INDIRECT($C$1&amp;"!"&amp;$C313&amp;":"&amp;$C313),dbP!$B:$B,"&gt;="&amp;Y$5,dbP!$B:$B,"&lt;="&amp;Y$6,INDIRECT($C$1&amp;"!"&amp;$C$2&amp;":"&amp;$C$2),$I$4,dbP!$J:$J,$I313,dbP!$K:$K,$J313)</f>
        <v>0</v>
      </c>
      <c r="Z313" s="1">
        <f ca="1">SUMIFS(INDIRECT($C$1&amp;"!"&amp;$C313&amp;":"&amp;$C313),dbP!$B:$B,"&gt;="&amp;Z$5,dbP!$B:$B,"&lt;="&amp;Z$6,INDIRECT($C$1&amp;"!"&amp;$C$2&amp;":"&amp;$C$2),$I$4,dbP!$J:$J,$I313,dbP!$K:$K,$J313)</f>
        <v>0</v>
      </c>
      <c r="AA313" s="1">
        <f ca="1">SUMIFS(INDIRECT($C$1&amp;"!"&amp;$C313&amp;":"&amp;$C313),dbP!$B:$B,"&gt;="&amp;AA$5,dbP!$B:$B,"&lt;="&amp;AA$6,INDIRECT($C$1&amp;"!"&amp;$C$2&amp;":"&amp;$C$2),$I$4,dbP!$J:$J,$I313,dbP!$K:$K,$J313)</f>
        <v>0</v>
      </c>
      <c r="AB313" s="1">
        <f ca="1">SUMIFS(INDIRECT($C$1&amp;"!"&amp;$C313&amp;":"&amp;$C313),dbP!$B:$B,"&gt;="&amp;AB$5,dbP!$B:$B,"&lt;="&amp;AB$6,INDIRECT($C$1&amp;"!"&amp;$C$2&amp;":"&amp;$C$2),$I$4,dbP!$J:$J,$I313,dbP!$K:$K,$J313)</f>
        <v>0</v>
      </c>
      <c r="AC313" s="1">
        <f ca="1">SUMIFS(INDIRECT($C$1&amp;"!"&amp;$C313&amp;":"&amp;$C313),dbP!$B:$B,"&gt;="&amp;AC$5,dbP!$B:$B,"&lt;="&amp;AC$6,INDIRECT($C$1&amp;"!"&amp;$C$2&amp;":"&amp;$C$2),$I$4,dbP!$J:$J,$I313,dbP!$K:$K,$J313)</f>
        <v>0</v>
      </c>
      <c r="AD313" s="1">
        <f ca="1">SUMIFS(INDIRECT($C$1&amp;"!"&amp;$C313&amp;":"&amp;$C313),dbP!$B:$B,"&gt;="&amp;AD$5,dbP!$B:$B,"&lt;="&amp;AD$6,INDIRECT($C$1&amp;"!"&amp;$C$2&amp;":"&amp;$C$2),$I$4,dbP!$J:$J,$I313,dbP!$K:$K,$J313)</f>
        <v>0</v>
      </c>
      <c r="AE313" s="1">
        <f ca="1">SUMIFS(INDIRECT($C$1&amp;"!"&amp;$C313&amp;":"&amp;$C313),dbP!$B:$B,"&gt;="&amp;AE$5,dbP!$B:$B,"&lt;="&amp;AE$6,INDIRECT($C$1&amp;"!"&amp;$C$2&amp;":"&amp;$C$2),$I$4,dbP!$J:$J,$I313,dbP!$K:$K,$J313)</f>
        <v>0</v>
      </c>
      <c r="AF313" s="1">
        <f ca="1">SUMIFS(INDIRECT($C$1&amp;"!"&amp;$C313&amp;":"&amp;$C313),dbP!$B:$B,"&gt;="&amp;AF$5,dbP!$B:$B,"&lt;="&amp;AF$6,INDIRECT($C$1&amp;"!"&amp;$C$2&amp;":"&amp;$C$2),$I$4,dbP!$J:$J,$I313,dbP!$K:$K,$J313)</f>
        <v>0</v>
      </c>
      <c r="AG313" s="1">
        <f ca="1">SUMIFS(INDIRECT($C$1&amp;"!"&amp;$C313&amp;":"&amp;$C313),dbP!$B:$B,"&gt;="&amp;AG$5,dbP!$B:$B,"&lt;="&amp;AG$6,INDIRECT($C$1&amp;"!"&amp;$C$2&amp;":"&amp;$C$2),$I$4,dbP!$J:$J,$I313,dbP!$K:$K,$J313)</f>
        <v>0</v>
      </c>
      <c r="AH313" s="1">
        <f ca="1">SUMIFS(INDIRECT($C$1&amp;"!"&amp;$C313&amp;":"&amp;$C313),dbP!$B:$B,"&gt;="&amp;AH$5,dbP!$B:$B,"&lt;="&amp;AH$6,INDIRECT($C$1&amp;"!"&amp;$C$2&amp;":"&amp;$C$2),$I$4,dbP!$J:$J,$I313,dbP!$K:$K,$J313)</f>
        <v>0</v>
      </c>
      <c r="AI313" s="1">
        <f ca="1">SUMIFS(INDIRECT($C$1&amp;"!"&amp;$C313&amp;":"&amp;$C313),dbP!$B:$B,"&gt;="&amp;AI$5,dbP!$B:$B,"&lt;="&amp;AI$6,INDIRECT($C$1&amp;"!"&amp;$C$2&amp;":"&amp;$C$2),$I$4,dbP!$J:$J,$I313,dbP!$K:$K,$J313)</f>
        <v>0</v>
      </c>
      <c r="AJ313" s="1">
        <f ca="1">SUMIFS(INDIRECT($C$1&amp;"!"&amp;$C313&amp;":"&amp;$C313),dbP!$B:$B,"&gt;="&amp;AJ$5,dbP!$B:$B,"&lt;="&amp;AJ$6,INDIRECT($C$1&amp;"!"&amp;$C$2&amp;":"&amp;$C$2),$I$4,dbP!$J:$J,$I313,dbP!$K:$K,$J313)</f>
        <v>0</v>
      </c>
      <c r="AK313" s="1">
        <f ca="1">SUMIFS(INDIRECT($C$1&amp;"!"&amp;$C313&amp;":"&amp;$C313),dbP!$B:$B,"&gt;="&amp;AK$5,dbP!$B:$B,"&lt;="&amp;AK$6,INDIRECT($C$1&amp;"!"&amp;$C$2&amp;":"&amp;$C$2),$I$4,dbP!$J:$J,$I313,dbP!$K:$K,$J313)</f>
        <v>0</v>
      </c>
      <c r="AL313" s="1">
        <f ca="1">SUMIFS(INDIRECT($C$1&amp;"!"&amp;$C313&amp;":"&amp;$C313),dbP!$B:$B,"&gt;="&amp;AL$5,dbP!$B:$B,"&lt;="&amp;AL$6,INDIRECT($C$1&amp;"!"&amp;$C$2&amp;":"&amp;$C$2),$I$4,dbP!$J:$J,$I313,dbP!$K:$K,$J313)</f>
        <v>0</v>
      </c>
    </row>
    <row r="314" spans="2:38" x14ac:dyDescent="0.25">
      <c r="B314" s="1" t="str">
        <f>Items!Q31</f>
        <v>PL(-)</v>
      </c>
      <c r="C314" s="1" t="str">
        <f>Items!R31</f>
        <v>N</v>
      </c>
      <c r="I314" s="22" t="str">
        <f>Items!O31</f>
        <v>Всего себестоимость</v>
      </c>
      <c r="J314" s="1" t="str">
        <f>Items!P31</f>
        <v>Резерв-3</v>
      </c>
      <c r="Q314" s="1">
        <f ca="1">SUM($S314:INDIRECT(ADDRESS(ROW(),SUMIFS($3:$3,$4:$4,MAX($4:$4)))))</f>
        <v>0</v>
      </c>
      <c r="T314" s="1">
        <f ca="1">SUMIFS(INDIRECT($C$1&amp;"!"&amp;$C314&amp;":"&amp;$C314),dbP!$B:$B,"&gt;="&amp;T$5,dbP!$B:$B,"&lt;="&amp;T$6,INDIRECT($C$1&amp;"!"&amp;$C$2&amp;":"&amp;$C$2),$I$4,dbP!$J:$J,$I314,dbP!$K:$K,$J314)</f>
        <v>0</v>
      </c>
      <c r="U314" s="1">
        <f ca="1">SUMIFS(INDIRECT($C$1&amp;"!"&amp;$C314&amp;":"&amp;$C314),dbP!$B:$B,"&gt;="&amp;U$5,dbP!$B:$B,"&lt;="&amp;U$6,INDIRECT($C$1&amp;"!"&amp;$C$2&amp;":"&amp;$C$2),$I$4,dbP!$J:$J,$I314,dbP!$K:$K,$J314)</f>
        <v>0</v>
      </c>
      <c r="V314" s="1">
        <f ca="1">SUMIFS(INDIRECT($C$1&amp;"!"&amp;$C314&amp;":"&amp;$C314),dbP!$B:$B,"&gt;="&amp;V$5,dbP!$B:$B,"&lt;="&amp;V$6,INDIRECT($C$1&amp;"!"&amp;$C$2&amp;":"&amp;$C$2),$I$4,dbP!$J:$J,$I314,dbP!$K:$K,$J314)</f>
        <v>0</v>
      </c>
      <c r="W314" s="1">
        <f ca="1">SUMIFS(INDIRECT($C$1&amp;"!"&amp;$C314&amp;":"&amp;$C314),dbP!$B:$B,"&gt;="&amp;W$5,dbP!$B:$B,"&lt;="&amp;W$6,INDIRECT($C$1&amp;"!"&amp;$C$2&amp;":"&amp;$C$2),$I$4,dbP!$J:$J,$I314,dbP!$K:$K,$J314)</f>
        <v>0</v>
      </c>
      <c r="X314" s="1">
        <f ca="1">SUMIFS(INDIRECT($C$1&amp;"!"&amp;$C314&amp;":"&amp;$C314),dbP!$B:$B,"&gt;="&amp;X$5,dbP!$B:$B,"&lt;="&amp;X$6,INDIRECT($C$1&amp;"!"&amp;$C$2&amp;":"&amp;$C$2),$I$4,dbP!$J:$J,$I314,dbP!$K:$K,$J314)</f>
        <v>0</v>
      </c>
      <c r="Y314" s="1">
        <f ca="1">SUMIFS(INDIRECT($C$1&amp;"!"&amp;$C314&amp;":"&amp;$C314),dbP!$B:$B,"&gt;="&amp;Y$5,dbP!$B:$B,"&lt;="&amp;Y$6,INDIRECT($C$1&amp;"!"&amp;$C$2&amp;":"&amp;$C$2),$I$4,dbP!$J:$J,$I314,dbP!$K:$K,$J314)</f>
        <v>0</v>
      </c>
      <c r="Z314" s="1">
        <f ca="1">SUMIFS(INDIRECT($C$1&amp;"!"&amp;$C314&amp;":"&amp;$C314),dbP!$B:$B,"&gt;="&amp;Z$5,dbP!$B:$B,"&lt;="&amp;Z$6,INDIRECT($C$1&amp;"!"&amp;$C$2&amp;":"&amp;$C$2),$I$4,dbP!$J:$J,$I314,dbP!$K:$K,$J314)</f>
        <v>0</v>
      </c>
      <c r="AA314" s="1">
        <f ca="1">SUMIFS(INDIRECT($C$1&amp;"!"&amp;$C314&amp;":"&amp;$C314),dbP!$B:$B,"&gt;="&amp;AA$5,dbP!$B:$B,"&lt;="&amp;AA$6,INDIRECT($C$1&amp;"!"&amp;$C$2&amp;":"&amp;$C$2),$I$4,dbP!$J:$J,$I314,dbP!$K:$K,$J314)</f>
        <v>0</v>
      </c>
      <c r="AB314" s="1">
        <f ca="1">SUMIFS(INDIRECT($C$1&amp;"!"&amp;$C314&amp;":"&amp;$C314),dbP!$B:$B,"&gt;="&amp;AB$5,dbP!$B:$B,"&lt;="&amp;AB$6,INDIRECT($C$1&amp;"!"&amp;$C$2&amp;":"&amp;$C$2),$I$4,dbP!$J:$J,$I314,dbP!$K:$K,$J314)</f>
        <v>0</v>
      </c>
      <c r="AC314" s="1">
        <f ca="1">SUMIFS(INDIRECT($C$1&amp;"!"&amp;$C314&amp;":"&amp;$C314),dbP!$B:$B,"&gt;="&amp;AC$5,dbP!$B:$B,"&lt;="&amp;AC$6,INDIRECT($C$1&amp;"!"&amp;$C$2&amp;":"&amp;$C$2),$I$4,dbP!$J:$J,$I314,dbP!$K:$K,$J314)</f>
        <v>0</v>
      </c>
      <c r="AD314" s="1">
        <f ca="1">SUMIFS(INDIRECT($C$1&amp;"!"&amp;$C314&amp;":"&amp;$C314),dbP!$B:$B,"&gt;="&amp;AD$5,dbP!$B:$B,"&lt;="&amp;AD$6,INDIRECT($C$1&amp;"!"&amp;$C$2&amp;":"&amp;$C$2),$I$4,dbP!$J:$J,$I314,dbP!$K:$K,$J314)</f>
        <v>0</v>
      </c>
      <c r="AE314" s="1">
        <f ca="1">SUMIFS(INDIRECT($C$1&amp;"!"&amp;$C314&amp;":"&amp;$C314),dbP!$B:$B,"&gt;="&amp;AE$5,dbP!$B:$B,"&lt;="&amp;AE$6,INDIRECT($C$1&amp;"!"&amp;$C$2&amp;":"&amp;$C$2),$I$4,dbP!$J:$J,$I314,dbP!$K:$K,$J314)</f>
        <v>0</v>
      </c>
      <c r="AF314" s="1">
        <f ca="1">SUMIFS(INDIRECT($C$1&amp;"!"&amp;$C314&amp;":"&amp;$C314),dbP!$B:$B,"&gt;="&amp;AF$5,dbP!$B:$B,"&lt;="&amp;AF$6,INDIRECT($C$1&amp;"!"&amp;$C$2&amp;":"&amp;$C$2),$I$4,dbP!$J:$J,$I314,dbP!$K:$K,$J314)</f>
        <v>0</v>
      </c>
      <c r="AG314" s="1">
        <f ca="1">SUMIFS(INDIRECT($C$1&amp;"!"&amp;$C314&amp;":"&amp;$C314),dbP!$B:$B,"&gt;="&amp;AG$5,dbP!$B:$B,"&lt;="&amp;AG$6,INDIRECT($C$1&amp;"!"&amp;$C$2&amp;":"&amp;$C$2),$I$4,dbP!$J:$J,$I314,dbP!$K:$K,$J314)</f>
        <v>0</v>
      </c>
      <c r="AH314" s="1">
        <f ca="1">SUMIFS(INDIRECT($C$1&amp;"!"&amp;$C314&amp;":"&amp;$C314),dbP!$B:$B,"&gt;="&amp;AH$5,dbP!$B:$B,"&lt;="&amp;AH$6,INDIRECT($C$1&amp;"!"&amp;$C$2&amp;":"&amp;$C$2),$I$4,dbP!$J:$J,$I314,dbP!$K:$K,$J314)</f>
        <v>0</v>
      </c>
      <c r="AI314" s="1">
        <f ca="1">SUMIFS(INDIRECT($C$1&amp;"!"&amp;$C314&amp;":"&amp;$C314),dbP!$B:$B,"&gt;="&amp;AI$5,dbP!$B:$B,"&lt;="&amp;AI$6,INDIRECT($C$1&amp;"!"&amp;$C$2&amp;":"&amp;$C$2),$I$4,dbP!$J:$J,$I314,dbP!$K:$K,$J314)</f>
        <v>0</v>
      </c>
      <c r="AJ314" s="1">
        <f ca="1">SUMIFS(INDIRECT($C$1&amp;"!"&amp;$C314&amp;":"&amp;$C314),dbP!$B:$B,"&gt;="&amp;AJ$5,dbP!$B:$B,"&lt;="&amp;AJ$6,INDIRECT($C$1&amp;"!"&amp;$C$2&amp;":"&amp;$C$2),$I$4,dbP!$J:$J,$I314,dbP!$K:$K,$J314)</f>
        <v>0</v>
      </c>
      <c r="AK314" s="1">
        <f ca="1">SUMIFS(INDIRECT($C$1&amp;"!"&amp;$C314&amp;":"&amp;$C314),dbP!$B:$B,"&gt;="&amp;AK$5,dbP!$B:$B,"&lt;="&amp;AK$6,INDIRECT($C$1&amp;"!"&amp;$C$2&amp;":"&amp;$C$2),$I$4,dbP!$J:$J,$I314,dbP!$K:$K,$J314)</f>
        <v>0</v>
      </c>
      <c r="AL314" s="1">
        <f ca="1">SUMIFS(INDIRECT($C$1&amp;"!"&amp;$C314&amp;":"&amp;$C314),dbP!$B:$B,"&gt;="&amp;AL$5,dbP!$B:$B,"&lt;="&amp;AL$6,INDIRECT($C$1&amp;"!"&amp;$C$2&amp;":"&amp;$C$2),$I$4,dbP!$J:$J,$I314,dbP!$K:$K,$J314)</f>
        <v>0</v>
      </c>
    </row>
    <row r="315" spans="2:38" x14ac:dyDescent="0.25">
      <c r="B315" s="1" t="str">
        <f>Items!Q32</f>
        <v>PL(-)</v>
      </c>
      <c r="C315" s="1" t="str">
        <f>Items!R32</f>
        <v>N</v>
      </c>
      <c r="I315" s="22" t="str">
        <f>Items!O32</f>
        <v>Всего себестоимость</v>
      </c>
      <c r="J315" s="1" t="str">
        <f>Items!P32</f>
        <v>Резерв-4</v>
      </c>
      <c r="Q315" s="1">
        <f ca="1">SUM($S315:INDIRECT(ADDRESS(ROW(),SUMIFS($3:$3,$4:$4,MAX($4:$4)))))</f>
        <v>0</v>
      </c>
      <c r="T315" s="1">
        <f ca="1">SUMIFS(INDIRECT($C$1&amp;"!"&amp;$C315&amp;":"&amp;$C315),dbP!$B:$B,"&gt;="&amp;T$5,dbP!$B:$B,"&lt;="&amp;T$6,INDIRECT($C$1&amp;"!"&amp;$C$2&amp;":"&amp;$C$2),$I$4,dbP!$J:$J,$I315,dbP!$K:$K,$J315)</f>
        <v>0</v>
      </c>
      <c r="U315" s="1">
        <f ca="1">SUMIFS(INDIRECT($C$1&amp;"!"&amp;$C315&amp;":"&amp;$C315),dbP!$B:$B,"&gt;="&amp;U$5,dbP!$B:$B,"&lt;="&amp;U$6,INDIRECT($C$1&amp;"!"&amp;$C$2&amp;":"&amp;$C$2),$I$4,dbP!$J:$J,$I315,dbP!$K:$K,$J315)</f>
        <v>0</v>
      </c>
      <c r="V315" s="1">
        <f ca="1">SUMIFS(INDIRECT($C$1&amp;"!"&amp;$C315&amp;":"&amp;$C315),dbP!$B:$B,"&gt;="&amp;V$5,dbP!$B:$B,"&lt;="&amp;V$6,INDIRECT($C$1&amp;"!"&amp;$C$2&amp;":"&amp;$C$2),$I$4,dbP!$J:$J,$I315,dbP!$K:$K,$J315)</f>
        <v>0</v>
      </c>
      <c r="W315" s="1">
        <f ca="1">SUMIFS(INDIRECT($C$1&amp;"!"&amp;$C315&amp;":"&amp;$C315),dbP!$B:$B,"&gt;="&amp;W$5,dbP!$B:$B,"&lt;="&amp;W$6,INDIRECT($C$1&amp;"!"&amp;$C$2&amp;":"&amp;$C$2),$I$4,dbP!$J:$J,$I315,dbP!$K:$K,$J315)</f>
        <v>0</v>
      </c>
      <c r="X315" s="1">
        <f ca="1">SUMIFS(INDIRECT($C$1&amp;"!"&amp;$C315&amp;":"&amp;$C315),dbP!$B:$B,"&gt;="&amp;X$5,dbP!$B:$B,"&lt;="&amp;X$6,INDIRECT($C$1&amp;"!"&amp;$C$2&amp;":"&amp;$C$2),$I$4,dbP!$J:$J,$I315,dbP!$K:$K,$J315)</f>
        <v>0</v>
      </c>
      <c r="Y315" s="1">
        <f ca="1">SUMIFS(INDIRECT($C$1&amp;"!"&amp;$C315&amp;":"&amp;$C315),dbP!$B:$B,"&gt;="&amp;Y$5,dbP!$B:$B,"&lt;="&amp;Y$6,INDIRECT($C$1&amp;"!"&amp;$C$2&amp;":"&amp;$C$2),$I$4,dbP!$J:$J,$I315,dbP!$K:$K,$J315)</f>
        <v>0</v>
      </c>
      <c r="Z315" s="1">
        <f ca="1">SUMIFS(INDIRECT($C$1&amp;"!"&amp;$C315&amp;":"&amp;$C315),dbP!$B:$B,"&gt;="&amp;Z$5,dbP!$B:$B,"&lt;="&amp;Z$6,INDIRECT($C$1&amp;"!"&amp;$C$2&amp;":"&amp;$C$2),$I$4,dbP!$J:$J,$I315,dbP!$K:$K,$J315)</f>
        <v>0</v>
      </c>
      <c r="AA315" s="1">
        <f ca="1">SUMIFS(INDIRECT($C$1&amp;"!"&amp;$C315&amp;":"&amp;$C315),dbP!$B:$B,"&gt;="&amp;AA$5,dbP!$B:$B,"&lt;="&amp;AA$6,INDIRECT($C$1&amp;"!"&amp;$C$2&amp;":"&amp;$C$2),$I$4,dbP!$J:$J,$I315,dbP!$K:$K,$J315)</f>
        <v>0</v>
      </c>
      <c r="AB315" s="1">
        <f ca="1">SUMIFS(INDIRECT($C$1&amp;"!"&amp;$C315&amp;":"&amp;$C315),dbP!$B:$B,"&gt;="&amp;AB$5,dbP!$B:$B,"&lt;="&amp;AB$6,INDIRECT($C$1&amp;"!"&amp;$C$2&amp;":"&amp;$C$2),$I$4,dbP!$J:$J,$I315,dbP!$K:$K,$J315)</f>
        <v>0</v>
      </c>
      <c r="AC315" s="1">
        <f ca="1">SUMIFS(INDIRECT($C$1&amp;"!"&amp;$C315&amp;":"&amp;$C315),dbP!$B:$B,"&gt;="&amp;AC$5,dbP!$B:$B,"&lt;="&amp;AC$6,INDIRECT($C$1&amp;"!"&amp;$C$2&amp;":"&amp;$C$2),$I$4,dbP!$J:$J,$I315,dbP!$K:$K,$J315)</f>
        <v>0</v>
      </c>
      <c r="AD315" s="1">
        <f ca="1">SUMIFS(INDIRECT($C$1&amp;"!"&amp;$C315&amp;":"&amp;$C315),dbP!$B:$B,"&gt;="&amp;AD$5,dbP!$B:$B,"&lt;="&amp;AD$6,INDIRECT($C$1&amp;"!"&amp;$C$2&amp;":"&amp;$C$2),$I$4,dbP!$J:$J,$I315,dbP!$K:$K,$J315)</f>
        <v>0</v>
      </c>
      <c r="AE315" s="1">
        <f ca="1">SUMIFS(INDIRECT($C$1&amp;"!"&amp;$C315&amp;":"&amp;$C315),dbP!$B:$B,"&gt;="&amp;AE$5,dbP!$B:$B,"&lt;="&amp;AE$6,INDIRECT($C$1&amp;"!"&amp;$C$2&amp;":"&amp;$C$2),$I$4,dbP!$J:$J,$I315,dbP!$K:$K,$J315)</f>
        <v>0</v>
      </c>
      <c r="AF315" s="1">
        <f ca="1">SUMIFS(INDIRECT($C$1&amp;"!"&amp;$C315&amp;":"&amp;$C315),dbP!$B:$B,"&gt;="&amp;AF$5,dbP!$B:$B,"&lt;="&amp;AF$6,INDIRECT($C$1&amp;"!"&amp;$C$2&amp;":"&amp;$C$2),$I$4,dbP!$J:$J,$I315,dbP!$K:$K,$J315)</f>
        <v>0</v>
      </c>
      <c r="AG315" s="1">
        <f ca="1">SUMIFS(INDIRECT($C$1&amp;"!"&amp;$C315&amp;":"&amp;$C315),dbP!$B:$B,"&gt;="&amp;AG$5,dbP!$B:$B,"&lt;="&amp;AG$6,INDIRECT($C$1&amp;"!"&amp;$C$2&amp;":"&amp;$C$2),$I$4,dbP!$J:$J,$I315,dbP!$K:$K,$J315)</f>
        <v>0</v>
      </c>
      <c r="AH315" s="1">
        <f ca="1">SUMIFS(INDIRECT($C$1&amp;"!"&amp;$C315&amp;":"&amp;$C315),dbP!$B:$B,"&gt;="&amp;AH$5,dbP!$B:$B,"&lt;="&amp;AH$6,INDIRECT($C$1&amp;"!"&amp;$C$2&amp;":"&amp;$C$2),$I$4,dbP!$J:$J,$I315,dbP!$K:$K,$J315)</f>
        <v>0</v>
      </c>
      <c r="AI315" s="1">
        <f ca="1">SUMIFS(INDIRECT($C$1&amp;"!"&amp;$C315&amp;":"&amp;$C315),dbP!$B:$B,"&gt;="&amp;AI$5,dbP!$B:$B,"&lt;="&amp;AI$6,INDIRECT($C$1&amp;"!"&amp;$C$2&amp;":"&amp;$C$2),$I$4,dbP!$J:$J,$I315,dbP!$K:$K,$J315)</f>
        <v>0</v>
      </c>
      <c r="AJ315" s="1">
        <f ca="1">SUMIFS(INDIRECT($C$1&amp;"!"&amp;$C315&amp;":"&amp;$C315),dbP!$B:$B,"&gt;="&amp;AJ$5,dbP!$B:$B,"&lt;="&amp;AJ$6,INDIRECT($C$1&amp;"!"&amp;$C$2&amp;":"&amp;$C$2),$I$4,dbP!$J:$J,$I315,dbP!$K:$K,$J315)</f>
        <v>0</v>
      </c>
      <c r="AK315" s="1">
        <f ca="1">SUMIFS(INDIRECT($C$1&amp;"!"&amp;$C315&amp;":"&amp;$C315),dbP!$B:$B,"&gt;="&amp;AK$5,dbP!$B:$B,"&lt;="&amp;AK$6,INDIRECT($C$1&amp;"!"&amp;$C$2&amp;":"&amp;$C$2),$I$4,dbP!$J:$J,$I315,dbP!$K:$K,$J315)</f>
        <v>0</v>
      </c>
      <c r="AL315" s="1">
        <f ca="1">SUMIFS(INDIRECT($C$1&amp;"!"&amp;$C315&amp;":"&amp;$C315),dbP!$B:$B,"&gt;="&amp;AL$5,dbP!$B:$B,"&lt;="&amp;AL$6,INDIRECT($C$1&amp;"!"&amp;$C$2&amp;":"&amp;$C$2),$I$4,dbP!$J:$J,$I315,dbP!$K:$K,$J315)</f>
        <v>0</v>
      </c>
    </row>
    <row r="316" spans="2:38" x14ac:dyDescent="0.25">
      <c r="B316" s="1" t="str">
        <f>Items!Q33</f>
        <v>PL(-)</v>
      </c>
      <c r="C316" s="1" t="str">
        <f>Items!R33</f>
        <v>N</v>
      </c>
      <c r="I316" s="22" t="str">
        <f>Items!O33</f>
        <v>Всего себестоимость</v>
      </c>
      <c r="J316" s="1" t="str">
        <f>Items!P33</f>
        <v>Резерв-5</v>
      </c>
      <c r="Q316" s="1">
        <f ca="1">SUM($S316:INDIRECT(ADDRESS(ROW(),SUMIFS($3:$3,$4:$4,MAX($4:$4)))))</f>
        <v>0</v>
      </c>
      <c r="T316" s="1">
        <f ca="1">SUMIFS(INDIRECT($C$1&amp;"!"&amp;$C316&amp;":"&amp;$C316),dbP!$B:$B,"&gt;="&amp;T$5,dbP!$B:$B,"&lt;="&amp;T$6,INDIRECT($C$1&amp;"!"&amp;$C$2&amp;":"&amp;$C$2),$I$4,dbP!$J:$J,$I316,dbP!$K:$K,$J316)</f>
        <v>0</v>
      </c>
      <c r="U316" s="1">
        <f ca="1">SUMIFS(INDIRECT($C$1&amp;"!"&amp;$C316&amp;":"&amp;$C316),dbP!$B:$B,"&gt;="&amp;U$5,dbP!$B:$B,"&lt;="&amp;U$6,INDIRECT($C$1&amp;"!"&amp;$C$2&amp;":"&amp;$C$2),$I$4,dbP!$J:$J,$I316,dbP!$K:$K,$J316)</f>
        <v>0</v>
      </c>
      <c r="V316" s="1">
        <f ca="1">SUMIFS(INDIRECT($C$1&amp;"!"&amp;$C316&amp;":"&amp;$C316),dbP!$B:$B,"&gt;="&amp;V$5,dbP!$B:$B,"&lt;="&amp;V$6,INDIRECT($C$1&amp;"!"&amp;$C$2&amp;":"&amp;$C$2),$I$4,dbP!$J:$J,$I316,dbP!$K:$K,$J316)</f>
        <v>0</v>
      </c>
      <c r="W316" s="1">
        <f ca="1">SUMIFS(INDIRECT($C$1&amp;"!"&amp;$C316&amp;":"&amp;$C316),dbP!$B:$B,"&gt;="&amp;W$5,dbP!$B:$B,"&lt;="&amp;W$6,INDIRECT($C$1&amp;"!"&amp;$C$2&amp;":"&amp;$C$2),$I$4,dbP!$J:$J,$I316,dbP!$K:$K,$J316)</f>
        <v>0</v>
      </c>
      <c r="X316" s="1">
        <f ca="1">SUMIFS(INDIRECT($C$1&amp;"!"&amp;$C316&amp;":"&amp;$C316),dbP!$B:$B,"&gt;="&amp;X$5,dbP!$B:$B,"&lt;="&amp;X$6,INDIRECT($C$1&amp;"!"&amp;$C$2&amp;":"&amp;$C$2),$I$4,dbP!$J:$J,$I316,dbP!$K:$K,$J316)</f>
        <v>0</v>
      </c>
      <c r="Y316" s="1">
        <f ca="1">SUMIFS(INDIRECT($C$1&amp;"!"&amp;$C316&amp;":"&amp;$C316),dbP!$B:$B,"&gt;="&amp;Y$5,dbP!$B:$B,"&lt;="&amp;Y$6,INDIRECT($C$1&amp;"!"&amp;$C$2&amp;":"&amp;$C$2),$I$4,dbP!$J:$J,$I316,dbP!$K:$K,$J316)</f>
        <v>0</v>
      </c>
      <c r="Z316" s="1">
        <f ca="1">SUMIFS(INDIRECT($C$1&amp;"!"&amp;$C316&amp;":"&amp;$C316),dbP!$B:$B,"&gt;="&amp;Z$5,dbP!$B:$B,"&lt;="&amp;Z$6,INDIRECT($C$1&amp;"!"&amp;$C$2&amp;":"&amp;$C$2),$I$4,dbP!$J:$J,$I316,dbP!$K:$K,$J316)</f>
        <v>0</v>
      </c>
      <c r="AA316" s="1">
        <f ca="1">SUMIFS(INDIRECT($C$1&amp;"!"&amp;$C316&amp;":"&amp;$C316),dbP!$B:$B,"&gt;="&amp;AA$5,dbP!$B:$B,"&lt;="&amp;AA$6,INDIRECT($C$1&amp;"!"&amp;$C$2&amp;":"&amp;$C$2),$I$4,dbP!$J:$J,$I316,dbP!$K:$K,$J316)</f>
        <v>0</v>
      </c>
      <c r="AB316" s="1">
        <f ca="1">SUMIFS(INDIRECT($C$1&amp;"!"&amp;$C316&amp;":"&amp;$C316),dbP!$B:$B,"&gt;="&amp;AB$5,dbP!$B:$B,"&lt;="&amp;AB$6,INDIRECT($C$1&amp;"!"&amp;$C$2&amp;":"&amp;$C$2),$I$4,dbP!$J:$J,$I316,dbP!$K:$K,$J316)</f>
        <v>0</v>
      </c>
      <c r="AC316" s="1">
        <f ca="1">SUMIFS(INDIRECT($C$1&amp;"!"&amp;$C316&amp;":"&amp;$C316),dbP!$B:$B,"&gt;="&amp;AC$5,dbP!$B:$B,"&lt;="&amp;AC$6,INDIRECT($C$1&amp;"!"&amp;$C$2&amp;":"&amp;$C$2),$I$4,dbP!$J:$J,$I316,dbP!$K:$K,$J316)</f>
        <v>0</v>
      </c>
      <c r="AD316" s="1">
        <f ca="1">SUMIFS(INDIRECT($C$1&amp;"!"&amp;$C316&amp;":"&amp;$C316),dbP!$B:$B,"&gt;="&amp;AD$5,dbP!$B:$B,"&lt;="&amp;AD$6,INDIRECT($C$1&amp;"!"&amp;$C$2&amp;":"&amp;$C$2),$I$4,dbP!$J:$J,$I316,dbP!$K:$K,$J316)</f>
        <v>0</v>
      </c>
      <c r="AE316" s="1">
        <f ca="1">SUMIFS(INDIRECT($C$1&amp;"!"&amp;$C316&amp;":"&amp;$C316),dbP!$B:$B,"&gt;="&amp;AE$5,dbP!$B:$B,"&lt;="&amp;AE$6,INDIRECT($C$1&amp;"!"&amp;$C$2&amp;":"&amp;$C$2),$I$4,dbP!$J:$J,$I316,dbP!$K:$K,$J316)</f>
        <v>0</v>
      </c>
      <c r="AF316" s="1">
        <f ca="1">SUMIFS(INDIRECT($C$1&amp;"!"&amp;$C316&amp;":"&amp;$C316),dbP!$B:$B,"&gt;="&amp;AF$5,dbP!$B:$B,"&lt;="&amp;AF$6,INDIRECT($C$1&amp;"!"&amp;$C$2&amp;":"&amp;$C$2),$I$4,dbP!$J:$J,$I316,dbP!$K:$K,$J316)</f>
        <v>0</v>
      </c>
      <c r="AG316" s="1">
        <f ca="1">SUMIFS(INDIRECT($C$1&amp;"!"&amp;$C316&amp;":"&amp;$C316),dbP!$B:$B,"&gt;="&amp;AG$5,dbP!$B:$B,"&lt;="&amp;AG$6,INDIRECT($C$1&amp;"!"&amp;$C$2&amp;":"&amp;$C$2),$I$4,dbP!$J:$J,$I316,dbP!$K:$K,$J316)</f>
        <v>0</v>
      </c>
      <c r="AH316" s="1">
        <f ca="1">SUMIFS(INDIRECT($C$1&amp;"!"&amp;$C316&amp;":"&amp;$C316),dbP!$B:$B,"&gt;="&amp;AH$5,dbP!$B:$B,"&lt;="&amp;AH$6,INDIRECT($C$1&amp;"!"&amp;$C$2&amp;":"&amp;$C$2),$I$4,dbP!$J:$J,$I316,dbP!$K:$K,$J316)</f>
        <v>0</v>
      </c>
      <c r="AI316" s="1">
        <f ca="1">SUMIFS(INDIRECT($C$1&amp;"!"&amp;$C316&amp;":"&amp;$C316),dbP!$B:$B,"&gt;="&amp;AI$5,dbP!$B:$B,"&lt;="&amp;AI$6,INDIRECT($C$1&amp;"!"&amp;$C$2&amp;":"&amp;$C$2),$I$4,dbP!$J:$J,$I316,dbP!$K:$K,$J316)</f>
        <v>0</v>
      </c>
      <c r="AJ316" s="1">
        <f ca="1">SUMIFS(INDIRECT($C$1&amp;"!"&amp;$C316&amp;":"&amp;$C316),dbP!$B:$B,"&gt;="&amp;AJ$5,dbP!$B:$B,"&lt;="&amp;AJ$6,INDIRECT($C$1&amp;"!"&amp;$C$2&amp;":"&amp;$C$2),$I$4,dbP!$J:$J,$I316,dbP!$K:$K,$J316)</f>
        <v>0</v>
      </c>
      <c r="AK316" s="1">
        <f ca="1">SUMIFS(INDIRECT($C$1&amp;"!"&amp;$C316&amp;":"&amp;$C316),dbP!$B:$B,"&gt;="&amp;AK$5,dbP!$B:$B,"&lt;="&amp;AK$6,INDIRECT($C$1&amp;"!"&amp;$C$2&amp;":"&amp;$C$2),$I$4,dbP!$J:$J,$I316,dbP!$K:$K,$J316)</f>
        <v>0</v>
      </c>
      <c r="AL316" s="1">
        <f ca="1">SUMIFS(INDIRECT($C$1&amp;"!"&amp;$C316&amp;":"&amp;$C316),dbP!$B:$B,"&gt;="&amp;AL$5,dbP!$B:$B,"&lt;="&amp;AL$6,INDIRECT($C$1&amp;"!"&amp;$C$2&amp;":"&amp;$C$2),$I$4,dbP!$J:$J,$I316,dbP!$K:$K,$J316)</f>
        <v>0</v>
      </c>
    </row>
    <row r="317" spans="2:38" x14ac:dyDescent="0.25">
      <c r="B317" s="1" t="str">
        <f>Items!Q34</f>
        <v>PL(-)</v>
      </c>
      <c r="C317" s="1" t="str">
        <f>Items!R34</f>
        <v>N</v>
      </c>
      <c r="I317" s="22" t="str">
        <f>Items!O34</f>
        <v>Всего себестоимость</v>
      </c>
      <c r="J317" s="1" t="str">
        <f>Items!P34</f>
        <v>Резерв-6</v>
      </c>
      <c r="Q317" s="1">
        <f ca="1">SUM($S317:INDIRECT(ADDRESS(ROW(),SUMIFS($3:$3,$4:$4,MAX($4:$4)))))</f>
        <v>0</v>
      </c>
      <c r="T317" s="1">
        <f ca="1">SUMIFS(INDIRECT($C$1&amp;"!"&amp;$C317&amp;":"&amp;$C317),dbP!$B:$B,"&gt;="&amp;T$5,dbP!$B:$B,"&lt;="&amp;T$6,INDIRECT($C$1&amp;"!"&amp;$C$2&amp;":"&amp;$C$2),$I$4,dbP!$J:$J,$I317,dbP!$K:$K,$J317)</f>
        <v>0</v>
      </c>
      <c r="U317" s="1">
        <f ca="1">SUMIFS(INDIRECT($C$1&amp;"!"&amp;$C317&amp;":"&amp;$C317),dbP!$B:$B,"&gt;="&amp;U$5,dbP!$B:$B,"&lt;="&amp;U$6,INDIRECT($C$1&amp;"!"&amp;$C$2&amp;":"&amp;$C$2),$I$4,dbP!$J:$J,$I317,dbP!$K:$K,$J317)</f>
        <v>0</v>
      </c>
      <c r="V317" s="1">
        <f ca="1">SUMIFS(INDIRECT($C$1&amp;"!"&amp;$C317&amp;":"&amp;$C317),dbP!$B:$B,"&gt;="&amp;V$5,dbP!$B:$B,"&lt;="&amp;V$6,INDIRECT($C$1&amp;"!"&amp;$C$2&amp;":"&amp;$C$2),$I$4,dbP!$J:$J,$I317,dbP!$K:$K,$J317)</f>
        <v>0</v>
      </c>
      <c r="W317" s="1">
        <f ca="1">SUMIFS(INDIRECT($C$1&amp;"!"&amp;$C317&amp;":"&amp;$C317),dbP!$B:$B,"&gt;="&amp;W$5,dbP!$B:$B,"&lt;="&amp;W$6,INDIRECT($C$1&amp;"!"&amp;$C$2&amp;":"&amp;$C$2),$I$4,dbP!$J:$J,$I317,dbP!$K:$K,$J317)</f>
        <v>0</v>
      </c>
      <c r="X317" s="1">
        <f ca="1">SUMIFS(INDIRECT($C$1&amp;"!"&amp;$C317&amp;":"&amp;$C317),dbP!$B:$B,"&gt;="&amp;X$5,dbP!$B:$B,"&lt;="&amp;X$6,INDIRECT($C$1&amp;"!"&amp;$C$2&amp;":"&amp;$C$2),$I$4,dbP!$J:$J,$I317,dbP!$K:$K,$J317)</f>
        <v>0</v>
      </c>
      <c r="Y317" s="1">
        <f ca="1">SUMIFS(INDIRECT($C$1&amp;"!"&amp;$C317&amp;":"&amp;$C317),dbP!$B:$B,"&gt;="&amp;Y$5,dbP!$B:$B,"&lt;="&amp;Y$6,INDIRECT($C$1&amp;"!"&amp;$C$2&amp;":"&amp;$C$2),$I$4,dbP!$J:$J,$I317,dbP!$K:$K,$J317)</f>
        <v>0</v>
      </c>
      <c r="Z317" s="1">
        <f ca="1">SUMIFS(INDIRECT($C$1&amp;"!"&amp;$C317&amp;":"&amp;$C317),dbP!$B:$B,"&gt;="&amp;Z$5,dbP!$B:$B,"&lt;="&amp;Z$6,INDIRECT($C$1&amp;"!"&amp;$C$2&amp;":"&amp;$C$2),$I$4,dbP!$J:$J,$I317,dbP!$K:$K,$J317)</f>
        <v>0</v>
      </c>
      <c r="AA317" s="1">
        <f ca="1">SUMIFS(INDIRECT($C$1&amp;"!"&amp;$C317&amp;":"&amp;$C317),dbP!$B:$B,"&gt;="&amp;AA$5,dbP!$B:$B,"&lt;="&amp;AA$6,INDIRECT($C$1&amp;"!"&amp;$C$2&amp;":"&amp;$C$2),$I$4,dbP!$J:$J,$I317,dbP!$K:$K,$J317)</f>
        <v>0</v>
      </c>
      <c r="AB317" s="1">
        <f ca="1">SUMIFS(INDIRECT($C$1&amp;"!"&amp;$C317&amp;":"&amp;$C317),dbP!$B:$B,"&gt;="&amp;AB$5,dbP!$B:$B,"&lt;="&amp;AB$6,INDIRECT($C$1&amp;"!"&amp;$C$2&amp;":"&amp;$C$2),$I$4,dbP!$J:$J,$I317,dbP!$K:$K,$J317)</f>
        <v>0</v>
      </c>
      <c r="AC317" s="1">
        <f ca="1">SUMIFS(INDIRECT($C$1&amp;"!"&amp;$C317&amp;":"&amp;$C317),dbP!$B:$B,"&gt;="&amp;AC$5,dbP!$B:$B,"&lt;="&amp;AC$6,INDIRECT($C$1&amp;"!"&amp;$C$2&amp;":"&amp;$C$2),$I$4,dbP!$J:$J,$I317,dbP!$K:$K,$J317)</f>
        <v>0</v>
      </c>
      <c r="AD317" s="1">
        <f ca="1">SUMIFS(INDIRECT($C$1&amp;"!"&amp;$C317&amp;":"&amp;$C317),dbP!$B:$B,"&gt;="&amp;AD$5,dbP!$B:$B,"&lt;="&amp;AD$6,INDIRECT($C$1&amp;"!"&amp;$C$2&amp;":"&amp;$C$2),$I$4,dbP!$J:$J,$I317,dbP!$K:$K,$J317)</f>
        <v>0</v>
      </c>
      <c r="AE317" s="1">
        <f ca="1">SUMIFS(INDIRECT($C$1&amp;"!"&amp;$C317&amp;":"&amp;$C317),dbP!$B:$B,"&gt;="&amp;AE$5,dbP!$B:$B,"&lt;="&amp;AE$6,INDIRECT($C$1&amp;"!"&amp;$C$2&amp;":"&amp;$C$2),$I$4,dbP!$J:$J,$I317,dbP!$K:$K,$J317)</f>
        <v>0</v>
      </c>
      <c r="AF317" s="1">
        <f ca="1">SUMIFS(INDIRECT($C$1&amp;"!"&amp;$C317&amp;":"&amp;$C317),dbP!$B:$B,"&gt;="&amp;AF$5,dbP!$B:$B,"&lt;="&amp;AF$6,INDIRECT($C$1&amp;"!"&amp;$C$2&amp;":"&amp;$C$2),$I$4,dbP!$J:$J,$I317,dbP!$K:$K,$J317)</f>
        <v>0</v>
      </c>
      <c r="AG317" s="1">
        <f ca="1">SUMIFS(INDIRECT($C$1&amp;"!"&amp;$C317&amp;":"&amp;$C317),dbP!$B:$B,"&gt;="&amp;AG$5,dbP!$B:$B,"&lt;="&amp;AG$6,INDIRECT($C$1&amp;"!"&amp;$C$2&amp;":"&amp;$C$2),$I$4,dbP!$J:$J,$I317,dbP!$K:$K,$J317)</f>
        <v>0</v>
      </c>
      <c r="AH317" s="1">
        <f ca="1">SUMIFS(INDIRECT($C$1&amp;"!"&amp;$C317&amp;":"&amp;$C317),dbP!$B:$B,"&gt;="&amp;AH$5,dbP!$B:$B,"&lt;="&amp;AH$6,INDIRECT($C$1&amp;"!"&amp;$C$2&amp;":"&amp;$C$2),$I$4,dbP!$J:$J,$I317,dbP!$K:$K,$J317)</f>
        <v>0</v>
      </c>
      <c r="AI317" s="1">
        <f ca="1">SUMIFS(INDIRECT($C$1&amp;"!"&amp;$C317&amp;":"&amp;$C317),dbP!$B:$B,"&gt;="&amp;AI$5,dbP!$B:$B,"&lt;="&amp;AI$6,INDIRECT($C$1&amp;"!"&amp;$C$2&amp;":"&amp;$C$2),$I$4,dbP!$J:$J,$I317,dbP!$K:$K,$J317)</f>
        <v>0</v>
      </c>
      <c r="AJ317" s="1">
        <f ca="1">SUMIFS(INDIRECT($C$1&amp;"!"&amp;$C317&amp;":"&amp;$C317),dbP!$B:$B,"&gt;="&amp;AJ$5,dbP!$B:$B,"&lt;="&amp;AJ$6,INDIRECT($C$1&amp;"!"&amp;$C$2&amp;":"&amp;$C$2),$I$4,dbP!$J:$J,$I317,dbP!$K:$K,$J317)</f>
        <v>0</v>
      </c>
      <c r="AK317" s="1">
        <f ca="1">SUMIFS(INDIRECT($C$1&amp;"!"&amp;$C317&amp;":"&amp;$C317),dbP!$B:$B,"&gt;="&amp;AK$5,dbP!$B:$B,"&lt;="&amp;AK$6,INDIRECT($C$1&amp;"!"&amp;$C$2&amp;":"&amp;$C$2),$I$4,dbP!$J:$J,$I317,dbP!$K:$K,$J317)</f>
        <v>0</v>
      </c>
      <c r="AL317" s="1">
        <f ca="1">SUMIFS(INDIRECT($C$1&amp;"!"&amp;$C317&amp;":"&amp;$C317),dbP!$B:$B,"&gt;="&amp;AL$5,dbP!$B:$B,"&lt;="&amp;AL$6,INDIRECT($C$1&amp;"!"&amp;$C$2&amp;":"&amp;$C$2),$I$4,dbP!$J:$J,$I317,dbP!$K:$K,$J317)</f>
        <v>0</v>
      </c>
    </row>
    <row r="318" spans="2:38" x14ac:dyDescent="0.25">
      <c r="B318" s="1" t="str">
        <f>Items!Q35</f>
        <v>PL(-)</v>
      </c>
      <c r="C318" s="1" t="str">
        <f>Items!R35</f>
        <v>N</v>
      </c>
      <c r="I318" s="22" t="str">
        <f>Items!O35</f>
        <v>Всего себестоимость</v>
      </c>
      <c r="J318" s="1" t="str">
        <f>Items!P35</f>
        <v>Резерв-7</v>
      </c>
      <c r="Q318" s="1">
        <f ca="1">SUM($S318:INDIRECT(ADDRESS(ROW(),SUMIFS($3:$3,$4:$4,MAX($4:$4)))))</f>
        <v>0</v>
      </c>
      <c r="T318" s="1">
        <f ca="1">SUMIFS(INDIRECT($C$1&amp;"!"&amp;$C318&amp;":"&amp;$C318),dbP!$B:$B,"&gt;="&amp;T$5,dbP!$B:$B,"&lt;="&amp;T$6,INDIRECT($C$1&amp;"!"&amp;$C$2&amp;":"&amp;$C$2),$I$4,dbP!$J:$J,$I318,dbP!$K:$K,$J318)</f>
        <v>0</v>
      </c>
      <c r="U318" s="1">
        <f ca="1">SUMIFS(INDIRECT($C$1&amp;"!"&amp;$C318&amp;":"&amp;$C318),dbP!$B:$B,"&gt;="&amp;U$5,dbP!$B:$B,"&lt;="&amp;U$6,INDIRECT($C$1&amp;"!"&amp;$C$2&amp;":"&amp;$C$2),$I$4,dbP!$J:$J,$I318,dbP!$K:$K,$J318)</f>
        <v>0</v>
      </c>
      <c r="V318" s="1">
        <f ca="1">SUMIFS(INDIRECT($C$1&amp;"!"&amp;$C318&amp;":"&amp;$C318),dbP!$B:$B,"&gt;="&amp;V$5,dbP!$B:$B,"&lt;="&amp;V$6,INDIRECT($C$1&amp;"!"&amp;$C$2&amp;":"&amp;$C$2),$I$4,dbP!$J:$J,$I318,dbP!$K:$K,$J318)</f>
        <v>0</v>
      </c>
      <c r="W318" s="1">
        <f ca="1">SUMIFS(INDIRECT($C$1&amp;"!"&amp;$C318&amp;":"&amp;$C318),dbP!$B:$B,"&gt;="&amp;W$5,dbP!$B:$B,"&lt;="&amp;W$6,INDIRECT($C$1&amp;"!"&amp;$C$2&amp;":"&amp;$C$2),$I$4,dbP!$J:$J,$I318,dbP!$K:$K,$J318)</f>
        <v>0</v>
      </c>
      <c r="X318" s="1">
        <f ca="1">SUMIFS(INDIRECT($C$1&amp;"!"&amp;$C318&amp;":"&amp;$C318),dbP!$B:$B,"&gt;="&amp;X$5,dbP!$B:$B,"&lt;="&amp;X$6,INDIRECT($C$1&amp;"!"&amp;$C$2&amp;":"&amp;$C$2),$I$4,dbP!$J:$J,$I318,dbP!$K:$K,$J318)</f>
        <v>0</v>
      </c>
      <c r="Y318" s="1">
        <f ca="1">SUMIFS(INDIRECT($C$1&amp;"!"&amp;$C318&amp;":"&amp;$C318),dbP!$B:$B,"&gt;="&amp;Y$5,dbP!$B:$B,"&lt;="&amp;Y$6,INDIRECT($C$1&amp;"!"&amp;$C$2&amp;":"&amp;$C$2),$I$4,dbP!$J:$J,$I318,dbP!$K:$K,$J318)</f>
        <v>0</v>
      </c>
      <c r="Z318" s="1">
        <f ca="1">SUMIFS(INDIRECT($C$1&amp;"!"&amp;$C318&amp;":"&amp;$C318),dbP!$B:$B,"&gt;="&amp;Z$5,dbP!$B:$B,"&lt;="&amp;Z$6,INDIRECT($C$1&amp;"!"&amp;$C$2&amp;":"&amp;$C$2),$I$4,dbP!$J:$J,$I318,dbP!$K:$K,$J318)</f>
        <v>0</v>
      </c>
      <c r="AA318" s="1">
        <f ca="1">SUMIFS(INDIRECT($C$1&amp;"!"&amp;$C318&amp;":"&amp;$C318),dbP!$B:$B,"&gt;="&amp;AA$5,dbP!$B:$B,"&lt;="&amp;AA$6,INDIRECT($C$1&amp;"!"&amp;$C$2&amp;":"&amp;$C$2),$I$4,dbP!$J:$J,$I318,dbP!$K:$K,$J318)</f>
        <v>0</v>
      </c>
      <c r="AB318" s="1">
        <f ca="1">SUMIFS(INDIRECT($C$1&amp;"!"&amp;$C318&amp;":"&amp;$C318),dbP!$B:$B,"&gt;="&amp;AB$5,dbP!$B:$B,"&lt;="&amp;AB$6,INDIRECT($C$1&amp;"!"&amp;$C$2&amp;":"&amp;$C$2),$I$4,dbP!$J:$J,$I318,dbP!$K:$K,$J318)</f>
        <v>0</v>
      </c>
      <c r="AC318" s="1">
        <f ca="1">SUMIFS(INDIRECT($C$1&amp;"!"&amp;$C318&amp;":"&amp;$C318),dbP!$B:$B,"&gt;="&amp;AC$5,dbP!$B:$B,"&lt;="&amp;AC$6,INDIRECT($C$1&amp;"!"&amp;$C$2&amp;":"&amp;$C$2),$I$4,dbP!$J:$J,$I318,dbP!$K:$K,$J318)</f>
        <v>0</v>
      </c>
      <c r="AD318" s="1">
        <f ca="1">SUMIFS(INDIRECT($C$1&amp;"!"&amp;$C318&amp;":"&amp;$C318),dbP!$B:$B,"&gt;="&amp;AD$5,dbP!$B:$B,"&lt;="&amp;AD$6,INDIRECT($C$1&amp;"!"&amp;$C$2&amp;":"&amp;$C$2),$I$4,dbP!$J:$J,$I318,dbP!$K:$K,$J318)</f>
        <v>0</v>
      </c>
      <c r="AE318" s="1">
        <f ca="1">SUMIFS(INDIRECT($C$1&amp;"!"&amp;$C318&amp;":"&amp;$C318),dbP!$B:$B,"&gt;="&amp;AE$5,dbP!$B:$B,"&lt;="&amp;AE$6,INDIRECT($C$1&amp;"!"&amp;$C$2&amp;":"&amp;$C$2),$I$4,dbP!$J:$J,$I318,dbP!$K:$K,$J318)</f>
        <v>0</v>
      </c>
      <c r="AF318" s="1">
        <f ca="1">SUMIFS(INDIRECT($C$1&amp;"!"&amp;$C318&amp;":"&amp;$C318),dbP!$B:$B,"&gt;="&amp;AF$5,dbP!$B:$B,"&lt;="&amp;AF$6,INDIRECT($C$1&amp;"!"&amp;$C$2&amp;":"&amp;$C$2),$I$4,dbP!$J:$J,$I318,dbP!$K:$K,$J318)</f>
        <v>0</v>
      </c>
      <c r="AG318" s="1">
        <f ca="1">SUMIFS(INDIRECT($C$1&amp;"!"&amp;$C318&amp;":"&amp;$C318),dbP!$B:$B,"&gt;="&amp;AG$5,dbP!$B:$B,"&lt;="&amp;AG$6,INDIRECT($C$1&amp;"!"&amp;$C$2&amp;":"&amp;$C$2),$I$4,dbP!$J:$J,$I318,dbP!$K:$K,$J318)</f>
        <v>0</v>
      </c>
      <c r="AH318" s="1">
        <f ca="1">SUMIFS(INDIRECT($C$1&amp;"!"&amp;$C318&amp;":"&amp;$C318),dbP!$B:$B,"&gt;="&amp;AH$5,dbP!$B:$B,"&lt;="&amp;AH$6,INDIRECT($C$1&amp;"!"&amp;$C$2&amp;":"&amp;$C$2),$I$4,dbP!$J:$J,$I318,dbP!$K:$K,$J318)</f>
        <v>0</v>
      </c>
      <c r="AI318" s="1">
        <f ca="1">SUMIFS(INDIRECT($C$1&amp;"!"&amp;$C318&amp;":"&amp;$C318),dbP!$B:$B,"&gt;="&amp;AI$5,dbP!$B:$B,"&lt;="&amp;AI$6,INDIRECT($C$1&amp;"!"&amp;$C$2&amp;":"&amp;$C$2),$I$4,dbP!$J:$J,$I318,dbP!$K:$K,$J318)</f>
        <v>0</v>
      </c>
      <c r="AJ318" s="1">
        <f ca="1">SUMIFS(INDIRECT($C$1&amp;"!"&amp;$C318&amp;":"&amp;$C318),dbP!$B:$B,"&gt;="&amp;AJ$5,dbP!$B:$B,"&lt;="&amp;AJ$6,INDIRECT($C$1&amp;"!"&amp;$C$2&amp;":"&amp;$C$2),$I$4,dbP!$J:$J,$I318,dbP!$K:$K,$J318)</f>
        <v>0</v>
      </c>
      <c r="AK318" s="1">
        <f ca="1">SUMIFS(INDIRECT($C$1&amp;"!"&amp;$C318&amp;":"&amp;$C318),dbP!$B:$B,"&gt;="&amp;AK$5,dbP!$B:$B,"&lt;="&amp;AK$6,INDIRECT($C$1&amp;"!"&amp;$C$2&amp;":"&amp;$C$2),$I$4,dbP!$J:$J,$I318,dbP!$K:$K,$J318)</f>
        <v>0</v>
      </c>
      <c r="AL318" s="1">
        <f ca="1">SUMIFS(INDIRECT($C$1&amp;"!"&amp;$C318&amp;":"&amp;$C318),dbP!$B:$B,"&gt;="&amp;AL$5,dbP!$B:$B,"&lt;="&amp;AL$6,INDIRECT($C$1&amp;"!"&amp;$C$2&amp;":"&amp;$C$2),$I$4,dbP!$J:$J,$I318,dbP!$K:$K,$J318)</f>
        <v>0</v>
      </c>
    </row>
    <row r="319" spans="2:38" x14ac:dyDescent="0.25">
      <c r="B319" s="1" t="str">
        <f>Items!Q36</f>
        <v>PL(-)</v>
      </c>
      <c r="C319" s="1" t="str">
        <f>Items!R36</f>
        <v>N</v>
      </c>
      <c r="I319" s="22" t="str">
        <f>Items!O36</f>
        <v>Всего себестоимость</v>
      </c>
      <c r="J319" s="1" t="str">
        <f>Items!P36</f>
        <v>Резерв-8</v>
      </c>
      <c r="Q319" s="1">
        <f ca="1">SUM($S319:INDIRECT(ADDRESS(ROW(),SUMIFS($3:$3,$4:$4,MAX($4:$4)))))</f>
        <v>0</v>
      </c>
      <c r="T319" s="1">
        <f ca="1">SUMIFS(INDIRECT($C$1&amp;"!"&amp;$C319&amp;":"&amp;$C319),dbP!$B:$B,"&gt;="&amp;T$5,dbP!$B:$B,"&lt;="&amp;T$6,INDIRECT($C$1&amp;"!"&amp;$C$2&amp;":"&amp;$C$2),$I$4,dbP!$J:$J,$I319,dbP!$K:$K,$J319)</f>
        <v>0</v>
      </c>
      <c r="U319" s="1">
        <f ca="1">SUMIFS(INDIRECT($C$1&amp;"!"&amp;$C319&amp;":"&amp;$C319),dbP!$B:$B,"&gt;="&amp;U$5,dbP!$B:$B,"&lt;="&amp;U$6,INDIRECT($C$1&amp;"!"&amp;$C$2&amp;":"&amp;$C$2),$I$4,dbP!$J:$J,$I319,dbP!$K:$K,$J319)</f>
        <v>0</v>
      </c>
      <c r="V319" s="1">
        <f ca="1">SUMIFS(INDIRECT($C$1&amp;"!"&amp;$C319&amp;":"&amp;$C319),dbP!$B:$B,"&gt;="&amp;V$5,dbP!$B:$B,"&lt;="&amp;V$6,INDIRECT($C$1&amp;"!"&amp;$C$2&amp;":"&amp;$C$2),$I$4,dbP!$J:$J,$I319,dbP!$K:$K,$J319)</f>
        <v>0</v>
      </c>
      <c r="W319" s="1">
        <f ca="1">SUMIFS(INDIRECT($C$1&amp;"!"&amp;$C319&amp;":"&amp;$C319),dbP!$B:$B,"&gt;="&amp;W$5,dbP!$B:$B,"&lt;="&amp;W$6,INDIRECT($C$1&amp;"!"&amp;$C$2&amp;":"&amp;$C$2),$I$4,dbP!$J:$J,$I319,dbP!$K:$K,$J319)</f>
        <v>0</v>
      </c>
      <c r="X319" s="1">
        <f ca="1">SUMIFS(INDIRECT($C$1&amp;"!"&amp;$C319&amp;":"&amp;$C319),dbP!$B:$B,"&gt;="&amp;X$5,dbP!$B:$B,"&lt;="&amp;X$6,INDIRECT($C$1&amp;"!"&amp;$C$2&amp;":"&amp;$C$2),$I$4,dbP!$J:$J,$I319,dbP!$K:$K,$J319)</f>
        <v>0</v>
      </c>
      <c r="Y319" s="1">
        <f ca="1">SUMIFS(INDIRECT($C$1&amp;"!"&amp;$C319&amp;":"&amp;$C319),dbP!$B:$B,"&gt;="&amp;Y$5,dbP!$B:$B,"&lt;="&amp;Y$6,INDIRECT($C$1&amp;"!"&amp;$C$2&amp;":"&amp;$C$2),$I$4,dbP!$J:$J,$I319,dbP!$K:$K,$J319)</f>
        <v>0</v>
      </c>
      <c r="Z319" s="1">
        <f ca="1">SUMIFS(INDIRECT($C$1&amp;"!"&amp;$C319&amp;":"&amp;$C319),dbP!$B:$B,"&gt;="&amp;Z$5,dbP!$B:$B,"&lt;="&amp;Z$6,INDIRECT($C$1&amp;"!"&amp;$C$2&amp;":"&amp;$C$2),$I$4,dbP!$J:$J,$I319,dbP!$K:$K,$J319)</f>
        <v>0</v>
      </c>
      <c r="AA319" s="1">
        <f ca="1">SUMIFS(INDIRECT($C$1&amp;"!"&amp;$C319&amp;":"&amp;$C319),dbP!$B:$B,"&gt;="&amp;AA$5,dbP!$B:$B,"&lt;="&amp;AA$6,INDIRECT($C$1&amp;"!"&amp;$C$2&amp;":"&amp;$C$2),$I$4,dbP!$J:$J,$I319,dbP!$K:$K,$J319)</f>
        <v>0</v>
      </c>
      <c r="AB319" s="1">
        <f ca="1">SUMIFS(INDIRECT($C$1&amp;"!"&amp;$C319&amp;":"&amp;$C319),dbP!$B:$B,"&gt;="&amp;AB$5,dbP!$B:$B,"&lt;="&amp;AB$6,INDIRECT($C$1&amp;"!"&amp;$C$2&amp;":"&amp;$C$2),$I$4,dbP!$J:$J,$I319,dbP!$K:$K,$J319)</f>
        <v>0</v>
      </c>
      <c r="AC319" s="1">
        <f ca="1">SUMIFS(INDIRECT($C$1&amp;"!"&amp;$C319&amp;":"&amp;$C319),dbP!$B:$B,"&gt;="&amp;AC$5,dbP!$B:$B,"&lt;="&amp;AC$6,INDIRECT($C$1&amp;"!"&amp;$C$2&amp;":"&amp;$C$2),$I$4,dbP!$J:$J,$I319,dbP!$K:$K,$J319)</f>
        <v>0</v>
      </c>
      <c r="AD319" s="1">
        <f ca="1">SUMIFS(INDIRECT($C$1&amp;"!"&amp;$C319&amp;":"&amp;$C319),dbP!$B:$B,"&gt;="&amp;AD$5,dbP!$B:$B,"&lt;="&amp;AD$6,INDIRECT($C$1&amp;"!"&amp;$C$2&amp;":"&amp;$C$2),$I$4,dbP!$J:$J,$I319,dbP!$K:$K,$J319)</f>
        <v>0</v>
      </c>
      <c r="AE319" s="1">
        <f ca="1">SUMIFS(INDIRECT($C$1&amp;"!"&amp;$C319&amp;":"&amp;$C319),dbP!$B:$B,"&gt;="&amp;AE$5,dbP!$B:$B,"&lt;="&amp;AE$6,INDIRECT($C$1&amp;"!"&amp;$C$2&amp;":"&amp;$C$2),$I$4,dbP!$J:$J,$I319,dbP!$K:$K,$J319)</f>
        <v>0</v>
      </c>
      <c r="AF319" s="1">
        <f ca="1">SUMIFS(INDIRECT($C$1&amp;"!"&amp;$C319&amp;":"&amp;$C319),dbP!$B:$B,"&gt;="&amp;AF$5,dbP!$B:$B,"&lt;="&amp;AF$6,INDIRECT($C$1&amp;"!"&amp;$C$2&amp;":"&amp;$C$2),$I$4,dbP!$J:$J,$I319,dbP!$K:$K,$J319)</f>
        <v>0</v>
      </c>
      <c r="AG319" s="1">
        <f ca="1">SUMIFS(INDIRECT($C$1&amp;"!"&amp;$C319&amp;":"&amp;$C319),dbP!$B:$B,"&gt;="&amp;AG$5,dbP!$B:$B,"&lt;="&amp;AG$6,INDIRECT($C$1&amp;"!"&amp;$C$2&amp;":"&amp;$C$2),$I$4,dbP!$J:$J,$I319,dbP!$K:$K,$J319)</f>
        <v>0</v>
      </c>
      <c r="AH319" s="1">
        <f ca="1">SUMIFS(INDIRECT($C$1&amp;"!"&amp;$C319&amp;":"&amp;$C319),dbP!$B:$B,"&gt;="&amp;AH$5,dbP!$B:$B,"&lt;="&amp;AH$6,INDIRECT($C$1&amp;"!"&amp;$C$2&amp;":"&amp;$C$2),$I$4,dbP!$J:$J,$I319,dbP!$K:$K,$J319)</f>
        <v>0</v>
      </c>
      <c r="AI319" s="1">
        <f ca="1">SUMIFS(INDIRECT($C$1&amp;"!"&amp;$C319&amp;":"&amp;$C319),dbP!$B:$B,"&gt;="&amp;AI$5,dbP!$B:$B,"&lt;="&amp;AI$6,INDIRECT($C$1&amp;"!"&amp;$C$2&amp;":"&amp;$C$2),$I$4,dbP!$J:$J,$I319,dbP!$K:$K,$J319)</f>
        <v>0</v>
      </c>
      <c r="AJ319" s="1">
        <f ca="1">SUMIFS(INDIRECT($C$1&amp;"!"&amp;$C319&amp;":"&amp;$C319),dbP!$B:$B,"&gt;="&amp;AJ$5,dbP!$B:$B,"&lt;="&amp;AJ$6,INDIRECT($C$1&amp;"!"&amp;$C$2&amp;":"&amp;$C$2),$I$4,dbP!$J:$J,$I319,dbP!$K:$K,$J319)</f>
        <v>0</v>
      </c>
      <c r="AK319" s="1">
        <f ca="1">SUMIFS(INDIRECT($C$1&amp;"!"&amp;$C319&amp;":"&amp;$C319),dbP!$B:$B,"&gt;="&amp;AK$5,dbP!$B:$B,"&lt;="&amp;AK$6,INDIRECT($C$1&amp;"!"&amp;$C$2&amp;":"&amp;$C$2),$I$4,dbP!$J:$J,$I319,dbP!$K:$K,$J319)</f>
        <v>0</v>
      </c>
      <c r="AL319" s="1">
        <f ca="1">SUMIFS(INDIRECT($C$1&amp;"!"&amp;$C319&amp;":"&amp;$C319),dbP!$B:$B,"&gt;="&amp;AL$5,dbP!$B:$B,"&lt;="&amp;AL$6,INDIRECT($C$1&amp;"!"&amp;$C$2&amp;":"&amp;$C$2),$I$4,dbP!$J:$J,$I319,dbP!$K:$K,$J319)</f>
        <v>0</v>
      </c>
    </row>
    <row r="320" spans="2:38" s="23" customFormat="1" ht="10.199999999999999" x14ac:dyDescent="0.2">
      <c r="E320" s="23" t="s">
        <v>50</v>
      </c>
    </row>
    <row r="321" spans="2:38" ht="4.05" customHeight="1" x14ac:dyDescent="0.25"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2:38" s="2" customFormat="1" x14ac:dyDescent="0.25">
      <c r="B322" s="2" t="str">
        <f>Items!$Q$37</f>
        <v>PL</v>
      </c>
      <c r="C322" s="2">
        <f>Items!$R$37</f>
        <v>0</v>
      </c>
      <c r="I322" s="2" t="str">
        <f>Items!$O$37</f>
        <v>Валовая прибыль</v>
      </c>
      <c r="Q322" s="2">
        <f ca="1">SUM($S322:INDIRECT(ADDRESS(ROW(),SUMIFS($3:$3,$4:$4,MAX($4:$4)))))</f>
        <v>0</v>
      </c>
      <c r="T322" s="2">
        <f ca="1">SUMIFS(T$283:T321,$B$283:$B321,Items!$Q$4)-SUMIFS(T$283:T321,$B$283:$B321,Items!$Q$7)</f>
        <v>0</v>
      </c>
      <c r="U322" s="2">
        <f ca="1">SUMIFS(U$283:U321,$B$283:$B321,Items!$Q$4)-SUMIFS(U$283:U321,$B$283:$B321,Items!$Q$7)</f>
        <v>0</v>
      </c>
      <c r="V322" s="2">
        <f ca="1">SUMIFS(V$283:V321,$B$283:$B321,Items!$Q$4)-SUMIFS(V$283:V321,$B$283:$B321,Items!$Q$7)</f>
        <v>0</v>
      </c>
      <c r="W322" s="2">
        <f ca="1">SUMIFS(W$283:W321,$B$283:$B321,Items!$Q$4)-SUMIFS(W$283:W321,$B$283:$B321,Items!$Q$7)</f>
        <v>0</v>
      </c>
      <c r="X322" s="2">
        <f ca="1">SUMIFS(X$283:X321,$B$283:$B321,Items!$Q$4)-SUMIFS(X$283:X321,$B$283:$B321,Items!$Q$7)</f>
        <v>0</v>
      </c>
      <c r="Y322" s="2">
        <f ca="1">SUMIFS(Y$283:Y321,$B$283:$B321,Items!$Q$4)-SUMIFS(Y$283:Y321,$B$283:$B321,Items!$Q$7)</f>
        <v>0</v>
      </c>
      <c r="Z322" s="2">
        <f ca="1">SUMIFS(Z$283:Z321,$B$283:$B321,Items!$Q$4)-SUMIFS(Z$283:Z321,$B$283:$B321,Items!$Q$7)</f>
        <v>0</v>
      </c>
      <c r="AA322" s="2">
        <f ca="1">SUMIFS(AA$283:AA321,$B$283:$B321,Items!$Q$4)-SUMIFS(AA$283:AA321,$B$283:$B321,Items!$Q$7)</f>
        <v>0</v>
      </c>
      <c r="AB322" s="2">
        <f ca="1">SUMIFS(AB$283:AB321,$B$283:$B321,Items!$Q$4)-SUMIFS(AB$283:AB321,$B$283:$B321,Items!$Q$7)</f>
        <v>0</v>
      </c>
      <c r="AC322" s="2">
        <f ca="1">SUMIFS(AC$283:AC321,$B$283:$B321,Items!$Q$4)-SUMIFS(AC$283:AC321,$B$283:$B321,Items!$Q$7)</f>
        <v>0</v>
      </c>
      <c r="AD322" s="2">
        <f ca="1">SUMIFS(AD$283:AD321,$B$283:$B321,Items!$Q$4)-SUMIFS(AD$283:AD321,$B$283:$B321,Items!$Q$7)</f>
        <v>0</v>
      </c>
      <c r="AE322" s="2">
        <f ca="1">SUMIFS(AE$283:AE321,$B$283:$B321,Items!$Q$4)-SUMIFS(AE$283:AE321,$B$283:$B321,Items!$Q$7)</f>
        <v>0</v>
      </c>
      <c r="AF322" s="2">
        <f ca="1">SUMIFS(AF$283:AF321,$B$283:$B321,Items!$Q$4)-SUMIFS(AF$283:AF321,$B$283:$B321,Items!$Q$7)</f>
        <v>0</v>
      </c>
      <c r="AG322" s="2">
        <f ca="1">SUMIFS(AG$283:AG321,$B$283:$B321,Items!$Q$4)-SUMIFS(AG$283:AG321,$B$283:$B321,Items!$Q$7)</f>
        <v>0</v>
      </c>
      <c r="AH322" s="2">
        <f ca="1">SUMIFS(AH$283:AH321,$B$283:$B321,Items!$Q$4)-SUMIFS(AH$283:AH321,$B$283:$B321,Items!$Q$7)</f>
        <v>0</v>
      </c>
      <c r="AI322" s="2">
        <f ca="1">SUMIFS(AI$283:AI321,$B$283:$B321,Items!$Q$4)-SUMIFS(AI$283:AI321,$B$283:$B321,Items!$Q$7)</f>
        <v>0</v>
      </c>
      <c r="AJ322" s="2">
        <f ca="1">SUMIFS(AJ$283:AJ321,$B$283:$B321,Items!$Q$4)-SUMIFS(AJ$283:AJ321,$B$283:$B321,Items!$Q$7)</f>
        <v>0</v>
      </c>
      <c r="AK322" s="2">
        <f ca="1">SUMIFS(AK$283:AK321,$B$283:$B321,Items!$Q$4)-SUMIFS(AK$283:AK321,$B$283:$B321,Items!$Q$7)</f>
        <v>0</v>
      </c>
      <c r="AL322" s="2">
        <f ca="1">SUMIFS(AL$283:AL321,$B$283:$B321,Items!$Q$4)-SUMIFS(AL$283:AL321,$B$283:$B321,Items!$Q$7)</f>
        <v>0</v>
      </c>
    </row>
    <row r="323" spans="2:38" ht="4.05" customHeight="1" x14ac:dyDescent="0.25"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2:38" s="2" customFormat="1" x14ac:dyDescent="0.25">
      <c r="B324" s="2">
        <f>Items!$Q$38</f>
        <v>0</v>
      </c>
      <c r="C324" s="2" t="str">
        <f>Items!$R$38</f>
        <v>N</v>
      </c>
      <c r="I324" s="2" t="str">
        <f>Items!$O$38</f>
        <v>Расходы на персонал</v>
      </c>
      <c r="Q324" s="2">
        <f ca="1">SUM($S324:INDIRECT(ADDRESS(ROW(),SUMIFS($3:$3,$4:$4,MAX($4:$4)))))</f>
        <v>5897464.6699999999</v>
      </c>
      <c r="T324" s="2">
        <f ca="1">SUM(T325:T335)</f>
        <v>310892.71999999997</v>
      </c>
      <c r="U324" s="2">
        <f t="shared" ref="U324:AL324" ca="1" si="125">SUM(U325:U335)</f>
        <v>214396.64</v>
      </c>
      <c r="V324" s="2">
        <f t="shared" ca="1" si="125"/>
        <v>190052.98</v>
      </c>
      <c r="W324" s="2">
        <f t="shared" ca="1" si="125"/>
        <v>250151.48</v>
      </c>
      <c r="X324" s="2">
        <f t="shared" ca="1" si="125"/>
        <v>252727.50999999998</v>
      </c>
      <c r="Y324" s="2">
        <f t="shared" ca="1" si="125"/>
        <v>279320.56</v>
      </c>
      <c r="Z324" s="2">
        <f t="shared" ca="1" si="125"/>
        <v>208166.8</v>
      </c>
      <c r="AA324" s="2">
        <f t="shared" ca="1" si="125"/>
        <v>758788.48</v>
      </c>
      <c r="AB324" s="2">
        <f t="shared" ca="1" si="125"/>
        <v>504940</v>
      </c>
      <c r="AC324" s="2">
        <f t="shared" ca="1" si="125"/>
        <v>827200</v>
      </c>
      <c r="AD324" s="2">
        <f t="shared" ca="1" si="125"/>
        <v>937285.5</v>
      </c>
      <c r="AE324" s="2">
        <f t="shared" ca="1" si="125"/>
        <v>436842</v>
      </c>
      <c r="AF324" s="2">
        <f t="shared" ca="1" si="125"/>
        <v>635700</v>
      </c>
      <c r="AG324" s="2">
        <f t="shared" ca="1" si="125"/>
        <v>91000</v>
      </c>
      <c r="AH324" s="2">
        <f t="shared" ca="1" si="125"/>
        <v>0</v>
      </c>
      <c r="AI324" s="2">
        <f t="shared" ca="1" si="125"/>
        <v>0</v>
      </c>
      <c r="AJ324" s="2">
        <f t="shared" ca="1" si="125"/>
        <v>0</v>
      </c>
      <c r="AK324" s="2">
        <f t="shared" ca="1" si="125"/>
        <v>0</v>
      </c>
      <c r="AL324" s="2">
        <f t="shared" ca="1" si="125"/>
        <v>0</v>
      </c>
    </row>
    <row r="325" spans="2:38" x14ac:dyDescent="0.25">
      <c r="B325" s="1" t="str">
        <f>Items!$Q39</f>
        <v>PL(-)</v>
      </c>
      <c r="C325" s="1" t="str">
        <f>Items!$R39</f>
        <v>N</v>
      </c>
      <c r="I325" s="22" t="str">
        <f>Items!$O$38</f>
        <v>Расходы на персонал</v>
      </c>
      <c r="J325" s="1" t="str">
        <f>Items!P39</f>
        <v>Руководитель снабжения</v>
      </c>
      <c r="Q325" s="1">
        <f ca="1">SUM($S325:INDIRECT(ADDRESS(ROW(),SUMIFS($3:$3,$4:$4,MAX($4:$4)))))</f>
        <v>1826529.71</v>
      </c>
      <c r="T325" s="1">
        <f ca="1">SUMIFS(INDIRECT($C$1&amp;"!"&amp;$C325&amp;":"&amp;$C325),dbP!$B:$B,"&gt;="&amp;T$5,dbP!$B:$B,"&lt;="&amp;T$6,INDIRECT($C$1&amp;"!"&amp;$C$2&amp;":"&amp;$C$2),$I$4,dbP!$J:$J,$I325,dbP!$K:$K,$J325)</f>
        <v>77350</v>
      </c>
      <c r="U325" s="1">
        <f ca="1">SUMIFS(INDIRECT($C$1&amp;"!"&amp;$C325&amp;":"&amp;$C325),dbP!$B:$B,"&gt;="&amp;U$5,dbP!$B:$B,"&lt;="&amp;U$6,INDIRECT($C$1&amp;"!"&amp;$C$2&amp;":"&amp;$C$2),$I$4,dbP!$J:$J,$I325,dbP!$K:$K,$J325)</f>
        <v>110739.48000000001</v>
      </c>
      <c r="V325" s="1">
        <f ca="1">SUMIFS(INDIRECT($C$1&amp;"!"&amp;$C325&amp;":"&amp;$C325),dbP!$B:$B,"&gt;="&amp;V$5,dbP!$B:$B,"&lt;="&amp;V$6,INDIRECT($C$1&amp;"!"&amp;$C$2&amp;":"&amp;$C$2),$I$4,dbP!$J:$J,$I325,dbP!$K:$K,$J325)</f>
        <v>78226.720000000001</v>
      </c>
      <c r="W325" s="1">
        <f ca="1">SUMIFS(INDIRECT($C$1&amp;"!"&amp;$C325&amp;":"&amp;$C325),dbP!$B:$B,"&gt;="&amp;W$5,dbP!$B:$B,"&lt;="&amp;W$6,INDIRECT($C$1&amp;"!"&amp;$C$2&amp;":"&amp;$C$2),$I$4,dbP!$J:$J,$I325,dbP!$K:$K,$J325)</f>
        <v>133523.88</v>
      </c>
      <c r="X325" s="1">
        <f ca="1">SUMIFS(INDIRECT($C$1&amp;"!"&amp;$C325&amp;":"&amp;$C325),dbP!$B:$B,"&gt;="&amp;X$5,dbP!$B:$B,"&lt;="&amp;X$6,INDIRECT($C$1&amp;"!"&amp;$C$2&amp;":"&amp;$C$2),$I$4,dbP!$J:$J,$I325,dbP!$K:$K,$J325)</f>
        <v>100715.76999999999</v>
      </c>
      <c r="Y325" s="1">
        <f ca="1">SUMIFS(INDIRECT($C$1&amp;"!"&amp;$C325&amp;":"&amp;$C325),dbP!$B:$B,"&gt;="&amp;Y$5,dbP!$B:$B,"&lt;="&amp;Y$6,INDIRECT($C$1&amp;"!"&amp;$C$2&amp;":"&amp;$C$2),$I$4,dbP!$J:$J,$I325,dbP!$K:$K,$J325)</f>
        <v>76181.56</v>
      </c>
      <c r="Z325" s="1">
        <f ca="1">SUMIFS(INDIRECT($C$1&amp;"!"&amp;$C325&amp;":"&amp;$C325),dbP!$B:$B,"&gt;="&amp;Z$5,dbP!$B:$B,"&lt;="&amp;Z$6,INDIRECT($C$1&amp;"!"&amp;$C$2&amp;":"&amp;$C$2),$I$4,dbP!$J:$J,$I325,dbP!$K:$K,$J325)</f>
        <v>78006.8</v>
      </c>
      <c r="AA325" s="1">
        <f ca="1">SUMIFS(INDIRECT($C$1&amp;"!"&amp;$C325&amp;":"&amp;$C325),dbP!$B:$B,"&gt;="&amp;AA$5,dbP!$B:$B,"&lt;="&amp;AA$6,INDIRECT($C$1&amp;"!"&amp;$C$2&amp;":"&amp;$C$2),$I$4,dbP!$J:$J,$I325,dbP!$K:$K,$J325)</f>
        <v>143000</v>
      </c>
      <c r="AB325" s="1">
        <f ca="1">SUMIFS(INDIRECT($C$1&amp;"!"&amp;$C325&amp;":"&amp;$C325),dbP!$B:$B,"&gt;="&amp;AB$5,dbP!$B:$B,"&lt;="&amp;AB$6,INDIRECT($C$1&amp;"!"&amp;$C$2&amp;":"&amp;$C$2),$I$4,dbP!$J:$J,$I325,dbP!$K:$K,$J325)</f>
        <v>184500</v>
      </c>
      <c r="AC325" s="1">
        <f ca="1">SUMIFS(INDIRECT($C$1&amp;"!"&amp;$C325&amp;":"&amp;$C325),dbP!$B:$B,"&gt;="&amp;AC$5,dbP!$B:$B,"&lt;="&amp;AC$6,INDIRECT($C$1&amp;"!"&amp;$C$2&amp;":"&amp;$C$2),$I$4,dbP!$J:$J,$I325,dbP!$K:$K,$J325)</f>
        <v>169499.99999999997</v>
      </c>
      <c r="AD325" s="1">
        <f ca="1">SUMIFS(INDIRECT($C$1&amp;"!"&amp;$C325&amp;":"&amp;$C325),dbP!$B:$B,"&gt;="&amp;AD$5,dbP!$B:$B,"&lt;="&amp;AD$6,INDIRECT($C$1&amp;"!"&amp;$C$2&amp;":"&amp;$C$2),$I$4,dbP!$J:$J,$I325,dbP!$K:$K,$J325)</f>
        <v>368785.5</v>
      </c>
      <c r="AE325" s="1">
        <f ca="1">SUMIFS(INDIRECT($C$1&amp;"!"&amp;$C325&amp;":"&amp;$C325),dbP!$B:$B,"&gt;="&amp;AE$5,dbP!$B:$B,"&lt;="&amp;AE$6,INDIRECT($C$1&amp;"!"&amp;$C$2&amp;":"&amp;$C$2),$I$4,dbP!$J:$J,$I325,dbP!$K:$K,$J325)</f>
        <v>169499.99999999997</v>
      </c>
      <c r="AF325" s="1">
        <f ca="1">SUMIFS(INDIRECT($C$1&amp;"!"&amp;$C325&amp;":"&amp;$C325),dbP!$B:$B,"&gt;="&amp;AF$5,dbP!$B:$B,"&lt;="&amp;AF$6,INDIRECT($C$1&amp;"!"&amp;$C$2&amp;":"&amp;$C$2),$I$4,dbP!$J:$J,$I325,dbP!$K:$K,$J325)</f>
        <v>136500</v>
      </c>
      <c r="AG325" s="1">
        <f ca="1">SUMIFS(INDIRECT($C$1&amp;"!"&amp;$C325&amp;":"&amp;$C325),dbP!$B:$B,"&gt;="&amp;AG$5,dbP!$B:$B,"&lt;="&amp;AG$6,INDIRECT($C$1&amp;"!"&amp;$C$2&amp;":"&amp;$C$2),$I$4,dbP!$J:$J,$I325,dbP!$K:$K,$J325)</f>
        <v>0</v>
      </c>
      <c r="AH325" s="1">
        <f ca="1">SUMIFS(INDIRECT($C$1&amp;"!"&amp;$C325&amp;":"&amp;$C325),dbP!$B:$B,"&gt;="&amp;AH$5,dbP!$B:$B,"&lt;="&amp;AH$6,INDIRECT($C$1&amp;"!"&amp;$C$2&amp;":"&amp;$C$2),$I$4,dbP!$J:$J,$I325,dbP!$K:$K,$J325)</f>
        <v>0</v>
      </c>
      <c r="AI325" s="1">
        <f ca="1">SUMIFS(INDIRECT($C$1&amp;"!"&amp;$C325&amp;":"&amp;$C325),dbP!$B:$B,"&gt;="&amp;AI$5,dbP!$B:$B,"&lt;="&amp;AI$6,INDIRECT($C$1&amp;"!"&amp;$C$2&amp;":"&amp;$C$2),$I$4,dbP!$J:$J,$I325,dbP!$K:$K,$J325)</f>
        <v>0</v>
      </c>
      <c r="AJ325" s="1">
        <f ca="1">SUMIFS(INDIRECT($C$1&amp;"!"&amp;$C325&amp;":"&amp;$C325),dbP!$B:$B,"&gt;="&amp;AJ$5,dbP!$B:$B,"&lt;="&amp;AJ$6,INDIRECT($C$1&amp;"!"&amp;$C$2&amp;":"&amp;$C$2),$I$4,dbP!$J:$J,$I325,dbP!$K:$K,$J325)</f>
        <v>0</v>
      </c>
      <c r="AK325" s="1">
        <f ca="1">SUMIFS(INDIRECT($C$1&amp;"!"&amp;$C325&amp;":"&amp;$C325),dbP!$B:$B,"&gt;="&amp;AK$5,dbP!$B:$B,"&lt;="&amp;AK$6,INDIRECT($C$1&amp;"!"&amp;$C$2&amp;":"&amp;$C$2),$I$4,dbP!$J:$J,$I325,dbP!$K:$K,$J325)</f>
        <v>0</v>
      </c>
      <c r="AL325" s="1">
        <f ca="1">SUMIFS(INDIRECT($C$1&amp;"!"&amp;$C325&amp;":"&amp;$C325),dbP!$B:$B,"&gt;="&amp;AL$5,dbP!$B:$B,"&lt;="&amp;AL$6,INDIRECT($C$1&amp;"!"&amp;$C$2&amp;":"&amp;$C$2),$I$4,dbP!$J:$J,$I325,dbP!$K:$K,$J325)</f>
        <v>0</v>
      </c>
    </row>
    <row r="326" spans="2:38" x14ac:dyDescent="0.25">
      <c r="B326" s="1" t="str">
        <f>Items!$Q40</f>
        <v>PL(-)</v>
      </c>
      <c r="C326" s="1" t="str">
        <f>Items!$R40</f>
        <v>N</v>
      </c>
      <c r="I326" s="22" t="str">
        <f>Items!$O$38</f>
        <v>Расходы на персонал</v>
      </c>
      <c r="J326" s="1" t="str">
        <f>Items!P40</f>
        <v>Руководитель производства</v>
      </c>
      <c r="Q326" s="1">
        <f ca="1">SUM($S326:INDIRECT(ADDRESS(ROW(),SUMIFS($3:$3,$4:$4,MAX($4:$4)))))</f>
        <v>1822046.48</v>
      </c>
      <c r="T326" s="1">
        <f ca="1">SUMIFS(INDIRECT($C$1&amp;"!"&amp;$C326&amp;":"&amp;$C326),dbP!$B:$B,"&gt;="&amp;T$5,dbP!$B:$B,"&lt;="&amp;T$6,INDIRECT($C$1&amp;"!"&amp;$C$2&amp;":"&amp;$C$2),$I$4,dbP!$J:$J,$I326,dbP!$K:$K,$J326)</f>
        <v>119142.72</v>
      </c>
      <c r="U326" s="1">
        <f ca="1">SUMIFS(INDIRECT($C$1&amp;"!"&amp;$C326&amp;":"&amp;$C326),dbP!$B:$B,"&gt;="&amp;U$5,dbP!$B:$B,"&lt;="&amp;U$6,INDIRECT($C$1&amp;"!"&amp;$C$2&amp;":"&amp;$C$2),$I$4,dbP!$J:$J,$I326,dbP!$K:$K,$J326)</f>
        <v>103657.15999999999</v>
      </c>
      <c r="V326" s="1">
        <f ca="1">SUMIFS(INDIRECT($C$1&amp;"!"&amp;$C326&amp;":"&amp;$C326),dbP!$B:$B,"&gt;="&amp;V$5,dbP!$B:$B,"&lt;="&amp;V$6,INDIRECT($C$1&amp;"!"&amp;$C$2&amp;":"&amp;$C$2),$I$4,dbP!$J:$J,$I326,dbP!$K:$K,$J326)</f>
        <v>93626.260000000009</v>
      </c>
      <c r="W326" s="1">
        <f ca="1">SUMIFS(INDIRECT($C$1&amp;"!"&amp;$C326&amp;":"&amp;$C326),dbP!$B:$B,"&gt;="&amp;W$5,dbP!$B:$B,"&lt;="&amp;W$6,INDIRECT($C$1&amp;"!"&amp;$C$2&amp;":"&amp;$C$2),$I$4,dbP!$J:$J,$I326,dbP!$K:$K,$J326)</f>
        <v>92027.6</v>
      </c>
      <c r="X326" s="1">
        <f ca="1">SUMIFS(INDIRECT($C$1&amp;"!"&amp;$C326&amp;":"&amp;$C326),dbP!$B:$B,"&gt;="&amp;X$5,dbP!$B:$B,"&lt;="&amp;X$6,INDIRECT($C$1&amp;"!"&amp;$C$2&amp;":"&amp;$C$2),$I$4,dbP!$J:$J,$I326,dbP!$K:$K,$J326)</f>
        <v>129011.73999999999</v>
      </c>
      <c r="Y326" s="1">
        <f ca="1">SUMIFS(INDIRECT($C$1&amp;"!"&amp;$C326&amp;":"&amp;$C326),dbP!$B:$B,"&gt;="&amp;Y$5,dbP!$B:$B,"&lt;="&amp;Y$6,INDIRECT($C$1&amp;"!"&amp;$C$2&amp;":"&amp;$C$2),$I$4,dbP!$J:$J,$I326,dbP!$K:$K,$J326)</f>
        <v>109839</v>
      </c>
      <c r="Z326" s="1">
        <f ca="1">SUMIFS(INDIRECT($C$1&amp;"!"&amp;$C326&amp;":"&amp;$C326),dbP!$B:$B,"&gt;="&amp;Z$5,dbP!$B:$B,"&lt;="&amp;Z$6,INDIRECT($C$1&amp;"!"&amp;$C$2&amp;":"&amp;$C$2),$I$4,dbP!$J:$J,$I326,dbP!$K:$K,$J326)</f>
        <v>112999.99999999999</v>
      </c>
      <c r="AA326" s="1">
        <f ca="1">SUMIFS(INDIRECT($C$1&amp;"!"&amp;$C326&amp;":"&amp;$C326),dbP!$B:$B,"&gt;="&amp;AA$5,dbP!$B:$B,"&lt;="&amp;AA$6,INDIRECT($C$1&amp;"!"&amp;$C$2&amp;":"&amp;$C$2),$I$4,dbP!$J:$J,$I326,dbP!$K:$K,$J326)</f>
        <v>321000</v>
      </c>
      <c r="AB326" s="1">
        <f ca="1">SUMIFS(INDIRECT($C$1&amp;"!"&amp;$C326&amp;":"&amp;$C326),dbP!$B:$B,"&gt;="&amp;AB$5,dbP!$B:$B,"&lt;="&amp;AB$6,INDIRECT($C$1&amp;"!"&amp;$C$2&amp;":"&amp;$C$2),$I$4,dbP!$J:$J,$I326,dbP!$K:$K,$J326)</f>
        <v>138000</v>
      </c>
      <c r="AC326" s="1">
        <f ca="1">SUMIFS(INDIRECT($C$1&amp;"!"&amp;$C326&amp;":"&amp;$C326),dbP!$B:$B,"&gt;="&amp;AC$5,dbP!$B:$B,"&lt;="&amp;AC$6,INDIRECT($C$1&amp;"!"&amp;$C$2&amp;":"&amp;$C$2),$I$4,dbP!$J:$J,$I326,dbP!$K:$K,$J326)</f>
        <v>214500</v>
      </c>
      <c r="AD326" s="1">
        <f ca="1">SUMIFS(INDIRECT($C$1&amp;"!"&amp;$C326&amp;":"&amp;$C326),dbP!$B:$B,"&gt;="&amp;AD$5,dbP!$B:$B,"&lt;="&amp;AD$6,INDIRECT($C$1&amp;"!"&amp;$C$2&amp;":"&amp;$C$2),$I$4,dbP!$J:$J,$I326,dbP!$K:$K,$J326)</f>
        <v>0</v>
      </c>
      <c r="AE326" s="1">
        <f ca="1">SUMIFS(INDIRECT($C$1&amp;"!"&amp;$C326&amp;":"&amp;$C326),dbP!$B:$B,"&gt;="&amp;AE$5,dbP!$B:$B,"&lt;="&amp;AE$6,INDIRECT($C$1&amp;"!"&amp;$C$2&amp;":"&amp;$C$2),$I$4,dbP!$J:$J,$I326,dbP!$K:$K,$J326)</f>
        <v>173742</v>
      </c>
      <c r="AF326" s="1">
        <f ca="1">SUMIFS(INDIRECT($C$1&amp;"!"&amp;$C326&amp;":"&amp;$C326),dbP!$B:$B,"&gt;="&amp;AF$5,dbP!$B:$B,"&lt;="&amp;AF$6,INDIRECT($C$1&amp;"!"&amp;$C$2&amp;":"&amp;$C$2),$I$4,dbP!$J:$J,$I326,dbP!$K:$K,$J326)</f>
        <v>214500</v>
      </c>
      <c r="AG326" s="1">
        <f ca="1">SUMIFS(INDIRECT($C$1&amp;"!"&amp;$C326&amp;":"&amp;$C326),dbP!$B:$B,"&gt;="&amp;AG$5,dbP!$B:$B,"&lt;="&amp;AG$6,INDIRECT($C$1&amp;"!"&amp;$C$2&amp;":"&amp;$C$2),$I$4,dbP!$J:$J,$I326,dbP!$K:$K,$J326)</f>
        <v>0</v>
      </c>
      <c r="AH326" s="1">
        <f ca="1">SUMIFS(INDIRECT($C$1&amp;"!"&amp;$C326&amp;":"&amp;$C326),dbP!$B:$B,"&gt;="&amp;AH$5,dbP!$B:$B,"&lt;="&amp;AH$6,INDIRECT($C$1&amp;"!"&amp;$C$2&amp;":"&amp;$C$2),$I$4,dbP!$J:$J,$I326,dbP!$K:$K,$J326)</f>
        <v>0</v>
      </c>
      <c r="AI326" s="1">
        <f ca="1">SUMIFS(INDIRECT($C$1&amp;"!"&amp;$C326&amp;":"&amp;$C326),dbP!$B:$B,"&gt;="&amp;AI$5,dbP!$B:$B,"&lt;="&amp;AI$6,INDIRECT($C$1&amp;"!"&amp;$C$2&amp;":"&amp;$C$2),$I$4,dbP!$J:$J,$I326,dbP!$K:$K,$J326)</f>
        <v>0</v>
      </c>
      <c r="AJ326" s="1">
        <f ca="1">SUMIFS(INDIRECT($C$1&amp;"!"&amp;$C326&amp;":"&amp;$C326),dbP!$B:$B,"&gt;="&amp;AJ$5,dbP!$B:$B,"&lt;="&amp;AJ$6,INDIRECT($C$1&amp;"!"&amp;$C$2&amp;":"&amp;$C$2),$I$4,dbP!$J:$J,$I326,dbP!$K:$K,$J326)</f>
        <v>0</v>
      </c>
      <c r="AK326" s="1">
        <f ca="1">SUMIFS(INDIRECT($C$1&amp;"!"&amp;$C326&amp;":"&amp;$C326),dbP!$B:$B,"&gt;="&amp;AK$5,dbP!$B:$B,"&lt;="&amp;AK$6,INDIRECT($C$1&amp;"!"&amp;$C$2&amp;":"&amp;$C$2),$I$4,dbP!$J:$J,$I326,dbP!$K:$K,$J326)</f>
        <v>0</v>
      </c>
      <c r="AL326" s="1">
        <f ca="1">SUMIFS(INDIRECT($C$1&amp;"!"&amp;$C326&amp;":"&amp;$C326),dbP!$B:$B,"&gt;="&amp;AL$5,dbP!$B:$B,"&lt;="&amp;AL$6,INDIRECT($C$1&amp;"!"&amp;$C$2&amp;":"&amp;$C$2),$I$4,dbP!$J:$J,$I326,dbP!$K:$K,$J326)</f>
        <v>0</v>
      </c>
    </row>
    <row r="327" spans="2:38" x14ac:dyDescent="0.25">
      <c r="B327" s="1" t="str">
        <f>Items!$Q41</f>
        <v>PL(-)</v>
      </c>
      <c r="C327" s="1" t="str">
        <f>Items!$R41</f>
        <v>N</v>
      </c>
      <c r="I327" s="22" t="str">
        <f>Items!$O$38</f>
        <v>Расходы на персонал</v>
      </c>
      <c r="J327" s="1" t="str">
        <f>Items!P41</f>
        <v>Архитектор</v>
      </c>
      <c r="Q327" s="1">
        <f ca="1">SUM($S327:INDIRECT(ADDRESS(ROW(),SUMIFS($3:$3,$4:$4,MAX($4:$4)))))</f>
        <v>236740</v>
      </c>
      <c r="T327" s="1">
        <f ca="1">SUMIFS(INDIRECT($C$1&amp;"!"&amp;$C327&amp;":"&amp;$C327),dbP!$B:$B,"&gt;="&amp;T$5,dbP!$B:$B,"&lt;="&amp;T$6,INDIRECT($C$1&amp;"!"&amp;$C$2&amp;":"&amp;$C$2),$I$4,dbP!$J:$J,$I327,dbP!$K:$K,$J327)</f>
        <v>0</v>
      </c>
      <c r="U327" s="1">
        <f ca="1">SUMIFS(INDIRECT($C$1&amp;"!"&amp;$C327&amp;":"&amp;$C327),dbP!$B:$B,"&gt;="&amp;U$5,dbP!$B:$B,"&lt;="&amp;U$6,INDIRECT($C$1&amp;"!"&amp;$C$2&amp;":"&amp;$C$2),$I$4,dbP!$J:$J,$I327,dbP!$K:$K,$J327)</f>
        <v>0</v>
      </c>
      <c r="V327" s="1">
        <f ca="1">SUMIFS(INDIRECT($C$1&amp;"!"&amp;$C327&amp;":"&amp;$C327),dbP!$B:$B,"&gt;="&amp;V$5,dbP!$B:$B,"&lt;="&amp;V$6,INDIRECT($C$1&amp;"!"&amp;$C$2&amp;":"&amp;$C$2),$I$4,dbP!$J:$J,$I327,dbP!$K:$K,$J327)</f>
        <v>0</v>
      </c>
      <c r="W327" s="1">
        <f ca="1">SUMIFS(INDIRECT($C$1&amp;"!"&amp;$C327&amp;":"&amp;$C327),dbP!$B:$B,"&gt;="&amp;W$5,dbP!$B:$B,"&lt;="&amp;W$6,INDIRECT($C$1&amp;"!"&amp;$C$2&amp;":"&amp;$C$2),$I$4,dbP!$J:$J,$I327,dbP!$K:$K,$J327)</f>
        <v>0</v>
      </c>
      <c r="X327" s="1">
        <f ca="1">SUMIFS(INDIRECT($C$1&amp;"!"&amp;$C327&amp;":"&amp;$C327),dbP!$B:$B,"&gt;="&amp;X$5,dbP!$B:$B,"&lt;="&amp;X$6,INDIRECT($C$1&amp;"!"&amp;$C$2&amp;":"&amp;$C$2),$I$4,dbP!$J:$J,$I327,dbP!$K:$K,$J327)</f>
        <v>0</v>
      </c>
      <c r="Y327" s="1">
        <f ca="1">SUMIFS(INDIRECT($C$1&amp;"!"&amp;$C327&amp;":"&amp;$C327),dbP!$B:$B,"&gt;="&amp;Y$5,dbP!$B:$B,"&lt;="&amp;Y$6,INDIRECT($C$1&amp;"!"&amp;$C$2&amp;":"&amp;$C$2),$I$4,dbP!$J:$J,$I327,dbP!$K:$K,$J327)</f>
        <v>36800</v>
      </c>
      <c r="Z327" s="1">
        <f ca="1">SUMIFS(INDIRECT($C$1&amp;"!"&amp;$C327&amp;":"&amp;$C327),dbP!$B:$B,"&gt;="&amp;Z$5,dbP!$B:$B,"&lt;="&amp;Z$6,INDIRECT($C$1&amp;"!"&amp;$C$2&amp;":"&amp;$C$2),$I$4,dbP!$J:$J,$I327,dbP!$K:$K,$J327)</f>
        <v>0</v>
      </c>
      <c r="AA327" s="1">
        <f ca="1">SUMIFS(INDIRECT($C$1&amp;"!"&amp;$C327&amp;":"&amp;$C327),dbP!$B:$B,"&gt;="&amp;AA$5,dbP!$B:$B,"&lt;="&amp;AA$6,INDIRECT($C$1&amp;"!"&amp;$C$2&amp;":"&amp;$C$2),$I$4,dbP!$J:$J,$I327,dbP!$K:$K,$J327)</f>
        <v>36800</v>
      </c>
      <c r="AB327" s="1">
        <f ca="1">SUMIFS(INDIRECT($C$1&amp;"!"&amp;$C327&amp;":"&amp;$C327),dbP!$B:$B,"&gt;="&amp;AB$5,dbP!$B:$B,"&lt;="&amp;AB$6,INDIRECT($C$1&amp;"!"&amp;$C$2&amp;":"&amp;$C$2),$I$4,dbP!$J:$J,$I327,dbP!$K:$K,$J327)</f>
        <v>20339.999999999996</v>
      </c>
      <c r="AC327" s="1">
        <f ca="1">SUMIFS(INDIRECT($C$1&amp;"!"&amp;$C327&amp;":"&amp;$C327),dbP!$B:$B,"&gt;="&amp;AC$5,dbP!$B:$B,"&lt;="&amp;AC$6,INDIRECT($C$1&amp;"!"&amp;$C$2&amp;":"&amp;$C$2),$I$4,dbP!$J:$J,$I327,dbP!$K:$K,$J327)</f>
        <v>0</v>
      </c>
      <c r="AD327" s="1">
        <f ca="1">SUMIFS(INDIRECT($C$1&amp;"!"&amp;$C327&amp;":"&amp;$C327),dbP!$B:$B,"&gt;="&amp;AD$5,dbP!$B:$B,"&lt;="&amp;AD$6,INDIRECT($C$1&amp;"!"&amp;$C$2&amp;":"&amp;$C$2),$I$4,dbP!$J:$J,$I327,dbP!$K:$K,$J327)</f>
        <v>0</v>
      </c>
      <c r="AE327" s="1">
        <f ca="1">SUMIFS(INDIRECT($C$1&amp;"!"&amp;$C327&amp;":"&amp;$C327),dbP!$B:$B,"&gt;="&amp;AE$5,dbP!$B:$B,"&lt;="&amp;AE$6,INDIRECT($C$1&amp;"!"&amp;$C$2&amp;":"&amp;$C$2),$I$4,dbP!$J:$J,$I327,dbP!$K:$K,$J327)</f>
        <v>93600</v>
      </c>
      <c r="AF327" s="1">
        <f ca="1">SUMIFS(INDIRECT($C$1&amp;"!"&amp;$C327&amp;":"&amp;$C327),dbP!$B:$B,"&gt;="&amp;AF$5,dbP!$B:$B,"&lt;="&amp;AF$6,INDIRECT($C$1&amp;"!"&amp;$C$2&amp;":"&amp;$C$2),$I$4,dbP!$J:$J,$I327,dbP!$K:$K,$J327)</f>
        <v>49200</v>
      </c>
      <c r="AG327" s="1">
        <f ca="1">SUMIFS(INDIRECT($C$1&amp;"!"&amp;$C327&amp;":"&amp;$C327),dbP!$B:$B,"&gt;="&amp;AG$5,dbP!$B:$B,"&lt;="&amp;AG$6,INDIRECT($C$1&amp;"!"&amp;$C$2&amp;":"&amp;$C$2),$I$4,dbP!$J:$J,$I327,dbP!$K:$K,$J327)</f>
        <v>0</v>
      </c>
      <c r="AH327" s="1">
        <f ca="1">SUMIFS(INDIRECT($C$1&amp;"!"&amp;$C327&amp;":"&amp;$C327),dbP!$B:$B,"&gt;="&amp;AH$5,dbP!$B:$B,"&lt;="&amp;AH$6,INDIRECT($C$1&amp;"!"&amp;$C$2&amp;":"&amp;$C$2),$I$4,dbP!$J:$J,$I327,dbP!$K:$K,$J327)</f>
        <v>0</v>
      </c>
      <c r="AI327" s="1">
        <f ca="1">SUMIFS(INDIRECT($C$1&amp;"!"&amp;$C327&amp;":"&amp;$C327),dbP!$B:$B,"&gt;="&amp;AI$5,dbP!$B:$B,"&lt;="&amp;AI$6,INDIRECT($C$1&amp;"!"&amp;$C$2&amp;":"&amp;$C$2),$I$4,dbP!$J:$J,$I327,dbP!$K:$K,$J327)</f>
        <v>0</v>
      </c>
      <c r="AJ327" s="1">
        <f ca="1">SUMIFS(INDIRECT($C$1&amp;"!"&amp;$C327&amp;":"&amp;$C327),dbP!$B:$B,"&gt;="&amp;AJ$5,dbP!$B:$B,"&lt;="&amp;AJ$6,INDIRECT($C$1&amp;"!"&amp;$C$2&amp;":"&amp;$C$2),$I$4,dbP!$J:$J,$I327,dbP!$K:$K,$J327)</f>
        <v>0</v>
      </c>
      <c r="AK327" s="1">
        <f ca="1">SUMIFS(INDIRECT($C$1&amp;"!"&amp;$C327&amp;":"&amp;$C327),dbP!$B:$B,"&gt;="&amp;AK$5,dbP!$B:$B,"&lt;="&amp;AK$6,INDIRECT($C$1&amp;"!"&amp;$C$2&amp;":"&amp;$C$2),$I$4,dbP!$J:$J,$I327,dbP!$K:$K,$J327)</f>
        <v>0</v>
      </c>
      <c r="AL327" s="1">
        <f ca="1">SUMIFS(INDIRECT($C$1&amp;"!"&amp;$C327&amp;":"&amp;$C327),dbP!$B:$B,"&gt;="&amp;AL$5,dbP!$B:$B,"&lt;="&amp;AL$6,INDIRECT($C$1&amp;"!"&amp;$C$2&amp;":"&amp;$C$2),$I$4,dbP!$J:$J,$I327,dbP!$K:$K,$J327)</f>
        <v>0</v>
      </c>
    </row>
    <row r="328" spans="2:38" x14ac:dyDescent="0.25">
      <c r="B328" s="1" t="str">
        <f>Items!$Q42</f>
        <v>PL(-)</v>
      </c>
      <c r="C328" s="1" t="str">
        <f>Items!$R42</f>
        <v>N</v>
      </c>
      <c r="I328" s="22" t="str">
        <f>Items!$O$38</f>
        <v>Расходы на персонал</v>
      </c>
      <c r="J328" s="1" t="str">
        <f>Items!P42</f>
        <v>Маркетолог</v>
      </c>
      <c r="Q328" s="1">
        <f ca="1">SUM($S328:INDIRECT(ADDRESS(ROW(),SUMIFS($3:$3,$4:$4,MAX($4:$4)))))</f>
        <v>286500.26</v>
      </c>
      <c r="T328" s="1">
        <f ca="1">SUMIFS(INDIRECT($C$1&amp;"!"&amp;$C328&amp;":"&amp;$C328),dbP!$B:$B,"&gt;="&amp;T$5,dbP!$B:$B,"&lt;="&amp;T$6,INDIRECT($C$1&amp;"!"&amp;$C$2&amp;":"&amp;$C$2),$I$4,dbP!$J:$J,$I328,dbP!$K:$K,$J328)</f>
        <v>0</v>
      </c>
      <c r="U328" s="1">
        <f ca="1">SUMIFS(INDIRECT($C$1&amp;"!"&amp;$C328&amp;":"&amp;$C328),dbP!$B:$B,"&gt;="&amp;U$5,dbP!$B:$B,"&lt;="&amp;U$6,INDIRECT($C$1&amp;"!"&amp;$C$2&amp;":"&amp;$C$2),$I$4,dbP!$J:$J,$I328,dbP!$K:$K,$J328)</f>
        <v>0</v>
      </c>
      <c r="V328" s="1">
        <f ca="1">SUMIFS(INDIRECT($C$1&amp;"!"&amp;$C328&amp;":"&amp;$C328),dbP!$B:$B,"&gt;="&amp;V$5,dbP!$B:$B,"&lt;="&amp;V$6,INDIRECT($C$1&amp;"!"&amp;$C$2&amp;":"&amp;$C$2),$I$4,dbP!$J:$J,$I328,dbP!$K:$K,$J328)</f>
        <v>0</v>
      </c>
      <c r="W328" s="1">
        <f ca="1">SUMIFS(INDIRECT($C$1&amp;"!"&amp;$C328&amp;":"&amp;$C328),dbP!$B:$B,"&gt;="&amp;W$5,dbP!$B:$B,"&lt;="&amp;W$6,INDIRECT($C$1&amp;"!"&amp;$C$2&amp;":"&amp;$C$2),$I$4,dbP!$J:$J,$I328,dbP!$K:$K,$J328)</f>
        <v>0</v>
      </c>
      <c r="X328" s="1">
        <f ca="1">SUMIFS(INDIRECT($C$1&amp;"!"&amp;$C328&amp;":"&amp;$C328),dbP!$B:$B,"&gt;="&amp;X$5,dbP!$B:$B,"&lt;="&amp;X$6,INDIRECT($C$1&amp;"!"&amp;$C$2&amp;":"&amp;$C$2),$I$4,dbP!$J:$J,$I328,dbP!$K:$K,$J328)</f>
        <v>0</v>
      </c>
      <c r="Y328" s="1">
        <f ca="1">SUMIFS(INDIRECT($C$1&amp;"!"&amp;$C328&amp;":"&amp;$C328),dbP!$B:$B,"&gt;="&amp;Y$5,dbP!$B:$B,"&lt;="&amp;Y$6,INDIRECT($C$1&amp;"!"&amp;$C$2&amp;":"&amp;$C$2),$I$4,dbP!$J:$J,$I328,dbP!$K:$K,$J328)</f>
        <v>28249.999999999996</v>
      </c>
      <c r="Z328" s="1">
        <f ca="1">SUMIFS(INDIRECT($C$1&amp;"!"&amp;$C328&amp;":"&amp;$C328),dbP!$B:$B,"&gt;="&amp;Z$5,dbP!$B:$B,"&lt;="&amp;Z$6,INDIRECT($C$1&amp;"!"&amp;$C$2&amp;":"&amp;$C$2),$I$4,dbP!$J:$J,$I328,dbP!$K:$K,$J328)</f>
        <v>0</v>
      </c>
      <c r="AA328" s="1">
        <f ca="1">SUMIFS(INDIRECT($C$1&amp;"!"&amp;$C328&amp;":"&amp;$C328),dbP!$B:$B,"&gt;="&amp;AA$5,dbP!$B:$B,"&lt;="&amp;AA$6,INDIRECT($C$1&amp;"!"&amp;$C$2&amp;":"&amp;$C$2),$I$4,dbP!$J:$J,$I328,dbP!$K:$K,$J328)</f>
        <v>150750.26</v>
      </c>
      <c r="AB328" s="1">
        <f ca="1">SUMIFS(INDIRECT($C$1&amp;"!"&amp;$C328&amp;":"&amp;$C328),dbP!$B:$B,"&gt;="&amp;AB$5,dbP!$B:$B,"&lt;="&amp;AB$6,INDIRECT($C$1&amp;"!"&amp;$C$2&amp;":"&amp;$C$2),$I$4,dbP!$J:$J,$I328,dbP!$K:$K,$J328)</f>
        <v>61500</v>
      </c>
      <c r="AC328" s="1">
        <f ca="1">SUMIFS(INDIRECT($C$1&amp;"!"&amp;$C328&amp;":"&amp;$C328),dbP!$B:$B,"&gt;="&amp;AC$5,dbP!$B:$B,"&lt;="&amp;AC$6,INDIRECT($C$1&amp;"!"&amp;$C$2&amp;":"&amp;$C$2),$I$4,dbP!$J:$J,$I328,dbP!$K:$K,$J328)</f>
        <v>46000</v>
      </c>
      <c r="AD328" s="1">
        <f ca="1">SUMIFS(INDIRECT($C$1&amp;"!"&amp;$C328&amp;":"&amp;$C328),dbP!$B:$B,"&gt;="&amp;AD$5,dbP!$B:$B,"&lt;="&amp;AD$6,INDIRECT($C$1&amp;"!"&amp;$C$2&amp;":"&amp;$C$2),$I$4,dbP!$J:$J,$I328,dbP!$K:$K,$J328)</f>
        <v>0</v>
      </c>
      <c r="AE328" s="1">
        <f ca="1">SUMIFS(INDIRECT($C$1&amp;"!"&amp;$C328&amp;":"&amp;$C328),dbP!$B:$B,"&gt;="&amp;AE$5,dbP!$B:$B,"&lt;="&amp;AE$6,INDIRECT($C$1&amp;"!"&amp;$C$2&amp;":"&amp;$C$2),$I$4,dbP!$J:$J,$I328,dbP!$K:$K,$J328)</f>
        <v>0</v>
      </c>
      <c r="AF328" s="1">
        <f ca="1">SUMIFS(INDIRECT($C$1&amp;"!"&amp;$C328&amp;":"&amp;$C328),dbP!$B:$B,"&gt;="&amp;AF$5,dbP!$B:$B,"&lt;="&amp;AF$6,INDIRECT($C$1&amp;"!"&amp;$C$2&amp;":"&amp;$C$2),$I$4,dbP!$J:$J,$I328,dbP!$K:$K,$J328)</f>
        <v>0</v>
      </c>
      <c r="AG328" s="1">
        <f ca="1">SUMIFS(INDIRECT($C$1&amp;"!"&amp;$C328&amp;":"&amp;$C328),dbP!$B:$B,"&gt;="&amp;AG$5,dbP!$B:$B,"&lt;="&amp;AG$6,INDIRECT($C$1&amp;"!"&amp;$C$2&amp;":"&amp;$C$2),$I$4,dbP!$J:$J,$I328,dbP!$K:$K,$J328)</f>
        <v>0</v>
      </c>
      <c r="AH328" s="1">
        <f ca="1">SUMIFS(INDIRECT($C$1&amp;"!"&amp;$C328&amp;":"&amp;$C328),dbP!$B:$B,"&gt;="&amp;AH$5,dbP!$B:$B,"&lt;="&amp;AH$6,INDIRECT($C$1&amp;"!"&amp;$C$2&amp;":"&amp;$C$2),$I$4,dbP!$J:$J,$I328,dbP!$K:$K,$J328)</f>
        <v>0</v>
      </c>
      <c r="AI328" s="1">
        <f ca="1">SUMIFS(INDIRECT($C$1&amp;"!"&amp;$C328&amp;":"&amp;$C328),dbP!$B:$B,"&gt;="&amp;AI$5,dbP!$B:$B,"&lt;="&amp;AI$6,INDIRECT($C$1&amp;"!"&amp;$C$2&amp;":"&amp;$C$2),$I$4,dbP!$J:$J,$I328,dbP!$K:$K,$J328)</f>
        <v>0</v>
      </c>
      <c r="AJ328" s="1">
        <f ca="1">SUMIFS(INDIRECT($C$1&amp;"!"&amp;$C328&amp;":"&amp;$C328),dbP!$B:$B,"&gt;="&amp;AJ$5,dbP!$B:$B,"&lt;="&amp;AJ$6,INDIRECT($C$1&amp;"!"&amp;$C$2&amp;":"&amp;$C$2),$I$4,dbP!$J:$J,$I328,dbP!$K:$K,$J328)</f>
        <v>0</v>
      </c>
      <c r="AK328" s="1">
        <f ca="1">SUMIFS(INDIRECT($C$1&amp;"!"&amp;$C328&amp;":"&amp;$C328),dbP!$B:$B,"&gt;="&amp;AK$5,dbP!$B:$B,"&lt;="&amp;AK$6,INDIRECT($C$1&amp;"!"&amp;$C$2&amp;":"&amp;$C$2),$I$4,dbP!$J:$J,$I328,dbP!$K:$K,$J328)</f>
        <v>0</v>
      </c>
      <c r="AL328" s="1">
        <f ca="1">SUMIFS(INDIRECT($C$1&amp;"!"&amp;$C328&amp;":"&amp;$C328),dbP!$B:$B,"&gt;="&amp;AL$5,dbP!$B:$B,"&lt;="&amp;AL$6,INDIRECT($C$1&amp;"!"&amp;$C$2&amp;":"&amp;$C$2),$I$4,dbP!$J:$J,$I328,dbP!$K:$K,$J328)</f>
        <v>0</v>
      </c>
    </row>
    <row r="329" spans="2:38" x14ac:dyDescent="0.25">
      <c r="B329" s="1" t="str">
        <f>Items!$Q43</f>
        <v>PL(-)</v>
      </c>
      <c r="C329" s="1" t="str">
        <f>Items!$R43</f>
        <v>N</v>
      </c>
      <c r="I329" s="22" t="str">
        <f>Items!$O$38</f>
        <v>Расходы на персонал</v>
      </c>
      <c r="J329" s="1" t="str">
        <f>Items!P43</f>
        <v>Брокер</v>
      </c>
      <c r="Q329" s="1">
        <f ca="1">SUM($S329:INDIRECT(ADDRESS(ROW(),SUMIFS($3:$3,$4:$4,MAX($4:$4)))))</f>
        <v>470580</v>
      </c>
      <c r="T329" s="1">
        <f ca="1">SUMIFS(INDIRECT($C$1&amp;"!"&amp;$C329&amp;":"&amp;$C329),dbP!$B:$B,"&gt;="&amp;T$5,dbP!$B:$B,"&lt;="&amp;T$6,INDIRECT($C$1&amp;"!"&amp;$C$2&amp;":"&amp;$C$2),$I$4,dbP!$J:$J,$I329,dbP!$K:$K,$J329)</f>
        <v>114400</v>
      </c>
      <c r="U329" s="1">
        <f ca="1">SUMIFS(INDIRECT($C$1&amp;"!"&amp;$C329&amp;":"&amp;$C329),dbP!$B:$B,"&gt;="&amp;U$5,dbP!$B:$B,"&lt;="&amp;U$6,INDIRECT($C$1&amp;"!"&amp;$C$2&amp;":"&amp;$C$2),$I$4,dbP!$J:$J,$I329,dbP!$K:$K,$J329)</f>
        <v>0</v>
      </c>
      <c r="V329" s="1">
        <f ca="1">SUMIFS(INDIRECT($C$1&amp;"!"&amp;$C329&amp;":"&amp;$C329),dbP!$B:$B,"&gt;="&amp;V$5,dbP!$B:$B,"&lt;="&amp;V$6,INDIRECT($C$1&amp;"!"&amp;$C$2&amp;":"&amp;$C$2),$I$4,dbP!$J:$J,$I329,dbP!$K:$K,$J329)</f>
        <v>0</v>
      </c>
      <c r="W329" s="1">
        <f ca="1">SUMIFS(INDIRECT($C$1&amp;"!"&amp;$C329&amp;":"&amp;$C329),dbP!$B:$B,"&gt;="&amp;W$5,dbP!$B:$B,"&lt;="&amp;W$6,INDIRECT($C$1&amp;"!"&amp;$C$2&amp;":"&amp;$C$2),$I$4,dbP!$J:$J,$I329,dbP!$K:$K,$J329)</f>
        <v>0</v>
      </c>
      <c r="X329" s="1">
        <f ca="1">SUMIFS(INDIRECT($C$1&amp;"!"&amp;$C329&amp;":"&amp;$C329),dbP!$B:$B,"&gt;="&amp;X$5,dbP!$B:$B,"&lt;="&amp;X$6,INDIRECT($C$1&amp;"!"&amp;$C$2&amp;":"&amp;$C$2),$I$4,dbP!$J:$J,$I329,dbP!$K:$K,$J329)</f>
        <v>0</v>
      </c>
      <c r="Y329" s="1">
        <f ca="1">SUMIFS(INDIRECT($C$1&amp;"!"&amp;$C329&amp;":"&amp;$C329),dbP!$B:$B,"&gt;="&amp;Y$5,dbP!$B:$B,"&lt;="&amp;Y$6,INDIRECT($C$1&amp;"!"&amp;$C$2&amp;":"&amp;$C$2),$I$4,dbP!$J:$J,$I329,dbP!$K:$K,$J329)</f>
        <v>0</v>
      </c>
      <c r="Z329" s="1">
        <f ca="1">SUMIFS(INDIRECT($C$1&amp;"!"&amp;$C329&amp;":"&amp;$C329),dbP!$B:$B,"&gt;="&amp;Z$5,dbP!$B:$B,"&lt;="&amp;Z$6,INDIRECT($C$1&amp;"!"&amp;$C$2&amp;":"&amp;$C$2),$I$4,dbP!$J:$J,$I329,dbP!$K:$K,$J329)</f>
        <v>0</v>
      </c>
      <c r="AA329" s="1">
        <f ca="1">SUMIFS(INDIRECT($C$1&amp;"!"&amp;$C329&amp;":"&amp;$C329),dbP!$B:$B,"&gt;="&amp;AA$5,dbP!$B:$B,"&lt;="&amp;AA$6,INDIRECT($C$1&amp;"!"&amp;$C$2&amp;":"&amp;$C$2),$I$4,dbP!$J:$J,$I329,dbP!$K:$K,$J329)</f>
        <v>51480</v>
      </c>
      <c r="AB329" s="1">
        <f ca="1">SUMIFS(INDIRECT($C$1&amp;"!"&amp;$C329&amp;":"&amp;$C329),dbP!$B:$B,"&gt;="&amp;AB$5,dbP!$B:$B,"&lt;="&amp;AB$6,INDIRECT($C$1&amp;"!"&amp;$C$2&amp;":"&amp;$C$2),$I$4,dbP!$J:$J,$I329,dbP!$K:$K,$J329)</f>
        <v>54600</v>
      </c>
      <c r="AC329" s="1">
        <f ca="1">SUMIFS(INDIRECT($C$1&amp;"!"&amp;$C329&amp;":"&amp;$C329),dbP!$B:$B,"&gt;="&amp;AC$5,dbP!$B:$B,"&lt;="&amp;AC$6,INDIRECT($C$1&amp;"!"&amp;$C$2&amp;":"&amp;$C$2),$I$4,dbP!$J:$J,$I329,dbP!$K:$K,$J329)</f>
        <v>86100</v>
      </c>
      <c r="AD329" s="1">
        <f ca="1">SUMIFS(INDIRECT($C$1&amp;"!"&amp;$C329&amp;":"&amp;$C329),dbP!$B:$B,"&gt;="&amp;AD$5,dbP!$B:$B,"&lt;="&amp;AD$6,INDIRECT($C$1&amp;"!"&amp;$C$2&amp;":"&amp;$C$2),$I$4,dbP!$J:$J,$I329,dbP!$K:$K,$J329)</f>
        <v>0</v>
      </c>
      <c r="AE329" s="1">
        <f ca="1">SUMIFS(INDIRECT($C$1&amp;"!"&amp;$C329&amp;":"&amp;$C329),dbP!$B:$B,"&gt;="&amp;AE$5,dbP!$B:$B,"&lt;="&amp;AE$6,INDIRECT($C$1&amp;"!"&amp;$C$2&amp;":"&amp;$C$2),$I$4,dbP!$J:$J,$I329,dbP!$K:$K,$J329)</f>
        <v>0</v>
      </c>
      <c r="AF329" s="1">
        <f ca="1">SUMIFS(INDIRECT($C$1&amp;"!"&amp;$C329&amp;":"&amp;$C329),dbP!$B:$B,"&gt;="&amp;AF$5,dbP!$B:$B,"&lt;="&amp;AF$6,INDIRECT($C$1&amp;"!"&amp;$C$2&amp;":"&amp;$C$2),$I$4,dbP!$J:$J,$I329,dbP!$K:$K,$J329)</f>
        <v>164000</v>
      </c>
      <c r="AG329" s="1">
        <f ca="1">SUMIFS(INDIRECT($C$1&amp;"!"&amp;$C329&amp;":"&amp;$C329),dbP!$B:$B,"&gt;="&amp;AG$5,dbP!$B:$B,"&lt;="&amp;AG$6,INDIRECT($C$1&amp;"!"&amp;$C$2&amp;":"&amp;$C$2),$I$4,dbP!$J:$J,$I329,dbP!$K:$K,$J329)</f>
        <v>0</v>
      </c>
      <c r="AH329" s="1">
        <f ca="1">SUMIFS(INDIRECT($C$1&amp;"!"&amp;$C329&amp;":"&amp;$C329),dbP!$B:$B,"&gt;="&amp;AH$5,dbP!$B:$B,"&lt;="&amp;AH$6,INDIRECT($C$1&amp;"!"&amp;$C$2&amp;":"&amp;$C$2),$I$4,dbP!$J:$J,$I329,dbP!$K:$K,$J329)</f>
        <v>0</v>
      </c>
      <c r="AI329" s="1">
        <f ca="1">SUMIFS(INDIRECT($C$1&amp;"!"&amp;$C329&amp;":"&amp;$C329),dbP!$B:$B,"&gt;="&amp;AI$5,dbP!$B:$B,"&lt;="&amp;AI$6,INDIRECT($C$1&amp;"!"&amp;$C$2&amp;":"&amp;$C$2),$I$4,dbP!$J:$J,$I329,dbP!$K:$K,$J329)</f>
        <v>0</v>
      </c>
      <c r="AJ329" s="1">
        <f ca="1">SUMIFS(INDIRECT($C$1&amp;"!"&amp;$C329&amp;":"&amp;$C329),dbP!$B:$B,"&gt;="&amp;AJ$5,dbP!$B:$B,"&lt;="&amp;AJ$6,INDIRECT($C$1&amp;"!"&amp;$C$2&amp;":"&amp;$C$2),$I$4,dbP!$J:$J,$I329,dbP!$K:$K,$J329)</f>
        <v>0</v>
      </c>
      <c r="AK329" s="1">
        <f ca="1">SUMIFS(INDIRECT($C$1&amp;"!"&amp;$C329&amp;":"&amp;$C329),dbP!$B:$B,"&gt;="&amp;AK$5,dbP!$B:$B,"&lt;="&amp;AK$6,INDIRECT($C$1&amp;"!"&amp;$C$2&amp;":"&amp;$C$2),$I$4,dbP!$J:$J,$I329,dbP!$K:$K,$J329)</f>
        <v>0</v>
      </c>
      <c r="AL329" s="1">
        <f ca="1">SUMIFS(INDIRECT($C$1&amp;"!"&amp;$C329&amp;":"&amp;$C329),dbP!$B:$B,"&gt;="&amp;AL$5,dbP!$B:$B,"&lt;="&amp;AL$6,INDIRECT($C$1&amp;"!"&amp;$C$2&amp;":"&amp;$C$2),$I$4,dbP!$J:$J,$I329,dbP!$K:$K,$J329)</f>
        <v>0</v>
      </c>
    </row>
    <row r="330" spans="2:38" x14ac:dyDescent="0.25">
      <c r="B330" s="1" t="str">
        <f>Items!$Q44</f>
        <v>PL(-)</v>
      </c>
      <c r="C330" s="1" t="str">
        <f>Items!$R44</f>
        <v>N</v>
      </c>
      <c r="I330" s="22" t="str">
        <f>Items!$O$38</f>
        <v>Расходы на персонал</v>
      </c>
      <c r="J330" s="1" t="str">
        <f>Items!P44</f>
        <v>Бухгалтер</v>
      </c>
      <c r="Q330" s="1">
        <f ca="1">SUM($S330:INDIRECT(ADDRESS(ROW(),SUMIFS($3:$3,$4:$4,MAX($4:$4)))))</f>
        <v>456568.22</v>
      </c>
      <c r="T330" s="1">
        <f ca="1">SUMIFS(INDIRECT($C$1&amp;"!"&amp;$C330&amp;":"&amp;$C330),dbP!$B:$B,"&gt;="&amp;T$5,dbP!$B:$B,"&lt;="&amp;T$6,INDIRECT($C$1&amp;"!"&amp;$C$2&amp;":"&amp;$C$2),$I$4,dbP!$J:$J,$I330,dbP!$K:$K,$J330)</f>
        <v>0</v>
      </c>
      <c r="U330" s="1">
        <f ca="1">SUMIFS(INDIRECT($C$1&amp;"!"&amp;$C330&amp;":"&amp;$C330),dbP!$B:$B,"&gt;="&amp;U$5,dbP!$B:$B,"&lt;="&amp;U$6,INDIRECT($C$1&amp;"!"&amp;$C$2&amp;":"&amp;$C$2),$I$4,dbP!$J:$J,$I330,dbP!$K:$K,$J330)</f>
        <v>0</v>
      </c>
      <c r="V330" s="1">
        <f ca="1">SUMIFS(INDIRECT($C$1&amp;"!"&amp;$C330&amp;":"&amp;$C330),dbP!$B:$B,"&gt;="&amp;V$5,dbP!$B:$B,"&lt;="&amp;V$6,INDIRECT($C$1&amp;"!"&amp;$C$2&amp;":"&amp;$C$2),$I$4,dbP!$J:$J,$I330,dbP!$K:$K,$J330)</f>
        <v>18200</v>
      </c>
      <c r="W330" s="1">
        <f ca="1">SUMIFS(INDIRECT($C$1&amp;"!"&amp;$C330&amp;":"&amp;$C330),dbP!$B:$B,"&gt;="&amp;W$5,dbP!$B:$B,"&lt;="&amp;W$6,INDIRECT($C$1&amp;"!"&amp;$C$2&amp;":"&amp;$C$2),$I$4,dbP!$J:$J,$I330,dbP!$K:$K,$J330)</f>
        <v>24600</v>
      </c>
      <c r="X330" s="1">
        <f ca="1">SUMIFS(INDIRECT($C$1&amp;"!"&amp;$C330&amp;":"&amp;$C330),dbP!$B:$B,"&gt;="&amp;X$5,dbP!$B:$B,"&lt;="&amp;X$6,INDIRECT($C$1&amp;"!"&amp;$C$2&amp;":"&amp;$C$2),$I$4,dbP!$J:$J,$I330,dbP!$K:$K,$J330)</f>
        <v>23000</v>
      </c>
      <c r="Y330" s="1">
        <f ca="1">SUMIFS(INDIRECT($C$1&amp;"!"&amp;$C330&amp;":"&amp;$C330),dbP!$B:$B,"&gt;="&amp;Y$5,dbP!$B:$B,"&lt;="&amp;Y$6,INDIRECT($C$1&amp;"!"&amp;$C$2&amp;":"&amp;$C$2),$I$4,dbP!$J:$J,$I330,dbP!$K:$K,$J330)</f>
        <v>28249.999999999996</v>
      </c>
      <c r="Z330" s="1">
        <f ca="1">SUMIFS(INDIRECT($C$1&amp;"!"&amp;$C330&amp;":"&amp;$C330),dbP!$B:$B,"&gt;="&amp;Z$5,dbP!$B:$B,"&lt;="&amp;Z$6,INDIRECT($C$1&amp;"!"&amp;$C$2&amp;":"&amp;$C$2),$I$4,dbP!$J:$J,$I330,dbP!$K:$K,$J330)</f>
        <v>17160</v>
      </c>
      <c r="AA330" s="1">
        <f ca="1">SUMIFS(INDIRECT($C$1&amp;"!"&amp;$C330&amp;":"&amp;$C330),dbP!$B:$B,"&gt;="&amp;AA$5,dbP!$B:$B,"&lt;="&amp;AA$6,INDIRECT($C$1&amp;"!"&amp;$C$2&amp;":"&amp;$C$2),$I$4,dbP!$J:$J,$I330,dbP!$K:$K,$J330)</f>
        <v>55758.22</v>
      </c>
      <c r="AB330" s="1">
        <f ca="1">SUMIFS(INDIRECT($C$1&amp;"!"&amp;$C330&amp;":"&amp;$C330),dbP!$B:$B,"&gt;="&amp;AB$5,dbP!$B:$B,"&lt;="&amp;AB$6,INDIRECT($C$1&amp;"!"&amp;$C$2&amp;":"&amp;$C$2),$I$4,dbP!$J:$J,$I330,dbP!$K:$K,$J330)</f>
        <v>46000</v>
      </c>
      <c r="AC330" s="1">
        <f ca="1">SUMIFS(INDIRECT($C$1&amp;"!"&amp;$C330&amp;":"&amp;$C330),dbP!$B:$B,"&gt;="&amp;AC$5,dbP!$B:$B,"&lt;="&amp;AC$6,INDIRECT($C$1&amp;"!"&amp;$C$2&amp;":"&amp;$C$2),$I$4,dbP!$J:$J,$I330,dbP!$K:$K,$J330)</f>
        <v>81100</v>
      </c>
      <c r="AD330" s="1">
        <f ca="1">SUMIFS(INDIRECT($C$1&amp;"!"&amp;$C330&amp;":"&amp;$C330),dbP!$B:$B,"&gt;="&amp;AD$5,dbP!$B:$B,"&lt;="&amp;AD$6,INDIRECT($C$1&amp;"!"&amp;$C$2&amp;":"&amp;$C$2),$I$4,dbP!$J:$J,$I330,dbP!$K:$K,$J330)</f>
        <v>0</v>
      </c>
      <c r="AE330" s="1">
        <f ca="1">SUMIFS(INDIRECT($C$1&amp;"!"&amp;$C330&amp;":"&amp;$C330),dbP!$B:$B,"&gt;="&amp;AE$5,dbP!$B:$B,"&lt;="&amp;AE$6,INDIRECT($C$1&amp;"!"&amp;$C$2&amp;":"&amp;$C$2),$I$4,dbP!$J:$J,$I330,dbP!$K:$K,$J330)</f>
        <v>0</v>
      </c>
      <c r="AF330" s="1">
        <f ca="1">SUMIFS(INDIRECT($C$1&amp;"!"&amp;$C330&amp;":"&amp;$C330),dbP!$B:$B,"&gt;="&amp;AF$5,dbP!$B:$B,"&lt;="&amp;AF$6,INDIRECT($C$1&amp;"!"&amp;$C$2&amp;":"&amp;$C$2),$I$4,dbP!$J:$J,$I330,dbP!$K:$K,$J330)</f>
        <v>71500</v>
      </c>
      <c r="AG330" s="1">
        <f ca="1">SUMIFS(INDIRECT($C$1&amp;"!"&amp;$C330&amp;":"&amp;$C330),dbP!$B:$B,"&gt;="&amp;AG$5,dbP!$B:$B,"&lt;="&amp;AG$6,INDIRECT($C$1&amp;"!"&amp;$C$2&amp;":"&amp;$C$2),$I$4,dbP!$J:$J,$I330,dbP!$K:$K,$J330)</f>
        <v>91000</v>
      </c>
      <c r="AH330" s="1">
        <f ca="1">SUMIFS(INDIRECT($C$1&amp;"!"&amp;$C330&amp;":"&amp;$C330),dbP!$B:$B,"&gt;="&amp;AH$5,dbP!$B:$B,"&lt;="&amp;AH$6,INDIRECT($C$1&amp;"!"&amp;$C$2&amp;":"&amp;$C$2),$I$4,dbP!$J:$J,$I330,dbP!$K:$K,$J330)</f>
        <v>0</v>
      </c>
      <c r="AI330" s="1">
        <f ca="1">SUMIFS(INDIRECT($C$1&amp;"!"&amp;$C330&amp;":"&amp;$C330),dbP!$B:$B,"&gt;="&amp;AI$5,dbP!$B:$B,"&lt;="&amp;AI$6,INDIRECT($C$1&amp;"!"&amp;$C$2&amp;":"&amp;$C$2),$I$4,dbP!$J:$J,$I330,dbP!$K:$K,$J330)</f>
        <v>0</v>
      </c>
      <c r="AJ330" s="1">
        <f ca="1">SUMIFS(INDIRECT($C$1&amp;"!"&amp;$C330&amp;":"&amp;$C330),dbP!$B:$B,"&gt;="&amp;AJ$5,dbP!$B:$B,"&lt;="&amp;AJ$6,INDIRECT($C$1&amp;"!"&amp;$C$2&amp;":"&amp;$C$2),$I$4,dbP!$J:$J,$I330,dbP!$K:$K,$J330)</f>
        <v>0</v>
      </c>
      <c r="AK330" s="1">
        <f ca="1">SUMIFS(INDIRECT($C$1&amp;"!"&amp;$C330&amp;":"&amp;$C330),dbP!$B:$B,"&gt;="&amp;AK$5,dbP!$B:$B,"&lt;="&amp;AK$6,INDIRECT($C$1&amp;"!"&amp;$C$2&amp;":"&amp;$C$2),$I$4,dbP!$J:$J,$I330,dbP!$K:$K,$J330)</f>
        <v>0</v>
      </c>
      <c r="AL330" s="1">
        <f ca="1">SUMIFS(INDIRECT($C$1&amp;"!"&amp;$C330&amp;":"&amp;$C330),dbP!$B:$B,"&gt;="&amp;AL$5,dbP!$B:$B,"&lt;="&amp;AL$6,INDIRECT($C$1&amp;"!"&amp;$C$2&amp;":"&amp;$C$2),$I$4,dbP!$J:$J,$I330,dbP!$K:$K,$J330)</f>
        <v>0</v>
      </c>
    </row>
    <row r="331" spans="2:38" x14ac:dyDescent="0.25">
      <c r="B331" s="1" t="str">
        <f>Items!$Q45</f>
        <v>PL(-)</v>
      </c>
      <c r="C331" s="1" t="str">
        <f>Items!$R45</f>
        <v>N</v>
      </c>
      <c r="I331" s="22" t="str">
        <f>Items!$O$38</f>
        <v>Расходы на персонал</v>
      </c>
      <c r="J331" s="1" t="str">
        <f>Items!P45</f>
        <v>Директор</v>
      </c>
      <c r="Q331" s="1">
        <f ca="1">SUM($S331:INDIRECT(ADDRESS(ROW(),SUMIFS($3:$3,$4:$4,MAX($4:$4)))))</f>
        <v>516000</v>
      </c>
      <c r="T331" s="1">
        <f ca="1">SUMIFS(INDIRECT($C$1&amp;"!"&amp;$C331&amp;":"&amp;$C331),dbP!$B:$B,"&gt;="&amp;T$5,dbP!$B:$B,"&lt;="&amp;T$6,INDIRECT($C$1&amp;"!"&amp;$C$2&amp;":"&amp;$C$2),$I$4,dbP!$J:$J,$I331,dbP!$K:$K,$J331)</f>
        <v>0</v>
      </c>
      <c r="U331" s="1">
        <f ca="1">SUMIFS(INDIRECT($C$1&amp;"!"&amp;$C331&amp;":"&amp;$C331),dbP!$B:$B,"&gt;="&amp;U$5,dbP!$B:$B,"&lt;="&amp;U$6,INDIRECT($C$1&amp;"!"&amp;$C$2&amp;":"&amp;$C$2),$I$4,dbP!$J:$J,$I331,dbP!$K:$K,$J331)</f>
        <v>0</v>
      </c>
      <c r="V331" s="1">
        <f ca="1">SUMIFS(INDIRECT($C$1&amp;"!"&amp;$C331&amp;":"&amp;$C331),dbP!$B:$B,"&gt;="&amp;V$5,dbP!$B:$B,"&lt;="&amp;V$6,INDIRECT($C$1&amp;"!"&amp;$C$2&amp;":"&amp;$C$2),$I$4,dbP!$J:$J,$I331,dbP!$K:$K,$J331)</f>
        <v>0</v>
      </c>
      <c r="W331" s="1">
        <f ca="1">SUMIFS(INDIRECT($C$1&amp;"!"&amp;$C331&amp;":"&amp;$C331),dbP!$B:$B,"&gt;="&amp;W$5,dbP!$B:$B,"&lt;="&amp;W$6,INDIRECT($C$1&amp;"!"&amp;$C$2&amp;":"&amp;$C$2),$I$4,dbP!$J:$J,$I331,dbP!$K:$K,$J331)</f>
        <v>0</v>
      </c>
      <c r="X331" s="1">
        <f ca="1">SUMIFS(INDIRECT($C$1&amp;"!"&amp;$C331&amp;":"&amp;$C331),dbP!$B:$B,"&gt;="&amp;X$5,dbP!$B:$B,"&lt;="&amp;X$6,INDIRECT($C$1&amp;"!"&amp;$C$2&amp;":"&amp;$C$2),$I$4,dbP!$J:$J,$I331,dbP!$K:$K,$J331)</f>
        <v>0</v>
      </c>
      <c r="Y331" s="1">
        <f ca="1">SUMIFS(INDIRECT($C$1&amp;"!"&amp;$C331&amp;":"&amp;$C331),dbP!$B:$B,"&gt;="&amp;Y$5,dbP!$B:$B,"&lt;="&amp;Y$6,INDIRECT($C$1&amp;"!"&amp;$C$2&amp;":"&amp;$C$2),$I$4,dbP!$J:$J,$I331,dbP!$K:$K,$J331)</f>
        <v>0</v>
      </c>
      <c r="Z331" s="1">
        <f ca="1">SUMIFS(INDIRECT($C$1&amp;"!"&amp;$C331&amp;":"&amp;$C331),dbP!$B:$B,"&gt;="&amp;Z$5,dbP!$B:$B,"&lt;="&amp;Z$6,INDIRECT($C$1&amp;"!"&amp;$C$2&amp;":"&amp;$C$2),$I$4,dbP!$J:$J,$I331,dbP!$K:$K,$J331)</f>
        <v>0</v>
      </c>
      <c r="AA331" s="1">
        <f ca="1">SUMIFS(INDIRECT($C$1&amp;"!"&amp;$C331&amp;":"&amp;$C331),dbP!$B:$B,"&gt;="&amp;AA$5,dbP!$B:$B,"&lt;="&amp;AA$6,INDIRECT($C$1&amp;"!"&amp;$C$2&amp;":"&amp;$C$2),$I$4,dbP!$J:$J,$I331,dbP!$K:$K,$J331)</f>
        <v>0</v>
      </c>
      <c r="AB331" s="1">
        <f ca="1">SUMIFS(INDIRECT($C$1&amp;"!"&amp;$C331&amp;":"&amp;$C331),dbP!$B:$B,"&gt;="&amp;AB$5,dbP!$B:$B,"&lt;="&amp;AB$6,INDIRECT($C$1&amp;"!"&amp;$C$2&amp;":"&amp;$C$2),$I$4,dbP!$J:$J,$I331,dbP!$K:$K,$J331)</f>
        <v>0</v>
      </c>
      <c r="AC331" s="1">
        <f ca="1">SUMIFS(INDIRECT($C$1&amp;"!"&amp;$C331&amp;":"&amp;$C331),dbP!$B:$B,"&gt;="&amp;AC$5,dbP!$B:$B,"&lt;="&amp;AC$6,INDIRECT($C$1&amp;"!"&amp;$C$2&amp;":"&amp;$C$2),$I$4,dbP!$J:$J,$I331,dbP!$K:$K,$J331)</f>
        <v>230000</v>
      </c>
      <c r="AD331" s="1">
        <f ca="1">SUMIFS(INDIRECT($C$1&amp;"!"&amp;$C331&amp;":"&amp;$C331),dbP!$B:$B,"&gt;="&amp;AD$5,dbP!$B:$B,"&lt;="&amp;AD$6,INDIRECT($C$1&amp;"!"&amp;$C$2&amp;":"&amp;$C$2),$I$4,dbP!$J:$J,$I331,dbP!$K:$K,$J331)</f>
        <v>286000</v>
      </c>
      <c r="AE331" s="1">
        <f ca="1">SUMIFS(INDIRECT($C$1&amp;"!"&amp;$C331&amp;":"&amp;$C331),dbP!$B:$B,"&gt;="&amp;AE$5,dbP!$B:$B,"&lt;="&amp;AE$6,INDIRECT($C$1&amp;"!"&amp;$C$2&amp;":"&amp;$C$2),$I$4,dbP!$J:$J,$I331,dbP!$K:$K,$J331)</f>
        <v>0</v>
      </c>
      <c r="AF331" s="1">
        <f ca="1">SUMIFS(INDIRECT($C$1&amp;"!"&amp;$C331&amp;":"&amp;$C331),dbP!$B:$B,"&gt;="&amp;AF$5,dbP!$B:$B,"&lt;="&amp;AF$6,INDIRECT($C$1&amp;"!"&amp;$C$2&amp;":"&amp;$C$2),$I$4,dbP!$J:$J,$I331,dbP!$K:$K,$J331)</f>
        <v>0</v>
      </c>
      <c r="AG331" s="1">
        <f ca="1">SUMIFS(INDIRECT($C$1&amp;"!"&amp;$C331&amp;":"&amp;$C331),dbP!$B:$B,"&gt;="&amp;AG$5,dbP!$B:$B,"&lt;="&amp;AG$6,INDIRECT($C$1&amp;"!"&amp;$C$2&amp;":"&amp;$C$2),$I$4,dbP!$J:$J,$I331,dbP!$K:$K,$J331)</f>
        <v>0</v>
      </c>
      <c r="AH331" s="1">
        <f ca="1">SUMIFS(INDIRECT($C$1&amp;"!"&amp;$C331&amp;":"&amp;$C331),dbP!$B:$B,"&gt;="&amp;AH$5,dbP!$B:$B,"&lt;="&amp;AH$6,INDIRECT($C$1&amp;"!"&amp;$C$2&amp;":"&amp;$C$2),$I$4,dbP!$J:$J,$I331,dbP!$K:$K,$J331)</f>
        <v>0</v>
      </c>
      <c r="AI331" s="1">
        <f ca="1">SUMIFS(INDIRECT($C$1&amp;"!"&amp;$C331&amp;":"&amp;$C331),dbP!$B:$B,"&gt;="&amp;AI$5,dbP!$B:$B,"&lt;="&amp;AI$6,INDIRECT($C$1&amp;"!"&amp;$C$2&amp;":"&amp;$C$2),$I$4,dbP!$J:$J,$I331,dbP!$K:$K,$J331)</f>
        <v>0</v>
      </c>
      <c r="AJ331" s="1">
        <f ca="1">SUMIFS(INDIRECT($C$1&amp;"!"&amp;$C331&amp;":"&amp;$C331),dbP!$B:$B,"&gt;="&amp;AJ$5,dbP!$B:$B,"&lt;="&amp;AJ$6,INDIRECT($C$1&amp;"!"&amp;$C$2&amp;":"&amp;$C$2),$I$4,dbP!$J:$J,$I331,dbP!$K:$K,$J331)</f>
        <v>0</v>
      </c>
      <c r="AK331" s="1">
        <f ca="1">SUMIFS(INDIRECT($C$1&amp;"!"&amp;$C331&amp;":"&amp;$C331),dbP!$B:$B,"&gt;="&amp;AK$5,dbP!$B:$B,"&lt;="&amp;AK$6,INDIRECT($C$1&amp;"!"&amp;$C$2&amp;":"&amp;$C$2),$I$4,dbP!$J:$J,$I331,dbP!$K:$K,$J331)</f>
        <v>0</v>
      </c>
      <c r="AL331" s="1">
        <f ca="1">SUMIFS(INDIRECT($C$1&amp;"!"&amp;$C331&amp;":"&amp;$C331),dbP!$B:$B,"&gt;="&amp;AL$5,dbP!$B:$B,"&lt;="&amp;AL$6,INDIRECT($C$1&amp;"!"&amp;$C$2&amp;":"&amp;$C$2),$I$4,dbP!$J:$J,$I331,dbP!$K:$K,$J331)</f>
        <v>0</v>
      </c>
    </row>
    <row r="332" spans="2:38" x14ac:dyDescent="0.25">
      <c r="B332" s="1" t="str">
        <f>Items!$Q46</f>
        <v>PL(-)</v>
      </c>
      <c r="C332" s="1" t="str">
        <f>Items!$R46</f>
        <v>N</v>
      </c>
      <c r="I332" s="22" t="str">
        <f>Items!$O$38</f>
        <v>Расходы на персонал</v>
      </c>
      <c r="J332" s="1" t="str">
        <f>Items!P46</f>
        <v>Фин директор</v>
      </c>
      <c r="Q332" s="1">
        <f ca="1">SUM($S332:INDIRECT(ADDRESS(ROW(),SUMIFS($3:$3,$4:$4,MAX($4:$4)))))</f>
        <v>282500</v>
      </c>
      <c r="T332" s="1">
        <f ca="1">SUMIFS(INDIRECT($C$1&amp;"!"&amp;$C332&amp;":"&amp;$C332),dbP!$B:$B,"&gt;="&amp;T$5,dbP!$B:$B,"&lt;="&amp;T$6,INDIRECT($C$1&amp;"!"&amp;$C$2&amp;":"&amp;$C$2),$I$4,dbP!$J:$J,$I332,dbP!$K:$K,$J332)</f>
        <v>0</v>
      </c>
      <c r="U332" s="1">
        <f ca="1">SUMIFS(INDIRECT($C$1&amp;"!"&amp;$C332&amp;":"&amp;$C332),dbP!$B:$B,"&gt;="&amp;U$5,dbP!$B:$B,"&lt;="&amp;U$6,INDIRECT($C$1&amp;"!"&amp;$C$2&amp;":"&amp;$C$2),$I$4,dbP!$J:$J,$I332,dbP!$K:$K,$J332)</f>
        <v>0</v>
      </c>
      <c r="V332" s="1">
        <f ca="1">SUMIFS(INDIRECT($C$1&amp;"!"&amp;$C332&amp;":"&amp;$C332),dbP!$B:$B,"&gt;="&amp;V$5,dbP!$B:$B,"&lt;="&amp;V$6,INDIRECT($C$1&amp;"!"&amp;$C$2&amp;":"&amp;$C$2),$I$4,dbP!$J:$J,$I332,dbP!$K:$K,$J332)</f>
        <v>0</v>
      </c>
      <c r="W332" s="1">
        <f ca="1">SUMIFS(INDIRECT($C$1&amp;"!"&amp;$C332&amp;":"&amp;$C332),dbP!$B:$B,"&gt;="&amp;W$5,dbP!$B:$B,"&lt;="&amp;W$6,INDIRECT($C$1&amp;"!"&amp;$C$2&amp;":"&amp;$C$2),$I$4,dbP!$J:$J,$I332,dbP!$K:$K,$J332)</f>
        <v>0</v>
      </c>
      <c r="X332" s="1">
        <f ca="1">SUMIFS(INDIRECT($C$1&amp;"!"&amp;$C332&amp;":"&amp;$C332),dbP!$B:$B,"&gt;="&amp;X$5,dbP!$B:$B,"&lt;="&amp;X$6,INDIRECT($C$1&amp;"!"&amp;$C$2&amp;":"&amp;$C$2),$I$4,dbP!$J:$J,$I332,dbP!$K:$K,$J332)</f>
        <v>0</v>
      </c>
      <c r="Y332" s="1">
        <f ca="1">SUMIFS(INDIRECT($C$1&amp;"!"&amp;$C332&amp;":"&amp;$C332),dbP!$B:$B,"&gt;="&amp;Y$5,dbP!$B:$B,"&lt;="&amp;Y$6,INDIRECT($C$1&amp;"!"&amp;$C$2&amp;":"&amp;$C$2),$I$4,dbP!$J:$J,$I332,dbP!$K:$K,$J332)</f>
        <v>0</v>
      </c>
      <c r="Z332" s="1">
        <f ca="1">SUMIFS(INDIRECT($C$1&amp;"!"&amp;$C332&amp;":"&amp;$C332),dbP!$B:$B,"&gt;="&amp;Z$5,dbP!$B:$B,"&lt;="&amp;Z$6,INDIRECT($C$1&amp;"!"&amp;$C$2&amp;":"&amp;$C$2),$I$4,dbP!$J:$J,$I332,dbP!$K:$K,$J332)</f>
        <v>0</v>
      </c>
      <c r="AA332" s="1">
        <f ca="1">SUMIFS(INDIRECT($C$1&amp;"!"&amp;$C332&amp;":"&amp;$C332),dbP!$B:$B,"&gt;="&amp;AA$5,dbP!$B:$B,"&lt;="&amp;AA$6,INDIRECT($C$1&amp;"!"&amp;$C$2&amp;":"&amp;$C$2),$I$4,dbP!$J:$J,$I332,dbP!$K:$K,$J332)</f>
        <v>0</v>
      </c>
      <c r="AB332" s="1">
        <f ca="1">SUMIFS(INDIRECT($C$1&amp;"!"&amp;$C332&amp;":"&amp;$C332),dbP!$B:$B,"&gt;="&amp;AB$5,dbP!$B:$B,"&lt;="&amp;AB$6,INDIRECT($C$1&amp;"!"&amp;$C$2&amp;":"&amp;$C$2),$I$4,dbP!$J:$J,$I332,dbP!$K:$K,$J332)</f>
        <v>0</v>
      </c>
      <c r="AC332" s="1">
        <f ca="1">SUMIFS(INDIRECT($C$1&amp;"!"&amp;$C332&amp;":"&amp;$C332),dbP!$B:$B,"&gt;="&amp;AC$5,dbP!$B:$B,"&lt;="&amp;AC$6,INDIRECT($C$1&amp;"!"&amp;$C$2&amp;":"&amp;$C$2),$I$4,dbP!$J:$J,$I332,dbP!$K:$K,$J332)</f>
        <v>0</v>
      </c>
      <c r="AD332" s="1">
        <f ca="1">SUMIFS(INDIRECT($C$1&amp;"!"&amp;$C332&amp;":"&amp;$C332),dbP!$B:$B,"&gt;="&amp;AD$5,dbP!$B:$B,"&lt;="&amp;AD$6,INDIRECT($C$1&amp;"!"&amp;$C$2&amp;":"&amp;$C$2),$I$4,dbP!$J:$J,$I332,dbP!$K:$K,$J332)</f>
        <v>282500</v>
      </c>
      <c r="AE332" s="1">
        <f ca="1">SUMIFS(INDIRECT($C$1&amp;"!"&amp;$C332&amp;":"&amp;$C332),dbP!$B:$B,"&gt;="&amp;AE$5,dbP!$B:$B,"&lt;="&amp;AE$6,INDIRECT($C$1&amp;"!"&amp;$C$2&amp;":"&amp;$C$2),$I$4,dbP!$J:$J,$I332,dbP!$K:$K,$J332)</f>
        <v>0</v>
      </c>
      <c r="AF332" s="1">
        <f ca="1">SUMIFS(INDIRECT($C$1&amp;"!"&amp;$C332&amp;":"&amp;$C332),dbP!$B:$B,"&gt;="&amp;AF$5,dbP!$B:$B,"&lt;="&amp;AF$6,INDIRECT($C$1&amp;"!"&amp;$C$2&amp;":"&amp;$C$2),$I$4,dbP!$J:$J,$I332,dbP!$K:$K,$J332)</f>
        <v>0</v>
      </c>
      <c r="AG332" s="1">
        <f ca="1">SUMIFS(INDIRECT($C$1&amp;"!"&amp;$C332&amp;":"&amp;$C332),dbP!$B:$B,"&gt;="&amp;AG$5,dbP!$B:$B,"&lt;="&amp;AG$6,INDIRECT($C$1&amp;"!"&amp;$C$2&amp;":"&amp;$C$2),$I$4,dbP!$J:$J,$I332,dbP!$K:$K,$J332)</f>
        <v>0</v>
      </c>
      <c r="AH332" s="1">
        <f ca="1">SUMIFS(INDIRECT($C$1&amp;"!"&amp;$C332&amp;":"&amp;$C332),dbP!$B:$B,"&gt;="&amp;AH$5,dbP!$B:$B,"&lt;="&amp;AH$6,INDIRECT($C$1&amp;"!"&amp;$C$2&amp;":"&amp;$C$2),$I$4,dbP!$J:$J,$I332,dbP!$K:$K,$J332)</f>
        <v>0</v>
      </c>
      <c r="AI332" s="1">
        <f ca="1">SUMIFS(INDIRECT($C$1&amp;"!"&amp;$C332&amp;":"&amp;$C332),dbP!$B:$B,"&gt;="&amp;AI$5,dbP!$B:$B,"&lt;="&amp;AI$6,INDIRECT($C$1&amp;"!"&amp;$C$2&amp;":"&amp;$C$2),$I$4,dbP!$J:$J,$I332,dbP!$K:$K,$J332)</f>
        <v>0</v>
      </c>
      <c r="AJ332" s="1">
        <f ca="1">SUMIFS(INDIRECT($C$1&amp;"!"&amp;$C332&amp;":"&amp;$C332),dbP!$B:$B,"&gt;="&amp;AJ$5,dbP!$B:$B,"&lt;="&amp;AJ$6,INDIRECT($C$1&amp;"!"&amp;$C$2&amp;":"&amp;$C$2),$I$4,dbP!$J:$J,$I332,dbP!$K:$K,$J332)</f>
        <v>0</v>
      </c>
      <c r="AK332" s="1">
        <f ca="1">SUMIFS(INDIRECT($C$1&amp;"!"&amp;$C332&amp;":"&amp;$C332),dbP!$B:$B,"&gt;="&amp;AK$5,dbP!$B:$B,"&lt;="&amp;AK$6,INDIRECT($C$1&amp;"!"&amp;$C$2&amp;":"&amp;$C$2),$I$4,dbP!$J:$J,$I332,dbP!$K:$K,$J332)</f>
        <v>0</v>
      </c>
      <c r="AL332" s="1">
        <f ca="1">SUMIFS(INDIRECT($C$1&amp;"!"&amp;$C332&amp;":"&amp;$C332),dbP!$B:$B,"&gt;="&amp;AL$5,dbP!$B:$B,"&lt;="&amp;AL$6,INDIRECT($C$1&amp;"!"&amp;$C$2&amp;":"&amp;$C$2),$I$4,dbP!$J:$J,$I332,dbP!$K:$K,$J332)</f>
        <v>0</v>
      </c>
    </row>
    <row r="333" spans="2:38" x14ac:dyDescent="0.25">
      <c r="B333" s="1" t="str">
        <f>Items!$Q47</f>
        <v>PL(-)</v>
      </c>
      <c r="C333" s="1" t="str">
        <f>Items!$R47</f>
        <v>N</v>
      </c>
      <c r="I333" s="22" t="str">
        <f>Items!$O$38</f>
        <v>Расходы на персонал</v>
      </c>
      <c r="J333" s="1" t="str">
        <f>Items!P47</f>
        <v>Резерв-1</v>
      </c>
      <c r="Q333" s="1">
        <f ca="1">SUM($S333:INDIRECT(ADDRESS(ROW(),SUMIFS($3:$3,$4:$4,MAX($4:$4)))))</f>
        <v>0</v>
      </c>
      <c r="T333" s="1">
        <f ca="1">SUMIFS(INDIRECT($C$1&amp;"!"&amp;$C333&amp;":"&amp;$C333),dbP!$B:$B,"&gt;="&amp;T$5,dbP!$B:$B,"&lt;="&amp;T$6,INDIRECT($C$1&amp;"!"&amp;$C$2&amp;":"&amp;$C$2),$I$4,dbP!$J:$J,$I333,dbP!$K:$K,$J333)</f>
        <v>0</v>
      </c>
      <c r="U333" s="1">
        <f ca="1">SUMIFS(INDIRECT($C$1&amp;"!"&amp;$C333&amp;":"&amp;$C333),dbP!$B:$B,"&gt;="&amp;U$5,dbP!$B:$B,"&lt;="&amp;U$6,INDIRECT($C$1&amp;"!"&amp;$C$2&amp;":"&amp;$C$2),$I$4,dbP!$J:$J,$I333,dbP!$K:$K,$J333)</f>
        <v>0</v>
      </c>
      <c r="V333" s="1">
        <f ca="1">SUMIFS(INDIRECT($C$1&amp;"!"&amp;$C333&amp;":"&amp;$C333),dbP!$B:$B,"&gt;="&amp;V$5,dbP!$B:$B,"&lt;="&amp;V$6,INDIRECT($C$1&amp;"!"&amp;$C$2&amp;":"&amp;$C$2),$I$4,dbP!$J:$J,$I333,dbP!$K:$K,$J333)</f>
        <v>0</v>
      </c>
      <c r="W333" s="1">
        <f ca="1">SUMIFS(INDIRECT($C$1&amp;"!"&amp;$C333&amp;":"&amp;$C333),dbP!$B:$B,"&gt;="&amp;W$5,dbP!$B:$B,"&lt;="&amp;W$6,INDIRECT($C$1&amp;"!"&amp;$C$2&amp;":"&amp;$C$2),$I$4,dbP!$J:$J,$I333,dbP!$K:$K,$J333)</f>
        <v>0</v>
      </c>
      <c r="X333" s="1">
        <f ca="1">SUMIFS(INDIRECT($C$1&amp;"!"&amp;$C333&amp;":"&amp;$C333),dbP!$B:$B,"&gt;="&amp;X$5,dbP!$B:$B,"&lt;="&amp;X$6,INDIRECT($C$1&amp;"!"&amp;$C$2&amp;":"&amp;$C$2),$I$4,dbP!$J:$J,$I333,dbP!$K:$K,$J333)</f>
        <v>0</v>
      </c>
      <c r="Y333" s="1">
        <f ca="1">SUMIFS(INDIRECT($C$1&amp;"!"&amp;$C333&amp;":"&amp;$C333),dbP!$B:$B,"&gt;="&amp;Y$5,dbP!$B:$B,"&lt;="&amp;Y$6,INDIRECT($C$1&amp;"!"&amp;$C$2&amp;":"&amp;$C$2),$I$4,dbP!$J:$J,$I333,dbP!$K:$K,$J333)</f>
        <v>0</v>
      </c>
      <c r="Z333" s="1">
        <f ca="1">SUMIFS(INDIRECT($C$1&amp;"!"&amp;$C333&amp;":"&amp;$C333),dbP!$B:$B,"&gt;="&amp;Z$5,dbP!$B:$B,"&lt;="&amp;Z$6,INDIRECT($C$1&amp;"!"&amp;$C$2&amp;":"&amp;$C$2),$I$4,dbP!$J:$J,$I333,dbP!$K:$K,$J333)</f>
        <v>0</v>
      </c>
      <c r="AA333" s="1">
        <f ca="1">SUMIFS(INDIRECT($C$1&amp;"!"&amp;$C333&amp;":"&amp;$C333),dbP!$B:$B,"&gt;="&amp;AA$5,dbP!$B:$B,"&lt;="&amp;AA$6,INDIRECT($C$1&amp;"!"&amp;$C$2&amp;":"&amp;$C$2),$I$4,dbP!$J:$J,$I333,dbP!$K:$K,$J333)</f>
        <v>0</v>
      </c>
      <c r="AB333" s="1">
        <f ca="1">SUMIFS(INDIRECT($C$1&amp;"!"&amp;$C333&amp;":"&amp;$C333),dbP!$B:$B,"&gt;="&amp;AB$5,dbP!$B:$B,"&lt;="&amp;AB$6,INDIRECT($C$1&amp;"!"&amp;$C$2&amp;":"&amp;$C$2),$I$4,dbP!$J:$J,$I333,dbP!$K:$K,$J333)</f>
        <v>0</v>
      </c>
      <c r="AC333" s="1">
        <f ca="1">SUMIFS(INDIRECT($C$1&amp;"!"&amp;$C333&amp;":"&amp;$C333),dbP!$B:$B,"&gt;="&amp;AC$5,dbP!$B:$B,"&lt;="&amp;AC$6,INDIRECT($C$1&amp;"!"&amp;$C$2&amp;":"&amp;$C$2),$I$4,dbP!$J:$J,$I333,dbP!$K:$K,$J333)</f>
        <v>0</v>
      </c>
      <c r="AD333" s="1">
        <f ca="1">SUMIFS(INDIRECT($C$1&amp;"!"&amp;$C333&amp;":"&amp;$C333),dbP!$B:$B,"&gt;="&amp;AD$5,dbP!$B:$B,"&lt;="&amp;AD$6,INDIRECT($C$1&amp;"!"&amp;$C$2&amp;":"&amp;$C$2),$I$4,dbP!$J:$J,$I333,dbP!$K:$K,$J333)</f>
        <v>0</v>
      </c>
      <c r="AE333" s="1">
        <f ca="1">SUMIFS(INDIRECT($C$1&amp;"!"&amp;$C333&amp;":"&amp;$C333),dbP!$B:$B,"&gt;="&amp;AE$5,dbP!$B:$B,"&lt;="&amp;AE$6,INDIRECT($C$1&amp;"!"&amp;$C$2&amp;":"&amp;$C$2),$I$4,dbP!$J:$J,$I333,dbP!$K:$K,$J333)</f>
        <v>0</v>
      </c>
      <c r="AF333" s="1">
        <f ca="1">SUMIFS(INDIRECT($C$1&amp;"!"&amp;$C333&amp;":"&amp;$C333),dbP!$B:$B,"&gt;="&amp;AF$5,dbP!$B:$B,"&lt;="&amp;AF$6,INDIRECT($C$1&amp;"!"&amp;$C$2&amp;":"&amp;$C$2),$I$4,dbP!$J:$J,$I333,dbP!$K:$K,$J333)</f>
        <v>0</v>
      </c>
      <c r="AG333" s="1">
        <f ca="1">SUMIFS(INDIRECT($C$1&amp;"!"&amp;$C333&amp;":"&amp;$C333),dbP!$B:$B,"&gt;="&amp;AG$5,dbP!$B:$B,"&lt;="&amp;AG$6,INDIRECT($C$1&amp;"!"&amp;$C$2&amp;":"&amp;$C$2),$I$4,dbP!$J:$J,$I333,dbP!$K:$K,$J333)</f>
        <v>0</v>
      </c>
      <c r="AH333" s="1">
        <f ca="1">SUMIFS(INDIRECT($C$1&amp;"!"&amp;$C333&amp;":"&amp;$C333),dbP!$B:$B,"&gt;="&amp;AH$5,dbP!$B:$B,"&lt;="&amp;AH$6,INDIRECT($C$1&amp;"!"&amp;$C$2&amp;":"&amp;$C$2),$I$4,dbP!$J:$J,$I333,dbP!$K:$K,$J333)</f>
        <v>0</v>
      </c>
      <c r="AI333" s="1">
        <f ca="1">SUMIFS(INDIRECT($C$1&amp;"!"&amp;$C333&amp;":"&amp;$C333),dbP!$B:$B,"&gt;="&amp;AI$5,dbP!$B:$B,"&lt;="&amp;AI$6,INDIRECT($C$1&amp;"!"&amp;$C$2&amp;":"&amp;$C$2),$I$4,dbP!$J:$J,$I333,dbP!$K:$K,$J333)</f>
        <v>0</v>
      </c>
      <c r="AJ333" s="1">
        <f ca="1">SUMIFS(INDIRECT($C$1&amp;"!"&amp;$C333&amp;":"&amp;$C333),dbP!$B:$B,"&gt;="&amp;AJ$5,dbP!$B:$B,"&lt;="&amp;AJ$6,INDIRECT($C$1&amp;"!"&amp;$C$2&amp;":"&amp;$C$2),$I$4,dbP!$J:$J,$I333,dbP!$K:$K,$J333)</f>
        <v>0</v>
      </c>
      <c r="AK333" s="1">
        <f ca="1">SUMIFS(INDIRECT($C$1&amp;"!"&amp;$C333&amp;":"&amp;$C333),dbP!$B:$B,"&gt;="&amp;AK$5,dbP!$B:$B,"&lt;="&amp;AK$6,INDIRECT($C$1&amp;"!"&amp;$C$2&amp;":"&amp;$C$2),$I$4,dbP!$J:$J,$I333,dbP!$K:$K,$J333)</f>
        <v>0</v>
      </c>
      <c r="AL333" s="1">
        <f ca="1">SUMIFS(INDIRECT($C$1&amp;"!"&amp;$C333&amp;":"&amp;$C333),dbP!$B:$B,"&gt;="&amp;AL$5,dbP!$B:$B,"&lt;="&amp;AL$6,INDIRECT($C$1&amp;"!"&amp;$C$2&amp;":"&amp;$C$2),$I$4,dbP!$J:$J,$I333,dbP!$K:$K,$J333)</f>
        <v>0</v>
      </c>
    </row>
    <row r="334" spans="2:38" x14ac:dyDescent="0.25">
      <c r="B334" s="1" t="str">
        <f>Items!$Q48</f>
        <v>PL(-)</v>
      </c>
      <c r="C334" s="1" t="str">
        <f>Items!$R48</f>
        <v>N</v>
      </c>
      <c r="I334" s="22" t="str">
        <f>Items!$O$38</f>
        <v>Расходы на персонал</v>
      </c>
      <c r="J334" s="1" t="str">
        <f>Items!P48</f>
        <v>Резерв-2</v>
      </c>
      <c r="Q334" s="1">
        <f ca="1">SUM($S334:INDIRECT(ADDRESS(ROW(),SUMIFS($3:$3,$4:$4,MAX($4:$4)))))</f>
        <v>0</v>
      </c>
      <c r="T334" s="1">
        <f ca="1">SUMIFS(INDIRECT($C$1&amp;"!"&amp;$C334&amp;":"&amp;$C334),dbP!$B:$B,"&gt;="&amp;T$5,dbP!$B:$B,"&lt;="&amp;T$6,INDIRECT($C$1&amp;"!"&amp;$C$2&amp;":"&amp;$C$2),$I$4,dbP!$J:$J,$I334,dbP!$K:$K,$J334)</f>
        <v>0</v>
      </c>
      <c r="U334" s="1">
        <f ca="1">SUMIFS(INDIRECT($C$1&amp;"!"&amp;$C334&amp;":"&amp;$C334),dbP!$B:$B,"&gt;="&amp;U$5,dbP!$B:$B,"&lt;="&amp;U$6,INDIRECT($C$1&amp;"!"&amp;$C$2&amp;":"&amp;$C$2),$I$4,dbP!$J:$J,$I334,dbP!$K:$K,$J334)</f>
        <v>0</v>
      </c>
      <c r="V334" s="1">
        <f ca="1">SUMIFS(INDIRECT($C$1&amp;"!"&amp;$C334&amp;":"&amp;$C334),dbP!$B:$B,"&gt;="&amp;V$5,dbP!$B:$B,"&lt;="&amp;V$6,INDIRECT($C$1&amp;"!"&amp;$C$2&amp;":"&amp;$C$2),$I$4,dbP!$J:$J,$I334,dbP!$K:$K,$J334)</f>
        <v>0</v>
      </c>
      <c r="W334" s="1">
        <f ca="1">SUMIFS(INDIRECT($C$1&amp;"!"&amp;$C334&amp;":"&amp;$C334),dbP!$B:$B,"&gt;="&amp;W$5,dbP!$B:$B,"&lt;="&amp;W$6,INDIRECT($C$1&amp;"!"&amp;$C$2&amp;":"&amp;$C$2),$I$4,dbP!$J:$J,$I334,dbP!$K:$K,$J334)</f>
        <v>0</v>
      </c>
      <c r="X334" s="1">
        <f ca="1">SUMIFS(INDIRECT($C$1&amp;"!"&amp;$C334&amp;":"&amp;$C334),dbP!$B:$B,"&gt;="&amp;X$5,dbP!$B:$B,"&lt;="&amp;X$6,INDIRECT($C$1&amp;"!"&amp;$C$2&amp;":"&amp;$C$2),$I$4,dbP!$J:$J,$I334,dbP!$K:$K,$J334)</f>
        <v>0</v>
      </c>
      <c r="Y334" s="1">
        <f ca="1">SUMIFS(INDIRECT($C$1&amp;"!"&amp;$C334&amp;":"&amp;$C334),dbP!$B:$B,"&gt;="&amp;Y$5,dbP!$B:$B,"&lt;="&amp;Y$6,INDIRECT($C$1&amp;"!"&amp;$C$2&amp;":"&amp;$C$2),$I$4,dbP!$J:$J,$I334,dbP!$K:$K,$J334)</f>
        <v>0</v>
      </c>
      <c r="Z334" s="1">
        <f ca="1">SUMIFS(INDIRECT($C$1&amp;"!"&amp;$C334&amp;":"&amp;$C334),dbP!$B:$B,"&gt;="&amp;Z$5,dbP!$B:$B,"&lt;="&amp;Z$6,INDIRECT($C$1&amp;"!"&amp;$C$2&amp;":"&amp;$C$2),$I$4,dbP!$J:$J,$I334,dbP!$K:$K,$J334)</f>
        <v>0</v>
      </c>
      <c r="AA334" s="1">
        <f ca="1">SUMIFS(INDIRECT($C$1&amp;"!"&amp;$C334&amp;":"&amp;$C334),dbP!$B:$B,"&gt;="&amp;AA$5,dbP!$B:$B,"&lt;="&amp;AA$6,INDIRECT($C$1&amp;"!"&amp;$C$2&amp;":"&amp;$C$2),$I$4,dbP!$J:$J,$I334,dbP!$K:$K,$J334)</f>
        <v>0</v>
      </c>
      <c r="AB334" s="1">
        <f ca="1">SUMIFS(INDIRECT($C$1&amp;"!"&amp;$C334&amp;":"&amp;$C334),dbP!$B:$B,"&gt;="&amp;AB$5,dbP!$B:$B,"&lt;="&amp;AB$6,INDIRECT($C$1&amp;"!"&amp;$C$2&amp;":"&amp;$C$2),$I$4,dbP!$J:$J,$I334,dbP!$K:$K,$J334)</f>
        <v>0</v>
      </c>
      <c r="AC334" s="1">
        <f ca="1">SUMIFS(INDIRECT($C$1&amp;"!"&amp;$C334&amp;":"&amp;$C334),dbP!$B:$B,"&gt;="&amp;AC$5,dbP!$B:$B,"&lt;="&amp;AC$6,INDIRECT($C$1&amp;"!"&amp;$C$2&amp;":"&amp;$C$2),$I$4,dbP!$J:$J,$I334,dbP!$K:$K,$J334)</f>
        <v>0</v>
      </c>
      <c r="AD334" s="1">
        <f ca="1">SUMIFS(INDIRECT($C$1&amp;"!"&amp;$C334&amp;":"&amp;$C334),dbP!$B:$B,"&gt;="&amp;AD$5,dbP!$B:$B,"&lt;="&amp;AD$6,INDIRECT($C$1&amp;"!"&amp;$C$2&amp;":"&amp;$C$2),$I$4,dbP!$J:$J,$I334,dbP!$K:$K,$J334)</f>
        <v>0</v>
      </c>
      <c r="AE334" s="1">
        <f ca="1">SUMIFS(INDIRECT($C$1&amp;"!"&amp;$C334&amp;":"&amp;$C334),dbP!$B:$B,"&gt;="&amp;AE$5,dbP!$B:$B,"&lt;="&amp;AE$6,INDIRECT($C$1&amp;"!"&amp;$C$2&amp;":"&amp;$C$2),$I$4,dbP!$J:$J,$I334,dbP!$K:$K,$J334)</f>
        <v>0</v>
      </c>
      <c r="AF334" s="1">
        <f ca="1">SUMIFS(INDIRECT($C$1&amp;"!"&amp;$C334&amp;":"&amp;$C334),dbP!$B:$B,"&gt;="&amp;AF$5,dbP!$B:$B,"&lt;="&amp;AF$6,INDIRECT($C$1&amp;"!"&amp;$C$2&amp;":"&amp;$C$2),$I$4,dbP!$J:$J,$I334,dbP!$K:$K,$J334)</f>
        <v>0</v>
      </c>
      <c r="AG334" s="1">
        <f ca="1">SUMIFS(INDIRECT($C$1&amp;"!"&amp;$C334&amp;":"&amp;$C334),dbP!$B:$B,"&gt;="&amp;AG$5,dbP!$B:$B,"&lt;="&amp;AG$6,INDIRECT($C$1&amp;"!"&amp;$C$2&amp;":"&amp;$C$2),$I$4,dbP!$J:$J,$I334,dbP!$K:$K,$J334)</f>
        <v>0</v>
      </c>
      <c r="AH334" s="1">
        <f ca="1">SUMIFS(INDIRECT($C$1&amp;"!"&amp;$C334&amp;":"&amp;$C334),dbP!$B:$B,"&gt;="&amp;AH$5,dbP!$B:$B,"&lt;="&amp;AH$6,INDIRECT($C$1&amp;"!"&amp;$C$2&amp;":"&amp;$C$2),$I$4,dbP!$J:$J,$I334,dbP!$K:$K,$J334)</f>
        <v>0</v>
      </c>
      <c r="AI334" s="1">
        <f ca="1">SUMIFS(INDIRECT($C$1&amp;"!"&amp;$C334&amp;":"&amp;$C334),dbP!$B:$B,"&gt;="&amp;AI$5,dbP!$B:$B,"&lt;="&amp;AI$6,INDIRECT($C$1&amp;"!"&amp;$C$2&amp;":"&amp;$C$2),$I$4,dbP!$J:$J,$I334,dbP!$K:$K,$J334)</f>
        <v>0</v>
      </c>
      <c r="AJ334" s="1">
        <f ca="1">SUMIFS(INDIRECT($C$1&amp;"!"&amp;$C334&amp;":"&amp;$C334),dbP!$B:$B,"&gt;="&amp;AJ$5,dbP!$B:$B,"&lt;="&amp;AJ$6,INDIRECT($C$1&amp;"!"&amp;$C$2&amp;":"&amp;$C$2),$I$4,dbP!$J:$J,$I334,dbP!$K:$K,$J334)</f>
        <v>0</v>
      </c>
      <c r="AK334" s="1">
        <f ca="1">SUMIFS(INDIRECT($C$1&amp;"!"&amp;$C334&amp;":"&amp;$C334),dbP!$B:$B,"&gt;="&amp;AK$5,dbP!$B:$B,"&lt;="&amp;AK$6,INDIRECT($C$1&amp;"!"&amp;$C$2&amp;":"&amp;$C$2),$I$4,dbP!$J:$J,$I334,dbP!$K:$K,$J334)</f>
        <v>0</v>
      </c>
      <c r="AL334" s="1">
        <f ca="1">SUMIFS(INDIRECT($C$1&amp;"!"&amp;$C334&amp;":"&amp;$C334),dbP!$B:$B,"&gt;="&amp;AL$5,dbP!$B:$B,"&lt;="&amp;AL$6,INDIRECT($C$1&amp;"!"&amp;$C$2&amp;":"&amp;$C$2),$I$4,dbP!$J:$J,$I334,dbP!$K:$K,$J334)</f>
        <v>0</v>
      </c>
    </row>
    <row r="335" spans="2:38" s="23" customFormat="1" ht="10.199999999999999" x14ac:dyDescent="0.2">
      <c r="E335" s="23" t="s">
        <v>50</v>
      </c>
    </row>
    <row r="336" spans="2:38" s="2" customFormat="1" x14ac:dyDescent="0.25">
      <c r="B336" s="2">
        <f>Items!$Q$49</f>
        <v>0</v>
      </c>
      <c r="C336" s="2" t="str">
        <f>Items!$R$49</f>
        <v>N</v>
      </c>
      <c r="I336" s="2" t="str">
        <f>Items!$O$49</f>
        <v>Переменные расходы</v>
      </c>
      <c r="Q336" s="2">
        <f ca="1">SUM($S336:INDIRECT(ADDRESS(ROW(),SUMIFS($3:$3,$4:$4,MAX($4:$4)))))</f>
        <v>2396744.7199999997</v>
      </c>
      <c r="T336" s="2">
        <f ca="1">SUM(T337:T347)</f>
        <v>0</v>
      </c>
      <c r="U336" s="2">
        <f ca="1">SUM(U337:U347)</f>
        <v>0</v>
      </c>
      <c r="V336" s="2">
        <f t="shared" ref="V336" ca="1" si="126">SUM(V337:V347)</f>
        <v>0</v>
      </c>
      <c r="W336" s="2">
        <f ca="1">SUM(W337:W347)</f>
        <v>22844.5</v>
      </c>
      <c r="X336" s="2">
        <f t="shared" ref="X336:AL336" ca="1" si="127">SUM(X337:X347)</f>
        <v>55335</v>
      </c>
      <c r="Y336" s="2">
        <f t="shared" ca="1" si="127"/>
        <v>0</v>
      </c>
      <c r="Z336" s="2">
        <f t="shared" ca="1" si="127"/>
        <v>114075</v>
      </c>
      <c r="AA336" s="2">
        <f t="shared" ca="1" si="127"/>
        <v>67879.05</v>
      </c>
      <c r="AB336" s="2">
        <f t="shared" ca="1" si="127"/>
        <v>209353.36</v>
      </c>
      <c r="AC336" s="2">
        <f t="shared" ca="1" si="127"/>
        <v>142566.27000000002</v>
      </c>
      <c r="AD336" s="2">
        <f t="shared" ca="1" si="127"/>
        <v>2230.65</v>
      </c>
      <c r="AE336" s="2">
        <f t="shared" ca="1" si="127"/>
        <v>14755</v>
      </c>
      <c r="AF336" s="2">
        <f t="shared" ca="1" si="127"/>
        <v>239127.95999999996</v>
      </c>
      <c r="AG336" s="2">
        <f t="shared" ca="1" si="127"/>
        <v>1527147.93</v>
      </c>
      <c r="AH336" s="2">
        <f t="shared" ca="1" si="127"/>
        <v>0</v>
      </c>
      <c r="AI336" s="2">
        <f t="shared" ca="1" si="127"/>
        <v>1430</v>
      </c>
      <c r="AJ336" s="2">
        <f t="shared" ca="1" si="127"/>
        <v>0</v>
      </c>
      <c r="AK336" s="2">
        <f t="shared" ca="1" si="127"/>
        <v>0</v>
      </c>
      <c r="AL336" s="2">
        <f t="shared" ca="1" si="127"/>
        <v>0</v>
      </c>
    </row>
    <row r="337" spans="2:38" x14ac:dyDescent="0.25">
      <c r="B337" s="1" t="str">
        <f>Items!$Q50</f>
        <v>PL(-)</v>
      </c>
      <c r="C337" s="1" t="str">
        <f>Items!$R50</f>
        <v>N</v>
      </c>
      <c r="I337" s="22" t="str">
        <f>Items!$O$49</f>
        <v>Переменные расходы</v>
      </c>
      <c r="J337" s="1" t="str">
        <f>Items!P50</f>
        <v>Реклама</v>
      </c>
      <c r="Q337" s="1">
        <f ca="1">SUM($S337:INDIRECT(ADDRESS(ROW(),SUMIFS($3:$3,$4:$4,MAX($4:$4)))))</f>
        <v>1004454.8199999998</v>
      </c>
      <c r="T337" s="1">
        <f ca="1">SUMIFS(INDIRECT($C$1&amp;"!"&amp;$C337&amp;":"&amp;$C337),dbP!$B:$B,"&gt;="&amp;T$5,dbP!$B:$B,"&lt;="&amp;T$6,INDIRECT($C$1&amp;"!"&amp;$C$2&amp;":"&amp;$C$2),$I$4,dbP!$J:$J,$I337,dbP!$K:$K,$J337)</f>
        <v>0</v>
      </c>
      <c r="U337" s="1">
        <f ca="1">SUMIFS(INDIRECT($C$1&amp;"!"&amp;$C337&amp;":"&amp;$C337),dbP!$B:$B,"&gt;="&amp;U$5,dbP!$B:$B,"&lt;="&amp;U$6,INDIRECT($C$1&amp;"!"&amp;$C$2&amp;":"&amp;$C$2),$I$4,dbP!$J:$J,$I337,dbP!$K:$K,$J337)</f>
        <v>0</v>
      </c>
      <c r="V337" s="1">
        <f ca="1">SUMIFS(INDIRECT($C$1&amp;"!"&amp;$C337&amp;":"&amp;$C337),dbP!$B:$B,"&gt;="&amp;V$5,dbP!$B:$B,"&lt;="&amp;V$6,INDIRECT($C$1&amp;"!"&amp;$C$2&amp;":"&amp;$C$2),$I$4,dbP!$J:$J,$I337,dbP!$K:$K,$J337)</f>
        <v>0</v>
      </c>
      <c r="W337" s="1">
        <f ca="1">SUMIFS(INDIRECT($C$1&amp;"!"&amp;$C337&amp;":"&amp;$C337),dbP!$B:$B,"&gt;="&amp;W$5,dbP!$B:$B,"&lt;="&amp;W$6,INDIRECT($C$1&amp;"!"&amp;$C$2&amp;":"&amp;$C$2),$I$4,dbP!$J:$J,$I337,dbP!$K:$K,$J337)</f>
        <v>0</v>
      </c>
      <c r="X337" s="1">
        <f ca="1">SUMIFS(INDIRECT($C$1&amp;"!"&amp;$C337&amp;":"&amp;$C337),dbP!$B:$B,"&gt;="&amp;X$5,dbP!$B:$B,"&lt;="&amp;X$6,INDIRECT($C$1&amp;"!"&amp;$C$2&amp;":"&amp;$C$2),$I$4,dbP!$J:$J,$I337,dbP!$K:$K,$J337)</f>
        <v>25025</v>
      </c>
      <c r="Y337" s="1">
        <f ca="1">SUMIFS(INDIRECT($C$1&amp;"!"&amp;$C337&amp;":"&amp;$C337),dbP!$B:$B,"&gt;="&amp;Y$5,dbP!$B:$B,"&lt;="&amp;Y$6,INDIRECT($C$1&amp;"!"&amp;$C$2&amp;":"&amp;$C$2),$I$4,dbP!$J:$J,$I337,dbP!$K:$K,$J337)</f>
        <v>0</v>
      </c>
      <c r="Z337" s="1">
        <f ca="1">SUMIFS(INDIRECT($C$1&amp;"!"&amp;$C337&amp;":"&amp;$C337),dbP!$B:$B,"&gt;="&amp;Z$5,dbP!$B:$B,"&lt;="&amp;Z$6,INDIRECT($C$1&amp;"!"&amp;$C$2&amp;":"&amp;$C$2),$I$4,dbP!$J:$J,$I337,dbP!$K:$K,$J337)</f>
        <v>8786</v>
      </c>
      <c r="AA337" s="1">
        <f ca="1">SUMIFS(INDIRECT($C$1&amp;"!"&amp;$C337&amp;":"&amp;$C337),dbP!$B:$B,"&gt;="&amp;AA$5,dbP!$B:$B,"&lt;="&amp;AA$6,INDIRECT($C$1&amp;"!"&amp;$C$2&amp;":"&amp;$C$2),$I$4,dbP!$J:$J,$I337,dbP!$K:$K,$J337)</f>
        <v>1104</v>
      </c>
      <c r="AB337" s="1">
        <f ca="1">SUMIFS(INDIRECT($C$1&amp;"!"&amp;$C337&amp;":"&amp;$C337),dbP!$B:$B,"&gt;="&amp;AB$5,dbP!$B:$B,"&lt;="&amp;AB$6,INDIRECT($C$1&amp;"!"&amp;$C$2&amp;":"&amp;$C$2),$I$4,dbP!$J:$J,$I337,dbP!$K:$K,$J337)</f>
        <v>0</v>
      </c>
      <c r="AC337" s="1">
        <f ca="1">SUMIFS(INDIRECT($C$1&amp;"!"&amp;$C337&amp;":"&amp;$C337),dbP!$B:$B,"&gt;="&amp;AC$5,dbP!$B:$B,"&lt;="&amp;AC$6,INDIRECT($C$1&amp;"!"&amp;$C$2&amp;":"&amp;$C$2),$I$4,dbP!$J:$J,$I337,dbP!$K:$K,$J337)</f>
        <v>1491.49</v>
      </c>
      <c r="AD337" s="1">
        <f ca="1">SUMIFS(INDIRECT($C$1&amp;"!"&amp;$C337&amp;":"&amp;$C337),dbP!$B:$B,"&gt;="&amp;AD$5,dbP!$B:$B,"&lt;="&amp;AD$6,INDIRECT($C$1&amp;"!"&amp;$C$2&amp;":"&amp;$C$2),$I$4,dbP!$J:$J,$I337,dbP!$K:$K,$J337)</f>
        <v>0</v>
      </c>
      <c r="AE337" s="1">
        <f ca="1">SUMIFS(INDIRECT($C$1&amp;"!"&amp;$C337&amp;":"&amp;$C337),dbP!$B:$B,"&gt;="&amp;AE$5,dbP!$B:$B,"&lt;="&amp;AE$6,INDIRECT($C$1&amp;"!"&amp;$C$2&amp;":"&amp;$C$2),$I$4,dbP!$J:$J,$I337,dbP!$K:$K,$J337)</f>
        <v>0</v>
      </c>
      <c r="AF337" s="1">
        <f ca="1">SUMIFS(INDIRECT($C$1&amp;"!"&amp;$C337&amp;":"&amp;$C337),dbP!$B:$B,"&gt;="&amp;AF$5,dbP!$B:$B,"&lt;="&amp;AF$6,INDIRECT($C$1&amp;"!"&amp;$C$2&amp;":"&amp;$C$2),$I$4,dbP!$J:$J,$I337,dbP!$K:$K,$J337)</f>
        <v>23247.96</v>
      </c>
      <c r="AG337" s="1">
        <f ca="1">SUMIFS(INDIRECT($C$1&amp;"!"&amp;$C337&amp;":"&amp;$C337),dbP!$B:$B,"&gt;="&amp;AG$5,dbP!$B:$B,"&lt;="&amp;AG$6,INDIRECT($C$1&amp;"!"&amp;$C$2&amp;":"&amp;$C$2),$I$4,dbP!$J:$J,$I337,dbP!$K:$K,$J337)</f>
        <v>944800.36999999988</v>
      </c>
      <c r="AH337" s="1">
        <f ca="1">SUMIFS(INDIRECT($C$1&amp;"!"&amp;$C337&amp;":"&amp;$C337),dbP!$B:$B,"&gt;="&amp;AH$5,dbP!$B:$B,"&lt;="&amp;AH$6,INDIRECT($C$1&amp;"!"&amp;$C$2&amp;":"&amp;$C$2),$I$4,dbP!$J:$J,$I337,dbP!$K:$K,$J337)</f>
        <v>0</v>
      </c>
      <c r="AI337" s="1">
        <f ca="1">SUMIFS(INDIRECT($C$1&amp;"!"&amp;$C337&amp;":"&amp;$C337),dbP!$B:$B,"&gt;="&amp;AI$5,dbP!$B:$B,"&lt;="&amp;AI$6,INDIRECT($C$1&amp;"!"&amp;$C$2&amp;":"&amp;$C$2),$I$4,dbP!$J:$J,$I337,dbP!$K:$K,$J337)</f>
        <v>0</v>
      </c>
      <c r="AJ337" s="1">
        <f ca="1">SUMIFS(INDIRECT($C$1&amp;"!"&amp;$C337&amp;":"&amp;$C337),dbP!$B:$B,"&gt;="&amp;AJ$5,dbP!$B:$B,"&lt;="&amp;AJ$6,INDIRECT($C$1&amp;"!"&amp;$C$2&amp;":"&amp;$C$2),$I$4,dbP!$J:$J,$I337,dbP!$K:$K,$J337)</f>
        <v>0</v>
      </c>
      <c r="AK337" s="1">
        <f ca="1">SUMIFS(INDIRECT($C$1&amp;"!"&amp;$C337&amp;":"&amp;$C337),dbP!$B:$B,"&gt;="&amp;AK$5,dbP!$B:$B,"&lt;="&amp;AK$6,INDIRECT($C$1&amp;"!"&amp;$C$2&amp;":"&amp;$C$2),$I$4,dbP!$J:$J,$I337,dbP!$K:$K,$J337)</f>
        <v>0</v>
      </c>
      <c r="AL337" s="1">
        <f ca="1">SUMIFS(INDIRECT($C$1&amp;"!"&amp;$C337&amp;":"&amp;$C337),dbP!$B:$B,"&gt;="&amp;AL$5,dbP!$B:$B,"&lt;="&amp;AL$6,INDIRECT($C$1&amp;"!"&amp;$C$2&amp;":"&amp;$C$2),$I$4,dbP!$J:$J,$I337,dbP!$K:$K,$J337)</f>
        <v>0</v>
      </c>
    </row>
    <row r="338" spans="2:38" x14ac:dyDescent="0.25">
      <c r="B338" s="1" t="str">
        <f>Items!$Q51</f>
        <v>PL(-)</v>
      </c>
      <c r="C338" s="1" t="str">
        <f>Items!$R51</f>
        <v>N</v>
      </c>
      <c r="I338" s="22" t="str">
        <f>Items!$O$49</f>
        <v>Переменные расходы</v>
      </c>
      <c r="J338" s="1" t="str">
        <f>Items!P51</f>
        <v>Проектирование</v>
      </c>
      <c r="Q338" s="1">
        <f ca="1">SUM($S338:INDIRECT(ADDRESS(ROW(),SUMIFS($3:$3,$4:$4,MAX($4:$4)))))</f>
        <v>425418.33999999997</v>
      </c>
      <c r="T338" s="1">
        <f ca="1">SUMIFS(INDIRECT($C$1&amp;"!"&amp;$C338&amp;":"&amp;$C338),dbP!$B:$B,"&gt;="&amp;T$5,dbP!$B:$B,"&lt;="&amp;T$6,INDIRECT($C$1&amp;"!"&amp;$C$2&amp;":"&amp;$C$2),$I$4,dbP!$J:$J,$I338,dbP!$K:$K,$J338)</f>
        <v>0</v>
      </c>
      <c r="U338" s="1">
        <f ca="1">SUMIFS(INDIRECT($C$1&amp;"!"&amp;$C338&amp;":"&amp;$C338),dbP!$B:$B,"&gt;="&amp;U$5,dbP!$B:$B,"&lt;="&amp;U$6,INDIRECT($C$1&amp;"!"&amp;$C$2&amp;":"&amp;$C$2),$I$4,dbP!$J:$J,$I338,dbP!$K:$K,$J338)</f>
        <v>0</v>
      </c>
      <c r="V338" s="1">
        <f ca="1">SUMIFS(INDIRECT($C$1&amp;"!"&amp;$C338&amp;":"&amp;$C338),dbP!$B:$B,"&gt;="&amp;V$5,dbP!$B:$B,"&lt;="&amp;V$6,INDIRECT($C$1&amp;"!"&amp;$C$2&amp;":"&amp;$C$2),$I$4,dbP!$J:$J,$I338,dbP!$K:$K,$J338)</f>
        <v>0</v>
      </c>
      <c r="W338" s="1">
        <f ca="1">SUMIFS(INDIRECT($C$1&amp;"!"&amp;$C338&amp;":"&amp;$C338),dbP!$B:$B,"&gt;="&amp;W$5,dbP!$B:$B,"&lt;="&amp;W$6,INDIRECT($C$1&amp;"!"&amp;$C$2&amp;":"&amp;$C$2),$I$4,dbP!$J:$J,$I338,dbP!$K:$K,$J338)</f>
        <v>0</v>
      </c>
      <c r="X338" s="1">
        <f ca="1">SUMIFS(INDIRECT($C$1&amp;"!"&amp;$C338&amp;":"&amp;$C338),dbP!$B:$B,"&gt;="&amp;X$5,dbP!$B:$B,"&lt;="&amp;X$6,INDIRECT($C$1&amp;"!"&amp;$C$2&amp;":"&amp;$C$2),$I$4,dbP!$J:$J,$I338,dbP!$K:$K,$J338)</f>
        <v>18200</v>
      </c>
      <c r="Y338" s="1">
        <f ca="1">SUMIFS(INDIRECT($C$1&amp;"!"&amp;$C338&amp;":"&amp;$C338),dbP!$B:$B,"&gt;="&amp;Y$5,dbP!$B:$B,"&lt;="&amp;Y$6,INDIRECT($C$1&amp;"!"&amp;$C$2&amp;":"&amp;$C$2),$I$4,dbP!$J:$J,$I338,dbP!$K:$K,$J338)</f>
        <v>0</v>
      </c>
      <c r="Z338" s="1">
        <f ca="1">SUMIFS(INDIRECT($C$1&amp;"!"&amp;$C338&amp;":"&amp;$C338),dbP!$B:$B,"&gt;="&amp;Z$5,dbP!$B:$B,"&lt;="&amp;Z$6,INDIRECT($C$1&amp;"!"&amp;$C$2&amp;":"&amp;$C$2),$I$4,dbP!$J:$J,$I338,dbP!$K:$K,$J338)</f>
        <v>94820</v>
      </c>
      <c r="AA338" s="1">
        <f ca="1">SUMIFS(INDIRECT($C$1&amp;"!"&amp;$C338&amp;":"&amp;$C338),dbP!$B:$B,"&gt;="&amp;AA$5,dbP!$B:$B,"&lt;="&amp;AA$6,INDIRECT($C$1&amp;"!"&amp;$C$2&amp;":"&amp;$C$2),$I$4,dbP!$J:$J,$I338,dbP!$K:$K,$J338)</f>
        <v>59750</v>
      </c>
      <c r="AB338" s="1">
        <f ca="1">SUMIFS(INDIRECT($C$1&amp;"!"&amp;$C338&amp;":"&amp;$C338),dbP!$B:$B,"&gt;="&amp;AB$5,dbP!$B:$B,"&lt;="&amp;AB$6,INDIRECT($C$1&amp;"!"&amp;$C$2&amp;":"&amp;$C$2),$I$4,dbP!$J:$J,$I338,dbP!$K:$K,$J338)</f>
        <v>169909.86</v>
      </c>
      <c r="AC338" s="1">
        <f ca="1">SUMIFS(INDIRECT($C$1&amp;"!"&amp;$C338&amp;":"&amp;$C338),dbP!$B:$B,"&gt;="&amp;AC$5,dbP!$B:$B,"&lt;="&amp;AC$6,INDIRECT($C$1&amp;"!"&amp;$C$2&amp;":"&amp;$C$2),$I$4,dbP!$J:$J,$I338,dbP!$K:$K,$J338)</f>
        <v>74293.48000000001</v>
      </c>
      <c r="AD338" s="1">
        <f ca="1">SUMIFS(INDIRECT($C$1&amp;"!"&amp;$C338&amp;":"&amp;$C338),dbP!$B:$B,"&gt;="&amp;AD$5,dbP!$B:$B,"&lt;="&amp;AD$6,INDIRECT($C$1&amp;"!"&amp;$C$2&amp;":"&amp;$C$2),$I$4,dbP!$J:$J,$I338,dbP!$K:$K,$J338)</f>
        <v>1365</v>
      </c>
      <c r="AE338" s="1">
        <f ca="1">SUMIFS(INDIRECT($C$1&amp;"!"&amp;$C338&amp;":"&amp;$C338),dbP!$B:$B,"&gt;="&amp;AE$5,dbP!$B:$B,"&lt;="&amp;AE$6,INDIRECT($C$1&amp;"!"&amp;$C$2&amp;":"&amp;$C$2),$I$4,dbP!$J:$J,$I338,dbP!$K:$K,$J338)</f>
        <v>0</v>
      </c>
      <c r="AF338" s="1">
        <f ca="1">SUMIFS(INDIRECT($C$1&amp;"!"&amp;$C338&amp;":"&amp;$C338),dbP!$B:$B,"&gt;="&amp;AF$5,dbP!$B:$B,"&lt;="&amp;AF$6,INDIRECT($C$1&amp;"!"&amp;$C$2&amp;":"&amp;$C$2),$I$4,dbP!$J:$J,$I338,dbP!$K:$K,$J338)</f>
        <v>5649.9999999999991</v>
      </c>
      <c r="AG338" s="1">
        <f ca="1">SUMIFS(INDIRECT($C$1&amp;"!"&amp;$C338&amp;":"&amp;$C338),dbP!$B:$B,"&gt;="&amp;AG$5,dbP!$B:$B,"&lt;="&amp;AG$6,INDIRECT($C$1&amp;"!"&amp;$C$2&amp;":"&amp;$C$2),$I$4,dbP!$J:$J,$I338,dbP!$K:$K,$J338)</f>
        <v>0</v>
      </c>
      <c r="AH338" s="1">
        <f ca="1">SUMIFS(INDIRECT($C$1&amp;"!"&amp;$C338&amp;":"&amp;$C338),dbP!$B:$B,"&gt;="&amp;AH$5,dbP!$B:$B,"&lt;="&amp;AH$6,INDIRECT($C$1&amp;"!"&amp;$C$2&amp;":"&amp;$C$2),$I$4,dbP!$J:$J,$I338,dbP!$K:$K,$J338)</f>
        <v>0</v>
      </c>
      <c r="AI338" s="1">
        <f ca="1">SUMIFS(INDIRECT($C$1&amp;"!"&amp;$C338&amp;":"&amp;$C338),dbP!$B:$B,"&gt;="&amp;AI$5,dbP!$B:$B,"&lt;="&amp;AI$6,INDIRECT($C$1&amp;"!"&amp;$C$2&amp;":"&amp;$C$2),$I$4,dbP!$J:$J,$I338,dbP!$K:$K,$J338)</f>
        <v>1430</v>
      </c>
      <c r="AJ338" s="1">
        <f ca="1">SUMIFS(INDIRECT($C$1&amp;"!"&amp;$C338&amp;":"&amp;$C338),dbP!$B:$B,"&gt;="&amp;AJ$5,dbP!$B:$B,"&lt;="&amp;AJ$6,INDIRECT($C$1&amp;"!"&amp;$C$2&amp;":"&amp;$C$2),$I$4,dbP!$J:$J,$I338,dbP!$K:$K,$J338)</f>
        <v>0</v>
      </c>
      <c r="AK338" s="1">
        <f ca="1">SUMIFS(INDIRECT($C$1&amp;"!"&amp;$C338&amp;":"&amp;$C338),dbP!$B:$B,"&gt;="&amp;AK$5,dbP!$B:$B,"&lt;="&amp;AK$6,INDIRECT($C$1&amp;"!"&amp;$C$2&amp;":"&amp;$C$2),$I$4,dbP!$J:$J,$I338,dbP!$K:$K,$J338)</f>
        <v>0</v>
      </c>
      <c r="AL338" s="1">
        <f ca="1">SUMIFS(INDIRECT($C$1&amp;"!"&amp;$C338&amp;":"&amp;$C338),dbP!$B:$B,"&gt;="&amp;AL$5,dbP!$B:$B,"&lt;="&amp;AL$6,INDIRECT($C$1&amp;"!"&amp;$C$2&amp;":"&amp;$C$2),$I$4,dbP!$J:$J,$I338,dbP!$K:$K,$J338)</f>
        <v>0</v>
      </c>
    </row>
    <row r="339" spans="2:38" x14ac:dyDescent="0.25">
      <c r="B339" s="1" t="str">
        <f>Items!$Q52</f>
        <v>PL(-)</v>
      </c>
      <c r="C339" s="1" t="str">
        <f>Items!$R52</f>
        <v>N</v>
      </c>
      <c r="I339" s="22" t="str">
        <f>Items!$O$49</f>
        <v>Переменные расходы</v>
      </c>
      <c r="J339" s="1" t="str">
        <f>Items!P52</f>
        <v>Расходы брокера</v>
      </c>
      <c r="Q339" s="1">
        <f ca="1">SUM($S339:INDIRECT(ADDRESS(ROW(),SUMIFS($3:$3,$4:$4,MAX($4:$4)))))</f>
        <v>69057.55</v>
      </c>
      <c r="T339" s="1">
        <f ca="1">SUMIFS(INDIRECT($C$1&amp;"!"&amp;$C339&amp;":"&amp;$C339),dbP!$B:$B,"&gt;="&amp;T$5,dbP!$B:$B,"&lt;="&amp;T$6,INDIRECT($C$1&amp;"!"&amp;$C$2&amp;":"&amp;$C$2),$I$4,dbP!$J:$J,$I339,dbP!$K:$K,$J339)</f>
        <v>0</v>
      </c>
      <c r="U339" s="1">
        <f ca="1">SUMIFS(INDIRECT($C$1&amp;"!"&amp;$C339&amp;":"&amp;$C339),dbP!$B:$B,"&gt;="&amp;U$5,dbP!$B:$B,"&lt;="&amp;U$6,INDIRECT($C$1&amp;"!"&amp;$C$2&amp;":"&amp;$C$2),$I$4,dbP!$J:$J,$I339,dbP!$K:$K,$J339)</f>
        <v>0</v>
      </c>
      <c r="V339" s="1">
        <f ca="1">SUMIFS(INDIRECT($C$1&amp;"!"&amp;$C339&amp;":"&amp;$C339),dbP!$B:$B,"&gt;="&amp;V$5,dbP!$B:$B,"&lt;="&amp;V$6,INDIRECT($C$1&amp;"!"&amp;$C$2&amp;":"&amp;$C$2),$I$4,dbP!$J:$J,$I339,dbP!$K:$K,$J339)</f>
        <v>0</v>
      </c>
      <c r="W339" s="1">
        <f ca="1">SUMIFS(INDIRECT($C$1&amp;"!"&amp;$C339&amp;":"&amp;$C339),dbP!$B:$B,"&gt;="&amp;W$5,dbP!$B:$B,"&lt;="&amp;W$6,INDIRECT($C$1&amp;"!"&amp;$C$2&amp;":"&amp;$C$2),$I$4,dbP!$J:$J,$I339,dbP!$K:$K,$J339)</f>
        <v>0</v>
      </c>
      <c r="X339" s="1">
        <f ca="1">SUMIFS(INDIRECT($C$1&amp;"!"&amp;$C339&amp;":"&amp;$C339),dbP!$B:$B,"&gt;="&amp;X$5,dbP!$B:$B,"&lt;="&amp;X$6,INDIRECT($C$1&amp;"!"&amp;$C$2&amp;":"&amp;$C$2),$I$4,dbP!$J:$J,$I339,dbP!$K:$K,$J339)</f>
        <v>0</v>
      </c>
      <c r="Y339" s="1">
        <f ca="1">SUMIFS(INDIRECT($C$1&amp;"!"&amp;$C339&amp;":"&amp;$C339),dbP!$B:$B,"&gt;="&amp;Y$5,dbP!$B:$B,"&lt;="&amp;Y$6,INDIRECT($C$1&amp;"!"&amp;$C$2&amp;":"&amp;$C$2),$I$4,dbP!$J:$J,$I339,dbP!$K:$K,$J339)</f>
        <v>0</v>
      </c>
      <c r="Z339" s="1">
        <f ca="1">SUMIFS(INDIRECT($C$1&amp;"!"&amp;$C339&amp;":"&amp;$C339),dbP!$B:$B,"&gt;="&amp;Z$5,dbP!$B:$B,"&lt;="&amp;Z$6,INDIRECT($C$1&amp;"!"&amp;$C$2&amp;":"&amp;$C$2),$I$4,dbP!$J:$J,$I339,dbP!$K:$K,$J339)</f>
        <v>10101</v>
      </c>
      <c r="AA339" s="1">
        <f ca="1">SUMIFS(INDIRECT($C$1&amp;"!"&amp;$C339&amp;":"&amp;$C339),dbP!$B:$B,"&gt;="&amp;AA$5,dbP!$B:$B,"&lt;="&amp;AA$6,INDIRECT($C$1&amp;"!"&amp;$C$2&amp;":"&amp;$C$2),$I$4,dbP!$J:$J,$I339,dbP!$K:$K,$J339)</f>
        <v>6460.05</v>
      </c>
      <c r="AB339" s="1">
        <f ca="1">SUMIFS(INDIRECT($C$1&amp;"!"&amp;$C339&amp;":"&amp;$C339),dbP!$B:$B,"&gt;="&amp;AB$5,dbP!$B:$B,"&lt;="&amp;AB$6,INDIRECT($C$1&amp;"!"&amp;$C$2&amp;":"&amp;$C$2),$I$4,dbP!$J:$J,$I339,dbP!$K:$K,$J339)</f>
        <v>31981.5</v>
      </c>
      <c r="AC339" s="1">
        <f ca="1">SUMIFS(INDIRECT($C$1&amp;"!"&amp;$C339&amp;":"&amp;$C339),dbP!$B:$B,"&gt;="&amp;AC$5,dbP!$B:$B,"&lt;="&amp;AC$6,INDIRECT($C$1&amp;"!"&amp;$C$2&amp;":"&amp;$C$2),$I$4,dbP!$J:$J,$I339,dbP!$K:$K,$J339)</f>
        <v>0</v>
      </c>
      <c r="AD339" s="1">
        <f ca="1">SUMIFS(INDIRECT($C$1&amp;"!"&amp;$C339&amp;":"&amp;$C339),dbP!$B:$B,"&gt;="&amp;AD$5,dbP!$B:$B,"&lt;="&amp;AD$6,INDIRECT($C$1&amp;"!"&amp;$C$2&amp;":"&amp;$C$2),$I$4,dbP!$J:$J,$I339,dbP!$K:$K,$J339)</f>
        <v>0</v>
      </c>
      <c r="AE339" s="1">
        <f ca="1">SUMIFS(INDIRECT($C$1&amp;"!"&amp;$C339&amp;":"&amp;$C339),dbP!$B:$B,"&gt;="&amp;AE$5,dbP!$B:$B,"&lt;="&amp;AE$6,INDIRECT($C$1&amp;"!"&amp;$C$2&amp;":"&amp;$C$2),$I$4,dbP!$J:$J,$I339,dbP!$K:$K,$J339)</f>
        <v>14300</v>
      </c>
      <c r="AF339" s="1">
        <f ca="1">SUMIFS(INDIRECT($C$1&amp;"!"&amp;$C339&amp;":"&amp;$C339),dbP!$B:$B,"&gt;="&amp;AF$5,dbP!$B:$B,"&lt;="&amp;AF$6,INDIRECT($C$1&amp;"!"&amp;$C$2&amp;":"&amp;$C$2),$I$4,dbP!$J:$J,$I339,dbP!$K:$K,$J339)</f>
        <v>6214.9999999999991</v>
      </c>
      <c r="AG339" s="1">
        <f ca="1">SUMIFS(INDIRECT($C$1&amp;"!"&amp;$C339&amp;":"&amp;$C339),dbP!$B:$B,"&gt;="&amp;AG$5,dbP!$B:$B,"&lt;="&amp;AG$6,INDIRECT($C$1&amp;"!"&amp;$C$2&amp;":"&amp;$C$2),$I$4,dbP!$J:$J,$I339,dbP!$K:$K,$J339)</f>
        <v>0</v>
      </c>
      <c r="AH339" s="1">
        <f ca="1">SUMIFS(INDIRECT($C$1&amp;"!"&amp;$C339&amp;":"&amp;$C339),dbP!$B:$B,"&gt;="&amp;AH$5,dbP!$B:$B,"&lt;="&amp;AH$6,INDIRECT($C$1&amp;"!"&amp;$C$2&amp;":"&amp;$C$2),$I$4,dbP!$J:$J,$I339,dbP!$K:$K,$J339)</f>
        <v>0</v>
      </c>
      <c r="AI339" s="1">
        <f ca="1">SUMIFS(INDIRECT($C$1&amp;"!"&amp;$C339&amp;":"&amp;$C339),dbP!$B:$B,"&gt;="&amp;AI$5,dbP!$B:$B,"&lt;="&amp;AI$6,INDIRECT($C$1&amp;"!"&amp;$C$2&amp;":"&amp;$C$2),$I$4,dbP!$J:$J,$I339,dbP!$K:$K,$J339)</f>
        <v>0</v>
      </c>
      <c r="AJ339" s="1">
        <f ca="1">SUMIFS(INDIRECT($C$1&amp;"!"&amp;$C339&amp;":"&amp;$C339),dbP!$B:$B,"&gt;="&amp;AJ$5,dbP!$B:$B,"&lt;="&amp;AJ$6,INDIRECT($C$1&amp;"!"&amp;$C$2&amp;":"&amp;$C$2),$I$4,dbP!$J:$J,$I339,dbP!$K:$K,$J339)</f>
        <v>0</v>
      </c>
      <c r="AK339" s="1">
        <f ca="1">SUMIFS(INDIRECT($C$1&amp;"!"&amp;$C339&amp;":"&amp;$C339),dbP!$B:$B,"&gt;="&amp;AK$5,dbP!$B:$B,"&lt;="&amp;AK$6,INDIRECT($C$1&amp;"!"&amp;$C$2&amp;":"&amp;$C$2),$I$4,dbP!$J:$J,$I339,dbP!$K:$K,$J339)</f>
        <v>0</v>
      </c>
      <c r="AL339" s="1">
        <f ca="1">SUMIFS(INDIRECT($C$1&amp;"!"&amp;$C339&amp;":"&amp;$C339),dbP!$B:$B,"&gt;="&amp;AL$5,dbP!$B:$B,"&lt;="&amp;AL$6,INDIRECT($C$1&amp;"!"&amp;$C$2&amp;":"&amp;$C$2),$I$4,dbP!$J:$J,$I339,dbP!$K:$K,$J339)</f>
        <v>0</v>
      </c>
    </row>
    <row r="340" spans="2:38" x14ac:dyDescent="0.25">
      <c r="B340" s="1" t="str">
        <f>Items!$Q53</f>
        <v>PL(-)</v>
      </c>
      <c r="C340" s="1" t="str">
        <f>Items!$R53</f>
        <v>N</v>
      </c>
      <c r="I340" s="22" t="str">
        <f>Items!$O$49</f>
        <v>Переменные расходы</v>
      </c>
      <c r="J340" s="1" t="str">
        <f>Items!P53</f>
        <v>ГСМ</v>
      </c>
      <c r="Q340" s="1">
        <f ca="1">SUM($S340:INDIRECT(ADDRESS(ROW(),SUMIFS($3:$3,$4:$4,MAX($4:$4)))))</f>
        <v>525847.56000000006</v>
      </c>
      <c r="T340" s="1">
        <f ca="1">SUMIFS(INDIRECT($C$1&amp;"!"&amp;$C340&amp;":"&amp;$C340),dbP!$B:$B,"&gt;="&amp;T$5,dbP!$B:$B,"&lt;="&amp;T$6,INDIRECT($C$1&amp;"!"&amp;$C$2&amp;":"&amp;$C$2),$I$4,dbP!$J:$J,$I340,dbP!$K:$K,$J340)</f>
        <v>0</v>
      </c>
      <c r="U340" s="1">
        <f ca="1">SUMIFS(INDIRECT($C$1&amp;"!"&amp;$C340&amp;":"&amp;$C340),dbP!$B:$B,"&gt;="&amp;U$5,dbP!$B:$B,"&lt;="&amp;U$6,INDIRECT($C$1&amp;"!"&amp;$C$2&amp;":"&amp;$C$2),$I$4,dbP!$J:$J,$I340,dbP!$K:$K,$J340)</f>
        <v>0</v>
      </c>
      <c r="V340" s="1">
        <f ca="1">SUMIFS(INDIRECT($C$1&amp;"!"&amp;$C340&amp;":"&amp;$C340),dbP!$B:$B,"&gt;="&amp;V$5,dbP!$B:$B,"&lt;="&amp;V$6,INDIRECT($C$1&amp;"!"&amp;$C$2&amp;":"&amp;$C$2),$I$4,dbP!$J:$J,$I340,dbP!$K:$K,$J340)</f>
        <v>0</v>
      </c>
      <c r="W340" s="1">
        <f ca="1">SUMIFS(INDIRECT($C$1&amp;"!"&amp;$C340&amp;":"&amp;$C340),dbP!$B:$B,"&gt;="&amp;W$5,dbP!$B:$B,"&lt;="&amp;W$6,INDIRECT($C$1&amp;"!"&amp;$C$2&amp;":"&amp;$C$2),$I$4,dbP!$J:$J,$I340,dbP!$K:$K,$J340)</f>
        <v>0</v>
      </c>
      <c r="X340" s="1">
        <f ca="1">SUMIFS(INDIRECT($C$1&amp;"!"&amp;$C340&amp;":"&amp;$C340),dbP!$B:$B,"&gt;="&amp;X$5,dbP!$B:$B,"&lt;="&amp;X$6,INDIRECT($C$1&amp;"!"&amp;$C$2&amp;":"&amp;$C$2),$I$4,dbP!$J:$J,$I340,dbP!$K:$K,$J340)</f>
        <v>0</v>
      </c>
      <c r="Y340" s="1">
        <f ca="1">SUMIFS(INDIRECT($C$1&amp;"!"&amp;$C340&amp;":"&amp;$C340),dbP!$B:$B,"&gt;="&amp;Y$5,dbP!$B:$B,"&lt;="&amp;Y$6,INDIRECT($C$1&amp;"!"&amp;$C$2&amp;":"&amp;$C$2),$I$4,dbP!$J:$J,$I340,dbP!$K:$K,$J340)</f>
        <v>0</v>
      </c>
      <c r="Z340" s="1">
        <f ca="1">SUMIFS(INDIRECT($C$1&amp;"!"&amp;$C340&amp;":"&amp;$C340),dbP!$B:$B,"&gt;="&amp;Z$5,dbP!$B:$B,"&lt;="&amp;Z$6,INDIRECT($C$1&amp;"!"&amp;$C$2&amp;":"&amp;$C$2),$I$4,dbP!$J:$J,$I340,dbP!$K:$K,$J340)</f>
        <v>0</v>
      </c>
      <c r="AA340" s="1">
        <f ca="1">SUMIFS(INDIRECT($C$1&amp;"!"&amp;$C340&amp;":"&amp;$C340),dbP!$B:$B,"&gt;="&amp;AA$5,dbP!$B:$B,"&lt;="&amp;AA$6,INDIRECT($C$1&amp;"!"&amp;$C$2&amp;":"&amp;$C$2),$I$4,dbP!$J:$J,$I340,dbP!$K:$K,$J340)</f>
        <v>0</v>
      </c>
      <c r="AB340" s="1">
        <f ca="1">SUMIFS(INDIRECT($C$1&amp;"!"&amp;$C340&amp;":"&amp;$C340),dbP!$B:$B,"&gt;="&amp;AB$5,dbP!$B:$B,"&lt;="&amp;AB$6,INDIRECT($C$1&amp;"!"&amp;$C$2&amp;":"&amp;$C$2),$I$4,dbP!$J:$J,$I340,dbP!$K:$K,$J340)</f>
        <v>0</v>
      </c>
      <c r="AC340" s="1">
        <f ca="1">SUMIFS(INDIRECT($C$1&amp;"!"&amp;$C340&amp;":"&amp;$C340),dbP!$B:$B,"&gt;="&amp;AC$5,dbP!$B:$B,"&lt;="&amp;AC$6,INDIRECT($C$1&amp;"!"&amp;$C$2&amp;":"&amp;$C$2),$I$4,dbP!$J:$J,$I340,dbP!$K:$K,$J340)</f>
        <v>0</v>
      </c>
      <c r="AD340" s="1">
        <f ca="1">SUMIFS(INDIRECT($C$1&amp;"!"&amp;$C340&amp;":"&amp;$C340),dbP!$B:$B,"&gt;="&amp;AD$5,dbP!$B:$B,"&lt;="&amp;AD$6,INDIRECT($C$1&amp;"!"&amp;$C$2&amp;":"&amp;$C$2),$I$4,dbP!$J:$J,$I340,dbP!$K:$K,$J340)</f>
        <v>0</v>
      </c>
      <c r="AE340" s="1">
        <f ca="1">SUMIFS(INDIRECT($C$1&amp;"!"&amp;$C340&amp;":"&amp;$C340),dbP!$B:$B,"&gt;="&amp;AE$5,dbP!$B:$B,"&lt;="&amp;AE$6,INDIRECT($C$1&amp;"!"&amp;$C$2&amp;":"&amp;$C$2),$I$4,dbP!$J:$J,$I340,dbP!$K:$K,$J340)</f>
        <v>0</v>
      </c>
      <c r="AF340" s="1">
        <f ca="1">SUMIFS(INDIRECT($C$1&amp;"!"&amp;$C340&amp;":"&amp;$C340),dbP!$B:$B,"&gt;="&amp;AF$5,dbP!$B:$B,"&lt;="&amp;AF$6,INDIRECT($C$1&amp;"!"&amp;$C$2&amp;":"&amp;$C$2),$I$4,dbP!$J:$J,$I340,dbP!$K:$K,$J340)</f>
        <v>0</v>
      </c>
      <c r="AG340" s="1">
        <f ca="1">SUMIFS(INDIRECT($C$1&amp;"!"&amp;$C340&amp;":"&amp;$C340),dbP!$B:$B,"&gt;="&amp;AG$5,dbP!$B:$B,"&lt;="&amp;AG$6,INDIRECT($C$1&amp;"!"&amp;$C$2&amp;":"&amp;$C$2),$I$4,dbP!$J:$J,$I340,dbP!$K:$K,$J340)</f>
        <v>525847.56000000006</v>
      </c>
      <c r="AH340" s="1">
        <f ca="1">SUMIFS(INDIRECT($C$1&amp;"!"&amp;$C340&amp;":"&amp;$C340),dbP!$B:$B,"&gt;="&amp;AH$5,dbP!$B:$B,"&lt;="&amp;AH$6,INDIRECT($C$1&amp;"!"&amp;$C$2&amp;":"&amp;$C$2),$I$4,dbP!$J:$J,$I340,dbP!$K:$K,$J340)</f>
        <v>0</v>
      </c>
      <c r="AI340" s="1">
        <f ca="1">SUMIFS(INDIRECT($C$1&amp;"!"&amp;$C340&amp;":"&amp;$C340),dbP!$B:$B,"&gt;="&amp;AI$5,dbP!$B:$B,"&lt;="&amp;AI$6,INDIRECT($C$1&amp;"!"&amp;$C$2&amp;":"&amp;$C$2),$I$4,dbP!$J:$J,$I340,dbP!$K:$K,$J340)</f>
        <v>0</v>
      </c>
      <c r="AJ340" s="1">
        <f ca="1">SUMIFS(INDIRECT($C$1&amp;"!"&amp;$C340&amp;":"&amp;$C340),dbP!$B:$B,"&gt;="&amp;AJ$5,dbP!$B:$B,"&lt;="&amp;AJ$6,INDIRECT($C$1&amp;"!"&amp;$C$2&amp;":"&amp;$C$2),$I$4,dbP!$J:$J,$I340,dbP!$K:$K,$J340)</f>
        <v>0</v>
      </c>
      <c r="AK340" s="1">
        <f ca="1">SUMIFS(INDIRECT($C$1&amp;"!"&amp;$C340&amp;":"&amp;$C340),dbP!$B:$B,"&gt;="&amp;AK$5,dbP!$B:$B,"&lt;="&amp;AK$6,INDIRECT($C$1&amp;"!"&amp;$C$2&amp;":"&amp;$C$2),$I$4,dbP!$J:$J,$I340,dbP!$K:$K,$J340)</f>
        <v>0</v>
      </c>
      <c r="AL340" s="1">
        <f ca="1">SUMIFS(INDIRECT($C$1&amp;"!"&amp;$C340&amp;":"&amp;$C340),dbP!$B:$B,"&gt;="&amp;AL$5,dbP!$B:$B,"&lt;="&amp;AL$6,INDIRECT($C$1&amp;"!"&amp;$C$2&amp;":"&amp;$C$2),$I$4,dbP!$J:$J,$I340,dbP!$K:$K,$J340)</f>
        <v>0</v>
      </c>
    </row>
    <row r="341" spans="2:38" x14ac:dyDescent="0.25">
      <c r="B341" s="1" t="str">
        <f>Items!$Q54</f>
        <v>PL(-)</v>
      </c>
      <c r="C341" s="1" t="str">
        <f>Items!$R54</f>
        <v>N</v>
      </c>
      <c r="I341" s="22" t="str">
        <f>Items!$O$49</f>
        <v>Переменные расходы</v>
      </c>
      <c r="J341" s="1" t="str">
        <f>Items!P54</f>
        <v>Прочие расходы</v>
      </c>
      <c r="Q341" s="1">
        <f ca="1">SUM($S341:INDIRECT(ADDRESS(ROW(),SUMIFS($3:$3,$4:$4,MAX($4:$4)))))</f>
        <v>371966.44999999995</v>
      </c>
      <c r="T341" s="1">
        <f ca="1">SUMIFS(INDIRECT($C$1&amp;"!"&amp;$C341&amp;":"&amp;$C341),dbP!$B:$B,"&gt;="&amp;T$5,dbP!$B:$B,"&lt;="&amp;T$6,INDIRECT($C$1&amp;"!"&amp;$C$2&amp;":"&amp;$C$2),$I$4,dbP!$J:$J,$I341,dbP!$K:$K,$J341)</f>
        <v>0</v>
      </c>
      <c r="U341" s="1">
        <f ca="1">SUMIFS(INDIRECT($C$1&amp;"!"&amp;$C341&amp;":"&amp;$C341),dbP!$B:$B,"&gt;="&amp;U$5,dbP!$B:$B,"&lt;="&amp;U$6,INDIRECT($C$1&amp;"!"&amp;$C$2&amp;":"&amp;$C$2),$I$4,dbP!$J:$J,$I341,dbP!$K:$K,$J341)</f>
        <v>0</v>
      </c>
      <c r="V341" s="1">
        <f ca="1">SUMIFS(INDIRECT($C$1&amp;"!"&amp;$C341&amp;":"&amp;$C341),dbP!$B:$B,"&gt;="&amp;V$5,dbP!$B:$B,"&lt;="&amp;V$6,INDIRECT($C$1&amp;"!"&amp;$C$2&amp;":"&amp;$C$2),$I$4,dbP!$J:$J,$I341,dbP!$K:$K,$J341)</f>
        <v>0</v>
      </c>
      <c r="W341" s="1">
        <f ca="1">SUMIFS(INDIRECT($C$1&amp;"!"&amp;$C341&amp;":"&amp;$C341),dbP!$B:$B,"&gt;="&amp;W$5,dbP!$B:$B,"&lt;="&amp;W$6,INDIRECT($C$1&amp;"!"&amp;$C$2&amp;":"&amp;$C$2),$I$4,dbP!$J:$J,$I341,dbP!$K:$K,$J341)</f>
        <v>22844.5</v>
      </c>
      <c r="X341" s="1">
        <f ca="1">SUMIFS(INDIRECT($C$1&amp;"!"&amp;$C341&amp;":"&amp;$C341),dbP!$B:$B,"&gt;="&amp;X$5,dbP!$B:$B,"&lt;="&amp;X$6,INDIRECT($C$1&amp;"!"&amp;$C$2&amp;":"&amp;$C$2),$I$4,dbP!$J:$J,$I341,dbP!$K:$K,$J341)</f>
        <v>12110</v>
      </c>
      <c r="Y341" s="1">
        <f ca="1">SUMIFS(INDIRECT($C$1&amp;"!"&amp;$C341&amp;":"&amp;$C341),dbP!$B:$B,"&gt;="&amp;Y$5,dbP!$B:$B,"&lt;="&amp;Y$6,INDIRECT($C$1&amp;"!"&amp;$C$2&amp;":"&amp;$C$2),$I$4,dbP!$J:$J,$I341,dbP!$K:$K,$J341)</f>
        <v>0</v>
      </c>
      <c r="Z341" s="1">
        <f ca="1">SUMIFS(INDIRECT($C$1&amp;"!"&amp;$C341&amp;":"&amp;$C341),dbP!$B:$B,"&gt;="&amp;Z$5,dbP!$B:$B,"&lt;="&amp;Z$6,INDIRECT($C$1&amp;"!"&amp;$C$2&amp;":"&amp;$C$2),$I$4,dbP!$J:$J,$I341,dbP!$K:$K,$J341)</f>
        <v>368</v>
      </c>
      <c r="AA341" s="1">
        <f ca="1">SUMIFS(INDIRECT($C$1&amp;"!"&amp;$C341&amp;":"&amp;$C341),dbP!$B:$B,"&gt;="&amp;AA$5,dbP!$B:$B,"&lt;="&amp;AA$6,INDIRECT($C$1&amp;"!"&amp;$C$2&amp;":"&amp;$C$2),$I$4,dbP!$J:$J,$I341,dbP!$K:$K,$J341)</f>
        <v>565</v>
      </c>
      <c r="AB341" s="1">
        <f ca="1">SUMIFS(INDIRECT($C$1&amp;"!"&amp;$C341&amp;":"&amp;$C341),dbP!$B:$B,"&gt;="&amp;AB$5,dbP!$B:$B,"&lt;="&amp;AB$6,INDIRECT($C$1&amp;"!"&amp;$C$2&amp;":"&amp;$C$2),$I$4,dbP!$J:$J,$I341,dbP!$K:$K,$J341)</f>
        <v>7462</v>
      </c>
      <c r="AC341" s="1">
        <f ca="1">SUMIFS(INDIRECT($C$1&amp;"!"&amp;$C341&amp;":"&amp;$C341),dbP!$B:$B,"&gt;="&amp;AC$5,dbP!$B:$B,"&lt;="&amp;AC$6,INDIRECT($C$1&amp;"!"&amp;$C$2&amp;":"&amp;$C$2),$I$4,dbP!$J:$J,$I341,dbP!$K:$K,$J341)</f>
        <v>66781.3</v>
      </c>
      <c r="AD341" s="1">
        <f ca="1">SUMIFS(INDIRECT($C$1&amp;"!"&amp;$C341&amp;":"&amp;$C341),dbP!$B:$B,"&gt;="&amp;AD$5,dbP!$B:$B,"&lt;="&amp;AD$6,INDIRECT($C$1&amp;"!"&amp;$C$2&amp;":"&amp;$C$2),$I$4,dbP!$J:$J,$I341,dbP!$K:$K,$J341)</f>
        <v>865.65</v>
      </c>
      <c r="AE341" s="1">
        <f ca="1">SUMIFS(INDIRECT($C$1&amp;"!"&amp;$C341&amp;":"&amp;$C341),dbP!$B:$B,"&gt;="&amp;AE$5,dbP!$B:$B,"&lt;="&amp;AE$6,INDIRECT($C$1&amp;"!"&amp;$C$2&amp;":"&amp;$C$2),$I$4,dbP!$J:$J,$I341,dbP!$K:$K,$J341)</f>
        <v>455</v>
      </c>
      <c r="AF341" s="1">
        <f ca="1">SUMIFS(INDIRECT($C$1&amp;"!"&amp;$C341&amp;":"&amp;$C341),dbP!$B:$B,"&gt;="&amp;AF$5,dbP!$B:$B,"&lt;="&amp;AF$6,INDIRECT($C$1&amp;"!"&amp;$C$2&amp;":"&amp;$C$2),$I$4,dbP!$J:$J,$I341,dbP!$K:$K,$J341)</f>
        <v>204014.99999999997</v>
      </c>
      <c r="AG341" s="1">
        <f ca="1">SUMIFS(INDIRECT($C$1&amp;"!"&amp;$C341&amp;":"&amp;$C341),dbP!$B:$B,"&gt;="&amp;AG$5,dbP!$B:$B,"&lt;="&amp;AG$6,INDIRECT($C$1&amp;"!"&amp;$C$2&amp;":"&amp;$C$2),$I$4,dbP!$J:$J,$I341,dbP!$K:$K,$J341)</f>
        <v>56499.999999999993</v>
      </c>
      <c r="AH341" s="1">
        <f ca="1">SUMIFS(INDIRECT($C$1&amp;"!"&amp;$C341&amp;":"&amp;$C341),dbP!$B:$B,"&gt;="&amp;AH$5,dbP!$B:$B,"&lt;="&amp;AH$6,INDIRECT($C$1&amp;"!"&amp;$C$2&amp;":"&amp;$C$2),$I$4,dbP!$J:$J,$I341,dbP!$K:$K,$J341)</f>
        <v>0</v>
      </c>
      <c r="AI341" s="1">
        <f ca="1">SUMIFS(INDIRECT($C$1&amp;"!"&amp;$C341&amp;":"&amp;$C341),dbP!$B:$B,"&gt;="&amp;AI$5,dbP!$B:$B,"&lt;="&amp;AI$6,INDIRECT($C$1&amp;"!"&amp;$C$2&amp;":"&amp;$C$2),$I$4,dbP!$J:$J,$I341,dbP!$K:$K,$J341)</f>
        <v>0</v>
      </c>
      <c r="AJ341" s="1">
        <f ca="1">SUMIFS(INDIRECT($C$1&amp;"!"&amp;$C341&amp;":"&amp;$C341),dbP!$B:$B,"&gt;="&amp;AJ$5,dbP!$B:$B,"&lt;="&amp;AJ$6,INDIRECT($C$1&amp;"!"&amp;$C$2&amp;":"&amp;$C$2),$I$4,dbP!$J:$J,$I341,dbP!$K:$K,$J341)</f>
        <v>0</v>
      </c>
      <c r="AK341" s="1">
        <f ca="1">SUMIFS(INDIRECT($C$1&amp;"!"&amp;$C341&amp;":"&amp;$C341),dbP!$B:$B,"&gt;="&amp;AK$5,dbP!$B:$B,"&lt;="&amp;AK$6,INDIRECT($C$1&amp;"!"&amp;$C$2&amp;":"&amp;$C$2),$I$4,dbP!$J:$J,$I341,dbP!$K:$K,$J341)</f>
        <v>0</v>
      </c>
      <c r="AL341" s="1">
        <f ca="1">SUMIFS(INDIRECT($C$1&amp;"!"&amp;$C341&amp;":"&amp;$C341),dbP!$B:$B,"&gt;="&amp;AL$5,dbP!$B:$B,"&lt;="&amp;AL$6,INDIRECT($C$1&amp;"!"&amp;$C$2&amp;":"&amp;$C$2),$I$4,dbP!$J:$J,$I341,dbP!$K:$K,$J341)</f>
        <v>0</v>
      </c>
    </row>
    <row r="342" spans="2:38" x14ac:dyDescent="0.25">
      <c r="B342" s="1" t="str">
        <f>Items!$Q55</f>
        <v>PL(-)</v>
      </c>
      <c r="C342" s="1" t="str">
        <f>Items!$R55</f>
        <v>N</v>
      </c>
      <c r="I342" s="22" t="str">
        <f>Items!$O$49</f>
        <v>Переменные расходы</v>
      </c>
      <c r="J342" s="1" t="str">
        <f>Items!P55</f>
        <v>Инструменты</v>
      </c>
      <c r="Q342" s="1">
        <f ca="1">SUM($S342:INDIRECT(ADDRESS(ROW(),SUMIFS($3:$3,$4:$4,MAX($4:$4)))))</f>
        <v>0</v>
      </c>
      <c r="T342" s="1">
        <f ca="1">SUMIFS(INDIRECT($C$1&amp;"!"&amp;$C342&amp;":"&amp;$C342),dbP!$B:$B,"&gt;="&amp;T$5,dbP!$B:$B,"&lt;="&amp;T$6,INDIRECT($C$1&amp;"!"&amp;$C$2&amp;":"&amp;$C$2),$I$4,dbP!$J:$J,$I342,dbP!$K:$K,$J342)</f>
        <v>0</v>
      </c>
      <c r="U342" s="1">
        <f ca="1">SUMIFS(INDIRECT($C$1&amp;"!"&amp;$C342&amp;":"&amp;$C342),dbP!$B:$B,"&gt;="&amp;U$5,dbP!$B:$B,"&lt;="&amp;U$6,INDIRECT($C$1&amp;"!"&amp;$C$2&amp;":"&amp;$C$2),$I$4,dbP!$J:$J,$I342,dbP!$K:$K,$J342)</f>
        <v>0</v>
      </c>
      <c r="V342" s="1">
        <f ca="1">SUMIFS(INDIRECT($C$1&amp;"!"&amp;$C342&amp;":"&amp;$C342),dbP!$B:$B,"&gt;="&amp;V$5,dbP!$B:$B,"&lt;="&amp;V$6,INDIRECT($C$1&amp;"!"&amp;$C$2&amp;":"&amp;$C$2),$I$4,dbP!$J:$J,$I342,dbP!$K:$K,$J342)</f>
        <v>0</v>
      </c>
      <c r="W342" s="1">
        <f ca="1">SUMIFS(INDIRECT($C$1&amp;"!"&amp;$C342&amp;":"&amp;$C342),dbP!$B:$B,"&gt;="&amp;W$5,dbP!$B:$B,"&lt;="&amp;W$6,INDIRECT($C$1&amp;"!"&amp;$C$2&amp;":"&amp;$C$2),$I$4,dbP!$J:$J,$I342,dbP!$K:$K,$J342)</f>
        <v>0</v>
      </c>
      <c r="X342" s="1">
        <f ca="1">SUMIFS(INDIRECT($C$1&amp;"!"&amp;$C342&amp;":"&amp;$C342),dbP!$B:$B,"&gt;="&amp;X$5,dbP!$B:$B,"&lt;="&amp;X$6,INDIRECT($C$1&amp;"!"&amp;$C$2&amp;":"&amp;$C$2),$I$4,dbP!$J:$J,$I342,dbP!$K:$K,$J342)</f>
        <v>0</v>
      </c>
      <c r="Y342" s="1">
        <f ca="1">SUMIFS(INDIRECT($C$1&amp;"!"&amp;$C342&amp;":"&amp;$C342),dbP!$B:$B,"&gt;="&amp;Y$5,dbP!$B:$B,"&lt;="&amp;Y$6,INDIRECT($C$1&amp;"!"&amp;$C$2&amp;":"&amp;$C$2),$I$4,dbP!$J:$J,$I342,dbP!$K:$K,$J342)</f>
        <v>0</v>
      </c>
      <c r="Z342" s="1">
        <f ca="1">SUMIFS(INDIRECT($C$1&amp;"!"&amp;$C342&amp;":"&amp;$C342),dbP!$B:$B,"&gt;="&amp;Z$5,dbP!$B:$B,"&lt;="&amp;Z$6,INDIRECT($C$1&amp;"!"&amp;$C$2&amp;":"&amp;$C$2),$I$4,dbP!$J:$J,$I342,dbP!$K:$K,$J342)</f>
        <v>0</v>
      </c>
      <c r="AA342" s="1">
        <f ca="1">SUMIFS(INDIRECT($C$1&amp;"!"&amp;$C342&amp;":"&amp;$C342),dbP!$B:$B,"&gt;="&amp;AA$5,dbP!$B:$B,"&lt;="&amp;AA$6,INDIRECT($C$1&amp;"!"&amp;$C$2&amp;":"&amp;$C$2),$I$4,dbP!$J:$J,$I342,dbP!$K:$K,$J342)</f>
        <v>0</v>
      </c>
      <c r="AB342" s="1">
        <f ca="1">SUMIFS(INDIRECT($C$1&amp;"!"&amp;$C342&amp;":"&amp;$C342),dbP!$B:$B,"&gt;="&amp;AB$5,dbP!$B:$B,"&lt;="&amp;AB$6,INDIRECT($C$1&amp;"!"&amp;$C$2&amp;":"&amp;$C$2),$I$4,dbP!$J:$J,$I342,dbP!$K:$K,$J342)</f>
        <v>0</v>
      </c>
      <c r="AC342" s="1">
        <f ca="1">SUMIFS(INDIRECT($C$1&amp;"!"&amp;$C342&amp;":"&amp;$C342),dbP!$B:$B,"&gt;="&amp;AC$5,dbP!$B:$B,"&lt;="&amp;AC$6,INDIRECT($C$1&amp;"!"&amp;$C$2&amp;":"&amp;$C$2),$I$4,dbP!$J:$J,$I342,dbP!$K:$K,$J342)</f>
        <v>0</v>
      </c>
      <c r="AD342" s="1">
        <f ca="1">SUMIFS(INDIRECT($C$1&amp;"!"&amp;$C342&amp;":"&amp;$C342),dbP!$B:$B,"&gt;="&amp;AD$5,dbP!$B:$B,"&lt;="&amp;AD$6,INDIRECT($C$1&amp;"!"&amp;$C$2&amp;":"&amp;$C$2),$I$4,dbP!$J:$J,$I342,dbP!$K:$K,$J342)</f>
        <v>0</v>
      </c>
      <c r="AE342" s="1">
        <f ca="1">SUMIFS(INDIRECT($C$1&amp;"!"&amp;$C342&amp;":"&amp;$C342),dbP!$B:$B,"&gt;="&amp;AE$5,dbP!$B:$B,"&lt;="&amp;AE$6,INDIRECT($C$1&amp;"!"&amp;$C$2&amp;":"&amp;$C$2),$I$4,dbP!$J:$J,$I342,dbP!$K:$K,$J342)</f>
        <v>0</v>
      </c>
      <c r="AF342" s="1">
        <f ca="1">SUMIFS(INDIRECT($C$1&amp;"!"&amp;$C342&amp;":"&amp;$C342),dbP!$B:$B,"&gt;="&amp;AF$5,dbP!$B:$B,"&lt;="&amp;AF$6,INDIRECT($C$1&amp;"!"&amp;$C$2&amp;":"&amp;$C$2),$I$4,dbP!$J:$J,$I342,dbP!$K:$K,$J342)</f>
        <v>0</v>
      </c>
      <c r="AG342" s="1">
        <f ca="1">SUMIFS(INDIRECT($C$1&amp;"!"&amp;$C342&amp;":"&amp;$C342),dbP!$B:$B,"&gt;="&amp;AG$5,dbP!$B:$B,"&lt;="&amp;AG$6,INDIRECT($C$1&amp;"!"&amp;$C$2&amp;":"&amp;$C$2),$I$4,dbP!$J:$J,$I342,dbP!$K:$K,$J342)</f>
        <v>0</v>
      </c>
      <c r="AH342" s="1">
        <f ca="1">SUMIFS(INDIRECT($C$1&amp;"!"&amp;$C342&amp;":"&amp;$C342),dbP!$B:$B,"&gt;="&amp;AH$5,dbP!$B:$B,"&lt;="&amp;AH$6,INDIRECT($C$1&amp;"!"&amp;$C$2&amp;":"&amp;$C$2),$I$4,dbP!$J:$J,$I342,dbP!$K:$K,$J342)</f>
        <v>0</v>
      </c>
      <c r="AI342" s="1">
        <f ca="1">SUMIFS(INDIRECT($C$1&amp;"!"&amp;$C342&amp;":"&amp;$C342),dbP!$B:$B,"&gt;="&amp;AI$5,dbP!$B:$B,"&lt;="&amp;AI$6,INDIRECT($C$1&amp;"!"&amp;$C$2&amp;":"&amp;$C$2),$I$4,dbP!$J:$J,$I342,dbP!$K:$K,$J342)</f>
        <v>0</v>
      </c>
      <c r="AJ342" s="1">
        <f ca="1">SUMIFS(INDIRECT($C$1&amp;"!"&amp;$C342&amp;":"&amp;$C342),dbP!$B:$B,"&gt;="&amp;AJ$5,dbP!$B:$B,"&lt;="&amp;AJ$6,INDIRECT($C$1&amp;"!"&amp;$C$2&amp;":"&amp;$C$2),$I$4,dbP!$J:$J,$I342,dbP!$K:$K,$J342)</f>
        <v>0</v>
      </c>
      <c r="AK342" s="1">
        <f ca="1">SUMIFS(INDIRECT($C$1&amp;"!"&amp;$C342&amp;":"&amp;$C342),dbP!$B:$B,"&gt;="&amp;AK$5,dbP!$B:$B,"&lt;="&amp;AK$6,INDIRECT($C$1&amp;"!"&amp;$C$2&amp;":"&amp;$C$2),$I$4,dbP!$J:$J,$I342,dbP!$K:$K,$J342)</f>
        <v>0</v>
      </c>
      <c r="AL342" s="1">
        <f ca="1">SUMIFS(INDIRECT($C$1&amp;"!"&amp;$C342&amp;":"&amp;$C342),dbP!$B:$B,"&gt;="&amp;AL$5,dbP!$B:$B,"&lt;="&amp;AL$6,INDIRECT($C$1&amp;"!"&amp;$C$2&amp;":"&amp;$C$2),$I$4,dbP!$J:$J,$I342,dbP!$K:$K,$J342)</f>
        <v>0</v>
      </c>
    </row>
    <row r="343" spans="2:38" x14ac:dyDescent="0.25">
      <c r="B343" s="1" t="str">
        <f>Items!$Q56</f>
        <v>PL(-)</v>
      </c>
      <c r="C343" s="1" t="str">
        <f>Items!$R56</f>
        <v>N</v>
      </c>
      <c r="I343" s="22" t="str">
        <f>Items!$O$49</f>
        <v>Переменные расходы</v>
      </c>
      <c r="J343" s="1" t="str">
        <f>Items!P56</f>
        <v>Резерв-1</v>
      </c>
      <c r="Q343" s="1">
        <f ca="1">SUM($S343:INDIRECT(ADDRESS(ROW(),SUMIFS($3:$3,$4:$4,MAX($4:$4)))))</f>
        <v>0</v>
      </c>
      <c r="T343" s="1">
        <f ca="1">SUMIFS(INDIRECT($C$1&amp;"!"&amp;$C343&amp;":"&amp;$C343),dbP!$B:$B,"&gt;="&amp;T$5,dbP!$B:$B,"&lt;="&amp;T$6,INDIRECT($C$1&amp;"!"&amp;$C$2&amp;":"&amp;$C$2),$I$4,dbP!$J:$J,$I343,dbP!$K:$K,$J343)</f>
        <v>0</v>
      </c>
      <c r="U343" s="1">
        <f ca="1">SUMIFS(INDIRECT($C$1&amp;"!"&amp;$C343&amp;":"&amp;$C343),dbP!$B:$B,"&gt;="&amp;U$5,dbP!$B:$B,"&lt;="&amp;U$6,INDIRECT($C$1&amp;"!"&amp;$C$2&amp;":"&amp;$C$2),$I$4,dbP!$J:$J,$I343,dbP!$K:$K,$J343)</f>
        <v>0</v>
      </c>
      <c r="V343" s="1">
        <f ca="1">SUMIFS(INDIRECT($C$1&amp;"!"&amp;$C343&amp;":"&amp;$C343),dbP!$B:$B,"&gt;="&amp;V$5,dbP!$B:$B,"&lt;="&amp;V$6,INDIRECT($C$1&amp;"!"&amp;$C$2&amp;":"&amp;$C$2),$I$4,dbP!$J:$J,$I343,dbP!$K:$K,$J343)</f>
        <v>0</v>
      </c>
      <c r="W343" s="1">
        <f ca="1">SUMIFS(INDIRECT($C$1&amp;"!"&amp;$C343&amp;":"&amp;$C343),dbP!$B:$B,"&gt;="&amp;W$5,dbP!$B:$B,"&lt;="&amp;W$6,INDIRECT($C$1&amp;"!"&amp;$C$2&amp;":"&amp;$C$2),$I$4,dbP!$J:$J,$I343,dbP!$K:$K,$J343)</f>
        <v>0</v>
      </c>
      <c r="X343" s="1">
        <f ca="1">SUMIFS(INDIRECT($C$1&amp;"!"&amp;$C343&amp;":"&amp;$C343),dbP!$B:$B,"&gt;="&amp;X$5,dbP!$B:$B,"&lt;="&amp;X$6,INDIRECT($C$1&amp;"!"&amp;$C$2&amp;":"&amp;$C$2),$I$4,dbP!$J:$J,$I343,dbP!$K:$K,$J343)</f>
        <v>0</v>
      </c>
      <c r="Y343" s="1">
        <f ca="1">SUMIFS(INDIRECT($C$1&amp;"!"&amp;$C343&amp;":"&amp;$C343),dbP!$B:$B,"&gt;="&amp;Y$5,dbP!$B:$B,"&lt;="&amp;Y$6,INDIRECT($C$1&amp;"!"&amp;$C$2&amp;":"&amp;$C$2),$I$4,dbP!$J:$J,$I343,dbP!$K:$K,$J343)</f>
        <v>0</v>
      </c>
      <c r="Z343" s="1">
        <f ca="1">SUMIFS(INDIRECT($C$1&amp;"!"&amp;$C343&amp;":"&amp;$C343),dbP!$B:$B,"&gt;="&amp;Z$5,dbP!$B:$B,"&lt;="&amp;Z$6,INDIRECT($C$1&amp;"!"&amp;$C$2&amp;":"&amp;$C$2),$I$4,dbP!$J:$J,$I343,dbP!$K:$K,$J343)</f>
        <v>0</v>
      </c>
      <c r="AA343" s="1">
        <f ca="1">SUMIFS(INDIRECT($C$1&amp;"!"&amp;$C343&amp;":"&amp;$C343),dbP!$B:$B,"&gt;="&amp;AA$5,dbP!$B:$B,"&lt;="&amp;AA$6,INDIRECT($C$1&amp;"!"&amp;$C$2&amp;":"&amp;$C$2),$I$4,dbP!$J:$J,$I343,dbP!$K:$K,$J343)</f>
        <v>0</v>
      </c>
      <c r="AB343" s="1">
        <f ca="1">SUMIFS(INDIRECT($C$1&amp;"!"&amp;$C343&amp;":"&amp;$C343),dbP!$B:$B,"&gt;="&amp;AB$5,dbP!$B:$B,"&lt;="&amp;AB$6,INDIRECT($C$1&amp;"!"&amp;$C$2&amp;":"&amp;$C$2),$I$4,dbP!$J:$J,$I343,dbP!$K:$K,$J343)</f>
        <v>0</v>
      </c>
      <c r="AC343" s="1">
        <f ca="1">SUMIFS(INDIRECT($C$1&amp;"!"&amp;$C343&amp;":"&amp;$C343),dbP!$B:$B,"&gt;="&amp;AC$5,dbP!$B:$B,"&lt;="&amp;AC$6,INDIRECT($C$1&amp;"!"&amp;$C$2&amp;":"&amp;$C$2),$I$4,dbP!$J:$J,$I343,dbP!$K:$K,$J343)</f>
        <v>0</v>
      </c>
      <c r="AD343" s="1">
        <f ca="1">SUMIFS(INDIRECT($C$1&amp;"!"&amp;$C343&amp;":"&amp;$C343),dbP!$B:$B,"&gt;="&amp;AD$5,dbP!$B:$B,"&lt;="&amp;AD$6,INDIRECT($C$1&amp;"!"&amp;$C$2&amp;":"&amp;$C$2),$I$4,dbP!$J:$J,$I343,dbP!$K:$K,$J343)</f>
        <v>0</v>
      </c>
      <c r="AE343" s="1">
        <f ca="1">SUMIFS(INDIRECT($C$1&amp;"!"&amp;$C343&amp;":"&amp;$C343),dbP!$B:$B,"&gt;="&amp;AE$5,dbP!$B:$B,"&lt;="&amp;AE$6,INDIRECT($C$1&amp;"!"&amp;$C$2&amp;":"&amp;$C$2),$I$4,dbP!$J:$J,$I343,dbP!$K:$K,$J343)</f>
        <v>0</v>
      </c>
      <c r="AF343" s="1">
        <f ca="1">SUMIFS(INDIRECT($C$1&amp;"!"&amp;$C343&amp;":"&amp;$C343),dbP!$B:$B,"&gt;="&amp;AF$5,dbP!$B:$B,"&lt;="&amp;AF$6,INDIRECT($C$1&amp;"!"&amp;$C$2&amp;":"&amp;$C$2),$I$4,dbP!$J:$J,$I343,dbP!$K:$K,$J343)</f>
        <v>0</v>
      </c>
      <c r="AG343" s="1">
        <f ca="1">SUMIFS(INDIRECT($C$1&amp;"!"&amp;$C343&amp;":"&amp;$C343),dbP!$B:$B,"&gt;="&amp;AG$5,dbP!$B:$B,"&lt;="&amp;AG$6,INDIRECT($C$1&amp;"!"&amp;$C$2&amp;":"&amp;$C$2),$I$4,dbP!$J:$J,$I343,dbP!$K:$K,$J343)</f>
        <v>0</v>
      </c>
      <c r="AH343" s="1">
        <f ca="1">SUMIFS(INDIRECT($C$1&amp;"!"&amp;$C343&amp;":"&amp;$C343),dbP!$B:$B,"&gt;="&amp;AH$5,dbP!$B:$B,"&lt;="&amp;AH$6,INDIRECT($C$1&amp;"!"&amp;$C$2&amp;":"&amp;$C$2),$I$4,dbP!$J:$J,$I343,dbP!$K:$K,$J343)</f>
        <v>0</v>
      </c>
      <c r="AI343" s="1">
        <f ca="1">SUMIFS(INDIRECT($C$1&amp;"!"&amp;$C343&amp;":"&amp;$C343),dbP!$B:$B,"&gt;="&amp;AI$5,dbP!$B:$B,"&lt;="&amp;AI$6,INDIRECT($C$1&amp;"!"&amp;$C$2&amp;":"&amp;$C$2),$I$4,dbP!$J:$J,$I343,dbP!$K:$K,$J343)</f>
        <v>0</v>
      </c>
      <c r="AJ343" s="1">
        <f ca="1">SUMIFS(INDIRECT($C$1&amp;"!"&amp;$C343&amp;":"&amp;$C343),dbP!$B:$B,"&gt;="&amp;AJ$5,dbP!$B:$B,"&lt;="&amp;AJ$6,INDIRECT($C$1&amp;"!"&amp;$C$2&amp;":"&amp;$C$2),$I$4,dbP!$J:$J,$I343,dbP!$K:$K,$J343)</f>
        <v>0</v>
      </c>
      <c r="AK343" s="1">
        <f ca="1">SUMIFS(INDIRECT($C$1&amp;"!"&amp;$C343&amp;":"&amp;$C343),dbP!$B:$B,"&gt;="&amp;AK$5,dbP!$B:$B,"&lt;="&amp;AK$6,INDIRECT($C$1&amp;"!"&amp;$C$2&amp;":"&amp;$C$2),$I$4,dbP!$J:$J,$I343,dbP!$K:$K,$J343)</f>
        <v>0</v>
      </c>
      <c r="AL343" s="1">
        <f ca="1">SUMIFS(INDIRECT($C$1&amp;"!"&amp;$C343&amp;":"&amp;$C343),dbP!$B:$B,"&gt;="&amp;AL$5,dbP!$B:$B,"&lt;="&amp;AL$6,INDIRECT($C$1&amp;"!"&amp;$C$2&amp;":"&amp;$C$2),$I$4,dbP!$J:$J,$I343,dbP!$K:$K,$J343)</f>
        <v>0</v>
      </c>
    </row>
    <row r="344" spans="2:38" x14ac:dyDescent="0.25">
      <c r="B344" s="1" t="str">
        <f>Items!$Q57</f>
        <v>PL(-)</v>
      </c>
      <c r="C344" s="1" t="str">
        <f>Items!$R57</f>
        <v>N</v>
      </c>
      <c r="I344" s="22" t="str">
        <f>Items!$O$49</f>
        <v>Переменные расходы</v>
      </c>
      <c r="J344" s="1" t="str">
        <f>Items!P57</f>
        <v>Резерв-2</v>
      </c>
      <c r="Q344" s="1">
        <f ca="1">SUM($S344:INDIRECT(ADDRESS(ROW(),SUMIFS($3:$3,$4:$4,MAX($4:$4)))))</f>
        <v>0</v>
      </c>
      <c r="T344" s="1">
        <f ca="1">SUMIFS(INDIRECT($C$1&amp;"!"&amp;$C344&amp;":"&amp;$C344),dbP!$B:$B,"&gt;="&amp;T$5,dbP!$B:$B,"&lt;="&amp;T$6,INDIRECT($C$1&amp;"!"&amp;$C$2&amp;":"&amp;$C$2),$I$4,dbP!$J:$J,$I344,dbP!$K:$K,$J344)</f>
        <v>0</v>
      </c>
      <c r="U344" s="1">
        <f ca="1">SUMIFS(INDIRECT($C$1&amp;"!"&amp;$C344&amp;":"&amp;$C344),dbP!$B:$B,"&gt;="&amp;U$5,dbP!$B:$B,"&lt;="&amp;U$6,INDIRECT($C$1&amp;"!"&amp;$C$2&amp;":"&amp;$C$2),$I$4,dbP!$J:$J,$I344,dbP!$K:$K,$J344)</f>
        <v>0</v>
      </c>
      <c r="V344" s="1">
        <f ca="1">SUMIFS(INDIRECT($C$1&amp;"!"&amp;$C344&amp;":"&amp;$C344),dbP!$B:$B,"&gt;="&amp;V$5,dbP!$B:$B,"&lt;="&amp;V$6,INDIRECT($C$1&amp;"!"&amp;$C$2&amp;":"&amp;$C$2),$I$4,dbP!$J:$J,$I344,dbP!$K:$K,$J344)</f>
        <v>0</v>
      </c>
      <c r="W344" s="1">
        <f ca="1">SUMIFS(INDIRECT($C$1&amp;"!"&amp;$C344&amp;":"&amp;$C344),dbP!$B:$B,"&gt;="&amp;W$5,dbP!$B:$B,"&lt;="&amp;W$6,INDIRECT($C$1&amp;"!"&amp;$C$2&amp;":"&amp;$C$2),$I$4,dbP!$J:$J,$I344,dbP!$K:$K,$J344)</f>
        <v>0</v>
      </c>
      <c r="X344" s="1">
        <f ca="1">SUMIFS(INDIRECT($C$1&amp;"!"&amp;$C344&amp;":"&amp;$C344),dbP!$B:$B,"&gt;="&amp;X$5,dbP!$B:$B,"&lt;="&amp;X$6,INDIRECT($C$1&amp;"!"&amp;$C$2&amp;":"&amp;$C$2),$I$4,dbP!$J:$J,$I344,dbP!$K:$K,$J344)</f>
        <v>0</v>
      </c>
      <c r="Y344" s="1">
        <f ca="1">SUMIFS(INDIRECT($C$1&amp;"!"&amp;$C344&amp;":"&amp;$C344),dbP!$B:$B,"&gt;="&amp;Y$5,dbP!$B:$B,"&lt;="&amp;Y$6,INDIRECT($C$1&amp;"!"&amp;$C$2&amp;":"&amp;$C$2),$I$4,dbP!$J:$J,$I344,dbP!$K:$K,$J344)</f>
        <v>0</v>
      </c>
      <c r="Z344" s="1">
        <f ca="1">SUMIFS(INDIRECT($C$1&amp;"!"&amp;$C344&amp;":"&amp;$C344),dbP!$B:$B,"&gt;="&amp;Z$5,dbP!$B:$B,"&lt;="&amp;Z$6,INDIRECT($C$1&amp;"!"&amp;$C$2&amp;":"&amp;$C$2),$I$4,dbP!$J:$J,$I344,dbP!$K:$K,$J344)</f>
        <v>0</v>
      </c>
      <c r="AA344" s="1">
        <f ca="1">SUMIFS(INDIRECT($C$1&amp;"!"&amp;$C344&amp;":"&amp;$C344),dbP!$B:$B,"&gt;="&amp;AA$5,dbP!$B:$B,"&lt;="&amp;AA$6,INDIRECT($C$1&amp;"!"&amp;$C$2&amp;":"&amp;$C$2),$I$4,dbP!$J:$J,$I344,dbP!$K:$K,$J344)</f>
        <v>0</v>
      </c>
      <c r="AB344" s="1">
        <f ca="1">SUMIFS(INDIRECT($C$1&amp;"!"&amp;$C344&amp;":"&amp;$C344),dbP!$B:$B,"&gt;="&amp;AB$5,dbP!$B:$B,"&lt;="&amp;AB$6,INDIRECT($C$1&amp;"!"&amp;$C$2&amp;":"&amp;$C$2),$I$4,dbP!$J:$J,$I344,dbP!$K:$K,$J344)</f>
        <v>0</v>
      </c>
      <c r="AC344" s="1">
        <f ca="1">SUMIFS(INDIRECT($C$1&amp;"!"&amp;$C344&amp;":"&amp;$C344),dbP!$B:$B,"&gt;="&amp;AC$5,dbP!$B:$B,"&lt;="&amp;AC$6,INDIRECT($C$1&amp;"!"&amp;$C$2&amp;":"&amp;$C$2),$I$4,dbP!$J:$J,$I344,dbP!$K:$K,$J344)</f>
        <v>0</v>
      </c>
      <c r="AD344" s="1">
        <f ca="1">SUMIFS(INDIRECT($C$1&amp;"!"&amp;$C344&amp;":"&amp;$C344),dbP!$B:$B,"&gt;="&amp;AD$5,dbP!$B:$B,"&lt;="&amp;AD$6,INDIRECT($C$1&amp;"!"&amp;$C$2&amp;":"&amp;$C$2),$I$4,dbP!$J:$J,$I344,dbP!$K:$K,$J344)</f>
        <v>0</v>
      </c>
      <c r="AE344" s="1">
        <f ca="1">SUMIFS(INDIRECT($C$1&amp;"!"&amp;$C344&amp;":"&amp;$C344),dbP!$B:$B,"&gt;="&amp;AE$5,dbP!$B:$B,"&lt;="&amp;AE$6,INDIRECT($C$1&amp;"!"&amp;$C$2&amp;":"&amp;$C$2),$I$4,dbP!$J:$J,$I344,dbP!$K:$K,$J344)</f>
        <v>0</v>
      </c>
      <c r="AF344" s="1">
        <f ca="1">SUMIFS(INDIRECT($C$1&amp;"!"&amp;$C344&amp;":"&amp;$C344),dbP!$B:$B,"&gt;="&amp;AF$5,dbP!$B:$B,"&lt;="&amp;AF$6,INDIRECT($C$1&amp;"!"&amp;$C$2&amp;":"&amp;$C$2),$I$4,dbP!$J:$J,$I344,dbP!$K:$K,$J344)</f>
        <v>0</v>
      </c>
      <c r="AG344" s="1">
        <f ca="1">SUMIFS(INDIRECT($C$1&amp;"!"&amp;$C344&amp;":"&amp;$C344),dbP!$B:$B,"&gt;="&amp;AG$5,dbP!$B:$B,"&lt;="&amp;AG$6,INDIRECT($C$1&amp;"!"&amp;$C$2&amp;":"&amp;$C$2),$I$4,dbP!$J:$J,$I344,dbP!$K:$K,$J344)</f>
        <v>0</v>
      </c>
      <c r="AH344" s="1">
        <f ca="1">SUMIFS(INDIRECT($C$1&amp;"!"&amp;$C344&amp;":"&amp;$C344),dbP!$B:$B,"&gt;="&amp;AH$5,dbP!$B:$B,"&lt;="&amp;AH$6,INDIRECT($C$1&amp;"!"&amp;$C$2&amp;":"&amp;$C$2),$I$4,dbP!$J:$J,$I344,dbP!$K:$K,$J344)</f>
        <v>0</v>
      </c>
      <c r="AI344" s="1">
        <f ca="1">SUMIFS(INDIRECT($C$1&amp;"!"&amp;$C344&amp;":"&amp;$C344),dbP!$B:$B,"&gt;="&amp;AI$5,dbP!$B:$B,"&lt;="&amp;AI$6,INDIRECT($C$1&amp;"!"&amp;$C$2&amp;":"&amp;$C$2),$I$4,dbP!$J:$J,$I344,dbP!$K:$K,$J344)</f>
        <v>0</v>
      </c>
      <c r="AJ344" s="1">
        <f ca="1">SUMIFS(INDIRECT($C$1&amp;"!"&amp;$C344&amp;":"&amp;$C344),dbP!$B:$B,"&gt;="&amp;AJ$5,dbP!$B:$B,"&lt;="&amp;AJ$6,INDIRECT($C$1&amp;"!"&amp;$C$2&amp;":"&amp;$C$2),$I$4,dbP!$J:$J,$I344,dbP!$K:$K,$J344)</f>
        <v>0</v>
      </c>
      <c r="AK344" s="1">
        <f ca="1">SUMIFS(INDIRECT($C$1&amp;"!"&amp;$C344&amp;":"&amp;$C344),dbP!$B:$B,"&gt;="&amp;AK$5,dbP!$B:$B,"&lt;="&amp;AK$6,INDIRECT($C$1&amp;"!"&amp;$C$2&amp;":"&amp;$C$2),$I$4,dbP!$J:$J,$I344,dbP!$K:$K,$J344)</f>
        <v>0</v>
      </c>
      <c r="AL344" s="1">
        <f ca="1">SUMIFS(INDIRECT($C$1&amp;"!"&amp;$C344&amp;":"&amp;$C344),dbP!$B:$B,"&gt;="&amp;AL$5,dbP!$B:$B,"&lt;="&amp;AL$6,INDIRECT($C$1&amp;"!"&amp;$C$2&amp;":"&amp;$C$2),$I$4,dbP!$J:$J,$I344,dbP!$K:$K,$J344)</f>
        <v>0</v>
      </c>
    </row>
    <row r="345" spans="2:38" x14ac:dyDescent="0.25">
      <c r="B345" s="1" t="str">
        <f>Items!$Q58</f>
        <v>PL(-)</v>
      </c>
      <c r="C345" s="1" t="str">
        <f>Items!$R58</f>
        <v>N</v>
      </c>
      <c r="I345" s="22" t="str">
        <f>Items!$O$49</f>
        <v>Переменные расходы</v>
      </c>
      <c r="J345" s="1" t="str">
        <f>Items!P58</f>
        <v>Резерв-3</v>
      </c>
      <c r="Q345" s="1">
        <f ca="1">SUM($S345:INDIRECT(ADDRESS(ROW(),SUMIFS($3:$3,$4:$4,MAX($4:$4)))))</f>
        <v>0</v>
      </c>
      <c r="T345" s="1">
        <f ca="1">SUMIFS(INDIRECT($C$1&amp;"!"&amp;$C345&amp;":"&amp;$C345),dbP!$B:$B,"&gt;="&amp;T$5,dbP!$B:$B,"&lt;="&amp;T$6,INDIRECT($C$1&amp;"!"&amp;$C$2&amp;":"&amp;$C$2),$I$4,dbP!$J:$J,$I345,dbP!$K:$K,$J345)</f>
        <v>0</v>
      </c>
      <c r="U345" s="1">
        <f ca="1">SUMIFS(INDIRECT($C$1&amp;"!"&amp;$C345&amp;":"&amp;$C345),dbP!$B:$B,"&gt;="&amp;U$5,dbP!$B:$B,"&lt;="&amp;U$6,INDIRECT($C$1&amp;"!"&amp;$C$2&amp;":"&amp;$C$2),$I$4,dbP!$J:$J,$I345,dbP!$K:$K,$J345)</f>
        <v>0</v>
      </c>
      <c r="V345" s="1">
        <f ca="1">SUMIFS(INDIRECT($C$1&amp;"!"&amp;$C345&amp;":"&amp;$C345),dbP!$B:$B,"&gt;="&amp;V$5,dbP!$B:$B,"&lt;="&amp;V$6,INDIRECT($C$1&amp;"!"&amp;$C$2&amp;":"&amp;$C$2),$I$4,dbP!$J:$J,$I345,dbP!$K:$K,$J345)</f>
        <v>0</v>
      </c>
      <c r="W345" s="1">
        <f ca="1">SUMIFS(INDIRECT($C$1&amp;"!"&amp;$C345&amp;":"&amp;$C345),dbP!$B:$B,"&gt;="&amp;W$5,dbP!$B:$B,"&lt;="&amp;W$6,INDIRECT($C$1&amp;"!"&amp;$C$2&amp;":"&amp;$C$2),$I$4,dbP!$J:$J,$I345,dbP!$K:$K,$J345)</f>
        <v>0</v>
      </c>
      <c r="X345" s="1">
        <f ca="1">SUMIFS(INDIRECT($C$1&amp;"!"&amp;$C345&amp;":"&amp;$C345),dbP!$B:$B,"&gt;="&amp;X$5,dbP!$B:$B,"&lt;="&amp;X$6,INDIRECT($C$1&amp;"!"&amp;$C$2&amp;":"&amp;$C$2),$I$4,dbP!$J:$J,$I345,dbP!$K:$K,$J345)</f>
        <v>0</v>
      </c>
      <c r="Y345" s="1">
        <f ca="1">SUMIFS(INDIRECT($C$1&amp;"!"&amp;$C345&amp;":"&amp;$C345),dbP!$B:$B,"&gt;="&amp;Y$5,dbP!$B:$B,"&lt;="&amp;Y$6,INDIRECT($C$1&amp;"!"&amp;$C$2&amp;":"&amp;$C$2),$I$4,dbP!$J:$J,$I345,dbP!$K:$K,$J345)</f>
        <v>0</v>
      </c>
      <c r="Z345" s="1">
        <f ca="1">SUMIFS(INDIRECT($C$1&amp;"!"&amp;$C345&amp;":"&amp;$C345),dbP!$B:$B,"&gt;="&amp;Z$5,dbP!$B:$B,"&lt;="&amp;Z$6,INDIRECT($C$1&amp;"!"&amp;$C$2&amp;":"&amp;$C$2),$I$4,dbP!$J:$J,$I345,dbP!$K:$K,$J345)</f>
        <v>0</v>
      </c>
      <c r="AA345" s="1">
        <f ca="1">SUMIFS(INDIRECT($C$1&amp;"!"&amp;$C345&amp;":"&amp;$C345),dbP!$B:$B,"&gt;="&amp;AA$5,dbP!$B:$B,"&lt;="&amp;AA$6,INDIRECT($C$1&amp;"!"&amp;$C$2&amp;":"&amp;$C$2),$I$4,dbP!$J:$J,$I345,dbP!$K:$K,$J345)</f>
        <v>0</v>
      </c>
      <c r="AB345" s="1">
        <f ca="1">SUMIFS(INDIRECT($C$1&amp;"!"&amp;$C345&amp;":"&amp;$C345),dbP!$B:$B,"&gt;="&amp;AB$5,dbP!$B:$B,"&lt;="&amp;AB$6,INDIRECT($C$1&amp;"!"&amp;$C$2&amp;":"&amp;$C$2),$I$4,dbP!$J:$J,$I345,dbP!$K:$K,$J345)</f>
        <v>0</v>
      </c>
      <c r="AC345" s="1">
        <f ca="1">SUMIFS(INDIRECT($C$1&amp;"!"&amp;$C345&amp;":"&amp;$C345),dbP!$B:$B,"&gt;="&amp;AC$5,dbP!$B:$B,"&lt;="&amp;AC$6,INDIRECT($C$1&amp;"!"&amp;$C$2&amp;":"&amp;$C$2),$I$4,dbP!$J:$J,$I345,dbP!$K:$K,$J345)</f>
        <v>0</v>
      </c>
      <c r="AD345" s="1">
        <f ca="1">SUMIFS(INDIRECT($C$1&amp;"!"&amp;$C345&amp;":"&amp;$C345),dbP!$B:$B,"&gt;="&amp;AD$5,dbP!$B:$B,"&lt;="&amp;AD$6,INDIRECT($C$1&amp;"!"&amp;$C$2&amp;":"&amp;$C$2),$I$4,dbP!$J:$J,$I345,dbP!$K:$K,$J345)</f>
        <v>0</v>
      </c>
      <c r="AE345" s="1">
        <f ca="1">SUMIFS(INDIRECT($C$1&amp;"!"&amp;$C345&amp;":"&amp;$C345),dbP!$B:$B,"&gt;="&amp;AE$5,dbP!$B:$B,"&lt;="&amp;AE$6,INDIRECT($C$1&amp;"!"&amp;$C$2&amp;":"&amp;$C$2),$I$4,dbP!$J:$J,$I345,dbP!$K:$K,$J345)</f>
        <v>0</v>
      </c>
      <c r="AF345" s="1">
        <f ca="1">SUMIFS(INDIRECT($C$1&amp;"!"&amp;$C345&amp;":"&amp;$C345),dbP!$B:$B,"&gt;="&amp;AF$5,dbP!$B:$B,"&lt;="&amp;AF$6,INDIRECT($C$1&amp;"!"&amp;$C$2&amp;":"&amp;$C$2),$I$4,dbP!$J:$J,$I345,dbP!$K:$K,$J345)</f>
        <v>0</v>
      </c>
      <c r="AG345" s="1">
        <f ca="1">SUMIFS(INDIRECT($C$1&amp;"!"&amp;$C345&amp;":"&amp;$C345),dbP!$B:$B,"&gt;="&amp;AG$5,dbP!$B:$B,"&lt;="&amp;AG$6,INDIRECT($C$1&amp;"!"&amp;$C$2&amp;":"&amp;$C$2),$I$4,dbP!$J:$J,$I345,dbP!$K:$K,$J345)</f>
        <v>0</v>
      </c>
      <c r="AH345" s="1">
        <f ca="1">SUMIFS(INDIRECT($C$1&amp;"!"&amp;$C345&amp;":"&amp;$C345),dbP!$B:$B,"&gt;="&amp;AH$5,dbP!$B:$B,"&lt;="&amp;AH$6,INDIRECT($C$1&amp;"!"&amp;$C$2&amp;":"&amp;$C$2),$I$4,dbP!$J:$J,$I345,dbP!$K:$K,$J345)</f>
        <v>0</v>
      </c>
      <c r="AI345" s="1">
        <f ca="1">SUMIFS(INDIRECT($C$1&amp;"!"&amp;$C345&amp;":"&amp;$C345),dbP!$B:$B,"&gt;="&amp;AI$5,dbP!$B:$B,"&lt;="&amp;AI$6,INDIRECT($C$1&amp;"!"&amp;$C$2&amp;":"&amp;$C$2),$I$4,dbP!$J:$J,$I345,dbP!$K:$K,$J345)</f>
        <v>0</v>
      </c>
      <c r="AJ345" s="1">
        <f ca="1">SUMIFS(INDIRECT($C$1&amp;"!"&amp;$C345&amp;":"&amp;$C345),dbP!$B:$B,"&gt;="&amp;AJ$5,dbP!$B:$B,"&lt;="&amp;AJ$6,INDIRECT($C$1&amp;"!"&amp;$C$2&amp;":"&amp;$C$2),$I$4,dbP!$J:$J,$I345,dbP!$K:$K,$J345)</f>
        <v>0</v>
      </c>
      <c r="AK345" s="1">
        <f ca="1">SUMIFS(INDIRECT($C$1&amp;"!"&amp;$C345&amp;":"&amp;$C345),dbP!$B:$B,"&gt;="&amp;AK$5,dbP!$B:$B,"&lt;="&amp;AK$6,INDIRECT($C$1&amp;"!"&amp;$C$2&amp;":"&amp;$C$2),$I$4,dbP!$J:$J,$I345,dbP!$K:$K,$J345)</f>
        <v>0</v>
      </c>
      <c r="AL345" s="1">
        <f ca="1">SUMIFS(INDIRECT($C$1&amp;"!"&amp;$C345&amp;":"&amp;$C345),dbP!$B:$B,"&gt;="&amp;AL$5,dbP!$B:$B,"&lt;="&amp;AL$6,INDIRECT($C$1&amp;"!"&amp;$C$2&amp;":"&amp;$C$2),$I$4,dbP!$J:$J,$I345,dbP!$K:$K,$J345)</f>
        <v>0</v>
      </c>
    </row>
    <row r="346" spans="2:38" x14ac:dyDescent="0.25">
      <c r="B346" s="1" t="str">
        <f>Items!$Q59</f>
        <v>PL(-)</v>
      </c>
      <c r="C346" s="1" t="str">
        <f>Items!$R59</f>
        <v>N</v>
      </c>
      <c r="I346" s="22" t="str">
        <f>Items!$O$49</f>
        <v>Переменные расходы</v>
      </c>
      <c r="J346" s="1" t="str">
        <f>Items!P59</f>
        <v>Резерв-4</v>
      </c>
      <c r="Q346" s="1">
        <f ca="1">SUM($S346:INDIRECT(ADDRESS(ROW(),SUMIFS($3:$3,$4:$4,MAX($4:$4)))))</f>
        <v>0</v>
      </c>
      <c r="T346" s="1">
        <f ca="1">SUMIFS(INDIRECT($C$1&amp;"!"&amp;$C346&amp;":"&amp;$C346),dbP!$B:$B,"&gt;="&amp;T$5,dbP!$B:$B,"&lt;="&amp;T$6,INDIRECT($C$1&amp;"!"&amp;$C$2&amp;":"&amp;$C$2),$I$4,dbP!$J:$J,$I346,dbP!$K:$K,$J346)</f>
        <v>0</v>
      </c>
      <c r="U346" s="1">
        <f ca="1">SUMIFS(INDIRECT($C$1&amp;"!"&amp;$C346&amp;":"&amp;$C346),dbP!$B:$B,"&gt;="&amp;U$5,dbP!$B:$B,"&lt;="&amp;U$6,INDIRECT($C$1&amp;"!"&amp;$C$2&amp;":"&amp;$C$2),$I$4,dbP!$J:$J,$I346,dbP!$K:$K,$J346)</f>
        <v>0</v>
      </c>
      <c r="V346" s="1">
        <f ca="1">SUMIFS(INDIRECT($C$1&amp;"!"&amp;$C346&amp;":"&amp;$C346),dbP!$B:$B,"&gt;="&amp;V$5,dbP!$B:$B,"&lt;="&amp;V$6,INDIRECT($C$1&amp;"!"&amp;$C$2&amp;":"&amp;$C$2),$I$4,dbP!$J:$J,$I346,dbP!$K:$K,$J346)</f>
        <v>0</v>
      </c>
      <c r="W346" s="1">
        <f ca="1">SUMIFS(INDIRECT($C$1&amp;"!"&amp;$C346&amp;":"&amp;$C346),dbP!$B:$B,"&gt;="&amp;W$5,dbP!$B:$B,"&lt;="&amp;W$6,INDIRECT($C$1&amp;"!"&amp;$C$2&amp;":"&amp;$C$2),$I$4,dbP!$J:$J,$I346,dbP!$K:$K,$J346)</f>
        <v>0</v>
      </c>
      <c r="X346" s="1">
        <f ca="1">SUMIFS(INDIRECT($C$1&amp;"!"&amp;$C346&amp;":"&amp;$C346),dbP!$B:$B,"&gt;="&amp;X$5,dbP!$B:$B,"&lt;="&amp;X$6,INDIRECT($C$1&amp;"!"&amp;$C$2&amp;":"&amp;$C$2),$I$4,dbP!$J:$J,$I346,dbP!$K:$K,$J346)</f>
        <v>0</v>
      </c>
      <c r="Y346" s="1">
        <f ca="1">SUMIFS(INDIRECT($C$1&amp;"!"&amp;$C346&amp;":"&amp;$C346),dbP!$B:$B,"&gt;="&amp;Y$5,dbP!$B:$B,"&lt;="&amp;Y$6,INDIRECT($C$1&amp;"!"&amp;$C$2&amp;":"&amp;$C$2),$I$4,dbP!$J:$J,$I346,dbP!$K:$K,$J346)</f>
        <v>0</v>
      </c>
      <c r="Z346" s="1">
        <f ca="1">SUMIFS(INDIRECT($C$1&amp;"!"&amp;$C346&amp;":"&amp;$C346),dbP!$B:$B,"&gt;="&amp;Z$5,dbP!$B:$B,"&lt;="&amp;Z$6,INDIRECT($C$1&amp;"!"&amp;$C$2&amp;":"&amp;$C$2),$I$4,dbP!$J:$J,$I346,dbP!$K:$K,$J346)</f>
        <v>0</v>
      </c>
      <c r="AA346" s="1">
        <f ca="1">SUMIFS(INDIRECT($C$1&amp;"!"&amp;$C346&amp;":"&amp;$C346),dbP!$B:$B,"&gt;="&amp;AA$5,dbP!$B:$B,"&lt;="&amp;AA$6,INDIRECT($C$1&amp;"!"&amp;$C$2&amp;":"&amp;$C$2),$I$4,dbP!$J:$J,$I346,dbP!$K:$K,$J346)</f>
        <v>0</v>
      </c>
      <c r="AB346" s="1">
        <f ca="1">SUMIFS(INDIRECT($C$1&amp;"!"&amp;$C346&amp;":"&amp;$C346),dbP!$B:$B,"&gt;="&amp;AB$5,dbP!$B:$B,"&lt;="&amp;AB$6,INDIRECT($C$1&amp;"!"&amp;$C$2&amp;":"&amp;$C$2),$I$4,dbP!$J:$J,$I346,dbP!$K:$K,$J346)</f>
        <v>0</v>
      </c>
      <c r="AC346" s="1">
        <f ca="1">SUMIFS(INDIRECT($C$1&amp;"!"&amp;$C346&amp;":"&amp;$C346),dbP!$B:$B,"&gt;="&amp;AC$5,dbP!$B:$B,"&lt;="&amp;AC$6,INDIRECT($C$1&amp;"!"&amp;$C$2&amp;":"&amp;$C$2),$I$4,dbP!$J:$J,$I346,dbP!$K:$K,$J346)</f>
        <v>0</v>
      </c>
      <c r="AD346" s="1">
        <f ca="1">SUMIFS(INDIRECT($C$1&amp;"!"&amp;$C346&amp;":"&amp;$C346),dbP!$B:$B,"&gt;="&amp;AD$5,dbP!$B:$B,"&lt;="&amp;AD$6,INDIRECT($C$1&amp;"!"&amp;$C$2&amp;":"&amp;$C$2),$I$4,dbP!$J:$J,$I346,dbP!$K:$K,$J346)</f>
        <v>0</v>
      </c>
      <c r="AE346" s="1">
        <f ca="1">SUMIFS(INDIRECT($C$1&amp;"!"&amp;$C346&amp;":"&amp;$C346),dbP!$B:$B,"&gt;="&amp;AE$5,dbP!$B:$B,"&lt;="&amp;AE$6,INDIRECT($C$1&amp;"!"&amp;$C$2&amp;":"&amp;$C$2),$I$4,dbP!$J:$J,$I346,dbP!$K:$K,$J346)</f>
        <v>0</v>
      </c>
      <c r="AF346" s="1">
        <f ca="1">SUMIFS(INDIRECT($C$1&amp;"!"&amp;$C346&amp;":"&amp;$C346),dbP!$B:$B,"&gt;="&amp;AF$5,dbP!$B:$B,"&lt;="&amp;AF$6,INDIRECT($C$1&amp;"!"&amp;$C$2&amp;":"&amp;$C$2),$I$4,dbP!$J:$J,$I346,dbP!$K:$K,$J346)</f>
        <v>0</v>
      </c>
      <c r="AG346" s="1">
        <f ca="1">SUMIFS(INDIRECT($C$1&amp;"!"&amp;$C346&amp;":"&amp;$C346),dbP!$B:$B,"&gt;="&amp;AG$5,dbP!$B:$B,"&lt;="&amp;AG$6,INDIRECT($C$1&amp;"!"&amp;$C$2&amp;":"&amp;$C$2),$I$4,dbP!$J:$J,$I346,dbP!$K:$K,$J346)</f>
        <v>0</v>
      </c>
      <c r="AH346" s="1">
        <f ca="1">SUMIFS(INDIRECT($C$1&amp;"!"&amp;$C346&amp;":"&amp;$C346),dbP!$B:$B,"&gt;="&amp;AH$5,dbP!$B:$B,"&lt;="&amp;AH$6,INDIRECT($C$1&amp;"!"&amp;$C$2&amp;":"&amp;$C$2),$I$4,dbP!$J:$J,$I346,dbP!$K:$K,$J346)</f>
        <v>0</v>
      </c>
      <c r="AI346" s="1">
        <f ca="1">SUMIFS(INDIRECT($C$1&amp;"!"&amp;$C346&amp;":"&amp;$C346),dbP!$B:$B,"&gt;="&amp;AI$5,dbP!$B:$B,"&lt;="&amp;AI$6,INDIRECT($C$1&amp;"!"&amp;$C$2&amp;":"&amp;$C$2),$I$4,dbP!$J:$J,$I346,dbP!$K:$K,$J346)</f>
        <v>0</v>
      </c>
      <c r="AJ346" s="1">
        <f ca="1">SUMIFS(INDIRECT($C$1&amp;"!"&amp;$C346&amp;":"&amp;$C346),dbP!$B:$B,"&gt;="&amp;AJ$5,dbP!$B:$B,"&lt;="&amp;AJ$6,INDIRECT($C$1&amp;"!"&amp;$C$2&amp;":"&amp;$C$2),$I$4,dbP!$J:$J,$I346,dbP!$K:$K,$J346)</f>
        <v>0</v>
      </c>
      <c r="AK346" s="1">
        <f ca="1">SUMIFS(INDIRECT($C$1&amp;"!"&amp;$C346&amp;":"&amp;$C346),dbP!$B:$B,"&gt;="&amp;AK$5,dbP!$B:$B,"&lt;="&amp;AK$6,INDIRECT($C$1&amp;"!"&amp;$C$2&amp;":"&amp;$C$2),$I$4,dbP!$J:$J,$I346,dbP!$K:$K,$J346)</f>
        <v>0</v>
      </c>
      <c r="AL346" s="1">
        <f ca="1">SUMIFS(INDIRECT($C$1&amp;"!"&amp;$C346&amp;":"&amp;$C346),dbP!$B:$B,"&gt;="&amp;AL$5,dbP!$B:$B,"&lt;="&amp;AL$6,INDIRECT($C$1&amp;"!"&amp;$C$2&amp;":"&amp;$C$2),$I$4,dbP!$J:$J,$I346,dbP!$K:$K,$J346)</f>
        <v>0</v>
      </c>
    </row>
    <row r="347" spans="2:38" s="23" customFormat="1" ht="10.199999999999999" x14ac:dyDescent="0.2">
      <c r="E347" s="23" t="s">
        <v>50</v>
      </c>
    </row>
    <row r="348" spans="2:38" s="2" customFormat="1" x14ac:dyDescent="0.25">
      <c r="B348" s="2">
        <f>Items!$Q$60</f>
        <v>0</v>
      </c>
      <c r="C348" s="2" t="str">
        <f>Items!$R$60</f>
        <v>N</v>
      </c>
      <c r="I348" s="2" t="str">
        <f>Items!$O$60</f>
        <v>Постоянные расходы</v>
      </c>
      <c r="Q348" s="2">
        <f ca="1">SUM($S348:INDIRECT(ADDRESS(ROW(),SUMIFS($3:$3,$4:$4,MAX($4:$4)))))</f>
        <v>282084.8</v>
      </c>
      <c r="T348" s="2">
        <f ca="1">SUM(T349:T359)</f>
        <v>21390.899999999998</v>
      </c>
      <c r="U348" s="2">
        <f ca="1">SUM(U349:U359)</f>
        <v>27069.899999999998</v>
      </c>
      <c r="V348" s="2">
        <f t="shared" ref="V348:AL348" ca="1" si="128">SUM(V349:V359)</f>
        <v>17226.3</v>
      </c>
      <c r="W348" s="2">
        <f t="shared" ca="1" si="128"/>
        <v>23283.9</v>
      </c>
      <c r="X348" s="2">
        <f t="shared" ca="1" si="128"/>
        <v>17415.600000000002</v>
      </c>
      <c r="Y348" s="2">
        <f t="shared" ca="1" si="128"/>
        <v>21390.899999999998</v>
      </c>
      <c r="Z348" s="2">
        <f t="shared" ca="1" si="128"/>
        <v>27069.899999999998</v>
      </c>
      <c r="AA348" s="2">
        <f t="shared" ca="1" si="128"/>
        <v>17226.3</v>
      </c>
      <c r="AB348" s="2">
        <f t="shared" ca="1" si="128"/>
        <v>40510.199999999997</v>
      </c>
      <c r="AC348" s="2">
        <f t="shared" ca="1" si="128"/>
        <v>19229.100000000002</v>
      </c>
      <c r="AD348" s="2">
        <f t="shared" ca="1" si="128"/>
        <v>21390.899999999998</v>
      </c>
      <c r="AE348" s="2">
        <f t="shared" ca="1" si="128"/>
        <v>27069.899999999998</v>
      </c>
      <c r="AF348" s="2">
        <f t="shared" ca="1" si="128"/>
        <v>1811</v>
      </c>
      <c r="AG348" s="2">
        <f t="shared" ca="1" si="128"/>
        <v>0</v>
      </c>
      <c r="AH348" s="2">
        <f t="shared" ca="1" si="128"/>
        <v>0</v>
      </c>
      <c r="AI348" s="2">
        <f t="shared" ca="1" si="128"/>
        <v>0</v>
      </c>
      <c r="AJ348" s="2">
        <f t="shared" ca="1" si="128"/>
        <v>0</v>
      </c>
      <c r="AK348" s="2">
        <f t="shared" ca="1" si="128"/>
        <v>0</v>
      </c>
      <c r="AL348" s="2">
        <f t="shared" ca="1" si="128"/>
        <v>0</v>
      </c>
    </row>
    <row r="349" spans="2:38" x14ac:dyDescent="0.25">
      <c r="B349" s="1" t="str">
        <f>Items!$Q61</f>
        <v>PL(-)</v>
      </c>
      <c r="C349" s="1" t="str">
        <f>Items!$R61</f>
        <v>N</v>
      </c>
      <c r="I349" s="22" t="str">
        <f>Items!$O$60</f>
        <v>Постоянные расходы</v>
      </c>
      <c r="J349" s="1" t="str">
        <f>Items!P61</f>
        <v>Аренда офиса</v>
      </c>
      <c r="Q349" s="1">
        <f ca="1">SUM($S349:INDIRECT(ADDRESS(ROW(),SUMIFS($3:$3,$4:$4,MAX($4:$4)))))</f>
        <v>278460.3</v>
      </c>
      <c r="T349" s="1">
        <f ca="1">SUMIFS(INDIRECT($C$1&amp;"!"&amp;$C349&amp;":"&amp;$C349),dbP!$B:$B,"&gt;="&amp;T$5,dbP!$B:$B,"&lt;="&amp;T$6,INDIRECT($C$1&amp;"!"&amp;$C$2&amp;":"&amp;$C$2),$I$4,dbP!$J:$J,$I349,dbP!$K:$K,$J349)</f>
        <v>21390.899999999998</v>
      </c>
      <c r="U349" s="1">
        <f ca="1">SUMIFS(INDIRECT($C$1&amp;"!"&amp;$C349&amp;":"&amp;$C349),dbP!$B:$B,"&gt;="&amp;U$5,dbP!$B:$B,"&lt;="&amp;U$6,INDIRECT($C$1&amp;"!"&amp;$C$2&amp;":"&amp;$C$2),$I$4,dbP!$J:$J,$I349,dbP!$K:$K,$J349)</f>
        <v>27069.899999999998</v>
      </c>
      <c r="V349" s="1">
        <f ca="1">SUMIFS(INDIRECT($C$1&amp;"!"&amp;$C349&amp;":"&amp;$C349),dbP!$B:$B,"&gt;="&amp;V$5,dbP!$B:$B,"&lt;="&amp;V$6,INDIRECT($C$1&amp;"!"&amp;$C$2&amp;":"&amp;$C$2),$I$4,dbP!$J:$J,$I349,dbP!$K:$K,$J349)</f>
        <v>17226.3</v>
      </c>
      <c r="W349" s="1">
        <f ca="1">SUMIFS(INDIRECT($C$1&amp;"!"&amp;$C349&amp;":"&amp;$C349),dbP!$B:$B,"&gt;="&amp;W$5,dbP!$B:$B,"&lt;="&amp;W$6,INDIRECT($C$1&amp;"!"&amp;$C$2&amp;":"&amp;$C$2),$I$4,dbP!$J:$J,$I349,dbP!$K:$K,$J349)</f>
        <v>23283.9</v>
      </c>
      <c r="X349" s="1">
        <f ca="1">SUMIFS(INDIRECT($C$1&amp;"!"&amp;$C349&amp;":"&amp;$C349),dbP!$B:$B,"&gt;="&amp;X$5,dbP!$B:$B,"&lt;="&amp;X$6,INDIRECT($C$1&amp;"!"&amp;$C$2&amp;":"&amp;$C$2),$I$4,dbP!$J:$J,$I349,dbP!$K:$K,$J349)</f>
        <v>17415.600000000002</v>
      </c>
      <c r="Y349" s="1">
        <f ca="1">SUMIFS(INDIRECT($C$1&amp;"!"&amp;$C349&amp;":"&amp;$C349),dbP!$B:$B,"&gt;="&amp;Y$5,dbP!$B:$B,"&lt;="&amp;Y$6,INDIRECT($C$1&amp;"!"&amp;$C$2&amp;":"&amp;$C$2),$I$4,dbP!$J:$J,$I349,dbP!$K:$K,$J349)</f>
        <v>21390.899999999998</v>
      </c>
      <c r="Z349" s="1">
        <f ca="1">SUMIFS(INDIRECT($C$1&amp;"!"&amp;$C349&amp;":"&amp;$C349),dbP!$B:$B,"&gt;="&amp;Z$5,dbP!$B:$B,"&lt;="&amp;Z$6,INDIRECT($C$1&amp;"!"&amp;$C$2&amp;":"&amp;$C$2),$I$4,dbP!$J:$J,$I349,dbP!$K:$K,$J349)</f>
        <v>27069.899999999998</v>
      </c>
      <c r="AA349" s="1">
        <f ca="1">SUMIFS(INDIRECT($C$1&amp;"!"&amp;$C349&amp;":"&amp;$C349),dbP!$B:$B,"&gt;="&amp;AA$5,dbP!$B:$B,"&lt;="&amp;AA$6,INDIRECT($C$1&amp;"!"&amp;$C$2&amp;":"&amp;$C$2),$I$4,dbP!$J:$J,$I349,dbP!$K:$K,$J349)</f>
        <v>17226.3</v>
      </c>
      <c r="AB349" s="1">
        <f ca="1">SUMIFS(INDIRECT($C$1&amp;"!"&amp;$C349&amp;":"&amp;$C349),dbP!$B:$B,"&gt;="&amp;AB$5,dbP!$B:$B,"&lt;="&amp;AB$6,INDIRECT($C$1&amp;"!"&amp;$C$2&amp;":"&amp;$C$2),$I$4,dbP!$J:$J,$I349,dbP!$K:$K,$J349)</f>
        <v>40510.199999999997</v>
      </c>
      <c r="AC349" s="1">
        <f ca="1">SUMIFS(INDIRECT($C$1&amp;"!"&amp;$C349&amp;":"&amp;$C349),dbP!$B:$B,"&gt;="&amp;AC$5,dbP!$B:$B,"&lt;="&amp;AC$6,INDIRECT($C$1&amp;"!"&amp;$C$2&amp;":"&amp;$C$2),$I$4,dbP!$J:$J,$I349,dbP!$K:$K,$J349)</f>
        <v>17415.600000000002</v>
      </c>
      <c r="AD349" s="1">
        <f ca="1">SUMIFS(INDIRECT($C$1&amp;"!"&amp;$C349&amp;":"&amp;$C349),dbP!$B:$B,"&gt;="&amp;AD$5,dbP!$B:$B,"&lt;="&amp;AD$6,INDIRECT($C$1&amp;"!"&amp;$C$2&amp;":"&amp;$C$2),$I$4,dbP!$J:$J,$I349,dbP!$K:$K,$J349)</f>
        <v>21390.899999999998</v>
      </c>
      <c r="AE349" s="1">
        <f ca="1">SUMIFS(INDIRECT($C$1&amp;"!"&amp;$C349&amp;":"&amp;$C349),dbP!$B:$B,"&gt;="&amp;AE$5,dbP!$B:$B,"&lt;="&amp;AE$6,INDIRECT($C$1&amp;"!"&amp;$C$2&amp;":"&amp;$C$2),$I$4,dbP!$J:$J,$I349,dbP!$K:$K,$J349)</f>
        <v>27069.899999999998</v>
      </c>
      <c r="AF349" s="1">
        <f ca="1">SUMIFS(INDIRECT($C$1&amp;"!"&amp;$C349&amp;":"&amp;$C349),dbP!$B:$B,"&gt;="&amp;AF$5,dbP!$B:$B,"&lt;="&amp;AF$6,INDIRECT($C$1&amp;"!"&amp;$C$2&amp;":"&amp;$C$2),$I$4,dbP!$J:$J,$I349,dbP!$K:$K,$J349)</f>
        <v>0</v>
      </c>
      <c r="AG349" s="1">
        <f ca="1">SUMIFS(INDIRECT($C$1&amp;"!"&amp;$C349&amp;":"&amp;$C349),dbP!$B:$B,"&gt;="&amp;AG$5,dbP!$B:$B,"&lt;="&amp;AG$6,INDIRECT($C$1&amp;"!"&amp;$C$2&amp;":"&amp;$C$2),$I$4,dbP!$J:$J,$I349,dbP!$K:$K,$J349)</f>
        <v>0</v>
      </c>
      <c r="AH349" s="1">
        <f ca="1">SUMIFS(INDIRECT($C$1&amp;"!"&amp;$C349&amp;":"&amp;$C349),dbP!$B:$B,"&gt;="&amp;AH$5,dbP!$B:$B,"&lt;="&amp;AH$6,INDIRECT($C$1&amp;"!"&amp;$C$2&amp;":"&amp;$C$2),$I$4,dbP!$J:$J,$I349,dbP!$K:$K,$J349)</f>
        <v>0</v>
      </c>
      <c r="AI349" s="1">
        <f ca="1">SUMIFS(INDIRECT($C$1&amp;"!"&amp;$C349&amp;":"&amp;$C349),dbP!$B:$B,"&gt;="&amp;AI$5,dbP!$B:$B,"&lt;="&amp;AI$6,INDIRECT($C$1&amp;"!"&amp;$C$2&amp;":"&amp;$C$2),$I$4,dbP!$J:$J,$I349,dbP!$K:$K,$J349)</f>
        <v>0</v>
      </c>
      <c r="AJ349" s="1">
        <f ca="1">SUMIFS(INDIRECT($C$1&amp;"!"&amp;$C349&amp;":"&amp;$C349),dbP!$B:$B,"&gt;="&amp;AJ$5,dbP!$B:$B,"&lt;="&amp;AJ$6,INDIRECT($C$1&amp;"!"&amp;$C$2&amp;":"&amp;$C$2),$I$4,dbP!$J:$J,$I349,dbP!$K:$K,$J349)</f>
        <v>0</v>
      </c>
      <c r="AK349" s="1">
        <f ca="1">SUMIFS(INDIRECT($C$1&amp;"!"&amp;$C349&amp;":"&amp;$C349),dbP!$B:$B,"&gt;="&amp;AK$5,dbP!$B:$B,"&lt;="&amp;AK$6,INDIRECT($C$1&amp;"!"&amp;$C$2&amp;":"&amp;$C$2),$I$4,dbP!$J:$J,$I349,dbP!$K:$K,$J349)</f>
        <v>0</v>
      </c>
      <c r="AL349" s="1">
        <f ca="1">SUMIFS(INDIRECT($C$1&amp;"!"&amp;$C349&amp;":"&amp;$C349),dbP!$B:$B,"&gt;="&amp;AL$5,dbP!$B:$B,"&lt;="&amp;AL$6,INDIRECT($C$1&amp;"!"&amp;$C$2&amp;":"&amp;$C$2),$I$4,dbP!$J:$J,$I349,dbP!$K:$K,$J349)</f>
        <v>0</v>
      </c>
    </row>
    <row r="350" spans="2:38" x14ac:dyDescent="0.25">
      <c r="B350" s="1" t="str">
        <f>Items!$Q62</f>
        <v>PL(-)</v>
      </c>
      <c r="C350" s="1" t="str">
        <f>Items!$R62</f>
        <v>N</v>
      </c>
      <c r="I350" s="22" t="str">
        <f>Items!$O$60</f>
        <v>Постоянные расходы</v>
      </c>
      <c r="J350" s="1" t="str">
        <f>Items!P62</f>
        <v>Расходы на связь и интернет</v>
      </c>
      <c r="Q350" s="1">
        <f ca="1">SUM($S350:INDIRECT(ADDRESS(ROW(),SUMIFS($3:$3,$4:$4,MAX($4:$4)))))</f>
        <v>3624.5</v>
      </c>
      <c r="T350" s="1">
        <f ca="1">SUMIFS(INDIRECT($C$1&amp;"!"&amp;$C350&amp;":"&amp;$C350),dbP!$B:$B,"&gt;="&amp;T$5,dbP!$B:$B,"&lt;="&amp;T$6,INDIRECT($C$1&amp;"!"&amp;$C$2&amp;":"&amp;$C$2),$I$4,dbP!$J:$J,$I350,dbP!$K:$K,$J350)</f>
        <v>0</v>
      </c>
      <c r="U350" s="1">
        <f ca="1">SUMIFS(INDIRECT($C$1&amp;"!"&amp;$C350&amp;":"&amp;$C350),dbP!$B:$B,"&gt;="&amp;U$5,dbP!$B:$B,"&lt;="&amp;U$6,INDIRECT($C$1&amp;"!"&amp;$C$2&amp;":"&amp;$C$2),$I$4,dbP!$J:$J,$I350,dbP!$K:$K,$J350)</f>
        <v>0</v>
      </c>
      <c r="V350" s="1">
        <f ca="1">SUMIFS(INDIRECT($C$1&amp;"!"&amp;$C350&amp;":"&amp;$C350),dbP!$B:$B,"&gt;="&amp;V$5,dbP!$B:$B,"&lt;="&amp;V$6,INDIRECT($C$1&amp;"!"&amp;$C$2&amp;":"&amp;$C$2),$I$4,dbP!$J:$J,$I350,dbP!$K:$K,$J350)</f>
        <v>0</v>
      </c>
      <c r="W350" s="1">
        <f ca="1">SUMIFS(INDIRECT($C$1&amp;"!"&amp;$C350&amp;":"&amp;$C350),dbP!$B:$B,"&gt;="&amp;W$5,dbP!$B:$B,"&lt;="&amp;W$6,INDIRECT($C$1&amp;"!"&amp;$C$2&amp;":"&amp;$C$2),$I$4,dbP!$J:$J,$I350,dbP!$K:$K,$J350)</f>
        <v>0</v>
      </c>
      <c r="X350" s="1">
        <f ca="1">SUMIFS(INDIRECT($C$1&amp;"!"&amp;$C350&amp;":"&amp;$C350),dbP!$B:$B,"&gt;="&amp;X$5,dbP!$B:$B,"&lt;="&amp;X$6,INDIRECT($C$1&amp;"!"&amp;$C$2&amp;":"&amp;$C$2),$I$4,dbP!$J:$J,$I350,dbP!$K:$K,$J350)</f>
        <v>0</v>
      </c>
      <c r="Y350" s="1">
        <f ca="1">SUMIFS(INDIRECT($C$1&amp;"!"&amp;$C350&amp;":"&amp;$C350),dbP!$B:$B,"&gt;="&amp;Y$5,dbP!$B:$B,"&lt;="&amp;Y$6,INDIRECT($C$1&amp;"!"&amp;$C$2&amp;":"&amp;$C$2),$I$4,dbP!$J:$J,$I350,dbP!$K:$K,$J350)</f>
        <v>0</v>
      </c>
      <c r="Z350" s="1">
        <f ca="1">SUMIFS(INDIRECT($C$1&amp;"!"&amp;$C350&amp;":"&amp;$C350),dbP!$B:$B,"&gt;="&amp;Z$5,dbP!$B:$B,"&lt;="&amp;Z$6,INDIRECT($C$1&amp;"!"&amp;$C$2&amp;":"&amp;$C$2),$I$4,dbP!$J:$J,$I350,dbP!$K:$K,$J350)</f>
        <v>0</v>
      </c>
      <c r="AA350" s="1">
        <f ca="1">SUMIFS(INDIRECT($C$1&amp;"!"&amp;$C350&amp;":"&amp;$C350),dbP!$B:$B,"&gt;="&amp;AA$5,dbP!$B:$B,"&lt;="&amp;AA$6,INDIRECT($C$1&amp;"!"&amp;$C$2&amp;":"&amp;$C$2),$I$4,dbP!$J:$J,$I350,dbP!$K:$K,$J350)</f>
        <v>0</v>
      </c>
      <c r="AB350" s="1">
        <f ca="1">SUMIFS(INDIRECT($C$1&amp;"!"&amp;$C350&amp;":"&amp;$C350),dbP!$B:$B,"&gt;="&amp;AB$5,dbP!$B:$B,"&lt;="&amp;AB$6,INDIRECT($C$1&amp;"!"&amp;$C$2&amp;":"&amp;$C$2),$I$4,dbP!$J:$J,$I350,dbP!$K:$K,$J350)</f>
        <v>0</v>
      </c>
      <c r="AC350" s="1">
        <f ca="1">SUMIFS(INDIRECT($C$1&amp;"!"&amp;$C350&amp;":"&amp;$C350),dbP!$B:$B,"&gt;="&amp;AC$5,dbP!$B:$B,"&lt;="&amp;AC$6,INDIRECT($C$1&amp;"!"&amp;$C$2&amp;":"&amp;$C$2),$I$4,dbP!$J:$J,$I350,dbP!$K:$K,$J350)</f>
        <v>1813.5</v>
      </c>
      <c r="AD350" s="1">
        <f ca="1">SUMIFS(INDIRECT($C$1&amp;"!"&amp;$C350&amp;":"&amp;$C350),dbP!$B:$B,"&gt;="&amp;AD$5,dbP!$B:$B,"&lt;="&amp;AD$6,INDIRECT($C$1&amp;"!"&amp;$C$2&amp;":"&amp;$C$2),$I$4,dbP!$J:$J,$I350,dbP!$K:$K,$J350)</f>
        <v>0</v>
      </c>
      <c r="AE350" s="1">
        <f ca="1">SUMIFS(INDIRECT($C$1&amp;"!"&amp;$C350&amp;":"&amp;$C350),dbP!$B:$B,"&gt;="&amp;AE$5,dbP!$B:$B,"&lt;="&amp;AE$6,INDIRECT($C$1&amp;"!"&amp;$C$2&amp;":"&amp;$C$2),$I$4,dbP!$J:$J,$I350,dbP!$K:$K,$J350)</f>
        <v>0</v>
      </c>
      <c r="AF350" s="1">
        <f ca="1">SUMIFS(INDIRECT($C$1&amp;"!"&amp;$C350&amp;":"&amp;$C350),dbP!$B:$B,"&gt;="&amp;AF$5,dbP!$B:$B,"&lt;="&amp;AF$6,INDIRECT($C$1&amp;"!"&amp;$C$2&amp;":"&amp;$C$2),$I$4,dbP!$J:$J,$I350,dbP!$K:$K,$J350)</f>
        <v>1811</v>
      </c>
      <c r="AG350" s="1">
        <f ca="1">SUMIFS(INDIRECT($C$1&amp;"!"&amp;$C350&amp;":"&amp;$C350),dbP!$B:$B,"&gt;="&amp;AG$5,dbP!$B:$B,"&lt;="&amp;AG$6,INDIRECT($C$1&amp;"!"&amp;$C$2&amp;":"&amp;$C$2),$I$4,dbP!$J:$J,$I350,dbP!$K:$K,$J350)</f>
        <v>0</v>
      </c>
      <c r="AH350" s="1">
        <f ca="1">SUMIFS(INDIRECT($C$1&amp;"!"&amp;$C350&amp;":"&amp;$C350),dbP!$B:$B,"&gt;="&amp;AH$5,dbP!$B:$B,"&lt;="&amp;AH$6,INDIRECT($C$1&amp;"!"&amp;$C$2&amp;":"&amp;$C$2),$I$4,dbP!$J:$J,$I350,dbP!$K:$K,$J350)</f>
        <v>0</v>
      </c>
      <c r="AI350" s="1">
        <f ca="1">SUMIFS(INDIRECT($C$1&amp;"!"&amp;$C350&amp;":"&amp;$C350),dbP!$B:$B,"&gt;="&amp;AI$5,dbP!$B:$B,"&lt;="&amp;AI$6,INDIRECT($C$1&amp;"!"&amp;$C$2&amp;":"&amp;$C$2),$I$4,dbP!$J:$J,$I350,dbP!$K:$K,$J350)</f>
        <v>0</v>
      </c>
      <c r="AJ350" s="1">
        <f ca="1">SUMIFS(INDIRECT($C$1&amp;"!"&amp;$C350&amp;":"&amp;$C350),dbP!$B:$B,"&gt;="&amp;AJ$5,dbP!$B:$B,"&lt;="&amp;AJ$6,INDIRECT($C$1&amp;"!"&amp;$C$2&amp;":"&amp;$C$2),$I$4,dbP!$J:$J,$I350,dbP!$K:$K,$J350)</f>
        <v>0</v>
      </c>
      <c r="AK350" s="1">
        <f ca="1">SUMIFS(INDIRECT($C$1&amp;"!"&amp;$C350&amp;":"&amp;$C350),dbP!$B:$B,"&gt;="&amp;AK$5,dbP!$B:$B,"&lt;="&amp;AK$6,INDIRECT($C$1&amp;"!"&amp;$C$2&amp;":"&amp;$C$2),$I$4,dbP!$J:$J,$I350,dbP!$K:$K,$J350)</f>
        <v>0</v>
      </c>
      <c r="AL350" s="1">
        <f ca="1">SUMIFS(INDIRECT($C$1&amp;"!"&amp;$C350&amp;":"&amp;$C350),dbP!$B:$B,"&gt;="&amp;AL$5,dbP!$B:$B,"&lt;="&amp;AL$6,INDIRECT($C$1&amp;"!"&amp;$C$2&amp;":"&amp;$C$2),$I$4,dbP!$J:$J,$I350,dbP!$K:$K,$J350)</f>
        <v>0</v>
      </c>
    </row>
    <row r="351" spans="2:38" x14ac:dyDescent="0.25">
      <c r="B351" s="1" t="str">
        <f>Items!$Q63</f>
        <v>PL(-)</v>
      </c>
      <c r="C351" s="1" t="str">
        <f>Items!$R63</f>
        <v>N</v>
      </c>
      <c r="I351" s="22" t="str">
        <f>Items!$O$60</f>
        <v>Постоянные расходы</v>
      </c>
      <c r="J351" s="1" t="str">
        <f>Items!P63</f>
        <v>Прочее</v>
      </c>
      <c r="Q351" s="1">
        <f ca="1">SUM($S351:INDIRECT(ADDRESS(ROW(),SUMIFS($3:$3,$4:$4,MAX($4:$4)))))</f>
        <v>0</v>
      </c>
      <c r="T351" s="1">
        <f ca="1">SUMIFS(INDIRECT($C$1&amp;"!"&amp;$C351&amp;":"&amp;$C351),dbP!$B:$B,"&gt;="&amp;T$5,dbP!$B:$B,"&lt;="&amp;T$6,INDIRECT($C$1&amp;"!"&amp;$C$2&amp;":"&amp;$C$2),$I$4,dbP!$J:$J,$I351,dbP!$K:$K,$J351)</f>
        <v>0</v>
      </c>
      <c r="U351" s="1">
        <f ca="1">SUMIFS(INDIRECT($C$1&amp;"!"&amp;$C351&amp;":"&amp;$C351),dbP!$B:$B,"&gt;="&amp;U$5,dbP!$B:$B,"&lt;="&amp;U$6,INDIRECT($C$1&amp;"!"&amp;$C$2&amp;":"&amp;$C$2),$I$4,dbP!$J:$J,$I351,dbP!$K:$K,$J351)</f>
        <v>0</v>
      </c>
      <c r="V351" s="1">
        <f ca="1">SUMIFS(INDIRECT($C$1&amp;"!"&amp;$C351&amp;":"&amp;$C351),dbP!$B:$B,"&gt;="&amp;V$5,dbP!$B:$B,"&lt;="&amp;V$6,INDIRECT($C$1&amp;"!"&amp;$C$2&amp;":"&amp;$C$2),$I$4,dbP!$J:$J,$I351,dbP!$K:$K,$J351)</f>
        <v>0</v>
      </c>
      <c r="W351" s="1">
        <f ca="1">SUMIFS(INDIRECT($C$1&amp;"!"&amp;$C351&amp;":"&amp;$C351),dbP!$B:$B,"&gt;="&amp;W$5,dbP!$B:$B,"&lt;="&amp;W$6,INDIRECT($C$1&amp;"!"&amp;$C$2&amp;":"&amp;$C$2),$I$4,dbP!$J:$J,$I351,dbP!$K:$K,$J351)</f>
        <v>0</v>
      </c>
      <c r="X351" s="1">
        <f ca="1">SUMIFS(INDIRECT($C$1&amp;"!"&amp;$C351&amp;":"&amp;$C351),dbP!$B:$B,"&gt;="&amp;X$5,dbP!$B:$B,"&lt;="&amp;X$6,INDIRECT($C$1&amp;"!"&amp;$C$2&amp;":"&amp;$C$2),$I$4,dbP!$J:$J,$I351,dbP!$K:$K,$J351)</f>
        <v>0</v>
      </c>
      <c r="Y351" s="1">
        <f ca="1">SUMIFS(INDIRECT($C$1&amp;"!"&amp;$C351&amp;":"&amp;$C351),dbP!$B:$B,"&gt;="&amp;Y$5,dbP!$B:$B,"&lt;="&amp;Y$6,INDIRECT($C$1&amp;"!"&amp;$C$2&amp;":"&amp;$C$2),$I$4,dbP!$J:$J,$I351,dbP!$K:$K,$J351)</f>
        <v>0</v>
      </c>
      <c r="Z351" s="1">
        <f ca="1">SUMIFS(INDIRECT($C$1&amp;"!"&amp;$C351&amp;":"&amp;$C351),dbP!$B:$B,"&gt;="&amp;Z$5,dbP!$B:$B,"&lt;="&amp;Z$6,INDIRECT($C$1&amp;"!"&amp;$C$2&amp;":"&amp;$C$2),$I$4,dbP!$J:$J,$I351,dbP!$K:$K,$J351)</f>
        <v>0</v>
      </c>
      <c r="AA351" s="1">
        <f ca="1">SUMIFS(INDIRECT($C$1&amp;"!"&amp;$C351&amp;":"&amp;$C351),dbP!$B:$B,"&gt;="&amp;AA$5,dbP!$B:$B,"&lt;="&amp;AA$6,INDIRECT($C$1&amp;"!"&amp;$C$2&amp;":"&amp;$C$2),$I$4,dbP!$J:$J,$I351,dbP!$K:$K,$J351)</f>
        <v>0</v>
      </c>
      <c r="AB351" s="1">
        <f ca="1">SUMIFS(INDIRECT($C$1&amp;"!"&amp;$C351&amp;":"&amp;$C351),dbP!$B:$B,"&gt;="&amp;AB$5,dbP!$B:$B,"&lt;="&amp;AB$6,INDIRECT($C$1&amp;"!"&amp;$C$2&amp;":"&amp;$C$2),$I$4,dbP!$J:$J,$I351,dbP!$K:$K,$J351)</f>
        <v>0</v>
      </c>
      <c r="AC351" s="1">
        <f ca="1">SUMIFS(INDIRECT($C$1&amp;"!"&amp;$C351&amp;":"&amp;$C351),dbP!$B:$B,"&gt;="&amp;AC$5,dbP!$B:$B,"&lt;="&amp;AC$6,INDIRECT($C$1&amp;"!"&amp;$C$2&amp;":"&amp;$C$2),$I$4,dbP!$J:$J,$I351,dbP!$K:$K,$J351)</f>
        <v>0</v>
      </c>
      <c r="AD351" s="1">
        <f ca="1">SUMIFS(INDIRECT($C$1&amp;"!"&amp;$C351&amp;":"&amp;$C351),dbP!$B:$B,"&gt;="&amp;AD$5,dbP!$B:$B,"&lt;="&amp;AD$6,INDIRECT($C$1&amp;"!"&amp;$C$2&amp;":"&amp;$C$2),$I$4,dbP!$J:$J,$I351,dbP!$K:$K,$J351)</f>
        <v>0</v>
      </c>
      <c r="AE351" s="1">
        <f ca="1">SUMIFS(INDIRECT($C$1&amp;"!"&amp;$C351&amp;":"&amp;$C351),dbP!$B:$B,"&gt;="&amp;AE$5,dbP!$B:$B,"&lt;="&amp;AE$6,INDIRECT($C$1&amp;"!"&amp;$C$2&amp;":"&amp;$C$2),$I$4,dbP!$J:$J,$I351,dbP!$K:$K,$J351)</f>
        <v>0</v>
      </c>
      <c r="AF351" s="1">
        <f ca="1">SUMIFS(INDIRECT($C$1&amp;"!"&amp;$C351&amp;":"&amp;$C351),dbP!$B:$B,"&gt;="&amp;AF$5,dbP!$B:$B,"&lt;="&amp;AF$6,INDIRECT($C$1&amp;"!"&amp;$C$2&amp;":"&amp;$C$2),$I$4,dbP!$J:$J,$I351,dbP!$K:$K,$J351)</f>
        <v>0</v>
      </c>
      <c r="AG351" s="1">
        <f ca="1">SUMIFS(INDIRECT($C$1&amp;"!"&amp;$C351&amp;":"&amp;$C351),dbP!$B:$B,"&gt;="&amp;AG$5,dbP!$B:$B,"&lt;="&amp;AG$6,INDIRECT($C$1&amp;"!"&amp;$C$2&amp;":"&amp;$C$2),$I$4,dbP!$J:$J,$I351,dbP!$K:$K,$J351)</f>
        <v>0</v>
      </c>
      <c r="AH351" s="1">
        <f ca="1">SUMIFS(INDIRECT($C$1&amp;"!"&amp;$C351&amp;":"&amp;$C351),dbP!$B:$B,"&gt;="&amp;AH$5,dbP!$B:$B,"&lt;="&amp;AH$6,INDIRECT($C$1&amp;"!"&amp;$C$2&amp;":"&amp;$C$2),$I$4,dbP!$J:$J,$I351,dbP!$K:$K,$J351)</f>
        <v>0</v>
      </c>
      <c r="AI351" s="1">
        <f ca="1">SUMIFS(INDIRECT($C$1&amp;"!"&amp;$C351&amp;":"&amp;$C351),dbP!$B:$B,"&gt;="&amp;AI$5,dbP!$B:$B,"&lt;="&amp;AI$6,INDIRECT($C$1&amp;"!"&amp;$C$2&amp;":"&amp;$C$2),$I$4,dbP!$J:$J,$I351,dbP!$K:$K,$J351)</f>
        <v>0</v>
      </c>
      <c r="AJ351" s="1">
        <f ca="1">SUMIFS(INDIRECT($C$1&amp;"!"&amp;$C351&amp;":"&amp;$C351),dbP!$B:$B,"&gt;="&amp;AJ$5,dbP!$B:$B,"&lt;="&amp;AJ$6,INDIRECT($C$1&amp;"!"&amp;$C$2&amp;":"&amp;$C$2),$I$4,dbP!$J:$J,$I351,dbP!$K:$K,$J351)</f>
        <v>0</v>
      </c>
      <c r="AK351" s="1">
        <f ca="1">SUMIFS(INDIRECT($C$1&amp;"!"&amp;$C351&amp;":"&amp;$C351),dbP!$B:$B,"&gt;="&amp;AK$5,dbP!$B:$B,"&lt;="&amp;AK$6,INDIRECT($C$1&amp;"!"&amp;$C$2&amp;":"&amp;$C$2),$I$4,dbP!$J:$J,$I351,dbP!$K:$K,$J351)</f>
        <v>0</v>
      </c>
      <c r="AL351" s="1">
        <f ca="1">SUMIFS(INDIRECT($C$1&amp;"!"&amp;$C351&amp;":"&amp;$C351),dbP!$B:$B,"&gt;="&amp;AL$5,dbP!$B:$B,"&lt;="&amp;AL$6,INDIRECT($C$1&amp;"!"&amp;$C$2&amp;":"&amp;$C$2),$I$4,dbP!$J:$J,$I351,dbP!$K:$K,$J351)</f>
        <v>0</v>
      </c>
    </row>
    <row r="352" spans="2:38" x14ac:dyDescent="0.25">
      <c r="B352" s="1" t="str">
        <f>Items!$Q64</f>
        <v>PL(-)</v>
      </c>
      <c r="C352" s="1" t="str">
        <f>Items!$R64</f>
        <v>N</v>
      </c>
      <c r="I352" s="22" t="str">
        <f>Items!$O$60</f>
        <v>Постоянные расходы</v>
      </c>
      <c r="J352" s="1" t="str">
        <f>Items!P64</f>
        <v>Банковские расходы</v>
      </c>
      <c r="Q352" s="1">
        <f ca="1">SUM($S352:INDIRECT(ADDRESS(ROW(),SUMIFS($3:$3,$4:$4,MAX($4:$4)))))</f>
        <v>0</v>
      </c>
      <c r="T352" s="1">
        <f ca="1">SUMIFS(INDIRECT($C$1&amp;"!"&amp;$C352&amp;":"&amp;$C352),dbP!$B:$B,"&gt;="&amp;T$5,dbP!$B:$B,"&lt;="&amp;T$6,INDIRECT($C$1&amp;"!"&amp;$C$2&amp;":"&amp;$C$2),$I$4,dbP!$J:$J,$I352,dbP!$K:$K,$J352)</f>
        <v>0</v>
      </c>
      <c r="U352" s="1">
        <f ca="1">SUMIFS(INDIRECT($C$1&amp;"!"&amp;$C352&amp;":"&amp;$C352),dbP!$B:$B,"&gt;="&amp;U$5,dbP!$B:$B,"&lt;="&amp;U$6,INDIRECT($C$1&amp;"!"&amp;$C$2&amp;":"&amp;$C$2),$I$4,dbP!$J:$J,$I352,dbP!$K:$K,$J352)</f>
        <v>0</v>
      </c>
      <c r="V352" s="1">
        <f ca="1">SUMIFS(INDIRECT($C$1&amp;"!"&amp;$C352&amp;":"&amp;$C352),dbP!$B:$B,"&gt;="&amp;V$5,dbP!$B:$B,"&lt;="&amp;V$6,INDIRECT($C$1&amp;"!"&amp;$C$2&amp;":"&amp;$C$2),$I$4,dbP!$J:$J,$I352,dbP!$K:$K,$J352)</f>
        <v>0</v>
      </c>
      <c r="W352" s="1">
        <f ca="1">SUMIFS(INDIRECT($C$1&amp;"!"&amp;$C352&amp;":"&amp;$C352),dbP!$B:$B,"&gt;="&amp;W$5,dbP!$B:$B,"&lt;="&amp;W$6,INDIRECT($C$1&amp;"!"&amp;$C$2&amp;":"&amp;$C$2),$I$4,dbP!$J:$J,$I352,dbP!$K:$K,$J352)</f>
        <v>0</v>
      </c>
      <c r="X352" s="1">
        <f ca="1">SUMIFS(INDIRECT($C$1&amp;"!"&amp;$C352&amp;":"&amp;$C352),dbP!$B:$B,"&gt;="&amp;X$5,dbP!$B:$B,"&lt;="&amp;X$6,INDIRECT($C$1&amp;"!"&amp;$C$2&amp;":"&amp;$C$2),$I$4,dbP!$J:$J,$I352,dbP!$K:$K,$J352)</f>
        <v>0</v>
      </c>
      <c r="Y352" s="1">
        <f ca="1">SUMIFS(INDIRECT($C$1&amp;"!"&amp;$C352&amp;":"&amp;$C352),dbP!$B:$B,"&gt;="&amp;Y$5,dbP!$B:$B,"&lt;="&amp;Y$6,INDIRECT($C$1&amp;"!"&amp;$C$2&amp;":"&amp;$C$2),$I$4,dbP!$J:$J,$I352,dbP!$K:$K,$J352)</f>
        <v>0</v>
      </c>
      <c r="Z352" s="1">
        <f ca="1">SUMIFS(INDIRECT($C$1&amp;"!"&amp;$C352&amp;":"&amp;$C352),dbP!$B:$B,"&gt;="&amp;Z$5,dbP!$B:$B,"&lt;="&amp;Z$6,INDIRECT($C$1&amp;"!"&amp;$C$2&amp;":"&amp;$C$2),$I$4,dbP!$J:$J,$I352,dbP!$K:$K,$J352)</f>
        <v>0</v>
      </c>
      <c r="AA352" s="1">
        <f ca="1">SUMIFS(INDIRECT($C$1&amp;"!"&amp;$C352&amp;":"&amp;$C352),dbP!$B:$B,"&gt;="&amp;AA$5,dbP!$B:$B,"&lt;="&amp;AA$6,INDIRECT($C$1&amp;"!"&amp;$C$2&amp;":"&amp;$C$2),$I$4,dbP!$J:$J,$I352,dbP!$K:$K,$J352)</f>
        <v>0</v>
      </c>
      <c r="AB352" s="1">
        <f ca="1">SUMIFS(INDIRECT($C$1&amp;"!"&amp;$C352&amp;":"&amp;$C352),dbP!$B:$B,"&gt;="&amp;AB$5,dbP!$B:$B,"&lt;="&amp;AB$6,INDIRECT($C$1&amp;"!"&amp;$C$2&amp;":"&amp;$C$2),$I$4,dbP!$J:$J,$I352,dbP!$K:$K,$J352)</f>
        <v>0</v>
      </c>
      <c r="AC352" s="1">
        <f ca="1">SUMIFS(INDIRECT($C$1&amp;"!"&amp;$C352&amp;":"&amp;$C352),dbP!$B:$B,"&gt;="&amp;AC$5,dbP!$B:$B,"&lt;="&amp;AC$6,INDIRECT($C$1&amp;"!"&amp;$C$2&amp;":"&amp;$C$2),$I$4,dbP!$J:$J,$I352,dbP!$K:$K,$J352)</f>
        <v>0</v>
      </c>
      <c r="AD352" s="1">
        <f ca="1">SUMIFS(INDIRECT($C$1&amp;"!"&amp;$C352&amp;":"&amp;$C352),dbP!$B:$B,"&gt;="&amp;AD$5,dbP!$B:$B,"&lt;="&amp;AD$6,INDIRECT($C$1&amp;"!"&amp;$C$2&amp;":"&amp;$C$2),$I$4,dbP!$J:$J,$I352,dbP!$K:$K,$J352)</f>
        <v>0</v>
      </c>
      <c r="AE352" s="1">
        <f ca="1">SUMIFS(INDIRECT($C$1&amp;"!"&amp;$C352&amp;":"&amp;$C352),dbP!$B:$B,"&gt;="&amp;AE$5,dbP!$B:$B,"&lt;="&amp;AE$6,INDIRECT($C$1&amp;"!"&amp;$C$2&amp;":"&amp;$C$2),$I$4,dbP!$J:$J,$I352,dbP!$K:$K,$J352)</f>
        <v>0</v>
      </c>
      <c r="AF352" s="1">
        <f ca="1">SUMIFS(INDIRECT($C$1&amp;"!"&amp;$C352&amp;":"&amp;$C352),dbP!$B:$B,"&gt;="&amp;AF$5,dbP!$B:$B,"&lt;="&amp;AF$6,INDIRECT($C$1&amp;"!"&amp;$C$2&amp;":"&amp;$C$2),$I$4,dbP!$J:$J,$I352,dbP!$K:$K,$J352)</f>
        <v>0</v>
      </c>
      <c r="AG352" s="1">
        <f ca="1">SUMIFS(INDIRECT($C$1&amp;"!"&amp;$C352&amp;":"&amp;$C352),dbP!$B:$B,"&gt;="&amp;AG$5,dbP!$B:$B,"&lt;="&amp;AG$6,INDIRECT($C$1&amp;"!"&amp;$C$2&amp;":"&amp;$C$2),$I$4,dbP!$J:$J,$I352,dbP!$K:$K,$J352)</f>
        <v>0</v>
      </c>
      <c r="AH352" s="1">
        <f ca="1">SUMIFS(INDIRECT($C$1&amp;"!"&amp;$C352&amp;":"&amp;$C352),dbP!$B:$B,"&gt;="&amp;AH$5,dbP!$B:$B,"&lt;="&amp;AH$6,INDIRECT($C$1&amp;"!"&amp;$C$2&amp;":"&amp;$C$2),$I$4,dbP!$J:$J,$I352,dbP!$K:$K,$J352)</f>
        <v>0</v>
      </c>
      <c r="AI352" s="1">
        <f ca="1">SUMIFS(INDIRECT($C$1&amp;"!"&amp;$C352&amp;":"&amp;$C352),dbP!$B:$B,"&gt;="&amp;AI$5,dbP!$B:$B,"&lt;="&amp;AI$6,INDIRECT($C$1&amp;"!"&amp;$C$2&amp;":"&amp;$C$2),$I$4,dbP!$J:$J,$I352,dbP!$K:$K,$J352)</f>
        <v>0</v>
      </c>
      <c r="AJ352" s="1">
        <f ca="1">SUMIFS(INDIRECT($C$1&amp;"!"&amp;$C352&amp;":"&amp;$C352),dbP!$B:$B,"&gt;="&amp;AJ$5,dbP!$B:$B,"&lt;="&amp;AJ$6,INDIRECT($C$1&amp;"!"&amp;$C$2&amp;":"&amp;$C$2),$I$4,dbP!$J:$J,$I352,dbP!$K:$K,$J352)</f>
        <v>0</v>
      </c>
      <c r="AK352" s="1">
        <f ca="1">SUMIFS(INDIRECT($C$1&amp;"!"&amp;$C352&amp;":"&amp;$C352),dbP!$B:$B,"&gt;="&amp;AK$5,dbP!$B:$B,"&lt;="&amp;AK$6,INDIRECT($C$1&amp;"!"&amp;$C$2&amp;":"&amp;$C$2),$I$4,dbP!$J:$J,$I352,dbP!$K:$K,$J352)</f>
        <v>0</v>
      </c>
      <c r="AL352" s="1">
        <f ca="1">SUMIFS(INDIRECT($C$1&amp;"!"&amp;$C352&amp;":"&amp;$C352),dbP!$B:$B,"&gt;="&amp;AL$5,dbP!$B:$B,"&lt;="&amp;AL$6,INDIRECT($C$1&amp;"!"&amp;$C$2&amp;":"&amp;$C$2),$I$4,dbP!$J:$J,$I352,dbP!$K:$K,$J352)</f>
        <v>0</v>
      </c>
    </row>
    <row r="353" spans="2:38" x14ac:dyDescent="0.25">
      <c r="B353" s="1" t="str">
        <f>Items!$Q65</f>
        <v>PL(-)</v>
      </c>
      <c r="C353" s="1" t="str">
        <f>Items!$R65</f>
        <v>N</v>
      </c>
      <c r="I353" s="22" t="str">
        <f>Items!$O$60</f>
        <v>Постоянные расходы</v>
      </c>
      <c r="J353" s="1" t="str">
        <f>Items!P65</f>
        <v>Резерв-1</v>
      </c>
      <c r="Q353" s="1">
        <f ca="1">SUM($S353:INDIRECT(ADDRESS(ROW(),SUMIFS($3:$3,$4:$4,MAX($4:$4)))))</f>
        <v>0</v>
      </c>
      <c r="T353" s="1">
        <f ca="1">SUMIFS(INDIRECT($C$1&amp;"!"&amp;$C353&amp;":"&amp;$C353),dbP!$B:$B,"&gt;="&amp;T$5,dbP!$B:$B,"&lt;="&amp;T$6,INDIRECT($C$1&amp;"!"&amp;$C$2&amp;":"&amp;$C$2),$I$4,dbP!$J:$J,$I353,dbP!$K:$K,$J353)</f>
        <v>0</v>
      </c>
      <c r="U353" s="1">
        <f ca="1">SUMIFS(INDIRECT($C$1&amp;"!"&amp;$C353&amp;":"&amp;$C353),dbP!$B:$B,"&gt;="&amp;U$5,dbP!$B:$B,"&lt;="&amp;U$6,INDIRECT($C$1&amp;"!"&amp;$C$2&amp;":"&amp;$C$2),$I$4,dbP!$J:$J,$I353,dbP!$K:$K,$J353)</f>
        <v>0</v>
      </c>
      <c r="V353" s="1">
        <f ca="1">SUMIFS(INDIRECT($C$1&amp;"!"&amp;$C353&amp;":"&amp;$C353),dbP!$B:$B,"&gt;="&amp;V$5,dbP!$B:$B,"&lt;="&amp;V$6,INDIRECT($C$1&amp;"!"&amp;$C$2&amp;":"&amp;$C$2),$I$4,dbP!$J:$J,$I353,dbP!$K:$K,$J353)</f>
        <v>0</v>
      </c>
      <c r="W353" s="1">
        <f ca="1">SUMIFS(INDIRECT($C$1&amp;"!"&amp;$C353&amp;":"&amp;$C353),dbP!$B:$B,"&gt;="&amp;W$5,dbP!$B:$B,"&lt;="&amp;W$6,INDIRECT($C$1&amp;"!"&amp;$C$2&amp;":"&amp;$C$2),$I$4,dbP!$J:$J,$I353,dbP!$K:$K,$J353)</f>
        <v>0</v>
      </c>
      <c r="X353" s="1">
        <f ca="1">SUMIFS(INDIRECT($C$1&amp;"!"&amp;$C353&amp;":"&amp;$C353),dbP!$B:$B,"&gt;="&amp;X$5,dbP!$B:$B,"&lt;="&amp;X$6,INDIRECT($C$1&amp;"!"&amp;$C$2&amp;":"&amp;$C$2),$I$4,dbP!$J:$J,$I353,dbP!$K:$K,$J353)</f>
        <v>0</v>
      </c>
      <c r="Y353" s="1">
        <f ca="1">SUMIFS(INDIRECT($C$1&amp;"!"&amp;$C353&amp;":"&amp;$C353),dbP!$B:$B,"&gt;="&amp;Y$5,dbP!$B:$B,"&lt;="&amp;Y$6,INDIRECT($C$1&amp;"!"&amp;$C$2&amp;":"&amp;$C$2),$I$4,dbP!$J:$J,$I353,dbP!$K:$K,$J353)</f>
        <v>0</v>
      </c>
      <c r="Z353" s="1">
        <f ca="1">SUMIFS(INDIRECT($C$1&amp;"!"&amp;$C353&amp;":"&amp;$C353),dbP!$B:$B,"&gt;="&amp;Z$5,dbP!$B:$B,"&lt;="&amp;Z$6,INDIRECT($C$1&amp;"!"&amp;$C$2&amp;":"&amp;$C$2),$I$4,dbP!$J:$J,$I353,dbP!$K:$K,$J353)</f>
        <v>0</v>
      </c>
      <c r="AA353" s="1">
        <f ca="1">SUMIFS(INDIRECT($C$1&amp;"!"&amp;$C353&amp;":"&amp;$C353),dbP!$B:$B,"&gt;="&amp;AA$5,dbP!$B:$B,"&lt;="&amp;AA$6,INDIRECT($C$1&amp;"!"&amp;$C$2&amp;":"&amp;$C$2),$I$4,dbP!$J:$J,$I353,dbP!$K:$K,$J353)</f>
        <v>0</v>
      </c>
      <c r="AB353" s="1">
        <f ca="1">SUMIFS(INDIRECT($C$1&amp;"!"&amp;$C353&amp;":"&amp;$C353),dbP!$B:$B,"&gt;="&amp;AB$5,dbP!$B:$B,"&lt;="&amp;AB$6,INDIRECT($C$1&amp;"!"&amp;$C$2&amp;":"&amp;$C$2),$I$4,dbP!$J:$J,$I353,dbP!$K:$K,$J353)</f>
        <v>0</v>
      </c>
      <c r="AC353" s="1">
        <f ca="1">SUMIFS(INDIRECT($C$1&amp;"!"&amp;$C353&amp;":"&amp;$C353),dbP!$B:$B,"&gt;="&amp;AC$5,dbP!$B:$B,"&lt;="&amp;AC$6,INDIRECT($C$1&amp;"!"&amp;$C$2&amp;":"&amp;$C$2),$I$4,dbP!$J:$J,$I353,dbP!$K:$K,$J353)</f>
        <v>0</v>
      </c>
      <c r="AD353" s="1">
        <f ca="1">SUMIFS(INDIRECT($C$1&amp;"!"&amp;$C353&amp;":"&amp;$C353),dbP!$B:$B,"&gt;="&amp;AD$5,dbP!$B:$B,"&lt;="&amp;AD$6,INDIRECT($C$1&amp;"!"&amp;$C$2&amp;":"&amp;$C$2),$I$4,dbP!$J:$J,$I353,dbP!$K:$K,$J353)</f>
        <v>0</v>
      </c>
      <c r="AE353" s="1">
        <f ca="1">SUMIFS(INDIRECT($C$1&amp;"!"&amp;$C353&amp;":"&amp;$C353),dbP!$B:$B,"&gt;="&amp;AE$5,dbP!$B:$B,"&lt;="&amp;AE$6,INDIRECT($C$1&amp;"!"&amp;$C$2&amp;":"&amp;$C$2),$I$4,dbP!$J:$J,$I353,dbP!$K:$K,$J353)</f>
        <v>0</v>
      </c>
      <c r="AF353" s="1">
        <f ca="1">SUMIFS(INDIRECT($C$1&amp;"!"&amp;$C353&amp;":"&amp;$C353),dbP!$B:$B,"&gt;="&amp;AF$5,dbP!$B:$B,"&lt;="&amp;AF$6,INDIRECT($C$1&amp;"!"&amp;$C$2&amp;":"&amp;$C$2),$I$4,dbP!$J:$J,$I353,dbP!$K:$K,$J353)</f>
        <v>0</v>
      </c>
      <c r="AG353" s="1">
        <f ca="1">SUMIFS(INDIRECT($C$1&amp;"!"&amp;$C353&amp;":"&amp;$C353),dbP!$B:$B,"&gt;="&amp;AG$5,dbP!$B:$B,"&lt;="&amp;AG$6,INDIRECT($C$1&amp;"!"&amp;$C$2&amp;":"&amp;$C$2),$I$4,dbP!$J:$J,$I353,dbP!$K:$K,$J353)</f>
        <v>0</v>
      </c>
      <c r="AH353" s="1">
        <f ca="1">SUMIFS(INDIRECT($C$1&amp;"!"&amp;$C353&amp;":"&amp;$C353),dbP!$B:$B,"&gt;="&amp;AH$5,dbP!$B:$B,"&lt;="&amp;AH$6,INDIRECT($C$1&amp;"!"&amp;$C$2&amp;":"&amp;$C$2),$I$4,dbP!$J:$J,$I353,dbP!$K:$K,$J353)</f>
        <v>0</v>
      </c>
      <c r="AI353" s="1">
        <f ca="1">SUMIFS(INDIRECT($C$1&amp;"!"&amp;$C353&amp;":"&amp;$C353),dbP!$B:$B,"&gt;="&amp;AI$5,dbP!$B:$B,"&lt;="&amp;AI$6,INDIRECT($C$1&amp;"!"&amp;$C$2&amp;":"&amp;$C$2),$I$4,dbP!$J:$J,$I353,dbP!$K:$K,$J353)</f>
        <v>0</v>
      </c>
      <c r="AJ353" s="1">
        <f ca="1">SUMIFS(INDIRECT($C$1&amp;"!"&amp;$C353&amp;":"&amp;$C353),dbP!$B:$B,"&gt;="&amp;AJ$5,dbP!$B:$B,"&lt;="&amp;AJ$6,INDIRECT($C$1&amp;"!"&amp;$C$2&amp;":"&amp;$C$2),$I$4,dbP!$J:$J,$I353,dbP!$K:$K,$J353)</f>
        <v>0</v>
      </c>
      <c r="AK353" s="1">
        <f ca="1">SUMIFS(INDIRECT($C$1&amp;"!"&amp;$C353&amp;":"&amp;$C353),dbP!$B:$B,"&gt;="&amp;AK$5,dbP!$B:$B,"&lt;="&amp;AK$6,INDIRECT($C$1&amp;"!"&amp;$C$2&amp;":"&amp;$C$2),$I$4,dbP!$J:$J,$I353,dbP!$K:$K,$J353)</f>
        <v>0</v>
      </c>
      <c r="AL353" s="1">
        <f ca="1">SUMIFS(INDIRECT($C$1&amp;"!"&amp;$C353&amp;":"&amp;$C353),dbP!$B:$B,"&gt;="&amp;AL$5,dbP!$B:$B,"&lt;="&amp;AL$6,INDIRECT($C$1&amp;"!"&amp;$C$2&amp;":"&amp;$C$2),$I$4,dbP!$J:$J,$I353,dbP!$K:$K,$J353)</f>
        <v>0</v>
      </c>
    </row>
    <row r="354" spans="2:38" x14ac:dyDescent="0.25">
      <c r="B354" s="1" t="str">
        <f>Items!$Q66</f>
        <v>PL(-)</v>
      </c>
      <c r="C354" s="1" t="str">
        <f>Items!$R66</f>
        <v>N</v>
      </c>
      <c r="I354" s="22" t="str">
        <f>Items!$O$60</f>
        <v>Постоянные расходы</v>
      </c>
      <c r="J354" s="1" t="str">
        <f>Items!P66</f>
        <v>Резерв-2</v>
      </c>
      <c r="Q354" s="1">
        <f ca="1">SUM($S354:INDIRECT(ADDRESS(ROW(),SUMIFS($3:$3,$4:$4,MAX($4:$4)))))</f>
        <v>0</v>
      </c>
      <c r="T354" s="1">
        <f ca="1">SUMIFS(INDIRECT($C$1&amp;"!"&amp;$C354&amp;":"&amp;$C354),dbP!$B:$B,"&gt;="&amp;T$5,dbP!$B:$B,"&lt;="&amp;T$6,INDIRECT($C$1&amp;"!"&amp;$C$2&amp;":"&amp;$C$2),$I$4,dbP!$J:$J,$I354,dbP!$K:$K,$J354)</f>
        <v>0</v>
      </c>
      <c r="U354" s="1">
        <f ca="1">SUMIFS(INDIRECT($C$1&amp;"!"&amp;$C354&amp;":"&amp;$C354),dbP!$B:$B,"&gt;="&amp;U$5,dbP!$B:$B,"&lt;="&amp;U$6,INDIRECT($C$1&amp;"!"&amp;$C$2&amp;":"&amp;$C$2),$I$4,dbP!$J:$J,$I354,dbP!$K:$K,$J354)</f>
        <v>0</v>
      </c>
      <c r="V354" s="1">
        <f ca="1">SUMIFS(INDIRECT($C$1&amp;"!"&amp;$C354&amp;":"&amp;$C354),dbP!$B:$B,"&gt;="&amp;V$5,dbP!$B:$B,"&lt;="&amp;V$6,INDIRECT($C$1&amp;"!"&amp;$C$2&amp;":"&amp;$C$2),$I$4,dbP!$J:$J,$I354,dbP!$K:$K,$J354)</f>
        <v>0</v>
      </c>
      <c r="W354" s="1">
        <f ca="1">SUMIFS(INDIRECT($C$1&amp;"!"&amp;$C354&amp;":"&amp;$C354),dbP!$B:$B,"&gt;="&amp;W$5,dbP!$B:$B,"&lt;="&amp;W$6,INDIRECT($C$1&amp;"!"&amp;$C$2&amp;":"&amp;$C$2),$I$4,dbP!$J:$J,$I354,dbP!$K:$K,$J354)</f>
        <v>0</v>
      </c>
      <c r="X354" s="1">
        <f ca="1">SUMIFS(INDIRECT($C$1&amp;"!"&amp;$C354&amp;":"&amp;$C354),dbP!$B:$B,"&gt;="&amp;X$5,dbP!$B:$B,"&lt;="&amp;X$6,INDIRECT($C$1&amp;"!"&amp;$C$2&amp;":"&amp;$C$2),$I$4,dbP!$J:$J,$I354,dbP!$K:$K,$J354)</f>
        <v>0</v>
      </c>
      <c r="Y354" s="1">
        <f ca="1">SUMIFS(INDIRECT($C$1&amp;"!"&amp;$C354&amp;":"&amp;$C354),dbP!$B:$B,"&gt;="&amp;Y$5,dbP!$B:$B,"&lt;="&amp;Y$6,INDIRECT($C$1&amp;"!"&amp;$C$2&amp;":"&amp;$C$2),$I$4,dbP!$J:$J,$I354,dbP!$K:$K,$J354)</f>
        <v>0</v>
      </c>
      <c r="Z354" s="1">
        <f ca="1">SUMIFS(INDIRECT($C$1&amp;"!"&amp;$C354&amp;":"&amp;$C354),dbP!$B:$B,"&gt;="&amp;Z$5,dbP!$B:$B,"&lt;="&amp;Z$6,INDIRECT($C$1&amp;"!"&amp;$C$2&amp;":"&amp;$C$2),$I$4,dbP!$J:$J,$I354,dbP!$K:$K,$J354)</f>
        <v>0</v>
      </c>
      <c r="AA354" s="1">
        <f ca="1">SUMIFS(INDIRECT($C$1&amp;"!"&amp;$C354&amp;":"&amp;$C354),dbP!$B:$B,"&gt;="&amp;AA$5,dbP!$B:$B,"&lt;="&amp;AA$6,INDIRECT($C$1&amp;"!"&amp;$C$2&amp;":"&amp;$C$2),$I$4,dbP!$J:$J,$I354,dbP!$K:$K,$J354)</f>
        <v>0</v>
      </c>
      <c r="AB354" s="1">
        <f ca="1">SUMIFS(INDIRECT($C$1&amp;"!"&amp;$C354&amp;":"&amp;$C354),dbP!$B:$B,"&gt;="&amp;AB$5,dbP!$B:$B,"&lt;="&amp;AB$6,INDIRECT($C$1&amp;"!"&amp;$C$2&amp;":"&amp;$C$2),$I$4,dbP!$J:$J,$I354,dbP!$K:$K,$J354)</f>
        <v>0</v>
      </c>
      <c r="AC354" s="1">
        <f ca="1">SUMIFS(INDIRECT($C$1&amp;"!"&amp;$C354&amp;":"&amp;$C354),dbP!$B:$B,"&gt;="&amp;AC$5,dbP!$B:$B,"&lt;="&amp;AC$6,INDIRECT($C$1&amp;"!"&amp;$C$2&amp;":"&amp;$C$2),$I$4,dbP!$J:$J,$I354,dbP!$K:$K,$J354)</f>
        <v>0</v>
      </c>
      <c r="AD354" s="1">
        <f ca="1">SUMIFS(INDIRECT($C$1&amp;"!"&amp;$C354&amp;":"&amp;$C354),dbP!$B:$B,"&gt;="&amp;AD$5,dbP!$B:$B,"&lt;="&amp;AD$6,INDIRECT($C$1&amp;"!"&amp;$C$2&amp;":"&amp;$C$2),$I$4,dbP!$J:$J,$I354,dbP!$K:$K,$J354)</f>
        <v>0</v>
      </c>
      <c r="AE354" s="1">
        <f ca="1">SUMIFS(INDIRECT($C$1&amp;"!"&amp;$C354&amp;":"&amp;$C354),dbP!$B:$B,"&gt;="&amp;AE$5,dbP!$B:$B,"&lt;="&amp;AE$6,INDIRECT($C$1&amp;"!"&amp;$C$2&amp;":"&amp;$C$2),$I$4,dbP!$J:$J,$I354,dbP!$K:$K,$J354)</f>
        <v>0</v>
      </c>
      <c r="AF354" s="1">
        <f ca="1">SUMIFS(INDIRECT($C$1&amp;"!"&amp;$C354&amp;":"&amp;$C354),dbP!$B:$B,"&gt;="&amp;AF$5,dbP!$B:$B,"&lt;="&amp;AF$6,INDIRECT($C$1&amp;"!"&amp;$C$2&amp;":"&amp;$C$2),$I$4,dbP!$J:$J,$I354,dbP!$K:$K,$J354)</f>
        <v>0</v>
      </c>
      <c r="AG354" s="1">
        <f ca="1">SUMIFS(INDIRECT($C$1&amp;"!"&amp;$C354&amp;":"&amp;$C354),dbP!$B:$B,"&gt;="&amp;AG$5,dbP!$B:$B,"&lt;="&amp;AG$6,INDIRECT($C$1&amp;"!"&amp;$C$2&amp;":"&amp;$C$2),$I$4,dbP!$J:$J,$I354,dbP!$K:$K,$J354)</f>
        <v>0</v>
      </c>
      <c r="AH354" s="1">
        <f ca="1">SUMIFS(INDIRECT($C$1&amp;"!"&amp;$C354&amp;":"&amp;$C354),dbP!$B:$B,"&gt;="&amp;AH$5,dbP!$B:$B,"&lt;="&amp;AH$6,INDIRECT($C$1&amp;"!"&amp;$C$2&amp;":"&amp;$C$2),$I$4,dbP!$J:$J,$I354,dbP!$K:$K,$J354)</f>
        <v>0</v>
      </c>
      <c r="AI354" s="1">
        <f ca="1">SUMIFS(INDIRECT($C$1&amp;"!"&amp;$C354&amp;":"&amp;$C354),dbP!$B:$B,"&gt;="&amp;AI$5,dbP!$B:$B,"&lt;="&amp;AI$6,INDIRECT($C$1&amp;"!"&amp;$C$2&amp;":"&amp;$C$2),$I$4,dbP!$J:$J,$I354,dbP!$K:$K,$J354)</f>
        <v>0</v>
      </c>
      <c r="AJ354" s="1">
        <f ca="1">SUMIFS(INDIRECT($C$1&amp;"!"&amp;$C354&amp;":"&amp;$C354),dbP!$B:$B,"&gt;="&amp;AJ$5,dbP!$B:$B,"&lt;="&amp;AJ$6,INDIRECT($C$1&amp;"!"&amp;$C$2&amp;":"&amp;$C$2),$I$4,dbP!$J:$J,$I354,dbP!$K:$K,$J354)</f>
        <v>0</v>
      </c>
      <c r="AK354" s="1">
        <f ca="1">SUMIFS(INDIRECT($C$1&amp;"!"&amp;$C354&amp;":"&amp;$C354),dbP!$B:$B,"&gt;="&amp;AK$5,dbP!$B:$B,"&lt;="&amp;AK$6,INDIRECT($C$1&amp;"!"&amp;$C$2&amp;":"&amp;$C$2),$I$4,dbP!$J:$J,$I354,dbP!$K:$K,$J354)</f>
        <v>0</v>
      </c>
      <c r="AL354" s="1">
        <f ca="1">SUMIFS(INDIRECT($C$1&amp;"!"&amp;$C354&amp;":"&amp;$C354),dbP!$B:$B,"&gt;="&amp;AL$5,dbP!$B:$B,"&lt;="&amp;AL$6,INDIRECT($C$1&amp;"!"&amp;$C$2&amp;":"&amp;$C$2),$I$4,dbP!$J:$J,$I354,dbP!$K:$K,$J354)</f>
        <v>0</v>
      </c>
    </row>
    <row r="355" spans="2:38" x14ac:dyDescent="0.25">
      <c r="B355" s="1" t="str">
        <f>Items!$Q67</f>
        <v>PL(-)</v>
      </c>
      <c r="C355" s="1" t="str">
        <f>Items!$R67</f>
        <v>N</v>
      </c>
      <c r="I355" s="22" t="str">
        <f>Items!$O$60</f>
        <v>Постоянные расходы</v>
      </c>
      <c r="J355" s="1" t="str">
        <f>Items!P67</f>
        <v>Резерв-3</v>
      </c>
      <c r="Q355" s="1">
        <f ca="1">SUM($S355:INDIRECT(ADDRESS(ROW(),SUMIFS($3:$3,$4:$4,MAX($4:$4)))))</f>
        <v>0</v>
      </c>
      <c r="T355" s="1">
        <f ca="1">SUMIFS(INDIRECT($C$1&amp;"!"&amp;$C355&amp;":"&amp;$C355),dbP!$B:$B,"&gt;="&amp;T$5,dbP!$B:$B,"&lt;="&amp;T$6,INDIRECT($C$1&amp;"!"&amp;$C$2&amp;":"&amp;$C$2),$I$4,dbP!$J:$J,$I355,dbP!$K:$K,$J355)</f>
        <v>0</v>
      </c>
      <c r="U355" s="1">
        <f ca="1">SUMIFS(INDIRECT($C$1&amp;"!"&amp;$C355&amp;":"&amp;$C355),dbP!$B:$B,"&gt;="&amp;U$5,dbP!$B:$B,"&lt;="&amp;U$6,INDIRECT($C$1&amp;"!"&amp;$C$2&amp;":"&amp;$C$2),$I$4,dbP!$J:$J,$I355,dbP!$K:$K,$J355)</f>
        <v>0</v>
      </c>
      <c r="V355" s="1">
        <f ca="1">SUMIFS(INDIRECT($C$1&amp;"!"&amp;$C355&amp;":"&amp;$C355),dbP!$B:$B,"&gt;="&amp;V$5,dbP!$B:$B,"&lt;="&amp;V$6,INDIRECT($C$1&amp;"!"&amp;$C$2&amp;":"&amp;$C$2),$I$4,dbP!$J:$J,$I355,dbP!$K:$K,$J355)</f>
        <v>0</v>
      </c>
      <c r="W355" s="1">
        <f ca="1">SUMIFS(INDIRECT($C$1&amp;"!"&amp;$C355&amp;":"&amp;$C355),dbP!$B:$B,"&gt;="&amp;W$5,dbP!$B:$B,"&lt;="&amp;W$6,INDIRECT($C$1&amp;"!"&amp;$C$2&amp;":"&amp;$C$2),$I$4,dbP!$J:$J,$I355,dbP!$K:$K,$J355)</f>
        <v>0</v>
      </c>
      <c r="X355" s="1">
        <f ca="1">SUMIFS(INDIRECT($C$1&amp;"!"&amp;$C355&amp;":"&amp;$C355),dbP!$B:$B,"&gt;="&amp;X$5,dbP!$B:$B,"&lt;="&amp;X$6,INDIRECT($C$1&amp;"!"&amp;$C$2&amp;":"&amp;$C$2),$I$4,dbP!$J:$J,$I355,dbP!$K:$K,$J355)</f>
        <v>0</v>
      </c>
      <c r="Y355" s="1">
        <f ca="1">SUMIFS(INDIRECT($C$1&amp;"!"&amp;$C355&amp;":"&amp;$C355),dbP!$B:$B,"&gt;="&amp;Y$5,dbP!$B:$B,"&lt;="&amp;Y$6,INDIRECT($C$1&amp;"!"&amp;$C$2&amp;":"&amp;$C$2),$I$4,dbP!$J:$J,$I355,dbP!$K:$K,$J355)</f>
        <v>0</v>
      </c>
      <c r="Z355" s="1">
        <f ca="1">SUMIFS(INDIRECT($C$1&amp;"!"&amp;$C355&amp;":"&amp;$C355),dbP!$B:$B,"&gt;="&amp;Z$5,dbP!$B:$B,"&lt;="&amp;Z$6,INDIRECT($C$1&amp;"!"&amp;$C$2&amp;":"&amp;$C$2),$I$4,dbP!$J:$J,$I355,dbP!$K:$K,$J355)</f>
        <v>0</v>
      </c>
      <c r="AA355" s="1">
        <f ca="1">SUMIFS(INDIRECT($C$1&amp;"!"&amp;$C355&amp;":"&amp;$C355),dbP!$B:$B,"&gt;="&amp;AA$5,dbP!$B:$B,"&lt;="&amp;AA$6,INDIRECT($C$1&amp;"!"&amp;$C$2&amp;":"&amp;$C$2),$I$4,dbP!$J:$J,$I355,dbP!$K:$K,$J355)</f>
        <v>0</v>
      </c>
      <c r="AB355" s="1">
        <f ca="1">SUMIFS(INDIRECT($C$1&amp;"!"&amp;$C355&amp;":"&amp;$C355),dbP!$B:$B,"&gt;="&amp;AB$5,dbP!$B:$B,"&lt;="&amp;AB$6,INDIRECT($C$1&amp;"!"&amp;$C$2&amp;":"&amp;$C$2),$I$4,dbP!$J:$J,$I355,dbP!$K:$K,$J355)</f>
        <v>0</v>
      </c>
      <c r="AC355" s="1">
        <f ca="1">SUMIFS(INDIRECT($C$1&amp;"!"&amp;$C355&amp;":"&amp;$C355),dbP!$B:$B,"&gt;="&amp;AC$5,dbP!$B:$B,"&lt;="&amp;AC$6,INDIRECT($C$1&amp;"!"&amp;$C$2&amp;":"&amp;$C$2),$I$4,dbP!$J:$J,$I355,dbP!$K:$K,$J355)</f>
        <v>0</v>
      </c>
      <c r="AD355" s="1">
        <f ca="1">SUMIFS(INDIRECT($C$1&amp;"!"&amp;$C355&amp;":"&amp;$C355),dbP!$B:$B,"&gt;="&amp;AD$5,dbP!$B:$B,"&lt;="&amp;AD$6,INDIRECT($C$1&amp;"!"&amp;$C$2&amp;":"&amp;$C$2),$I$4,dbP!$J:$J,$I355,dbP!$K:$K,$J355)</f>
        <v>0</v>
      </c>
      <c r="AE355" s="1">
        <f ca="1">SUMIFS(INDIRECT($C$1&amp;"!"&amp;$C355&amp;":"&amp;$C355),dbP!$B:$B,"&gt;="&amp;AE$5,dbP!$B:$B,"&lt;="&amp;AE$6,INDIRECT($C$1&amp;"!"&amp;$C$2&amp;":"&amp;$C$2),$I$4,dbP!$J:$J,$I355,dbP!$K:$K,$J355)</f>
        <v>0</v>
      </c>
      <c r="AF355" s="1">
        <f ca="1">SUMIFS(INDIRECT($C$1&amp;"!"&amp;$C355&amp;":"&amp;$C355),dbP!$B:$B,"&gt;="&amp;AF$5,dbP!$B:$B,"&lt;="&amp;AF$6,INDIRECT($C$1&amp;"!"&amp;$C$2&amp;":"&amp;$C$2),$I$4,dbP!$J:$J,$I355,dbP!$K:$K,$J355)</f>
        <v>0</v>
      </c>
      <c r="AG355" s="1">
        <f ca="1">SUMIFS(INDIRECT($C$1&amp;"!"&amp;$C355&amp;":"&amp;$C355),dbP!$B:$B,"&gt;="&amp;AG$5,dbP!$B:$B,"&lt;="&amp;AG$6,INDIRECT($C$1&amp;"!"&amp;$C$2&amp;":"&amp;$C$2),$I$4,dbP!$J:$J,$I355,dbP!$K:$K,$J355)</f>
        <v>0</v>
      </c>
      <c r="AH355" s="1">
        <f ca="1">SUMIFS(INDIRECT($C$1&amp;"!"&amp;$C355&amp;":"&amp;$C355),dbP!$B:$B,"&gt;="&amp;AH$5,dbP!$B:$B,"&lt;="&amp;AH$6,INDIRECT($C$1&amp;"!"&amp;$C$2&amp;":"&amp;$C$2),$I$4,dbP!$J:$J,$I355,dbP!$K:$K,$J355)</f>
        <v>0</v>
      </c>
      <c r="AI355" s="1">
        <f ca="1">SUMIFS(INDIRECT($C$1&amp;"!"&amp;$C355&amp;":"&amp;$C355),dbP!$B:$B,"&gt;="&amp;AI$5,dbP!$B:$B,"&lt;="&amp;AI$6,INDIRECT($C$1&amp;"!"&amp;$C$2&amp;":"&amp;$C$2),$I$4,dbP!$J:$J,$I355,dbP!$K:$K,$J355)</f>
        <v>0</v>
      </c>
      <c r="AJ355" s="1">
        <f ca="1">SUMIFS(INDIRECT($C$1&amp;"!"&amp;$C355&amp;":"&amp;$C355),dbP!$B:$B,"&gt;="&amp;AJ$5,dbP!$B:$B,"&lt;="&amp;AJ$6,INDIRECT($C$1&amp;"!"&amp;$C$2&amp;":"&amp;$C$2),$I$4,dbP!$J:$J,$I355,dbP!$K:$K,$J355)</f>
        <v>0</v>
      </c>
      <c r="AK355" s="1">
        <f ca="1">SUMIFS(INDIRECT($C$1&amp;"!"&amp;$C355&amp;":"&amp;$C355),dbP!$B:$B,"&gt;="&amp;AK$5,dbP!$B:$B,"&lt;="&amp;AK$6,INDIRECT($C$1&amp;"!"&amp;$C$2&amp;":"&amp;$C$2),$I$4,dbP!$J:$J,$I355,dbP!$K:$K,$J355)</f>
        <v>0</v>
      </c>
      <c r="AL355" s="1">
        <f ca="1">SUMIFS(INDIRECT($C$1&amp;"!"&amp;$C355&amp;":"&amp;$C355),dbP!$B:$B,"&gt;="&amp;AL$5,dbP!$B:$B,"&lt;="&amp;AL$6,INDIRECT($C$1&amp;"!"&amp;$C$2&amp;":"&amp;$C$2),$I$4,dbP!$J:$J,$I355,dbP!$K:$K,$J355)</f>
        <v>0</v>
      </c>
    </row>
    <row r="356" spans="2:38" x14ac:dyDescent="0.25">
      <c r="B356" s="1" t="str">
        <f>Items!$Q68</f>
        <v>PL(-)</v>
      </c>
      <c r="C356" s="1" t="str">
        <f>Items!$R68</f>
        <v>N</v>
      </c>
      <c r="I356" s="22" t="str">
        <f>Items!$O$60</f>
        <v>Постоянные расходы</v>
      </c>
      <c r="J356" s="1" t="str">
        <f>Items!P68</f>
        <v>Резерв-4</v>
      </c>
      <c r="Q356" s="1">
        <f ca="1">SUM($S356:INDIRECT(ADDRESS(ROW(),SUMIFS($3:$3,$4:$4,MAX($4:$4)))))</f>
        <v>0</v>
      </c>
      <c r="T356" s="1">
        <f ca="1">SUMIFS(INDIRECT($C$1&amp;"!"&amp;$C356&amp;":"&amp;$C356),dbP!$B:$B,"&gt;="&amp;T$5,dbP!$B:$B,"&lt;="&amp;T$6,INDIRECT($C$1&amp;"!"&amp;$C$2&amp;":"&amp;$C$2),$I$4,dbP!$J:$J,$I356,dbP!$K:$K,$J356)</f>
        <v>0</v>
      </c>
      <c r="U356" s="1">
        <f ca="1">SUMIFS(INDIRECT($C$1&amp;"!"&amp;$C356&amp;":"&amp;$C356),dbP!$B:$B,"&gt;="&amp;U$5,dbP!$B:$B,"&lt;="&amp;U$6,INDIRECT($C$1&amp;"!"&amp;$C$2&amp;":"&amp;$C$2),$I$4,dbP!$J:$J,$I356,dbP!$K:$K,$J356)</f>
        <v>0</v>
      </c>
      <c r="V356" s="1">
        <f ca="1">SUMIFS(INDIRECT($C$1&amp;"!"&amp;$C356&amp;":"&amp;$C356),dbP!$B:$B,"&gt;="&amp;V$5,dbP!$B:$B,"&lt;="&amp;V$6,INDIRECT($C$1&amp;"!"&amp;$C$2&amp;":"&amp;$C$2),$I$4,dbP!$J:$J,$I356,dbP!$K:$K,$J356)</f>
        <v>0</v>
      </c>
      <c r="W356" s="1">
        <f ca="1">SUMIFS(INDIRECT($C$1&amp;"!"&amp;$C356&amp;":"&amp;$C356),dbP!$B:$B,"&gt;="&amp;W$5,dbP!$B:$B,"&lt;="&amp;W$6,INDIRECT($C$1&amp;"!"&amp;$C$2&amp;":"&amp;$C$2),$I$4,dbP!$J:$J,$I356,dbP!$K:$K,$J356)</f>
        <v>0</v>
      </c>
      <c r="X356" s="1">
        <f ca="1">SUMIFS(INDIRECT($C$1&amp;"!"&amp;$C356&amp;":"&amp;$C356),dbP!$B:$B,"&gt;="&amp;X$5,dbP!$B:$B,"&lt;="&amp;X$6,INDIRECT($C$1&amp;"!"&amp;$C$2&amp;":"&amp;$C$2),$I$4,dbP!$J:$J,$I356,dbP!$K:$K,$J356)</f>
        <v>0</v>
      </c>
      <c r="Y356" s="1">
        <f ca="1">SUMIFS(INDIRECT($C$1&amp;"!"&amp;$C356&amp;":"&amp;$C356),dbP!$B:$B,"&gt;="&amp;Y$5,dbP!$B:$B,"&lt;="&amp;Y$6,INDIRECT($C$1&amp;"!"&amp;$C$2&amp;":"&amp;$C$2),$I$4,dbP!$J:$J,$I356,dbP!$K:$K,$J356)</f>
        <v>0</v>
      </c>
      <c r="Z356" s="1">
        <f ca="1">SUMIFS(INDIRECT($C$1&amp;"!"&amp;$C356&amp;":"&amp;$C356),dbP!$B:$B,"&gt;="&amp;Z$5,dbP!$B:$B,"&lt;="&amp;Z$6,INDIRECT($C$1&amp;"!"&amp;$C$2&amp;":"&amp;$C$2),$I$4,dbP!$J:$J,$I356,dbP!$K:$K,$J356)</f>
        <v>0</v>
      </c>
      <c r="AA356" s="1">
        <f ca="1">SUMIFS(INDIRECT($C$1&amp;"!"&amp;$C356&amp;":"&amp;$C356),dbP!$B:$B,"&gt;="&amp;AA$5,dbP!$B:$B,"&lt;="&amp;AA$6,INDIRECT($C$1&amp;"!"&amp;$C$2&amp;":"&amp;$C$2),$I$4,dbP!$J:$J,$I356,dbP!$K:$K,$J356)</f>
        <v>0</v>
      </c>
      <c r="AB356" s="1">
        <f ca="1">SUMIFS(INDIRECT($C$1&amp;"!"&amp;$C356&amp;":"&amp;$C356),dbP!$B:$B,"&gt;="&amp;AB$5,dbP!$B:$B,"&lt;="&amp;AB$6,INDIRECT($C$1&amp;"!"&amp;$C$2&amp;":"&amp;$C$2),$I$4,dbP!$J:$J,$I356,dbP!$K:$K,$J356)</f>
        <v>0</v>
      </c>
      <c r="AC356" s="1">
        <f ca="1">SUMIFS(INDIRECT($C$1&amp;"!"&amp;$C356&amp;":"&amp;$C356),dbP!$B:$B,"&gt;="&amp;AC$5,dbP!$B:$B,"&lt;="&amp;AC$6,INDIRECT($C$1&amp;"!"&amp;$C$2&amp;":"&amp;$C$2),$I$4,dbP!$J:$J,$I356,dbP!$K:$K,$J356)</f>
        <v>0</v>
      </c>
      <c r="AD356" s="1">
        <f ca="1">SUMIFS(INDIRECT($C$1&amp;"!"&amp;$C356&amp;":"&amp;$C356),dbP!$B:$B,"&gt;="&amp;AD$5,dbP!$B:$B,"&lt;="&amp;AD$6,INDIRECT($C$1&amp;"!"&amp;$C$2&amp;":"&amp;$C$2),$I$4,dbP!$J:$J,$I356,dbP!$K:$K,$J356)</f>
        <v>0</v>
      </c>
      <c r="AE356" s="1">
        <f ca="1">SUMIFS(INDIRECT($C$1&amp;"!"&amp;$C356&amp;":"&amp;$C356),dbP!$B:$B,"&gt;="&amp;AE$5,dbP!$B:$B,"&lt;="&amp;AE$6,INDIRECT($C$1&amp;"!"&amp;$C$2&amp;":"&amp;$C$2),$I$4,dbP!$J:$J,$I356,dbP!$K:$K,$J356)</f>
        <v>0</v>
      </c>
      <c r="AF356" s="1">
        <f ca="1">SUMIFS(INDIRECT($C$1&amp;"!"&amp;$C356&amp;":"&amp;$C356),dbP!$B:$B,"&gt;="&amp;AF$5,dbP!$B:$B,"&lt;="&amp;AF$6,INDIRECT($C$1&amp;"!"&amp;$C$2&amp;":"&amp;$C$2),$I$4,dbP!$J:$J,$I356,dbP!$K:$K,$J356)</f>
        <v>0</v>
      </c>
      <c r="AG356" s="1">
        <f ca="1">SUMIFS(INDIRECT($C$1&amp;"!"&amp;$C356&amp;":"&amp;$C356),dbP!$B:$B,"&gt;="&amp;AG$5,dbP!$B:$B,"&lt;="&amp;AG$6,INDIRECT($C$1&amp;"!"&amp;$C$2&amp;":"&amp;$C$2),$I$4,dbP!$J:$J,$I356,dbP!$K:$K,$J356)</f>
        <v>0</v>
      </c>
      <c r="AH356" s="1">
        <f ca="1">SUMIFS(INDIRECT($C$1&amp;"!"&amp;$C356&amp;":"&amp;$C356),dbP!$B:$B,"&gt;="&amp;AH$5,dbP!$B:$B,"&lt;="&amp;AH$6,INDIRECT($C$1&amp;"!"&amp;$C$2&amp;":"&amp;$C$2),$I$4,dbP!$J:$J,$I356,dbP!$K:$K,$J356)</f>
        <v>0</v>
      </c>
      <c r="AI356" s="1">
        <f ca="1">SUMIFS(INDIRECT($C$1&amp;"!"&amp;$C356&amp;":"&amp;$C356),dbP!$B:$B,"&gt;="&amp;AI$5,dbP!$B:$B,"&lt;="&amp;AI$6,INDIRECT($C$1&amp;"!"&amp;$C$2&amp;":"&amp;$C$2),$I$4,dbP!$J:$J,$I356,dbP!$K:$K,$J356)</f>
        <v>0</v>
      </c>
      <c r="AJ356" s="1">
        <f ca="1">SUMIFS(INDIRECT($C$1&amp;"!"&amp;$C356&amp;":"&amp;$C356),dbP!$B:$B,"&gt;="&amp;AJ$5,dbP!$B:$B,"&lt;="&amp;AJ$6,INDIRECT($C$1&amp;"!"&amp;$C$2&amp;":"&amp;$C$2),$I$4,dbP!$J:$J,$I356,dbP!$K:$K,$J356)</f>
        <v>0</v>
      </c>
      <c r="AK356" s="1">
        <f ca="1">SUMIFS(INDIRECT($C$1&amp;"!"&amp;$C356&amp;":"&amp;$C356),dbP!$B:$B,"&gt;="&amp;AK$5,dbP!$B:$B,"&lt;="&amp;AK$6,INDIRECT($C$1&amp;"!"&amp;$C$2&amp;":"&amp;$C$2),$I$4,dbP!$J:$J,$I356,dbP!$K:$K,$J356)</f>
        <v>0</v>
      </c>
      <c r="AL356" s="1">
        <f ca="1">SUMIFS(INDIRECT($C$1&amp;"!"&amp;$C356&amp;":"&amp;$C356),dbP!$B:$B,"&gt;="&amp;AL$5,dbP!$B:$B,"&lt;="&amp;AL$6,INDIRECT($C$1&amp;"!"&amp;$C$2&amp;":"&amp;$C$2),$I$4,dbP!$J:$J,$I356,dbP!$K:$K,$J356)</f>
        <v>0</v>
      </c>
    </row>
    <row r="357" spans="2:38" x14ac:dyDescent="0.25">
      <c r="B357" s="1" t="str">
        <f>Items!$Q69</f>
        <v>PL(-)</v>
      </c>
      <c r="C357" s="1" t="str">
        <f>Items!$R69</f>
        <v>N</v>
      </c>
      <c r="I357" s="22" t="str">
        <f>Items!$O$60</f>
        <v>Постоянные расходы</v>
      </c>
      <c r="J357" s="1" t="str">
        <f>Items!P69</f>
        <v>Резерв-5</v>
      </c>
      <c r="Q357" s="1">
        <f ca="1">SUM($S357:INDIRECT(ADDRESS(ROW(),SUMIFS($3:$3,$4:$4,MAX($4:$4)))))</f>
        <v>0</v>
      </c>
      <c r="T357" s="1">
        <f ca="1">SUMIFS(INDIRECT($C$1&amp;"!"&amp;$C357&amp;":"&amp;$C357),dbP!$B:$B,"&gt;="&amp;T$5,dbP!$B:$B,"&lt;="&amp;T$6,INDIRECT($C$1&amp;"!"&amp;$C$2&amp;":"&amp;$C$2),$I$4,dbP!$J:$J,$I357,dbP!$K:$K,$J357)</f>
        <v>0</v>
      </c>
      <c r="U357" s="1">
        <f ca="1">SUMIFS(INDIRECT($C$1&amp;"!"&amp;$C357&amp;":"&amp;$C357),dbP!$B:$B,"&gt;="&amp;U$5,dbP!$B:$B,"&lt;="&amp;U$6,INDIRECT($C$1&amp;"!"&amp;$C$2&amp;":"&amp;$C$2),$I$4,dbP!$J:$J,$I357,dbP!$K:$K,$J357)</f>
        <v>0</v>
      </c>
      <c r="V357" s="1">
        <f ca="1">SUMIFS(INDIRECT($C$1&amp;"!"&amp;$C357&amp;":"&amp;$C357),dbP!$B:$B,"&gt;="&amp;V$5,dbP!$B:$B,"&lt;="&amp;V$6,INDIRECT($C$1&amp;"!"&amp;$C$2&amp;":"&amp;$C$2),$I$4,dbP!$J:$J,$I357,dbP!$K:$K,$J357)</f>
        <v>0</v>
      </c>
      <c r="W357" s="1">
        <f ca="1">SUMIFS(INDIRECT($C$1&amp;"!"&amp;$C357&amp;":"&amp;$C357),dbP!$B:$B,"&gt;="&amp;W$5,dbP!$B:$B,"&lt;="&amp;W$6,INDIRECT($C$1&amp;"!"&amp;$C$2&amp;":"&amp;$C$2),$I$4,dbP!$J:$J,$I357,dbP!$K:$K,$J357)</f>
        <v>0</v>
      </c>
      <c r="X357" s="1">
        <f ca="1">SUMIFS(INDIRECT($C$1&amp;"!"&amp;$C357&amp;":"&amp;$C357),dbP!$B:$B,"&gt;="&amp;X$5,dbP!$B:$B,"&lt;="&amp;X$6,INDIRECT($C$1&amp;"!"&amp;$C$2&amp;":"&amp;$C$2),$I$4,dbP!$J:$J,$I357,dbP!$K:$K,$J357)</f>
        <v>0</v>
      </c>
      <c r="Y357" s="1">
        <f ca="1">SUMIFS(INDIRECT($C$1&amp;"!"&amp;$C357&amp;":"&amp;$C357),dbP!$B:$B,"&gt;="&amp;Y$5,dbP!$B:$B,"&lt;="&amp;Y$6,INDIRECT($C$1&amp;"!"&amp;$C$2&amp;":"&amp;$C$2),$I$4,dbP!$J:$J,$I357,dbP!$K:$K,$J357)</f>
        <v>0</v>
      </c>
      <c r="Z357" s="1">
        <f ca="1">SUMIFS(INDIRECT($C$1&amp;"!"&amp;$C357&amp;":"&amp;$C357),dbP!$B:$B,"&gt;="&amp;Z$5,dbP!$B:$B,"&lt;="&amp;Z$6,INDIRECT($C$1&amp;"!"&amp;$C$2&amp;":"&amp;$C$2),$I$4,dbP!$J:$J,$I357,dbP!$K:$K,$J357)</f>
        <v>0</v>
      </c>
      <c r="AA357" s="1">
        <f ca="1">SUMIFS(INDIRECT($C$1&amp;"!"&amp;$C357&amp;":"&amp;$C357),dbP!$B:$B,"&gt;="&amp;AA$5,dbP!$B:$B,"&lt;="&amp;AA$6,INDIRECT($C$1&amp;"!"&amp;$C$2&amp;":"&amp;$C$2),$I$4,dbP!$J:$J,$I357,dbP!$K:$K,$J357)</f>
        <v>0</v>
      </c>
      <c r="AB357" s="1">
        <f ca="1">SUMIFS(INDIRECT($C$1&amp;"!"&amp;$C357&amp;":"&amp;$C357),dbP!$B:$B,"&gt;="&amp;AB$5,dbP!$B:$B,"&lt;="&amp;AB$6,INDIRECT($C$1&amp;"!"&amp;$C$2&amp;":"&amp;$C$2),$I$4,dbP!$J:$J,$I357,dbP!$K:$K,$J357)</f>
        <v>0</v>
      </c>
      <c r="AC357" s="1">
        <f ca="1">SUMIFS(INDIRECT($C$1&amp;"!"&amp;$C357&amp;":"&amp;$C357),dbP!$B:$B,"&gt;="&amp;AC$5,dbP!$B:$B,"&lt;="&amp;AC$6,INDIRECT($C$1&amp;"!"&amp;$C$2&amp;":"&amp;$C$2),$I$4,dbP!$J:$J,$I357,dbP!$K:$K,$J357)</f>
        <v>0</v>
      </c>
      <c r="AD357" s="1">
        <f ca="1">SUMIFS(INDIRECT($C$1&amp;"!"&amp;$C357&amp;":"&amp;$C357),dbP!$B:$B,"&gt;="&amp;AD$5,dbP!$B:$B,"&lt;="&amp;AD$6,INDIRECT($C$1&amp;"!"&amp;$C$2&amp;":"&amp;$C$2),$I$4,dbP!$J:$J,$I357,dbP!$K:$K,$J357)</f>
        <v>0</v>
      </c>
      <c r="AE357" s="1">
        <f ca="1">SUMIFS(INDIRECT($C$1&amp;"!"&amp;$C357&amp;":"&amp;$C357),dbP!$B:$B,"&gt;="&amp;AE$5,dbP!$B:$B,"&lt;="&amp;AE$6,INDIRECT($C$1&amp;"!"&amp;$C$2&amp;":"&amp;$C$2),$I$4,dbP!$J:$J,$I357,dbP!$K:$K,$J357)</f>
        <v>0</v>
      </c>
      <c r="AF357" s="1">
        <f ca="1">SUMIFS(INDIRECT($C$1&amp;"!"&amp;$C357&amp;":"&amp;$C357),dbP!$B:$B,"&gt;="&amp;AF$5,dbP!$B:$B,"&lt;="&amp;AF$6,INDIRECT($C$1&amp;"!"&amp;$C$2&amp;":"&amp;$C$2),$I$4,dbP!$J:$J,$I357,dbP!$K:$K,$J357)</f>
        <v>0</v>
      </c>
      <c r="AG357" s="1">
        <f ca="1">SUMIFS(INDIRECT($C$1&amp;"!"&amp;$C357&amp;":"&amp;$C357),dbP!$B:$B,"&gt;="&amp;AG$5,dbP!$B:$B,"&lt;="&amp;AG$6,INDIRECT($C$1&amp;"!"&amp;$C$2&amp;":"&amp;$C$2),$I$4,dbP!$J:$J,$I357,dbP!$K:$K,$J357)</f>
        <v>0</v>
      </c>
      <c r="AH357" s="1">
        <f ca="1">SUMIFS(INDIRECT($C$1&amp;"!"&amp;$C357&amp;":"&amp;$C357),dbP!$B:$B,"&gt;="&amp;AH$5,dbP!$B:$B,"&lt;="&amp;AH$6,INDIRECT($C$1&amp;"!"&amp;$C$2&amp;":"&amp;$C$2),$I$4,dbP!$J:$J,$I357,dbP!$K:$K,$J357)</f>
        <v>0</v>
      </c>
      <c r="AI357" s="1">
        <f ca="1">SUMIFS(INDIRECT($C$1&amp;"!"&amp;$C357&amp;":"&amp;$C357),dbP!$B:$B,"&gt;="&amp;AI$5,dbP!$B:$B,"&lt;="&amp;AI$6,INDIRECT($C$1&amp;"!"&amp;$C$2&amp;":"&amp;$C$2),$I$4,dbP!$J:$J,$I357,dbP!$K:$K,$J357)</f>
        <v>0</v>
      </c>
      <c r="AJ357" s="1">
        <f ca="1">SUMIFS(INDIRECT($C$1&amp;"!"&amp;$C357&amp;":"&amp;$C357),dbP!$B:$B,"&gt;="&amp;AJ$5,dbP!$B:$B,"&lt;="&amp;AJ$6,INDIRECT($C$1&amp;"!"&amp;$C$2&amp;":"&amp;$C$2),$I$4,dbP!$J:$J,$I357,dbP!$K:$K,$J357)</f>
        <v>0</v>
      </c>
      <c r="AK357" s="1">
        <f ca="1">SUMIFS(INDIRECT($C$1&amp;"!"&amp;$C357&amp;":"&amp;$C357),dbP!$B:$B,"&gt;="&amp;AK$5,dbP!$B:$B,"&lt;="&amp;AK$6,INDIRECT($C$1&amp;"!"&amp;$C$2&amp;":"&amp;$C$2),$I$4,dbP!$J:$J,$I357,dbP!$K:$K,$J357)</f>
        <v>0</v>
      </c>
      <c r="AL357" s="1">
        <f ca="1">SUMIFS(INDIRECT($C$1&amp;"!"&amp;$C357&amp;":"&amp;$C357),dbP!$B:$B,"&gt;="&amp;AL$5,dbP!$B:$B,"&lt;="&amp;AL$6,INDIRECT($C$1&amp;"!"&amp;$C$2&amp;":"&amp;$C$2),$I$4,dbP!$J:$J,$I357,dbP!$K:$K,$J357)</f>
        <v>0</v>
      </c>
    </row>
    <row r="358" spans="2:38" x14ac:dyDescent="0.25">
      <c r="B358" s="1" t="str">
        <f>Items!$Q70</f>
        <v>PL(-)</v>
      </c>
      <c r="C358" s="1" t="str">
        <f>Items!$R70</f>
        <v>N</v>
      </c>
      <c r="I358" s="22" t="str">
        <f>Items!$O$60</f>
        <v>Постоянные расходы</v>
      </c>
      <c r="J358" s="1" t="str">
        <f>Items!P70</f>
        <v>Резерв-6</v>
      </c>
      <c r="Q358" s="1">
        <f ca="1">SUM($S358:INDIRECT(ADDRESS(ROW(),SUMIFS($3:$3,$4:$4,MAX($4:$4)))))</f>
        <v>0</v>
      </c>
      <c r="T358" s="1">
        <f ca="1">SUMIFS(INDIRECT($C$1&amp;"!"&amp;$C358&amp;":"&amp;$C358),dbP!$B:$B,"&gt;="&amp;T$5,dbP!$B:$B,"&lt;="&amp;T$6,INDIRECT($C$1&amp;"!"&amp;$C$2&amp;":"&amp;$C$2),$I$4,dbP!$J:$J,$I358,dbP!$K:$K,$J358)</f>
        <v>0</v>
      </c>
      <c r="U358" s="1">
        <f ca="1">SUMIFS(INDIRECT($C$1&amp;"!"&amp;$C358&amp;":"&amp;$C358),dbP!$B:$B,"&gt;="&amp;U$5,dbP!$B:$B,"&lt;="&amp;U$6,INDIRECT($C$1&amp;"!"&amp;$C$2&amp;":"&amp;$C$2),$I$4,dbP!$J:$J,$I358,dbP!$K:$K,$J358)</f>
        <v>0</v>
      </c>
      <c r="V358" s="1">
        <f ca="1">SUMIFS(INDIRECT($C$1&amp;"!"&amp;$C358&amp;":"&amp;$C358),dbP!$B:$B,"&gt;="&amp;V$5,dbP!$B:$B,"&lt;="&amp;V$6,INDIRECT($C$1&amp;"!"&amp;$C$2&amp;":"&amp;$C$2),$I$4,dbP!$J:$J,$I358,dbP!$K:$K,$J358)</f>
        <v>0</v>
      </c>
      <c r="W358" s="1">
        <f ca="1">SUMIFS(INDIRECT($C$1&amp;"!"&amp;$C358&amp;":"&amp;$C358),dbP!$B:$B,"&gt;="&amp;W$5,dbP!$B:$B,"&lt;="&amp;W$6,INDIRECT($C$1&amp;"!"&amp;$C$2&amp;":"&amp;$C$2),$I$4,dbP!$J:$J,$I358,dbP!$K:$K,$J358)</f>
        <v>0</v>
      </c>
      <c r="X358" s="1">
        <f ca="1">SUMIFS(INDIRECT($C$1&amp;"!"&amp;$C358&amp;":"&amp;$C358),dbP!$B:$B,"&gt;="&amp;X$5,dbP!$B:$B,"&lt;="&amp;X$6,INDIRECT($C$1&amp;"!"&amp;$C$2&amp;":"&amp;$C$2),$I$4,dbP!$J:$J,$I358,dbP!$K:$K,$J358)</f>
        <v>0</v>
      </c>
      <c r="Y358" s="1">
        <f ca="1">SUMIFS(INDIRECT($C$1&amp;"!"&amp;$C358&amp;":"&amp;$C358),dbP!$B:$B,"&gt;="&amp;Y$5,dbP!$B:$B,"&lt;="&amp;Y$6,INDIRECT($C$1&amp;"!"&amp;$C$2&amp;":"&amp;$C$2),$I$4,dbP!$J:$J,$I358,dbP!$K:$K,$J358)</f>
        <v>0</v>
      </c>
      <c r="Z358" s="1">
        <f ca="1">SUMIFS(INDIRECT($C$1&amp;"!"&amp;$C358&amp;":"&amp;$C358),dbP!$B:$B,"&gt;="&amp;Z$5,dbP!$B:$B,"&lt;="&amp;Z$6,INDIRECT($C$1&amp;"!"&amp;$C$2&amp;":"&amp;$C$2),$I$4,dbP!$J:$J,$I358,dbP!$K:$K,$J358)</f>
        <v>0</v>
      </c>
      <c r="AA358" s="1">
        <f ca="1">SUMIFS(INDIRECT($C$1&amp;"!"&amp;$C358&amp;":"&amp;$C358),dbP!$B:$B,"&gt;="&amp;AA$5,dbP!$B:$B,"&lt;="&amp;AA$6,INDIRECT($C$1&amp;"!"&amp;$C$2&amp;":"&amp;$C$2),$I$4,dbP!$J:$J,$I358,dbP!$K:$K,$J358)</f>
        <v>0</v>
      </c>
      <c r="AB358" s="1">
        <f ca="1">SUMIFS(INDIRECT($C$1&amp;"!"&amp;$C358&amp;":"&amp;$C358),dbP!$B:$B,"&gt;="&amp;AB$5,dbP!$B:$B,"&lt;="&amp;AB$6,INDIRECT($C$1&amp;"!"&amp;$C$2&amp;":"&amp;$C$2),$I$4,dbP!$J:$J,$I358,dbP!$K:$K,$J358)</f>
        <v>0</v>
      </c>
      <c r="AC358" s="1">
        <f ca="1">SUMIFS(INDIRECT($C$1&amp;"!"&amp;$C358&amp;":"&amp;$C358),dbP!$B:$B,"&gt;="&amp;AC$5,dbP!$B:$B,"&lt;="&amp;AC$6,INDIRECT($C$1&amp;"!"&amp;$C$2&amp;":"&amp;$C$2),$I$4,dbP!$J:$J,$I358,dbP!$K:$K,$J358)</f>
        <v>0</v>
      </c>
      <c r="AD358" s="1">
        <f ca="1">SUMIFS(INDIRECT($C$1&amp;"!"&amp;$C358&amp;":"&amp;$C358),dbP!$B:$B,"&gt;="&amp;AD$5,dbP!$B:$B,"&lt;="&amp;AD$6,INDIRECT($C$1&amp;"!"&amp;$C$2&amp;":"&amp;$C$2),$I$4,dbP!$J:$J,$I358,dbP!$K:$K,$J358)</f>
        <v>0</v>
      </c>
      <c r="AE358" s="1">
        <f ca="1">SUMIFS(INDIRECT($C$1&amp;"!"&amp;$C358&amp;":"&amp;$C358),dbP!$B:$B,"&gt;="&amp;AE$5,dbP!$B:$B,"&lt;="&amp;AE$6,INDIRECT($C$1&amp;"!"&amp;$C$2&amp;":"&amp;$C$2),$I$4,dbP!$J:$J,$I358,dbP!$K:$K,$J358)</f>
        <v>0</v>
      </c>
      <c r="AF358" s="1">
        <f ca="1">SUMIFS(INDIRECT($C$1&amp;"!"&amp;$C358&amp;":"&amp;$C358),dbP!$B:$B,"&gt;="&amp;AF$5,dbP!$B:$B,"&lt;="&amp;AF$6,INDIRECT($C$1&amp;"!"&amp;$C$2&amp;":"&amp;$C$2),$I$4,dbP!$J:$J,$I358,dbP!$K:$K,$J358)</f>
        <v>0</v>
      </c>
      <c r="AG358" s="1">
        <f ca="1">SUMIFS(INDIRECT($C$1&amp;"!"&amp;$C358&amp;":"&amp;$C358),dbP!$B:$B,"&gt;="&amp;AG$5,dbP!$B:$B,"&lt;="&amp;AG$6,INDIRECT($C$1&amp;"!"&amp;$C$2&amp;":"&amp;$C$2),$I$4,dbP!$J:$J,$I358,dbP!$K:$K,$J358)</f>
        <v>0</v>
      </c>
      <c r="AH358" s="1">
        <f ca="1">SUMIFS(INDIRECT($C$1&amp;"!"&amp;$C358&amp;":"&amp;$C358),dbP!$B:$B,"&gt;="&amp;AH$5,dbP!$B:$B,"&lt;="&amp;AH$6,INDIRECT($C$1&amp;"!"&amp;$C$2&amp;":"&amp;$C$2),$I$4,dbP!$J:$J,$I358,dbP!$K:$K,$J358)</f>
        <v>0</v>
      </c>
      <c r="AI358" s="1">
        <f ca="1">SUMIFS(INDIRECT($C$1&amp;"!"&amp;$C358&amp;":"&amp;$C358),dbP!$B:$B,"&gt;="&amp;AI$5,dbP!$B:$B,"&lt;="&amp;AI$6,INDIRECT($C$1&amp;"!"&amp;$C$2&amp;":"&amp;$C$2),$I$4,dbP!$J:$J,$I358,dbP!$K:$K,$J358)</f>
        <v>0</v>
      </c>
      <c r="AJ358" s="1">
        <f ca="1">SUMIFS(INDIRECT($C$1&amp;"!"&amp;$C358&amp;":"&amp;$C358),dbP!$B:$B,"&gt;="&amp;AJ$5,dbP!$B:$B,"&lt;="&amp;AJ$6,INDIRECT($C$1&amp;"!"&amp;$C$2&amp;":"&amp;$C$2),$I$4,dbP!$J:$J,$I358,dbP!$K:$K,$J358)</f>
        <v>0</v>
      </c>
      <c r="AK358" s="1">
        <f ca="1">SUMIFS(INDIRECT($C$1&amp;"!"&amp;$C358&amp;":"&amp;$C358),dbP!$B:$B,"&gt;="&amp;AK$5,dbP!$B:$B,"&lt;="&amp;AK$6,INDIRECT($C$1&amp;"!"&amp;$C$2&amp;":"&amp;$C$2),$I$4,dbP!$J:$J,$I358,dbP!$K:$K,$J358)</f>
        <v>0</v>
      </c>
      <c r="AL358" s="1">
        <f ca="1">SUMIFS(INDIRECT($C$1&amp;"!"&amp;$C358&amp;":"&amp;$C358),dbP!$B:$B,"&gt;="&amp;AL$5,dbP!$B:$B,"&lt;="&amp;AL$6,INDIRECT($C$1&amp;"!"&amp;$C$2&amp;":"&amp;$C$2),$I$4,dbP!$J:$J,$I358,dbP!$K:$K,$J358)</f>
        <v>0</v>
      </c>
    </row>
    <row r="359" spans="2:38" s="23" customFormat="1" ht="10.199999999999999" x14ac:dyDescent="0.2">
      <c r="E359" s="23" t="s">
        <v>50</v>
      </c>
    </row>
    <row r="360" spans="2:38" ht="4.05" customHeight="1" x14ac:dyDescent="0.25"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2:38" s="2" customFormat="1" x14ac:dyDescent="0.25">
      <c r="B361" s="2" t="str">
        <f>Items!$Q$71</f>
        <v>PL</v>
      </c>
      <c r="C361" s="2">
        <f>Items!$R$71</f>
        <v>0</v>
      </c>
      <c r="I361" s="2" t="str">
        <f>Items!$O$71</f>
        <v>Операционная прибыль</v>
      </c>
      <c r="Q361" s="2">
        <f ca="1">SUM($S361:INDIRECT(ADDRESS(ROW(),SUMIFS($3:$3,$4:$4,MAX($4:$4)))))</f>
        <v>-8576294.1899999995</v>
      </c>
      <c r="T361" s="2">
        <f ca="1">SUMIFS(T$283:T360,$B$283:$B360,Items!$Q$4)-SUMIFS(T$283:T360,$B$283:$B360,Items!$Q$7)</f>
        <v>-332283.62</v>
      </c>
      <c r="U361" s="2">
        <f ca="1">SUMIFS(U$283:U360,$B$283:$B360,Items!$Q$4)-SUMIFS(U$283:U360,$B$283:$B360,Items!$Q$7)</f>
        <v>-241466.54</v>
      </c>
      <c r="V361" s="2">
        <f ca="1">SUMIFS(V$283:V360,$B$283:$B360,Items!$Q$4)-SUMIFS(V$283:V360,$B$283:$B360,Items!$Q$7)</f>
        <v>-207279.28</v>
      </c>
      <c r="W361" s="2">
        <f ca="1">SUMIFS(W$283:W360,$B$283:$B360,Items!$Q$4)-SUMIFS(W$283:W360,$B$283:$B360,Items!$Q$7)</f>
        <v>-296279.88</v>
      </c>
      <c r="X361" s="2">
        <f ca="1">SUMIFS(X$283:X360,$B$283:$B360,Items!$Q$4)-SUMIFS(X$283:X360,$B$283:$B360,Items!$Q$7)</f>
        <v>-325478.11</v>
      </c>
      <c r="Y361" s="2">
        <f ca="1">SUMIFS(Y$283:Y360,$B$283:$B360,Items!$Q$4)-SUMIFS(Y$283:Y360,$B$283:$B360,Items!$Q$7)</f>
        <v>-300711.46000000002</v>
      </c>
      <c r="Z361" s="2">
        <f ca="1">SUMIFS(Z$283:Z360,$B$283:$B360,Items!$Q$4)-SUMIFS(Z$283:Z360,$B$283:$B360,Items!$Q$7)</f>
        <v>-349311.7</v>
      </c>
      <c r="AA361" s="2">
        <f ca="1">SUMIFS(AA$283:AA360,$B$283:$B360,Items!$Q$4)-SUMIFS(AA$283:AA360,$B$283:$B360,Items!$Q$7)</f>
        <v>-843893.83000000007</v>
      </c>
      <c r="AB361" s="2">
        <f ca="1">SUMIFS(AB$283:AB360,$B$283:$B360,Items!$Q$4)-SUMIFS(AB$283:AB360,$B$283:$B360,Items!$Q$7)</f>
        <v>-754803.55999999994</v>
      </c>
      <c r="AC361" s="2">
        <f ca="1">SUMIFS(AC$283:AC360,$B$283:$B360,Items!$Q$4)-SUMIFS(AC$283:AC360,$B$283:$B360,Items!$Q$7)</f>
        <v>-988995.37</v>
      </c>
      <c r="AD361" s="2">
        <f ca="1">SUMIFS(AD$283:AD360,$B$283:$B360,Items!$Q$4)-SUMIFS(AD$283:AD360,$B$283:$B360,Items!$Q$7)</f>
        <v>-960907.05</v>
      </c>
      <c r="AE361" s="2">
        <f ca="1">SUMIFS(AE$283:AE360,$B$283:$B360,Items!$Q$4)-SUMIFS(AE$283:AE360,$B$283:$B360,Items!$Q$7)</f>
        <v>-478666.9</v>
      </c>
      <c r="AF361" s="2">
        <f ca="1">SUMIFS(AF$283:AF360,$B$283:$B360,Items!$Q$4)-SUMIFS(AF$283:AF360,$B$283:$B360,Items!$Q$7)</f>
        <v>-876638.96</v>
      </c>
      <c r="AG361" s="2">
        <f ca="1">SUMIFS(AG$283:AG360,$B$283:$B360,Items!$Q$4)-SUMIFS(AG$283:AG360,$B$283:$B360,Items!$Q$7)</f>
        <v>-1618147.93</v>
      </c>
      <c r="AH361" s="2">
        <f ca="1">SUMIFS(AH$283:AH360,$B$283:$B360,Items!$Q$4)-SUMIFS(AH$283:AH360,$B$283:$B360,Items!$Q$7)</f>
        <v>0</v>
      </c>
      <c r="AI361" s="2">
        <f ca="1">SUMIFS(AI$283:AI360,$B$283:$B360,Items!$Q$4)-SUMIFS(AI$283:AI360,$B$283:$B360,Items!$Q$7)</f>
        <v>-1430</v>
      </c>
      <c r="AJ361" s="2">
        <f ca="1">SUMIFS(AJ$283:AJ360,$B$283:$B360,Items!$Q$4)-SUMIFS(AJ$283:AJ360,$B$283:$B360,Items!$Q$7)</f>
        <v>0</v>
      </c>
      <c r="AK361" s="2">
        <f ca="1">SUMIFS(AK$283:AK360,$B$283:$B360,Items!$Q$4)-SUMIFS(AK$283:AK360,$B$283:$B360,Items!$Q$7)</f>
        <v>0</v>
      </c>
      <c r="AL361" s="2">
        <f ca="1">SUMIFS(AL$283:AL360,$B$283:$B360,Items!$Q$4)-SUMIFS(AL$283:AL360,$B$283:$B360,Items!$Q$7)</f>
        <v>0</v>
      </c>
    </row>
    <row r="362" spans="2:38" ht="4.05" customHeight="1" x14ac:dyDescent="0.25"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2:38" s="2" customFormat="1" x14ac:dyDescent="0.25">
      <c r="B363" s="2">
        <f>Items!$Q$72</f>
        <v>0</v>
      </c>
      <c r="C363" s="2" t="str">
        <f>Items!$R$72</f>
        <v>N</v>
      </c>
      <c r="I363" s="2" t="str">
        <f>Items!$O$72</f>
        <v>Амортизация основных средств</v>
      </c>
      <c r="Q363" s="2">
        <f ca="1">SUM($S363:INDIRECT(ADDRESS(ROW(),SUMIFS($3:$3,$4:$4,MAX($4:$4)))))</f>
        <v>0</v>
      </c>
      <c r="T363" s="2">
        <f ca="1">SUM(T364:T369)</f>
        <v>0</v>
      </c>
      <c r="U363" s="2">
        <f t="shared" ref="U363:AL363" ca="1" si="129">SUM(U364:U369)</f>
        <v>0</v>
      </c>
      <c r="V363" s="2">
        <f t="shared" ca="1" si="129"/>
        <v>0</v>
      </c>
      <c r="W363" s="2">
        <f t="shared" ca="1" si="129"/>
        <v>0</v>
      </c>
      <c r="X363" s="2">
        <f t="shared" ca="1" si="129"/>
        <v>0</v>
      </c>
      <c r="Y363" s="2">
        <f t="shared" ca="1" si="129"/>
        <v>0</v>
      </c>
      <c r="Z363" s="2">
        <f t="shared" ca="1" si="129"/>
        <v>0</v>
      </c>
      <c r="AA363" s="2">
        <f t="shared" ca="1" si="129"/>
        <v>0</v>
      </c>
      <c r="AB363" s="2">
        <f t="shared" ca="1" si="129"/>
        <v>0</v>
      </c>
      <c r="AC363" s="2">
        <f t="shared" ca="1" si="129"/>
        <v>0</v>
      </c>
      <c r="AD363" s="2">
        <f t="shared" ca="1" si="129"/>
        <v>0</v>
      </c>
      <c r="AE363" s="2">
        <f t="shared" ca="1" si="129"/>
        <v>0</v>
      </c>
      <c r="AF363" s="2">
        <f t="shared" ca="1" si="129"/>
        <v>0</v>
      </c>
      <c r="AG363" s="2">
        <f t="shared" ca="1" si="129"/>
        <v>0</v>
      </c>
      <c r="AH363" s="2">
        <f t="shared" ca="1" si="129"/>
        <v>0</v>
      </c>
      <c r="AI363" s="2">
        <f t="shared" ca="1" si="129"/>
        <v>0</v>
      </c>
      <c r="AJ363" s="2">
        <f t="shared" ca="1" si="129"/>
        <v>0</v>
      </c>
      <c r="AK363" s="2">
        <f t="shared" ca="1" si="129"/>
        <v>0</v>
      </c>
      <c r="AL363" s="2">
        <f t="shared" ca="1" si="129"/>
        <v>0</v>
      </c>
    </row>
    <row r="364" spans="2:38" x14ac:dyDescent="0.25">
      <c r="B364" s="1" t="str">
        <f>Items!$Q73</f>
        <v>PL(-)</v>
      </c>
      <c r="C364" s="1" t="str">
        <f>Items!$R73</f>
        <v>N</v>
      </c>
      <c r="I364" s="22" t="str">
        <f>Items!$O$72</f>
        <v>Амортизация основных средств</v>
      </c>
      <c r="J364" s="1" t="str">
        <f>Items!P73</f>
        <v>Оборудование приобретенное в лизинг</v>
      </c>
      <c r="Q364" s="1">
        <f ca="1">SUM($S364:INDIRECT(ADDRESS(ROW(),SUMIFS($3:$3,$4:$4,MAX($4:$4)))))</f>
        <v>0</v>
      </c>
      <c r="T364" s="1">
        <f ca="1">SUMIFS(INDIRECT($C$1&amp;"!"&amp;$C364&amp;":"&amp;$C364),dbP!$B:$B,"&gt;="&amp;T$5,dbP!$B:$B,"&lt;="&amp;T$6,INDIRECT($C$1&amp;"!"&amp;$C$2&amp;":"&amp;$C$2),$I$4,dbP!$J:$J,$I364,dbP!$K:$K,$J364)</f>
        <v>0</v>
      </c>
      <c r="U364" s="1">
        <f ca="1">SUMIFS(INDIRECT($C$1&amp;"!"&amp;$C364&amp;":"&amp;$C364),dbP!$B:$B,"&gt;="&amp;U$5,dbP!$B:$B,"&lt;="&amp;U$6,INDIRECT($C$1&amp;"!"&amp;$C$2&amp;":"&amp;$C$2),$I$4,dbP!$J:$J,$I364,dbP!$K:$K,$J364)</f>
        <v>0</v>
      </c>
      <c r="V364" s="1">
        <f ca="1">SUMIFS(INDIRECT($C$1&amp;"!"&amp;$C364&amp;":"&amp;$C364),dbP!$B:$B,"&gt;="&amp;V$5,dbP!$B:$B,"&lt;="&amp;V$6,INDIRECT($C$1&amp;"!"&amp;$C$2&amp;":"&amp;$C$2),$I$4,dbP!$J:$J,$I364,dbP!$K:$K,$J364)</f>
        <v>0</v>
      </c>
      <c r="W364" s="1">
        <f ca="1">SUMIFS(INDIRECT($C$1&amp;"!"&amp;$C364&amp;":"&amp;$C364),dbP!$B:$B,"&gt;="&amp;W$5,dbP!$B:$B,"&lt;="&amp;W$6,INDIRECT($C$1&amp;"!"&amp;$C$2&amp;":"&amp;$C$2),$I$4,dbP!$J:$J,$I364,dbP!$K:$K,$J364)</f>
        <v>0</v>
      </c>
      <c r="X364" s="1">
        <f ca="1">SUMIFS(INDIRECT($C$1&amp;"!"&amp;$C364&amp;":"&amp;$C364),dbP!$B:$B,"&gt;="&amp;X$5,dbP!$B:$B,"&lt;="&amp;X$6,INDIRECT($C$1&amp;"!"&amp;$C$2&amp;":"&amp;$C$2),$I$4,dbP!$J:$J,$I364,dbP!$K:$K,$J364)</f>
        <v>0</v>
      </c>
      <c r="Y364" s="1">
        <f ca="1">SUMIFS(INDIRECT($C$1&amp;"!"&amp;$C364&amp;":"&amp;$C364),dbP!$B:$B,"&gt;="&amp;Y$5,dbP!$B:$B,"&lt;="&amp;Y$6,INDIRECT($C$1&amp;"!"&amp;$C$2&amp;":"&amp;$C$2),$I$4,dbP!$J:$J,$I364,dbP!$K:$K,$J364)</f>
        <v>0</v>
      </c>
      <c r="Z364" s="1">
        <f ca="1">SUMIFS(INDIRECT($C$1&amp;"!"&amp;$C364&amp;":"&amp;$C364),dbP!$B:$B,"&gt;="&amp;Z$5,dbP!$B:$B,"&lt;="&amp;Z$6,INDIRECT($C$1&amp;"!"&amp;$C$2&amp;":"&amp;$C$2),$I$4,dbP!$J:$J,$I364,dbP!$K:$K,$J364)</f>
        <v>0</v>
      </c>
      <c r="AA364" s="1">
        <f ca="1">SUMIFS(INDIRECT($C$1&amp;"!"&amp;$C364&amp;":"&amp;$C364),dbP!$B:$B,"&gt;="&amp;AA$5,dbP!$B:$B,"&lt;="&amp;AA$6,INDIRECT($C$1&amp;"!"&amp;$C$2&amp;":"&amp;$C$2),$I$4,dbP!$J:$J,$I364,dbP!$K:$K,$J364)</f>
        <v>0</v>
      </c>
      <c r="AB364" s="1">
        <f ca="1">SUMIFS(INDIRECT($C$1&amp;"!"&amp;$C364&amp;":"&amp;$C364),dbP!$B:$B,"&gt;="&amp;AB$5,dbP!$B:$B,"&lt;="&amp;AB$6,INDIRECT($C$1&amp;"!"&amp;$C$2&amp;":"&amp;$C$2),$I$4,dbP!$J:$J,$I364,dbP!$K:$K,$J364)</f>
        <v>0</v>
      </c>
      <c r="AC364" s="1">
        <f ca="1">SUMIFS(INDIRECT($C$1&amp;"!"&amp;$C364&amp;":"&amp;$C364),dbP!$B:$B,"&gt;="&amp;AC$5,dbP!$B:$B,"&lt;="&amp;AC$6,INDIRECT($C$1&amp;"!"&amp;$C$2&amp;":"&amp;$C$2),$I$4,dbP!$J:$J,$I364,dbP!$K:$K,$J364)</f>
        <v>0</v>
      </c>
      <c r="AD364" s="1">
        <f ca="1">SUMIFS(INDIRECT($C$1&amp;"!"&amp;$C364&amp;":"&amp;$C364),dbP!$B:$B,"&gt;="&amp;AD$5,dbP!$B:$B,"&lt;="&amp;AD$6,INDIRECT($C$1&amp;"!"&amp;$C$2&amp;":"&amp;$C$2),$I$4,dbP!$J:$J,$I364,dbP!$K:$K,$J364)</f>
        <v>0</v>
      </c>
      <c r="AE364" s="1">
        <f ca="1">SUMIFS(INDIRECT($C$1&amp;"!"&amp;$C364&amp;":"&amp;$C364),dbP!$B:$B,"&gt;="&amp;AE$5,dbP!$B:$B,"&lt;="&amp;AE$6,INDIRECT($C$1&amp;"!"&amp;$C$2&amp;":"&amp;$C$2),$I$4,dbP!$J:$J,$I364,dbP!$K:$K,$J364)</f>
        <v>0</v>
      </c>
      <c r="AF364" s="1">
        <f ca="1">SUMIFS(INDIRECT($C$1&amp;"!"&amp;$C364&amp;":"&amp;$C364),dbP!$B:$B,"&gt;="&amp;AF$5,dbP!$B:$B,"&lt;="&amp;AF$6,INDIRECT($C$1&amp;"!"&amp;$C$2&amp;":"&amp;$C$2),$I$4,dbP!$J:$J,$I364,dbP!$K:$K,$J364)</f>
        <v>0</v>
      </c>
      <c r="AG364" s="1">
        <f ca="1">SUMIFS(INDIRECT($C$1&amp;"!"&amp;$C364&amp;":"&amp;$C364),dbP!$B:$B,"&gt;="&amp;AG$5,dbP!$B:$B,"&lt;="&amp;AG$6,INDIRECT($C$1&amp;"!"&amp;$C$2&amp;":"&amp;$C$2),$I$4,dbP!$J:$J,$I364,dbP!$K:$K,$J364)</f>
        <v>0</v>
      </c>
      <c r="AH364" s="1">
        <f ca="1">SUMIFS(INDIRECT($C$1&amp;"!"&amp;$C364&amp;":"&amp;$C364),dbP!$B:$B,"&gt;="&amp;AH$5,dbP!$B:$B,"&lt;="&amp;AH$6,INDIRECT($C$1&amp;"!"&amp;$C$2&amp;":"&amp;$C$2),$I$4,dbP!$J:$J,$I364,dbP!$K:$K,$J364)</f>
        <v>0</v>
      </c>
      <c r="AI364" s="1">
        <f ca="1">SUMIFS(INDIRECT($C$1&amp;"!"&amp;$C364&amp;":"&amp;$C364),dbP!$B:$B,"&gt;="&amp;AI$5,dbP!$B:$B,"&lt;="&amp;AI$6,INDIRECT($C$1&amp;"!"&amp;$C$2&amp;":"&amp;$C$2),$I$4,dbP!$J:$J,$I364,dbP!$K:$K,$J364)</f>
        <v>0</v>
      </c>
      <c r="AJ364" s="1">
        <f ca="1">SUMIFS(INDIRECT($C$1&amp;"!"&amp;$C364&amp;":"&amp;$C364),dbP!$B:$B,"&gt;="&amp;AJ$5,dbP!$B:$B,"&lt;="&amp;AJ$6,INDIRECT($C$1&amp;"!"&amp;$C$2&amp;":"&amp;$C$2),$I$4,dbP!$J:$J,$I364,dbP!$K:$K,$J364)</f>
        <v>0</v>
      </c>
      <c r="AK364" s="1">
        <f ca="1">SUMIFS(INDIRECT($C$1&amp;"!"&amp;$C364&amp;":"&amp;$C364),dbP!$B:$B,"&gt;="&amp;AK$5,dbP!$B:$B,"&lt;="&amp;AK$6,INDIRECT($C$1&amp;"!"&amp;$C$2&amp;":"&amp;$C$2),$I$4,dbP!$J:$J,$I364,dbP!$K:$K,$J364)</f>
        <v>0</v>
      </c>
      <c r="AL364" s="1">
        <f ca="1">SUMIFS(INDIRECT($C$1&amp;"!"&amp;$C364&amp;":"&amp;$C364),dbP!$B:$B,"&gt;="&amp;AL$5,dbP!$B:$B,"&lt;="&amp;AL$6,INDIRECT($C$1&amp;"!"&amp;$C$2&amp;":"&amp;$C$2),$I$4,dbP!$J:$J,$I364,dbP!$K:$K,$J364)</f>
        <v>0</v>
      </c>
    </row>
    <row r="365" spans="2:38" x14ac:dyDescent="0.25">
      <c r="B365" s="1" t="str">
        <f>Items!$Q74</f>
        <v>PL(-)</v>
      </c>
      <c r="C365" s="1" t="str">
        <f>Items!$R74</f>
        <v>N</v>
      </c>
      <c r="I365" s="22" t="str">
        <f>Items!$O$72</f>
        <v>Амортизация основных средств</v>
      </c>
      <c r="J365" s="1" t="str">
        <f>Items!P74</f>
        <v>Офис CLT перевозимый</v>
      </c>
      <c r="Q365" s="1">
        <f ca="1">SUM($S365:INDIRECT(ADDRESS(ROW(),SUMIFS($3:$3,$4:$4,MAX($4:$4)))))</f>
        <v>0</v>
      </c>
      <c r="T365" s="1">
        <f ca="1">SUMIFS(INDIRECT($C$1&amp;"!"&amp;$C365&amp;":"&amp;$C365),dbP!$B:$B,"&gt;="&amp;T$5,dbP!$B:$B,"&lt;="&amp;T$6,INDIRECT($C$1&amp;"!"&amp;$C$2&amp;":"&amp;$C$2),$I$4,dbP!$J:$J,$I365,dbP!$K:$K,$J365)</f>
        <v>0</v>
      </c>
      <c r="U365" s="1">
        <f ca="1">SUMIFS(INDIRECT($C$1&amp;"!"&amp;$C365&amp;":"&amp;$C365),dbP!$B:$B,"&gt;="&amp;U$5,dbP!$B:$B,"&lt;="&amp;U$6,INDIRECT($C$1&amp;"!"&amp;$C$2&amp;":"&amp;$C$2),$I$4,dbP!$J:$J,$I365,dbP!$K:$K,$J365)</f>
        <v>0</v>
      </c>
      <c r="V365" s="1">
        <f ca="1">SUMIFS(INDIRECT($C$1&amp;"!"&amp;$C365&amp;":"&amp;$C365),dbP!$B:$B,"&gt;="&amp;V$5,dbP!$B:$B,"&lt;="&amp;V$6,INDIRECT($C$1&amp;"!"&amp;$C$2&amp;":"&amp;$C$2),$I$4,dbP!$J:$J,$I365,dbP!$K:$K,$J365)</f>
        <v>0</v>
      </c>
      <c r="W365" s="1">
        <f ca="1">SUMIFS(INDIRECT($C$1&amp;"!"&amp;$C365&amp;":"&amp;$C365),dbP!$B:$B,"&gt;="&amp;W$5,dbP!$B:$B,"&lt;="&amp;W$6,INDIRECT($C$1&amp;"!"&amp;$C$2&amp;":"&amp;$C$2),$I$4,dbP!$J:$J,$I365,dbP!$K:$K,$J365)</f>
        <v>0</v>
      </c>
      <c r="X365" s="1">
        <f ca="1">SUMIFS(INDIRECT($C$1&amp;"!"&amp;$C365&amp;":"&amp;$C365),dbP!$B:$B,"&gt;="&amp;X$5,dbP!$B:$B,"&lt;="&amp;X$6,INDIRECT($C$1&amp;"!"&amp;$C$2&amp;":"&amp;$C$2),$I$4,dbP!$J:$J,$I365,dbP!$K:$K,$J365)</f>
        <v>0</v>
      </c>
      <c r="Y365" s="1">
        <f ca="1">SUMIFS(INDIRECT($C$1&amp;"!"&amp;$C365&amp;":"&amp;$C365),dbP!$B:$B,"&gt;="&amp;Y$5,dbP!$B:$B,"&lt;="&amp;Y$6,INDIRECT($C$1&amp;"!"&amp;$C$2&amp;":"&amp;$C$2),$I$4,dbP!$J:$J,$I365,dbP!$K:$K,$J365)</f>
        <v>0</v>
      </c>
      <c r="Z365" s="1">
        <f ca="1">SUMIFS(INDIRECT($C$1&amp;"!"&amp;$C365&amp;":"&amp;$C365),dbP!$B:$B,"&gt;="&amp;Z$5,dbP!$B:$B,"&lt;="&amp;Z$6,INDIRECT($C$1&amp;"!"&amp;$C$2&amp;":"&amp;$C$2),$I$4,dbP!$J:$J,$I365,dbP!$K:$K,$J365)</f>
        <v>0</v>
      </c>
      <c r="AA365" s="1">
        <f ca="1">SUMIFS(INDIRECT($C$1&amp;"!"&amp;$C365&amp;":"&amp;$C365),dbP!$B:$B,"&gt;="&amp;AA$5,dbP!$B:$B,"&lt;="&amp;AA$6,INDIRECT($C$1&amp;"!"&amp;$C$2&amp;":"&amp;$C$2),$I$4,dbP!$J:$J,$I365,dbP!$K:$K,$J365)</f>
        <v>0</v>
      </c>
      <c r="AB365" s="1">
        <f ca="1">SUMIFS(INDIRECT($C$1&amp;"!"&amp;$C365&amp;":"&amp;$C365),dbP!$B:$B,"&gt;="&amp;AB$5,dbP!$B:$B,"&lt;="&amp;AB$6,INDIRECT($C$1&amp;"!"&amp;$C$2&amp;":"&amp;$C$2),$I$4,dbP!$J:$J,$I365,dbP!$K:$K,$J365)</f>
        <v>0</v>
      </c>
      <c r="AC365" s="1">
        <f ca="1">SUMIFS(INDIRECT($C$1&amp;"!"&amp;$C365&amp;":"&amp;$C365),dbP!$B:$B,"&gt;="&amp;AC$5,dbP!$B:$B,"&lt;="&amp;AC$6,INDIRECT($C$1&amp;"!"&amp;$C$2&amp;":"&amp;$C$2),$I$4,dbP!$J:$J,$I365,dbP!$K:$K,$J365)</f>
        <v>0</v>
      </c>
      <c r="AD365" s="1">
        <f ca="1">SUMIFS(INDIRECT($C$1&amp;"!"&amp;$C365&amp;":"&amp;$C365),dbP!$B:$B,"&gt;="&amp;AD$5,dbP!$B:$B,"&lt;="&amp;AD$6,INDIRECT($C$1&amp;"!"&amp;$C$2&amp;":"&amp;$C$2),$I$4,dbP!$J:$J,$I365,dbP!$K:$K,$J365)</f>
        <v>0</v>
      </c>
      <c r="AE365" s="1">
        <f ca="1">SUMIFS(INDIRECT($C$1&amp;"!"&amp;$C365&amp;":"&amp;$C365),dbP!$B:$B,"&gt;="&amp;AE$5,dbP!$B:$B,"&lt;="&amp;AE$6,INDIRECT($C$1&amp;"!"&amp;$C$2&amp;":"&amp;$C$2),$I$4,dbP!$J:$J,$I365,dbP!$K:$K,$J365)</f>
        <v>0</v>
      </c>
      <c r="AF365" s="1">
        <f ca="1">SUMIFS(INDIRECT($C$1&amp;"!"&amp;$C365&amp;":"&amp;$C365),dbP!$B:$B,"&gt;="&amp;AF$5,dbP!$B:$B,"&lt;="&amp;AF$6,INDIRECT($C$1&amp;"!"&amp;$C$2&amp;":"&amp;$C$2),$I$4,dbP!$J:$J,$I365,dbP!$K:$K,$J365)</f>
        <v>0</v>
      </c>
      <c r="AG365" s="1">
        <f ca="1">SUMIFS(INDIRECT($C$1&amp;"!"&amp;$C365&amp;":"&amp;$C365),dbP!$B:$B,"&gt;="&amp;AG$5,dbP!$B:$B,"&lt;="&amp;AG$6,INDIRECT($C$1&amp;"!"&amp;$C$2&amp;":"&amp;$C$2),$I$4,dbP!$J:$J,$I365,dbP!$K:$K,$J365)</f>
        <v>0</v>
      </c>
      <c r="AH365" s="1">
        <f ca="1">SUMIFS(INDIRECT($C$1&amp;"!"&amp;$C365&amp;":"&amp;$C365),dbP!$B:$B,"&gt;="&amp;AH$5,dbP!$B:$B,"&lt;="&amp;AH$6,INDIRECT($C$1&amp;"!"&amp;$C$2&amp;":"&amp;$C$2),$I$4,dbP!$J:$J,$I365,dbP!$K:$K,$J365)</f>
        <v>0</v>
      </c>
      <c r="AI365" s="1">
        <f ca="1">SUMIFS(INDIRECT($C$1&amp;"!"&amp;$C365&amp;":"&amp;$C365),dbP!$B:$B,"&gt;="&amp;AI$5,dbP!$B:$B,"&lt;="&amp;AI$6,INDIRECT($C$1&amp;"!"&amp;$C$2&amp;":"&amp;$C$2),$I$4,dbP!$J:$J,$I365,dbP!$K:$K,$J365)</f>
        <v>0</v>
      </c>
      <c r="AJ365" s="1">
        <f ca="1">SUMIFS(INDIRECT($C$1&amp;"!"&amp;$C365&amp;":"&amp;$C365),dbP!$B:$B,"&gt;="&amp;AJ$5,dbP!$B:$B,"&lt;="&amp;AJ$6,INDIRECT($C$1&amp;"!"&amp;$C$2&amp;":"&amp;$C$2),$I$4,dbP!$J:$J,$I365,dbP!$K:$K,$J365)</f>
        <v>0</v>
      </c>
      <c r="AK365" s="1">
        <f ca="1">SUMIFS(INDIRECT($C$1&amp;"!"&amp;$C365&amp;":"&amp;$C365),dbP!$B:$B,"&gt;="&amp;AK$5,dbP!$B:$B,"&lt;="&amp;AK$6,INDIRECT($C$1&amp;"!"&amp;$C$2&amp;":"&amp;$C$2),$I$4,dbP!$J:$J,$I365,dbP!$K:$K,$J365)</f>
        <v>0</v>
      </c>
      <c r="AL365" s="1">
        <f ca="1">SUMIFS(INDIRECT($C$1&amp;"!"&amp;$C365&amp;":"&amp;$C365),dbP!$B:$B,"&gt;="&amp;AL$5,dbP!$B:$B,"&lt;="&amp;AL$6,INDIRECT($C$1&amp;"!"&amp;$C$2&amp;":"&amp;$C$2),$I$4,dbP!$J:$J,$I365,dbP!$K:$K,$J365)</f>
        <v>0</v>
      </c>
    </row>
    <row r="366" spans="2:38" x14ac:dyDescent="0.25">
      <c r="B366" s="1" t="str">
        <f>Items!$Q75</f>
        <v>PL(-)</v>
      </c>
      <c r="C366" s="1" t="str">
        <f>Items!$R75</f>
        <v>N</v>
      </c>
      <c r="I366" s="22" t="str">
        <f>Items!$O$72</f>
        <v>Амортизация основных средств</v>
      </c>
      <c r="J366" s="1" t="str">
        <f>Items!P75</f>
        <v>Контейнер</v>
      </c>
      <c r="Q366" s="1">
        <f ca="1">SUM($S366:INDIRECT(ADDRESS(ROW(),SUMIFS($3:$3,$4:$4,MAX($4:$4)))))</f>
        <v>0</v>
      </c>
      <c r="T366" s="1">
        <f ca="1">SUMIFS(INDIRECT($C$1&amp;"!"&amp;$C366&amp;":"&amp;$C366),dbP!$B:$B,"&gt;="&amp;T$5,dbP!$B:$B,"&lt;="&amp;T$6,INDIRECT($C$1&amp;"!"&amp;$C$2&amp;":"&amp;$C$2),$I$4,dbP!$J:$J,$I366,dbP!$K:$K,$J366)</f>
        <v>0</v>
      </c>
      <c r="U366" s="1">
        <f ca="1">SUMIFS(INDIRECT($C$1&amp;"!"&amp;$C366&amp;":"&amp;$C366),dbP!$B:$B,"&gt;="&amp;U$5,dbP!$B:$B,"&lt;="&amp;U$6,INDIRECT($C$1&amp;"!"&amp;$C$2&amp;":"&amp;$C$2),$I$4,dbP!$J:$J,$I366,dbP!$K:$K,$J366)</f>
        <v>0</v>
      </c>
      <c r="V366" s="1">
        <f ca="1">SUMIFS(INDIRECT($C$1&amp;"!"&amp;$C366&amp;":"&amp;$C366),dbP!$B:$B,"&gt;="&amp;V$5,dbP!$B:$B,"&lt;="&amp;V$6,INDIRECT($C$1&amp;"!"&amp;$C$2&amp;":"&amp;$C$2),$I$4,dbP!$J:$J,$I366,dbP!$K:$K,$J366)</f>
        <v>0</v>
      </c>
      <c r="W366" s="1">
        <f ca="1">SUMIFS(INDIRECT($C$1&amp;"!"&amp;$C366&amp;":"&amp;$C366),dbP!$B:$B,"&gt;="&amp;W$5,dbP!$B:$B,"&lt;="&amp;W$6,INDIRECT($C$1&amp;"!"&amp;$C$2&amp;":"&amp;$C$2),$I$4,dbP!$J:$J,$I366,dbP!$K:$K,$J366)</f>
        <v>0</v>
      </c>
      <c r="X366" s="1">
        <f ca="1">SUMIFS(INDIRECT($C$1&amp;"!"&amp;$C366&amp;":"&amp;$C366),dbP!$B:$B,"&gt;="&amp;X$5,dbP!$B:$B,"&lt;="&amp;X$6,INDIRECT($C$1&amp;"!"&amp;$C$2&amp;":"&amp;$C$2),$I$4,dbP!$J:$J,$I366,dbP!$K:$K,$J366)</f>
        <v>0</v>
      </c>
      <c r="Y366" s="1">
        <f ca="1">SUMIFS(INDIRECT($C$1&amp;"!"&amp;$C366&amp;":"&amp;$C366),dbP!$B:$B,"&gt;="&amp;Y$5,dbP!$B:$B,"&lt;="&amp;Y$6,INDIRECT($C$1&amp;"!"&amp;$C$2&amp;":"&amp;$C$2),$I$4,dbP!$J:$J,$I366,dbP!$K:$K,$J366)</f>
        <v>0</v>
      </c>
      <c r="Z366" s="1">
        <f ca="1">SUMIFS(INDIRECT($C$1&amp;"!"&amp;$C366&amp;":"&amp;$C366),dbP!$B:$B,"&gt;="&amp;Z$5,dbP!$B:$B,"&lt;="&amp;Z$6,INDIRECT($C$1&amp;"!"&amp;$C$2&amp;":"&amp;$C$2),$I$4,dbP!$J:$J,$I366,dbP!$K:$K,$J366)</f>
        <v>0</v>
      </c>
      <c r="AA366" s="1">
        <f ca="1">SUMIFS(INDIRECT($C$1&amp;"!"&amp;$C366&amp;":"&amp;$C366),dbP!$B:$B,"&gt;="&amp;AA$5,dbP!$B:$B,"&lt;="&amp;AA$6,INDIRECT($C$1&amp;"!"&amp;$C$2&amp;":"&amp;$C$2),$I$4,dbP!$J:$J,$I366,dbP!$K:$K,$J366)</f>
        <v>0</v>
      </c>
      <c r="AB366" s="1">
        <f ca="1">SUMIFS(INDIRECT($C$1&amp;"!"&amp;$C366&amp;":"&amp;$C366),dbP!$B:$B,"&gt;="&amp;AB$5,dbP!$B:$B,"&lt;="&amp;AB$6,INDIRECT($C$1&amp;"!"&amp;$C$2&amp;":"&amp;$C$2),$I$4,dbP!$J:$J,$I366,dbP!$K:$K,$J366)</f>
        <v>0</v>
      </c>
      <c r="AC366" s="1">
        <f ca="1">SUMIFS(INDIRECT($C$1&amp;"!"&amp;$C366&amp;":"&amp;$C366),dbP!$B:$B,"&gt;="&amp;AC$5,dbP!$B:$B,"&lt;="&amp;AC$6,INDIRECT($C$1&amp;"!"&amp;$C$2&amp;":"&amp;$C$2),$I$4,dbP!$J:$J,$I366,dbP!$K:$K,$J366)</f>
        <v>0</v>
      </c>
      <c r="AD366" s="1">
        <f ca="1">SUMIFS(INDIRECT($C$1&amp;"!"&amp;$C366&amp;":"&amp;$C366),dbP!$B:$B,"&gt;="&amp;AD$5,dbP!$B:$B,"&lt;="&amp;AD$6,INDIRECT($C$1&amp;"!"&amp;$C$2&amp;":"&amp;$C$2),$I$4,dbP!$J:$J,$I366,dbP!$K:$K,$J366)</f>
        <v>0</v>
      </c>
      <c r="AE366" s="1">
        <f ca="1">SUMIFS(INDIRECT($C$1&amp;"!"&amp;$C366&amp;":"&amp;$C366),dbP!$B:$B,"&gt;="&amp;AE$5,dbP!$B:$B,"&lt;="&amp;AE$6,INDIRECT($C$1&amp;"!"&amp;$C$2&amp;":"&amp;$C$2),$I$4,dbP!$J:$J,$I366,dbP!$K:$K,$J366)</f>
        <v>0</v>
      </c>
      <c r="AF366" s="1">
        <f ca="1">SUMIFS(INDIRECT($C$1&amp;"!"&amp;$C366&amp;":"&amp;$C366),dbP!$B:$B,"&gt;="&amp;AF$5,dbP!$B:$B,"&lt;="&amp;AF$6,INDIRECT($C$1&amp;"!"&amp;$C$2&amp;":"&amp;$C$2),$I$4,dbP!$J:$J,$I366,dbP!$K:$K,$J366)</f>
        <v>0</v>
      </c>
      <c r="AG366" s="1">
        <f ca="1">SUMIFS(INDIRECT($C$1&amp;"!"&amp;$C366&amp;":"&amp;$C366),dbP!$B:$B,"&gt;="&amp;AG$5,dbP!$B:$B,"&lt;="&amp;AG$6,INDIRECT($C$1&amp;"!"&amp;$C$2&amp;":"&amp;$C$2),$I$4,dbP!$J:$J,$I366,dbP!$K:$K,$J366)</f>
        <v>0</v>
      </c>
      <c r="AH366" s="1">
        <f ca="1">SUMIFS(INDIRECT($C$1&amp;"!"&amp;$C366&amp;":"&amp;$C366),dbP!$B:$B,"&gt;="&amp;AH$5,dbP!$B:$B,"&lt;="&amp;AH$6,INDIRECT($C$1&amp;"!"&amp;$C$2&amp;":"&amp;$C$2),$I$4,dbP!$J:$J,$I366,dbP!$K:$K,$J366)</f>
        <v>0</v>
      </c>
      <c r="AI366" s="1">
        <f ca="1">SUMIFS(INDIRECT($C$1&amp;"!"&amp;$C366&amp;":"&amp;$C366),dbP!$B:$B,"&gt;="&amp;AI$5,dbP!$B:$B,"&lt;="&amp;AI$6,INDIRECT($C$1&amp;"!"&amp;$C$2&amp;":"&amp;$C$2),$I$4,dbP!$J:$J,$I366,dbP!$K:$K,$J366)</f>
        <v>0</v>
      </c>
      <c r="AJ366" s="1">
        <f ca="1">SUMIFS(INDIRECT($C$1&amp;"!"&amp;$C366&amp;":"&amp;$C366),dbP!$B:$B,"&gt;="&amp;AJ$5,dbP!$B:$B,"&lt;="&amp;AJ$6,INDIRECT($C$1&amp;"!"&amp;$C$2&amp;":"&amp;$C$2),$I$4,dbP!$J:$J,$I366,dbP!$K:$K,$J366)</f>
        <v>0</v>
      </c>
      <c r="AK366" s="1">
        <f ca="1">SUMIFS(INDIRECT($C$1&amp;"!"&amp;$C366&amp;":"&amp;$C366),dbP!$B:$B,"&gt;="&amp;AK$5,dbP!$B:$B,"&lt;="&amp;AK$6,INDIRECT($C$1&amp;"!"&amp;$C$2&amp;":"&amp;$C$2),$I$4,dbP!$J:$J,$I366,dbP!$K:$K,$J366)</f>
        <v>0</v>
      </c>
      <c r="AL366" s="1">
        <f ca="1">SUMIFS(INDIRECT($C$1&amp;"!"&amp;$C366&amp;":"&amp;$C366),dbP!$B:$B,"&gt;="&amp;AL$5,dbP!$B:$B,"&lt;="&amp;AL$6,INDIRECT($C$1&amp;"!"&amp;$C$2&amp;":"&amp;$C$2),$I$4,dbP!$J:$J,$I366,dbP!$K:$K,$J366)</f>
        <v>0</v>
      </c>
    </row>
    <row r="367" spans="2:38" x14ac:dyDescent="0.25">
      <c r="B367" s="1" t="str">
        <f>Items!$Q76</f>
        <v>PL(-)</v>
      </c>
      <c r="C367" s="1" t="str">
        <f>Items!$R76</f>
        <v>N</v>
      </c>
      <c r="I367" s="22" t="str">
        <f>Items!$O$72</f>
        <v>Амортизация основных средств</v>
      </c>
      <c r="J367" s="1" t="str">
        <f>Items!P76</f>
        <v>Инструменты</v>
      </c>
      <c r="Q367" s="1">
        <f ca="1">SUM($S367:INDIRECT(ADDRESS(ROW(),SUMIFS($3:$3,$4:$4,MAX($4:$4)))))</f>
        <v>0</v>
      </c>
      <c r="T367" s="1">
        <f ca="1">SUMIFS(INDIRECT($C$1&amp;"!"&amp;$C367&amp;":"&amp;$C367),dbP!$B:$B,"&gt;="&amp;T$5,dbP!$B:$B,"&lt;="&amp;T$6,INDIRECT($C$1&amp;"!"&amp;$C$2&amp;":"&amp;$C$2),$I$4,dbP!$J:$J,$I367,dbP!$K:$K,$J367)</f>
        <v>0</v>
      </c>
      <c r="U367" s="1">
        <f ca="1">SUMIFS(INDIRECT($C$1&amp;"!"&amp;$C367&amp;":"&amp;$C367),dbP!$B:$B,"&gt;="&amp;U$5,dbP!$B:$B,"&lt;="&amp;U$6,INDIRECT($C$1&amp;"!"&amp;$C$2&amp;":"&amp;$C$2),$I$4,dbP!$J:$J,$I367,dbP!$K:$K,$J367)</f>
        <v>0</v>
      </c>
      <c r="V367" s="1">
        <f ca="1">SUMIFS(INDIRECT($C$1&amp;"!"&amp;$C367&amp;":"&amp;$C367),dbP!$B:$B,"&gt;="&amp;V$5,dbP!$B:$B,"&lt;="&amp;V$6,INDIRECT($C$1&amp;"!"&amp;$C$2&amp;":"&amp;$C$2),$I$4,dbP!$J:$J,$I367,dbP!$K:$K,$J367)</f>
        <v>0</v>
      </c>
      <c r="W367" s="1">
        <f ca="1">SUMIFS(INDIRECT($C$1&amp;"!"&amp;$C367&amp;":"&amp;$C367),dbP!$B:$B,"&gt;="&amp;W$5,dbP!$B:$B,"&lt;="&amp;W$6,INDIRECT($C$1&amp;"!"&amp;$C$2&amp;":"&amp;$C$2),$I$4,dbP!$J:$J,$I367,dbP!$K:$K,$J367)</f>
        <v>0</v>
      </c>
      <c r="X367" s="1">
        <f ca="1">SUMIFS(INDIRECT($C$1&amp;"!"&amp;$C367&amp;":"&amp;$C367),dbP!$B:$B,"&gt;="&amp;X$5,dbP!$B:$B,"&lt;="&amp;X$6,INDIRECT($C$1&amp;"!"&amp;$C$2&amp;":"&amp;$C$2),$I$4,dbP!$J:$J,$I367,dbP!$K:$K,$J367)</f>
        <v>0</v>
      </c>
      <c r="Y367" s="1">
        <f ca="1">SUMIFS(INDIRECT($C$1&amp;"!"&amp;$C367&amp;":"&amp;$C367),dbP!$B:$B,"&gt;="&amp;Y$5,dbP!$B:$B,"&lt;="&amp;Y$6,INDIRECT($C$1&amp;"!"&amp;$C$2&amp;":"&amp;$C$2),$I$4,dbP!$J:$J,$I367,dbP!$K:$K,$J367)</f>
        <v>0</v>
      </c>
      <c r="Z367" s="1">
        <f ca="1">SUMIFS(INDIRECT($C$1&amp;"!"&amp;$C367&amp;":"&amp;$C367),dbP!$B:$B,"&gt;="&amp;Z$5,dbP!$B:$B,"&lt;="&amp;Z$6,INDIRECT($C$1&amp;"!"&amp;$C$2&amp;":"&amp;$C$2),$I$4,dbP!$J:$J,$I367,dbP!$K:$K,$J367)</f>
        <v>0</v>
      </c>
      <c r="AA367" s="1">
        <f ca="1">SUMIFS(INDIRECT($C$1&amp;"!"&amp;$C367&amp;":"&amp;$C367),dbP!$B:$B,"&gt;="&amp;AA$5,dbP!$B:$B,"&lt;="&amp;AA$6,INDIRECT($C$1&amp;"!"&amp;$C$2&amp;":"&amp;$C$2),$I$4,dbP!$J:$J,$I367,dbP!$K:$K,$J367)</f>
        <v>0</v>
      </c>
      <c r="AB367" s="1">
        <f ca="1">SUMIFS(INDIRECT($C$1&amp;"!"&amp;$C367&amp;":"&amp;$C367),dbP!$B:$B,"&gt;="&amp;AB$5,dbP!$B:$B,"&lt;="&amp;AB$6,INDIRECT($C$1&amp;"!"&amp;$C$2&amp;":"&amp;$C$2),$I$4,dbP!$J:$J,$I367,dbP!$K:$K,$J367)</f>
        <v>0</v>
      </c>
      <c r="AC367" s="1">
        <f ca="1">SUMIFS(INDIRECT($C$1&amp;"!"&amp;$C367&amp;":"&amp;$C367),dbP!$B:$B,"&gt;="&amp;AC$5,dbP!$B:$B,"&lt;="&amp;AC$6,INDIRECT($C$1&amp;"!"&amp;$C$2&amp;":"&amp;$C$2),$I$4,dbP!$J:$J,$I367,dbP!$K:$K,$J367)</f>
        <v>0</v>
      </c>
      <c r="AD367" s="1">
        <f ca="1">SUMIFS(INDIRECT($C$1&amp;"!"&amp;$C367&amp;":"&amp;$C367),dbP!$B:$B,"&gt;="&amp;AD$5,dbP!$B:$B,"&lt;="&amp;AD$6,INDIRECT($C$1&amp;"!"&amp;$C$2&amp;":"&amp;$C$2),$I$4,dbP!$J:$J,$I367,dbP!$K:$K,$J367)</f>
        <v>0</v>
      </c>
      <c r="AE367" s="1">
        <f ca="1">SUMIFS(INDIRECT($C$1&amp;"!"&amp;$C367&amp;":"&amp;$C367),dbP!$B:$B,"&gt;="&amp;AE$5,dbP!$B:$B,"&lt;="&amp;AE$6,INDIRECT($C$1&amp;"!"&amp;$C$2&amp;":"&amp;$C$2),$I$4,dbP!$J:$J,$I367,dbP!$K:$K,$J367)</f>
        <v>0</v>
      </c>
      <c r="AF367" s="1">
        <f ca="1">SUMIFS(INDIRECT($C$1&amp;"!"&amp;$C367&amp;":"&amp;$C367),dbP!$B:$B,"&gt;="&amp;AF$5,dbP!$B:$B,"&lt;="&amp;AF$6,INDIRECT($C$1&amp;"!"&amp;$C$2&amp;":"&amp;$C$2),$I$4,dbP!$J:$J,$I367,dbP!$K:$K,$J367)</f>
        <v>0</v>
      </c>
      <c r="AG367" s="1">
        <f ca="1">SUMIFS(INDIRECT($C$1&amp;"!"&amp;$C367&amp;":"&amp;$C367),dbP!$B:$B,"&gt;="&amp;AG$5,dbP!$B:$B,"&lt;="&amp;AG$6,INDIRECT($C$1&amp;"!"&amp;$C$2&amp;":"&amp;$C$2),$I$4,dbP!$J:$J,$I367,dbP!$K:$K,$J367)</f>
        <v>0</v>
      </c>
      <c r="AH367" s="1">
        <f ca="1">SUMIFS(INDIRECT($C$1&amp;"!"&amp;$C367&amp;":"&amp;$C367),dbP!$B:$B,"&gt;="&amp;AH$5,dbP!$B:$B,"&lt;="&amp;AH$6,INDIRECT($C$1&amp;"!"&amp;$C$2&amp;":"&amp;$C$2),$I$4,dbP!$J:$J,$I367,dbP!$K:$K,$J367)</f>
        <v>0</v>
      </c>
      <c r="AI367" s="1">
        <f ca="1">SUMIFS(INDIRECT($C$1&amp;"!"&amp;$C367&amp;":"&amp;$C367),dbP!$B:$B,"&gt;="&amp;AI$5,dbP!$B:$B,"&lt;="&amp;AI$6,INDIRECT($C$1&amp;"!"&amp;$C$2&amp;":"&amp;$C$2),$I$4,dbP!$J:$J,$I367,dbP!$K:$K,$J367)</f>
        <v>0</v>
      </c>
      <c r="AJ367" s="1">
        <f ca="1">SUMIFS(INDIRECT($C$1&amp;"!"&amp;$C367&amp;":"&amp;$C367),dbP!$B:$B,"&gt;="&amp;AJ$5,dbP!$B:$B,"&lt;="&amp;AJ$6,INDIRECT($C$1&amp;"!"&amp;$C$2&amp;":"&amp;$C$2),$I$4,dbP!$J:$J,$I367,dbP!$K:$K,$J367)</f>
        <v>0</v>
      </c>
      <c r="AK367" s="1">
        <f ca="1">SUMIFS(INDIRECT($C$1&amp;"!"&amp;$C367&amp;":"&amp;$C367),dbP!$B:$B,"&gt;="&amp;AK$5,dbP!$B:$B,"&lt;="&amp;AK$6,INDIRECT($C$1&amp;"!"&amp;$C$2&amp;":"&amp;$C$2),$I$4,dbP!$J:$J,$I367,dbP!$K:$K,$J367)</f>
        <v>0</v>
      </c>
      <c r="AL367" s="1">
        <f ca="1">SUMIFS(INDIRECT($C$1&amp;"!"&amp;$C367&amp;":"&amp;$C367),dbP!$B:$B,"&gt;="&amp;AL$5,dbP!$B:$B,"&lt;="&amp;AL$6,INDIRECT($C$1&amp;"!"&amp;$C$2&amp;":"&amp;$C$2),$I$4,dbP!$J:$J,$I367,dbP!$K:$K,$J367)</f>
        <v>0</v>
      </c>
    </row>
    <row r="368" spans="2:38" x14ac:dyDescent="0.25">
      <c r="B368" s="1" t="str">
        <f>Items!$Q77</f>
        <v>PL(-)</v>
      </c>
      <c r="C368" s="1" t="str">
        <f>Items!$R77</f>
        <v>N</v>
      </c>
      <c r="I368" s="22" t="str">
        <f>Items!$O$72</f>
        <v>Амортизация основных средств</v>
      </c>
      <c r="J368" s="1" t="str">
        <f>Items!P77</f>
        <v>Спец техника и оборудование</v>
      </c>
      <c r="Q368" s="1">
        <f ca="1">SUM($S368:INDIRECT(ADDRESS(ROW(),SUMIFS($3:$3,$4:$4,MAX($4:$4)))))</f>
        <v>0</v>
      </c>
      <c r="T368" s="1">
        <f ca="1">SUMIFS(INDIRECT($C$1&amp;"!"&amp;$C368&amp;":"&amp;$C368),dbP!$B:$B,"&gt;="&amp;T$5,dbP!$B:$B,"&lt;="&amp;T$6,INDIRECT($C$1&amp;"!"&amp;$C$2&amp;":"&amp;$C$2),$I$4,dbP!$J:$J,$I368,dbP!$K:$K,$J368)</f>
        <v>0</v>
      </c>
      <c r="U368" s="1">
        <f ca="1">SUMIFS(INDIRECT($C$1&amp;"!"&amp;$C368&amp;":"&amp;$C368),dbP!$B:$B,"&gt;="&amp;U$5,dbP!$B:$B,"&lt;="&amp;U$6,INDIRECT($C$1&amp;"!"&amp;$C$2&amp;":"&amp;$C$2),$I$4,dbP!$J:$J,$I368,dbP!$K:$K,$J368)</f>
        <v>0</v>
      </c>
      <c r="V368" s="1">
        <f ca="1">SUMIFS(INDIRECT($C$1&amp;"!"&amp;$C368&amp;":"&amp;$C368),dbP!$B:$B,"&gt;="&amp;V$5,dbP!$B:$B,"&lt;="&amp;V$6,INDIRECT($C$1&amp;"!"&amp;$C$2&amp;":"&amp;$C$2),$I$4,dbP!$J:$J,$I368,dbP!$K:$K,$J368)</f>
        <v>0</v>
      </c>
      <c r="W368" s="1">
        <f ca="1">SUMIFS(INDIRECT($C$1&amp;"!"&amp;$C368&amp;":"&amp;$C368),dbP!$B:$B,"&gt;="&amp;W$5,dbP!$B:$B,"&lt;="&amp;W$6,INDIRECT($C$1&amp;"!"&amp;$C$2&amp;":"&amp;$C$2),$I$4,dbP!$J:$J,$I368,dbP!$K:$K,$J368)</f>
        <v>0</v>
      </c>
      <c r="X368" s="1">
        <f ca="1">SUMIFS(INDIRECT($C$1&amp;"!"&amp;$C368&amp;":"&amp;$C368),dbP!$B:$B,"&gt;="&amp;X$5,dbP!$B:$B,"&lt;="&amp;X$6,INDIRECT($C$1&amp;"!"&amp;$C$2&amp;":"&amp;$C$2),$I$4,dbP!$J:$J,$I368,dbP!$K:$K,$J368)</f>
        <v>0</v>
      </c>
      <c r="Y368" s="1">
        <f ca="1">SUMIFS(INDIRECT($C$1&amp;"!"&amp;$C368&amp;":"&amp;$C368),dbP!$B:$B,"&gt;="&amp;Y$5,dbP!$B:$B,"&lt;="&amp;Y$6,INDIRECT($C$1&amp;"!"&amp;$C$2&amp;":"&amp;$C$2),$I$4,dbP!$J:$J,$I368,dbP!$K:$K,$J368)</f>
        <v>0</v>
      </c>
      <c r="Z368" s="1">
        <f ca="1">SUMIFS(INDIRECT($C$1&amp;"!"&amp;$C368&amp;":"&amp;$C368),dbP!$B:$B,"&gt;="&amp;Z$5,dbP!$B:$B,"&lt;="&amp;Z$6,INDIRECT($C$1&amp;"!"&amp;$C$2&amp;":"&amp;$C$2),$I$4,dbP!$J:$J,$I368,dbP!$K:$K,$J368)</f>
        <v>0</v>
      </c>
      <c r="AA368" s="1">
        <f ca="1">SUMIFS(INDIRECT($C$1&amp;"!"&amp;$C368&amp;":"&amp;$C368),dbP!$B:$B,"&gt;="&amp;AA$5,dbP!$B:$B,"&lt;="&amp;AA$6,INDIRECT($C$1&amp;"!"&amp;$C$2&amp;":"&amp;$C$2),$I$4,dbP!$J:$J,$I368,dbP!$K:$K,$J368)</f>
        <v>0</v>
      </c>
      <c r="AB368" s="1">
        <f ca="1">SUMIFS(INDIRECT($C$1&amp;"!"&amp;$C368&amp;":"&amp;$C368),dbP!$B:$B,"&gt;="&amp;AB$5,dbP!$B:$B,"&lt;="&amp;AB$6,INDIRECT($C$1&amp;"!"&amp;$C$2&amp;":"&amp;$C$2),$I$4,dbP!$J:$J,$I368,dbP!$K:$K,$J368)</f>
        <v>0</v>
      </c>
      <c r="AC368" s="1">
        <f ca="1">SUMIFS(INDIRECT($C$1&amp;"!"&amp;$C368&amp;":"&amp;$C368),dbP!$B:$B,"&gt;="&amp;AC$5,dbP!$B:$B,"&lt;="&amp;AC$6,INDIRECT($C$1&amp;"!"&amp;$C$2&amp;":"&amp;$C$2),$I$4,dbP!$J:$J,$I368,dbP!$K:$K,$J368)</f>
        <v>0</v>
      </c>
      <c r="AD368" s="1">
        <f ca="1">SUMIFS(INDIRECT($C$1&amp;"!"&amp;$C368&amp;":"&amp;$C368),dbP!$B:$B,"&gt;="&amp;AD$5,dbP!$B:$B,"&lt;="&amp;AD$6,INDIRECT($C$1&amp;"!"&amp;$C$2&amp;":"&amp;$C$2),$I$4,dbP!$J:$J,$I368,dbP!$K:$K,$J368)</f>
        <v>0</v>
      </c>
      <c r="AE368" s="1">
        <f ca="1">SUMIFS(INDIRECT($C$1&amp;"!"&amp;$C368&amp;":"&amp;$C368),dbP!$B:$B,"&gt;="&amp;AE$5,dbP!$B:$B,"&lt;="&amp;AE$6,INDIRECT($C$1&amp;"!"&amp;$C$2&amp;":"&amp;$C$2),$I$4,dbP!$J:$J,$I368,dbP!$K:$K,$J368)</f>
        <v>0</v>
      </c>
      <c r="AF368" s="1">
        <f ca="1">SUMIFS(INDIRECT($C$1&amp;"!"&amp;$C368&amp;":"&amp;$C368),dbP!$B:$B,"&gt;="&amp;AF$5,dbP!$B:$B,"&lt;="&amp;AF$6,INDIRECT($C$1&amp;"!"&amp;$C$2&amp;":"&amp;$C$2),$I$4,dbP!$J:$J,$I368,dbP!$K:$K,$J368)</f>
        <v>0</v>
      </c>
      <c r="AG368" s="1">
        <f ca="1">SUMIFS(INDIRECT($C$1&amp;"!"&amp;$C368&amp;":"&amp;$C368),dbP!$B:$B,"&gt;="&amp;AG$5,dbP!$B:$B,"&lt;="&amp;AG$6,INDIRECT($C$1&amp;"!"&amp;$C$2&amp;":"&amp;$C$2),$I$4,dbP!$J:$J,$I368,dbP!$K:$K,$J368)</f>
        <v>0</v>
      </c>
      <c r="AH368" s="1">
        <f ca="1">SUMIFS(INDIRECT($C$1&amp;"!"&amp;$C368&amp;":"&amp;$C368),dbP!$B:$B,"&gt;="&amp;AH$5,dbP!$B:$B,"&lt;="&amp;AH$6,INDIRECT($C$1&amp;"!"&amp;$C$2&amp;":"&amp;$C$2),$I$4,dbP!$J:$J,$I368,dbP!$K:$K,$J368)</f>
        <v>0</v>
      </c>
      <c r="AI368" s="1">
        <f ca="1">SUMIFS(INDIRECT($C$1&amp;"!"&amp;$C368&amp;":"&amp;$C368),dbP!$B:$B,"&gt;="&amp;AI$5,dbP!$B:$B,"&lt;="&amp;AI$6,INDIRECT($C$1&amp;"!"&amp;$C$2&amp;":"&amp;$C$2),$I$4,dbP!$J:$J,$I368,dbP!$K:$K,$J368)</f>
        <v>0</v>
      </c>
      <c r="AJ368" s="1">
        <f ca="1">SUMIFS(INDIRECT($C$1&amp;"!"&amp;$C368&amp;":"&amp;$C368),dbP!$B:$B,"&gt;="&amp;AJ$5,dbP!$B:$B,"&lt;="&amp;AJ$6,INDIRECT($C$1&amp;"!"&amp;$C$2&amp;":"&amp;$C$2),$I$4,dbP!$J:$J,$I368,dbP!$K:$K,$J368)</f>
        <v>0</v>
      </c>
      <c r="AK368" s="1">
        <f ca="1">SUMIFS(INDIRECT($C$1&amp;"!"&amp;$C368&amp;":"&amp;$C368),dbP!$B:$B,"&gt;="&amp;AK$5,dbP!$B:$B,"&lt;="&amp;AK$6,INDIRECT($C$1&amp;"!"&amp;$C$2&amp;":"&amp;$C$2),$I$4,dbP!$J:$J,$I368,dbP!$K:$K,$J368)</f>
        <v>0</v>
      </c>
      <c r="AL368" s="1">
        <f ca="1">SUMIFS(INDIRECT($C$1&amp;"!"&amp;$C368&amp;":"&amp;$C368),dbP!$B:$B,"&gt;="&amp;AL$5,dbP!$B:$B,"&lt;="&amp;AL$6,INDIRECT($C$1&amp;"!"&amp;$C$2&amp;":"&amp;$C$2),$I$4,dbP!$J:$J,$I368,dbP!$K:$K,$J368)</f>
        <v>0</v>
      </c>
    </row>
    <row r="369" spans="2:38" s="23" customFormat="1" ht="10.199999999999999" x14ac:dyDescent="0.2">
      <c r="E369" s="23" t="s">
        <v>50</v>
      </c>
    </row>
    <row r="370" spans="2:38" s="2" customFormat="1" x14ac:dyDescent="0.25">
      <c r="B370" s="2">
        <f>Items!$Q$78</f>
        <v>0</v>
      </c>
      <c r="C370" s="2" t="str">
        <f>Items!$R$78</f>
        <v>N</v>
      </c>
      <c r="I370" s="2" t="str">
        <f>Items!$O$78</f>
        <v>Начисление %%</v>
      </c>
      <c r="Q370" s="2">
        <f ca="1">SUM($S370:INDIRECT(ADDRESS(ROW(),SUMIFS($3:$3,$4:$4,MAX($4:$4)))))</f>
        <v>0</v>
      </c>
      <c r="T370" s="2">
        <f ca="1">SUM(T371:T375)</f>
        <v>0</v>
      </c>
      <c r="U370" s="2">
        <f t="shared" ref="U370:AL370" ca="1" si="130">SUM(U371:U375)</f>
        <v>0</v>
      </c>
      <c r="V370" s="2">
        <f t="shared" ca="1" si="130"/>
        <v>0</v>
      </c>
      <c r="W370" s="2">
        <f t="shared" ca="1" si="130"/>
        <v>0</v>
      </c>
      <c r="X370" s="2">
        <f t="shared" ca="1" si="130"/>
        <v>0</v>
      </c>
      <c r="Y370" s="2">
        <f t="shared" ca="1" si="130"/>
        <v>0</v>
      </c>
      <c r="Z370" s="2">
        <f t="shared" ca="1" si="130"/>
        <v>0</v>
      </c>
      <c r="AA370" s="2">
        <f t="shared" ca="1" si="130"/>
        <v>0</v>
      </c>
      <c r="AB370" s="2">
        <f t="shared" ca="1" si="130"/>
        <v>0</v>
      </c>
      <c r="AC370" s="2">
        <f t="shared" ca="1" si="130"/>
        <v>0</v>
      </c>
      <c r="AD370" s="2">
        <f t="shared" ca="1" si="130"/>
        <v>0</v>
      </c>
      <c r="AE370" s="2">
        <f t="shared" ca="1" si="130"/>
        <v>0</v>
      </c>
      <c r="AF370" s="2">
        <f t="shared" ca="1" si="130"/>
        <v>0</v>
      </c>
      <c r="AG370" s="2">
        <f t="shared" ca="1" si="130"/>
        <v>0</v>
      </c>
      <c r="AH370" s="2">
        <f t="shared" ca="1" si="130"/>
        <v>0</v>
      </c>
      <c r="AI370" s="2">
        <f t="shared" ca="1" si="130"/>
        <v>0</v>
      </c>
      <c r="AJ370" s="2">
        <f t="shared" ca="1" si="130"/>
        <v>0</v>
      </c>
      <c r="AK370" s="2">
        <f t="shared" ca="1" si="130"/>
        <v>0</v>
      </c>
      <c r="AL370" s="2">
        <f t="shared" ca="1" si="130"/>
        <v>0</v>
      </c>
    </row>
    <row r="371" spans="2:38" x14ac:dyDescent="0.25">
      <c r="B371" s="1" t="str">
        <f>Items!$Q79</f>
        <v>PL(+)</v>
      </c>
      <c r="C371" s="1" t="str">
        <f>Items!$R79</f>
        <v>M</v>
      </c>
      <c r="I371" s="22" t="str">
        <f>Items!$O$78</f>
        <v>Начисление %%</v>
      </c>
      <c r="J371" s="1" t="str">
        <f>Items!P79</f>
        <v>доходы %% по депозитам</v>
      </c>
      <c r="Q371" s="1">
        <f ca="1">SUM($S371:INDIRECT(ADDRESS(ROW(),SUMIFS($3:$3,$4:$4,MAX($4:$4)))))</f>
        <v>0</v>
      </c>
      <c r="T371" s="1">
        <f ca="1">SUMIFS(INDIRECT($C$1&amp;"!"&amp;$C371&amp;":"&amp;$C371),dbP!$B:$B,"&gt;="&amp;T$5,dbP!$B:$B,"&lt;="&amp;T$6,INDIRECT($C$1&amp;"!"&amp;$C$2&amp;":"&amp;$C$2),$I$4,dbP!$J:$J,$I371,dbP!$K:$K,$J371)</f>
        <v>0</v>
      </c>
      <c r="U371" s="1">
        <f ca="1">SUMIFS(INDIRECT($C$1&amp;"!"&amp;$C371&amp;":"&amp;$C371),dbP!$B:$B,"&gt;="&amp;U$5,dbP!$B:$B,"&lt;="&amp;U$6,INDIRECT($C$1&amp;"!"&amp;$C$2&amp;":"&amp;$C$2),$I$4,dbP!$J:$J,$I371,dbP!$K:$K,$J371)</f>
        <v>0</v>
      </c>
      <c r="V371" s="1">
        <f ca="1">SUMIFS(INDIRECT($C$1&amp;"!"&amp;$C371&amp;":"&amp;$C371),dbP!$B:$B,"&gt;="&amp;V$5,dbP!$B:$B,"&lt;="&amp;V$6,INDIRECT($C$1&amp;"!"&amp;$C$2&amp;":"&amp;$C$2),$I$4,dbP!$J:$J,$I371,dbP!$K:$K,$J371)</f>
        <v>0</v>
      </c>
      <c r="W371" s="1">
        <f ca="1">SUMIFS(INDIRECT($C$1&amp;"!"&amp;$C371&amp;":"&amp;$C371),dbP!$B:$B,"&gt;="&amp;W$5,dbP!$B:$B,"&lt;="&amp;W$6,INDIRECT($C$1&amp;"!"&amp;$C$2&amp;":"&amp;$C$2),$I$4,dbP!$J:$J,$I371,dbP!$K:$K,$J371)</f>
        <v>0</v>
      </c>
      <c r="X371" s="1">
        <f ca="1">SUMIFS(INDIRECT($C$1&amp;"!"&amp;$C371&amp;":"&amp;$C371),dbP!$B:$B,"&gt;="&amp;X$5,dbP!$B:$B,"&lt;="&amp;X$6,INDIRECT($C$1&amp;"!"&amp;$C$2&amp;":"&amp;$C$2),$I$4,dbP!$J:$J,$I371,dbP!$K:$K,$J371)</f>
        <v>0</v>
      </c>
      <c r="Y371" s="1">
        <f ca="1">SUMIFS(INDIRECT($C$1&amp;"!"&amp;$C371&amp;":"&amp;$C371),dbP!$B:$B,"&gt;="&amp;Y$5,dbP!$B:$B,"&lt;="&amp;Y$6,INDIRECT($C$1&amp;"!"&amp;$C$2&amp;":"&amp;$C$2),$I$4,dbP!$J:$J,$I371,dbP!$K:$K,$J371)</f>
        <v>0</v>
      </c>
      <c r="Z371" s="1">
        <f ca="1">SUMIFS(INDIRECT($C$1&amp;"!"&amp;$C371&amp;":"&amp;$C371),dbP!$B:$B,"&gt;="&amp;Z$5,dbP!$B:$B,"&lt;="&amp;Z$6,INDIRECT($C$1&amp;"!"&amp;$C$2&amp;":"&amp;$C$2),$I$4,dbP!$J:$J,$I371,dbP!$K:$K,$J371)</f>
        <v>0</v>
      </c>
      <c r="AA371" s="1">
        <f ca="1">SUMIFS(INDIRECT($C$1&amp;"!"&amp;$C371&amp;":"&amp;$C371),dbP!$B:$B,"&gt;="&amp;AA$5,dbP!$B:$B,"&lt;="&amp;AA$6,INDIRECT($C$1&amp;"!"&amp;$C$2&amp;":"&amp;$C$2),$I$4,dbP!$J:$J,$I371,dbP!$K:$K,$J371)</f>
        <v>0</v>
      </c>
      <c r="AB371" s="1">
        <f ca="1">SUMIFS(INDIRECT($C$1&amp;"!"&amp;$C371&amp;":"&amp;$C371),dbP!$B:$B,"&gt;="&amp;AB$5,dbP!$B:$B,"&lt;="&amp;AB$6,INDIRECT($C$1&amp;"!"&amp;$C$2&amp;":"&amp;$C$2),$I$4,dbP!$J:$J,$I371,dbP!$K:$K,$J371)</f>
        <v>0</v>
      </c>
      <c r="AC371" s="1">
        <f ca="1">SUMIFS(INDIRECT($C$1&amp;"!"&amp;$C371&amp;":"&amp;$C371),dbP!$B:$B,"&gt;="&amp;AC$5,dbP!$B:$B,"&lt;="&amp;AC$6,INDIRECT($C$1&amp;"!"&amp;$C$2&amp;":"&amp;$C$2),$I$4,dbP!$J:$J,$I371,dbP!$K:$K,$J371)</f>
        <v>0</v>
      </c>
      <c r="AD371" s="1">
        <f ca="1">SUMIFS(INDIRECT($C$1&amp;"!"&amp;$C371&amp;":"&amp;$C371),dbP!$B:$B,"&gt;="&amp;AD$5,dbP!$B:$B,"&lt;="&amp;AD$6,INDIRECT($C$1&amp;"!"&amp;$C$2&amp;":"&amp;$C$2),$I$4,dbP!$J:$J,$I371,dbP!$K:$K,$J371)</f>
        <v>0</v>
      </c>
      <c r="AE371" s="1">
        <f ca="1">SUMIFS(INDIRECT($C$1&amp;"!"&amp;$C371&amp;":"&amp;$C371),dbP!$B:$B,"&gt;="&amp;AE$5,dbP!$B:$B,"&lt;="&amp;AE$6,INDIRECT($C$1&amp;"!"&amp;$C$2&amp;":"&amp;$C$2),$I$4,dbP!$J:$J,$I371,dbP!$K:$K,$J371)</f>
        <v>0</v>
      </c>
      <c r="AF371" s="1">
        <f ca="1">SUMIFS(INDIRECT($C$1&amp;"!"&amp;$C371&amp;":"&amp;$C371),dbP!$B:$B,"&gt;="&amp;AF$5,dbP!$B:$B,"&lt;="&amp;AF$6,INDIRECT($C$1&amp;"!"&amp;$C$2&amp;":"&amp;$C$2),$I$4,dbP!$J:$J,$I371,dbP!$K:$K,$J371)</f>
        <v>0</v>
      </c>
      <c r="AG371" s="1">
        <f ca="1">SUMIFS(INDIRECT($C$1&amp;"!"&amp;$C371&amp;":"&amp;$C371),dbP!$B:$B,"&gt;="&amp;AG$5,dbP!$B:$B,"&lt;="&amp;AG$6,INDIRECT($C$1&amp;"!"&amp;$C$2&amp;":"&amp;$C$2),$I$4,dbP!$J:$J,$I371,dbP!$K:$K,$J371)</f>
        <v>0</v>
      </c>
      <c r="AH371" s="1">
        <f ca="1">SUMIFS(INDIRECT($C$1&amp;"!"&amp;$C371&amp;":"&amp;$C371),dbP!$B:$B,"&gt;="&amp;AH$5,dbP!$B:$B,"&lt;="&amp;AH$6,INDIRECT($C$1&amp;"!"&amp;$C$2&amp;":"&amp;$C$2),$I$4,dbP!$J:$J,$I371,dbP!$K:$K,$J371)</f>
        <v>0</v>
      </c>
      <c r="AI371" s="1">
        <f ca="1">SUMIFS(INDIRECT($C$1&amp;"!"&amp;$C371&amp;":"&amp;$C371),dbP!$B:$B,"&gt;="&amp;AI$5,dbP!$B:$B,"&lt;="&amp;AI$6,INDIRECT($C$1&amp;"!"&amp;$C$2&amp;":"&amp;$C$2),$I$4,dbP!$J:$J,$I371,dbP!$K:$K,$J371)</f>
        <v>0</v>
      </c>
      <c r="AJ371" s="1">
        <f ca="1">SUMIFS(INDIRECT($C$1&amp;"!"&amp;$C371&amp;":"&amp;$C371),dbP!$B:$B,"&gt;="&amp;AJ$5,dbP!$B:$B,"&lt;="&amp;AJ$6,INDIRECT($C$1&amp;"!"&amp;$C$2&amp;":"&amp;$C$2),$I$4,dbP!$J:$J,$I371,dbP!$K:$K,$J371)</f>
        <v>0</v>
      </c>
      <c r="AK371" s="1">
        <f ca="1">SUMIFS(INDIRECT($C$1&amp;"!"&amp;$C371&amp;":"&amp;$C371),dbP!$B:$B,"&gt;="&amp;AK$5,dbP!$B:$B,"&lt;="&amp;AK$6,INDIRECT($C$1&amp;"!"&amp;$C$2&amp;":"&amp;$C$2),$I$4,dbP!$J:$J,$I371,dbP!$K:$K,$J371)</f>
        <v>0</v>
      </c>
      <c r="AL371" s="1">
        <f ca="1">SUMIFS(INDIRECT($C$1&amp;"!"&amp;$C371&amp;":"&amp;$C371),dbP!$B:$B,"&gt;="&amp;AL$5,dbP!$B:$B,"&lt;="&amp;AL$6,INDIRECT($C$1&amp;"!"&amp;$C$2&amp;":"&amp;$C$2),$I$4,dbP!$J:$J,$I371,dbP!$K:$K,$J371)</f>
        <v>0</v>
      </c>
    </row>
    <row r="372" spans="2:38" x14ac:dyDescent="0.25">
      <c r="B372" s="1" t="str">
        <f>Items!$Q80</f>
        <v>PL(+)</v>
      </c>
      <c r="C372" s="1" t="str">
        <f>Items!$R80</f>
        <v>M</v>
      </c>
      <c r="I372" s="22" t="str">
        <f>Items!$O$78</f>
        <v>Начисление %%</v>
      </c>
      <c r="J372" s="1" t="str">
        <f>Items!P80</f>
        <v>доходы %% от заемщиков</v>
      </c>
      <c r="Q372" s="1">
        <f ca="1">SUM($S372:INDIRECT(ADDRESS(ROW(),SUMIFS($3:$3,$4:$4,MAX($4:$4)))))</f>
        <v>0</v>
      </c>
      <c r="T372" s="1">
        <f ca="1">SUMIFS(INDIRECT($C$1&amp;"!"&amp;$C372&amp;":"&amp;$C372),dbP!$B:$B,"&gt;="&amp;T$5,dbP!$B:$B,"&lt;="&amp;T$6,INDIRECT($C$1&amp;"!"&amp;$C$2&amp;":"&amp;$C$2),$I$4,dbP!$J:$J,$I372,dbP!$K:$K,$J372)</f>
        <v>0</v>
      </c>
      <c r="U372" s="1">
        <f ca="1">SUMIFS(INDIRECT($C$1&amp;"!"&amp;$C372&amp;":"&amp;$C372),dbP!$B:$B,"&gt;="&amp;U$5,dbP!$B:$B,"&lt;="&amp;U$6,INDIRECT($C$1&amp;"!"&amp;$C$2&amp;":"&amp;$C$2),$I$4,dbP!$J:$J,$I372,dbP!$K:$K,$J372)</f>
        <v>0</v>
      </c>
      <c r="V372" s="1">
        <f ca="1">SUMIFS(INDIRECT($C$1&amp;"!"&amp;$C372&amp;":"&amp;$C372),dbP!$B:$B,"&gt;="&amp;V$5,dbP!$B:$B,"&lt;="&amp;V$6,INDIRECT($C$1&amp;"!"&amp;$C$2&amp;":"&amp;$C$2),$I$4,dbP!$J:$J,$I372,dbP!$K:$K,$J372)</f>
        <v>0</v>
      </c>
      <c r="W372" s="1">
        <f ca="1">SUMIFS(INDIRECT($C$1&amp;"!"&amp;$C372&amp;":"&amp;$C372),dbP!$B:$B,"&gt;="&amp;W$5,dbP!$B:$B,"&lt;="&amp;W$6,INDIRECT($C$1&amp;"!"&amp;$C$2&amp;":"&amp;$C$2),$I$4,dbP!$J:$J,$I372,dbP!$K:$K,$J372)</f>
        <v>0</v>
      </c>
      <c r="X372" s="1">
        <f ca="1">SUMIFS(INDIRECT($C$1&amp;"!"&amp;$C372&amp;":"&amp;$C372),dbP!$B:$B,"&gt;="&amp;X$5,dbP!$B:$B,"&lt;="&amp;X$6,INDIRECT($C$1&amp;"!"&amp;$C$2&amp;":"&amp;$C$2),$I$4,dbP!$J:$J,$I372,dbP!$K:$K,$J372)</f>
        <v>0</v>
      </c>
      <c r="Y372" s="1">
        <f ca="1">SUMIFS(INDIRECT($C$1&amp;"!"&amp;$C372&amp;":"&amp;$C372),dbP!$B:$B,"&gt;="&amp;Y$5,dbP!$B:$B,"&lt;="&amp;Y$6,INDIRECT($C$1&amp;"!"&amp;$C$2&amp;":"&amp;$C$2),$I$4,dbP!$J:$J,$I372,dbP!$K:$K,$J372)</f>
        <v>0</v>
      </c>
      <c r="Z372" s="1">
        <f ca="1">SUMIFS(INDIRECT($C$1&amp;"!"&amp;$C372&amp;":"&amp;$C372),dbP!$B:$B,"&gt;="&amp;Z$5,dbP!$B:$B,"&lt;="&amp;Z$6,INDIRECT($C$1&amp;"!"&amp;$C$2&amp;":"&amp;$C$2),$I$4,dbP!$J:$J,$I372,dbP!$K:$K,$J372)</f>
        <v>0</v>
      </c>
      <c r="AA372" s="1">
        <f ca="1">SUMIFS(INDIRECT($C$1&amp;"!"&amp;$C372&amp;":"&amp;$C372),dbP!$B:$B,"&gt;="&amp;AA$5,dbP!$B:$B,"&lt;="&amp;AA$6,INDIRECT($C$1&amp;"!"&amp;$C$2&amp;":"&amp;$C$2),$I$4,dbP!$J:$J,$I372,dbP!$K:$K,$J372)</f>
        <v>0</v>
      </c>
      <c r="AB372" s="1">
        <f ca="1">SUMIFS(INDIRECT($C$1&amp;"!"&amp;$C372&amp;":"&amp;$C372),dbP!$B:$B,"&gt;="&amp;AB$5,dbP!$B:$B,"&lt;="&amp;AB$6,INDIRECT($C$1&amp;"!"&amp;$C$2&amp;":"&amp;$C$2),$I$4,dbP!$J:$J,$I372,dbP!$K:$K,$J372)</f>
        <v>0</v>
      </c>
      <c r="AC372" s="1">
        <f ca="1">SUMIFS(INDIRECT($C$1&amp;"!"&amp;$C372&amp;":"&amp;$C372),dbP!$B:$B,"&gt;="&amp;AC$5,dbP!$B:$B,"&lt;="&amp;AC$6,INDIRECT($C$1&amp;"!"&amp;$C$2&amp;":"&amp;$C$2),$I$4,dbP!$J:$J,$I372,dbP!$K:$K,$J372)</f>
        <v>0</v>
      </c>
      <c r="AD372" s="1">
        <f ca="1">SUMIFS(INDIRECT($C$1&amp;"!"&amp;$C372&amp;":"&amp;$C372),dbP!$B:$B,"&gt;="&amp;AD$5,dbP!$B:$B,"&lt;="&amp;AD$6,INDIRECT($C$1&amp;"!"&amp;$C$2&amp;":"&amp;$C$2),$I$4,dbP!$J:$J,$I372,dbP!$K:$K,$J372)</f>
        <v>0</v>
      </c>
      <c r="AE372" s="1">
        <f ca="1">SUMIFS(INDIRECT($C$1&amp;"!"&amp;$C372&amp;":"&amp;$C372),dbP!$B:$B,"&gt;="&amp;AE$5,dbP!$B:$B,"&lt;="&amp;AE$6,INDIRECT($C$1&amp;"!"&amp;$C$2&amp;":"&amp;$C$2),$I$4,dbP!$J:$J,$I372,dbP!$K:$K,$J372)</f>
        <v>0</v>
      </c>
      <c r="AF372" s="1">
        <f ca="1">SUMIFS(INDIRECT($C$1&amp;"!"&amp;$C372&amp;":"&amp;$C372),dbP!$B:$B,"&gt;="&amp;AF$5,dbP!$B:$B,"&lt;="&amp;AF$6,INDIRECT($C$1&amp;"!"&amp;$C$2&amp;":"&amp;$C$2),$I$4,dbP!$J:$J,$I372,dbP!$K:$K,$J372)</f>
        <v>0</v>
      </c>
      <c r="AG372" s="1">
        <f ca="1">SUMIFS(INDIRECT($C$1&amp;"!"&amp;$C372&amp;":"&amp;$C372),dbP!$B:$B,"&gt;="&amp;AG$5,dbP!$B:$B,"&lt;="&amp;AG$6,INDIRECT($C$1&amp;"!"&amp;$C$2&amp;":"&amp;$C$2),$I$4,dbP!$J:$J,$I372,dbP!$K:$K,$J372)</f>
        <v>0</v>
      </c>
      <c r="AH372" s="1">
        <f ca="1">SUMIFS(INDIRECT($C$1&amp;"!"&amp;$C372&amp;":"&amp;$C372),dbP!$B:$B,"&gt;="&amp;AH$5,dbP!$B:$B,"&lt;="&amp;AH$6,INDIRECT($C$1&amp;"!"&amp;$C$2&amp;":"&amp;$C$2),$I$4,dbP!$J:$J,$I372,dbP!$K:$K,$J372)</f>
        <v>0</v>
      </c>
      <c r="AI372" s="1">
        <f ca="1">SUMIFS(INDIRECT($C$1&amp;"!"&amp;$C372&amp;":"&amp;$C372),dbP!$B:$B,"&gt;="&amp;AI$5,dbP!$B:$B,"&lt;="&amp;AI$6,INDIRECT($C$1&amp;"!"&amp;$C$2&amp;":"&amp;$C$2),$I$4,dbP!$J:$J,$I372,dbP!$K:$K,$J372)</f>
        <v>0</v>
      </c>
      <c r="AJ372" s="1">
        <f ca="1">SUMIFS(INDIRECT($C$1&amp;"!"&amp;$C372&amp;":"&amp;$C372),dbP!$B:$B,"&gt;="&amp;AJ$5,dbP!$B:$B,"&lt;="&amp;AJ$6,INDIRECT($C$1&amp;"!"&amp;$C$2&amp;":"&amp;$C$2),$I$4,dbP!$J:$J,$I372,dbP!$K:$K,$J372)</f>
        <v>0</v>
      </c>
      <c r="AK372" s="1">
        <f ca="1">SUMIFS(INDIRECT($C$1&amp;"!"&amp;$C372&amp;":"&amp;$C372),dbP!$B:$B,"&gt;="&amp;AK$5,dbP!$B:$B,"&lt;="&amp;AK$6,INDIRECT($C$1&amp;"!"&amp;$C$2&amp;":"&amp;$C$2),$I$4,dbP!$J:$J,$I372,dbP!$K:$K,$J372)</f>
        <v>0</v>
      </c>
      <c r="AL372" s="1">
        <f ca="1">SUMIFS(INDIRECT($C$1&amp;"!"&amp;$C372&amp;":"&amp;$C372),dbP!$B:$B,"&gt;="&amp;AL$5,dbP!$B:$B,"&lt;="&amp;AL$6,INDIRECT($C$1&amp;"!"&amp;$C$2&amp;":"&amp;$C$2),$I$4,dbP!$J:$J,$I372,dbP!$K:$K,$J372)</f>
        <v>0</v>
      </c>
    </row>
    <row r="373" spans="2:38" x14ac:dyDescent="0.25">
      <c r="B373" s="1" t="str">
        <f>Items!$Q81</f>
        <v>PL(-)</v>
      </c>
      <c r="C373" s="1" t="str">
        <f>Items!$R81</f>
        <v>N</v>
      </c>
      <c r="I373" s="22" t="str">
        <f>Items!$O$78</f>
        <v>Начисление %%</v>
      </c>
      <c r="J373" s="1" t="str">
        <f>Items!P81</f>
        <v>расходы %% по кредитам</v>
      </c>
      <c r="Q373" s="1">
        <f ca="1">SUM($S373:INDIRECT(ADDRESS(ROW(),SUMIFS($3:$3,$4:$4,MAX($4:$4)))))</f>
        <v>0</v>
      </c>
      <c r="T373" s="1">
        <f ca="1">SUMIFS(INDIRECT($C$1&amp;"!"&amp;$C373&amp;":"&amp;$C373),dbP!$B:$B,"&gt;="&amp;T$5,dbP!$B:$B,"&lt;="&amp;T$6,INDIRECT($C$1&amp;"!"&amp;$C$2&amp;":"&amp;$C$2),$I$4,dbP!$J:$J,$I373,dbP!$K:$K,$J373)</f>
        <v>0</v>
      </c>
      <c r="U373" s="1">
        <f ca="1">SUMIFS(INDIRECT($C$1&amp;"!"&amp;$C373&amp;":"&amp;$C373),dbP!$B:$B,"&gt;="&amp;U$5,dbP!$B:$B,"&lt;="&amp;U$6,INDIRECT($C$1&amp;"!"&amp;$C$2&amp;":"&amp;$C$2),$I$4,dbP!$J:$J,$I373,dbP!$K:$K,$J373)</f>
        <v>0</v>
      </c>
      <c r="V373" s="1">
        <f ca="1">SUMIFS(INDIRECT($C$1&amp;"!"&amp;$C373&amp;":"&amp;$C373),dbP!$B:$B,"&gt;="&amp;V$5,dbP!$B:$B,"&lt;="&amp;V$6,INDIRECT($C$1&amp;"!"&amp;$C$2&amp;":"&amp;$C$2),$I$4,dbP!$J:$J,$I373,dbP!$K:$K,$J373)</f>
        <v>0</v>
      </c>
      <c r="W373" s="1">
        <f ca="1">SUMIFS(INDIRECT($C$1&amp;"!"&amp;$C373&amp;":"&amp;$C373),dbP!$B:$B,"&gt;="&amp;W$5,dbP!$B:$B,"&lt;="&amp;W$6,INDIRECT($C$1&amp;"!"&amp;$C$2&amp;":"&amp;$C$2),$I$4,dbP!$J:$J,$I373,dbP!$K:$K,$J373)</f>
        <v>0</v>
      </c>
      <c r="X373" s="1">
        <f ca="1">SUMIFS(INDIRECT($C$1&amp;"!"&amp;$C373&amp;":"&amp;$C373),dbP!$B:$B,"&gt;="&amp;X$5,dbP!$B:$B,"&lt;="&amp;X$6,INDIRECT($C$1&amp;"!"&amp;$C$2&amp;":"&amp;$C$2),$I$4,dbP!$J:$J,$I373,dbP!$K:$K,$J373)</f>
        <v>0</v>
      </c>
      <c r="Y373" s="1">
        <f ca="1">SUMIFS(INDIRECT($C$1&amp;"!"&amp;$C373&amp;":"&amp;$C373),dbP!$B:$B,"&gt;="&amp;Y$5,dbP!$B:$B,"&lt;="&amp;Y$6,INDIRECT($C$1&amp;"!"&amp;$C$2&amp;":"&amp;$C$2),$I$4,dbP!$J:$J,$I373,dbP!$K:$K,$J373)</f>
        <v>0</v>
      </c>
      <c r="Z373" s="1">
        <f ca="1">SUMIFS(INDIRECT($C$1&amp;"!"&amp;$C373&amp;":"&amp;$C373),dbP!$B:$B,"&gt;="&amp;Z$5,dbP!$B:$B,"&lt;="&amp;Z$6,INDIRECT($C$1&amp;"!"&amp;$C$2&amp;":"&amp;$C$2),$I$4,dbP!$J:$J,$I373,dbP!$K:$K,$J373)</f>
        <v>0</v>
      </c>
      <c r="AA373" s="1">
        <f ca="1">SUMIFS(INDIRECT($C$1&amp;"!"&amp;$C373&amp;":"&amp;$C373),dbP!$B:$B,"&gt;="&amp;AA$5,dbP!$B:$B,"&lt;="&amp;AA$6,INDIRECT($C$1&amp;"!"&amp;$C$2&amp;":"&amp;$C$2),$I$4,dbP!$J:$J,$I373,dbP!$K:$K,$J373)</f>
        <v>0</v>
      </c>
      <c r="AB373" s="1">
        <f ca="1">SUMIFS(INDIRECT($C$1&amp;"!"&amp;$C373&amp;":"&amp;$C373),dbP!$B:$B,"&gt;="&amp;AB$5,dbP!$B:$B,"&lt;="&amp;AB$6,INDIRECT($C$1&amp;"!"&amp;$C$2&amp;":"&amp;$C$2),$I$4,dbP!$J:$J,$I373,dbP!$K:$K,$J373)</f>
        <v>0</v>
      </c>
      <c r="AC373" s="1">
        <f ca="1">SUMIFS(INDIRECT($C$1&amp;"!"&amp;$C373&amp;":"&amp;$C373),dbP!$B:$B,"&gt;="&amp;AC$5,dbP!$B:$B,"&lt;="&amp;AC$6,INDIRECT($C$1&amp;"!"&amp;$C$2&amp;":"&amp;$C$2),$I$4,dbP!$J:$J,$I373,dbP!$K:$K,$J373)</f>
        <v>0</v>
      </c>
      <c r="AD373" s="1">
        <f ca="1">SUMIFS(INDIRECT($C$1&amp;"!"&amp;$C373&amp;":"&amp;$C373),dbP!$B:$B,"&gt;="&amp;AD$5,dbP!$B:$B,"&lt;="&amp;AD$6,INDIRECT($C$1&amp;"!"&amp;$C$2&amp;":"&amp;$C$2),$I$4,dbP!$J:$J,$I373,dbP!$K:$K,$J373)</f>
        <v>0</v>
      </c>
      <c r="AE373" s="1">
        <f ca="1">SUMIFS(INDIRECT($C$1&amp;"!"&amp;$C373&amp;":"&amp;$C373),dbP!$B:$B,"&gt;="&amp;AE$5,dbP!$B:$B,"&lt;="&amp;AE$6,INDIRECT($C$1&amp;"!"&amp;$C$2&amp;":"&amp;$C$2),$I$4,dbP!$J:$J,$I373,dbP!$K:$K,$J373)</f>
        <v>0</v>
      </c>
      <c r="AF373" s="1">
        <f ca="1">SUMIFS(INDIRECT($C$1&amp;"!"&amp;$C373&amp;":"&amp;$C373),dbP!$B:$B,"&gt;="&amp;AF$5,dbP!$B:$B,"&lt;="&amp;AF$6,INDIRECT($C$1&amp;"!"&amp;$C$2&amp;":"&amp;$C$2),$I$4,dbP!$J:$J,$I373,dbP!$K:$K,$J373)</f>
        <v>0</v>
      </c>
      <c r="AG373" s="1">
        <f ca="1">SUMIFS(INDIRECT($C$1&amp;"!"&amp;$C373&amp;":"&amp;$C373),dbP!$B:$B,"&gt;="&amp;AG$5,dbP!$B:$B,"&lt;="&amp;AG$6,INDIRECT($C$1&amp;"!"&amp;$C$2&amp;":"&amp;$C$2),$I$4,dbP!$J:$J,$I373,dbP!$K:$K,$J373)</f>
        <v>0</v>
      </c>
      <c r="AH373" s="1">
        <f ca="1">SUMIFS(INDIRECT($C$1&amp;"!"&amp;$C373&amp;":"&amp;$C373),dbP!$B:$B,"&gt;="&amp;AH$5,dbP!$B:$B,"&lt;="&amp;AH$6,INDIRECT($C$1&amp;"!"&amp;$C$2&amp;":"&amp;$C$2),$I$4,dbP!$J:$J,$I373,dbP!$K:$K,$J373)</f>
        <v>0</v>
      </c>
      <c r="AI373" s="1">
        <f ca="1">SUMIFS(INDIRECT($C$1&amp;"!"&amp;$C373&amp;":"&amp;$C373),dbP!$B:$B,"&gt;="&amp;AI$5,dbP!$B:$B,"&lt;="&amp;AI$6,INDIRECT($C$1&amp;"!"&amp;$C$2&amp;":"&amp;$C$2),$I$4,dbP!$J:$J,$I373,dbP!$K:$K,$J373)</f>
        <v>0</v>
      </c>
      <c r="AJ373" s="1">
        <f ca="1">SUMIFS(INDIRECT($C$1&amp;"!"&amp;$C373&amp;":"&amp;$C373),dbP!$B:$B,"&gt;="&amp;AJ$5,dbP!$B:$B,"&lt;="&amp;AJ$6,INDIRECT($C$1&amp;"!"&amp;$C$2&amp;":"&amp;$C$2),$I$4,dbP!$J:$J,$I373,dbP!$K:$K,$J373)</f>
        <v>0</v>
      </c>
      <c r="AK373" s="1">
        <f ca="1">SUMIFS(INDIRECT($C$1&amp;"!"&amp;$C373&amp;":"&amp;$C373),dbP!$B:$B,"&gt;="&amp;AK$5,dbP!$B:$B,"&lt;="&amp;AK$6,INDIRECT($C$1&amp;"!"&amp;$C$2&amp;":"&amp;$C$2),$I$4,dbP!$J:$J,$I373,dbP!$K:$K,$J373)</f>
        <v>0</v>
      </c>
      <c r="AL373" s="1">
        <f ca="1">SUMIFS(INDIRECT($C$1&amp;"!"&amp;$C373&amp;":"&amp;$C373),dbP!$B:$B,"&gt;="&amp;AL$5,dbP!$B:$B,"&lt;="&amp;AL$6,INDIRECT($C$1&amp;"!"&amp;$C$2&amp;":"&amp;$C$2),$I$4,dbP!$J:$J,$I373,dbP!$K:$K,$J373)</f>
        <v>0</v>
      </c>
    </row>
    <row r="374" spans="2:38" x14ac:dyDescent="0.25">
      <c r="B374" s="1" t="str">
        <f>Items!$Q82</f>
        <v>PL(-)</v>
      </c>
      <c r="C374" s="1" t="str">
        <f>Items!$R82</f>
        <v>N</v>
      </c>
      <c r="I374" s="22" t="str">
        <f>Items!$O$78</f>
        <v>Начисление %%</v>
      </c>
      <c r="J374" s="1" t="str">
        <f>Items!P82</f>
        <v>расходы %% по займам</v>
      </c>
      <c r="Q374" s="1">
        <f ca="1">SUM($S374:INDIRECT(ADDRESS(ROW(),SUMIFS($3:$3,$4:$4,MAX($4:$4)))))</f>
        <v>0</v>
      </c>
      <c r="T374" s="1">
        <f ca="1">SUMIFS(INDIRECT($C$1&amp;"!"&amp;$C374&amp;":"&amp;$C374),dbP!$B:$B,"&gt;="&amp;T$5,dbP!$B:$B,"&lt;="&amp;T$6,INDIRECT($C$1&amp;"!"&amp;$C$2&amp;":"&amp;$C$2),$I$4,dbP!$J:$J,$I374,dbP!$K:$K,$J374)</f>
        <v>0</v>
      </c>
      <c r="U374" s="1">
        <f ca="1">SUMIFS(INDIRECT($C$1&amp;"!"&amp;$C374&amp;":"&amp;$C374),dbP!$B:$B,"&gt;="&amp;U$5,dbP!$B:$B,"&lt;="&amp;U$6,INDIRECT($C$1&amp;"!"&amp;$C$2&amp;":"&amp;$C$2),$I$4,dbP!$J:$J,$I374,dbP!$K:$K,$J374)</f>
        <v>0</v>
      </c>
      <c r="V374" s="1">
        <f ca="1">SUMIFS(INDIRECT($C$1&amp;"!"&amp;$C374&amp;":"&amp;$C374),dbP!$B:$B,"&gt;="&amp;V$5,dbP!$B:$B,"&lt;="&amp;V$6,INDIRECT($C$1&amp;"!"&amp;$C$2&amp;":"&amp;$C$2),$I$4,dbP!$J:$J,$I374,dbP!$K:$K,$J374)</f>
        <v>0</v>
      </c>
      <c r="W374" s="1">
        <f ca="1">SUMIFS(INDIRECT($C$1&amp;"!"&amp;$C374&amp;":"&amp;$C374),dbP!$B:$B,"&gt;="&amp;W$5,dbP!$B:$B,"&lt;="&amp;W$6,INDIRECT($C$1&amp;"!"&amp;$C$2&amp;":"&amp;$C$2),$I$4,dbP!$J:$J,$I374,dbP!$K:$K,$J374)</f>
        <v>0</v>
      </c>
      <c r="X374" s="1">
        <f ca="1">SUMIFS(INDIRECT($C$1&amp;"!"&amp;$C374&amp;":"&amp;$C374),dbP!$B:$B,"&gt;="&amp;X$5,dbP!$B:$B,"&lt;="&amp;X$6,INDIRECT($C$1&amp;"!"&amp;$C$2&amp;":"&amp;$C$2),$I$4,dbP!$J:$J,$I374,dbP!$K:$K,$J374)</f>
        <v>0</v>
      </c>
      <c r="Y374" s="1">
        <f ca="1">SUMIFS(INDIRECT($C$1&amp;"!"&amp;$C374&amp;":"&amp;$C374),dbP!$B:$B,"&gt;="&amp;Y$5,dbP!$B:$B,"&lt;="&amp;Y$6,INDIRECT($C$1&amp;"!"&amp;$C$2&amp;":"&amp;$C$2),$I$4,dbP!$J:$J,$I374,dbP!$K:$K,$J374)</f>
        <v>0</v>
      </c>
      <c r="Z374" s="1">
        <f ca="1">SUMIFS(INDIRECT($C$1&amp;"!"&amp;$C374&amp;":"&amp;$C374),dbP!$B:$B,"&gt;="&amp;Z$5,dbP!$B:$B,"&lt;="&amp;Z$6,INDIRECT($C$1&amp;"!"&amp;$C$2&amp;":"&amp;$C$2),$I$4,dbP!$J:$J,$I374,dbP!$K:$K,$J374)</f>
        <v>0</v>
      </c>
      <c r="AA374" s="1">
        <f ca="1">SUMIFS(INDIRECT($C$1&amp;"!"&amp;$C374&amp;":"&amp;$C374),dbP!$B:$B,"&gt;="&amp;AA$5,dbP!$B:$B,"&lt;="&amp;AA$6,INDIRECT($C$1&amp;"!"&amp;$C$2&amp;":"&amp;$C$2),$I$4,dbP!$J:$J,$I374,dbP!$K:$K,$J374)</f>
        <v>0</v>
      </c>
      <c r="AB374" s="1">
        <f ca="1">SUMIFS(INDIRECT($C$1&amp;"!"&amp;$C374&amp;":"&amp;$C374),dbP!$B:$B,"&gt;="&amp;AB$5,dbP!$B:$B,"&lt;="&amp;AB$6,INDIRECT($C$1&amp;"!"&amp;$C$2&amp;":"&amp;$C$2),$I$4,dbP!$J:$J,$I374,dbP!$K:$K,$J374)</f>
        <v>0</v>
      </c>
      <c r="AC374" s="1">
        <f ca="1">SUMIFS(INDIRECT($C$1&amp;"!"&amp;$C374&amp;":"&amp;$C374),dbP!$B:$B,"&gt;="&amp;AC$5,dbP!$B:$B,"&lt;="&amp;AC$6,INDIRECT($C$1&amp;"!"&amp;$C$2&amp;":"&amp;$C$2),$I$4,dbP!$J:$J,$I374,dbP!$K:$K,$J374)</f>
        <v>0</v>
      </c>
      <c r="AD374" s="1">
        <f ca="1">SUMIFS(INDIRECT($C$1&amp;"!"&amp;$C374&amp;":"&amp;$C374),dbP!$B:$B,"&gt;="&amp;AD$5,dbP!$B:$B,"&lt;="&amp;AD$6,INDIRECT($C$1&amp;"!"&amp;$C$2&amp;":"&amp;$C$2),$I$4,dbP!$J:$J,$I374,dbP!$K:$K,$J374)</f>
        <v>0</v>
      </c>
      <c r="AE374" s="1">
        <f ca="1">SUMIFS(INDIRECT($C$1&amp;"!"&amp;$C374&amp;":"&amp;$C374),dbP!$B:$B,"&gt;="&amp;AE$5,dbP!$B:$B,"&lt;="&amp;AE$6,INDIRECT($C$1&amp;"!"&amp;$C$2&amp;":"&amp;$C$2),$I$4,dbP!$J:$J,$I374,dbP!$K:$K,$J374)</f>
        <v>0</v>
      </c>
      <c r="AF374" s="1">
        <f ca="1">SUMIFS(INDIRECT($C$1&amp;"!"&amp;$C374&amp;":"&amp;$C374),dbP!$B:$B,"&gt;="&amp;AF$5,dbP!$B:$B,"&lt;="&amp;AF$6,INDIRECT($C$1&amp;"!"&amp;$C$2&amp;":"&amp;$C$2),$I$4,dbP!$J:$J,$I374,dbP!$K:$K,$J374)</f>
        <v>0</v>
      </c>
      <c r="AG374" s="1">
        <f ca="1">SUMIFS(INDIRECT($C$1&amp;"!"&amp;$C374&amp;":"&amp;$C374),dbP!$B:$B,"&gt;="&amp;AG$5,dbP!$B:$B,"&lt;="&amp;AG$6,INDIRECT($C$1&amp;"!"&amp;$C$2&amp;":"&amp;$C$2),$I$4,dbP!$J:$J,$I374,dbP!$K:$K,$J374)</f>
        <v>0</v>
      </c>
      <c r="AH374" s="1">
        <f ca="1">SUMIFS(INDIRECT($C$1&amp;"!"&amp;$C374&amp;":"&amp;$C374),dbP!$B:$B,"&gt;="&amp;AH$5,dbP!$B:$B,"&lt;="&amp;AH$6,INDIRECT($C$1&amp;"!"&amp;$C$2&amp;":"&amp;$C$2),$I$4,dbP!$J:$J,$I374,dbP!$K:$K,$J374)</f>
        <v>0</v>
      </c>
      <c r="AI374" s="1">
        <f ca="1">SUMIFS(INDIRECT($C$1&amp;"!"&amp;$C374&amp;":"&amp;$C374),dbP!$B:$B,"&gt;="&amp;AI$5,dbP!$B:$B,"&lt;="&amp;AI$6,INDIRECT($C$1&amp;"!"&amp;$C$2&amp;":"&amp;$C$2),$I$4,dbP!$J:$J,$I374,dbP!$K:$K,$J374)</f>
        <v>0</v>
      </c>
      <c r="AJ374" s="1">
        <f ca="1">SUMIFS(INDIRECT($C$1&amp;"!"&amp;$C374&amp;":"&amp;$C374),dbP!$B:$B,"&gt;="&amp;AJ$5,dbP!$B:$B,"&lt;="&amp;AJ$6,INDIRECT($C$1&amp;"!"&amp;$C$2&amp;":"&amp;$C$2),$I$4,dbP!$J:$J,$I374,dbP!$K:$K,$J374)</f>
        <v>0</v>
      </c>
      <c r="AK374" s="1">
        <f ca="1">SUMIFS(INDIRECT($C$1&amp;"!"&amp;$C374&amp;":"&amp;$C374),dbP!$B:$B,"&gt;="&amp;AK$5,dbP!$B:$B,"&lt;="&amp;AK$6,INDIRECT($C$1&amp;"!"&amp;$C$2&amp;":"&amp;$C$2),$I$4,dbP!$J:$J,$I374,dbP!$K:$K,$J374)</f>
        <v>0</v>
      </c>
      <c r="AL374" s="1">
        <f ca="1">SUMIFS(INDIRECT($C$1&amp;"!"&amp;$C374&amp;":"&amp;$C374),dbP!$B:$B,"&gt;="&amp;AL$5,dbP!$B:$B,"&lt;="&amp;AL$6,INDIRECT($C$1&amp;"!"&amp;$C$2&amp;":"&amp;$C$2),$I$4,dbP!$J:$J,$I374,dbP!$K:$K,$J374)</f>
        <v>0</v>
      </c>
    </row>
    <row r="375" spans="2:38" s="23" customFormat="1" ht="10.199999999999999" x14ac:dyDescent="0.2">
      <c r="E375" s="23" t="s">
        <v>50</v>
      </c>
    </row>
    <row r="376" spans="2:38" ht="4.05" customHeight="1" x14ac:dyDescent="0.25"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2:38" s="2" customFormat="1" x14ac:dyDescent="0.25">
      <c r="B377" s="2" t="str">
        <f>Items!$Q$83</f>
        <v>PL</v>
      </c>
      <c r="C377" s="2">
        <f>Items!$R$83</f>
        <v>0</v>
      </c>
      <c r="I377" s="2" t="str">
        <f>Items!$O$83</f>
        <v>Прибыль до налогов</v>
      </c>
      <c r="Q377" s="2">
        <f ca="1">SUM($S377:INDIRECT(ADDRESS(ROW(),SUMIFS($3:$3,$4:$4,MAX($4:$4)))))</f>
        <v>-8576294.1899999995</v>
      </c>
      <c r="T377" s="2">
        <f ca="1">SUMIFS(T$283:T376,$B$283:$B376,Items!$Q$4)-SUMIFS(T$283:T376,$B$283:$B376,Items!$Q$7)</f>
        <v>-332283.62</v>
      </c>
      <c r="U377" s="2">
        <f ca="1">SUMIFS(U$283:U376,$B$283:$B376,Items!$Q$4)-SUMIFS(U$283:U376,$B$283:$B376,Items!$Q$7)</f>
        <v>-241466.54</v>
      </c>
      <c r="V377" s="2">
        <f ca="1">SUMIFS(V$283:V376,$B$283:$B376,Items!$Q$4)-SUMIFS(V$283:V376,$B$283:$B376,Items!$Q$7)</f>
        <v>-207279.28</v>
      </c>
      <c r="W377" s="2">
        <f ca="1">SUMIFS(W$283:W376,$B$283:$B376,Items!$Q$4)-SUMIFS(W$283:W376,$B$283:$B376,Items!$Q$7)</f>
        <v>-296279.88</v>
      </c>
      <c r="X377" s="2">
        <f ca="1">SUMIFS(X$283:X376,$B$283:$B376,Items!$Q$4)-SUMIFS(X$283:X376,$B$283:$B376,Items!$Q$7)</f>
        <v>-325478.11</v>
      </c>
      <c r="Y377" s="2">
        <f ca="1">SUMIFS(Y$283:Y376,$B$283:$B376,Items!$Q$4)-SUMIFS(Y$283:Y376,$B$283:$B376,Items!$Q$7)</f>
        <v>-300711.46000000002</v>
      </c>
      <c r="Z377" s="2">
        <f ca="1">SUMIFS(Z$283:Z376,$B$283:$B376,Items!$Q$4)-SUMIFS(Z$283:Z376,$B$283:$B376,Items!$Q$7)</f>
        <v>-349311.7</v>
      </c>
      <c r="AA377" s="2">
        <f ca="1">SUMIFS(AA$283:AA376,$B$283:$B376,Items!$Q$4)-SUMIFS(AA$283:AA376,$B$283:$B376,Items!$Q$7)</f>
        <v>-843893.83000000007</v>
      </c>
      <c r="AB377" s="2">
        <f ca="1">SUMIFS(AB$283:AB376,$B$283:$B376,Items!$Q$4)-SUMIFS(AB$283:AB376,$B$283:$B376,Items!$Q$7)</f>
        <v>-754803.55999999994</v>
      </c>
      <c r="AC377" s="2">
        <f ca="1">SUMIFS(AC$283:AC376,$B$283:$B376,Items!$Q$4)-SUMIFS(AC$283:AC376,$B$283:$B376,Items!$Q$7)</f>
        <v>-988995.37</v>
      </c>
      <c r="AD377" s="2">
        <f ca="1">SUMIFS(AD$283:AD376,$B$283:$B376,Items!$Q$4)-SUMIFS(AD$283:AD376,$B$283:$B376,Items!$Q$7)</f>
        <v>-960907.05</v>
      </c>
      <c r="AE377" s="2">
        <f ca="1">SUMIFS(AE$283:AE376,$B$283:$B376,Items!$Q$4)-SUMIFS(AE$283:AE376,$B$283:$B376,Items!$Q$7)</f>
        <v>-478666.9</v>
      </c>
      <c r="AF377" s="2">
        <f ca="1">SUMIFS(AF$283:AF376,$B$283:$B376,Items!$Q$4)-SUMIFS(AF$283:AF376,$B$283:$B376,Items!$Q$7)</f>
        <v>-876638.96</v>
      </c>
      <c r="AG377" s="2">
        <f ca="1">SUMIFS(AG$283:AG376,$B$283:$B376,Items!$Q$4)-SUMIFS(AG$283:AG376,$B$283:$B376,Items!$Q$7)</f>
        <v>-1618147.93</v>
      </c>
      <c r="AH377" s="2">
        <f ca="1">SUMIFS(AH$283:AH376,$B$283:$B376,Items!$Q$4)-SUMIFS(AH$283:AH376,$B$283:$B376,Items!$Q$7)</f>
        <v>0</v>
      </c>
      <c r="AI377" s="2">
        <f ca="1">SUMIFS(AI$283:AI376,$B$283:$B376,Items!$Q$4)-SUMIFS(AI$283:AI376,$B$283:$B376,Items!$Q$7)</f>
        <v>-1430</v>
      </c>
      <c r="AJ377" s="2">
        <f ca="1">SUMIFS(AJ$283:AJ376,$B$283:$B376,Items!$Q$4)-SUMIFS(AJ$283:AJ376,$B$283:$B376,Items!$Q$7)</f>
        <v>0</v>
      </c>
      <c r="AK377" s="2">
        <f ca="1">SUMIFS(AK$283:AK376,$B$283:$B376,Items!$Q$4)-SUMIFS(AK$283:AK376,$B$283:$B376,Items!$Q$7)</f>
        <v>0</v>
      </c>
      <c r="AL377" s="2">
        <f ca="1">SUMIFS(AL$283:AL376,$B$283:$B376,Items!$Q$4)-SUMIFS(AL$283:AL376,$B$283:$B376,Items!$Q$7)</f>
        <v>0</v>
      </c>
    </row>
    <row r="378" spans="2:38" ht="4.05" customHeight="1" x14ac:dyDescent="0.25"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2:38" s="2" customFormat="1" x14ac:dyDescent="0.25">
      <c r="B379" s="2">
        <f>Items!$Q$84</f>
        <v>0</v>
      </c>
      <c r="C379" s="2" t="str">
        <f>Items!$R$84</f>
        <v>N</v>
      </c>
      <c r="I379" s="2" t="str">
        <f>Items!$O$84</f>
        <v>Налоги</v>
      </c>
      <c r="Q379" s="2">
        <f ca="1">SUM($S379:INDIRECT(ADDRESS(ROW(),SUMIFS($3:$3,$4:$4,MAX($4:$4)))))</f>
        <v>61827.21</v>
      </c>
      <c r="T379" s="2">
        <f ca="1">SUM(T380:T384)</f>
        <v>0</v>
      </c>
      <c r="U379" s="2">
        <f t="shared" ref="U379:AL379" ca="1" si="131">SUM(U380:U384)</f>
        <v>0</v>
      </c>
      <c r="V379" s="2">
        <f t="shared" ca="1" si="131"/>
        <v>0</v>
      </c>
      <c r="W379" s="2">
        <f t="shared" ca="1" si="131"/>
        <v>0</v>
      </c>
      <c r="X379" s="2">
        <f t="shared" ca="1" si="131"/>
        <v>0</v>
      </c>
      <c r="Y379" s="2">
        <f t="shared" ca="1" si="131"/>
        <v>5869.5599999999995</v>
      </c>
      <c r="Z379" s="2">
        <f t="shared" ca="1" si="131"/>
        <v>0</v>
      </c>
      <c r="AA379" s="2">
        <f t="shared" ca="1" si="131"/>
        <v>0</v>
      </c>
      <c r="AB379" s="2">
        <f t="shared" ca="1" si="131"/>
        <v>0</v>
      </c>
      <c r="AC379" s="2">
        <f t="shared" ca="1" si="131"/>
        <v>0</v>
      </c>
      <c r="AD379" s="2">
        <f t="shared" ca="1" si="131"/>
        <v>0</v>
      </c>
      <c r="AE379" s="2">
        <f t="shared" ca="1" si="131"/>
        <v>0</v>
      </c>
      <c r="AF379" s="2">
        <f t="shared" ca="1" si="131"/>
        <v>50671.46</v>
      </c>
      <c r="AG379" s="2">
        <f t="shared" ca="1" si="131"/>
        <v>5286.1900000000005</v>
      </c>
      <c r="AH379" s="2">
        <f t="shared" ca="1" si="131"/>
        <v>0</v>
      </c>
      <c r="AI379" s="2">
        <f t="shared" ca="1" si="131"/>
        <v>0</v>
      </c>
      <c r="AJ379" s="2">
        <f t="shared" ca="1" si="131"/>
        <v>0</v>
      </c>
      <c r="AK379" s="2">
        <f t="shared" ca="1" si="131"/>
        <v>0</v>
      </c>
      <c r="AL379" s="2">
        <f t="shared" ca="1" si="131"/>
        <v>0</v>
      </c>
    </row>
    <row r="380" spans="2:38" x14ac:dyDescent="0.25">
      <c r="B380" s="1" t="str">
        <f>Items!$Q85</f>
        <v>PL(-)</v>
      </c>
      <c r="C380" s="1" t="str">
        <f>Items!$R85</f>
        <v>N</v>
      </c>
      <c r="I380" s="22" t="str">
        <f>Items!$O$84</f>
        <v>Налоги</v>
      </c>
      <c r="J380" s="1" t="str">
        <f>Items!P85</f>
        <v>УСН</v>
      </c>
      <c r="Q380" s="1">
        <f ca="1">SUM($S380:INDIRECT(ADDRESS(ROW(),SUMIFS($3:$3,$4:$4,MAX($4:$4)))))</f>
        <v>0</v>
      </c>
      <c r="T380" s="1">
        <f ca="1">SUMIFS(INDIRECT($C$1&amp;"!"&amp;$C380&amp;":"&amp;$C380),dbP!$B:$B,"&gt;="&amp;T$5,dbP!$B:$B,"&lt;="&amp;T$6,INDIRECT($C$1&amp;"!"&amp;$C$2&amp;":"&amp;$C$2),$I$4,dbP!$J:$J,$I380,dbP!$K:$K,$J380)</f>
        <v>0</v>
      </c>
      <c r="U380" s="1">
        <f ca="1">SUMIFS(INDIRECT($C$1&amp;"!"&amp;$C380&amp;":"&amp;$C380),dbP!$B:$B,"&gt;="&amp;U$5,dbP!$B:$B,"&lt;="&amp;U$6,INDIRECT($C$1&amp;"!"&amp;$C$2&amp;":"&amp;$C$2),$I$4,dbP!$J:$J,$I380,dbP!$K:$K,$J380)</f>
        <v>0</v>
      </c>
      <c r="V380" s="1">
        <f ca="1">SUMIFS(INDIRECT($C$1&amp;"!"&amp;$C380&amp;":"&amp;$C380),dbP!$B:$B,"&gt;="&amp;V$5,dbP!$B:$B,"&lt;="&amp;V$6,INDIRECT($C$1&amp;"!"&amp;$C$2&amp;":"&amp;$C$2),$I$4,dbP!$J:$J,$I380,dbP!$K:$K,$J380)</f>
        <v>0</v>
      </c>
      <c r="W380" s="1">
        <f ca="1">SUMIFS(INDIRECT($C$1&amp;"!"&amp;$C380&amp;":"&amp;$C380),dbP!$B:$B,"&gt;="&amp;W$5,dbP!$B:$B,"&lt;="&amp;W$6,INDIRECT($C$1&amp;"!"&amp;$C$2&amp;":"&amp;$C$2),$I$4,dbP!$J:$J,$I380,dbP!$K:$K,$J380)</f>
        <v>0</v>
      </c>
      <c r="X380" s="1">
        <f ca="1">SUMIFS(INDIRECT($C$1&amp;"!"&amp;$C380&amp;":"&amp;$C380),dbP!$B:$B,"&gt;="&amp;X$5,dbP!$B:$B,"&lt;="&amp;X$6,INDIRECT($C$1&amp;"!"&amp;$C$2&amp;":"&amp;$C$2),$I$4,dbP!$J:$J,$I380,dbP!$K:$K,$J380)</f>
        <v>0</v>
      </c>
      <c r="Y380" s="1">
        <f ca="1">SUMIFS(INDIRECT($C$1&amp;"!"&amp;$C380&amp;":"&amp;$C380),dbP!$B:$B,"&gt;="&amp;Y$5,dbP!$B:$B,"&lt;="&amp;Y$6,INDIRECT($C$1&amp;"!"&amp;$C$2&amp;":"&amp;$C$2),$I$4,dbP!$J:$J,$I380,dbP!$K:$K,$J380)</f>
        <v>0</v>
      </c>
      <c r="Z380" s="1">
        <f ca="1">SUMIFS(INDIRECT($C$1&amp;"!"&amp;$C380&amp;":"&amp;$C380),dbP!$B:$B,"&gt;="&amp;Z$5,dbP!$B:$B,"&lt;="&amp;Z$6,INDIRECT($C$1&amp;"!"&amp;$C$2&amp;":"&amp;$C$2),$I$4,dbP!$J:$J,$I380,dbP!$K:$K,$J380)</f>
        <v>0</v>
      </c>
      <c r="AA380" s="1">
        <f ca="1">SUMIFS(INDIRECT($C$1&amp;"!"&amp;$C380&amp;":"&amp;$C380),dbP!$B:$B,"&gt;="&amp;AA$5,dbP!$B:$B,"&lt;="&amp;AA$6,INDIRECT($C$1&amp;"!"&amp;$C$2&amp;":"&amp;$C$2),$I$4,dbP!$J:$J,$I380,dbP!$K:$K,$J380)</f>
        <v>0</v>
      </c>
      <c r="AB380" s="1">
        <f ca="1">SUMIFS(INDIRECT($C$1&amp;"!"&amp;$C380&amp;":"&amp;$C380),dbP!$B:$B,"&gt;="&amp;AB$5,dbP!$B:$B,"&lt;="&amp;AB$6,INDIRECT($C$1&amp;"!"&amp;$C$2&amp;":"&amp;$C$2),$I$4,dbP!$J:$J,$I380,dbP!$K:$K,$J380)</f>
        <v>0</v>
      </c>
      <c r="AC380" s="1">
        <f ca="1">SUMIFS(INDIRECT($C$1&amp;"!"&amp;$C380&amp;":"&amp;$C380),dbP!$B:$B,"&gt;="&amp;AC$5,dbP!$B:$B,"&lt;="&amp;AC$6,INDIRECT($C$1&amp;"!"&amp;$C$2&amp;":"&amp;$C$2),$I$4,dbP!$J:$J,$I380,dbP!$K:$K,$J380)</f>
        <v>0</v>
      </c>
      <c r="AD380" s="1">
        <f ca="1">SUMIFS(INDIRECT($C$1&amp;"!"&amp;$C380&amp;":"&amp;$C380),dbP!$B:$B,"&gt;="&amp;AD$5,dbP!$B:$B,"&lt;="&amp;AD$6,INDIRECT($C$1&amp;"!"&amp;$C$2&amp;":"&amp;$C$2),$I$4,dbP!$J:$J,$I380,dbP!$K:$K,$J380)</f>
        <v>0</v>
      </c>
      <c r="AE380" s="1">
        <f ca="1">SUMIFS(INDIRECT($C$1&amp;"!"&amp;$C380&amp;":"&amp;$C380),dbP!$B:$B,"&gt;="&amp;AE$5,dbP!$B:$B,"&lt;="&amp;AE$6,INDIRECT($C$1&amp;"!"&amp;$C$2&amp;":"&amp;$C$2),$I$4,dbP!$J:$J,$I380,dbP!$K:$K,$J380)</f>
        <v>0</v>
      </c>
      <c r="AF380" s="1">
        <f ca="1">SUMIFS(INDIRECT($C$1&amp;"!"&amp;$C380&amp;":"&amp;$C380),dbP!$B:$B,"&gt;="&amp;AF$5,dbP!$B:$B,"&lt;="&amp;AF$6,INDIRECT($C$1&amp;"!"&amp;$C$2&amp;":"&amp;$C$2),$I$4,dbP!$J:$J,$I380,dbP!$K:$K,$J380)</f>
        <v>0</v>
      </c>
      <c r="AG380" s="1">
        <f ca="1">SUMIFS(INDIRECT($C$1&amp;"!"&amp;$C380&amp;":"&amp;$C380),dbP!$B:$B,"&gt;="&amp;AG$5,dbP!$B:$B,"&lt;="&amp;AG$6,INDIRECT($C$1&amp;"!"&amp;$C$2&amp;":"&amp;$C$2),$I$4,dbP!$J:$J,$I380,dbP!$K:$K,$J380)</f>
        <v>0</v>
      </c>
      <c r="AH380" s="1">
        <f ca="1">SUMIFS(INDIRECT($C$1&amp;"!"&amp;$C380&amp;":"&amp;$C380),dbP!$B:$B,"&gt;="&amp;AH$5,dbP!$B:$B,"&lt;="&amp;AH$6,INDIRECT($C$1&amp;"!"&amp;$C$2&amp;":"&amp;$C$2),$I$4,dbP!$J:$J,$I380,dbP!$K:$K,$J380)</f>
        <v>0</v>
      </c>
      <c r="AI380" s="1">
        <f ca="1">SUMIFS(INDIRECT($C$1&amp;"!"&amp;$C380&amp;":"&amp;$C380),dbP!$B:$B,"&gt;="&amp;AI$5,dbP!$B:$B,"&lt;="&amp;AI$6,INDIRECT($C$1&amp;"!"&amp;$C$2&amp;":"&amp;$C$2),$I$4,dbP!$J:$J,$I380,dbP!$K:$K,$J380)</f>
        <v>0</v>
      </c>
      <c r="AJ380" s="1">
        <f ca="1">SUMIFS(INDIRECT($C$1&amp;"!"&amp;$C380&amp;":"&amp;$C380),dbP!$B:$B,"&gt;="&amp;AJ$5,dbP!$B:$B,"&lt;="&amp;AJ$6,INDIRECT($C$1&amp;"!"&amp;$C$2&amp;":"&amp;$C$2),$I$4,dbP!$J:$J,$I380,dbP!$K:$K,$J380)</f>
        <v>0</v>
      </c>
      <c r="AK380" s="1">
        <f ca="1">SUMIFS(INDIRECT($C$1&amp;"!"&amp;$C380&amp;":"&amp;$C380),dbP!$B:$B,"&gt;="&amp;AK$5,dbP!$B:$B,"&lt;="&amp;AK$6,INDIRECT($C$1&amp;"!"&amp;$C$2&amp;":"&amp;$C$2),$I$4,dbP!$J:$J,$I380,dbP!$K:$K,$J380)</f>
        <v>0</v>
      </c>
      <c r="AL380" s="1">
        <f ca="1">SUMIFS(INDIRECT($C$1&amp;"!"&amp;$C380&amp;":"&amp;$C380),dbP!$B:$B,"&gt;="&amp;AL$5,dbP!$B:$B,"&lt;="&amp;AL$6,INDIRECT($C$1&amp;"!"&amp;$C$2&amp;":"&amp;$C$2),$I$4,dbP!$J:$J,$I380,dbP!$K:$K,$J380)</f>
        <v>0</v>
      </c>
    </row>
    <row r="381" spans="2:38" x14ac:dyDescent="0.25">
      <c r="B381" s="1" t="str">
        <f>Items!$Q86</f>
        <v>PL(-)</v>
      </c>
      <c r="C381" s="1" t="str">
        <f>Items!$R86</f>
        <v>N</v>
      </c>
      <c r="I381" s="22" t="str">
        <f>Items!$O$84</f>
        <v>Налоги</v>
      </c>
      <c r="J381" s="1" t="str">
        <f>Items!P86</f>
        <v>Патент</v>
      </c>
      <c r="Q381" s="1">
        <f ca="1">SUM($S381:INDIRECT(ADDRESS(ROW(),SUMIFS($3:$3,$4:$4,MAX($4:$4)))))</f>
        <v>28762.26</v>
      </c>
      <c r="T381" s="1">
        <f ca="1">SUMIFS(INDIRECT($C$1&amp;"!"&amp;$C381&amp;":"&amp;$C381),dbP!$B:$B,"&gt;="&amp;T$5,dbP!$B:$B,"&lt;="&amp;T$6,INDIRECT($C$1&amp;"!"&amp;$C$2&amp;":"&amp;$C$2),$I$4,dbP!$J:$J,$I381,dbP!$K:$K,$J381)</f>
        <v>0</v>
      </c>
      <c r="U381" s="1">
        <f ca="1">SUMIFS(INDIRECT($C$1&amp;"!"&amp;$C381&amp;":"&amp;$C381),dbP!$B:$B,"&gt;="&amp;U$5,dbP!$B:$B,"&lt;="&amp;U$6,INDIRECT($C$1&amp;"!"&amp;$C$2&amp;":"&amp;$C$2),$I$4,dbP!$J:$J,$I381,dbP!$K:$K,$J381)</f>
        <v>0</v>
      </c>
      <c r="V381" s="1">
        <f ca="1">SUMIFS(INDIRECT($C$1&amp;"!"&amp;$C381&amp;":"&amp;$C381),dbP!$B:$B,"&gt;="&amp;V$5,dbP!$B:$B,"&lt;="&amp;V$6,INDIRECT($C$1&amp;"!"&amp;$C$2&amp;":"&amp;$C$2),$I$4,dbP!$J:$J,$I381,dbP!$K:$K,$J381)</f>
        <v>0</v>
      </c>
      <c r="W381" s="1">
        <f ca="1">SUMIFS(INDIRECT($C$1&amp;"!"&amp;$C381&amp;":"&amp;$C381),dbP!$B:$B,"&gt;="&amp;W$5,dbP!$B:$B,"&lt;="&amp;W$6,INDIRECT($C$1&amp;"!"&amp;$C$2&amp;":"&amp;$C$2),$I$4,dbP!$J:$J,$I381,dbP!$K:$K,$J381)</f>
        <v>0</v>
      </c>
      <c r="X381" s="1">
        <f ca="1">SUMIFS(INDIRECT($C$1&amp;"!"&amp;$C381&amp;":"&amp;$C381),dbP!$B:$B,"&gt;="&amp;X$5,dbP!$B:$B,"&lt;="&amp;X$6,INDIRECT($C$1&amp;"!"&amp;$C$2&amp;":"&amp;$C$2),$I$4,dbP!$J:$J,$I381,dbP!$K:$K,$J381)</f>
        <v>0</v>
      </c>
      <c r="Y381" s="1">
        <f ca="1">SUMIFS(INDIRECT($C$1&amp;"!"&amp;$C381&amp;":"&amp;$C381),dbP!$B:$B,"&gt;="&amp;Y$5,dbP!$B:$B,"&lt;="&amp;Y$6,INDIRECT($C$1&amp;"!"&amp;$C$2&amp;":"&amp;$C$2),$I$4,dbP!$J:$J,$I381,dbP!$K:$K,$J381)</f>
        <v>0</v>
      </c>
      <c r="Z381" s="1">
        <f ca="1">SUMIFS(INDIRECT($C$1&amp;"!"&amp;$C381&amp;":"&amp;$C381),dbP!$B:$B,"&gt;="&amp;Z$5,dbP!$B:$B,"&lt;="&amp;Z$6,INDIRECT($C$1&amp;"!"&amp;$C$2&amp;":"&amp;$C$2),$I$4,dbP!$J:$J,$I381,dbP!$K:$K,$J381)</f>
        <v>0</v>
      </c>
      <c r="AA381" s="1">
        <f ca="1">SUMIFS(INDIRECT($C$1&amp;"!"&amp;$C381&amp;":"&amp;$C381),dbP!$B:$B,"&gt;="&amp;AA$5,dbP!$B:$B,"&lt;="&amp;AA$6,INDIRECT($C$1&amp;"!"&amp;$C$2&amp;":"&amp;$C$2),$I$4,dbP!$J:$J,$I381,dbP!$K:$K,$J381)</f>
        <v>0</v>
      </c>
      <c r="AB381" s="1">
        <f ca="1">SUMIFS(INDIRECT($C$1&amp;"!"&amp;$C381&amp;":"&amp;$C381),dbP!$B:$B,"&gt;="&amp;AB$5,dbP!$B:$B,"&lt;="&amp;AB$6,INDIRECT($C$1&amp;"!"&amp;$C$2&amp;":"&amp;$C$2),$I$4,dbP!$J:$J,$I381,dbP!$K:$K,$J381)</f>
        <v>0</v>
      </c>
      <c r="AC381" s="1">
        <f ca="1">SUMIFS(INDIRECT($C$1&amp;"!"&amp;$C381&amp;":"&amp;$C381),dbP!$B:$B,"&gt;="&amp;AC$5,dbP!$B:$B,"&lt;="&amp;AC$6,INDIRECT($C$1&amp;"!"&amp;$C$2&amp;":"&amp;$C$2),$I$4,dbP!$J:$J,$I381,dbP!$K:$K,$J381)</f>
        <v>0</v>
      </c>
      <c r="AD381" s="1">
        <f ca="1">SUMIFS(INDIRECT($C$1&amp;"!"&amp;$C381&amp;":"&amp;$C381),dbP!$B:$B,"&gt;="&amp;AD$5,dbP!$B:$B,"&lt;="&amp;AD$6,INDIRECT($C$1&amp;"!"&amp;$C$2&amp;":"&amp;$C$2),$I$4,dbP!$J:$J,$I381,dbP!$K:$K,$J381)</f>
        <v>0</v>
      </c>
      <c r="AE381" s="1">
        <f ca="1">SUMIFS(INDIRECT($C$1&amp;"!"&amp;$C381&amp;":"&amp;$C381),dbP!$B:$B,"&gt;="&amp;AE$5,dbP!$B:$B,"&lt;="&amp;AE$6,INDIRECT($C$1&amp;"!"&amp;$C$2&amp;":"&amp;$C$2),$I$4,dbP!$J:$J,$I381,dbP!$K:$K,$J381)</f>
        <v>0</v>
      </c>
      <c r="AF381" s="1">
        <f ca="1">SUMIFS(INDIRECT($C$1&amp;"!"&amp;$C381&amp;":"&amp;$C381),dbP!$B:$B,"&gt;="&amp;AF$5,dbP!$B:$B,"&lt;="&amp;AF$6,INDIRECT($C$1&amp;"!"&amp;$C$2&amp;":"&amp;$C$2),$I$4,dbP!$J:$J,$I381,dbP!$K:$K,$J381)</f>
        <v>28762.26</v>
      </c>
      <c r="AG381" s="1">
        <f ca="1">SUMIFS(INDIRECT($C$1&amp;"!"&amp;$C381&amp;":"&amp;$C381),dbP!$B:$B,"&gt;="&amp;AG$5,dbP!$B:$B,"&lt;="&amp;AG$6,INDIRECT($C$1&amp;"!"&amp;$C$2&amp;":"&amp;$C$2),$I$4,dbP!$J:$J,$I381,dbP!$K:$K,$J381)</f>
        <v>0</v>
      </c>
      <c r="AH381" s="1">
        <f ca="1">SUMIFS(INDIRECT($C$1&amp;"!"&amp;$C381&amp;":"&amp;$C381),dbP!$B:$B,"&gt;="&amp;AH$5,dbP!$B:$B,"&lt;="&amp;AH$6,INDIRECT($C$1&amp;"!"&amp;$C$2&amp;":"&amp;$C$2),$I$4,dbP!$J:$J,$I381,dbP!$K:$K,$J381)</f>
        <v>0</v>
      </c>
      <c r="AI381" s="1">
        <f ca="1">SUMIFS(INDIRECT($C$1&amp;"!"&amp;$C381&amp;":"&amp;$C381),dbP!$B:$B,"&gt;="&amp;AI$5,dbP!$B:$B,"&lt;="&amp;AI$6,INDIRECT($C$1&amp;"!"&amp;$C$2&amp;":"&amp;$C$2),$I$4,dbP!$J:$J,$I381,dbP!$K:$K,$J381)</f>
        <v>0</v>
      </c>
      <c r="AJ381" s="1">
        <f ca="1">SUMIFS(INDIRECT($C$1&amp;"!"&amp;$C381&amp;":"&amp;$C381),dbP!$B:$B,"&gt;="&amp;AJ$5,dbP!$B:$B,"&lt;="&amp;AJ$6,INDIRECT($C$1&amp;"!"&amp;$C$2&amp;":"&amp;$C$2),$I$4,dbP!$J:$J,$I381,dbP!$K:$K,$J381)</f>
        <v>0</v>
      </c>
      <c r="AK381" s="1">
        <f ca="1">SUMIFS(INDIRECT($C$1&amp;"!"&amp;$C381&amp;":"&amp;$C381),dbP!$B:$B,"&gt;="&amp;AK$5,dbP!$B:$B,"&lt;="&amp;AK$6,INDIRECT($C$1&amp;"!"&amp;$C$2&amp;":"&amp;$C$2),$I$4,dbP!$J:$J,$I381,dbP!$K:$K,$J381)</f>
        <v>0</v>
      </c>
      <c r="AL381" s="1">
        <f ca="1">SUMIFS(INDIRECT($C$1&amp;"!"&amp;$C381&amp;":"&amp;$C381),dbP!$B:$B,"&gt;="&amp;AL$5,dbP!$B:$B,"&lt;="&amp;AL$6,INDIRECT($C$1&amp;"!"&amp;$C$2&amp;":"&amp;$C$2),$I$4,dbP!$J:$J,$I381,dbP!$K:$K,$J381)</f>
        <v>0</v>
      </c>
    </row>
    <row r="382" spans="2:38" x14ac:dyDescent="0.25">
      <c r="B382" s="1" t="str">
        <f>Items!$Q87</f>
        <v>PL(-)</v>
      </c>
      <c r="C382" s="1" t="str">
        <f>Items!$R87</f>
        <v>N</v>
      </c>
      <c r="I382" s="22" t="str">
        <f>Items!$O$84</f>
        <v>Налоги</v>
      </c>
      <c r="J382" s="1" t="str">
        <f>Items!P87</f>
        <v>Самозанятые</v>
      </c>
      <c r="Q382" s="1">
        <f ca="1">SUM($S382:INDIRECT(ADDRESS(ROW(),SUMIFS($3:$3,$4:$4,MAX($4:$4)))))</f>
        <v>33064.950000000004</v>
      </c>
      <c r="T382" s="1">
        <f ca="1">SUMIFS(INDIRECT($C$1&amp;"!"&amp;$C382&amp;":"&amp;$C382),dbP!$B:$B,"&gt;="&amp;T$5,dbP!$B:$B,"&lt;="&amp;T$6,INDIRECT($C$1&amp;"!"&amp;$C$2&amp;":"&amp;$C$2),$I$4,dbP!$J:$J,$I382,dbP!$K:$K,$J382)</f>
        <v>0</v>
      </c>
      <c r="U382" s="1">
        <f ca="1">SUMIFS(INDIRECT($C$1&amp;"!"&amp;$C382&amp;":"&amp;$C382),dbP!$B:$B,"&gt;="&amp;U$5,dbP!$B:$B,"&lt;="&amp;U$6,INDIRECT($C$1&amp;"!"&amp;$C$2&amp;":"&amp;$C$2),$I$4,dbP!$J:$J,$I382,dbP!$K:$K,$J382)</f>
        <v>0</v>
      </c>
      <c r="V382" s="1">
        <f ca="1">SUMIFS(INDIRECT($C$1&amp;"!"&amp;$C382&amp;":"&amp;$C382),dbP!$B:$B,"&gt;="&amp;V$5,dbP!$B:$B,"&lt;="&amp;V$6,INDIRECT($C$1&amp;"!"&amp;$C$2&amp;":"&amp;$C$2),$I$4,dbP!$J:$J,$I382,dbP!$K:$K,$J382)</f>
        <v>0</v>
      </c>
      <c r="W382" s="1">
        <f ca="1">SUMIFS(INDIRECT($C$1&amp;"!"&amp;$C382&amp;":"&amp;$C382),dbP!$B:$B,"&gt;="&amp;W$5,dbP!$B:$B,"&lt;="&amp;W$6,INDIRECT($C$1&amp;"!"&amp;$C$2&amp;":"&amp;$C$2),$I$4,dbP!$J:$J,$I382,dbP!$K:$K,$J382)</f>
        <v>0</v>
      </c>
      <c r="X382" s="1">
        <f ca="1">SUMIFS(INDIRECT($C$1&amp;"!"&amp;$C382&amp;":"&amp;$C382),dbP!$B:$B,"&gt;="&amp;X$5,dbP!$B:$B,"&lt;="&amp;X$6,INDIRECT($C$1&amp;"!"&amp;$C$2&amp;":"&amp;$C$2),$I$4,dbP!$J:$J,$I382,dbP!$K:$K,$J382)</f>
        <v>0</v>
      </c>
      <c r="Y382" s="1">
        <f ca="1">SUMIFS(INDIRECT($C$1&amp;"!"&amp;$C382&amp;":"&amp;$C382),dbP!$B:$B,"&gt;="&amp;Y$5,dbP!$B:$B,"&lt;="&amp;Y$6,INDIRECT($C$1&amp;"!"&amp;$C$2&amp;":"&amp;$C$2),$I$4,dbP!$J:$J,$I382,dbP!$K:$K,$J382)</f>
        <v>5869.5599999999995</v>
      </c>
      <c r="Z382" s="1">
        <f ca="1">SUMIFS(INDIRECT($C$1&amp;"!"&amp;$C382&amp;":"&amp;$C382),dbP!$B:$B,"&gt;="&amp;Z$5,dbP!$B:$B,"&lt;="&amp;Z$6,INDIRECT($C$1&amp;"!"&amp;$C$2&amp;":"&amp;$C$2),$I$4,dbP!$J:$J,$I382,dbP!$K:$K,$J382)</f>
        <v>0</v>
      </c>
      <c r="AA382" s="1">
        <f ca="1">SUMIFS(INDIRECT($C$1&amp;"!"&amp;$C382&amp;":"&amp;$C382),dbP!$B:$B,"&gt;="&amp;AA$5,dbP!$B:$B,"&lt;="&amp;AA$6,INDIRECT($C$1&amp;"!"&amp;$C$2&amp;":"&amp;$C$2),$I$4,dbP!$J:$J,$I382,dbP!$K:$K,$J382)</f>
        <v>0</v>
      </c>
      <c r="AB382" s="1">
        <f ca="1">SUMIFS(INDIRECT($C$1&amp;"!"&amp;$C382&amp;":"&amp;$C382),dbP!$B:$B,"&gt;="&amp;AB$5,dbP!$B:$B,"&lt;="&amp;AB$6,INDIRECT($C$1&amp;"!"&amp;$C$2&amp;":"&amp;$C$2),$I$4,dbP!$J:$J,$I382,dbP!$K:$K,$J382)</f>
        <v>0</v>
      </c>
      <c r="AC382" s="1">
        <f ca="1">SUMIFS(INDIRECT($C$1&amp;"!"&amp;$C382&amp;":"&amp;$C382),dbP!$B:$B,"&gt;="&amp;AC$5,dbP!$B:$B,"&lt;="&amp;AC$6,INDIRECT($C$1&amp;"!"&amp;$C$2&amp;":"&amp;$C$2),$I$4,dbP!$J:$J,$I382,dbP!$K:$K,$J382)</f>
        <v>0</v>
      </c>
      <c r="AD382" s="1">
        <f ca="1">SUMIFS(INDIRECT($C$1&amp;"!"&amp;$C382&amp;":"&amp;$C382),dbP!$B:$B,"&gt;="&amp;AD$5,dbP!$B:$B,"&lt;="&amp;AD$6,INDIRECT($C$1&amp;"!"&amp;$C$2&amp;":"&amp;$C$2),$I$4,dbP!$J:$J,$I382,dbP!$K:$K,$J382)</f>
        <v>0</v>
      </c>
      <c r="AE382" s="1">
        <f ca="1">SUMIFS(INDIRECT($C$1&amp;"!"&amp;$C382&amp;":"&amp;$C382),dbP!$B:$B,"&gt;="&amp;AE$5,dbP!$B:$B,"&lt;="&amp;AE$6,INDIRECT($C$1&amp;"!"&amp;$C$2&amp;":"&amp;$C$2),$I$4,dbP!$J:$J,$I382,dbP!$K:$K,$J382)</f>
        <v>0</v>
      </c>
      <c r="AF382" s="1">
        <f ca="1">SUMIFS(INDIRECT($C$1&amp;"!"&amp;$C382&amp;":"&amp;$C382),dbP!$B:$B,"&gt;="&amp;AF$5,dbP!$B:$B,"&lt;="&amp;AF$6,INDIRECT($C$1&amp;"!"&amp;$C$2&amp;":"&amp;$C$2),$I$4,dbP!$J:$J,$I382,dbP!$K:$K,$J382)</f>
        <v>21909.200000000001</v>
      </c>
      <c r="AG382" s="1">
        <f ca="1">SUMIFS(INDIRECT($C$1&amp;"!"&amp;$C382&amp;":"&amp;$C382),dbP!$B:$B,"&gt;="&amp;AG$5,dbP!$B:$B,"&lt;="&amp;AG$6,INDIRECT($C$1&amp;"!"&amp;$C$2&amp;":"&amp;$C$2),$I$4,dbP!$J:$J,$I382,dbP!$K:$K,$J382)</f>
        <v>5286.1900000000005</v>
      </c>
      <c r="AH382" s="1">
        <f ca="1">SUMIFS(INDIRECT($C$1&amp;"!"&amp;$C382&amp;":"&amp;$C382),dbP!$B:$B,"&gt;="&amp;AH$5,dbP!$B:$B,"&lt;="&amp;AH$6,INDIRECT($C$1&amp;"!"&amp;$C$2&amp;":"&amp;$C$2),$I$4,dbP!$J:$J,$I382,dbP!$K:$K,$J382)</f>
        <v>0</v>
      </c>
      <c r="AI382" s="1">
        <f ca="1">SUMIFS(INDIRECT($C$1&amp;"!"&amp;$C382&amp;":"&amp;$C382),dbP!$B:$B,"&gt;="&amp;AI$5,dbP!$B:$B,"&lt;="&amp;AI$6,INDIRECT($C$1&amp;"!"&amp;$C$2&amp;":"&amp;$C$2),$I$4,dbP!$J:$J,$I382,dbP!$K:$K,$J382)</f>
        <v>0</v>
      </c>
      <c r="AJ382" s="1">
        <f ca="1">SUMIFS(INDIRECT($C$1&amp;"!"&amp;$C382&amp;":"&amp;$C382),dbP!$B:$B,"&gt;="&amp;AJ$5,dbP!$B:$B,"&lt;="&amp;AJ$6,INDIRECT($C$1&amp;"!"&amp;$C$2&amp;":"&amp;$C$2),$I$4,dbP!$J:$J,$I382,dbP!$K:$K,$J382)</f>
        <v>0</v>
      </c>
      <c r="AK382" s="1">
        <f ca="1">SUMIFS(INDIRECT($C$1&amp;"!"&amp;$C382&amp;":"&amp;$C382),dbP!$B:$B,"&gt;="&amp;AK$5,dbP!$B:$B,"&lt;="&amp;AK$6,INDIRECT($C$1&amp;"!"&amp;$C$2&amp;":"&amp;$C$2),$I$4,dbP!$J:$J,$I382,dbP!$K:$K,$J382)</f>
        <v>0</v>
      </c>
      <c r="AL382" s="1">
        <f ca="1">SUMIFS(INDIRECT($C$1&amp;"!"&amp;$C382&amp;":"&amp;$C382),dbP!$B:$B,"&gt;="&amp;AL$5,dbP!$B:$B,"&lt;="&amp;AL$6,INDIRECT($C$1&amp;"!"&amp;$C$2&amp;":"&amp;$C$2),$I$4,dbP!$J:$J,$I382,dbP!$K:$K,$J382)</f>
        <v>0</v>
      </c>
    </row>
    <row r="383" spans="2:38" x14ac:dyDescent="0.25">
      <c r="B383" s="1" t="str">
        <f>Items!$Q88</f>
        <v>PL(-)</v>
      </c>
      <c r="C383" s="1" t="str">
        <f>Items!$R88</f>
        <v>N</v>
      </c>
      <c r="I383" s="22" t="str">
        <f>Items!$O$84</f>
        <v>Налоги</v>
      </c>
      <c r="J383" s="1" t="str">
        <f>Items!P88</f>
        <v>НДС</v>
      </c>
      <c r="Q383" s="1">
        <f ca="1">SUM($S383:INDIRECT(ADDRESS(ROW(),SUMIFS($3:$3,$4:$4,MAX($4:$4)))))</f>
        <v>0</v>
      </c>
      <c r="T383" s="1">
        <f ca="1">SUMIFS(INDIRECT($C$1&amp;"!"&amp;$C383&amp;":"&amp;$C383),dbP!$B:$B,"&gt;="&amp;T$5,dbP!$B:$B,"&lt;="&amp;T$6,INDIRECT($C$1&amp;"!"&amp;$C$2&amp;":"&amp;$C$2),$I$4,dbP!$J:$J,$I383,dbP!$K:$K,$J383)</f>
        <v>0</v>
      </c>
      <c r="U383" s="1">
        <f ca="1">SUMIFS(INDIRECT($C$1&amp;"!"&amp;$C383&amp;":"&amp;$C383),dbP!$B:$B,"&gt;="&amp;U$5,dbP!$B:$B,"&lt;="&amp;U$6,INDIRECT($C$1&amp;"!"&amp;$C$2&amp;":"&amp;$C$2),$I$4,dbP!$J:$J,$I383,dbP!$K:$K,$J383)</f>
        <v>0</v>
      </c>
      <c r="V383" s="1">
        <f ca="1">SUMIFS(INDIRECT($C$1&amp;"!"&amp;$C383&amp;":"&amp;$C383),dbP!$B:$B,"&gt;="&amp;V$5,dbP!$B:$B,"&lt;="&amp;V$6,INDIRECT($C$1&amp;"!"&amp;$C$2&amp;":"&amp;$C$2),$I$4,dbP!$J:$J,$I383,dbP!$K:$K,$J383)</f>
        <v>0</v>
      </c>
      <c r="W383" s="1">
        <f ca="1">SUMIFS(INDIRECT($C$1&amp;"!"&amp;$C383&amp;":"&amp;$C383),dbP!$B:$B,"&gt;="&amp;W$5,dbP!$B:$B,"&lt;="&amp;W$6,INDIRECT($C$1&amp;"!"&amp;$C$2&amp;":"&amp;$C$2),$I$4,dbP!$J:$J,$I383,dbP!$K:$K,$J383)</f>
        <v>0</v>
      </c>
      <c r="X383" s="1">
        <f ca="1">SUMIFS(INDIRECT($C$1&amp;"!"&amp;$C383&amp;":"&amp;$C383),dbP!$B:$B,"&gt;="&amp;X$5,dbP!$B:$B,"&lt;="&amp;X$6,INDIRECT($C$1&amp;"!"&amp;$C$2&amp;":"&amp;$C$2),$I$4,dbP!$J:$J,$I383,dbP!$K:$K,$J383)</f>
        <v>0</v>
      </c>
      <c r="Y383" s="1">
        <f ca="1">SUMIFS(INDIRECT($C$1&amp;"!"&amp;$C383&amp;":"&amp;$C383),dbP!$B:$B,"&gt;="&amp;Y$5,dbP!$B:$B,"&lt;="&amp;Y$6,INDIRECT($C$1&amp;"!"&amp;$C$2&amp;":"&amp;$C$2),$I$4,dbP!$J:$J,$I383,dbP!$K:$K,$J383)</f>
        <v>0</v>
      </c>
      <c r="Z383" s="1">
        <f ca="1">SUMIFS(INDIRECT($C$1&amp;"!"&amp;$C383&amp;":"&amp;$C383),dbP!$B:$B,"&gt;="&amp;Z$5,dbP!$B:$B,"&lt;="&amp;Z$6,INDIRECT($C$1&amp;"!"&amp;$C$2&amp;":"&amp;$C$2),$I$4,dbP!$J:$J,$I383,dbP!$K:$K,$J383)</f>
        <v>0</v>
      </c>
      <c r="AA383" s="1">
        <f ca="1">SUMIFS(INDIRECT($C$1&amp;"!"&amp;$C383&amp;":"&amp;$C383),dbP!$B:$B,"&gt;="&amp;AA$5,dbP!$B:$B,"&lt;="&amp;AA$6,INDIRECT($C$1&amp;"!"&amp;$C$2&amp;":"&amp;$C$2),$I$4,dbP!$J:$J,$I383,dbP!$K:$K,$J383)</f>
        <v>0</v>
      </c>
      <c r="AB383" s="1">
        <f ca="1">SUMIFS(INDIRECT($C$1&amp;"!"&amp;$C383&amp;":"&amp;$C383),dbP!$B:$B,"&gt;="&amp;AB$5,dbP!$B:$B,"&lt;="&amp;AB$6,INDIRECT($C$1&amp;"!"&amp;$C$2&amp;":"&amp;$C$2),$I$4,dbP!$J:$J,$I383,dbP!$K:$K,$J383)</f>
        <v>0</v>
      </c>
      <c r="AC383" s="1">
        <f ca="1">SUMIFS(INDIRECT($C$1&amp;"!"&amp;$C383&amp;":"&amp;$C383),dbP!$B:$B,"&gt;="&amp;AC$5,dbP!$B:$B,"&lt;="&amp;AC$6,INDIRECT($C$1&amp;"!"&amp;$C$2&amp;":"&amp;$C$2),$I$4,dbP!$J:$J,$I383,dbP!$K:$K,$J383)</f>
        <v>0</v>
      </c>
      <c r="AD383" s="1">
        <f ca="1">SUMIFS(INDIRECT($C$1&amp;"!"&amp;$C383&amp;":"&amp;$C383),dbP!$B:$B,"&gt;="&amp;AD$5,dbP!$B:$B,"&lt;="&amp;AD$6,INDIRECT($C$1&amp;"!"&amp;$C$2&amp;":"&amp;$C$2),$I$4,dbP!$J:$J,$I383,dbP!$K:$K,$J383)</f>
        <v>0</v>
      </c>
      <c r="AE383" s="1">
        <f ca="1">SUMIFS(INDIRECT($C$1&amp;"!"&amp;$C383&amp;":"&amp;$C383),dbP!$B:$B,"&gt;="&amp;AE$5,dbP!$B:$B,"&lt;="&amp;AE$6,INDIRECT($C$1&amp;"!"&amp;$C$2&amp;":"&amp;$C$2),$I$4,dbP!$J:$J,$I383,dbP!$K:$K,$J383)</f>
        <v>0</v>
      </c>
      <c r="AF383" s="1">
        <f ca="1">SUMIFS(INDIRECT($C$1&amp;"!"&amp;$C383&amp;":"&amp;$C383),dbP!$B:$B,"&gt;="&amp;AF$5,dbP!$B:$B,"&lt;="&amp;AF$6,INDIRECT($C$1&amp;"!"&amp;$C$2&amp;":"&amp;$C$2),$I$4,dbP!$J:$J,$I383,dbP!$K:$K,$J383)</f>
        <v>0</v>
      </c>
      <c r="AG383" s="1">
        <f ca="1">SUMIFS(INDIRECT($C$1&amp;"!"&amp;$C383&amp;":"&amp;$C383),dbP!$B:$B,"&gt;="&amp;AG$5,dbP!$B:$B,"&lt;="&amp;AG$6,INDIRECT($C$1&amp;"!"&amp;$C$2&amp;":"&amp;$C$2),$I$4,dbP!$J:$J,$I383,dbP!$K:$K,$J383)</f>
        <v>0</v>
      </c>
      <c r="AH383" s="1">
        <f ca="1">SUMIFS(INDIRECT($C$1&amp;"!"&amp;$C383&amp;":"&amp;$C383),dbP!$B:$B,"&gt;="&amp;AH$5,dbP!$B:$B,"&lt;="&amp;AH$6,INDIRECT($C$1&amp;"!"&amp;$C$2&amp;":"&amp;$C$2),$I$4,dbP!$J:$J,$I383,dbP!$K:$K,$J383)</f>
        <v>0</v>
      </c>
      <c r="AI383" s="1">
        <f ca="1">SUMIFS(INDIRECT($C$1&amp;"!"&amp;$C383&amp;":"&amp;$C383),dbP!$B:$B,"&gt;="&amp;AI$5,dbP!$B:$B,"&lt;="&amp;AI$6,INDIRECT($C$1&amp;"!"&amp;$C$2&amp;":"&amp;$C$2),$I$4,dbP!$J:$J,$I383,dbP!$K:$K,$J383)</f>
        <v>0</v>
      </c>
      <c r="AJ383" s="1">
        <f ca="1">SUMIFS(INDIRECT($C$1&amp;"!"&amp;$C383&amp;":"&amp;$C383),dbP!$B:$B,"&gt;="&amp;AJ$5,dbP!$B:$B,"&lt;="&amp;AJ$6,INDIRECT($C$1&amp;"!"&amp;$C$2&amp;":"&amp;$C$2),$I$4,dbP!$J:$J,$I383,dbP!$K:$K,$J383)</f>
        <v>0</v>
      </c>
      <c r="AK383" s="1">
        <f ca="1">SUMIFS(INDIRECT($C$1&amp;"!"&amp;$C383&amp;":"&amp;$C383),dbP!$B:$B,"&gt;="&amp;AK$5,dbP!$B:$B,"&lt;="&amp;AK$6,INDIRECT($C$1&amp;"!"&amp;$C$2&amp;":"&amp;$C$2),$I$4,dbP!$J:$J,$I383,dbP!$K:$K,$J383)</f>
        <v>0</v>
      </c>
      <c r="AL383" s="1">
        <f ca="1">SUMIFS(INDIRECT($C$1&amp;"!"&amp;$C383&amp;":"&amp;$C383),dbP!$B:$B,"&gt;="&amp;AL$5,dbP!$B:$B,"&lt;="&amp;AL$6,INDIRECT($C$1&amp;"!"&amp;$C$2&amp;":"&amp;$C$2),$I$4,dbP!$J:$J,$I383,dbP!$K:$K,$J383)</f>
        <v>0</v>
      </c>
    </row>
    <row r="384" spans="2:38" s="23" customFormat="1" ht="10.199999999999999" x14ac:dyDescent="0.2">
      <c r="E384" s="23" t="s">
        <v>50</v>
      </c>
    </row>
    <row r="385" spans="2:38" ht="4.05" customHeight="1" x14ac:dyDescent="0.25"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2:38" s="2" customFormat="1" x14ac:dyDescent="0.25">
      <c r="B386" s="2" t="str">
        <f>Items!$Q$89</f>
        <v>PL</v>
      </c>
      <c r="C386" s="2">
        <f>Items!$R$89</f>
        <v>0</v>
      </c>
      <c r="I386" s="2" t="str">
        <f>Items!$O$89</f>
        <v>Чистая прибыль</v>
      </c>
      <c r="Q386" s="2">
        <f ca="1">SUM($S386:INDIRECT(ADDRESS(ROW(),SUMIFS($3:$3,$4:$4,MAX($4:$4)))))</f>
        <v>-8638121.4000000004</v>
      </c>
      <c r="T386" s="2">
        <f ca="1">SUMIFS(T$283:T385,$B$283:$B385,Items!$Q$4)-SUMIFS(T$283:T385,$B$283:$B385,Items!$Q$7)</f>
        <v>-332283.62</v>
      </c>
      <c r="U386" s="2">
        <f ca="1">SUMIFS(U$283:U385,$B$283:$B385,Items!$Q$4)-SUMIFS(U$283:U385,$B$283:$B385,Items!$Q$7)</f>
        <v>-241466.54</v>
      </c>
      <c r="V386" s="2">
        <f ca="1">SUMIFS(V$283:V385,$B$283:$B385,Items!$Q$4)-SUMIFS(V$283:V385,$B$283:$B385,Items!$Q$7)</f>
        <v>-207279.28</v>
      </c>
      <c r="W386" s="2">
        <f ca="1">SUMIFS(W$283:W385,$B$283:$B385,Items!$Q$4)-SUMIFS(W$283:W385,$B$283:$B385,Items!$Q$7)</f>
        <v>-296279.88</v>
      </c>
      <c r="X386" s="2">
        <f ca="1">SUMIFS(X$283:X385,$B$283:$B385,Items!$Q$4)-SUMIFS(X$283:X385,$B$283:$B385,Items!$Q$7)</f>
        <v>-325478.11</v>
      </c>
      <c r="Y386" s="2">
        <f ca="1">SUMIFS(Y$283:Y385,$B$283:$B385,Items!$Q$4)-SUMIFS(Y$283:Y385,$B$283:$B385,Items!$Q$7)</f>
        <v>-306581.02</v>
      </c>
      <c r="Z386" s="2">
        <f ca="1">SUMIFS(Z$283:Z385,$B$283:$B385,Items!$Q$4)-SUMIFS(Z$283:Z385,$B$283:$B385,Items!$Q$7)</f>
        <v>-349311.7</v>
      </c>
      <c r="AA386" s="2">
        <f ca="1">SUMIFS(AA$283:AA385,$B$283:$B385,Items!$Q$4)-SUMIFS(AA$283:AA385,$B$283:$B385,Items!$Q$7)</f>
        <v>-843893.83000000007</v>
      </c>
      <c r="AB386" s="2">
        <f ca="1">SUMIFS(AB$283:AB385,$B$283:$B385,Items!$Q$4)-SUMIFS(AB$283:AB385,$B$283:$B385,Items!$Q$7)</f>
        <v>-754803.55999999994</v>
      </c>
      <c r="AC386" s="2">
        <f ca="1">SUMIFS(AC$283:AC385,$B$283:$B385,Items!$Q$4)-SUMIFS(AC$283:AC385,$B$283:$B385,Items!$Q$7)</f>
        <v>-988995.37</v>
      </c>
      <c r="AD386" s="2">
        <f ca="1">SUMIFS(AD$283:AD385,$B$283:$B385,Items!$Q$4)-SUMIFS(AD$283:AD385,$B$283:$B385,Items!$Q$7)</f>
        <v>-960907.05</v>
      </c>
      <c r="AE386" s="2">
        <f ca="1">SUMIFS(AE$283:AE385,$B$283:$B385,Items!$Q$4)-SUMIFS(AE$283:AE385,$B$283:$B385,Items!$Q$7)</f>
        <v>-478666.9</v>
      </c>
      <c r="AF386" s="2">
        <f ca="1">SUMIFS(AF$283:AF385,$B$283:$B385,Items!$Q$4)-SUMIFS(AF$283:AF385,$B$283:$B385,Items!$Q$7)</f>
        <v>-927310.41999999993</v>
      </c>
      <c r="AG386" s="2">
        <f ca="1">SUMIFS(AG$283:AG385,$B$283:$B385,Items!$Q$4)-SUMIFS(AG$283:AG385,$B$283:$B385,Items!$Q$7)</f>
        <v>-1623434.1199999999</v>
      </c>
      <c r="AH386" s="2">
        <f ca="1">SUMIFS(AH$283:AH385,$B$283:$B385,Items!$Q$4)-SUMIFS(AH$283:AH385,$B$283:$B385,Items!$Q$7)</f>
        <v>0</v>
      </c>
      <c r="AI386" s="2">
        <f ca="1">SUMIFS(AI$283:AI385,$B$283:$B385,Items!$Q$4)-SUMIFS(AI$283:AI385,$B$283:$B385,Items!$Q$7)</f>
        <v>-1430</v>
      </c>
      <c r="AJ386" s="2">
        <f ca="1">SUMIFS(AJ$283:AJ385,$B$283:$B385,Items!$Q$4)-SUMIFS(AJ$283:AJ385,$B$283:$B385,Items!$Q$7)</f>
        <v>0</v>
      </c>
      <c r="AK386" s="2">
        <f ca="1">SUMIFS(AK$283:AK385,$B$283:$B385,Items!$Q$4)-SUMIFS(AK$283:AK385,$B$283:$B385,Items!$Q$7)</f>
        <v>0</v>
      </c>
      <c r="AL386" s="2">
        <f ca="1">SUMIFS(AL$283:AL385,$B$283:$B385,Items!$Q$4)-SUMIFS(AL$283:AL385,$B$283:$B385,Items!$Q$7)</f>
        <v>0</v>
      </c>
    </row>
    <row r="387" spans="2:38" ht="4.05" customHeight="1" x14ac:dyDescent="0.25"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2:38" s="2" customFormat="1" x14ac:dyDescent="0.25">
      <c r="B388" s="2">
        <f>Items!$Q$90</f>
        <v>0</v>
      </c>
      <c r="C388" s="2" t="str">
        <f>Items!$R$90</f>
        <v>N</v>
      </c>
      <c r="I388" s="2" t="str">
        <f>Items!$O$90</f>
        <v>Начисление дивидендов</v>
      </c>
      <c r="Q388" s="2">
        <f ca="1">SUM($S388:INDIRECT(ADDRESS(ROW(),SUMIFS($3:$3,$4:$4,MAX($4:$4)))))</f>
        <v>0</v>
      </c>
      <c r="T388" s="2">
        <f ca="1">SUM(T389:T391)</f>
        <v>0</v>
      </c>
      <c r="U388" s="2">
        <f t="shared" ref="U388:AL388" ca="1" si="132">SUM(U389:U391)</f>
        <v>0</v>
      </c>
      <c r="V388" s="2">
        <f t="shared" ca="1" si="132"/>
        <v>0</v>
      </c>
      <c r="W388" s="2">
        <f t="shared" ca="1" si="132"/>
        <v>0</v>
      </c>
      <c r="X388" s="2">
        <f t="shared" ca="1" si="132"/>
        <v>0</v>
      </c>
      <c r="Y388" s="2">
        <f t="shared" ca="1" si="132"/>
        <v>0</v>
      </c>
      <c r="Z388" s="2">
        <f t="shared" ca="1" si="132"/>
        <v>0</v>
      </c>
      <c r="AA388" s="2">
        <f t="shared" ca="1" si="132"/>
        <v>0</v>
      </c>
      <c r="AB388" s="2">
        <f t="shared" ca="1" si="132"/>
        <v>0</v>
      </c>
      <c r="AC388" s="2">
        <f t="shared" ca="1" si="132"/>
        <v>0</v>
      </c>
      <c r="AD388" s="2">
        <f t="shared" ca="1" si="132"/>
        <v>0</v>
      </c>
      <c r="AE388" s="2">
        <f t="shared" ca="1" si="132"/>
        <v>0</v>
      </c>
      <c r="AF388" s="2">
        <f t="shared" ca="1" si="132"/>
        <v>0</v>
      </c>
      <c r="AG388" s="2">
        <f t="shared" ca="1" si="132"/>
        <v>0</v>
      </c>
      <c r="AH388" s="2">
        <f t="shared" ca="1" si="132"/>
        <v>0</v>
      </c>
      <c r="AI388" s="2">
        <f t="shared" ca="1" si="132"/>
        <v>0</v>
      </c>
      <c r="AJ388" s="2">
        <f t="shared" ca="1" si="132"/>
        <v>0</v>
      </c>
      <c r="AK388" s="2">
        <f t="shared" ca="1" si="132"/>
        <v>0</v>
      </c>
      <c r="AL388" s="2">
        <f t="shared" ca="1" si="132"/>
        <v>0</v>
      </c>
    </row>
    <row r="389" spans="2:38" x14ac:dyDescent="0.25">
      <c r="B389" s="1" t="str">
        <f>Items!$Q91</f>
        <v>PL(-)</v>
      </c>
      <c r="C389" s="1" t="str">
        <f>Items!$R91</f>
        <v>N</v>
      </c>
      <c r="I389" s="22" t="str">
        <f>Items!$O$90</f>
        <v>Начисление дивидендов</v>
      </c>
      <c r="J389" s="1" t="str">
        <f>Items!P91</f>
        <v>Инвесторы</v>
      </c>
      <c r="Q389" s="1">
        <f ca="1">SUM($S389:INDIRECT(ADDRESS(ROW(),SUMIFS($3:$3,$4:$4,MAX($4:$4)))))</f>
        <v>0</v>
      </c>
      <c r="T389" s="1">
        <f ca="1">SUMIFS(INDIRECT($C$1&amp;"!"&amp;$C389&amp;":"&amp;$C389),dbP!$B:$B,"&gt;="&amp;T$5,dbP!$B:$B,"&lt;="&amp;T$6,INDIRECT($C$1&amp;"!"&amp;$C$2&amp;":"&amp;$C$2),$I$4,dbP!$J:$J,$I389,dbP!$K:$K,$J389)</f>
        <v>0</v>
      </c>
      <c r="U389" s="1">
        <f ca="1">SUMIFS(INDIRECT($C$1&amp;"!"&amp;$C389&amp;":"&amp;$C389),dbP!$B:$B,"&gt;="&amp;U$5,dbP!$B:$B,"&lt;="&amp;U$6,INDIRECT($C$1&amp;"!"&amp;$C$2&amp;":"&amp;$C$2),$I$4,dbP!$J:$J,$I389,dbP!$K:$K,$J389)</f>
        <v>0</v>
      </c>
      <c r="V389" s="1">
        <f ca="1">SUMIFS(INDIRECT($C$1&amp;"!"&amp;$C389&amp;":"&amp;$C389),dbP!$B:$B,"&gt;="&amp;V$5,dbP!$B:$B,"&lt;="&amp;V$6,INDIRECT($C$1&amp;"!"&amp;$C$2&amp;":"&amp;$C$2),$I$4,dbP!$J:$J,$I389,dbP!$K:$K,$J389)</f>
        <v>0</v>
      </c>
      <c r="W389" s="1">
        <f ca="1">SUMIFS(INDIRECT($C$1&amp;"!"&amp;$C389&amp;":"&amp;$C389),dbP!$B:$B,"&gt;="&amp;W$5,dbP!$B:$B,"&lt;="&amp;W$6,INDIRECT($C$1&amp;"!"&amp;$C$2&amp;":"&amp;$C$2),$I$4,dbP!$J:$J,$I389,dbP!$K:$K,$J389)</f>
        <v>0</v>
      </c>
      <c r="X389" s="1">
        <f ca="1">SUMIFS(INDIRECT($C$1&amp;"!"&amp;$C389&amp;":"&amp;$C389),dbP!$B:$B,"&gt;="&amp;X$5,dbP!$B:$B,"&lt;="&amp;X$6,INDIRECT($C$1&amp;"!"&amp;$C$2&amp;":"&amp;$C$2),$I$4,dbP!$J:$J,$I389,dbP!$K:$K,$J389)</f>
        <v>0</v>
      </c>
      <c r="Y389" s="1">
        <f ca="1">SUMIFS(INDIRECT($C$1&amp;"!"&amp;$C389&amp;":"&amp;$C389),dbP!$B:$B,"&gt;="&amp;Y$5,dbP!$B:$B,"&lt;="&amp;Y$6,INDIRECT($C$1&amp;"!"&amp;$C$2&amp;":"&amp;$C$2),$I$4,dbP!$J:$J,$I389,dbP!$K:$K,$J389)</f>
        <v>0</v>
      </c>
      <c r="Z389" s="1">
        <f ca="1">SUMIFS(INDIRECT($C$1&amp;"!"&amp;$C389&amp;":"&amp;$C389),dbP!$B:$B,"&gt;="&amp;Z$5,dbP!$B:$B,"&lt;="&amp;Z$6,INDIRECT($C$1&amp;"!"&amp;$C$2&amp;":"&amp;$C$2),$I$4,dbP!$J:$J,$I389,dbP!$K:$K,$J389)</f>
        <v>0</v>
      </c>
      <c r="AA389" s="1">
        <f ca="1">SUMIFS(INDIRECT($C$1&amp;"!"&amp;$C389&amp;":"&amp;$C389),dbP!$B:$B,"&gt;="&amp;AA$5,dbP!$B:$B,"&lt;="&amp;AA$6,INDIRECT($C$1&amp;"!"&amp;$C$2&amp;":"&amp;$C$2),$I$4,dbP!$J:$J,$I389,dbP!$K:$K,$J389)</f>
        <v>0</v>
      </c>
      <c r="AB389" s="1">
        <f ca="1">SUMIFS(INDIRECT($C$1&amp;"!"&amp;$C389&amp;":"&amp;$C389),dbP!$B:$B,"&gt;="&amp;AB$5,dbP!$B:$B,"&lt;="&amp;AB$6,INDIRECT($C$1&amp;"!"&amp;$C$2&amp;":"&amp;$C$2),$I$4,dbP!$J:$J,$I389,dbP!$K:$K,$J389)</f>
        <v>0</v>
      </c>
      <c r="AC389" s="1">
        <f ca="1">SUMIFS(INDIRECT($C$1&amp;"!"&amp;$C389&amp;":"&amp;$C389),dbP!$B:$B,"&gt;="&amp;AC$5,dbP!$B:$B,"&lt;="&amp;AC$6,INDIRECT($C$1&amp;"!"&amp;$C$2&amp;":"&amp;$C$2),$I$4,dbP!$J:$J,$I389,dbP!$K:$K,$J389)</f>
        <v>0</v>
      </c>
      <c r="AD389" s="1">
        <f ca="1">SUMIFS(INDIRECT($C$1&amp;"!"&amp;$C389&amp;":"&amp;$C389),dbP!$B:$B,"&gt;="&amp;AD$5,dbP!$B:$B,"&lt;="&amp;AD$6,INDIRECT($C$1&amp;"!"&amp;$C$2&amp;":"&amp;$C$2),$I$4,dbP!$J:$J,$I389,dbP!$K:$K,$J389)</f>
        <v>0</v>
      </c>
      <c r="AE389" s="1">
        <f ca="1">SUMIFS(INDIRECT($C$1&amp;"!"&amp;$C389&amp;":"&amp;$C389),dbP!$B:$B,"&gt;="&amp;AE$5,dbP!$B:$B,"&lt;="&amp;AE$6,INDIRECT($C$1&amp;"!"&amp;$C$2&amp;":"&amp;$C$2),$I$4,dbP!$J:$J,$I389,dbP!$K:$K,$J389)</f>
        <v>0</v>
      </c>
      <c r="AF389" s="1">
        <f ca="1">SUMIFS(INDIRECT($C$1&amp;"!"&amp;$C389&amp;":"&amp;$C389),dbP!$B:$B,"&gt;="&amp;AF$5,dbP!$B:$B,"&lt;="&amp;AF$6,INDIRECT($C$1&amp;"!"&amp;$C$2&amp;":"&amp;$C$2),$I$4,dbP!$J:$J,$I389,dbP!$K:$K,$J389)</f>
        <v>0</v>
      </c>
      <c r="AG389" s="1">
        <f ca="1">SUMIFS(INDIRECT($C$1&amp;"!"&amp;$C389&amp;":"&amp;$C389),dbP!$B:$B,"&gt;="&amp;AG$5,dbP!$B:$B,"&lt;="&amp;AG$6,INDIRECT($C$1&amp;"!"&amp;$C$2&amp;":"&amp;$C$2),$I$4,dbP!$J:$J,$I389,dbP!$K:$K,$J389)</f>
        <v>0</v>
      </c>
      <c r="AH389" s="1">
        <f ca="1">SUMIFS(INDIRECT($C$1&amp;"!"&amp;$C389&amp;":"&amp;$C389),dbP!$B:$B,"&gt;="&amp;AH$5,dbP!$B:$B,"&lt;="&amp;AH$6,INDIRECT($C$1&amp;"!"&amp;$C$2&amp;":"&amp;$C$2),$I$4,dbP!$J:$J,$I389,dbP!$K:$K,$J389)</f>
        <v>0</v>
      </c>
      <c r="AI389" s="1">
        <f ca="1">SUMIFS(INDIRECT($C$1&amp;"!"&amp;$C389&amp;":"&amp;$C389),dbP!$B:$B,"&gt;="&amp;AI$5,dbP!$B:$B,"&lt;="&amp;AI$6,INDIRECT($C$1&amp;"!"&amp;$C$2&amp;":"&amp;$C$2),$I$4,dbP!$J:$J,$I389,dbP!$K:$K,$J389)</f>
        <v>0</v>
      </c>
      <c r="AJ389" s="1">
        <f ca="1">SUMIFS(INDIRECT($C$1&amp;"!"&amp;$C389&amp;":"&amp;$C389),dbP!$B:$B,"&gt;="&amp;AJ$5,dbP!$B:$B,"&lt;="&amp;AJ$6,INDIRECT($C$1&amp;"!"&amp;$C$2&amp;":"&amp;$C$2),$I$4,dbP!$J:$J,$I389,dbP!$K:$K,$J389)</f>
        <v>0</v>
      </c>
      <c r="AK389" s="1">
        <f ca="1">SUMIFS(INDIRECT($C$1&amp;"!"&amp;$C389&amp;":"&amp;$C389),dbP!$B:$B,"&gt;="&amp;AK$5,dbP!$B:$B,"&lt;="&amp;AK$6,INDIRECT($C$1&amp;"!"&amp;$C$2&amp;":"&amp;$C$2),$I$4,dbP!$J:$J,$I389,dbP!$K:$K,$J389)</f>
        <v>0</v>
      </c>
      <c r="AL389" s="1">
        <f ca="1">SUMIFS(INDIRECT($C$1&amp;"!"&amp;$C389&amp;":"&amp;$C389),dbP!$B:$B,"&gt;="&amp;AL$5,dbP!$B:$B,"&lt;="&amp;AL$6,INDIRECT($C$1&amp;"!"&amp;$C$2&amp;":"&amp;$C$2),$I$4,dbP!$J:$J,$I389,dbP!$K:$K,$J389)</f>
        <v>0</v>
      </c>
    </row>
    <row r="390" spans="2:38" x14ac:dyDescent="0.25">
      <c r="B390" s="1" t="str">
        <f>Items!$Q92</f>
        <v>PL(-)</v>
      </c>
      <c r="C390" s="1" t="str">
        <f>Items!$R92</f>
        <v>N</v>
      </c>
      <c r="I390" s="22" t="str">
        <f>Items!$O$90</f>
        <v>Начисление дивидендов</v>
      </c>
      <c r="J390" s="1" t="str">
        <f>Items!P92</f>
        <v>Учредители</v>
      </c>
      <c r="Q390" s="1">
        <f ca="1">SUM($S390:INDIRECT(ADDRESS(ROW(),SUMIFS($3:$3,$4:$4,MAX($4:$4)))))</f>
        <v>0</v>
      </c>
      <c r="T390" s="1">
        <f ca="1">SUMIFS(INDIRECT($C$1&amp;"!"&amp;$C390&amp;":"&amp;$C390),dbP!$B:$B,"&gt;="&amp;T$5,dbP!$B:$B,"&lt;="&amp;T$6,INDIRECT($C$1&amp;"!"&amp;$C$2&amp;":"&amp;$C$2),$I$4,dbP!$J:$J,$I390,dbP!$K:$K,$J390)</f>
        <v>0</v>
      </c>
      <c r="U390" s="1">
        <f ca="1">SUMIFS(INDIRECT($C$1&amp;"!"&amp;$C390&amp;":"&amp;$C390),dbP!$B:$B,"&gt;="&amp;U$5,dbP!$B:$B,"&lt;="&amp;U$6,INDIRECT($C$1&amp;"!"&amp;$C$2&amp;":"&amp;$C$2),$I$4,dbP!$J:$J,$I390,dbP!$K:$K,$J390)</f>
        <v>0</v>
      </c>
      <c r="V390" s="1">
        <f ca="1">SUMIFS(INDIRECT($C$1&amp;"!"&amp;$C390&amp;":"&amp;$C390),dbP!$B:$B,"&gt;="&amp;V$5,dbP!$B:$B,"&lt;="&amp;V$6,INDIRECT($C$1&amp;"!"&amp;$C$2&amp;":"&amp;$C$2),$I$4,dbP!$J:$J,$I390,dbP!$K:$K,$J390)</f>
        <v>0</v>
      </c>
      <c r="W390" s="1">
        <f ca="1">SUMIFS(INDIRECT($C$1&amp;"!"&amp;$C390&amp;":"&amp;$C390),dbP!$B:$B,"&gt;="&amp;W$5,dbP!$B:$B,"&lt;="&amp;W$6,INDIRECT($C$1&amp;"!"&amp;$C$2&amp;":"&amp;$C$2),$I$4,dbP!$J:$J,$I390,dbP!$K:$K,$J390)</f>
        <v>0</v>
      </c>
      <c r="X390" s="1">
        <f ca="1">SUMIFS(INDIRECT($C$1&amp;"!"&amp;$C390&amp;":"&amp;$C390),dbP!$B:$B,"&gt;="&amp;X$5,dbP!$B:$B,"&lt;="&amp;X$6,INDIRECT($C$1&amp;"!"&amp;$C$2&amp;":"&amp;$C$2),$I$4,dbP!$J:$J,$I390,dbP!$K:$K,$J390)</f>
        <v>0</v>
      </c>
      <c r="Y390" s="1">
        <f ca="1">SUMIFS(INDIRECT($C$1&amp;"!"&amp;$C390&amp;":"&amp;$C390),dbP!$B:$B,"&gt;="&amp;Y$5,dbP!$B:$B,"&lt;="&amp;Y$6,INDIRECT($C$1&amp;"!"&amp;$C$2&amp;":"&amp;$C$2),$I$4,dbP!$J:$J,$I390,dbP!$K:$K,$J390)</f>
        <v>0</v>
      </c>
      <c r="Z390" s="1">
        <f ca="1">SUMIFS(INDIRECT($C$1&amp;"!"&amp;$C390&amp;":"&amp;$C390),dbP!$B:$B,"&gt;="&amp;Z$5,dbP!$B:$B,"&lt;="&amp;Z$6,INDIRECT($C$1&amp;"!"&amp;$C$2&amp;":"&amp;$C$2),$I$4,dbP!$J:$J,$I390,dbP!$K:$K,$J390)</f>
        <v>0</v>
      </c>
      <c r="AA390" s="1">
        <f ca="1">SUMIFS(INDIRECT($C$1&amp;"!"&amp;$C390&amp;":"&amp;$C390),dbP!$B:$B,"&gt;="&amp;AA$5,dbP!$B:$B,"&lt;="&amp;AA$6,INDIRECT($C$1&amp;"!"&amp;$C$2&amp;":"&amp;$C$2),$I$4,dbP!$J:$J,$I390,dbP!$K:$K,$J390)</f>
        <v>0</v>
      </c>
      <c r="AB390" s="1">
        <f ca="1">SUMIFS(INDIRECT($C$1&amp;"!"&amp;$C390&amp;":"&amp;$C390),dbP!$B:$B,"&gt;="&amp;AB$5,dbP!$B:$B,"&lt;="&amp;AB$6,INDIRECT($C$1&amp;"!"&amp;$C$2&amp;":"&amp;$C$2),$I$4,dbP!$J:$J,$I390,dbP!$K:$K,$J390)</f>
        <v>0</v>
      </c>
      <c r="AC390" s="1">
        <f ca="1">SUMIFS(INDIRECT($C$1&amp;"!"&amp;$C390&amp;":"&amp;$C390),dbP!$B:$B,"&gt;="&amp;AC$5,dbP!$B:$B,"&lt;="&amp;AC$6,INDIRECT($C$1&amp;"!"&amp;$C$2&amp;":"&amp;$C$2),$I$4,dbP!$J:$J,$I390,dbP!$K:$K,$J390)</f>
        <v>0</v>
      </c>
      <c r="AD390" s="1">
        <f ca="1">SUMIFS(INDIRECT($C$1&amp;"!"&amp;$C390&amp;":"&amp;$C390),dbP!$B:$B,"&gt;="&amp;AD$5,dbP!$B:$B,"&lt;="&amp;AD$6,INDIRECT($C$1&amp;"!"&amp;$C$2&amp;":"&amp;$C$2),$I$4,dbP!$J:$J,$I390,dbP!$K:$K,$J390)</f>
        <v>0</v>
      </c>
      <c r="AE390" s="1">
        <f ca="1">SUMIFS(INDIRECT($C$1&amp;"!"&amp;$C390&amp;":"&amp;$C390),dbP!$B:$B,"&gt;="&amp;AE$5,dbP!$B:$B,"&lt;="&amp;AE$6,INDIRECT($C$1&amp;"!"&amp;$C$2&amp;":"&amp;$C$2),$I$4,dbP!$J:$J,$I390,dbP!$K:$K,$J390)</f>
        <v>0</v>
      </c>
      <c r="AF390" s="1">
        <f ca="1">SUMIFS(INDIRECT($C$1&amp;"!"&amp;$C390&amp;":"&amp;$C390),dbP!$B:$B,"&gt;="&amp;AF$5,dbP!$B:$B,"&lt;="&amp;AF$6,INDIRECT($C$1&amp;"!"&amp;$C$2&amp;":"&amp;$C$2),$I$4,dbP!$J:$J,$I390,dbP!$K:$K,$J390)</f>
        <v>0</v>
      </c>
      <c r="AG390" s="1">
        <f ca="1">SUMIFS(INDIRECT($C$1&amp;"!"&amp;$C390&amp;":"&amp;$C390),dbP!$B:$B,"&gt;="&amp;AG$5,dbP!$B:$B,"&lt;="&amp;AG$6,INDIRECT($C$1&amp;"!"&amp;$C$2&amp;":"&amp;$C$2),$I$4,dbP!$J:$J,$I390,dbP!$K:$K,$J390)</f>
        <v>0</v>
      </c>
      <c r="AH390" s="1">
        <f ca="1">SUMIFS(INDIRECT($C$1&amp;"!"&amp;$C390&amp;":"&amp;$C390),dbP!$B:$B,"&gt;="&amp;AH$5,dbP!$B:$B,"&lt;="&amp;AH$6,INDIRECT($C$1&amp;"!"&amp;$C$2&amp;":"&amp;$C$2),$I$4,dbP!$J:$J,$I390,dbP!$K:$K,$J390)</f>
        <v>0</v>
      </c>
      <c r="AI390" s="1">
        <f ca="1">SUMIFS(INDIRECT($C$1&amp;"!"&amp;$C390&amp;":"&amp;$C390),dbP!$B:$B,"&gt;="&amp;AI$5,dbP!$B:$B,"&lt;="&amp;AI$6,INDIRECT($C$1&amp;"!"&amp;$C$2&amp;":"&amp;$C$2),$I$4,dbP!$J:$J,$I390,dbP!$K:$K,$J390)</f>
        <v>0</v>
      </c>
      <c r="AJ390" s="1">
        <f ca="1">SUMIFS(INDIRECT($C$1&amp;"!"&amp;$C390&amp;":"&amp;$C390),dbP!$B:$B,"&gt;="&amp;AJ$5,dbP!$B:$B,"&lt;="&amp;AJ$6,INDIRECT($C$1&amp;"!"&amp;$C$2&amp;":"&amp;$C$2),$I$4,dbP!$J:$J,$I390,dbP!$K:$K,$J390)</f>
        <v>0</v>
      </c>
      <c r="AK390" s="1">
        <f ca="1">SUMIFS(INDIRECT($C$1&amp;"!"&amp;$C390&amp;":"&amp;$C390),dbP!$B:$B,"&gt;="&amp;AK$5,dbP!$B:$B,"&lt;="&amp;AK$6,INDIRECT($C$1&amp;"!"&amp;$C$2&amp;":"&amp;$C$2),$I$4,dbP!$J:$J,$I390,dbP!$K:$K,$J390)</f>
        <v>0</v>
      </c>
      <c r="AL390" s="1">
        <f ca="1">SUMIFS(INDIRECT($C$1&amp;"!"&amp;$C390&amp;":"&amp;$C390),dbP!$B:$B,"&gt;="&amp;AL$5,dbP!$B:$B,"&lt;="&amp;AL$6,INDIRECT($C$1&amp;"!"&amp;$C$2&amp;":"&amp;$C$2),$I$4,dbP!$J:$J,$I390,dbP!$K:$K,$J390)</f>
        <v>0</v>
      </c>
    </row>
    <row r="391" spans="2:38" s="23" customFormat="1" ht="10.199999999999999" x14ac:dyDescent="0.2">
      <c r="E391" s="23" t="s">
        <v>50</v>
      </c>
    </row>
    <row r="392" spans="2:38" ht="4.05" customHeight="1" x14ac:dyDescent="0.25"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2:38" s="2" customFormat="1" x14ac:dyDescent="0.25">
      <c r="B393" s="2" t="str">
        <f>Items!$Q$93</f>
        <v>PL</v>
      </c>
      <c r="C393" s="2">
        <f>Items!$R$93</f>
        <v>0</v>
      </c>
      <c r="I393" s="2" t="str">
        <f>Items!$O$93</f>
        <v>Нераспределенная прибыль</v>
      </c>
      <c r="Q393" s="2">
        <f ca="1">SUM($S393:INDIRECT(ADDRESS(ROW(),SUMIFS($3:$3,$4:$4,MAX($4:$4)))))</f>
        <v>-8638121.4000000004</v>
      </c>
      <c r="T393" s="2">
        <f ca="1">SUMIFS(T$283:T392,$B$283:$B392,Items!$Q$4)-SUMIFS(T$283:T392,$B$283:$B392,Items!$Q$7)</f>
        <v>-332283.62</v>
      </c>
      <c r="U393" s="2">
        <f ca="1">SUMIFS(U$283:U392,$B$283:$B392,Items!$Q$4)-SUMIFS(U$283:U392,$B$283:$B392,Items!$Q$7)</f>
        <v>-241466.54</v>
      </c>
      <c r="V393" s="2">
        <f ca="1">SUMIFS(V$283:V392,$B$283:$B392,Items!$Q$4)-SUMIFS(V$283:V392,$B$283:$B392,Items!$Q$7)</f>
        <v>-207279.28</v>
      </c>
      <c r="W393" s="2">
        <f ca="1">SUMIFS(W$283:W392,$B$283:$B392,Items!$Q$4)-SUMIFS(W$283:W392,$B$283:$B392,Items!$Q$7)</f>
        <v>-296279.88</v>
      </c>
      <c r="X393" s="2">
        <f ca="1">SUMIFS(X$283:X392,$B$283:$B392,Items!$Q$4)-SUMIFS(X$283:X392,$B$283:$B392,Items!$Q$7)</f>
        <v>-325478.11</v>
      </c>
      <c r="Y393" s="2">
        <f ca="1">SUMIFS(Y$283:Y392,$B$283:$B392,Items!$Q$4)-SUMIFS(Y$283:Y392,$B$283:$B392,Items!$Q$7)</f>
        <v>-306581.02</v>
      </c>
      <c r="Z393" s="2">
        <f ca="1">SUMIFS(Z$283:Z392,$B$283:$B392,Items!$Q$4)-SUMIFS(Z$283:Z392,$B$283:$B392,Items!$Q$7)</f>
        <v>-349311.7</v>
      </c>
      <c r="AA393" s="2">
        <f ca="1">SUMIFS(AA$283:AA392,$B$283:$B392,Items!$Q$4)-SUMIFS(AA$283:AA392,$B$283:$B392,Items!$Q$7)</f>
        <v>-843893.83000000007</v>
      </c>
      <c r="AB393" s="2">
        <f ca="1">SUMIFS(AB$283:AB392,$B$283:$B392,Items!$Q$4)-SUMIFS(AB$283:AB392,$B$283:$B392,Items!$Q$7)</f>
        <v>-754803.55999999994</v>
      </c>
      <c r="AC393" s="2">
        <f ca="1">SUMIFS(AC$283:AC392,$B$283:$B392,Items!$Q$4)-SUMIFS(AC$283:AC392,$B$283:$B392,Items!$Q$7)</f>
        <v>-988995.37</v>
      </c>
      <c r="AD393" s="2">
        <f ca="1">SUMIFS(AD$283:AD392,$B$283:$B392,Items!$Q$4)-SUMIFS(AD$283:AD392,$B$283:$B392,Items!$Q$7)</f>
        <v>-960907.05</v>
      </c>
      <c r="AE393" s="2">
        <f ca="1">SUMIFS(AE$283:AE392,$B$283:$B392,Items!$Q$4)-SUMIFS(AE$283:AE392,$B$283:$B392,Items!$Q$7)</f>
        <v>-478666.9</v>
      </c>
      <c r="AF393" s="2">
        <f ca="1">SUMIFS(AF$283:AF392,$B$283:$B392,Items!$Q$4)-SUMIFS(AF$283:AF392,$B$283:$B392,Items!$Q$7)</f>
        <v>-927310.41999999993</v>
      </c>
      <c r="AG393" s="2">
        <f ca="1">SUMIFS(AG$283:AG392,$B$283:$B392,Items!$Q$4)-SUMIFS(AG$283:AG392,$B$283:$B392,Items!$Q$7)</f>
        <v>-1623434.1199999999</v>
      </c>
      <c r="AH393" s="2">
        <f ca="1">SUMIFS(AH$283:AH392,$B$283:$B392,Items!$Q$4)-SUMIFS(AH$283:AH392,$B$283:$B392,Items!$Q$7)</f>
        <v>0</v>
      </c>
      <c r="AI393" s="2">
        <f ca="1">SUMIFS(AI$283:AI392,$B$283:$B392,Items!$Q$4)-SUMIFS(AI$283:AI392,$B$283:$B392,Items!$Q$7)</f>
        <v>-1430</v>
      </c>
      <c r="AJ393" s="2">
        <f ca="1">SUMIFS(AJ$283:AJ392,$B$283:$B392,Items!$Q$4)-SUMIFS(AJ$283:AJ392,$B$283:$B392,Items!$Q$7)</f>
        <v>0</v>
      </c>
      <c r="AK393" s="2">
        <f ca="1">SUMIFS(AK$283:AK392,$B$283:$B392,Items!$Q$4)-SUMIFS(AK$283:AK392,$B$283:$B392,Items!$Q$7)</f>
        <v>0</v>
      </c>
      <c r="AL393" s="2">
        <f ca="1">SUMIFS(AL$283:AL392,$B$283:$B392,Items!$Q$4)-SUMIFS(AL$283:AL392,$B$283:$B392,Items!$Q$7)</f>
        <v>0</v>
      </c>
    </row>
    <row r="394" spans="2:38" ht="4.05" customHeight="1" x14ac:dyDescent="0.25"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2:38" s="2" customFormat="1" x14ac:dyDescent="0.25">
      <c r="G395" s="26" t="s">
        <v>20</v>
      </c>
      <c r="H395" s="26"/>
      <c r="I395" s="26"/>
      <c r="J395" s="26"/>
      <c r="K395" s="26"/>
      <c r="L395" s="26"/>
      <c r="Q395" s="2">
        <f ca="1">SUM($S395:INDIRECT(ADDRESS(ROW(),SUMIFS($3:$3,$4:$4,MAX($4:$4)))))</f>
        <v>0</v>
      </c>
      <c r="T395" s="2">
        <f t="shared" ref="T395:AL395" ca="1" si="133">T397-T449</f>
        <v>0</v>
      </c>
      <c r="U395" s="2">
        <f t="shared" ca="1" si="133"/>
        <v>0</v>
      </c>
      <c r="V395" s="2">
        <f t="shared" ca="1" si="133"/>
        <v>0</v>
      </c>
      <c r="W395" s="2">
        <f t="shared" ca="1" si="133"/>
        <v>0</v>
      </c>
      <c r="X395" s="2">
        <f t="shared" ca="1" si="133"/>
        <v>0</v>
      </c>
      <c r="Y395" s="2">
        <f t="shared" ca="1" si="133"/>
        <v>0</v>
      </c>
      <c r="Z395" s="2">
        <f t="shared" ca="1" si="133"/>
        <v>0</v>
      </c>
      <c r="AA395" s="2">
        <f t="shared" ca="1" si="133"/>
        <v>0</v>
      </c>
      <c r="AB395" s="2">
        <f t="shared" ca="1" si="133"/>
        <v>0</v>
      </c>
      <c r="AC395" s="2">
        <f t="shared" ca="1" si="133"/>
        <v>0</v>
      </c>
      <c r="AD395" s="2">
        <f t="shared" ca="1" si="133"/>
        <v>0</v>
      </c>
      <c r="AE395" s="2">
        <f t="shared" ca="1" si="133"/>
        <v>0</v>
      </c>
      <c r="AF395" s="2">
        <f t="shared" ca="1" si="133"/>
        <v>0</v>
      </c>
      <c r="AG395" s="2">
        <f t="shared" ca="1" si="133"/>
        <v>0</v>
      </c>
      <c r="AH395" s="2">
        <f t="shared" ca="1" si="133"/>
        <v>0</v>
      </c>
      <c r="AI395" s="2">
        <f t="shared" ca="1" si="133"/>
        <v>0</v>
      </c>
      <c r="AJ395" s="2">
        <f t="shared" ca="1" si="133"/>
        <v>0</v>
      </c>
      <c r="AK395" s="2">
        <f t="shared" ca="1" si="133"/>
        <v>0</v>
      </c>
      <c r="AL395" s="2">
        <f t="shared" ca="1" si="133"/>
        <v>0</v>
      </c>
    </row>
    <row r="396" spans="2:38" ht="4.05" customHeight="1" x14ac:dyDescent="0.25"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2:38" s="12" customFormat="1" ht="13.8" x14ac:dyDescent="0.3">
      <c r="H397" s="12" t="str">
        <f>Items!$E$69</f>
        <v>Активы</v>
      </c>
      <c r="Q397" s="12">
        <f ca="1">INDIRECT(ADDRESS(ROW(),SUMIFS($3:$3,$4:$4,MAX($4:$4))))</f>
        <v>74234910.753399998</v>
      </c>
      <c r="T397" s="12">
        <f ca="1">T398+T399+T403+T435+T441</f>
        <v>25881568.609999999</v>
      </c>
      <c r="U397" s="12">
        <f t="shared" ref="U397:AL397" ca="1" si="134">U398+U399+U403+U435+U441</f>
        <v>29072028.389999997</v>
      </c>
      <c r="V397" s="12">
        <f ca="1">V398+V399+V403+V435+V441</f>
        <v>31394379.739999998</v>
      </c>
      <c r="W397" s="12">
        <f t="shared" ca="1" si="134"/>
        <v>31975392.07</v>
      </c>
      <c r="X397" s="12">
        <f t="shared" ca="1" si="134"/>
        <v>40715772.644000001</v>
      </c>
      <c r="Y397" s="12">
        <f t="shared" ca="1" si="134"/>
        <v>41919107.163999997</v>
      </c>
      <c r="Z397" s="12">
        <f t="shared" ca="1" si="134"/>
        <v>46968826.958399996</v>
      </c>
      <c r="AA397" s="12">
        <f t="shared" ca="1" si="134"/>
        <v>49106803.508400001</v>
      </c>
      <c r="AB397" s="12">
        <f t="shared" ca="1" si="134"/>
        <v>51619947.798399992</v>
      </c>
      <c r="AC397" s="12">
        <f t="shared" ca="1" si="134"/>
        <v>53206940.468399994</v>
      </c>
      <c r="AD397" s="12">
        <f t="shared" ca="1" si="134"/>
        <v>62728178.183399998</v>
      </c>
      <c r="AE397" s="12">
        <f t="shared" ca="1" si="134"/>
        <v>67650172.623399988</v>
      </c>
      <c r="AF397" s="12">
        <f t="shared" ca="1" si="134"/>
        <v>75432264.113399997</v>
      </c>
      <c r="AG397" s="12">
        <f t="shared" ca="1" si="134"/>
        <v>74235830.753399998</v>
      </c>
      <c r="AH397" s="12">
        <f t="shared" ca="1" si="134"/>
        <v>74235830.753399998</v>
      </c>
      <c r="AI397" s="12">
        <f t="shared" ca="1" si="134"/>
        <v>74234910.753399998</v>
      </c>
      <c r="AJ397" s="12">
        <f t="shared" ca="1" si="134"/>
        <v>74234910.753399998</v>
      </c>
      <c r="AK397" s="12">
        <f t="shared" ca="1" si="134"/>
        <v>74234910.753399998</v>
      </c>
      <c r="AL397" s="12">
        <f t="shared" ca="1" si="134"/>
        <v>74234910.753399998</v>
      </c>
    </row>
    <row r="398" spans="2:38" s="2" customFormat="1" x14ac:dyDescent="0.25">
      <c r="I398" s="2" t="str">
        <f>Items!$E$68</f>
        <v>Денежные средства</v>
      </c>
      <c r="Q398" s="27">
        <f t="shared" ref="Q398:Q401" ca="1" si="135">INDIRECT(ADDRESS(ROW(),SUMIFS($3:$3,$4:$4,MAX($4:$4))))</f>
        <v>13554639.351199996</v>
      </c>
      <c r="T398" s="2">
        <f ca="1">T12+T280</f>
        <v>24022917.25</v>
      </c>
      <c r="U398" s="2">
        <f t="shared" ref="U398:AL398" ca="1" si="136">U12+U280</f>
        <v>23749897.859999999</v>
      </c>
      <c r="V398" s="2">
        <f t="shared" ca="1" si="136"/>
        <v>23547101.969999999</v>
      </c>
      <c r="W398" s="2">
        <f t="shared" ca="1" si="136"/>
        <v>23170760.02</v>
      </c>
      <c r="X398" s="2">
        <f t="shared" ca="1" si="136"/>
        <v>22866956.191199999</v>
      </c>
      <c r="Y398" s="2">
        <f t="shared" ca="1" si="136"/>
        <v>22379044.571199998</v>
      </c>
      <c r="Z398" s="2">
        <f t="shared" ca="1" si="136"/>
        <v>21817819.091199998</v>
      </c>
      <c r="AA398" s="2">
        <f t="shared" ca="1" si="136"/>
        <v>21019416.901199996</v>
      </c>
      <c r="AB398" s="2">
        <f t="shared" ca="1" si="136"/>
        <v>20181917.371199995</v>
      </c>
      <c r="AC398" s="2">
        <f t="shared" ca="1" si="136"/>
        <v>18706939.561199997</v>
      </c>
      <c r="AD398" s="2">
        <f t="shared" ca="1" si="136"/>
        <v>16937236.011199996</v>
      </c>
      <c r="AE398" s="2">
        <f t="shared" ca="1" si="136"/>
        <v>16150905.991199996</v>
      </c>
      <c r="AF398" s="2">
        <f t="shared" ca="1" si="136"/>
        <v>15156431.441199996</v>
      </c>
      <c r="AG398" s="2">
        <f t="shared" ca="1" si="136"/>
        <v>13555559.351199996</v>
      </c>
      <c r="AH398" s="2">
        <f t="shared" ca="1" si="136"/>
        <v>13555559.351199996</v>
      </c>
      <c r="AI398" s="2">
        <f t="shared" ca="1" si="136"/>
        <v>13554639.351199996</v>
      </c>
      <c r="AJ398" s="2">
        <f t="shared" ca="1" si="136"/>
        <v>13554639.351199996</v>
      </c>
      <c r="AK398" s="2">
        <f t="shared" ca="1" si="136"/>
        <v>13554639.351199996</v>
      </c>
      <c r="AL398" s="2">
        <f t="shared" ca="1" si="136"/>
        <v>13554639.351199996</v>
      </c>
    </row>
    <row r="399" spans="2:38" s="2" customFormat="1" x14ac:dyDescent="0.25">
      <c r="I399" s="2" t="str">
        <f>Items!$E$3</f>
        <v>Дебиторская задолженность</v>
      </c>
      <c r="Q399" s="29">
        <f t="shared" ca="1" si="135"/>
        <v>0</v>
      </c>
      <c r="T399" s="2">
        <f t="shared" ref="T399:AL399" ca="1" si="137">T400+T401</f>
        <v>0</v>
      </c>
      <c r="U399" s="2">
        <f t="shared" ca="1" si="137"/>
        <v>0</v>
      </c>
      <c r="V399" s="2">
        <f t="shared" ca="1" si="137"/>
        <v>0</v>
      </c>
      <c r="W399" s="2">
        <f t="shared" ca="1" si="137"/>
        <v>0</v>
      </c>
      <c r="X399" s="2">
        <f t="shared" ca="1" si="137"/>
        <v>0</v>
      </c>
      <c r="Y399" s="2">
        <f t="shared" ca="1" si="137"/>
        <v>0</v>
      </c>
      <c r="Z399" s="2">
        <f t="shared" ca="1" si="137"/>
        <v>0</v>
      </c>
      <c r="AA399" s="2">
        <f t="shared" ca="1" si="137"/>
        <v>0</v>
      </c>
      <c r="AB399" s="2">
        <f t="shared" ca="1" si="137"/>
        <v>0</v>
      </c>
      <c r="AC399" s="2">
        <f t="shared" ca="1" si="137"/>
        <v>0</v>
      </c>
      <c r="AD399" s="2">
        <f t="shared" ca="1" si="137"/>
        <v>0</v>
      </c>
      <c r="AE399" s="2">
        <f t="shared" ca="1" si="137"/>
        <v>0</v>
      </c>
      <c r="AF399" s="2">
        <f t="shared" ca="1" si="137"/>
        <v>0</v>
      </c>
      <c r="AG399" s="2">
        <f t="shared" ca="1" si="137"/>
        <v>0</v>
      </c>
      <c r="AH399" s="2">
        <f t="shared" ca="1" si="137"/>
        <v>0</v>
      </c>
      <c r="AI399" s="2">
        <f t="shared" ca="1" si="137"/>
        <v>0</v>
      </c>
      <c r="AJ399" s="2">
        <f t="shared" ca="1" si="137"/>
        <v>0</v>
      </c>
      <c r="AK399" s="2">
        <f t="shared" ca="1" si="137"/>
        <v>0</v>
      </c>
      <c r="AL399" s="2">
        <f t="shared" ca="1" si="137"/>
        <v>0</v>
      </c>
    </row>
    <row r="400" spans="2:38" x14ac:dyDescent="0.25">
      <c r="I400" s="22" t="str">
        <f>Items!$E$4</f>
        <v>Дебиторская задолженность</v>
      </c>
      <c r="J400" s="1" t="str">
        <f>Items!$F$4</f>
        <v>ДЗ по реализации</v>
      </c>
      <c r="Q400" s="20">
        <f t="shared" ca="1" si="135"/>
        <v>0</v>
      </c>
      <c r="T400" s="1">
        <f t="shared" ref="T400:AL400" ca="1" si="138">T14+T286-T162</f>
        <v>0</v>
      </c>
      <c r="U400" s="1">
        <f t="shared" ca="1" si="138"/>
        <v>0</v>
      </c>
      <c r="V400" s="1">
        <f t="shared" ca="1" si="138"/>
        <v>0</v>
      </c>
      <c r="W400" s="1">
        <f t="shared" ca="1" si="138"/>
        <v>0</v>
      </c>
      <c r="X400" s="1">
        <f t="shared" ca="1" si="138"/>
        <v>0</v>
      </c>
      <c r="Y400" s="1">
        <f t="shared" ca="1" si="138"/>
        <v>0</v>
      </c>
      <c r="Z400" s="1">
        <f t="shared" ca="1" si="138"/>
        <v>0</v>
      </c>
      <c r="AA400" s="1">
        <f t="shared" ca="1" si="138"/>
        <v>0</v>
      </c>
      <c r="AB400" s="1">
        <f t="shared" ca="1" si="138"/>
        <v>0</v>
      </c>
      <c r="AC400" s="1">
        <f t="shared" ca="1" si="138"/>
        <v>0</v>
      </c>
      <c r="AD400" s="1">
        <f t="shared" ca="1" si="138"/>
        <v>0</v>
      </c>
      <c r="AE400" s="1">
        <f t="shared" ca="1" si="138"/>
        <v>0</v>
      </c>
      <c r="AF400" s="1">
        <f t="shared" ca="1" si="138"/>
        <v>0</v>
      </c>
      <c r="AG400" s="1">
        <f t="shared" ca="1" si="138"/>
        <v>0</v>
      </c>
      <c r="AH400" s="1">
        <f t="shared" ca="1" si="138"/>
        <v>0</v>
      </c>
      <c r="AI400" s="1">
        <f t="shared" ca="1" si="138"/>
        <v>0</v>
      </c>
      <c r="AJ400" s="1">
        <f t="shared" ca="1" si="138"/>
        <v>0</v>
      </c>
      <c r="AK400" s="1">
        <f t="shared" ca="1" si="138"/>
        <v>0</v>
      </c>
      <c r="AL400" s="1">
        <f t="shared" ca="1" si="138"/>
        <v>0</v>
      </c>
    </row>
    <row r="401" spans="5:38" x14ac:dyDescent="0.25">
      <c r="I401" s="22" t="str">
        <f>Items!$E$5</f>
        <v>Дебиторская задолженность</v>
      </c>
      <c r="J401" s="1" t="str">
        <f>Items!$F$5</f>
        <v>ДЗ по прочим доходам</v>
      </c>
      <c r="Q401" s="20">
        <f t="shared" ca="1" si="135"/>
        <v>0</v>
      </c>
      <c r="T401" s="1">
        <f t="shared" ref="T401:AL401" ca="1" si="139">T15+T287-T163</f>
        <v>0</v>
      </c>
      <c r="U401" s="1">
        <f t="shared" ca="1" si="139"/>
        <v>0</v>
      </c>
      <c r="V401" s="1">
        <f t="shared" ca="1" si="139"/>
        <v>0</v>
      </c>
      <c r="W401" s="1">
        <f t="shared" ca="1" si="139"/>
        <v>0</v>
      </c>
      <c r="X401" s="1">
        <f t="shared" ca="1" si="139"/>
        <v>0</v>
      </c>
      <c r="Y401" s="1">
        <f t="shared" ca="1" si="139"/>
        <v>0</v>
      </c>
      <c r="Z401" s="1">
        <f t="shared" ca="1" si="139"/>
        <v>0</v>
      </c>
      <c r="AA401" s="1">
        <f t="shared" ca="1" si="139"/>
        <v>0</v>
      </c>
      <c r="AB401" s="1">
        <f t="shared" ca="1" si="139"/>
        <v>0</v>
      </c>
      <c r="AC401" s="1">
        <f t="shared" ca="1" si="139"/>
        <v>0</v>
      </c>
      <c r="AD401" s="1">
        <f t="shared" ca="1" si="139"/>
        <v>0</v>
      </c>
      <c r="AE401" s="1">
        <f t="shared" ca="1" si="139"/>
        <v>0</v>
      </c>
      <c r="AF401" s="1">
        <f t="shared" ca="1" si="139"/>
        <v>0</v>
      </c>
      <c r="AG401" s="1">
        <f t="shared" ca="1" si="139"/>
        <v>0</v>
      </c>
      <c r="AH401" s="1">
        <f t="shared" ca="1" si="139"/>
        <v>0</v>
      </c>
      <c r="AI401" s="1">
        <f t="shared" ca="1" si="139"/>
        <v>0</v>
      </c>
      <c r="AJ401" s="1">
        <f t="shared" ca="1" si="139"/>
        <v>0</v>
      </c>
      <c r="AK401" s="1">
        <f t="shared" ca="1" si="139"/>
        <v>0</v>
      </c>
      <c r="AL401" s="1">
        <f t="shared" ca="1" si="139"/>
        <v>0</v>
      </c>
    </row>
    <row r="402" spans="5:38" s="23" customFormat="1" ht="10.199999999999999" x14ac:dyDescent="0.2">
      <c r="E402" s="23" t="s">
        <v>50</v>
      </c>
      <c r="Q402" s="28"/>
    </row>
    <row r="403" spans="5:38" s="2" customFormat="1" x14ac:dyDescent="0.25">
      <c r="I403" s="2" t="str">
        <f>Items!$E$37</f>
        <v>Незавершенное производство и запасы</v>
      </c>
      <c r="Q403" s="29">
        <f t="shared" ref="Q403:Q433" ca="1" si="140">INDIRECT(ADDRESS(ROW(),SUMIFS($3:$3,$4:$4,MAX($4:$4))))</f>
        <v>57983392.510400005</v>
      </c>
      <c r="T403" s="2">
        <f t="shared" ref="T403:AL403" ca="1" si="141">SUM(T404:T434)</f>
        <v>1183571</v>
      </c>
      <c r="U403" s="2">
        <f t="shared" ca="1" si="141"/>
        <v>4647050.169999999</v>
      </c>
      <c r="V403" s="2">
        <f t="shared" ca="1" si="141"/>
        <v>7171219.959999999</v>
      </c>
      <c r="W403" s="2">
        <f t="shared" ca="1" si="141"/>
        <v>8087984.7200000007</v>
      </c>
      <c r="X403" s="2">
        <f t="shared" ca="1" si="141"/>
        <v>17121533.941</v>
      </c>
      <c r="Y403" s="2">
        <f t="shared" ca="1" si="141"/>
        <v>18812780.081</v>
      </c>
      <c r="Z403" s="2">
        <f t="shared" ca="1" si="141"/>
        <v>24233813.835399996</v>
      </c>
      <c r="AA403" s="2">
        <f t="shared" ca="1" si="141"/>
        <v>27170192.575400002</v>
      </c>
      <c r="AB403" s="2">
        <f t="shared" ca="1" si="141"/>
        <v>30508735.2454</v>
      </c>
      <c r="AC403" s="2">
        <f t="shared" ca="1" si="141"/>
        <v>33114777.805399995</v>
      </c>
      <c r="AD403" s="2">
        <f t="shared" ca="1" si="141"/>
        <v>43596467.160400003</v>
      </c>
      <c r="AE403" s="2">
        <f t="shared" ca="1" si="141"/>
        <v>48905172.720399998</v>
      </c>
      <c r="AF403" s="2">
        <f t="shared" ca="1" si="141"/>
        <v>57597031.900400005</v>
      </c>
      <c r="AG403" s="2">
        <f t="shared" ca="1" si="141"/>
        <v>57983392.510400005</v>
      </c>
      <c r="AH403" s="2">
        <f t="shared" ca="1" si="141"/>
        <v>57983392.510400005</v>
      </c>
      <c r="AI403" s="2">
        <f t="shared" ca="1" si="141"/>
        <v>57983392.510400005</v>
      </c>
      <c r="AJ403" s="2">
        <f t="shared" ca="1" si="141"/>
        <v>57983392.510400005</v>
      </c>
      <c r="AK403" s="2">
        <f t="shared" ca="1" si="141"/>
        <v>57983392.510400005</v>
      </c>
      <c r="AL403" s="2">
        <f t="shared" ca="1" si="141"/>
        <v>57983392.510400005</v>
      </c>
    </row>
    <row r="404" spans="5:38" x14ac:dyDescent="0.25">
      <c r="I404" s="22" t="str">
        <f>Items!$E$38</f>
        <v>Незавершенное производство и запасы</v>
      </c>
      <c r="J404" s="1" t="str">
        <f>Items!F38</f>
        <v>Подготовительные работы</v>
      </c>
      <c r="Q404" s="20">
        <f t="shared" ca="1" si="140"/>
        <v>1005996.46</v>
      </c>
      <c r="T404" s="1">
        <f t="shared" ref="T404:AL404" ca="1" si="142">T18+T127-T290</f>
        <v>43820</v>
      </c>
      <c r="U404" s="1">
        <f t="shared" ca="1" si="142"/>
        <v>136923.83000000002</v>
      </c>
      <c r="V404" s="1">
        <f t="shared" ca="1" si="142"/>
        <v>254287.31</v>
      </c>
      <c r="W404" s="1">
        <f t="shared" ca="1" si="142"/>
        <v>254287.31</v>
      </c>
      <c r="X404" s="1">
        <f t="shared" ca="1" si="142"/>
        <v>281742.01</v>
      </c>
      <c r="Y404" s="1">
        <f t="shared" ca="1" si="142"/>
        <v>307572.01</v>
      </c>
      <c r="Z404" s="1">
        <f t="shared" ca="1" si="142"/>
        <v>398541.35</v>
      </c>
      <c r="AA404" s="1">
        <f t="shared" ca="1" si="142"/>
        <v>482845.86</v>
      </c>
      <c r="AB404" s="1">
        <f t="shared" ca="1" si="142"/>
        <v>482845.86</v>
      </c>
      <c r="AC404" s="1">
        <f t="shared" ca="1" si="142"/>
        <v>783891.86</v>
      </c>
      <c r="AD404" s="1">
        <f t="shared" ca="1" si="142"/>
        <v>892552.6</v>
      </c>
      <c r="AE404" s="1">
        <f t="shared" ca="1" si="142"/>
        <v>952285.46</v>
      </c>
      <c r="AF404" s="1">
        <f t="shared" ca="1" si="142"/>
        <v>1005996.46</v>
      </c>
      <c r="AG404" s="1">
        <f t="shared" ca="1" si="142"/>
        <v>1005996.46</v>
      </c>
      <c r="AH404" s="1">
        <f t="shared" ca="1" si="142"/>
        <v>1005996.46</v>
      </c>
      <c r="AI404" s="1">
        <f t="shared" ca="1" si="142"/>
        <v>1005996.46</v>
      </c>
      <c r="AJ404" s="1">
        <f t="shared" ca="1" si="142"/>
        <v>1005996.46</v>
      </c>
      <c r="AK404" s="1">
        <f t="shared" ca="1" si="142"/>
        <v>1005996.46</v>
      </c>
      <c r="AL404" s="1">
        <f t="shared" ca="1" si="142"/>
        <v>1005996.46</v>
      </c>
    </row>
    <row r="405" spans="5:38" x14ac:dyDescent="0.25">
      <c r="I405" s="22" t="str">
        <f>Items!$E$39</f>
        <v>Незавершенное производство и запасы</v>
      </c>
      <c r="J405" s="1" t="str">
        <f>Items!F39</f>
        <v>Затраты на покупку участка</v>
      </c>
      <c r="Q405" s="20">
        <f t="shared" ca="1" si="140"/>
        <v>21372509.310000002</v>
      </c>
      <c r="T405" s="1">
        <f t="shared" ref="T405:AL405" ca="1" si="143">T19+T128-T291</f>
        <v>1137045</v>
      </c>
      <c r="U405" s="1">
        <f t="shared" ca="1" si="143"/>
        <v>1351605.51</v>
      </c>
      <c r="V405" s="1">
        <f t="shared" ca="1" si="143"/>
        <v>1554417.75</v>
      </c>
      <c r="W405" s="1">
        <f t="shared" ca="1" si="143"/>
        <v>1775161.56</v>
      </c>
      <c r="X405" s="1">
        <f t="shared" ca="1" si="143"/>
        <v>9934072.0700000003</v>
      </c>
      <c r="Y405" s="1">
        <f t="shared" ca="1" si="143"/>
        <v>10136884.310000001</v>
      </c>
      <c r="Z405" s="1">
        <f t="shared" ca="1" si="143"/>
        <v>11208604.310000001</v>
      </c>
      <c r="AA405" s="1">
        <f t="shared" ca="1" si="143"/>
        <v>11669934.310000001</v>
      </c>
      <c r="AB405" s="1">
        <f t="shared" ca="1" si="143"/>
        <v>11743384.310000001</v>
      </c>
      <c r="AC405" s="1">
        <f t="shared" ca="1" si="143"/>
        <v>12072409.310000001</v>
      </c>
      <c r="AD405" s="1">
        <f t="shared" ca="1" si="143"/>
        <v>19109309.310000002</v>
      </c>
      <c r="AE405" s="1">
        <f t="shared" ca="1" si="143"/>
        <v>20056409.310000002</v>
      </c>
      <c r="AF405" s="1">
        <f t="shared" ca="1" si="143"/>
        <v>21372509.310000002</v>
      </c>
      <c r="AG405" s="1">
        <f t="shared" ca="1" si="143"/>
        <v>21372509.310000002</v>
      </c>
      <c r="AH405" s="1">
        <f t="shared" ca="1" si="143"/>
        <v>21372509.310000002</v>
      </c>
      <c r="AI405" s="1">
        <f t="shared" ca="1" si="143"/>
        <v>21372509.310000002</v>
      </c>
      <c r="AJ405" s="1">
        <f t="shared" ca="1" si="143"/>
        <v>21372509.310000002</v>
      </c>
      <c r="AK405" s="1">
        <f t="shared" ca="1" si="143"/>
        <v>21372509.310000002</v>
      </c>
      <c r="AL405" s="1">
        <f t="shared" ca="1" si="143"/>
        <v>21372509.310000002</v>
      </c>
    </row>
    <row r="406" spans="5:38" x14ac:dyDescent="0.25">
      <c r="I406" s="22" t="str">
        <f>Items!$E$40</f>
        <v>Незавершенное производство и запасы</v>
      </c>
      <c r="J406" s="1" t="str">
        <f>Items!F40</f>
        <v>Прочее</v>
      </c>
      <c r="Q406" s="20">
        <f t="shared" ca="1" si="140"/>
        <v>185872.48</v>
      </c>
      <c r="T406" s="1">
        <f t="shared" ref="T406:AL406" ca="1" si="144">T20+T129-T292</f>
        <v>2706</v>
      </c>
      <c r="U406" s="1">
        <f t="shared" ca="1" si="144"/>
        <v>2706</v>
      </c>
      <c r="V406" s="1">
        <f t="shared" ca="1" si="144"/>
        <v>5466</v>
      </c>
      <c r="W406" s="1">
        <f t="shared" ca="1" si="144"/>
        <v>5926</v>
      </c>
      <c r="X406" s="1">
        <f t="shared" ca="1" si="144"/>
        <v>36636.199999999997</v>
      </c>
      <c r="Y406" s="1">
        <f t="shared" ca="1" si="144"/>
        <v>45784.92</v>
      </c>
      <c r="Z406" s="1">
        <f t="shared" ca="1" si="144"/>
        <v>52934.92</v>
      </c>
      <c r="AA406" s="1">
        <f t="shared" ca="1" si="144"/>
        <v>95146</v>
      </c>
      <c r="AB406" s="1">
        <f t="shared" ca="1" si="144"/>
        <v>102506</v>
      </c>
      <c r="AC406" s="1">
        <f t="shared" ca="1" si="144"/>
        <v>121460.26</v>
      </c>
      <c r="AD406" s="1">
        <f t="shared" ca="1" si="144"/>
        <v>130322.84999999999</v>
      </c>
      <c r="AE406" s="1">
        <f t="shared" ca="1" si="144"/>
        <v>147786.66</v>
      </c>
      <c r="AF406" s="1">
        <f t="shared" ca="1" si="144"/>
        <v>185872.48</v>
      </c>
      <c r="AG406" s="1">
        <f t="shared" ca="1" si="144"/>
        <v>185872.48</v>
      </c>
      <c r="AH406" s="1">
        <f t="shared" ca="1" si="144"/>
        <v>185872.48</v>
      </c>
      <c r="AI406" s="1">
        <f t="shared" ca="1" si="144"/>
        <v>185872.48</v>
      </c>
      <c r="AJ406" s="1">
        <f t="shared" ca="1" si="144"/>
        <v>185872.48</v>
      </c>
      <c r="AK406" s="1">
        <f t="shared" ca="1" si="144"/>
        <v>185872.48</v>
      </c>
      <c r="AL406" s="1">
        <f t="shared" ca="1" si="144"/>
        <v>185872.48</v>
      </c>
    </row>
    <row r="407" spans="5:38" x14ac:dyDescent="0.25">
      <c r="I407" s="22" t="str">
        <f>Items!$E$41</f>
        <v>Незавершенное производство и запасы</v>
      </c>
      <c r="J407" s="1" t="str">
        <f>Items!F41</f>
        <v>ГСМ</v>
      </c>
      <c r="Q407" s="20">
        <f t="shared" ca="1" si="140"/>
        <v>117422.215</v>
      </c>
      <c r="T407" s="1">
        <f t="shared" ref="T407:AL407" ca="1" si="145">T21+T130-T293</f>
        <v>0</v>
      </c>
      <c r="U407" s="1">
        <f t="shared" ca="1" si="145"/>
        <v>440.44</v>
      </c>
      <c r="V407" s="1">
        <f t="shared" ca="1" si="145"/>
        <v>440.44</v>
      </c>
      <c r="W407" s="1">
        <f t="shared" ca="1" si="145"/>
        <v>440.44</v>
      </c>
      <c r="X407" s="1">
        <f t="shared" ca="1" si="145"/>
        <v>440.44</v>
      </c>
      <c r="Y407" s="1">
        <f t="shared" ca="1" si="145"/>
        <v>8915.44</v>
      </c>
      <c r="Z407" s="1">
        <f t="shared" ca="1" si="145"/>
        <v>23060.440000000002</v>
      </c>
      <c r="AA407" s="1">
        <f t="shared" ca="1" si="145"/>
        <v>39470.210000000006</v>
      </c>
      <c r="AB407" s="1">
        <f t="shared" ca="1" si="145"/>
        <v>39470.210000000006</v>
      </c>
      <c r="AC407" s="1">
        <f t="shared" ca="1" si="145"/>
        <v>39470.210000000006</v>
      </c>
      <c r="AD407" s="1">
        <f t="shared" ca="1" si="145"/>
        <v>70055.125</v>
      </c>
      <c r="AE407" s="1">
        <f t="shared" ca="1" si="145"/>
        <v>100604.505</v>
      </c>
      <c r="AF407" s="1">
        <f t="shared" ca="1" si="145"/>
        <v>117422.215</v>
      </c>
      <c r="AG407" s="1">
        <f t="shared" ca="1" si="145"/>
        <v>117422.215</v>
      </c>
      <c r="AH407" s="1">
        <f t="shared" ca="1" si="145"/>
        <v>117422.215</v>
      </c>
      <c r="AI407" s="1">
        <f t="shared" ca="1" si="145"/>
        <v>117422.215</v>
      </c>
      <c r="AJ407" s="1">
        <f t="shared" ca="1" si="145"/>
        <v>117422.215</v>
      </c>
      <c r="AK407" s="1">
        <f t="shared" ca="1" si="145"/>
        <v>117422.215</v>
      </c>
      <c r="AL407" s="1">
        <f t="shared" ca="1" si="145"/>
        <v>117422.215</v>
      </c>
    </row>
    <row r="408" spans="5:38" x14ac:dyDescent="0.25">
      <c r="I408" s="22" t="str">
        <f>Items!$E$42</f>
        <v>Незавершенное производство и запасы</v>
      </c>
      <c r="J408" s="1" t="str">
        <f>Items!F42</f>
        <v>Электрика</v>
      </c>
      <c r="Q408" s="20">
        <f t="shared" ca="1" si="140"/>
        <v>491365.82</v>
      </c>
      <c r="T408" s="1">
        <f t="shared" ref="T408:AL408" ca="1" si="146">T22+T131-T294</f>
        <v>0</v>
      </c>
      <c r="U408" s="1">
        <f t="shared" ca="1" si="146"/>
        <v>38630.160000000003</v>
      </c>
      <c r="V408" s="1">
        <f t="shared" ca="1" si="146"/>
        <v>120455.16</v>
      </c>
      <c r="W408" s="1">
        <f t="shared" ca="1" si="146"/>
        <v>201444.38</v>
      </c>
      <c r="X408" s="1">
        <f t="shared" ca="1" si="146"/>
        <v>201444.38</v>
      </c>
      <c r="Y408" s="1">
        <f t="shared" ca="1" si="146"/>
        <v>201444.38</v>
      </c>
      <c r="Z408" s="1">
        <f t="shared" ca="1" si="146"/>
        <v>201444.38</v>
      </c>
      <c r="AA408" s="1">
        <f t="shared" ca="1" si="146"/>
        <v>251430.76</v>
      </c>
      <c r="AB408" s="1">
        <f t="shared" ca="1" si="146"/>
        <v>314644.31</v>
      </c>
      <c r="AC408" s="1">
        <f t="shared" ca="1" si="146"/>
        <v>366876</v>
      </c>
      <c r="AD408" s="1">
        <f t="shared" ca="1" si="146"/>
        <v>379871</v>
      </c>
      <c r="AE408" s="1">
        <f t="shared" ca="1" si="146"/>
        <v>458362.4</v>
      </c>
      <c r="AF408" s="1">
        <f t="shared" ca="1" si="146"/>
        <v>480445.82</v>
      </c>
      <c r="AG408" s="1">
        <f t="shared" ca="1" si="146"/>
        <v>491365.82</v>
      </c>
      <c r="AH408" s="1">
        <f t="shared" ca="1" si="146"/>
        <v>491365.82</v>
      </c>
      <c r="AI408" s="1">
        <f t="shared" ca="1" si="146"/>
        <v>491365.82</v>
      </c>
      <c r="AJ408" s="1">
        <f t="shared" ca="1" si="146"/>
        <v>491365.82</v>
      </c>
      <c r="AK408" s="1">
        <f t="shared" ca="1" si="146"/>
        <v>491365.82</v>
      </c>
      <c r="AL408" s="1">
        <f t="shared" ca="1" si="146"/>
        <v>491365.82</v>
      </c>
    </row>
    <row r="409" spans="5:38" x14ac:dyDescent="0.25">
      <c r="I409" s="22" t="str">
        <f>Items!$E$43</f>
        <v>Незавершенное производство и запасы</v>
      </c>
      <c r="J409" s="1" t="str">
        <f>Items!F43</f>
        <v>Доставка</v>
      </c>
      <c r="Q409" s="20">
        <f t="shared" ca="1" si="140"/>
        <v>496623.09</v>
      </c>
      <c r="T409" s="1">
        <f t="shared" ref="T409:AL409" ca="1" si="147">T23+T132-T295</f>
        <v>0</v>
      </c>
      <c r="U409" s="1">
        <f t="shared" ca="1" si="147"/>
        <v>33024</v>
      </c>
      <c r="V409" s="1">
        <f t="shared" ca="1" si="147"/>
        <v>58312</v>
      </c>
      <c r="W409" s="1">
        <f t="shared" ca="1" si="147"/>
        <v>62617</v>
      </c>
      <c r="X409" s="1">
        <f t="shared" ca="1" si="147"/>
        <v>116268</v>
      </c>
      <c r="Y409" s="1">
        <f t="shared" ca="1" si="147"/>
        <v>158865.27000000002</v>
      </c>
      <c r="Z409" s="1">
        <f t="shared" ca="1" si="147"/>
        <v>209284.92</v>
      </c>
      <c r="AA409" s="1">
        <f t="shared" ca="1" si="147"/>
        <v>250530.74000000002</v>
      </c>
      <c r="AB409" s="1">
        <f t="shared" ca="1" si="147"/>
        <v>338260.45</v>
      </c>
      <c r="AC409" s="1">
        <f t="shared" ca="1" si="147"/>
        <v>349232.54000000004</v>
      </c>
      <c r="AD409" s="1">
        <f t="shared" ca="1" si="147"/>
        <v>458817.54000000004</v>
      </c>
      <c r="AE409" s="1">
        <f t="shared" ca="1" si="147"/>
        <v>472382.54000000004</v>
      </c>
      <c r="AF409" s="1">
        <f t="shared" ca="1" si="147"/>
        <v>488651.7</v>
      </c>
      <c r="AG409" s="1">
        <f t="shared" ca="1" si="147"/>
        <v>496623.09</v>
      </c>
      <c r="AH409" s="1">
        <f t="shared" ca="1" si="147"/>
        <v>496623.09</v>
      </c>
      <c r="AI409" s="1">
        <f t="shared" ca="1" si="147"/>
        <v>496623.09</v>
      </c>
      <c r="AJ409" s="1">
        <f t="shared" ca="1" si="147"/>
        <v>496623.09</v>
      </c>
      <c r="AK409" s="1">
        <f t="shared" ca="1" si="147"/>
        <v>496623.09</v>
      </c>
      <c r="AL409" s="1">
        <f t="shared" ca="1" si="147"/>
        <v>496623.09</v>
      </c>
    </row>
    <row r="410" spans="5:38" x14ac:dyDescent="0.25">
      <c r="I410" s="22" t="str">
        <f>Items!$E$44</f>
        <v>Незавершенное производство и запасы</v>
      </c>
      <c r="J410" s="1" t="str">
        <f>Items!F44</f>
        <v>Канализация, Скважина,кессон и септик</v>
      </c>
      <c r="Q410" s="20">
        <f t="shared" ca="1" si="140"/>
        <v>1823096.05</v>
      </c>
      <c r="T410" s="1">
        <f t="shared" ref="T410:AL410" ca="1" si="148">T24+T133-T296</f>
        <v>0</v>
      </c>
      <c r="U410" s="1">
        <f t="shared" ca="1" si="148"/>
        <v>886655.73</v>
      </c>
      <c r="V410" s="1">
        <f t="shared" ca="1" si="148"/>
        <v>1085534.56</v>
      </c>
      <c r="W410" s="1">
        <f t="shared" ca="1" si="148"/>
        <v>1085534.56</v>
      </c>
      <c r="X410" s="1">
        <f t="shared" ca="1" si="148"/>
        <v>1085534.56</v>
      </c>
      <c r="Y410" s="1">
        <f t="shared" ca="1" si="148"/>
        <v>1086924.46</v>
      </c>
      <c r="Z410" s="1">
        <f t="shared" ca="1" si="148"/>
        <v>1086924.46</v>
      </c>
      <c r="AA410" s="1">
        <f t="shared" ca="1" si="148"/>
        <v>1196352.6299999999</v>
      </c>
      <c r="AB410" s="1">
        <f t="shared" ca="1" si="148"/>
        <v>1263350.77</v>
      </c>
      <c r="AC410" s="1">
        <f t="shared" ca="1" si="148"/>
        <v>1263994.1400000001</v>
      </c>
      <c r="AD410" s="1">
        <f t="shared" ca="1" si="148"/>
        <v>1377268.34</v>
      </c>
      <c r="AE410" s="1">
        <f t="shared" ca="1" si="148"/>
        <v>1728528.03</v>
      </c>
      <c r="AF410" s="1">
        <f t="shared" ca="1" si="148"/>
        <v>1823096.05</v>
      </c>
      <c r="AG410" s="1">
        <f t="shared" ca="1" si="148"/>
        <v>1823096.05</v>
      </c>
      <c r="AH410" s="1">
        <f t="shared" ca="1" si="148"/>
        <v>1823096.05</v>
      </c>
      <c r="AI410" s="1">
        <f t="shared" ca="1" si="148"/>
        <v>1823096.05</v>
      </c>
      <c r="AJ410" s="1">
        <f t="shared" ca="1" si="148"/>
        <v>1823096.05</v>
      </c>
      <c r="AK410" s="1">
        <f t="shared" ca="1" si="148"/>
        <v>1823096.05</v>
      </c>
      <c r="AL410" s="1">
        <f t="shared" ca="1" si="148"/>
        <v>1823096.05</v>
      </c>
    </row>
    <row r="411" spans="5:38" x14ac:dyDescent="0.25">
      <c r="I411" s="22" t="str">
        <f>Items!$E$38</f>
        <v>Незавершенное производство и запасы</v>
      </c>
      <c r="J411" s="1" t="str">
        <f>Items!F45</f>
        <v>Метизы, расходники</v>
      </c>
      <c r="Q411" s="20">
        <f t="shared" ca="1" si="140"/>
        <v>503174.07539999997</v>
      </c>
      <c r="T411" s="1">
        <f t="shared" ref="T411:AL411" ca="1" si="149">T25+T134-T297</f>
        <v>0</v>
      </c>
      <c r="U411" s="1">
        <f t="shared" ca="1" si="149"/>
        <v>31243.07</v>
      </c>
      <c r="V411" s="1">
        <f t="shared" ca="1" si="149"/>
        <v>42348.869999999995</v>
      </c>
      <c r="W411" s="1">
        <f t="shared" ca="1" si="149"/>
        <v>51702.7</v>
      </c>
      <c r="X411" s="1">
        <f t="shared" ca="1" si="149"/>
        <v>82995.880999999994</v>
      </c>
      <c r="Y411" s="1">
        <f t="shared" ca="1" si="149"/>
        <v>101743.83099999999</v>
      </c>
      <c r="Z411" s="1">
        <f t="shared" ca="1" si="149"/>
        <v>166444.24539999999</v>
      </c>
      <c r="AA411" s="1">
        <f t="shared" ca="1" si="149"/>
        <v>253791.27539999998</v>
      </c>
      <c r="AB411" s="1">
        <f t="shared" ca="1" si="149"/>
        <v>264101.40539999999</v>
      </c>
      <c r="AC411" s="1">
        <f t="shared" ca="1" si="149"/>
        <v>304188.8554</v>
      </c>
      <c r="AD411" s="1">
        <f t="shared" ca="1" si="149"/>
        <v>318006.19540000003</v>
      </c>
      <c r="AE411" s="1">
        <f t="shared" ca="1" si="149"/>
        <v>412830.59539999999</v>
      </c>
      <c r="AF411" s="1">
        <f t="shared" ca="1" si="149"/>
        <v>503174.07539999997</v>
      </c>
      <c r="AG411" s="1">
        <f t="shared" ca="1" si="149"/>
        <v>503174.07539999997</v>
      </c>
      <c r="AH411" s="1">
        <f t="shared" ca="1" si="149"/>
        <v>503174.07539999997</v>
      </c>
      <c r="AI411" s="1">
        <f t="shared" ca="1" si="149"/>
        <v>503174.07539999997</v>
      </c>
      <c r="AJ411" s="1">
        <f t="shared" ca="1" si="149"/>
        <v>503174.07539999997</v>
      </c>
      <c r="AK411" s="1">
        <f t="shared" ca="1" si="149"/>
        <v>503174.07539999997</v>
      </c>
      <c r="AL411" s="1">
        <f t="shared" ca="1" si="149"/>
        <v>503174.07539999997</v>
      </c>
    </row>
    <row r="412" spans="5:38" x14ac:dyDescent="0.25">
      <c r="I412" s="22" t="str">
        <f>Items!$E$39</f>
        <v>Незавершенное производство и запасы</v>
      </c>
      <c r="J412" s="1" t="str">
        <f>Items!F46</f>
        <v>Материалы Фундамент</v>
      </c>
      <c r="Q412" s="20">
        <f t="shared" ca="1" si="140"/>
        <v>10604789.890000001</v>
      </c>
      <c r="T412" s="1">
        <f t="shared" ref="T412:AL412" ca="1" si="150">T26+T135-T298</f>
        <v>0</v>
      </c>
      <c r="U412" s="1">
        <f t="shared" ca="1" si="150"/>
        <v>1292133.6999999997</v>
      </c>
      <c r="V412" s="1">
        <f t="shared" ca="1" si="150"/>
        <v>1616716.6999999997</v>
      </c>
      <c r="W412" s="1">
        <f t="shared" ca="1" si="150"/>
        <v>1616716.6999999997</v>
      </c>
      <c r="X412" s="1">
        <f t="shared" ca="1" si="150"/>
        <v>2097283.9299999997</v>
      </c>
      <c r="Y412" s="1">
        <f t="shared" ca="1" si="150"/>
        <v>2097283.9299999997</v>
      </c>
      <c r="Z412" s="1">
        <f t="shared" ca="1" si="150"/>
        <v>2097283.9299999997</v>
      </c>
      <c r="AA412" s="1">
        <f t="shared" ca="1" si="150"/>
        <v>2491261.0099999998</v>
      </c>
      <c r="AB412" s="1">
        <f t="shared" ca="1" si="150"/>
        <v>3810747.26</v>
      </c>
      <c r="AC412" s="1">
        <f t="shared" ca="1" si="150"/>
        <v>5122902.63</v>
      </c>
      <c r="AD412" s="1">
        <f t="shared" ca="1" si="150"/>
        <v>6029766.0600000005</v>
      </c>
      <c r="AE412" s="1">
        <f t="shared" ca="1" si="150"/>
        <v>6744435.3400000008</v>
      </c>
      <c r="AF412" s="1">
        <f t="shared" ca="1" si="150"/>
        <v>10604789.890000001</v>
      </c>
      <c r="AG412" s="1">
        <f t="shared" ca="1" si="150"/>
        <v>10604789.890000001</v>
      </c>
      <c r="AH412" s="1">
        <f t="shared" ca="1" si="150"/>
        <v>10604789.890000001</v>
      </c>
      <c r="AI412" s="1">
        <f t="shared" ca="1" si="150"/>
        <v>10604789.890000001</v>
      </c>
      <c r="AJ412" s="1">
        <f t="shared" ca="1" si="150"/>
        <v>10604789.890000001</v>
      </c>
      <c r="AK412" s="1">
        <f t="shared" ca="1" si="150"/>
        <v>10604789.890000001</v>
      </c>
      <c r="AL412" s="1">
        <f t="shared" ca="1" si="150"/>
        <v>10604789.890000001</v>
      </c>
    </row>
    <row r="413" spans="5:38" x14ac:dyDescent="0.25">
      <c r="I413" s="22" t="str">
        <f>Items!$E$40</f>
        <v>Незавершенное производство и запасы</v>
      </c>
      <c r="J413" s="1" t="str">
        <f>Items!F47</f>
        <v>Материалы Коробка</v>
      </c>
      <c r="Q413" s="20">
        <f t="shared" ca="1" si="140"/>
        <v>4248149.74</v>
      </c>
      <c r="T413" s="1">
        <f t="shared" ref="T413:AL413" ca="1" si="151">T27+T136-T299</f>
        <v>0</v>
      </c>
      <c r="U413" s="1">
        <f t="shared" ca="1" si="151"/>
        <v>427903.84</v>
      </c>
      <c r="V413" s="1">
        <f t="shared" ca="1" si="151"/>
        <v>1047954.74</v>
      </c>
      <c r="W413" s="1">
        <f t="shared" ca="1" si="151"/>
        <v>1094938.04</v>
      </c>
      <c r="X413" s="1">
        <f t="shared" ca="1" si="151"/>
        <v>1117637.24</v>
      </c>
      <c r="Y413" s="1">
        <f t="shared" ca="1" si="151"/>
        <v>1519059.83</v>
      </c>
      <c r="Z413" s="1">
        <f t="shared" ca="1" si="151"/>
        <v>3392657.63</v>
      </c>
      <c r="AA413" s="1">
        <f t="shared" ca="1" si="151"/>
        <v>3392657.63</v>
      </c>
      <c r="AB413" s="1">
        <f t="shared" ca="1" si="151"/>
        <v>3722462.32</v>
      </c>
      <c r="AC413" s="1">
        <f t="shared" ca="1" si="151"/>
        <v>3722462.32</v>
      </c>
      <c r="AD413" s="1">
        <f t="shared" ca="1" si="151"/>
        <v>4192691.7399999998</v>
      </c>
      <c r="AE413" s="1">
        <f t="shared" ca="1" si="151"/>
        <v>4248149.74</v>
      </c>
      <c r="AF413" s="1">
        <f t="shared" ca="1" si="151"/>
        <v>4248149.74</v>
      </c>
      <c r="AG413" s="1">
        <f t="shared" ca="1" si="151"/>
        <v>4248149.74</v>
      </c>
      <c r="AH413" s="1">
        <f t="shared" ca="1" si="151"/>
        <v>4248149.74</v>
      </c>
      <c r="AI413" s="1">
        <f t="shared" ca="1" si="151"/>
        <v>4248149.74</v>
      </c>
      <c r="AJ413" s="1">
        <f t="shared" ca="1" si="151"/>
        <v>4248149.74</v>
      </c>
      <c r="AK413" s="1">
        <f t="shared" ca="1" si="151"/>
        <v>4248149.74</v>
      </c>
      <c r="AL413" s="1">
        <f t="shared" ca="1" si="151"/>
        <v>4248149.74</v>
      </c>
    </row>
    <row r="414" spans="5:38" x14ac:dyDescent="0.25">
      <c r="I414" s="22" t="str">
        <f>Items!$E$41</f>
        <v>Незавершенное производство и запасы</v>
      </c>
      <c r="J414" s="1" t="str">
        <f>Items!F48</f>
        <v>Материалы Кровля</v>
      </c>
      <c r="Q414" s="20">
        <f t="shared" ca="1" si="140"/>
        <v>2707693.43</v>
      </c>
      <c r="T414" s="1">
        <f t="shared" ref="T414:AL414" ca="1" si="152">T28+T137-T300</f>
        <v>0</v>
      </c>
      <c r="U414" s="1">
        <f t="shared" ca="1" si="152"/>
        <v>189103.88999999998</v>
      </c>
      <c r="V414" s="1">
        <f t="shared" ca="1" si="152"/>
        <v>761692.43</v>
      </c>
      <c r="W414" s="1">
        <f t="shared" ca="1" si="152"/>
        <v>795290.83000000007</v>
      </c>
      <c r="X414" s="1">
        <f t="shared" ca="1" si="152"/>
        <v>833620.03</v>
      </c>
      <c r="Y414" s="1">
        <f t="shared" ca="1" si="152"/>
        <v>976568.9</v>
      </c>
      <c r="Z414" s="1">
        <f t="shared" ca="1" si="152"/>
        <v>1634378.2200000002</v>
      </c>
      <c r="AA414" s="1">
        <f t="shared" ca="1" si="152"/>
        <v>1764095.1300000001</v>
      </c>
      <c r="AB414" s="1">
        <f t="shared" ca="1" si="152"/>
        <v>2010095.1300000001</v>
      </c>
      <c r="AC414" s="1">
        <f t="shared" ca="1" si="152"/>
        <v>2010095.1300000001</v>
      </c>
      <c r="AD414" s="1">
        <f t="shared" ca="1" si="152"/>
        <v>2055088.6500000001</v>
      </c>
      <c r="AE414" s="1">
        <f t="shared" ca="1" si="152"/>
        <v>2662596.4700000002</v>
      </c>
      <c r="AF414" s="1">
        <f t="shared" ca="1" si="152"/>
        <v>2707693.43</v>
      </c>
      <c r="AG414" s="1">
        <f t="shared" ca="1" si="152"/>
        <v>2707693.43</v>
      </c>
      <c r="AH414" s="1">
        <f t="shared" ca="1" si="152"/>
        <v>2707693.43</v>
      </c>
      <c r="AI414" s="1">
        <f t="shared" ca="1" si="152"/>
        <v>2707693.43</v>
      </c>
      <c r="AJ414" s="1">
        <f t="shared" ca="1" si="152"/>
        <v>2707693.43</v>
      </c>
      <c r="AK414" s="1">
        <f t="shared" ca="1" si="152"/>
        <v>2707693.43</v>
      </c>
      <c r="AL414" s="1">
        <f t="shared" ca="1" si="152"/>
        <v>2707693.43</v>
      </c>
    </row>
    <row r="415" spans="5:38" x14ac:dyDescent="0.25">
      <c r="I415" s="22" t="str">
        <f>Items!$E$42</f>
        <v>Незавершенное производство и запасы</v>
      </c>
      <c r="J415" s="1" t="str">
        <f>Items!F49</f>
        <v>Материалы Окна и двери</v>
      </c>
      <c r="Q415" s="20">
        <f t="shared" ca="1" si="140"/>
        <v>1044180.3499999999</v>
      </c>
      <c r="T415" s="1">
        <f t="shared" ref="T415:AL415" ca="1" si="153">T29+T138-T301</f>
        <v>0</v>
      </c>
      <c r="U415" s="1">
        <f t="shared" ca="1" si="153"/>
        <v>0</v>
      </c>
      <c r="V415" s="1">
        <f t="shared" ca="1" si="153"/>
        <v>0</v>
      </c>
      <c r="W415" s="1">
        <f t="shared" ca="1" si="153"/>
        <v>272057.2</v>
      </c>
      <c r="X415" s="1">
        <f t="shared" ca="1" si="153"/>
        <v>272057.2</v>
      </c>
      <c r="Y415" s="1">
        <f t="shared" ca="1" si="153"/>
        <v>290457.2</v>
      </c>
      <c r="Z415" s="1">
        <f t="shared" ca="1" si="153"/>
        <v>586678.5</v>
      </c>
      <c r="AA415" s="1">
        <f t="shared" ca="1" si="153"/>
        <v>586678.5</v>
      </c>
      <c r="AB415" s="1">
        <f t="shared" ca="1" si="153"/>
        <v>586678.5</v>
      </c>
      <c r="AC415" s="1">
        <f t="shared" ca="1" si="153"/>
        <v>586678.5</v>
      </c>
      <c r="AD415" s="1">
        <f t="shared" ca="1" si="153"/>
        <v>1042069.1499999999</v>
      </c>
      <c r="AE415" s="1">
        <f t="shared" ca="1" si="153"/>
        <v>1044180.3499999999</v>
      </c>
      <c r="AF415" s="1">
        <f t="shared" ca="1" si="153"/>
        <v>1044180.3499999999</v>
      </c>
      <c r="AG415" s="1">
        <f t="shared" ca="1" si="153"/>
        <v>1044180.3499999999</v>
      </c>
      <c r="AH415" s="1">
        <f t="shared" ca="1" si="153"/>
        <v>1044180.3499999999</v>
      </c>
      <c r="AI415" s="1">
        <f t="shared" ca="1" si="153"/>
        <v>1044180.3499999999</v>
      </c>
      <c r="AJ415" s="1">
        <f t="shared" ca="1" si="153"/>
        <v>1044180.3499999999</v>
      </c>
      <c r="AK415" s="1">
        <f t="shared" ca="1" si="153"/>
        <v>1044180.3499999999</v>
      </c>
      <c r="AL415" s="1">
        <f t="shared" ca="1" si="153"/>
        <v>1044180.3499999999</v>
      </c>
    </row>
    <row r="416" spans="5:38" x14ac:dyDescent="0.25">
      <c r="I416" s="22" t="str">
        <f>Items!$E$43</f>
        <v>Незавершенное производство и запасы</v>
      </c>
      <c r="J416" s="1" t="str">
        <f>Items!F50</f>
        <v>Материалы Фасад</v>
      </c>
      <c r="Q416" s="20">
        <f t="shared" ca="1" si="140"/>
        <v>1156786.6399999999</v>
      </c>
      <c r="T416" s="1">
        <f t="shared" ref="T416:AL416" ca="1" si="154">T30+T139-T302</f>
        <v>0</v>
      </c>
      <c r="U416" s="1">
        <f t="shared" ca="1" si="154"/>
        <v>0</v>
      </c>
      <c r="V416" s="1">
        <f t="shared" ca="1" si="154"/>
        <v>0</v>
      </c>
      <c r="W416" s="1">
        <f t="shared" ca="1" si="154"/>
        <v>0</v>
      </c>
      <c r="X416" s="1">
        <f t="shared" ca="1" si="154"/>
        <v>0</v>
      </c>
      <c r="Y416" s="1">
        <f t="shared" ca="1" si="154"/>
        <v>194155.7</v>
      </c>
      <c r="Z416" s="1">
        <f t="shared" ca="1" si="154"/>
        <v>353905.33</v>
      </c>
      <c r="AA416" s="1">
        <f t="shared" ca="1" si="154"/>
        <v>633285.66999999993</v>
      </c>
      <c r="AB416" s="1">
        <f t="shared" ca="1" si="154"/>
        <v>639439.1</v>
      </c>
      <c r="AC416" s="1">
        <f t="shared" ca="1" si="154"/>
        <v>649854.74</v>
      </c>
      <c r="AD416" s="1">
        <f t="shared" ca="1" si="154"/>
        <v>649854.74</v>
      </c>
      <c r="AE416" s="1">
        <f t="shared" ca="1" si="154"/>
        <v>992530.36</v>
      </c>
      <c r="AF416" s="1">
        <f t="shared" ca="1" si="154"/>
        <v>1113786.6399999999</v>
      </c>
      <c r="AG416" s="1">
        <f t="shared" ca="1" si="154"/>
        <v>1156786.6399999999</v>
      </c>
      <c r="AH416" s="1">
        <f t="shared" ca="1" si="154"/>
        <v>1156786.6399999999</v>
      </c>
      <c r="AI416" s="1">
        <f t="shared" ca="1" si="154"/>
        <v>1156786.6399999999</v>
      </c>
      <c r="AJ416" s="1">
        <f t="shared" ca="1" si="154"/>
        <v>1156786.6399999999</v>
      </c>
      <c r="AK416" s="1">
        <f t="shared" ca="1" si="154"/>
        <v>1156786.6399999999</v>
      </c>
      <c r="AL416" s="1">
        <f t="shared" ca="1" si="154"/>
        <v>1156786.6399999999</v>
      </c>
    </row>
    <row r="417" spans="9:38" x14ac:dyDescent="0.25">
      <c r="I417" s="22" t="str">
        <f>Items!$E$44</f>
        <v>Незавершенное производство и запасы</v>
      </c>
      <c r="J417" s="1" t="str">
        <f>Items!F51</f>
        <v>Материалы Благоустройство</v>
      </c>
      <c r="Q417" s="20">
        <f t="shared" ca="1" si="140"/>
        <v>640210.25</v>
      </c>
      <c r="T417" s="1">
        <f t="shared" ref="T417:AL417" ca="1" si="155">T31+T140-T303</f>
        <v>0</v>
      </c>
      <c r="U417" s="1">
        <f t="shared" ca="1" si="155"/>
        <v>0</v>
      </c>
      <c r="V417" s="1">
        <f t="shared" ca="1" si="155"/>
        <v>0</v>
      </c>
      <c r="W417" s="1">
        <f t="shared" ca="1" si="155"/>
        <v>0</v>
      </c>
      <c r="X417" s="1">
        <f t="shared" ca="1" si="155"/>
        <v>0</v>
      </c>
      <c r="Y417" s="1">
        <f t="shared" ca="1" si="155"/>
        <v>0</v>
      </c>
      <c r="Z417" s="1">
        <f t="shared" ca="1" si="155"/>
        <v>0</v>
      </c>
      <c r="AA417" s="1">
        <f t="shared" ca="1" si="155"/>
        <v>0</v>
      </c>
      <c r="AB417" s="1">
        <f t="shared" ca="1" si="155"/>
        <v>0</v>
      </c>
      <c r="AC417" s="1">
        <f t="shared" ca="1" si="155"/>
        <v>0</v>
      </c>
      <c r="AD417" s="1">
        <f t="shared" ca="1" si="155"/>
        <v>0</v>
      </c>
      <c r="AE417" s="1">
        <f t="shared" ca="1" si="155"/>
        <v>254800</v>
      </c>
      <c r="AF417" s="1">
        <f t="shared" ca="1" si="155"/>
        <v>638013.53</v>
      </c>
      <c r="AG417" s="1">
        <f t="shared" ca="1" si="155"/>
        <v>640210.25</v>
      </c>
      <c r="AH417" s="1">
        <f t="shared" ca="1" si="155"/>
        <v>640210.25</v>
      </c>
      <c r="AI417" s="1">
        <f t="shared" ca="1" si="155"/>
        <v>640210.25</v>
      </c>
      <c r="AJ417" s="1">
        <f t="shared" ca="1" si="155"/>
        <v>640210.25</v>
      </c>
      <c r="AK417" s="1">
        <f t="shared" ca="1" si="155"/>
        <v>640210.25</v>
      </c>
      <c r="AL417" s="1">
        <f t="shared" ca="1" si="155"/>
        <v>640210.25</v>
      </c>
    </row>
    <row r="418" spans="9:38" x14ac:dyDescent="0.25">
      <c r="I418" s="22" t="str">
        <f>Items!$E$44</f>
        <v>Незавершенное производство и запасы</v>
      </c>
      <c r="J418" s="1" t="str">
        <f>Items!F52</f>
        <v>Монтаж фундамента</v>
      </c>
      <c r="Q418" s="20">
        <f t="shared" ca="1" si="140"/>
        <v>3397557.9799999995</v>
      </c>
      <c r="T418" s="1">
        <f t="shared" ref="T418:AL418" ca="1" si="156">T32+T141-T304</f>
        <v>0</v>
      </c>
      <c r="U418" s="1">
        <f t="shared" ca="1" si="156"/>
        <v>256680</v>
      </c>
      <c r="V418" s="1">
        <f t="shared" ca="1" si="156"/>
        <v>570994</v>
      </c>
      <c r="W418" s="1">
        <f t="shared" ca="1" si="156"/>
        <v>570994</v>
      </c>
      <c r="X418" s="1">
        <f t="shared" ca="1" si="156"/>
        <v>570994</v>
      </c>
      <c r="Y418" s="1">
        <f t="shared" ca="1" si="156"/>
        <v>570994</v>
      </c>
      <c r="Z418" s="1">
        <f t="shared" ca="1" si="156"/>
        <v>570994</v>
      </c>
      <c r="AA418" s="1">
        <f t="shared" ca="1" si="156"/>
        <v>670271.48</v>
      </c>
      <c r="AB418" s="1">
        <f t="shared" ca="1" si="156"/>
        <v>1488194.5799999998</v>
      </c>
      <c r="AC418" s="1">
        <f t="shared" ca="1" si="156"/>
        <v>1698165.7699999998</v>
      </c>
      <c r="AD418" s="1">
        <f t="shared" ca="1" si="156"/>
        <v>1815015.5099999998</v>
      </c>
      <c r="AE418" s="1">
        <f t="shared" ca="1" si="156"/>
        <v>2403275.5099999998</v>
      </c>
      <c r="AF418" s="1">
        <f t="shared" ca="1" si="156"/>
        <v>3397557.9799999995</v>
      </c>
      <c r="AG418" s="1">
        <f t="shared" ca="1" si="156"/>
        <v>3397557.9799999995</v>
      </c>
      <c r="AH418" s="1">
        <f t="shared" ca="1" si="156"/>
        <v>3397557.9799999995</v>
      </c>
      <c r="AI418" s="1">
        <f t="shared" ca="1" si="156"/>
        <v>3397557.9799999995</v>
      </c>
      <c r="AJ418" s="1">
        <f t="shared" ca="1" si="156"/>
        <v>3397557.9799999995</v>
      </c>
      <c r="AK418" s="1">
        <f t="shared" ca="1" si="156"/>
        <v>3397557.9799999995</v>
      </c>
      <c r="AL418" s="1">
        <f t="shared" ca="1" si="156"/>
        <v>3397557.9799999995</v>
      </c>
    </row>
    <row r="419" spans="9:38" x14ac:dyDescent="0.25">
      <c r="I419" s="22" t="str">
        <f>Items!$E$44</f>
        <v>Незавершенное производство и запасы</v>
      </c>
      <c r="J419" s="1" t="str">
        <f>Items!F53</f>
        <v>Монтаж Коробки</v>
      </c>
      <c r="Q419" s="20">
        <f t="shared" ca="1" si="140"/>
        <v>3144157.55</v>
      </c>
      <c r="T419" s="1">
        <f t="shared" ref="T419:AL419" ca="1" si="157">T33+T142-T305</f>
        <v>0</v>
      </c>
      <c r="U419" s="1">
        <f t="shared" ca="1" si="157"/>
        <v>0</v>
      </c>
      <c r="V419" s="1">
        <f t="shared" ca="1" si="157"/>
        <v>23940</v>
      </c>
      <c r="W419" s="1">
        <f t="shared" ca="1" si="157"/>
        <v>272214</v>
      </c>
      <c r="X419" s="1">
        <f t="shared" ca="1" si="157"/>
        <v>438454</v>
      </c>
      <c r="Y419" s="1">
        <f t="shared" ca="1" si="157"/>
        <v>884851.3</v>
      </c>
      <c r="Z419" s="1">
        <f t="shared" ca="1" si="157"/>
        <v>1227365.05</v>
      </c>
      <c r="AA419" s="1">
        <f t="shared" ca="1" si="157"/>
        <v>1227365.05</v>
      </c>
      <c r="AB419" s="1">
        <f t="shared" ca="1" si="157"/>
        <v>1227365.05</v>
      </c>
      <c r="AC419" s="1">
        <f t="shared" ca="1" si="157"/>
        <v>1536605.55</v>
      </c>
      <c r="AD419" s="1">
        <f t="shared" ca="1" si="157"/>
        <v>2496607.5499999998</v>
      </c>
      <c r="AE419" s="1">
        <f t="shared" ca="1" si="157"/>
        <v>2931057.55</v>
      </c>
      <c r="AF419" s="1">
        <f t="shared" ca="1" si="157"/>
        <v>3019857.55</v>
      </c>
      <c r="AG419" s="1">
        <f t="shared" ca="1" si="157"/>
        <v>3144157.55</v>
      </c>
      <c r="AH419" s="1">
        <f t="shared" ca="1" si="157"/>
        <v>3144157.55</v>
      </c>
      <c r="AI419" s="1">
        <f t="shared" ca="1" si="157"/>
        <v>3144157.55</v>
      </c>
      <c r="AJ419" s="1">
        <f t="shared" ca="1" si="157"/>
        <v>3144157.55</v>
      </c>
      <c r="AK419" s="1">
        <f t="shared" ca="1" si="157"/>
        <v>3144157.55</v>
      </c>
      <c r="AL419" s="1">
        <f t="shared" ca="1" si="157"/>
        <v>3144157.55</v>
      </c>
    </row>
    <row r="420" spans="9:38" x14ac:dyDescent="0.25">
      <c r="I420" s="22" t="str">
        <f>Items!$E$44</f>
        <v>Незавершенное производство и запасы</v>
      </c>
      <c r="J420" s="1" t="str">
        <f>Items!F54</f>
        <v>Монтаж кровли</v>
      </c>
      <c r="Q420" s="20">
        <f t="shared" ca="1" si="140"/>
        <v>2030745.9800000002</v>
      </c>
      <c r="T420" s="1">
        <f t="shared" ref="T420:AL420" ca="1" si="158">T34+T143-T306</f>
        <v>0</v>
      </c>
      <c r="U420" s="1">
        <f t="shared" ca="1" si="158"/>
        <v>0</v>
      </c>
      <c r="V420" s="1">
        <f t="shared" ca="1" si="158"/>
        <v>0</v>
      </c>
      <c r="W420" s="1">
        <f t="shared" ca="1" si="158"/>
        <v>0</v>
      </c>
      <c r="X420" s="1">
        <f t="shared" ca="1" si="158"/>
        <v>17434</v>
      </c>
      <c r="Y420" s="1">
        <f t="shared" ca="1" si="158"/>
        <v>187154.6</v>
      </c>
      <c r="Z420" s="1">
        <f t="shared" ca="1" si="158"/>
        <v>506602.20000000007</v>
      </c>
      <c r="AA420" s="1">
        <f t="shared" ca="1" si="158"/>
        <v>897951.20000000007</v>
      </c>
      <c r="AB420" s="1">
        <f t="shared" ca="1" si="158"/>
        <v>897951.20000000007</v>
      </c>
      <c r="AC420" s="1">
        <f t="shared" ca="1" si="158"/>
        <v>897951.20000000007</v>
      </c>
      <c r="AD420" s="1">
        <f t="shared" ca="1" si="158"/>
        <v>915579.20000000007</v>
      </c>
      <c r="AE420" s="1">
        <f t="shared" ca="1" si="158"/>
        <v>1323577.7000000002</v>
      </c>
      <c r="AF420" s="1">
        <f t="shared" ca="1" si="158"/>
        <v>1923853.4800000002</v>
      </c>
      <c r="AG420" s="1">
        <f t="shared" ca="1" si="158"/>
        <v>2030745.9800000002</v>
      </c>
      <c r="AH420" s="1">
        <f t="shared" ca="1" si="158"/>
        <v>2030745.9800000002</v>
      </c>
      <c r="AI420" s="1">
        <f t="shared" ca="1" si="158"/>
        <v>2030745.9800000002</v>
      </c>
      <c r="AJ420" s="1">
        <f t="shared" ca="1" si="158"/>
        <v>2030745.9800000002</v>
      </c>
      <c r="AK420" s="1">
        <f t="shared" ca="1" si="158"/>
        <v>2030745.9800000002</v>
      </c>
      <c r="AL420" s="1">
        <f t="shared" ca="1" si="158"/>
        <v>2030745.9800000002</v>
      </c>
    </row>
    <row r="421" spans="9:38" x14ac:dyDescent="0.25">
      <c r="I421" s="22" t="str">
        <f>Items!$E$44</f>
        <v>Незавершенное производство и запасы</v>
      </c>
      <c r="J421" s="1" t="str">
        <f>Items!F55</f>
        <v>Монтаж окон</v>
      </c>
      <c r="Q421" s="20">
        <f t="shared" ca="1" si="140"/>
        <v>91850</v>
      </c>
      <c r="T421" s="1">
        <f t="shared" ref="T421:AL421" ca="1" si="159">T35+T144-T307</f>
        <v>0</v>
      </c>
      <c r="U421" s="1">
        <f t="shared" ca="1" si="159"/>
        <v>0</v>
      </c>
      <c r="V421" s="1">
        <f t="shared" ca="1" si="159"/>
        <v>0</v>
      </c>
      <c r="W421" s="1">
        <f t="shared" ca="1" si="159"/>
        <v>0</v>
      </c>
      <c r="X421" s="1">
        <f t="shared" ca="1" si="159"/>
        <v>0</v>
      </c>
      <c r="Y421" s="1">
        <f t="shared" ca="1" si="159"/>
        <v>0</v>
      </c>
      <c r="Z421" s="1">
        <f t="shared" ca="1" si="159"/>
        <v>46650</v>
      </c>
      <c r="AA421" s="1">
        <f t="shared" ca="1" si="159"/>
        <v>46650</v>
      </c>
      <c r="AB421" s="1">
        <f t="shared" ca="1" si="159"/>
        <v>46650</v>
      </c>
      <c r="AC421" s="1">
        <f t="shared" ca="1" si="159"/>
        <v>46650</v>
      </c>
      <c r="AD421" s="1">
        <f t="shared" ca="1" si="159"/>
        <v>46650</v>
      </c>
      <c r="AE421" s="1">
        <f t="shared" ca="1" si="159"/>
        <v>91850</v>
      </c>
      <c r="AF421" s="1">
        <f t="shared" ca="1" si="159"/>
        <v>91850</v>
      </c>
      <c r="AG421" s="1">
        <f t="shared" ca="1" si="159"/>
        <v>91850</v>
      </c>
      <c r="AH421" s="1">
        <f t="shared" ca="1" si="159"/>
        <v>91850</v>
      </c>
      <c r="AI421" s="1">
        <f t="shared" ca="1" si="159"/>
        <v>91850</v>
      </c>
      <c r="AJ421" s="1">
        <f t="shared" ca="1" si="159"/>
        <v>91850</v>
      </c>
      <c r="AK421" s="1">
        <f t="shared" ca="1" si="159"/>
        <v>91850</v>
      </c>
      <c r="AL421" s="1">
        <f t="shared" ca="1" si="159"/>
        <v>91850</v>
      </c>
    </row>
    <row r="422" spans="9:38" x14ac:dyDescent="0.25">
      <c r="I422" s="22" t="str">
        <f>Items!$E$44</f>
        <v>Незавершенное производство и запасы</v>
      </c>
      <c r="J422" s="1" t="str">
        <f>Items!F56</f>
        <v>Монтаж Фасада</v>
      </c>
      <c r="Q422" s="20">
        <f t="shared" ca="1" si="140"/>
        <v>1573886.68</v>
      </c>
      <c r="T422" s="1">
        <f t="shared" ref="T422:AL422" ca="1" si="160">T36+T145-T308</f>
        <v>0</v>
      </c>
      <c r="U422" s="1">
        <f t="shared" ca="1" si="160"/>
        <v>0</v>
      </c>
      <c r="V422" s="1">
        <f t="shared" ca="1" si="160"/>
        <v>0</v>
      </c>
      <c r="W422" s="1">
        <f t="shared" ca="1" si="160"/>
        <v>0</v>
      </c>
      <c r="X422" s="1">
        <f t="shared" ca="1" si="160"/>
        <v>0</v>
      </c>
      <c r="Y422" s="1">
        <f t="shared" ca="1" si="160"/>
        <v>0</v>
      </c>
      <c r="Z422" s="1">
        <f t="shared" ca="1" si="160"/>
        <v>394039.95</v>
      </c>
      <c r="AA422" s="1">
        <f t="shared" ca="1" si="160"/>
        <v>829639.67999999993</v>
      </c>
      <c r="AB422" s="1">
        <f t="shared" ca="1" si="160"/>
        <v>943693.67999999993</v>
      </c>
      <c r="AC422" s="1">
        <f t="shared" ca="1" si="160"/>
        <v>943693.67999999993</v>
      </c>
      <c r="AD422" s="1">
        <f t="shared" ca="1" si="160"/>
        <v>943693.67999999993</v>
      </c>
      <c r="AE422" s="1">
        <f t="shared" ca="1" si="160"/>
        <v>943693.67999999993</v>
      </c>
      <c r="AF422" s="1">
        <f t="shared" ca="1" si="160"/>
        <v>1573886.68</v>
      </c>
      <c r="AG422" s="1">
        <f t="shared" ca="1" si="160"/>
        <v>1573886.68</v>
      </c>
      <c r="AH422" s="1">
        <f t="shared" ca="1" si="160"/>
        <v>1573886.68</v>
      </c>
      <c r="AI422" s="1">
        <f t="shared" ca="1" si="160"/>
        <v>1573886.68</v>
      </c>
      <c r="AJ422" s="1">
        <f t="shared" ca="1" si="160"/>
        <v>1573886.68</v>
      </c>
      <c r="AK422" s="1">
        <f t="shared" ca="1" si="160"/>
        <v>1573886.68</v>
      </c>
      <c r="AL422" s="1">
        <f t="shared" ca="1" si="160"/>
        <v>1573886.68</v>
      </c>
    </row>
    <row r="423" spans="9:38" x14ac:dyDescent="0.25">
      <c r="I423" s="22" t="str">
        <f>Items!$E$44</f>
        <v>Незавершенное производство и запасы</v>
      </c>
      <c r="J423" s="1" t="str">
        <f>Items!F57</f>
        <v>Монтаж Благоустройства</v>
      </c>
      <c r="Q423" s="20">
        <f t="shared" ca="1" si="140"/>
        <v>310994</v>
      </c>
      <c r="T423" s="1">
        <f t="shared" ref="T423:AL423" ca="1" si="161">T37+T146-T309</f>
        <v>0</v>
      </c>
      <c r="U423" s="1">
        <f t="shared" ca="1" si="161"/>
        <v>0</v>
      </c>
      <c r="V423" s="1">
        <f t="shared" ca="1" si="161"/>
        <v>0</v>
      </c>
      <c r="W423" s="1">
        <f t="shared" ca="1" si="161"/>
        <v>0</v>
      </c>
      <c r="X423" s="1">
        <f t="shared" ca="1" si="161"/>
        <v>0</v>
      </c>
      <c r="Y423" s="1">
        <f t="shared" ca="1" si="161"/>
        <v>0</v>
      </c>
      <c r="Z423" s="1">
        <f t="shared" ca="1" si="161"/>
        <v>0</v>
      </c>
      <c r="AA423" s="1">
        <f t="shared" ca="1" si="161"/>
        <v>0</v>
      </c>
      <c r="AB423" s="1">
        <f t="shared" ca="1" si="161"/>
        <v>0</v>
      </c>
      <c r="AC423" s="1">
        <f t="shared" ca="1" si="161"/>
        <v>0</v>
      </c>
      <c r="AD423" s="1">
        <f t="shared" ca="1" si="161"/>
        <v>26026</v>
      </c>
      <c r="AE423" s="1">
        <f t="shared" ca="1" si="161"/>
        <v>26026</v>
      </c>
      <c r="AF423" s="1">
        <f t="shared" ca="1" si="161"/>
        <v>226354</v>
      </c>
      <c r="AG423" s="1">
        <f t="shared" ca="1" si="161"/>
        <v>310994</v>
      </c>
      <c r="AH423" s="1">
        <f t="shared" ca="1" si="161"/>
        <v>310994</v>
      </c>
      <c r="AI423" s="1">
        <f t="shared" ca="1" si="161"/>
        <v>310994</v>
      </c>
      <c r="AJ423" s="1">
        <f t="shared" ca="1" si="161"/>
        <v>310994</v>
      </c>
      <c r="AK423" s="1">
        <f t="shared" ca="1" si="161"/>
        <v>310994</v>
      </c>
      <c r="AL423" s="1">
        <f t="shared" ca="1" si="161"/>
        <v>310994</v>
      </c>
    </row>
    <row r="424" spans="9:38" x14ac:dyDescent="0.25">
      <c r="I424" s="22" t="str">
        <f>Items!$E$44</f>
        <v>Незавершенное производство и запасы</v>
      </c>
      <c r="J424" s="1" t="str">
        <f>Items!F58</f>
        <v>Спец техника</v>
      </c>
      <c r="Q424" s="20">
        <f t="shared" ca="1" si="140"/>
        <v>1022760.5199999999</v>
      </c>
      <c r="T424" s="1">
        <f t="shared" ref="T424:AL424" ca="1" si="162">T38+T147-T310</f>
        <v>0</v>
      </c>
      <c r="U424" s="1">
        <f t="shared" ca="1" si="162"/>
        <v>0</v>
      </c>
      <c r="V424" s="1">
        <f t="shared" ca="1" si="162"/>
        <v>28660</v>
      </c>
      <c r="W424" s="1">
        <f t="shared" ca="1" si="162"/>
        <v>28660</v>
      </c>
      <c r="X424" s="1">
        <f t="shared" ca="1" si="162"/>
        <v>34920</v>
      </c>
      <c r="Y424" s="1">
        <f t="shared" ca="1" si="162"/>
        <v>44120</v>
      </c>
      <c r="Z424" s="1">
        <f t="shared" ca="1" si="162"/>
        <v>76020</v>
      </c>
      <c r="AA424" s="1">
        <f t="shared" ca="1" si="162"/>
        <v>390835.44</v>
      </c>
      <c r="AB424" s="1">
        <f t="shared" ca="1" si="162"/>
        <v>573325.11</v>
      </c>
      <c r="AC424" s="1">
        <f t="shared" ca="1" si="162"/>
        <v>584625.11</v>
      </c>
      <c r="AD424" s="1">
        <f t="shared" ca="1" si="162"/>
        <v>633651.91999999993</v>
      </c>
      <c r="AE424" s="1">
        <f t="shared" ca="1" si="162"/>
        <v>896240.5199999999</v>
      </c>
      <c r="AF424" s="1">
        <f t="shared" ca="1" si="162"/>
        <v>1016320.5199999999</v>
      </c>
      <c r="AG424" s="1">
        <f t="shared" ca="1" si="162"/>
        <v>1022760.5199999999</v>
      </c>
      <c r="AH424" s="1">
        <f t="shared" ca="1" si="162"/>
        <v>1022760.5199999999</v>
      </c>
      <c r="AI424" s="1">
        <f t="shared" ca="1" si="162"/>
        <v>1022760.5199999999</v>
      </c>
      <c r="AJ424" s="1">
        <f t="shared" ca="1" si="162"/>
        <v>1022760.5199999999</v>
      </c>
      <c r="AK424" s="1">
        <f t="shared" ca="1" si="162"/>
        <v>1022760.5199999999</v>
      </c>
      <c r="AL424" s="1">
        <f t="shared" ca="1" si="162"/>
        <v>1022760.5199999999</v>
      </c>
    </row>
    <row r="425" spans="9:38" x14ac:dyDescent="0.25">
      <c r="I425" s="22" t="str">
        <f>Items!$E$44</f>
        <v>Незавершенное производство и запасы</v>
      </c>
      <c r="J425" s="1" t="str">
        <f>Items!F59</f>
        <v>Общая территория (дорога, ливневка, газ, эл-во)</v>
      </c>
      <c r="Q425" s="20">
        <f t="shared" ca="1" si="140"/>
        <v>13570</v>
      </c>
      <c r="T425" s="1">
        <f t="shared" ref="T425:AL425" ca="1" si="163">T39+T148-T311</f>
        <v>0</v>
      </c>
      <c r="U425" s="1">
        <f t="shared" ca="1" si="163"/>
        <v>0</v>
      </c>
      <c r="V425" s="1">
        <f t="shared" ca="1" si="163"/>
        <v>0</v>
      </c>
      <c r="W425" s="1">
        <f t="shared" ca="1" si="163"/>
        <v>0</v>
      </c>
      <c r="X425" s="1">
        <f t="shared" ca="1" si="163"/>
        <v>0</v>
      </c>
      <c r="Y425" s="1">
        <f t="shared" ca="1" si="163"/>
        <v>0</v>
      </c>
      <c r="Z425" s="1">
        <f t="shared" ca="1" si="163"/>
        <v>0</v>
      </c>
      <c r="AA425" s="1">
        <f t="shared" ca="1" si="163"/>
        <v>0</v>
      </c>
      <c r="AB425" s="1">
        <f t="shared" ca="1" si="163"/>
        <v>13570</v>
      </c>
      <c r="AC425" s="1">
        <f t="shared" ca="1" si="163"/>
        <v>13570</v>
      </c>
      <c r="AD425" s="1">
        <f t="shared" ca="1" si="163"/>
        <v>13570</v>
      </c>
      <c r="AE425" s="1">
        <f t="shared" ca="1" si="163"/>
        <v>13570</v>
      </c>
      <c r="AF425" s="1">
        <f t="shared" ca="1" si="163"/>
        <v>13570</v>
      </c>
      <c r="AG425" s="1">
        <f t="shared" ca="1" si="163"/>
        <v>13570</v>
      </c>
      <c r="AH425" s="1">
        <f t="shared" ca="1" si="163"/>
        <v>13570</v>
      </c>
      <c r="AI425" s="1">
        <f t="shared" ca="1" si="163"/>
        <v>13570</v>
      </c>
      <c r="AJ425" s="1">
        <f t="shared" ca="1" si="163"/>
        <v>13570</v>
      </c>
      <c r="AK425" s="1">
        <f t="shared" ca="1" si="163"/>
        <v>13570</v>
      </c>
      <c r="AL425" s="1">
        <f t="shared" ca="1" si="163"/>
        <v>13570</v>
      </c>
    </row>
    <row r="426" spans="9:38" x14ac:dyDescent="0.25">
      <c r="I426" s="22" t="str">
        <f>Items!$E$44</f>
        <v>Незавершенное производство и запасы</v>
      </c>
      <c r="J426" s="1" t="str">
        <f>Items!F60</f>
        <v>Резерв-1</v>
      </c>
      <c r="Q426" s="20">
        <f t="shared" ca="1" si="140"/>
        <v>0</v>
      </c>
      <c r="T426" s="1">
        <f t="shared" ref="T426:AL426" ca="1" si="164">T40+T149-T312</f>
        <v>0</v>
      </c>
      <c r="U426" s="1">
        <f t="shared" ca="1" si="164"/>
        <v>0</v>
      </c>
      <c r="V426" s="1">
        <f t="shared" ca="1" si="164"/>
        <v>0</v>
      </c>
      <c r="W426" s="1">
        <f t="shared" ca="1" si="164"/>
        <v>0</v>
      </c>
      <c r="X426" s="1">
        <f t="shared" ca="1" si="164"/>
        <v>0</v>
      </c>
      <c r="Y426" s="1">
        <f t="shared" ca="1" si="164"/>
        <v>0</v>
      </c>
      <c r="Z426" s="1">
        <f t="shared" ca="1" si="164"/>
        <v>0</v>
      </c>
      <c r="AA426" s="1">
        <f t="shared" ca="1" si="164"/>
        <v>0</v>
      </c>
      <c r="AB426" s="1">
        <f t="shared" ca="1" si="164"/>
        <v>0</v>
      </c>
      <c r="AC426" s="1">
        <f t="shared" ca="1" si="164"/>
        <v>0</v>
      </c>
      <c r="AD426" s="1">
        <f t="shared" ca="1" si="164"/>
        <v>0</v>
      </c>
      <c r="AE426" s="1">
        <f t="shared" ca="1" si="164"/>
        <v>0</v>
      </c>
      <c r="AF426" s="1">
        <f t="shared" ca="1" si="164"/>
        <v>0</v>
      </c>
      <c r="AG426" s="1">
        <f t="shared" ca="1" si="164"/>
        <v>0</v>
      </c>
      <c r="AH426" s="1">
        <f t="shared" ca="1" si="164"/>
        <v>0</v>
      </c>
      <c r="AI426" s="1">
        <f t="shared" ca="1" si="164"/>
        <v>0</v>
      </c>
      <c r="AJ426" s="1">
        <f t="shared" ca="1" si="164"/>
        <v>0</v>
      </c>
      <c r="AK426" s="1">
        <f t="shared" ca="1" si="164"/>
        <v>0</v>
      </c>
      <c r="AL426" s="1">
        <f t="shared" ca="1" si="164"/>
        <v>0</v>
      </c>
    </row>
    <row r="427" spans="9:38" x14ac:dyDescent="0.25">
      <c r="I427" s="22" t="str">
        <f>Items!$E$44</f>
        <v>Незавершенное производство и запасы</v>
      </c>
      <c r="J427" s="1" t="str">
        <f>Items!F61</f>
        <v>Резерв-2</v>
      </c>
      <c r="Q427" s="20">
        <f t="shared" ca="1" si="140"/>
        <v>0</v>
      </c>
      <c r="T427" s="1">
        <f t="shared" ref="T427:AL427" ca="1" si="165">T41+T150-T313</f>
        <v>0</v>
      </c>
      <c r="U427" s="1">
        <f t="shared" ca="1" si="165"/>
        <v>0</v>
      </c>
      <c r="V427" s="1">
        <f t="shared" ca="1" si="165"/>
        <v>0</v>
      </c>
      <c r="W427" s="1">
        <f t="shared" ca="1" si="165"/>
        <v>0</v>
      </c>
      <c r="X427" s="1">
        <f t="shared" ca="1" si="165"/>
        <v>0</v>
      </c>
      <c r="Y427" s="1">
        <f t="shared" ca="1" si="165"/>
        <v>0</v>
      </c>
      <c r="Z427" s="1">
        <f t="shared" ca="1" si="165"/>
        <v>0</v>
      </c>
      <c r="AA427" s="1">
        <f t="shared" ca="1" si="165"/>
        <v>0</v>
      </c>
      <c r="AB427" s="1">
        <f t="shared" ca="1" si="165"/>
        <v>0</v>
      </c>
      <c r="AC427" s="1">
        <f t="shared" ca="1" si="165"/>
        <v>0</v>
      </c>
      <c r="AD427" s="1">
        <f t="shared" ca="1" si="165"/>
        <v>0</v>
      </c>
      <c r="AE427" s="1">
        <f t="shared" ca="1" si="165"/>
        <v>0</v>
      </c>
      <c r="AF427" s="1">
        <f t="shared" ca="1" si="165"/>
        <v>0</v>
      </c>
      <c r="AG427" s="1">
        <f t="shared" ca="1" si="165"/>
        <v>0</v>
      </c>
      <c r="AH427" s="1">
        <f t="shared" ca="1" si="165"/>
        <v>0</v>
      </c>
      <c r="AI427" s="1">
        <f t="shared" ca="1" si="165"/>
        <v>0</v>
      </c>
      <c r="AJ427" s="1">
        <f t="shared" ca="1" si="165"/>
        <v>0</v>
      </c>
      <c r="AK427" s="1">
        <f t="shared" ca="1" si="165"/>
        <v>0</v>
      </c>
      <c r="AL427" s="1">
        <f t="shared" ca="1" si="165"/>
        <v>0</v>
      </c>
    </row>
    <row r="428" spans="9:38" x14ac:dyDescent="0.25">
      <c r="I428" s="22" t="str">
        <f>Items!$E$44</f>
        <v>Незавершенное производство и запасы</v>
      </c>
      <c r="J428" s="1" t="str">
        <f>Items!F62</f>
        <v>Резерв-3</v>
      </c>
      <c r="Q428" s="20">
        <f t="shared" ca="1" si="140"/>
        <v>0</v>
      </c>
      <c r="T428" s="1">
        <f t="shared" ref="T428:AL428" ca="1" si="166">T42+T151-T314</f>
        <v>0</v>
      </c>
      <c r="U428" s="1">
        <f t="shared" ca="1" si="166"/>
        <v>0</v>
      </c>
      <c r="V428" s="1">
        <f t="shared" ca="1" si="166"/>
        <v>0</v>
      </c>
      <c r="W428" s="1">
        <f t="shared" ca="1" si="166"/>
        <v>0</v>
      </c>
      <c r="X428" s="1">
        <f t="shared" ca="1" si="166"/>
        <v>0</v>
      </c>
      <c r="Y428" s="1">
        <f t="shared" ca="1" si="166"/>
        <v>0</v>
      </c>
      <c r="Z428" s="1">
        <f t="shared" ca="1" si="166"/>
        <v>0</v>
      </c>
      <c r="AA428" s="1">
        <f t="shared" ca="1" si="166"/>
        <v>0</v>
      </c>
      <c r="AB428" s="1">
        <f t="shared" ca="1" si="166"/>
        <v>0</v>
      </c>
      <c r="AC428" s="1">
        <f t="shared" ca="1" si="166"/>
        <v>0</v>
      </c>
      <c r="AD428" s="1">
        <f t="shared" ca="1" si="166"/>
        <v>0</v>
      </c>
      <c r="AE428" s="1">
        <f t="shared" ca="1" si="166"/>
        <v>0</v>
      </c>
      <c r="AF428" s="1">
        <f t="shared" ca="1" si="166"/>
        <v>0</v>
      </c>
      <c r="AG428" s="1">
        <f t="shared" ca="1" si="166"/>
        <v>0</v>
      </c>
      <c r="AH428" s="1">
        <f t="shared" ca="1" si="166"/>
        <v>0</v>
      </c>
      <c r="AI428" s="1">
        <f t="shared" ca="1" si="166"/>
        <v>0</v>
      </c>
      <c r="AJ428" s="1">
        <f t="shared" ca="1" si="166"/>
        <v>0</v>
      </c>
      <c r="AK428" s="1">
        <f t="shared" ca="1" si="166"/>
        <v>0</v>
      </c>
      <c r="AL428" s="1">
        <f t="shared" ca="1" si="166"/>
        <v>0</v>
      </c>
    </row>
    <row r="429" spans="9:38" x14ac:dyDescent="0.25">
      <c r="I429" s="22" t="str">
        <f>Items!$E$44</f>
        <v>Незавершенное производство и запасы</v>
      </c>
      <c r="J429" s="1" t="str">
        <f>Items!F63</f>
        <v>Резерв-4</v>
      </c>
      <c r="Q429" s="20">
        <f t="shared" ca="1" si="140"/>
        <v>0</v>
      </c>
      <c r="T429" s="1">
        <f t="shared" ref="T429:AL429" ca="1" si="167">T43+T152-T315</f>
        <v>0</v>
      </c>
      <c r="U429" s="1">
        <f t="shared" ca="1" si="167"/>
        <v>0</v>
      </c>
      <c r="V429" s="1">
        <f t="shared" ca="1" si="167"/>
        <v>0</v>
      </c>
      <c r="W429" s="1">
        <f t="shared" ca="1" si="167"/>
        <v>0</v>
      </c>
      <c r="X429" s="1">
        <f t="shared" ca="1" si="167"/>
        <v>0</v>
      </c>
      <c r="Y429" s="1">
        <f t="shared" ca="1" si="167"/>
        <v>0</v>
      </c>
      <c r="Z429" s="1">
        <f t="shared" ca="1" si="167"/>
        <v>0</v>
      </c>
      <c r="AA429" s="1">
        <f t="shared" ca="1" si="167"/>
        <v>0</v>
      </c>
      <c r="AB429" s="1">
        <f t="shared" ca="1" si="167"/>
        <v>0</v>
      </c>
      <c r="AC429" s="1">
        <f t="shared" ca="1" si="167"/>
        <v>0</v>
      </c>
      <c r="AD429" s="1">
        <f t="shared" ca="1" si="167"/>
        <v>0</v>
      </c>
      <c r="AE429" s="1">
        <f t="shared" ca="1" si="167"/>
        <v>0</v>
      </c>
      <c r="AF429" s="1">
        <f t="shared" ca="1" si="167"/>
        <v>0</v>
      </c>
      <c r="AG429" s="1">
        <f t="shared" ca="1" si="167"/>
        <v>0</v>
      </c>
      <c r="AH429" s="1">
        <f t="shared" ca="1" si="167"/>
        <v>0</v>
      </c>
      <c r="AI429" s="1">
        <f t="shared" ca="1" si="167"/>
        <v>0</v>
      </c>
      <c r="AJ429" s="1">
        <f t="shared" ca="1" si="167"/>
        <v>0</v>
      </c>
      <c r="AK429" s="1">
        <f t="shared" ca="1" si="167"/>
        <v>0</v>
      </c>
      <c r="AL429" s="1">
        <f t="shared" ca="1" si="167"/>
        <v>0</v>
      </c>
    </row>
    <row r="430" spans="9:38" x14ac:dyDescent="0.25">
      <c r="I430" s="22" t="str">
        <f>Items!$E$44</f>
        <v>Незавершенное производство и запасы</v>
      </c>
      <c r="J430" s="1" t="str">
        <f>Items!F64</f>
        <v>Резерв-5</v>
      </c>
      <c r="Q430" s="20">
        <f t="shared" ca="1" si="140"/>
        <v>0</v>
      </c>
      <c r="T430" s="1">
        <f t="shared" ref="T430:AL430" ca="1" si="168">T44+T153-T316</f>
        <v>0</v>
      </c>
      <c r="U430" s="1">
        <f t="shared" ca="1" si="168"/>
        <v>0</v>
      </c>
      <c r="V430" s="1">
        <f t="shared" ca="1" si="168"/>
        <v>0</v>
      </c>
      <c r="W430" s="1">
        <f t="shared" ca="1" si="168"/>
        <v>0</v>
      </c>
      <c r="X430" s="1">
        <f t="shared" ca="1" si="168"/>
        <v>0</v>
      </c>
      <c r="Y430" s="1">
        <f t="shared" ca="1" si="168"/>
        <v>0</v>
      </c>
      <c r="Z430" s="1">
        <f t="shared" ca="1" si="168"/>
        <v>0</v>
      </c>
      <c r="AA430" s="1">
        <f t="shared" ca="1" si="168"/>
        <v>0</v>
      </c>
      <c r="AB430" s="1">
        <f t="shared" ca="1" si="168"/>
        <v>0</v>
      </c>
      <c r="AC430" s="1">
        <f t="shared" ca="1" si="168"/>
        <v>0</v>
      </c>
      <c r="AD430" s="1">
        <f t="shared" ca="1" si="168"/>
        <v>0</v>
      </c>
      <c r="AE430" s="1">
        <f t="shared" ca="1" si="168"/>
        <v>0</v>
      </c>
      <c r="AF430" s="1">
        <f t="shared" ca="1" si="168"/>
        <v>0</v>
      </c>
      <c r="AG430" s="1">
        <f t="shared" ca="1" si="168"/>
        <v>0</v>
      </c>
      <c r="AH430" s="1">
        <f t="shared" ca="1" si="168"/>
        <v>0</v>
      </c>
      <c r="AI430" s="1">
        <f t="shared" ca="1" si="168"/>
        <v>0</v>
      </c>
      <c r="AJ430" s="1">
        <f t="shared" ca="1" si="168"/>
        <v>0</v>
      </c>
      <c r="AK430" s="1">
        <f t="shared" ca="1" si="168"/>
        <v>0</v>
      </c>
      <c r="AL430" s="1">
        <f t="shared" ca="1" si="168"/>
        <v>0</v>
      </c>
    </row>
    <row r="431" spans="9:38" x14ac:dyDescent="0.25">
      <c r="I431" s="22" t="str">
        <f>Items!$E$44</f>
        <v>Незавершенное производство и запасы</v>
      </c>
      <c r="J431" s="1" t="str">
        <f>Items!F65</f>
        <v>Резерв-6</v>
      </c>
      <c r="Q431" s="20">
        <f t="shared" ca="1" si="140"/>
        <v>0</v>
      </c>
      <c r="T431" s="1">
        <f t="shared" ref="T431:AL431" ca="1" si="169">T45+T154-T317</f>
        <v>0</v>
      </c>
      <c r="U431" s="1">
        <f t="shared" ca="1" si="169"/>
        <v>0</v>
      </c>
      <c r="V431" s="1">
        <f t="shared" ca="1" si="169"/>
        <v>0</v>
      </c>
      <c r="W431" s="1">
        <f t="shared" ca="1" si="169"/>
        <v>0</v>
      </c>
      <c r="X431" s="1">
        <f t="shared" ca="1" si="169"/>
        <v>0</v>
      </c>
      <c r="Y431" s="1">
        <f t="shared" ca="1" si="169"/>
        <v>0</v>
      </c>
      <c r="Z431" s="1">
        <f t="shared" ca="1" si="169"/>
        <v>0</v>
      </c>
      <c r="AA431" s="1">
        <f t="shared" ca="1" si="169"/>
        <v>0</v>
      </c>
      <c r="AB431" s="1">
        <f t="shared" ca="1" si="169"/>
        <v>0</v>
      </c>
      <c r="AC431" s="1">
        <f t="shared" ca="1" si="169"/>
        <v>0</v>
      </c>
      <c r="AD431" s="1">
        <f t="shared" ca="1" si="169"/>
        <v>0</v>
      </c>
      <c r="AE431" s="1">
        <f t="shared" ca="1" si="169"/>
        <v>0</v>
      </c>
      <c r="AF431" s="1">
        <f t="shared" ca="1" si="169"/>
        <v>0</v>
      </c>
      <c r="AG431" s="1">
        <f t="shared" ca="1" si="169"/>
        <v>0</v>
      </c>
      <c r="AH431" s="1">
        <f t="shared" ca="1" si="169"/>
        <v>0</v>
      </c>
      <c r="AI431" s="1">
        <f t="shared" ca="1" si="169"/>
        <v>0</v>
      </c>
      <c r="AJ431" s="1">
        <f t="shared" ca="1" si="169"/>
        <v>0</v>
      </c>
      <c r="AK431" s="1">
        <f t="shared" ca="1" si="169"/>
        <v>0</v>
      </c>
      <c r="AL431" s="1">
        <f t="shared" ca="1" si="169"/>
        <v>0</v>
      </c>
    </row>
    <row r="432" spans="9:38" x14ac:dyDescent="0.25">
      <c r="I432" s="22" t="str">
        <f>Items!$E$44</f>
        <v>Незавершенное производство и запасы</v>
      </c>
      <c r="J432" s="1" t="str">
        <f>Items!F66</f>
        <v>Резерв-7</v>
      </c>
      <c r="Q432" s="20">
        <f t="shared" ca="1" si="140"/>
        <v>0</v>
      </c>
      <c r="T432" s="1">
        <f t="shared" ref="T432:AL432" ca="1" si="170">T46+T155-T318</f>
        <v>0</v>
      </c>
      <c r="U432" s="1">
        <f t="shared" ca="1" si="170"/>
        <v>0</v>
      </c>
      <c r="V432" s="1">
        <f t="shared" ca="1" si="170"/>
        <v>0</v>
      </c>
      <c r="W432" s="1">
        <f t="shared" ca="1" si="170"/>
        <v>0</v>
      </c>
      <c r="X432" s="1">
        <f t="shared" ca="1" si="170"/>
        <v>0</v>
      </c>
      <c r="Y432" s="1">
        <f t="shared" ca="1" si="170"/>
        <v>0</v>
      </c>
      <c r="Z432" s="1">
        <f t="shared" ca="1" si="170"/>
        <v>0</v>
      </c>
      <c r="AA432" s="1">
        <f t="shared" ca="1" si="170"/>
        <v>0</v>
      </c>
      <c r="AB432" s="1">
        <f t="shared" ca="1" si="170"/>
        <v>0</v>
      </c>
      <c r="AC432" s="1">
        <f t="shared" ca="1" si="170"/>
        <v>0</v>
      </c>
      <c r="AD432" s="1">
        <f t="shared" ca="1" si="170"/>
        <v>0</v>
      </c>
      <c r="AE432" s="1">
        <f t="shared" ca="1" si="170"/>
        <v>0</v>
      </c>
      <c r="AF432" s="1">
        <f t="shared" ca="1" si="170"/>
        <v>0</v>
      </c>
      <c r="AG432" s="1">
        <f t="shared" ca="1" si="170"/>
        <v>0</v>
      </c>
      <c r="AH432" s="1">
        <f t="shared" ca="1" si="170"/>
        <v>0</v>
      </c>
      <c r="AI432" s="1">
        <f t="shared" ca="1" si="170"/>
        <v>0</v>
      </c>
      <c r="AJ432" s="1">
        <f t="shared" ca="1" si="170"/>
        <v>0</v>
      </c>
      <c r="AK432" s="1">
        <f t="shared" ca="1" si="170"/>
        <v>0</v>
      </c>
      <c r="AL432" s="1">
        <f t="shared" ca="1" si="170"/>
        <v>0</v>
      </c>
    </row>
    <row r="433" spans="5:38" x14ac:dyDescent="0.25">
      <c r="I433" s="22" t="str">
        <f>Items!$E$44</f>
        <v>Незавершенное производство и запасы</v>
      </c>
      <c r="J433" s="1" t="str">
        <f>Items!F67</f>
        <v>Резерв-8</v>
      </c>
      <c r="Q433" s="20">
        <f t="shared" ca="1" si="140"/>
        <v>0</v>
      </c>
      <c r="T433" s="1">
        <f t="shared" ref="T433:AL433" ca="1" si="171">T47+T156-T319</f>
        <v>0</v>
      </c>
      <c r="U433" s="1">
        <f t="shared" ca="1" si="171"/>
        <v>0</v>
      </c>
      <c r="V433" s="1">
        <f t="shared" ca="1" si="171"/>
        <v>0</v>
      </c>
      <c r="W433" s="1">
        <f t="shared" ca="1" si="171"/>
        <v>0</v>
      </c>
      <c r="X433" s="1">
        <f t="shared" ca="1" si="171"/>
        <v>0</v>
      </c>
      <c r="Y433" s="1">
        <f t="shared" ca="1" si="171"/>
        <v>0</v>
      </c>
      <c r="Z433" s="1">
        <f t="shared" ca="1" si="171"/>
        <v>0</v>
      </c>
      <c r="AA433" s="1">
        <f t="shared" ca="1" si="171"/>
        <v>0</v>
      </c>
      <c r="AB433" s="1">
        <f t="shared" ca="1" si="171"/>
        <v>0</v>
      </c>
      <c r="AC433" s="1">
        <f t="shared" ca="1" si="171"/>
        <v>0</v>
      </c>
      <c r="AD433" s="1">
        <f t="shared" ca="1" si="171"/>
        <v>0</v>
      </c>
      <c r="AE433" s="1">
        <f t="shared" ca="1" si="171"/>
        <v>0</v>
      </c>
      <c r="AF433" s="1">
        <f t="shared" ca="1" si="171"/>
        <v>0</v>
      </c>
      <c r="AG433" s="1">
        <f t="shared" ca="1" si="171"/>
        <v>0</v>
      </c>
      <c r="AH433" s="1">
        <f t="shared" ca="1" si="171"/>
        <v>0</v>
      </c>
      <c r="AI433" s="1">
        <f t="shared" ca="1" si="171"/>
        <v>0</v>
      </c>
      <c r="AJ433" s="1">
        <f t="shared" ca="1" si="171"/>
        <v>0</v>
      </c>
      <c r="AK433" s="1">
        <f t="shared" ca="1" si="171"/>
        <v>0</v>
      </c>
      <c r="AL433" s="1">
        <f t="shared" ca="1" si="171"/>
        <v>0</v>
      </c>
    </row>
    <row r="434" spans="5:38" s="23" customFormat="1" ht="10.199999999999999" x14ac:dyDescent="0.2">
      <c r="E434" s="23" t="s">
        <v>50</v>
      </c>
    </row>
    <row r="435" spans="5:38" s="2" customFormat="1" x14ac:dyDescent="0.25">
      <c r="I435" s="2" t="str">
        <f>Items!$E$122</f>
        <v>Финансовые активы</v>
      </c>
      <c r="Q435" s="29">
        <f t="shared" ref="Q435:Q439" ca="1" si="172">INDIRECT(ADDRESS(ROW(),SUMIFS($3:$3,$4:$4,MAX($4:$4))))</f>
        <v>0</v>
      </c>
      <c r="T435" s="2">
        <f ca="1">SUM(T436:T440)</f>
        <v>0</v>
      </c>
      <c r="U435" s="2">
        <f t="shared" ref="U435:AL435" ca="1" si="173">SUM(U436:U440)</f>
        <v>0</v>
      </c>
      <c r="V435" s="2">
        <f t="shared" ca="1" si="173"/>
        <v>0</v>
      </c>
      <c r="W435" s="2">
        <f t="shared" ca="1" si="173"/>
        <v>0</v>
      </c>
      <c r="X435" s="2">
        <f t="shared" ca="1" si="173"/>
        <v>0</v>
      </c>
      <c r="Y435" s="2">
        <f t="shared" ca="1" si="173"/>
        <v>0</v>
      </c>
      <c r="Z435" s="2">
        <f t="shared" ca="1" si="173"/>
        <v>0</v>
      </c>
      <c r="AA435" s="2">
        <f t="shared" ca="1" si="173"/>
        <v>0</v>
      </c>
      <c r="AB435" s="2">
        <f t="shared" ca="1" si="173"/>
        <v>0</v>
      </c>
      <c r="AC435" s="2">
        <f t="shared" ca="1" si="173"/>
        <v>0</v>
      </c>
      <c r="AD435" s="2">
        <f t="shared" ca="1" si="173"/>
        <v>0</v>
      </c>
      <c r="AE435" s="2">
        <f t="shared" ca="1" si="173"/>
        <v>0</v>
      </c>
      <c r="AF435" s="2">
        <f t="shared" ca="1" si="173"/>
        <v>0</v>
      </c>
      <c r="AG435" s="2">
        <f t="shared" ca="1" si="173"/>
        <v>0</v>
      </c>
      <c r="AH435" s="2">
        <f t="shared" ca="1" si="173"/>
        <v>0</v>
      </c>
      <c r="AI435" s="2">
        <f t="shared" ca="1" si="173"/>
        <v>0</v>
      </c>
      <c r="AJ435" s="2">
        <f t="shared" ca="1" si="173"/>
        <v>0</v>
      </c>
      <c r="AK435" s="2">
        <f t="shared" ca="1" si="173"/>
        <v>0</v>
      </c>
      <c r="AL435" s="2">
        <f t="shared" ca="1" si="173"/>
        <v>0</v>
      </c>
    </row>
    <row r="436" spans="5:38" x14ac:dyDescent="0.25">
      <c r="I436" s="22" t="str">
        <f>Items!$E$122</f>
        <v>Финансовые активы</v>
      </c>
      <c r="J436" s="1" t="str">
        <f>Items!F123</f>
        <v>%% по депозитам</v>
      </c>
      <c r="Q436" s="20">
        <f t="shared" ca="1" si="172"/>
        <v>0</v>
      </c>
      <c r="T436" s="1">
        <f ca="1">T50+T371-T247</f>
        <v>0</v>
      </c>
      <c r="U436" s="1">
        <f t="shared" ref="U436:AL437" ca="1" si="174">U50+U371-U247</f>
        <v>0</v>
      </c>
      <c r="V436" s="1">
        <f t="shared" ca="1" si="174"/>
        <v>0</v>
      </c>
      <c r="W436" s="1">
        <f t="shared" ca="1" si="174"/>
        <v>0</v>
      </c>
      <c r="X436" s="1">
        <f t="shared" ca="1" si="174"/>
        <v>0</v>
      </c>
      <c r="Y436" s="1">
        <f t="shared" ca="1" si="174"/>
        <v>0</v>
      </c>
      <c r="Z436" s="1">
        <f t="shared" ca="1" si="174"/>
        <v>0</v>
      </c>
      <c r="AA436" s="1">
        <f t="shared" ca="1" si="174"/>
        <v>0</v>
      </c>
      <c r="AB436" s="1">
        <f t="shared" ca="1" si="174"/>
        <v>0</v>
      </c>
      <c r="AC436" s="1">
        <f t="shared" ca="1" si="174"/>
        <v>0</v>
      </c>
      <c r="AD436" s="1">
        <f t="shared" ca="1" si="174"/>
        <v>0</v>
      </c>
      <c r="AE436" s="1">
        <f t="shared" ca="1" si="174"/>
        <v>0</v>
      </c>
      <c r="AF436" s="1">
        <f t="shared" ca="1" si="174"/>
        <v>0</v>
      </c>
      <c r="AG436" s="1">
        <f t="shared" ca="1" si="174"/>
        <v>0</v>
      </c>
      <c r="AH436" s="1">
        <f t="shared" ca="1" si="174"/>
        <v>0</v>
      </c>
      <c r="AI436" s="1">
        <f t="shared" ca="1" si="174"/>
        <v>0</v>
      </c>
      <c r="AJ436" s="1">
        <f t="shared" ca="1" si="174"/>
        <v>0</v>
      </c>
      <c r="AK436" s="1">
        <f t="shared" ca="1" si="174"/>
        <v>0</v>
      </c>
      <c r="AL436" s="1">
        <f t="shared" ca="1" si="174"/>
        <v>0</v>
      </c>
    </row>
    <row r="437" spans="5:38" x14ac:dyDescent="0.25">
      <c r="I437" s="22" t="str">
        <f>Items!$E$122</f>
        <v>Финансовые активы</v>
      </c>
      <c r="J437" s="1" t="str">
        <f>Items!F124</f>
        <v>%% по займам</v>
      </c>
      <c r="Q437" s="20">
        <f t="shared" ca="1" si="172"/>
        <v>0</v>
      </c>
      <c r="T437" s="1">
        <f ca="1">T51+T372-T248</f>
        <v>0</v>
      </c>
      <c r="U437" s="1">
        <f t="shared" ca="1" si="174"/>
        <v>0</v>
      </c>
      <c r="V437" s="1">
        <f t="shared" ca="1" si="174"/>
        <v>0</v>
      </c>
      <c r="W437" s="1">
        <f t="shared" ca="1" si="174"/>
        <v>0</v>
      </c>
      <c r="X437" s="1">
        <f t="shared" ca="1" si="174"/>
        <v>0</v>
      </c>
      <c r="Y437" s="1">
        <f t="shared" ca="1" si="174"/>
        <v>0</v>
      </c>
      <c r="Z437" s="1">
        <f t="shared" ca="1" si="174"/>
        <v>0</v>
      </c>
      <c r="AA437" s="1">
        <f t="shared" ca="1" si="174"/>
        <v>0</v>
      </c>
      <c r="AB437" s="1">
        <f t="shared" ca="1" si="174"/>
        <v>0</v>
      </c>
      <c r="AC437" s="1">
        <f t="shared" ca="1" si="174"/>
        <v>0</v>
      </c>
      <c r="AD437" s="1">
        <f t="shared" ca="1" si="174"/>
        <v>0</v>
      </c>
      <c r="AE437" s="1">
        <f t="shared" ca="1" si="174"/>
        <v>0</v>
      </c>
      <c r="AF437" s="1">
        <f t="shared" ca="1" si="174"/>
        <v>0</v>
      </c>
      <c r="AG437" s="1">
        <f t="shared" ca="1" si="174"/>
        <v>0</v>
      </c>
      <c r="AH437" s="1">
        <f t="shared" ca="1" si="174"/>
        <v>0</v>
      </c>
      <c r="AI437" s="1">
        <f t="shared" ca="1" si="174"/>
        <v>0</v>
      </c>
      <c r="AJ437" s="1">
        <f t="shared" ca="1" si="174"/>
        <v>0</v>
      </c>
      <c r="AK437" s="1">
        <f t="shared" ca="1" si="174"/>
        <v>0</v>
      </c>
      <c r="AL437" s="1">
        <f t="shared" ca="1" si="174"/>
        <v>0</v>
      </c>
    </row>
    <row r="438" spans="5:38" x14ac:dyDescent="0.25">
      <c r="I438" s="22" t="str">
        <f>Items!$E$122</f>
        <v>Финансовые активы</v>
      </c>
      <c r="J438" s="1" t="str">
        <f>Items!F125</f>
        <v>Депозиты</v>
      </c>
      <c r="Q438" s="20">
        <f t="shared" ca="1" si="172"/>
        <v>0</v>
      </c>
      <c r="T438" s="1">
        <f ca="1">T52+T272-T267</f>
        <v>0</v>
      </c>
      <c r="U438" s="1">
        <f t="shared" ref="U438:AL439" ca="1" si="175">U52+U272-U267</f>
        <v>0</v>
      </c>
      <c r="V438" s="1">
        <f t="shared" ca="1" si="175"/>
        <v>0</v>
      </c>
      <c r="W438" s="1">
        <f t="shared" ca="1" si="175"/>
        <v>0</v>
      </c>
      <c r="X438" s="1">
        <f t="shared" ca="1" si="175"/>
        <v>0</v>
      </c>
      <c r="Y438" s="1">
        <f t="shared" ca="1" si="175"/>
        <v>0</v>
      </c>
      <c r="Z438" s="1">
        <f t="shared" ca="1" si="175"/>
        <v>0</v>
      </c>
      <c r="AA438" s="1">
        <f t="shared" ca="1" si="175"/>
        <v>0</v>
      </c>
      <c r="AB438" s="1">
        <f t="shared" ca="1" si="175"/>
        <v>0</v>
      </c>
      <c r="AC438" s="1">
        <f t="shared" ca="1" si="175"/>
        <v>0</v>
      </c>
      <c r="AD438" s="1">
        <f t="shared" ca="1" si="175"/>
        <v>0</v>
      </c>
      <c r="AE438" s="1">
        <f t="shared" ca="1" si="175"/>
        <v>0</v>
      </c>
      <c r="AF438" s="1">
        <f t="shared" ca="1" si="175"/>
        <v>0</v>
      </c>
      <c r="AG438" s="1">
        <f t="shared" ca="1" si="175"/>
        <v>0</v>
      </c>
      <c r="AH438" s="1">
        <f t="shared" ca="1" si="175"/>
        <v>0</v>
      </c>
      <c r="AI438" s="1">
        <f t="shared" ca="1" si="175"/>
        <v>0</v>
      </c>
      <c r="AJ438" s="1">
        <f t="shared" ca="1" si="175"/>
        <v>0</v>
      </c>
      <c r="AK438" s="1">
        <f t="shared" ca="1" si="175"/>
        <v>0</v>
      </c>
      <c r="AL438" s="1">
        <f t="shared" ca="1" si="175"/>
        <v>0</v>
      </c>
    </row>
    <row r="439" spans="5:38" x14ac:dyDescent="0.25">
      <c r="I439" s="22" t="str">
        <f>Items!$E$122</f>
        <v>Финансовые активы</v>
      </c>
      <c r="J439" s="1" t="str">
        <f>Items!F126</f>
        <v>Выданные займы</v>
      </c>
      <c r="Q439" s="20">
        <f t="shared" ca="1" si="172"/>
        <v>0</v>
      </c>
      <c r="T439" s="1">
        <f ca="1">T53+T273-T268</f>
        <v>0</v>
      </c>
      <c r="U439" s="1">
        <f t="shared" ca="1" si="175"/>
        <v>0</v>
      </c>
      <c r="V439" s="1">
        <f t="shared" ca="1" si="175"/>
        <v>0</v>
      </c>
      <c r="W439" s="1">
        <f t="shared" ca="1" si="175"/>
        <v>0</v>
      </c>
      <c r="X439" s="1">
        <f t="shared" ca="1" si="175"/>
        <v>0</v>
      </c>
      <c r="Y439" s="1">
        <f t="shared" ca="1" si="175"/>
        <v>0</v>
      </c>
      <c r="Z439" s="1">
        <f t="shared" ca="1" si="175"/>
        <v>0</v>
      </c>
      <c r="AA439" s="1">
        <f t="shared" ca="1" si="175"/>
        <v>0</v>
      </c>
      <c r="AB439" s="1">
        <f t="shared" ca="1" si="175"/>
        <v>0</v>
      </c>
      <c r="AC439" s="1">
        <f t="shared" ca="1" si="175"/>
        <v>0</v>
      </c>
      <c r="AD439" s="1">
        <f t="shared" ca="1" si="175"/>
        <v>0</v>
      </c>
      <c r="AE439" s="1">
        <f t="shared" ca="1" si="175"/>
        <v>0</v>
      </c>
      <c r="AF439" s="1">
        <f t="shared" ca="1" si="175"/>
        <v>0</v>
      </c>
      <c r="AG439" s="1">
        <f t="shared" ca="1" si="175"/>
        <v>0</v>
      </c>
      <c r="AH439" s="1">
        <f t="shared" ca="1" si="175"/>
        <v>0</v>
      </c>
      <c r="AI439" s="1">
        <f t="shared" ca="1" si="175"/>
        <v>0</v>
      </c>
      <c r="AJ439" s="1">
        <f t="shared" ca="1" si="175"/>
        <v>0</v>
      </c>
      <c r="AK439" s="1">
        <f t="shared" ca="1" si="175"/>
        <v>0</v>
      </c>
      <c r="AL439" s="1">
        <f t="shared" ca="1" si="175"/>
        <v>0</v>
      </c>
    </row>
    <row r="440" spans="5:38" s="23" customFormat="1" ht="10.199999999999999" x14ac:dyDescent="0.2">
      <c r="E440" s="23" t="s">
        <v>50</v>
      </c>
    </row>
    <row r="441" spans="5:38" s="2" customFormat="1" x14ac:dyDescent="0.25">
      <c r="I441" s="2" t="str">
        <f>Items!$E$127</f>
        <v>Основные средства</v>
      </c>
      <c r="Q441" s="29">
        <f t="shared" ref="Q441:Q446" ca="1" si="176">INDIRECT(ADDRESS(ROW(),SUMIFS($3:$3,$4:$4,MAX($4:$4))))</f>
        <v>2696878.8917999999</v>
      </c>
      <c r="T441" s="2">
        <f ca="1">SUM(T442:T447)</f>
        <v>675080.36</v>
      </c>
      <c r="U441" s="2">
        <f t="shared" ref="U441:AL441" ca="1" si="177">SUM(U442:U447)</f>
        <v>675080.36</v>
      </c>
      <c r="V441" s="2">
        <f t="shared" ca="1" si="177"/>
        <v>676057.80999999994</v>
      </c>
      <c r="W441" s="2">
        <f t="shared" ca="1" si="177"/>
        <v>716647.33</v>
      </c>
      <c r="X441" s="2">
        <f t="shared" ca="1" si="177"/>
        <v>727282.51179999998</v>
      </c>
      <c r="Y441" s="2">
        <f t="shared" ca="1" si="177"/>
        <v>727282.51179999998</v>
      </c>
      <c r="Z441" s="2">
        <f t="shared" ca="1" si="177"/>
        <v>917194.0318</v>
      </c>
      <c r="AA441" s="2">
        <f t="shared" ca="1" si="177"/>
        <v>917194.0318</v>
      </c>
      <c r="AB441" s="2">
        <f t="shared" ca="1" si="177"/>
        <v>929295.18180000002</v>
      </c>
      <c r="AC441" s="2">
        <f t="shared" ca="1" si="177"/>
        <v>1385223.1017999998</v>
      </c>
      <c r="AD441" s="2">
        <f t="shared" ca="1" si="177"/>
        <v>2194475.0118</v>
      </c>
      <c r="AE441" s="2">
        <f t="shared" ca="1" si="177"/>
        <v>2594093.9117999999</v>
      </c>
      <c r="AF441" s="2">
        <f t="shared" ca="1" si="177"/>
        <v>2678800.7718000002</v>
      </c>
      <c r="AG441" s="2">
        <f t="shared" ca="1" si="177"/>
        <v>2696878.8917999999</v>
      </c>
      <c r="AH441" s="2">
        <f t="shared" ca="1" si="177"/>
        <v>2696878.8917999999</v>
      </c>
      <c r="AI441" s="2">
        <f t="shared" ca="1" si="177"/>
        <v>2696878.8917999999</v>
      </c>
      <c r="AJ441" s="2">
        <f t="shared" ca="1" si="177"/>
        <v>2696878.8917999999</v>
      </c>
      <c r="AK441" s="2">
        <f t="shared" ca="1" si="177"/>
        <v>2696878.8917999999</v>
      </c>
      <c r="AL441" s="2">
        <f t="shared" ca="1" si="177"/>
        <v>2696878.8917999999</v>
      </c>
    </row>
    <row r="442" spans="5:38" x14ac:dyDescent="0.25">
      <c r="I442" s="22" t="str">
        <f>Items!$E$127</f>
        <v>Основные средства</v>
      </c>
      <c r="J442" s="1" t="str">
        <f>Items!F128</f>
        <v>Оборудование приобретенное в лизинг</v>
      </c>
      <c r="Q442" s="20">
        <f t="shared" ca="1" si="176"/>
        <v>0</v>
      </c>
      <c r="T442" s="1">
        <f ca="1">T56+T119-T364</f>
        <v>0</v>
      </c>
      <c r="U442" s="1">
        <f t="shared" ref="U442:AL446" ca="1" si="178">U56+U119-U364</f>
        <v>0</v>
      </c>
      <c r="V442" s="1">
        <f t="shared" ca="1" si="178"/>
        <v>0</v>
      </c>
      <c r="W442" s="1">
        <f t="shared" ca="1" si="178"/>
        <v>0</v>
      </c>
      <c r="X442" s="1">
        <f t="shared" ca="1" si="178"/>
        <v>0</v>
      </c>
      <c r="Y442" s="1">
        <f t="shared" ca="1" si="178"/>
        <v>0</v>
      </c>
      <c r="Z442" s="1">
        <f t="shared" ca="1" si="178"/>
        <v>0</v>
      </c>
      <c r="AA442" s="1">
        <f t="shared" ca="1" si="178"/>
        <v>0</v>
      </c>
      <c r="AB442" s="1">
        <f t="shared" ca="1" si="178"/>
        <v>0</v>
      </c>
      <c r="AC442" s="1">
        <f t="shared" ca="1" si="178"/>
        <v>0</v>
      </c>
      <c r="AD442" s="1">
        <f t="shared" ca="1" si="178"/>
        <v>0</v>
      </c>
      <c r="AE442" s="1">
        <f t="shared" ca="1" si="178"/>
        <v>0</v>
      </c>
      <c r="AF442" s="1">
        <f t="shared" ca="1" si="178"/>
        <v>0</v>
      </c>
      <c r="AG442" s="1">
        <f t="shared" ca="1" si="178"/>
        <v>0</v>
      </c>
      <c r="AH442" s="1">
        <f t="shared" ca="1" si="178"/>
        <v>0</v>
      </c>
      <c r="AI442" s="1">
        <f t="shared" ca="1" si="178"/>
        <v>0</v>
      </c>
      <c r="AJ442" s="1">
        <f t="shared" ca="1" si="178"/>
        <v>0</v>
      </c>
      <c r="AK442" s="1">
        <f t="shared" ca="1" si="178"/>
        <v>0</v>
      </c>
      <c r="AL442" s="1">
        <f t="shared" ca="1" si="178"/>
        <v>0</v>
      </c>
    </row>
    <row r="443" spans="5:38" x14ac:dyDescent="0.25">
      <c r="I443" s="22" t="str">
        <f>Items!$E$127</f>
        <v>Основные средства</v>
      </c>
      <c r="J443" s="1" t="str">
        <f>Items!F129</f>
        <v>Офис CLT перевозимый</v>
      </c>
      <c r="Q443" s="20">
        <f t="shared" ca="1" si="176"/>
        <v>675080.36</v>
      </c>
      <c r="T443" s="1">
        <f t="shared" ref="T443:AI445" ca="1" si="179">T57+T120-T365</f>
        <v>675080.36</v>
      </c>
      <c r="U443" s="1">
        <f t="shared" ca="1" si="179"/>
        <v>675080.36</v>
      </c>
      <c r="V443" s="1">
        <f t="shared" ca="1" si="179"/>
        <v>675080.36</v>
      </c>
      <c r="W443" s="1">
        <f t="shared" ca="1" si="179"/>
        <v>675080.36</v>
      </c>
      <c r="X443" s="1">
        <f t="shared" ca="1" si="179"/>
        <v>675080.36</v>
      </c>
      <c r="Y443" s="1">
        <f t="shared" ca="1" si="179"/>
        <v>675080.36</v>
      </c>
      <c r="Z443" s="1">
        <f t="shared" ca="1" si="179"/>
        <v>675080.36</v>
      </c>
      <c r="AA443" s="1">
        <f t="shared" ca="1" si="179"/>
        <v>675080.36</v>
      </c>
      <c r="AB443" s="1">
        <f t="shared" ca="1" si="179"/>
        <v>675080.36</v>
      </c>
      <c r="AC443" s="1">
        <f t="shared" ca="1" si="179"/>
        <v>675080.36</v>
      </c>
      <c r="AD443" s="1">
        <f t="shared" ca="1" si="179"/>
        <v>675080.36</v>
      </c>
      <c r="AE443" s="1">
        <f t="shared" ca="1" si="179"/>
        <v>675080.36</v>
      </c>
      <c r="AF443" s="1">
        <f t="shared" ca="1" si="179"/>
        <v>675080.36</v>
      </c>
      <c r="AG443" s="1">
        <f t="shared" ca="1" si="179"/>
        <v>675080.36</v>
      </c>
      <c r="AH443" s="1">
        <f t="shared" ca="1" si="179"/>
        <v>675080.36</v>
      </c>
      <c r="AI443" s="1">
        <f t="shared" ca="1" si="179"/>
        <v>675080.36</v>
      </c>
      <c r="AJ443" s="1">
        <f t="shared" ca="1" si="178"/>
        <v>675080.36</v>
      </c>
      <c r="AK443" s="1">
        <f t="shared" ca="1" si="178"/>
        <v>675080.36</v>
      </c>
      <c r="AL443" s="1">
        <f t="shared" ca="1" si="178"/>
        <v>675080.36</v>
      </c>
    </row>
    <row r="444" spans="5:38" x14ac:dyDescent="0.25">
      <c r="I444" s="22" t="str">
        <f>Items!$E$127</f>
        <v>Основные средства</v>
      </c>
      <c r="J444" s="1" t="str">
        <f>Items!F130</f>
        <v>Контейнер</v>
      </c>
      <c r="Q444" s="20">
        <f t="shared" ca="1" si="176"/>
        <v>578065</v>
      </c>
      <c r="T444" s="1">
        <f t="shared" ca="1" si="179"/>
        <v>0</v>
      </c>
      <c r="U444" s="1">
        <f t="shared" ca="1" si="178"/>
        <v>0</v>
      </c>
      <c r="V444" s="1">
        <f t="shared" ca="1" si="178"/>
        <v>0</v>
      </c>
      <c r="W444" s="1">
        <f t="shared" ca="1" si="178"/>
        <v>0</v>
      </c>
      <c r="X444" s="1">
        <f t="shared" ca="1" si="178"/>
        <v>0</v>
      </c>
      <c r="Y444" s="1">
        <f t="shared" ca="1" si="178"/>
        <v>0</v>
      </c>
      <c r="Z444" s="1">
        <f t="shared" ca="1" si="178"/>
        <v>138990</v>
      </c>
      <c r="AA444" s="1">
        <f t="shared" ca="1" si="178"/>
        <v>138990</v>
      </c>
      <c r="AB444" s="1">
        <f t="shared" ca="1" si="178"/>
        <v>138990</v>
      </c>
      <c r="AC444" s="1">
        <f t="shared" ca="1" si="178"/>
        <v>578065</v>
      </c>
      <c r="AD444" s="1">
        <f t="shared" ca="1" si="178"/>
        <v>578065</v>
      </c>
      <c r="AE444" s="1">
        <f t="shared" ca="1" si="178"/>
        <v>578065</v>
      </c>
      <c r="AF444" s="1">
        <f t="shared" ca="1" si="178"/>
        <v>578065</v>
      </c>
      <c r="AG444" s="1">
        <f t="shared" ca="1" si="178"/>
        <v>578065</v>
      </c>
      <c r="AH444" s="1">
        <f t="shared" ca="1" si="178"/>
        <v>578065</v>
      </c>
      <c r="AI444" s="1">
        <f t="shared" ca="1" si="178"/>
        <v>578065</v>
      </c>
      <c r="AJ444" s="1">
        <f t="shared" ca="1" si="178"/>
        <v>578065</v>
      </c>
      <c r="AK444" s="1">
        <f t="shared" ca="1" si="178"/>
        <v>578065</v>
      </c>
      <c r="AL444" s="1">
        <f t="shared" ca="1" si="178"/>
        <v>578065</v>
      </c>
    </row>
    <row r="445" spans="5:38" x14ac:dyDescent="0.25">
      <c r="I445" s="22" t="str">
        <f>Items!$E$127</f>
        <v>Основные средства</v>
      </c>
      <c r="J445" s="1" t="str">
        <f>Items!F131</f>
        <v>Инструменты</v>
      </c>
      <c r="Q445" s="20">
        <f t="shared" ca="1" si="176"/>
        <v>701880.69179999991</v>
      </c>
      <c r="T445" s="1">
        <f t="shared" ca="1" si="179"/>
        <v>0</v>
      </c>
      <c r="U445" s="1">
        <f t="shared" ca="1" si="178"/>
        <v>0</v>
      </c>
      <c r="V445" s="1">
        <f t="shared" ca="1" si="178"/>
        <v>977.44999999999993</v>
      </c>
      <c r="W445" s="1">
        <f t="shared" ca="1" si="178"/>
        <v>41566.969999999994</v>
      </c>
      <c r="X445" s="1">
        <f t="shared" ca="1" si="178"/>
        <v>52202.151799999992</v>
      </c>
      <c r="Y445" s="1">
        <f t="shared" ca="1" si="178"/>
        <v>52202.151799999992</v>
      </c>
      <c r="Z445" s="1">
        <f t="shared" ca="1" si="178"/>
        <v>83145.271799999988</v>
      </c>
      <c r="AA445" s="1">
        <f t="shared" ca="1" si="178"/>
        <v>83145.271799999988</v>
      </c>
      <c r="AB445" s="1">
        <f t="shared" ca="1" si="178"/>
        <v>95246.421799999982</v>
      </c>
      <c r="AC445" s="1">
        <f t="shared" ca="1" si="178"/>
        <v>112099.34179999998</v>
      </c>
      <c r="AD445" s="1">
        <f t="shared" ca="1" si="178"/>
        <v>246081.25179999997</v>
      </c>
      <c r="AE445" s="1">
        <f t="shared" ca="1" si="178"/>
        <v>645700.15179999988</v>
      </c>
      <c r="AF445" s="1">
        <f t="shared" ca="1" si="178"/>
        <v>683802.57179999992</v>
      </c>
      <c r="AG445" s="1">
        <f t="shared" ca="1" si="178"/>
        <v>701880.69179999991</v>
      </c>
      <c r="AH445" s="1">
        <f t="shared" ca="1" si="178"/>
        <v>701880.69179999991</v>
      </c>
      <c r="AI445" s="1">
        <f t="shared" ca="1" si="178"/>
        <v>701880.69179999991</v>
      </c>
      <c r="AJ445" s="1">
        <f t="shared" ca="1" si="178"/>
        <v>701880.69179999991</v>
      </c>
      <c r="AK445" s="1">
        <f t="shared" ca="1" si="178"/>
        <v>701880.69179999991</v>
      </c>
      <c r="AL445" s="1">
        <f t="shared" ca="1" si="178"/>
        <v>701880.69179999991</v>
      </c>
    </row>
    <row r="446" spans="5:38" x14ac:dyDescent="0.25">
      <c r="I446" s="22" t="str">
        <f>Items!$E$127</f>
        <v>Основные средства</v>
      </c>
      <c r="J446" s="1" t="str">
        <f>Items!F132</f>
        <v>Спец техника и оборудование</v>
      </c>
      <c r="Q446" s="20">
        <f t="shared" ca="1" si="176"/>
        <v>741852.84000000008</v>
      </c>
      <c r="T446" s="1">
        <f ca="1">T60+T123-T368</f>
        <v>0</v>
      </c>
      <c r="U446" s="1">
        <f t="shared" ca="1" si="178"/>
        <v>0</v>
      </c>
      <c r="V446" s="1">
        <f t="shared" ca="1" si="178"/>
        <v>0</v>
      </c>
      <c r="W446" s="1">
        <f t="shared" ca="1" si="178"/>
        <v>0</v>
      </c>
      <c r="X446" s="1">
        <f t="shared" ca="1" si="178"/>
        <v>0</v>
      </c>
      <c r="Y446" s="1">
        <f t="shared" ca="1" si="178"/>
        <v>0</v>
      </c>
      <c r="Z446" s="1">
        <f t="shared" ca="1" si="178"/>
        <v>19978.399999999998</v>
      </c>
      <c r="AA446" s="1">
        <f t="shared" ca="1" si="178"/>
        <v>19978.399999999998</v>
      </c>
      <c r="AB446" s="1">
        <f t="shared" ca="1" si="178"/>
        <v>19978.399999999998</v>
      </c>
      <c r="AC446" s="1">
        <f t="shared" ca="1" si="178"/>
        <v>19978.399999999998</v>
      </c>
      <c r="AD446" s="1">
        <f t="shared" ca="1" si="178"/>
        <v>695248.4</v>
      </c>
      <c r="AE446" s="1">
        <f t="shared" ca="1" si="178"/>
        <v>695248.4</v>
      </c>
      <c r="AF446" s="1">
        <f t="shared" ca="1" si="178"/>
        <v>741852.84000000008</v>
      </c>
      <c r="AG446" s="1">
        <f t="shared" ca="1" si="178"/>
        <v>741852.84000000008</v>
      </c>
      <c r="AH446" s="1">
        <f t="shared" ca="1" si="178"/>
        <v>741852.84000000008</v>
      </c>
      <c r="AI446" s="1">
        <f t="shared" ca="1" si="178"/>
        <v>741852.84000000008</v>
      </c>
      <c r="AJ446" s="1">
        <f t="shared" ca="1" si="178"/>
        <v>741852.84000000008</v>
      </c>
      <c r="AK446" s="1">
        <f t="shared" ca="1" si="178"/>
        <v>741852.84000000008</v>
      </c>
      <c r="AL446" s="1">
        <f t="shared" ca="1" si="178"/>
        <v>741852.84000000008</v>
      </c>
    </row>
    <row r="447" spans="5:38" s="23" customFormat="1" ht="10.199999999999999" x14ac:dyDescent="0.2">
      <c r="E447" s="23" t="s">
        <v>50</v>
      </c>
    </row>
    <row r="448" spans="5:38" ht="4.05" customHeight="1" x14ac:dyDescent="0.25"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8:38" s="12" customFormat="1" ht="13.8" x14ac:dyDescent="0.3">
      <c r="H449" s="12" t="str">
        <f>Items!$E$70</f>
        <v>Пассивы</v>
      </c>
      <c r="Q449" s="12">
        <f t="shared" ref="Q449:Q481" ca="1" si="180">INDIRECT(ADDRESS(ROW(),SUMIFS($3:$3,$4:$4,MAX($4:$4))))</f>
        <v>74234910.753400013</v>
      </c>
      <c r="T449" s="12">
        <f ca="1">T450+T451+T484+T492</f>
        <v>25881568.609999999</v>
      </c>
      <c r="U449" s="12">
        <f t="shared" ref="U449:AL449" ca="1" si="181">U450+U451+U484+U492</f>
        <v>29072028.389999997</v>
      </c>
      <c r="V449" s="12">
        <f t="shared" ca="1" si="181"/>
        <v>31394379.739999995</v>
      </c>
      <c r="W449" s="12">
        <f t="shared" ca="1" si="181"/>
        <v>31975392.07</v>
      </c>
      <c r="X449" s="12">
        <f t="shared" ca="1" si="181"/>
        <v>40715772.644000001</v>
      </c>
      <c r="Y449" s="12">
        <f t="shared" ca="1" si="181"/>
        <v>41919107.163999997</v>
      </c>
      <c r="Z449" s="12">
        <f t="shared" ca="1" si="181"/>
        <v>46968826.958399996</v>
      </c>
      <c r="AA449" s="12">
        <f t="shared" ca="1" si="181"/>
        <v>49106803.508400008</v>
      </c>
      <c r="AB449" s="12">
        <f t="shared" ca="1" si="181"/>
        <v>51619947.798400007</v>
      </c>
      <c r="AC449" s="12">
        <f t="shared" ca="1" si="181"/>
        <v>53206940.468400002</v>
      </c>
      <c r="AD449" s="12">
        <f t="shared" ca="1" si="181"/>
        <v>62728178.183400013</v>
      </c>
      <c r="AE449" s="12">
        <f t="shared" ca="1" si="181"/>
        <v>67650172.623400003</v>
      </c>
      <c r="AF449" s="12">
        <f t="shared" ca="1" si="181"/>
        <v>75432264.113400012</v>
      </c>
      <c r="AG449" s="12">
        <f t="shared" ca="1" si="181"/>
        <v>74235830.753400013</v>
      </c>
      <c r="AH449" s="12">
        <f t="shared" ca="1" si="181"/>
        <v>74235830.753400013</v>
      </c>
      <c r="AI449" s="12">
        <f t="shared" ca="1" si="181"/>
        <v>74234910.753400013</v>
      </c>
      <c r="AJ449" s="12">
        <f t="shared" ca="1" si="181"/>
        <v>74234910.753400013</v>
      </c>
      <c r="AK449" s="12">
        <f t="shared" ca="1" si="181"/>
        <v>74234910.753400013</v>
      </c>
      <c r="AL449" s="12">
        <f t="shared" ca="1" si="181"/>
        <v>74234910.753400013</v>
      </c>
    </row>
    <row r="450" spans="8:38" s="2" customFormat="1" x14ac:dyDescent="0.25">
      <c r="I450" s="2" t="str">
        <f>Items!$E$71</f>
        <v>Собственный капитал</v>
      </c>
      <c r="Q450" s="27">
        <f t="shared" ca="1" si="180"/>
        <v>16361878.600000007</v>
      </c>
      <c r="T450" s="2">
        <f ca="1">T64+T393</f>
        <v>24667716.379999999</v>
      </c>
      <c r="U450" s="2">
        <f t="shared" ref="U450:AL450" ca="1" si="182">U64+U393</f>
        <v>24426249.84</v>
      </c>
      <c r="V450" s="2">
        <f t="shared" ca="1" si="182"/>
        <v>24218970.559999999</v>
      </c>
      <c r="W450" s="2">
        <f t="shared" ca="1" si="182"/>
        <v>23922690.68</v>
      </c>
      <c r="X450" s="2">
        <f t="shared" ca="1" si="182"/>
        <v>23597212.57</v>
      </c>
      <c r="Y450" s="2">
        <f t="shared" ca="1" si="182"/>
        <v>23290631.550000001</v>
      </c>
      <c r="Z450" s="2">
        <f t="shared" ca="1" si="182"/>
        <v>22941319.850000001</v>
      </c>
      <c r="AA450" s="2">
        <f t="shared" ca="1" si="182"/>
        <v>22097426.020000003</v>
      </c>
      <c r="AB450" s="2">
        <f t="shared" ca="1" si="182"/>
        <v>21342622.460000005</v>
      </c>
      <c r="AC450" s="2">
        <f t="shared" ca="1" si="182"/>
        <v>20353627.090000004</v>
      </c>
      <c r="AD450" s="2">
        <f t="shared" ca="1" si="182"/>
        <v>19392720.040000003</v>
      </c>
      <c r="AE450" s="2">
        <f t="shared" ca="1" si="182"/>
        <v>18914053.140000004</v>
      </c>
      <c r="AF450" s="2">
        <f t="shared" ca="1" si="182"/>
        <v>17986742.720000006</v>
      </c>
      <c r="AG450" s="2">
        <f t="shared" ca="1" si="182"/>
        <v>16363308.600000007</v>
      </c>
      <c r="AH450" s="2">
        <f t="shared" ca="1" si="182"/>
        <v>16363308.600000007</v>
      </c>
      <c r="AI450" s="2">
        <f t="shared" ca="1" si="182"/>
        <v>16361878.600000007</v>
      </c>
      <c r="AJ450" s="2">
        <f t="shared" ca="1" si="182"/>
        <v>16361878.600000007</v>
      </c>
      <c r="AK450" s="2">
        <f t="shared" ca="1" si="182"/>
        <v>16361878.600000007</v>
      </c>
      <c r="AL450" s="2">
        <f t="shared" ca="1" si="182"/>
        <v>16361878.600000007</v>
      </c>
    </row>
    <row r="451" spans="8:38" s="2" customFormat="1" x14ac:dyDescent="0.25">
      <c r="I451" s="2" t="str">
        <f>Items!$E$72</f>
        <v>Кредиторская задолженность по себестоимостным затратам</v>
      </c>
      <c r="Q451" s="29">
        <f t="shared" ca="1" si="180"/>
        <v>57983392.510400005</v>
      </c>
      <c r="T451" s="2">
        <f t="shared" ref="T451" ca="1" si="183">SUM(T452:T482)</f>
        <v>1183571</v>
      </c>
      <c r="U451" s="2">
        <f ca="1">SUM(U452:U482)</f>
        <v>4647050.169999999</v>
      </c>
      <c r="V451" s="2">
        <f t="shared" ref="V451:AL451" ca="1" si="184">SUM(V452:V482)</f>
        <v>7171219.959999999</v>
      </c>
      <c r="W451" s="2">
        <f t="shared" ca="1" si="184"/>
        <v>8087984.7200000007</v>
      </c>
      <c r="X451" s="2">
        <f t="shared" ca="1" si="184"/>
        <v>17121533.941</v>
      </c>
      <c r="Y451" s="2">
        <f t="shared" ca="1" si="184"/>
        <v>18812780.081</v>
      </c>
      <c r="Z451" s="2">
        <f t="shared" ca="1" si="184"/>
        <v>24233813.835399996</v>
      </c>
      <c r="AA451" s="2">
        <f t="shared" ca="1" si="184"/>
        <v>27170192.575400002</v>
      </c>
      <c r="AB451" s="2">
        <f t="shared" ca="1" si="184"/>
        <v>30508735.2454</v>
      </c>
      <c r="AC451" s="2">
        <f t="shared" ca="1" si="184"/>
        <v>33114777.805399995</v>
      </c>
      <c r="AD451" s="2">
        <f t="shared" ca="1" si="184"/>
        <v>43596467.160400003</v>
      </c>
      <c r="AE451" s="2">
        <f t="shared" ca="1" si="184"/>
        <v>48905172.720399998</v>
      </c>
      <c r="AF451" s="2">
        <f t="shared" ca="1" si="184"/>
        <v>57597031.900400005</v>
      </c>
      <c r="AG451" s="2">
        <f t="shared" ca="1" si="184"/>
        <v>57983392.510400005</v>
      </c>
      <c r="AH451" s="2">
        <f t="shared" ca="1" si="184"/>
        <v>57983392.510400005</v>
      </c>
      <c r="AI451" s="2">
        <f t="shared" ca="1" si="184"/>
        <v>57983392.510400005</v>
      </c>
      <c r="AJ451" s="2">
        <f t="shared" ca="1" si="184"/>
        <v>57983392.510400005</v>
      </c>
      <c r="AK451" s="2">
        <f t="shared" ca="1" si="184"/>
        <v>57983392.510400005</v>
      </c>
      <c r="AL451" s="2">
        <f t="shared" ca="1" si="184"/>
        <v>57983392.510400005</v>
      </c>
    </row>
    <row r="452" spans="8:38" x14ac:dyDescent="0.25">
      <c r="I452" s="22" t="str">
        <f>Items!$E$73</f>
        <v>Кредиторская задолженность по себестоимостным затратам</v>
      </c>
      <c r="J452" s="1" t="str">
        <f>Items!F73</f>
        <v>Подготовительные работы</v>
      </c>
      <c r="Q452" s="20">
        <f t="shared" ca="1" si="180"/>
        <v>1005996.46</v>
      </c>
      <c r="T452" s="1">
        <f t="shared" ref="T452:AL452" ca="1" si="185">T66+T127-T166</f>
        <v>43820</v>
      </c>
      <c r="U452" s="1">
        <f t="shared" ca="1" si="185"/>
        <v>136923.83000000002</v>
      </c>
      <c r="V452" s="1">
        <f t="shared" ca="1" si="185"/>
        <v>254287.31</v>
      </c>
      <c r="W452" s="1">
        <f t="shared" ca="1" si="185"/>
        <v>254287.31</v>
      </c>
      <c r="X452" s="1">
        <f t="shared" ca="1" si="185"/>
        <v>281742.01</v>
      </c>
      <c r="Y452" s="1">
        <f t="shared" ca="1" si="185"/>
        <v>307572.01</v>
      </c>
      <c r="Z452" s="1">
        <f t="shared" ca="1" si="185"/>
        <v>398541.35</v>
      </c>
      <c r="AA452" s="1">
        <f t="shared" ca="1" si="185"/>
        <v>482845.86</v>
      </c>
      <c r="AB452" s="1">
        <f t="shared" ca="1" si="185"/>
        <v>482845.86</v>
      </c>
      <c r="AC452" s="1">
        <f t="shared" ca="1" si="185"/>
        <v>783891.86</v>
      </c>
      <c r="AD452" s="1">
        <f t="shared" ca="1" si="185"/>
        <v>892552.6</v>
      </c>
      <c r="AE452" s="1">
        <f t="shared" ca="1" si="185"/>
        <v>952285.46</v>
      </c>
      <c r="AF452" s="1">
        <f t="shared" ca="1" si="185"/>
        <v>1005996.46</v>
      </c>
      <c r="AG452" s="1">
        <f t="shared" ca="1" si="185"/>
        <v>1005996.46</v>
      </c>
      <c r="AH452" s="1">
        <f t="shared" ca="1" si="185"/>
        <v>1005996.46</v>
      </c>
      <c r="AI452" s="1">
        <f t="shared" ca="1" si="185"/>
        <v>1005996.46</v>
      </c>
      <c r="AJ452" s="1">
        <f t="shared" ca="1" si="185"/>
        <v>1005996.46</v>
      </c>
      <c r="AK452" s="1">
        <f t="shared" ca="1" si="185"/>
        <v>1005996.46</v>
      </c>
      <c r="AL452" s="1">
        <f t="shared" ca="1" si="185"/>
        <v>1005996.46</v>
      </c>
    </row>
    <row r="453" spans="8:38" x14ac:dyDescent="0.25">
      <c r="I453" s="22" t="str">
        <f>Items!$E$74</f>
        <v>Кредиторская задолженность по себестоимостным затратам</v>
      </c>
      <c r="J453" s="1" t="str">
        <f>Items!F74</f>
        <v>Затраты на покупку участка</v>
      </c>
      <c r="Q453" s="20">
        <f t="shared" ca="1" si="180"/>
        <v>21372509.310000002</v>
      </c>
      <c r="T453" s="1">
        <f t="shared" ref="T453:AL453" ca="1" si="186">T67+T128-T167</f>
        <v>1137045</v>
      </c>
      <c r="U453" s="1">
        <f t="shared" ca="1" si="186"/>
        <v>1351605.51</v>
      </c>
      <c r="V453" s="1">
        <f t="shared" ca="1" si="186"/>
        <v>1554417.75</v>
      </c>
      <c r="W453" s="1">
        <f t="shared" ca="1" si="186"/>
        <v>1775161.56</v>
      </c>
      <c r="X453" s="1">
        <f t="shared" ca="1" si="186"/>
        <v>9934072.0700000003</v>
      </c>
      <c r="Y453" s="1">
        <f t="shared" ca="1" si="186"/>
        <v>10136884.310000001</v>
      </c>
      <c r="Z453" s="1">
        <f t="shared" ca="1" si="186"/>
        <v>11208604.310000001</v>
      </c>
      <c r="AA453" s="1">
        <f t="shared" ca="1" si="186"/>
        <v>11669934.310000001</v>
      </c>
      <c r="AB453" s="1">
        <f t="shared" ca="1" si="186"/>
        <v>11743384.310000001</v>
      </c>
      <c r="AC453" s="1">
        <f t="shared" ca="1" si="186"/>
        <v>12072409.310000001</v>
      </c>
      <c r="AD453" s="1">
        <f t="shared" ca="1" si="186"/>
        <v>19109309.310000002</v>
      </c>
      <c r="AE453" s="1">
        <f t="shared" ca="1" si="186"/>
        <v>20056409.310000002</v>
      </c>
      <c r="AF453" s="1">
        <f t="shared" ca="1" si="186"/>
        <v>21372509.310000002</v>
      </c>
      <c r="AG453" s="1">
        <f t="shared" ca="1" si="186"/>
        <v>21372509.310000002</v>
      </c>
      <c r="AH453" s="1">
        <f t="shared" ca="1" si="186"/>
        <v>21372509.310000002</v>
      </c>
      <c r="AI453" s="1">
        <f t="shared" ca="1" si="186"/>
        <v>21372509.310000002</v>
      </c>
      <c r="AJ453" s="1">
        <f t="shared" ca="1" si="186"/>
        <v>21372509.310000002</v>
      </c>
      <c r="AK453" s="1">
        <f t="shared" ca="1" si="186"/>
        <v>21372509.310000002</v>
      </c>
      <c r="AL453" s="1">
        <f t="shared" ca="1" si="186"/>
        <v>21372509.310000002</v>
      </c>
    </row>
    <row r="454" spans="8:38" x14ac:dyDescent="0.25">
      <c r="I454" s="22" t="str">
        <f>Items!$E$75</f>
        <v>Кредиторская задолженность по себестоимостным затратам</v>
      </c>
      <c r="J454" s="1" t="str">
        <f>Items!F75</f>
        <v>Прочее</v>
      </c>
      <c r="Q454" s="20">
        <f t="shared" ca="1" si="180"/>
        <v>185872.48</v>
      </c>
      <c r="T454" s="1">
        <f t="shared" ref="T454:AL454" ca="1" si="187">T68+T129-T168</f>
        <v>2706</v>
      </c>
      <c r="U454" s="1">
        <f t="shared" ca="1" si="187"/>
        <v>2706</v>
      </c>
      <c r="V454" s="1">
        <f t="shared" ca="1" si="187"/>
        <v>5466</v>
      </c>
      <c r="W454" s="1">
        <f t="shared" ca="1" si="187"/>
        <v>5926</v>
      </c>
      <c r="X454" s="1">
        <f t="shared" ca="1" si="187"/>
        <v>36636.199999999997</v>
      </c>
      <c r="Y454" s="1">
        <f t="shared" ca="1" si="187"/>
        <v>45784.92</v>
      </c>
      <c r="Z454" s="1">
        <f t="shared" ca="1" si="187"/>
        <v>52934.92</v>
      </c>
      <c r="AA454" s="1">
        <f t="shared" ca="1" si="187"/>
        <v>95146</v>
      </c>
      <c r="AB454" s="1">
        <f t="shared" ca="1" si="187"/>
        <v>102506</v>
      </c>
      <c r="AC454" s="1">
        <f t="shared" ca="1" si="187"/>
        <v>121460.26</v>
      </c>
      <c r="AD454" s="1">
        <f t="shared" ca="1" si="187"/>
        <v>130322.84999999999</v>
      </c>
      <c r="AE454" s="1">
        <f t="shared" ca="1" si="187"/>
        <v>147786.66</v>
      </c>
      <c r="AF454" s="1">
        <f t="shared" ca="1" si="187"/>
        <v>185872.48</v>
      </c>
      <c r="AG454" s="1">
        <f t="shared" ca="1" si="187"/>
        <v>185872.48</v>
      </c>
      <c r="AH454" s="1">
        <f t="shared" ca="1" si="187"/>
        <v>185872.48</v>
      </c>
      <c r="AI454" s="1">
        <f t="shared" ca="1" si="187"/>
        <v>185872.48</v>
      </c>
      <c r="AJ454" s="1">
        <f t="shared" ca="1" si="187"/>
        <v>185872.48</v>
      </c>
      <c r="AK454" s="1">
        <f t="shared" ca="1" si="187"/>
        <v>185872.48</v>
      </c>
      <c r="AL454" s="1">
        <f t="shared" ca="1" si="187"/>
        <v>185872.48</v>
      </c>
    </row>
    <row r="455" spans="8:38" x14ac:dyDescent="0.25">
      <c r="I455" s="22" t="str">
        <f>Items!$E$76</f>
        <v>Кредиторская задолженность по себестоимостным затратам</v>
      </c>
      <c r="J455" s="1" t="str">
        <f>Items!F76</f>
        <v>ГСМ</v>
      </c>
      <c r="Q455" s="20">
        <f t="shared" ca="1" si="180"/>
        <v>117422.215</v>
      </c>
      <c r="T455" s="1">
        <f t="shared" ref="T455:AL455" ca="1" si="188">T69+T130-T169</f>
        <v>0</v>
      </c>
      <c r="U455" s="1">
        <f t="shared" ca="1" si="188"/>
        <v>440.44</v>
      </c>
      <c r="V455" s="1">
        <f t="shared" ca="1" si="188"/>
        <v>440.44</v>
      </c>
      <c r="W455" s="1">
        <f t="shared" ca="1" si="188"/>
        <v>440.44</v>
      </c>
      <c r="X455" s="1">
        <f t="shared" ca="1" si="188"/>
        <v>440.44</v>
      </c>
      <c r="Y455" s="1">
        <f t="shared" ca="1" si="188"/>
        <v>8915.44</v>
      </c>
      <c r="Z455" s="1">
        <f t="shared" ca="1" si="188"/>
        <v>23060.440000000002</v>
      </c>
      <c r="AA455" s="1">
        <f t="shared" ca="1" si="188"/>
        <v>39470.210000000006</v>
      </c>
      <c r="AB455" s="1">
        <f t="shared" ca="1" si="188"/>
        <v>39470.210000000006</v>
      </c>
      <c r="AC455" s="1">
        <f t="shared" ca="1" si="188"/>
        <v>39470.210000000006</v>
      </c>
      <c r="AD455" s="1">
        <f t="shared" ca="1" si="188"/>
        <v>70055.125</v>
      </c>
      <c r="AE455" s="1">
        <f t="shared" ca="1" si="188"/>
        <v>100604.505</v>
      </c>
      <c r="AF455" s="1">
        <f t="shared" ca="1" si="188"/>
        <v>117422.215</v>
      </c>
      <c r="AG455" s="1">
        <f t="shared" ca="1" si="188"/>
        <v>117422.215</v>
      </c>
      <c r="AH455" s="1">
        <f t="shared" ca="1" si="188"/>
        <v>117422.215</v>
      </c>
      <c r="AI455" s="1">
        <f t="shared" ca="1" si="188"/>
        <v>117422.215</v>
      </c>
      <c r="AJ455" s="1">
        <f t="shared" ca="1" si="188"/>
        <v>117422.215</v>
      </c>
      <c r="AK455" s="1">
        <f t="shared" ca="1" si="188"/>
        <v>117422.215</v>
      </c>
      <c r="AL455" s="1">
        <f t="shared" ca="1" si="188"/>
        <v>117422.215</v>
      </c>
    </row>
    <row r="456" spans="8:38" x14ac:dyDescent="0.25">
      <c r="I456" s="22" t="str">
        <f>Items!$E$77</f>
        <v>Кредиторская задолженность по себестоимостным затратам</v>
      </c>
      <c r="J456" s="1" t="str">
        <f>Items!F77</f>
        <v>Электрика</v>
      </c>
      <c r="Q456" s="20">
        <f t="shared" ca="1" si="180"/>
        <v>491365.82</v>
      </c>
      <c r="T456" s="1">
        <f t="shared" ref="T456:AL456" ca="1" si="189">T70+T131-T170</f>
        <v>0</v>
      </c>
      <c r="U456" s="1">
        <f t="shared" ca="1" si="189"/>
        <v>38630.160000000003</v>
      </c>
      <c r="V456" s="1">
        <f t="shared" ca="1" si="189"/>
        <v>120455.16</v>
      </c>
      <c r="W456" s="1">
        <f t="shared" ca="1" si="189"/>
        <v>201444.38</v>
      </c>
      <c r="X456" s="1">
        <f t="shared" ca="1" si="189"/>
        <v>201444.38</v>
      </c>
      <c r="Y456" s="1">
        <f t="shared" ca="1" si="189"/>
        <v>201444.38</v>
      </c>
      <c r="Z456" s="1">
        <f t="shared" ca="1" si="189"/>
        <v>201444.38</v>
      </c>
      <c r="AA456" s="1">
        <f t="shared" ca="1" si="189"/>
        <v>251430.76</v>
      </c>
      <c r="AB456" s="1">
        <f t="shared" ca="1" si="189"/>
        <v>314644.31</v>
      </c>
      <c r="AC456" s="1">
        <f t="shared" ca="1" si="189"/>
        <v>366876</v>
      </c>
      <c r="AD456" s="1">
        <f t="shared" ca="1" si="189"/>
        <v>379871</v>
      </c>
      <c r="AE456" s="1">
        <f t="shared" ca="1" si="189"/>
        <v>458362.4</v>
      </c>
      <c r="AF456" s="1">
        <f t="shared" ca="1" si="189"/>
        <v>480445.82</v>
      </c>
      <c r="AG456" s="1">
        <f t="shared" ca="1" si="189"/>
        <v>491365.82</v>
      </c>
      <c r="AH456" s="1">
        <f t="shared" ca="1" si="189"/>
        <v>491365.82</v>
      </c>
      <c r="AI456" s="1">
        <f t="shared" ca="1" si="189"/>
        <v>491365.82</v>
      </c>
      <c r="AJ456" s="1">
        <f t="shared" ca="1" si="189"/>
        <v>491365.82</v>
      </c>
      <c r="AK456" s="1">
        <f t="shared" ca="1" si="189"/>
        <v>491365.82</v>
      </c>
      <c r="AL456" s="1">
        <f t="shared" ca="1" si="189"/>
        <v>491365.82</v>
      </c>
    </row>
    <row r="457" spans="8:38" x14ac:dyDescent="0.25">
      <c r="I457" s="22" t="str">
        <f>Items!$E$78</f>
        <v>Кредиторская задолженность по себестоимостным затратам</v>
      </c>
      <c r="J457" s="1" t="str">
        <f>Items!F78</f>
        <v>Доставка</v>
      </c>
      <c r="Q457" s="20">
        <f t="shared" ca="1" si="180"/>
        <v>496623.09</v>
      </c>
      <c r="T457" s="1">
        <f t="shared" ref="T457:AL457" ca="1" si="190">T71+T132-T171</f>
        <v>0</v>
      </c>
      <c r="U457" s="1">
        <f t="shared" ca="1" si="190"/>
        <v>33024</v>
      </c>
      <c r="V457" s="1">
        <f t="shared" ca="1" si="190"/>
        <v>58312</v>
      </c>
      <c r="W457" s="1">
        <f t="shared" ca="1" si="190"/>
        <v>62617</v>
      </c>
      <c r="X457" s="1">
        <f t="shared" ca="1" si="190"/>
        <v>116268</v>
      </c>
      <c r="Y457" s="1">
        <f t="shared" ca="1" si="190"/>
        <v>158865.27000000002</v>
      </c>
      <c r="Z457" s="1">
        <f t="shared" ca="1" si="190"/>
        <v>209284.92</v>
      </c>
      <c r="AA457" s="1">
        <f t="shared" ca="1" si="190"/>
        <v>250530.74000000002</v>
      </c>
      <c r="AB457" s="1">
        <f t="shared" ca="1" si="190"/>
        <v>338260.45</v>
      </c>
      <c r="AC457" s="1">
        <f t="shared" ca="1" si="190"/>
        <v>349232.54000000004</v>
      </c>
      <c r="AD457" s="1">
        <f t="shared" ca="1" si="190"/>
        <v>458817.54000000004</v>
      </c>
      <c r="AE457" s="1">
        <f t="shared" ca="1" si="190"/>
        <v>472382.54000000004</v>
      </c>
      <c r="AF457" s="1">
        <f t="shared" ca="1" si="190"/>
        <v>488651.7</v>
      </c>
      <c r="AG457" s="1">
        <f t="shared" ca="1" si="190"/>
        <v>496623.09</v>
      </c>
      <c r="AH457" s="1">
        <f t="shared" ca="1" si="190"/>
        <v>496623.09</v>
      </c>
      <c r="AI457" s="1">
        <f t="shared" ca="1" si="190"/>
        <v>496623.09</v>
      </c>
      <c r="AJ457" s="1">
        <f t="shared" ca="1" si="190"/>
        <v>496623.09</v>
      </c>
      <c r="AK457" s="1">
        <f t="shared" ca="1" si="190"/>
        <v>496623.09</v>
      </c>
      <c r="AL457" s="1">
        <f t="shared" ca="1" si="190"/>
        <v>496623.09</v>
      </c>
    </row>
    <row r="458" spans="8:38" x14ac:dyDescent="0.25">
      <c r="I458" s="22" t="str">
        <f>Items!$E$79</f>
        <v>Кредиторская задолженность по себестоимостным затратам</v>
      </c>
      <c r="J458" s="1" t="str">
        <f>Items!F79</f>
        <v>Канализация, Скважина,кессон и септик</v>
      </c>
      <c r="Q458" s="20">
        <f t="shared" ca="1" si="180"/>
        <v>1823096.05</v>
      </c>
      <c r="T458" s="1">
        <f t="shared" ref="T458:AL458" ca="1" si="191">T72+T133-T172</f>
        <v>0</v>
      </c>
      <c r="U458" s="1">
        <f t="shared" ca="1" si="191"/>
        <v>886655.73</v>
      </c>
      <c r="V458" s="1">
        <f t="shared" ca="1" si="191"/>
        <v>1085534.56</v>
      </c>
      <c r="W458" s="1">
        <f t="shared" ca="1" si="191"/>
        <v>1085534.56</v>
      </c>
      <c r="X458" s="1">
        <f t="shared" ca="1" si="191"/>
        <v>1085534.56</v>
      </c>
      <c r="Y458" s="1">
        <f t="shared" ca="1" si="191"/>
        <v>1086924.46</v>
      </c>
      <c r="Z458" s="1">
        <f t="shared" ca="1" si="191"/>
        <v>1086924.46</v>
      </c>
      <c r="AA458" s="1">
        <f t="shared" ca="1" si="191"/>
        <v>1196352.6299999999</v>
      </c>
      <c r="AB458" s="1">
        <f t="shared" ca="1" si="191"/>
        <v>1263350.77</v>
      </c>
      <c r="AC458" s="1">
        <f t="shared" ca="1" si="191"/>
        <v>1263994.1400000001</v>
      </c>
      <c r="AD458" s="1">
        <f t="shared" ca="1" si="191"/>
        <v>1377268.34</v>
      </c>
      <c r="AE458" s="1">
        <f t="shared" ca="1" si="191"/>
        <v>1728528.03</v>
      </c>
      <c r="AF458" s="1">
        <f t="shared" ca="1" si="191"/>
        <v>1823096.05</v>
      </c>
      <c r="AG458" s="1">
        <f t="shared" ca="1" si="191"/>
        <v>1823096.05</v>
      </c>
      <c r="AH458" s="1">
        <f t="shared" ca="1" si="191"/>
        <v>1823096.05</v>
      </c>
      <c r="AI458" s="1">
        <f t="shared" ca="1" si="191"/>
        <v>1823096.05</v>
      </c>
      <c r="AJ458" s="1">
        <f t="shared" ca="1" si="191"/>
        <v>1823096.05</v>
      </c>
      <c r="AK458" s="1">
        <f t="shared" ca="1" si="191"/>
        <v>1823096.05</v>
      </c>
      <c r="AL458" s="1">
        <f t="shared" ca="1" si="191"/>
        <v>1823096.05</v>
      </c>
    </row>
    <row r="459" spans="8:38" x14ac:dyDescent="0.25">
      <c r="I459" s="22" t="str">
        <f>Items!$E$73</f>
        <v>Кредиторская задолженность по себестоимостным затратам</v>
      </c>
      <c r="J459" s="1" t="str">
        <f>Items!F80</f>
        <v>Метизы, расходники</v>
      </c>
      <c r="Q459" s="20">
        <f t="shared" ca="1" si="180"/>
        <v>503174.07539999997</v>
      </c>
      <c r="T459" s="1">
        <f t="shared" ref="T459:AL459" ca="1" si="192">T73+T134-T173</f>
        <v>0</v>
      </c>
      <c r="U459" s="1">
        <f t="shared" ca="1" si="192"/>
        <v>31243.07</v>
      </c>
      <c r="V459" s="1">
        <f t="shared" ca="1" si="192"/>
        <v>42348.869999999995</v>
      </c>
      <c r="W459" s="1">
        <f t="shared" ca="1" si="192"/>
        <v>51702.7</v>
      </c>
      <c r="X459" s="1">
        <f t="shared" ca="1" si="192"/>
        <v>82995.880999999994</v>
      </c>
      <c r="Y459" s="1">
        <f t="shared" ca="1" si="192"/>
        <v>101743.83099999999</v>
      </c>
      <c r="Z459" s="1">
        <f t="shared" ca="1" si="192"/>
        <v>166444.24539999999</v>
      </c>
      <c r="AA459" s="1">
        <f t="shared" ca="1" si="192"/>
        <v>253791.27539999998</v>
      </c>
      <c r="AB459" s="1">
        <f t="shared" ca="1" si="192"/>
        <v>264101.40539999999</v>
      </c>
      <c r="AC459" s="1">
        <f t="shared" ca="1" si="192"/>
        <v>304188.8554</v>
      </c>
      <c r="AD459" s="1">
        <f t="shared" ca="1" si="192"/>
        <v>318006.19540000003</v>
      </c>
      <c r="AE459" s="1">
        <f t="shared" ca="1" si="192"/>
        <v>412830.59539999999</v>
      </c>
      <c r="AF459" s="1">
        <f t="shared" ca="1" si="192"/>
        <v>503174.07539999997</v>
      </c>
      <c r="AG459" s="1">
        <f t="shared" ca="1" si="192"/>
        <v>503174.07539999997</v>
      </c>
      <c r="AH459" s="1">
        <f t="shared" ca="1" si="192"/>
        <v>503174.07539999997</v>
      </c>
      <c r="AI459" s="1">
        <f t="shared" ca="1" si="192"/>
        <v>503174.07539999997</v>
      </c>
      <c r="AJ459" s="1">
        <f t="shared" ca="1" si="192"/>
        <v>503174.07539999997</v>
      </c>
      <c r="AK459" s="1">
        <f t="shared" ca="1" si="192"/>
        <v>503174.07539999997</v>
      </c>
      <c r="AL459" s="1">
        <f t="shared" ca="1" si="192"/>
        <v>503174.07539999997</v>
      </c>
    </row>
    <row r="460" spans="8:38" x14ac:dyDescent="0.25">
      <c r="I460" s="22" t="str">
        <f>Items!$E$74</f>
        <v>Кредиторская задолженность по себестоимостным затратам</v>
      </c>
      <c r="J460" s="1" t="str">
        <f>Items!F81</f>
        <v>Материалы Фундамент</v>
      </c>
      <c r="Q460" s="20">
        <f t="shared" ca="1" si="180"/>
        <v>10604789.890000001</v>
      </c>
      <c r="T460" s="1">
        <f t="shared" ref="T460:AL460" ca="1" si="193">T74+T135-T174</f>
        <v>0</v>
      </c>
      <c r="U460" s="1">
        <f t="shared" ca="1" si="193"/>
        <v>1292133.6999999997</v>
      </c>
      <c r="V460" s="1">
        <f t="shared" ca="1" si="193"/>
        <v>1616716.6999999997</v>
      </c>
      <c r="W460" s="1">
        <f t="shared" ca="1" si="193"/>
        <v>1616716.6999999997</v>
      </c>
      <c r="X460" s="1">
        <f t="shared" ca="1" si="193"/>
        <v>2097283.9299999997</v>
      </c>
      <c r="Y460" s="1">
        <f t="shared" ca="1" si="193"/>
        <v>2097283.9299999997</v>
      </c>
      <c r="Z460" s="1">
        <f t="shared" ca="1" si="193"/>
        <v>2097283.9299999997</v>
      </c>
      <c r="AA460" s="1">
        <f t="shared" ca="1" si="193"/>
        <v>2491261.0099999998</v>
      </c>
      <c r="AB460" s="1">
        <f t="shared" ca="1" si="193"/>
        <v>3810747.26</v>
      </c>
      <c r="AC460" s="1">
        <f t="shared" ca="1" si="193"/>
        <v>5122902.63</v>
      </c>
      <c r="AD460" s="1">
        <f t="shared" ca="1" si="193"/>
        <v>6029766.0600000005</v>
      </c>
      <c r="AE460" s="1">
        <f t="shared" ca="1" si="193"/>
        <v>6744435.3400000008</v>
      </c>
      <c r="AF460" s="1">
        <f t="shared" ca="1" si="193"/>
        <v>10604789.890000001</v>
      </c>
      <c r="AG460" s="1">
        <f t="shared" ca="1" si="193"/>
        <v>10604789.890000001</v>
      </c>
      <c r="AH460" s="1">
        <f t="shared" ca="1" si="193"/>
        <v>10604789.890000001</v>
      </c>
      <c r="AI460" s="1">
        <f t="shared" ca="1" si="193"/>
        <v>10604789.890000001</v>
      </c>
      <c r="AJ460" s="1">
        <f t="shared" ca="1" si="193"/>
        <v>10604789.890000001</v>
      </c>
      <c r="AK460" s="1">
        <f t="shared" ca="1" si="193"/>
        <v>10604789.890000001</v>
      </c>
      <c r="AL460" s="1">
        <f t="shared" ca="1" si="193"/>
        <v>10604789.890000001</v>
      </c>
    </row>
    <row r="461" spans="8:38" x14ac:dyDescent="0.25">
      <c r="I461" s="22" t="str">
        <f>Items!$E$75</f>
        <v>Кредиторская задолженность по себестоимостным затратам</v>
      </c>
      <c r="J461" s="1" t="str">
        <f>Items!F82</f>
        <v>Материалы Коробка</v>
      </c>
      <c r="Q461" s="20">
        <f t="shared" ca="1" si="180"/>
        <v>4248149.74</v>
      </c>
      <c r="T461" s="1">
        <f t="shared" ref="T461:AL461" ca="1" si="194">T75+T136-T175</f>
        <v>0</v>
      </c>
      <c r="U461" s="1">
        <f t="shared" ca="1" si="194"/>
        <v>427903.84</v>
      </c>
      <c r="V461" s="1">
        <f t="shared" ca="1" si="194"/>
        <v>1047954.74</v>
      </c>
      <c r="W461" s="1">
        <f t="shared" ca="1" si="194"/>
        <v>1094938.04</v>
      </c>
      <c r="X461" s="1">
        <f t="shared" ca="1" si="194"/>
        <v>1117637.24</v>
      </c>
      <c r="Y461" s="1">
        <f t="shared" ca="1" si="194"/>
        <v>1519059.83</v>
      </c>
      <c r="Z461" s="1">
        <f t="shared" ca="1" si="194"/>
        <v>3392657.63</v>
      </c>
      <c r="AA461" s="1">
        <f t="shared" ca="1" si="194"/>
        <v>3392657.63</v>
      </c>
      <c r="AB461" s="1">
        <f t="shared" ca="1" si="194"/>
        <v>3722462.32</v>
      </c>
      <c r="AC461" s="1">
        <f t="shared" ca="1" si="194"/>
        <v>3722462.32</v>
      </c>
      <c r="AD461" s="1">
        <f t="shared" ca="1" si="194"/>
        <v>4192691.7399999998</v>
      </c>
      <c r="AE461" s="1">
        <f t="shared" ca="1" si="194"/>
        <v>4248149.74</v>
      </c>
      <c r="AF461" s="1">
        <f t="shared" ca="1" si="194"/>
        <v>4248149.74</v>
      </c>
      <c r="AG461" s="1">
        <f t="shared" ca="1" si="194"/>
        <v>4248149.74</v>
      </c>
      <c r="AH461" s="1">
        <f t="shared" ca="1" si="194"/>
        <v>4248149.74</v>
      </c>
      <c r="AI461" s="1">
        <f t="shared" ca="1" si="194"/>
        <v>4248149.74</v>
      </c>
      <c r="AJ461" s="1">
        <f t="shared" ca="1" si="194"/>
        <v>4248149.74</v>
      </c>
      <c r="AK461" s="1">
        <f t="shared" ca="1" si="194"/>
        <v>4248149.74</v>
      </c>
      <c r="AL461" s="1">
        <f t="shared" ca="1" si="194"/>
        <v>4248149.74</v>
      </c>
    </row>
    <row r="462" spans="8:38" x14ac:dyDescent="0.25">
      <c r="I462" s="22" t="str">
        <f>Items!$E$76</f>
        <v>Кредиторская задолженность по себестоимостным затратам</v>
      </c>
      <c r="J462" s="1" t="str">
        <f>Items!F83</f>
        <v>Материалы Кровля</v>
      </c>
      <c r="Q462" s="20">
        <f t="shared" ca="1" si="180"/>
        <v>2707693.43</v>
      </c>
      <c r="T462" s="1">
        <f t="shared" ref="T462:AL462" ca="1" si="195">T76+T137-T176</f>
        <v>0</v>
      </c>
      <c r="U462" s="1">
        <f t="shared" ca="1" si="195"/>
        <v>189103.88999999998</v>
      </c>
      <c r="V462" s="1">
        <f t="shared" ca="1" si="195"/>
        <v>761692.43</v>
      </c>
      <c r="W462" s="1">
        <f t="shared" ca="1" si="195"/>
        <v>795290.83000000007</v>
      </c>
      <c r="X462" s="1">
        <f t="shared" ca="1" si="195"/>
        <v>833620.03</v>
      </c>
      <c r="Y462" s="1">
        <f t="shared" ca="1" si="195"/>
        <v>976568.9</v>
      </c>
      <c r="Z462" s="1">
        <f t="shared" ca="1" si="195"/>
        <v>1634378.2200000002</v>
      </c>
      <c r="AA462" s="1">
        <f t="shared" ca="1" si="195"/>
        <v>1764095.1300000001</v>
      </c>
      <c r="AB462" s="1">
        <f t="shared" ca="1" si="195"/>
        <v>2010095.1300000001</v>
      </c>
      <c r="AC462" s="1">
        <f t="shared" ca="1" si="195"/>
        <v>2010095.1300000001</v>
      </c>
      <c r="AD462" s="1">
        <f t="shared" ca="1" si="195"/>
        <v>2055088.6500000001</v>
      </c>
      <c r="AE462" s="1">
        <f t="shared" ca="1" si="195"/>
        <v>2662596.4700000002</v>
      </c>
      <c r="AF462" s="1">
        <f t="shared" ca="1" si="195"/>
        <v>2707693.43</v>
      </c>
      <c r="AG462" s="1">
        <f t="shared" ca="1" si="195"/>
        <v>2707693.43</v>
      </c>
      <c r="AH462" s="1">
        <f t="shared" ca="1" si="195"/>
        <v>2707693.43</v>
      </c>
      <c r="AI462" s="1">
        <f t="shared" ca="1" si="195"/>
        <v>2707693.43</v>
      </c>
      <c r="AJ462" s="1">
        <f t="shared" ca="1" si="195"/>
        <v>2707693.43</v>
      </c>
      <c r="AK462" s="1">
        <f t="shared" ca="1" si="195"/>
        <v>2707693.43</v>
      </c>
      <c r="AL462" s="1">
        <f t="shared" ca="1" si="195"/>
        <v>2707693.43</v>
      </c>
    </row>
    <row r="463" spans="8:38" x14ac:dyDescent="0.25">
      <c r="I463" s="22" t="str">
        <f>Items!$E$77</f>
        <v>Кредиторская задолженность по себестоимостным затратам</v>
      </c>
      <c r="J463" s="1" t="str">
        <f>Items!F84</f>
        <v>Материалы Окна и двери</v>
      </c>
      <c r="Q463" s="20">
        <f t="shared" ca="1" si="180"/>
        <v>1044180.3499999999</v>
      </c>
      <c r="T463" s="1">
        <f t="shared" ref="T463:AL463" ca="1" si="196">T77+T138-T177</f>
        <v>0</v>
      </c>
      <c r="U463" s="1">
        <f t="shared" ca="1" si="196"/>
        <v>0</v>
      </c>
      <c r="V463" s="1">
        <f t="shared" ca="1" si="196"/>
        <v>0</v>
      </c>
      <c r="W463" s="1">
        <f t="shared" ca="1" si="196"/>
        <v>272057.2</v>
      </c>
      <c r="X463" s="1">
        <f t="shared" ca="1" si="196"/>
        <v>272057.2</v>
      </c>
      <c r="Y463" s="1">
        <f t="shared" ca="1" si="196"/>
        <v>290457.2</v>
      </c>
      <c r="Z463" s="1">
        <f t="shared" ca="1" si="196"/>
        <v>586678.5</v>
      </c>
      <c r="AA463" s="1">
        <f t="shared" ca="1" si="196"/>
        <v>586678.5</v>
      </c>
      <c r="AB463" s="1">
        <f t="shared" ca="1" si="196"/>
        <v>586678.5</v>
      </c>
      <c r="AC463" s="1">
        <f t="shared" ca="1" si="196"/>
        <v>586678.5</v>
      </c>
      <c r="AD463" s="1">
        <f t="shared" ca="1" si="196"/>
        <v>1042069.1499999999</v>
      </c>
      <c r="AE463" s="1">
        <f t="shared" ca="1" si="196"/>
        <v>1044180.3499999999</v>
      </c>
      <c r="AF463" s="1">
        <f t="shared" ca="1" si="196"/>
        <v>1044180.3499999999</v>
      </c>
      <c r="AG463" s="1">
        <f t="shared" ca="1" si="196"/>
        <v>1044180.3499999999</v>
      </c>
      <c r="AH463" s="1">
        <f t="shared" ca="1" si="196"/>
        <v>1044180.3499999999</v>
      </c>
      <c r="AI463" s="1">
        <f t="shared" ca="1" si="196"/>
        <v>1044180.3499999999</v>
      </c>
      <c r="AJ463" s="1">
        <f t="shared" ca="1" si="196"/>
        <v>1044180.3499999999</v>
      </c>
      <c r="AK463" s="1">
        <f t="shared" ca="1" si="196"/>
        <v>1044180.3499999999</v>
      </c>
      <c r="AL463" s="1">
        <f t="shared" ca="1" si="196"/>
        <v>1044180.3499999999</v>
      </c>
    </row>
    <row r="464" spans="8:38" x14ac:dyDescent="0.25">
      <c r="I464" s="22" t="str">
        <f>Items!$E$78</f>
        <v>Кредиторская задолженность по себестоимостным затратам</v>
      </c>
      <c r="J464" s="1" t="str">
        <f>Items!F85</f>
        <v>Материалы Фасад</v>
      </c>
      <c r="Q464" s="20">
        <f t="shared" ca="1" si="180"/>
        <v>1156786.6399999999</v>
      </c>
      <c r="T464" s="1">
        <f t="shared" ref="T464:AL464" ca="1" si="197">T78+T139-T178</f>
        <v>0</v>
      </c>
      <c r="U464" s="1">
        <f t="shared" ca="1" si="197"/>
        <v>0</v>
      </c>
      <c r="V464" s="1">
        <f t="shared" ca="1" si="197"/>
        <v>0</v>
      </c>
      <c r="W464" s="1">
        <f t="shared" ca="1" si="197"/>
        <v>0</v>
      </c>
      <c r="X464" s="1">
        <f t="shared" ca="1" si="197"/>
        <v>0</v>
      </c>
      <c r="Y464" s="1">
        <f t="shared" ca="1" si="197"/>
        <v>194155.7</v>
      </c>
      <c r="Z464" s="1">
        <f t="shared" ca="1" si="197"/>
        <v>353905.33</v>
      </c>
      <c r="AA464" s="1">
        <f t="shared" ca="1" si="197"/>
        <v>633285.66999999993</v>
      </c>
      <c r="AB464" s="1">
        <f t="shared" ca="1" si="197"/>
        <v>639439.1</v>
      </c>
      <c r="AC464" s="1">
        <f t="shared" ca="1" si="197"/>
        <v>649854.74</v>
      </c>
      <c r="AD464" s="1">
        <f t="shared" ca="1" si="197"/>
        <v>649854.74</v>
      </c>
      <c r="AE464" s="1">
        <f t="shared" ca="1" si="197"/>
        <v>992530.36</v>
      </c>
      <c r="AF464" s="1">
        <f t="shared" ca="1" si="197"/>
        <v>1113786.6399999999</v>
      </c>
      <c r="AG464" s="1">
        <f t="shared" ca="1" si="197"/>
        <v>1156786.6399999999</v>
      </c>
      <c r="AH464" s="1">
        <f t="shared" ca="1" si="197"/>
        <v>1156786.6399999999</v>
      </c>
      <c r="AI464" s="1">
        <f t="shared" ca="1" si="197"/>
        <v>1156786.6399999999</v>
      </c>
      <c r="AJ464" s="1">
        <f t="shared" ca="1" si="197"/>
        <v>1156786.6399999999</v>
      </c>
      <c r="AK464" s="1">
        <f t="shared" ca="1" si="197"/>
        <v>1156786.6399999999</v>
      </c>
      <c r="AL464" s="1">
        <f t="shared" ca="1" si="197"/>
        <v>1156786.6399999999</v>
      </c>
    </row>
    <row r="465" spans="9:38" x14ac:dyDescent="0.25">
      <c r="I465" s="22" t="str">
        <f>Items!$E$79</f>
        <v>Кредиторская задолженность по себестоимостным затратам</v>
      </c>
      <c r="J465" s="1" t="str">
        <f>Items!F86</f>
        <v>Материалы Благоустройство</v>
      </c>
      <c r="Q465" s="20">
        <f t="shared" ca="1" si="180"/>
        <v>640210.25</v>
      </c>
      <c r="T465" s="1">
        <f t="shared" ref="T465:AL465" ca="1" si="198">T79+T140-T179</f>
        <v>0</v>
      </c>
      <c r="U465" s="1">
        <f t="shared" ca="1" si="198"/>
        <v>0</v>
      </c>
      <c r="V465" s="1">
        <f t="shared" ca="1" si="198"/>
        <v>0</v>
      </c>
      <c r="W465" s="1">
        <f t="shared" ca="1" si="198"/>
        <v>0</v>
      </c>
      <c r="X465" s="1">
        <f t="shared" ca="1" si="198"/>
        <v>0</v>
      </c>
      <c r="Y465" s="1">
        <f t="shared" ca="1" si="198"/>
        <v>0</v>
      </c>
      <c r="Z465" s="1">
        <f t="shared" ca="1" si="198"/>
        <v>0</v>
      </c>
      <c r="AA465" s="1">
        <f t="shared" ca="1" si="198"/>
        <v>0</v>
      </c>
      <c r="AB465" s="1">
        <f t="shared" ca="1" si="198"/>
        <v>0</v>
      </c>
      <c r="AC465" s="1">
        <f t="shared" ca="1" si="198"/>
        <v>0</v>
      </c>
      <c r="AD465" s="1">
        <f t="shared" ca="1" si="198"/>
        <v>0</v>
      </c>
      <c r="AE465" s="1">
        <f t="shared" ca="1" si="198"/>
        <v>254800</v>
      </c>
      <c r="AF465" s="1">
        <f t="shared" ca="1" si="198"/>
        <v>638013.53</v>
      </c>
      <c r="AG465" s="1">
        <f t="shared" ca="1" si="198"/>
        <v>640210.25</v>
      </c>
      <c r="AH465" s="1">
        <f t="shared" ca="1" si="198"/>
        <v>640210.25</v>
      </c>
      <c r="AI465" s="1">
        <f t="shared" ca="1" si="198"/>
        <v>640210.25</v>
      </c>
      <c r="AJ465" s="1">
        <f t="shared" ca="1" si="198"/>
        <v>640210.25</v>
      </c>
      <c r="AK465" s="1">
        <f t="shared" ca="1" si="198"/>
        <v>640210.25</v>
      </c>
      <c r="AL465" s="1">
        <f t="shared" ca="1" si="198"/>
        <v>640210.25</v>
      </c>
    </row>
    <row r="466" spans="9:38" x14ac:dyDescent="0.25">
      <c r="I466" s="22" t="str">
        <f>Items!$E$79</f>
        <v>Кредиторская задолженность по себестоимостным затратам</v>
      </c>
      <c r="J466" s="1" t="str">
        <f>Items!F87</f>
        <v>Монтаж фундамента</v>
      </c>
      <c r="Q466" s="20">
        <f t="shared" ca="1" si="180"/>
        <v>3397557.9799999995</v>
      </c>
      <c r="T466" s="1">
        <f t="shared" ref="T466:AL466" ca="1" si="199">T80+T141-T180</f>
        <v>0</v>
      </c>
      <c r="U466" s="1">
        <f t="shared" ca="1" si="199"/>
        <v>256680</v>
      </c>
      <c r="V466" s="1">
        <f t="shared" ca="1" si="199"/>
        <v>570994</v>
      </c>
      <c r="W466" s="1">
        <f t="shared" ca="1" si="199"/>
        <v>570994</v>
      </c>
      <c r="X466" s="1">
        <f t="shared" ca="1" si="199"/>
        <v>570994</v>
      </c>
      <c r="Y466" s="1">
        <f t="shared" ca="1" si="199"/>
        <v>570994</v>
      </c>
      <c r="Z466" s="1">
        <f t="shared" ca="1" si="199"/>
        <v>570994</v>
      </c>
      <c r="AA466" s="1">
        <f t="shared" ca="1" si="199"/>
        <v>670271.48</v>
      </c>
      <c r="AB466" s="1">
        <f t="shared" ca="1" si="199"/>
        <v>1488194.5799999998</v>
      </c>
      <c r="AC466" s="1">
        <f t="shared" ca="1" si="199"/>
        <v>1698165.7699999998</v>
      </c>
      <c r="AD466" s="1">
        <f t="shared" ca="1" si="199"/>
        <v>1815015.5099999998</v>
      </c>
      <c r="AE466" s="1">
        <f t="shared" ca="1" si="199"/>
        <v>2403275.5099999998</v>
      </c>
      <c r="AF466" s="1">
        <f t="shared" ca="1" si="199"/>
        <v>3397557.9799999995</v>
      </c>
      <c r="AG466" s="1">
        <f t="shared" ca="1" si="199"/>
        <v>3397557.9799999995</v>
      </c>
      <c r="AH466" s="1">
        <f t="shared" ca="1" si="199"/>
        <v>3397557.9799999995</v>
      </c>
      <c r="AI466" s="1">
        <f t="shared" ca="1" si="199"/>
        <v>3397557.9799999995</v>
      </c>
      <c r="AJ466" s="1">
        <f t="shared" ca="1" si="199"/>
        <v>3397557.9799999995</v>
      </c>
      <c r="AK466" s="1">
        <f t="shared" ca="1" si="199"/>
        <v>3397557.9799999995</v>
      </c>
      <c r="AL466" s="1">
        <f t="shared" ca="1" si="199"/>
        <v>3397557.9799999995</v>
      </c>
    </row>
    <row r="467" spans="9:38" x14ac:dyDescent="0.25">
      <c r="I467" s="22" t="str">
        <f>Items!$E$79</f>
        <v>Кредиторская задолженность по себестоимостным затратам</v>
      </c>
      <c r="J467" s="1" t="str">
        <f>Items!F88</f>
        <v>Монтаж Коробки</v>
      </c>
      <c r="Q467" s="20">
        <f t="shared" ca="1" si="180"/>
        <v>3144157.55</v>
      </c>
      <c r="T467" s="1">
        <f t="shared" ref="T467:AL467" ca="1" si="200">T81+T142-T181</f>
        <v>0</v>
      </c>
      <c r="U467" s="1">
        <f t="shared" ca="1" si="200"/>
        <v>0</v>
      </c>
      <c r="V467" s="1">
        <f t="shared" ca="1" si="200"/>
        <v>23940</v>
      </c>
      <c r="W467" s="1">
        <f t="shared" ca="1" si="200"/>
        <v>272214</v>
      </c>
      <c r="X467" s="1">
        <f t="shared" ca="1" si="200"/>
        <v>438454</v>
      </c>
      <c r="Y467" s="1">
        <f t="shared" ca="1" si="200"/>
        <v>884851.3</v>
      </c>
      <c r="Z467" s="1">
        <f t="shared" ca="1" si="200"/>
        <v>1227365.05</v>
      </c>
      <c r="AA467" s="1">
        <f t="shared" ca="1" si="200"/>
        <v>1227365.05</v>
      </c>
      <c r="AB467" s="1">
        <f t="shared" ca="1" si="200"/>
        <v>1227365.05</v>
      </c>
      <c r="AC467" s="1">
        <f t="shared" ca="1" si="200"/>
        <v>1536605.55</v>
      </c>
      <c r="AD467" s="1">
        <f t="shared" ca="1" si="200"/>
        <v>2496607.5499999998</v>
      </c>
      <c r="AE467" s="1">
        <f t="shared" ca="1" si="200"/>
        <v>2931057.55</v>
      </c>
      <c r="AF467" s="1">
        <f t="shared" ca="1" si="200"/>
        <v>3019857.55</v>
      </c>
      <c r="AG467" s="1">
        <f t="shared" ca="1" si="200"/>
        <v>3144157.55</v>
      </c>
      <c r="AH467" s="1">
        <f t="shared" ca="1" si="200"/>
        <v>3144157.55</v>
      </c>
      <c r="AI467" s="1">
        <f t="shared" ca="1" si="200"/>
        <v>3144157.55</v>
      </c>
      <c r="AJ467" s="1">
        <f t="shared" ca="1" si="200"/>
        <v>3144157.55</v>
      </c>
      <c r="AK467" s="1">
        <f t="shared" ca="1" si="200"/>
        <v>3144157.55</v>
      </c>
      <c r="AL467" s="1">
        <f t="shared" ca="1" si="200"/>
        <v>3144157.55</v>
      </c>
    </row>
    <row r="468" spans="9:38" x14ac:dyDescent="0.25">
      <c r="I468" s="22" t="str">
        <f>Items!$E$79</f>
        <v>Кредиторская задолженность по себестоимостным затратам</v>
      </c>
      <c r="J468" s="1" t="str">
        <f>Items!F89</f>
        <v>Монтаж кровли</v>
      </c>
      <c r="Q468" s="20">
        <f t="shared" ca="1" si="180"/>
        <v>2030745.9800000002</v>
      </c>
      <c r="T468" s="1">
        <f t="shared" ref="T468:AL468" ca="1" si="201">T82+T143-T182</f>
        <v>0</v>
      </c>
      <c r="U468" s="1">
        <f t="shared" ca="1" si="201"/>
        <v>0</v>
      </c>
      <c r="V468" s="1">
        <f t="shared" ca="1" si="201"/>
        <v>0</v>
      </c>
      <c r="W468" s="1">
        <f t="shared" ca="1" si="201"/>
        <v>0</v>
      </c>
      <c r="X468" s="1">
        <f t="shared" ca="1" si="201"/>
        <v>17434</v>
      </c>
      <c r="Y468" s="1">
        <f t="shared" ca="1" si="201"/>
        <v>187154.6</v>
      </c>
      <c r="Z468" s="1">
        <f t="shared" ca="1" si="201"/>
        <v>506602.20000000007</v>
      </c>
      <c r="AA468" s="1">
        <f t="shared" ca="1" si="201"/>
        <v>897951.20000000007</v>
      </c>
      <c r="AB468" s="1">
        <f t="shared" ca="1" si="201"/>
        <v>897951.20000000007</v>
      </c>
      <c r="AC468" s="1">
        <f t="shared" ca="1" si="201"/>
        <v>897951.20000000007</v>
      </c>
      <c r="AD468" s="1">
        <f t="shared" ca="1" si="201"/>
        <v>915579.20000000007</v>
      </c>
      <c r="AE468" s="1">
        <f t="shared" ca="1" si="201"/>
        <v>1323577.7000000002</v>
      </c>
      <c r="AF468" s="1">
        <f t="shared" ca="1" si="201"/>
        <v>1923853.4800000002</v>
      </c>
      <c r="AG468" s="1">
        <f t="shared" ca="1" si="201"/>
        <v>2030745.9800000002</v>
      </c>
      <c r="AH468" s="1">
        <f t="shared" ca="1" si="201"/>
        <v>2030745.9800000002</v>
      </c>
      <c r="AI468" s="1">
        <f t="shared" ca="1" si="201"/>
        <v>2030745.9800000002</v>
      </c>
      <c r="AJ468" s="1">
        <f t="shared" ca="1" si="201"/>
        <v>2030745.9800000002</v>
      </c>
      <c r="AK468" s="1">
        <f t="shared" ca="1" si="201"/>
        <v>2030745.9800000002</v>
      </c>
      <c r="AL468" s="1">
        <f t="shared" ca="1" si="201"/>
        <v>2030745.9800000002</v>
      </c>
    </row>
    <row r="469" spans="9:38" x14ac:dyDescent="0.25">
      <c r="I469" s="22" t="str">
        <f>Items!$E$79</f>
        <v>Кредиторская задолженность по себестоимостным затратам</v>
      </c>
      <c r="J469" s="1" t="str">
        <f>Items!F90</f>
        <v>Монтаж окон</v>
      </c>
      <c r="Q469" s="20">
        <f t="shared" ca="1" si="180"/>
        <v>91850</v>
      </c>
      <c r="T469" s="1">
        <f t="shared" ref="T469:AL469" ca="1" si="202">T83+T144-T183</f>
        <v>0</v>
      </c>
      <c r="U469" s="1">
        <f t="shared" ca="1" si="202"/>
        <v>0</v>
      </c>
      <c r="V469" s="1">
        <f t="shared" ca="1" si="202"/>
        <v>0</v>
      </c>
      <c r="W469" s="1">
        <f t="shared" ca="1" si="202"/>
        <v>0</v>
      </c>
      <c r="X469" s="1">
        <f t="shared" ca="1" si="202"/>
        <v>0</v>
      </c>
      <c r="Y469" s="1">
        <f t="shared" ca="1" si="202"/>
        <v>0</v>
      </c>
      <c r="Z469" s="1">
        <f t="shared" ca="1" si="202"/>
        <v>46650</v>
      </c>
      <c r="AA469" s="1">
        <f t="shared" ca="1" si="202"/>
        <v>46650</v>
      </c>
      <c r="AB469" s="1">
        <f t="shared" ca="1" si="202"/>
        <v>46650</v>
      </c>
      <c r="AC469" s="1">
        <f t="shared" ca="1" si="202"/>
        <v>46650</v>
      </c>
      <c r="AD469" s="1">
        <f t="shared" ca="1" si="202"/>
        <v>46650</v>
      </c>
      <c r="AE469" s="1">
        <f t="shared" ca="1" si="202"/>
        <v>91850</v>
      </c>
      <c r="AF469" s="1">
        <f t="shared" ca="1" si="202"/>
        <v>91850</v>
      </c>
      <c r="AG469" s="1">
        <f t="shared" ca="1" si="202"/>
        <v>91850</v>
      </c>
      <c r="AH469" s="1">
        <f t="shared" ca="1" si="202"/>
        <v>91850</v>
      </c>
      <c r="AI469" s="1">
        <f t="shared" ca="1" si="202"/>
        <v>91850</v>
      </c>
      <c r="AJ469" s="1">
        <f t="shared" ca="1" si="202"/>
        <v>91850</v>
      </c>
      <c r="AK469" s="1">
        <f t="shared" ca="1" si="202"/>
        <v>91850</v>
      </c>
      <c r="AL469" s="1">
        <f t="shared" ca="1" si="202"/>
        <v>91850</v>
      </c>
    </row>
    <row r="470" spans="9:38" x14ac:dyDescent="0.25">
      <c r="I470" s="22" t="str">
        <f>Items!$E$79</f>
        <v>Кредиторская задолженность по себестоимостным затратам</v>
      </c>
      <c r="J470" s="1" t="str">
        <f>Items!F91</f>
        <v>Монтаж Фасада</v>
      </c>
      <c r="Q470" s="20">
        <f t="shared" ca="1" si="180"/>
        <v>1573886.68</v>
      </c>
      <c r="T470" s="1">
        <f t="shared" ref="T470:AL470" ca="1" si="203">T84+T145-T184</f>
        <v>0</v>
      </c>
      <c r="U470" s="1">
        <f t="shared" ca="1" si="203"/>
        <v>0</v>
      </c>
      <c r="V470" s="1">
        <f t="shared" ca="1" si="203"/>
        <v>0</v>
      </c>
      <c r="W470" s="1">
        <f t="shared" ca="1" si="203"/>
        <v>0</v>
      </c>
      <c r="X470" s="1">
        <f t="shared" ca="1" si="203"/>
        <v>0</v>
      </c>
      <c r="Y470" s="1">
        <f t="shared" ca="1" si="203"/>
        <v>0</v>
      </c>
      <c r="Z470" s="1">
        <f t="shared" ca="1" si="203"/>
        <v>394039.95</v>
      </c>
      <c r="AA470" s="1">
        <f t="shared" ca="1" si="203"/>
        <v>829639.67999999993</v>
      </c>
      <c r="AB470" s="1">
        <f t="shared" ca="1" si="203"/>
        <v>943693.67999999993</v>
      </c>
      <c r="AC470" s="1">
        <f t="shared" ca="1" si="203"/>
        <v>943693.67999999993</v>
      </c>
      <c r="AD470" s="1">
        <f t="shared" ca="1" si="203"/>
        <v>943693.67999999993</v>
      </c>
      <c r="AE470" s="1">
        <f t="shared" ca="1" si="203"/>
        <v>943693.67999999993</v>
      </c>
      <c r="AF470" s="1">
        <f t="shared" ca="1" si="203"/>
        <v>1573886.68</v>
      </c>
      <c r="AG470" s="1">
        <f t="shared" ca="1" si="203"/>
        <v>1573886.68</v>
      </c>
      <c r="AH470" s="1">
        <f t="shared" ca="1" si="203"/>
        <v>1573886.68</v>
      </c>
      <c r="AI470" s="1">
        <f t="shared" ca="1" si="203"/>
        <v>1573886.68</v>
      </c>
      <c r="AJ470" s="1">
        <f t="shared" ca="1" si="203"/>
        <v>1573886.68</v>
      </c>
      <c r="AK470" s="1">
        <f t="shared" ca="1" si="203"/>
        <v>1573886.68</v>
      </c>
      <c r="AL470" s="1">
        <f t="shared" ca="1" si="203"/>
        <v>1573886.68</v>
      </c>
    </row>
    <row r="471" spans="9:38" x14ac:dyDescent="0.25">
      <c r="I471" s="22" t="str">
        <f>Items!$E$79</f>
        <v>Кредиторская задолженность по себестоимостным затратам</v>
      </c>
      <c r="J471" s="1" t="str">
        <f>Items!F92</f>
        <v>Монтаж Благоустройства</v>
      </c>
      <c r="Q471" s="20">
        <f t="shared" ca="1" si="180"/>
        <v>310994</v>
      </c>
      <c r="T471" s="1">
        <f t="shared" ref="T471:AL471" ca="1" si="204">T85+T146-T185</f>
        <v>0</v>
      </c>
      <c r="U471" s="1">
        <f t="shared" ca="1" si="204"/>
        <v>0</v>
      </c>
      <c r="V471" s="1">
        <f t="shared" ca="1" si="204"/>
        <v>0</v>
      </c>
      <c r="W471" s="1">
        <f t="shared" ca="1" si="204"/>
        <v>0</v>
      </c>
      <c r="X471" s="1">
        <f t="shared" ca="1" si="204"/>
        <v>0</v>
      </c>
      <c r="Y471" s="1">
        <f t="shared" ca="1" si="204"/>
        <v>0</v>
      </c>
      <c r="Z471" s="1">
        <f t="shared" ca="1" si="204"/>
        <v>0</v>
      </c>
      <c r="AA471" s="1">
        <f t="shared" ca="1" si="204"/>
        <v>0</v>
      </c>
      <c r="AB471" s="1">
        <f t="shared" ca="1" si="204"/>
        <v>0</v>
      </c>
      <c r="AC471" s="1">
        <f t="shared" ca="1" si="204"/>
        <v>0</v>
      </c>
      <c r="AD471" s="1">
        <f t="shared" ca="1" si="204"/>
        <v>26026</v>
      </c>
      <c r="AE471" s="1">
        <f t="shared" ca="1" si="204"/>
        <v>26026</v>
      </c>
      <c r="AF471" s="1">
        <f t="shared" ca="1" si="204"/>
        <v>226354</v>
      </c>
      <c r="AG471" s="1">
        <f t="shared" ca="1" si="204"/>
        <v>310994</v>
      </c>
      <c r="AH471" s="1">
        <f t="shared" ca="1" si="204"/>
        <v>310994</v>
      </c>
      <c r="AI471" s="1">
        <f t="shared" ca="1" si="204"/>
        <v>310994</v>
      </c>
      <c r="AJ471" s="1">
        <f t="shared" ca="1" si="204"/>
        <v>310994</v>
      </c>
      <c r="AK471" s="1">
        <f t="shared" ca="1" si="204"/>
        <v>310994</v>
      </c>
      <c r="AL471" s="1">
        <f t="shared" ca="1" si="204"/>
        <v>310994</v>
      </c>
    </row>
    <row r="472" spans="9:38" x14ac:dyDescent="0.25">
      <c r="I472" s="22" t="str">
        <f>Items!$E$79</f>
        <v>Кредиторская задолженность по себестоимостным затратам</v>
      </c>
      <c r="J472" s="1" t="str">
        <f>Items!F93</f>
        <v>Спец техника</v>
      </c>
      <c r="Q472" s="20">
        <f t="shared" ca="1" si="180"/>
        <v>1022760.5199999999</v>
      </c>
      <c r="T472" s="1">
        <f t="shared" ref="T472:AL472" ca="1" si="205">T86+T147-T186</f>
        <v>0</v>
      </c>
      <c r="U472" s="1">
        <f t="shared" ca="1" si="205"/>
        <v>0</v>
      </c>
      <c r="V472" s="1">
        <f t="shared" ca="1" si="205"/>
        <v>28660</v>
      </c>
      <c r="W472" s="1">
        <f t="shared" ca="1" si="205"/>
        <v>28660</v>
      </c>
      <c r="X472" s="1">
        <f t="shared" ca="1" si="205"/>
        <v>34920</v>
      </c>
      <c r="Y472" s="1">
        <f t="shared" ca="1" si="205"/>
        <v>44120</v>
      </c>
      <c r="Z472" s="1">
        <f t="shared" ca="1" si="205"/>
        <v>76020</v>
      </c>
      <c r="AA472" s="1">
        <f t="shared" ca="1" si="205"/>
        <v>390835.44</v>
      </c>
      <c r="AB472" s="1">
        <f t="shared" ca="1" si="205"/>
        <v>573325.11</v>
      </c>
      <c r="AC472" s="1">
        <f t="shared" ca="1" si="205"/>
        <v>584625.11</v>
      </c>
      <c r="AD472" s="1">
        <f t="shared" ca="1" si="205"/>
        <v>633651.91999999993</v>
      </c>
      <c r="AE472" s="1">
        <f t="shared" ca="1" si="205"/>
        <v>896240.5199999999</v>
      </c>
      <c r="AF472" s="1">
        <f t="shared" ca="1" si="205"/>
        <v>1016320.5199999999</v>
      </c>
      <c r="AG472" s="1">
        <f t="shared" ca="1" si="205"/>
        <v>1022760.5199999999</v>
      </c>
      <c r="AH472" s="1">
        <f t="shared" ca="1" si="205"/>
        <v>1022760.5199999999</v>
      </c>
      <c r="AI472" s="1">
        <f t="shared" ca="1" si="205"/>
        <v>1022760.5199999999</v>
      </c>
      <c r="AJ472" s="1">
        <f t="shared" ca="1" si="205"/>
        <v>1022760.5199999999</v>
      </c>
      <c r="AK472" s="1">
        <f t="shared" ca="1" si="205"/>
        <v>1022760.5199999999</v>
      </c>
      <c r="AL472" s="1">
        <f t="shared" ca="1" si="205"/>
        <v>1022760.5199999999</v>
      </c>
    </row>
    <row r="473" spans="9:38" x14ac:dyDescent="0.25">
      <c r="I473" s="22" t="str">
        <f>Items!$E$79</f>
        <v>Кредиторская задолженность по себестоимостным затратам</v>
      </c>
      <c r="J473" s="1" t="str">
        <f>Items!F94</f>
        <v>Общая территория (дорога, ливневка, газ, эл-во)</v>
      </c>
      <c r="Q473" s="20">
        <f t="shared" ca="1" si="180"/>
        <v>13570</v>
      </c>
      <c r="T473" s="1">
        <f t="shared" ref="T473:AL473" ca="1" si="206">T87+T148-T187</f>
        <v>0</v>
      </c>
      <c r="U473" s="1">
        <f t="shared" ca="1" si="206"/>
        <v>0</v>
      </c>
      <c r="V473" s="1">
        <f t="shared" ca="1" si="206"/>
        <v>0</v>
      </c>
      <c r="W473" s="1">
        <f t="shared" ca="1" si="206"/>
        <v>0</v>
      </c>
      <c r="X473" s="1">
        <f t="shared" ca="1" si="206"/>
        <v>0</v>
      </c>
      <c r="Y473" s="1">
        <f t="shared" ca="1" si="206"/>
        <v>0</v>
      </c>
      <c r="Z473" s="1">
        <f t="shared" ca="1" si="206"/>
        <v>0</v>
      </c>
      <c r="AA473" s="1">
        <f t="shared" ca="1" si="206"/>
        <v>0</v>
      </c>
      <c r="AB473" s="1">
        <f t="shared" ca="1" si="206"/>
        <v>13570</v>
      </c>
      <c r="AC473" s="1">
        <f t="shared" ca="1" si="206"/>
        <v>13570</v>
      </c>
      <c r="AD473" s="1">
        <f t="shared" ca="1" si="206"/>
        <v>13570</v>
      </c>
      <c r="AE473" s="1">
        <f t="shared" ca="1" si="206"/>
        <v>13570</v>
      </c>
      <c r="AF473" s="1">
        <f t="shared" ca="1" si="206"/>
        <v>13570</v>
      </c>
      <c r="AG473" s="1">
        <f t="shared" ca="1" si="206"/>
        <v>13570</v>
      </c>
      <c r="AH473" s="1">
        <f t="shared" ca="1" si="206"/>
        <v>13570</v>
      </c>
      <c r="AI473" s="1">
        <f t="shared" ca="1" si="206"/>
        <v>13570</v>
      </c>
      <c r="AJ473" s="1">
        <f t="shared" ca="1" si="206"/>
        <v>13570</v>
      </c>
      <c r="AK473" s="1">
        <f t="shared" ca="1" si="206"/>
        <v>13570</v>
      </c>
      <c r="AL473" s="1">
        <f t="shared" ca="1" si="206"/>
        <v>13570</v>
      </c>
    </row>
    <row r="474" spans="9:38" x14ac:dyDescent="0.25">
      <c r="I474" s="22" t="str">
        <f>Items!$E$79</f>
        <v>Кредиторская задолженность по себестоимостным затратам</v>
      </c>
      <c r="J474" s="1" t="str">
        <f>Items!F95</f>
        <v>Резерв-1</v>
      </c>
      <c r="Q474" s="20">
        <f t="shared" ca="1" si="180"/>
        <v>0</v>
      </c>
      <c r="T474" s="1">
        <f t="shared" ref="T474:AL474" ca="1" si="207">T88+T149-T188</f>
        <v>0</v>
      </c>
      <c r="U474" s="1">
        <f t="shared" ca="1" si="207"/>
        <v>0</v>
      </c>
      <c r="V474" s="1">
        <f t="shared" ca="1" si="207"/>
        <v>0</v>
      </c>
      <c r="W474" s="1">
        <f t="shared" ca="1" si="207"/>
        <v>0</v>
      </c>
      <c r="X474" s="1">
        <f t="shared" ca="1" si="207"/>
        <v>0</v>
      </c>
      <c r="Y474" s="1">
        <f t="shared" ca="1" si="207"/>
        <v>0</v>
      </c>
      <c r="Z474" s="1">
        <f t="shared" ca="1" si="207"/>
        <v>0</v>
      </c>
      <c r="AA474" s="1">
        <f t="shared" ca="1" si="207"/>
        <v>0</v>
      </c>
      <c r="AB474" s="1">
        <f t="shared" ca="1" si="207"/>
        <v>0</v>
      </c>
      <c r="AC474" s="1">
        <f t="shared" ca="1" si="207"/>
        <v>0</v>
      </c>
      <c r="AD474" s="1">
        <f t="shared" ca="1" si="207"/>
        <v>0</v>
      </c>
      <c r="AE474" s="1">
        <f t="shared" ca="1" si="207"/>
        <v>0</v>
      </c>
      <c r="AF474" s="1">
        <f t="shared" ca="1" si="207"/>
        <v>0</v>
      </c>
      <c r="AG474" s="1">
        <f t="shared" ca="1" si="207"/>
        <v>0</v>
      </c>
      <c r="AH474" s="1">
        <f t="shared" ca="1" si="207"/>
        <v>0</v>
      </c>
      <c r="AI474" s="1">
        <f t="shared" ca="1" si="207"/>
        <v>0</v>
      </c>
      <c r="AJ474" s="1">
        <f t="shared" ca="1" si="207"/>
        <v>0</v>
      </c>
      <c r="AK474" s="1">
        <f t="shared" ca="1" si="207"/>
        <v>0</v>
      </c>
      <c r="AL474" s="1">
        <f t="shared" ca="1" si="207"/>
        <v>0</v>
      </c>
    </row>
    <row r="475" spans="9:38" x14ac:dyDescent="0.25">
      <c r="I475" s="22" t="str">
        <f>Items!$E$79</f>
        <v>Кредиторская задолженность по себестоимостным затратам</v>
      </c>
      <c r="J475" s="1" t="str">
        <f>Items!F96</f>
        <v>Резерв-2</v>
      </c>
      <c r="Q475" s="20">
        <f t="shared" ca="1" si="180"/>
        <v>0</v>
      </c>
      <c r="T475" s="1">
        <f t="shared" ref="T475:AL475" ca="1" si="208">T89+T150-T189</f>
        <v>0</v>
      </c>
      <c r="U475" s="1">
        <f t="shared" ca="1" si="208"/>
        <v>0</v>
      </c>
      <c r="V475" s="1">
        <f t="shared" ca="1" si="208"/>
        <v>0</v>
      </c>
      <c r="W475" s="1">
        <f t="shared" ca="1" si="208"/>
        <v>0</v>
      </c>
      <c r="X475" s="1">
        <f t="shared" ca="1" si="208"/>
        <v>0</v>
      </c>
      <c r="Y475" s="1">
        <f t="shared" ca="1" si="208"/>
        <v>0</v>
      </c>
      <c r="Z475" s="1">
        <f t="shared" ca="1" si="208"/>
        <v>0</v>
      </c>
      <c r="AA475" s="1">
        <f t="shared" ca="1" si="208"/>
        <v>0</v>
      </c>
      <c r="AB475" s="1">
        <f t="shared" ca="1" si="208"/>
        <v>0</v>
      </c>
      <c r="AC475" s="1">
        <f t="shared" ca="1" si="208"/>
        <v>0</v>
      </c>
      <c r="AD475" s="1">
        <f t="shared" ca="1" si="208"/>
        <v>0</v>
      </c>
      <c r="AE475" s="1">
        <f t="shared" ca="1" si="208"/>
        <v>0</v>
      </c>
      <c r="AF475" s="1">
        <f t="shared" ca="1" si="208"/>
        <v>0</v>
      </c>
      <c r="AG475" s="1">
        <f t="shared" ca="1" si="208"/>
        <v>0</v>
      </c>
      <c r="AH475" s="1">
        <f t="shared" ca="1" si="208"/>
        <v>0</v>
      </c>
      <c r="AI475" s="1">
        <f t="shared" ca="1" si="208"/>
        <v>0</v>
      </c>
      <c r="AJ475" s="1">
        <f t="shared" ca="1" si="208"/>
        <v>0</v>
      </c>
      <c r="AK475" s="1">
        <f t="shared" ca="1" si="208"/>
        <v>0</v>
      </c>
      <c r="AL475" s="1">
        <f t="shared" ca="1" si="208"/>
        <v>0</v>
      </c>
    </row>
    <row r="476" spans="9:38" x14ac:dyDescent="0.25">
      <c r="I476" s="22" t="str">
        <f>Items!$E$79</f>
        <v>Кредиторская задолженность по себестоимостным затратам</v>
      </c>
      <c r="J476" s="1" t="str">
        <f>Items!F97</f>
        <v>Резерв-3</v>
      </c>
      <c r="Q476" s="20">
        <f t="shared" ca="1" si="180"/>
        <v>0</v>
      </c>
      <c r="T476" s="1">
        <f t="shared" ref="T476:AL476" ca="1" si="209">T90+T151-T190</f>
        <v>0</v>
      </c>
      <c r="U476" s="1">
        <f t="shared" ca="1" si="209"/>
        <v>0</v>
      </c>
      <c r="V476" s="1">
        <f t="shared" ca="1" si="209"/>
        <v>0</v>
      </c>
      <c r="W476" s="1">
        <f t="shared" ca="1" si="209"/>
        <v>0</v>
      </c>
      <c r="X476" s="1">
        <f t="shared" ca="1" si="209"/>
        <v>0</v>
      </c>
      <c r="Y476" s="1">
        <f t="shared" ca="1" si="209"/>
        <v>0</v>
      </c>
      <c r="Z476" s="1">
        <f t="shared" ca="1" si="209"/>
        <v>0</v>
      </c>
      <c r="AA476" s="1">
        <f t="shared" ca="1" si="209"/>
        <v>0</v>
      </c>
      <c r="AB476" s="1">
        <f t="shared" ca="1" si="209"/>
        <v>0</v>
      </c>
      <c r="AC476" s="1">
        <f t="shared" ca="1" si="209"/>
        <v>0</v>
      </c>
      <c r="AD476" s="1">
        <f t="shared" ca="1" si="209"/>
        <v>0</v>
      </c>
      <c r="AE476" s="1">
        <f t="shared" ca="1" si="209"/>
        <v>0</v>
      </c>
      <c r="AF476" s="1">
        <f t="shared" ca="1" si="209"/>
        <v>0</v>
      </c>
      <c r="AG476" s="1">
        <f t="shared" ca="1" si="209"/>
        <v>0</v>
      </c>
      <c r="AH476" s="1">
        <f t="shared" ca="1" si="209"/>
        <v>0</v>
      </c>
      <c r="AI476" s="1">
        <f t="shared" ca="1" si="209"/>
        <v>0</v>
      </c>
      <c r="AJ476" s="1">
        <f t="shared" ca="1" si="209"/>
        <v>0</v>
      </c>
      <c r="AK476" s="1">
        <f t="shared" ca="1" si="209"/>
        <v>0</v>
      </c>
      <c r="AL476" s="1">
        <f t="shared" ca="1" si="209"/>
        <v>0</v>
      </c>
    </row>
    <row r="477" spans="9:38" x14ac:dyDescent="0.25">
      <c r="I477" s="22" t="str">
        <f>Items!$E$79</f>
        <v>Кредиторская задолженность по себестоимостным затратам</v>
      </c>
      <c r="J477" s="1" t="str">
        <f>Items!F98</f>
        <v>Резерв-4</v>
      </c>
      <c r="Q477" s="20">
        <f t="shared" ca="1" si="180"/>
        <v>0</v>
      </c>
      <c r="T477" s="1">
        <f t="shared" ref="T477:AL477" ca="1" si="210">T91+T152-T191</f>
        <v>0</v>
      </c>
      <c r="U477" s="1">
        <f t="shared" ca="1" si="210"/>
        <v>0</v>
      </c>
      <c r="V477" s="1">
        <f t="shared" ca="1" si="210"/>
        <v>0</v>
      </c>
      <c r="W477" s="1">
        <f t="shared" ca="1" si="210"/>
        <v>0</v>
      </c>
      <c r="X477" s="1">
        <f t="shared" ca="1" si="210"/>
        <v>0</v>
      </c>
      <c r="Y477" s="1">
        <f t="shared" ca="1" si="210"/>
        <v>0</v>
      </c>
      <c r="Z477" s="1">
        <f t="shared" ca="1" si="210"/>
        <v>0</v>
      </c>
      <c r="AA477" s="1">
        <f t="shared" ca="1" si="210"/>
        <v>0</v>
      </c>
      <c r="AB477" s="1">
        <f t="shared" ca="1" si="210"/>
        <v>0</v>
      </c>
      <c r="AC477" s="1">
        <f t="shared" ca="1" si="210"/>
        <v>0</v>
      </c>
      <c r="AD477" s="1">
        <f t="shared" ca="1" si="210"/>
        <v>0</v>
      </c>
      <c r="AE477" s="1">
        <f t="shared" ca="1" si="210"/>
        <v>0</v>
      </c>
      <c r="AF477" s="1">
        <f t="shared" ca="1" si="210"/>
        <v>0</v>
      </c>
      <c r="AG477" s="1">
        <f t="shared" ca="1" si="210"/>
        <v>0</v>
      </c>
      <c r="AH477" s="1">
        <f t="shared" ca="1" si="210"/>
        <v>0</v>
      </c>
      <c r="AI477" s="1">
        <f t="shared" ca="1" si="210"/>
        <v>0</v>
      </c>
      <c r="AJ477" s="1">
        <f t="shared" ca="1" si="210"/>
        <v>0</v>
      </c>
      <c r="AK477" s="1">
        <f t="shared" ca="1" si="210"/>
        <v>0</v>
      </c>
      <c r="AL477" s="1">
        <f t="shared" ca="1" si="210"/>
        <v>0</v>
      </c>
    </row>
    <row r="478" spans="9:38" x14ac:dyDescent="0.25">
      <c r="I478" s="22" t="str">
        <f>Items!$E$79</f>
        <v>Кредиторская задолженность по себестоимостным затратам</v>
      </c>
      <c r="J478" s="1" t="str">
        <f>Items!F99</f>
        <v>Резерв-5</v>
      </c>
      <c r="Q478" s="20">
        <f t="shared" ca="1" si="180"/>
        <v>0</v>
      </c>
      <c r="T478" s="1">
        <f t="shared" ref="T478:AL478" ca="1" si="211">T92+T153-T192</f>
        <v>0</v>
      </c>
      <c r="U478" s="1">
        <f t="shared" ca="1" si="211"/>
        <v>0</v>
      </c>
      <c r="V478" s="1">
        <f t="shared" ca="1" si="211"/>
        <v>0</v>
      </c>
      <c r="W478" s="1">
        <f t="shared" ca="1" si="211"/>
        <v>0</v>
      </c>
      <c r="X478" s="1">
        <f t="shared" ca="1" si="211"/>
        <v>0</v>
      </c>
      <c r="Y478" s="1">
        <f t="shared" ca="1" si="211"/>
        <v>0</v>
      </c>
      <c r="Z478" s="1">
        <f t="shared" ca="1" si="211"/>
        <v>0</v>
      </c>
      <c r="AA478" s="1">
        <f t="shared" ca="1" si="211"/>
        <v>0</v>
      </c>
      <c r="AB478" s="1">
        <f t="shared" ca="1" si="211"/>
        <v>0</v>
      </c>
      <c r="AC478" s="1">
        <f t="shared" ca="1" si="211"/>
        <v>0</v>
      </c>
      <c r="AD478" s="1">
        <f t="shared" ca="1" si="211"/>
        <v>0</v>
      </c>
      <c r="AE478" s="1">
        <f t="shared" ca="1" si="211"/>
        <v>0</v>
      </c>
      <c r="AF478" s="1">
        <f t="shared" ca="1" si="211"/>
        <v>0</v>
      </c>
      <c r="AG478" s="1">
        <f t="shared" ca="1" si="211"/>
        <v>0</v>
      </c>
      <c r="AH478" s="1">
        <f t="shared" ca="1" si="211"/>
        <v>0</v>
      </c>
      <c r="AI478" s="1">
        <f t="shared" ca="1" si="211"/>
        <v>0</v>
      </c>
      <c r="AJ478" s="1">
        <f t="shared" ca="1" si="211"/>
        <v>0</v>
      </c>
      <c r="AK478" s="1">
        <f t="shared" ca="1" si="211"/>
        <v>0</v>
      </c>
      <c r="AL478" s="1">
        <f t="shared" ca="1" si="211"/>
        <v>0</v>
      </c>
    </row>
    <row r="479" spans="9:38" x14ac:dyDescent="0.25">
      <c r="I479" s="22" t="str">
        <f>Items!$E$79</f>
        <v>Кредиторская задолженность по себестоимостным затратам</v>
      </c>
      <c r="J479" s="1" t="str">
        <f>Items!F100</f>
        <v>Резерв-6</v>
      </c>
      <c r="Q479" s="20">
        <f t="shared" ca="1" si="180"/>
        <v>0</v>
      </c>
      <c r="T479" s="1">
        <f t="shared" ref="T479:AL479" ca="1" si="212">T93+T154-T193</f>
        <v>0</v>
      </c>
      <c r="U479" s="1">
        <f t="shared" ca="1" si="212"/>
        <v>0</v>
      </c>
      <c r="V479" s="1">
        <f t="shared" ca="1" si="212"/>
        <v>0</v>
      </c>
      <c r="W479" s="1">
        <f t="shared" ca="1" si="212"/>
        <v>0</v>
      </c>
      <c r="X479" s="1">
        <f t="shared" ca="1" si="212"/>
        <v>0</v>
      </c>
      <c r="Y479" s="1">
        <f t="shared" ca="1" si="212"/>
        <v>0</v>
      </c>
      <c r="Z479" s="1">
        <f t="shared" ca="1" si="212"/>
        <v>0</v>
      </c>
      <c r="AA479" s="1">
        <f t="shared" ca="1" si="212"/>
        <v>0</v>
      </c>
      <c r="AB479" s="1">
        <f t="shared" ca="1" si="212"/>
        <v>0</v>
      </c>
      <c r="AC479" s="1">
        <f t="shared" ca="1" si="212"/>
        <v>0</v>
      </c>
      <c r="AD479" s="1">
        <f t="shared" ca="1" si="212"/>
        <v>0</v>
      </c>
      <c r="AE479" s="1">
        <f t="shared" ca="1" si="212"/>
        <v>0</v>
      </c>
      <c r="AF479" s="1">
        <f t="shared" ca="1" si="212"/>
        <v>0</v>
      </c>
      <c r="AG479" s="1">
        <f t="shared" ca="1" si="212"/>
        <v>0</v>
      </c>
      <c r="AH479" s="1">
        <f t="shared" ca="1" si="212"/>
        <v>0</v>
      </c>
      <c r="AI479" s="1">
        <f t="shared" ca="1" si="212"/>
        <v>0</v>
      </c>
      <c r="AJ479" s="1">
        <f t="shared" ca="1" si="212"/>
        <v>0</v>
      </c>
      <c r="AK479" s="1">
        <f t="shared" ca="1" si="212"/>
        <v>0</v>
      </c>
      <c r="AL479" s="1">
        <f t="shared" ca="1" si="212"/>
        <v>0</v>
      </c>
    </row>
    <row r="480" spans="9:38" x14ac:dyDescent="0.25">
      <c r="I480" s="22" t="str">
        <f>Items!$E$79</f>
        <v>Кредиторская задолженность по себестоимостным затратам</v>
      </c>
      <c r="J480" s="1" t="str">
        <f>Items!F101</f>
        <v>Резерв-7</v>
      </c>
      <c r="Q480" s="20">
        <f t="shared" ca="1" si="180"/>
        <v>0</v>
      </c>
      <c r="T480" s="1">
        <f t="shared" ref="T480:AL480" ca="1" si="213">T94+T155-T194</f>
        <v>0</v>
      </c>
      <c r="U480" s="1">
        <f t="shared" ca="1" si="213"/>
        <v>0</v>
      </c>
      <c r="V480" s="1">
        <f t="shared" ca="1" si="213"/>
        <v>0</v>
      </c>
      <c r="W480" s="1">
        <f t="shared" ca="1" si="213"/>
        <v>0</v>
      </c>
      <c r="X480" s="1">
        <f t="shared" ca="1" si="213"/>
        <v>0</v>
      </c>
      <c r="Y480" s="1">
        <f t="shared" ca="1" si="213"/>
        <v>0</v>
      </c>
      <c r="Z480" s="1">
        <f t="shared" ca="1" si="213"/>
        <v>0</v>
      </c>
      <c r="AA480" s="1">
        <f t="shared" ca="1" si="213"/>
        <v>0</v>
      </c>
      <c r="AB480" s="1">
        <f t="shared" ca="1" si="213"/>
        <v>0</v>
      </c>
      <c r="AC480" s="1">
        <f t="shared" ca="1" si="213"/>
        <v>0</v>
      </c>
      <c r="AD480" s="1">
        <f t="shared" ca="1" si="213"/>
        <v>0</v>
      </c>
      <c r="AE480" s="1">
        <f t="shared" ca="1" si="213"/>
        <v>0</v>
      </c>
      <c r="AF480" s="1">
        <f t="shared" ca="1" si="213"/>
        <v>0</v>
      </c>
      <c r="AG480" s="1">
        <f t="shared" ca="1" si="213"/>
        <v>0</v>
      </c>
      <c r="AH480" s="1">
        <f t="shared" ca="1" si="213"/>
        <v>0</v>
      </c>
      <c r="AI480" s="1">
        <f t="shared" ca="1" si="213"/>
        <v>0</v>
      </c>
      <c r="AJ480" s="1">
        <f t="shared" ca="1" si="213"/>
        <v>0</v>
      </c>
      <c r="AK480" s="1">
        <f t="shared" ca="1" si="213"/>
        <v>0</v>
      </c>
      <c r="AL480" s="1">
        <f t="shared" ca="1" si="213"/>
        <v>0</v>
      </c>
    </row>
    <row r="481" spans="5:38" x14ac:dyDescent="0.25">
      <c r="I481" s="22" t="str">
        <f>Items!$E$79</f>
        <v>Кредиторская задолженность по себестоимостным затратам</v>
      </c>
      <c r="J481" s="1" t="str">
        <f>Items!F102</f>
        <v>Резерв-8</v>
      </c>
      <c r="Q481" s="20">
        <f t="shared" ca="1" si="180"/>
        <v>0</v>
      </c>
      <c r="T481" s="1">
        <f t="shared" ref="T481:AL481" ca="1" si="214">T95+T156-T195</f>
        <v>0</v>
      </c>
      <c r="U481" s="1">
        <f t="shared" ca="1" si="214"/>
        <v>0</v>
      </c>
      <c r="V481" s="1">
        <f t="shared" ca="1" si="214"/>
        <v>0</v>
      </c>
      <c r="W481" s="1">
        <f t="shared" ca="1" si="214"/>
        <v>0</v>
      </c>
      <c r="X481" s="1">
        <f t="shared" ca="1" si="214"/>
        <v>0</v>
      </c>
      <c r="Y481" s="1">
        <f t="shared" ca="1" si="214"/>
        <v>0</v>
      </c>
      <c r="Z481" s="1">
        <f t="shared" ca="1" si="214"/>
        <v>0</v>
      </c>
      <c r="AA481" s="1">
        <f t="shared" ca="1" si="214"/>
        <v>0</v>
      </c>
      <c r="AB481" s="1">
        <f t="shared" ca="1" si="214"/>
        <v>0</v>
      </c>
      <c r="AC481" s="1">
        <f t="shared" ca="1" si="214"/>
        <v>0</v>
      </c>
      <c r="AD481" s="1">
        <f t="shared" ca="1" si="214"/>
        <v>0</v>
      </c>
      <c r="AE481" s="1">
        <f t="shared" ca="1" si="214"/>
        <v>0</v>
      </c>
      <c r="AF481" s="1">
        <f t="shared" ca="1" si="214"/>
        <v>0</v>
      </c>
      <c r="AG481" s="1">
        <f t="shared" ca="1" si="214"/>
        <v>0</v>
      </c>
      <c r="AH481" s="1">
        <f t="shared" ca="1" si="214"/>
        <v>0</v>
      </c>
      <c r="AI481" s="1">
        <f t="shared" ca="1" si="214"/>
        <v>0</v>
      </c>
      <c r="AJ481" s="1">
        <f t="shared" ca="1" si="214"/>
        <v>0</v>
      </c>
      <c r="AK481" s="1">
        <f t="shared" ca="1" si="214"/>
        <v>0</v>
      </c>
      <c r="AL481" s="1">
        <f t="shared" ca="1" si="214"/>
        <v>0</v>
      </c>
    </row>
    <row r="482" spans="5:38" s="23" customFormat="1" ht="10.199999999999999" x14ac:dyDescent="0.2">
      <c r="E482" s="23" t="s">
        <v>50</v>
      </c>
    </row>
    <row r="483" spans="5:38" ht="4.05" customHeight="1" x14ac:dyDescent="0.25"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5:38" s="2" customFormat="1" x14ac:dyDescent="0.25">
      <c r="I484" s="2" t="str">
        <f>Items!$E$109</f>
        <v>Прочая кредиторская задолженность</v>
      </c>
      <c r="Q484" s="29">
        <f t="shared" ref="Q484:Q489" ca="1" si="215">INDIRECT(ADDRESS(ROW(),SUMIFS($3:$3,$4:$4,MAX($4:$4))))</f>
        <v>-110360.35700000013</v>
      </c>
      <c r="T484" s="2">
        <f ca="1">SUM(T485:T490)</f>
        <v>30281.22999999992</v>
      </c>
      <c r="U484" s="2">
        <f t="shared" ref="U484:AL484" ca="1" si="216">SUM(U485:U490)</f>
        <v>-1271.6200000000499</v>
      </c>
      <c r="V484" s="2">
        <f t="shared" ca="1" si="216"/>
        <v>4189.2199999999548</v>
      </c>
      <c r="W484" s="2">
        <f t="shared" ca="1" si="216"/>
        <v>-35283.330000000031</v>
      </c>
      <c r="X484" s="2">
        <f t="shared" ca="1" si="216"/>
        <v>-2973.8670000000475</v>
      </c>
      <c r="Y484" s="2">
        <f t="shared" ca="1" si="216"/>
        <v>-184304.46700000003</v>
      </c>
      <c r="Z484" s="2">
        <f t="shared" ca="1" si="216"/>
        <v>-206306.72700000007</v>
      </c>
      <c r="AA484" s="2">
        <f t="shared" ca="1" si="216"/>
        <v>-160815.087</v>
      </c>
      <c r="AB484" s="2">
        <f t="shared" ca="1" si="216"/>
        <v>-231409.90700000001</v>
      </c>
      <c r="AC484" s="2">
        <f t="shared" ca="1" si="216"/>
        <v>-261464.42699999997</v>
      </c>
      <c r="AD484" s="2">
        <f t="shared" ca="1" si="216"/>
        <v>-261009.01699999999</v>
      </c>
      <c r="AE484" s="2">
        <f t="shared" ca="1" si="216"/>
        <v>-169053.23700000002</v>
      </c>
      <c r="AF484" s="2">
        <f t="shared" ca="1" si="216"/>
        <v>-151510.50700000007</v>
      </c>
      <c r="AG484" s="2">
        <f t="shared" ca="1" si="216"/>
        <v>-110870.35700000013</v>
      </c>
      <c r="AH484" s="2">
        <f t="shared" ca="1" si="216"/>
        <v>-110870.35700000013</v>
      </c>
      <c r="AI484" s="2">
        <f t="shared" ca="1" si="216"/>
        <v>-110360.35700000013</v>
      </c>
      <c r="AJ484" s="2">
        <f t="shared" ca="1" si="216"/>
        <v>-110360.35700000013</v>
      </c>
      <c r="AK484" s="2">
        <f t="shared" ca="1" si="216"/>
        <v>-110360.35700000013</v>
      </c>
      <c r="AL484" s="2">
        <f t="shared" ca="1" si="216"/>
        <v>-110360.35700000013</v>
      </c>
    </row>
    <row r="485" spans="5:38" x14ac:dyDescent="0.25">
      <c r="I485" s="22" t="str">
        <f>Items!$E$109</f>
        <v>Прочая кредиторская задолженность</v>
      </c>
      <c r="J485" s="1" t="str">
        <f>Items!F110</f>
        <v>Расходы на персонал</v>
      </c>
      <c r="Q485" s="20">
        <f t="shared" ca="1" si="215"/>
        <v>-258636.54999999993</v>
      </c>
      <c r="T485" s="1">
        <f t="shared" ref="T485:AL485" ca="1" si="217">T99+T324-T200</f>
        <v>24836.399999999965</v>
      </c>
      <c r="U485" s="1">
        <f t="shared" ca="1" si="217"/>
        <v>-16370.75</v>
      </c>
      <c r="V485" s="1">
        <f t="shared" ca="1" si="217"/>
        <v>-6658.8099999999977</v>
      </c>
      <c r="W485" s="1">
        <f t="shared" ca="1" si="217"/>
        <v>-44818.50999999998</v>
      </c>
      <c r="X485" s="1">
        <f t="shared" ca="1" si="217"/>
        <v>-19916.53</v>
      </c>
      <c r="Y485" s="1">
        <f t="shared" ca="1" si="217"/>
        <v>-205223.68999999997</v>
      </c>
      <c r="Z485" s="1">
        <f t="shared" ca="1" si="217"/>
        <v>-224066.59</v>
      </c>
      <c r="AA485" s="1">
        <f t="shared" ca="1" si="217"/>
        <v>-184968.04999999993</v>
      </c>
      <c r="AB485" s="1">
        <f t="shared" ca="1" si="217"/>
        <v>-263608.04999999993</v>
      </c>
      <c r="AC485" s="1">
        <f t="shared" ca="1" si="217"/>
        <v>-333608.04999999993</v>
      </c>
      <c r="AD485" s="1">
        <f t="shared" ca="1" si="217"/>
        <v>-221223.04999999993</v>
      </c>
      <c r="AE485" s="1">
        <f t="shared" ca="1" si="217"/>
        <v>-276936.54999999993</v>
      </c>
      <c r="AF485" s="1">
        <f t="shared" ca="1" si="217"/>
        <v>-257636.54999999993</v>
      </c>
      <c r="AG485" s="1">
        <f t="shared" ca="1" si="217"/>
        <v>-258636.54999999993</v>
      </c>
      <c r="AH485" s="1">
        <f t="shared" ca="1" si="217"/>
        <v>-258636.54999999993</v>
      </c>
      <c r="AI485" s="1">
        <f t="shared" ca="1" si="217"/>
        <v>-258636.54999999993</v>
      </c>
      <c r="AJ485" s="1">
        <f t="shared" ca="1" si="217"/>
        <v>-258636.54999999993</v>
      </c>
      <c r="AK485" s="1">
        <f t="shared" ca="1" si="217"/>
        <v>-258636.54999999993</v>
      </c>
      <c r="AL485" s="1">
        <f t="shared" ca="1" si="217"/>
        <v>-258636.54999999993</v>
      </c>
    </row>
    <row r="486" spans="5:38" x14ac:dyDescent="0.25">
      <c r="I486" s="22" t="str">
        <f>Items!$E$109</f>
        <v>Прочая кредиторская задолженность</v>
      </c>
      <c r="J486" s="1" t="str">
        <f>Items!F111</f>
        <v>Переменные расходы</v>
      </c>
      <c r="Q486" s="20">
        <f t="shared" ca="1" si="215"/>
        <v>47552.429999999935</v>
      </c>
      <c r="T486" s="1">
        <f t="shared" ref="T486:AL486" ca="1" si="218">T100+T336-T212</f>
        <v>0</v>
      </c>
      <c r="U486" s="1">
        <f t="shared" ca="1" si="218"/>
        <v>0</v>
      </c>
      <c r="V486" s="1">
        <f t="shared" ca="1" si="218"/>
        <v>0</v>
      </c>
      <c r="W486" s="1">
        <f t="shared" ca="1" si="218"/>
        <v>-2646</v>
      </c>
      <c r="X486" s="1">
        <f t="shared" ca="1" si="218"/>
        <v>4329</v>
      </c>
      <c r="Y486" s="1">
        <f t="shared" ca="1" si="218"/>
        <v>4329</v>
      </c>
      <c r="Z486" s="1">
        <f t="shared" ca="1" si="218"/>
        <v>-1251</v>
      </c>
      <c r="AA486" s="1">
        <f t="shared" ca="1" si="218"/>
        <v>9306.7000000000044</v>
      </c>
      <c r="AB486" s="1">
        <f t="shared" ca="1" si="218"/>
        <v>24354.179999999993</v>
      </c>
      <c r="AC486" s="1">
        <f t="shared" ca="1" si="218"/>
        <v>787.46000000002095</v>
      </c>
      <c r="AD486" s="1">
        <f t="shared" ca="1" si="218"/>
        <v>539.46000000002141</v>
      </c>
      <c r="AE486" s="1">
        <f t="shared" ca="1" si="218"/>
        <v>14729.460000000021</v>
      </c>
      <c r="AF486" s="1">
        <f t="shared" ca="1" si="218"/>
        <v>1255.2099999999919</v>
      </c>
      <c r="AG486" s="1">
        <f t="shared" ca="1" si="218"/>
        <v>47042.429999999935</v>
      </c>
      <c r="AH486" s="1">
        <f t="shared" ca="1" si="218"/>
        <v>47042.429999999935</v>
      </c>
      <c r="AI486" s="1">
        <f t="shared" ca="1" si="218"/>
        <v>47552.429999999935</v>
      </c>
      <c r="AJ486" s="1">
        <f t="shared" ca="1" si="218"/>
        <v>47552.429999999935</v>
      </c>
      <c r="AK486" s="1">
        <f t="shared" ca="1" si="218"/>
        <v>47552.429999999935</v>
      </c>
      <c r="AL486" s="1">
        <f t="shared" ca="1" si="218"/>
        <v>47552.429999999935</v>
      </c>
    </row>
    <row r="487" spans="5:38" x14ac:dyDescent="0.25">
      <c r="I487" s="22" t="str">
        <f>Items!$E$109</f>
        <v>Прочая кредиторская задолженность</v>
      </c>
      <c r="J487" s="1" t="str">
        <f>Items!F112</f>
        <v>Постоянные расходы</v>
      </c>
      <c r="Q487" s="20">
        <f t="shared" ca="1" si="215"/>
        <v>2701.1999999999935</v>
      </c>
      <c r="T487" s="1">
        <f t="shared" ref="T487:AL487" ca="1" si="219">T101+T348-T224</f>
        <v>-1893.0000000000036</v>
      </c>
      <c r="U487" s="1">
        <f t="shared" ca="1" si="219"/>
        <v>7761.299999999992</v>
      </c>
      <c r="V487" s="1">
        <f t="shared" ca="1" si="219"/>
        <v>3596.6999999999935</v>
      </c>
      <c r="W487" s="1">
        <f t="shared" ca="1" si="219"/>
        <v>-189.30000000000291</v>
      </c>
      <c r="X487" s="1">
        <f t="shared" ca="1" si="219"/>
        <v>0</v>
      </c>
      <c r="Y487" s="1">
        <f t="shared" ca="1" si="219"/>
        <v>-1893.0000000000036</v>
      </c>
      <c r="Z487" s="1">
        <f t="shared" ca="1" si="219"/>
        <v>7761.299999999992</v>
      </c>
      <c r="AA487" s="1">
        <f t="shared" ca="1" si="219"/>
        <v>3596.6999999999935</v>
      </c>
      <c r="AB487" s="1">
        <f t="shared" ca="1" si="219"/>
        <v>-4353.9000000000015</v>
      </c>
      <c r="AC487" s="1">
        <f t="shared" ca="1" si="219"/>
        <v>-3790.0999999999985</v>
      </c>
      <c r="AD487" s="1">
        <f t="shared" ca="1" si="219"/>
        <v>-5683.1000000000022</v>
      </c>
      <c r="AE487" s="1">
        <f t="shared" ca="1" si="219"/>
        <v>3971.1999999999935</v>
      </c>
      <c r="AF487" s="1">
        <f t="shared" ca="1" si="219"/>
        <v>2701.1999999999935</v>
      </c>
      <c r="AG487" s="1">
        <f t="shared" ca="1" si="219"/>
        <v>2701.1999999999935</v>
      </c>
      <c r="AH487" s="1">
        <f t="shared" ca="1" si="219"/>
        <v>2701.1999999999935</v>
      </c>
      <c r="AI487" s="1">
        <f t="shared" ca="1" si="219"/>
        <v>2701.1999999999935</v>
      </c>
      <c r="AJ487" s="1">
        <f t="shared" ca="1" si="219"/>
        <v>2701.1999999999935</v>
      </c>
      <c r="AK487" s="1">
        <f t="shared" ca="1" si="219"/>
        <v>2701.1999999999935</v>
      </c>
      <c r="AL487" s="1">
        <f t="shared" ca="1" si="219"/>
        <v>2701.1999999999935</v>
      </c>
    </row>
    <row r="488" spans="5:38" x14ac:dyDescent="0.25">
      <c r="I488" s="22" t="str">
        <f>Items!$E$109</f>
        <v>Прочая кредиторская задолженность</v>
      </c>
      <c r="J488" s="1" t="str">
        <f>Items!F113</f>
        <v>Налоги</v>
      </c>
      <c r="Q488" s="20">
        <f t="shared" ca="1" si="215"/>
        <v>7952.980000000005</v>
      </c>
      <c r="T488" s="1">
        <f t="shared" ref="T488:AL488" ca="1" si="220">T102+T379-T255</f>
        <v>0</v>
      </c>
      <c r="U488" s="1">
        <f t="shared" ca="1" si="220"/>
        <v>0</v>
      </c>
      <c r="V488" s="1">
        <f t="shared" ca="1" si="220"/>
        <v>0</v>
      </c>
      <c r="W488" s="1">
        <f t="shared" ca="1" si="220"/>
        <v>0</v>
      </c>
      <c r="X488" s="1">
        <f t="shared" ca="1" si="220"/>
        <v>0</v>
      </c>
      <c r="Y488" s="1">
        <f t="shared" ca="1" si="220"/>
        <v>5869.5599999999995</v>
      </c>
      <c r="Z488" s="1">
        <f t="shared" ca="1" si="220"/>
        <v>5869.5599999999995</v>
      </c>
      <c r="AA488" s="1">
        <f t="shared" ca="1" si="220"/>
        <v>5869.5599999999995</v>
      </c>
      <c r="AB488" s="1">
        <f t="shared" ca="1" si="220"/>
        <v>5869.5599999999995</v>
      </c>
      <c r="AC488" s="1">
        <f t="shared" ca="1" si="220"/>
        <v>1527.0399999999991</v>
      </c>
      <c r="AD488" s="1">
        <f t="shared" ca="1" si="220"/>
        <v>1527.0399999999991</v>
      </c>
      <c r="AE488" s="1">
        <f t="shared" ca="1" si="220"/>
        <v>1527.0399999999991</v>
      </c>
      <c r="AF488" s="1">
        <f t="shared" ca="1" si="220"/>
        <v>10973.660000000003</v>
      </c>
      <c r="AG488" s="1">
        <f t="shared" ca="1" si="220"/>
        <v>7952.980000000005</v>
      </c>
      <c r="AH488" s="1">
        <f t="shared" ca="1" si="220"/>
        <v>7952.980000000005</v>
      </c>
      <c r="AI488" s="1">
        <f t="shared" ca="1" si="220"/>
        <v>7952.980000000005</v>
      </c>
      <c r="AJ488" s="1">
        <f t="shared" ca="1" si="220"/>
        <v>7952.980000000005</v>
      </c>
      <c r="AK488" s="1">
        <f t="shared" ca="1" si="220"/>
        <v>7952.980000000005</v>
      </c>
      <c r="AL488" s="1">
        <f t="shared" ca="1" si="220"/>
        <v>7952.980000000005</v>
      </c>
    </row>
    <row r="489" spans="5:38" x14ac:dyDescent="0.25">
      <c r="I489" s="22" t="str">
        <f>Items!$E$109</f>
        <v>Прочая кредиторская задолженность</v>
      </c>
      <c r="J489" s="1" t="str">
        <f>Items!F114</f>
        <v>Капитальные затраты на основные средства</v>
      </c>
      <c r="Q489" s="20">
        <f t="shared" ca="1" si="215"/>
        <v>90069.582999999868</v>
      </c>
      <c r="T489" s="1">
        <f t="shared" ref="T489:AL489" ca="1" si="221">T103+T118-T239</f>
        <v>7337.8299999999581</v>
      </c>
      <c r="U489" s="1">
        <f t="shared" ca="1" si="221"/>
        <v>7337.8299999999581</v>
      </c>
      <c r="V489" s="1">
        <f t="shared" ca="1" si="221"/>
        <v>7251.329999999959</v>
      </c>
      <c r="W489" s="1">
        <f t="shared" ca="1" si="221"/>
        <v>12370.479999999952</v>
      </c>
      <c r="X489" s="1">
        <f t="shared" ca="1" si="221"/>
        <v>12613.662999999951</v>
      </c>
      <c r="Y489" s="1">
        <f t="shared" ca="1" si="221"/>
        <v>12613.662999999951</v>
      </c>
      <c r="Z489" s="1">
        <f t="shared" ca="1" si="221"/>
        <v>5380.0029999999388</v>
      </c>
      <c r="AA489" s="1">
        <f t="shared" ca="1" si="221"/>
        <v>5380.0029999999388</v>
      </c>
      <c r="AB489" s="1">
        <f t="shared" ca="1" si="221"/>
        <v>6328.3029999999399</v>
      </c>
      <c r="AC489" s="1">
        <f t="shared" ca="1" si="221"/>
        <v>73619.22299999994</v>
      </c>
      <c r="AD489" s="1">
        <f t="shared" ca="1" si="221"/>
        <v>-36169.367000000086</v>
      </c>
      <c r="AE489" s="1">
        <f t="shared" ca="1" si="221"/>
        <v>87655.612999999896</v>
      </c>
      <c r="AF489" s="1">
        <f t="shared" ca="1" si="221"/>
        <v>91195.972999999882</v>
      </c>
      <c r="AG489" s="1">
        <f t="shared" ca="1" si="221"/>
        <v>90069.582999999868</v>
      </c>
      <c r="AH489" s="1">
        <f t="shared" ca="1" si="221"/>
        <v>90069.582999999868</v>
      </c>
      <c r="AI489" s="1">
        <f t="shared" ca="1" si="221"/>
        <v>90069.582999999868</v>
      </c>
      <c r="AJ489" s="1">
        <f t="shared" ca="1" si="221"/>
        <v>90069.582999999868</v>
      </c>
      <c r="AK489" s="1">
        <f t="shared" ca="1" si="221"/>
        <v>90069.582999999868</v>
      </c>
      <c r="AL489" s="1">
        <f t="shared" ca="1" si="221"/>
        <v>90069.582999999868</v>
      </c>
    </row>
    <row r="490" spans="5:38" s="23" customFormat="1" ht="10.199999999999999" x14ac:dyDescent="0.2">
      <c r="E490" s="23" t="s">
        <v>50</v>
      </c>
    </row>
    <row r="491" spans="5:38" ht="4.05" customHeight="1" x14ac:dyDescent="0.25"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5:38" s="2" customFormat="1" x14ac:dyDescent="0.25">
      <c r="I492" s="2" t="str">
        <f>Items!$E$115</f>
        <v>Финансовые обязательства</v>
      </c>
      <c r="Q492" s="29">
        <f t="shared" ref="Q492:Q498" ca="1" si="222">INDIRECT(ADDRESS(ROW(),SUMIFS($3:$3,$4:$4,MAX($4:$4))))</f>
        <v>0</v>
      </c>
      <c r="T492" s="2">
        <f ca="1">SUM(T493:T499)</f>
        <v>0</v>
      </c>
      <c r="U492" s="2">
        <f t="shared" ref="U492:AL492" ca="1" si="223">SUM(U493:U499)</f>
        <v>0</v>
      </c>
      <c r="V492" s="2">
        <f t="shared" ca="1" si="223"/>
        <v>0</v>
      </c>
      <c r="W492" s="2">
        <f t="shared" ca="1" si="223"/>
        <v>0</v>
      </c>
      <c r="X492" s="2">
        <f t="shared" ca="1" si="223"/>
        <v>0</v>
      </c>
      <c r="Y492" s="2">
        <f t="shared" ca="1" si="223"/>
        <v>0</v>
      </c>
      <c r="Z492" s="2">
        <f t="shared" ca="1" si="223"/>
        <v>0</v>
      </c>
      <c r="AA492" s="2">
        <f t="shared" ca="1" si="223"/>
        <v>0</v>
      </c>
      <c r="AB492" s="2">
        <f t="shared" ca="1" si="223"/>
        <v>0</v>
      </c>
      <c r="AC492" s="2">
        <f t="shared" ca="1" si="223"/>
        <v>0</v>
      </c>
      <c r="AD492" s="2">
        <f t="shared" ca="1" si="223"/>
        <v>0</v>
      </c>
      <c r="AE492" s="2">
        <f t="shared" ca="1" si="223"/>
        <v>0</v>
      </c>
      <c r="AF492" s="2">
        <f t="shared" ca="1" si="223"/>
        <v>0</v>
      </c>
      <c r="AG492" s="2">
        <f t="shared" ca="1" si="223"/>
        <v>0</v>
      </c>
      <c r="AH492" s="2">
        <f t="shared" ca="1" si="223"/>
        <v>0</v>
      </c>
      <c r="AI492" s="2">
        <f t="shared" ca="1" si="223"/>
        <v>0</v>
      </c>
      <c r="AJ492" s="2">
        <f t="shared" ca="1" si="223"/>
        <v>0</v>
      </c>
      <c r="AK492" s="2">
        <f t="shared" ca="1" si="223"/>
        <v>0</v>
      </c>
      <c r="AL492" s="2">
        <f t="shared" ca="1" si="223"/>
        <v>0</v>
      </c>
    </row>
    <row r="493" spans="5:38" x14ac:dyDescent="0.25">
      <c r="I493" s="22" t="str">
        <f>Items!$E$115</f>
        <v>Финансовые обязательства</v>
      </c>
      <c r="J493" s="1" t="str">
        <f>Items!F116</f>
        <v>%% по кредитам</v>
      </c>
      <c r="Q493" s="20">
        <f t="shared" ca="1" si="222"/>
        <v>0</v>
      </c>
      <c r="T493" s="1">
        <f t="shared" ref="T493:AL493" ca="1" si="224">T107+T373-T249</f>
        <v>0</v>
      </c>
      <c r="U493" s="1">
        <f t="shared" ca="1" si="224"/>
        <v>0</v>
      </c>
      <c r="V493" s="1">
        <f t="shared" ca="1" si="224"/>
        <v>0</v>
      </c>
      <c r="W493" s="1">
        <f t="shared" ca="1" si="224"/>
        <v>0</v>
      </c>
      <c r="X493" s="1">
        <f t="shared" ca="1" si="224"/>
        <v>0</v>
      </c>
      <c r="Y493" s="1">
        <f t="shared" ca="1" si="224"/>
        <v>0</v>
      </c>
      <c r="Z493" s="1">
        <f t="shared" ca="1" si="224"/>
        <v>0</v>
      </c>
      <c r="AA493" s="1">
        <f t="shared" ca="1" si="224"/>
        <v>0</v>
      </c>
      <c r="AB493" s="1">
        <f t="shared" ca="1" si="224"/>
        <v>0</v>
      </c>
      <c r="AC493" s="1">
        <f t="shared" ca="1" si="224"/>
        <v>0</v>
      </c>
      <c r="AD493" s="1">
        <f t="shared" ca="1" si="224"/>
        <v>0</v>
      </c>
      <c r="AE493" s="1">
        <f t="shared" ca="1" si="224"/>
        <v>0</v>
      </c>
      <c r="AF493" s="1">
        <f t="shared" ca="1" si="224"/>
        <v>0</v>
      </c>
      <c r="AG493" s="1">
        <f t="shared" ca="1" si="224"/>
        <v>0</v>
      </c>
      <c r="AH493" s="1">
        <f t="shared" ca="1" si="224"/>
        <v>0</v>
      </c>
      <c r="AI493" s="1">
        <f t="shared" ca="1" si="224"/>
        <v>0</v>
      </c>
      <c r="AJ493" s="1">
        <f t="shared" ca="1" si="224"/>
        <v>0</v>
      </c>
      <c r="AK493" s="1">
        <f t="shared" ca="1" si="224"/>
        <v>0</v>
      </c>
      <c r="AL493" s="1">
        <f t="shared" ca="1" si="224"/>
        <v>0</v>
      </c>
    </row>
    <row r="494" spans="5:38" x14ac:dyDescent="0.25">
      <c r="I494" s="22" t="str">
        <f>Items!$E$115</f>
        <v>Финансовые обязательства</v>
      </c>
      <c r="J494" s="1" t="str">
        <f>Items!F117</f>
        <v>%% по займам</v>
      </c>
      <c r="Q494" s="20">
        <f t="shared" ca="1" si="222"/>
        <v>0</v>
      </c>
      <c r="T494" s="1">
        <f t="shared" ref="T494:AL494" ca="1" si="225">T108+T374-T250</f>
        <v>0</v>
      </c>
      <c r="U494" s="1">
        <f t="shared" ca="1" si="225"/>
        <v>0</v>
      </c>
      <c r="V494" s="1">
        <f t="shared" ca="1" si="225"/>
        <v>0</v>
      </c>
      <c r="W494" s="1">
        <f t="shared" ca="1" si="225"/>
        <v>0</v>
      </c>
      <c r="X494" s="1">
        <f t="shared" ca="1" si="225"/>
        <v>0</v>
      </c>
      <c r="Y494" s="1">
        <f t="shared" ca="1" si="225"/>
        <v>0</v>
      </c>
      <c r="Z494" s="1">
        <f t="shared" ca="1" si="225"/>
        <v>0</v>
      </c>
      <c r="AA494" s="1">
        <f t="shared" ca="1" si="225"/>
        <v>0</v>
      </c>
      <c r="AB494" s="1">
        <f t="shared" ca="1" si="225"/>
        <v>0</v>
      </c>
      <c r="AC494" s="1">
        <f t="shared" ca="1" si="225"/>
        <v>0</v>
      </c>
      <c r="AD494" s="1">
        <f t="shared" ca="1" si="225"/>
        <v>0</v>
      </c>
      <c r="AE494" s="1">
        <f t="shared" ca="1" si="225"/>
        <v>0</v>
      </c>
      <c r="AF494" s="1">
        <f t="shared" ca="1" si="225"/>
        <v>0</v>
      </c>
      <c r="AG494" s="1">
        <f t="shared" ca="1" si="225"/>
        <v>0</v>
      </c>
      <c r="AH494" s="1">
        <f t="shared" ca="1" si="225"/>
        <v>0</v>
      </c>
      <c r="AI494" s="1">
        <f t="shared" ca="1" si="225"/>
        <v>0</v>
      </c>
      <c r="AJ494" s="1">
        <f t="shared" ca="1" si="225"/>
        <v>0</v>
      </c>
      <c r="AK494" s="1">
        <f t="shared" ca="1" si="225"/>
        <v>0</v>
      </c>
      <c r="AL494" s="1">
        <f t="shared" ca="1" si="225"/>
        <v>0</v>
      </c>
    </row>
    <row r="495" spans="5:38" x14ac:dyDescent="0.25">
      <c r="I495" s="22" t="str">
        <f>Items!$E$115</f>
        <v>Финансовые обязательства</v>
      </c>
      <c r="J495" s="1" t="str">
        <f>Items!F118</f>
        <v>Кредиты</v>
      </c>
      <c r="Q495" s="20">
        <f t="shared" ca="1" si="222"/>
        <v>0</v>
      </c>
      <c r="T495" s="1">
        <f t="shared" ref="T495:AL495" ca="1" si="226">T109+T265-T269</f>
        <v>0</v>
      </c>
      <c r="U495" s="1">
        <f t="shared" ca="1" si="226"/>
        <v>0</v>
      </c>
      <c r="V495" s="1">
        <f t="shared" ca="1" si="226"/>
        <v>0</v>
      </c>
      <c r="W495" s="1">
        <f t="shared" ca="1" si="226"/>
        <v>0</v>
      </c>
      <c r="X495" s="1">
        <f t="shared" ca="1" si="226"/>
        <v>0</v>
      </c>
      <c r="Y495" s="1">
        <f t="shared" ca="1" si="226"/>
        <v>0</v>
      </c>
      <c r="Z495" s="1">
        <f t="shared" ca="1" si="226"/>
        <v>0</v>
      </c>
      <c r="AA495" s="1">
        <f t="shared" ca="1" si="226"/>
        <v>0</v>
      </c>
      <c r="AB495" s="1">
        <f t="shared" ca="1" si="226"/>
        <v>0</v>
      </c>
      <c r="AC495" s="1">
        <f t="shared" ca="1" si="226"/>
        <v>0</v>
      </c>
      <c r="AD495" s="1">
        <f t="shared" ca="1" si="226"/>
        <v>0</v>
      </c>
      <c r="AE495" s="1">
        <f t="shared" ca="1" si="226"/>
        <v>0</v>
      </c>
      <c r="AF495" s="1">
        <f t="shared" ca="1" si="226"/>
        <v>0</v>
      </c>
      <c r="AG495" s="1">
        <f t="shared" ca="1" si="226"/>
        <v>0</v>
      </c>
      <c r="AH495" s="1">
        <f t="shared" ca="1" si="226"/>
        <v>0</v>
      </c>
      <c r="AI495" s="1">
        <f t="shared" ca="1" si="226"/>
        <v>0</v>
      </c>
      <c r="AJ495" s="1">
        <f t="shared" ca="1" si="226"/>
        <v>0</v>
      </c>
      <c r="AK495" s="1">
        <f t="shared" ca="1" si="226"/>
        <v>0</v>
      </c>
      <c r="AL495" s="1">
        <f t="shared" ca="1" si="226"/>
        <v>0</v>
      </c>
    </row>
    <row r="496" spans="5:38" x14ac:dyDescent="0.25">
      <c r="I496" s="22" t="str">
        <f>Items!$E$115</f>
        <v>Финансовые обязательства</v>
      </c>
      <c r="J496" s="1" t="str">
        <f>Items!F119</f>
        <v>Займы</v>
      </c>
      <c r="Q496" s="20">
        <f t="shared" ca="1" si="222"/>
        <v>0</v>
      </c>
      <c r="T496" s="1">
        <f t="shared" ref="T496:AL496" ca="1" si="227">T110+T266-T270</f>
        <v>0</v>
      </c>
      <c r="U496" s="1">
        <f t="shared" ca="1" si="227"/>
        <v>0</v>
      </c>
      <c r="V496" s="1">
        <f t="shared" ca="1" si="227"/>
        <v>0</v>
      </c>
      <c r="W496" s="1">
        <f t="shared" ca="1" si="227"/>
        <v>0</v>
      </c>
      <c r="X496" s="1">
        <f t="shared" ca="1" si="227"/>
        <v>0</v>
      </c>
      <c r="Y496" s="1">
        <f t="shared" ca="1" si="227"/>
        <v>0</v>
      </c>
      <c r="Z496" s="1">
        <f t="shared" ca="1" si="227"/>
        <v>0</v>
      </c>
      <c r="AA496" s="1">
        <f t="shared" ca="1" si="227"/>
        <v>0</v>
      </c>
      <c r="AB496" s="1">
        <f t="shared" ca="1" si="227"/>
        <v>0</v>
      </c>
      <c r="AC496" s="1">
        <f t="shared" ca="1" si="227"/>
        <v>0</v>
      </c>
      <c r="AD496" s="1">
        <f t="shared" ca="1" si="227"/>
        <v>0</v>
      </c>
      <c r="AE496" s="1">
        <f t="shared" ca="1" si="227"/>
        <v>0</v>
      </c>
      <c r="AF496" s="1">
        <f t="shared" ca="1" si="227"/>
        <v>0</v>
      </c>
      <c r="AG496" s="1">
        <f t="shared" ca="1" si="227"/>
        <v>0</v>
      </c>
      <c r="AH496" s="1">
        <f t="shared" ca="1" si="227"/>
        <v>0</v>
      </c>
      <c r="AI496" s="1">
        <f t="shared" ca="1" si="227"/>
        <v>0</v>
      </c>
      <c r="AJ496" s="1">
        <f t="shared" ca="1" si="227"/>
        <v>0</v>
      </c>
      <c r="AK496" s="1">
        <f t="shared" ca="1" si="227"/>
        <v>0</v>
      </c>
      <c r="AL496" s="1">
        <f t="shared" ca="1" si="227"/>
        <v>0</v>
      </c>
    </row>
    <row r="497" spans="5:38" x14ac:dyDescent="0.25">
      <c r="I497" s="22" t="str">
        <f>Items!$E$115</f>
        <v>Финансовые обязательства</v>
      </c>
      <c r="J497" s="1" t="str">
        <f>Items!F120</f>
        <v>Задолженность по лизингу</v>
      </c>
      <c r="Q497" s="20">
        <f t="shared" ca="1" si="222"/>
        <v>0</v>
      </c>
      <c r="T497" s="1">
        <f t="shared" ref="T497:AL497" ca="1" si="228">T111+T119-T271</f>
        <v>0</v>
      </c>
      <c r="U497" s="1">
        <f t="shared" ca="1" si="228"/>
        <v>0</v>
      </c>
      <c r="V497" s="1">
        <f t="shared" ca="1" si="228"/>
        <v>0</v>
      </c>
      <c r="W497" s="1">
        <f t="shared" ca="1" si="228"/>
        <v>0</v>
      </c>
      <c r="X497" s="1">
        <f t="shared" ca="1" si="228"/>
        <v>0</v>
      </c>
      <c r="Y497" s="1">
        <f t="shared" ca="1" si="228"/>
        <v>0</v>
      </c>
      <c r="Z497" s="1">
        <f t="shared" ca="1" si="228"/>
        <v>0</v>
      </c>
      <c r="AA497" s="1">
        <f t="shared" ca="1" si="228"/>
        <v>0</v>
      </c>
      <c r="AB497" s="1">
        <f t="shared" ca="1" si="228"/>
        <v>0</v>
      </c>
      <c r="AC497" s="1">
        <f t="shared" ca="1" si="228"/>
        <v>0</v>
      </c>
      <c r="AD497" s="1">
        <f t="shared" ca="1" si="228"/>
        <v>0</v>
      </c>
      <c r="AE497" s="1">
        <f t="shared" ca="1" si="228"/>
        <v>0</v>
      </c>
      <c r="AF497" s="1">
        <f t="shared" ca="1" si="228"/>
        <v>0</v>
      </c>
      <c r="AG497" s="1">
        <f t="shared" ca="1" si="228"/>
        <v>0</v>
      </c>
      <c r="AH497" s="1">
        <f t="shared" ca="1" si="228"/>
        <v>0</v>
      </c>
      <c r="AI497" s="1">
        <f t="shared" ca="1" si="228"/>
        <v>0</v>
      </c>
      <c r="AJ497" s="1">
        <f t="shared" ca="1" si="228"/>
        <v>0</v>
      </c>
      <c r="AK497" s="1">
        <f t="shared" ca="1" si="228"/>
        <v>0</v>
      </c>
      <c r="AL497" s="1">
        <f t="shared" ca="1" si="228"/>
        <v>0</v>
      </c>
    </row>
    <row r="498" spans="5:38" x14ac:dyDescent="0.25">
      <c r="I498" s="22" t="str">
        <f>Items!$E$115</f>
        <v>Финансовые обязательства</v>
      </c>
      <c r="J498" s="1" t="str">
        <f>Items!F121</f>
        <v>Задолженность по дивидендам</v>
      </c>
      <c r="Q498" s="20">
        <f t="shared" ca="1" si="222"/>
        <v>0</v>
      </c>
      <c r="T498" s="1">
        <f t="shared" ref="T498:AL498" ca="1" si="229">T112+T388-T274-T275</f>
        <v>0</v>
      </c>
      <c r="U498" s="1">
        <f t="shared" ca="1" si="229"/>
        <v>0</v>
      </c>
      <c r="V498" s="1">
        <f t="shared" ca="1" si="229"/>
        <v>0</v>
      </c>
      <c r="W498" s="1">
        <f t="shared" ca="1" si="229"/>
        <v>0</v>
      </c>
      <c r="X498" s="1">
        <f t="shared" ca="1" si="229"/>
        <v>0</v>
      </c>
      <c r="Y498" s="1">
        <f t="shared" ca="1" si="229"/>
        <v>0</v>
      </c>
      <c r="Z498" s="1">
        <f t="shared" ca="1" si="229"/>
        <v>0</v>
      </c>
      <c r="AA498" s="1">
        <f t="shared" ca="1" si="229"/>
        <v>0</v>
      </c>
      <c r="AB498" s="1">
        <f t="shared" ca="1" si="229"/>
        <v>0</v>
      </c>
      <c r="AC498" s="1">
        <f t="shared" ca="1" si="229"/>
        <v>0</v>
      </c>
      <c r="AD498" s="1">
        <f t="shared" ca="1" si="229"/>
        <v>0</v>
      </c>
      <c r="AE498" s="1">
        <f t="shared" ca="1" si="229"/>
        <v>0</v>
      </c>
      <c r="AF498" s="1">
        <f t="shared" ca="1" si="229"/>
        <v>0</v>
      </c>
      <c r="AG498" s="1">
        <f t="shared" ca="1" si="229"/>
        <v>0</v>
      </c>
      <c r="AH498" s="1">
        <f t="shared" ca="1" si="229"/>
        <v>0</v>
      </c>
      <c r="AI498" s="1">
        <f t="shared" ca="1" si="229"/>
        <v>0</v>
      </c>
      <c r="AJ498" s="1">
        <f t="shared" ca="1" si="229"/>
        <v>0</v>
      </c>
      <c r="AK498" s="1">
        <f t="shared" ca="1" si="229"/>
        <v>0</v>
      </c>
      <c r="AL498" s="1">
        <f t="shared" ca="1" si="229"/>
        <v>0</v>
      </c>
    </row>
    <row r="499" spans="5:38" s="23" customFormat="1" ht="10.199999999999999" x14ac:dyDescent="0.2">
      <c r="E499" s="23" t="s">
        <v>50</v>
      </c>
    </row>
    <row r="500" spans="5:38" ht="4.05" customHeight="1" x14ac:dyDescent="0.25"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</sheetData>
  <conditionalFormatting sqref="A1:XFD1 A501:XFD1048576 A4:XFD7 A2:B2 D2:XFD2">
    <cfRule type="cellIs" dxfId="50" priority="52" operator="equal">
      <formula>0</formula>
    </cfRule>
  </conditionalFormatting>
  <conditionalFormatting sqref="A278:P278 AM278:XFD278 A157:XFD277 A126:XFD140 A279:XFD500 A8:XFD117">
    <cfRule type="cellIs" dxfId="49" priority="17" operator="equal">
      <formula>0</formula>
    </cfRule>
  </conditionalFormatting>
  <conditionalFormatting sqref="Q198:AL198">
    <cfRule type="cellIs" dxfId="48" priority="14" operator="lessThan">
      <formula>0</formula>
    </cfRule>
  </conditionalFormatting>
  <conditionalFormatting sqref="Q280:AL282">
    <cfRule type="cellIs" dxfId="47" priority="11" operator="lessThan">
      <formula>0</formula>
    </cfRule>
  </conditionalFormatting>
  <conditionalFormatting sqref="Q278:AL278">
    <cfRule type="cellIs" dxfId="46" priority="10" operator="equal">
      <formula>0</formula>
    </cfRule>
  </conditionalFormatting>
  <conditionalFormatting sqref="Q322:AL322">
    <cfRule type="cellIs" dxfId="45" priority="8" operator="lessThan">
      <formula>0</formula>
    </cfRule>
  </conditionalFormatting>
  <conditionalFormatting sqref="Q386:AL386">
    <cfRule type="cellIs" dxfId="44" priority="5" operator="lessThan">
      <formula>0</formula>
    </cfRule>
  </conditionalFormatting>
  <conditionalFormatting sqref="A118:XFD125">
    <cfRule type="cellIs" dxfId="43" priority="3" operator="equal">
      <formula>0</formula>
    </cfRule>
  </conditionalFormatting>
  <conditionalFormatting sqref="C2">
    <cfRule type="cellIs" dxfId="42" priority="2" operator="equal">
      <formula>0</formula>
    </cfRule>
  </conditionalFormatting>
  <conditionalFormatting sqref="Q253:AL253">
    <cfRule type="cellIs" dxfId="41" priority="13" operator="lessThan">
      <formula>0</formula>
    </cfRule>
  </conditionalFormatting>
  <conditionalFormatting sqref="Q262:AL262">
    <cfRule type="cellIs" dxfId="40" priority="12" operator="lessThan">
      <formula>0</formula>
    </cfRule>
  </conditionalFormatting>
  <conditionalFormatting sqref="Q278:AL278">
    <cfRule type="cellIs" dxfId="39" priority="9" operator="lessThan">
      <formula>0</formula>
    </cfRule>
  </conditionalFormatting>
  <conditionalFormatting sqref="Q361:AL361">
    <cfRule type="cellIs" dxfId="38" priority="7" operator="lessThan">
      <formula>0</formula>
    </cfRule>
  </conditionalFormatting>
  <conditionalFormatting sqref="Q377:AL377">
    <cfRule type="cellIs" dxfId="37" priority="6" operator="lessThan">
      <formula>0</formula>
    </cfRule>
  </conditionalFormatting>
  <conditionalFormatting sqref="Q393:AL393">
    <cfRule type="cellIs" dxfId="36" priority="4" operator="lessThan">
      <formula>0</formula>
    </cfRule>
  </conditionalFormatting>
  <conditionalFormatting sqref="A3:XFD3">
    <cfRule type="cellIs" dxfId="35" priority="1" operator="equal">
      <formula>0</formula>
    </cfRule>
  </conditionalFormatting>
  <conditionalFormatting sqref="A141:XFD156">
    <cfRule type="cellIs" dxfId="34" priority="16" operator="equal">
      <formula>0</formula>
    </cfRule>
  </conditionalFormatting>
  <conditionalFormatting sqref="Q237:AL237">
    <cfRule type="cellIs" dxfId="33" priority="15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C1:AL113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 activeCell="L23" sqref="L23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4.77734375" style="1" customWidth="1"/>
    <col min="39" max="16384" width="8.88671875" style="1"/>
  </cols>
  <sheetData>
    <row r="1" spans="3:38" x14ac:dyDescent="0.25">
      <c r="C1" s="1" t="s">
        <v>56</v>
      </c>
    </row>
    <row r="2" spans="3:38" x14ac:dyDescent="0.25">
      <c r="C2" s="1" t="str">
        <f>dbF!$T$2</f>
        <v>T</v>
      </c>
      <c r="G2" s="1" t="s">
        <v>187</v>
      </c>
    </row>
    <row r="3" spans="3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3:38" x14ac:dyDescent="0.25">
      <c r="I4" s="2" t="str">
        <f>RepPF!$L$4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3:38" s="11" customFormat="1" ht="10.199999999999999" x14ac:dyDescent="0.2">
      <c r="T5" s="11">
        <f>RepPd!T5</f>
        <v>45292</v>
      </c>
      <c r="U5" s="11">
        <f>T6+1</f>
        <v>45323</v>
      </c>
      <c r="V5" s="11">
        <f t="shared" ref="V5:AL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si="0"/>
        <v>45505</v>
      </c>
      <c r="AB5" s="11">
        <f t="shared" si="0"/>
        <v>45536</v>
      </c>
      <c r="AC5" s="11">
        <f t="shared" si="0"/>
        <v>45566</v>
      </c>
      <c r="AD5" s="11">
        <f t="shared" si="0"/>
        <v>45597</v>
      </c>
      <c r="AE5" s="11">
        <f t="shared" si="0"/>
        <v>45627</v>
      </c>
      <c r="AF5" s="11">
        <f t="shared" si="0"/>
        <v>45658</v>
      </c>
      <c r="AG5" s="11">
        <f t="shared" si="0"/>
        <v>45689</v>
      </c>
      <c r="AH5" s="11">
        <f t="shared" si="0"/>
        <v>45717</v>
      </c>
      <c r="AI5" s="11">
        <f t="shared" si="0"/>
        <v>45748</v>
      </c>
      <c r="AJ5" s="11">
        <f t="shared" si="0"/>
        <v>45778</v>
      </c>
      <c r="AK5" s="11">
        <f t="shared" si="0"/>
        <v>45809</v>
      </c>
      <c r="AL5" s="11">
        <f t="shared" si="0"/>
        <v>45839</v>
      </c>
    </row>
    <row r="6" spans="3:38" s="11" customFormat="1" ht="10.199999999999999" x14ac:dyDescent="0.2">
      <c r="Q6" s="13" t="s">
        <v>1</v>
      </c>
      <c r="T6" s="11">
        <f>EOMONTH(T5,0)</f>
        <v>45322</v>
      </c>
      <c r="U6" s="11">
        <f t="shared" ref="U6:AL6" si="1">EOMONTH(U5,0)</f>
        <v>45351</v>
      </c>
      <c r="V6" s="11">
        <f t="shared" si="1"/>
        <v>45382</v>
      </c>
      <c r="W6" s="11">
        <f t="shared" si="1"/>
        <v>45412</v>
      </c>
      <c r="X6" s="11">
        <f t="shared" si="1"/>
        <v>45443</v>
      </c>
      <c r="Y6" s="11">
        <f t="shared" si="1"/>
        <v>45473</v>
      </c>
      <c r="Z6" s="11">
        <f t="shared" si="1"/>
        <v>45504</v>
      </c>
      <c r="AA6" s="11">
        <f t="shared" si="1"/>
        <v>45535</v>
      </c>
      <c r="AB6" s="11">
        <f t="shared" si="1"/>
        <v>45565</v>
      </c>
      <c r="AC6" s="11">
        <f t="shared" si="1"/>
        <v>45596</v>
      </c>
      <c r="AD6" s="11">
        <f t="shared" si="1"/>
        <v>45626</v>
      </c>
      <c r="AE6" s="11">
        <f t="shared" si="1"/>
        <v>45657</v>
      </c>
      <c r="AF6" s="11">
        <f t="shared" si="1"/>
        <v>45688</v>
      </c>
      <c r="AG6" s="11">
        <f t="shared" si="1"/>
        <v>45716</v>
      </c>
      <c r="AH6" s="11">
        <f t="shared" si="1"/>
        <v>45747</v>
      </c>
      <c r="AI6" s="11">
        <f t="shared" si="1"/>
        <v>45777</v>
      </c>
      <c r="AJ6" s="11">
        <f t="shared" si="1"/>
        <v>45808</v>
      </c>
      <c r="AK6" s="11">
        <f t="shared" si="1"/>
        <v>45838</v>
      </c>
      <c r="AL6" s="11">
        <f t="shared" si="1"/>
        <v>45869</v>
      </c>
    </row>
    <row r="8" spans="3:38" s="2" customFormat="1" x14ac:dyDescent="0.25">
      <c r="G8" s="26" t="s">
        <v>20</v>
      </c>
      <c r="H8" s="26"/>
      <c r="I8" s="26"/>
      <c r="J8" s="26"/>
      <c r="K8" s="26"/>
      <c r="L8" s="26"/>
      <c r="Q8" s="2">
        <f ca="1">RepFd!Q395</f>
        <v>0</v>
      </c>
      <c r="T8" s="2">
        <f ca="1">RepFd!T395</f>
        <v>0</v>
      </c>
      <c r="U8" s="2">
        <f ca="1">RepFd!U395</f>
        <v>0</v>
      </c>
      <c r="V8" s="2">
        <f ca="1">RepFd!V395</f>
        <v>0</v>
      </c>
      <c r="W8" s="2">
        <f ca="1">RepFd!W395</f>
        <v>0</v>
      </c>
      <c r="X8" s="2">
        <f ca="1">RepFd!X395</f>
        <v>0</v>
      </c>
      <c r="Y8" s="2">
        <f ca="1">RepFd!Y395</f>
        <v>0</v>
      </c>
      <c r="Z8" s="2">
        <f ca="1">RepFd!Z395</f>
        <v>0</v>
      </c>
      <c r="AA8" s="2">
        <f ca="1">RepFd!AA395</f>
        <v>0</v>
      </c>
      <c r="AB8" s="2">
        <f ca="1">RepFd!AB395</f>
        <v>0</v>
      </c>
      <c r="AC8" s="2">
        <f ca="1">RepFd!AC395</f>
        <v>0</v>
      </c>
      <c r="AD8" s="2">
        <f ca="1">RepFd!AD395</f>
        <v>0</v>
      </c>
      <c r="AE8" s="2">
        <f ca="1">RepFd!AE395</f>
        <v>0</v>
      </c>
      <c r="AF8" s="2">
        <f ca="1">RepFd!AF395</f>
        <v>0</v>
      </c>
      <c r="AG8" s="2">
        <f ca="1">RepFd!AG395</f>
        <v>0</v>
      </c>
      <c r="AH8" s="2">
        <f ca="1">RepFd!AH395</f>
        <v>0</v>
      </c>
      <c r="AI8" s="2">
        <f ca="1">RepFd!AI395</f>
        <v>0</v>
      </c>
      <c r="AJ8" s="2">
        <f ca="1">RepFd!AJ395</f>
        <v>0</v>
      </c>
      <c r="AK8" s="2">
        <f ca="1">RepFd!AK395</f>
        <v>0</v>
      </c>
      <c r="AL8" s="2">
        <f ca="1">RepFd!AL395</f>
        <v>0</v>
      </c>
    </row>
    <row r="9" spans="3:38" ht="4.05" customHeight="1" x14ac:dyDescent="0.25"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</row>
    <row r="10" spans="3:38" s="12" customFormat="1" ht="13.8" x14ac:dyDescent="0.3">
      <c r="H10" s="12" t="str">
        <f>Items!$E$69</f>
        <v>Активы</v>
      </c>
      <c r="Q10" s="12">
        <f ca="1">RepFd!Q397</f>
        <v>73830639.700599998</v>
      </c>
      <c r="T10" s="12">
        <f ca="1">RepFd!T397</f>
        <v>21807886.129999999</v>
      </c>
      <c r="U10" s="12">
        <f ca="1">RepFd!U397</f>
        <v>23538862.559999999</v>
      </c>
      <c r="V10" s="12">
        <f ca="1">RepFd!V397</f>
        <v>26708964.819999997</v>
      </c>
      <c r="W10" s="12">
        <f ca="1">RepFd!W397</f>
        <v>28024499.27</v>
      </c>
      <c r="X10" s="12">
        <f ca="1">RepFd!X397</f>
        <v>29156895.969999999</v>
      </c>
      <c r="Y10" s="12">
        <f ca="1">RepFd!Y397</f>
        <v>38386702.730999999</v>
      </c>
      <c r="Z10" s="12">
        <f ca="1">RepFd!Z397</f>
        <v>41829910.751000002</v>
      </c>
      <c r="AA10" s="12">
        <f ca="1">RepFd!AA397</f>
        <v>43912036.605599999</v>
      </c>
      <c r="AB10" s="12">
        <f ca="1">RepFd!AB397</f>
        <v>47130603.495599993</v>
      </c>
      <c r="AC10" s="12">
        <f ca="1">RepFd!AC397</f>
        <v>49079953.725599997</v>
      </c>
      <c r="AD10" s="12">
        <f ca="1">RepFd!AD397</f>
        <v>50617455.115599997</v>
      </c>
      <c r="AE10" s="12">
        <f ca="1">RepFd!AE397</f>
        <v>65053539.480599999</v>
      </c>
      <c r="AF10" s="12">
        <f ca="1">RepFd!AF397</f>
        <v>69670308.300600007</v>
      </c>
      <c r="AG10" s="12">
        <f ca="1">RepFd!AG397</f>
        <v>74345999.100599989</v>
      </c>
      <c r="AH10" s="12">
        <f ca="1">RepFd!AH397</f>
        <v>73858839.700599998</v>
      </c>
      <c r="AI10" s="12">
        <f ca="1">RepFd!AI397</f>
        <v>73858839.700599998</v>
      </c>
      <c r="AJ10" s="12">
        <f ca="1">RepFd!AJ397</f>
        <v>73830639.700599998</v>
      </c>
      <c r="AK10" s="12">
        <f ca="1">RepFd!AK397</f>
        <v>73830639.700599998</v>
      </c>
      <c r="AL10" s="12">
        <f ca="1">RepFd!AL397</f>
        <v>73830639.700599998</v>
      </c>
    </row>
    <row r="11" spans="3:38" s="2" customFormat="1" x14ac:dyDescent="0.25">
      <c r="I11" s="2" t="str">
        <f>Items!$E$68</f>
        <v>Денежные средства</v>
      </c>
      <c r="Q11" s="27">
        <f ca="1">RepFd!Q398</f>
        <v>10155293.364199994</v>
      </c>
      <c r="T11" s="2">
        <f ca="1">RepFd!T398</f>
        <v>21805268.129999999</v>
      </c>
      <c r="U11" s="2">
        <f ca="1">RepFd!U398</f>
        <v>21388349.129999999</v>
      </c>
      <c r="V11" s="2">
        <f ca="1">RepFd!V398</f>
        <v>21199433.869999997</v>
      </c>
      <c r="W11" s="2">
        <f ca="1">RepFd!W398</f>
        <v>20826518.259999998</v>
      </c>
      <c r="X11" s="2">
        <f ca="1">RepFd!X398</f>
        <v>20519600.059999999</v>
      </c>
      <c r="Y11" s="2">
        <f ca="1">RepFd!Y398</f>
        <v>20241871.944199998</v>
      </c>
      <c r="Z11" s="2">
        <f ca="1">RepFd!Z398</f>
        <v>19966191.134199999</v>
      </c>
      <c r="AA11" s="2">
        <f ca="1">RepFd!AA398</f>
        <v>19182759.244199999</v>
      </c>
      <c r="AB11" s="2">
        <f ca="1">RepFd!AB398</f>
        <v>18306052.574199997</v>
      </c>
      <c r="AC11" s="2">
        <f ca="1">RepFd!AC398</f>
        <v>17545614.154199995</v>
      </c>
      <c r="AD11" s="2">
        <f ca="1">RepFd!AD398</f>
        <v>15675779.404199995</v>
      </c>
      <c r="AE11" s="2">
        <f ca="1">RepFd!AE398</f>
        <v>14104597.044199996</v>
      </c>
      <c r="AF11" s="2">
        <f ca="1">RepFd!AF398</f>
        <v>12523551.234199995</v>
      </c>
      <c r="AG11" s="2">
        <f ca="1">RepFd!AG398</f>
        <v>10670652.764199995</v>
      </c>
      <c r="AH11" s="2">
        <f ca="1">RepFd!AH398</f>
        <v>10183493.364199994</v>
      </c>
      <c r="AI11" s="2">
        <f ca="1">RepFd!AI398</f>
        <v>10183493.364199994</v>
      </c>
      <c r="AJ11" s="2">
        <f ca="1">RepFd!AJ398</f>
        <v>10155293.364199994</v>
      </c>
      <c r="AK11" s="2">
        <f ca="1">RepFd!AK398</f>
        <v>10155293.364199994</v>
      </c>
      <c r="AL11" s="2">
        <f ca="1">RepFd!AL398</f>
        <v>10155293.364199994</v>
      </c>
    </row>
    <row r="12" spans="3:38" s="2" customFormat="1" x14ac:dyDescent="0.25">
      <c r="I12" s="2" t="str">
        <f>Items!$E$3</f>
        <v>Дебиторская задолженность</v>
      </c>
      <c r="Q12" s="29">
        <f ca="1">RepFd!Q399</f>
        <v>9400000</v>
      </c>
      <c r="T12" s="2">
        <f ca="1">RepFd!T399</f>
        <v>0</v>
      </c>
      <c r="U12" s="2">
        <f ca="1">RepFd!U399</f>
        <v>0</v>
      </c>
      <c r="V12" s="2">
        <f ca="1">RepFd!V399</f>
        <v>0</v>
      </c>
      <c r="W12" s="2">
        <f ca="1">RepFd!W399</f>
        <v>0</v>
      </c>
      <c r="X12" s="2">
        <f ca="1">RepFd!X399</f>
        <v>0</v>
      </c>
      <c r="Y12" s="2">
        <f ca="1">RepFd!Y399</f>
        <v>9400000</v>
      </c>
      <c r="Z12" s="2">
        <f ca="1">RepFd!Z399</f>
        <v>9400000</v>
      </c>
      <c r="AA12" s="2">
        <f ca="1">RepFd!AA399</f>
        <v>9400000</v>
      </c>
      <c r="AB12" s="2">
        <f ca="1">RepFd!AB399</f>
        <v>9400000</v>
      </c>
      <c r="AC12" s="2">
        <f ca="1">RepFd!AC399</f>
        <v>9400000</v>
      </c>
      <c r="AD12" s="2">
        <f ca="1">RepFd!AD399</f>
        <v>9400000</v>
      </c>
      <c r="AE12" s="2">
        <f ca="1">RepFd!AE399</f>
        <v>9400000</v>
      </c>
      <c r="AF12" s="2">
        <f ca="1">RepFd!AF399</f>
        <v>9400000</v>
      </c>
      <c r="AG12" s="2">
        <f ca="1">RepFd!AG399</f>
        <v>9400000</v>
      </c>
      <c r="AH12" s="2">
        <f ca="1">RepFd!AH399</f>
        <v>9400000</v>
      </c>
      <c r="AI12" s="2">
        <f ca="1">RepFd!AI399</f>
        <v>9400000</v>
      </c>
      <c r="AJ12" s="2">
        <f ca="1">RepFd!AJ399</f>
        <v>9400000</v>
      </c>
      <c r="AK12" s="2">
        <f ca="1">RepFd!AK399</f>
        <v>9400000</v>
      </c>
      <c r="AL12" s="2">
        <f ca="1">RepFd!AL399</f>
        <v>9400000</v>
      </c>
    </row>
    <row r="13" spans="3:38" x14ac:dyDescent="0.25">
      <c r="I13" s="22" t="str">
        <f>Items!$E$4</f>
        <v>Дебиторская задолженность</v>
      </c>
      <c r="J13" s="1" t="str">
        <f>Items!$F$4</f>
        <v>ДЗ по реализации</v>
      </c>
      <c r="Q13" s="20">
        <f ca="1">RepFd!Q400</f>
        <v>9400000</v>
      </c>
      <c r="T13" s="1">
        <f ca="1">RepFd!T400</f>
        <v>0</v>
      </c>
      <c r="U13" s="1">
        <f ca="1">RepFd!U400</f>
        <v>0</v>
      </c>
      <c r="V13" s="1">
        <f ca="1">RepFd!V400</f>
        <v>0</v>
      </c>
      <c r="W13" s="1">
        <f ca="1">RepFd!W400</f>
        <v>0</v>
      </c>
      <c r="X13" s="1">
        <f ca="1">RepFd!X400</f>
        <v>0</v>
      </c>
      <c r="Y13" s="1">
        <f ca="1">RepFd!Y400</f>
        <v>9400000</v>
      </c>
      <c r="Z13" s="1">
        <f ca="1">RepFd!Z400</f>
        <v>9400000</v>
      </c>
      <c r="AA13" s="1">
        <f ca="1">RepFd!AA400</f>
        <v>9400000</v>
      </c>
      <c r="AB13" s="1">
        <f ca="1">RepFd!AB400</f>
        <v>9400000</v>
      </c>
      <c r="AC13" s="1">
        <f ca="1">RepFd!AC400</f>
        <v>9400000</v>
      </c>
      <c r="AD13" s="1">
        <f ca="1">RepFd!AD400</f>
        <v>9400000</v>
      </c>
      <c r="AE13" s="1">
        <f ca="1">RepFd!AE400</f>
        <v>9400000</v>
      </c>
      <c r="AF13" s="1">
        <f ca="1">RepFd!AF400</f>
        <v>9400000</v>
      </c>
      <c r="AG13" s="1">
        <f ca="1">RepFd!AG400</f>
        <v>9400000</v>
      </c>
      <c r="AH13" s="1">
        <f ca="1">RepFd!AH400</f>
        <v>9400000</v>
      </c>
      <c r="AI13" s="1">
        <f ca="1">RepFd!AI400</f>
        <v>9400000</v>
      </c>
      <c r="AJ13" s="1">
        <f ca="1">RepFd!AJ400</f>
        <v>9400000</v>
      </c>
      <c r="AK13" s="1">
        <f ca="1">RepFd!AK400</f>
        <v>9400000</v>
      </c>
      <c r="AL13" s="1">
        <f ca="1">RepFd!AL400</f>
        <v>9400000</v>
      </c>
    </row>
    <row r="14" spans="3:38" x14ac:dyDescent="0.25">
      <c r="I14" s="22" t="str">
        <f>Items!$E$5</f>
        <v>Дебиторская задолженность</v>
      </c>
      <c r="J14" s="1" t="str">
        <f>Items!$F$5</f>
        <v>ДЗ по прочим доходам</v>
      </c>
      <c r="Q14" s="20">
        <f ca="1">RepFd!Q401</f>
        <v>0</v>
      </c>
      <c r="T14" s="1">
        <f ca="1">RepFd!T401</f>
        <v>0</v>
      </c>
      <c r="U14" s="1">
        <f ca="1">RepFd!U401</f>
        <v>0</v>
      </c>
      <c r="V14" s="1">
        <f ca="1">RepFd!V401</f>
        <v>0</v>
      </c>
      <c r="W14" s="1">
        <f ca="1">RepFd!W401</f>
        <v>0</v>
      </c>
      <c r="X14" s="1">
        <f ca="1">RepFd!X401</f>
        <v>0</v>
      </c>
      <c r="Y14" s="1">
        <f ca="1">RepFd!Y401</f>
        <v>0</v>
      </c>
      <c r="Z14" s="1">
        <f ca="1">RepFd!Z401</f>
        <v>0</v>
      </c>
      <c r="AA14" s="1">
        <f ca="1">RepFd!AA401</f>
        <v>0</v>
      </c>
      <c r="AB14" s="1">
        <f ca="1">RepFd!AB401</f>
        <v>0</v>
      </c>
      <c r="AC14" s="1">
        <f ca="1">RepFd!AC401</f>
        <v>0</v>
      </c>
      <c r="AD14" s="1">
        <f ca="1">RepFd!AD401</f>
        <v>0</v>
      </c>
      <c r="AE14" s="1">
        <f ca="1">RepFd!AE401</f>
        <v>0</v>
      </c>
      <c r="AF14" s="1">
        <f ca="1">RepFd!AF401</f>
        <v>0</v>
      </c>
      <c r="AG14" s="1">
        <f ca="1">RepFd!AG401</f>
        <v>0</v>
      </c>
      <c r="AH14" s="1">
        <f ca="1">RepFd!AH401</f>
        <v>0</v>
      </c>
      <c r="AI14" s="1">
        <f ca="1">RepFd!AI401</f>
        <v>0</v>
      </c>
      <c r="AJ14" s="1">
        <f ca="1">RepFd!AJ401</f>
        <v>0</v>
      </c>
      <c r="AK14" s="1">
        <f ca="1">RepFd!AK401</f>
        <v>0</v>
      </c>
      <c r="AL14" s="1">
        <f ca="1">RepFd!AL401</f>
        <v>0</v>
      </c>
    </row>
    <row r="15" spans="3:38" s="23" customFormat="1" ht="10.199999999999999" x14ac:dyDescent="0.2">
      <c r="E15" s="23" t="s">
        <v>50</v>
      </c>
      <c r="Q15" s="28"/>
    </row>
    <row r="16" spans="3:38" s="2" customFormat="1" x14ac:dyDescent="0.25">
      <c r="I16" s="2" t="str">
        <f>Items!$E$37</f>
        <v>Незавершенное производство и запасы</v>
      </c>
      <c r="Q16" s="29">
        <f ca="1">RepFd!Q403</f>
        <v>51570622.401599996</v>
      </c>
      <c r="T16" s="2">
        <f ca="1">RepFd!T403</f>
        <v>2618</v>
      </c>
      <c r="U16" s="2">
        <f ca="1">RepFd!U403</f>
        <v>1977083.43</v>
      </c>
      <c r="V16" s="2">
        <f ca="1">RepFd!V403</f>
        <v>5336100.9499999993</v>
      </c>
      <c r="W16" s="2">
        <f ca="1">RepFd!W403</f>
        <v>7005836.5</v>
      </c>
      <c r="X16" s="2">
        <f ca="1">RepFd!X403</f>
        <v>8422830.9200000018</v>
      </c>
      <c r="Y16" s="2">
        <f ca="1">RepFd!Y403</f>
        <v>8512083.3619999979</v>
      </c>
      <c r="Z16" s="2">
        <f ca="1">RepFd!Z403</f>
        <v>12230972.192000002</v>
      </c>
      <c r="AA16" s="2">
        <f ca="1">RepFd!AA403</f>
        <v>14893214.5166</v>
      </c>
      <c r="AB16" s="2">
        <f ca="1">RepFd!AB403</f>
        <v>18980871.726599995</v>
      </c>
      <c r="AC16" s="2">
        <f ca="1">RepFd!AC403</f>
        <v>21688399.376600001</v>
      </c>
      <c r="AD16" s="2">
        <f ca="1">RepFd!AD403</f>
        <v>24333722.3466</v>
      </c>
      <c r="AE16" s="2">
        <f ca="1">RepFd!AE403</f>
        <v>39844478.611600004</v>
      </c>
      <c r="AF16" s="2">
        <f ca="1">RepFd!AF403</f>
        <v>45116176.931600012</v>
      </c>
      <c r="AG16" s="2">
        <f ca="1">RepFd!AG403</f>
        <v>51570622.401599996</v>
      </c>
      <c r="AH16" s="2">
        <f ca="1">RepFd!AH403</f>
        <v>51570622.401599996</v>
      </c>
      <c r="AI16" s="2">
        <f ca="1">RepFd!AI403</f>
        <v>51570622.401599996</v>
      </c>
      <c r="AJ16" s="2">
        <f ca="1">RepFd!AJ403</f>
        <v>51570622.401599996</v>
      </c>
      <c r="AK16" s="2">
        <f ca="1">RepFd!AK403</f>
        <v>51570622.401599996</v>
      </c>
      <c r="AL16" s="2">
        <f ca="1">RepFd!AL403</f>
        <v>51570622.401599996</v>
      </c>
    </row>
    <row r="17" spans="9:38" x14ac:dyDescent="0.25">
      <c r="I17" s="22" t="str">
        <f>Items!$E$38</f>
        <v>Незавершенное производство и запасы</v>
      </c>
      <c r="J17" s="1" t="str">
        <f>Items!F38</f>
        <v>Подготовительные работы</v>
      </c>
      <c r="Q17" s="20">
        <f ca="1">RepFd!Q404</f>
        <v>1036226.1749999999</v>
      </c>
      <c r="T17" s="1">
        <f ca="1">RepFd!T404</f>
        <v>0</v>
      </c>
      <c r="U17" s="1">
        <f ca="1">RepFd!U404</f>
        <v>81762.23</v>
      </c>
      <c r="V17" s="1">
        <f ca="1">RepFd!V404</f>
        <v>142353.22999999998</v>
      </c>
      <c r="W17" s="1">
        <f ca="1">RepFd!W404</f>
        <v>261686.50999999998</v>
      </c>
      <c r="X17" s="1">
        <f ca="1">RepFd!X404</f>
        <v>261686.50999999998</v>
      </c>
      <c r="Y17" s="1">
        <f ca="1">RepFd!Y404</f>
        <v>297649.33499999996</v>
      </c>
      <c r="Z17" s="1">
        <f ca="1">RepFd!Z404</f>
        <v>298524.94499999995</v>
      </c>
      <c r="AA17" s="1">
        <f ca="1">RepFd!AA404</f>
        <v>456773.32499999995</v>
      </c>
      <c r="AB17" s="1">
        <f ca="1">RepFd!AB404</f>
        <v>456773.32499999995</v>
      </c>
      <c r="AC17" s="1">
        <f ca="1">RepFd!AC404</f>
        <v>517619.32499999995</v>
      </c>
      <c r="AD17" s="1">
        <f ca="1">RepFd!AD404</f>
        <v>787493.32499999995</v>
      </c>
      <c r="AE17" s="1">
        <f ca="1">RepFd!AE404</f>
        <v>937641.17499999993</v>
      </c>
      <c r="AF17" s="1">
        <f ca="1">RepFd!AF404</f>
        <v>1036226.1749999999</v>
      </c>
      <c r="AG17" s="1">
        <f ca="1">RepFd!AG404</f>
        <v>1036226.1749999999</v>
      </c>
      <c r="AH17" s="1">
        <f ca="1">RepFd!AH404</f>
        <v>1036226.1749999999</v>
      </c>
      <c r="AI17" s="1">
        <f ca="1">RepFd!AI404</f>
        <v>1036226.1749999999</v>
      </c>
      <c r="AJ17" s="1">
        <f ca="1">RepFd!AJ404</f>
        <v>1036226.1749999999</v>
      </c>
      <c r="AK17" s="1">
        <f ca="1">RepFd!AK404</f>
        <v>1036226.1749999999</v>
      </c>
      <c r="AL17" s="1">
        <f ca="1">RepFd!AL404</f>
        <v>1036226.1749999999</v>
      </c>
    </row>
    <row r="18" spans="9:38" x14ac:dyDescent="0.25">
      <c r="I18" s="22" t="str">
        <f>Items!$E$39</f>
        <v>Незавершенное производство и запасы</v>
      </c>
      <c r="J18" s="1" t="str">
        <f>Items!F39</f>
        <v>Затраты на покупку участка</v>
      </c>
      <c r="Q18" s="20">
        <f ca="1">RepFd!Q405</f>
        <v>19344705.84</v>
      </c>
      <c r="T18" s="1">
        <f ca="1">RepFd!T405</f>
        <v>0</v>
      </c>
      <c r="U18" s="1">
        <f ca="1">RepFd!U405</f>
        <v>1127490</v>
      </c>
      <c r="V18" s="1">
        <f ca="1">RepFd!V405</f>
        <v>1348852.14</v>
      </c>
      <c r="W18" s="1">
        <f ca="1">RepFd!W405</f>
        <v>1558466.0099999998</v>
      </c>
      <c r="X18" s="1">
        <f ca="1">RepFd!X405</f>
        <v>1777354.8299999998</v>
      </c>
      <c r="Y18" s="1">
        <f ca="1">RepFd!Y405</f>
        <v>5733716.9700000007</v>
      </c>
      <c r="Z18" s="1">
        <f ca="1">RepFd!Z405</f>
        <v>5943330.8400000008</v>
      </c>
      <c r="AA18" s="1">
        <f ca="1">RepFd!AA405</f>
        <v>6550650.8400000008</v>
      </c>
      <c r="AB18" s="1">
        <f ca="1">RepFd!AB405</f>
        <v>7043280.8400000008</v>
      </c>
      <c r="AC18" s="1">
        <f ca="1">RepFd!AC405</f>
        <v>7123230.8400000008</v>
      </c>
      <c r="AD18" s="1">
        <f ca="1">RepFd!AD405</f>
        <v>7441555.8400000008</v>
      </c>
      <c r="AE18" s="1">
        <f ca="1">RepFd!AE405</f>
        <v>18825755.84</v>
      </c>
      <c r="AF18" s="1">
        <f ca="1">RepFd!AF405</f>
        <v>18825755.84</v>
      </c>
      <c r="AG18" s="1">
        <f ca="1">RepFd!AG405</f>
        <v>19344705.84</v>
      </c>
      <c r="AH18" s="1">
        <f ca="1">RepFd!AH405</f>
        <v>19344705.84</v>
      </c>
      <c r="AI18" s="1">
        <f ca="1">RepFd!AI405</f>
        <v>19344705.84</v>
      </c>
      <c r="AJ18" s="1">
        <f ca="1">RepFd!AJ405</f>
        <v>19344705.84</v>
      </c>
      <c r="AK18" s="1">
        <f ca="1">RepFd!AK405</f>
        <v>19344705.84</v>
      </c>
      <c r="AL18" s="1">
        <f ca="1">RepFd!AL405</f>
        <v>19344705.84</v>
      </c>
    </row>
    <row r="19" spans="9:38" x14ac:dyDescent="0.25">
      <c r="I19" s="22" t="str">
        <f>Items!$E$40</f>
        <v>Незавершенное производство и запасы</v>
      </c>
      <c r="J19" s="1" t="str">
        <f>Items!F40</f>
        <v>Прочее</v>
      </c>
      <c r="Q19" s="20">
        <f ca="1">RepFd!Q406</f>
        <v>190352.49</v>
      </c>
      <c r="T19" s="1">
        <f ca="1">RepFd!T406</f>
        <v>2618</v>
      </c>
      <c r="U19" s="1">
        <f ca="1">RepFd!U406</f>
        <v>2618</v>
      </c>
      <c r="V19" s="1">
        <f ca="1">RepFd!V406</f>
        <v>2618</v>
      </c>
      <c r="W19" s="1">
        <f ca="1">RepFd!W406</f>
        <v>5528</v>
      </c>
      <c r="X19" s="1">
        <f ca="1">RepFd!X406</f>
        <v>35388</v>
      </c>
      <c r="Y19" s="1">
        <f ca="1">RepFd!Y406</f>
        <v>38191.199999999997</v>
      </c>
      <c r="Z19" s="1">
        <f ca="1">RepFd!Z406</f>
        <v>53658.959999999992</v>
      </c>
      <c r="AA19" s="1">
        <f ca="1">RepFd!AA406</f>
        <v>61113.959999999992</v>
      </c>
      <c r="AB19" s="1">
        <f ca="1">RepFd!AB406</f>
        <v>96382.489999999991</v>
      </c>
      <c r="AC19" s="1">
        <f ca="1">RepFd!AC406</f>
        <v>104567.34999999999</v>
      </c>
      <c r="AD19" s="1">
        <f ca="1">RepFd!AD406</f>
        <v>124368.26999999999</v>
      </c>
      <c r="AE19" s="1">
        <f ca="1">RepFd!AE406</f>
        <v>127736.76</v>
      </c>
      <c r="AF19" s="1">
        <f ca="1">RepFd!AF406</f>
        <v>153358.51</v>
      </c>
      <c r="AG19" s="1">
        <f ca="1">RepFd!AG406</f>
        <v>190352.49</v>
      </c>
      <c r="AH19" s="1">
        <f ca="1">RepFd!AH406</f>
        <v>190352.49</v>
      </c>
      <c r="AI19" s="1">
        <f ca="1">RepFd!AI406</f>
        <v>190352.49</v>
      </c>
      <c r="AJ19" s="1">
        <f ca="1">RepFd!AJ406</f>
        <v>190352.49</v>
      </c>
      <c r="AK19" s="1">
        <f ca="1">RepFd!AK406</f>
        <v>190352.49</v>
      </c>
      <c r="AL19" s="1">
        <f ca="1">RepFd!AL406</f>
        <v>190352.49</v>
      </c>
    </row>
    <row r="20" spans="9:38" x14ac:dyDescent="0.25">
      <c r="I20" s="22" t="str">
        <f>Items!$E$41</f>
        <v>Незавершенное производство и запасы</v>
      </c>
      <c r="J20" s="1" t="str">
        <f>Items!F41</f>
        <v>ГСМ</v>
      </c>
      <c r="Q20" s="20">
        <f ca="1">RepFd!Q407</f>
        <v>133811.245</v>
      </c>
      <c r="T20" s="1">
        <f ca="1">RepFd!T407</f>
        <v>0</v>
      </c>
      <c r="U20" s="1">
        <f ca="1">RepFd!U407</f>
        <v>454.96</v>
      </c>
      <c r="V20" s="1">
        <f ca="1">RepFd!V407</f>
        <v>454.96</v>
      </c>
      <c r="W20" s="1">
        <f ca="1">RepFd!W407</f>
        <v>454.96</v>
      </c>
      <c r="X20" s="1">
        <f ca="1">RepFd!X407</f>
        <v>454.96</v>
      </c>
      <c r="Y20" s="1">
        <f ca="1">RepFd!Y407</f>
        <v>9679.9599999999991</v>
      </c>
      <c r="Z20" s="1">
        <f ca="1">RepFd!Z407</f>
        <v>9679.9599999999991</v>
      </c>
      <c r="AA20" s="1">
        <f ca="1">RepFd!AA407</f>
        <v>24674.85</v>
      </c>
      <c r="AB20" s="1">
        <f ca="1">RepFd!AB407</f>
        <v>40514.85</v>
      </c>
      <c r="AC20" s="1">
        <f ca="1">RepFd!AC407</f>
        <v>40514.85</v>
      </c>
      <c r="AD20" s="1">
        <f ca="1">RepFd!AD407</f>
        <v>51824.05</v>
      </c>
      <c r="AE20" s="1">
        <f ca="1">RepFd!AE407</f>
        <v>74468.255000000005</v>
      </c>
      <c r="AF20" s="1">
        <f ca="1">RepFd!AF407</f>
        <v>133811.245</v>
      </c>
      <c r="AG20" s="1">
        <f ca="1">RepFd!AG407</f>
        <v>133811.245</v>
      </c>
      <c r="AH20" s="1">
        <f ca="1">RepFd!AH407</f>
        <v>133811.245</v>
      </c>
      <c r="AI20" s="1">
        <f ca="1">RepFd!AI407</f>
        <v>133811.245</v>
      </c>
      <c r="AJ20" s="1">
        <f ca="1">RepFd!AJ407</f>
        <v>133811.245</v>
      </c>
      <c r="AK20" s="1">
        <f ca="1">RepFd!AK407</f>
        <v>133811.245</v>
      </c>
      <c r="AL20" s="1">
        <f ca="1">RepFd!AL407</f>
        <v>133811.245</v>
      </c>
    </row>
    <row r="21" spans="9:38" x14ac:dyDescent="0.25">
      <c r="I21" s="22" t="str">
        <f>Items!$E$42</f>
        <v>Незавершенное производство и запасы</v>
      </c>
      <c r="J21" s="1" t="str">
        <f>Items!F42</f>
        <v>Электрика</v>
      </c>
      <c r="Q21" s="20">
        <f ca="1">RepFd!Q408</f>
        <v>521342.59999999992</v>
      </c>
      <c r="T21" s="1">
        <f ca="1">RepFd!T408</f>
        <v>0</v>
      </c>
      <c r="U21" s="1">
        <f ca="1">RepFd!U408</f>
        <v>2655</v>
      </c>
      <c r="V21" s="1">
        <f ca="1">RepFd!V408</f>
        <v>39000.21</v>
      </c>
      <c r="W21" s="1">
        <f ca="1">RepFd!W408</f>
        <v>204254.46</v>
      </c>
      <c r="X21" s="1">
        <f ca="1">RepFd!X408</f>
        <v>204254.46</v>
      </c>
      <c r="Y21" s="1">
        <f ca="1">RepFd!Y408</f>
        <v>204254.46</v>
      </c>
      <c r="Z21" s="1">
        <f ca="1">RepFd!Z408</f>
        <v>204254.46</v>
      </c>
      <c r="AA21" s="1">
        <f ca="1">RepFd!AA408</f>
        <v>204254.46</v>
      </c>
      <c r="AB21" s="1">
        <f ca="1">RepFd!AB408</f>
        <v>270894.42</v>
      </c>
      <c r="AC21" s="1">
        <f ca="1">RepFd!AC408</f>
        <v>365584.31999999995</v>
      </c>
      <c r="AD21" s="1">
        <f ca="1">RepFd!AD408</f>
        <v>390884.31999999995</v>
      </c>
      <c r="AE21" s="1">
        <f ca="1">RepFd!AE408</f>
        <v>432017.31999999995</v>
      </c>
      <c r="AF21" s="1">
        <f ca="1">RepFd!AF408</f>
        <v>506180.86999999994</v>
      </c>
      <c r="AG21" s="1">
        <f ca="1">RepFd!AG408</f>
        <v>521342.59999999992</v>
      </c>
      <c r="AH21" s="1">
        <f ca="1">RepFd!AH408</f>
        <v>521342.59999999992</v>
      </c>
      <c r="AI21" s="1">
        <f ca="1">RepFd!AI408</f>
        <v>521342.59999999992</v>
      </c>
      <c r="AJ21" s="1">
        <f ca="1">RepFd!AJ408</f>
        <v>521342.59999999992</v>
      </c>
      <c r="AK21" s="1">
        <f ca="1">RepFd!AK408</f>
        <v>521342.59999999992</v>
      </c>
      <c r="AL21" s="1">
        <f ca="1">RepFd!AL408</f>
        <v>521342.59999999992</v>
      </c>
    </row>
    <row r="22" spans="9:38" x14ac:dyDescent="0.25">
      <c r="I22" s="22" t="str">
        <f>Items!$E$43</f>
        <v>Незавершенное производство и запасы</v>
      </c>
      <c r="J22" s="1" t="str">
        <f>Items!F43</f>
        <v>Доставка</v>
      </c>
      <c r="Q22" s="20">
        <f ca="1">RepFd!Q409</f>
        <v>454699.15999999992</v>
      </c>
      <c r="T22" s="1">
        <f ca="1">RepFd!T409</f>
        <v>0</v>
      </c>
      <c r="U22" s="1">
        <f ca="1">RepFd!U409</f>
        <v>2142</v>
      </c>
      <c r="V22" s="1">
        <f ca="1">RepFd!V409</f>
        <v>54106</v>
      </c>
      <c r="W22" s="1">
        <f ca="1">RepFd!W409</f>
        <v>57866</v>
      </c>
      <c r="X22" s="1">
        <f ca="1">RepFd!X409</f>
        <v>64737</v>
      </c>
      <c r="Y22" s="1">
        <f ca="1">RepFd!Y409</f>
        <v>56186</v>
      </c>
      <c r="Z22" s="1">
        <f ca="1">RepFd!Z409</f>
        <v>89906.92</v>
      </c>
      <c r="AA22" s="1">
        <f ca="1">RepFd!AA409</f>
        <v>156341.15</v>
      </c>
      <c r="AB22" s="1">
        <f ca="1">RepFd!AB409</f>
        <v>178250.93</v>
      </c>
      <c r="AC22" s="1">
        <f ca="1">RepFd!AC409</f>
        <v>296660.31999999995</v>
      </c>
      <c r="AD22" s="1">
        <f ca="1">RepFd!AD409</f>
        <v>336912.45999999996</v>
      </c>
      <c r="AE22" s="1">
        <f ca="1">RepFd!AE409</f>
        <v>421202.45999999996</v>
      </c>
      <c r="AF22" s="1">
        <f ca="1">RepFd!AF409</f>
        <v>441951.05999999994</v>
      </c>
      <c r="AG22" s="1">
        <f ca="1">RepFd!AG409</f>
        <v>454699.15999999992</v>
      </c>
      <c r="AH22" s="1">
        <f ca="1">RepFd!AH409</f>
        <v>454699.15999999992</v>
      </c>
      <c r="AI22" s="1">
        <f ca="1">RepFd!AI409</f>
        <v>454699.15999999992</v>
      </c>
      <c r="AJ22" s="1">
        <f ca="1">RepFd!AJ409</f>
        <v>454699.15999999992</v>
      </c>
      <c r="AK22" s="1">
        <f ca="1">RepFd!AK409</f>
        <v>454699.15999999992</v>
      </c>
      <c r="AL22" s="1">
        <f ca="1">RepFd!AL409</f>
        <v>454699.15999999992</v>
      </c>
    </row>
    <row r="23" spans="9:38" x14ac:dyDescent="0.25">
      <c r="I23" s="22" t="str">
        <f>Items!$E$44</f>
        <v>Незавершенное производство и запасы</v>
      </c>
      <c r="J23" s="1" t="str">
        <f>Items!F44</f>
        <v>Канализация, Скважина,кессон и септик</v>
      </c>
      <c r="Q23" s="20">
        <f ca="1">RepFd!Q410</f>
        <v>1905299.4559999998</v>
      </c>
      <c r="T23" s="1">
        <f ca="1">RepFd!T410</f>
        <v>0</v>
      </c>
      <c r="U23" s="1">
        <f ca="1">RepFd!U410</f>
        <v>284038.53999999998</v>
      </c>
      <c r="V23" s="1">
        <f ca="1">RepFd!V410</f>
        <v>1051119.28</v>
      </c>
      <c r="W23" s="1">
        <f ca="1">RepFd!W410</f>
        <v>1095865.6100000001</v>
      </c>
      <c r="X23" s="1">
        <f ca="1">RepFd!X410</f>
        <v>1095865.6100000001</v>
      </c>
      <c r="Y23" s="1">
        <f ca="1">RepFd!Y410</f>
        <v>1079565.416</v>
      </c>
      <c r="Z23" s="1">
        <f ca="1">RepFd!Z410</f>
        <v>1079565.416</v>
      </c>
      <c r="AA23" s="1">
        <f ca="1">RepFd!AA410</f>
        <v>1079565.416</v>
      </c>
      <c r="AB23" s="1">
        <f ca="1">RepFd!AB410</f>
        <v>1253404.976</v>
      </c>
      <c r="AC23" s="1">
        <f ca="1">RepFd!AC410</f>
        <v>1261236.1159999999</v>
      </c>
      <c r="AD23" s="1">
        <f ca="1">RepFd!AD410</f>
        <v>1353445.0959999999</v>
      </c>
      <c r="AE23" s="1">
        <f ca="1">RepFd!AE410</f>
        <v>1439620.0959999999</v>
      </c>
      <c r="AF23" s="1">
        <f ca="1">RepFd!AF410</f>
        <v>1902151.3159999999</v>
      </c>
      <c r="AG23" s="1">
        <f ca="1">RepFd!AG410</f>
        <v>1905299.4559999998</v>
      </c>
      <c r="AH23" s="1">
        <f ca="1">RepFd!AH410</f>
        <v>1905299.4559999998</v>
      </c>
      <c r="AI23" s="1">
        <f ca="1">RepFd!AI410</f>
        <v>1905299.4559999998</v>
      </c>
      <c r="AJ23" s="1">
        <f ca="1">RepFd!AJ410</f>
        <v>1905299.4559999998</v>
      </c>
      <c r="AK23" s="1">
        <f ca="1">RepFd!AK410</f>
        <v>1905299.4559999998</v>
      </c>
      <c r="AL23" s="1">
        <f ca="1">RepFd!AL410</f>
        <v>1905299.4559999998</v>
      </c>
    </row>
    <row r="24" spans="9:38" x14ac:dyDescent="0.25">
      <c r="I24" s="22" t="str">
        <f>Items!$E$38</f>
        <v>Незавершенное производство и запасы</v>
      </c>
      <c r="J24" s="1" t="str">
        <f>Items!F45</f>
        <v>Метизы, расходники</v>
      </c>
      <c r="Q24" s="20">
        <f ca="1">RepFd!Q411</f>
        <v>509299.17759999994</v>
      </c>
      <c r="T24" s="1">
        <f ca="1">RepFd!T411</f>
        <v>0</v>
      </c>
      <c r="U24" s="1">
        <f ca="1">RepFd!U411</f>
        <v>7391.2199999999993</v>
      </c>
      <c r="V24" s="1">
        <f ca="1">RepFd!V411</f>
        <v>35940.019999999997</v>
      </c>
      <c r="W24" s="1">
        <f ca="1">RepFd!W411</f>
        <v>46436.819999999992</v>
      </c>
      <c r="X24" s="1">
        <f ca="1">RepFd!X411</f>
        <v>52293.829999999994</v>
      </c>
      <c r="Y24" s="1">
        <f ca="1">RepFd!Y411</f>
        <v>92676.312999999995</v>
      </c>
      <c r="Z24" s="1">
        <f ca="1">RepFd!Z411</f>
        <v>143645.59299999999</v>
      </c>
      <c r="AA24" s="1">
        <f ca="1">RepFd!AA411</f>
        <v>237023.07759999999</v>
      </c>
      <c r="AB24" s="1">
        <f ca="1">RepFd!AB411</f>
        <v>264563.53759999998</v>
      </c>
      <c r="AC24" s="1">
        <f ca="1">RepFd!AC411</f>
        <v>272287.26759999996</v>
      </c>
      <c r="AD24" s="1">
        <f ca="1">RepFd!AD411</f>
        <v>313746.43759999995</v>
      </c>
      <c r="AE24" s="1">
        <f ca="1">RepFd!AE411</f>
        <v>314513.98759999993</v>
      </c>
      <c r="AF24" s="1">
        <f ca="1">RepFd!AF411</f>
        <v>398091.40759999992</v>
      </c>
      <c r="AG24" s="1">
        <f ca="1">RepFd!AG411</f>
        <v>509299.17759999994</v>
      </c>
      <c r="AH24" s="1">
        <f ca="1">RepFd!AH411</f>
        <v>509299.17759999994</v>
      </c>
      <c r="AI24" s="1">
        <f ca="1">RepFd!AI411</f>
        <v>509299.17759999994</v>
      </c>
      <c r="AJ24" s="1">
        <f ca="1">RepFd!AJ411</f>
        <v>509299.17759999994</v>
      </c>
      <c r="AK24" s="1">
        <f ca="1">RepFd!AK411</f>
        <v>509299.17759999994</v>
      </c>
      <c r="AL24" s="1">
        <f ca="1">RepFd!AL411</f>
        <v>509299.17759999994</v>
      </c>
    </row>
    <row r="25" spans="9:38" x14ac:dyDescent="0.25">
      <c r="I25" s="22" t="str">
        <f>Items!$E$39</f>
        <v>Незавершенное производство и запасы</v>
      </c>
      <c r="J25" s="1" t="str">
        <f>Items!F46</f>
        <v>Материалы Фундамент</v>
      </c>
      <c r="Q25" s="20">
        <f ca="1">RepFd!Q412</f>
        <v>7616991.902999999</v>
      </c>
      <c r="T25" s="1">
        <f ca="1">RepFd!T412</f>
        <v>0</v>
      </c>
      <c r="U25" s="1">
        <f ca="1">RepFd!U412</f>
        <v>285577.31</v>
      </c>
      <c r="V25" s="1">
        <f ca="1">RepFd!V412</f>
        <v>1655363.28</v>
      </c>
      <c r="W25" s="1">
        <f ca="1">RepFd!W412</f>
        <v>1705221.28</v>
      </c>
      <c r="X25" s="1">
        <f ca="1">RepFd!X412</f>
        <v>1705221.28</v>
      </c>
      <c r="Y25" s="1">
        <f ca="1">RepFd!Y412</f>
        <v>-1225388.2070000002</v>
      </c>
      <c r="Z25" s="1">
        <f ca="1">RepFd!Z412</f>
        <v>-1225388.2070000002</v>
      </c>
      <c r="AA25" s="1">
        <f ca="1">RepFd!AA412</f>
        <v>-1225388.2070000002</v>
      </c>
      <c r="AB25" s="1">
        <f ca="1">RepFd!AB412</f>
        <v>323150.46299999999</v>
      </c>
      <c r="AC25" s="1">
        <f ca="1">RepFd!AC412</f>
        <v>1074167.7830000001</v>
      </c>
      <c r="AD25" s="1">
        <f ca="1">RepFd!AD412</f>
        <v>2173265.6429999997</v>
      </c>
      <c r="AE25" s="1">
        <f ca="1">RepFd!AE412</f>
        <v>2775006.1829999997</v>
      </c>
      <c r="AF25" s="1">
        <f ca="1">RepFd!AF412</f>
        <v>3995442.5029999996</v>
      </c>
      <c r="AG25" s="1">
        <f ca="1">RepFd!AG412</f>
        <v>7616991.902999999</v>
      </c>
      <c r="AH25" s="1">
        <f ca="1">RepFd!AH412</f>
        <v>7616991.902999999</v>
      </c>
      <c r="AI25" s="1">
        <f ca="1">RepFd!AI412</f>
        <v>7616991.902999999</v>
      </c>
      <c r="AJ25" s="1">
        <f ca="1">RepFd!AJ412</f>
        <v>7616991.902999999</v>
      </c>
      <c r="AK25" s="1">
        <f ca="1">RepFd!AK412</f>
        <v>7616991.902999999</v>
      </c>
      <c r="AL25" s="1">
        <f ca="1">RepFd!AL412</f>
        <v>7616991.902999999</v>
      </c>
    </row>
    <row r="26" spans="9:38" x14ac:dyDescent="0.25">
      <c r="I26" s="22" t="str">
        <f>Items!$E$40</f>
        <v>Незавершенное производство и запасы</v>
      </c>
      <c r="J26" s="1" t="str">
        <f>Items!F47</f>
        <v>Материалы Коробка</v>
      </c>
      <c r="Q26" s="20">
        <f ca="1">RepFd!Q413</f>
        <v>4276074.7249999996</v>
      </c>
      <c r="T26" s="1">
        <f ca="1">RepFd!T413</f>
        <v>0</v>
      </c>
      <c r="U26" s="1">
        <f ca="1">RepFd!U413</f>
        <v>0</v>
      </c>
      <c r="V26" s="1">
        <f ca="1">RepFd!V413</f>
        <v>442010.56</v>
      </c>
      <c r="W26" s="1">
        <f ca="1">RepFd!W413</f>
        <v>538493.31999999995</v>
      </c>
      <c r="X26" s="1">
        <f ca="1">RepFd!X413</f>
        <v>1160797.2599999998</v>
      </c>
      <c r="Y26" s="1">
        <f ca="1">RepFd!Y413</f>
        <v>1389658.7449999996</v>
      </c>
      <c r="Z26" s="1">
        <f ca="1">RepFd!Z413</f>
        <v>3352896.9649999999</v>
      </c>
      <c r="AA26" s="1">
        <f ca="1">RepFd!AA413</f>
        <v>3354081.3649999998</v>
      </c>
      <c r="AB26" s="1">
        <f ca="1">RepFd!AB413</f>
        <v>3354081.3649999998</v>
      </c>
      <c r="AC26" s="1">
        <f ca="1">RepFd!AC413</f>
        <v>3694672.6849999996</v>
      </c>
      <c r="AD26" s="1">
        <f ca="1">RepFd!AD413</f>
        <v>3792297.6849999996</v>
      </c>
      <c r="AE26" s="1">
        <f ca="1">RepFd!AE413</f>
        <v>4225593.7249999996</v>
      </c>
      <c r="AF26" s="1">
        <f ca="1">RepFd!AF413</f>
        <v>4276074.7249999996</v>
      </c>
      <c r="AG26" s="1">
        <f ca="1">RepFd!AG413</f>
        <v>4276074.7249999996</v>
      </c>
      <c r="AH26" s="1">
        <f ca="1">RepFd!AH413</f>
        <v>4276074.7249999996</v>
      </c>
      <c r="AI26" s="1">
        <f ca="1">RepFd!AI413</f>
        <v>4276074.7249999996</v>
      </c>
      <c r="AJ26" s="1">
        <f ca="1">RepFd!AJ413</f>
        <v>4276074.7249999996</v>
      </c>
      <c r="AK26" s="1">
        <f ca="1">RepFd!AK413</f>
        <v>4276074.7249999996</v>
      </c>
      <c r="AL26" s="1">
        <f ca="1">RepFd!AL413</f>
        <v>4276074.7249999996</v>
      </c>
    </row>
    <row r="27" spans="9:38" x14ac:dyDescent="0.25">
      <c r="I27" s="22" t="str">
        <f>Items!$E$41</f>
        <v>Незавершенное производство и запасы</v>
      </c>
      <c r="J27" s="1" t="str">
        <f>Items!F48</f>
        <v>Материалы Кровля</v>
      </c>
      <c r="Q27" s="20">
        <f ca="1">RepFd!Q414</f>
        <v>2821832.04</v>
      </c>
      <c r="T27" s="1">
        <f ca="1">RepFd!T414</f>
        <v>0</v>
      </c>
      <c r="U27" s="1">
        <f ca="1">RepFd!U414</f>
        <v>182954.16999999998</v>
      </c>
      <c r="V27" s="1">
        <f ca="1">RepFd!V414</f>
        <v>293653.26999999996</v>
      </c>
      <c r="W27" s="1">
        <f ca="1">RepFd!W414</f>
        <v>739334.53</v>
      </c>
      <c r="X27" s="1">
        <f ca="1">RepFd!X414</f>
        <v>814351.73</v>
      </c>
      <c r="Y27" s="1">
        <f ca="1">RepFd!Y414</f>
        <v>871117.42999999993</v>
      </c>
      <c r="Z27" s="1">
        <f ca="1">RepFd!Z414</f>
        <v>1072333.69</v>
      </c>
      <c r="AA27" s="1">
        <f ca="1">RepFd!AA414</f>
        <v>1731539.11</v>
      </c>
      <c r="AB27" s="1">
        <f ca="1">RepFd!AB414</f>
        <v>1783161.73</v>
      </c>
      <c r="AC27" s="1">
        <f ca="1">RepFd!AC414</f>
        <v>2021161.73</v>
      </c>
      <c r="AD27" s="1">
        <f ca="1">RepFd!AD414</f>
        <v>2021161.73</v>
      </c>
      <c r="AE27" s="1">
        <f ca="1">RepFd!AE414</f>
        <v>2773798.19</v>
      </c>
      <c r="AF27" s="1">
        <f ca="1">RepFd!AF414</f>
        <v>2791385.8</v>
      </c>
      <c r="AG27" s="1">
        <f ca="1">RepFd!AG414</f>
        <v>2821832.04</v>
      </c>
      <c r="AH27" s="1">
        <f ca="1">RepFd!AH414</f>
        <v>2821832.04</v>
      </c>
      <c r="AI27" s="1">
        <f ca="1">RepFd!AI414</f>
        <v>2821832.04</v>
      </c>
      <c r="AJ27" s="1">
        <f ca="1">RepFd!AJ414</f>
        <v>2821832.04</v>
      </c>
      <c r="AK27" s="1">
        <f ca="1">RepFd!AK414</f>
        <v>2821832.04</v>
      </c>
      <c r="AL27" s="1">
        <f ca="1">RepFd!AL414</f>
        <v>2821832.04</v>
      </c>
    </row>
    <row r="28" spans="9:38" x14ac:dyDescent="0.25">
      <c r="I28" s="22" t="str">
        <f>Items!$E$42</f>
        <v>Незавершенное производство и запасы</v>
      </c>
      <c r="J28" s="1" t="str">
        <f>Items!F49</f>
        <v>Материалы Окна и двери</v>
      </c>
      <c r="Q28" s="20">
        <f ca="1">RepFd!Q415</f>
        <v>951479.7699999999</v>
      </c>
      <c r="T28" s="1">
        <f ca="1">RepFd!T415</f>
        <v>0</v>
      </c>
      <c r="U28" s="1">
        <f ca="1">RepFd!U415</f>
        <v>0</v>
      </c>
      <c r="V28" s="1">
        <f ca="1">RepFd!V415</f>
        <v>0</v>
      </c>
      <c r="W28" s="1">
        <f ca="1">RepFd!W415</f>
        <v>0</v>
      </c>
      <c r="X28" s="1">
        <f ca="1">RepFd!X415</f>
        <v>289586.44999999995</v>
      </c>
      <c r="Y28" s="1">
        <f ca="1">RepFd!Y415</f>
        <v>289586.44999999995</v>
      </c>
      <c r="Z28" s="1">
        <f ca="1">RepFd!Z415</f>
        <v>600965.8899999999</v>
      </c>
      <c r="AA28" s="1">
        <f ca="1">RepFd!AA415</f>
        <v>609334.7699999999</v>
      </c>
      <c r="AB28" s="1">
        <f ca="1">RepFd!AB415</f>
        <v>609334.7699999999</v>
      </c>
      <c r="AC28" s="1">
        <f ca="1">RepFd!AC415</f>
        <v>609334.7699999999</v>
      </c>
      <c r="AD28" s="1">
        <f ca="1">RepFd!AD415</f>
        <v>689838.2699999999</v>
      </c>
      <c r="AE28" s="1">
        <f ca="1">RepFd!AE415</f>
        <v>948718.96999999986</v>
      </c>
      <c r="AF28" s="1">
        <f ca="1">RepFd!AF415</f>
        <v>951479.7699999999</v>
      </c>
      <c r="AG28" s="1">
        <f ca="1">RepFd!AG415</f>
        <v>951479.7699999999</v>
      </c>
      <c r="AH28" s="1">
        <f ca="1">RepFd!AH415</f>
        <v>951479.7699999999</v>
      </c>
      <c r="AI28" s="1">
        <f ca="1">RepFd!AI415</f>
        <v>951479.7699999999</v>
      </c>
      <c r="AJ28" s="1">
        <f ca="1">RepFd!AJ415</f>
        <v>951479.7699999999</v>
      </c>
      <c r="AK28" s="1">
        <f ca="1">RepFd!AK415</f>
        <v>951479.7699999999</v>
      </c>
      <c r="AL28" s="1">
        <f ca="1">RepFd!AL415</f>
        <v>951479.7699999999</v>
      </c>
    </row>
    <row r="29" spans="9:38" x14ac:dyDescent="0.25">
      <c r="I29" s="22" t="str">
        <f>Items!$E$43</f>
        <v>Незавершенное производство и запасы</v>
      </c>
      <c r="J29" s="1" t="str">
        <f>Items!F50</f>
        <v>Материалы Фасад</v>
      </c>
      <c r="Q29" s="20">
        <f ca="1">RepFd!Q416</f>
        <v>1224639.44</v>
      </c>
      <c r="T29" s="1">
        <f ca="1">RepFd!T416</f>
        <v>0</v>
      </c>
      <c r="U29" s="1">
        <f ca="1">RepFd!U416</f>
        <v>0</v>
      </c>
      <c r="V29" s="1">
        <f ca="1">RepFd!V416</f>
        <v>0</v>
      </c>
      <c r="W29" s="1">
        <f ca="1">RepFd!W416</f>
        <v>0</v>
      </c>
      <c r="X29" s="1">
        <f ca="1">RepFd!X416</f>
        <v>0</v>
      </c>
      <c r="Y29" s="1">
        <f ca="1">RepFd!Y416</f>
        <v>175745.89999999997</v>
      </c>
      <c r="Z29" s="1">
        <f ca="1">RepFd!Z416</f>
        <v>310737.01999999996</v>
      </c>
      <c r="AA29" s="1">
        <f ca="1">RepFd!AA416</f>
        <v>362363.80999999994</v>
      </c>
      <c r="AB29" s="1">
        <f ca="1">RepFd!AB416</f>
        <v>642449.35999999987</v>
      </c>
      <c r="AC29" s="1">
        <f ca="1">RepFd!AC416</f>
        <v>659140.34999999986</v>
      </c>
      <c r="AD29" s="1">
        <f ca="1">RepFd!AD416</f>
        <v>659140.34999999986</v>
      </c>
      <c r="AE29" s="1">
        <f ca="1">RepFd!AE416</f>
        <v>659140.34999999986</v>
      </c>
      <c r="AF29" s="1">
        <f ca="1">RepFd!AF416</f>
        <v>1167684.1299999999</v>
      </c>
      <c r="AG29" s="1">
        <f ca="1">RepFd!AG416</f>
        <v>1224639.44</v>
      </c>
      <c r="AH29" s="1">
        <f ca="1">RepFd!AH416</f>
        <v>1224639.44</v>
      </c>
      <c r="AI29" s="1">
        <f ca="1">RepFd!AI416</f>
        <v>1224639.44</v>
      </c>
      <c r="AJ29" s="1">
        <f ca="1">RepFd!AJ416</f>
        <v>1224639.44</v>
      </c>
      <c r="AK29" s="1">
        <f ca="1">RepFd!AK416</f>
        <v>1224639.44</v>
      </c>
      <c r="AL29" s="1">
        <f ca="1">RepFd!AL416</f>
        <v>1224639.44</v>
      </c>
    </row>
    <row r="30" spans="9:38" x14ac:dyDescent="0.25">
      <c r="I30" s="22" t="str">
        <f>Items!$E$44</f>
        <v>Незавершенное производство и запасы</v>
      </c>
      <c r="J30" s="1" t="str">
        <f>Items!F51</f>
        <v>Материалы Благоустройство</v>
      </c>
      <c r="Q30" s="20">
        <f ca="1">RepFd!Q417</f>
        <v>783226.74999999988</v>
      </c>
      <c r="T30" s="1">
        <f ca="1">RepFd!T417</f>
        <v>0</v>
      </c>
      <c r="U30" s="1">
        <f ca="1">RepFd!U417</f>
        <v>0</v>
      </c>
      <c r="V30" s="1">
        <f ca="1">RepFd!V417</f>
        <v>0</v>
      </c>
      <c r="W30" s="1">
        <f ca="1">RepFd!W417</f>
        <v>0</v>
      </c>
      <c r="X30" s="1">
        <f ca="1">RepFd!X417</f>
        <v>0</v>
      </c>
      <c r="Y30" s="1">
        <f ca="1">RepFd!Y417</f>
        <v>0</v>
      </c>
      <c r="Z30" s="1">
        <f ca="1">RepFd!Z417</f>
        <v>0</v>
      </c>
      <c r="AA30" s="1">
        <f ca="1">RepFd!AA417</f>
        <v>0</v>
      </c>
      <c r="AB30" s="1">
        <f ca="1">RepFd!AB417</f>
        <v>0</v>
      </c>
      <c r="AC30" s="1">
        <f ca="1">RepFd!AC417</f>
        <v>0</v>
      </c>
      <c r="AD30" s="1">
        <f ca="1">RepFd!AD417</f>
        <v>0</v>
      </c>
      <c r="AE30" s="1">
        <f ca="1">RepFd!AE417</f>
        <v>0</v>
      </c>
      <c r="AF30" s="1">
        <f ca="1">RepFd!AF417</f>
        <v>720264.66999999993</v>
      </c>
      <c r="AG30" s="1">
        <f ca="1">RepFd!AG417</f>
        <v>783226.74999999988</v>
      </c>
      <c r="AH30" s="1">
        <f ca="1">RepFd!AH417</f>
        <v>783226.74999999988</v>
      </c>
      <c r="AI30" s="1">
        <f ca="1">RepFd!AI417</f>
        <v>783226.74999999988</v>
      </c>
      <c r="AJ30" s="1">
        <f ca="1">RepFd!AJ417</f>
        <v>783226.74999999988</v>
      </c>
      <c r="AK30" s="1">
        <f ca="1">RepFd!AK417</f>
        <v>783226.74999999988</v>
      </c>
      <c r="AL30" s="1">
        <f ca="1">RepFd!AL417</f>
        <v>783226.74999999988</v>
      </c>
    </row>
    <row r="31" spans="9:38" x14ac:dyDescent="0.25">
      <c r="I31" s="22" t="str">
        <f>Items!$E$44</f>
        <v>Незавершенное производство и запасы</v>
      </c>
      <c r="J31" s="1" t="str">
        <f>Items!F52</f>
        <v>Монтаж фундамента</v>
      </c>
      <c r="Q31" s="20">
        <f ca="1">RepFd!Q418</f>
        <v>1832983.8640000001</v>
      </c>
      <c r="T31" s="1">
        <f ca="1">RepFd!T418</f>
        <v>0</v>
      </c>
      <c r="U31" s="1">
        <f ca="1">RepFd!U418</f>
        <v>0</v>
      </c>
      <c r="V31" s="1">
        <f ca="1">RepFd!V418</f>
        <v>270630</v>
      </c>
      <c r="W31" s="1">
        <f ca="1">RepFd!W418</f>
        <v>595306</v>
      </c>
      <c r="X31" s="1">
        <f ca="1">RepFd!X418</f>
        <v>595306</v>
      </c>
      <c r="Y31" s="1">
        <f ca="1">RepFd!Y418</f>
        <v>-940368.68599999999</v>
      </c>
      <c r="Z31" s="1">
        <f ca="1">RepFd!Z418</f>
        <v>-940368.68599999999</v>
      </c>
      <c r="AA31" s="1">
        <f ca="1">RepFd!AA418</f>
        <v>-940368.68599999999</v>
      </c>
      <c r="AB31" s="1">
        <f ca="1">RepFd!AB418</f>
        <v>-497958.79599999997</v>
      </c>
      <c r="AC31" s="1">
        <f ca="1">RepFd!AC418</f>
        <v>187966.20400000003</v>
      </c>
      <c r="AD31" s="1">
        <f ca="1">RepFd!AD418</f>
        <v>239283.90400000004</v>
      </c>
      <c r="AE31" s="1">
        <f ca="1">RepFd!AE418</f>
        <v>367481.03400000004</v>
      </c>
      <c r="AF31" s="1">
        <f ca="1">RepFd!AF418</f>
        <v>1226973.534</v>
      </c>
      <c r="AG31" s="1">
        <f ca="1">RepFd!AG418</f>
        <v>1832983.8640000001</v>
      </c>
      <c r="AH31" s="1">
        <f ca="1">RepFd!AH418</f>
        <v>1832983.8640000001</v>
      </c>
      <c r="AI31" s="1">
        <f ca="1">RepFd!AI418</f>
        <v>1832983.8640000001</v>
      </c>
      <c r="AJ31" s="1">
        <f ca="1">RepFd!AJ418</f>
        <v>1832983.8640000001</v>
      </c>
      <c r="AK31" s="1">
        <f ca="1">RepFd!AK418</f>
        <v>1832983.8640000001</v>
      </c>
      <c r="AL31" s="1">
        <f ca="1">RepFd!AL418</f>
        <v>1832983.8640000001</v>
      </c>
    </row>
    <row r="32" spans="9:38" x14ac:dyDescent="0.25">
      <c r="I32" s="22" t="str">
        <f>Items!$E$44</f>
        <v>Незавершенное производство и запасы</v>
      </c>
      <c r="J32" s="1" t="str">
        <f>Items!F53</f>
        <v>Монтаж Коробки</v>
      </c>
      <c r="Q32" s="20">
        <f ca="1">RepFd!Q419</f>
        <v>3386956.55</v>
      </c>
      <c r="T32" s="1">
        <f ca="1">RepFd!T419</f>
        <v>0</v>
      </c>
      <c r="U32" s="1">
        <f ca="1">RepFd!U419</f>
        <v>0</v>
      </c>
      <c r="V32" s="1">
        <f ca="1">RepFd!V419</f>
        <v>0</v>
      </c>
      <c r="W32" s="1">
        <f ca="1">RepFd!W419</f>
        <v>167878</v>
      </c>
      <c r="X32" s="1">
        <f ca="1">RepFd!X419</f>
        <v>336488</v>
      </c>
      <c r="Y32" s="1">
        <f ca="1">RepFd!Y419</f>
        <v>698129</v>
      </c>
      <c r="Z32" s="1">
        <f ca="1">RepFd!Z419</f>
        <v>1255241.05</v>
      </c>
      <c r="AA32" s="1">
        <f ca="1">RepFd!AA419</f>
        <v>1255241.05</v>
      </c>
      <c r="AB32" s="1">
        <f ca="1">RepFd!AB419</f>
        <v>1255241.05</v>
      </c>
      <c r="AC32" s="1">
        <f ca="1">RepFd!AC419</f>
        <v>1358594.55</v>
      </c>
      <c r="AD32" s="1">
        <f ca="1">RepFd!AD419</f>
        <v>1856844.05</v>
      </c>
      <c r="AE32" s="1">
        <f ca="1">RepFd!AE419</f>
        <v>3071156.55</v>
      </c>
      <c r="AF32" s="1">
        <f ca="1">RepFd!AF419</f>
        <v>3154456.55</v>
      </c>
      <c r="AG32" s="1">
        <f ca="1">RepFd!AG419</f>
        <v>3386956.55</v>
      </c>
      <c r="AH32" s="1">
        <f ca="1">RepFd!AH419</f>
        <v>3386956.55</v>
      </c>
      <c r="AI32" s="1">
        <f ca="1">RepFd!AI419</f>
        <v>3386956.55</v>
      </c>
      <c r="AJ32" s="1">
        <f ca="1">RepFd!AJ419</f>
        <v>3386956.55</v>
      </c>
      <c r="AK32" s="1">
        <f ca="1">RepFd!AK419</f>
        <v>3386956.55</v>
      </c>
      <c r="AL32" s="1">
        <f ca="1">RepFd!AL419</f>
        <v>3386956.55</v>
      </c>
    </row>
    <row r="33" spans="5:38" x14ac:dyDescent="0.25">
      <c r="I33" s="22" t="str">
        <f>Items!$E$44</f>
        <v>Незавершенное производство и запасы</v>
      </c>
      <c r="J33" s="1" t="str">
        <f>Items!F54</f>
        <v>Монтаж кровли</v>
      </c>
      <c r="Q33" s="20">
        <f ca="1">RepFd!Q420</f>
        <v>2102552.4699999997</v>
      </c>
      <c r="T33" s="1">
        <f ca="1">RepFd!T420</f>
        <v>0</v>
      </c>
      <c r="U33" s="1">
        <f ca="1">RepFd!U420</f>
        <v>0</v>
      </c>
      <c r="V33" s="1">
        <f ca="1">RepFd!V420</f>
        <v>0</v>
      </c>
      <c r="W33" s="1">
        <f ca="1">RepFd!W420</f>
        <v>0</v>
      </c>
      <c r="X33" s="1">
        <f ca="1">RepFd!X420</f>
        <v>0</v>
      </c>
      <c r="Y33" s="1">
        <f ca="1">RepFd!Y420</f>
        <v>117565.6</v>
      </c>
      <c r="Z33" s="1">
        <f ca="1">RepFd!Z420</f>
        <v>283469.90000000002</v>
      </c>
      <c r="AA33" s="1">
        <f ca="1">RepFd!AA420</f>
        <v>600389.44999999995</v>
      </c>
      <c r="AB33" s="1">
        <f ca="1">RepFd!AB420</f>
        <v>939194.95</v>
      </c>
      <c r="AC33" s="1">
        <f ca="1">RepFd!AC420</f>
        <v>939194.95</v>
      </c>
      <c r="AD33" s="1">
        <f ca="1">RepFd!AD420</f>
        <v>939194.95</v>
      </c>
      <c r="AE33" s="1">
        <f ca="1">RepFd!AE420</f>
        <v>1169189.45</v>
      </c>
      <c r="AF33" s="1">
        <f ca="1">RepFd!AF420</f>
        <v>1561574.95</v>
      </c>
      <c r="AG33" s="1">
        <f ca="1">RepFd!AG420</f>
        <v>2102552.4699999997</v>
      </c>
      <c r="AH33" s="1">
        <f ca="1">RepFd!AH420</f>
        <v>2102552.4699999997</v>
      </c>
      <c r="AI33" s="1">
        <f ca="1">RepFd!AI420</f>
        <v>2102552.4699999997</v>
      </c>
      <c r="AJ33" s="1">
        <f ca="1">RepFd!AJ420</f>
        <v>2102552.4699999997</v>
      </c>
      <c r="AK33" s="1">
        <f ca="1">RepFd!AK420</f>
        <v>2102552.4699999997</v>
      </c>
      <c r="AL33" s="1">
        <f ca="1">RepFd!AL420</f>
        <v>2102552.4699999997</v>
      </c>
    </row>
    <row r="34" spans="5:38" x14ac:dyDescent="0.25">
      <c r="I34" s="22" t="str">
        <f>Items!$E$44</f>
        <v>Незавершенное производство и запасы</v>
      </c>
      <c r="J34" s="1" t="str">
        <f>Items!F55</f>
        <v>Монтаж окон</v>
      </c>
      <c r="Q34" s="20">
        <f ca="1">RepFd!Q421</f>
        <v>106550</v>
      </c>
      <c r="T34" s="1">
        <f ca="1">RepFd!T421</f>
        <v>0</v>
      </c>
      <c r="U34" s="1">
        <f ca="1">RepFd!U421</f>
        <v>0</v>
      </c>
      <c r="V34" s="1">
        <f ca="1">RepFd!V421</f>
        <v>0</v>
      </c>
      <c r="W34" s="1">
        <f ca="1">RepFd!W421</f>
        <v>0</v>
      </c>
      <c r="X34" s="1">
        <f ca="1">RepFd!X421</f>
        <v>0</v>
      </c>
      <c r="Y34" s="1">
        <f ca="1">RepFd!Y421</f>
        <v>0</v>
      </c>
      <c r="Z34" s="1">
        <f ca="1">RepFd!Z421</f>
        <v>0</v>
      </c>
      <c r="AA34" s="1">
        <f ca="1">RepFd!AA421</f>
        <v>50150</v>
      </c>
      <c r="AB34" s="1">
        <f ca="1">RepFd!AB421</f>
        <v>50150</v>
      </c>
      <c r="AC34" s="1">
        <f ca="1">RepFd!AC421</f>
        <v>50150</v>
      </c>
      <c r="AD34" s="1">
        <f ca="1">RepFd!AD421</f>
        <v>50150</v>
      </c>
      <c r="AE34" s="1">
        <f ca="1">RepFd!AE421</f>
        <v>50150</v>
      </c>
      <c r="AF34" s="1">
        <f ca="1">RepFd!AF421</f>
        <v>106550</v>
      </c>
      <c r="AG34" s="1">
        <f ca="1">RepFd!AG421</f>
        <v>106550</v>
      </c>
      <c r="AH34" s="1">
        <f ca="1">RepFd!AH421</f>
        <v>106550</v>
      </c>
      <c r="AI34" s="1">
        <f ca="1">RepFd!AI421</f>
        <v>106550</v>
      </c>
      <c r="AJ34" s="1">
        <f ca="1">RepFd!AJ421</f>
        <v>106550</v>
      </c>
      <c r="AK34" s="1">
        <f ca="1">RepFd!AK421</f>
        <v>106550</v>
      </c>
      <c r="AL34" s="1">
        <f ca="1">RepFd!AL421</f>
        <v>106550</v>
      </c>
    </row>
    <row r="35" spans="5:38" x14ac:dyDescent="0.25">
      <c r="I35" s="22" t="str">
        <f>Items!$E$44</f>
        <v>Незавершенное производство и запасы</v>
      </c>
      <c r="J35" s="1" t="str">
        <f>Items!F56</f>
        <v>Монтаж Фасада</v>
      </c>
      <c r="Q35" s="20">
        <f ca="1">RepFd!Q422</f>
        <v>1466698.74</v>
      </c>
      <c r="T35" s="1">
        <f ca="1">RepFd!T422</f>
        <v>0</v>
      </c>
      <c r="U35" s="1">
        <f ca="1">RepFd!U422</f>
        <v>0</v>
      </c>
      <c r="V35" s="1">
        <f ca="1">RepFd!V422</f>
        <v>0</v>
      </c>
      <c r="W35" s="1">
        <f ca="1">RepFd!W422</f>
        <v>0</v>
      </c>
      <c r="X35" s="1">
        <f ca="1">RepFd!X422</f>
        <v>0</v>
      </c>
      <c r="Y35" s="1">
        <f ca="1">RepFd!Y422</f>
        <v>0</v>
      </c>
      <c r="Z35" s="1">
        <f ca="1">RepFd!Z422</f>
        <v>41350</v>
      </c>
      <c r="AA35" s="1">
        <f ca="1">RepFd!AA422</f>
        <v>644260.80000000005</v>
      </c>
      <c r="AB35" s="1">
        <f ca="1">RepFd!AB422</f>
        <v>899493.74</v>
      </c>
      <c r="AC35" s="1">
        <f ca="1">RepFd!AC422</f>
        <v>952565.74</v>
      </c>
      <c r="AD35" s="1">
        <f ca="1">RepFd!AD422</f>
        <v>952565.74</v>
      </c>
      <c r="AE35" s="1">
        <f ca="1">RepFd!AE422</f>
        <v>952565.74</v>
      </c>
      <c r="AF35" s="1">
        <f ca="1">RepFd!AF422</f>
        <v>1255621.74</v>
      </c>
      <c r="AG35" s="1">
        <f ca="1">RepFd!AG422</f>
        <v>1466698.74</v>
      </c>
      <c r="AH35" s="1">
        <f ca="1">RepFd!AH422</f>
        <v>1466698.74</v>
      </c>
      <c r="AI35" s="1">
        <f ca="1">RepFd!AI422</f>
        <v>1466698.74</v>
      </c>
      <c r="AJ35" s="1">
        <f ca="1">RepFd!AJ422</f>
        <v>1466698.74</v>
      </c>
      <c r="AK35" s="1">
        <f ca="1">RepFd!AK422</f>
        <v>1466698.74</v>
      </c>
      <c r="AL35" s="1">
        <f ca="1">RepFd!AL422</f>
        <v>1466698.74</v>
      </c>
    </row>
    <row r="36" spans="5:38" x14ac:dyDescent="0.25">
      <c r="I36" s="22" t="str">
        <f>Items!$E$44</f>
        <v>Незавершенное производство и запасы</v>
      </c>
      <c r="J36" s="1" t="str">
        <f>Items!F57</f>
        <v>Монтаж Благоустройства</v>
      </c>
      <c r="Q36" s="20">
        <f ca="1">RepFd!Q423</f>
        <v>297156</v>
      </c>
      <c r="T36" s="1">
        <f ca="1">RepFd!T423</f>
        <v>0</v>
      </c>
      <c r="U36" s="1">
        <f ca="1">RepFd!U423</f>
        <v>0</v>
      </c>
      <c r="V36" s="1">
        <f ca="1">RepFd!V423</f>
        <v>0</v>
      </c>
      <c r="W36" s="1">
        <f ca="1">RepFd!W423</f>
        <v>0</v>
      </c>
      <c r="X36" s="1">
        <f ca="1">RepFd!X423</f>
        <v>0</v>
      </c>
      <c r="Y36" s="1">
        <f ca="1">RepFd!Y423</f>
        <v>0</v>
      </c>
      <c r="Z36" s="1">
        <f ca="1">RepFd!Z423</f>
        <v>0</v>
      </c>
      <c r="AA36" s="1">
        <f ca="1">RepFd!AA423</f>
        <v>0</v>
      </c>
      <c r="AB36" s="1">
        <f ca="1">RepFd!AB423</f>
        <v>0</v>
      </c>
      <c r="AC36" s="1">
        <f ca="1">RepFd!AC423</f>
        <v>0</v>
      </c>
      <c r="AD36" s="1">
        <f ca="1">RepFd!AD423</f>
        <v>0</v>
      </c>
      <c r="AE36" s="1">
        <f ca="1">RepFd!AE423</f>
        <v>17108</v>
      </c>
      <c r="AF36" s="1">
        <f ca="1">RepFd!AF423</f>
        <v>17108</v>
      </c>
      <c r="AG36" s="1">
        <f ca="1">RepFd!AG423</f>
        <v>297156</v>
      </c>
      <c r="AH36" s="1">
        <f ca="1">RepFd!AH423</f>
        <v>297156</v>
      </c>
      <c r="AI36" s="1">
        <f ca="1">RepFd!AI423</f>
        <v>297156</v>
      </c>
      <c r="AJ36" s="1">
        <f ca="1">RepFd!AJ423</f>
        <v>297156</v>
      </c>
      <c r="AK36" s="1">
        <f ca="1">RepFd!AK423</f>
        <v>297156</v>
      </c>
      <c r="AL36" s="1">
        <f ca="1">RepFd!AL423</f>
        <v>297156</v>
      </c>
    </row>
    <row r="37" spans="5:38" x14ac:dyDescent="0.25">
      <c r="I37" s="22" t="str">
        <f>Items!$E$44</f>
        <v>Незавершенное производство и запасы</v>
      </c>
      <c r="J37" s="1" t="str">
        <f>Items!F58</f>
        <v>Спец техника</v>
      </c>
      <c r="Q37" s="20">
        <f ca="1">RepFd!Q424</f>
        <v>593436.50600000005</v>
      </c>
      <c r="T37" s="1">
        <f ca="1">RepFd!T424</f>
        <v>0</v>
      </c>
      <c r="U37" s="1">
        <f ca="1">RepFd!U424</f>
        <v>0</v>
      </c>
      <c r="V37" s="1">
        <f ca="1">RepFd!V424</f>
        <v>0</v>
      </c>
      <c r="W37" s="1">
        <f ca="1">RepFd!W424</f>
        <v>29045</v>
      </c>
      <c r="X37" s="1">
        <f ca="1">RepFd!X424</f>
        <v>29045</v>
      </c>
      <c r="Y37" s="1">
        <f ca="1">RepFd!Y424</f>
        <v>-375882.52399999998</v>
      </c>
      <c r="Z37" s="1">
        <f ca="1">RepFd!Z424</f>
        <v>-342832.52399999998</v>
      </c>
      <c r="AA37" s="1">
        <f ca="1">RepFd!AA424</f>
        <v>-318786.02399999998</v>
      </c>
      <c r="AB37" s="1">
        <f ca="1">RepFd!AB424</f>
        <v>4200.2260000000824</v>
      </c>
      <c r="AC37" s="1">
        <f ca="1">RepFd!AC424</f>
        <v>145442.72600000008</v>
      </c>
      <c r="AD37" s="1">
        <f ca="1">RepFd!AD424</f>
        <v>145442.72600000008</v>
      </c>
      <c r="AE37" s="1">
        <f ca="1">RepFd!AE424</f>
        <v>247307.02600000007</v>
      </c>
      <c r="AF37" s="1">
        <f ca="1">RepFd!AF424</f>
        <v>479726.63600000006</v>
      </c>
      <c r="AG37" s="1">
        <f ca="1">RepFd!AG424</f>
        <v>593436.50600000005</v>
      </c>
      <c r="AH37" s="1">
        <f ca="1">RepFd!AH424</f>
        <v>593436.50600000005</v>
      </c>
      <c r="AI37" s="1">
        <f ca="1">RepFd!AI424</f>
        <v>593436.50600000005</v>
      </c>
      <c r="AJ37" s="1">
        <f ca="1">RepFd!AJ424</f>
        <v>593436.50600000005</v>
      </c>
      <c r="AK37" s="1">
        <f ca="1">RepFd!AK424</f>
        <v>593436.50600000005</v>
      </c>
      <c r="AL37" s="1">
        <f ca="1">RepFd!AL424</f>
        <v>593436.50600000005</v>
      </c>
    </row>
    <row r="38" spans="5:38" x14ac:dyDescent="0.25">
      <c r="I38" s="22" t="str">
        <f>Items!$E$44</f>
        <v>Незавершенное производство и запасы</v>
      </c>
      <c r="J38" s="1" t="str">
        <f>Items!F59</f>
        <v>Общая территория (дорога, ливневка, газ, эл-во)</v>
      </c>
      <c r="Q38" s="20">
        <f ca="1">RepFd!Q425</f>
        <v>14307.5</v>
      </c>
      <c r="T38" s="1">
        <f ca="1">RepFd!T425</f>
        <v>0</v>
      </c>
      <c r="U38" s="1">
        <f ca="1">RepFd!U425</f>
        <v>0</v>
      </c>
      <c r="V38" s="1">
        <f ca="1">RepFd!V425</f>
        <v>0</v>
      </c>
      <c r="W38" s="1">
        <f ca="1">RepFd!W425</f>
        <v>0</v>
      </c>
      <c r="X38" s="1">
        <f ca="1">RepFd!X425</f>
        <v>0</v>
      </c>
      <c r="Y38" s="1">
        <f ca="1">RepFd!Y425</f>
        <v>0</v>
      </c>
      <c r="Z38" s="1">
        <f ca="1">RepFd!Z425</f>
        <v>0</v>
      </c>
      <c r="AA38" s="1">
        <f ca="1">RepFd!AA425</f>
        <v>0</v>
      </c>
      <c r="AB38" s="1">
        <f ca="1">RepFd!AB425</f>
        <v>14307.5</v>
      </c>
      <c r="AC38" s="1">
        <f ca="1">RepFd!AC425</f>
        <v>14307.5</v>
      </c>
      <c r="AD38" s="1">
        <f ca="1">RepFd!AD425</f>
        <v>14307.5</v>
      </c>
      <c r="AE38" s="1">
        <f ca="1">RepFd!AE425</f>
        <v>14307.5</v>
      </c>
      <c r="AF38" s="1">
        <f ca="1">RepFd!AF425</f>
        <v>14307.5</v>
      </c>
      <c r="AG38" s="1">
        <f ca="1">RepFd!AG425</f>
        <v>14307.5</v>
      </c>
      <c r="AH38" s="1">
        <f ca="1">RepFd!AH425</f>
        <v>14307.5</v>
      </c>
      <c r="AI38" s="1">
        <f ca="1">RepFd!AI425</f>
        <v>14307.5</v>
      </c>
      <c r="AJ38" s="1">
        <f ca="1">RepFd!AJ425</f>
        <v>14307.5</v>
      </c>
      <c r="AK38" s="1">
        <f ca="1">RepFd!AK425</f>
        <v>14307.5</v>
      </c>
      <c r="AL38" s="1">
        <f ca="1">RepFd!AL425</f>
        <v>14307.5</v>
      </c>
    </row>
    <row r="39" spans="5:38" x14ac:dyDescent="0.25">
      <c r="I39" s="22" t="str">
        <f>Items!$E$44</f>
        <v>Незавершенное производство и запасы</v>
      </c>
      <c r="J39" s="1" t="str">
        <f>Items!F60</f>
        <v>Резерв-1</v>
      </c>
      <c r="Q39" s="20">
        <f ca="1">RepFd!Q426</f>
        <v>0</v>
      </c>
      <c r="T39" s="1">
        <f ca="1">RepFd!T426</f>
        <v>0</v>
      </c>
      <c r="U39" s="1">
        <f ca="1">RepFd!U426</f>
        <v>0</v>
      </c>
      <c r="V39" s="1">
        <f ca="1">RepFd!V426</f>
        <v>0</v>
      </c>
      <c r="W39" s="1">
        <f ca="1">RepFd!W426</f>
        <v>0</v>
      </c>
      <c r="X39" s="1">
        <f ca="1">RepFd!X426</f>
        <v>0</v>
      </c>
      <c r="Y39" s="1">
        <f ca="1">RepFd!Y426</f>
        <v>0</v>
      </c>
      <c r="Z39" s="1">
        <f ca="1">RepFd!Z426</f>
        <v>0</v>
      </c>
      <c r="AA39" s="1">
        <f ca="1">RepFd!AA426</f>
        <v>0</v>
      </c>
      <c r="AB39" s="1">
        <f ca="1">RepFd!AB426</f>
        <v>0</v>
      </c>
      <c r="AC39" s="1">
        <f ca="1">RepFd!AC426</f>
        <v>0</v>
      </c>
      <c r="AD39" s="1">
        <f ca="1">RepFd!AD426</f>
        <v>0</v>
      </c>
      <c r="AE39" s="1">
        <f ca="1">RepFd!AE426</f>
        <v>0</v>
      </c>
      <c r="AF39" s="1">
        <f ca="1">RepFd!AF426</f>
        <v>0</v>
      </c>
      <c r="AG39" s="1">
        <f ca="1">RepFd!AG426</f>
        <v>0</v>
      </c>
      <c r="AH39" s="1">
        <f ca="1">RepFd!AH426</f>
        <v>0</v>
      </c>
      <c r="AI39" s="1">
        <f ca="1">RepFd!AI426</f>
        <v>0</v>
      </c>
      <c r="AJ39" s="1">
        <f ca="1">RepFd!AJ426</f>
        <v>0</v>
      </c>
      <c r="AK39" s="1">
        <f ca="1">RepFd!AK426</f>
        <v>0</v>
      </c>
      <c r="AL39" s="1">
        <f ca="1">RepFd!AL426</f>
        <v>0</v>
      </c>
    </row>
    <row r="40" spans="5:38" x14ac:dyDescent="0.25">
      <c r="I40" s="22" t="str">
        <f>Items!$E$44</f>
        <v>Незавершенное производство и запасы</v>
      </c>
      <c r="J40" s="1" t="str">
        <f>Items!F61</f>
        <v>Резерв-2</v>
      </c>
      <c r="Q40" s="20">
        <f ca="1">RepFd!Q427</f>
        <v>0</v>
      </c>
      <c r="T40" s="1">
        <f ca="1">RepFd!T427</f>
        <v>0</v>
      </c>
      <c r="U40" s="1">
        <f ca="1">RepFd!U427</f>
        <v>0</v>
      </c>
      <c r="V40" s="1">
        <f ca="1">RepFd!V427</f>
        <v>0</v>
      </c>
      <c r="W40" s="1">
        <f ca="1">RepFd!W427</f>
        <v>0</v>
      </c>
      <c r="X40" s="1">
        <f ca="1">RepFd!X427</f>
        <v>0</v>
      </c>
      <c r="Y40" s="1">
        <f ca="1">RepFd!Y427</f>
        <v>0</v>
      </c>
      <c r="Z40" s="1">
        <f ca="1">RepFd!Z427</f>
        <v>0</v>
      </c>
      <c r="AA40" s="1">
        <f ca="1">RepFd!AA427</f>
        <v>0</v>
      </c>
      <c r="AB40" s="1">
        <f ca="1">RepFd!AB427</f>
        <v>0</v>
      </c>
      <c r="AC40" s="1">
        <f ca="1">RepFd!AC427</f>
        <v>0</v>
      </c>
      <c r="AD40" s="1">
        <f ca="1">RepFd!AD427</f>
        <v>0</v>
      </c>
      <c r="AE40" s="1">
        <f ca="1">RepFd!AE427</f>
        <v>0</v>
      </c>
      <c r="AF40" s="1">
        <f ca="1">RepFd!AF427</f>
        <v>0</v>
      </c>
      <c r="AG40" s="1">
        <f ca="1">RepFd!AG427</f>
        <v>0</v>
      </c>
      <c r="AH40" s="1">
        <f ca="1">RepFd!AH427</f>
        <v>0</v>
      </c>
      <c r="AI40" s="1">
        <f ca="1">RepFd!AI427</f>
        <v>0</v>
      </c>
      <c r="AJ40" s="1">
        <f ca="1">RepFd!AJ427</f>
        <v>0</v>
      </c>
      <c r="AK40" s="1">
        <f ca="1">RepFd!AK427</f>
        <v>0</v>
      </c>
      <c r="AL40" s="1">
        <f ca="1">RepFd!AL427</f>
        <v>0</v>
      </c>
    </row>
    <row r="41" spans="5:38" x14ac:dyDescent="0.25">
      <c r="I41" s="22" t="str">
        <f>Items!$E$44</f>
        <v>Незавершенное производство и запасы</v>
      </c>
      <c r="J41" s="1" t="str">
        <f>Items!F62</f>
        <v>Резерв-3</v>
      </c>
      <c r="Q41" s="20">
        <f ca="1">RepFd!Q428</f>
        <v>0</v>
      </c>
      <c r="T41" s="1">
        <f ca="1">RepFd!T428</f>
        <v>0</v>
      </c>
      <c r="U41" s="1">
        <f ca="1">RepFd!U428</f>
        <v>0</v>
      </c>
      <c r="V41" s="1">
        <f ca="1">RepFd!V428</f>
        <v>0</v>
      </c>
      <c r="W41" s="1">
        <f ca="1">RepFd!W428</f>
        <v>0</v>
      </c>
      <c r="X41" s="1">
        <f ca="1">RepFd!X428</f>
        <v>0</v>
      </c>
      <c r="Y41" s="1">
        <f ca="1">RepFd!Y428</f>
        <v>0</v>
      </c>
      <c r="Z41" s="1">
        <f ca="1">RepFd!Z428</f>
        <v>0</v>
      </c>
      <c r="AA41" s="1">
        <f ca="1">RepFd!AA428</f>
        <v>0</v>
      </c>
      <c r="AB41" s="1">
        <f ca="1">RepFd!AB428</f>
        <v>0</v>
      </c>
      <c r="AC41" s="1">
        <f ca="1">RepFd!AC428</f>
        <v>0</v>
      </c>
      <c r="AD41" s="1">
        <f ca="1">RepFd!AD428</f>
        <v>0</v>
      </c>
      <c r="AE41" s="1">
        <f ca="1">RepFd!AE428</f>
        <v>0</v>
      </c>
      <c r="AF41" s="1">
        <f ca="1">RepFd!AF428</f>
        <v>0</v>
      </c>
      <c r="AG41" s="1">
        <f ca="1">RepFd!AG428</f>
        <v>0</v>
      </c>
      <c r="AH41" s="1">
        <f ca="1">RepFd!AH428</f>
        <v>0</v>
      </c>
      <c r="AI41" s="1">
        <f ca="1">RepFd!AI428</f>
        <v>0</v>
      </c>
      <c r="AJ41" s="1">
        <f ca="1">RepFd!AJ428</f>
        <v>0</v>
      </c>
      <c r="AK41" s="1">
        <f ca="1">RepFd!AK428</f>
        <v>0</v>
      </c>
      <c r="AL41" s="1">
        <f ca="1">RepFd!AL428</f>
        <v>0</v>
      </c>
    </row>
    <row r="42" spans="5:38" x14ac:dyDescent="0.25">
      <c r="I42" s="22" t="str">
        <f>Items!$E$44</f>
        <v>Незавершенное производство и запасы</v>
      </c>
      <c r="J42" s="1" t="str">
        <f>Items!F63</f>
        <v>Резерв-4</v>
      </c>
      <c r="Q42" s="20">
        <f ca="1">RepFd!Q429</f>
        <v>0</v>
      </c>
      <c r="T42" s="1">
        <f ca="1">RepFd!T429</f>
        <v>0</v>
      </c>
      <c r="U42" s="1">
        <f ca="1">RepFd!U429</f>
        <v>0</v>
      </c>
      <c r="V42" s="1">
        <f ca="1">RepFd!V429</f>
        <v>0</v>
      </c>
      <c r="W42" s="1">
        <f ca="1">RepFd!W429</f>
        <v>0</v>
      </c>
      <c r="X42" s="1">
        <f ca="1">RepFd!X429</f>
        <v>0</v>
      </c>
      <c r="Y42" s="1">
        <f ca="1">RepFd!Y429</f>
        <v>0</v>
      </c>
      <c r="Z42" s="1">
        <f ca="1">RepFd!Z429</f>
        <v>0</v>
      </c>
      <c r="AA42" s="1">
        <f ca="1">RepFd!AA429</f>
        <v>0</v>
      </c>
      <c r="AB42" s="1">
        <f ca="1">RepFd!AB429</f>
        <v>0</v>
      </c>
      <c r="AC42" s="1">
        <f ca="1">RepFd!AC429</f>
        <v>0</v>
      </c>
      <c r="AD42" s="1">
        <f ca="1">RepFd!AD429</f>
        <v>0</v>
      </c>
      <c r="AE42" s="1">
        <f ca="1">RepFd!AE429</f>
        <v>0</v>
      </c>
      <c r="AF42" s="1">
        <f ca="1">RepFd!AF429</f>
        <v>0</v>
      </c>
      <c r="AG42" s="1">
        <f ca="1">RepFd!AG429</f>
        <v>0</v>
      </c>
      <c r="AH42" s="1">
        <f ca="1">RepFd!AH429</f>
        <v>0</v>
      </c>
      <c r="AI42" s="1">
        <f ca="1">RepFd!AI429</f>
        <v>0</v>
      </c>
      <c r="AJ42" s="1">
        <f ca="1">RepFd!AJ429</f>
        <v>0</v>
      </c>
      <c r="AK42" s="1">
        <f ca="1">RepFd!AK429</f>
        <v>0</v>
      </c>
      <c r="AL42" s="1">
        <f ca="1">RepFd!AL429</f>
        <v>0</v>
      </c>
    </row>
    <row r="43" spans="5:38" x14ac:dyDescent="0.25">
      <c r="I43" s="22" t="str">
        <f>Items!$E$44</f>
        <v>Незавершенное производство и запасы</v>
      </c>
      <c r="J43" s="1" t="str">
        <f>Items!F64</f>
        <v>Резерв-5</v>
      </c>
      <c r="Q43" s="20">
        <f ca="1">RepFd!Q430</f>
        <v>0</v>
      </c>
      <c r="T43" s="1">
        <f ca="1">RepFd!T430</f>
        <v>0</v>
      </c>
      <c r="U43" s="1">
        <f ca="1">RepFd!U430</f>
        <v>0</v>
      </c>
      <c r="V43" s="1">
        <f ca="1">RepFd!V430</f>
        <v>0</v>
      </c>
      <c r="W43" s="1">
        <f ca="1">RepFd!W430</f>
        <v>0</v>
      </c>
      <c r="X43" s="1">
        <f ca="1">RepFd!X430</f>
        <v>0</v>
      </c>
      <c r="Y43" s="1">
        <f ca="1">RepFd!Y430</f>
        <v>0</v>
      </c>
      <c r="Z43" s="1">
        <f ca="1">RepFd!Z430</f>
        <v>0</v>
      </c>
      <c r="AA43" s="1">
        <f ca="1">RepFd!AA430</f>
        <v>0</v>
      </c>
      <c r="AB43" s="1">
        <f ca="1">RepFd!AB430</f>
        <v>0</v>
      </c>
      <c r="AC43" s="1">
        <f ca="1">RepFd!AC430</f>
        <v>0</v>
      </c>
      <c r="AD43" s="1">
        <f ca="1">RepFd!AD430</f>
        <v>0</v>
      </c>
      <c r="AE43" s="1">
        <f ca="1">RepFd!AE430</f>
        <v>0</v>
      </c>
      <c r="AF43" s="1">
        <f ca="1">RepFd!AF430</f>
        <v>0</v>
      </c>
      <c r="AG43" s="1">
        <f ca="1">RepFd!AG430</f>
        <v>0</v>
      </c>
      <c r="AH43" s="1">
        <f ca="1">RepFd!AH430</f>
        <v>0</v>
      </c>
      <c r="AI43" s="1">
        <f ca="1">RepFd!AI430</f>
        <v>0</v>
      </c>
      <c r="AJ43" s="1">
        <f ca="1">RepFd!AJ430</f>
        <v>0</v>
      </c>
      <c r="AK43" s="1">
        <f ca="1">RepFd!AK430</f>
        <v>0</v>
      </c>
      <c r="AL43" s="1">
        <f ca="1">RepFd!AL430</f>
        <v>0</v>
      </c>
    </row>
    <row r="44" spans="5:38" x14ac:dyDescent="0.25">
      <c r="I44" s="22" t="str">
        <f>Items!$E$44</f>
        <v>Незавершенное производство и запасы</v>
      </c>
      <c r="J44" s="1" t="str">
        <f>Items!F65</f>
        <v>Резерв-6</v>
      </c>
      <c r="Q44" s="20">
        <f ca="1">RepFd!Q431</f>
        <v>0</v>
      </c>
      <c r="T44" s="1">
        <f ca="1">RepFd!T431</f>
        <v>0</v>
      </c>
      <c r="U44" s="1">
        <f ca="1">RepFd!U431</f>
        <v>0</v>
      </c>
      <c r="V44" s="1">
        <f ca="1">RepFd!V431</f>
        <v>0</v>
      </c>
      <c r="W44" s="1">
        <f ca="1">RepFd!W431</f>
        <v>0</v>
      </c>
      <c r="X44" s="1">
        <f ca="1">RepFd!X431</f>
        <v>0</v>
      </c>
      <c r="Y44" s="1">
        <f ca="1">RepFd!Y431</f>
        <v>0</v>
      </c>
      <c r="Z44" s="1">
        <f ca="1">RepFd!Z431</f>
        <v>0</v>
      </c>
      <c r="AA44" s="1">
        <f ca="1">RepFd!AA431</f>
        <v>0</v>
      </c>
      <c r="AB44" s="1">
        <f ca="1">RepFd!AB431</f>
        <v>0</v>
      </c>
      <c r="AC44" s="1">
        <f ca="1">RepFd!AC431</f>
        <v>0</v>
      </c>
      <c r="AD44" s="1">
        <f ca="1">RepFd!AD431</f>
        <v>0</v>
      </c>
      <c r="AE44" s="1">
        <f ca="1">RepFd!AE431</f>
        <v>0</v>
      </c>
      <c r="AF44" s="1">
        <f ca="1">RepFd!AF431</f>
        <v>0</v>
      </c>
      <c r="AG44" s="1">
        <f ca="1">RepFd!AG431</f>
        <v>0</v>
      </c>
      <c r="AH44" s="1">
        <f ca="1">RepFd!AH431</f>
        <v>0</v>
      </c>
      <c r="AI44" s="1">
        <f ca="1">RepFd!AI431</f>
        <v>0</v>
      </c>
      <c r="AJ44" s="1">
        <f ca="1">RepFd!AJ431</f>
        <v>0</v>
      </c>
      <c r="AK44" s="1">
        <f ca="1">RepFd!AK431</f>
        <v>0</v>
      </c>
      <c r="AL44" s="1">
        <f ca="1">RepFd!AL431</f>
        <v>0</v>
      </c>
    </row>
    <row r="45" spans="5:38" x14ac:dyDescent="0.25">
      <c r="I45" s="22" t="str">
        <f>Items!$E$44</f>
        <v>Незавершенное производство и запасы</v>
      </c>
      <c r="J45" s="1" t="str">
        <f>Items!F66</f>
        <v>Резерв-7</v>
      </c>
      <c r="Q45" s="20">
        <f ca="1">RepFd!Q432</f>
        <v>0</v>
      </c>
      <c r="T45" s="1">
        <f ca="1">RepFd!T432</f>
        <v>0</v>
      </c>
      <c r="U45" s="1">
        <f ca="1">RepFd!U432</f>
        <v>0</v>
      </c>
      <c r="V45" s="1">
        <f ca="1">RepFd!V432</f>
        <v>0</v>
      </c>
      <c r="W45" s="1">
        <f ca="1">RepFd!W432</f>
        <v>0</v>
      </c>
      <c r="X45" s="1">
        <f ca="1">RepFd!X432</f>
        <v>0</v>
      </c>
      <c r="Y45" s="1">
        <f ca="1">RepFd!Y432</f>
        <v>0</v>
      </c>
      <c r="Z45" s="1">
        <f ca="1">RepFd!Z432</f>
        <v>0</v>
      </c>
      <c r="AA45" s="1">
        <f ca="1">RepFd!AA432</f>
        <v>0</v>
      </c>
      <c r="AB45" s="1">
        <f ca="1">RepFd!AB432</f>
        <v>0</v>
      </c>
      <c r="AC45" s="1">
        <f ca="1">RepFd!AC432</f>
        <v>0</v>
      </c>
      <c r="AD45" s="1">
        <f ca="1">RepFd!AD432</f>
        <v>0</v>
      </c>
      <c r="AE45" s="1">
        <f ca="1">RepFd!AE432</f>
        <v>0</v>
      </c>
      <c r="AF45" s="1">
        <f ca="1">RepFd!AF432</f>
        <v>0</v>
      </c>
      <c r="AG45" s="1">
        <f ca="1">RepFd!AG432</f>
        <v>0</v>
      </c>
      <c r="AH45" s="1">
        <f ca="1">RepFd!AH432</f>
        <v>0</v>
      </c>
      <c r="AI45" s="1">
        <f ca="1">RepFd!AI432</f>
        <v>0</v>
      </c>
      <c r="AJ45" s="1">
        <f ca="1">RepFd!AJ432</f>
        <v>0</v>
      </c>
      <c r="AK45" s="1">
        <f ca="1">RepFd!AK432</f>
        <v>0</v>
      </c>
      <c r="AL45" s="1">
        <f ca="1">RepFd!AL432</f>
        <v>0</v>
      </c>
    </row>
    <row r="46" spans="5:38" x14ac:dyDescent="0.25">
      <c r="I46" s="22" t="str">
        <f>Items!$E$44</f>
        <v>Незавершенное производство и запасы</v>
      </c>
      <c r="J46" s="1" t="str">
        <f>Items!F67</f>
        <v>Резерв-8</v>
      </c>
      <c r="Q46" s="20">
        <f ca="1">RepFd!Q433</f>
        <v>0</v>
      </c>
      <c r="T46" s="1">
        <f ca="1">RepFd!T433</f>
        <v>0</v>
      </c>
      <c r="U46" s="1">
        <f ca="1">RepFd!U433</f>
        <v>0</v>
      </c>
      <c r="V46" s="1">
        <f ca="1">RepFd!V433</f>
        <v>0</v>
      </c>
      <c r="W46" s="1">
        <f ca="1">RepFd!W433</f>
        <v>0</v>
      </c>
      <c r="X46" s="1">
        <f ca="1">RepFd!X433</f>
        <v>0</v>
      </c>
      <c r="Y46" s="1">
        <f ca="1">RepFd!Y433</f>
        <v>0</v>
      </c>
      <c r="Z46" s="1">
        <f ca="1">RepFd!Z433</f>
        <v>0</v>
      </c>
      <c r="AA46" s="1">
        <f ca="1">RepFd!AA433</f>
        <v>0</v>
      </c>
      <c r="AB46" s="1">
        <f ca="1">RepFd!AB433</f>
        <v>0</v>
      </c>
      <c r="AC46" s="1">
        <f ca="1">RepFd!AC433</f>
        <v>0</v>
      </c>
      <c r="AD46" s="1">
        <f ca="1">RepFd!AD433</f>
        <v>0</v>
      </c>
      <c r="AE46" s="1">
        <f ca="1">RepFd!AE433</f>
        <v>0</v>
      </c>
      <c r="AF46" s="1">
        <f ca="1">RepFd!AF433</f>
        <v>0</v>
      </c>
      <c r="AG46" s="1">
        <f ca="1">RepFd!AG433</f>
        <v>0</v>
      </c>
      <c r="AH46" s="1">
        <f ca="1">RepFd!AH433</f>
        <v>0</v>
      </c>
      <c r="AI46" s="1">
        <f ca="1">RepFd!AI433</f>
        <v>0</v>
      </c>
      <c r="AJ46" s="1">
        <f ca="1">RepFd!AJ433</f>
        <v>0</v>
      </c>
      <c r="AK46" s="1">
        <f ca="1">RepFd!AK433</f>
        <v>0</v>
      </c>
      <c r="AL46" s="1">
        <f ca="1">RepFd!AL433</f>
        <v>0</v>
      </c>
    </row>
    <row r="47" spans="5:38" s="23" customFormat="1" ht="10.199999999999999" x14ac:dyDescent="0.2">
      <c r="E47" s="23" t="s">
        <v>50</v>
      </c>
    </row>
    <row r="48" spans="5:38" s="2" customFormat="1" x14ac:dyDescent="0.25">
      <c r="I48" s="2" t="str">
        <f>Items!$E$122</f>
        <v>Финансовые активы</v>
      </c>
      <c r="Q48" s="29">
        <f ca="1">RepFd!Q435</f>
        <v>0</v>
      </c>
      <c r="T48" s="2">
        <f ca="1">RepFd!T435</f>
        <v>0</v>
      </c>
      <c r="U48" s="2">
        <f ca="1">RepFd!U435</f>
        <v>0</v>
      </c>
      <c r="V48" s="2">
        <f ca="1">RepFd!V435</f>
        <v>0</v>
      </c>
      <c r="W48" s="2">
        <f ca="1">RepFd!W435</f>
        <v>0</v>
      </c>
      <c r="X48" s="2">
        <f ca="1">RepFd!X435</f>
        <v>0</v>
      </c>
      <c r="Y48" s="2">
        <f ca="1">RepFd!Y435</f>
        <v>0</v>
      </c>
      <c r="Z48" s="2">
        <f ca="1">RepFd!Z435</f>
        <v>0</v>
      </c>
      <c r="AA48" s="2">
        <f ca="1">RepFd!AA435</f>
        <v>0</v>
      </c>
      <c r="AB48" s="2">
        <f ca="1">RepFd!AB435</f>
        <v>0</v>
      </c>
      <c r="AC48" s="2">
        <f ca="1">RepFd!AC435</f>
        <v>0</v>
      </c>
      <c r="AD48" s="2">
        <f ca="1">RepFd!AD435</f>
        <v>0</v>
      </c>
      <c r="AE48" s="2">
        <f ca="1">RepFd!AE435</f>
        <v>0</v>
      </c>
      <c r="AF48" s="2">
        <f ca="1">RepFd!AF435</f>
        <v>0</v>
      </c>
      <c r="AG48" s="2">
        <f ca="1">RepFd!AG435</f>
        <v>0</v>
      </c>
      <c r="AH48" s="2">
        <f ca="1">RepFd!AH435</f>
        <v>0</v>
      </c>
      <c r="AI48" s="2">
        <f ca="1">RepFd!AI435</f>
        <v>0</v>
      </c>
      <c r="AJ48" s="2">
        <f ca="1">RepFd!AJ435</f>
        <v>0</v>
      </c>
      <c r="AK48" s="2">
        <f ca="1">RepFd!AK435</f>
        <v>0</v>
      </c>
      <c r="AL48" s="2">
        <f ca="1">RepFd!AL435</f>
        <v>0</v>
      </c>
    </row>
    <row r="49" spans="5:38" x14ac:dyDescent="0.25">
      <c r="I49" s="22" t="str">
        <f>Items!$E$122</f>
        <v>Финансовые активы</v>
      </c>
      <c r="J49" s="1" t="str">
        <f>Items!F123</f>
        <v>%% по депозитам</v>
      </c>
      <c r="Q49" s="20">
        <f ca="1">RepFd!Q436</f>
        <v>0</v>
      </c>
      <c r="T49" s="1">
        <f ca="1">RepFd!T436</f>
        <v>0</v>
      </c>
      <c r="U49" s="1">
        <f ca="1">RepFd!U436</f>
        <v>0</v>
      </c>
      <c r="V49" s="1">
        <f ca="1">RepFd!V436</f>
        <v>0</v>
      </c>
      <c r="W49" s="1">
        <f ca="1">RepFd!W436</f>
        <v>0</v>
      </c>
      <c r="X49" s="1">
        <f ca="1">RepFd!X436</f>
        <v>0</v>
      </c>
      <c r="Y49" s="1">
        <f ca="1">RepFd!Y436</f>
        <v>0</v>
      </c>
      <c r="Z49" s="1">
        <f ca="1">RepFd!Z436</f>
        <v>0</v>
      </c>
      <c r="AA49" s="1">
        <f ca="1">RepFd!AA436</f>
        <v>0</v>
      </c>
      <c r="AB49" s="1">
        <f ca="1">RepFd!AB436</f>
        <v>0</v>
      </c>
      <c r="AC49" s="1">
        <f ca="1">RepFd!AC436</f>
        <v>0</v>
      </c>
      <c r="AD49" s="1">
        <f ca="1">RepFd!AD436</f>
        <v>0</v>
      </c>
      <c r="AE49" s="1">
        <f ca="1">RepFd!AE436</f>
        <v>0</v>
      </c>
      <c r="AF49" s="1">
        <f ca="1">RepFd!AF436</f>
        <v>0</v>
      </c>
      <c r="AG49" s="1">
        <f ca="1">RepFd!AG436</f>
        <v>0</v>
      </c>
      <c r="AH49" s="1">
        <f ca="1">RepFd!AH436</f>
        <v>0</v>
      </c>
      <c r="AI49" s="1">
        <f ca="1">RepFd!AI436</f>
        <v>0</v>
      </c>
      <c r="AJ49" s="1">
        <f ca="1">RepFd!AJ436</f>
        <v>0</v>
      </c>
      <c r="AK49" s="1">
        <f ca="1">RepFd!AK436</f>
        <v>0</v>
      </c>
      <c r="AL49" s="1">
        <f ca="1">RepFd!AL436</f>
        <v>0</v>
      </c>
    </row>
    <row r="50" spans="5:38" x14ac:dyDescent="0.25">
      <c r="I50" s="22" t="str">
        <f>Items!$E$122</f>
        <v>Финансовые активы</v>
      </c>
      <c r="J50" s="1" t="str">
        <f>Items!F124</f>
        <v>%% по займам</v>
      </c>
      <c r="Q50" s="20">
        <f ca="1">RepFd!Q437</f>
        <v>0</v>
      </c>
      <c r="T50" s="1">
        <f ca="1">RepFd!T437</f>
        <v>0</v>
      </c>
      <c r="U50" s="1">
        <f ca="1">RepFd!U437</f>
        <v>0</v>
      </c>
      <c r="V50" s="1">
        <f ca="1">RepFd!V437</f>
        <v>0</v>
      </c>
      <c r="W50" s="1">
        <f ca="1">RepFd!W437</f>
        <v>0</v>
      </c>
      <c r="X50" s="1">
        <f ca="1">RepFd!X437</f>
        <v>0</v>
      </c>
      <c r="Y50" s="1">
        <f ca="1">RepFd!Y437</f>
        <v>0</v>
      </c>
      <c r="Z50" s="1">
        <f ca="1">RepFd!Z437</f>
        <v>0</v>
      </c>
      <c r="AA50" s="1">
        <f ca="1">RepFd!AA437</f>
        <v>0</v>
      </c>
      <c r="AB50" s="1">
        <f ca="1">RepFd!AB437</f>
        <v>0</v>
      </c>
      <c r="AC50" s="1">
        <f ca="1">RepFd!AC437</f>
        <v>0</v>
      </c>
      <c r="AD50" s="1">
        <f ca="1">RepFd!AD437</f>
        <v>0</v>
      </c>
      <c r="AE50" s="1">
        <f ca="1">RepFd!AE437</f>
        <v>0</v>
      </c>
      <c r="AF50" s="1">
        <f ca="1">RepFd!AF437</f>
        <v>0</v>
      </c>
      <c r="AG50" s="1">
        <f ca="1">RepFd!AG437</f>
        <v>0</v>
      </c>
      <c r="AH50" s="1">
        <f ca="1">RepFd!AH437</f>
        <v>0</v>
      </c>
      <c r="AI50" s="1">
        <f ca="1">RepFd!AI437</f>
        <v>0</v>
      </c>
      <c r="AJ50" s="1">
        <f ca="1">RepFd!AJ437</f>
        <v>0</v>
      </c>
      <c r="AK50" s="1">
        <f ca="1">RepFd!AK437</f>
        <v>0</v>
      </c>
      <c r="AL50" s="1">
        <f ca="1">RepFd!AL437</f>
        <v>0</v>
      </c>
    </row>
    <row r="51" spans="5:38" x14ac:dyDescent="0.25">
      <c r="I51" s="22" t="str">
        <f>Items!$E$122</f>
        <v>Финансовые активы</v>
      </c>
      <c r="J51" s="1" t="str">
        <f>Items!F125</f>
        <v>Депозиты</v>
      </c>
      <c r="Q51" s="20">
        <f ca="1">RepFd!Q438</f>
        <v>0</v>
      </c>
      <c r="T51" s="1">
        <f ca="1">RepFd!T438</f>
        <v>0</v>
      </c>
      <c r="U51" s="1">
        <f ca="1">RepFd!U438</f>
        <v>0</v>
      </c>
      <c r="V51" s="1">
        <f ca="1">RepFd!V438</f>
        <v>0</v>
      </c>
      <c r="W51" s="1">
        <f ca="1">RepFd!W438</f>
        <v>0</v>
      </c>
      <c r="X51" s="1">
        <f ca="1">RepFd!X438</f>
        <v>0</v>
      </c>
      <c r="Y51" s="1">
        <f ca="1">RepFd!Y438</f>
        <v>0</v>
      </c>
      <c r="Z51" s="1">
        <f ca="1">RepFd!Z438</f>
        <v>0</v>
      </c>
      <c r="AA51" s="1">
        <f ca="1">RepFd!AA438</f>
        <v>0</v>
      </c>
      <c r="AB51" s="1">
        <f ca="1">RepFd!AB438</f>
        <v>0</v>
      </c>
      <c r="AC51" s="1">
        <f ca="1">RepFd!AC438</f>
        <v>0</v>
      </c>
      <c r="AD51" s="1">
        <f ca="1">RepFd!AD438</f>
        <v>0</v>
      </c>
      <c r="AE51" s="1">
        <f ca="1">RepFd!AE438</f>
        <v>0</v>
      </c>
      <c r="AF51" s="1">
        <f ca="1">RepFd!AF438</f>
        <v>0</v>
      </c>
      <c r="AG51" s="1">
        <f ca="1">RepFd!AG438</f>
        <v>0</v>
      </c>
      <c r="AH51" s="1">
        <f ca="1">RepFd!AH438</f>
        <v>0</v>
      </c>
      <c r="AI51" s="1">
        <f ca="1">RepFd!AI438</f>
        <v>0</v>
      </c>
      <c r="AJ51" s="1">
        <f ca="1">RepFd!AJ438</f>
        <v>0</v>
      </c>
      <c r="AK51" s="1">
        <f ca="1">RepFd!AK438</f>
        <v>0</v>
      </c>
      <c r="AL51" s="1">
        <f ca="1">RepFd!AL438</f>
        <v>0</v>
      </c>
    </row>
    <row r="52" spans="5:38" x14ac:dyDescent="0.25">
      <c r="I52" s="22" t="str">
        <f>Items!$E$122</f>
        <v>Финансовые активы</v>
      </c>
      <c r="J52" s="1" t="str">
        <f>Items!F126</f>
        <v>Выданные займы</v>
      </c>
      <c r="Q52" s="20">
        <f ca="1">RepFd!Q439</f>
        <v>0</v>
      </c>
      <c r="T52" s="1">
        <f ca="1">RepFd!T439</f>
        <v>0</v>
      </c>
      <c r="U52" s="1">
        <f ca="1">RepFd!U439</f>
        <v>0</v>
      </c>
      <c r="V52" s="1">
        <f ca="1">RepFd!V439</f>
        <v>0</v>
      </c>
      <c r="W52" s="1">
        <f ca="1">RepFd!W439</f>
        <v>0</v>
      </c>
      <c r="X52" s="1">
        <f ca="1">RepFd!X439</f>
        <v>0</v>
      </c>
      <c r="Y52" s="1">
        <f ca="1">RepFd!Y439</f>
        <v>0</v>
      </c>
      <c r="Z52" s="1">
        <f ca="1">RepFd!Z439</f>
        <v>0</v>
      </c>
      <c r="AA52" s="1">
        <f ca="1">RepFd!AA439</f>
        <v>0</v>
      </c>
      <c r="AB52" s="1">
        <f ca="1">RepFd!AB439</f>
        <v>0</v>
      </c>
      <c r="AC52" s="1">
        <f ca="1">RepFd!AC439</f>
        <v>0</v>
      </c>
      <c r="AD52" s="1">
        <f ca="1">RepFd!AD439</f>
        <v>0</v>
      </c>
      <c r="AE52" s="1">
        <f ca="1">RepFd!AE439</f>
        <v>0</v>
      </c>
      <c r="AF52" s="1">
        <f ca="1">RepFd!AF439</f>
        <v>0</v>
      </c>
      <c r="AG52" s="1">
        <f ca="1">RepFd!AG439</f>
        <v>0</v>
      </c>
      <c r="AH52" s="1">
        <f ca="1">RepFd!AH439</f>
        <v>0</v>
      </c>
      <c r="AI52" s="1">
        <f ca="1">RepFd!AI439</f>
        <v>0</v>
      </c>
      <c r="AJ52" s="1">
        <f ca="1">RepFd!AJ439</f>
        <v>0</v>
      </c>
      <c r="AK52" s="1">
        <f ca="1">RepFd!AK439</f>
        <v>0</v>
      </c>
      <c r="AL52" s="1">
        <f ca="1">RepFd!AL439</f>
        <v>0</v>
      </c>
    </row>
    <row r="53" spans="5:38" s="23" customFormat="1" ht="10.199999999999999" x14ac:dyDescent="0.2">
      <c r="E53" s="23" t="s">
        <v>50</v>
      </c>
    </row>
    <row r="54" spans="5:38" s="2" customFormat="1" x14ac:dyDescent="0.25">
      <c r="I54" s="2" t="str">
        <f>Items!$E$127</f>
        <v>Основные средства</v>
      </c>
      <c r="Q54" s="29">
        <f ca="1">RepFd!Q441</f>
        <v>2704723.9347999999</v>
      </c>
      <c r="T54" s="2">
        <f ca="1">RepFd!T441</f>
        <v>0</v>
      </c>
      <c r="U54" s="2">
        <f ca="1">RepFd!U441</f>
        <v>173430</v>
      </c>
      <c r="V54" s="2">
        <f ca="1">RepFd!V441</f>
        <v>173430</v>
      </c>
      <c r="W54" s="2">
        <f ca="1">RepFd!W441</f>
        <v>192144.51</v>
      </c>
      <c r="X54" s="2">
        <f ca="1">RepFd!X441</f>
        <v>214464.99</v>
      </c>
      <c r="Y54" s="2">
        <f ca="1">RepFd!Y441</f>
        <v>232747.42479999998</v>
      </c>
      <c r="Z54" s="2">
        <f ca="1">RepFd!Z441</f>
        <v>232747.42479999998</v>
      </c>
      <c r="AA54" s="2">
        <f ca="1">RepFd!AA441</f>
        <v>436062.84479999996</v>
      </c>
      <c r="AB54" s="2">
        <f ca="1">RepFd!AB441</f>
        <v>443679.1948</v>
      </c>
      <c r="AC54" s="2">
        <f ca="1">RepFd!AC441</f>
        <v>445940.1948</v>
      </c>
      <c r="AD54" s="2">
        <f ca="1">RepFd!AD441</f>
        <v>1207953.3648000001</v>
      </c>
      <c r="AE54" s="2">
        <f ca="1">RepFd!AE441</f>
        <v>1704463.8248000001</v>
      </c>
      <c r="AF54" s="2">
        <f ca="1">RepFd!AF441</f>
        <v>2630580.1347999997</v>
      </c>
      <c r="AG54" s="2">
        <f ca="1">RepFd!AG441</f>
        <v>2704723.9347999999</v>
      </c>
      <c r="AH54" s="2">
        <f ca="1">RepFd!AH441</f>
        <v>2704723.9347999999</v>
      </c>
      <c r="AI54" s="2">
        <f ca="1">RepFd!AI441</f>
        <v>2704723.9347999999</v>
      </c>
      <c r="AJ54" s="2">
        <f ca="1">RepFd!AJ441</f>
        <v>2704723.9347999999</v>
      </c>
      <c r="AK54" s="2">
        <f ca="1">RepFd!AK441</f>
        <v>2704723.9347999999</v>
      </c>
      <c r="AL54" s="2">
        <f ca="1">RepFd!AL441</f>
        <v>2704723.9347999999</v>
      </c>
    </row>
    <row r="55" spans="5:38" x14ac:dyDescent="0.25">
      <c r="I55" s="22" t="str">
        <f>Items!$E$127</f>
        <v>Основные средства</v>
      </c>
      <c r="J55" s="1" t="str">
        <f>Items!F128</f>
        <v>Оборудование приобретенное в лизинг</v>
      </c>
      <c r="Q55" s="20">
        <f ca="1">RepFd!Q442</f>
        <v>0</v>
      </c>
      <c r="T55" s="1">
        <f ca="1">RepFd!T442</f>
        <v>0</v>
      </c>
      <c r="U55" s="1">
        <f ca="1">RepFd!U442</f>
        <v>0</v>
      </c>
      <c r="V55" s="1">
        <f ca="1">RepFd!V442</f>
        <v>0</v>
      </c>
      <c r="W55" s="1">
        <f ca="1">RepFd!W442</f>
        <v>0</v>
      </c>
      <c r="X55" s="1">
        <f ca="1">RepFd!X442</f>
        <v>0</v>
      </c>
      <c r="Y55" s="1">
        <f ca="1">RepFd!Y442</f>
        <v>0</v>
      </c>
      <c r="Z55" s="1">
        <f ca="1">RepFd!Z442</f>
        <v>0</v>
      </c>
      <c r="AA55" s="1">
        <f ca="1">RepFd!AA442</f>
        <v>0</v>
      </c>
      <c r="AB55" s="1">
        <f ca="1">RepFd!AB442</f>
        <v>0</v>
      </c>
      <c r="AC55" s="1">
        <f ca="1">RepFd!AC442</f>
        <v>0</v>
      </c>
      <c r="AD55" s="1">
        <f ca="1">RepFd!AD442</f>
        <v>0</v>
      </c>
      <c r="AE55" s="1">
        <f ca="1">RepFd!AE442</f>
        <v>0</v>
      </c>
      <c r="AF55" s="1">
        <f ca="1">RepFd!AF442</f>
        <v>0</v>
      </c>
      <c r="AG55" s="1">
        <f ca="1">RepFd!AG442</f>
        <v>0</v>
      </c>
      <c r="AH55" s="1">
        <f ca="1">RepFd!AH442</f>
        <v>0</v>
      </c>
      <c r="AI55" s="1">
        <f ca="1">RepFd!AI442</f>
        <v>0</v>
      </c>
      <c r="AJ55" s="1">
        <f ca="1">RepFd!AJ442</f>
        <v>0</v>
      </c>
      <c r="AK55" s="1">
        <f ca="1">RepFd!AK442</f>
        <v>0</v>
      </c>
      <c r="AL55" s="1">
        <f ca="1">RepFd!AL442</f>
        <v>0</v>
      </c>
    </row>
    <row r="56" spans="5:38" x14ac:dyDescent="0.25">
      <c r="I56" s="22" t="str">
        <f>Items!$E$127</f>
        <v>Основные средства</v>
      </c>
      <c r="J56" s="1" t="str">
        <f>Items!F129</f>
        <v>Офис CLT перевозимый</v>
      </c>
      <c r="Q56" s="20">
        <f ca="1">RepFd!Q443</f>
        <v>902553.09</v>
      </c>
      <c r="T56" s="1">
        <f ca="1">RepFd!T443</f>
        <v>0</v>
      </c>
      <c r="U56" s="1">
        <f ca="1">RepFd!U443</f>
        <v>0</v>
      </c>
      <c r="V56" s="1">
        <f ca="1">RepFd!V443</f>
        <v>0</v>
      </c>
      <c r="W56" s="1">
        <f ca="1">RepFd!W443</f>
        <v>0</v>
      </c>
      <c r="X56" s="1">
        <f ca="1">RepFd!X443</f>
        <v>0</v>
      </c>
      <c r="Y56" s="1">
        <f ca="1">RepFd!Y443</f>
        <v>0</v>
      </c>
      <c r="Z56" s="1">
        <f ca="1">RepFd!Z443</f>
        <v>0</v>
      </c>
      <c r="AA56" s="1">
        <f ca="1">RepFd!AA443</f>
        <v>0</v>
      </c>
      <c r="AB56" s="1">
        <f ca="1">RepFd!AB443</f>
        <v>0</v>
      </c>
      <c r="AC56" s="1">
        <f ca="1">RepFd!AC443</f>
        <v>0</v>
      </c>
      <c r="AD56" s="1">
        <f ca="1">RepFd!AD443</f>
        <v>0</v>
      </c>
      <c r="AE56" s="1">
        <f ca="1">RepFd!AE443</f>
        <v>0</v>
      </c>
      <c r="AF56" s="1">
        <f ca="1">RepFd!AF443</f>
        <v>902553.09</v>
      </c>
      <c r="AG56" s="1">
        <f ca="1">RepFd!AG443</f>
        <v>902553.09</v>
      </c>
      <c r="AH56" s="1">
        <f ca="1">RepFd!AH443</f>
        <v>902553.09</v>
      </c>
      <c r="AI56" s="1">
        <f ca="1">RepFd!AI443</f>
        <v>902553.09</v>
      </c>
      <c r="AJ56" s="1">
        <f ca="1">RepFd!AJ443</f>
        <v>902553.09</v>
      </c>
      <c r="AK56" s="1">
        <f ca="1">RepFd!AK443</f>
        <v>902553.09</v>
      </c>
      <c r="AL56" s="1">
        <f ca="1">RepFd!AL443</f>
        <v>902553.09</v>
      </c>
    </row>
    <row r="57" spans="5:38" x14ac:dyDescent="0.25">
      <c r="I57" s="22" t="str">
        <f>Items!$E$127</f>
        <v>Основные средства</v>
      </c>
      <c r="J57" s="1" t="str">
        <f>Items!F130</f>
        <v>Контейнер</v>
      </c>
      <c r="Q57" s="20">
        <f ca="1">RepFd!Q444</f>
        <v>575090</v>
      </c>
      <c r="T57" s="1">
        <f ca="1">RepFd!T444</f>
        <v>0</v>
      </c>
      <c r="U57" s="1">
        <f ca="1">RepFd!U444</f>
        <v>173430</v>
      </c>
      <c r="V57" s="1">
        <f ca="1">RepFd!V444</f>
        <v>173430</v>
      </c>
      <c r="W57" s="1">
        <f ca="1">RepFd!W444</f>
        <v>173430</v>
      </c>
      <c r="X57" s="1">
        <f ca="1">RepFd!X444</f>
        <v>173430</v>
      </c>
      <c r="Y57" s="1">
        <f ca="1">RepFd!Y444</f>
        <v>173430</v>
      </c>
      <c r="Z57" s="1">
        <f ca="1">RepFd!Z444</f>
        <v>173430</v>
      </c>
      <c r="AA57" s="1">
        <f ca="1">RepFd!AA444</f>
        <v>347800</v>
      </c>
      <c r="AB57" s="1">
        <f ca="1">RepFd!AB444</f>
        <v>347800</v>
      </c>
      <c r="AC57" s="1">
        <f ca="1">RepFd!AC444</f>
        <v>347800</v>
      </c>
      <c r="AD57" s="1">
        <f ca="1">RepFd!AD444</f>
        <v>575090</v>
      </c>
      <c r="AE57" s="1">
        <f ca="1">RepFd!AE444</f>
        <v>575090</v>
      </c>
      <c r="AF57" s="1">
        <f ca="1">RepFd!AF444</f>
        <v>575090</v>
      </c>
      <c r="AG57" s="1">
        <f ca="1">RepFd!AG444</f>
        <v>575090</v>
      </c>
      <c r="AH57" s="1">
        <f ca="1">RepFd!AH444</f>
        <v>575090</v>
      </c>
      <c r="AI57" s="1">
        <f ca="1">RepFd!AI444</f>
        <v>575090</v>
      </c>
      <c r="AJ57" s="1">
        <f ca="1">RepFd!AJ444</f>
        <v>575090</v>
      </c>
      <c r="AK57" s="1">
        <f ca="1">RepFd!AK444</f>
        <v>575090</v>
      </c>
      <c r="AL57" s="1">
        <f ca="1">RepFd!AL444</f>
        <v>575090</v>
      </c>
    </row>
    <row r="58" spans="5:38" x14ac:dyDescent="0.25">
      <c r="I58" s="22" t="str">
        <f>Items!$E$127</f>
        <v>Основные средства</v>
      </c>
      <c r="J58" s="1" t="str">
        <f>Items!F131</f>
        <v>Инструменты</v>
      </c>
      <c r="Q58" s="20">
        <f ca="1">RepFd!Q445</f>
        <v>607313.93479999993</v>
      </c>
      <c r="T58" s="1">
        <f ca="1">RepFd!T445</f>
        <v>0</v>
      </c>
      <c r="U58" s="1">
        <f ca="1">RepFd!U445</f>
        <v>0</v>
      </c>
      <c r="V58" s="1">
        <f ca="1">RepFd!V445</f>
        <v>0</v>
      </c>
      <c r="W58" s="1">
        <f ca="1">RepFd!W445</f>
        <v>18714.509999999998</v>
      </c>
      <c r="X58" s="1">
        <f ca="1">RepFd!X445</f>
        <v>41034.99</v>
      </c>
      <c r="Y58" s="1">
        <f ca="1">RepFd!Y445</f>
        <v>59317.424799999993</v>
      </c>
      <c r="Z58" s="1">
        <f ca="1">RepFd!Z445</f>
        <v>59317.424799999993</v>
      </c>
      <c r="AA58" s="1">
        <f ca="1">RepFd!AA445</f>
        <v>88262.844799999992</v>
      </c>
      <c r="AB58" s="1">
        <f ca="1">RepFd!AB445</f>
        <v>95879.194799999997</v>
      </c>
      <c r="AC58" s="1">
        <f ca="1">RepFd!AC445</f>
        <v>98140.194799999997</v>
      </c>
      <c r="AD58" s="1">
        <f ca="1">RepFd!AD445</f>
        <v>100333.3648</v>
      </c>
      <c r="AE58" s="1">
        <f ca="1">RepFd!AE445</f>
        <v>534535.71479999996</v>
      </c>
      <c r="AF58" s="1">
        <f ca="1">RepFd!AF445</f>
        <v>558098.93479999993</v>
      </c>
      <c r="AG58" s="1">
        <f ca="1">RepFd!AG445</f>
        <v>607313.93479999993</v>
      </c>
      <c r="AH58" s="1">
        <f ca="1">RepFd!AH445</f>
        <v>607313.93479999993</v>
      </c>
      <c r="AI58" s="1">
        <f ca="1">RepFd!AI445</f>
        <v>607313.93479999993</v>
      </c>
      <c r="AJ58" s="1">
        <f ca="1">RepFd!AJ445</f>
        <v>607313.93479999993</v>
      </c>
      <c r="AK58" s="1">
        <f ca="1">RepFd!AK445</f>
        <v>607313.93479999993</v>
      </c>
      <c r="AL58" s="1">
        <f ca="1">RepFd!AL445</f>
        <v>607313.93479999993</v>
      </c>
    </row>
    <row r="59" spans="5:38" x14ac:dyDescent="0.25">
      <c r="I59" s="22" t="str">
        <f>Items!$E$127</f>
        <v>Основные средства</v>
      </c>
      <c r="J59" s="1" t="str">
        <f>Items!F132</f>
        <v>Спец техника и оборудование</v>
      </c>
      <c r="Q59" s="20">
        <f ca="1">RepFd!Q446</f>
        <v>619766.91</v>
      </c>
      <c r="T59" s="1">
        <f ca="1">RepFd!T446</f>
        <v>0</v>
      </c>
      <c r="U59" s="1">
        <f ca="1">RepFd!U446</f>
        <v>0</v>
      </c>
      <c r="V59" s="1">
        <f ca="1">RepFd!V446</f>
        <v>0</v>
      </c>
      <c r="W59" s="1">
        <f ca="1">RepFd!W446</f>
        <v>0</v>
      </c>
      <c r="X59" s="1">
        <f ca="1">RepFd!X446</f>
        <v>0</v>
      </c>
      <c r="Y59" s="1">
        <f ca="1">RepFd!Y446</f>
        <v>0</v>
      </c>
      <c r="Z59" s="1">
        <f ca="1">RepFd!Z446</f>
        <v>0</v>
      </c>
      <c r="AA59" s="1">
        <f ca="1">RepFd!AA446</f>
        <v>0</v>
      </c>
      <c r="AB59" s="1">
        <f ca="1">RepFd!AB446</f>
        <v>0</v>
      </c>
      <c r="AC59" s="1">
        <f ca="1">RepFd!AC446</f>
        <v>0</v>
      </c>
      <c r="AD59" s="1">
        <f ca="1">RepFd!AD446</f>
        <v>532530</v>
      </c>
      <c r="AE59" s="1">
        <f ca="1">RepFd!AE446</f>
        <v>594838.11</v>
      </c>
      <c r="AF59" s="1">
        <f ca="1">RepFd!AF446</f>
        <v>594838.11</v>
      </c>
      <c r="AG59" s="1">
        <f ca="1">RepFd!AG446</f>
        <v>619766.91</v>
      </c>
      <c r="AH59" s="1">
        <f ca="1">RepFd!AH446</f>
        <v>619766.91</v>
      </c>
      <c r="AI59" s="1">
        <f ca="1">RepFd!AI446</f>
        <v>619766.91</v>
      </c>
      <c r="AJ59" s="1">
        <f ca="1">RepFd!AJ446</f>
        <v>619766.91</v>
      </c>
      <c r="AK59" s="1">
        <f ca="1">RepFd!AK446</f>
        <v>619766.91</v>
      </c>
      <c r="AL59" s="1">
        <f ca="1">RepFd!AL446</f>
        <v>619766.91</v>
      </c>
    </row>
    <row r="60" spans="5:38" s="23" customFormat="1" ht="10.199999999999999" x14ac:dyDescent="0.2">
      <c r="E60" s="23" t="s">
        <v>50</v>
      </c>
    </row>
    <row r="61" spans="5:38" ht="4.05" customHeight="1" x14ac:dyDescent="0.25"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</row>
    <row r="62" spans="5:38" s="12" customFormat="1" ht="13.8" x14ac:dyDescent="0.3">
      <c r="H62" s="12" t="str">
        <f>Items!$E$70</f>
        <v>Пассивы</v>
      </c>
      <c r="Q62" s="12">
        <f ca="1">RepFd!Q449</f>
        <v>73830639.700599998</v>
      </c>
      <c r="T62" s="12">
        <f ca="1">RepFd!T449</f>
        <v>21807886.129999999</v>
      </c>
      <c r="U62" s="12">
        <f ca="1">RepFd!U449</f>
        <v>23538862.560000002</v>
      </c>
      <c r="V62" s="12">
        <f ca="1">RepFd!V449</f>
        <v>26708964.820000004</v>
      </c>
      <c r="W62" s="12">
        <f ca="1">RepFd!W449</f>
        <v>28024499.270000003</v>
      </c>
      <c r="X62" s="12">
        <f ca="1">RepFd!X449</f>
        <v>29156895.970000003</v>
      </c>
      <c r="Y62" s="12">
        <f ca="1">RepFd!Y449</f>
        <v>38386702.730999999</v>
      </c>
      <c r="Z62" s="12">
        <f ca="1">RepFd!Z449</f>
        <v>41829910.750999995</v>
      </c>
      <c r="AA62" s="12">
        <f ca="1">RepFd!AA449</f>
        <v>43912036.605599999</v>
      </c>
      <c r="AB62" s="12">
        <f ca="1">RepFd!AB449</f>
        <v>47130603.4956</v>
      </c>
      <c r="AC62" s="12">
        <f ca="1">RepFd!AC449</f>
        <v>49079953.725599997</v>
      </c>
      <c r="AD62" s="12">
        <f ca="1">RepFd!AD449</f>
        <v>50617455.115600005</v>
      </c>
      <c r="AE62" s="12">
        <f ca="1">RepFd!AE449</f>
        <v>65053539.480599999</v>
      </c>
      <c r="AF62" s="12">
        <f ca="1">RepFd!AF449</f>
        <v>69670308.300600007</v>
      </c>
      <c r="AG62" s="12">
        <f ca="1">RepFd!AG449</f>
        <v>74345999.100600004</v>
      </c>
      <c r="AH62" s="12">
        <f ca="1">RepFd!AH449</f>
        <v>73858839.700599998</v>
      </c>
      <c r="AI62" s="12">
        <f ca="1">RepFd!AI449</f>
        <v>73858839.700599998</v>
      </c>
      <c r="AJ62" s="12">
        <f ca="1">RepFd!AJ449</f>
        <v>73830639.700599998</v>
      </c>
      <c r="AK62" s="12">
        <f ca="1">RepFd!AK449</f>
        <v>73830639.700599998</v>
      </c>
      <c r="AL62" s="12">
        <f ca="1">RepFd!AL449</f>
        <v>73830639.700599998</v>
      </c>
    </row>
    <row r="63" spans="5:38" s="2" customFormat="1" x14ac:dyDescent="0.25">
      <c r="I63" s="2" t="str">
        <f>Items!$E$71</f>
        <v>Собственный капитал</v>
      </c>
      <c r="Q63" s="27">
        <f ca="1">RepFd!Q450</f>
        <v>14908916.129000006</v>
      </c>
      <c r="T63" s="2">
        <f ca="1">RepFd!T450</f>
        <v>21802560.16</v>
      </c>
      <c r="U63" s="2">
        <f ca="1">RepFd!U450</f>
        <v>21518954.010000002</v>
      </c>
      <c r="V63" s="2">
        <f ca="1">RepFd!V450</f>
        <v>21315663.430000003</v>
      </c>
      <c r="W63" s="2">
        <f ca="1">RepFd!W450</f>
        <v>21019417.670000002</v>
      </c>
      <c r="X63" s="2">
        <f ca="1">RepFd!X450</f>
        <v>20676357.48</v>
      </c>
      <c r="Y63" s="2">
        <f ca="1">RepFd!Y450</f>
        <v>22566731.129000001</v>
      </c>
      <c r="Z63" s="2">
        <f ca="1">RepFd!Z450</f>
        <v>22309512.009</v>
      </c>
      <c r="AA63" s="2">
        <f ca="1">RepFd!AA450</f>
        <v>21789876.519000001</v>
      </c>
      <c r="AB63" s="2">
        <f ca="1">RepFd!AB450</f>
        <v>20999242.979000002</v>
      </c>
      <c r="AC63" s="2">
        <f ca="1">RepFd!AC450</f>
        <v>20172876.329000004</v>
      </c>
      <c r="AD63" s="2">
        <f ca="1">RepFd!AD450</f>
        <v>18929898.259000003</v>
      </c>
      <c r="AE63" s="2">
        <f ca="1">RepFd!AE450</f>
        <v>17972224.059000004</v>
      </c>
      <c r="AF63" s="2">
        <f ca="1">RepFd!AF450</f>
        <v>17183054.359000005</v>
      </c>
      <c r="AG63" s="2">
        <f ca="1">RepFd!AG450</f>
        <v>15441821.329000005</v>
      </c>
      <c r="AH63" s="2">
        <f ca="1">RepFd!AH450</f>
        <v>14932716.129000006</v>
      </c>
      <c r="AI63" s="2">
        <f ca="1">RepFd!AI450</f>
        <v>14932716.129000006</v>
      </c>
      <c r="AJ63" s="2">
        <f ca="1">RepFd!AJ450</f>
        <v>14908916.129000006</v>
      </c>
      <c r="AK63" s="2">
        <f ca="1">RepFd!AK450</f>
        <v>14908916.129000006</v>
      </c>
      <c r="AL63" s="2">
        <f ca="1">RepFd!AL450</f>
        <v>14908916.129000006</v>
      </c>
    </row>
    <row r="64" spans="5:38" s="2" customFormat="1" x14ac:dyDescent="0.25">
      <c r="I64" s="2" t="str">
        <f>Items!$E$72</f>
        <v>Кредиторская задолженность по себестоимостным затратам</v>
      </c>
      <c r="Q64" s="29">
        <f ca="1">RepFd!Q451</f>
        <v>58815444.492599994</v>
      </c>
      <c r="T64" s="2">
        <f ca="1">RepFd!T451</f>
        <v>2618</v>
      </c>
      <c r="U64" s="2">
        <f ca="1">RepFd!U451</f>
        <v>1977083.43</v>
      </c>
      <c r="V64" s="2">
        <f ca="1">RepFd!V451</f>
        <v>5336100.9499999993</v>
      </c>
      <c r="W64" s="2">
        <f ca="1">RepFd!W451</f>
        <v>7005836.5</v>
      </c>
      <c r="X64" s="2">
        <f ca="1">RepFd!X451</f>
        <v>8422830.9200000018</v>
      </c>
      <c r="Y64" s="2">
        <f ca="1">RepFd!Y451</f>
        <v>15756905.452999998</v>
      </c>
      <c r="Z64" s="2">
        <f ca="1">RepFd!Z451</f>
        <v>19475794.283</v>
      </c>
      <c r="AA64" s="2">
        <f ca="1">RepFd!AA451</f>
        <v>22138036.6076</v>
      </c>
      <c r="AB64" s="2">
        <f ca="1">RepFd!AB451</f>
        <v>26225693.817599997</v>
      </c>
      <c r="AC64" s="2">
        <f ca="1">RepFd!AC451</f>
        <v>28933221.467599999</v>
      </c>
      <c r="AD64" s="2">
        <f ca="1">RepFd!AD451</f>
        <v>31578544.437599998</v>
      </c>
      <c r="AE64" s="2">
        <f ca="1">RepFd!AE451</f>
        <v>47089300.702599995</v>
      </c>
      <c r="AF64" s="2">
        <f ca="1">RepFd!AF451</f>
        <v>52360999.022600003</v>
      </c>
      <c r="AG64" s="2">
        <f ca="1">RepFd!AG451</f>
        <v>58815444.492599994</v>
      </c>
      <c r="AH64" s="2">
        <f ca="1">RepFd!AH451</f>
        <v>58815444.492599994</v>
      </c>
      <c r="AI64" s="2">
        <f ca="1">RepFd!AI451</f>
        <v>58815444.492599994</v>
      </c>
      <c r="AJ64" s="2">
        <f ca="1">RepFd!AJ451</f>
        <v>58815444.492599994</v>
      </c>
      <c r="AK64" s="2">
        <f ca="1">RepFd!AK451</f>
        <v>58815444.492599994</v>
      </c>
      <c r="AL64" s="2">
        <f ca="1">RepFd!AL451</f>
        <v>58815444.492599994</v>
      </c>
    </row>
    <row r="65" spans="9:38" x14ac:dyDescent="0.25">
      <c r="I65" s="22" t="str">
        <f>Items!$E$73</f>
        <v>Кредиторская задолженность по себестоимостным затратам</v>
      </c>
      <c r="J65" s="1" t="str">
        <f>Items!F73</f>
        <v>Подготовительные работы</v>
      </c>
      <c r="Q65" s="20">
        <f ca="1">RepFd!Q452</f>
        <v>1045220.5499999999</v>
      </c>
      <c r="T65" s="1">
        <f ca="1">RepFd!T452</f>
        <v>0</v>
      </c>
      <c r="U65" s="1">
        <f ca="1">RepFd!U452</f>
        <v>81762.23</v>
      </c>
      <c r="V65" s="1">
        <f ca="1">RepFd!V452</f>
        <v>142353.22999999998</v>
      </c>
      <c r="W65" s="1">
        <f ca="1">RepFd!W452</f>
        <v>261686.50999999998</v>
      </c>
      <c r="X65" s="1">
        <f ca="1">RepFd!X452</f>
        <v>261686.50999999998</v>
      </c>
      <c r="Y65" s="1">
        <f ca="1">RepFd!Y452</f>
        <v>306643.70999999996</v>
      </c>
      <c r="Z65" s="1">
        <f ca="1">RepFd!Z452</f>
        <v>307519.31999999995</v>
      </c>
      <c r="AA65" s="1">
        <f ca="1">RepFd!AA452</f>
        <v>465767.69999999995</v>
      </c>
      <c r="AB65" s="1">
        <f ca="1">RepFd!AB452</f>
        <v>465767.69999999995</v>
      </c>
      <c r="AC65" s="1">
        <f ca="1">RepFd!AC452</f>
        <v>526613.69999999995</v>
      </c>
      <c r="AD65" s="1">
        <f ca="1">RepFd!AD452</f>
        <v>796487.7</v>
      </c>
      <c r="AE65" s="1">
        <f ca="1">RepFd!AE452</f>
        <v>946635.54999999993</v>
      </c>
      <c r="AF65" s="1">
        <f ca="1">RepFd!AF452</f>
        <v>1045220.5499999999</v>
      </c>
      <c r="AG65" s="1">
        <f ca="1">RepFd!AG452</f>
        <v>1045220.5499999999</v>
      </c>
      <c r="AH65" s="1">
        <f ca="1">RepFd!AH452</f>
        <v>1045220.5499999999</v>
      </c>
      <c r="AI65" s="1">
        <f ca="1">RepFd!AI452</f>
        <v>1045220.5499999999</v>
      </c>
      <c r="AJ65" s="1">
        <f ca="1">RepFd!AJ452</f>
        <v>1045220.5499999999</v>
      </c>
      <c r="AK65" s="1">
        <f ca="1">RepFd!AK452</f>
        <v>1045220.5499999999</v>
      </c>
      <c r="AL65" s="1">
        <f ca="1">RepFd!AL452</f>
        <v>1045220.5499999999</v>
      </c>
    </row>
    <row r="66" spans="9:38" x14ac:dyDescent="0.25">
      <c r="I66" s="22" t="str">
        <f>Items!$E$74</f>
        <v>Кредиторская задолженность по себестоимостным затратам</v>
      </c>
      <c r="J66" s="1" t="str">
        <f>Items!F74</f>
        <v>Затраты на покупку участка</v>
      </c>
      <c r="Q66" s="20">
        <f ca="1">RepFd!Q453</f>
        <v>21433155.84</v>
      </c>
      <c r="T66" s="1">
        <f ca="1">RepFd!T453</f>
        <v>0</v>
      </c>
      <c r="U66" s="1">
        <f ca="1">RepFd!U453</f>
        <v>1127490</v>
      </c>
      <c r="V66" s="1">
        <f ca="1">RepFd!V453</f>
        <v>1348852.14</v>
      </c>
      <c r="W66" s="1">
        <f ca="1">RepFd!W453</f>
        <v>1558466.0099999998</v>
      </c>
      <c r="X66" s="1">
        <f ca="1">RepFd!X453</f>
        <v>1777354.8299999998</v>
      </c>
      <c r="Y66" s="1">
        <f ca="1">RepFd!Y453</f>
        <v>7822166.9700000007</v>
      </c>
      <c r="Z66" s="1">
        <f ca="1">RepFd!Z453</f>
        <v>8031780.8400000008</v>
      </c>
      <c r="AA66" s="1">
        <f ca="1">RepFd!AA453</f>
        <v>8639100.8399999999</v>
      </c>
      <c r="AB66" s="1">
        <f ca="1">RepFd!AB453</f>
        <v>9131730.8399999999</v>
      </c>
      <c r="AC66" s="1">
        <f ca="1">RepFd!AC453</f>
        <v>9211680.8399999999</v>
      </c>
      <c r="AD66" s="1">
        <f ca="1">RepFd!AD453</f>
        <v>9530005.8399999999</v>
      </c>
      <c r="AE66" s="1">
        <f ca="1">RepFd!AE453</f>
        <v>20914205.84</v>
      </c>
      <c r="AF66" s="1">
        <f ca="1">RepFd!AF453</f>
        <v>20914205.84</v>
      </c>
      <c r="AG66" s="1">
        <f ca="1">RepFd!AG453</f>
        <v>21433155.84</v>
      </c>
      <c r="AH66" s="1">
        <f ca="1">RepFd!AH453</f>
        <v>21433155.84</v>
      </c>
      <c r="AI66" s="1">
        <f ca="1">RepFd!AI453</f>
        <v>21433155.84</v>
      </c>
      <c r="AJ66" s="1">
        <f ca="1">RepFd!AJ453</f>
        <v>21433155.84</v>
      </c>
      <c r="AK66" s="1">
        <f ca="1">RepFd!AK453</f>
        <v>21433155.84</v>
      </c>
      <c r="AL66" s="1">
        <f ca="1">RepFd!AL453</f>
        <v>21433155.84</v>
      </c>
    </row>
    <row r="67" spans="9:38" x14ac:dyDescent="0.25">
      <c r="I67" s="22" t="str">
        <f>Items!$E$75</f>
        <v>Кредиторская задолженность по себестоимостным затратам</v>
      </c>
      <c r="J67" s="1" t="str">
        <f>Items!F75</f>
        <v>Прочее</v>
      </c>
      <c r="Q67" s="20">
        <f ca="1">RepFd!Q454</f>
        <v>190352.49</v>
      </c>
      <c r="T67" s="1">
        <f ca="1">RepFd!T454</f>
        <v>2618</v>
      </c>
      <c r="U67" s="1">
        <f ca="1">RepFd!U454</f>
        <v>2618</v>
      </c>
      <c r="V67" s="1">
        <f ca="1">RepFd!V454</f>
        <v>2618</v>
      </c>
      <c r="W67" s="1">
        <f ca="1">RepFd!W454</f>
        <v>5528</v>
      </c>
      <c r="X67" s="1">
        <f ca="1">RepFd!X454</f>
        <v>35388</v>
      </c>
      <c r="Y67" s="1">
        <f ca="1">RepFd!Y454</f>
        <v>38191.199999999997</v>
      </c>
      <c r="Z67" s="1">
        <f ca="1">RepFd!Z454</f>
        <v>53658.959999999992</v>
      </c>
      <c r="AA67" s="1">
        <f ca="1">RepFd!AA454</f>
        <v>61113.959999999992</v>
      </c>
      <c r="AB67" s="1">
        <f ca="1">RepFd!AB454</f>
        <v>96382.489999999991</v>
      </c>
      <c r="AC67" s="1">
        <f ca="1">RepFd!AC454</f>
        <v>104567.34999999999</v>
      </c>
      <c r="AD67" s="1">
        <f ca="1">RepFd!AD454</f>
        <v>124368.26999999999</v>
      </c>
      <c r="AE67" s="1">
        <f ca="1">RepFd!AE454</f>
        <v>127736.76</v>
      </c>
      <c r="AF67" s="1">
        <f ca="1">RepFd!AF454</f>
        <v>153358.51</v>
      </c>
      <c r="AG67" s="1">
        <f ca="1">RepFd!AG454</f>
        <v>190352.49</v>
      </c>
      <c r="AH67" s="1">
        <f ca="1">RepFd!AH454</f>
        <v>190352.49</v>
      </c>
      <c r="AI67" s="1">
        <f ca="1">RepFd!AI454</f>
        <v>190352.49</v>
      </c>
      <c r="AJ67" s="1">
        <f ca="1">RepFd!AJ454</f>
        <v>190352.49</v>
      </c>
      <c r="AK67" s="1">
        <f ca="1">RepFd!AK454</f>
        <v>190352.49</v>
      </c>
      <c r="AL67" s="1">
        <f ca="1">RepFd!AL454</f>
        <v>190352.49</v>
      </c>
    </row>
    <row r="68" spans="9:38" x14ac:dyDescent="0.25">
      <c r="I68" s="22" t="str">
        <f>Items!$E$76</f>
        <v>Кредиторская задолженность по себестоимостным затратам</v>
      </c>
      <c r="J68" s="1" t="str">
        <f>Items!F76</f>
        <v>ГСМ</v>
      </c>
      <c r="Q68" s="20">
        <f ca="1">RepFd!Q455</f>
        <v>133811.245</v>
      </c>
      <c r="T68" s="1">
        <f ca="1">RepFd!T455</f>
        <v>0</v>
      </c>
      <c r="U68" s="1">
        <f ca="1">RepFd!U455</f>
        <v>454.96</v>
      </c>
      <c r="V68" s="1">
        <f ca="1">RepFd!V455</f>
        <v>454.96</v>
      </c>
      <c r="W68" s="1">
        <f ca="1">RepFd!W455</f>
        <v>454.96</v>
      </c>
      <c r="X68" s="1">
        <f ca="1">RepFd!X455</f>
        <v>454.96</v>
      </c>
      <c r="Y68" s="1">
        <f ca="1">RepFd!Y455</f>
        <v>9679.9599999999991</v>
      </c>
      <c r="Z68" s="1">
        <f ca="1">RepFd!Z455</f>
        <v>9679.9599999999991</v>
      </c>
      <c r="AA68" s="1">
        <f ca="1">RepFd!AA455</f>
        <v>24674.85</v>
      </c>
      <c r="AB68" s="1">
        <f ca="1">RepFd!AB455</f>
        <v>40514.85</v>
      </c>
      <c r="AC68" s="1">
        <f ca="1">RepFd!AC455</f>
        <v>40514.85</v>
      </c>
      <c r="AD68" s="1">
        <f ca="1">RepFd!AD455</f>
        <v>51824.05</v>
      </c>
      <c r="AE68" s="1">
        <f ca="1">RepFd!AE455</f>
        <v>74468.255000000005</v>
      </c>
      <c r="AF68" s="1">
        <f ca="1">RepFd!AF455</f>
        <v>133811.245</v>
      </c>
      <c r="AG68" s="1">
        <f ca="1">RepFd!AG455</f>
        <v>133811.245</v>
      </c>
      <c r="AH68" s="1">
        <f ca="1">RepFd!AH455</f>
        <v>133811.245</v>
      </c>
      <c r="AI68" s="1">
        <f ca="1">RepFd!AI455</f>
        <v>133811.245</v>
      </c>
      <c r="AJ68" s="1">
        <f ca="1">RepFd!AJ455</f>
        <v>133811.245</v>
      </c>
      <c r="AK68" s="1">
        <f ca="1">RepFd!AK455</f>
        <v>133811.245</v>
      </c>
      <c r="AL68" s="1">
        <f ca="1">RepFd!AL455</f>
        <v>133811.245</v>
      </c>
    </row>
    <row r="69" spans="9:38" x14ac:dyDescent="0.25">
      <c r="I69" s="22" t="str">
        <f>Items!$E$77</f>
        <v>Кредиторская задолженность по себестоимостным затратам</v>
      </c>
      <c r="J69" s="1" t="str">
        <f>Items!F77</f>
        <v>Электрика</v>
      </c>
      <c r="Q69" s="20">
        <f ca="1">RepFd!Q456</f>
        <v>521342.59999999992</v>
      </c>
      <c r="T69" s="1">
        <f ca="1">RepFd!T456</f>
        <v>0</v>
      </c>
      <c r="U69" s="1">
        <f ca="1">RepFd!U456</f>
        <v>2655</v>
      </c>
      <c r="V69" s="1">
        <f ca="1">RepFd!V456</f>
        <v>39000.21</v>
      </c>
      <c r="W69" s="1">
        <f ca="1">RepFd!W456</f>
        <v>204254.46</v>
      </c>
      <c r="X69" s="1">
        <f ca="1">RepFd!X456</f>
        <v>204254.46</v>
      </c>
      <c r="Y69" s="1">
        <f ca="1">RepFd!Y456</f>
        <v>204254.46</v>
      </c>
      <c r="Z69" s="1">
        <f ca="1">RepFd!Z456</f>
        <v>204254.46</v>
      </c>
      <c r="AA69" s="1">
        <f ca="1">RepFd!AA456</f>
        <v>204254.46</v>
      </c>
      <c r="AB69" s="1">
        <f ca="1">RepFd!AB456</f>
        <v>270894.42</v>
      </c>
      <c r="AC69" s="1">
        <f ca="1">RepFd!AC456</f>
        <v>365584.31999999995</v>
      </c>
      <c r="AD69" s="1">
        <f ca="1">RepFd!AD456</f>
        <v>390884.31999999995</v>
      </c>
      <c r="AE69" s="1">
        <f ca="1">RepFd!AE456</f>
        <v>432017.31999999995</v>
      </c>
      <c r="AF69" s="1">
        <f ca="1">RepFd!AF456</f>
        <v>506180.86999999994</v>
      </c>
      <c r="AG69" s="1">
        <f ca="1">RepFd!AG456</f>
        <v>521342.59999999992</v>
      </c>
      <c r="AH69" s="1">
        <f ca="1">RepFd!AH456</f>
        <v>521342.59999999992</v>
      </c>
      <c r="AI69" s="1">
        <f ca="1">RepFd!AI456</f>
        <v>521342.59999999992</v>
      </c>
      <c r="AJ69" s="1">
        <f ca="1">RepFd!AJ456</f>
        <v>521342.59999999992</v>
      </c>
      <c r="AK69" s="1">
        <f ca="1">RepFd!AK456</f>
        <v>521342.59999999992</v>
      </c>
      <c r="AL69" s="1">
        <f ca="1">RepFd!AL456</f>
        <v>521342.59999999992</v>
      </c>
    </row>
    <row r="70" spans="9:38" x14ac:dyDescent="0.25">
      <c r="I70" s="22" t="str">
        <f>Items!$E$78</f>
        <v>Кредиторская задолженность по себестоимостным затратам</v>
      </c>
      <c r="J70" s="1" t="str">
        <f>Items!F78</f>
        <v>Доставка</v>
      </c>
      <c r="Q70" s="20">
        <f ca="1">RepFd!Q457</f>
        <v>530359.15999999992</v>
      </c>
      <c r="T70" s="1">
        <f ca="1">RepFd!T457</f>
        <v>0</v>
      </c>
      <c r="U70" s="1">
        <f ca="1">RepFd!U457</f>
        <v>2142</v>
      </c>
      <c r="V70" s="1">
        <f ca="1">RepFd!V457</f>
        <v>54106</v>
      </c>
      <c r="W70" s="1">
        <f ca="1">RepFd!W457</f>
        <v>57866</v>
      </c>
      <c r="X70" s="1">
        <f ca="1">RepFd!X457</f>
        <v>64737</v>
      </c>
      <c r="Y70" s="1">
        <f ca="1">RepFd!Y457</f>
        <v>131846</v>
      </c>
      <c r="Z70" s="1">
        <f ca="1">RepFd!Z457</f>
        <v>165566.91999999998</v>
      </c>
      <c r="AA70" s="1">
        <f ca="1">RepFd!AA457</f>
        <v>232001.14999999997</v>
      </c>
      <c r="AB70" s="1">
        <f ca="1">RepFd!AB457</f>
        <v>253910.92999999996</v>
      </c>
      <c r="AC70" s="1">
        <f ca="1">RepFd!AC457</f>
        <v>372320.31999999995</v>
      </c>
      <c r="AD70" s="1">
        <f ca="1">RepFd!AD457</f>
        <v>412572.45999999996</v>
      </c>
      <c r="AE70" s="1">
        <f ca="1">RepFd!AE457</f>
        <v>496862.45999999996</v>
      </c>
      <c r="AF70" s="1">
        <f ca="1">RepFd!AF457</f>
        <v>517611.05999999994</v>
      </c>
      <c r="AG70" s="1">
        <f ca="1">RepFd!AG457</f>
        <v>530359.15999999992</v>
      </c>
      <c r="AH70" s="1">
        <f ca="1">RepFd!AH457</f>
        <v>530359.15999999992</v>
      </c>
      <c r="AI70" s="1">
        <f ca="1">RepFd!AI457</f>
        <v>530359.15999999992</v>
      </c>
      <c r="AJ70" s="1">
        <f ca="1">RepFd!AJ457</f>
        <v>530359.15999999992</v>
      </c>
      <c r="AK70" s="1">
        <f ca="1">RepFd!AK457</f>
        <v>530359.15999999992</v>
      </c>
      <c r="AL70" s="1">
        <f ca="1">RepFd!AL457</f>
        <v>530359.15999999992</v>
      </c>
    </row>
    <row r="71" spans="9:38" x14ac:dyDescent="0.25">
      <c r="I71" s="22" t="str">
        <f>Items!$E$79</f>
        <v>Кредиторская задолженность по себестоимостным затратам</v>
      </c>
      <c r="J71" s="1" t="str">
        <f>Items!F79</f>
        <v>Канализация, Скважина,кессон и септик</v>
      </c>
      <c r="Q71" s="20">
        <f ca="1">RepFd!Q458</f>
        <v>1923112.5499999998</v>
      </c>
      <c r="T71" s="1">
        <f ca="1">RepFd!T458</f>
        <v>0</v>
      </c>
      <c r="U71" s="1">
        <f ca="1">RepFd!U458</f>
        <v>284038.53999999998</v>
      </c>
      <c r="V71" s="1">
        <f ca="1">RepFd!V458</f>
        <v>1051119.28</v>
      </c>
      <c r="W71" s="1">
        <f ca="1">RepFd!W458</f>
        <v>1095865.6100000001</v>
      </c>
      <c r="X71" s="1">
        <f ca="1">RepFd!X458</f>
        <v>1095865.6100000001</v>
      </c>
      <c r="Y71" s="1">
        <f ca="1">RepFd!Y458</f>
        <v>1097378.51</v>
      </c>
      <c r="Z71" s="1">
        <f ca="1">RepFd!Z458</f>
        <v>1097378.51</v>
      </c>
      <c r="AA71" s="1">
        <f ca="1">RepFd!AA458</f>
        <v>1097378.51</v>
      </c>
      <c r="AB71" s="1">
        <f ca="1">RepFd!AB458</f>
        <v>1271218.07</v>
      </c>
      <c r="AC71" s="1">
        <f ca="1">RepFd!AC458</f>
        <v>1279049.21</v>
      </c>
      <c r="AD71" s="1">
        <f ca="1">RepFd!AD458</f>
        <v>1371258.19</v>
      </c>
      <c r="AE71" s="1">
        <f ca="1">RepFd!AE458</f>
        <v>1457433.19</v>
      </c>
      <c r="AF71" s="1">
        <f ca="1">RepFd!AF458</f>
        <v>1919964.41</v>
      </c>
      <c r="AG71" s="1">
        <f ca="1">RepFd!AG458</f>
        <v>1923112.5499999998</v>
      </c>
      <c r="AH71" s="1">
        <f ca="1">RepFd!AH458</f>
        <v>1923112.5499999998</v>
      </c>
      <c r="AI71" s="1">
        <f ca="1">RepFd!AI458</f>
        <v>1923112.5499999998</v>
      </c>
      <c r="AJ71" s="1">
        <f ca="1">RepFd!AJ458</f>
        <v>1923112.5499999998</v>
      </c>
      <c r="AK71" s="1">
        <f ca="1">RepFd!AK458</f>
        <v>1923112.5499999998</v>
      </c>
      <c r="AL71" s="1">
        <f ca="1">RepFd!AL458</f>
        <v>1923112.5499999998</v>
      </c>
    </row>
    <row r="72" spans="9:38" x14ac:dyDescent="0.25">
      <c r="I72" s="22" t="str">
        <f>Items!$E$73</f>
        <v>Кредиторская задолженность по себестоимостным затратам</v>
      </c>
      <c r="J72" s="1" t="str">
        <f>Items!F80</f>
        <v>Метизы, расходники</v>
      </c>
      <c r="Q72" s="20">
        <f ca="1">RepFd!Q459</f>
        <v>509299.17759999994</v>
      </c>
      <c r="T72" s="1">
        <f ca="1">RepFd!T459</f>
        <v>0</v>
      </c>
      <c r="U72" s="1">
        <f ca="1">RepFd!U459</f>
        <v>7391.2199999999993</v>
      </c>
      <c r="V72" s="1">
        <f ca="1">RepFd!V459</f>
        <v>35940.019999999997</v>
      </c>
      <c r="W72" s="1">
        <f ca="1">RepFd!W459</f>
        <v>46436.819999999992</v>
      </c>
      <c r="X72" s="1">
        <f ca="1">RepFd!X459</f>
        <v>52293.829999999994</v>
      </c>
      <c r="Y72" s="1">
        <f ca="1">RepFd!Y459</f>
        <v>92676.312999999995</v>
      </c>
      <c r="Z72" s="1">
        <f ca="1">RepFd!Z459</f>
        <v>143645.59299999999</v>
      </c>
      <c r="AA72" s="1">
        <f ca="1">RepFd!AA459</f>
        <v>237023.07759999999</v>
      </c>
      <c r="AB72" s="1">
        <f ca="1">RepFd!AB459</f>
        <v>264563.53759999998</v>
      </c>
      <c r="AC72" s="1">
        <f ca="1">RepFd!AC459</f>
        <v>272287.26759999996</v>
      </c>
      <c r="AD72" s="1">
        <f ca="1">RepFd!AD459</f>
        <v>313746.43759999995</v>
      </c>
      <c r="AE72" s="1">
        <f ca="1">RepFd!AE459</f>
        <v>314513.98759999993</v>
      </c>
      <c r="AF72" s="1">
        <f ca="1">RepFd!AF459</f>
        <v>398091.40759999992</v>
      </c>
      <c r="AG72" s="1">
        <f ca="1">RepFd!AG459</f>
        <v>509299.17759999994</v>
      </c>
      <c r="AH72" s="1">
        <f ca="1">RepFd!AH459</f>
        <v>509299.17759999994</v>
      </c>
      <c r="AI72" s="1">
        <f ca="1">RepFd!AI459</f>
        <v>509299.17759999994</v>
      </c>
      <c r="AJ72" s="1">
        <f ca="1">RepFd!AJ459</f>
        <v>509299.17759999994</v>
      </c>
      <c r="AK72" s="1">
        <f ca="1">RepFd!AK459</f>
        <v>509299.17759999994</v>
      </c>
      <c r="AL72" s="1">
        <f ca="1">RepFd!AL459</f>
        <v>509299.17759999994</v>
      </c>
    </row>
    <row r="73" spans="9:38" x14ac:dyDescent="0.25">
      <c r="I73" s="22" t="str">
        <f>Items!$E$74</f>
        <v>Кредиторская задолженность по себестоимостным затратам</v>
      </c>
      <c r="J73" s="1" t="str">
        <f>Items!F81</f>
        <v>Материалы Фундамент</v>
      </c>
      <c r="Q73" s="20">
        <f ca="1">RepFd!Q460</f>
        <v>10547601.390000001</v>
      </c>
      <c r="T73" s="1">
        <f ca="1">RepFd!T460</f>
        <v>0</v>
      </c>
      <c r="U73" s="1">
        <f ca="1">RepFd!U460</f>
        <v>285577.31</v>
      </c>
      <c r="V73" s="1">
        <f ca="1">RepFd!V460</f>
        <v>1655363.28</v>
      </c>
      <c r="W73" s="1">
        <f ca="1">RepFd!W460</f>
        <v>1705221.28</v>
      </c>
      <c r="X73" s="1">
        <f ca="1">RepFd!X460</f>
        <v>1705221.28</v>
      </c>
      <c r="Y73" s="1">
        <f ca="1">RepFd!Y460</f>
        <v>1705221.28</v>
      </c>
      <c r="Z73" s="1">
        <f ca="1">RepFd!Z460</f>
        <v>1705221.28</v>
      </c>
      <c r="AA73" s="1">
        <f ca="1">RepFd!AA460</f>
        <v>1705221.28</v>
      </c>
      <c r="AB73" s="1">
        <f ca="1">RepFd!AB460</f>
        <v>3253759.95</v>
      </c>
      <c r="AC73" s="1">
        <f ca="1">RepFd!AC460</f>
        <v>4004777.2700000005</v>
      </c>
      <c r="AD73" s="1">
        <f ca="1">RepFd!AD460</f>
        <v>5103875.13</v>
      </c>
      <c r="AE73" s="1">
        <f ca="1">RepFd!AE460</f>
        <v>5705615.6699999999</v>
      </c>
      <c r="AF73" s="1">
        <f ca="1">RepFd!AF460</f>
        <v>6926051.9900000002</v>
      </c>
      <c r="AG73" s="1">
        <f ca="1">RepFd!AG460</f>
        <v>10547601.390000001</v>
      </c>
      <c r="AH73" s="1">
        <f ca="1">RepFd!AH460</f>
        <v>10547601.390000001</v>
      </c>
      <c r="AI73" s="1">
        <f ca="1">RepFd!AI460</f>
        <v>10547601.390000001</v>
      </c>
      <c r="AJ73" s="1">
        <f ca="1">RepFd!AJ460</f>
        <v>10547601.390000001</v>
      </c>
      <c r="AK73" s="1">
        <f ca="1">RepFd!AK460</f>
        <v>10547601.390000001</v>
      </c>
      <c r="AL73" s="1">
        <f ca="1">RepFd!AL460</f>
        <v>10547601.390000001</v>
      </c>
    </row>
    <row r="74" spans="9:38" x14ac:dyDescent="0.25">
      <c r="I74" s="22" t="str">
        <f>Items!$E$75</f>
        <v>Кредиторская задолженность по себестоимостным затратам</v>
      </c>
      <c r="J74" s="1" t="str">
        <f>Items!F82</f>
        <v>Материалы Коробка</v>
      </c>
      <c r="Q74" s="20">
        <f ca="1">RepFd!Q461</f>
        <v>4442802.6499999994</v>
      </c>
      <c r="T74" s="1">
        <f ca="1">RepFd!T461</f>
        <v>0</v>
      </c>
      <c r="U74" s="1">
        <f ca="1">RepFd!U461</f>
        <v>0</v>
      </c>
      <c r="V74" s="1">
        <f ca="1">RepFd!V461</f>
        <v>442010.56</v>
      </c>
      <c r="W74" s="1">
        <f ca="1">RepFd!W461</f>
        <v>538493.31999999995</v>
      </c>
      <c r="X74" s="1">
        <f ca="1">RepFd!X461</f>
        <v>1160797.2599999998</v>
      </c>
      <c r="Y74" s="1">
        <f ca="1">RepFd!Y461</f>
        <v>1556386.6699999997</v>
      </c>
      <c r="Z74" s="1">
        <f ca="1">RepFd!Z461</f>
        <v>3519624.8899999997</v>
      </c>
      <c r="AA74" s="1">
        <f ca="1">RepFd!AA461</f>
        <v>3520809.2899999996</v>
      </c>
      <c r="AB74" s="1">
        <f ca="1">RepFd!AB461</f>
        <v>3520809.2899999996</v>
      </c>
      <c r="AC74" s="1">
        <f ca="1">RepFd!AC461</f>
        <v>3861400.6099999994</v>
      </c>
      <c r="AD74" s="1">
        <f ca="1">RepFd!AD461</f>
        <v>3959025.6099999994</v>
      </c>
      <c r="AE74" s="1">
        <f ca="1">RepFd!AE461</f>
        <v>4392321.6499999994</v>
      </c>
      <c r="AF74" s="1">
        <f ca="1">RepFd!AF461</f>
        <v>4442802.6499999994</v>
      </c>
      <c r="AG74" s="1">
        <f ca="1">RepFd!AG461</f>
        <v>4442802.6499999994</v>
      </c>
      <c r="AH74" s="1">
        <f ca="1">RepFd!AH461</f>
        <v>4442802.6499999994</v>
      </c>
      <c r="AI74" s="1">
        <f ca="1">RepFd!AI461</f>
        <v>4442802.6499999994</v>
      </c>
      <c r="AJ74" s="1">
        <f ca="1">RepFd!AJ461</f>
        <v>4442802.6499999994</v>
      </c>
      <c r="AK74" s="1">
        <f ca="1">RepFd!AK461</f>
        <v>4442802.6499999994</v>
      </c>
      <c r="AL74" s="1">
        <f ca="1">RepFd!AL461</f>
        <v>4442802.6499999994</v>
      </c>
    </row>
    <row r="75" spans="9:38" x14ac:dyDescent="0.25">
      <c r="I75" s="22" t="str">
        <f>Items!$E$76</f>
        <v>Кредиторская задолженность по себестоимостным затратам</v>
      </c>
      <c r="J75" s="1" t="str">
        <f>Items!F83</f>
        <v>Материалы Кровля</v>
      </c>
      <c r="Q75" s="20">
        <f ca="1">RepFd!Q462</f>
        <v>2821832.04</v>
      </c>
      <c r="T75" s="1">
        <f ca="1">RepFd!T462</f>
        <v>0</v>
      </c>
      <c r="U75" s="1">
        <f ca="1">RepFd!U462</f>
        <v>182954.16999999998</v>
      </c>
      <c r="V75" s="1">
        <f ca="1">RepFd!V462</f>
        <v>293653.26999999996</v>
      </c>
      <c r="W75" s="1">
        <f ca="1">RepFd!W462</f>
        <v>739334.53</v>
      </c>
      <c r="X75" s="1">
        <f ca="1">RepFd!X462</f>
        <v>814351.73</v>
      </c>
      <c r="Y75" s="1">
        <f ca="1">RepFd!Y462</f>
        <v>871117.42999999993</v>
      </c>
      <c r="Z75" s="1">
        <f ca="1">RepFd!Z462</f>
        <v>1072333.69</v>
      </c>
      <c r="AA75" s="1">
        <f ca="1">RepFd!AA462</f>
        <v>1731539.11</v>
      </c>
      <c r="AB75" s="1">
        <f ca="1">RepFd!AB462</f>
        <v>1783161.73</v>
      </c>
      <c r="AC75" s="1">
        <f ca="1">RepFd!AC462</f>
        <v>2021161.73</v>
      </c>
      <c r="AD75" s="1">
        <f ca="1">RepFd!AD462</f>
        <v>2021161.73</v>
      </c>
      <c r="AE75" s="1">
        <f ca="1">RepFd!AE462</f>
        <v>2773798.19</v>
      </c>
      <c r="AF75" s="1">
        <f ca="1">RepFd!AF462</f>
        <v>2791385.8</v>
      </c>
      <c r="AG75" s="1">
        <f ca="1">RepFd!AG462</f>
        <v>2821832.04</v>
      </c>
      <c r="AH75" s="1">
        <f ca="1">RepFd!AH462</f>
        <v>2821832.04</v>
      </c>
      <c r="AI75" s="1">
        <f ca="1">RepFd!AI462</f>
        <v>2821832.04</v>
      </c>
      <c r="AJ75" s="1">
        <f ca="1">RepFd!AJ462</f>
        <v>2821832.04</v>
      </c>
      <c r="AK75" s="1">
        <f ca="1">RepFd!AK462</f>
        <v>2821832.04</v>
      </c>
      <c r="AL75" s="1">
        <f ca="1">RepFd!AL462</f>
        <v>2821832.04</v>
      </c>
    </row>
    <row r="76" spans="9:38" x14ac:dyDescent="0.25">
      <c r="I76" s="22" t="str">
        <f>Items!$E$77</f>
        <v>Кредиторская задолженность по себестоимостным затратам</v>
      </c>
      <c r="J76" s="1" t="str">
        <f>Items!F84</f>
        <v>Материалы Окна и двери</v>
      </c>
      <c r="Q76" s="20">
        <f ca="1">RepFd!Q463</f>
        <v>951479.7699999999</v>
      </c>
      <c r="T76" s="1">
        <f ca="1">RepFd!T463</f>
        <v>0</v>
      </c>
      <c r="U76" s="1">
        <f ca="1">RepFd!U463</f>
        <v>0</v>
      </c>
      <c r="V76" s="1">
        <f ca="1">RepFd!V463</f>
        <v>0</v>
      </c>
      <c r="W76" s="1">
        <f ca="1">RepFd!W463</f>
        <v>0</v>
      </c>
      <c r="X76" s="1">
        <f ca="1">RepFd!X463</f>
        <v>289586.44999999995</v>
      </c>
      <c r="Y76" s="1">
        <f ca="1">RepFd!Y463</f>
        <v>289586.44999999995</v>
      </c>
      <c r="Z76" s="1">
        <f ca="1">RepFd!Z463</f>
        <v>600965.8899999999</v>
      </c>
      <c r="AA76" s="1">
        <f ca="1">RepFd!AA463</f>
        <v>609334.7699999999</v>
      </c>
      <c r="AB76" s="1">
        <f ca="1">RepFd!AB463</f>
        <v>609334.7699999999</v>
      </c>
      <c r="AC76" s="1">
        <f ca="1">RepFd!AC463</f>
        <v>609334.7699999999</v>
      </c>
      <c r="AD76" s="1">
        <f ca="1">RepFd!AD463</f>
        <v>689838.2699999999</v>
      </c>
      <c r="AE76" s="1">
        <f ca="1">RepFd!AE463</f>
        <v>948718.96999999986</v>
      </c>
      <c r="AF76" s="1">
        <f ca="1">RepFd!AF463</f>
        <v>951479.7699999999</v>
      </c>
      <c r="AG76" s="1">
        <f ca="1">RepFd!AG463</f>
        <v>951479.7699999999</v>
      </c>
      <c r="AH76" s="1">
        <f ca="1">RepFd!AH463</f>
        <v>951479.7699999999</v>
      </c>
      <c r="AI76" s="1">
        <f ca="1">RepFd!AI463</f>
        <v>951479.7699999999</v>
      </c>
      <c r="AJ76" s="1">
        <f ca="1">RepFd!AJ463</f>
        <v>951479.7699999999</v>
      </c>
      <c r="AK76" s="1">
        <f ca="1">RepFd!AK463</f>
        <v>951479.7699999999</v>
      </c>
      <c r="AL76" s="1">
        <f ca="1">RepFd!AL463</f>
        <v>951479.7699999999</v>
      </c>
    </row>
    <row r="77" spans="9:38" x14ac:dyDescent="0.25">
      <c r="I77" s="22" t="str">
        <f>Items!$E$78</f>
        <v>Кредиторская задолженность по себестоимостным затратам</v>
      </c>
      <c r="J77" s="1" t="str">
        <f>Items!F85</f>
        <v>Материалы Фасад</v>
      </c>
      <c r="Q77" s="20">
        <f ca="1">RepFd!Q464</f>
        <v>1224639.44</v>
      </c>
      <c r="T77" s="1">
        <f ca="1">RepFd!T464</f>
        <v>0</v>
      </c>
      <c r="U77" s="1">
        <f ca="1">RepFd!U464</f>
        <v>0</v>
      </c>
      <c r="V77" s="1">
        <f ca="1">RepFd!V464</f>
        <v>0</v>
      </c>
      <c r="W77" s="1">
        <f ca="1">RepFd!W464</f>
        <v>0</v>
      </c>
      <c r="X77" s="1">
        <f ca="1">RepFd!X464</f>
        <v>0</v>
      </c>
      <c r="Y77" s="1">
        <f ca="1">RepFd!Y464</f>
        <v>175745.89999999997</v>
      </c>
      <c r="Z77" s="1">
        <f ca="1">RepFd!Z464</f>
        <v>310737.01999999996</v>
      </c>
      <c r="AA77" s="1">
        <f ca="1">RepFd!AA464</f>
        <v>362363.80999999994</v>
      </c>
      <c r="AB77" s="1">
        <f ca="1">RepFd!AB464</f>
        <v>642449.35999999987</v>
      </c>
      <c r="AC77" s="1">
        <f ca="1">RepFd!AC464</f>
        <v>659140.34999999986</v>
      </c>
      <c r="AD77" s="1">
        <f ca="1">RepFd!AD464</f>
        <v>659140.34999999986</v>
      </c>
      <c r="AE77" s="1">
        <f ca="1">RepFd!AE464</f>
        <v>659140.34999999986</v>
      </c>
      <c r="AF77" s="1">
        <f ca="1">RepFd!AF464</f>
        <v>1167684.1299999999</v>
      </c>
      <c r="AG77" s="1">
        <f ca="1">RepFd!AG464</f>
        <v>1224639.44</v>
      </c>
      <c r="AH77" s="1">
        <f ca="1">RepFd!AH464</f>
        <v>1224639.44</v>
      </c>
      <c r="AI77" s="1">
        <f ca="1">RepFd!AI464</f>
        <v>1224639.44</v>
      </c>
      <c r="AJ77" s="1">
        <f ca="1">RepFd!AJ464</f>
        <v>1224639.44</v>
      </c>
      <c r="AK77" s="1">
        <f ca="1">RepFd!AK464</f>
        <v>1224639.44</v>
      </c>
      <c r="AL77" s="1">
        <f ca="1">RepFd!AL464</f>
        <v>1224639.44</v>
      </c>
    </row>
    <row r="78" spans="9:38" x14ac:dyDescent="0.25">
      <c r="I78" s="22" t="str">
        <f>Items!$E$79</f>
        <v>Кредиторская задолженность по себестоимостным затратам</v>
      </c>
      <c r="J78" s="1" t="str">
        <f>Items!F86</f>
        <v>Материалы Благоустройство</v>
      </c>
      <c r="Q78" s="20">
        <f ca="1">RepFd!Q465</f>
        <v>783226.74999999988</v>
      </c>
      <c r="T78" s="1">
        <f ca="1">RepFd!T465</f>
        <v>0</v>
      </c>
      <c r="U78" s="1">
        <f ca="1">RepFd!U465</f>
        <v>0</v>
      </c>
      <c r="V78" s="1">
        <f ca="1">RepFd!V465</f>
        <v>0</v>
      </c>
      <c r="W78" s="1">
        <f ca="1">RepFd!W465</f>
        <v>0</v>
      </c>
      <c r="X78" s="1">
        <f ca="1">RepFd!X465</f>
        <v>0</v>
      </c>
      <c r="Y78" s="1">
        <f ca="1">RepFd!Y465</f>
        <v>0</v>
      </c>
      <c r="Z78" s="1">
        <f ca="1">RepFd!Z465</f>
        <v>0</v>
      </c>
      <c r="AA78" s="1">
        <f ca="1">RepFd!AA465</f>
        <v>0</v>
      </c>
      <c r="AB78" s="1">
        <f ca="1">RepFd!AB465</f>
        <v>0</v>
      </c>
      <c r="AC78" s="1">
        <f ca="1">RepFd!AC465</f>
        <v>0</v>
      </c>
      <c r="AD78" s="1">
        <f ca="1">RepFd!AD465</f>
        <v>0</v>
      </c>
      <c r="AE78" s="1">
        <f ca="1">RepFd!AE465</f>
        <v>0</v>
      </c>
      <c r="AF78" s="1">
        <f ca="1">RepFd!AF465</f>
        <v>720264.66999999993</v>
      </c>
      <c r="AG78" s="1">
        <f ca="1">RepFd!AG465</f>
        <v>783226.74999999988</v>
      </c>
      <c r="AH78" s="1">
        <f ca="1">RepFd!AH465</f>
        <v>783226.74999999988</v>
      </c>
      <c r="AI78" s="1">
        <f ca="1">RepFd!AI465</f>
        <v>783226.74999999988</v>
      </c>
      <c r="AJ78" s="1">
        <f ca="1">RepFd!AJ465</f>
        <v>783226.74999999988</v>
      </c>
      <c r="AK78" s="1">
        <f ca="1">RepFd!AK465</f>
        <v>783226.74999999988</v>
      </c>
      <c r="AL78" s="1">
        <f ca="1">RepFd!AL465</f>
        <v>783226.74999999988</v>
      </c>
    </row>
    <row r="79" spans="9:38" x14ac:dyDescent="0.25">
      <c r="I79" s="22" t="str">
        <f>Items!$E$79</f>
        <v>Кредиторская задолженность по себестоимостным затратам</v>
      </c>
      <c r="J79" s="1" t="str">
        <f>Items!F87</f>
        <v>Монтаж фундамента</v>
      </c>
      <c r="Q79" s="20">
        <f ca="1">RepFd!Q466</f>
        <v>3368658.5500000003</v>
      </c>
      <c r="T79" s="1">
        <f ca="1">RepFd!T466</f>
        <v>0</v>
      </c>
      <c r="U79" s="1">
        <f ca="1">RepFd!U466</f>
        <v>0</v>
      </c>
      <c r="V79" s="1">
        <f ca="1">RepFd!V466</f>
        <v>270630</v>
      </c>
      <c r="W79" s="1">
        <f ca="1">RepFd!W466</f>
        <v>595306</v>
      </c>
      <c r="X79" s="1">
        <f ca="1">RepFd!X466</f>
        <v>595306</v>
      </c>
      <c r="Y79" s="1">
        <f ca="1">RepFd!Y466</f>
        <v>595306</v>
      </c>
      <c r="Z79" s="1">
        <f ca="1">RepFd!Z466</f>
        <v>595306</v>
      </c>
      <c r="AA79" s="1">
        <f ca="1">RepFd!AA466</f>
        <v>595306</v>
      </c>
      <c r="AB79" s="1">
        <f ca="1">RepFd!AB466</f>
        <v>1037715.89</v>
      </c>
      <c r="AC79" s="1">
        <f ca="1">RepFd!AC466</f>
        <v>1723640.8900000001</v>
      </c>
      <c r="AD79" s="1">
        <f ca="1">RepFd!AD466</f>
        <v>1774958.59</v>
      </c>
      <c r="AE79" s="1">
        <f ca="1">RepFd!AE466</f>
        <v>1903155.7200000002</v>
      </c>
      <c r="AF79" s="1">
        <f ca="1">RepFd!AF466</f>
        <v>2762648.22</v>
      </c>
      <c r="AG79" s="1">
        <f ca="1">RepFd!AG466</f>
        <v>3368658.5500000003</v>
      </c>
      <c r="AH79" s="1">
        <f ca="1">RepFd!AH466</f>
        <v>3368658.5500000003</v>
      </c>
      <c r="AI79" s="1">
        <f ca="1">RepFd!AI466</f>
        <v>3368658.5500000003</v>
      </c>
      <c r="AJ79" s="1">
        <f ca="1">RepFd!AJ466</f>
        <v>3368658.5500000003</v>
      </c>
      <c r="AK79" s="1">
        <f ca="1">RepFd!AK466</f>
        <v>3368658.5500000003</v>
      </c>
      <c r="AL79" s="1">
        <f ca="1">RepFd!AL466</f>
        <v>3368658.5500000003</v>
      </c>
    </row>
    <row r="80" spans="9:38" x14ac:dyDescent="0.25">
      <c r="I80" s="22" t="str">
        <f>Items!$E$79</f>
        <v>Кредиторская задолженность по себестоимостным затратам</v>
      </c>
      <c r="J80" s="1" t="str">
        <f>Items!F88</f>
        <v>Монтаж Коробки</v>
      </c>
      <c r="Q80" s="20">
        <f ca="1">RepFd!Q467</f>
        <v>3386956.55</v>
      </c>
      <c r="T80" s="1">
        <f ca="1">RepFd!T467</f>
        <v>0</v>
      </c>
      <c r="U80" s="1">
        <f ca="1">RepFd!U467</f>
        <v>0</v>
      </c>
      <c r="V80" s="1">
        <f ca="1">RepFd!V467</f>
        <v>0</v>
      </c>
      <c r="W80" s="1">
        <f ca="1">RepFd!W467</f>
        <v>167878</v>
      </c>
      <c r="X80" s="1">
        <f ca="1">RepFd!X467</f>
        <v>336488</v>
      </c>
      <c r="Y80" s="1">
        <f ca="1">RepFd!Y467</f>
        <v>698129</v>
      </c>
      <c r="Z80" s="1">
        <f ca="1">RepFd!Z467</f>
        <v>1255241.05</v>
      </c>
      <c r="AA80" s="1">
        <f ca="1">RepFd!AA467</f>
        <v>1255241.05</v>
      </c>
      <c r="AB80" s="1">
        <f ca="1">RepFd!AB467</f>
        <v>1255241.05</v>
      </c>
      <c r="AC80" s="1">
        <f ca="1">RepFd!AC467</f>
        <v>1358594.55</v>
      </c>
      <c r="AD80" s="1">
        <f ca="1">RepFd!AD467</f>
        <v>1856844.05</v>
      </c>
      <c r="AE80" s="1">
        <f ca="1">RepFd!AE467</f>
        <v>3071156.55</v>
      </c>
      <c r="AF80" s="1">
        <f ca="1">RepFd!AF467</f>
        <v>3154456.55</v>
      </c>
      <c r="AG80" s="1">
        <f ca="1">RepFd!AG467</f>
        <v>3386956.55</v>
      </c>
      <c r="AH80" s="1">
        <f ca="1">RepFd!AH467</f>
        <v>3386956.55</v>
      </c>
      <c r="AI80" s="1">
        <f ca="1">RepFd!AI467</f>
        <v>3386956.55</v>
      </c>
      <c r="AJ80" s="1">
        <f ca="1">RepFd!AJ467</f>
        <v>3386956.55</v>
      </c>
      <c r="AK80" s="1">
        <f ca="1">RepFd!AK467</f>
        <v>3386956.55</v>
      </c>
      <c r="AL80" s="1">
        <f ca="1">RepFd!AL467</f>
        <v>3386956.55</v>
      </c>
    </row>
    <row r="81" spans="5:38" x14ac:dyDescent="0.25">
      <c r="I81" s="22" t="str">
        <f>Items!$E$79</f>
        <v>Кредиторская задолженность по себестоимостным затратам</v>
      </c>
      <c r="J81" s="1" t="str">
        <f>Items!F89</f>
        <v>Монтаж кровли</v>
      </c>
      <c r="Q81" s="20">
        <f ca="1">RepFd!Q468</f>
        <v>2102552.4699999997</v>
      </c>
      <c r="T81" s="1">
        <f ca="1">RepFd!T468</f>
        <v>0</v>
      </c>
      <c r="U81" s="1">
        <f ca="1">RepFd!U468</f>
        <v>0</v>
      </c>
      <c r="V81" s="1">
        <f ca="1">RepFd!V468</f>
        <v>0</v>
      </c>
      <c r="W81" s="1">
        <f ca="1">RepFd!W468</f>
        <v>0</v>
      </c>
      <c r="X81" s="1">
        <f ca="1">RepFd!X468</f>
        <v>0</v>
      </c>
      <c r="Y81" s="1">
        <f ca="1">RepFd!Y468</f>
        <v>117565.6</v>
      </c>
      <c r="Z81" s="1">
        <f ca="1">RepFd!Z468</f>
        <v>283469.90000000002</v>
      </c>
      <c r="AA81" s="1">
        <f ca="1">RepFd!AA468</f>
        <v>600389.44999999995</v>
      </c>
      <c r="AB81" s="1">
        <f ca="1">RepFd!AB468</f>
        <v>939194.95</v>
      </c>
      <c r="AC81" s="1">
        <f ca="1">RepFd!AC468</f>
        <v>939194.95</v>
      </c>
      <c r="AD81" s="1">
        <f ca="1">RepFd!AD468</f>
        <v>939194.95</v>
      </c>
      <c r="AE81" s="1">
        <f ca="1">RepFd!AE468</f>
        <v>1169189.45</v>
      </c>
      <c r="AF81" s="1">
        <f ca="1">RepFd!AF468</f>
        <v>1561574.95</v>
      </c>
      <c r="AG81" s="1">
        <f ca="1">RepFd!AG468</f>
        <v>2102552.4699999997</v>
      </c>
      <c r="AH81" s="1">
        <f ca="1">RepFd!AH468</f>
        <v>2102552.4699999997</v>
      </c>
      <c r="AI81" s="1">
        <f ca="1">RepFd!AI468</f>
        <v>2102552.4699999997</v>
      </c>
      <c r="AJ81" s="1">
        <f ca="1">RepFd!AJ468</f>
        <v>2102552.4699999997</v>
      </c>
      <c r="AK81" s="1">
        <f ca="1">RepFd!AK468</f>
        <v>2102552.4699999997</v>
      </c>
      <c r="AL81" s="1">
        <f ca="1">RepFd!AL468</f>
        <v>2102552.4699999997</v>
      </c>
    </row>
    <row r="82" spans="5:38" x14ac:dyDescent="0.25">
      <c r="I82" s="22" t="str">
        <f>Items!$E$79</f>
        <v>Кредиторская задолженность по себестоимостным затратам</v>
      </c>
      <c r="J82" s="1" t="str">
        <f>Items!F90</f>
        <v>Монтаж окон</v>
      </c>
      <c r="Q82" s="20">
        <f ca="1">RepFd!Q469</f>
        <v>106550</v>
      </c>
      <c r="T82" s="1">
        <f ca="1">RepFd!T469</f>
        <v>0</v>
      </c>
      <c r="U82" s="1">
        <f ca="1">RepFd!U469</f>
        <v>0</v>
      </c>
      <c r="V82" s="1">
        <f ca="1">RepFd!V469</f>
        <v>0</v>
      </c>
      <c r="W82" s="1">
        <f ca="1">RepFd!W469</f>
        <v>0</v>
      </c>
      <c r="X82" s="1">
        <f ca="1">RepFd!X469</f>
        <v>0</v>
      </c>
      <c r="Y82" s="1">
        <f ca="1">RepFd!Y469</f>
        <v>0</v>
      </c>
      <c r="Z82" s="1">
        <f ca="1">RepFd!Z469</f>
        <v>0</v>
      </c>
      <c r="AA82" s="1">
        <f ca="1">RepFd!AA469</f>
        <v>50150</v>
      </c>
      <c r="AB82" s="1">
        <f ca="1">RepFd!AB469</f>
        <v>50150</v>
      </c>
      <c r="AC82" s="1">
        <f ca="1">RepFd!AC469</f>
        <v>50150</v>
      </c>
      <c r="AD82" s="1">
        <f ca="1">RepFd!AD469</f>
        <v>50150</v>
      </c>
      <c r="AE82" s="1">
        <f ca="1">RepFd!AE469</f>
        <v>50150</v>
      </c>
      <c r="AF82" s="1">
        <f ca="1">RepFd!AF469</f>
        <v>106550</v>
      </c>
      <c r="AG82" s="1">
        <f ca="1">RepFd!AG469</f>
        <v>106550</v>
      </c>
      <c r="AH82" s="1">
        <f ca="1">RepFd!AH469</f>
        <v>106550</v>
      </c>
      <c r="AI82" s="1">
        <f ca="1">RepFd!AI469</f>
        <v>106550</v>
      </c>
      <c r="AJ82" s="1">
        <f ca="1">RepFd!AJ469</f>
        <v>106550</v>
      </c>
      <c r="AK82" s="1">
        <f ca="1">RepFd!AK469</f>
        <v>106550</v>
      </c>
      <c r="AL82" s="1">
        <f ca="1">RepFd!AL469</f>
        <v>106550</v>
      </c>
    </row>
    <row r="83" spans="5:38" x14ac:dyDescent="0.25">
      <c r="I83" s="22" t="str">
        <f>Items!$E$79</f>
        <v>Кредиторская задолженность по себестоимостным затратам</v>
      </c>
      <c r="J83" s="1" t="str">
        <f>Items!F91</f>
        <v>Монтаж Фасада</v>
      </c>
      <c r="Q83" s="20">
        <f ca="1">RepFd!Q470</f>
        <v>1466698.74</v>
      </c>
      <c r="T83" s="1">
        <f ca="1">RepFd!T470</f>
        <v>0</v>
      </c>
      <c r="U83" s="1">
        <f ca="1">RepFd!U470</f>
        <v>0</v>
      </c>
      <c r="V83" s="1">
        <f ca="1">RepFd!V470</f>
        <v>0</v>
      </c>
      <c r="W83" s="1">
        <f ca="1">RepFd!W470</f>
        <v>0</v>
      </c>
      <c r="X83" s="1">
        <f ca="1">RepFd!X470</f>
        <v>0</v>
      </c>
      <c r="Y83" s="1">
        <f ca="1">RepFd!Y470</f>
        <v>0</v>
      </c>
      <c r="Z83" s="1">
        <f ca="1">RepFd!Z470</f>
        <v>41350</v>
      </c>
      <c r="AA83" s="1">
        <f ca="1">RepFd!AA470</f>
        <v>644260.80000000005</v>
      </c>
      <c r="AB83" s="1">
        <f ca="1">RepFd!AB470</f>
        <v>899493.74</v>
      </c>
      <c r="AC83" s="1">
        <f ca="1">RepFd!AC470</f>
        <v>952565.74</v>
      </c>
      <c r="AD83" s="1">
        <f ca="1">RepFd!AD470</f>
        <v>952565.74</v>
      </c>
      <c r="AE83" s="1">
        <f ca="1">RepFd!AE470</f>
        <v>952565.74</v>
      </c>
      <c r="AF83" s="1">
        <f ca="1">RepFd!AF470</f>
        <v>1255621.74</v>
      </c>
      <c r="AG83" s="1">
        <f ca="1">RepFd!AG470</f>
        <v>1466698.74</v>
      </c>
      <c r="AH83" s="1">
        <f ca="1">RepFd!AH470</f>
        <v>1466698.74</v>
      </c>
      <c r="AI83" s="1">
        <f ca="1">RepFd!AI470</f>
        <v>1466698.74</v>
      </c>
      <c r="AJ83" s="1">
        <f ca="1">RepFd!AJ470</f>
        <v>1466698.74</v>
      </c>
      <c r="AK83" s="1">
        <f ca="1">RepFd!AK470</f>
        <v>1466698.74</v>
      </c>
      <c r="AL83" s="1">
        <f ca="1">RepFd!AL470</f>
        <v>1466698.74</v>
      </c>
    </row>
    <row r="84" spans="5:38" x14ac:dyDescent="0.25">
      <c r="I84" s="22" t="str">
        <f>Items!$E$79</f>
        <v>Кредиторская задолженность по себестоимостным затратам</v>
      </c>
      <c r="J84" s="1" t="str">
        <f>Items!F92</f>
        <v>Монтаж Благоустройства</v>
      </c>
      <c r="Q84" s="20">
        <f ca="1">RepFd!Q471</f>
        <v>297156</v>
      </c>
      <c r="T84" s="1">
        <f ca="1">RepFd!T471</f>
        <v>0</v>
      </c>
      <c r="U84" s="1">
        <f ca="1">RepFd!U471</f>
        <v>0</v>
      </c>
      <c r="V84" s="1">
        <f ca="1">RepFd!V471</f>
        <v>0</v>
      </c>
      <c r="W84" s="1">
        <f ca="1">RepFd!W471</f>
        <v>0</v>
      </c>
      <c r="X84" s="1">
        <f ca="1">RepFd!X471</f>
        <v>0</v>
      </c>
      <c r="Y84" s="1">
        <f ca="1">RepFd!Y471</f>
        <v>0</v>
      </c>
      <c r="Z84" s="1">
        <f ca="1">RepFd!Z471</f>
        <v>0</v>
      </c>
      <c r="AA84" s="1">
        <f ca="1">RepFd!AA471</f>
        <v>0</v>
      </c>
      <c r="AB84" s="1">
        <f ca="1">RepFd!AB471</f>
        <v>0</v>
      </c>
      <c r="AC84" s="1">
        <f ca="1">RepFd!AC471</f>
        <v>0</v>
      </c>
      <c r="AD84" s="1">
        <f ca="1">RepFd!AD471</f>
        <v>0</v>
      </c>
      <c r="AE84" s="1">
        <f ca="1">RepFd!AE471</f>
        <v>17108</v>
      </c>
      <c r="AF84" s="1">
        <f ca="1">RepFd!AF471</f>
        <v>17108</v>
      </c>
      <c r="AG84" s="1">
        <f ca="1">RepFd!AG471</f>
        <v>297156</v>
      </c>
      <c r="AH84" s="1">
        <f ca="1">RepFd!AH471</f>
        <v>297156</v>
      </c>
      <c r="AI84" s="1">
        <f ca="1">RepFd!AI471</f>
        <v>297156</v>
      </c>
      <c r="AJ84" s="1">
        <f ca="1">RepFd!AJ471</f>
        <v>297156</v>
      </c>
      <c r="AK84" s="1">
        <f ca="1">RepFd!AK471</f>
        <v>297156</v>
      </c>
      <c r="AL84" s="1">
        <f ca="1">RepFd!AL471</f>
        <v>297156</v>
      </c>
    </row>
    <row r="85" spans="5:38" x14ac:dyDescent="0.25">
      <c r="I85" s="22" t="str">
        <f>Items!$E$79</f>
        <v>Кредиторская задолженность по себестоимостным затратам</v>
      </c>
      <c r="J85" s="1" t="str">
        <f>Items!F93</f>
        <v>Спец техника</v>
      </c>
      <c r="Q85" s="20">
        <f ca="1">RepFd!Q472</f>
        <v>1014329.03</v>
      </c>
      <c r="T85" s="1">
        <f ca="1">RepFd!T472</f>
        <v>0</v>
      </c>
      <c r="U85" s="1">
        <f ca="1">RepFd!U472</f>
        <v>0</v>
      </c>
      <c r="V85" s="1">
        <f ca="1">RepFd!V472</f>
        <v>0</v>
      </c>
      <c r="W85" s="1">
        <f ca="1">RepFd!W472</f>
        <v>29045</v>
      </c>
      <c r="X85" s="1">
        <f ca="1">RepFd!X472</f>
        <v>29045</v>
      </c>
      <c r="Y85" s="1">
        <f ca="1">RepFd!Y472</f>
        <v>45010</v>
      </c>
      <c r="Z85" s="1">
        <f ca="1">RepFd!Z472</f>
        <v>78060</v>
      </c>
      <c r="AA85" s="1">
        <f ca="1">RepFd!AA472</f>
        <v>102106.5</v>
      </c>
      <c r="AB85" s="1">
        <f ca="1">RepFd!AB472</f>
        <v>425092.75000000006</v>
      </c>
      <c r="AC85" s="1">
        <f ca="1">RepFd!AC472</f>
        <v>566335.25</v>
      </c>
      <c r="AD85" s="1">
        <f ca="1">RepFd!AD472</f>
        <v>566335.25</v>
      </c>
      <c r="AE85" s="1">
        <f ca="1">RepFd!AE472</f>
        <v>668199.55000000005</v>
      </c>
      <c r="AF85" s="1">
        <f ca="1">RepFd!AF472</f>
        <v>900619.16</v>
      </c>
      <c r="AG85" s="1">
        <f ca="1">RepFd!AG472</f>
        <v>1014329.03</v>
      </c>
      <c r="AH85" s="1">
        <f ca="1">RepFd!AH472</f>
        <v>1014329.03</v>
      </c>
      <c r="AI85" s="1">
        <f ca="1">RepFd!AI472</f>
        <v>1014329.03</v>
      </c>
      <c r="AJ85" s="1">
        <f ca="1">RepFd!AJ472</f>
        <v>1014329.03</v>
      </c>
      <c r="AK85" s="1">
        <f ca="1">RepFd!AK472</f>
        <v>1014329.03</v>
      </c>
      <c r="AL85" s="1">
        <f ca="1">RepFd!AL472</f>
        <v>1014329.03</v>
      </c>
    </row>
    <row r="86" spans="5:38" x14ac:dyDescent="0.25">
      <c r="I86" s="22" t="str">
        <f>Items!$E$79</f>
        <v>Кредиторская задолженность по себестоимостным затратам</v>
      </c>
      <c r="J86" s="1" t="str">
        <f>Items!F94</f>
        <v>Общая территория (дорога, ливневка, газ, эл-во)</v>
      </c>
      <c r="Q86" s="20">
        <f ca="1">RepFd!Q473</f>
        <v>14307.5</v>
      </c>
      <c r="T86" s="1">
        <f ca="1">RepFd!T473</f>
        <v>0</v>
      </c>
      <c r="U86" s="1">
        <f ca="1">RepFd!U473</f>
        <v>0</v>
      </c>
      <c r="V86" s="1">
        <f ca="1">RepFd!V473</f>
        <v>0</v>
      </c>
      <c r="W86" s="1">
        <f ca="1">RepFd!W473</f>
        <v>0</v>
      </c>
      <c r="X86" s="1">
        <f ca="1">RepFd!X473</f>
        <v>0</v>
      </c>
      <c r="Y86" s="1">
        <f ca="1">RepFd!Y473</f>
        <v>0</v>
      </c>
      <c r="Z86" s="1">
        <f ca="1">RepFd!Z473</f>
        <v>0</v>
      </c>
      <c r="AA86" s="1">
        <f ca="1">RepFd!AA473</f>
        <v>0</v>
      </c>
      <c r="AB86" s="1">
        <f ca="1">RepFd!AB473</f>
        <v>14307.5</v>
      </c>
      <c r="AC86" s="1">
        <f ca="1">RepFd!AC473</f>
        <v>14307.5</v>
      </c>
      <c r="AD86" s="1">
        <f ca="1">RepFd!AD473</f>
        <v>14307.5</v>
      </c>
      <c r="AE86" s="1">
        <f ca="1">RepFd!AE473</f>
        <v>14307.5</v>
      </c>
      <c r="AF86" s="1">
        <f ca="1">RepFd!AF473</f>
        <v>14307.5</v>
      </c>
      <c r="AG86" s="1">
        <f ca="1">RepFd!AG473</f>
        <v>14307.5</v>
      </c>
      <c r="AH86" s="1">
        <f ca="1">RepFd!AH473</f>
        <v>14307.5</v>
      </c>
      <c r="AI86" s="1">
        <f ca="1">RepFd!AI473</f>
        <v>14307.5</v>
      </c>
      <c r="AJ86" s="1">
        <f ca="1">RepFd!AJ473</f>
        <v>14307.5</v>
      </c>
      <c r="AK86" s="1">
        <f ca="1">RepFd!AK473</f>
        <v>14307.5</v>
      </c>
      <c r="AL86" s="1">
        <f ca="1">RepFd!AL473</f>
        <v>14307.5</v>
      </c>
    </row>
    <row r="87" spans="5:38" x14ac:dyDescent="0.25">
      <c r="I87" s="22" t="str">
        <f>Items!$E$79</f>
        <v>Кредиторская задолженность по себестоимостным затратам</v>
      </c>
      <c r="J87" s="1" t="str">
        <f>Items!F95</f>
        <v>Резерв-1</v>
      </c>
      <c r="Q87" s="20">
        <f ca="1">RepFd!Q474</f>
        <v>0</v>
      </c>
      <c r="T87" s="1">
        <f ca="1">RepFd!T474</f>
        <v>0</v>
      </c>
      <c r="U87" s="1">
        <f ca="1">RepFd!U474</f>
        <v>0</v>
      </c>
      <c r="V87" s="1">
        <f ca="1">RepFd!V474</f>
        <v>0</v>
      </c>
      <c r="W87" s="1">
        <f ca="1">RepFd!W474</f>
        <v>0</v>
      </c>
      <c r="X87" s="1">
        <f ca="1">RepFd!X474</f>
        <v>0</v>
      </c>
      <c r="Y87" s="1">
        <f ca="1">RepFd!Y474</f>
        <v>0</v>
      </c>
      <c r="Z87" s="1">
        <f ca="1">RepFd!Z474</f>
        <v>0</v>
      </c>
      <c r="AA87" s="1">
        <f ca="1">RepFd!AA474</f>
        <v>0</v>
      </c>
      <c r="AB87" s="1">
        <f ca="1">RepFd!AB474</f>
        <v>0</v>
      </c>
      <c r="AC87" s="1">
        <f ca="1">RepFd!AC474</f>
        <v>0</v>
      </c>
      <c r="AD87" s="1">
        <f ca="1">RepFd!AD474</f>
        <v>0</v>
      </c>
      <c r="AE87" s="1">
        <f ca="1">RepFd!AE474</f>
        <v>0</v>
      </c>
      <c r="AF87" s="1">
        <f ca="1">RepFd!AF474</f>
        <v>0</v>
      </c>
      <c r="AG87" s="1">
        <f ca="1">RepFd!AG474</f>
        <v>0</v>
      </c>
      <c r="AH87" s="1">
        <f ca="1">RepFd!AH474</f>
        <v>0</v>
      </c>
      <c r="AI87" s="1">
        <f ca="1">RepFd!AI474</f>
        <v>0</v>
      </c>
      <c r="AJ87" s="1">
        <f ca="1">RepFd!AJ474</f>
        <v>0</v>
      </c>
      <c r="AK87" s="1">
        <f ca="1">RepFd!AK474</f>
        <v>0</v>
      </c>
      <c r="AL87" s="1">
        <f ca="1">RepFd!AL474</f>
        <v>0</v>
      </c>
    </row>
    <row r="88" spans="5:38" x14ac:dyDescent="0.25">
      <c r="I88" s="22" t="str">
        <f>Items!$E$79</f>
        <v>Кредиторская задолженность по себестоимостным затратам</v>
      </c>
      <c r="J88" s="1" t="str">
        <f>Items!F96</f>
        <v>Резерв-2</v>
      </c>
      <c r="Q88" s="20">
        <f ca="1">RepFd!Q475</f>
        <v>0</v>
      </c>
      <c r="T88" s="1">
        <f ca="1">RepFd!T475</f>
        <v>0</v>
      </c>
      <c r="U88" s="1">
        <f ca="1">RepFd!U475</f>
        <v>0</v>
      </c>
      <c r="V88" s="1">
        <f ca="1">RepFd!V475</f>
        <v>0</v>
      </c>
      <c r="W88" s="1">
        <f ca="1">RepFd!W475</f>
        <v>0</v>
      </c>
      <c r="X88" s="1">
        <f ca="1">RepFd!X475</f>
        <v>0</v>
      </c>
      <c r="Y88" s="1">
        <f ca="1">RepFd!Y475</f>
        <v>0</v>
      </c>
      <c r="Z88" s="1">
        <f ca="1">RepFd!Z475</f>
        <v>0</v>
      </c>
      <c r="AA88" s="1">
        <f ca="1">RepFd!AA475</f>
        <v>0</v>
      </c>
      <c r="AB88" s="1">
        <f ca="1">RepFd!AB475</f>
        <v>0</v>
      </c>
      <c r="AC88" s="1">
        <f ca="1">RepFd!AC475</f>
        <v>0</v>
      </c>
      <c r="AD88" s="1">
        <f ca="1">RepFd!AD475</f>
        <v>0</v>
      </c>
      <c r="AE88" s="1">
        <f ca="1">RepFd!AE475</f>
        <v>0</v>
      </c>
      <c r="AF88" s="1">
        <f ca="1">RepFd!AF475</f>
        <v>0</v>
      </c>
      <c r="AG88" s="1">
        <f ca="1">RepFd!AG475</f>
        <v>0</v>
      </c>
      <c r="AH88" s="1">
        <f ca="1">RepFd!AH475</f>
        <v>0</v>
      </c>
      <c r="AI88" s="1">
        <f ca="1">RepFd!AI475</f>
        <v>0</v>
      </c>
      <c r="AJ88" s="1">
        <f ca="1">RepFd!AJ475</f>
        <v>0</v>
      </c>
      <c r="AK88" s="1">
        <f ca="1">RepFd!AK475</f>
        <v>0</v>
      </c>
      <c r="AL88" s="1">
        <f ca="1">RepFd!AL475</f>
        <v>0</v>
      </c>
    </row>
    <row r="89" spans="5:38" x14ac:dyDescent="0.25">
      <c r="I89" s="22" t="str">
        <f>Items!$E$79</f>
        <v>Кредиторская задолженность по себестоимостным затратам</v>
      </c>
      <c r="J89" s="1" t="str">
        <f>Items!F97</f>
        <v>Резерв-3</v>
      </c>
      <c r="Q89" s="20">
        <f ca="1">RepFd!Q476</f>
        <v>0</v>
      </c>
      <c r="T89" s="1">
        <f ca="1">RepFd!T476</f>
        <v>0</v>
      </c>
      <c r="U89" s="1">
        <f ca="1">RepFd!U476</f>
        <v>0</v>
      </c>
      <c r="V89" s="1">
        <f ca="1">RepFd!V476</f>
        <v>0</v>
      </c>
      <c r="W89" s="1">
        <f ca="1">RepFd!W476</f>
        <v>0</v>
      </c>
      <c r="X89" s="1">
        <f ca="1">RepFd!X476</f>
        <v>0</v>
      </c>
      <c r="Y89" s="1">
        <f ca="1">RepFd!Y476</f>
        <v>0</v>
      </c>
      <c r="Z89" s="1">
        <f ca="1">RepFd!Z476</f>
        <v>0</v>
      </c>
      <c r="AA89" s="1">
        <f ca="1">RepFd!AA476</f>
        <v>0</v>
      </c>
      <c r="AB89" s="1">
        <f ca="1">RepFd!AB476</f>
        <v>0</v>
      </c>
      <c r="AC89" s="1">
        <f ca="1">RepFd!AC476</f>
        <v>0</v>
      </c>
      <c r="AD89" s="1">
        <f ca="1">RepFd!AD476</f>
        <v>0</v>
      </c>
      <c r="AE89" s="1">
        <f ca="1">RepFd!AE476</f>
        <v>0</v>
      </c>
      <c r="AF89" s="1">
        <f ca="1">RepFd!AF476</f>
        <v>0</v>
      </c>
      <c r="AG89" s="1">
        <f ca="1">RepFd!AG476</f>
        <v>0</v>
      </c>
      <c r="AH89" s="1">
        <f ca="1">RepFd!AH476</f>
        <v>0</v>
      </c>
      <c r="AI89" s="1">
        <f ca="1">RepFd!AI476</f>
        <v>0</v>
      </c>
      <c r="AJ89" s="1">
        <f ca="1">RepFd!AJ476</f>
        <v>0</v>
      </c>
      <c r="AK89" s="1">
        <f ca="1">RepFd!AK476</f>
        <v>0</v>
      </c>
      <c r="AL89" s="1">
        <f ca="1">RepFd!AL476</f>
        <v>0</v>
      </c>
    </row>
    <row r="90" spans="5:38" x14ac:dyDescent="0.25">
      <c r="I90" s="22" t="str">
        <f>Items!$E$79</f>
        <v>Кредиторская задолженность по себестоимостным затратам</v>
      </c>
      <c r="J90" s="1" t="str">
        <f>Items!F98</f>
        <v>Резерв-4</v>
      </c>
      <c r="Q90" s="20">
        <f ca="1">RepFd!Q477</f>
        <v>0</v>
      </c>
      <c r="T90" s="1">
        <f ca="1">RepFd!T477</f>
        <v>0</v>
      </c>
      <c r="U90" s="1">
        <f ca="1">RepFd!U477</f>
        <v>0</v>
      </c>
      <c r="V90" s="1">
        <f ca="1">RepFd!V477</f>
        <v>0</v>
      </c>
      <c r="W90" s="1">
        <f ca="1">RepFd!W477</f>
        <v>0</v>
      </c>
      <c r="X90" s="1">
        <f ca="1">RepFd!X477</f>
        <v>0</v>
      </c>
      <c r="Y90" s="1">
        <f ca="1">RepFd!Y477</f>
        <v>0</v>
      </c>
      <c r="Z90" s="1">
        <f ca="1">RepFd!Z477</f>
        <v>0</v>
      </c>
      <c r="AA90" s="1">
        <f ca="1">RepFd!AA477</f>
        <v>0</v>
      </c>
      <c r="AB90" s="1">
        <f ca="1">RepFd!AB477</f>
        <v>0</v>
      </c>
      <c r="AC90" s="1">
        <f ca="1">RepFd!AC477</f>
        <v>0</v>
      </c>
      <c r="AD90" s="1">
        <f ca="1">RepFd!AD477</f>
        <v>0</v>
      </c>
      <c r="AE90" s="1">
        <f ca="1">RepFd!AE477</f>
        <v>0</v>
      </c>
      <c r="AF90" s="1">
        <f ca="1">RepFd!AF477</f>
        <v>0</v>
      </c>
      <c r="AG90" s="1">
        <f ca="1">RepFd!AG477</f>
        <v>0</v>
      </c>
      <c r="AH90" s="1">
        <f ca="1">RepFd!AH477</f>
        <v>0</v>
      </c>
      <c r="AI90" s="1">
        <f ca="1">RepFd!AI477</f>
        <v>0</v>
      </c>
      <c r="AJ90" s="1">
        <f ca="1">RepFd!AJ477</f>
        <v>0</v>
      </c>
      <c r="AK90" s="1">
        <f ca="1">RepFd!AK477</f>
        <v>0</v>
      </c>
      <c r="AL90" s="1">
        <f ca="1">RepFd!AL477</f>
        <v>0</v>
      </c>
    </row>
    <row r="91" spans="5:38" x14ac:dyDescent="0.25">
      <c r="I91" s="22" t="str">
        <f>Items!$E$79</f>
        <v>Кредиторская задолженность по себестоимостным затратам</v>
      </c>
      <c r="J91" s="1" t="str">
        <f>Items!F99</f>
        <v>Резерв-5</v>
      </c>
      <c r="Q91" s="20">
        <f ca="1">RepFd!Q478</f>
        <v>0</v>
      </c>
      <c r="T91" s="1">
        <f ca="1">RepFd!T478</f>
        <v>0</v>
      </c>
      <c r="U91" s="1">
        <f ca="1">RepFd!U478</f>
        <v>0</v>
      </c>
      <c r="V91" s="1">
        <f ca="1">RepFd!V478</f>
        <v>0</v>
      </c>
      <c r="W91" s="1">
        <f ca="1">RepFd!W478</f>
        <v>0</v>
      </c>
      <c r="X91" s="1">
        <f ca="1">RepFd!X478</f>
        <v>0</v>
      </c>
      <c r="Y91" s="1">
        <f ca="1">RepFd!Y478</f>
        <v>0</v>
      </c>
      <c r="Z91" s="1">
        <f ca="1">RepFd!Z478</f>
        <v>0</v>
      </c>
      <c r="AA91" s="1">
        <f ca="1">RepFd!AA478</f>
        <v>0</v>
      </c>
      <c r="AB91" s="1">
        <f ca="1">RepFd!AB478</f>
        <v>0</v>
      </c>
      <c r="AC91" s="1">
        <f ca="1">RepFd!AC478</f>
        <v>0</v>
      </c>
      <c r="AD91" s="1">
        <f ca="1">RepFd!AD478</f>
        <v>0</v>
      </c>
      <c r="AE91" s="1">
        <f ca="1">RepFd!AE478</f>
        <v>0</v>
      </c>
      <c r="AF91" s="1">
        <f ca="1">RepFd!AF478</f>
        <v>0</v>
      </c>
      <c r="AG91" s="1">
        <f ca="1">RepFd!AG478</f>
        <v>0</v>
      </c>
      <c r="AH91" s="1">
        <f ca="1">RepFd!AH478</f>
        <v>0</v>
      </c>
      <c r="AI91" s="1">
        <f ca="1">RepFd!AI478</f>
        <v>0</v>
      </c>
      <c r="AJ91" s="1">
        <f ca="1">RepFd!AJ478</f>
        <v>0</v>
      </c>
      <c r="AK91" s="1">
        <f ca="1">RepFd!AK478</f>
        <v>0</v>
      </c>
      <c r="AL91" s="1">
        <f ca="1">RepFd!AL478</f>
        <v>0</v>
      </c>
    </row>
    <row r="92" spans="5:38" x14ac:dyDescent="0.25">
      <c r="I92" s="22" t="str">
        <f>Items!$E$79</f>
        <v>Кредиторская задолженность по себестоимостным затратам</v>
      </c>
      <c r="J92" s="1" t="str">
        <f>Items!F100</f>
        <v>Резерв-6</v>
      </c>
      <c r="Q92" s="20">
        <f ca="1">RepFd!Q479</f>
        <v>0</v>
      </c>
      <c r="T92" s="1">
        <f ca="1">RepFd!T479</f>
        <v>0</v>
      </c>
      <c r="U92" s="1">
        <f ca="1">RepFd!U479</f>
        <v>0</v>
      </c>
      <c r="V92" s="1">
        <f ca="1">RepFd!V479</f>
        <v>0</v>
      </c>
      <c r="W92" s="1">
        <f ca="1">RepFd!W479</f>
        <v>0</v>
      </c>
      <c r="X92" s="1">
        <f ca="1">RepFd!X479</f>
        <v>0</v>
      </c>
      <c r="Y92" s="1">
        <f ca="1">RepFd!Y479</f>
        <v>0</v>
      </c>
      <c r="Z92" s="1">
        <f ca="1">RepFd!Z479</f>
        <v>0</v>
      </c>
      <c r="AA92" s="1">
        <f ca="1">RepFd!AA479</f>
        <v>0</v>
      </c>
      <c r="AB92" s="1">
        <f ca="1">RepFd!AB479</f>
        <v>0</v>
      </c>
      <c r="AC92" s="1">
        <f ca="1">RepFd!AC479</f>
        <v>0</v>
      </c>
      <c r="AD92" s="1">
        <f ca="1">RepFd!AD479</f>
        <v>0</v>
      </c>
      <c r="AE92" s="1">
        <f ca="1">RepFd!AE479</f>
        <v>0</v>
      </c>
      <c r="AF92" s="1">
        <f ca="1">RepFd!AF479</f>
        <v>0</v>
      </c>
      <c r="AG92" s="1">
        <f ca="1">RepFd!AG479</f>
        <v>0</v>
      </c>
      <c r="AH92" s="1">
        <f ca="1">RepFd!AH479</f>
        <v>0</v>
      </c>
      <c r="AI92" s="1">
        <f ca="1">RepFd!AI479</f>
        <v>0</v>
      </c>
      <c r="AJ92" s="1">
        <f ca="1">RepFd!AJ479</f>
        <v>0</v>
      </c>
      <c r="AK92" s="1">
        <f ca="1">RepFd!AK479</f>
        <v>0</v>
      </c>
      <c r="AL92" s="1">
        <f ca="1">RepFd!AL479</f>
        <v>0</v>
      </c>
    </row>
    <row r="93" spans="5:38" x14ac:dyDescent="0.25">
      <c r="I93" s="22" t="str">
        <f>Items!$E$79</f>
        <v>Кредиторская задолженность по себестоимостным затратам</v>
      </c>
      <c r="J93" s="1" t="str">
        <f>Items!F101</f>
        <v>Резерв-7</v>
      </c>
      <c r="Q93" s="20">
        <f ca="1">RepFd!Q480</f>
        <v>0</v>
      </c>
      <c r="T93" s="1">
        <f ca="1">RepFd!T480</f>
        <v>0</v>
      </c>
      <c r="U93" s="1">
        <f ca="1">RepFd!U480</f>
        <v>0</v>
      </c>
      <c r="V93" s="1">
        <f ca="1">RepFd!V480</f>
        <v>0</v>
      </c>
      <c r="W93" s="1">
        <f ca="1">RepFd!W480</f>
        <v>0</v>
      </c>
      <c r="X93" s="1">
        <f ca="1">RepFd!X480</f>
        <v>0</v>
      </c>
      <c r="Y93" s="1">
        <f ca="1">RepFd!Y480</f>
        <v>0</v>
      </c>
      <c r="Z93" s="1">
        <f ca="1">RepFd!Z480</f>
        <v>0</v>
      </c>
      <c r="AA93" s="1">
        <f ca="1">RepFd!AA480</f>
        <v>0</v>
      </c>
      <c r="AB93" s="1">
        <f ca="1">RepFd!AB480</f>
        <v>0</v>
      </c>
      <c r="AC93" s="1">
        <f ca="1">RepFd!AC480</f>
        <v>0</v>
      </c>
      <c r="AD93" s="1">
        <f ca="1">RepFd!AD480</f>
        <v>0</v>
      </c>
      <c r="AE93" s="1">
        <f ca="1">RepFd!AE480</f>
        <v>0</v>
      </c>
      <c r="AF93" s="1">
        <f ca="1">RepFd!AF480</f>
        <v>0</v>
      </c>
      <c r="AG93" s="1">
        <f ca="1">RepFd!AG480</f>
        <v>0</v>
      </c>
      <c r="AH93" s="1">
        <f ca="1">RepFd!AH480</f>
        <v>0</v>
      </c>
      <c r="AI93" s="1">
        <f ca="1">RepFd!AI480</f>
        <v>0</v>
      </c>
      <c r="AJ93" s="1">
        <f ca="1">RepFd!AJ480</f>
        <v>0</v>
      </c>
      <c r="AK93" s="1">
        <f ca="1">RepFd!AK480</f>
        <v>0</v>
      </c>
      <c r="AL93" s="1">
        <f ca="1">RepFd!AL480</f>
        <v>0</v>
      </c>
    </row>
    <row r="94" spans="5:38" x14ac:dyDescent="0.25">
      <c r="I94" s="22" t="str">
        <f>Items!$E$79</f>
        <v>Кредиторская задолженность по себестоимостным затратам</v>
      </c>
      <c r="J94" s="1" t="str">
        <f>Items!F102</f>
        <v>Резерв-8</v>
      </c>
      <c r="Q94" s="20">
        <f ca="1">RepFd!Q481</f>
        <v>0</v>
      </c>
      <c r="T94" s="1">
        <f ca="1">RepFd!T481</f>
        <v>0</v>
      </c>
      <c r="U94" s="1">
        <f ca="1">RepFd!U481</f>
        <v>0</v>
      </c>
      <c r="V94" s="1">
        <f ca="1">RepFd!V481</f>
        <v>0</v>
      </c>
      <c r="W94" s="1">
        <f ca="1">RepFd!W481</f>
        <v>0</v>
      </c>
      <c r="X94" s="1">
        <f ca="1">RepFd!X481</f>
        <v>0</v>
      </c>
      <c r="Y94" s="1">
        <f ca="1">RepFd!Y481</f>
        <v>0</v>
      </c>
      <c r="Z94" s="1">
        <f ca="1">RepFd!Z481</f>
        <v>0</v>
      </c>
      <c r="AA94" s="1">
        <f ca="1">RepFd!AA481</f>
        <v>0</v>
      </c>
      <c r="AB94" s="1">
        <f ca="1">RepFd!AB481</f>
        <v>0</v>
      </c>
      <c r="AC94" s="1">
        <f ca="1">RepFd!AC481</f>
        <v>0</v>
      </c>
      <c r="AD94" s="1">
        <f ca="1">RepFd!AD481</f>
        <v>0</v>
      </c>
      <c r="AE94" s="1">
        <f ca="1">RepFd!AE481</f>
        <v>0</v>
      </c>
      <c r="AF94" s="1">
        <f ca="1">RepFd!AF481</f>
        <v>0</v>
      </c>
      <c r="AG94" s="1">
        <f ca="1">RepFd!AG481</f>
        <v>0</v>
      </c>
      <c r="AH94" s="1">
        <f ca="1">RepFd!AH481</f>
        <v>0</v>
      </c>
      <c r="AI94" s="1">
        <f ca="1">RepFd!AI481</f>
        <v>0</v>
      </c>
      <c r="AJ94" s="1">
        <f ca="1">RepFd!AJ481</f>
        <v>0</v>
      </c>
      <c r="AK94" s="1">
        <f ca="1">RepFd!AK481</f>
        <v>0</v>
      </c>
      <c r="AL94" s="1">
        <f ca="1">RepFd!AL481</f>
        <v>0</v>
      </c>
    </row>
    <row r="95" spans="5:38" s="23" customFormat="1" ht="10.199999999999999" x14ac:dyDescent="0.2">
      <c r="E95" s="23" t="s">
        <v>50</v>
      </c>
    </row>
    <row r="96" spans="5:38" ht="4.05" customHeight="1" x14ac:dyDescent="0.25"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</row>
    <row r="97" spans="5:38" s="2" customFormat="1" x14ac:dyDescent="0.25">
      <c r="I97" s="2" t="str">
        <f>Items!$E$109</f>
        <v>Прочая кредиторская задолженность</v>
      </c>
      <c r="Q97" s="29">
        <f ca="1">RepFd!Q484</f>
        <v>106279.079</v>
      </c>
      <c r="T97" s="2">
        <f ca="1">RepFd!T484</f>
        <v>2707.9699999999611</v>
      </c>
      <c r="U97" s="2">
        <f ca="1">RepFd!U484</f>
        <v>42825.119999999995</v>
      </c>
      <c r="V97" s="2">
        <f ca="1">RepFd!V484</f>
        <v>57200.44000000001</v>
      </c>
      <c r="W97" s="2">
        <f ca="1">RepFd!W484</f>
        <v>-754.90000000003783</v>
      </c>
      <c r="X97" s="2">
        <f ca="1">RepFd!X484</f>
        <v>57707.569999999942</v>
      </c>
      <c r="Y97" s="2">
        <f ca="1">RepFd!Y484</f>
        <v>63066.148999999947</v>
      </c>
      <c r="Z97" s="2">
        <f ca="1">RepFd!Z484</f>
        <v>44604.458999999981</v>
      </c>
      <c r="AA97" s="2">
        <f ca="1">RepFd!AA484</f>
        <v>-15876.521000000084</v>
      </c>
      <c r="AB97" s="2">
        <f ca="1">RepFd!AB484</f>
        <v>-94333.301000000065</v>
      </c>
      <c r="AC97" s="2">
        <f ca="1">RepFd!AC484</f>
        <v>-26144.071000000033</v>
      </c>
      <c r="AD97" s="2">
        <f ca="1">RepFd!AD484</f>
        <v>109012.41899999991</v>
      </c>
      <c r="AE97" s="2">
        <f ca="1">RepFd!AE484</f>
        <v>-7985.2810000001191</v>
      </c>
      <c r="AF97" s="2">
        <f ca="1">RepFd!AF484</f>
        <v>126254.91899999982</v>
      </c>
      <c r="AG97" s="2">
        <f ca="1">RepFd!AG484</f>
        <v>88733.279000000068</v>
      </c>
      <c r="AH97" s="2">
        <f ca="1">RepFd!AH484</f>
        <v>110679.079</v>
      </c>
      <c r="AI97" s="2">
        <f ca="1">RepFd!AI484</f>
        <v>110679.079</v>
      </c>
      <c r="AJ97" s="2">
        <f ca="1">RepFd!AJ484</f>
        <v>106279.079</v>
      </c>
      <c r="AK97" s="2">
        <f ca="1">RepFd!AK484</f>
        <v>106279.079</v>
      </c>
      <c r="AL97" s="2">
        <f ca="1">RepFd!AL484</f>
        <v>106279.079</v>
      </c>
    </row>
    <row r="98" spans="5:38" x14ac:dyDescent="0.25">
      <c r="I98" s="22" t="str">
        <f>Items!$E$109</f>
        <v>Прочая кредиторская задолженность</v>
      </c>
      <c r="J98" s="1" t="str">
        <f>Items!F110</f>
        <v>Расходы на персонал</v>
      </c>
      <c r="Q98" s="20">
        <f ca="1">RepFd!Q485</f>
        <v>50171.35999999987</v>
      </c>
      <c r="T98" s="1">
        <f ca="1">RepFd!T485</f>
        <v>-5621.2300000000396</v>
      </c>
      <c r="U98" s="1">
        <f ca="1">RepFd!U485</f>
        <v>-14134.380000000005</v>
      </c>
      <c r="V98" s="1">
        <f ca="1">RepFd!V485</f>
        <v>4405.5400000000081</v>
      </c>
      <c r="W98" s="1">
        <f ca="1">RepFd!W485</f>
        <v>-49024.540000000037</v>
      </c>
      <c r="X98" s="1">
        <f ca="1">RepFd!X485</f>
        <v>5092.5399999999499</v>
      </c>
      <c r="Y98" s="1">
        <f ca="1">RepFd!Y485</f>
        <v>4177.3599999999569</v>
      </c>
      <c r="Z98" s="1">
        <f ca="1">RepFd!Z485</f>
        <v>-11275.540000000008</v>
      </c>
      <c r="AA98" s="1">
        <f ca="1">RepFd!AA485</f>
        <v>-12161.140000000014</v>
      </c>
      <c r="AB98" s="1">
        <f ca="1">RepFd!AB485</f>
        <v>-78501.140000000014</v>
      </c>
      <c r="AC98" s="1">
        <f ca="1">RepFd!AC485</f>
        <v>-8501.140000000014</v>
      </c>
      <c r="AD98" s="1">
        <f ca="1">RepFd!AD485</f>
        <v>141198.85999999987</v>
      </c>
      <c r="AE98" s="1">
        <f ca="1">RepFd!AE485</f>
        <v>97271.35999999987</v>
      </c>
      <c r="AF98" s="1">
        <f ca="1">RepFd!AF485</f>
        <v>125771.35999999987</v>
      </c>
      <c r="AG98" s="1">
        <f ca="1">RepFd!AG485</f>
        <v>50171.35999999987</v>
      </c>
      <c r="AH98" s="1">
        <f ca="1">RepFd!AH485</f>
        <v>50171.35999999987</v>
      </c>
      <c r="AI98" s="1">
        <f ca="1">RepFd!AI485</f>
        <v>50171.35999999987</v>
      </c>
      <c r="AJ98" s="1">
        <f ca="1">RepFd!AJ485</f>
        <v>50171.35999999987</v>
      </c>
      <c r="AK98" s="1">
        <f ca="1">RepFd!AK485</f>
        <v>50171.35999999987</v>
      </c>
      <c r="AL98" s="1">
        <f ca="1">RepFd!AL485</f>
        <v>50171.35999999987</v>
      </c>
    </row>
    <row r="99" spans="5:38" x14ac:dyDescent="0.25">
      <c r="I99" s="22" t="str">
        <f>Items!$E$109</f>
        <v>Прочая кредиторская задолженность</v>
      </c>
      <c r="J99" s="1" t="str">
        <f>Items!F111</f>
        <v>Переменные расходы</v>
      </c>
      <c r="Q99" s="20">
        <f ca="1">RepFd!Q486</f>
        <v>123274.61000000022</v>
      </c>
      <c r="T99" s="1">
        <f ca="1">RepFd!T486</f>
        <v>0</v>
      </c>
      <c r="U99" s="1">
        <f ca="1">RepFd!U486</f>
        <v>0</v>
      </c>
      <c r="V99" s="1">
        <f ca="1">RepFd!V486</f>
        <v>0</v>
      </c>
      <c r="W99" s="1">
        <f ca="1">RepFd!W486</f>
        <v>0</v>
      </c>
      <c r="X99" s="1">
        <f ca="1">RepFd!X486</f>
        <v>1650</v>
      </c>
      <c r="Y99" s="1">
        <f ca="1">RepFd!Y486</f>
        <v>434</v>
      </c>
      <c r="Z99" s="1">
        <f ca="1">RepFd!Z486</f>
        <v>177.65000000000009</v>
      </c>
      <c r="AA99" s="1">
        <f ca="1">RepFd!AA486</f>
        <v>3868.4099999999889</v>
      </c>
      <c r="AB99" s="1">
        <f ca="1">RepFd!AB486</f>
        <v>-9734.6699999999837</v>
      </c>
      <c r="AC99" s="1">
        <f ca="1">RepFd!AC486</f>
        <v>-11884.639999999956</v>
      </c>
      <c r="AD99" s="1">
        <f ca="1">RepFd!AD486</f>
        <v>-8904.6799999999548</v>
      </c>
      <c r="AE99" s="1">
        <f ca="1">RepFd!AE486</f>
        <v>-7459.6799999999566</v>
      </c>
      <c r="AF99" s="1">
        <f ca="1">RepFd!AF486</f>
        <v>71624.320000000036</v>
      </c>
      <c r="AG99" s="1">
        <f ca="1">RepFd!AG486</f>
        <v>105728.81000000029</v>
      </c>
      <c r="AH99" s="1">
        <f ca="1">RepFd!AH486</f>
        <v>127674.61000000022</v>
      </c>
      <c r="AI99" s="1">
        <f ca="1">RepFd!AI486</f>
        <v>127674.61000000022</v>
      </c>
      <c r="AJ99" s="1">
        <f ca="1">RepFd!AJ486</f>
        <v>123274.61000000022</v>
      </c>
      <c r="AK99" s="1">
        <f ca="1">RepFd!AK486</f>
        <v>123274.61000000022</v>
      </c>
      <c r="AL99" s="1">
        <f ca="1">RepFd!AL486</f>
        <v>123274.61000000022</v>
      </c>
    </row>
    <row r="100" spans="5:38" x14ac:dyDescent="0.25">
      <c r="I100" s="22" t="str">
        <f>Items!$E$109</f>
        <v>Прочая кредиторская задолженность</v>
      </c>
      <c r="J100" s="1" t="str">
        <f>Items!F112</f>
        <v>Постоянные расходы</v>
      </c>
      <c r="Q100" s="20">
        <f ca="1">RepFd!Q487</f>
        <v>-3190.5999999999985</v>
      </c>
      <c r="T100" s="1">
        <f ca="1">RepFd!T487</f>
        <v>8329.2000000000007</v>
      </c>
      <c r="U100" s="1">
        <f ca="1">RepFd!U487</f>
        <v>2839.5</v>
      </c>
      <c r="V100" s="1">
        <f ca="1">RepFd!V487</f>
        <v>-1325.0999999999985</v>
      </c>
      <c r="W100" s="1">
        <f ca="1">RepFd!W487</f>
        <v>-757.20000000000073</v>
      </c>
      <c r="X100" s="1">
        <f ca="1">RepFd!X487</f>
        <v>0</v>
      </c>
      <c r="Y100" s="1">
        <f ca="1">RepFd!Y487</f>
        <v>8329.2000000000007</v>
      </c>
      <c r="Z100" s="1">
        <f ca="1">RepFd!Z487</f>
        <v>2839.5</v>
      </c>
      <c r="AA100" s="1">
        <f ca="1">RepFd!AA487</f>
        <v>-1325.0999999999985</v>
      </c>
      <c r="AB100" s="1">
        <f ca="1">RepFd!AB487</f>
        <v>-757.20000000000073</v>
      </c>
      <c r="AC100" s="1">
        <f ca="1">RepFd!AC487</f>
        <v>0</v>
      </c>
      <c r="AD100" s="1">
        <f ca="1">RepFd!AD487</f>
        <v>7958.7000000000007</v>
      </c>
      <c r="AE100" s="1">
        <f ca="1">RepFd!AE487</f>
        <v>2469</v>
      </c>
      <c r="AF100" s="1">
        <f ca="1">RepFd!AF487</f>
        <v>-1643.5999999999985</v>
      </c>
      <c r="AG100" s="1">
        <f ca="1">RepFd!AG487</f>
        <v>-3190.5999999999985</v>
      </c>
      <c r="AH100" s="1">
        <f ca="1">RepFd!AH487</f>
        <v>-3190.5999999999985</v>
      </c>
      <c r="AI100" s="1">
        <f ca="1">RepFd!AI487</f>
        <v>-3190.5999999999985</v>
      </c>
      <c r="AJ100" s="1">
        <f ca="1">RepFd!AJ487</f>
        <v>-3190.5999999999985</v>
      </c>
      <c r="AK100" s="1">
        <f ca="1">RepFd!AK487</f>
        <v>-3190.5999999999985</v>
      </c>
      <c r="AL100" s="1">
        <f ca="1">RepFd!AL487</f>
        <v>-3190.5999999999985</v>
      </c>
    </row>
    <row r="101" spans="5:38" x14ac:dyDescent="0.25">
      <c r="I101" s="22" t="str">
        <f>Items!$E$109</f>
        <v>Прочая кредиторская задолженность</v>
      </c>
      <c r="J101" s="1" t="str">
        <f>Items!F113</f>
        <v>Налоги</v>
      </c>
      <c r="Q101" s="20">
        <f ca="1">RepFd!Q488</f>
        <v>-6421.9700000000012</v>
      </c>
      <c r="T101" s="1">
        <f ca="1">RepFd!T488</f>
        <v>0</v>
      </c>
      <c r="U101" s="1">
        <f ca="1">RepFd!U488</f>
        <v>0</v>
      </c>
      <c r="V101" s="1">
        <f ca="1">RepFd!V488</f>
        <v>0</v>
      </c>
      <c r="W101" s="1">
        <f ca="1">RepFd!W488</f>
        <v>0</v>
      </c>
      <c r="X101" s="1">
        <f ca="1">RepFd!X488</f>
        <v>0</v>
      </c>
      <c r="Y101" s="1">
        <f ca="1">RepFd!Y488</f>
        <v>0</v>
      </c>
      <c r="Z101" s="1">
        <f ca="1">RepFd!Z488</f>
        <v>2737.2599999999984</v>
      </c>
      <c r="AA101" s="1">
        <f ca="1">RepFd!AA488</f>
        <v>2737.2599999999984</v>
      </c>
      <c r="AB101" s="1">
        <f ca="1">RepFd!AB488</f>
        <v>2737.2599999999984</v>
      </c>
      <c r="AC101" s="1">
        <f ca="1">RepFd!AC488</f>
        <v>2737.2599999999984</v>
      </c>
      <c r="AD101" s="1">
        <f ca="1">RepFd!AD488</f>
        <v>2737.2599999999984</v>
      </c>
      <c r="AE101" s="1">
        <f ca="1">RepFd!AE488</f>
        <v>2737.2599999999984</v>
      </c>
      <c r="AF101" s="1">
        <f ca="1">RepFd!AF488</f>
        <v>-646.7400000000016</v>
      </c>
      <c r="AG101" s="1">
        <f ca="1">RepFd!AG488</f>
        <v>-6421.9700000000012</v>
      </c>
      <c r="AH101" s="1">
        <f ca="1">RepFd!AH488</f>
        <v>-6421.9700000000012</v>
      </c>
      <c r="AI101" s="1">
        <f ca="1">RepFd!AI488</f>
        <v>-6421.9700000000012</v>
      </c>
      <c r="AJ101" s="1">
        <f ca="1">RepFd!AJ488</f>
        <v>-6421.9700000000012</v>
      </c>
      <c r="AK101" s="1">
        <f ca="1">RepFd!AK488</f>
        <v>-6421.9700000000012</v>
      </c>
      <c r="AL101" s="1">
        <f ca="1">RepFd!AL488</f>
        <v>-6421.9700000000012</v>
      </c>
    </row>
    <row r="102" spans="5:38" x14ac:dyDescent="0.25">
      <c r="I102" s="22" t="str">
        <f>Items!$E$109</f>
        <v>Прочая кредиторская задолженность</v>
      </c>
      <c r="J102" s="1" t="str">
        <f>Items!F114</f>
        <v>Капитальные затраты на основные средства</v>
      </c>
      <c r="Q102" s="20">
        <f ca="1">RepFd!Q489</f>
        <v>-57554.321000000084</v>
      </c>
      <c r="T102" s="1">
        <f ca="1">RepFd!T489</f>
        <v>0</v>
      </c>
      <c r="U102" s="1">
        <f ca="1">RepFd!U489</f>
        <v>54120</v>
      </c>
      <c r="V102" s="1">
        <f ca="1">RepFd!V489</f>
        <v>54120</v>
      </c>
      <c r="W102" s="1">
        <f ca="1">RepFd!W489</f>
        <v>49026.84</v>
      </c>
      <c r="X102" s="1">
        <f ca="1">RepFd!X489</f>
        <v>50965.029999999992</v>
      </c>
      <c r="Y102" s="1">
        <f ca="1">RepFd!Y489</f>
        <v>50125.588999999993</v>
      </c>
      <c r="Z102" s="1">
        <f ca="1">RepFd!Z489</f>
        <v>50125.588999999993</v>
      </c>
      <c r="AA102" s="1">
        <f ca="1">RepFd!AA489</f>
        <v>-8995.9510000000591</v>
      </c>
      <c r="AB102" s="1">
        <f ca="1">RepFd!AB489</f>
        <v>-8077.5510000000595</v>
      </c>
      <c r="AC102" s="1">
        <f ca="1">RepFd!AC489</f>
        <v>-8495.5510000000595</v>
      </c>
      <c r="AD102" s="1">
        <f ca="1">RepFd!AD489</f>
        <v>-33977.72100000002</v>
      </c>
      <c r="AE102" s="1">
        <f ca="1">RepFd!AE489</f>
        <v>-103003.22100000002</v>
      </c>
      <c r="AF102" s="1">
        <f ca="1">RepFd!AF489</f>
        <v>-68850.421000000089</v>
      </c>
      <c r="AG102" s="1">
        <f ca="1">RepFd!AG489</f>
        <v>-57554.321000000084</v>
      </c>
      <c r="AH102" s="1">
        <f ca="1">RepFd!AH489</f>
        <v>-57554.321000000084</v>
      </c>
      <c r="AI102" s="1">
        <f ca="1">RepFd!AI489</f>
        <v>-57554.321000000084</v>
      </c>
      <c r="AJ102" s="1">
        <f ca="1">RepFd!AJ489</f>
        <v>-57554.321000000084</v>
      </c>
      <c r="AK102" s="1">
        <f ca="1">RepFd!AK489</f>
        <v>-57554.321000000084</v>
      </c>
      <c r="AL102" s="1">
        <f ca="1">RepFd!AL489</f>
        <v>-57554.321000000084</v>
      </c>
    </row>
    <row r="103" spans="5:38" s="23" customFormat="1" ht="10.199999999999999" x14ac:dyDescent="0.2">
      <c r="E103" s="23" t="s">
        <v>50</v>
      </c>
    </row>
    <row r="104" spans="5:38" ht="4.05" customHeight="1" x14ac:dyDescent="0.25"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</row>
    <row r="105" spans="5:38" s="2" customFormat="1" x14ac:dyDescent="0.25">
      <c r="I105" s="2" t="str">
        <f>Items!$E$115</f>
        <v>Финансовые обязательства</v>
      </c>
      <c r="Q105" s="29">
        <f ca="1">RepFd!Q492</f>
        <v>0</v>
      </c>
      <c r="T105" s="2">
        <f ca="1">RepFd!T492</f>
        <v>0</v>
      </c>
      <c r="U105" s="2">
        <f ca="1">RepFd!U492</f>
        <v>0</v>
      </c>
      <c r="V105" s="2">
        <f ca="1">RepFd!V492</f>
        <v>0</v>
      </c>
      <c r="W105" s="2">
        <f ca="1">RepFd!W492</f>
        <v>0</v>
      </c>
      <c r="X105" s="2">
        <f ca="1">RepFd!X492</f>
        <v>0</v>
      </c>
      <c r="Y105" s="2">
        <f ca="1">RepFd!Y492</f>
        <v>0</v>
      </c>
      <c r="Z105" s="2">
        <f ca="1">RepFd!Z492</f>
        <v>0</v>
      </c>
      <c r="AA105" s="2">
        <f ca="1">RepFd!AA492</f>
        <v>0</v>
      </c>
      <c r="AB105" s="2">
        <f ca="1">RepFd!AB492</f>
        <v>0</v>
      </c>
      <c r="AC105" s="2">
        <f ca="1">RepFd!AC492</f>
        <v>0</v>
      </c>
      <c r="AD105" s="2">
        <f ca="1">RepFd!AD492</f>
        <v>0</v>
      </c>
      <c r="AE105" s="2">
        <f ca="1">RepFd!AE492</f>
        <v>0</v>
      </c>
      <c r="AF105" s="2">
        <f ca="1">RepFd!AF492</f>
        <v>0</v>
      </c>
      <c r="AG105" s="2">
        <f ca="1">RepFd!AG492</f>
        <v>0</v>
      </c>
      <c r="AH105" s="2">
        <f ca="1">RepFd!AH492</f>
        <v>0</v>
      </c>
      <c r="AI105" s="2">
        <f ca="1">RepFd!AI492</f>
        <v>0</v>
      </c>
      <c r="AJ105" s="2">
        <f ca="1">RepFd!AJ492</f>
        <v>0</v>
      </c>
      <c r="AK105" s="2">
        <f ca="1">RepFd!AK492</f>
        <v>0</v>
      </c>
      <c r="AL105" s="2">
        <f ca="1">RepFd!AL492</f>
        <v>0</v>
      </c>
    </row>
    <row r="106" spans="5:38" x14ac:dyDescent="0.25">
      <c r="I106" s="22" t="str">
        <f>Items!$E$115</f>
        <v>Финансовые обязательства</v>
      </c>
      <c r="J106" s="1" t="str">
        <f>Items!F116</f>
        <v>%% по кредитам</v>
      </c>
      <c r="Q106" s="20">
        <f ca="1">RepFd!Q493</f>
        <v>0</v>
      </c>
      <c r="T106" s="1">
        <f ca="1">RepFd!T493</f>
        <v>0</v>
      </c>
      <c r="U106" s="1">
        <f ca="1">RepFd!U493</f>
        <v>0</v>
      </c>
      <c r="V106" s="1">
        <f ca="1">RepFd!V493</f>
        <v>0</v>
      </c>
      <c r="W106" s="1">
        <f ca="1">RepFd!W493</f>
        <v>0</v>
      </c>
      <c r="X106" s="1">
        <f ca="1">RepFd!X493</f>
        <v>0</v>
      </c>
      <c r="Y106" s="1">
        <f ca="1">RepFd!Y493</f>
        <v>0</v>
      </c>
      <c r="Z106" s="1">
        <f ca="1">RepFd!Z493</f>
        <v>0</v>
      </c>
      <c r="AA106" s="1">
        <f ca="1">RepFd!AA493</f>
        <v>0</v>
      </c>
      <c r="AB106" s="1">
        <f ca="1">RepFd!AB493</f>
        <v>0</v>
      </c>
      <c r="AC106" s="1">
        <f ca="1">RepFd!AC493</f>
        <v>0</v>
      </c>
      <c r="AD106" s="1">
        <f ca="1">RepFd!AD493</f>
        <v>0</v>
      </c>
      <c r="AE106" s="1">
        <f ca="1">RepFd!AE493</f>
        <v>0</v>
      </c>
      <c r="AF106" s="1">
        <f ca="1">RepFd!AF493</f>
        <v>0</v>
      </c>
      <c r="AG106" s="1">
        <f ca="1">RepFd!AG493</f>
        <v>0</v>
      </c>
      <c r="AH106" s="1">
        <f ca="1">RepFd!AH493</f>
        <v>0</v>
      </c>
      <c r="AI106" s="1">
        <f ca="1">RepFd!AI493</f>
        <v>0</v>
      </c>
      <c r="AJ106" s="1">
        <f ca="1">RepFd!AJ493</f>
        <v>0</v>
      </c>
      <c r="AK106" s="1">
        <f ca="1">RepFd!AK493</f>
        <v>0</v>
      </c>
      <c r="AL106" s="1">
        <f ca="1">RepFd!AL493</f>
        <v>0</v>
      </c>
    </row>
    <row r="107" spans="5:38" x14ac:dyDescent="0.25">
      <c r="I107" s="22" t="str">
        <f>Items!$E$115</f>
        <v>Финансовые обязательства</v>
      </c>
      <c r="J107" s="1" t="str">
        <f>Items!F117</f>
        <v>%% по займам</v>
      </c>
      <c r="Q107" s="20">
        <f ca="1">RepFd!Q494</f>
        <v>0</v>
      </c>
      <c r="T107" s="1">
        <f ca="1">RepFd!T494</f>
        <v>0</v>
      </c>
      <c r="U107" s="1">
        <f ca="1">RepFd!U494</f>
        <v>0</v>
      </c>
      <c r="V107" s="1">
        <f ca="1">RepFd!V494</f>
        <v>0</v>
      </c>
      <c r="W107" s="1">
        <f ca="1">RepFd!W494</f>
        <v>0</v>
      </c>
      <c r="X107" s="1">
        <f ca="1">RepFd!X494</f>
        <v>0</v>
      </c>
      <c r="Y107" s="1">
        <f ca="1">RepFd!Y494</f>
        <v>0</v>
      </c>
      <c r="Z107" s="1">
        <f ca="1">RepFd!Z494</f>
        <v>0</v>
      </c>
      <c r="AA107" s="1">
        <f ca="1">RepFd!AA494</f>
        <v>0</v>
      </c>
      <c r="AB107" s="1">
        <f ca="1">RepFd!AB494</f>
        <v>0</v>
      </c>
      <c r="AC107" s="1">
        <f ca="1">RepFd!AC494</f>
        <v>0</v>
      </c>
      <c r="AD107" s="1">
        <f ca="1">RepFd!AD494</f>
        <v>0</v>
      </c>
      <c r="AE107" s="1">
        <f ca="1">RepFd!AE494</f>
        <v>0</v>
      </c>
      <c r="AF107" s="1">
        <f ca="1">RepFd!AF494</f>
        <v>0</v>
      </c>
      <c r="AG107" s="1">
        <f ca="1">RepFd!AG494</f>
        <v>0</v>
      </c>
      <c r="AH107" s="1">
        <f ca="1">RepFd!AH494</f>
        <v>0</v>
      </c>
      <c r="AI107" s="1">
        <f ca="1">RepFd!AI494</f>
        <v>0</v>
      </c>
      <c r="AJ107" s="1">
        <f ca="1">RepFd!AJ494</f>
        <v>0</v>
      </c>
      <c r="AK107" s="1">
        <f ca="1">RepFd!AK494</f>
        <v>0</v>
      </c>
      <c r="AL107" s="1">
        <f ca="1">RepFd!AL494</f>
        <v>0</v>
      </c>
    </row>
    <row r="108" spans="5:38" x14ac:dyDescent="0.25">
      <c r="I108" s="22" t="str">
        <f>Items!$E$115</f>
        <v>Финансовые обязательства</v>
      </c>
      <c r="J108" s="1" t="str">
        <f>Items!F118</f>
        <v>Кредиты</v>
      </c>
      <c r="Q108" s="20">
        <f ca="1">RepFd!Q495</f>
        <v>0</v>
      </c>
      <c r="T108" s="1">
        <f ca="1">RepFd!T495</f>
        <v>0</v>
      </c>
      <c r="U108" s="1">
        <f ca="1">RepFd!U495</f>
        <v>0</v>
      </c>
      <c r="V108" s="1">
        <f ca="1">RepFd!V495</f>
        <v>0</v>
      </c>
      <c r="W108" s="1">
        <f ca="1">RepFd!W495</f>
        <v>0</v>
      </c>
      <c r="X108" s="1">
        <f ca="1">RepFd!X495</f>
        <v>0</v>
      </c>
      <c r="Y108" s="1">
        <f ca="1">RepFd!Y495</f>
        <v>0</v>
      </c>
      <c r="Z108" s="1">
        <f ca="1">RepFd!Z495</f>
        <v>0</v>
      </c>
      <c r="AA108" s="1">
        <f ca="1">RepFd!AA495</f>
        <v>0</v>
      </c>
      <c r="AB108" s="1">
        <f ca="1">RepFd!AB495</f>
        <v>0</v>
      </c>
      <c r="AC108" s="1">
        <f ca="1">RepFd!AC495</f>
        <v>0</v>
      </c>
      <c r="AD108" s="1">
        <f ca="1">RepFd!AD495</f>
        <v>0</v>
      </c>
      <c r="AE108" s="1">
        <f ca="1">RepFd!AE495</f>
        <v>0</v>
      </c>
      <c r="AF108" s="1">
        <f ca="1">RepFd!AF495</f>
        <v>0</v>
      </c>
      <c r="AG108" s="1">
        <f ca="1">RepFd!AG495</f>
        <v>0</v>
      </c>
      <c r="AH108" s="1">
        <f ca="1">RepFd!AH495</f>
        <v>0</v>
      </c>
      <c r="AI108" s="1">
        <f ca="1">RepFd!AI495</f>
        <v>0</v>
      </c>
      <c r="AJ108" s="1">
        <f ca="1">RepFd!AJ495</f>
        <v>0</v>
      </c>
      <c r="AK108" s="1">
        <f ca="1">RepFd!AK495</f>
        <v>0</v>
      </c>
      <c r="AL108" s="1">
        <f ca="1">RepFd!AL495</f>
        <v>0</v>
      </c>
    </row>
    <row r="109" spans="5:38" x14ac:dyDescent="0.25">
      <c r="I109" s="22" t="str">
        <f>Items!$E$115</f>
        <v>Финансовые обязательства</v>
      </c>
      <c r="J109" s="1" t="str">
        <f>Items!F119</f>
        <v>Займы</v>
      </c>
      <c r="Q109" s="20">
        <f ca="1">RepFd!Q496</f>
        <v>0</v>
      </c>
      <c r="T109" s="1">
        <f ca="1">RepFd!T496</f>
        <v>0</v>
      </c>
      <c r="U109" s="1">
        <f ca="1">RepFd!U496</f>
        <v>0</v>
      </c>
      <c r="V109" s="1">
        <f ca="1">RepFd!V496</f>
        <v>0</v>
      </c>
      <c r="W109" s="1">
        <f ca="1">RepFd!W496</f>
        <v>0</v>
      </c>
      <c r="X109" s="1">
        <f ca="1">RepFd!X496</f>
        <v>0</v>
      </c>
      <c r="Y109" s="1">
        <f ca="1">RepFd!Y496</f>
        <v>0</v>
      </c>
      <c r="Z109" s="1">
        <f ca="1">RepFd!Z496</f>
        <v>0</v>
      </c>
      <c r="AA109" s="1">
        <f ca="1">RepFd!AA496</f>
        <v>0</v>
      </c>
      <c r="AB109" s="1">
        <f ca="1">RepFd!AB496</f>
        <v>0</v>
      </c>
      <c r="AC109" s="1">
        <f ca="1">RepFd!AC496</f>
        <v>0</v>
      </c>
      <c r="AD109" s="1">
        <f ca="1">RepFd!AD496</f>
        <v>0</v>
      </c>
      <c r="AE109" s="1">
        <f ca="1">RepFd!AE496</f>
        <v>0</v>
      </c>
      <c r="AF109" s="1">
        <f ca="1">RepFd!AF496</f>
        <v>0</v>
      </c>
      <c r="AG109" s="1">
        <f ca="1">RepFd!AG496</f>
        <v>0</v>
      </c>
      <c r="AH109" s="1">
        <f ca="1">RepFd!AH496</f>
        <v>0</v>
      </c>
      <c r="AI109" s="1">
        <f ca="1">RepFd!AI496</f>
        <v>0</v>
      </c>
      <c r="AJ109" s="1">
        <f ca="1">RepFd!AJ496</f>
        <v>0</v>
      </c>
      <c r="AK109" s="1">
        <f ca="1">RepFd!AK496</f>
        <v>0</v>
      </c>
      <c r="AL109" s="1">
        <f ca="1">RepFd!AL496</f>
        <v>0</v>
      </c>
    </row>
    <row r="110" spans="5:38" x14ac:dyDescent="0.25">
      <c r="I110" s="22" t="str">
        <f>Items!$E$115</f>
        <v>Финансовые обязательства</v>
      </c>
      <c r="J110" s="1" t="str">
        <f>Items!F120</f>
        <v>Задолженность по лизингу</v>
      </c>
      <c r="Q110" s="20">
        <f ca="1">RepFd!Q497</f>
        <v>0</v>
      </c>
      <c r="T110" s="1">
        <f ca="1">RepFd!T497</f>
        <v>0</v>
      </c>
      <c r="U110" s="1">
        <f ca="1">RepFd!U497</f>
        <v>0</v>
      </c>
      <c r="V110" s="1">
        <f ca="1">RepFd!V497</f>
        <v>0</v>
      </c>
      <c r="W110" s="1">
        <f ca="1">RepFd!W497</f>
        <v>0</v>
      </c>
      <c r="X110" s="1">
        <f ca="1">RepFd!X497</f>
        <v>0</v>
      </c>
      <c r="Y110" s="1">
        <f ca="1">RepFd!Y497</f>
        <v>0</v>
      </c>
      <c r="Z110" s="1">
        <f ca="1">RepFd!Z497</f>
        <v>0</v>
      </c>
      <c r="AA110" s="1">
        <f ca="1">RepFd!AA497</f>
        <v>0</v>
      </c>
      <c r="AB110" s="1">
        <f ca="1">RepFd!AB497</f>
        <v>0</v>
      </c>
      <c r="AC110" s="1">
        <f ca="1">RepFd!AC497</f>
        <v>0</v>
      </c>
      <c r="AD110" s="1">
        <f ca="1">RepFd!AD497</f>
        <v>0</v>
      </c>
      <c r="AE110" s="1">
        <f ca="1">RepFd!AE497</f>
        <v>0</v>
      </c>
      <c r="AF110" s="1">
        <f ca="1">RepFd!AF497</f>
        <v>0</v>
      </c>
      <c r="AG110" s="1">
        <f ca="1">RepFd!AG497</f>
        <v>0</v>
      </c>
      <c r="AH110" s="1">
        <f ca="1">RepFd!AH497</f>
        <v>0</v>
      </c>
      <c r="AI110" s="1">
        <f ca="1">RepFd!AI497</f>
        <v>0</v>
      </c>
      <c r="AJ110" s="1">
        <f ca="1">RepFd!AJ497</f>
        <v>0</v>
      </c>
      <c r="AK110" s="1">
        <f ca="1">RepFd!AK497</f>
        <v>0</v>
      </c>
      <c r="AL110" s="1">
        <f ca="1">RepFd!AL497</f>
        <v>0</v>
      </c>
    </row>
    <row r="111" spans="5:38" x14ac:dyDescent="0.25">
      <c r="I111" s="22" t="str">
        <f>Items!$E$115</f>
        <v>Финансовые обязательства</v>
      </c>
      <c r="J111" s="1" t="str">
        <f>Items!F121</f>
        <v>Задолженность по дивидендам</v>
      </c>
      <c r="Q111" s="20">
        <f ca="1">RepFd!Q498</f>
        <v>0</v>
      </c>
      <c r="T111" s="1">
        <f ca="1">RepFd!T498</f>
        <v>0</v>
      </c>
      <c r="U111" s="1">
        <f ca="1">RepFd!U498</f>
        <v>0</v>
      </c>
      <c r="V111" s="1">
        <f ca="1">RepFd!V498</f>
        <v>0</v>
      </c>
      <c r="W111" s="1">
        <f ca="1">RepFd!W498</f>
        <v>0</v>
      </c>
      <c r="X111" s="1">
        <f ca="1">RepFd!X498</f>
        <v>0</v>
      </c>
      <c r="Y111" s="1">
        <f ca="1">RepFd!Y498</f>
        <v>0</v>
      </c>
      <c r="Z111" s="1">
        <f ca="1">RepFd!Z498</f>
        <v>0</v>
      </c>
      <c r="AA111" s="1">
        <f ca="1">RepFd!AA498</f>
        <v>0</v>
      </c>
      <c r="AB111" s="1">
        <f ca="1">RepFd!AB498</f>
        <v>0</v>
      </c>
      <c r="AC111" s="1">
        <f ca="1">RepFd!AC498</f>
        <v>0</v>
      </c>
      <c r="AD111" s="1">
        <f ca="1">RepFd!AD498</f>
        <v>0</v>
      </c>
      <c r="AE111" s="1">
        <f ca="1">RepFd!AE498</f>
        <v>0</v>
      </c>
      <c r="AF111" s="1">
        <f ca="1">RepFd!AF498</f>
        <v>0</v>
      </c>
      <c r="AG111" s="1">
        <f ca="1">RepFd!AG498</f>
        <v>0</v>
      </c>
      <c r="AH111" s="1">
        <f ca="1">RepFd!AH498</f>
        <v>0</v>
      </c>
      <c r="AI111" s="1">
        <f ca="1">RepFd!AI498</f>
        <v>0</v>
      </c>
      <c r="AJ111" s="1">
        <f ca="1">RepFd!AJ498</f>
        <v>0</v>
      </c>
      <c r="AK111" s="1">
        <f ca="1">RepFd!AK498</f>
        <v>0</v>
      </c>
      <c r="AL111" s="1">
        <f ca="1">RepFd!AL498</f>
        <v>0</v>
      </c>
    </row>
    <row r="112" spans="5:38" s="23" customFormat="1" ht="10.199999999999999" x14ac:dyDescent="0.2">
      <c r="E112" s="23" t="s">
        <v>50</v>
      </c>
    </row>
    <row r="113" spans="5:38" ht="4.05" customHeight="1" x14ac:dyDescent="0.25"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</row>
  </sheetData>
  <conditionalFormatting sqref="A8:XFD1048576">
    <cfRule type="cellIs" dxfId="32" priority="1" operator="equal">
      <formula>0</formula>
    </cfRule>
  </conditionalFormatting>
  <conditionalFormatting sqref="A1:XFD7">
    <cfRule type="cellIs" dxfId="31" priority="15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AL131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 activeCell="D8" sqref="D8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4.77734375" style="1" customWidth="1"/>
    <col min="39" max="16384" width="8.88671875" style="1"/>
  </cols>
  <sheetData>
    <row r="1" spans="2:38" x14ac:dyDescent="0.25">
      <c r="C1" s="1" t="s">
        <v>56</v>
      </c>
    </row>
    <row r="2" spans="2:38" x14ac:dyDescent="0.25">
      <c r="C2" s="1" t="str">
        <f>dbF!$T$2</f>
        <v>T</v>
      </c>
      <c r="G2" s="1" t="s">
        <v>185</v>
      </c>
    </row>
    <row r="3" spans="2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2:38" x14ac:dyDescent="0.25">
      <c r="I4" s="2" t="str">
        <f>RepPF!$L$4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2:38" s="11" customFormat="1" ht="10.199999999999999" x14ac:dyDescent="0.2">
      <c r="T5" s="11">
        <f>RepPd!T5</f>
        <v>45292</v>
      </c>
      <c r="U5" s="11">
        <f>T6+1</f>
        <v>45323</v>
      </c>
      <c r="V5" s="11">
        <f t="shared" ref="V5:AL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si="0"/>
        <v>45505</v>
      </c>
      <c r="AB5" s="11">
        <f t="shared" si="0"/>
        <v>45536</v>
      </c>
      <c r="AC5" s="11">
        <f t="shared" si="0"/>
        <v>45566</v>
      </c>
      <c r="AD5" s="11">
        <f t="shared" si="0"/>
        <v>45597</v>
      </c>
      <c r="AE5" s="11">
        <f t="shared" si="0"/>
        <v>45627</v>
      </c>
      <c r="AF5" s="11">
        <f t="shared" si="0"/>
        <v>45658</v>
      </c>
      <c r="AG5" s="11">
        <f t="shared" si="0"/>
        <v>45689</v>
      </c>
      <c r="AH5" s="11">
        <f t="shared" si="0"/>
        <v>45717</v>
      </c>
      <c r="AI5" s="11">
        <f t="shared" si="0"/>
        <v>45748</v>
      </c>
      <c r="AJ5" s="11">
        <f t="shared" si="0"/>
        <v>45778</v>
      </c>
      <c r="AK5" s="11">
        <f t="shared" si="0"/>
        <v>45809</v>
      </c>
      <c r="AL5" s="11">
        <f t="shared" si="0"/>
        <v>45839</v>
      </c>
    </row>
    <row r="6" spans="2:38" s="11" customFormat="1" ht="10.199999999999999" x14ac:dyDescent="0.2">
      <c r="Q6" s="13" t="s">
        <v>1</v>
      </c>
      <c r="T6" s="11">
        <f>EOMONTH(T5,0)</f>
        <v>45322</v>
      </c>
      <c r="U6" s="11">
        <f t="shared" ref="U6:AL6" si="1">EOMONTH(U5,0)</f>
        <v>45351</v>
      </c>
      <c r="V6" s="11">
        <f t="shared" si="1"/>
        <v>45382</v>
      </c>
      <c r="W6" s="11">
        <f t="shared" si="1"/>
        <v>45412</v>
      </c>
      <c r="X6" s="11">
        <f t="shared" si="1"/>
        <v>45443</v>
      </c>
      <c r="Y6" s="11">
        <f t="shared" si="1"/>
        <v>45473</v>
      </c>
      <c r="Z6" s="11">
        <f t="shared" si="1"/>
        <v>45504</v>
      </c>
      <c r="AA6" s="11">
        <f t="shared" si="1"/>
        <v>45535</v>
      </c>
      <c r="AB6" s="11">
        <f t="shared" si="1"/>
        <v>45565</v>
      </c>
      <c r="AC6" s="11">
        <f t="shared" si="1"/>
        <v>45596</v>
      </c>
      <c r="AD6" s="11">
        <f t="shared" si="1"/>
        <v>45626</v>
      </c>
      <c r="AE6" s="11">
        <f t="shared" si="1"/>
        <v>45657</v>
      </c>
      <c r="AF6" s="11">
        <f t="shared" si="1"/>
        <v>45688</v>
      </c>
      <c r="AG6" s="11">
        <f t="shared" si="1"/>
        <v>45716</v>
      </c>
      <c r="AH6" s="11">
        <f t="shared" si="1"/>
        <v>45747</v>
      </c>
      <c r="AI6" s="11">
        <f t="shared" si="1"/>
        <v>45777</v>
      </c>
      <c r="AJ6" s="11">
        <f t="shared" si="1"/>
        <v>45808</v>
      </c>
      <c r="AK6" s="11">
        <f t="shared" si="1"/>
        <v>45838</v>
      </c>
      <c r="AL6" s="11">
        <f t="shared" si="1"/>
        <v>45869</v>
      </c>
    </row>
    <row r="8" spans="2:38" s="2" customFormat="1" x14ac:dyDescent="0.25">
      <c r="G8" s="26" t="s">
        <v>19</v>
      </c>
      <c r="H8" s="26"/>
      <c r="I8" s="26"/>
      <c r="J8" s="26"/>
      <c r="K8" s="26"/>
      <c r="L8" s="26"/>
    </row>
    <row r="9" spans="2:38" s="2" customFormat="1" x14ac:dyDescent="0.25">
      <c r="B9" s="2">
        <f>Items!$L$3</f>
        <v>0</v>
      </c>
      <c r="C9" s="2" t="str">
        <f>Items!$M$3</f>
        <v>M</v>
      </c>
      <c r="I9" s="2" t="str">
        <f>Items!$J$3</f>
        <v>Поступление денежных средств по операционной деятельности</v>
      </c>
      <c r="Q9" s="2">
        <f ca="1">RepFd!Q161</f>
        <v>0</v>
      </c>
      <c r="T9" s="2">
        <f ca="1">RepFd!T161</f>
        <v>0</v>
      </c>
      <c r="U9" s="2">
        <f ca="1">RepFd!U161</f>
        <v>0</v>
      </c>
      <c r="V9" s="2">
        <f ca="1">RepFd!V161</f>
        <v>0</v>
      </c>
      <c r="W9" s="2">
        <f ca="1">RepFd!W161</f>
        <v>0</v>
      </c>
      <c r="X9" s="2">
        <f ca="1">RepFd!X161</f>
        <v>0</v>
      </c>
      <c r="Y9" s="2">
        <f ca="1">RepFd!Y161</f>
        <v>0</v>
      </c>
      <c r="Z9" s="2">
        <f ca="1">RepFd!Z161</f>
        <v>0</v>
      </c>
      <c r="AA9" s="2">
        <f ca="1">RepFd!AA161</f>
        <v>0</v>
      </c>
      <c r="AB9" s="2">
        <f ca="1">RepFd!AB161</f>
        <v>0</v>
      </c>
      <c r="AC9" s="2">
        <f ca="1">RepFd!AC161</f>
        <v>0</v>
      </c>
      <c r="AD9" s="2">
        <f ca="1">RepFd!AD161</f>
        <v>0</v>
      </c>
      <c r="AE9" s="2">
        <f ca="1">RepFd!AE161</f>
        <v>0</v>
      </c>
      <c r="AF9" s="2">
        <f ca="1">RepFd!AF161</f>
        <v>0</v>
      </c>
      <c r="AG9" s="2">
        <f ca="1">RepFd!AG161</f>
        <v>0</v>
      </c>
      <c r="AH9" s="2">
        <f ca="1">RepFd!AH161</f>
        <v>0</v>
      </c>
      <c r="AI9" s="2">
        <f ca="1">RepFd!AI161</f>
        <v>0</v>
      </c>
      <c r="AJ9" s="2">
        <f ca="1">RepFd!AJ161</f>
        <v>0</v>
      </c>
      <c r="AK9" s="2">
        <f ca="1">RepFd!AK161</f>
        <v>0</v>
      </c>
      <c r="AL9" s="2">
        <f ca="1">RepFd!AL161</f>
        <v>0</v>
      </c>
    </row>
    <row r="10" spans="2:38" x14ac:dyDescent="0.25">
      <c r="B10" s="1" t="str">
        <f>Items!$L$4</f>
        <v>CF(+)</v>
      </c>
      <c r="C10" s="1" t="str">
        <f>Items!$M$4</f>
        <v>M</v>
      </c>
      <c r="I10" s="22" t="str">
        <f>Items!$J$4</f>
        <v>Поступление денежных средств по операционной деятельности</v>
      </c>
      <c r="J10" s="1" t="str">
        <f>Items!$K$4</f>
        <v>Поступление от реализации</v>
      </c>
      <c r="Q10" s="1">
        <f ca="1">RepFd!Q162</f>
        <v>0</v>
      </c>
      <c r="T10" s="1">
        <f ca="1">RepFd!T162</f>
        <v>0</v>
      </c>
      <c r="U10" s="1">
        <f ca="1">RepFd!U162</f>
        <v>0</v>
      </c>
      <c r="V10" s="1">
        <f ca="1">RepFd!V162</f>
        <v>0</v>
      </c>
      <c r="W10" s="1">
        <f ca="1">RepFd!W162</f>
        <v>0</v>
      </c>
      <c r="X10" s="1">
        <f ca="1">RepFd!X162</f>
        <v>0</v>
      </c>
      <c r="Y10" s="1">
        <f ca="1">RepFd!Y162</f>
        <v>0</v>
      </c>
      <c r="Z10" s="1">
        <f ca="1">RepFd!Z162</f>
        <v>0</v>
      </c>
      <c r="AA10" s="1">
        <f ca="1">RepFd!AA162</f>
        <v>0</v>
      </c>
      <c r="AB10" s="1">
        <f ca="1">RepFd!AB162</f>
        <v>0</v>
      </c>
      <c r="AC10" s="1">
        <f ca="1">RepFd!AC162</f>
        <v>0</v>
      </c>
      <c r="AD10" s="1">
        <f ca="1">RepFd!AD162</f>
        <v>0</v>
      </c>
      <c r="AE10" s="1">
        <f ca="1">RepFd!AE162</f>
        <v>0</v>
      </c>
      <c r="AF10" s="1">
        <f ca="1">RepFd!AF162</f>
        <v>0</v>
      </c>
      <c r="AG10" s="1">
        <f ca="1">RepFd!AG162</f>
        <v>0</v>
      </c>
      <c r="AH10" s="1">
        <f ca="1">RepFd!AH162</f>
        <v>0</v>
      </c>
      <c r="AI10" s="1">
        <f ca="1">RepFd!AI162</f>
        <v>0</v>
      </c>
      <c r="AJ10" s="1">
        <f ca="1">RepFd!AJ162</f>
        <v>0</v>
      </c>
      <c r="AK10" s="1">
        <f ca="1">RepFd!AK162</f>
        <v>0</v>
      </c>
      <c r="AL10" s="1">
        <f ca="1">RepFd!AL162</f>
        <v>0</v>
      </c>
    </row>
    <row r="11" spans="2:38" x14ac:dyDescent="0.25">
      <c r="B11" s="1" t="str">
        <f>Items!$L$5</f>
        <v>CF(+)</v>
      </c>
      <c r="C11" s="1" t="str">
        <f>Items!$M$5</f>
        <v>M</v>
      </c>
      <c r="I11" s="22" t="str">
        <f>Items!$J$5</f>
        <v>Поступление денежных средств по операционной деятельности</v>
      </c>
      <c r="J11" s="1" t="str">
        <f>Items!$K$5</f>
        <v>Прочие поступления</v>
      </c>
      <c r="Q11" s="20">
        <f ca="1">RepFd!Q163</f>
        <v>0</v>
      </c>
      <c r="T11" s="1">
        <f ca="1">RepFd!T163</f>
        <v>0</v>
      </c>
      <c r="U11" s="1">
        <f ca="1">RepFd!U163</f>
        <v>0</v>
      </c>
      <c r="V11" s="1">
        <f ca="1">RepFd!V163</f>
        <v>0</v>
      </c>
      <c r="W11" s="1">
        <f ca="1">RepFd!W163</f>
        <v>0</v>
      </c>
      <c r="X11" s="1">
        <f ca="1">RepFd!X163</f>
        <v>0</v>
      </c>
      <c r="Y11" s="1">
        <f ca="1">RepFd!Y163</f>
        <v>0</v>
      </c>
      <c r="Z11" s="1">
        <f ca="1">RepFd!Z163</f>
        <v>0</v>
      </c>
      <c r="AA11" s="1">
        <f ca="1">RepFd!AA163</f>
        <v>0</v>
      </c>
      <c r="AB11" s="1">
        <f ca="1">RepFd!AB163</f>
        <v>0</v>
      </c>
      <c r="AC11" s="1">
        <f ca="1">RepFd!AC163</f>
        <v>0</v>
      </c>
      <c r="AD11" s="1">
        <f ca="1">RepFd!AD163</f>
        <v>0</v>
      </c>
      <c r="AE11" s="1">
        <f ca="1">RepFd!AE163</f>
        <v>0</v>
      </c>
      <c r="AF11" s="1">
        <f ca="1">RepFd!AF163</f>
        <v>0</v>
      </c>
      <c r="AG11" s="1">
        <f ca="1">RepFd!AG163</f>
        <v>0</v>
      </c>
      <c r="AH11" s="1">
        <f ca="1">RepFd!AH163</f>
        <v>0</v>
      </c>
      <c r="AI11" s="1">
        <f ca="1">RepFd!AI163</f>
        <v>0</v>
      </c>
      <c r="AJ11" s="1">
        <f ca="1">RepFd!AJ163</f>
        <v>0</v>
      </c>
      <c r="AK11" s="1">
        <f ca="1">RepFd!AK163</f>
        <v>0</v>
      </c>
      <c r="AL11" s="1">
        <f ca="1">RepFd!AL163</f>
        <v>0</v>
      </c>
    </row>
    <row r="12" spans="2:38" s="23" customFormat="1" ht="10.199999999999999" x14ac:dyDescent="0.2">
      <c r="E12" s="23" t="s">
        <v>50</v>
      </c>
    </row>
    <row r="13" spans="2:38" s="2" customFormat="1" x14ac:dyDescent="0.25">
      <c r="B13" s="2">
        <f>Items!$L$6</f>
        <v>0</v>
      </c>
      <c r="C13" s="2" t="str">
        <f>Items!$M$6</f>
        <v>N</v>
      </c>
      <c r="I13" s="2" t="str">
        <f>Items!$J$6</f>
        <v>Оплаты себестоимостных затрат</v>
      </c>
      <c r="Q13" s="2">
        <f ca="1">RepFd!Q165</f>
        <v>0</v>
      </c>
      <c r="T13" s="2">
        <f ca="1">RepFd!T165</f>
        <v>0</v>
      </c>
      <c r="U13" s="2">
        <f ca="1">RepFd!U165</f>
        <v>0</v>
      </c>
      <c r="V13" s="2">
        <f ca="1">RepFd!V165</f>
        <v>0</v>
      </c>
      <c r="W13" s="2">
        <f ca="1">RepFd!W165</f>
        <v>0</v>
      </c>
      <c r="X13" s="2">
        <f ca="1">RepFd!X165</f>
        <v>0</v>
      </c>
      <c r="Y13" s="2">
        <f ca="1">RepFd!Y165</f>
        <v>0</v>
      </c>
      <c r="Z13" s="2">
        <f ca="1">RepFd!Z165</f>
        <v>0</v>
      </c>
      <c r="AA13" s="2">
        <f ca="1">RepFd!AA165</f>
        <v>0</v>
      </c>
      <c r="AB13" s="2">
        <f ca="1">RepFd!AB165</f>
        <v>0</v>
      </c>
      <c r="AC13" s="2">
        <f ca="1">RepFd!AC165</f>
        <v>0</v>
      </c>
      <c r="AD13" s="2">
        <f ca="1">RepFd!AD165</f>
        <v>0</v>
      </c>
      <c r="AE13" s="2">
        <f ca="1">RepFd!AE165</f>
        <v>0</v>
      </c>
      <c r="AF13" s="2">
        <f ca="1">RepFd!AF165</f>
        <v>0</v>
      </c>
      <c r="AG13" s="2">
        <f ca="1">RepFd!AG165</f>
        <v>0</v>
      </c>
      <c r="AH13" s="2">
        <f ca="1">RepFd!AH165</f>
        <v>0</v>
      </c>
      <c r="AI13" s="2">
        <f ca="1">RepFd!AI165</f>
        <v>0</v>
      </c>
      <c r="AJ13" s="2">
        <f ca="1">RepFd!AJ165</f>
        <v>0</v>
      </c>
      <c r="AK13" s="2">
        <f ca="1">RepFd!AK165</f>
        <v>0</v>
      </c>
      <c r="AL13" s="2">
        <f ca="1">RepFd!AL165</f>
        <v>0</v>
      </c>
    </row>
    <row r="14" spans="2:38" x14ac:dyDescent="0.25">
      <c r="B14" s="1" t="str">
        <f>Items!$L$7</f>
        <v>CF(-)</v>
      </c>
      <c r="C14" s="1" t="str">
        <f>Items!$M$7</f>
        <v>N</v>
      </c>
      <c r="I14" s="22" t="str">
        <f>Items!$J$7</f>
        <v>Оплаты себестоимостных затрат</v>
      </c>
      <c r="J14" s="1" t="str">
        <f>Items!K7</f>
        <v>Подготовительные работы</v>
      </c>
      <c r="Q14" s="1">
        <f ca="1">RepFd!Q166</f>
        <v>0</v>
      </c>
      <c r="T14" s="1">
        <f ca="1">RepFd!T166</f>
        <v>0</v>
      </c>
      <c r="U14" s="1">
        <f ca="1">RepFd!U166</f>
        <v>0</v>
      </c>
      <c r="V14" s="1">
        <f ca="1">RepFd!V166</f>
        <v>0</v>
      </c>
      <c r="W14" s="1">
        <f ca="1">RepFd!W166</f>
        <v>0</v>
      </c>
      <c r="X14" s="1">
        <f ca="1">RepFd!X166</f>
        <v>0</v>
      </c>
      <c r="Y14" s="1">
        <f ca="1">RepFd!Y166</f>
        <v>0</v>
      </c>
      <c r="Z14" s="1">
        <f ca="1">RepFd!Z166</f>
        <v>0</v>
      </c>
      <c r="AA14" s="1">
        <f ca="1">RepFd!AA166</f>
        <v>0</v>
      </c>
      <c r="AB14" s="1">
        <f ca="1">RepFd!AB166</f>
        <v>0</v>
      </c>
      <c r="AC14" s="1">
        <f ca="1">RepFd!AC166</f>
        <v>0</v>
      </c>
      <c r="AD14" s="1">
        <f ca="1">RepFd!AD166</f>
        <v>0</v>
      </c>
      <c r="AE14" s="1">
        <f ca="1">RepFd!AE166</f>
        <v>0</v>
      </c>
      <c r="AF14" s="1">
        <f ca="1">RepFd!AF166</f>
        <v>0</v>
      </c>
      <c r="AG14" s="1">
        <f ca="1">RepFd!AG166</f>
        <v>0</v>
      </c>
      <c r="AH14" s="1">
        <f ca="1">RepFd!AH166</f>
        <v>0</v>
      </c>
      <c r="AI14" s="1">
        <f ca="1">RepFd!AI166</f>
        <v>0</v>
      </c>
      <c r="AJ14" s="1">
        <f ca="1">RepFd!AJ166</f>
        <v>0</v>
      </c>
      <c r="AK14" s="1">
        <f ca="1">RepFd!AK166</f>
        <v>0</v>
      </c>
      <c r="AL14" s="1">
        <f ca="1">RepFd!AL166</f>
        <v>0</v>
      </c>
    </row>
    <row r="15" spans="2:38" x14ac:dyDescent="0.25">
      <c r="B15" s="1" t="str">
        <f>Items!$L$8</f>
        <v>CF(-)</v>
      </c>
      <c r="C15" s="1" t="str">
        <f>Items!$M$8</f>
        <v>N</v>
      </c>
      <c r="I15" s="22" t="str">
        <f>Items!$J$8</f>
        <v>Оплаты себестоимостных затрат</v>
      </c>
      <c r="J15" s="1" t="str">
        <f>Items!K8</f>
        <v>Затраты на покупку участка</v>
      </c>
      <c r="Q15" s="1">
        <f ca="1">RepFd!Q167</f>
        <v>0</v>
      </c>
      <c r="T15" s="1">
        <f ca="1">RepFd!T167</f>
        <v>0</v>
      </c>
      <c r="U15" s="1">
        <f ca="1">RepFd!U167</f>
        <v>0</v>
      </c>
      <c r="V15" s="1">
        <f ca="1">RepFd!V167</f>
        <v>0</v>
      </c>
      <c r="W15" s="1">
        <f ca="1">RepFd!W167</f>
        <v>0</v>
      </c>
      <c r="X15" s="1">
        <f ca="1">RepFd!X167</f>
        <v>0</v>
      </c>
      <c r="Y15" s="1">
        <f ca="1">RepFd!Y167</f>
        <v>0</v>
      </c>
      <c r="Z15" s="1">
        <f ca="1">RepFd!Z167</f>
        <v>0</v>
      </c>
      <c r="AA15" s="1">
        <f ca="1">RepFd!AA167</f>
        <v>0</v>
      </c>
      <c r="AB15" s="1">
        <f ca="1">RepFd!AB167</f>
        <v>0</v>
      </c>
      <c r="AC15" s="1">
        <f ca="1">RepFd!AC167</f>
        <v>0</v>
      </c>
      <c r="AD15" s="1">
        <f ca="1">RepFd!AD167</f>
        <v>0</v>
      </c>
      <c r="AE15" s="1">
        <f ca="1">RepFd!AE167</f>
        <v>0</v>
      </c>
      <c r="AF15" s="1">
        <f ca="1">RepFd!AF167</f>
        <v>0</v>
      </c>
      <c r="AG15" s="1">
        <f ca="1">RepFd!AG167</f>
        <v>0</v>
      </c>
      <c r="AH15" s="1">
        <f ca="1">RepFd!AH167</f>
        <v>0</v>
      </c>
      <c r="AI15" s="1">
        <f ca="1">RepFd!AI167</f>
        <v>0</v>
      </c>
      <c r="AJ15" s="1">
        <f ca="1">RepFd!AJ167</f>
        <v>0</v>
      </c>
      <c r="AK15" s="1">
        <f ca="1">RepFd!AK167</f>
        <v>0</v>
      </c>
      <c r="AL15" s="1">
        <f ca="1">RepFd!AL167</f>
        <v>0</v>
      </c>
    </row>
    <row r="16" spans="2:38" x14ac:dyDescent="0.25">
      <c r="B16" s="1" t="str">
        <f>Items!$L$9</f>
        <v>CF(-)</v>
      </c>
      <c r="C16" s="1" t="str">
        <f>Items!$M$9</f>
        <v>N</v>
      </c>
      <c r="I16" s="22" t="str">
        <f>Items!$J$9</f>
        <v>Оплаты себестоимостных затрат</v>
      </c>
      <c r="J16" s="1" t="str">
        <f>Items!K9</f>
        <v>Прочее</v>
      </c>
      <c r="Q16" s="1">
        <f ca="1">RepFd!Q168</f>
        <v>0</v>
      </c>
      <c r="T16" s="1">
        <f ca="1">RepFd!T168</f>
        <v>0</v>
      </c>
      <c r="U16" s="1">
        <f ca="1">RepFd!U168</f>
        <v>0</v>
      </c>
      <c r="V16" s="1">
        <f ca="1">RepFd!V168</f>
        <v>0</v>
      </c>
      <c r="W16" s="1">
        <f ca="1">RepFd!W168</f>
        <v>0</v>
      </c>
      <c r="X16" s="1">
        <f ca="1">RepFd!X168</f>
        <v>0</v>
      </c>
      <c r="Y16" s="1">
        <f ca="1">RepFd!Y168</f>
        <v>0</v>
      </c>
      <c r="Z16" s="1">
        <f ca="1">RepFd!Z168</f>
        <v>0</v>
      </c>
      <c r="AA16" s="1">
        <f ca="1">RepFd!AA168</f>
        <v>0</v>
      </c>
      <c r="AB16" s="1">
        <f ca="1">RepFd!AB168</f>
        <v>0</v>
      </c>
      <c r="AC16" s="1">
        <f ca="1">RepFd!AC168</f>
        <v>0</v>
      </c>
      <c r="AD16" s="1">
        <f ca="1">RepFd!AD168</f>
        <v>0</v>
      </c>
      <c r="AE16" s="1">
        <f ca="1">RepFd!AE168</f>
        <v>0</v>
      </c>
      <c r="AF16" s="1">
        <f ca="1">RepFd!AF168</f>
        <v>0</v>
      </c>
      <c r="AG16" s="1">
        <f ca="1">RepFd!AG168</f>
        <v>0</v>
      </c>
      <c r="AH16" s="1">
        <f ca="1">RepFd!AH168</f>
        <v>0</v>
      </c>
      <c r="AI16" s="1">
        <f ca="1">RepFd!AI168</f>
        <v>0</v>
      </c>
      <c r="AJ16" s="1">
        <f ca="1">RepFd!AJ168</f>
        <v>0</v>
      </c>
      <c r="AK16" s="1">
        <f ca="1">RepFd!AK168</f>
        <v>0</v>
      </c>
      <c r="AL16" s="1">
        <f ca="1">RepFd!AL168</f>
        <v>0</v>
      </c>
    </row>
    <row r="17" spans="2:38" x14ac:dyDescent="0.25">
      <c r="B17" s="1" t="str">
        <f>Items!$L$10</f>
        <v>CF(-)</v>
      </c>
      <c r="C17" s="1" t="str">
        <f>Items!$M$10</f>
        <v>N</v>
      </c>
      <c r="I17" s="22" t="str">
        <f>Items!$J$10</f>
        <v>Оплаты себестоимостных затрат</v>
      </c>
      <c r="J17" s="1" t="str">
        <f>Items!K10</f>
        <v>ГСМ</v>
      </c>
      <c r="Q17" s="1">
        <f ca="1">RepFd!Q169</f>
        <v>0</v>
      </c>
      <c r="T17" s="1">
        <f ca="1">RepFd!T169</f>
        <v>0</v>
      </c>
      <c r="U17" s="1">
        <f ca="1">RepFd!U169</f>
        <v>0</v>
      </c>
      <c r="V17" s="1">
        <f ca="1">RepFd!V169</f>
        <v>0</v>
      </c>
      <c r="W17" s="1">
        <f ca="1">RepFd!W169</f>
        <v>0</v>
      </c>
      <c r="X17" s="1">
        <f ca="1">RepFd!X169</f>
        <v>0</v>
      </c>
      <c r="Y17" s="1">
        <f ca="1">RepFd!Y169</f>
        <v>0</v>
      </c>
      <c r="Z17" s="1">
        <f ca="1">RepFd!Z169</f>
        <v>0</v>
      </c>
      <c r="AA17" s="1">
        <f ca="1">RepFd!AA169</f>
        <v>0</v>
      </c>
      <c r="AB17" s="1">
        <f ca="1">RepFd!AB169</f>
        <v>0</v>
      </c>
      <c r="AC17" s="1">
        <f ca="1">RepFd!AC169</f>
        <v>0</v>
      </c>
      <c r="AD17" s="1">
        <f ca="1">RepFd!AD169</f>
        <v>0</v>
      </c>
      <c r="AE17" s="1">
        <f ca="1">RepFd!AE169</f>
        <v>0</v>
      </c>
      <c r="AF17" s="1">
        <f ca="1">RepFd!AF169</f>
        <v>0</v>
      </c>
      <c r="AG17" s="1">
        <f ca="1">RepFd!AG169</f>
        <v>0</v>
      </c>
      <c r="AH17" s="1">
        <f ca="1">RepFd!AH169</f>
        <v>0</v>
      </c>
      <c r="AI17" s="1">
        <f ca="1">RepFd!AI169</f>
        <v>0</v>
      </c>
      <c r="AJ17" s="1">
        <f ca="1">RepFd!AJ169</f>
        <v>0</v>
      </c>
      <c r="AK17" s="1">
        <f ca="1">RepFd!AK169</f>
        <v>0</v>
      </c>
      <c r="AL17" s="1">
        <f ca="1">RepFd!AL169</f>
        <v>0</v>
      </c>
    </row>
    <row r="18" spans="2:38" x14ac:dyDescent="0.25">
      <c r="B18" s="1" t="str">
        <f>Items!$L$11</f>
        <v>CF(-)</v>
      </c>
      <c r="C18" s="1" t="str">
        <f>Items!$M$11</f>
        <v>N</v>
      </c>
      <c r="I18" s="22" t="str">
        <f>Items!$J$11</f>
        <v>Оплаты себестоимостных затрат</v>
      </c>
      <c r="J18" s="1" t="str">
        <f>Items!K11</f>
        <v>Электрика</v>
      </c>
      <c r="Q18" s="1">
        <f ca="1">RepFd!Q170</f>
        <v>0</v>
      </c>
      <c r="T18" s="1">
        <f ca="1">RepFd!T170</f>
        <v>0</v>
      </c>
      <c r="U18" s="1">
        <f ca="1">RepFd!U170</f>
        <v>0</v>
      </c>
      <c r="V18" s="1">
        <f ca="1">RepFd!V170</f>
        <v>0</v>
      </c>
      <c r="W18" s="1">
        <f ca="1">RepFd!W170</f>
        <v>0</v>
      </c>
      <c r="X18" s="1">
        <f ca="1">RepFd!X170</f>
        <v>0</v>
      </c>
      <c r="Y18" s="1">
        <f ca="1">RepFd!Y170</f>
        <v>0</v>
      </c>
      <c r="Z18" s="1">
        <f ca="1">RepFd!Z170</f>
        <v>0</v>
      </c>
      <c r="AA18" s="1">
        <f ca="1">RepFd!AA170</f>
        <v>0</v>
      </c>
      <c r="AB18" s="1">
        <f ca="1">RepFd!AB170</f>
        <v>0</v>
      </c>
      <c r="AC18" s="1">
        <f ca="1">RepFd!AC170</f>
        <v>0</v>
      </c>
      <c r="AD18" s="1">
        <f ca="1">RepFd!AD170</f>
        <v>0</v>
      </c>
      <c r="AE18" s="1">
        <f ca="1">RepFd!AE170</f>
        <v>0</v>
      </c>
      <c r="AF18" s="1">
        <f ca="1">RepFd!AF170</f>
        <v>0</v>
      </c>
      <c r="AG18" s="1">
        <f ca="1">RepFd!AG170</f>
        <v>0</v>
      </c>
      <c r="AH18" s="1">
        <f ca="1">RepFd!AH170</f>
        <v>0</v>
      </c>
      <c r="AI18" s="1">
        <f ca="1">RepFd!AI170</f>
        <v>0</v>
      </c>
      <c r="AJ18" s="1">
        <f ca="1">RepFd!AJ170</f>
        <v>0</v>
      </c>
      <c r="AK18" s="1">
        <f ca="1">RepFd!AK170</f>
        <v>0</v>
      </c>
      <c r="AL18" s="1">
        <f ca="1">RepFd!AL170</f>
        <v>0</v>
      </c>
    </row>
    <row r="19" spans="2:38" x14ac:dyDescent="0.25">
      <c r="B19" s="1" t="str">
        <f>Items!$L$12</f>
        <v>CF(-)</v>
      </c>
      <c r="C19" s="1" t="str">
        <f>Items!$M$12</f>
        <v>N</v>
      </c>
      <c r="I19" s="22" t="str">
        <f>Items!$J$12</f>
        <v>Оплаты себестоимостных затрат</v>
      </c>
      <c r="J19" s="1" t="str">
        <f>Items!K12</f>
        <v>Доставка</v>
      </c>
      <c r="Q19" s="1">
        <f ca="1">RepFd!Q171</f>
        <v>0</v>
      </c>
      <c r="T19" s="1">
        <f ca="1">RepFd!T171</f>
        <v>0</v>
      </c>
      <c r="U19" s="1">
        <f ca="1">RepFd!U171</f>
        <v>0</v>
      </c>
      <c r="V19" s="1">
        <f ca="1">RepFd!V171</f>
        <v>0</v>
      </c>
      <c r="W19" s="1">
        <f ca="1">RepFd!W171</f>
        <v>0</v>
      </c>
      <c r="X19" s="1">
        <f ca="1">RepFd!X171</f>
        <v>0</v>
      </c>
      <c r="Y19" s="1">
        <f ca="1">RepFd!Y171</f>
        <v>0</v>
      </c>
      <c r="Z19" s="1">
        <f ca="1">RepFd!Z171</f>
        <v>0</v>
      </c>
      <c r="AA19" s="1">
        <f ca="1">RepFd!AA171</f>
        <v>0</v>
      </c>
      <c r="AB19" s="1">
        <f ca="1">RepFd!AB171</f>
        <v>0</v>
      </c>
      <c r="AC19" s="1">
        <f ca="1">RepFd!AC171</f>
        <v>0</v>
      </c>
      <c r="AD19" s="1">
        <f ca="1">RepFd!AD171</f>
        <v>0</v>
      </c>
      <c r="AE19" s="1">
        <f ca="1">RepFd!AE171</f>
        <v>0</v>
      </c>
      <c r="AF19" s="1">
        <f ca="1">RepFd!AF171</f>
        <v>0</v>
      </c>
      <c r="AG19" s="1">
        <f ca="1">RepFd!AG171</f>
        <v>0</v>
      </c>
      <c r="AH19" s="1">
        <f ca="1">RepFd!AH171</f>
        <v>0</v>
      </c>
      <c r="AI19" s="1">
        <f ca="1">RepFd!AI171</f>
        <v>0</v>
      </c>
      <c r="AJ19" s="1">
        <f ca="1">RepFd!AJ171</f>
        <v>0</v>
      </c>
      <c r="AK19" s="1">
        <f ca="1">RepFd!AK171</f>
        <v>0</v>
      </c>
      <c r="AL19" s="1">
        <f ca="1">RepFd!AL171</f>
        <v>0</v>
      </c>
    </row>
    <row r="20" spans="2:38" x14ac:dyDescent="0.25">
      <c r="B20" s="1" t="str">
        <f>Items!$L$13</f>
        <v>CF(-)</v>
      </c>
      <c r="C20" s="1" t="str">
        <f>Items!$M$13</f>
        <v>N</v>
      </c>
      <c r="I20" s="22" t="str">
        <f>Items!$J$13</f>
        <v>Оплаты себестоимостных затрат</v>
      </c>
      <c r="J20" s="1" t="str">
        <f>Items!K13</f>
        <v>Канализация, Скважина,кессон и септик</v>
      </c>
      <c r="Q20" s="1">
        <f ca="1">RepFd!Q172</f>
        <v>0</v>
      </c>
      <c r="T20" s="1">
        <f ca="1">RepFd!T172</f>
        <v>0</v>
      </c>
      <c r="U20" s="1">
        <f ca="1">RepFd!U172</f>
        <v>0</v>
      </c>
      <c r="V20" s="1">
        <f ca="1">RepFd!V172</f>
        <v>0</v>
      </c>
      <c r="W20" s="1">
        <f ca="1">RepFd!W172</f>
        <v>0</v>
      </c>
      <c r="X20" s="1">
        <f ca="1">RepFd!X172</f>
        <v>0</v>
      </c>
      <c r="Y20" s="1">
        <f ca="1">RepFd!Y172</f>
        <v>0</v>
      </c>
      <c r="Z20" s="1">
        <f ca="1">RepFd!Z172</f>
        <v>0</v>
      </c>
      <c r="AA20" s="1">
        <f ca="1">RepFd!AA172</f>
        <v>0</v>
      </c>
      <c r="AB20" s="1">
        <f ca="1">RepFd!AB172</f>
        <v>0</v>
      </c>
      <c r="AC20" s="1">
        <f ca="1">RepFd!AC172</f>
        <v>0</v>
      </c>
      <c r="AD20" s="1">
        <f ca="1">RepFd!AD172</f>
        <v>0</v>
      </c>
      <c r="AE20" s="1">
        <f ca="1">RepFd!AE172</f>
        <v>0</v>
      </c>
      <c r="AF20" s="1">
        <f ca="1">RepFd!AF172</f>
        <v>0</v>
      </c>
      <c r="AG20" s="1">
        <f ca="1">RepFd!AG172</f>
        <v>0</v>
      </c>
      <c r="AH20" s="1">
        <f ca="1">RepFd!AH172</f>
        <v>0</v>
      </c>
      <c r="AI20" s="1">
        <f ca="1">RepFd!AI172</f>
        <v>0</v>
      </c>
      <c r="AJ20" s="1">
        <f ca="1">RepFd!AJ172</f>
        <v>0</v>
      </c>
      <c r="AK20" s="1">
        <f ca="1">RepFd!AK172</f>
        <v>0</v>
      </c>
      <c r="AL20" s="1">
        <f ca="1">RepFd!AL172</f>
        <v>0</v>
      </c>
    </row>
    <row r="21" spans="2:38" x14ac:dyDescent="0.25">
      <c r="B21" s="1" t="str">
        <f>Items!L14</f>
        <v>CF(-)</v>
      </c>
      <c r="C21" s="1" t="str">
        <f>Items!M14</f>
        <v>N</v>
      </c>
      <c r="I21" s="22" t="str">
        <f>Items!J14</f>
        <v>Оплаты себестоимостных затрат</v>
      </c>
      <c r="J21" s="1" t="str">
        <f>Items!K14</f>
        <v>Метизы, расходники</v>
      </c>
      <c r="Q21" s="1">
        <f ca="1">RepFd!Q173</f>
        <v>0</v>
      </c>
      <c r="T21" s="1">
        <f ca="1">RepFd!T173</f>
        <v>0</v>
      </c>
      <c r="U21" s="1">
        <f ca="1">RepFd!U173</f>
        <v>0</v>
      </c>
      <c r="V21" s="1">
        <f ca="1">RepFd!V173</f>
        <v>0</v>
      </c>
      <c r="W21" s="1">
        <f ca="1">RepFd!W173</f>
        <v>0</v>
      </c>
      <c r="X21" s="1">
        <f ca="1">RepFd!X173</f>
        <v>0</v>
      </c>
      <c r="Y21" s="1">
        <f ca="1">RepFd!Y173</f>
        <v>0</v>
      </c>
      <c r="Z21" s="1">
        <f ca="1">RepFd!Z173</f>
        <v>0</v>
      </c>
      <c r="AA21" s="1">
        <f ca="1">RepFd!AA173</f>
        <v>0</v>
      </c>
      <c r="AB21" s="1">
        <f ca="1">RepFd!AB173</f>
        <v>0</v>
      </c>
      <c r="AC21" s="1">
        <f ca="1">RepFd!AC173</f>
        <v>0</v>
      </c>
      <c r="AD21" s="1">
        <f ca="1">RepFd!AD173</f>
        <v>0</v>
      </c>
      <c r="AE21" s="1">
        <f ca="1">RepFd!AE173</f>
        <v>0</v>
      </c>
      <c r="AF21" s="1">
        <f ca="1">RepFd!AF173</f>
        <v>0</v>
      </c>
      <c r="AG21" s="1">
        <f ca="1">RepFd!AG173</f>
        <v>0</v>
      </c>
      <c r="AH21" s="1">
        <f ca="1">RepFd!AH173</f>
        <v>0</v>
      </c>
      <c r="AI21" s="1">
        <f ca="1">RepFd!AI173</f>
        <v>0</v>
      </c>
      <c r="AJ21" s="1">
        <f ca="1">RepFd!AJ173</f>
        <v>0</v>
      </c>
      <c r="AK21" s="1">
        <f ca="1">RepFd!AK173</f>
        <v>0</v>
      </c>
      <c r="AL21" s="1">
        <f ca="1">RepFd!AL173</f>
        <v>0</v>
      </c>
    </row>
    <row r="22" spans="2:38" x14ac:dyDescent="0.25">
      <c r="B22" s="1" t="str">
        <f>Items!L15</f>
        <v>CF(-)</v>
      </c>
      <c r="C22" s="1" t="str">
        <f>Items!M15</f>
        <v>N</v>
      </c>
      <c r="I22" s="22" t="str">
        <f>Items!J15</f>
        <v>Оплаты себестоимостных затрат</v>
      </c>
      <c r="J22" s="1" t="str">
        <f>Items!K15</f>
        <v>Материалы Фундамент</v>
      </c>
      <c r="Q22" s="1">
        <f ca="1">RepFd!Q174</f>
        <v>0</v>
      </c>
      <c r="T22" s="1">
        <f ca="1">RepFd!T174</f>
        <v>0</v>
      </c>
      <c r="U22" s="1">
        <f ca="1">RepFd!U174</f>
        <v>0</v>
      </c>
      <c r="V22" s="1">
        <f ca="1">RepFd!V174</f>
        <v>0</v>
      </c>
      <c r="W22" s="1">
        <f ca="1">RepFd!W174</f>
        <v>0</v>
      </c>
      <c r="X22" s="1">
        <f ca="1">RepFd!X174</f>
        <v>0</v>
      </c>
      <c r="Y22" s="1">
        <f ca="1">RepFd!Y174</f>
        <v>0</v>
      </c>
      <c r="Z22" s="1">
        <f ca="1">RepFd!Z174</f>
        <v>0</v>
      </c>
      <c r="AA22" s="1">
        <f ca="1">RepFd!AA174</f>
        <v>0</v>
      </c>
      <c r="AB22" s="1">
        <f ca="1">RepFd!AB174</f>
        <v>0</v>
      </c>
      <c r="AC22" s="1">
        <f ca="1">RepFd!AC174</f>
        <v>0</v>
      </c>
      <c r="AD22" s="1">
        <f ca="1">RepFd!AD174</f>
        <v>0</v>
      </c>
      <c r="AE22" s="1">
        <f ca="1">RepFd!AE174</f>
        <v>0</v>
      </c>
      <c r="AF22" s="1">
        <f ca="1">RepFd!AF174</f>
        <v>0</v>
      </c>
      <c r="AG22" s="1">
        <f ca="1">RepFd!AG174</f>
        <v>0</v>
      </c>
      <c r="AH22" s="1">
        <f ca="1">RepFd!AH174</f>
        <v>0</v>
      </c>
      <c r="AI22" s="1">
        <f ca="1">RepFd!AI174</f>
        <v>0</v>
      </c>
      <c r="AJ22" s="1">
        <f ca="1">RepFd!AJ174</f>
        <v>0</v>
      </c>
      <c r="AK22" s="1">
        <f ca="1">RepFd!AK174</f>
        <v>0</v>
      </c>
      <c r="AL22" s="1">
        <f ca="1">RepFd!AL174</f>
        <v>0</v>
      </c>
    </row>
    <row r="23" spans="2:38" x14ac:dyDescent="0.25">
      <c r="B23" s="1" t="str">
        <f>Items!L16</f>
        <v>CF(-)</v>
      </c>
      <c r="C23" s="1" t="str">
        <f>Items!M16</f>
        <v>N</v>
      </c>
      <c r="I23" s="22" t="str">
        <f>Items!J16</f>
        <v>Оплаты себестоимостных затрат</v>
      </c>
      <c r="J23" s="1" t="str">
        <f>Items!K16</f>
        <v>Материалы Коробка</v>
      </c>
      <c r="Q23" s="1">
        <f ca="1">RepFd!Q175</f>
        <v>0</v>
      </c>
      <c r="T23" s="1">
        <f ca="1">RepFd!T175</f>
        <v>0</v>
      </c>
      <c r="U23" s="1">
        <f ca="1">RepFd!U175</f>
        <v>0</v>
      </c>
      <c r="V23" s="1">
        <f ca="1">RepFd!V175</f>
        <v>0</v>
      </c>
      <c r="W23" s="1">
        <f ca="1">RepFd!W175</f>
        <v>0</v>
      </c>
      <c r="X23" s="1">
        <f ca="1">RepFd!X175</f>
        <v>0</v>
      </c>
      <c r="Y23" s="1">
        <f ca="1">RepFd!Y175</f>
        <v>0</v>
      </c>
      <c r="Z23" s="1">
        <f ca="1">RepFd!Z175</f>
        <v>0</v>
      </c>
      <c r="AA23" s="1">
        <f ca="1">RepFd!AA175</f>
        <v>0</v>
      </c>
      <c r="AB23" s="1">
        <f ca="1">RepFd!AB175</f>
        <v>0</v>
      </c>
      <c r="AC23" s="1">
        <f ca="1">RepFd!AC175</f>
        <v>0</v>
      </c>
      <c r="AD23" s="1">
        <f ca="1">RepFd!AD175</f>
        <v>0</v>
      </c>
      <c r="AE23" s="1">
        <f ca="1">RepFd!AE175</f>
        <v>0</v>
      </c>
      <c r="AF23" s="1">
        <f ca="1">RepFd!AF175</f>
        <v>0</v>
      </c>
      <c r="AG23" s="1">
        <f ca="1">RepFd!AG175</f>
        <v>0</v>
      </c>
      <c r="AH23" s="1">
        <f ca="1">RepFd!AH175</f>
        <v>0</v>
      </c>
      <c r="AI23" s="1">
        <f ca="1">RepFd!AI175</f>
        <v>0</v>
      </c>
      <c r="AJ23" s="1">
        <f ca="1">RepFd!AJ175</f>
        <v>0</v>
      </c>
      <c r="AK23" s="1">
        <f ca="1">RepFd!AK175</f>
        <v>0</v>
      </c>
      <c r="AL23" s="1">
        <f ca="1">RepFd!AL175</f>
        <v>0</v>
      </c>
    </row>
    <row r="24" spans="2:38" x14ac:dyDescent="0.25">
      <c r="B24" s="1" t="str">
        <f>Items!L17</f>
        <v>CF(-)</v>
      </c>
      <c r="C24" s="1" t="str">
        <f>Items!M17</f>
        <v>N</v>
      </c>
      <c r="I24" s="22" t="str">
        <f>Items!J17</f>
        <v>Оплаты себестоимостных затрат</v>
      </c>
      <c r="J24" s="1" t="str">
        <f>Items!K17</f>
        <v>Материалы Кровля</v>
      </c>
      <c r="Q24" s="1">
        <f ca="1">RepFd!Q176</f>
        <v>0</v>
      </c>
      <c r="T24" s="1">
        <f ca="1">RepFd!T176</f>
        <v>0</v>
      </c>
      <c r="U24" s="1">
        <f ca="1">RepFd!U176</f>
        <v>0</v>
      </c>
      <c r="V24" s="1">
        <f ca="1">RepFd!V176</f>
        <v>0</v>
      </c>
      <c r="W24" s="1">
        <f ca="1">RepFd!W176</f>
        <v>0</v>
      </c>
      <c r="X24" s="1">
        <f ca="1">RepFd!X176</f>
        <v>0</v>
      </c>
      <c r="Y24" s="1">
        <f ca="1">RepFd!Y176</f>
        <v>0</v>
      </c>
      <c r="Z24" s="1">
        <f ca="1">RepFd!Z176</f>
        <v>0</v>
      </c>
      <c r="AA24" s="1">
        <f ca="1">RepFd!AA176</f>
        <v>0</v>
      </c>
      <c r="AB24" s="1">
        <f ca="1">RepFd!AB176</f>
        <v>0</v>
      </c>
      <c r="AC24" s="1">
        <f ca="1">RepFd!AC176</f>
        <v>0</v>
      </c>
      <c r="AD24" s="1">
        <f ca="1">RepFd!AD176</f>
        <v>0</v>
      </c>
      <c r="AE24" s="1">
        <f ca="1">RepFd!AE176</f>
        <v>0</v>
      </c>
      <c r="AF24" s="1">
        <f ca="1">RepFd!AF176</f>
        <v>0</v>
      </c>
      <c r="AG24" s="1">
        <f ca="1">RepFd!AG176</f>
        <v>0</v>
      </c>
      <c r="AH24" s="1">
        <f ca="1">RepFd!AH176</f>
        <v>0</v>
      </c>
      <c r="AI24" s="1">
        <f ca="1">RepFd!AI176</f>
        <v>0</v>
      </c>
      <c r="AJ24" s="1">
        <f ca="1">RepFd!AJ176</f>
        <v>0</v>
      </c>
      <c r="AK24" s="1">
        <f ca="1">RepFd!AK176</f>
        <v>0</v>
      </c>
      <c r="AL24" s="1">
        <f ca="1">RepFd!AL176</f>
        <v>0</v>
      </c>
    </row>
    <row r="25" spans="2:38" x14ac:dyDescent="0.25">
      <c r="B25" s="1" t="str">
        <f>Items!L18</f>
        <v>CF(-)</v>
      </c>
      <c r="C25" s="1" t="str">
        <f>Items!M18</f>
        <v>N</v>
      </c>
      <c r="I25" s="22" t="str">
        <f>Items!J18</f>
        <v>Оплаты себестоимостных затрат</v>
      </c>
      <c r="J25" s="1" t="str">
        <f>Items!K18</f>
        <v>Материалы Окна и двери</v>
      </c>
      <c r="Q25" s="1">
        <f ca="1">RepFd!Q177</f>
        <v>0</v>
      </c>
      <c r="T25" s="1">
        <f ca="1">RepFd!T177</f>
        <v>0</v>
      </c>
      <c r="U25" s="1">
        <f ca="1">RepFd!U177</f>
        <v>0</v>
      </c>
      <c r="V25" s="1">
        <f ca="1">RepFd!V177</f>
        <v>0</v>
      </c>
      <c r="W25" s="1">
        <f ca="1">RepFd!W177</f>
        <v>0</v>
      </c>
      <c r="X25" s="1">
        <f ca="1">RepFd!X177</f>
        <v>0</v>
      </c>
      <c r="Y25" s="1">
        <f ca="1">RepFd!Y177</f>
        <v>0</v>
      </c>
      <c r="Z25" s="1">
        <f ca="1">RepFd!Z177</f>
        <v>0</v>
      </c>
      <c r="AA25" s="1">
        <f ca="1">RepFd!AA177</f>
        <v>0</v>
      </c>
      <c r="AB25" s="1">
        <f ca="1">RepFd!AB177</f>
        <v>0</v>
      </c>
      <c r="AC25" s="1">
        <f ca="1">RepFd!AC177</f>
        <v>0</v>
      </c>
      <c r="AD25" s="1">
        <f ca="1">RepFd!AD177</f>
        <v>0</v>
      </c>
      <c r="AE25" s="1">
        <f ca="1">RepFd!AE177</f>
        <v>0</v>
      </c>
      <c r="AF25" s="1">
        <f ca="1">RepFd!AF177</f>
        <v>0</v>
      </c>
      <c r="AG25" s="1">
        <f ca="1">RepFd!AG177</f>
        <v>0</v>
      </c>
      <c r="AH25" s="1">
        <f ca="1">RepFd!AH177</f>
        <v>0</v>
      </c>
      <c r="AI25" s="1">
        <f ca="1">RepFd!AI177</f>
        <v>0</v>
      </c>
      <c r="AJ25" s="1">
        <f ca="1">RepFd!AJ177</f>
        <v>0</v>
      </c>
      <c r="AK25" s="1">
        <f ca="1">RepFd!AK177</f>
        <v>0</v>
      </c>
      <c r="AL25" s="1">
        <f ca="1">RepFd!AL177</f>
        <v>0</v>
      </c>
    </row>
    <row r="26" spans="2:38" x14ac:dyDescent="0.25">
      <c r="B26" s="1" t="str">
        <f>Items!L19</f>
        <v>CF(-)</v>
      </c>
      <c r="C26" s="1" t="str">
        <f>Items!M19</f>
        <v>N</v>
      </c>
      <c r="I26" s="22" t="str">
        <f>Items!J19</f>
        <v>Оплаты себестоимостных затрат</v>
      </c>
      <c r="J26" s="1" t="str">
        <f>Items!K19</f>
        <v>Материалы Фасад</v>
      </c>
      <c r="Q26" s="1">
        <f ca="1">RepFd!Q178</f>
        <v>0</v>
      </c>
      <c r="T26" s="1">
        <f ca="1">RepFd!T178</f>
        <v>0</v>
      </c>
      <c r="U26" s="1">
        <f ca="1">RepFd!U178</f>
        <v>0</v>
      </c>
      <c r="V26" s="1">
        <f ca="1">RepFd!V178</f>
        <v>0</v>
      </c>
      <c r="W26" s="1">
        <f ca="1">RepFd!W178</f>
        <v>0</v>
      </c>
      <c r="X26" s="1">
        <f ca="1">RepFd!X178</f>
        <v>0</v>
      </c>
      <c r="Y26" s="1">
        <f ca="1">RepFd!Y178</f>
        <v>0</v>
      </c>
      <c r="Z26" s="1">
        <f ca="1">RepFd!Z178</f>
        <v>0</v>
      </c>
      <c r="AA26" s="1">
        <f ca="1">RepFd!AA178</f>
        <v>0</v>
      </c>
      <c r="AB26" s="1">
        <f ca="1">RepFd!AB178</f>
        <v>0</v>
      </c>
      <c r="AC26" s="1">
        <f ca="1">RepFd!AC178</f>
        <v>0</v>
      </c>
      <c r="AD26" s="1">
        <f ca="1">RepFd!AD178</f>
        <v>0</v>
      </c>
      <c r="AE26" s="1">
        <f ca="1">RepFd!AE178</f>
        <v>0</v>
      </c>
      <c r="AF26" s="1">
        <f ca="1">RepFd!AF178</f>
        <v>0</v>
      </c>
      <c r="AG26" s="1">
        <f ca="1">RepFd!AG178</f>
        <v>0</v>
      </c>
      <c r="AH26" s="1">
        <f ca="1">RepFd!AH178</f>
        <v>0</v>
      </c>
      <c r="AI26" s="1">
        <f ca="1">RepFd!AI178</f>
        <v>0</v>
      </c>
      <c r="AJ26" s="1">
        <f ca="1">RepFd!AJ178</f>
        <v>0</v>
      </c>
      <c r="AK26" s="1">
        <f ca="1">RepFd!AK178</f>
        <v>0</v>
      </c>
      <c r="AL26" s="1">
        <f ca="1">RepFd!AL178</f>
        <v>0</v>
      </c>
    </row>
    <row r="27" spans="2:38" x14ac:dyDescent="0.25">
      <c r="B27" s="1" t="str">
        <f>Items!L20</f>
        <v>CF(-)</v>
      </c>
      <c r="C27" s="1" t="str">
        <f>Items!M20</f>
        <v>N</v>
      </c>
      <c r="I27" s="22" t="str">
        <f>Items!J20</f>
        <v>Оплаты себестоимостных затрат</v>
      </c>
      <c r="J27" s="1" t="str">
        <f>Items!K20</f>
        <v>Материалы Благоустройство</v>
      </c>
      <c r="Q27" s="1">
        <f ca="1">RepFd!Q179</f>
        <v>0</v>
      </c>
      <c r="T27" s="1">
        <f ca="1">RepFd!T179</f>
        <v>0</v>
      </c>
      <c r="U27" s="1">
        <f ca="1">RepFd!U179</f>
        <v>0</v>
      </c>
      <c r="V27" s="1">
        <f ca="1">RepFd!V179</f>
        <v>0</v>
      </c>
      <c r="W27" s="1">
        <f ca="1">RepFd!W179</f>
        <v>0</v>
      </c>
      <c r="X27" s="1">
        <f ca="1">RepFd!X179</f>
        <v>0</v>
      </c>
      <c r="Y27" s="1">
        <f ca="1">RepFd!Y179</f>
        <v>0</v>
      </c>
      <c r="Z27" s="1">
        <f ca="1">RepFd!Z179</f>
        <v>0</v>
      </c>
      <c r="AA27" s="1">
        <f ca="1">RepFd!AA179</f>
        <v>0</v>
      </c>
      <c r="AB27" s="1">
        <f ca="1">RepFd!AB179</f>
        <v>0</v>
      </c>
      <c r="AC27" s="1">
        <f ca="1">RepFd!AC179</f>
        <v>0</v>
      </c>
      <c r="AD27" s="1">
        <f ca="1">RepFd!AD179</f>
        <v>0</v>
      </c>
      <c r="AE27" s="1">
        <f ca="1">RepFd!AE179</f>
        <v>0</v>
      </c>
      <c r="AF27" s="1">
        <f ca="1">RepFd!AF179</f>
        <v>0</v>
      </c>
      <c r="AG27" s="1">
        <f ca="1">RepFd!AG179</f>
        <v>0</v>
      </c>
      <c r="AH27" s="1">
        <f ca="1">RepFd!AH179</f>
        <v>0</v>
      </c>
      <c r="AI27" s="1">
        <f ca="1">RepFd!AI179</f>
        <v>0</v>
      </c>
      <c r="AJ27" s="1">
        <f ca="1">RepFd!AJ179</f>
        <v>0</v>
      </c>
      <c r="AK27" s="1">
        <f ca="1">RepFd!AK179</f>
        <v>0</v>
      </c>
      <c r="AL27" s="1">
        <f ca="1">RepFd!AL179</f>
        <v>0</v>
      </c>
    </row>
    <row r="28" spans="2:38" x14ac:dyDescent="0.25">
      <c r="B28" s="1" t="str">
        <f>Items!L21</f>
        <v>CF(-)</v>
      </c>
      <c r="C28" s="1" t="str">
        <f>Items!M21</f>
        <v>N</v>
      </c>
      <c r="I28" s="22" t="str">
        <f>Items!J21</f>
        <v>Оплаты себестоимостных затрат</v>
      </c>
      <c r="J28" s="1" t="str">
        <f>Items!K21</f>
        <v>Монтаж фундамента</v>
      </c>
      <c r="Q28" s="1">
        <f ca="1">RepFd!Q180</f>
        <v>0</v>
      </c>
      <c r="T28" s="1">
        <f ca="1">RepFd!T180</f>
        <v>0</v>
      </c>
      <c r="U28" s="1">
        <f ca="1">RepFd!U180</f>
        <v>0</v>
      </c>
      <c r="V28" s="1">
        <f ca="1">RepFd!V180</f>
        <v>0</v>
      </c>
      <c r="W28" s="1">
        <f ca="1">RepFd!W180</f>
        <v>0</v>
      </c>
      <c r="X28" s="1">
        <f ca="1">RepFd!X180</f>
        <v>0</v>
      </c>
      <c r="Y28" s="1">
        <f ca="1">RepFd!Y180</f>
        <v>0</v>
      </c>
      <c r="Z28" s="1">
        <f ca="1">RepFd!Z180</f>
        <v>0</v>
      </c>
      <c r="AA28" s="1">
        <f ca="1">RepFd!AA180</f>
        <v>0</v>
      </c>
      <c r="AB28" s="1">
        <f ca="1">RepFd!AB180</f>
        <v>0</v>
      </c>
      <c r="AC28" s="1">
        <f ca="1">RepFd!AC180</f>
        <v>0</v>
      </c>
      <c r="AD28" s="1">
        <f ca="1">RepFd!AD180</f>
        <v>0</v>
      </c>
      <c r="AE28" s="1">
        <f ca="1">RepFd!AE180</f>
        <v>0</v>
      </c>
      <c r="AF28" s="1">
        <f ca="1">RepFd!AF180</f>
        <v>0</v>
      </c>
      <c r="AG28" s="1">
        <f ca="1">RepFd!AG180</f>
        <v>0</v>
      </c>
      <c r="AH28" s="1">
        <f ca="1">RepFd!AH180</f>
        <v>0</v>
      </c>
      <c r="AI28" s="1">
        <f ca="1">RepFd!AI180</f>
        <v>0</v>
      </c>
      <c r="AJ28" s="1">
        <f ca="1">RepFd!AJ180</f>
        <v>0</v>
      </c>
      <c r="AK28" s="1">
        <f ca="1">RepFd!AK180</f>
        <v>0</v>
      </c>
      <c r="AL28" s="1">
        <f ca="1">RepFd!AL180</f>
        <v>0</v>
      </c>
    </row>
    <row r="29" spans="2:38" x14ac:dyDescent="0.25">
      <c r="B29" s="1" t="str">
        <f>Items!L22</f>
        <v>CF(-)</v>
      </c>
      <c r="C29" s="1" t="str">
        <f>Items!M22</f>
        <v>N</v>
      </c>
      <c r="I29" s="22" t="str">
        <f>Items!J22</f>
        <v>Оплаты себестоимостных затрат</v>
      </c>
      <c r="J29" s="1" t="str">
        <f>Items!K22</f>
        <v>Монтаж Коробки</v>
      </c>
      <c r="Q29" s="1">
        <f ca="1">RepFd!Q181</f>
        <v>0</v>
      </c>
      <c r="T29" s="1">
        <f ca="1">RepFd!T181</f>
        <v>0</v>
      </c>
      <c r="U29" s="1">
        <f ca="1">RepFd!U181</f>
        <v>0</v>
      </c>
      <c r="V29" s="1">
        <f ca="1">RepFd!V181</f>
        <v>0</v>
      </c>
      <c r="W29" s="1">
        <f ca="1">RepFd!W181</f>
        <v>0</v>
      </c>
      <c r="X29" s="1">
        <f ca="1">RepFd!X181</f>
        <v>0</v>
      </c>
      <c r="Y29" s="1">
        <f ca="1">RepFd!Y181</f>
        <v>0</v>
      </c>
      <c r="Z29" s="1">
        <f ca="1">RepFd!Z181</f>
        <v>0</v>
      </c>
      <c r="AA29" s="1">
        <f ca="1">RepFd!AA181</f>
        <v>0</v>
      </c>
      <c r="AB29" s="1">
        <f ca="1">RepFd!AB181</f>
        <v>0</v>
      </c>
      <c r="AC29" s="1">
        <f ca="1">RepFd!AC181</f>
        <v>0</v>
      </c>
      <c r="AD29" s="1">
        <f ca="1">RepFd!AD181</f>
        <v>0</v>
      </c>
      <c r="AE29" s="1">
        <f ca="1">RepFd!AE181</f>
        <v>0</v>
      </c>
      <c r="AF29" s="1">
        <f ca="1">RepFd!AF181</f>
        <v>0</v>
      </c>
      <c r="AG29" s="1">
        <f ca="1">RepFd!AG181</f>
        <v>0</v>
      </c>
      <c r="AH29" s="1">
        <f ca="1">RepFd!AH181</f>
        <v>0</v>
      </c>
      <c r="AI29" s="1">
        <f ca="1">RepFd!AI181</f>
        <v>0</v>
      </c>
      <c r="AJ29" s="1">
        <f ca="1">RepFd!AJ181</f>
        <v>0</v>
      </c>
      <c r="AK29" s="1">
        <f ca="1">RepFd!AK181</f>
        <v>0</v>
      </c>
      <c r="AL29" s="1">
        <f ca="1">RepFd!AL181</f>
        <v>0</v>
      </c>
    </row>
    <row r="30" spans="2:38" x14ac:dyDescent="0.25">
      <c r="B30" s="1" t="str">
        <f>Items!L23</f>
        <v>CF(-)</v>
      </c>
      <c r="C30" s="1" t="str">
        <f>Items!M23</f>
        <v>N</v>
      </c>
      <c r="I30" s="22" t="str">
        <f>Items!J23</f>
        <v>Оплаты себестоимостных затрат</v>
      </c>
      <c r="J30" s="1" t="str">
        <f>Items!K23</f>
        <v>Монтаж кровли</v>
      </c>
      <c r="Q30" s="1">
        <f ca="1">RepFd!Q182</f>
        <v>0</v>
      </c>
      <c r="T30" s="1">
        <f ca="1">RepFd!T182</f>
        <v>0</v>
      </c>
      <c r="U30" s="1">
        <f ca="1">RepFd!U182</f>
        <v>0</v>
      </c>
      <c r="V30" s="1">
        <f ca="1">RepFd!V182</f>
        <v>0</v>
      </c>
      <c r="W30" s="1">
        <f ca="1">RepFd!W182</f>
        <v>0</v>
      </c>
      <c r="X30" s="1">
        <f ca="1">RepFd!X182</f>
        <v>0</v>
      </c>
      <c r="Y30" s="1">
        <f ca="1">RepFd!Y182</f>
        <v>0</v>
      </c>
      <c r="Z30" s="1">
        <f ca="1">RepFd!Z182</f>
        <v>0</v>
      </c>
      <c r="AA30" s="1">
        <f ca="1">RepFd!AA182</f>
        <v>0</v>
      </c>
      <c r="AB30" s="1">
        <f ca="1">RepFd!AB182</f>
        <v>0</v>
      </c>
      <c r="AC30" s="1">
        <f ca="1">RepFd!AC182</f>
        <v>0</v>
      </c>
      <c r="AD30" s="1">
        <f ca="1">RepFd!AD182</f>
        <v>0</v>
      </c>
      <c r="AE30" s="1">
        <f ca="1">RepFd!AE182</f>
        <v>0</v>
      </c>
      <c r="AF30" s="1">
        <f ca="1">RepFd!AF182</f>
        <v>0</v>
      </c>
      <c r="AG30" s="1">
        <f ca="1">RepFd!AG182</f>
        <v>0</v>
      </c>
      <c r="AH30" s="1">
        <f ca="1">RepFd!AH182</f>
        <v>0</v>
      </c>
      <c r="AI30" s="1">
        <f ca="1">RepFd!AI182</f>
        <v>0</v>
      </c>
      <c r="AJ30" s="1">
        <f ca="1">RepFd!AJ182</f>
        <v>0</v>
      </c>
      <c r="AK30" s="1">
        <f ca="1">RepFd!AK182</f>
        <v>0</v>
      </c>
      <c r="AL30" s="1">
        <f ca="1">RepFd!AL182</f>
        <v>0</v>
      </c>
    </row>
    <row r="31" spans="2:38" x14ac:dyDescent="0.25">
      <c r="B31" s="1" t="str">
        <f>Items!L24</f>
        <v>CF(-)</v>
      </c>
      <c r="C31" s="1" t="str">
        <f>Items!M24</f>
        <v>N</v>
      </c>
      <c r="I31" s="22" t="str">
        <f>Items!J24</f>
        <v>Оплаты себестоимостных затрат</v>
      </c>
      <c r="J31" s="1" t="str">
        <f>Items!K24</f>
        <v>Монтаж окон</v>
      </c>
      <c r="Q31" s="1">
        <f ca="1">RepFd!Q183</f>
        <v>0</v>
      </c>
      <c r="T31" s="1">
        <f ca="1">RepFd!T183</f>
        <v>0</v>
      </c>
      <c r="U31" s="1">
        <f ca="1">RepFd!U183</f>
        <v>0</v>
      </c>
      <c r="V31" s="1">
        <f ca="1">RepFd!V183</f>
        <v>0</v>
      </c>
      <c r="W31" s="1">
        <f ca="1">RepFd!W183</f>
        <v>0</v>
      </c>
      <c r="X31" s="1">
        <f ca="1">RepFd!X183</f>
        <v>0</v>
      </c>
      <c r="Y31" s="1">
        <f ca="1">RepFd!Y183</f>
        <v>0</v>
      </c>
      <c r="Z31" s="1">
        <f ca="1">RepFd!Z183</f>
        <v>0</v>
      </c>
      <c r="AA31" s="1">
        <f ca="1">RepFd!AA183</f>
        <v>0</v>
      </c>
      <c r="AB31" s="1">
        <f ca="1">RepFd!AB183</f>
        <v>0</v>
      </c>
      <c r="AC31" s="1">
        <f ca="1">RepFd!AC183</f>
        <v>0</v>
      </c>
      <c r="AD31" s="1">
        <f ca="1">RepFd!AD183</f>
        <v>0</v>
      </c>
      <c r="AE31" s="1">
        <f ca="1">RepFd!AE183</f>
        <v>0</v>
      </c>
      <c r="AF31" s="1">
        <f ca="1">RepFd!AF183</f>
        <v>0</v>
      </c>
      <c r="AG31" s="1">
        <f ca="1">RepFd!AG183</f>
        <v>0</v>
      </c>
      <c r="AH31" s="1">
        <f ca="1">RepFd!AH183</f>
        <v>0</v>
      </c>
      <c r="AI31" s="1">
        <f ca="1">RepFd!AI183</f>
        <v>0</v>
      </c>
      <c r="AJ31" s="1">
        <f ca="1">RepFd!AJ183</f>
        <v>0</v>
      </c>
      <c r="AK31" s="1">
        <f ca="1">RepFd!AK183</f>
        <v>0</v>
      </c>
      <c r="AL31" s="1">
        <f ca="1">RepFd!AL183</f>
        <v>0</v>
      </c>
    </row>
    <row r="32" spans="2:38" x14ac:dyDescent="0.25">
      <c r="B32" s="1" t="str">
        <f>Items!L25</f>
        <v>CF(-)</v>
      </c>
      <c r="C32" s="1" t="str">
        <f>Items!M25</f>
        <v>N</v>
      </c>
      <c r="I32" s="22" t="str">
        <f>Items!J25</f>
        <v>Оплаты себестоимостных затрат</v>
      </c>
      <c r="J32" s="1" t="str">
        <f>Items!K25</f>
        <v>Монтаж Фасада</v>
      </c>
      <c r="Q32" s="1">
        <f ca="1">RepFd!Q184</f>
        <v>0</v>
      </c>
      <c r="T32" s="1">
        <f ca="1">RepFd!T184</f>
        <v>0</v>
      </c>
      <c r="U32" s="1">
        <f ca="1">RepFd!U184</f>
        <v>0</v>
      </c>
      <c r="V32" s="1">
        <f ca="1">RepFd!V184</f>
        <v>0</v>
      </c>
      <c r="W32" s="1">
        <f ca="1">RepFd!W184</f>
        <v>0</v>
      </c>
      <c r="X32" s="1">
        <f ca="1">RepFd!X184</f>
        <v>0</v>
      </c>
      <c r="Y32" s="1">
        <f ca="1">RepFd!Y184</f>
        <v>0</v>
      </c>
      <c r="Z32" s="1">
        <f ca="1">RepFd!Z184</f>
        <v>0</v>
      </c>
      <c r="AA32" s="1">
        <f ca="1">RepFd!AA184</f>
        <v>0</v>
      </c>
      <c r="AB32" s="1">
        <f ca="1">RepFd!AB184</f>
        <v>0</v>
      </c>
      <c r="AC32" s="1">
        <f ca="1">RepFd!AC184</f>
        <v>0</v>
      </c>
      <c r="AD32" s="1">
        <f ca="1">RepFd!AD184</f>
        <v>0</v>
      </c>
      <c r="AE32" s="1">
        <f ca="1">RepFd!AE184</f>
        <v>0</v>
      </c>
      <c r="AF32" s="1">
        <f ca="1">RepFd!AF184</f>
        <v>0</v>
      </c>
      <c r="AG32" s="1">
        <f ca="1">RepFd!AG184</f>
        <v>0</v>
      </c>
      <c r="AH32" s="1">
        <f ca="1">RepFd!AH184</f>
        <v>0</v>
      </c>
      <c r="AI32" s="1">
        <f ca="1">RepFd!AI184</f>
        <v>0</v>
      </c>
      <c r="AJ32" s="1">
        <f ca="1">RepFd!AJ184</f>
        <v>0</v>
      </c>
      <c r="AK32" s="1">
        <f ca="1">RepFd!AK184</f>
        <v>0</v>
      </c>
      <c r="AL32" s="1">
        <f ca="1">RepFd!AL184</f>
        <v>0</v>
      </c>
    </row>
    <row r="33" spans="2:38" x14ac:dyDescent="0.25">
      <c r="B33" s="1" t="str">
        <f>Items!L26</f>
        <v>CF(-)</v>
      </c>
      <c r="C33" s="1" t="str">
        <f>Items!M26</f>
        <v>N</v>
      </c>
      <c r="I33" s="22" t="str">
        <f>Items!J26</f>
        <v>Оплаты себестоимостных затрат</v>
      </c>
      <c r="J33" s="1" t="str">
        <f>Items!K26</f>
        <v>Монтаж Благоустройства</v>
      </c>
      <c r="Q33" s="1">
        <f ca="1">RepFd!Q185</f>
        <v>0</v>
      </c>
      <c r="T33" s="1">
        <f ca="1">RepFd!T185</f>
        <v>0</v>
      </c>
      <c r="U33" s="1">
        <f ca="1">RepFd!U185</f>
        <v>0</v>
      </c>
      <c r="V33" s="1">
        <f ca="1">RepFd!V185</f>
        <v>0</v>
      </c>
      <c r="W33" s="1">
        <f ca="1">RepFd!W185</f>
        <v>0</v>
      </c>
      <c r="X33" s="1">
        <f ca="1">RepFd!X185</f>
        <v>0</v>
      </c>
      <c r="Y33" s="1">
        <f ca="1">RepFd!Y185</f>
        <v>0</v>
      </c>
      <c r="Z33" s="1">
        <f ca="1">RepFd!Z185</f>
        <v>0</v>
      </c>
      <c r="AA33" s="1">
        <f ca="1">RepFd!AA185</f>
        <v>0</v>
      </c>
      <c r="AB33" s="1">
        <f ca="1">RepFd!AB185</f>
        <v>0</v>
      </c>
      <c r="AC33" s="1">
        <f ca="1">RepFd!AC185</f>
        <v>0</v>
      </c>
      <c r="AD33" s="1">
        <f ca="1">RepFd!AD185</f>
        <v>0</v>
      </c>
      <c r="AE33" s="1">
        <f ca="1">RepFd!AE185</f>
        <v>0</v>
      </c>
      <c r="AF33" s="1">
        <f ca="1">RepFd!AF185</f>
        <v>0</v>
      </c>
      <c r="AG33" s="1">
        <f ca="1">RepFd!AG185</f>
        <v>0</v>
      </c>
      <c r="AH33" s="1">
        <f ca="1">RepFd!AH185</f>
        <v>0</v>
      </c>
      <c r="AI33" s="1">
        <f ca="1">RepFd!AI185</f>
        <v>0</v>
      </c>
      <c r="AJ33" s="1">
        <f ca="1">RepFd!AJ185</f>
        <v>0</v>
      </c>
      <c r="AK33" s="1">
        <f ca="1">RepFd!AK185</f>
        <v>0</v>
      </c>
      <c r="AL33" s="1">
        <f ca="1">RepFd!AL185</f>
        <v>0</v>
      </c>
    </row>
    <row r="34" spans="2:38" x14ac:dyDescent="0.25">
      <c r="B34" s="1" t="str">
        <f>Items!L27</f>
        <v>CF(-)</v>
      </c>
      <c r="C34" s="1" t="str">
        <f>Items!M27</f>
        <v>N</v>
      </c>
      <c r="I34" s="22" t="str">
        <f>Items!J27</f>
        <v>Оплаты себестоимостных затрат</v>
      </c>
      <c r="J34" s="1" t="str">
        <f>Items!K27</f>
        <v>Спец техника</v>
      </c>
      <c r="Q34" s="1">
        <f ca="1">RepFd!Q186</f>
        <v>0</v>
      </c>
      <c r="T34" s="1">
        <f ca="1">RepFd!T186</f>
        <v>0</v>
      </c>
      <c r="U34" s="1">
        <f ca="1">RepFd!U186</f>
        <v>0</v>
      </c>
      <c r="V34" s="1">
        <f ca="1">RepFd!V186</f>
        <v>0</v>
      </c>
      <c r="W34" s="1">
        <f ca="1">RepFd!W186</f>
        <v>0</v>
      </c>
      <c r="X34" s="1">
        <f ca="1">RepFd!X186</f>
        <v>0</v>
      </c>
      <c r="Y34" s="1">
        <f ca="1">RepFd!Y186</f>
        <v>0</v>
      </c>
      <c r="Z34" s="1">
        <f ca="1">RepFd!Z186</f>
        <v>0</v>
      </c>
      <c r="AA34" s="1">
        <f ca="1">RepFd!AA186</f>
        <v>0</v>
      </c>
      <c r="AB34" s="1">
        <f ca="1">RepFd!AB186</f>
        <v>0</v>
      </c>
      <c r="AC34" s="1">
        <f ca="1">RepFd!AC186</f>
        <v>0</v>
      </c>
      <c r="AD34" s="1">
        <f ca="1">RepFd!AD186</f>
        <v>0</v>
      </c>
      <c r="AE34" s="1">
        <f ca="1">RepFd!AE186</f>
        <v>0</v>
      </c>
      <c r="AF34" s="1">
        <f ca="1">RepFd!AF186</f>
        <v>0</v>
      </c>
      <c r="AG34" s="1">
        <f ca="1">RepFd!AG186</f>
        <v>0</v>
      </c>
      <c r="AH34" s="1">
        <f ca="1">RepFd!AH186</f>
        <v>0</v>
      </c>
      <c r="AI34" s="1">
        <f ca="1">RepFd!AI186</f>
        <v>0</v>
      </c>
      <c r="AJ34" s="1">
        <f ca="1">RepFd!AJ186</f>
        <v>0</v>
      </c>
      <c r="AK34" s="1">
        <f ca="1">RepFd!AK186</f>
        <v>0</v>
      </c>
      <c r="AL34" s="1">
        <f ca="1">RepFd!AL186</f>
        <v>0</v>
      </c>
    </row>
    <row r="35" spans="2:38" x14ac:dyDescent="0.25">
      <c r="B35" s="1" t="str">
        <f>Items!L28</f>
        <v>CF(-)</v>
      </c>
      <c r="C35" s="1" t="str">
        <f>Items!M28</f>
        <v>N</v>
      </c>
      <c r="I35" s="22" t="str">
        <f>Items!J28</f>
        <v>Оплаты себестоимостных затрат</v>
      </c>
      <c r="J35" s="1" t="str">
        <f>Items!K28</f>
        <v>Общая территория (дорога, ливневка, газ, эл-во)</v>
      </c>
      <c r="Q35" s="1">
        <f ca="1">RepFd!Q187</f>
        <v>0</v>
      </c>
      <c r="T35" s="1">
        <f ca="1">RepFd!T187</f>
        <v>0</v>
      </c>
      <c r="U35" s="1">
        <f ca="1">RepFd!U187</f>
        <v>0</v>
      </c>
      <c r="V35" s="1">
        <f ca="1">RepFd!V187</f>
        <v>0</v>
      </c>
      <c r="W35" s="1">
        <f ca="1">RepFd!W187</f>
        <v>0</v>
      </c>
      <c r="X35" s="1">
        <f ca="1">RepFd!X187</f>
        <v>0</v>
      </c>
      <c r="Y35" s="1">
        <f ca="1">RepFd!Y187</f>
        <v>0</v>
      </c>
      <c r="Z35" s="1">
        <f ca="1">RepFd!Z187</f>
        <v>0</v>
      </c>
      <c r="AA35" s="1">
        <f ca="1">RepFd!AA187</f>
        <v>0</v>
      </c>
      <c r="AB35" s="1">
        <f ca="1">RepFd!AB187</f>
        <v>0</v>
      </c>
      <c r="AC35" s="1">
        <f ca="1">RepFd!AC187</f>
        <v>0</v>
      </c>
      <c r="AD35" s="1">
        <f ca="1">RepFd!AD187</f>
        <v>0</v>
      </c>
      <c r="AE35" s="1">
        <f ca="1">RepFd!AE187</f>
        <v>0</v>
      </c>
      <c r="AF35" s="1">
        <f ca="1">RepFd!AF187</f>
        <v>0</v>
      </c>
      <c r="AG35" s="1">
        <f ca="1">RepFd!AG187</f>
        <v>0</v>
      </c>
      <c r="AH35" s="1">
        <f ca="1">RepFd!AH187</f>
        <v>0</v>
      </c>
      <c r="AI35" s="1">
        <f ca="1">RepFd!AI187</f>
        <v>0</v>
      </c>
      <c r="AJ35" s="1">
        <f ca="1">RepFd!AJ187</f>
        <v>0</v>
      </c>
      <c r="AK35" s="1">
        <f ca="1">RepFd!AK187</f>
        <v>0</v>
      </c>
      <c r="AL35" s="1">
        <f ca="1">RepFd!AL187</f>
        <v>0</v>
      </c>
    </row>
    <row r="36" spans="2:38" x14ac:dyDescent="0.25">
      <c r="B36" s="1" t="str">
        <f>Items!L29</f>
        <v>CF(-)</v>
      </c>
      <c r="C36" s="1" t="str">
        <f>Items!M29</f>
        <v>N</v>
      </c>
      <c r="I36" s="22" t="str">
        <f>Items!J29</f>
        <v>Оплаты себестоимостных затрат</v>
      </c>
      <c r="J36" s="1" t="str">
        <f>Items!K29</f>
        <v>Резерв-1</v>
      </c>
      <c r="Q36" s="1">
        <f ca="1">RepFd!Q188</f>
        <v>0</v>
      </c>
      <c r="T36" s="1">
        <f ca="1">RepFd!T188</f>
        <v>0</v>
      </c>
      <c r="U36" s="1">
        <f ca="1">RepFd!U188</f>
        <v>0</v>
      </c>
      <c r="V36" s="1">
        <f ca="1">RepFd!V188</f>
        <v>0</v>
      </c>
      <c r="W36" s="1">
        <f ca="1">RepFd!W188</f>
        <v>0</v>
      </c>
      <c r="X36" s="1">
        <f ca="1">RepFd!X188</f>
        <v>0</v>
      </c>
      <c r="Y36" s="1">
        <f ca="1">RepFd!Y188</f>
        <v>0</v>
      </c>
      <c r="Z36" s="1">
        <f ca="1">RepFd!Z188</f>
        <v>0</v>
      </c>
      <c r="AA36" s="1">
        <f ca="1">RepFd!AA188</f>
        <v>0</v>
      </c>
      <c r="AB36" s="1">
        <f ca="1">RepFd!AB188</f>
        <v>0</v>
      </c>
      <c r="AC36" s="1">
        <f ca="1">RepFd!AC188</f>
        <v>0</v>
      </c>
      <c r="AD36" s="1">
        <f ca="1">RepFd!AD188</f>
        <v>0</v>
      </c>
      <c r="AE36" s="1">
        <f ca="1">RepFd!AE188</f>
        <v>0</v>
      </c>
      <c r="AF36" s="1">
        <f ca="1">RepFd!AF188</f>
        <v>0</v>
      </c>
      <c r="AG36" s="1">
        <f ca="1">RepFd!AG188</f>
        <v>0</v>
      </c>
      <c r="AH36" s="1">
        <f ca="1">RepFd!AH188</f>
        <v>0</v>
      </c>
      <c r="AI36" s="1">
        <f ca="1">RepFd!AI188</f>
        <v>0</v>
      </c>
      <c r="AJ36" s="1">
        <f ca="1">RepFd!AJ188</f>
        <v>0</v>
      </c>
      <c r="AK36" s="1">
        <f ca="1">RepFd!AK188</f>
        <v>0</v>
      </c>
      <c r="AL36" s="1">
        <f ca="1">RepFd!AL188</f>
        <v>0</v>
      </c>
    </row>
    <row r="37" spans="2:38" x14ac:dyDescent="0.25">
      <c r="B37" s="1" t="str">
        <f>Items!L30</f>
        <v>CF(-)</v>
      </c>
      <c r="C37" s="1" t="str">
        <f>Items!M30</f>
        <v>N</v>
      </c>
      <c r="I37" s="22" t="str">
        <f>Items!J30</f>
        <v>Оплаты себестоимостных затрат</v>
      </c>
      <c r="J37" s="1" t="str">
        <f>Items!K30</f>
        <v>Резерв-2</v>
      </c>
      <c r="Q37" s="1">
        <f ca="1">RepFd!Q189</f>
        <v>0</v>
      </c>
      <c r="T37" s="1">
        <f ca="1">RepFd!T189</f>
        <v>0</v>
      </c>
      <c r="U37" s="1">
        <f ca="1">RepFd!U189</f>
        <v>0</v>
      </c>
      <c r="V37" s="1">
        <f ca="1">RepFd!V189</f>
        <v>0</v>
      </c>
      <c r="W37" s="1">
        <f ca="1">RepFd!W189</f>
        <v>0</v>
      </c>
      <c r="X37" s="1">
        <f ca="1">RepFd!X189</f>
        <v>0</v>
      </c>
      <c r="Y37" s="1">
        <f ca="1">RepFd!Y189</f>
        <v>0</v>
      </c>
      <c r="Z37" s="1">
        <f ca="1">RepFd!Z189</f>
        <v>0</v>
      </c>
      <c r="AA37" s="1">
        <f ca="1">RepFd!AA189</f>
        <v>0</v>
      </c>
      <c r="AB37" s="1">
        <f ca="1">RepFd!AB189</f>
        <v>0</v>
      </c>
      <c r="AC37" s="1">
        <f ca="1">RepFd!AC189</f>
        <v>0</v>
      </c>
      <c r="AD37" s="1">
        <f ca="1">RepFd!AD189</f>
        <v>0</v>
      </c>
      <c r="AE37" s="1">
        <f ca="1">RepFd!AE189</f>
        <v>0</v>
      </c>
      <c r="AF37" s="1">
        <f ca="1">RepFd!AF189</f>
        <v>0</v>
      </c>
      <c r="AG37" s="1">
        <f ca="1">RepFd!AG189</f>
        <v>0</v>
      </c>
      <c r="AH37" s="1">
        <f ca="1">RepFd!AH189</f>
        <v>0</v>
      </c>
      <c r="AI37" s="1">
        <f ca="1">RepFd!AI189</f>
        <v>0</v>
      </c>
      <c r="AJ37" s="1">
        <f ca="1">RepFd!AJ189</f>
        <v>0</v>
      </c>
      <c r="AK37" s="1">
        <f ca="1">RepFd!AK189</f>
        <v>0</v>
      </c>
      <c r="AL37" s="1">
        <f ca="1">RepFd!AL189</f>
        <v>0</v>
      </c>
    </row>
    <row r="38" spans="2:38" x14ac:dyDescent="0.25">
      <c r="B38" s="1" t="str">
        <f>Items!L31</f>
        <v>CF(-)</v>
      </c>
      <c r="C38" s="1" t="str">
        <f>Items!M31</f>
        <v>N</v>
      </c>
      <c r="I38" s="22" t="str">
        <f>Items!J31</f>
        <v>Оплаты себестоимостных затрат</v>
      </c>
      <c r="J38" s="1" t="str">
        <f>Items!K31</f>
        <v>Резерв-3</v>
      </c>
      <c r="Q38" s="1">
        <f ca="1">RepFd!Q190</f>
        <v>0</v>
      </c>
      <c r="T38" s="1">
        <f ca="1">RepFd!T190</f>
        <v>0</v>
      </c>
      <c r="U38" s="1">
        <f ca="1">RepFd!U190</f>
        <v>0</v>
      </c>
      <c r="V38" s="1">
        <f ca="1">RepFd!V190</f>
        <v>0</v>
      </c>
      <c r="W38" s="1">
        <f ca="1">RepFd!W190</f>
        <v>0</v>
      </c>
      <c r="X38" s="1">
        <f ca="1">RepFd!X190</f>
        <v>0</v>
      </c>
      <c r="Y38" s="1">
        <f ca="1">RepFd!Y190</f>
        <v>0</v>
      </c>
      <c r="Z38" s="1">
        <f ca="1">RepFd!Z190</f>
        <v>0</v>
      </c>
      <c r="AA38" s="1">
        <f ca="1">RepFd!AA190</f>
        <v>0</v>
      </c>
      <c r="AB38" s="1">
        <f ca="1">RepFd!AB190</f>
        <v>0</v>
      </c>
      <c r="AC38" s="1">
        <f ca="1">RepFd!AC190</f>
        <v>0</v>
      </c>
      <c r="AD38" s="1">
        <f ca="1">RepFd!AD190</f>
        <v>0</v>
      </c>
      <c r="AE38" s="1">
        <f ca="1">RepFd!AE190</f>
        <v>0</v>
      </c>
      <c r="AF38" s="1">
        <f ca="1">RepFd!AF190</f>
        <v>0</v>
      </c>
      <c r="AG38" s="1">
        <f ca="1">RepFd!AG190</f>
        <v>0</v>
      </c>
      <c r="AH38" s="1">
        <f ca="1">RepFd!AH190</f>
        <v>0</v>
      </c>
      <c r="AI38" s="1">
        <f ca="1">RepFd!AI190</f>
        <v>0</v>
      </c>
      <c r="AJ38" s="1">
        <f ca="1">RepFd!AJ190</f>
        <v>0</v>
      </c>
      <c r="AK38" s="1">
        <f ca="1">RepFd!AK190</f>
        <v>0</v>
      </c>
      <c r="AL38" s="1">
        <f ca="1">RepFd!AL190</f>
        <v>0</v>
      </c>
    </row>
    <row r="39" spans="2:38" x14ac:dyDescent="0.25">
      <c r="B39" s="1" t="str">
        <f>Items!L32</f>
        <v>CF(-)</v>
      </c>
      <c r="C39" s="1" t="str">
        <f>Items!M32</f>
        <v>N</v>
      </c>
      <c r="I39" s="22" t="str">
        <f>Items!J32</f>
        <v>Оплаты себестоимостных затрат</v>
      </c>
      <c r="J39" s="1" t="str">
        <f>Items!K32</f>
        <v>Резерв-4</v>
      </c>
      <c r="Q39" s="1">
        <f ca="1">RepFd!Q191</f>
        <v>0</v>
      </c>
      <c r="T39" s="1">
        <f ca="1">RepFd!T191</f>
        <v>0</v>
      </c>
      <c r="U39" s="1">
        <f ca="1">RepFd!U191</f>
        <v>0</v>
      </c>
      <c r="V39" s="1">
        <f ca="1">RepFd!V191</f>
        <v>0</v>
      </c>
      <c r="W39" s="1">
        <f ca="1">RepFd!W191</f>
        <v>0</v>
      </c>
      <c r="X39" s="1">
        <f ca="1">RepFd!X191</f>
        <v>0</v>
      </c>
      <c r="Y39" s="1">
        <f ca="1">RepFd!Y191</f>
        <v>0</v>
      </c>
      <c r="Z39" s="1">
        <f ca="1">RepFd!Z191</f>
        <v>0</v>
      </c>
      <c r="AA39" s="1">
        <f ca="1">RepFd!AA191</f>
        <v>0</v>
      </c>
      <c r="AB39" s="1">
        <f ca="1">RepFd!AB191</f>
        <v>0</v>
      </c>
      <c r="AC39" s="1">
        <f ca="1">RepFd!AC191</f>
        <v>0</v>
      </c>
      <c r="AD39" s="1">
        <f ca="1">RepFd!AD191</f>
        <v>0</v>
      </c>
      <c r="AE39" s="1">
        <f ca="1">RepFd!AE191</f>
        <v>0</v>
      </c>
      <c r="AF39" s="1">
        <f ca="1">RepFd!AF191</f>
        <v>0</v>
      </c>
      <c r="AG39" s="1">
        <f ca="1">RepFd!AG191</f>
        <v>0</v>
      </c>
      <c r="AH39" s="1">
        <f ca="1">RepFd!AH191</f>
        <v>0</v>
      </c>
      <c r="AI39" s="1">
        <f ca="1">RepFd!AI191</f>
        <v>0</v>
      </c>
      <c r="AJ39" s="1">
        <f ca="1">RepFd!AJ191</f>
        <v>0</v>
      </c>
      <c r="AK39" s="1">
        <f ca="1">RepFd!AK191</f>
        <v>0</v>
      </c>
      <c r="AL39" s="1">
        <f ca="1">RepFd!AL191</f>
        <v>0</v>
      </c>
    </row>
    <row r="40" spans="2:38" x14ac:dyDescent="0.25">
      <c r="B40" s="1" t="str">
        <f>Items!L33</f>
        <v>CF(-)</v>
      </c>
      <c r="C40" s="1" t="str">
        <f>Items!M33</f>
        <v>N</v>
      </c>
      <c r="I40" s="22" t="str">
        <f>Items!J33</f>
        <v>Оплаты себестоимостных затрат</v>
      </c>
      <c r="J40" s="1" t="str">
        <f>Items!K33</f>
        <v>Резерв-5</v>
      </c>
      <c r="Q40" s="1">
        <f ca="1">RepFd!Q192</f>
        <v>0</v>
      </c>
      <c r="T40" s="1">
        <f ca="1">RepFd!T192</f>
        <v>0</v>
      </c>
      <c r="U40" s="1">
        <f ca="1">RepFd!U192</f>
        <v>0</v>
      </c>
      <c r="V40" s="1">
        <f ca="1">RepFd!V192</f>
        <v>0</v>
      </c>
      <c r="W40" s="1">
        <f ca="1">RepFd!W192</f>
        <v>0</v>
      </c>
      <c r="X40" s="1">
        <f ca="1">RepFd!X192</f>
        <v>0</v>
      </c>
      <c r="Y40" s="1">
        <f ca="1">RepFd!Y192</f>
        <v>0</v>
      </c>
      <c r="Z40" s="1">
        <f ca="1">RepFd!Z192</f>
        <v>0</v>
      </c>
      <c r="AA40" s="1">
        <f ca="1">RepFd!AA192</f>
        <v>0</v>
      </c>
      <c r="AB40" s="1">
        <f ca="1">RepFd!AB192</f>
        <v>0</v>
      </c>
      <c r="AC40" s="1">
        <f ca="1">RepFd!AC192</f>
        <v>0</v>
      </c>
      <c r="AD40" s="1">
        <f ca="1">RepFd!AD192</f>
        <v>0</v>
      </c>
      <c r="AE40" s="1">
        <f ca="1">RepFd!AE192</f>
        <v>0</v>
      </c>
      <c r="AF40" s="1">
        <f ca="1">RepFd!AF192</f>
        <v>0</v>
      </c>
      <c r="AG40" s="1">
        <f ca="1">RepFd!AG192</f>
        <v>0</v>
      </c>
      <c r="AH40" s="1">
        <f ca="1">RepFd!AH192</f>
        <v>0</v>
      </c>
      <c r="AI40" s="1">
        <f ca="1">RepFd!AI192</f>
        <v>0</v>
      </c>
      <c r="AJ40" s="1">
        <f ca="1">RepFd!AJ192</f>
        <v>0</v>
      </c>
      <c r="AK40" s="1">
        <f ca="1">RepFd!AK192</f>
        <v>0</v>
      </c>
      <c r="AL40" s="1">
        <f ca="1">RepFd!AL192</f>
        <v>0</v>
      </c>
    </row>
    <row r="41" spans="2:38" x14ac:dyDescent="0.25">
      <c r="B41" s="1" t="str">
        <f>Items!L34</f>
        <v>CF(-)</v>
      </c>
      <c r="C41" s="1" t="str">
        <f>Items!M34</f>
        <v>N</v>
      </c>
      <c r="I41" s="22" t="str">
        <f>Items!J34</f>
        <v>Оплаты себестоимостных затрат</v>
      </c>
      <c r="J41" s="1" t="str">
        <f>Items!K34</f>
        <v>Резерв-6</v>
      </c>
      <c r="Q41" s="1">
        <f ca="1">RepFd!Q193</f>
        <v>0</v>
      </c>
      <c r="T41" s="1">
        <f ca="1">RepFd!T193</f>
        <v>0</v>
      </c>
      <c r="U41" s="1">
        <f ca="1">RepFd!U193</f>
        <v>0</v>
      </c>
      <c r="V41" s="1">
        <f ca="1">RepFd!V193</f>
        <v>0</v>
      </c>
      <c r="W41" s="1">
        <f ca="1">RepFd!W193</f>
        <v>0</v>
      </c>
      <c r="X41" s="1">
        <f ca="1">RepFd!X193</f>
        <v>0</v>
      </c>
      <c r="Y41" s="1">
        <f ca="1">RepFd!Y193</f>
        <v>0</v>
      </c>
      <c r="Z41" s="1">
        <f ca="1">RepFd!Z193</f>
        <v>0</v>
      </c>
      <c r="AA41" s="1">
        <f ca="1">RepFd!AA193</f>
        <v>0</v>
      </c>
      <c r="AB41" s="1">
        <f ca="1">RepFd!AB193</f>
        <v>0</v>
      </c>
      <c r="AC41" s="1">
        <f ca="1">RepFd!AC193</f>
        <v>0</v>
      </c>
      <c r="AD41" s="1">
        <f ca="1">RepFd!AD193</f>
        <v>0</v>
      </c>
      <c r="AE41" s="1">
        <f ca="1">RepFd!AE193</f>
        <v>0</v>
      </c>
      <c r="AF41" s="1">
        <f ca="1">RepFd!AF193</f>
        <v>0</v>
      </c>
      <c r="AG41" s="1">
        <f ca="1">RepFd!AG193</f>
        <v>0</v>
      </c>
      <c r="AH41" s="1">
        <f ca="1">RepFd!AH193</f>
        <v>0</v>
      </c>
      <c r="AI41" s="1">
        <f ca="1">RepFd!AI193</f>
        <v>0</v>
      </c>
      <c r="AJ41" s="1">
        <f ca="1">RepFd!AJ193</f>
        <v>0</v>
      </c>
      <c r="AK41" s="1">
        <f ca="1">RepFd!AK193</f>
        <v>0</v>
      </c>
      <c r="AL41" s="1">
        <f ca="1">RepFd!AL193</f>
        <v>0</v>
      </c>
    </row>
    <row r="42" spans="2:38" x14ac:dyDescent="0.25">
      <c r="B42" s="1" t="str">
        <f>Items!L35</f>
        <v>CF(-)</v>
      </c>
      <c r="C42" s="1" t="str">
        <f>Items!M35</f>
        <v>N</v>
      </c>
      <c r="I42" s="22" t="str">
        <f>Items!J35</f>
        <v>Оплаты себестоимостных затрат</v>
      </c>
      <c r="J42" s="1" t="str">
        <f>Items!K35</f>
        <v>Резерв-7</v>
      </c>
      <c r="Q42" s="1">
        <f ca="1">RepFd!Q194</f>
        <v>0</v>
      </c>
      <c r="T42" s="1">
        <f ca="1">RepFd!T194</f>
        <v>0</v>
      </c>
      <c r="U42" s="1">
        <f ca="1">RepFd!U194</f>
        <v>0</v>
      </c>
      <c r="V42" s="1">
        <f ca="1">RepFd!V194</f>
        <v>0</v>
      </c>
      <c r="W42" s="1">
        <f ca="1">RepFd!W194</f>
        <v>0</v>
      </c>
      <c r="X42" s="1">
        <f ca="1">RepFd!X194</f>
        <v>0</v>
      </c>
      <c r="Y42" s="1">
        <f ca="1">RepFd!Y194</f>
        <v>0</v>
      </c>
      <c r="Z42" s="1">
        <f ca="1">RepFd!Z194</f>
        <v>0</v>
      </c>
      <c r="AA42" s="1">
        <f ca="1">RepFd!AA194</f>
        <v>0</v>
      </c>
      <c r="AB42" s="1">
        <f ca="1">RepFd!AB194</f>
        <v>0</v>
      </c>
      <c r="AC42" s="1">
        <f ca="1">RepFd!AC194</f>
        <v>0</v>
      </c>
      <c r="AD42" s="1">
        <f ca="1">RepFd!AD194</f>
        <v>0</v>
      </c>
      <c r="AE42" s="1">
        <f ca="1">RepFd!AE194</f>
        <v>0</v>
      </c>
      <c r="AF42" s="1">
        <f ca="1">RepFd!AF194</f>
        <v>0</v>
      </c>
      <c r="AG42" s="1">
        <f ca="1">RepFd!AG194</f>
        <v>0</v>
      </c>
      <c r="AH42" s="1">
        <f ca="1">RepFd!AH194</f>
        <v>0</v>
      </c>
      <c r="AI42" s="1">
        <f ca="1">RepFd!AI194</f>
        <v>0</v>
      </c>
      <c r="AJ42" s="1">
        <f ca="1">RepFd!AJ194</f>
        <v>0</v>
      </c>
      <c r="AK42" s="1">
        <f ca="1">RepFd!AK194</f>
        <v>0</v>
      </c>
      <c r="AL42" s="1">
        <f ca="1">RepFd!AL194</f>
        <v>0</v>
      </c>
    </row>
    <row r="43" spans="2:38" x14ac:dyDescent="0.25">
      <c r="B43" s="1" t="str">
        <f>Items!L36</f>
        <v>CF(-)</v>
      </c>
      <c r="C43" s="1" t="str">
        <f>Items!M36</f>
        <v>N</v>
      </c>
      <c r="I43" s="22" t="str">
        <f>Items!J36</f>
        <v>Оплаты себестоимостных затрат</v>
      </c>
      <c r="J43" s="1" t="str">
        <f>Items!K36</f>
        <v>Резерв-8</v>
      </c>
      <c r="Q43" s="1">
        <f ca="1">RepFd!Q195</f>
        <v>0</v>
      </c>
      <c r="T43" s="1">
        <f ca="1">RepFd!T195</f>
        <v>0</v>
      </c>
      <c r="U43" s="1">
        <f ca="1">RepFd!U195</f>
        <v>0</v>
      </c>
      <c r="V43" s="1">
        <f ca="1">RepFd!V195</f>
        <v>0</v>
      </c>
      <c r="W43" s="1">
        <f ca="1">RepFd!W195</f>
        <v>0</v>
      </c>
      <c r="X43" s="1">
        <f ca="1">RepFd!X195</f>
        <v>0</v>
      </c>
      <c r="Y43" s="1">
        <f ca="1">RepFd!Y195</f>
        <v>0</v>
      </c>
      <c r="Z43" s="1">
        <f ca="1">RepFd!Z195</f>
        <v>0</v>
      </c>
      <c r="AA43" s="1">
        <f ca="1">RepFd!AA195</f>
        <v>0</v>
      </c>
      <c r="AB43" s="1">
        <f ca="1">RepFd!AB195</f>
        <v>0</v>
      </c>
      <c r="AC43" s="1">
        <f ca="1">RepFd!AC195</f>
        <v>0</v>
      </c>
      <c r="AD43" s="1">
        <f ca="1">RepFd!AD195</f>
        <v>0</v>
      </c>
      <c r="AE43" s="1">
        <f ca="1">RepFd!AE195</f>
        <v>0</v>
      </c>
      <c r="AF43" s="1">
        <f ca="1">RepFd!AF195</f>
        <v>0</v>
      </c>
      <c r="AG43" s="1">
        <f ca="1">RepFd!AG195</f>
        <v>0</v>
      </c>
      <c r="AH43" s="1">
        <f ca="1">RepFd!AH195</f>
        <v>0</v>
      </c>
      <c r="AI43" s="1">
        <f ca="1">RepFd!AI195</f>
        <v>0</v>
      </c>
      <c r="AJ43" s="1">
        <f ca="1">RepFd!AJ195</f>
        <v>0</v>
      </c>
      <c r="AK43" s="1">
        <f ca="1">RepFd!AK195</f>
        <v>0</v>
      </c>
      <c r="AL43" s="1">
        <f ca="1">RepFd!AL195</f>
        <v>0</v>
      </c>
    </row>
    <row r="44" spans="2:38" s="23" customFormat="1" ht="10.199999999999999" x14ac:dyDescent="0.2">
      <c r="E44" s="23" t="s">
        <v>50</v>
      </c>
    </row>
    <row r="45" spans="2:38" ht="4.05" customHeight="1" x14ac:dyDescent="0.25"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</row>
    <row r="46" spans="2:38" s="2" customFormat="1" x14ac:dyDescent="0.25">
      <c r="B46" s="2" t="str">
        <f>Items!$L$37</f>
        <v>CF</v>
      </c>
      <c r="C46" s="2">
        <f>Items!$M$37</f>
        <v>0</v>
      </c>
      <c r="I46" s="2" t="str">
        <f>Items!$J$37</f>
        <v>Финпоток от производственной деятельности</v>
      </c>
      <c r="Q46" s="2">
        <f ca="1">RepFd!Q198</f>
        <v>0</v>
      </c>
      <c r="T46" s="2">
        <f ca="1">RepFd!T198</f>
        <v>0</v>
      </c>
      <c r="U46" s="2">
        <f ca="1">RepFd!U198</f>
        <v>0</v>
      </c>
      <c r="V46" s="2">
        <f ca="1">RepFd!V198</f>
        <v>0</v>
      </c>
      <c r="W46" s="2">
        <f ca="1">RepFd!W198</f>
        <v>0</v>
      </c>
      <c r="X46" s="2">
        <f ca="1">RepFd!X198</f>
        <v>0</v>
      </c>
      <c r="Y46" s="2">
        <f ca="1">RepFd!Y198</f>
        <v>0</v>
      </c>
      <c r="Z46" s="2">
        <f ca="1">RepFd!Z198</f>
        <v>0</v>
      </c>
      <c r="AA46" s="2">
        <f ca="1">RepFd!AA198</f>
        <v>0</v>
      </c>
      <c r="AB46" s="2">
        <f ca="1">RepFd!AB198</f>
        <v>0</v>
      </c>
      <c r="AC46" s="2">
        <f ca="1">RepFd!AC198</f>
        <v>0</v>
      </c>
      <c r="AD46" s="2">
        <f ca="1">RepFd!AD198</f>
        <v>0</v>
      </c>
      <c r="AE46" s="2">
        <f ca="1">RepFd!AE198</f>
        <v>0</v>
      </c>
      <c r="AF46" s="2">
        <f ca="1">RepFd!AF198</f>
        <v>0</v>
      </c>
      <c r="AG46" s="2">
        <f ca="1">RepFd!AG198</f>
        <v>0</v>
      </c>
      <c r="AH46" s="2">
        <f ca="1">RepFd!AH198</f>
        <v>0</v>
      </c>
      <c r="AI46" s="2">
        <f ca="1">RepFd!AI198</f>
        <v>0</v>
      </c>
      <c r="AJ46" s="2">
        <f ca="1">RepFd!AJ198</f>
        <v>0</v>
      </c>
      <c r="AK46" s="2">
        <f ca="1">RepFd!AK198</f>
        <v>0</v>
      </c>
      <c r="AL46" s="2">
        <f ca="1">RepFd!AL198</f>
        <v>0</v>
      </c>
    </row>
    <row r="47" spans="2:38" ht="4.05" customHeight="1" x14ac:dyDescent="0.25"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</row>
    <row r="48" spans="2:38" s="2" customFormat="1" x14ac:dyDescent="0.25">
      <c r="B48" s="2">
        <f>Items!$L$38</f>
        <v>0</v>
      </c>
      <c r="C48" s="2" t="str">
        <f>Items!$M$38</f>
        <v>N</v>
      </c>
      <c r="I48" s="2" t="str">
        <f>Items!$J$38</f>
        <v>Оплата расходов на персонал</v>
      </c>
      <c r="Q48" s="2">
        <f ca="1">RepFd!Q200</f>
        <v>6358668.04</v>
      </c>
      <c r="T48" s="2">
        <f ca="1">RepFd!T200</f>
        <v>176369.77000000002</v>
      </c>
      <c r="U48" s="2">
        <f ca="1">RepFd!U200</f>
        <v>274325.09999999998</v>
      </c>
      <c r="V48" s="2">
        <f ca="1">RepFd!V200</f>
        <v>162223.96</v>
      </c>
      <c r="W48" s="2">
        <f ca="1">RepFd!W200</f>
        <v>331313.74</v>
      </c>
      <c r="X48" s="2">
        <f ca="1">RepFd!X200</f>
        <v>229841.71</v>
      </c>
      <c r="Y48" s="2">
        <f ca="1">RepFd!Y200</f>
        <v>231872.13999999998</v>
      </c>
      <c r="Z48" s="2">
        <f ca="1">RepFd!Z200</f>
        <v>229865.59999999998</v>
      </c>
      <c r="AA48" s="2">
        <f ca="1">RepFd!AA200</f>
        <v>396338.52</v>
      </c>
      <c r="AB48" s="2">
        <f ca="1">RepFd!AB200</f>
        <v>646320</v>
      </c>
      <c r="AC48" s="2">
        <f ca="1">RepFd!AC200</f>
        <v>563500</v>
      </c>
      <c r="AD48" s="2">
        <f ca="1">RepFd!AD200</f>
        <v>1045700</v>
      </c>
      <c r="AE48" s="2">
        <f ca="1">RepFd!AE200</f>
        <v>932997.5</v>
      </c>
      <c r="AF48" s="2">
        <f ca="1">RepFd!AF200</f>
        <v>475600</v>
      </c>
      <c r="AG48" s="2">
        <f ca="1">RepFd!AG200</f>
        <v>662400</v>
      </c>
      <c r="AH48" s="2">
        <f ca="1">RepFd!AH200</f>
        <v>0</v>
      </c>
      <c r="AI48" s="2">
        <f ca="1">RepFd!AI200</f>
        <v>0</v>
      </c>
      <c r="AJ48" s="2">
        <f ca="1">RepFd!AJ200</f>
        <v>0</v>
      </c>
      <c r="AK48" s="2">
        <f ca="1">RepFd!AK200</f>
        <v>0</v>
      </c>
      <c r="AL48" s="2">
        <f ca="1">RepFd!AL200</f>
        <v>0</v>
      </c>
    </row>
    <row r="49" spans="2:38" x14ac:dyDescent="0.25">
      <c r="B49" s="1" t="str">
        <f>Items!$L39</f>
        <v>CF(-)</v>
      </c>
      <c r="C49" s="1" t="str">
        <f>Items!$M39</f>
        <v>N</v>
      </c>
      <c r="I49" s="22" t="str">
        <f>Items!$J$38</f>
        <v>Оплата расходов на персонал</v>
      </c>
      <c r="J49" s="1" t="str">
        <f>Items!K39</f>
        <v>Руководитель снабжения</v>
      </c>
      <c r="Q49" s="1">
        <f ca="1">RepFd!Q201</f>
        <v>2013338.9899999998</v>
      </c>
      <c r="T49" s="1">
        <f ca="1">RepFd!T201</f>
        <v>104550</v>
      </c>
      <c r="U49" s="1">
        <f ca="1">RepFd!U201</f>
        <v>113146.86</v>
      </c>
      <c r="V49" s="1">
        <f ca="1">RepFd!V201</f>
        <v>53062.879999999997</v>
      </c>
      <c r="W49" s="1">
        <f ca="1">RepFd!W201</f>
        <v>153063.96</v>
      </c>
      <c r="X49" s="1">
        <f ca="1">RepFd!X201</f>
        <v>106063.51</v>
      </c>
      <c r="Y49" s="1">
        <f ca="1">RepFd!Y201</f>
        <v>102970.68</v>
      </c>
      <c r="Z49" s="1">
        <f ca="1">RepFd!Z201</f>
        <v>79702.599999999991</v>
      </c>
      <c r="AA49" s="1">
        <f ca="1">RepFd!AA201</f>
        <v>97000</v>
      </c>
      <c r="AB49" s="1">
        <f ca="1">RepFd!AB201</f>
        <v>211500</v>
      </c>
      <c r="AC49" s="1">
        <f ca="1">RepFd!AC201</f>
        <v>178500</v>
      </c>
      <c r="AD49" s="1">
        <f ca="1">RepFd!AD201</f>
        <v>184500</v>
      </c>
      <c r="AE49" s="1">
        <f ca="1">RepFd!AE201</f>
        <v>266278.5</v>
      </c>
      <c r="AF49" s="1">
        <f ca="1">RepFd!AF201</f>
        <v>178500</v>
      </c>
      <c r="AG49" s="1">
        <f ca="1">RepFd!AG201</f>
        <v>184500</v>
      </c>
      <c r="AH49" s="1">
        <f ca="1">RepFd!AH201</f>
        <v>0</v>
      </c>
      <c r="AI49" s="1">
        <f ca="1">RepFd!AI201</f>
        <v>0</v>
      </c>
      <c r="AJ49" s="1">
        <f ca="1">RepFd!AJ201</f>
        <v>0</v>
      </c>
      <c r="AK49" s="1">
        <f ca="1">RepFd!AK201</f>
        <v>0</v>
      </c>
      <c r="AL49" s="1">
        <f ca="1">RepFd!AL201</f>
        <v>0</v>
      </c>
    </row>
    <row r="50" spans="2:38" x14ac:dyDescent="0.25">
      <c r="B50" s="1" t="str">
        <f>Items!$L40</f>
        <v>CF(-)</v>
      </c>
      <c r="C50" s="1" t="str">
        <f>Items!$M40</f>
        <v>N</v>
      </c>
      <c r="I50" s="22" t="str">
        <f>Items!$J$38</f>
        <v>Оплата расходов на персонал</v>
      </c>
      <c r="J50" s="1" t="str">
        <f>Items!K40</f>
        <v>Руководитель производства</v>
      </c>
      <c r="Q50" s="1">
        <f ca="1">RepFd!Q202</f>
        <v>1876080.5299999998</v>
      </c>
      <c r="T50" s="1">
        <f ca="1">RepFd!T202</f>
        <v>71819.77</v>
      </c>
      <c r="U50" s="1">
        <f ca="1">RepFd!U202</f>
        <v>136578.23999999999</v>
      </c>
      <c r="V50" s="1">
        <f ca="1">RepFd!V202</f>
        <v>109161.08</v>
      </c>
      <c r="W50" s="1">
        <f ca="1">RepFd!W202</f>
        <v>126549.78</v>
      </c>
      <c r="X50" s="1">
        <f ca="1">RepFd!X202</f>
        <v>94028.2</v>
      </c>
      <c r="Y50" s="1">
        <f ca="1">RepFd!Y202</f>
        <v>87511.459999999992</v>
      </c>
      <c r="Z50" s="1">
        <f ca="1">RepFd!Z202</f>
        <v>125913</v>
      </c>
      <c r="AA50" s="1">
        <f ca="1">RepFd!AA202</f>
        <v>119000</v>
      </c>
      <c r="AB50" s="1">
        <f ca="1">RepFd!AB202</f>
        <v>184500</v>
      </c>
      <c r="AC50" s="1">
        <f ca="1">RepFd!AC202</f>
        <v>141000</v>
      </c>
      <c r="AD50" s="1">
        <f ca="1">RepFd!AD202</f>
        <v>145500</v>
      </c>
      <c r="AE50" s="1">
        <f ca="1">RepFd!AE202</f>
        <v>177519</v>
      </c>
      <c r="AF50" s="1">
        <f ca="1">RepFd!AF202</f>
        <v>145500</v>
      </c>
      <c r="AG50" s="1">
        <f ca="1">RepFd!AG202</f>
        <v>211500</v>
      </c>
      <c r="AH50" s="1">
        <f ca="1">RepFd!AH202</f>
        <v>0</v>
      </c>
      <c r="AI50" s="1">
        <f ca="1">RepFd!AI202</f>
        <v>0</v>
      </c>
      <c r="AJ50" s="1">
        <f ca="1">RepFd!AJ202</f>
        <v>0</v>
      </c>
      <c r="AK50" s="1">
        <f ca="1">RepFd!AK202</f>
        <v>0</v>
      </c>
      <c r="AL50" s="1">
        <f ca="1">RepFd!AL202</f>
        <v>0</v>
      </c>
    </row>
    <row r="51" spans="2:38" x14ac:dyDescent="0.25">
      <c r="B51" s="1" t="str">
        <f>Items!$L41</f>
        <v>CF(-)</v>
      </c>
      <c r="C51" s="1" t="str">
        <f>Items!$M41</f>
        <v>N</v>
      </c>
      <c r="I51" s="22" t="str">
        <f>Items!$J$38</f>
        <v>Оплата расходов на персонал</v>
      </c>
      <c r="J51" s="1" t="str">
        <f>Items!K41</f>
        <v>Архитектор</v>
      </c>
      <c r="Q51" s="1">
        <f ca="1">RepFd!Q203</f>
        <v>241020</v>
      </c>
      <c r="T51" s="1">
        <f ca="1">RepFd!T203</f>
        <v>0</v>
      </c>
      <c r="U51" s="1">
        <f ca="1">RepFd!U203</f>
        <v>0</v>
      </c>
      <c r="V51" s="1">
        <f ca="1">RepFd!V203</f>
        <v>0</v>
      </c>
      <c r="W51" s="1">
        <f ca="1">RepFd!W203</f>
        <v>0</v>
      </c>
      <c r="X51" s="1">
        <f ca="1">RepFd!X203</f>
        <v>0</v>
      </c>
      <c r="Y51" s="1">
        <f ca="1">RepFd!Y203</f>
        <v>0</v>
      </c>
      <c r="Z51" s="1">
        <f ca="1">RepFd!Z203</f>
        <v>0</v>
      </c>
      <c r="AA51" s="1">
        <f ca="1">RepFd!AA203</f>
        <v>0</v>
      </c>
      <c r="AB51" s="1">
        <f ca="1">RepFd!AB203</f>
        <v>59020</v>
      </c>
      <c r="AC51" s="1">
        <f ca="1">RepFd!AC203</f>
        <v>38800</v>
      </c>
      <c r="AD51" s="1">
        <f ca="1">RepFd!AD203</f>
        <v>0</v>
      </c>
      <c r="AE51" s="1">
        <f ca="1">RepFd!AE203</f>
        <v>49200</v>
      </c>
      <c r="AF51" s="1">
        <f ca="1">RepFd!AF203</f>
        <v>56400</v>
      </c>
      <c r="AG51" s="1">
        <f ca="1">RepFd!AG203</f>
        <v>37600</v>
      </c>
      <c r="AH51" s="1">
        <f ca="1">RepFd!AH203</f>
        <v>0</v>
      </c>
      <c r="AI51" s="1">
        <f ca="1">RepFd!AI203</f>
        <v>0</v>
      </c>
      <c r="AJ51" s="1">
        <f ca="1">RepFd!AJ203</f>
        <v>0</v>
      </c>
      <c r="AK51" s="1">
        <f ca="1">RepFd!AK203</f>
        <v>0</v>
      </c>
      <c r="AL51" s="1">
        <f ca="1">RepFd!AL203</f>
        <v>0</v>
      </c>
    </row>
    <row r="52" spans="2:38" x14ac:dyDescent="0.25">
      <c r="B52" s="1" t="str">
        <f>Items!$L42</f>
        <v>CF(-)</v>
      </c>
      <c r="C52" s="1" t="str">
        <f>Items!$M42</f>
        <v>N</v>
      </c>
      <c r="I52" s="22" t="str">
        <f>Items!$J$38</f>
        <v>Оплата расходов на персонал</v>
      </c>
      <c r="J52" s="1" t="str">
        <f>Items!K42</f>
        <v>Маркетолог</v>
      </c>
      <c r="Q52" s="1">
        <f ca="1">RepFd!Q204</f>
        <v>310071.78000000003</v>
      </c>
      <c r="T52" s="1">
        <f ca="1">RepFd!T204</f>
        <v>0</v>
      </c>
      <c r="U52" s="1">
        <f ca="1">RepFd!U204</f>
        <v>0</v>
      </c>
      <c r="V52" s="1">
        <f ca="1">RepFd!V204</f>
        <v>0</v>
      </c>
      <c r="W52" s="1">
        <f ca="1">RepFd!W204</f>
        <v>0</v>
      </c>
      <c r="X52" s="1">
        <f ca="1">RepFd!X204</f>
        <v>0</v>
      </c>
      <c r="Y52" s="1">
        <f ca="1">RepFd!Y204</f>
        <v>29750</v>
      </c>
      <c r="Z52" s="1">
        <f ca="1">RepFd!Z204</f>
        <v>24250</v>
      </c>
      <c r="AA52" s="1">
        <f ca="1">RepFd!AA204</f>
        <v>79071.78</v>
      </c>
      <c r="AB52" s="1">
        <f ca="1">RepFd!AB204</f>
        <v>70500</v>
      </c>
      <c r="AC52" s="1">
        <f ca="1">RepFd!AC204</f>
        <v>47000</v>
      </c>
      <c r="AD52" s="1">
        <f ca="1">RepFd!AD204</f>
        <v>59500</v>
      </c>
      <c r="AE52" s="1">
        <f ca="1">RepFd!AE204</f>
        <v>0</v>
      </c>
      <c r="AF52" s="1">
        <f ca="1">RepFd!AF204</f>
        <v>0</v>
      </c>
      <c r="AG52" s="1">
        <f ca="1">RepFd!AG204</f>
        <v>0</v>
      </c>
      <c r="AH52" s="1">
        <f ca="1">RepFd!AH204</f>
        <v>0</v>
      </c>
      <c r="AI52" s="1">
        <f ca="1">RepFd!AI204</f>
        <v>0</v>
      </c>
      <c r="AJ52" s="1">
        <f ca="1">RepFd!AJ204</f>
        <v>0</v>
      </c>
      <c r="AK52" s="1">
        <f ca="1">RepFd!AK204</f>
        <v>0</v>
      </c>
      <c r="AL52" s="1">
        <f ca="1">RepFd!AL204</f>
        <v>0</v>
      </c>
    </row>
    <row r="53" spans="2:38" x14ac:dyDescent="0.25">
      <c r="B53" s="1" t="str">
        <f>Items!$L43</f>
        <v>CF(-)</v>
      </c>
      <c r="C53" s="1" t="str">
        <f>Items!$M43</f>
        <v>N</v>
      </c>
      <c r="I53" s="22" t="str">
        <f>Items!$J$38</f>
        <v>Оплата расходов на персонал</v>
      </c>
      <c r="J53" s="1" t="str">
        <f>Items!K43</f>
        <v>Брокер</v>
      </c>
      <c r="Q53" s="1">
        <f ca="1">RepFd!Q205</f>
        <v>455420</v>
      </c>
      <c r="T53" s="1">
        <f ca="1">RepFd!T205</f>
        <v>0</v>
      </c>
      <c r="U53" s="1">
        <f ca="1">RepFd!U205</f>
        <v>0</v>
      </c>
      <c r="V53" s="1">
        <f ca="1">RepFd!V205</f>
        <v>0</v>
      </c>
      <c r="W53" s="1">
        <f ca="1">RepFd!W205</f>
        <v>0</v>
      </c>
      <c r="X53" s="1">
        <f ca="1">RepFd!X205</f>
        <v>0</v>
      </c>
      <c r="Y53" s="1">
        <f ca="1">RepFd!Y205</f>
        <v>0</v>
      </c>
      <c r="Z53" s="1">
        <f ca="1">RepFd!Z205</f>
        <v>0</v>
      </c>
      <c r="AA53" s="1">
        <f ca="1">RepFd!AA205</f>
        <v>34920</v>
      </c>
      <c r="AB53" s="1">
        <f ca="1">RepFd!AB205</f>
        <v>73800</v>
      </c>
      <c r="AC53" s="1">
        <f ca="1">RepFd!AC205</f>
        <v>98700</v>
      </c>
      <c r="AD53" s="1">
        <f ca="1">RepFd!AD205</f>
        <v>75200</v>
      </c>
      <c r="AE53" s="1">
        <f ca="1">RepFd!AE205</f>
        <v>0</v>
      </c>
      <c r="AF53" s="1">
        <f ca="1">RepFd!AF205</f>
        <v>95200</v>
      </c>
      <c r="AG53" s="1">
        <f ca="1">RepFd!AG205</f>
        <v>77600</v>
      </c>
      <c r="AH53" s="1">
        <f ca="1">RepFd!AH205</f>
        <v>0</v>
      </c>
      <c r="AI53" s="1">
        <f ca="1">RepFd!AI205</f>
        <v>0</v>
      </c>
      <c r="AJ53" s="1">
        <f ca="1">RepFd!AJ205</f>
        <v>0</v>
      </c>
      <c r="AK53" s="1">
        <f ca="1">RepFd!AK205</f>
        <v>0</v>
      </c>
      <c r="AL53" s="1">
        <f ca="1">RepFd!AL205</f>
        <v>0</v>
      </c>
    </row>
    <row r="54" spans="2:38" x14ac:dyDescent="0.25">
      <c r="B54" s="1" t="str">
        <f>Items!$L44</f>
        <v>CF(-)</v>
      </c>
      <c r="C54" s="1" t="str">
        <f>Items!$M44</f>
        <v>N</v>
      </c>
      <c r="I54" s="22" t="str">
        <f>Items!$J$38</f>
        <v>Оплата расходов на персонал</v>
      </c>
      <c r="J54" s="1" t="str">
        <f>Items!K44</f>
        <v>Бухгалтер</v>
      </c>
      <c r="Q54" s="1">
        <f ca="1">RepFd!Q206</f>
        <v>490236.74</v>
      </c>
      <c r="T54" s="1">
        <f ca="1">RepFd!T206</f>
        <v>0</v>
      </c>
      <c r="U54" s="1">
        <f ca="1">RepFd!U206</f>
        <v>24600</v>
      </c>
      <c r="V54" s="1">
        <f ca="1">RepFd!V206</f>
        <v>0</v>
      </c>
      <c r="W54" s="1">
        <f ca="1">RepFd!W206</f>
        <v>51700</v>
      </c>
      <c r="X54" s="1">
        <f ca="1">RepFd!X206</f>
        <v>29750</v>
      </c>
      <c r="Y54" s="1">
        <f ca="1">RepFd!Y206</f>
        <v>11640</v>
      </c>
      <c r="Z54" s="1">
        <f ca="1">RepFd!Z206</f>
        <v>0</v>
      </c>
      <c r="AA54" s="1">
        <f ca="1">RepFd!AA206</f>
        <v>66346.739999999991</v>
      </c>
      <c r="AB54" s="1">
        <f ca="1">RepFd!AB206</f>
        <v>47000</v>
      </c>
      <c r="AC54" s="1">
        <f ca="1">RepFd!AC206</f>
        <v>59500</v>
      </c>
      <c r="AD54" s="1">
        <f ca="1">RepFd!AD206</f>
        <v>48500</v>
      </c>
      <c r="AE54" s="1">
        <f ca="1">RepFd!AE206</f>
        <v>0</v>
      </c>
      <c r="AF54" s="1">
        <f ca="1">RepFd!AF206</f>
        <v>0</v>
      </c>
      <c r="AG54" s="1">
        <f ca="1">RepFd!AG206</f>
        <v>151200</v>
      </c>
      <c r="AH54" s="1">
        <f ca="1">RepFd!AH206</f>
        <v>0</v>
      </c>
      <c r="AI54" s="1">
        <f ca="1">RepFd!AI206</f>
        <v>0</v>
      </c>
      <c r="AJ54" s="1">
        <f ca="1">RepFd!AJ206</f>
        <v>0</v>
      </c>
      <c r="AK54" s="1">
        <f ca="1">RepFd!AK206</f>
        <v>0</v>
      </c>
      <c r="AL54" s="1">
        <f ca="1">RepFd!AL206</f>
        <v>0</v>
      </c>
    </row>
    <row r="55" spans="2:38" x14ac:dyDescent="0.25">
      <c r="B55" s="1" t="str">
        <f>Items!$L45</f>
        <v>CF(-)</v>
      </c>
      <c r="C55" s="1" t="str">
        <f>Items!$M45</f>
        <v>N</v>
      </c>
      <c r="I55" s="22" t="str">
        <f>Items!$J$38</f>
        <v>Оплата расходов на персонал</v>
      </c>
      <c r="J55" s="1" t="str">
        <f>Items!K45</f>
        <v>Директор</v>
      </c>
      <c r="Q55" s="1">
        <f ca="1">RepFd!Q207</f>
        <v>429000</v>
      </c>
      <c r="T55" s="1">
        <f ca="1">RepFd!T207</f>
        <v>0</v>
      </c>
      <c r="U55" s="1">
        <f ca="1">RepFd!U207</f>
        <v>0</v>
      </c>
      <c r="V55" s="1">
        <f ca="1">RepFd!V207</f>
        <v>0</v>
      </c>
      <c r="W55" s="1">
        <f ca="1">RepFd!W207</f>
        <v>0</v>
      </c>
      <c r="X55" s="1">
        <f ca="1">RepFd!X207</f>
        <v>0</v>
      </c>
      <c r="Y55" s="1">
        <f ca="1">RepFd!Y207</f>
        <v>0</v>
      </c>
      <c r="Z55" s="1">
        <f ca="1">RepFd!Z207</f>
        <v>0</v>
      </c>
      <c r="AA55" s="1">
        <f ca="1">RepFd!AA207</f>
        <v>0</v>
      </c>
      <c r="AB55" s="1">
        <f ca="1">RepFd!AB207</f>
        <v>0</v>
      </c>
      <c r="AC55" s="1">
        <f ca="1">RepFd!AC207</f>
        <v>0</v>
      </c>
      <c r="AD55" s="1">
        <f ca="1">RepFd!AD207</f>
        <v>235000</v>
      </c>
      <c r="AE55" s="1">
        <f ca="1">RepFd!AE207</f>
        <v>194000</v>
      </c>
      <c r="AF55" s="1">
        <f ca="1">RepFd!AF207</f>
        <v>0</v>
      </c>
      <c r="AG55" s="1">
        <f ca="1">RepFd!AG207</f>
        <v>0</v>
      </c>
      <c r="AH55" s="1">
        <f ca="1">RepFd!AH207</f>
        <v>0</v>
      </c>
      <c r="AI55" s="1">
        <f ca="1">RepFd!AI207</f>
        <v>0</v>
      </c>
      <c r="AJ55" s="1">
        <f ca="1">RepFd!AJ207</f>
        <v>0</v>
      </c>
      <c r="AK55" s="1">
        <f ca="1">RepFd!AK207</f>
        <v>0</v>
      </c>
      <c r="AL55" s="1">
        <f ca="1">RepFd!AL207</f>
        <v>0</v>
      </c>
    </row>
    <row r="56" spans="2:38" x14ac:dyDescent="0.25">
      <c r="B56" s="1" t="str">
        <f>Items!$L46</f>
        <v>CF(-)</v>
      </c>
      <c r="C56" s="1" t="str">
        <f>Items!$M46</f>
        <v>N</v>
      </c>
      <c r="I56" s="22" t="str">
        <f>Items!$J$38</f>
        <v>Оплата расходов на персонал</v>
      </c>
      <c r="J56" s="1" t="str">
        <f>Items!K46</f>
        <v>Фин директор</v>
      </c>
      <c r="Q56" s="1">
        <f ca="1">RepFd!Q208</f>
        <v>543500</v>
      </c>
      <c r="T56" s="1">
        <f ca="1">RepFd!T208</f>
        <v>0</v>
      </c>
      <c r="U56" s="1">
        <f ca="1">RepFd!U208</f>
        <v>0</v>
      </c>
      <c r="V56" s="1">
        <f ca="1">RepFd!V208</f>
        <v>0</v>
      </c>
      <c r="W56" s="1">
        <f ca="1">RepFd!W208</f>
        <v>0</v>
      </c>
      <c r="X56" s="1">
        <f ca="1">RepFd!X208</f>
        <v>0</v>
      </c>
      <c r="Y56" s="1">
        <f ca="1">RepFd!Y208</f>
        <v>0</v>
      </c>
      <c r="Z56" s="1">
        <f ca="1">RepFd!Z208</f>
        <v>0</v>
      </c>
      <c r="AA56" s="1">
        <f ca="1">RepFd!AA208</f>
        <v>0</v>
      </c>
      <c r="AB56" s="1">
        <f ca="1">RepFd!AB208</f>
        <v>0</v>
      </c>
      <c r="AC56" s="1">
        <f ca="1">RepFd!AC208</f>
        <v>0</v>
      </c>
      <c r="AD56" s="1">
        <f ca="1">RepFd!AD208</f>
        <v>297500</v>
      </c>
      <c r="AE56" s="1">
        <f ca="1">RepFd!AE208</f>
        <v>246000</v>
      </c>
      <c r="AF56" s="1">
        <f ca="1">RepFd!AF208</f>
        <v>0</v>
      </c>
      <c r="AG56" s="1">
        <f ca="1">RepFd!AG208</f>
        <v>0</v>
      </c>
      <c r="AH56" s="1">
        <f ca="1">RepFd!AH208</f>
        <v>0</v>
      </c>
      <c r="AI56" s="1">
        <f ca="1">RepFd!AI208</f>
        <v>0</v>
      </c>
      <c r="AJ56" s="1">
        <f ca="1">RepFd!AJ208</f>
        <v>0</v>
      </c>
      <c r="AK56" s="1">
        <f ca="1">RepFd!AK208</f>
        <v>0</v>
      </c>
      <c r="AL56" s="1">
        <f ca="1">RepFd!AL208</f>
        <v>0</v>
      </c>
    </row>
    <row r="57" spans="2:38" x14ac:dyDescent="0.25">
      <c r="B57" s="1" t="str">
        <f>Items!$L47</f>
        <v>CF(-)</v>
      </c>
      <c r="C57" s="1" t="str">
        <f>Items!$M47</f>
        <v>N</v>
      </c>
      <c r="I57" s="22" t="str">
        <f>Items!$J$38</f>
        <v>Оплата расходов на персонал</v>
      </c>
      <c r="J57" s="1" t="str">
        <f>Items!K47</f>
        <v>Резерв-1</v>
      </c>
      <c r="Q57" s="1">
        <f ca="1">RepFd!Q209</f>
        <v>0</v>
      </c>
      <c r="T57" s="1">
        <f ca="1">RepFd!T209</f>
        <v>0</v>
      </c>
      <c r="U57" s="1">
        <f ca="1">RepFd!U209</f>
        <v>0</v>
      </c>
      <c r="V57" s="1">
        <f ca="1">RepFd!V209</f>
        <v>0</v>
      </c>
      <c r="W57" s="1">
        <f ca="1">RepFd!W209</f>
        <v>0</v>
      </c>
      <c r="X57" s="1">
        <f ca="1">RepFd!X209</f>
        <v>0</v>
      </c>
      <c r="Y57" s="1">
        <f ca="1">RepFd!Y209</f>
        <v>0</v>
      </c>
      <c r="Z57" s="1">
        <f ca="1">RepFd!Z209</f>
        <v>0</v>
      </c>
      <c r="AA57" s="1">
        <f ca="1">RepFd!AA209</f>
        <v>0</v>
      </c>
      <c r="AB57" s="1">
        <f ca="1">RepFd!AB209</f>
        <v>0</v>
      </c>
      <c r="AC57" s="1">
        <f ca="1">RepFd!AC209</f>
        <v>0</v>
      </c>
      <c r="AD57" s="1">
        <f ca="1">RepFd!AD209</f>
        <v>0</v>
      </c>
      <c r="AE57" s="1">
        <f ca="1">RepFd!AE209</f>
        <v>0</v>
      </c>
      <c r="AF57" s="1">
        <f ca="1">RepFd!AF209</f>
        <v>0</v>
      </c>
      <c r="AG57" s="1">
        <f ca="1">RepFd!AG209</f>
        <v>0</v>
      </c>
      <c r="AH57" s="1">
        <f ca="1">RepFd!AH209</f>
        <v>0</v>
      </c>
      <c r="AI57" s="1">
        <f ca="1">RepFd!AI209</f>
        <v>0</v>
      </c>
      <c r="AJ57" s="1">
        <f ca="1">RepFd!AJ209</f>
        <v>0</v>
      </c>
      <c r="AK57" s="1">
        <f ca="1">RepFd!AK209</f>
        <v>0</v>
      </c>
      <c r="AL57" s="1">
        <f ca="1">RepFd!AL209</f>
        <v>0</v>
      </c>
    </row>
    <row r="58" spans="2:38" x14ac:dyDescent="0.25">
      <c r="B58" s="1" t="str">
        <f>Items!$L48</f>
        <v>CF(-)</v>
      </c>
      <c r="C58" s="1" t="str">
        <f>Items!$M48</f>
        <v>N</v>
      </c>
      <c r="I58" s="22" t="str">
        <f>Items!$J$38</f>
        <v>Оплата расходов на персонал</v>
      </c>
      <c r="J58" s="1" t="str">
        <f>Items!K48</f>
        <v>Резерв-2</v>
      </c>
      <c r="Q58" s="1">
        <f ca="1">RepFd!Q210</f>
        <v>0</v>
      </c>
      <c r="T58" s="1">
        <f ca="1">RepFd!T210</f>
        <v>0</v>
      </c>
      <c r="U58" s="1">
        <f ca="1">RepFd!U210</f>
        <v>0</v>
      </c>
      <c r="V58" s="1">
        <f ca="1">RepFd!V210</f>
        <v>0</v>
      </c>
      <c r="W58" s="1">
        <f ca="1">RepFd!W210</f>
        <v>0</v>
      </c>
      <c r="X58" s="1">
        <f ca="1">RepFd!X210</f>
        <v>0</v>
      </c>
      <c r="Y58" s="1">
        <f ca="1">RepFd!Y210</f>
        <v>0</v>
      </c>
      <c r="Z58" s="1">
        <f ca="1">RepFd!Z210</f>
        <v>0</v>
      </c>
      <c r="AA58" s="1">
        <f ca="1">RepFd!AA210</f>
        <v>0</v>
      </c>
      <c r="AB58" s="1">
        <f ca="1">RepFd!AB210</f>
        <v>0</v>
      </c>
      <c r="AC58" s="1">
        <f ca="1">RepFd!AC210</f>
        <v>0</v>
      </c>
      <c r="AD58" s="1">
        <f ca="1">RepFd!AD210</f>
        <v>0</v>
      </c>
      <c r="AE58" s="1">
        <f ca="1">RepFd!AE210</f>
        <v>0</v>
      </c>
      <c r="AF58" s="1">
        <f ca="1">RepFd!AF210</f>
        <v>0</v>
      </c>
      <c r="AG58" s="1">
        <f ca="1">RepFd!AG210</f>
        <v>0</v>
      </c>
      <c r="AH58" s="1">
        <f ca="1">RepFd!AH210</f>
        <v>0</v>
      </c>
      <c r="AI58" s="1">
        <f ca="1">RepFd!AI210</f>
        <v>0</v>
      </c>
      <c r="AJ58" s="1">
        <f ca="1">RepFd!AJ210</f>
        <v>0</v>
      </c>
      <c r="AK58" s="1">
        <f ca="1">RepFd!AK210</f>
        <v>0</v>
      </c>
      <c r="AL58" s="1">
        <f ca="1">RepFd!AL210</f>
        <v>0</v>
      </c>
    </row>
    <row r="59" spans="2:38" s="23" customFormat="1" ht="10.199999999999999" x14ac:dyDescent="0.2">
      <c r="E59" s="23" t="s">
        <v>50</v>
      </c>
    </row>
    <row r="60" spans="2:38" s="2" customFormat="1" x14ac:dyDescent="0.25">
      <c r="B60" s="2">
        <f>Items!$L$49</f>
        <v>0</v>
      </c>
      <c r="C60" s="2" t="str">
        <f>Items!$M$49</f>
        <v>N</v>
      </c>
      <c r="I60" s="2" t="str">
        <f>Items!$J$49</f>
        <v>Оплата переменных расходов</v>
      </c>
      <c r="Q60" s="2">
        <f ca="1">RepFd!Q212</f>
        <v>2369654.0399999996</v>
      </c>
      <c r="T60" s="2">
        <f ca="1">RepFd!T212</f>
        <v>0</v>
      </c>
      <c r="U60" s="2">
        <f ca="1">RepFd!U212</f>
        <v>0</v>
      </c>
      <c r="V60" s="2">
        <f ca="1">RepFd!V212</f>
        <v>0</v>
      </c>
      <c r="W60" s="2">
        <f ca="1">RepFd!W212</f>
        <v>0</v>
      </c>
      <c r="X60" s="2">
        <f ca="1">RepFd!X212</f>
        <v>34167.5</v>
      </c>
      <c r="Y60" s="2">
        <f ca="1">RepFd!Y212</f>
        <v>8372</v>
      </c>
      <c r="Z60" s="2">
        <f ca="1">RepFd!Z212</f>
        <v>3826.7</v>
      </c>
      <c r="AA60" s="2">
        <f ca="1">RepFd!AA212</f>
        <v>97965.11</v>
      </c>
      <c r="AB60" s="2">
        <f ca="1">RepFd!AB212</f>
        <v>205894.51999999996</v>
      </c>
      <c r="AC60" s="2">
        <f ca="1">RepFd!AC212</f>
        <v>171732.71999999997</v>
      </c>
      <c r="AD60" s="2">
        <f ca="1">RepFd!AD212</f>
        <v>15933.81</v>
      </c>
      <c r="AE60" s="2">
        <f ca="1">RepFd!AE212</f>
        <v>49365</v>
      </c>
      <c r="AF60" s="2">
        <f ca="1">RepFd!AF212</f>
        <v>175092</v>
      </c>
      <c r="AG60" s="2">
        <f ca="1">RepFd!AG212</f>
        <v>1091945.2799999998</v>
      </c>
      <c r="AH60" s="2">
        <f ca="1">RepFd!AH212</f>
        <v>487159.4</v>
      </c>
      <c r="AI60" s="2">
        <f ca="1">RepFd!AI212</f>
        <v>0</v>
      </c>
      <c r="AJ60" s="2">
        <f ca="1">RepFd!AJ212</f>
        <v>28200</v>
      </c>
      <c r="AK60" s="2">
        <f ca="1">RepFd!AK212</f>
        <v>0</v>
      </c>
      <c r="AL60" s="2">
        <f ca="1">RepFd!AL212</f>
        <v>0</v>
      </c>
    </row>
    <row r="61" spans="2:38" x14ac:dyDescent="0.25">
      <c r="B61" s="1" t="str">
        <f>Items!$L50</f>
        <v>CF(-)</v>
      </c>
      <c r="C61" s="1" t="str">
        <f>Items!$M50</f>
        <v>N</v>
      </c>
      <c r="I61" s="22" t="str">
        <f>Items!$J$49</f>
        <v>Оплата переменных расходов</v>
      </c>
      <c r="J61" s="1" t="str">
        <f>Items!K50</f>
        <v>Реклама</v>
      </c>
      <c r="Q61" s="1">
        <f ca="1">RepFd!Q213</f>
        <v>1015337.5799999998</v>
      </c>
      <c r="T61" s="1">
        <f ca="1">RepFd!T213</f>
        <v>0</v>
      </c>
      <c r="U61" s="1">
        <f ca="1">RepFd!U213</f>
        <v>0</v>
      </c>
      <c r="V61" s="1">
        <f ca="1">RepFd!V213</f>
        <v>0</v>
      </c>
      <c r="W61" s="1">
        <f ca="1">RepFd!W213</f>
        <v>0</v>
      </c>
      <c r="X61" s="1">
        <f ca="1">RepFd!X213</f>
        <v>0</v>
      </c>
      <c r="Y61" s="1">
        <f ca="1">RepFd!Y213</f>
        <v>7896</v>
      </c>
      <c r="Z61" s="1">
        <f ca="1">RepFd!Z213</f>
        <v>0</v>
      </c>
      <c r="AA61" s="1">
        <f ca="1">RepFd!AA213</f>
        <v>4248</v>
      </c>
      <c r="AB61" s="1">
        <f ca="1">RepFd!AB213</f>
        <v>1445.3</v>
      </c>
      <c r="AC61" s="1">
        <f ca="1">RepFd!AC213</f>
        <v>0</v>
      </c>
      <c r="AD61" s="1">
        <f ca="1">RepFd!AD213</f>
        <v>0</v>
      </c>
      <c r="AE61" s="1">
        <f ca="1">RepFd!AE213</f>
        <v>0</v>
      </c>
      <c r="AF61" s="1">
        <f ca="1">RepFd!AF213</f>
        <v>0</v>
      </c>
      <c r="AG61" s="1">
        <f ca="1">RepFd!AG213</f>
        <v>1001748.2799999998</v>
      </c>
      <c r="AH61" s="1">
        <f ca="1">RepFd!AH213</f>
        <v>0</v>
      </c>
      <c r="AI61" s="1">
        <f ca="1">RepFd!AI213</f>
        <v>0</v>
      </c>
      <c r="AJ61" s="1">
        <f ca="1">RepFd!AJ213</f>
        <v>0</v>
      </c>
      <c r="AK61" s="1">
        <f ca="1">RepFd!AK213</f>
        <v>0</v>
      </c>
      <c r="AL61" s="1">
        <f ca="1">RepFd!AL213</f>
        <v>0</v>
      </c>
    </row>
    <row r="62" spans="2:38" x14ac:dyDescent="0.25">
      <c r="B62" s="1" t="str">
        <f>Items!$L51</f>
        <v>CF(-)</v>
      </c>
      <c r="C62" s="1" t="str">
        <f>Items!$M51</f>
        <v>N</v>
      </c>
      <c r="I62" s="22" t="str">
        <f>Items!$J$49</f>
        <v>Оплата переменных расходов</v>
      </c>
      <c r="J62" s="1" t="str">
        <f>Items!K51</f>
        <v>Проектирование</v>
      </c>
      <c r="Q62" s="1">
        <f ca="1">RepFd!Q214</f>
        <v>433163.02999999997</v>
      </c>
      <c r="T62" s="1">
        <f ca="1">RepFd!T214</f>
        <v>0</v>
      </c>
      <c r="U62" s="1">
        <f ca="1">RepFd!U214</f>
        <v>0</v>
      </c>
      <c r="V62" s="1">
        <f ca="1">RepFd!V214</f>
        <v>0</v>
      </c>
      <c r="W62" s="1">
        <f ca="1">RepFd!W214</f>
        <v>0</v>
      </c>
      <c r="X62" s="1">
        <f ca="1">RepFd!X214</f>
        <v>4700</v>
      </c>
      <c r="Y62" s="1">
        <f ca="1">RepFd!Y214</f>
        <v>0</v>
      </c>
      <c r="Z62" s="1">
        <f ca="1">RepFd!Z214</f>
        <v>0</v>
      </c>
      <c r="AA62" s="1">
        <f ca="1">RepFd!AA214</f>
        <v>90897.11</v>
      </c>
      <c r="AB62" s="1">
        <f ca="1">RepFd!AB214</f>
        <v>180582.91999999998</v>
      </c>
      <c r="AC62" s="1">
        <f ca="1">RepFd!AC214</f>
        <v>53563</v>
      </c>
      <c r="AD62" s="1">
        <f ca="1">RepFd!AD214</f>
        <v>4850</v>
      </c>
      <c r="AE62" s="1">
        <f ca="1">RepFd!AE214</f>
        <v>47000</v>
      </c>
      <c r="AF62" s="1">
        <f ca="1">RepFd!AF214</f>
        <v>0</v>
      </c>
      <c r="AG62" s="1">
        <f ca="1">RepFd!AG214</f>
        <v>23370</v>
      </c>
      <c r="AH62" s="1">
        <f ca="1">RepFd!AH214</f>
        <v>0</v>
      </c>
      <c r="AI62" s="1">
        <f ca="1">RepFd!AI214</f>
        <v>0</v>
      </c>
      <c r="AJ62" s="1">
        <f ca="1">RepFd!AJ214</f>
        <v>28200</v>
      </c>
      <c r="AK62" s="1">
        <f ca="1">RepFd!AK214</f>
        <v>0</v>
      </c>
      <c r="AL62" s="1">
        <f ca="1">RepFd!AL214</f>
        <v>0</v>
      </c>
    </row>
    <row r="63" spans="2:38" x14ac:dyDescent="0.25">
      <c r="B63" s="1" t="str">
        <f>Items!$L52</f>
        <v>CF(-)</v>
      </c>
      <c r="C63" s="1" t="str">
        <f>Items!$M52</f>
        <v>N</v>
      </c>
      <c r="I63" s="22" t="str">
        <f>Items!$J$49</f>
        <v>Оплата переменных расходов</v>
      </c>
      <c r="J63" s="1" t="str">
        <f>Items!K52</f>
        <v>Расходы брокера</v>
      </c>
      <c r="Q63" s="1">
        <f ca="1">RepFd!Q215</f>
        <v>72204.5</v>
      </c>
      <c r="T63" s="1">
        <f ca="1">RepFd!T215</f>
        <v>0</v>
      </c>
      <c r="U63" s="1">
        <f ca="1">RepFd!U215</f>
        <v>0</v>
      </c>
      <c r="V63" s="1">
        <f ca="1">RepFd!V215</f>
        <v>0</v>
      </c>
      <c r="W63" s="1">
        <f ca="1">RepFd!W215</f>
        <v>0</v>
      </c>
      <c r="X63" s="1">
        <f ca="1">RepFd!X215</f>
        <v>0</v>
      </c>
      <c r="Y63" s="1">
        <f ca="1">RepFd!Y215</f>
        <v>0</v>
      </c>
      <c r="Z63" s="1">
        <f ca="1">RepFd!Z215</f>
        <v>3341.7</v>
      </c>
      <c r="AA63" s="1">
        <f ca="1">RepFd!AA215</f>
        <v>2820</v>
      </c>
      <c r="AB63" s="1">
        <f ca="1">RepFd!AB215</f>
        <v>23497.3</v>
      </c>
      <c r="AC63" s="1">
        <f ca="1">RepFd!AC215</f>
        <v>30245.5</v>
      </c>
      <c r="AD63" s="1">
        <f ca="1">RepFd!AD215</f>
        <v>0</v>
      </c>
      <c r="AE63" s="1">
        <f ca="1">RepFd!AE215</f>
        <v>0</v>
      </c>
      <c r="AF63" s="1">
        <f ca="1">RepFd!AF215</f>
        <v>0</v>
      </c>
      <c r="AG63" s="1">
        <f ca="1">RepFd!AG215</f>
        <v>12300</v>
      </c>
      <c r="AH63" s="1">
        <f ca="1">RepFd!AH215</f>
        <v>0</v>
      </c>
      <c r="AI63" s="1">
        <f ca="1">RepFd!AI215</f>
        <v>0</v>
      </c>
      <c r="AJ63" s="1">
        <f ca="1">RepFd!AJ215</f>
        <v>0</v>
      </c>
      <c r="AK63" s="1">
        <f ca="1">RepFd!AK215</f>
        <v>0</v>
      </c>
      <c r="AL63" s="1">
        <f ca="1">RepFd!AL215</f>
        <v>0</v>
      </c>
    </row>
    <row r="64" spans="2:38" x14ac:dyDescent="0.25">
      <c r="B64" s="1" t="str">
        <f>Items!$L53</f>
        <v>CF(-)</v>
      </c>
      <c r="C64" s="1" t="str">
        <f>Items!$M53</f>
        <v>N</v>
      </c>
      <c r="I64" s="22" t="str">
        <f>Items!$J$49</f>
        <v>Оплата переменных расходов</v>
      </c>
      <c r="J64" s="1" t="str">
        <f>Items!K53</f>
        <v>ГСМ</v>
      </c>
      <c r="Q64" s="1">
        <f ca="1">RepFd!Q216</f>
        <v>498439.4</v>
      </c>
      <c r="T64" s="1">
        <f ca="1">RepFd!T216</f>
        <v>0</v>
      </c>
      <c r="U64" s="1">
        <f ca="1">RepFd!U216</f>
        <v>0</v>
      </c>
      <c r="V64" s="1">
        <f ca="1">RepFd!V216</f>
        <v>0</v>
      </c>
      <c r="W64" s="1">
        <f ca="1">RepFd!W216</f>
        <v>0</v>
      </c>
      <c r="X64" s="1">
        <f ca="1">RepFd!X216</f>
        <v>0</v>
      </c>
      <c r="Y64" s="1">
        <f ca="1">RepFd!Y216</f>
        <v>0</v>
      </c>
      <c r="Z64" s="1">
        <f ca="1">RepFd!Z216</f>
        <v>0</v>
      </c>
      <c r="AA64" s="1">
        <f ca="1">RepFd!AA216</f>
        <v>0</v>
      </c>
      <c r="AB64" s="1">
        <f ca="1">RepFd!AB216</f>
        <v>0</v>
      </c>
      <c r="AC64" s="1">
        <f ca="1">RepFd!AC216</f>
        <v>11280</v>
      </c>
      <c r="AD64" s="1">
        <f ca="1">RepFd!AD216</f>
        <v>0</v>
      </c>
      <c r="AE64" s="1">
        <f ca="1">RepFd!AE216</f>
        <v>0</v>
      </c>
      <c r="AF64" s="1">
        <f ca="1">RepFd!AF216</f>
        <v>0</v>
      </c>
      <c r="AG64" s="1">
        <f ca="1">RepFd!AG216</f>
        <v>0</v>
      </c>
      <c r="AH64" s="1">
        <f ca="1">RepFd!AH216</f>
        <v>487159.4</v>
      </c>
      <c r="AI64" s="1">
        <f ca="1">RepFd!AI216</f>
        <v>0</v>
      </c>
      <c r="AJ64" s="1">
        <f ca="1">RepFd!AJ216</f>
        <v>0</v>
      </c>
      <c r="AK64" s="1">
        <f ca="1">RepFd!AK216</f>
        <v>0</v>
      </c>
      <c r="AL64" s="1">
        <f ca="1">RepFd!AL216</f>
        <v>0</v>
      </c>
    </row>
    <row r="65" spans="2:38" x14ac:dyDescent="0.25">
      <c r="B65" s="1" t="str">
        <f>Items!$L54</f>
        <v>CF(-)</v>
      </c>
      <c r="C65" s="1" t="str">
        <f>Items!$M54</f>
        <v>N</v>
      </c>
      <c r="I65" s="22" t="str">
        <f>Items!$J$49</f>
        <v>Оплата переменных расходов</v>
      </c>
      <c r="J65" s="1" t="str">
        <f>Items!K54</f>
        <v>Прочие расходы</v>
      </c>
      <c r="Q65" s="1">
        <f ca="1">RepFd!Q217</f>
        <v>350509.52999999997</v>
      </c>
      <c r="T65" s="1">
        <f ca="1">RepFd!T217</f>
        <v>0</v>
      </c>
      <c r="U65" s="1">
        <f ca="1">RepFd!U217</f>
        <v>0</v>
      </c>
      <c r="V65" s="1">
        <f ca="1">RepFd!V217</f>
        <v>0</v>
      </c>
      <c r="W65" s="1">
        <f ca="1">RepFd!W217</f>
        <v>0</v>
      </c>
      <c r="X65" s="1">
        <f ca="1">RepFd!X217</f>
        <v>29467.5</v>
      </c>
      <c r="Y65" s="1">
        <f ca="1">RepFd!Y217</f>
        <v>476</v>
      </c>
      <c r="Z65" s="1">
        <f ca="1">RepFd!Z217</f>
        <v>485</v>
      </c>
      <c r="AA65" s="1">
        <f ca="1">RepFd!AA217</f>
        <v>0</v>
      </c>
      <c r="AB65" s="1">
        <f ca="1">RepFd!AB217</f>
        <v>369</v>
      </c>
      <c r="AC65" s="1">
        <f ca="1">RepFd!AC217</f>
        <v>76644.219999999987</v>
      </c>
      <c r="AD65" s="1">
        <f ca="1">RepFd!AD217</f>
        <v>11083.81</v>
      </c>
      <c r="AE65" s="1">
        <f ca="1">RepFd!AE217</f>
        <v>2365</v>
      </c>
      <c r="AF65" s="1">
        <f ca="1">RepFd!AF217</f>
        <v>175092</v>
      </c>
      <c r="AG65" s="1">
        <f ca="1">RepFd!AG217</f>
        <v>54527</v>
      </c>
      <c r="AH65" s="1">
        <f ca="1">RepFd!AH217</f>
        <v>0</v>
      </c>
      <c r="AI65" s="1">
        <f ca="1">RepFd!AI217</f>
        <v>0</v>
      </c>
      <c r="AJ65" s="1">
        <f ca="1">RepFd!AJ217</f>
        <v>0</v>
      </c>
      <c r="AK65" s="1">
        <f ca="1">RepFd!AK217</f>
        <v>0</v>
      </c>
      <c r="AL65" s="1">
        <f ca="1">RepFd!AL217</f>
        <v>0</v>
      </c>
    </row>
    <row r="66" spans="2:38" x14ac:dyDescent="0.25">
      <c r="B66" s="1" t="str">
        <f>Items!$L55</f>
        <v>CF(-)</v>
      </c>
      <c r="C66" s="1" t="str">
        <f>Items!$M55</f>
        <v>N</v>
      </c>
      <c r="I66" s="22" t="str">
        <f>Items!$J$49</f>
        <v>Оплата переменных расходов</v>
      </c>
      <c r="J66" s="1" t="str">
        <f>Items!K55</f>
        <v>Инструменты</v>
      </c>
      <c r="Q66" s="1">
        <f ca="1">RepFd!Q218</f>
        <v>0</v>
      </c>
      <c r="T66" s="1">
        <f ca="1">RepFd!T218</f>
        <v>0</v>
      </c>
      <c r="U66" s="1">
        <f ca="1">RepFd!U218</f>
        <v>0</v>
      </c>
      <c r="V66" s="1">
        <f ca="1">RepFd!V218</f>
        <v>0</v>
      </c>
      <c r="W66" s="1">
        <f ca="1">RepFd!W218</f>
        <v>0</v>
      </c>
      <c r="X66" s="1">
        <f ca="1">RepFd!X218</f>
        <v>0</v>
      </c>
      <c r="Y66" s="1">
        <f ca="1">RepFd!Y218</f>
        <v>0</v>
      </c>
      <c r="Z66" s="1">
        <f ca="1">RepFd!Z218</f>
        <v>0</v>
      </c>
      <c r="AA66" s="1">
        <f ca="1">RepFd!AA218</f>
        <v>0</v>
      </c>
      <c r="AB66" s="1">
        <f ca="1">RepFd!AB218</f>
        <v>0</v>
      </c>
      <c r="AC66" s="1">
        <f ca="1">RepFd!AC218</f>
        <v>0</v>
      </c>
      <c r="AD66" s="1">
        <f ca="1">RepFd!AD218</f>
        <v>0</v>
      </c>
      <c r="AE66" s="1">
        <f ca="1">RepFd!AE218</f>
        <v>0</v>
      </c>
      <c r="AF66" s="1">
        <f ca="1">RepFd!AF218</f>
        <v>0</v>
      </c>
      <c r="AG66" s="1">
        <f ca="1">RepFd!AG218</f>
        <v>0</v>
      </c>
      <c r="AH66" s="1">
        <f ca="1">RepFd!AH218</f>
        <v>0</v>
      </c>
      <c r="AI66" s="1">
        <f ca="1">RepFd!AI218</f>
        <v>0</v>
      </c>
      <c r="AJ66" s="1">
        <f ca="1">RepFd!AJ218</f>
        <v>0</v>
      </c>
      <c r="AK66" s="1">
        <f ca="1">RepFd!AK218</f>
        <v>0</v>
      </c>
      <c r="AL66" s="1">
        <f ca="1">RepFd!AL218</f>
        <v>0</v>
      </c>
    </row>
    <row r="67" spans="2:38" x14ac:dyDescent="0.25">
      <c r="B67" s="1" t="str">
        <f>Items!$L56</f>
        <v>CF(-)</v>
      </c>
      <c r="C67" s="1" t="str">
        <f>Items!$M56</f>
        <v>N</v>
      </c>
      <c r="I67" s="22" t="str">
        <f>Items!$J$49</f>
        <v>Оплата переменных расходов</v>
      </c>
      <c r="J67" s="1" t="str">
        <f>Items!K56</f>
        <v>Резерв-1</v>
      </c>
      <c r="Q67" s="1">
        <f ca="1">RepFd!Q219</f>
        <v>0</v>
      </c>
      <c r="T67" s="1">
        <f ca="1">RepFd!T219</f>
        <v>0</v>
      </c>
      <c r="U67" s="1">
        <f ca="1">RepFd!U219</f>
        <v>0</v>
      </c>
      <c r="V67" s="1">
        <f ca="1">RepFd!V219</f>
        <v>0</v>
      </c>
      <c r="W67" s="1">
        <f ca="1">RepFd!W219</f>
        <v>0</v>
      </c>
      <c r="X67" s="1">
        <f ca="1">RepFd!X219</f>
        <v>0</v>
      </c>
      <c r="Y67" s="1">
        <f ca="1">RepFd!Y219</f>
        <v>0</v>
      </c>
      <c r="Z67" s="1">
        <f ca="1">RepFd!Z219</f>
        <v>0</v>
      </c>
      <c r="AA67" s="1">
        <f ca="1">RepFd!AA219</f>
        <v>0</v>
      </c>
      <c r="AB67" s="1">
        <f ca="1">RepFd!AB219</f>
        <v>0</v>
      </c>
      <c r="AC67" s="1">
        <f ca="1">RepFd!AC219</f>
        <v>0</v>
      </c>
      <c r="AD67" s="1">
        <f ca="1">RepFd!AD219</f>
        <v>0</v>
      </c>
      <c r="AE67" s="1">
        <f ca="1">RepFd!AE219</f>
        <v>0</v>
      </c>
      <c r="AF67" s="1">
        <f ca="1">RepFd!AF219</f>
        <v>0</v>
      </c>
      <c r="AG67" s="1">
        <f ca="1">RepFd!AG219</f>
        <v>0</v>
      </c>
      <c r="AH67" s="1">
        <f ca="1">RepFd!AH219</f>
        <v>0</v>
      </c>
      <c r="AI67" s="1">
        <f ca="1">RepFd!AI219</f>
        <v>0</v>
      </c>
      <c r="AJ67" s="1">
        <f ca="1">RepFd!AJ219</f>
        <v>0</v>
      </c>
      <c r="AK67" s="1">
        <f ca="1">RepFd!AK219</f>
        <v>0</v>
      </c>
      <c r="AL67" s="1">
        <f ca="1">RepFd!AL219</f>
        <v>0</v>
      </c>
    </row>
    <row r="68" spans="2:38" x14ac:dyDescent="0.25">
      <c r="B68" s="1" t="str">
        <f>Items!$L57</f>
        <v>CF(-)</v>
      </c>
      <c r="C68" s="1" t="str">
        <f>Items!$M57</f>
        <v>N</v>
      </c>
      <c r="I68" s="22" t="str">
        <f>Items!$J$49</f>
        <v>Оплата переменных расходов</v>
      </c>
      <c r="J68" s="1" t="str">
        <f>Items!K57</f>
        <v>Резерв-2</v>
      </c>
      <c r="Q68" s="1">
        <f ca="1">RepFd!Q220</f>
        <v>0</v>
      </c>
      <c r="T68" s="1">
        <f ca="1">RepFd!T220</f>
        <v>0</v>
      </c>
      <c r="U68" s="1">
        <f ca="1">RepFd!U220</f>
        <v>0</v>
      </c>
      <c r="V68" s="1">
        <f ca="1">RepFd!V220</f>
        <v>0</v>
      </c>
      <c r="W68" s="1">
        <f ca="1">RepFd!W220</f>
        <v>0</v>
      </c>
      <c r="X68" s="1">
        <f ca="1">RepFd!X220</f>
        <v>0</v>
      </c>
      <c r="Y68" s="1">
        <f ca="1">RepFd!Y220</f>
        <v>0</v>
      </c>
      <c r="Z68" s="1">
        <f ca="1">RepFd!Z220</f>
        <v>0</v>
      </c>
      <c r="AA68" s="1">
        <f ca="1">RepFd!AA220</f>
        <v>0</v>
      </c>
      <c r="AB68" s="1">
        <f ca="1">RepFd!AB220</f>
        <v>0</v>
      </c>
      <c r="AC68" s="1">
        <f ca="1">RepFd!AC220</f>
        <v>0</v>
      </c>
      <c r="AD68" s="1">
        <f ca="1">RepFd!AD220</f>
        <v>0</v>
      </c>
      <c r="AE68" s="1">
        <f ca="1">RepFd!AE220</f>
        <v>0</v>
      </c>
      <c r="AF68" s="1">
        <f ca="1">RepFd!AF220</f>
        <v>0</v>
      </c>
      <c r="AG68" s="1">
        <f ca="1">RepFd!AG220</f>
        <v>0</v>
      </c>
      <c r="AH68" s="1">
        <f ca="1">RepFd!AH220</f>
        <v>0</v>
      </c>
      <c r="AI68" s="1">
        <f ca="1">RepFd!AI220</f>
        <v>0</v>
      </c>
      <c r="AJ68" s="1">
        <f ca="1">RepFd!AJ220</f>
        <v>0</v>
      </c>
      <c r="AK68" s="1">
        <f ca="1">RepFd!AK220</f>
        <v>0</v>
      </c>
      <c r="AL68" s="1">
        <f ca="1">RepFd!AL220</f>
        <v>0</v>
      </c>
    </row>
    <row r="69" spans="2:38" x14ac:dyDescent="0.25">
      <c r="B69" s="1" t="str">
        <f>Items!$L58</f>
        <v>CF(-)</v>
      </c>
      <c r="C69" s="1" t="str">
        <f>Items!$M58</f>
        <v>N</v>
      </c>
      <c r="I69" s="22" t="str">
        <f>Items!$J$49</f>
        <v>Оплата переменных расходов</v>
      </c>
      <c r="J69" s="1" t="str">
        <f>Items!K58</f>
        <v>Резерв-3</v>
      </c>
      <c r="Q69" s="1">
        <f ca="1">RepFd!Q221</f>
        <v>0</v>
      </c>
      <c r="T69" s="1">
        <f ca="1">RepFd!T221</f>
        <v>0</v>
      </c>
      <c r="U69" s="1">
        <f ca="1">RepFd!U221</f>
        <v>0</v>
      </c>
      <c r="V69" s="1">
        <f ca="1">RepFd!V221</f>
        <v>0</v>
      </c>
      <c r="W69" s="1">
        <f ca="1">RepFd!W221</f>
        <v>0</v>
      </c>
      <c r="X69" s="1">
        <f ca="1">RepFd!X221</f>
        <v>0</v>
      </c>
      <c r="Y69" s="1">
        <f ca="1">RepFd!Y221</f>
        <v>0</v>
      </c>
      <c r="Z69" s="1">
        <f ca="1">RepFd!Z221</f>
        <v>0</v>
      </c>
      <c r="AA69" s="1">
        <f ca="1">RepFd!AA221</f>
        <v>0</v>
      </c>
      <c r="AB69" s="1">
        <f ca="1">RepFd!AB221</f>
        <v>0</v>
      </c>
      <c r="AC69" s="1">
        <f ca="1">RepFd!AC221</f>
        <v>0</v>
      </c>
      <c r="AD69" s="1">
        <f ca="1">RepFd!AD221</f>
        <v>0</v>
      </c>
      <c r="AE69" s="1">
        <f ca="1">RepFd!AE221</f>
        <v>0</v>
      </c>
      <c r="AF69" s="1">
        <f ca="1">RepFd!AF221</f>
        <v>0</v>
      </c>
      <c r="AG69" s="1">
        <f ca="1">RepFd!AG221</f>
        <v>0</v>
      </c>
      <c r="AH69" s="1">
        <f ca="1">RepFd!AH221</f>
        <v>0</v>
      </c>
      <c r="AI69" s="1">
        <f ca="1">RepFd!AI221</f>
        <v>0</v>
      </c>
      <c r="AJ69" s="1">
        <f ca="1">RepFd!AJ221</f>
        <v>0</v>
      </c>
      <c r="AK69" s="1">
        <f ca="1">RepFd!AK221</f>
        <v>0</v>
      </c>
      <c r="AL69" s="1">
        <f ca="1">RepFd!AL221</f>
        <v>0</v>
      </c>
    </row>
    <row r="70" spans="2:38" x14ac:dyDescent="0.25">
      <c r="B70" s="1" t="str">
        <f>Items!$L59</f>
        <v>CF(-)</v>
      </c>
      <c r="C70" s="1" t="str">
        <f>Items!$M59</f>
        <v>N</v>
      </c>
      <c r="I70" s="22" t="str">
        <f>Items!$J$49</f>
        <v>Оплата переменных расходов</v>
      </c>
      <c r="J70" s="1" t="str">
        <f>Items!K59</f>
        <v>Резерв-4</v>
      </c>
      <c r="Q70" s="1">
        <f ca="1">RepFd!Q222</f>
        <v>0</v>
      </c>
      <c r="T70" s="1">
        <f ca="1">RepFd!T222</f>
        <v>0</v>
      </c>
      <c r="U70" s="1">
        <f ca="1">RepFd!U222</f>
        <v>0</v>
      </c>
      <c r="V70" s="1">
        <f ca="1">RepFd!V222</f>
        <v>0</v>
      </c>
      <c r="W70" s="1">
        <f ca="1">RepFd!W222</f>
        <v>0</v>
      </c>
      <c r="X70" s="1">
        <f ca="1">RepFd!X222</f>
        <v>0</v>
      </c>
      <c r="Y70" s="1">
        <f ca="1">RepFd!Y222</f>
        <v>0</v>
      </c>
      <c r="Z70" s="1">
        <f ca="1">RepFd!Z222</f>
        <v>0</v>
      </c>
      <c r="AA70" s="1">
        <f ca="1">RepFd!AA222</f>
        <v>0</v>
      </c>
      <c r="AB70" s="1">
        <f ca="1">RepFd!AB222</f>
        <v>0</v>
      </c>
      <c r="AC70" s="1">
        <f ca="1">RepFd!AC222</f>
        <v>0</v>
      </c>
      <c r="AD70" s="1">
        <f ca="1">RepFd!AD222</f>
        <v>0</v>
      </c>
      <c r="AE70" s="1">
        <f ca="1">RepFd!AE222</f>
        <v>0</v>
      </c>
      <c r="AF70" s="1">
        <f ca="1">RepFd!AF222</f>
        <v>0</v>
      </c>
      <c r="AG70" s="1">
        <f ca="1">RepFd!AG222</f>
        <v>0</v>
      </c>
      <c r="AH70" s="1">
        <f ca="1">RepFd!AH222</f>
        <v>0</v>
      </c>
      <c r="AI70" s="1">
        <f ca="1">RepFd!AI222</f>
        <v>0</v>
      </c>
      <c r="AJ70" s="1">
        <f ca="1">RepFd!AJ222</f>
        <v>0</v>
      </c>
      <c r="AK70" s="1">
        <f ca="1">RepFd!AK222</f>
        <v>0</v>
      </c>
      <c r="AL70" s="1">
        <f ca="1">RepFd!AL222</f>
        <v>0</v>
      </c>
    </row>
    <row r="71" spans="2:38" s="23" customFormat="1" ht="10.199999999999999" x14ac:dyDescent="0.2">
      <c r="E71" s="23" t="s">
        <v>50</v>
      </c>
    </row>
    <row r="72" spans="2:38" s="2" customFormat="1" x14ac:dyDescent="0.25">
      <c r="B72" s="2">
        <f>Items!$L$60</f>
        <v>0</v>
      </c>
      <c r="C72" s="2" t="str">
        <f>Items!$M$60</f>
        <v>N</v>
      </c>
      <c r="I72" s="2" t="str">
        <f>Items!$J$60</f>
        <v>Оплата постоянных расходов</v>
      </c>
      <c r="Q72" s="2">
        <f ca="1">RepFd!Q224</f>
        <v>291091.20000000001</v>
      </c>
      <c r="T72" s="2">
        <f ca="1">RepFd!T224</f>
        <v>18362.099999999999</v>
      </c>
      <c r="U72" s="2">
        <f ca="1">RepFd!U224</f>
        <v>23283.9</v>
      </c>
      <c r="V72" s="2">
        <f ca="1">RepFd!V224</f>
        <v>26691.3</v>
      </c>
      <c r="W72" s="2">
        <f ca="1">RepFd!W224</f>
        <v>17794.2</v>
      </c>
      <c r="X72" s="2">
        <f ca="1">RepFd!X224</f>
        <v>22526.7</v>
      </c>
      <c r="Y72" s="2">
        <f ca="1">RepFd!Y224</f>
        <v>18362.099999999999</v>
      </c>
      <c r="Z72" s="2">
        <f ca="1">RepFd!Z224</f>
        <v>23283.9</v>
      </c>
      <c r="AA72" s="2">
        <f ca="1">RepFd!AA224</f>
        <v>26691.3</v>
      </c>
      <c r="AB72" s="2">
        <f ca="1">RepFd!AB224</f>
        <v>17794.2</v>
      </c>
      <c r="AC72" s="2">
        <f ca="1">RepFd!AC224</f>
        <v>22526.7</v>
      </c>
      <c r="AD72" s="2">
        <f ca="1">RepFd!AD224</f>
        <v>20705.599999999999</v>
      </c>
      <c r="AE72" s="2">
        <f ca="1">RepFd!AE224</f>
        <v>23283.9</v>
      </c>
      <c r="AF72" s="2">
        <f ca="1">RepFd!AF224</f>
        <v>28238.3</v>
      </c>
      <c r="AG72" s="2">
        <f ca="1">RepFd!AG224</f>
        <v>1547</v>
      </c>
      <c r="AH72" s="2">
        <f ca="1">RepFd!AH224</f>
        <v>0</v>
      </c>
      <c r="AI72" s="2">
        <f ca="1">RepFd!AI224</f>
        <v>0</v>
      </c>
      <c r="AJ72" s="2">
        <f ca="1">RepFd!AJ224</f>
        <v>0</v>
      </c>
      <c r="AK72" s="2">
        <f ca="1">RepFd!AK224</f>
        <v>0</v>
      </c>
      <c r="AL72" s="2">
        <f ca="1">RepFd!AL224</f>
        <v>0</v>
      </c>
    </row>
    <row r="73" spans="2:38" x14ac:dyDescent="0.25">
      <c r="B73" s="1" t="str">
        <f>Items!$L61</f>
        <v>CF(-)</v>
      </c>
      <c r="C73" s="1" t="str">
        <f>Items!$M61</f>
        <v>N</v>
      </c>
      <c r="I73" s="22" t="str">
        <f>Items!$J$60</f>
        <v>Оплата постоянных расходов</v>
      </c>
      <c r="J73" s="1" t="str">
        <f>Items!K61</f>
        <v>Аренда офиса</v>
      </c>
      <c r="Q73" s="1">
        <f ca="1">RepFd!Q225</f>
        <v>285653.7</v>
      </c>
      <c r="T73" s="1">
        <f ca="1">RepFd!T225</f>
        <v>18362.099999999999</v>
      </c>
      <c r="U73" s="1">
        <f ca="1">RepFd!U225</f>
        <v>23283.9</v>
      </c>
      <c r="V73" s="1">
        <f ca="1">RepFd!V225</f>
        <v>26691.3</v>
      </c>
      <c r="W73" s="1">
        <f ca="1">RepFd!W225</f>
        <v>17794.2</v>
      </c>
      <c r="X73" s="1">
        <f ca="1">RepFd!X225</f>
        <v>22526.7</v>
      </c>
      <c r="Y73" s="1">
        <f ca="1">RepFd!Y225</f>
        <v>18362.099999999999</v>
      </c>
      <c r="Z73" s="1">
        <f ca="1">RepFd!Z225</f>
        <v>23283.9</v>
      </c>
      <c r="AA73" s="1">
        <f ca="1">RepFd!AA225</f>
        <v>26691.3</v>
      </c>
      <c r="AB73" s="1">
        <f ca="1">RepFd!AB225</f>
        <v>17794.2</v>
      </c>
      <c r="AC73" s="1">
        <f ca="1">RepFd!AC225</f>
        <v>22526.7</v>
      </c>
      <c r="AD73" s="1">
        <f ca="1">RepFd!AD225</f>
        <v>18362.099999999999</v>
      </c>
      <c r="AE73" s="1">
        <f ca="1">RepFd!AE225</f>
        <v>23283.9</v>
      </c>
      <c r="AF73" s="1">
        <f ca="1">RepFd!AF225</f>
        <v>26691.3</v>
      </c>
      <c r="AG73" s="1">
        <f ca="1">RepFd!AG225</f>
        <v>0</v>
      </c>
      <c r="AH73" s="1">
        <f ca="1">RepFd!AH225</f>
        <v>0</v>
      </c>
      <c r="AI73" s="1">
        <f ca="1">RepFd!AI225</f>
        <v>0</v>
      </c>
      <c r="AJ73" s="1">
        <f ca="1">RepFd!AJ225</f>
        <v>0</v>
      </c>
      <c r="AK73" s="1">
        <f ca="1">RepFd!AK225</f>
        <v>0</v>
      </c>
      <c r="AL73" s="1">
        <f ca="1">RepFd!AL225</f>
        <v>0</v>
      </c>
    </row>
    <row r="74" spans="2:38" x14ac:dyDescent="0.25">
      <c r="B74" s="1" t="str">
        <f>Items!$L62</f>
        <v>CF(-)</v>
      </c>
      <c r="C74" s="1" t="str">
        <f>Items!$M62</f>
        <v>N</v>
      </c>
      <c r="I74" s="22" t="str">
        <f>Items!$J$60</f>
        <v>Оплата постоянных расходов</v>
      </c>
      <c r="J74" s="1" t="str">
        <f>Items!K62</f>
        <v>Расходы на связь и интернет</v>
      </c>
      <c r="Q74" s="1">
        <f ca="1">RepFd!Q226</f>
        <v>5437.5</v>
      </c>
      <c r="T74" s="1">
        <f ca="1">RepFd!T226</f>
        <v>0</v>
      </c>
      <c r="U74" s="1">
        <f ca="1">RepFd!U226</f>
        <v>0</v>
      </c>
      <c r="V74" s="1">
        <f ca="1">RepFd!V226</f>
        <v>0</v>
      </c>
      <c r="W74" s="1">
        <f ca="1">RepFd!W226</f>
        <v>0</v>
      </c>
      <c r="X74" s="1">
        <f ca="1">RepFd!X226</f>
        <v>0</v>
      </c>
      <c r="Y74" s="1">
        <f ca="1">RepFd!Y226</f>
        <v>0</v>
      </c>
      <c r="Z74" s="1">
        <f ca="1">RepFd!Z226</f>
        <v>0</v>
      </c>
      <c r="AA74" s="1">
        <f ca="1">RepFd!AA226</f>
        <v>0</v>
      </c>
      <c r="AB74" s="1">
        <f ca="1">RepFd!AB226</f>
        <v>0</v>
      </c>
      <c r="AC74" s="1">
        <f ca="1">RepFd!AC226</f>
        <v>0</v>
      </c>
      <c r="AD74" s="1">
        <f ca="1">RepFd!AD226</f>
        <v>2343.5</v>
      </c>
      <c r="AE74" s="1">
        <f ca="1">RepFd!AE226</f>
        <v>0</v>
      </c>
      <c r="AF74" s="1">
        <f ca="1">RepFd!AF226</f>
        <v>1547</v>
      </c>
      <c r="AG74" s="1">
        <f ca="1">RepFd!AG226</f>
        <v>1547</v>
      </c>
      <c r="AH74" s="1">
        <f ca="1">RepFd!AH226</f>
        <v>0</v>
      </c>
      <c r="AI74" s="1">
        <f ca="1">RepFd!AI226</f>
        <v>0</v>
      </c>
      <c r="AJ74" s="1">
        <f ca="1">RepFd!AJ226</f>
        <v>0</v>
      </c>
      <c r="AK74" s="1">
        <f ca="1">RepFd!AK226</f>
        <v>0</v>
      </c>
      <c r="AL74" s="1">
        <f ca="1">RepFd!AL226</f>
        <v>0</v>
      </c>
    </row>
    <row r="75" spans="2:38" x14ac:dyDescent="0.25">
      <c r="B75" s="1" t="str">
        <f>Items!$L63</f>
        <v>CF(-)</v>
      </c>
      <c r="C75" s="1" t="str">
        <f>Items!$M63</f>
        <v>N</v>
      </c>
      <c r="I75" s="22" t="str">
        <f>Items!$J$60</f>
        <v>Оплата постоянных расходов</v>
      </c>
      <c r="J75" s="1" t="str">
        <f>Items!K63</f>
        <v>Прочее</v>
      </c>
      <c r="Q75" s="1">
        <f ca="1">RepFd!Q227</f>
        <v>0</v>
      </c>
      <c r="T75" s="1">
        <f ca="1">RepFd!T227</f>
        <v>0</v>
      </c>
      <c r="U75" s="1">
        <f ca="1">RepFd!U227</f>
        <v>0</v>
      </c>
      <c r="V75" s="1">
        <f ca="1">RepFd!V227</f>
        <v>0</v>
      </c>
      <c r="W75" s="1">
        <f ca="1">RepFd!W227</f>
        <v>0</v>
      </c>
      <c r="X75" s="1">
        <f ca="1">RepFd!X227</f>
        <v>0</v>
      </c>
      <c r="Y75" s="1">
        <f ca="1">RepFd!Y227</f>
        <v>0</v>
      </c>
      <c r="Z75" s="1">
        <f ca="1">RepFd!Z227</f>
        <v>0</v>
      </c>
      <c r="AA75" s="1">
        <f ca="1">RepFd!AA227</f>
        <v>0</v>
      </c>
      <c r="AB75" s="1">
        <f ca="1">RepFd!AB227</f>
        <v>0</v>
      </c>
      <c r="AC75" s="1">
        <f ca="1">RepFd!AC227</f>
        <v>0</v>
      </c>
      <c r="AD75" s="1">
        <f ca="1">RepFd!AD227</f>
        <v>0</v>
      </c>
      <c r="AE75" s="1">
        <f ca="1">RepFd!AE227</f>
        <v>0</v>
      </c>
      <c r="AF75" s="1">
        <f ca="1">RepFd!AF227</f>
        <v>0</v>
      </c>
      <c r="AG75" s="1">
        <f ca="1">RepFd!AG227</f>
        <v>0</v>
      </c>
      <c r="AH75" s="1">
        <f ca="1">RepFd!AH227</f>
        <v>0</v>
      </c>
      <c r="AI75" s="1">
        <f ca="1">RepFd!AI227</f>
        <v>0</v>
      </c>
      <c r="AJ75" s="1">
        <f ca="1">RepFd!AJ227</f>
        <v>0</v>
      </c>
      <c r="AK75" s="1">
        <f ca="1">RepFd!AK227</f>
        <v>0</v>
      </c>
      <c r="AL75" s="1">
        <f ca="1">RepFd!AL227</f>
        <v>0</v>
      </c>
    </row>
    <row r="76" spans="2:38" x14ac:dyDescent="0.25">
      <c r="B76" s="1" t="str">
        <f>Items!$L64</f>
        <v>CF(-)</v>
      </c>
      <c r="C76" s="1" t="str">
        <f>Items!$M64</f>
        <v>N</v>
      </c>
      <c r="I76" s="22" t="str">
        <f>Items!$J$60</f>
        <v>Оплата постоянных расходов</v>
      </c>
      <c r="J76" s="1" t="str">
        <f>Items!K64</f>
        <v>Банковские расходы</v>
      </c>
      <c r="Q76" s="1">
        <f ca="1">RepFd!Q228</f>
        <v>0</v>
      </c>
      <c r="T76" s="1">
        <f ca="1">RepFd!T228</f>
        <v>0</v>
      </c>
      <c r="U76" s="1">
        <f ca="1">RepFd!U228</f>
        <v>0</v>
      </c>
      <c r="V76" s="1">
        <f ca="1">RepFd!V228</f>
        <v>0</v>
      </c>
      <c r="W76" s="1">
        <f ca="1">RepFd!W228</f>
        <v>0</v>
      </c>
      <c r="X76" s="1">
        <f ca="1">RepFd!X228</f>
        <v>0</v>
      </c>
      <c r="Y76" s="1">
        <f ca="1">RepFd!Y228</f>
        <v>0</v>
      </c>
      <c r="Z76" s="1">
        <f ca="1">RepFd!Z228</f>
        <v>0</v>
      </c>
      <c r="AA76" s="1">
        <f ca="1">RepFd!AA228</f>
        <v>0</v>
      </c>
      <c r="AB76" s="1">
        <f ca="1">RepFd!AB228</f>
        <v>0</v>
      </c>
      <c r="AC76" s="1">
        <f ca="1">RepFd!AC228</f>
        <v>0</v>
      </c>
      <c r="AD76" s="1">
        <f ca="1">RepFd!AD228</f>
        <v>0</v>
      </c>
      <c r="AE76" s="1">
        <f ca="1">RepFd!AE228</f>
        <v>0</v>
      </c>
      <c r="AF76" s="1">
        <f ca="1">RepFd!AF228</f>
        <v>0</v>
      </c>
      <c r="AG76" s="1">
        <f ca="1">RepFd!AG228</f>
        <v>0</v>
      </c>
      <c r="AH76" s="1">
        <f ca="1">RepFd!AH228</f>
        <v>0</v>
      </c>
      <c r="AI76" s="1">
        <f ca="1">RepFd!AI228</f>
        <v>0</v>
      </c>
      <c r="AJ76" s="1">
        <f ca="1">RepFd!AJ228</f>
        <v>0</v>
      </c>
      <c r="AK76" s="1">
        <f ca="1">RepFd!AK228</f>
        <v>0</v>
      </c>
      <c r="AL76" s="1">
        <f ca="1">RepFd!AL228</f>
        <v>0</v>
      </c>
    </row>
    <row r="77" spans="2:38" x14ac:dyDescent="0.25">
      <c r="B77" s="1" t="str">
        <f>Items!$L65</f>
        <v>CF(-)</v>
      </c>
      <c r="C77" s="1" t="str">
        <f>Items!$M65</f>
        <v>N</v>
      </c>
      <c r="I77" s="22" t="str">
        <f>Items!$J$60</f>
        <v>Оплата постоянных расходов</v>
      </c>
      <c r="J77" s="1" t="str">
        <f>Items!K65</f>
        <v>Резерв-1</v>
      </c>
      <c r="Q77" s="1">
        <f ca="1">RepFd!Q229</f>
        <v>0</v>
      </c>
      <c r="T77" s="1">
        <f ca="1">RepFd!T229</f>
        <v>0</v>
      </c>
      <c r="U77" s="1">
        <f ca="1">RepFd!U229</f>
        <v>0</v>
      </c>
      <c r="V77" s="1">
        <f ca="1">RepFd!V229</f>
        <v>0</v>
      </c>
      <c r="W77" s="1">
        <f ca="1">RepFd!W229</f>
        <v>0</v>
      </c>
      <c r="X77" s="1">
        <f ca="1">RepFd!X229</f>
        <v>0</v>
      </c>
      <c r="Y77" s="1">
        <f ca="1">RepFd!Y229</f>
        <v>0</v>
      </c>
      <c r="Z77" s="1">
        <f ca="1">RepFd!Z229</f>
        <v>0</v>
      </c>
      <c r="AA77" s="1">
        <f ca="1">RepFd!AA229</f>
        <v>0</v>
      </c>
      <c r="AB77" s="1">
        <f ca="1">RepFd!AB229</f>
        <v>0</v>
      </c>
      <c r="AC77" s="1">
        <f ca="1">RepFd!AC229</f>
        <v>0</v>
      </c>
      <c r="AD77" s="1">
        <f ca="1">RepFd!AD229</f>
        <v>0</v>
      </c>
      <c r="AE77" s="1">
        <f ca="1">RepFd!AE229</f>
        <v>0</v>
      </c>
      <c r="AF77" s="1">
        <f ca="1">RepFd!AF229</f>
        <v>0</v>
      </c>
      <c r="AG77" s="1">
        <f ca="1">RepFd!AG229</f>
        <v>0</v>
      </c>
      <c r="AH77" s="1">
        <f ca="1">RepFd!AH229</f>
        <v>0</v>
      </c>
      <c r="AI77" s="1">
        <f ca="1">RepFd!AI229</f>
        <v>0</v>
      </c>
      <c r="AJ77" s="1">
        <f ca="1">RepFd!AJ229</f>
        <v>0</v>
      </c>
      <c r="AK77" s="1">
        <f ca="1">RepFd!AK229</f>
        <v>0</v>
      </c>
      <c r="AL77" s="1">
        <f ca="1">RepFd!AL229</f>
        <v>0</v>
      </c>
    </row>
    <row r="78" spans="2:38" x14ac:dyDescent="0.25">
      <c r="B78" s="1" t="str">
        <f>Items!$L66</f>
        <v>CF(-)</v>
      </c>
      <c r="C78" s="1" t="str">
        <f>Items!$M66</f>
        <v>N</v>
      </c>
      <c r="I78" s="22" t="str">
        <f>Items!$J$60</f>
        <v>Оплата постоянных расходов</v>
      </c>
      <c r="J78" s="1" t="str">
        <f>Items!K66</f>
        <v>Резерв-2</v>
      </c>
      <c r="Q78" s="1">
        <f ca="1">RepFd!Q230</f>
        <v>0</v>
      </c>
      <c r="T78" s="1">
        <f ca="1">RepFd!T230</f>
        <v>0</v>
      </c>
      <c r="U78" s="1">
        <f ca="1">RepFd!U230</f>
        <v>0</v>
      </c>
      <c r="V78" s="1">
        <f ca="1">RepFd!V230</f>
        <v>0</v>
      </c>
      <c r="W78" s="1">
        <f ca="1">RepFd!W230</f>
        <v>0</v>
      </c>
      <c r="X78" s="1">
        <f ca="1">RepFd!X230</f>
        <v>0</v>
      </c>
      <c r="Y78" s="1">
        <f ca="1">RepFd!Y230</f>
        <v>0</v>
      </c>
      <c r="Z78" s="1">
        <f ca="1">RepFd!Z230</f>
        <v>0</v>
      </c>
      <c r="AA78" s="1">
        <f ca="1">RepFd!AA230</f>
        <v>0</v>
      </c>
      <c r="AB78" s="1">
        <f ca="1">RepFd!AB230</f>
        <v>0</v>
      </c>
      <c r="AC78" s="1">
        <f ca="1">RepFd!AC230</f>
        <v>0</v>
      </c>
      <c r="AD78" s="1">
        <f ca="1">RepFd!AD230</f>
        <v>0</v>
      </c>
      <c r="AE78" s="1">
        <f ca="1">RepFd!AE230</f>
        <v>0</v>
      </c>
      <c r="AF78" s="1">
        <f ca="1">RepFd!AF230</f>
        <v>0</v>
      </c>
      <c r="AG78" s="1">
        <f ca="1">RepFd!AG230</f>
        <v>0</v>
      </c>
      <c r="AH78" s="1">
        <f ca="1">RepFd!AH230</f>
        <v>0</v>
      </c>
      <c r="AI78" s="1">
        <f ca="1">RepFd!AI230</f>
        <v>0</v>
      </c>
      <c r="AJ78" s="1">
        <f ca="1">RepFd!AJ230</f>
        <v>0</v>
      </c>
      <c r="AK78" s="1">
        <f ca="1">RepFd!AK230</f>
        <v>0</v>
      </c>
      <c r="AL78" s="1">
        <f ca="1">RepFd!AL230</f>
        <v>0</v>
      </c>
    </row>
    <row r="79" spans="2:38" x14ac:dyDescent="0.25">
      <c r="B79" s="1" t="str">
        <f>Items!$L67</f>
        <v>CF(-)</v>
      </c>
      <c r="C79" s="1" t="str">
        <f>Items!$M67</f>
        <v>N</v>
      </c>
      <c r="I79" s="22" t="str">
        <f>Items!$J$60</f>
        <v>Оплата постоянных расходов</v>
      </c>
      <c r="J79" s="1" t="str">
        <f>Items!K67</f>
        <v>Резерв-3</v>
      </c>
      <c r="Q79" s="1">
        <f ca="1">RepFd!Q231</f>
        <v>0</v>
      </c>
      <c r="T79" s="1">
        <f ca="1">RepFd!T231</f>
        <v>0</v>
      </c>
      <c r="U79" s="1">
        <f ca="1">RepFd!U231</f>
        <v>0</v>
      </c>
      <c r="V79" s="1">
        <f ca="1">RepFd!V231</f>
        <v>0</v>
      </c>
      <c r="W79" s="1">
        <f ca="1">RepFd!W231</f>
        <v>0</v>
      </c>
      <c r="X79" s="1">
        <f ca="1">RepFd!X231</f>
        <v>0</v>
      </c>
      <c r="Y79" s="1">
        <f ca="1">RepFd!Y231</f>
        <v>0</v>
      </c>
      <c r="Z79" s="1">
        <f ca="1">RepFd!Z231</f>
        <v>0</v>
      </c>
      <c r="AA79" s="1">
        <f ca="1">RepFd!AA231</f>
        <v>0</v>
      </c>
      <c r="AB79" s="1">
        <f ca="1">RepFd!AB231</f>
        <v>0</v>
      </c>
      <c r="AC79" s="1">
        <f ca="1">RepFd!AC231</f>
        <v>0</v>
      </c>
      <c r="AD79" s="1">
        <f ca="1">RepFd!AD231</f>
        <v>0</v>
      </c>
      <c r="AE79" s="1">
        <f ca="1">RepFd!AE231</f>
        <v>0</v>
      </c>
      <c r="AF79" s="1">
        <f ca="1">RepFd!AF231</f>
        <v>0</v>
      </c>
      <c r="AG79" s="1">
        <f ca="1">RepFd!AG231</f>
        <v>0</v>
      </c>
      <c r="AH79" s="1">
        <f ca="1">RepFd!AH231</f>
        <v>0</v>
      </c>
      <c r="AI79" s="1">
        <f ca="1">RepFd!AI231</f>
        <v>0</v>
      </c>
      <c r="AJ79" s="1">
        <f ca="1">RepFd!AJ231</f>
        <v>0</v>
      </c>
      <c r="AK79" s="1">
        <f ca="1">RepFd!AK231</f>
        <v>0</v>
      </c>
      <c r="AL79" s="1">
        <f ca="1">RepFd!AL231</f>
        <v>0</v>
      </c>
    </row>
    <row r="80" spans="2:38" x14ac:dyDescent="0.25">
      <c r="B80" s="1" t="str">
        <f>Items!$L68</f>
        <v>CF(-)</v>
      </c>
      <c r="C80" s="1" t="str">
        <f>Items!$M68</f>
        <v>N</v>
      </c>
      <c r="I80" s="22" t="str">
        <f>Items!$J$60</f>
        <v>Оплата постоянных расходов</v>
      </c>
      <c r="J80" s="1" t="str">
        <f>Items!K68</f>
        <v>Резерв-4</v>
      </c>
      <c r="Q80" s="1">
        <f ca="1">RepFd!Q232</f>
        <v>0</v>
      </c>
      <c r="T80" s="1">
        <f ca="1">RepFd!T232</f>
        <v>0</v>
      </c>
      <c r="U80" s="1">
        <f ca="1">RepFd!U232</f>
        <v>0</v>
      </c>
      <c r="V80" s="1">
        <f ca="1">RepFd!V232</f>
        <v>0</v>
      </c>
      <c r="W80" s="1">
        <f ca="1">RepFd!W232</f>
        <v>0</v>
      </c>
      <c r="X80" s="1">
        <f ca="1">RepFd!X232</f>
        <v>0</v>
      </c>
      <c r="Y80" s="1">
        <f ca="1">RepFd!Y232</f>
        <v>0</v>
      </c>
      <c r="Z80" s="1">
        <f ca="1">RepFd!Z232</f>
        <v>0</v>
      </c>
      <c r="AA80" s="1">
        <f ca="1">RepFd!AA232</f>
        <v>0</v>
      </c>
      <c r="AB80" s="1">
        <f ca="1">RepFd!AB232</f>
        <v>0</v>
      </c>
      <c r="AC80" s="1">
        <f ca="1">RepFd!AC232</f>
        <v>0</v>
      </c>
      <c r="AD80" s="1">
        <f ca="1">RepFd!AD232</f>
        <v>0</v>
      </c>
      <c r="AE80" s="1">
        <f ca="1">RepFd!AE232</f>
        <v>0</v>
      </c>
      <c r="AF80" s="1">
        <f ca="1">RepFd!AF232</f>
        <v>0</v>
      </c>
      <c r="AG80" s="1">
        <f ca="1">RepFd!AG232</f>
        <v>0</v>
      </c>
      <c r="AH80" s="1">
        <f ca="1">RepFd!AH232</f>
        <v>0</v>
      </c>
      <c r="AI80" s="1">
        <f ca="1">RepFd!AI232</f>
        <v>0</v>
      </c>
      <c r="AJ80" s="1">
        <f ca="1">RepFd!AJ232</f>
        <v>0</v>
      </c>
      <c r="AK80" s="1">
        <f ca="1">RepFd!AK232</f>
        <v>0</v>
      </c>
      <c r="AL80" s="1">
        <f ca="1">RepFd!AL232</f>
        <v>0</v>
      </c>
    </row>
    <row r="81" spans="2:38" x14ac:dyDescent="0.25">
      <c r="B81" s="1" t="str">
        <f>Items!$L69</f>
        <v>CF(-)</v>
      </c>
      <c r="C81" s="1" t="str">
        <f>Items!$M69</f>
        <v>N</v>
      </c>
      <c r="I81" s="22" t="str">
        <f>Items!$J$60</f>
        <v>Оплата постоянных расходов</v>
      </c>
      <c r="J81" s="1" t="str">
        <f>Items!K69</f>
        <v>Резерв-5</v>
      </c>
      <c r="Q81" s="1">
        <f ca="1">RepFd!Q233</f>
        <v>0</v>
      </c>
      <c r="T81" s="1">
        <f ca="1">RepFd!T233</f>
        <v>0</v>
      </c>
      <c r="U81" s="1">
        <f ca="1">RepFd!U233</f>
        <v>0</v>
      </c>
      <c r="V81" s="1">
        <f ca="1">RepFd!V233</f>
        <v>0</v>
      </c>
      <c r="W81" s="1">
        <f ca="1">RepFd!W233</f>
        <v>0</v>
      </c>
      <c r="X81" s="1">
        <f ca="1">RepFd!X233</f>
        <v>0</v>
      </c>
      <c r="Y81" s="1">
        <f ca="1">RepFd!Y233</f>
        <v>0</v>
      </c>
      <c r="Z81" s="1">
        <f ca="1">RepFd!Z233</f>
        <v>0</v>
      </c>
      <c r="AA81" s="1">
        <f ca="1">RepFd!AA233</f>
        <v>0</v>
      </c>
      <c r="AB81" s="1">
        <f ca="1">RepFd!AB233</f>
        <v>0</v>
      </c>
      <c r="AC81" s="1">
        <f ca="1">RepFd!AC233</f>
        <v>0</v>
      </c>
      <c r="AD81" s="1">
        <f ca="1">RepFd!AD233</f>
        <v>0</v>
      </c>
      <c r="AE81" s="1">
        <f ca="1">RepFd!AE233</f>
        <v>0</v>
      </c>
      <c r="AF81" s="1">
        <f ca="1">RepFd!AF233</f>
        <v>0</v>
      </c>
      <c r="AG81" s="1">
        <f ca="1">RepFd!AG233</f>
        <v>0</v>
      </c>
      <c r="AH81" s="1">
        <f ca="1">RepFd!AH233</f>
        <v>0</v>
      </c>
      <c r="AI81" s="1">
        <f ca="1">RepFd!AI233</f>
        <v>0</v>
      </c>
      <c r="AJ81" s="1">
        <f ca="1">RepFd!AJ233</f>
        <v>0</v>
      </c>
      <c r="AK81" s="1">
        <f ca="1">RepFd!AK233</f>
        <v>0</v>
      </c>
      <c r="AL81" s="1">
        <f ca="1">RepFd!AL233</f>
        <v>0</v>
      </c>
    </row>
    <row r="82" spans="2:38" x14ac:dyDescent="0.25">
      <c r="B82" s="1" t="str">
        <f>Items!$L70</f>
        <v>CF(-)</v>
      </c>
      <c r="C82" s="1" t="str">
        <f>Items!$M70</f>
        <v>N</v>
      </c>
      <c r="I82" s="22" t="str">
        <f>Items!$J$60</f>
        <v>Оплата постоянных расходов</v>
      </c>
      <c r="J82" s="1" t="str">
        <f>Items!K70</f>
        <v>Резерв-6</v>
      </c>
      <c r="Q82" s="1">
        <f ca="1">RepFd!Q234</f>
        <v>0</v>
      </c>
      <c r="T82" s="1">
        <f ca="1">RepFd!T234</f>
        <v>0</v>
      </c>
      <c r="U82" s="1">
        <f ca="1">RepFd!U234</f>
        <v>0</v>
      </c>
      <c r="V82" s="1">
        <f ca="1">RepFd!V234</f>
        <v>0</v>
      </c>
      <c r="W82" s="1">
        <f ca="1">RepFd!W234</f>
        <v>0</v>
      </c>
      <c r="X82" s="1">
        <f ca="1">RepFd!X234</f>
        <v>0</v>
      </c>
      <c r="Y82" s="1">
        <f ca="1">RepFd!Y234</f>
        <v>0</v>
      </c>
      <c r="Z82" s="1">
        <f ca="1">RepFd!Z234</f>
        <v>0</v>
      </c>
      <c r="AA82" s="1">
        <f ca="1">RepFd!AA234</f>
        <v>0</v>
      </c>
      <c r="AB82" s="1">
        <f ca="1">RepFd!AB234</f>
        <v>0</v>
      </c>
      <c r="AC82" s="1">
        <f ca="1">RepFd!AC234</f>
        <v>0</v>
      </c>
      <c r="AD82" s="1">
        <f ca="1">RepFd!AD234</f>
        <v>0</v>
      </c>
      <c r="AE82" s="1">
        <f ca="1">RepFd!AE234</f>
        <v>0</v>
      </c>
      <c r="AF82" s="1">
        <f ca="1">RepFd!AF234</f>
        <v>0</v>
      </c>
      <c r="AG82" s="1">
        <f ca="1">RepFd!AG234</f>
        <v>0</v>
      </c>
      <c r="AH82" s="1">
        <f ca="1">RepFd!AH234</f>
        <v>0</v>
      </c>
      <c r="AI82" s="1">
        <f ca="1">RepFd!AI234</f>
        <v>0</v>
      </c>
      <c r="AJ82" s="1">
        <f ca="1">RepFd!AJ234</f>
        <v>0</v>
      </c>
      <c r="AK82" s="1">
        <f ca="1">RepFd!AK234</f>
        <v>0</v>
      </c>
      <c r="AL82" s="1">
        <f ca="1">RepFd!AL234</f>
        <v>0</v>
      </c>
    </row>
    <row r="83" spans="2:38" s="23" customFormat="1" ht="10.199999999999999" x14ac:dyDescent="0.2">
      <c r="E83" s="23" t="s">
        <v>50</v>
      </c>
    </row>
    <row r="84" spans="2:38" ht="4.05" customHeight="1" x14ac:dyDescent="0.25"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</row>
    <row r="85" spans="2:38" s="2" customFormat="1" x14ac:dyDescent="0.25">
      <c r="B85" s="2" t="str">
        <f>Items!$L$71</f>
        <v>CF</v>
      </c>
      <c r="C85" s="2">
        <f>Items!$M$71</f>
        <v>0</v>
      </c>
      <c r="I85" s="2" t="str">
        <f>Items!$J$71</f>
        <v>Фипоток от операционной деятельности</v>
      </c>
      <c r="Q85" s="2">
        <f ca="1">RepFd!Q237</f>
        <v>-9019413.2800000012</v>
      </c>
      <c r="T85" s="2">
        <f ca="1">RepFd!T237</f>
        <v>-194731.87000000002</v>
      </c>
      <c r="U85" s="2">
        <f ca="1">RepFd!U237</f>
        <v>-297609</v>
      </c>
      <c r="V85" s="2">
        <f ca="1">RepFd!V237</f>
        <v>-188915.25999999998</v>
      </c>
      <c r="W85" s="2">
        <f ca="1">RepFd!W237</f>
        <v>-349107.94</v>
      </c>
      <c r="X85" s="2">
        <f ca="1">RepFd!X237</f>
        <v>-286535.90999999997</v>
      </c>
      <c r="Y85" s="2">
        <f ca="1">RepFd!Y237</f>
        <v>-258606.24</v>
      </c>
      <c r="Z85" s="2">
        <f ca="1">RepFd!Z237</f>
        <v>-256976.19999999998</v>
      </c>
      <c r="AA85" s="2">
        <f ca="1">RepFd!AA237</f>
        <v>-520994.93</v>
      </c>
      <c r="AB85" s="2">
        <f ca="1">RepFd!AB237</f>
        <v>-870008.72</v>
      </c>
      <c r="AC85" s="2">
        <f ca="1">RepFd!AC237</f>
        <v>-757759.41999999993</v>
      </c>
      <c r="AD85" s="2">
        <f ca="1">RepFd!AD237</f>
        <v>-1082339.4100000001</v>
      </c>
      <c r="AE85" s="2">
        <f ca="1">RepFd!AE237</f>
        <v>-1005646.4</v>
      </c>
      <c r="AF85" s="2">
        <f ca="1">RepFd!AF237</f>
        <v>-678930.3</v>
      </c>
      <c r="AG85" s="2">
        <f ca="1">RepFd!AG237</f>
        <v>-1755892.2799999998</v>
      </c>
      <c r="AH85" s="2">
        <f ca="1">RepFd!AH237</f>
        <v>-487159.4</v>
      </c>
      <c r="AI85" s="2">
        <f ca="1">RepFd!AI237</f>
        <v>0</v>
      </c>
      <c r="AJ85" s="2">
        <f ca="1">RepFd!AJ237</f>
        <v>-28200</v>
      </c>
      <c r="AK85" s="2">
        <f ca="1">RepFd!AK237</f>
        <v>0</v>
      </c>
      <c r="AL85" s="2">
        <f ca="1">RepFd!AL237</f>
        <v>0</v>
      </c>
    </row>
    <row r="86" spans="2:38" ht="4.05" customHeight="1" x14ac:dyDescent="0.25"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</row>
    <row r="87" spans="2:38" s="2" customFormat="1" x14ac:dyDescent="0.25">
      <c r="B87" s="2">
        <f>Items!$L$72</f>
        <v>0</v>
      </c>
      <c r="C87" s="2">
        <f>Items!$M$72</f>
        <v>0</v>
      </c>
      <c r="I87" s="2" t="str">
        <f>Items!$J$72</f>
        <v>Оплата затрат на основные средства</v>
      </c>
      <c r="Q87" s="2">
        <f ca="1">RepFd!Q239</f>
        <v>2762278.2558000004</v>
      </c>
      <c r="T87" s="2">
        <f ca="1">RepFd!T239</f>
        <v>0</v>
      </c>
      <c r="U87" s="2">
        <f ca="1">RepFd!U239</f>
        <v>119310</v>
      </c>
      <c r="V87" s="2">
        <f ca="1">RepFd!V239</f>
        <v>0</v>
      </c>
      <c r="W87" s="2">
        <f ca="1">RepFd!W239</f>
        <v>23807.67</v>
      </c>
      <c r="X87" s="2">
        <f ca="1">RepFd!X239</f>
        <v>20382.29</v>
      </c>
      <c r="Y87" s="2">
        <f ca="1">RepFd!Y239</f>
        <v>19121.875799999998</v>
      </c>
      <c r="Z87" s="2">
        <f ca="1">RepFd!Z239</f>
        <v>0</v>
      </c>
      <c r="AA87" s="2">
        <f ca="1">RepFd!AA239</f>
        <v>262436.96000000002</v>
      </c>
      <c r="AB87" s="2">
        <f ca="1">RepFd!AB239</f>
        <v>6697.95</v>
      </c>
      <c r="AC87" s="2">
        <f ca="1">RepFd!AC239</f>
        <v>2679</v>
      </c>
      <c r="AD87" s="2">
        <f ca="1">RepFd!AD239</f>
        <v>787495.34</v>
      </c>
      <c r="AE87" s="2">
        <f ca="1">RepFd!AE239</f>
        <v>565535.96</v>
      </c>
      <c r="AF87" s="2">
        <f ca="1">RepFd!AF239</f>
        <v>891963.51</v>
      </c>
      <c r="AG87" s="2">
        <f ca="1">RepFd!AG239</f>
        <v>62847.7</v>
      </c>
      <c r="AH87" s="2">
        <f ca="1">RepFd!AH239</f>
        <v>0</v>
      </c>
      <c r="AI87" s="2">
        <f ca="1">RepFd!AI239</f>
        <v>0</v>
      </c>
      <c r="AJ87" s="2">
        <f ca="1">RepFd!AJ239</f>
        <v>0</v>
      </c>
      <c r="AK87" s="2">
        <f ca="1">RepFd!AK239</f>
        <v>0</v>
      </c>
      <c r="AL87" s="2">
        <f ca="1">RepFd!AL239</f>
        <v>0</v>
      </c>
    </row>
    <row r="88" spans="2:38" x14ac:dyDescent="0.25">
      <c r="B88" s="1" t="str">
        <f>Items!$L73</f>
        <v>CF(-)</v>
      </c>
      <c r="C88" s="1" t="str">
        <f>Items!$M73</f>
        <v>N</v>
      </c>
      <c r="I88" s="22" t="str">
        <f>Items!$J$72</f>
        <v>Оплата затрат на основные средства</v>
      </c>
      <c r="J88" s="1" t="str">
        <f>Items!K73</f>
        <v>Оборудование приобретенное в лизинг</v>
      </c>
      <c r="Q88" s="1">
        <f ca="1">RepFd!Q240</f>
        <v>0</v>
      </c>
      <c r="T88" s="1">
        <f ca="1">RepFd!T240</f>
        <v>0</v>
      </c>
      <c r="U88" s="1">
        <f ca="1">RepFd!U240</f>
        <v>0</v>
      </c>
      <c r="V88" s="1">
        <f ca="1">RepFd!V240</f>
        <v>0</v>
      </c>
      <c r="W88" s="1">
        <f ca="1">RepFd!W240</f>
        <v>0</v>
      </c>
      <c r="X88" s="1">
        <f ca="1">RepFd!X240</f>
        <v>0</v>
      </c>
      <c r="Y88" s="1">
        <f ca="1">RepFd!Y240</f>
        <v>0</v>
      </c>
      <c r="Z88" s="1">
        <f ca="1">RepFd!Z240</f>
        <v>0</v>
      </c>
      <c r="AA88" s="1">
        <f ca="1">RepFd!AA240</f>
        <v>0</v>
      </c>
      <c r="AB88" s="1">
        <f ca="1">RepFd!AB240</f>
        <v>0</v>
      </c>
      <c r="AC88" s="1">
        <f ca="1">RepFd!AC240</f>
        <v>0</v>
      </c>
      <c r="AD88" s="1">
        <f ca="1">RepFd!AD240</f>
        <v>0</v>
      </c>
      <c r="AE88" s="1">
        <f ca="1">RepFd!AE240</f>
        <v>0</v>
      </c>
      <c r="AF88" s="1">
        <f ca="1">RepFd!AF240</f>
        <v>0</v>
      </c>
      <c r="AG88" s="1">
        <f ca="1">RepFd!AG240</f>
        <v>0</v>
      </c>
      <c r="AH88" s="1">
        <f ca="1">RepFd!AH240</f>
        <v>0</v>
      </c>
      <c r="AI88" s="1">
        <f ca="1">RepFd!AI240</f>
        <v>0</v>
      </c>
      <c r="AJ88" s="1">
        <f ca="1">RepFd!AJ240</f>
        <v>0</v>
      </c>
      <c r="AK88" s="1">
        <f ca="1">RepFd!AK240</f>
        <v>0</v>
      </c>
      <c r="AL88" s="1">
        <f ca="1">RepFd!AL240</f>
        <v>0</v>
      </c>
    </row>
    <row r="89" spans="2:38" x14ac:dyDescent="0.25">
      <c r="B89" s="1" t="str">
        <f>Items!$L74</f>
        <v>CF(-)</v>
      </c>
      <c r="C89" s="1" t="str">
        <f>Items!$M74</f>
        <v>N</v>
      </c>
      <c r="I89" s="22" t="str">
        <f>Items!$J$72</f>
        <v>Оплата затрат на основные средства</v>
      </c>
      <c r="J89" s="1" t="str">
        <f>Items!K74</f>
        <v>Офис CLT перевозимый</v>
      </c>
      <c r="Q89" s="1">
        <f ca="1">RepFd!Q241</f>
        <v>873201.77</v>
      </c>
      <c r="T89" s="1">
        <f ca="1">RepFd!T241</f>
        <v>0</v>
      </c>
      <c r="U89" s="1">
        <f ca="1">RepFd!U241</f>
        <v>0</v>
      </c>
      <c r="V89" s="1">
        <f ca="1">RepFd!V241</f>
        <v>0</v>
      </c>
      <c r="W89" s="1">
        <f ca="1">RepFd!W241</f>
        <v>0</v>
      </c>
      <c r="X89" s="1">
        <f ca="1">RepFd!X241</f>
        <v>0</v>
      </c>
      <c r="Y89" s="1">
        <f ca="1">RepFd!Y241</f>
        <v>0</v>
      </c>
      <c r="Z89" s="1">
        <f ca="1">RepFd!Z241</f>
        <v>0</v>
      </c>
      <c r="AA89" s="1">
        <f ca="1">RepFd!AA241</f>
        <v>0</v>
      </c>
      <c r="AB89" s="1">
        <f ca="1">RepFd!AB241</f>
        <v>0</v>
      </c>
      <c r="AC89" s="1">
        <f ca="1">RepFd!AC241</f>
        <v>0</v>
      </c>
      <c r="AD89" s="1">
        <f ca="1">RepFd!AD241</f>
        <v>0</v>
      </c>
      <c r="AE89" s="1">
        <f ca="1">RepFd!AE241</f>
        <v>0</v>
      </c>
      <c r="AF89" s="1">
        <f ca="1">RepFd!AF241</f>
        <v>873201.77</v>
      </c>
      <c r="AG89" s="1">
        <f ca="1">RepFd!AG241</f>
        <v>0</v>
      </c>
      <c r="AH89" s="1">
        <f ca="1">RepFd!AH241</f>
        <v>0</v>
      </c>
      <c r="AI89" s="1">
        <f ca="1">RepFd!AI241</f>
        <v>0</v>
      </c>
      <c r="AJ89" s="1">
        <f ca="1">RepFd!AJ241</f>
        <v>0</v>
      </c>
      <c r="AK89" s="1">
        <f ca="1">RepFd!AK241</f>
        <v>0</v>
      </c>
      <c r="AL89" s="1">
        <f ca="1">RepFd!AL241</f>
        <v>0</v>
      </c>
    </row>
    <row r="90" spans="2:38" x14ac:dyDescent="0.25">
      <c r="B90" s="1" t="str">
        <f>Items!$L75</f>
        <v>CF(-)</v>
      </c>
      <c r="C90" s="1" t="str">
        <f>Items!$M75</f>
        <v>N</v>
      </c>
      <c r="I90" s="22" t="str">
        <f>Items!$J$72</f>
        <v>Оплата затрат на основные средства</v>
      </c>
      <c r="J90" s="1" t="str">
        <f>Items!K75</f>
        <v>Контейнер</v>
      </c>
      <c r="Q90" s="1">
        <f ca="1">RepFd!Q242</f>
        <v>616785</v>
      </c>
      <c r="T90" s="1">
        <f ca="1">RepFd!T242</f>
        <v>0</v>
      </c>
      <c r="U90" s="1">
        <f ca="1">RepFd!U242</f>
        <v>119310</v>
      </c>
      <c r="V90" s="1">
        <f ca="1">RepFd!V242</f>
        <v>0</v>
      </c>
      <c r="W90" s="1">
        <f ca="1">RepFd!W242</f>
        <v>0</v>
      </c>
      <c r="X90" s="1">
        <f ca="1">RepFd!X242</f>
        <v>0</v>
      </c>
      <c r="Y90" s="1">
        <f ca="1">RepFd!Y242</f>
        <v>0</v>
      </c>
      <c r="Z90" s="1">
        <f ca="1">RepFd!Z242</f>
        <v>0</v>
      </c>
      <c r="AA90" s="1">
        <f ca="1">RepFd!AA242</f>
        <v>228165</v>
      </c>
      <c r="AB90" s="1">
        <f ca="1">RepFd!AB242</f>
        <v>0</v>
      </c>
      <c r="AC90" s="1">
        <f ca="1">RepFd!AC242</f>
        <v>0</v>
      </c>
      <c r="AD90" s="1">
        <f ca="1">RepFd!AD242</f>
        <v>269310</v>
      </c>
      <c r="AE90" s="1">
        <f ca="1">RepFd!AE242</f>
        <v>0</v>
      </c>
      <c r="AF90" s="1">
        <f ca="1">RepFd!AF242</f>
        <v>0</v>
      </c>
      <c r="AG90" s="1">
        <f ca="1">RepFd!AG242</f>
        <v>0</v>
      </c>
      <c r="AH90" s="1">
        <f ca="1">RepFd!AH242</f>
        <v>0</v>
      </c>
      <c r="AI90" s="1">
        <f ca="1">RepFd!AI242</f>
        <v>0</v>
      </c>
      <c r="AJ90" s="1">
        <f ca="1">RepFd!AJ242</f>
        <v>0</v>
      </c>
      <c r="AK90" s="1">
        <f ca="1">RepFd!AK242</f>
        <v>0</v>
      </c>
      <c r="AL90" s="1">
        <f ca="1">RepFd!AL242</f>
        <v>0</v>
      </c>
    </row>
    <row r="91" spans="2:38" x14ac:dyDescent="0.25">
      <c r="B91" s="1" t="str">
        <f>Items!$L76</f>
        <v>CF(-)</v>
      </c>
      <c r="C91" s="1" t="str">
        <f>Items!$M76</f>
        <v>N</v>
      </c>
      <c r="I91" s="22" t="str">
        <f>Items!$J$72</f>
        <v>Оплата затрат на основные средства</v>
      </c>
      <c r="J91" s="1" t="str">
        <f>Items!K76</f>
        <v>Инструменты</v>
      </c>
      <c r="Q91" s="1">
        <f ca="1">RepFd!Q243</f>
        <v>678800.05579999997</v>
      </c>
      <c r="T91" s="1">
        <f ca="1">RepFd!T243</f>
        <v>0</v>
      </c>
      <c r="U91" s="1">
        <f ca="1">RepFd!U243</f>
        <v>0</v>
      </c>
      <c r="V91" s="1">
        <f ca="1">RepFd!V243</f>
        <v>0</v>
      </c>
      <c r="W91" s="1">
        <f ca="1">RepFd!W243</f>
        <v>23807.67</v>
      </c>
      <c r="X91" s="1">
        <f ca="1">RepFd!X243</f>
        <v>20382.29</v>
      </c>
      <c r="Y91" s="1">
        <f ca="1">RepFd!Y243</f>
        <v>19121.875799999998</v>
      </c>
      <c r="Z91" s="1">
        <f ca="1">RepFd!Z243</f>
        <v>0</v>
      </c>
      <c r="AA91" s="1">
        <f ca="1">RepFd!AA243</f>
        <v>34271.96</v>
      </c>
      <c r="AB91" s="1">
        <f ca="1">RepFd!AB243</f>
        <v>6697.95</v>
      </c>
      <c r="AC91" s="1">
        <f ca="1">RepFd!AC243</f>
        <v>2679</v>
      </c>
      <c r="AD91" s="1">
        <f ca="1">RepFd!AD243</f>
        <v>2125.3399999999997</v>
      </c>
      <c r="AE91" s="1">
        <f ca="1">RepFd!AE243</f>
        <v>505254.13</v>
      </c>
      <c r="AF91" s="1">
        <f ca="1">RepFd!AF243</f>
        <v>18761.740000000002</v>
      </c>
      <c r="AG91" s="1">
        <f ca="1">RepFd!AG243</f>
        <v>45698.1</v>
      </c>
      <c r="AH91" s="1">
        <f ca="1">RepFd!AH243</f>
        <v>0</v>
      </c>
      <c r="AI91" s="1">
        <f ca="1">RepFd!AI243</f>
        <v>0</v>
      </c>
      <c r="AJ91" s="1">
        <f ca="1">RepFd!AJ243</f>
        <v>0</v>
      </c>
      <c r="AK91" s="1">
        <f ca="1">RepFd!AK243</f>
        <v>0</v>
      </c>
      <c r="AL91" s="1">
        <f ca="1">RepFd!AL243</f>
        <v>0</v>
      </c>
    </row>
    <row r="92" spans="2:38" x14ac:dyDescent="0.25">
      <c r="B92" s="1" t="str">
        <f>Items!$L77</f>
        <v>CF(-)</v>
      </c>
      <c r="C92" s="1" t="str">
        <f>Items!$M77</f>
        <v>N</v>
      </c>
      <c r="I92" s="22" t="str">
        <f>Items!$J$72</f>
        <v>Оплата затрат на основные средства</v>
      </c>
      <c r="J92" s="1" t="str">
        <f>Items!K77</f>
        <v>Спец техника и оборудование</v>
      </c>
      <c r="Q92" s="1">
        <f ca="1">RepFd!Q244</f>
        <v>593491.42999999993</v>
      </c>
      <c r="T92" s="1">
        <f ca="1">RepFd!T244</f>
        <v>0</v>
      </c>
      <c r="U92" s="1">
        <f ca="1">RepFd!U244</f>
        <v>0</v>
      </c>
      <c r="V92" s="1">
        <f ca="1">RepFd!V244</f>
        <v>0</v>
      </c>
      <c r="W92" s="1">
        <f ca="1">RepFd!W244</f>
        <v>0</v>
      </c>
      <c r="X92" s="1">
        <f ca="1">RepFd!X244</f>
        <v>0</v>
      </c>
      <c r="Y92" s="1">
        <f ca="1">RepFd!Y244</f>
        <v>0</v>
      </c>
      <c r="Z92" s="1">
        <f ca="1">RepFd!Z244</f>
        <v>0</v>
      </c>
      <c r="AA92" s="1">
        <f ca="1">RepFd!AA244</f>
        <v>0</v>
      </c>
      <c r="AB92" s="1">
        <f ca="1">RepFd!AB244</f>
        <v>0</v>
      </c>
      <c r="AC92" s="1">
        <f ca="1">RepFd!AC244</f>
        <v>0</v>
      </c>
      <c r="AD92" s="1">
        <f ca="1">RepFd!AD244</f>
        <v>516059.99999999994</v>
      </c>
      <c r="AE92" s="1">
        <f ca="1">RepFd!AE244</f>
        <v>60281.829999999994</v>
      </c>
      <c r="AF92" s="1">
        <f ca="1">RepFd!AF244</f>
        <v>0</v>
      </c>
      <c r="AG92" s="1">
        <f ca="1">RepFd!AG244</f>
        <v>17149.599999999999</v>
      </c>
      <c r="AH92" s="1">
        <f ca="1">RepFd!AH244</f>
        <v>0</v>
      </c>
      <c r="AI92" s="1">
        <f ca="1">RepFd!AI244</f>
        <v>0</v>
      </c>
      <c r="AJ92" s="1">
        <f ca="1">RepFd!AJ244</f>
        <v>0</v>
      </c>
      <c r="AK92" s="1">
        <f ca="1">RepFd!AK244</f>
        <v>0</v>
      </c>
      <c r="AL92" s="1">
        <f ca="1">RepFd!AL244</f>
        <v>0</v>
      </c>
    </row>
    <row r="93" spans="2:38" s="23" customFormat="1" ht="10.199999999999999" x14ac:dyDescent="0.2">
      <c r="E93" s="23" t="s">
        <v>50</v>
      </c>
    </row>
    <row r="94" spans="2:38" s="2" customFormat="1" x14ac:dyDescent="0.25">
      <c r="B94" s="2">
        <f>Items!$L$78</f>
        <v>0</v>
      </c>
      <c r="C94" s="2" t="str">
        <f>Items!$M$78</f>
        <v>N</v>
      </c>
      <c r="I94" s="2" t="str">
        <f>Items!$J$78</f>
        <v>Поступления/Оплаты %%</v>
      </c>
      <c r="Q94" s="2">
        <f ca="1">RepFd!Q246</f>
        <v>0</v>
      </c>
      <c r="T94" s="2">
        <f ca="1">RepFd!T246</f>
        <v>0</v>
      </c>
      <c r="U94" s="2">
        <f ca="1">RepFd!U246</f>
        <v>0</v>
      </c>
      <c r="V94" s="2">
        <f ca="1">RepFd!V246</f>
        <v>0</v>
      </c>
      <c r="W94" s="2">
        <f ca="1">RepFd!W246</f>
        <v>0</v>
      </c>
      <c r="X94" s="2">
        <f ca="1">RepFd!X246</f>
        <v>0</v>
      </c>
      <c r="Y94" s="2">
        <f ca="1">RepFd!Y246</f>
        <v>0</v>
      </c>
      <c r="Z94" s="2">
        <f ca="1">RepFd!Z246</f>
        <v>0</v>
      </c>
      <c r="AA94" s="2">
        <f ca="1">RepFd!AA246</f>
        <v>0</v>
      </c>
      <c r="AB94" s="2">
        <f ca="1">RepFd!AB246</f>
        <v>0</v>
      </c>
      <c r="AC94" s="2">
        <f ca="1">RepFd!AC246</f>
        <v>0</v>
      </c>
      <c r="AD94" s="2">
        <f ca="1">RepFd!AD246</f>
        <v>0</v>
      </c>
      <c r="AE94" s="2">
        <f ca="1">RepFd!AE246</f>
        <v>0</v>
      </c>
      <c r="AF94" s="2">
        <f ca="1">RepFd!AF246</f>
        <v>0</v>
      </c>
      <c r="AG94" s="2">
        <f ca="1">RepFd!AG246</f>
        <v>0</v>
      </c>
      <c r="AH94" s="2">
        <f ca="1">RepFd!AH246</f>
        <v>0</v>
      </c>
      <c r="AI94" s="2">
        <f ca="1">RepFd!AI246</f>
        <v>0</v>
      </c>
      <c r="AJ94" s="2">
        <f ca="1">RepFd!AJ246</f>
        <v>0</v>
      </c>
      <c r="AK94" s="2">
        <f ca="1">RepFd!AK246</f>
        <v>0</v>
      </c>
      <c r="AL94" s="2">
        <f ca="1">RepFd!AL246</f>
        <v>0</v>
      </c>
    </row>
    <row r="95" spans="2:38" x14ac:dyDescent="0.25">
      <c r="B95" s="1" t="str">
        <f>Items!$L79</f>
        <v>CF(+)</v>
      </c>
      <c r="C95" s="1" t="str">
        <f>Items!$M79</f>
        <v>M</v>
      </c>
      <c r="I95" s="22" t="str">
        <f>Items!$J$78</f>
        <v>Поступления/Оплаты %%</v>
      </c>
      <c r="J95" s="1" t="str">
        <f>Items!K79</f>
        <v>доходы %% по депозитам</v>
      </c>
      <c r="Q95" s="1">
        <f ca="1">RepFd!Q247</f>
        <v>0</v>
      </c>
      <c r="T95" s="1">
        <f ca="1">RepFd!T247</f>
        <v>0</v>
      </c>
      <c r="U95" s="1">
        <f ca="1">RepFd!U247</f>
        <v>0</v>
      </c>
      <c r="V95" s="1">
        <f ca="1">RepFd!V247</f>
        <v>0</v>
      </c>
      <c r="W95" s="1">
        <f ca="1">RepFd!W247</f>
        <v>0</v>
      </c>
      <c r="X95" s="1">
        <f ca="1">RepFd!X247</f>
        <v>0</v>
      </c>
      <c r="Y95" s="1">
        <f ca="1">RepFd!Y247</f>
        <v>0</v>
      </c>
      <c r="Z95" s="1">
        <f ca="1">RepFd!Z247</f>
        <v>0</v>
      </c>
      <c r="AA95" s="1">
        <f ca="1">RepFd!AA247</f>
        <v>0</v>
      </c>
      <c r="AB95" s="1">
        <f ca="1">RepFd!AB247</f>
        <v>0</v>
      </c>
      <c r="AC95" s="1">
        <f ca="1">RepFd!AC247</f>
        <v>0</v>
      </c>
      <c r="AD95" s="1">
        <f ca="1">RepFd!AD247</f>
        <v>0</v>
      </c>
      <c r="AE95" s="1">
        <f ca="1">RepFd!AE247</f>
        <v>0</v>
      </c>
      <c r="AF95" s="1">
        <f ca="1">RepFd!AF247</f>
        <v>0</v>
      </c>
      <c r="AG95" s="1">
        <f ca="1">RepFd!AG247</f>
        <v>0</v>
      </c>
      <c r="AH95" s="1">
        <f ca="1">RepFd!AH247</f>
        <v>0</v>
      </c>
      <c r="AI95" s="1">
        <f ca="1">RepFd!AI247</f>
        <v>0</v>
      </c>
      <c r="AJ95" s="1">
        <f ca="1">RepFd!AJ247</f>
        <v>0</v>
      </c>
      <c r="AK95" s="1">
        <f ca="1">RepFd!AK247</f>
        <v>0</v>
      </c>
      <c r="AL95" s="1">
        <f ca="1">RepFd!AL247</f>
        <v>0</v>
      </c>
    </row>
    <row r="96" spans="2:38" x14ac:dyDescent="0.25">
      <c r="B96" s="1" t="str">
        <f>Items!$L80</f>
        <v>CF(+)</v>
      </c>
      <c r="C96" s="1" t="str">
        <f>Items!$M80</f>
        <v>M</v>
      </c>
      <c r="I96" s="22" t="str">
        <f>Items!$J$78</f>
        <v>Поступления/Оплаты %%</v>
      </c>
      <c r="J96" s="1" t="str">
        <f>Items!K80</f>
        <v>доходы %% от заемщиков</v>
      </c>
      <c r="Q96" s="1">
        <f ca="1">RepFd!Q248</f>
        <v>0</v>
      </c>
      <c r="T96" s="1">
        <f ca="1">RepFd!T248</f>
        <v>0</v>
      </c>
      <c r="U96" s="1">
        <f ca="1">RepFd!U248</f>
        <v>0</v>
      </c>
      <c r="V96" s="1">
        <f ca="1">RepFd!V248</f>
        <v>0</v>
      </c>
      <c r="W96" s="1">
        <f ca="1">RepFd!W248</f>
        <v>0</v>
      </c>
      <c r="X96" s="1">
        <f ca="1">RepFd!X248</f>
        <v>0</v>
      </c>
      <c r="Y96" s="1">
        <f ca="1">RepFd!Y248</f>
        <v>0</v>
      </c>
      <c r="Z96" s="1">
        <f ca="1">RepFd!Z248</f>
        <v>0</v>
      </c>
      <c r="AA96" s="1">
        <f ca="1">RepFd!AA248</f>
        <v>0</v>
      </c>
      <c r="AB96" s="1">
        <f ca="1">RepFd!AB248</f>
        <v>0</v>
      </c>
      <c r="AC96" s="1">
        <f ca="1">RepFd!AC248</f>
        <v>0</v>
      </c>
      <c r="AD96" s="1">
        <f ca="1">RepFd!AD248</f>
        <v>0</v>
      </c>
      <c r="AE96" s="1">
        <f ca="1">RepFd!AE248</f>
        <v>0</v>
      </c>
      <c r="AF96" s="1">
        <f ca="1">RepFd!AF248</f>
        <v>0</v>
      </c>
      <c r="AG96" s="1">
        <f ca="1">RepFd!AG248</f>
        <v>0</v>
      </c>
      <c r="AH96" s="1">
        <f ca="1">RepFd!AH248</f>
        <v>0</v>
      </c>
      <c r="AI96" s="1">
        <f ca="1">RepFd!AI248</f>
        <v>0</v>
      </c>
      <c r="AJ96" s="1">
        <f ca="1">RepFd!AJ248</f>
        <v>0</v>
      </c>
      <c r="AK96" s="1">
        <f ca="1">RepFd!AK248</f>
        <v>0</v>
      </c>
      <c r="AL96" s="1">
        <f ca="1">RepFd!AL248</f>
        <v>0</v>
      </c>
    </row>
    <row r="97" spans="2:38" x14ac:dyDescent="0.25">
      <c r="B97" s="1" t="str">
        <f>Items!$L81</f>
        <v>CF(-)</v>
      </c>
      <c r="C97" s="1" t="str">
        <f>Items!$M81</f>
        <v>N</v>
      </c>
      <c r="I97" s="22" t="str">
        <f>Items!$J$78</f>
        <v>Поступления/Оплаты %%</v>
      </c>
      <c r="J97" s="1" t="str">
        <f>Items!K81</f>
        <v>расходы %% по кредитам</v>
      </c>
      <c r="Q97" s="1">
        <f ca="1">RepFd!Q249</f>
        <v>0</v>
      </c>
      <c r="T97" s="1">
        <f ca="1">RepFd!T249</f>
        <v>0</v>
      </c>
      <c r="U97" s="1">
        <f ca="1">RepFd!U249</f>
        <v>0</v>
      </c>
      <c r="V97" s="1">
        <f ca="1">RepFd!V249</f>
        <v>0</v>
      </c>
      <c r="W97" s="1">
        <f ca="1">RepFd!W249</f>
        <v>0</v>
      </c>
      <c r="X97" s="1">
        <f ca="1">RepFd!X249</f>
        <v>0</v>
      </c>
      <c r="Y97" s="1">
        <f ca="1">RepFd!Y249</f>
        <v>0</v>
      </c>
      <c r="Z97" s="1">
        <f ca="1">RepFd!Z249</f>
        <v>0</v>
      </c>
      <c r="AA97" s="1">
        <f ca="1">RepFd!AA249</f>
        <v>0</v>
      </c>
      <c r="AB97" s="1">
        <f ca="1">RepFd!AB249</f>
        <v>0</v>
      </c>
      <c r="AC97" s="1">
        <f ca="1">RepFd!AC249</f>
        <v>0</v>
      </c>
      <c r="AD97" s="1">
        <f ca="1">RepFd!AD249</f>
        <v>0</v>
      </c>
      <c r="AE97" s="1">
        <f ca="1">RepFd!AE249</f>
        <v>0</v>
      </c>
      <c r="AF97" s="1">
        <f ca="1">RepFd!AF249</f>
        <v>0</v>
      </c>
      <c r="AG97" s="1">
        <f ca="1">RepFd!AG249</f>
        <v>0</v>
      </c>
      <c r="AH97" s="1">
        <f ca="1">RepFd!AH249</f>
        <v>0</v>
      </c>
      <c r="AI97" s="1">
        <f ca="1">RepFd!AI249</f>
        <v>0</v>
      </c>
      <c r="AJ97" s="1">
        <f ca="1">RepFd!AJ249</f>
        <v>0</v>
      </c>
      <c r="AK97" s="1">
        <f ca="1">RepFd!AK249</f>
        <v>0</v>
      </c>
      <c r="AL97" s="1">
        <f ca="1">RepFd!AL249</f>
        <v>0</v>
      </c>
    </row>
    <row r="98" spans="2:38" x14ac:dyDescent="0.25">
      <c r="B98" s="1" t="str">
        <f>Items!$L82</f>
        <v>CF(-)</v>
      </c>
      <c r="C98" s="1" t="str">
        <f>Items!$M82</f>
        <v>N</v>
      </c>
      <c r="I98" s="22" t="str">
        <f>Items!$J$78</f>
        <v>Поступления/Оплаты %%</v>
      </c>
      <c r="J98" s="1" t="str">
        <f>Items!K82</f>
        <v>расходы %% по займам</v>
      </c>
      <c r="Q98" s="1">
        <f ca="1">RepFd!Q250</f>
        <v>0</v>
      </c>
      <c r="T98" s="1">
        <f ca="1">RepFd!T250</f>
        <v>0</v>
      </c>
      <c r="U98" s="1">
        <f ca="1">RepFd!U250</f>
        <v>0</v>
      </c>
      <c r="V98" s="1">
        <f ca="1">RepFd!V250</f>
        <v>0</v>
      </c>
      <c r="W98" s="1">
        <f ca="1">RepFd!W250</f>
        <v>0</v>
      </c>
      <c r="X98" s="1">
        <f ca="1">RepFd!X250</f>
        <v>0</v>
      </c>
      <c r="Y98" s="1">
        <f ca="1">RepFd!Y250</f>
        <v>0</v>
      </c>
      <c r="Z98" s="1">
        <f ca="1">RepFd!Z250</f>
        <v>0</v>
      </c>
      <c r="AA98" s="1">
        <f ca="1">RepFd!AA250</f>
        <v>0</v>
      </c>
      <c r="AB98" s="1">
        <f ca="1">RepFd!AB250</f>
        <v>0</v>
      </c>
      <c r="AC98" s="1">
        <f ca="1">RepFd!AC250</f>
        <v>0</v>
      </c>
      <c r="AD98" s="1">
        <f ca="1">RepFd!AD250</f>
        <v>0</v>
      </c>
      <c r="AE98" s="1">
        <f ca="1">RepFd!AE250</f>
        <v>0</v>
      </c>
      <c r="AF98" s="1">
        <f ca="1">RepFd!AF250</f>
        <v>0</v>
      </c>
      <c r="AG98" s="1">
        <f ca="1">RepFd!AG250</f>
        <v>0</v>
      </c>
      <c r="AH98" s="1">
        <f ca="1">RepFd!AH250</f>
        <v>0</v>
      </c>
      <c r="AI98" s="1">
        <f ca="1">RepFd!AI250</f>
        <v>0</v>
      </c>
      <c r="AJ98" s="1">
        <f ca="1">RepFd!AJ250</f>
        <v>0</v>
      </c>
      <c r="AK98" s="1">
        <f ca="1">RepFd!AK250</f>
        <v>0</v>
      </c>
      <c r="AL98" s="1">
        <f ca="1">RepFd!AL250</f>
        <v>0</v>
      </c>
    </row>
    <row r="99" spans="2:38" s="23" customFormat="1" ht="10.199999999999999" x14ac:dyDescent="0.2">
      <c r="E99" s="23" t="s">
        <v>50</v>
      </c>
    </row>
    <row r="100" spans="2:38" ht="4.05" customHeight="1" x14ac:dyDescent="0.25"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</row>
    <row r="101" spans="2:38" s="2" customFormat="1" x14ac:dyDescent="0.25">
      <c r="B101" s="2" t="str">
        <f>Items!$L$83</f>
        <v>CF</v>
      </c>
      <c r="C101" s="2">
        <f>Items!$M$83</f>
        <v>0</v>
      </c>
      <c r="I101" s="2" t="str">
        <f>Items!$J$83</f>
        <v>Финпоток до выплаты налогов</v>
      </c>
      <c r="Q101" s="2">
        <f ca="1">RepFd!Q253</f>
        <v>-11781691.535800001</v>
      </c>
      <c r="T101" s="2">
        <f ca="1">RepFd!T253</f>
        <v>-194731.87000000002</v>
      </c>
      <c r="U101" s="2">
        <f ca="1">RepFd!U253</f>
        <v>-416919</v>
      </c>
      <c r="V101" s="2">
        <f ca="1">RepFd!V253</f>
        <v>-188915.25999999998</v>
      </c>
      <c r="W101" s="2">
        <f ca="1">RepFd!W253</f>
        <v>-372915.61</v>
      </c>
      <c r="X101" s="2">
        <f ca="1">RepFd!X253</f>
        <v>-306918.19999999995</v>
      </c>
      <c r="Y101" s="2">
        <f ca="1">RepFd!Y253</f>
        <v>-277728.11579999997</v>
      </c>
      <c r="Z101" s="2">
        <f ca="1">RepFd!Z253</f>
        <v>-256976.19999999998</v>
      </c>
      <c r="AA101" s="2">
        <f ca="1">RepFd!AA253</f>
        <v>-783431.8899999999</v>
      </c>
      <c r="AB101" s="2">
        <f ca="1">RepFd!AB253</f>
        <v>-876706.66999999993</v>
      </c>
      <c r="AC101" s="2">
        <f ca="1">RepFd!AC253</f>
        <v>-760438.41999999993</v>
      </c>
      <c r="AD101" s="2">
        <f ca="1">RepFd!AD253</f>
        <v>-1869834.7500000002</v>
      </c>
      <c r="AE101" s="2">
        <f ca="1">RepFd!AE253</f>
        <v>-1571182.36</v>
      </c>
      <c r="AF101" s="2">
        <f ca="1">RepFd!AF253</f>
        <v>-1570893.81</v>
      </c>
      <c r="AG101" s="2">
        <f ca="1">RepFd!AG253</f>
        <v>-1818739.98</v>
      </c>
      <c r="AH101" s="2">
        <f ca="1">RepFd!AH253</f>
        <v>-487159.4</v>
      </c>
      <c r="AI101" s="2">
        <f ca="1">RepFd!AI253</f>
        <v>0</v>
      </c>
      <c r="AJ101" s="2">
        <f ca="1">RepFd!AJ253</f>
        <v>-28200</v>
      </c>
      <c r="AK101" s="2">
        <f ca="1">RepFd!AK253</f>
        <v>0</v>
      </c>
      <c r="AL101" s="2">
        <f ca="1">RepFd!AL253</f>
        <v>0</v>
      </c>
    </row>
    <row r="102" spans="2:38" ht="4.05" customHeight="1" x14ac:dyDescent="0.25"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</row>
    <row r="103" spans="2:38" s="2" customFormat="1" x14ac:dyDescent="0.25">
      <c r="B103" s="2">
        <f>Items!$L$84</f>
        <v>0</v>
      </c>
      <c r="C103" s="2" t="str">
        <f>Items!$M$84</f>
        <v>N</v>
      </c>
      <c r="I103" s="2" t="str">
        <f>Items!$J$84</f>
        <v>Оплата налогов</v>
      </c>
      <c r="Q103" s="2">
        <f ca="1">RepFd!Q255</f>
        <v>63015.1</v>
      </c>
      <c r="T103" s="2">
        <f ca="1">RepFd!T255</f>
        <v>0</v>
      </c>
      <c r="U103" s="2">
        <f ca="1">RepFd!U255</f>
        <v>0</v>
      </c>
      <c r="V103" s="2">
        <f ca="1">RepFd!V255</f>
        <v>0</v>
      </c>
      <c r="W103" s="2">
        <f ca="1">RepFd!W255</f>
        <v>0</v>
      </c>
      <c r="X103" s="2">
        <f ca="1">RepFd!X255</f>
        <v>0</v>
      </c>
      <c r="Y103" s="2">
        <f ca="1">RepFd!Y255</f>
        <v>0</v>
      </c>
      <c r="Z103" s="2">
        <f ca="1">RepFd!Z255</f>
        <v>18704.61</v>
      </c>
      <c r="AA103" s="2">
        <f ca="1">RepFd!AA255</f>
        <v>0</v>
      </c>
      <c r="AB103" s="2">
        <f ca="1">RepFd!AB255</f>
        <v>0</v>
      </c>
      <c r="AC103" s="2">
        <f ca="1">RepFd!AC255</f>
        <v>0</v>
      </c>
      <c r="AD103" s="2">
        <f ca="1">RepFd!AD255</f>
        <v>0</v>
      </c>
      <c r="AE103" s="2">
        <f ca="1">RepFd!AE255</f>
        <v>0</v>
      </c>
      <c r="AF103" s="2">
        <f ca="1">RepFd!AF255</f>
        <v>10152</v>
      </c>
      <c r="AG103" s="2">
        <f ca="1">RepFd!AG255</f>
        <v>34158.49</v>
      </c>
      <c r="AH103" s="2">
        <f ca="1">RepFd!AH255</f>
        <v>0</v>
      </c>
      <c r="AI103" s="2">
        <f ca="1">RepFd!AI255</f>
        <v>0</v>
      </c>
      <c r="AJ103" s="2">
        <f ca="1">RepFd!AJ255</f>
        <v>0</v>
      </c>
      <c r="AK103" s="2">
        <f ca="1">RepFd!AK255</f>
        <v>0</v>
      </c>
      <c r="AL103" s="2">
        <f ca="1">RepFd!AL255</f>
        <v>0</v>
      </c>
    </row>
    <row r="104" spans="2:38" x14ac:dyDescent="0.25">
      <c r="B104" s="1" t="str">
        <f>Items!$L85</f>
        <v>CF(-)</v>
      </c>
      <c r="C104" s="1" t="str">
        <f>Items!$M85</f>
        <v>N</v>
      </c>
      <c r="I104" s="22" t="str">
        <f>Items!$J$84</f>
        <v>Оплата налогов</v>
      </c>
      <c r="J104" s="1" t="str">
        <f>Items!K85</f>
        <v>УСН</v>
      </c>
      <c r="Q104" s="1">
        <f ca="1">RepFd!Q256</f>
        <v>0</v>
      </c>
      <c r="T104" s="1">
        <f ca="1">RepFd!T256</f>
        <v>0</v>
      </c>
      <c r="U104" s="1">
        <f ca="1">RepFd!U256</f>
        <v>0</v>
      </c>
      <c r="V104" s="1">
        <f ca="1">RepFd!V256</f>
        <v>0</v>
      </c>
      <c r="W104" s="1">
        <f ca="1">RepFd!W256</f>
        <v>0</v>
      </c>
      <c r="X104" s="1">
        <f ca="1">RepFd!X256</f>
        <v>0</v>
      </c>
      <c r="Y104" s="1">
        <f ca="1">RepFd!Y256</f>
        <v>0</v>
      </c>
      <c r="Z104" s="1">
        <f ca="1">RepFd!Z256</f>
        <v>0</v>
      </c>
      <c r="AA104" s="1">
        <f ca="1">RepFd!AA256</f>
        <v>0</v>
      </c>
      <c r="AB104" s="1">
        <f ca="1">RepFd!AB256</f>
        <v>0</v>
      </c>
      <c r="AC104" s="1">
        <f ca="1">RepFd!AC256</f>
        <v>0</v>
      </c>
      <c r="AD104" s="1">
        <f ca="1">RepFd!AD256</f>
        <v>0</v>
      </c>
      <c r="AE104" s="1">
        <f ca="1">RepFd!AE256</f>
        <v>0</v>
      </c>
      <c r="AF104" s="1">
        <f ca="1">RepFd!AF256</f>
        <v>0</v>
      </c>
      <c r="AG104" s="1">
        <f ca="1">RepFd!AG256</f>
        <v>0</v>
      </c>
      <c r="AH104" s="1">
        <f ca="1">RepFd!AH256</f>
        <v>0</v>
      </c>
      <c r="AI104" s="1">
        <f ca="1">RepFd!AI256</f>
        <v>0</v>
      </c>
      <c r="AJ104" s="1">
        <f ca="1">RepFd!AJ256</f>
        <v>0</v>
      </c>
      <c r="AK104" s="1">
        <f ca="1">RepFd!AK256</f>
        <v>0</v>
      </c>
      <c r="AL104" s="1">
        <f ca="1">RepFd!AL256</f>
        <v>0</v>
      </c>
    </row>
    <row r="105" spans="2:38" x14ac:dyDescent="0.25">
      <c r="B105" s="1" t="str">
        <f>Items!$L86</f>
        <v>CF(-)</v>
      </c>
      <c r="C105" s="1" t="str">
        <f>Items!$M86</f>
        <v>N</v>
      </c>
      <c r="I105" s="22" t="str">
        <f>Items!$J$84</f>
        <v>Оплата налогов</v>
      </c>
      <c r="J105" s="1" t="str">
        <f>Items!K86</f>
        <v>Патент</v>
      </c>
      <c r="Q105" s="1">
        <f ca="1">RepFd!Q257</f>
        <v>30251.06</v>
      </c>
      <c r="T105" s="1">
        <f ca="1">RepFd!T257</f>
        <v>0</v>
      </c>
      <c r="U105" s="1">
        <f ca="1">RepFd!U257</f>
        <v>0</v>
      </c>
      <c r="V105" s="1">
        <f ca="1">RepFd!V257</f>
        <v>0</v>
      </c>
      <c r="W105" s="1">
        <f ca="1">RepFd!W257</f>
        <v>0</v>
      </c>
      <c r="X105" s="1">
        <f ca="1">RepFd!X257</f>
        <v>0</v>
      </c>
      <c r="Y105" s="1">
        <f ca="1">RepFd!Y257</f>
        <v>0</v>
      </c>
      <c r="Z105" s="1">
        <f ca="1">RepFd!Z257</f>
        <v>18704.61</v>
      </c>
      <c r="AA105" s="1">
        <f ca="1">RepFd!AA257</f>
        <v>0</v>
      </c>
      <c r="AB105" s="1">
        <f ca="1">RepFd!AB257</f>
        <v>0</v>
      </c>
      <c r="AC105" s="1">
        <f ca="1">RepFd!AC257</f>
        <v>0</v>
      </c>
      <c r="AD105" s="1">
        <f ca="1">RepFd!AD257</f>
        <v>0</v>
      </c>
      <c r="AE105" s="1">
        <f ca="1">RepFd!AE257</f>
        <v>0</v>
      </c>
      <c r="AF105" s="1">
        <f ca="1">RepFd!AF257</f>
        <v>10152</v>
      </c>
      <c r="AG105" s="1">
        <f ca="1">RepFd!AG257</f>
        <v>1394.45</v>
      </c>
      <c r="AH105" s="1">
        <f ca="1">RepFd!AH257</f>
        <v>0</v>
      </c>
      <c r="AI105" s="1">
        <f ca="1">RepFd!AI257</f>
        <v>0</v>
      </c>
      <c r="AJ105" s="1">
        <f ca="1">RepFd!AJ257</f>
        <v>0</v>
      </c>
      <c r="AK105" s="1">
        <f ca="1">RepFd!AK257</f>
        <v>0</v>
      </c>
      <c r="AL105" s="1">
        <f ca="1">RepFd!AL257</f>
        <v>0</v>
      </c>
    </row>
    <row r="106" spans="2:38" x14ac:dyDescent="0.25">
      <c r="B106" s="1" t="str">
        <f>Items!$L87</f>
        <v>CF(-)</v>
      </c>
      <c r="C106" s="1" t="str">
        <f>Items!$M87</f>
        <v>N</v>
      </c>
      <c r="I106" s="22" t="str">
        <f>Items!$J$84</f>
        <v>Оплата налогов</v>
      </c>
      <c r="J106" s="1" t="str">
        <f>Items!K87</f>
        <v>Самозанятые</v>
      </c>
      <c r="Q106" s="1">
        <f ca="1">RepFd!Q258</f>
        <v>32764.039999999997</v>
      </c>
      <c r="T106" s="1">
        <f ca="1">RepFd!T258</f>
        <v>0</v>
      </c>
      <c r="U106" s="1">
        <f ca="1">RepFd!U258</f>
        <v>0</v>
      </c>
      <c r="V106" s="1">
        <f ca="1">RepFd!V258</f>
        <v>0</v>
      </c>
      <c r="W106" s="1">
        <f ca="1">RepFd!W258</f>
        <v>0</v>
      </c>
      <c r="X106" s="1">
        <f ca="1">RepFd!X258</f>
        <v>0</v>
      </c>
      <c r="Y106" s="1">
        <f ca="1">RepFd!Y258</f>
        <v>0</v>
      </c>
      <c r="Z106" s="1">
        <f ca="1">RepFd!Z258</f>
        <v>0</v>
      </c>
      <c r="AA106" s="1">
        <f ca="1">RepFd!AA258</f>
        <v>0</v>
      </c>
      <c r="AB106" s="1">
        <f ca="1">RepFd!AB258</f>
        <v>0</v>
      </c>
      <c r="AC106" s="1">
        <f ca="1">RepFd!AC258</f>
        <v>0</v>
      </c>
      <c r="AD106" s="1">
        <f ca="1">RepFd!AD258</f>
        <v>0</v>
      </c>
      <c r="AE106" s="1">
        <f ca="1">RepFd!AE258</f>
        <v>0</v>
      </c>
      <c r="AF106" s="1">
        <f ca="1">RepFd!AF258</f>
        <v>0</v>
      </c>
      <c r="AG106" s="1">
        <f ca="1">RepFd!AG258</f>
        <v>32764.039999999997</v>
      </c>
      <c r="AH106" s="1">
        <f ca="1">RepFd!AH258</f>
        <v>0</v>
      </c>
      <c r="AI106" s="1">
        <f ca="1">RepFd!AI258</f>
        <v>0</v>
      </c>
      <c r="AJ106" s="1">
        <f ca="1">RepFd!AJ258</f>
        <v>0</v>
      </c>
      <c r="AK106" s="1">
        <f ca="1">RepFd!AK258</f>
        <v>0</v>
      </c>
      <c r="AL106" s="1">
        <f ca="1">RepFd!AL258</f>
        <v>0</v>
      </c>
    </row>
    <row r="107" spans="2:38" x14ac:dyDescent="0.25">
      <c r="B107" s="1" t="str">
        <f>Items!$L88</f>
        <v>CF(-)</v>
      </c>
      <c r="C107" s="1" t="str">
        <f>Items!$M88</f>
        <v>N</v>
      </c>
      <c r="I107" s="22" t="str">
        <f>Items!$J$84</f>
        <v>Оплата налогов</v>
      </c>
      <c r="J107" s="1" t="str">
        <f>Items!K88</f>
        <v>НДС</v>
      </c>
      <c r="Q107" s="1">
        <f ca="1">RepFd!Q259</f>
        <v>0</v>
      </c>
      <c r="T107" s="1">
        <f ca="1">RepFd!T259</f>
        <v>0</v>
      </c>
      <c r="U107" s="1">
        <f ca="1">RepFd!U259</f>
        <v>0</v>
      </c>
      <c r="V107" s="1">
        <f ca="1">RepFd!V259</f>
        <v>0</v>
      </c>
      <c r="W107" s="1">
        <f ca="1">RepFd!W259</f>
        <v>0</v>
      </c>
      <c r="X107" s="1">
        <f ca="1">RepFd!X259</f>
        <v>0</v>
      </c>
      <c r="Y107" s="1">
        <f ca="1">RepFd!Y259</f>
        <v>0</v>
      </c>
      <c r="Z107" s="1">
        <f ca="1">RepFd!Z259</f>
        <v>0</v>
      </c>
      <c r="AA107" s="1">
        <f ca="1">RepFd!AA259</f>
        <v>0</v>
      </c>
      <c r="AB107" s="1">
        <f ca="1">RepFd!AB259</f>
        <v>0</v>
      </c>
      <c r="AC107" s="1">
        <f ca="1">RepFd!AC259</f>
        <v>0</v>
      </c>
      <c r="AD107" s="1">
        <f ca="1">RepFd!AD259</f>
        <v>0</v>
      </c>
      <c r="AE107" s="1">
        <f ca="1">RepFd!AE259</f>
        <v>0</v>
      </c>
      <c r="AF107" s="1">
        <f ca="1">RepFd!AF259</f>
        <v>0</v>
      </c>
      <c r="AG107" s="1">
        <f ca="1">RepFd!AG259</f>
        <v>0</v>
      </c>
      <c r="AH107" s="1">
        <f ca="1">RepFd!AH259</f>
        <v>0</v>
      </c>
      <c r="AI107" s="1">
        <f ca="1">RepFd!AI259</f>
        <v>0</v>
      </c>
      <c r="AJ107" s="1">
        <f ca="1">RepFd!AJ259</f>
        <v>0</v>
      </c>
      <c r="AK107" s="1">
        <f ca="1">RepFd!AK259</f>
        <v>0</v>
      </c>
      <c r="AL107" s="1">
        <f ca="1">RepFd!AL259</f>
        <v>0</v>
      </c>
    </row>
    <row r="108" spans="2:38" s="23" customFormat="1" ht="10.199999999999999" x14ac:dyDescent="0.2">
      <c r="E108" s="23" t="s">
        <v>50</v>
      </c>
    </row>
    <row r="109" spans="2:38" ht="4.05" customHeight="1" x14ac:dyDescent="0.25"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</row>
    <row r="110" spans="2:38" s="2" customFormat="1" x14ac:dyDescent="0.25">
      <c r="B110" s="2" t="str">
        <f>Items!$L$89</f>
        <v>CF</v>
      </c>
      <c r="C110" s="2">
        <f>Items!$M$89</f>
        <v>0</v>
      </c>
      <c r="I110" s="2" t="str">
        <f>Items!$J$89</f>
        <v>Финпоток по основной деятельности</v>
      </c>
      <c r="Q110" s="2">
        <f ca="1">RepFd!Q262</f>
        <v>-11844706.6358</v>
      </c>
      <c r="T110" s="2">
        <f ca="1">RepFd!T262</f>
        <v>-194731.87000000002</v>
      </c>
      <c r="U110" s="2">
        <f ca="1">RepFd!U262</f>
        <v>-416919</v>
      </c>
      <c r="V110" s="2">
        <f ca="1">RepFd!V262</f>
        <v>-188915.25999999998</v>
      </c>
      <c r="W110" s="2">
        <f ca="1">RepFd!W262</f>
        <v>-372915.61</v>
      </c>
      <c r="X110" s="2">
        <f ca="1">RepFd!X262</f>
        <v>-306918.19999999995</v>
      </c>
      <c r="Y110" s="2">
        <f ca="1">RepFd!Y262</f>
        <v>-277728.11579999997</v>
      </c>
      <c r="Z110" s="2">
        <f ca="1">RepFd!Z262</f>
        <v>-275680.81</v>
      </c>
      <c r="AA110" s="2">
        <f ca="1">RepFd!AA262</f>
        <v>-783431.8899999999</v>
      </c>
      <c r="AB110" s="2">
        <f ca="1">RepFd!AB262</f>
        <v>-876706.66999999993</v>
      </c>
      <c r="AC110" s="2">
        <f ca="1">RepFd!AC262</f>
        <v>-760438.41999999993</v>
      </c>
      <c r="AD110" s="2">
        <f ca="1">RepFd!AD262</f>
        <v>-1869834.7500000002</v>
      </c>
      <c r="AE110" s="2">
        <f ca="1">RepFd!AE262</f>
        <v>-1571182.36</v>
      </c>
      <c r="AF110" s="2">
        <f ca="1">RepFd!AF262</f>
        <v>-1581045.81</v>
      </c>
      <c r="AG110" s="2">
        <f ca="1">RepFd!AG262</f>
        <v>-1852898.47</v>
      </c>
      <c r="AH110" s="2">
        <f ca="1">RepFd!AH262</f>
        <v>-487159.4</v>
      </c>
      <c r="AI110" s="2">
        <f ca="1">RepFd!AI262</f>
        <v>0</v>
      </c>
      <c r="AJ110" s="2">
        <f ca="1">RepFd!AJ262</f>
        <v>-28200</v>
      </c>
      <c r="AK110" s="2">
        <f ca="1">RepFd!AK262</f>
        <v>0</v>
      </c>
      <c r="AL110" s="2">
        <f ca="1">RepFd!AL262</f>
        <v>0</v>
      </c>
    </row>
    <row r="111" spans="2:38" ht="4.05" customHeight="1" x14ac:dyDescent="0.25"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</row>
    <row r="112" spans="2:38" s="2" customFormat="1" x14ac:dyDescent="0.25">
      <c r="B112" s="2">
        <f>Items!$L$90</f>
        <v>0</v>
      </c>
      <c r="C112" s="2" t="str">
        <f>Items!$M$90</f>
        <v>N</v>
      </c>
      <c r="I112" s="2" t="str">
        <f>Items!$J$90</f>
        <v>Поступления и оплаты по финансовой деятельности</v>
      </c>
      <c r="Q112" s="2">
        <f ca="1">RepFd!Q264</f>
        <v>0</v>
      </c>
      <c r="T112" s="2">
        <f ca="1">RepFd!T264</f>
        <v>0</v>
      </c>
      <c r="U112" s="2">
        <f ca="1">RepFd!U264</f>
        <v>0</v>
      </c>
      <c r="V112" s="2">
        <f ca="1">RepFd!V264</f>
        <v>0</v>
      </c>
      <c r="W112" s="2">
        <f ca="1">RepFd!W264</f>
        <v>0</v>
      </c>
      <c r="X112" s="2">
        <f ca="1">RepFd!X264</f>
        <v>0</v>
      </c>
      <c r="Y112" s="2">
        <f ca="1">RepFd!Y264</f>
        <v>0</v>
      </c>
      <c r="Z112" s="2">
        <f ca="1">RepFd!Z264</f>
        <v>0</v>
      </c>
      <c r="AA112" s="2">
        <f ca="1">RepFd!AA264</f>
        <v>0</v>
      </c>
      <c r="AB112" s="2">
        <f ca="1">RepFd!AB264</f>
        <v>0</v>
      </c>
      <c r="AC112" s="2">
        <f ca="1">RepFd!AC264</f>
        <v>0</v>
      </c>
      <c r="AD112" s="2">
        <f ca="1">RepFd!AD264</f>
        <v>0</v>
      </c>
      <c r="AE112" s="2">
        <f ca="1">RepFd!AE264</f>
        <v>0</v>
      </c>
      <c r="AF112" s="2">
        <f ca="1">RepFd!AF264</f>
        <v>0</v>
      </c>
      <c r="AG112" s="2">
        <f ca="1">RepFd!AG264</f>
        <v>0</v>
      </c>
      <c r="AH112" s="2">
        <f ca="1">RepFd!AH264</f>
        <v>0</v>
      </c>
      <c r="AI112" s="2">
        <f ca="1">RepFd!AI264</f>
        <v>0</v>
      </c>
      <c r="AJ112" s="2">
        <f ca="1">RepFd!AJ264</f>
        <v>0</v>
      </c>
      <c r="AK112" s="2">
        <f ca="1">RepFd!AK264</f>
        <v>0</v>
      </c>
      <c r="AL112" s="2">
        <f ca="1">RepFd!AL264</f>
        <v>0</v>
      </c>
    </row>
    <row r="113" spans="2:38" x14ac:dyDescent="0.25">
      <c r="B113" s="1" t="str">
        <f>Items!$L91</f>
        <v>CF(+)</v>
      </c>
      <c r="C113" s="1" t="str">
        <f>Items!$M91</f>
        <v>M</v>
      </c>
      <c r="I113" s="22" t="str">
        <f>Items!$J$90</f>
        <v>Поступления и оплаты по финансовой деятельности</v>
      </c>
      <c r="J113" s="1" t="str">
        <f>Items!K91</f>
        <v>Поступление кредитов в банке</v>
      </c>
      <c r="Q113" s="1">
        <f ca="1">RepFd!Q265</f>
        <v>0</v>
      </c>
      <c r="T113" s="1">
        <f ca="1">RepFd!T265</f>
        <v>0</v>
      </c>
      <c r="U113" s="1">
        <f ca="1">RepFd!U265</f>
        <v>0</v>
      </c>
      <c r="V113" s="1">
        <f ca="1">RepFd!V265</f>
        <v>0</v>
      </c>
      <c r="W113" s="1">
        <f ca="1">RepFd!W265</f>
        <v>0</v>
      </c>
      <c r="X113" s="1">
        <f ca="1">RepFd!X265</f>
        <v>0</v>
      </c>
      <c r="Y113" s="1">
        <f ca="1">RepFd!Y265</f>
        <v>0</v>
      </c>
      <c r="Z113" s="1">
        <f ca="1">RepFd!Z265</f>
        <v>0</v>
      </c>
      <c r="AA113" s="1">
        <f ca="1">RepFd!AA265</f>
        <v>0</v>
      </c>
      <c r="AB113" s="1">
        <f ca="1">RepFd!AB265</f>
        <v>0</v>
      </c>
      <c r="AC113" s="1">
        <f ca="1">RepFd!AC265</f>
        <v>0</v>
      </c>
      <c r="AD113" s="1">
        <f ca="1">RepFd!AD265</f>
        <v>0</v>
      </c>
      <c r="AE113" s="1">
        <f ca="1">RepFd!AE265</f>
        <v>0</v>
      </c>
      <c r="AF113" s="1">
        <f ca="1">RepFd!AF265</f>
        <v>0</v>
      </c>
      <c r="AG113" s="1">
        <f ca="1">RepFd!AG265</f>
        <v>0</v>
      </c>
      <c r="AH113" s="1">
        <f ca="1">RepFd!AH265</f>
        <v>0</v>
      </c>
      <c r="AI113" s="1">
        <f ca="1">RepFd!AI265</f>
        <v>0</v>
      </c>
      <c r="AJ113" s="1">
        <f ca="1">RepFd!AJ265</f>
        <v>0</v>
      </c>
      <c r="AK113" s="1">
        <f ca="1">RepFd!AK265</f>
        <v>0</v>
      </c>
      <c r="AL113" s="1">
        <f ca="1">RepFd!AL265</f>
        <v>0</v>
      </c>
    </row>
    <row r="114" spans="2:38" x14ac:dyDescent="0.25">
      <c r="B114" s="1" t="str">
        <f>Items!$L92</f>
        <v>CF(+)</v>
      </c>
      <c r="C114" s="1" t="str">
        <f>Items!$M92</f>
        <v>M</v>
      </c>
      <c r="I114" s="22" t="str">
        <f>Items!$J$90</f>
        <v>Поступления и оплаты по финансовой деятельности</v>
      </c>
      <c r="J114" s="1" t="str">
        <f>Items!K92</f>
        <v>Поступление займов от инвесторов</v>
      </c>
      <c r="Q114" s="1">
        <f ca="1">RepFd!Q266</f>
        <v>0</v>
      </c>
      <c r="T114" s="1">
        <f ca="1">RepFd!T266</f>
        <v>0</v>
      </c>
      <c r="U114" s="1">
        <f ca="1">RepFd!U266</f>
        <v>0</v>
      </c>
      <c r="V114" s="1">
        <f ca="1">RepFd!V266</f>
        <v>0</v>
      </c>
      <c r="W114" s="1">
        <f ca="1">RepFd!W266</f>
        <v>0</v>
      </c>
      <c r="X114" s="1">
        <f ca="1">RepFd!X266</f>
        <v>0</v>
      </c>
      <c r="Y114" s="1">
        <f ca="1">RepFd!Y266</f>
        <v>0</v>
      </c>
      <c r="Z114" s="1">
        <f ca="1">RepFd!Z266</f>
        <v>0</v>
      </c>
      <c r="AA114" s="1">
        <f ca="1">RepFd!AA266</f>
        <v>0</v>
      </c>
      <c r="AB114" s="1">
        <f ca="1">RepFd!AB266</f>
        <v>0</v>
      </c>
      <c r="AC114" s="1">
        <f ca="1">RepFd!AC266</f>
        <v>0</v>
      </c>
      <c r="AD114" s="1">
        <f ca="1">RepFd!AD266</f>
        <v>0</v>
      </c>
      <c r="AE114" s="1">
        <f ca="1">RepFd!AE266</f>
        <v>0</v>
      </c>
      <c r="AF114" s="1">
        <f ca="1">RepFd!AF266</f>
        <v>0</v>
      </c>
      <c r="AG114" s="1">
        <f ca="1">RepFd!AG266</f>
        <v>0</v>
      </c>
      <c r="AH114" s="1">
        <f ca="1">RepFd!AH266</f>
        <v>0</v>
      </c>
      <c r="AI114" s="1">
        <f ca="1">RepFd!AI266</f>
        <v>0</v>
      </c>
      <c r="AJ114" s="1">
        <f ca="1">RepFd!AJ266</f>
        <v>0</v>
      </c>
      <c r="AK114" s="1">
        <f ca="1">RepFd!AK266</f>
        <v>0</v>
      </c>
      <c r="AL114" s="1">
        <f ca="1">RepFd!AL266</f>
        <v>0</v>
      </c>
    </row>
    <row r="115" spans="2:38" x14ac:dyDescent="0.25">
      <c r="B115" s="1" t="str">
        <f>Items!$L93</f>
        <v>CF(+)</v>
      </c>
      <c r="C115" s="1" t="str">
        <f>Items!$M93</f>
        <v>M</v>
      </c>
      <c r="I115" s="22" t="str">
        <f>Items!$J$90</f>
        <v>Поступления и оплаты по финансовой деятельности</v>
      </c>
      <c r="J115" s="1" t="str">
        <f>Items!K93</f>
        <v>Возврат депозитов</v>
      </c>
      <c r="Q115" s="1">
        <f ca="1">RepFd!Q267</f>
        <v>0</v>
      </c>
      <c r="T115" s="1">
        <f ca="1">RepFd!T267</f>
        <v>0</v>
      </c>
      <c r="U115" s="1">
        <f ca="1">RepFd!U267</f>
        <v>0</v>
      </c>
      <c r="V115" s="1">
        <f ca="1">RepFd!V267</f>
        <v>0</v>
      </c>
      <c r="W115" s="1">
        <f ca="1">RepFd!W267</f>
        <v>0</v>
      </c>
      <c r="X115" s="1">
        <f ca="1">RepFd!X267</f>
        <v>0</v>
      </c>
      <c r="Y115" s="1">
        <f ca="1">RepFd!Y267</f>
        <v>0</v>
      </c>
      <c r="Z115" s="1">
        <f ca="1">RepFd!Z267</f>
        <v>0</v>
      </c>
      <c r="AA115" s="1">
        <f ca="1">RepFd!AA267</f>
        <v>0</v>
      </c>
      <c r="AB115" s="1">
        <f ca="1">RepFd!AB267</f>
        <v>0</v>
      </c>
      <c r="AC115" s="1">
        <f ca="1">RepFd!AC267</f>
        <v>0</v>
      </c>
      <c r="AD115" s="1">
        <f ca="1">RepFd!AD267</f>
        <v>0</v>
      </c>
      <c r="AE115" s="1">
        <f ca="1">RepFd!AE267</f>
        <v>0</v>
      </c>
      <c r="AF115" s="1">
        <f ca="1">RepFd!AF267</f>
        <v>0</v>
      </c>
      <c r="AG115" s="1">
        <f ca="1">RepFd!AG267</f>
        <v>0</v>
      </c>
      <c r="AH115" s="1">
        <f ca="1">RepFd!AH267</f>
        <v>0</v>
      </c>
      <c r="AI115" s="1">
        <f ca="1">RepFd!AI267</f>
        <v>0</v>
      </c>
      <c r="AJ115" s="1">
        <f ca="1">RepFd!AJ267</f>
        <v>0</v>
      </c>
      <c r="AK115" s="1">
        <f ca="1">RepFd!AK267</f>
        <v>0</v>
      </c>
      <c r="AL115" s="1">
        <f ca="1">RepFd!AL267</f>
        <v>0</v>
      </c>
    </row>
    <row r="116" spans="2:38" x14ac:dyDescent="0.25">
      <c r="B116" s="1" t="str">
        <f>Items!$L94</f>
        <v>CF(+)</v>
      </c>
      <c r="C116" s="1" t="str">
        <f>Items!$M94</f>
        <v>M</v>
      </c>
      <c r="I116" s="22" t="str">
        <f>Items!$J$90</f>
        <v>Поступления и оплаты по финансовой деятельности</v>
      </c>
      <c r="J116" s="1" t="str">
        <f>Items!K94</f>
        <v>Возврат займов от заемщиков</v>
      </c>
      <c r="Q116" s="1">
        <f ca="1">RepFd!Q268</f>
        <v>0</v>
      </c>
      <c r="T116" s="1">
        <f ca="1">RepFd!T268</f>
        <v>0</v>
      </c>
      <c r="U116" s="1">
        <f ca="1">RepFd!U268</f>
        <v>0</v>
      </c>
      <c r="V116" s="1">
        <f ca="1">RepFd!V268</f>
        <v>0</v>
      </c>
      <c r="W116" s="1">
        <f ca="1">RepFd!W268</f>
        <v>0</v>
      </c>
      <c r="X116" s="1">
        <f ca="1">RepFd!X268</f>
        <v>0</v>
      </c>
      <c r="Y116" s="1">
        <f ca="1">RepFd!Y268</f>
        <v>0</v>
      </c>
      <c r="Z116" s="1">
        <f ca="1">RepFd!Z268</f>
        <v>0</v>
      </c>
      <c r="AA116" s="1">
        <f ca="1">RepFd!AA268</f>
        <v>0</v>
      </c>
      <c r="AB116" s="1">
        <f ca="1">RepFd!AB268</f>
        <v>0</v>
      </c>
      <c r="AC116" s="1">
        <f ca="1">RepFd!AC268</f>
        <v>0</v>
      </c>
      <c r="AD116" s="1">
        <f ca="1">RepFd!AD268</f>
        <v>0</v>
      </c>
      <c r="AE116" s="1">
        <f ca="1">RepFd!AE268</f>
        <v>0</v>
      </c>
      <c r="AF116" s="1">
        <f ca="1">RepFd!AF268</f>
        <v>0</v>
      </c>
      <c r="AG116" s="1">
        <f ca="1">RepFd!AG268</f>
        <v>0</v>
      </c>
      <c r="AH116" s="1">
        <f ca="1">RepFd!AH268</f>
        <v>0</v>
      </c>
      <c r="AI116" s="1">
        <f ca="1">RepFd!AI268</f>
        <v>0</v>
      </c>
      <c r="AJ116" s="1">
        <f ca="1">RepFd!AJ268</f>
        <v>0</v>
      </c>
      <c r="AK116" s="1">
        <f ca="1">RepFd!AK268</f>
        <v>0</v>
      </c>
      <c r="AL116" s="1">
        <f ca="1">RepFd!AL268</f>
        <v>0</v>
      </c>
    </row>
    <row r="117" spans="2:38" x14ac:dyDescent="0.25">
      <c r="B117" s="1" t="str">
        <f>Items!$L95</f>
        <v>CF(-)</v>
      </c>
      <c r="C117" s="1" t="str">
        <f>Items!$M95</f>
        <v>N</v>
      </c>
      <c r="I117" s="22" t="str">
        <f>Items!$J$90</f>
        <v>Поступления и оплаты по финансовой деятельности</v>
      </c>
      <c r="J117" s="1" t="str">
        <f>Items!K95</f>
        <v>Оплата тела кредита</v>
      </c>
      <c r="Q117" s="1">
        <f ca="1">RepFd!Q269</f>
        <v>0</v>
      </c>
      <c r="T117" s="1">
        <f ca="1">RepFd!T269</f>
        <v>0</v>
      </c>
      <c r="U117" s="1">
        <f ca="1">RepFd!U269</f>
        <v>0</v>
      </c>
      <c r="V117" s="1">
        <f ca="1">RepFd!V269</f>
        <v>0</v>
      </c>
      <c r="W117" s="1">
        <f ca="1">RepFd!W269</f>
        <v>0</v>
      </c>
      <c r="X117" s="1">
        <f ca="1">RepFd!X269</f>
        <v>0</v>
      </c>
      <c r="Y117" s="1">
        <f ca="1">RepFd!Y269</f>
        <v>0</v>
      </c>
      <c r="Z117" s="1">
        <f ca="1">RepFd!Z269</f>
        <v>0</v>
      </c>
      <c r="AA117" s="1">
        <f ca="1">RepFd!AA269</f>
        <v>0</v>
      </c>
      <c r="AB117" s="1">
        <f ca="1">RepFd!AB269</f>
        <v>0</v>
      </c>
      <c r="AC117" s="1">
        <f ca="1">RepFd!AC269</f>
        <v>0</v>
      </c>
      <c r="AD117" s="1">
        <f ca="1">RepFd!AD269</f>
        <v>0</v>
      </c>
      <c r="AE117" s="1">
        <f ca="1">RepFd!AE269</f>
        <v>0</v>
      </c>
      <c r="AF117" s="1">
        <f ca="1">RepFd!AF269</f>
        <v>0</v>
      </c>
      <c r="AG117" s="1">
        <f ca="1">RepFd!AG269</f>
        <v>0</v>
      </c>
      <c r="AH117" s="1">
        <f ca="1">RepFd!AH269</f>
        <v>0</v>
      </c>
      <c r="AI117" s="1">
        <f ca="1">RepFd!AI269</f>
        <v>0</v>
      </c>
      <c r="AJ117" s="1">
        <f ca="1">RepFd!AJ269</f>
        <v>0</v>
      </c>
      <c r="AK117" s="1">
        <f ca="1">RepFd!AK269</f>
        <v>0</v>
      </c>
      <c r="AL117" s="1">
        <f ca="1">RepFd!AL269</f>
        <v>0</v>
      </c>
    </row>
    <row r="118" spans="2:38" x14ac:dyDescent="0.25">
      <c r="B118" s="1" t="str">
        <f>Items!$L96</f>
        <v>CF(-)</v>
      </c>
      <c r="C118" s="1" t="str">
        <f>Items!$M96</f>
        <v>N</v>
      </c>
      <c r="I118" s="22" t="str">
        <f>Items!$J$90</f>
        <v>Поступления и оплаты по финансовой деятельности</v>
      </c>
      <c r="J118" s="1" t="str">
        <f>Items!K96</f>
        <v>Возврат займов</v>
      </c>
      <c r="Q118" s="1">
        <f ca="1">RepFd!Q270</f>
        <v>0</v>
      </c>
      <c r="T118" s="1">
        <f ca="1">RepFd!T270</f>
        <v>0</v>
      </c>
      <c r="U118" s="1">
        <f ca="1">RepFd!U270</f>
        <v>0</v>
      </c>
      <c r="V118" s="1">
        <f ca="1">RepFd!V270</f>
        <v>0</v>
      </c>
      <c r="W118" s="1">
        <f ca="1">RepFd!W270</f>
        <v>0</v>
      </c>
      <c r="X118" s="1">
        <f ca="1">RepFd!X270</f>
        <v>0</v>
      </c>
      <c r="Y118" s="1">
        <f ca="1">RepFd!Y270</f>
        <v>0</v>
      </c>
      <c r="Z118" s="1">
        <f ca="1">RepFd!Z270</f>
        <v>0</v>
      </c>
      <c r="AA118" s="1">
        <f ca="1">RepFd!AA270</f>
        <v>0</v>
      </c>
      <c r="AB118" s="1">
        <f ca="1">RepFd!AB270</f>
        <v>0</v>
      </c>
      <c r="AC118" s="1">
        <f ca="1">RepFd!AC270</f>
        <v>0</v>
      </c>
      <c r="AD118" s="1">
        <f ca="1">RepFd!AD270</f>
        <v>0</v>
      </c>
      <c r="AE118" s="1">
        <f ca="1">RepFd!AE270</f>
        <v>0</v>
      </c>
      <c r="AF118" s="1">
        <f ca="1">RepFd!AF270</f>
        <v>0</v>
      </c>
      <c r="AG118" s="1">
        <f ca="1">RepFd!AG270</f>
        <v>0</v>
      </c>
      <c r="AH118" s="1">
        <f ca="1">RepFd!AH270</f>
        <v>0</v>
      </c>
      <c r="AI118" s="1">
        <f ca="1">RepFd!AI270</f>
        <v>0</v>
      </c>
      <c r="AJ118" s="1">
        <f ca="1">RepFd!AJ270</f>
        <v>0</v>
      </c>
      <c r="AK118" s="1">
        <f ca="1">RepFd!AK270</f>
        <v>0</v>
      </c>
      <c r="AL118" s="1">
        <f ca="1">RepFd!AL270</f>
        <v>0</v>
      </c>
    </row>
    <row r="119" spans="2:38" x14ac:dyDescent="0.25">
      <c r="B119" s="1" t="str">
        <f>Items!$L97</f>
        <v>CF(-)</v>
      </c>
      <c r="C119" s="1" t="str">
        <f>Items!$M97</f>
        <v>N</v>
      </c>
      <c r="I119" s="22" t="str">
        <f>Items!$J$90</f>
        <v>Поступления и оплаты по финансовой деятельности</v>
      </c>
      <c r="J119" s="1" t="str">
        <f>Items!K97</f>
        <v>Оплата по лизингу</v>
      </c>
      <c r="Q119" s="1">
        <f ca="1">RepFd!Q271</f>
        <v>0</v>
      </c>
      <c r="T119" s="1">
        <f ca="1">RepFd!T271</f>
        <v>0</v>
      </c>
      <c r="U119" s="1">
        <f ca="1">RepFd!U271</f>
        <v>0</v>
      </c>
      <c r="V119" s="1">
        <f ca="1">RepFd!V271</f>
        <v>0</v>
      </c>
      <c r="W119" s="1">
        <f ca="1">RepFd!W271</f>
        <v>0</v>
      </c>
      <c r="X119" s="1">
        <f ca="1">RepFd!X271</f>
        <v>0</v>
      </c>
      <c r="Y119" s="1">
        <f ca="1">RepFd!Y271</f>
        <v>0</v>
      </c>
      <c r="Z119" s="1">
        <f ca="1">RepFd!Z271</f>
        <v>0</v>
      </c>
      <c r="AA119" s="1">
        <f ca="1">RepFd!AA271</f>
        <v>0</v>
      </c>
      <c r="AB119" s="1">
        <f ca="1">RepFd!AB271</f>
        <v>0</v>
      </c>
      <c r="AC119" s="1">
        <f ca="1">RepFd!AC271</f>
        <v>0</v>
      </c>
      <c r="AD119" s="1">
        <f ca="1">RepFd!AD271</f>
        <v>0</v>
      </c>
      <c r="AE119" s="1">
        <f ca="1">RepFd!AE271</f>
        <v>0</v>
      </c>
      <c r="AF119" s="1">
        <f ca="1">RepFd!AF271</f>
        <v>0</v>
      </c>
      <c r="AG119" s="1">
        <f ca="1">RepFd!AG271</f>
        <v>0</v>
      </c>
      <c r="AH119" s="1">
        <f ca="1">RepFd!AH271</f>
        <v>0</v>
      </c>
      <c r="AI119" s="1">
        <f ca="1">RepFd!AI271</f>
        <v>0</v>
      </c>
      <c r="AJ119" s="1">
        <f ca="1">RepFd!AJ271</f>
        <v>0</v>
      </c>
      <c r="AK119" s="1">
        <f ca="1">RepFd!AK271</f>
        <v>0</v>
      </c>
      <c r="AL119" s="1">
        <f ca="1">RepFd!AL271</f>
        <v>0</v>
      </c>
    </row>
    <row r="120" spans="2:38" x14ac:dyDescent="0.25">
      <c r="B120" s="1" t="str">
        <f>Items!$L98</f>
        <v>CF(-)</v>
      </c>
      <c r="C120" s="1" t="str">
        <f>Items!$M98</f>
        <v>N</v>
      </c>
      <c r="I120" s="22" t="str">
        <f>Items!$J$90</f>
        <v>Поступления и оплаты по финансовой деятельности</v>
      </c>
      <c r="J120" s="1" t="str">
        <f>Items!K98</f>
        <v>Размещение средств на депозитах</v>
      </c>
      <c r="Q120" s="1">
        <f ca="1">RepFd!Q272</f>
        <v>0</v>
      </c>
      <c r="T120" s="1">
        <f ca="1">RepFd!T272</f>
        <v>0</v>
      </c>
      <c r="U120" s="1">
        <f ca="1">RepFd!U272</f>
        <v>0</v>
      </c>
      <c r="V120" s="1">
        <f ca="1">RepFd!V272</f>
        <v>0</v>
      </c>
      <c r="W120" s="1">
        <f ca="1">RepFd!W272</f>
        <v>0</v>
      </c>
      <c r="X120" s="1">
        <f ca="1">RepFd!X272</f>
        <v>0</v>
      </c>
      <c r="Y120" s="1">
        <f ca="1">RepFd!Y272</f>
        <v>0</v>
      </c>
      <c r="Z120" s="1">
        <f ca="1">RepFd!Z272</f>
        <v>0</v>
      </c>
      <c r="AA120" s="1">
        <f ca="1">RepFd!AA272</f>
        <v>0</v>
      </c>
      <c r="AB120" s="1">
        <f ca="1">RepFd!AB272</f>
        <v>0</v>
      </c>
      <c r="AC120" s="1">
        <f ca="1">RepFd!AC272</f>
        <v>0</v>
      </c>
      <c r="AD120" s="1">
        <f ca="1">RepFd!AD272</f>
        <v>0</v>
      </c>
      <c r="AE120" s="1">
        <f ca="1">RepFd!AE272</f>
        <v>0</v>
      </c>
      <c r="AF120" s="1">
        <f ca="1">RepFd!AF272</f>
        <v>0</v>
      </c>
      <c r="AG120" s="1">
        <f ca="1">RepFd!AG272</f>
        <v>0</v>
      </c>
      <c r="AH120" s="1">
        <f ca="1">RepFd!AH272</f>
        <v>0</v>
      </c>
      <c r="AI120" s="1">
        <f ca="1">RepFd!AI272</f>
        <v>0</v>
      </c>
      <c r="AJ120" s="1">
        <f ca="1">RepFd!AJ272</f>
        <v>0</v>
      </c>
      <c r="AK120" s="1">
        <f ca="1">RepFd!AK272</f>
        <v>0</v>
      </c>
      <c r="AL120" s="1">
        <f ca="1">RepFd!AL272</f>
        <v>0</v>
      </c>
    </row>
    <row r="121" spans="2:38" x14ac:dyDescent="0.25">
      <c r="B121" s="1" t="str">
        <f>Items!$L99</f>
        <v>CF(-)</v>
      </c>
      <c r="C121" s="1" t="str">
        <f>Items!$M99</f>
        <v>N</v>
      </c>
      <c r="I121" s="22" t="str">
        <f>Items!$J$90</f>
        <v>Поступления и оплаты по финансовой деятельности</v>
      </c>
      <c r="J121" s="1" t="str">
        <f>Items!K99</f>
        <v>Выдача займов заемщикам</v>
      </c>
      <c r="Q121" s="1">
        <f ca="1">RepFd!Q273</f>
        <v>0</v>
      </c>
      <c r="T121" s="1">
        <f ca="1">RepFd!T273</f>
        <v>0</v>
      </c>
      <c r="U121" s="1">
        <f ca="1">RepFd!U273</f>
        <v>0</v>
      </c>
      <c r="V121" s="1">
        <f ca="1">RepFd!V273</f>
        <v>0</v>
      </c>
      <c r="W121" s="1">
        <f ca="1">RepFd!W273</f>
        <v>0</v>
      </c>
      <c r="X121" s="1">
        <f ca="1">RepFd!X273</f>
        <v>0</v>
      </c>
      <c r="Y121" s="1">
        <f ca="1">RepFd!Y273</f>
        <v>0</v>
      </c>
      <c r="Z121" s="1">
        <f ca="1">RepFd!Z273</f>
        <v>0</v>
      </c>
      <c r="AA121" s="1">
        <f ca="1">RepFd!AA273</f>
        <v>0</v>
      </c>
      <c r="AB121" s="1">
        <f ca="1">RepFd!AB273</f>
        <v>0</v>
      </c>
      <c r="AC121" s="1">
        <f ca="1">RepFd!AC273</f>
        <v>0</v>
      </c>
      <c r="AD121" s="1">
        <f ca="1">RepFd!AD273</f>
        <v>0</v>
      </c>
      <c r="AE121" s="1">
        <f ca="1">RepFd!AE273</f>
        <v>0</v>
      </c>
      <c r="AF121" s="1">
        <f ca="1">RepFd!AF273</f>
        <v>0</v>
      </c>
      <c r="AG121" s="1">
        <f ca="1">RepFd!AG273</f>
        <v>0</v>
      </c>
      <c r="AH121" s="1">
        <f ca="1">RepFd!AH273</f>
        <v>0</v>
      </c>
      <c r="AI121" s="1">
        <f ca="1">RepFd!AI273</f>
        <v>0</v>
      </c>
      <c r="AJ121" s="1">
        <f ca="1">RepFd!AJ273</f>
        <v>0</v>
      </c>
      <c r="AK121" s="1">
        <f ca="1">RepFd!AK273</f>
        <v>0</v>
      </c>
      <c r="AL121" s="1">
        <f ca="1">RepFd!AL273</f>
        <v>0</v>
      </c>
    </row>
    <row r="122" spans="2:38" x14ac:dyDescent="0.25">
      <c r="B122" s="1" t="str">
        <f>Items!$L100</f>
        <v>CF(-)</v>
      </c>
      <c r="C122" s="1" t="str">
        <f>Items!$M100</f>
        <v>N</v>
      </c>
      <c r="I122" s="22" t="str">
        <f>Items!$J$90</f>
        <v>Поступления и оплаты по финансовой деятельности</v>
      </c>
      <c r="J122" s="1" t="str">
        <f>Items!K100</f>
        <v>Выплаты дивидендов инвесторам</v>
      </c>
      <c r="Q122" s="1">
        <f ca="1">RepFd!Q274</f>
        <v>0</v>
      </c>
      <c r="T122" s="1">
        <f ca="1">RepFd!T274</f>
        <v>0</v>
      </c>
      <c r="U122" s="1">
        <f ca="1">RepFd!U274</f>
        <v>0</v>
      </c>
      <c r="V122" s="1">
        <f ca="1">RepFd!V274</f>
        <v>0</v>
      </c>
      <c r="W122" s="1">
        <f ca="1">RepFd!W274</f>
        <v>0</v>
      </c>
      <c r="X122" s="1">
        <f ca="1">RepFd!X274</f>
        <v>0</v>
      </c>
      <c r="Y122" s="1">
        <f ca="1">RepFd!Y274</f>
        <v>0</v>
      </c>
      <c r="Z122" s="1">
        <f ca="1">RepFd!Z274</f>
        <v>0</v>
      </c>
      <c r="AA122" s="1">
        <f ca="1">RepFd!AA274</f>
        <v>0</v>
      </c>
      <c r="AB122" s="1">
        <f ca="1">RepFd!AB274</f>
        <v>0</v>
      </c>
      <c r="AC122" s="1">
        <f ca="1">RepFd!AC274</f>
        <v>0</v>
      </c>
      <c r="AD122" s="1">
        <f ca="1">RepFd!AD274</f>
        <v>0</v>
      </c>
      <c r="AE122" s="1">
        <f ca="1">RepFd!AE274</f>
        <v>0</v>
      </c>
      <c r="AF122" s="1">
        <f ca="1">RepFd!AF274</f>
        <v>0</v>
      </c>
      <c r="AG122" s="1">
        <f ca="1">RepFd!AG274</f>
        <v>0</v>
      </c>
      <c r="AH122" s="1">
        <f ca="1">RepFd!AH274</f>
        <v>0</v>
      </c>
      <c r="AI122" s="1">
        <f ca="1">RepFd!AI274</f>
        <v>0</v>
      </c>
      <c r="AJ122" s="1">
        <f ca="1">RepFd!AJ274</f>
        <v>0</v>
      </c>
      <c r="AK122" s="1">
        <f ca="1">RepFd!AK274</f>
        <v>0</v>
      </c>
      <c r="AL122" s="1">
        <f ca="1">RepFd!AL274</f>
        <v>0</v>
      </c>
    </row>
    <row r="123" spans="2:38" x14ac:dyDescent="0.25">
      <c r="B123" s="1" t="str">
        <f>Items!$L101</f>
        <v>CF(-)</v>
      </c>
      <c r="C123" s="1" t="str">
        <f>Items!$M101</f>
        <v>N</v>
      </c>
      <c r="I123" s="22" t="str">
        <f>Items!$J$90</f>
        <v>Поступления и оплаты по финансовой деятельности</v>
      </c>
      <c r="J123" s="1" t="str">
        <f>Items!K101</f>
        <v>Выплаты дивидендов учредителям</v>
      </c>
      <c r="Q123" s="1">
        <f ca="1">RepFd!Q275</f>
        <v>0</v>
      </c>
      <c r="T123" s="1">
        <f ca="1">RepFd!T275</f>
        <v>0</v>
      </c>
      <c r="U123" s="1">
        <f ca="1">RepFd!U275</f>
        <v>0</v>
      </c>
      <c r="V123" s="1">
        <f ca="1">RepFd!V275</f>
        <v>0</v>
      </c>
      <c r="W123" s="1">
        <f ca="1">RepFd!W275</f>
        <v>0</v>
      </c>
      <c r="X123" s="1">
        <f ca="1">RepFd!X275</f>
        <v>0</v>
      </c>
      <c r="Y123" s="1">
        <f ca="1">RepFd!Y275</f>
        <v>0</v>
      </c>
      <c r="Z123" s="1">
        <f ca="1">RepFd!Z275</f>
        <v>0</v>
      </c>
      <c r="AA123" s="1">
        <f ca="1">RepFd!AA275</f>
        <v>0</v>
      </c>
      <c r="AB123" s="1">
        <f ca="1">RepFd!AB275</f>
        <v>0</v>
      </c>
      <c r="AC123" s="1">
        <f ca="1">RepFd!AC275</f>
        <v>0</v>
      </c>
      <c r="AD123" s="1">
        <f ca="1">RepFd!AD275</f>
        <v>0</v>
      </c>
      <c r="AE123" s="1">
        <f ca="1">RepFd!AE275</f>
        <v>0</v>
      </c>
      <c r="AF123" s="1">
        <f ca="1">RepFd!AF275</f>
        <v>0</v>
      </c>
      <c r="AG123" s="1">
        <f ca="1">RepFd!AG275</f>
        <v>0</v>
      </c>
      <c r="AH123" s="1">
        <f ca="1">RepFd!AH275</f>
        <v>0</v>
      </c>
      <c r="AI123" s="1">
        <f ca="1">RepFd!AI275</f>
        <v>0</v>
      </c>
      <c r="AJ123" s="1">
        <f ca="1">RepFd!AJ275</f>
        <v>0</v>
      </c>
      <c r="AK123" s="1">
        <f ca="1">RepFd!AK275</f>
        <v>0</v>
      </c>
      <c r="AL123" s="1">
        <f ca="1">RepFd!AL275</f>
        <v>0</v>
      </c>
    </row>
    <row r="124" spans="2:38" s="23" customFormat="1" ht="10.199999999999999" x14ac:dyDescent="0.2">
      <c r="E124" s="23" t="s">
        <v>50</v>
      </c>
    </row>
    <row r="125" spans="2:38" ht="4.05" customHeight="1" x14ac:dyDescent="0.25"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</row>
    <row r="126" spans="2:38" s="2" customFormat="1" x14ac:dyDescent="0.25">
      <c r="B126" s="2" t="str">
        <f>Items!$L$102</f>
        <v>CF</v>
      </c>
      <c r="C126" s="2">
        <f>Items!$M$102</f>
        <v>0</v>
      </c>
      <c r="I126" s="2" t="str">
        <f>Items!$J$102</f>
        <v>Финпоток по финансовой деятельности</v>
      </c>
      <c r="Q126" s="2">
        <f ca="1">RepFd!Q278</f>
        <v>0</v>
      </c>
      <c r="T126" s="2">
        <f ca="1">RepFd!T278</f>
        <v>0</v>
      </c>
      <c r="U126" s="2">
        <f ca="1">RepFd!U278</f>
        <v>0</v>
      </c>
      <c r="V126" s="2">
        <f ca="1">RepFd!V278</f>
        <v>0</v>
      </c>
      <c r="W126" s="2">
        <f ca="1">RepFd!W278</f>
        <v>0</v>
      </c>
      <c r="X126" s="2">
        <f ca="1">RepFd!X278</f>
        <v>0</v>
      </c>
      <c r="Y126" s="2">
        <f ca="1">RepFd!Y278</f>
        <v>0</v>
      </c>
      <c r="Z126" s="2">
        <f ca="1">RepFd!Z278</f>
        <v>0</v>
      </c>
      <c r="AA126" s="2">
        <f ca="1">RepFd!AA278</f>
        <v>0</v>
      </c>
      <c r="AB126" s="2">
        <f ca="1">RepFd!AB278</f>
        <v>0</v>
      </c>
      <c r="AC126" s="2">
        <f ca="1">RepFd!AC278</f>
        <v>0</v>
      </c>
      <c r="AD126" s="2">
        <f ca="1">RepFd!AD278</f>
        <v>0</v>
      </c>
      <c r="AE126" s="2">
        <f ca="1">RepFd!AE278</f>
        <v>0</v>
      </c>
      <c r="AF126" s="2">
        <f ca="1">RepFd!AF278</f>
        <v>0</v>
      </c>
      <c r="AG126" s="2">
        <f ca="1">RepFd!AG278</f>
        <v>0</v>
      </c>
      <c r="AH126" s="2">
        <f ca="1">RepFd!AH278</f>
        <v>0</v>
      </c>
      <c r="AI126" s="2">
        <f ca="1">RepFd!AI278</f>
        <v>0</v>
      </c>
      <c r="AJ126" s="2">
        <f ca="1">RepFd!AJ278</f>
        <v>0</v>
      </c>
      <c r="AK126" s="2">
        <f ca="1">RepFd!AK278</f>
        <v>0</v>
      </c>
      <c r="AL126" s="2">
        <f ca="1">RepFd!AL278</f>
        <v>0</v>
      </c>
    </row>
    <row r="127" spans="2:38" ht="4.05" customHeight="1" x14ac:dyDescent="0.25"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</row>
    <row r="128" spans="2:38" s="2" customFormat="1" x14ac:dyDescent="0.25">
      <c r="B128" s="2" t="str">
        <f>Items!$L$103</f>
        <v>CF</v>
      </c>
      <c r="C128" s="2">
        <f>Items!$M$103</f>
        <v>0</v>
      </c>
      <c r="I128" s="2" t="str">
        <f>Items!$J$103</f>
        <v>Итоговый денежный поток</v>
      </c>
      <c r="Q128" s="2">
        <f ca="1">RepFd!Q280</f>
        <v>-11844706.6358</v>
      </c>
      <c r="T128" s="2">
        <f ca="1">RepFd!T280</f>
        <v>-194731.87000000002</v>
      </c>
      <c r="U128" s="2">
        <f ca="1">RepFd!U280</f>
        <v>-416919</v>
      </c>
      <c r="V128" s="2">
        <f ca="1">RepFd!V280</f>
        <v>-188915.25999999998</v>
      </c>
      <c r="W128" s="2">
        <f ca="1">RepFd!W280</f>
        <v>-372915.61</v>
      </c>
      <c r="X128" s="2">
        <f ca="1">RepFd!X280</f>
        <v>-306918.19999999995</v>
      </c>
      <c r="Y128" s="2">
        <f ca="1">RepFd!Y280</f>
        <v>-277728.11579999997</v>
      </c>
      <c r="Z128" s="2">
        <f ca="1">RepFd!Z280</f>
        <v>-275680.81</v>
      </c>
      <c r="AA128" s="2">
        <f ca="1">RepFd!AA280</f>
        <v>-783431.8899999999</v>
      </c>
      <c r="AB128" s="2">
        <f ca="1">RepFd!AB280</f>
        <v>-876706.66999999993</v>
      </c>
      <c r="AC128" s="2">
        <f ca="1">RepFd!AC280</f>
        <v>-760438.41999999993</v>
      </c>
      <c r="AD128" s="2">
        <f ca="1">RepFd!AD280</f>
        <v>-1869834.7500000002</v>
      </c>
      <c r="AE128" s="2">
        <f ca="1">RepFd!AE280</f>
        <v>-1571182.36</v>
      </c>
      <c r="AF128" s="2">
        <f ca="1">RepFd!AF280</f>
        <v>-1581045.81</v>
      </c>
      <c r="AG128" s="2">
        <f ca="1">RepFd!AG280</f>
        <v>-1852898.47</v>
      </c>
      <c r="AH128" s="2">
        <f ca="1">RepFd!AH280</f>
        <v>-487159.4</v>
      </c>
      <c r="AI128" s="2">
        <f ca="1">RepFd!AI280</f>
        <v>0</v>
      </c>
      <c r="AJ128" s="2">
        <f ca="1">RepFd!AJ280</f>
        <v>-28200</v>
      </c>
      <c r="AK128" s="2">
        <f ca="1">RepFd!AK280</f>
        <v>0</v>
      </c>
      <c r="AL128" s="2">
        <f ca="1">RepFd!AL280</f>
        <v>0</v>
      </c>
    </row>
    <row r="129" spans="2:38" ht="4.05" customHeight="1" x14ac:dyDescent="0.25"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</row>
    <row r="130" spans="2:38" s="2" customFormat="1" x14ac:dyDescent="0.25">
      <c r="B130" s="2" t="str">
        <f>Items!$L$104</f>
        <v>CF</v>
      </c>
      <c r="C130" s="2">
        <f>Items!$M$104</f>
        <v>0</v>
      </c>
      <c r="I130" s="2" t="str">
        <f>Items!$J$104</f>
        <v>Итоговый денежный поток накопительно</v>
      </c>
      <c r="Q130" s="2">
        <f ca="1">RepFd!Q282</f>
        <v>-11844706.6358</v>
      </c>
      <c r="T130" s="2">
        <f ca="1">RepFd!T282</f>
        <v>-194731.87000000002</v>
      </c>
      <c r="U130" s="2">
        <f ca="1">RepFd!U282</f>
        <v>-611650.87</v>
      </c>
      <c r="V130" s="2">
        <f ca="1">RepFd!V282</f>
        <v>-800566.13</v>
      </c>
      <c r="W130" s="2">
        <f ca="1">RepFd!W282</f>
        <v>-1173481.74</v>
      </c>
      <c r="X130" s="2">
        <f ca="1">RepFd!X282</f>
        <v>-1480399.94</v>
      </c>
      <c r="Y130" s="2">
        <f ca="1">RepFd!Y282</f>
        <v>-1758128.0558</v>
      </c>
      <c r="Z130" s="2">
        <f ca="1">RepFd!Z282</f>
        <v>-2033808.8658</v>
      </c>
      <c r="AA130" s="2">
        <f ca="1">RepFd!AA282</f>
        <v>-2817240.7557999999</v>
      </c>
      <c r="AB130" s="2">
        <f ca="1">RepFd!AB282</f>
        <v>-3693947.4257999999</v>
      </c>
      <c r="AC130" s="2">
        <f ca="1">RepFd!AC282</f>
        <v>-4454385.8457999993</v>
      </c>
      <c r="AD130" s="2">
        <f ca="1">RepFd!AD282</f>
        <v>-6324220.5957999993</v>
      </c>
      <c r="AE130" s="2">
        <f ca="1">RepFd!AE282</f>
        <v>-7895402.9557999996</v>
      </c>
      <c r="AF130" s="2">
        <f ca="1">RepFd!AF282</f>
        <v>-9476448.7657999992</v>
      </c>
      <c r="AG130" s="2">
        <f ca="1">RepFd!AG282</f>
        <v>-11329347.2358</v>
      </c>
      <c r="AH130" s="2">
        <f ca="1">RepFd!AH282</f>
        <v>-11816506.6358</v>
      </c>
      <c r="AI130" s="2">
        <f ca="1">RepFd!AI282</f>
        <v>-11816506.6358</v>
      </c>
      <c r="AJ130" s="2">
        <f ca="1">RepFd!AJ282</f>
        <v>-11844706.6358</v>
      </c>
      <c r="AK130" s="2">
        <f ca="1">RepFd!AK282</f>
        <v>-11844706.6358</v>
      </c>
      <c r="AL130" s="2">
        <f ca="1">RepFd!AL282</f>
        <v>-11844706.6358</v>
      </c>
    </row>
    <row r="131" spans="2:38" ht="4.05" customHeight="1" x14ac:dyDescent="0.25"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</row>
  </sheetData>
  <conditionalFormatting sqref="A8:XFD125 A127:XFD1048576">
    <cfRule type="cellIs" dxfId="30" priority="1" operator="equal">
      <formula>0</formula>
    </cfRule>
  </conditionalFormatting>
  <conditionalFormatting sqref="A126:P126 AM126:XFD126 A1:XFD7">
    <cfRule type="cellIs" dxfId="29" priority="15" operator="equal">
      <formula>0</formula>
    </cfRule>
  </conditionalFormatting>
  <conditionalFormatting sqref="Q85:AL85">
    <cfRule type="cellIs" dxfId="28" priority="13" operator="lessThan">
      <formula>0</formula>
    </cfRule>
  </conditionalFormatting>
  <conditionalFormatting sqref="Q46:AL46">
    <cfRule type="cellIs" dxfId="27" priority="12" operator="lessThan">
      <formula>0</formula>
    </cfRule>
  </conditionalFormatting>
  <conditionalFormatting sqref="Q101:AL101">
    <cfRule type="cellIs" dxfId="26" priority="11" operator="lessThan">
      <formula>0</formula>
    </cfRule>
  </conditionalFormatting>
  <conditionalFormatting sqref="Q110:AL110">
    <cfRule type="cellIs" dxfId="25" priority="10" operator="lessThan">
      <formula>0</formula>
    </cfRule>
  </conditionalFormatting>
  <conditionalFormatting sqref="Q128:AL130">
    <cfRule type="cellIs" dxfId="24" priority="9" operator="lessThan">
      <formula>0</formula>
    </cfRule>
  </conditionalFormatting>
  <conditionalFormatting sqref="Q126:AL126">
    <cfRule type="cellIs" dxfId="23" priority="8" operator="equal">
      <formula>0</formula>
    </cfRule>
  </conditionalFormatting>
  <conditionalFormatting sqref="Q126:AL126">
    <cfRule type="cellIs" dxfId="22" priority="7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AL118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 activeCell="G3" sqref="G3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4.77734375" style="1" customWidth="1"/>
    <col min="39" max="16384" width="8.88671875" style="1"/>
  </cols>
  <sheetData>
    <row r="1" spans="2:38" x14ac:dyDescent="0.25">
      <c r="C1" s="1" t="s">
        <v>56</v>
      </c>
    </row>
    <row r="2" spans="2:38" x14ac:dyDescent="0.25">
      <c r="C2" s="1" t="str">
        <f>dbF!$T$2</f>
        <v>T</v>
      </c>
      <c r="G2" s="1" t="s">
        <v>186</v>
      </c>
    </row>
    <row r="3" spans="2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2:38" x14ac:dyDescent="0.25">
      <c r="I4" s="2" t="str">
        <f>RepPF!$L$4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2:38" s="11" customFormat="1" ht="10.199999999999999" x14ac:dyDescent="0.2">
      <c r="T5" s="11">
        <f>RepPd!T5</f>
        <v>45292</v>
      </c>
      <c r="U5" s="11">
        <f>T6+1</f>
        <v>45323</v>
      </c>
      <c r="V5" s="11">
        <f t="shared" ref="V5:AL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si="0"/>
        <v>45505</v>
      </c>
      <c r="AB5" s="11">
        <f t="shared" si="0"/>
        <v>45536</v>
      </c>
      <c r="AC5" s="11">
        <f t="shared" si="0"/>
        <v>45566</v>
      </c>
      <c r="AD5" s="11">
        <f t="shared" si="0"/>
        <v>45597</v>
      </c>
      <c r="AE5" s="11">
        <f t="shared" si="0"/>
        <v>45627</v>
      </c>
      <c r="AF5" s="11">
        <f t="shared" si="0"/>
        <v>45658</v>
      </c>
      <c r="AG5" s="11">
        <f t="shared" si="0"/>
        <v>45689</v>
      </c>
      <c r="AH5" s="11">
        <f t="shared" si="0"/>
        <v>45717</v>
      </c>
      <c r="AI5" s="11">
        <f t="shared" si="0"/>
        <v>45748</v>
      </c>
      <c r="AJ5" s="11">
        <f t="shared" si="0"/>
        <v>45778</v>
      </c>
      <c r="AK5" s="11">
        <f t="shared" si="0"/>
        <v>45809</v>
      </c>
      <c r="AL5" s="11">
        <f t="shared" si="0"/>
        <v>45839</v>
      </c>
    </row>
    <row r="6" spans="2:38" s="11" customFormat="1" ht="10.199999999999999" x14ac:dyDescent="0.2">
      <c r="Q6" s="13" t="s">
        <v>1</v>
      </c>
      <c r="T6" s="11">
        <f>EOMONTH(T5,0)</f>
        <v>45322</v>
      </c>
      <c r="U6" s="11">
        <f t="shared" ref="U6:AL6" si="1">EOMONTH(U5,0)</f>
        <v>45351</v>
      </c>
      <c r="V6" s="11">
        <f t="shared" si="1"/>
        <v>45382</v>
      </c>
      <c r="W6" s="11">
        <f t="shared" si="1"/>
        <v>45412</v>
      </c>
      <c r="X6" s="11">
        <f t="shared" si="1"/>
        <v>45443</v>
      </c>
      <c r="Y6" s="11">
        <f t="shared" si="1"/>
        <v>45473</v>
      </c>
      <c r="Z6" s="11">
        <f t="shared" si="1"/>
        <v>45504</v>
      </c>
      <c r="AA6" s="11">
        <f t="shared" si="1"/>
        <v>45535</v>
      </c>
      <c r="AB6" s="11">
        <f t="shared" si="1"/>
        <v>45565</v>
      </c>
      <c r="AC6" s="11">
        <f t="shared" si="1"/>
        <v>45596</v>
      </c>
      <c r="AD6" s="11">
        <f t="shared" si="1"/>
        <v>45626</v>
      </c>
      <c r="AE6" s="11">
        <f t="shared" si="1"/>
        <v>45657</v>
      </c>
      <c r="AF6" s="11">
        <f t="shared" si="1"/>
        <v>45688</v>
      </c>
      <c r="AG6" s="11">
        <f t="shared" si="1"/>
        <v>45716</v>
      </c>
      <c r="AH6" s="11">
        <f t="shared" si="1"/>
        <v>45747</v>
      </c>
      <c r="AI6" s="11">
        <f t="shared" si="1"/>
        <v>45777</v>
      </c>
      <c r="AJ6" s="11">
        <f t="shared" si="1"/>
        <v>45808</v>
      </c>
      <c r="AK6" s="11">
        <f t="shared" si="1"/>
        <v>45838</v>
      </c>
      <c r="AL6" s="11">
        <f t="shared" si="1"/>
        <v>45869</v>
      </c>
    </row>
    <row r="8" spans="2:38" s="2" customFormat="1" x14ac:dyDescent="0.25">
      <c r="G8" s="26" t="s">
        <v>54</v>
      </c>
      <c r="H8" s="26"/>
      <c r="I8" s="26"/>
      <c r="J8" s="26"/>
      <c r="K8" s="26"/>
      <c r="L8" s="26"/>
    </row>
    <row r="9" spans="2:38" s="2" customFormat="1" x14ac:dyDescent="0.25">
      <c r="B9" s="2">
        <f>Items!$Q$3</f>
        <v>0</v>
      </c>
      <c r="C9" s="2" t="str">
        <f>Items!$R$3</f>
        <v>N</v>
      </c>
      <c r="I9" s="2" t="str">
        <f>Items!$O$3</f>
        <v>Выручка</v>
      </c>
      <c r="Q9" s="2">
        <f ca="1">RepFd!Q285</f>
        <v>9400000</v>
      </c>
      <c r="T9" s="2">
        <f ca="1">RepFd!T285</f>
        <v>0</v>
      </c>
      <c r="U9" s="2">
        <f ca="1">RepFd!U285</f>
        <v>0</v>
      </c>
      <c r="V9" s="2">
        <f ca="1">RepFd!V285</f>
        <v>0</v>
      </c>
      <c r="W9" s="2">
        <f ca="1">RepFd!W285</f>
        <v>0</v>
      </c>
      <c r="X9" s="2">
        <f ca="1">RepFd!X285</f>
        <v>0</v>
      </c>
      <c r="Y9" s="2">
        <f ca="1">RepFd!Y285</f>
        <v>9400000</v>
      </c>
      <c r="Z9" s="2">
        <f ca="1">RepFd!Z285</f>
        <v>0</v>
      </c>
      <c r="AA9" s="2">
        <f ca="1">RepFd!AA285</f>
        <v>0</v>
      </c>
      <c r="AB9" s="2">
        <f ca="1">RepFd!AB285</f>
        <v>0</v>
      </c>
      <c r="AC9" s="2">
        <f ca="1">RepFd!AC285</f>
        <v>0</v>
      </c>
      <c r="AD9" s="2">
        <f ca="1">RepFd!AD285</f>
        <v>0</v>
      </c>
      <c r="AE9" s="2">
        <f ca="1">RepFd!AE285</f>
        <v>0</v>
      </c>
      <c r="AF9" s="2">
        <f ca="1">RepFd!AF285</f>
        <v>0</v>
      </c>
      <c r="AG9" s="2">
        <f ca="1">RepFd!AG285</f>
        <v>0</v>
      </c>
      <c r="AH9" s="2">
        <f ca="1">RepFd!AH285</f>
        <v>0</v>
      </c>
      <c r="AI9" s="2">
        <f ca="1">RepFd!AI285</f>
        <v>0</v>
      </c>
      <c r="AJ9" s="2">
        <f ca="1">RepFd!AJ285</f>
        <v>0</v>
      </c>
      <c r="AK9" s="2">
        <f ca="1">RepFd!AK285</f>
        <v>0</v>
      </c>
      <c r="AL9" s="2">
        <f ca="1">RepFd!AL285</f>
        <v>0</v>
      </c>
    </row>
    <row r="10" spans="2:38" x14ac:dyDescent="0.25">
      <c r="B10" s="1" t="str">
        <f>Items!$Q$4</f>
        <v>PL(+)</v>
      </c>
      <c r="C10" s="1" t="str">
        <f>Items!$R$4</f>
        <v>M</v>
      </c>
      <c r="I10" s="22" t="str">
        <f>Items!$O$4</f>
        <v>Выручка</v>
      </c>
      <c r="J10" s="1" t="str">
        <f>Items!$P$4</f>
        <v>Выручка от реализации объектов</v>
      </c>
      <c r="Q10" s="1">
        <f ca="1">RepFd!Q286</f>
        <v>9400000</v>
      </c>
      <c r="T10" s="1">
        <f ca="1">RepFd!T286</f>
        <v>0</v>
      </c>
      <c r="U10" s="1">
        <f ca="1">RepFd!U286</f>
        <v>0</v>
      </c>
      <c r="V10" s="1">
        <f ca="1">RepFd!V286</f>
        <v>0</v>
      </c>
      <c r="W10" s="1">
        <f ca="1">RepFd!W286</f>
        <v>0</v>
      </c>
      <c r="X10" s="1">
        <f ca="1">RepFd!X286</f>
        <v>0</v>
      </c>
      <c r="Y10" s="1">
        <f ca="1">RepFd!Y286</f>
        <v>9400000</v>
      </c>
      <c r="Z10" s="1">
        <f ca="1">RepFd!Z286</f>
        <v>0</v>
      </c>
      <c r="AA10" s="1">
        <f ca="1">RepFd!AA286</f>
        <v>0</v>
      </c>
      <c r="AB10" s="1">
        <f ca="1">RepFd!AB286</f>
        <v>0</v>
      </c>
      <c r="AC10" s="1">
        <f ca="1">RepFd!AC286</f>
        <v>0</v>
      </c>
      <c r="AD10" s="1">
        <f ca="1">RepFd!AD286</f>
        <v>0</v>
      </c>
      <c r="AE10" s="1">
        <f ca="1">RepFd!AE286</f>
        <v>0</v>
      </c>
      <c r="AF10" s="1">
        <f ca="1">RepFd!AF286</f>
        <v>0</v>
      </c>
      <c r="AG10" s="1">
        <f ca="1">RepFd!AG286</f>
        <v>0</v>
      </c>
      <c r="AH10" s="1">
        <f ca="1">RepFd!AH286</f>
        <v>0</v>
      </c>
      <c r="AI10" s="1">
        <f ca="1">RepFd!AI286</f>
        <v>0</v>
      </c>
      <c r="AJ10" s="1">
        <f ca="1">RepFd!AJ286</f>
        <v>0</v>
      </c>
      <c r="AK10" s="1">
        <f ca="1">RepFd!AK286</f>
        <v>0</v>
      </c>
      <c r="AL10" s="1">
        <f ca="1">RepFd!AL286</f>
        <v>0</v>
      </c>
    </row>
    <row r="11" spans="2:38" x14ac:dyDescent="0.25">
      <c r="B11" s="1" t="str">
        <f>Items!$Q$5</f>
        <v>PL(+)</v>
      </c>
      <c r="C11" s="1" t="str">
        <f>Items!$R$5</f>
        <v>M</v>
      </c>
      <c r="I11" s="22" t="str">
        <f>Items!$O$5</f>
        <v>Выручка</v>
      </c>
      <c r="J11" s="1" t="str">
        <f>Items!$P$5</f>
        <v>Прочие доходы</v>
      </c>
      <c r="Q11" s="20">
        <f ca="1">RepFd!Q287</f>
        <v>0</v>
      </c>
      <c r="T11" s="1">
        <f ca="1">RepFd!T287</f>
        <v>0</v>
      </c>
      <c r="U11" s="1">
        <f ca="1">RepFd!U287</f>
        <v>0</v>
      </c>
      <c r="V11" s="1">
        <f ca="1">RepFd!V287</f>
        <v>0</v>
      </c>
      <c r="W11" s="1">
        <f ca="1">RepFd!W287</f>
        <v>0</v>
      </c>
      <c r="X11" s="1">
        <f ca="1">RepFd!X287</f>
        <v>0</v>
      </c>
      <c r="Y11" s="1">
        <f ca="1">RepFd!Y287</f>
        <v>0</v>
      </c>
      <c r="Z11" s="1">
        <f ca="1">RepFd!Z287</f>
        <v>0</v>
      </c>
      <c r="AA11" s="1">
        <f ca="1">RepFd!AA287</f>
        <v>0</v>
      </c>
      <c r="AB11" s="1">
        <f ca="1">RepFd!AB287</f>
        <v>0</v>
      </c>
      <c r="AC11" s="1">
        <f ca="1">RepFd!AC287</f>
        <v>0</v>
      </c>
      <c r="AD11" s="1">
        <f ca="1">RepFd!AD287</f>
        <v>0</v>
      </c>
      <c r="AE11" s="1">
        <f ca="1">RepFd!AE287</f>
        <v>0</v>
      </c>
      <c r="AF11" s="1">
        <f ca="1">RepFd!AF287</f>
        <v>0</v>
      </c>
      <c r="AG11" s="1">
        <f ca="1">RepFd!AG287</f>
        <v>0</v>
      </c>
      <c r="AH11" s="1">
        <f ca="1">RepFd!AH287</f>
        <v>0</v>
      </c>
      <c r="AI11" s="1">
        <f ca="1">RepFd!AI287</f>
        <v>0</v>
      </c>
      <c r="AJ11" s="1">
        <f ca="1">RepFd!AJ287</f>
        <v>0</v>
      </c>
      <c r="AK11" s="1">
        <f ca="1">RepFd!AK287</f>
        <v>0</v>
      </c>
      <c r="AL11" s="1">
        <f ca="1">RepFd!AL287</f>
        <v>0</v>
      </c>
    </row>
    <row r="12" spans="2:38" s="23" customFormat="1" ht="10.199999999999999" x14ac:dyDescent="0.2">
      <c r="E12" s="23" t="s">
        <v>50</v>
      </c>
    </row>
    <row r="13" spans="2:38" s="2" customFormat="1" x14ac:dyDescent="0.25">
      <c r="B13" s="2">
        <f>Items!$Q$6</f>
        <v>0</v>
      </c>
      <c r="C13" s="2" t="str">
        <f>Items!$R$6</f>
        <v>N</v>
      </c>
      <c r="I13" s="2" t="str">
        <f>Items!$O$6</f>
        <v>Всего себестоимость</v>
      </c>
      <c r="Q13" s="2">
        <f ca="1">RepFd!Q289</f>
        <v>7244822.091</v>
      </c>
      <c r="T13" s="2">
        <f ca="1">RepFd!T289</f>
        <v>0</v>
      </c>
      <c r="U13" s="2">
        <f ca="1">RepFd!U289</f>
        <v>0</v>
      </c>
      <c r="V13" s="2">
        <f ca="1">RepFd!V289</f>
        <v>0</v>
      </c>
      <c r="W13" s="2">
        <f ca="1">RepFd!W289</f>
        <v>0</v>
      </c>
      <c r="X13" s="2">
        <f ca="1">RepFd!X289</f>
        <v>0</v>
      </c>
      <c r="Y13" s="2">
        <f ca="1">RepFd!Y289</f>
        <v>7244822.091</v>
      </c>
      <c r="Z13" s="2">
        <f ca="1">RepFd!Z289</f>
        <v>0</v>
      </c>
      <c r="AA13" s="2">
        <f ca="1">RepFd!AA289</f>
        <v>0</v>
      </c>
      <c r="AB13" s="2">
        <f ca="1">RepFd!AB289</f>
        <v>0</v>
      </c>
      <c r="AC13" s="2">
        <f ca="1">RepFd!AC289</f>
        <v>0</v>
      </c>
      <c r="AD13" s="2">
        <f ca="1">RepFd!AD289</f>
        <v>0</v>
      </c>
      <c r="AE13" s="2">
        <f ca="1">RepFd!AE289</f>
        <v>0</v>
      </c>
      <c r="AF13" s="2">
        <f ca="1">RepFd!AF289</f>
        <v>0</v>
      </c>
      <c r="AG13" s="2">
        <f ca="1">RepFd!AG289</f>
        <v>0</v>
      </c>
      <c r="AH13" s="2">
        <f ca="1">RepFd!AH289</f>
        <v>0</v>
      </c>
      <c r="AI13" s="2">
        <f ca="1">RepFd!AI289</f>
        <v>0</v>
      </c>
      <c r="AJ13" s="2">
        <f ca="1">RepFd!AJ289</f>
        <v>0</v>
      </c>
      <c r="AK13" s="2">
        <f ca="1">RepFd!AK289</f>
        <v>0</v>
      </c>
      <c r="AL13" s="2">
        <f ca="1">RepFd!AL289</f>
        <v>0</v>
      </c>
    </row>
    <row r="14" spans="2:38" x14ac:dyDescent="0.25">
      <c r="B14" s="1" t="str">
        <f>Items!$Q$7</f>
        <v>PL(-)</v>
      </c>
      <c r="C14" s="1" t="str">
        <f>Items!$R$7</f>
        <v>N</v>
      </c>
      <c r="I14" s="22" t="str">
        <f>Items!$O$7</f>
        <v>Всего себестоимость</v>
      </c>
      <c r="J14" s="1" t="str">
        <f>Items!P7</f>
        <v>Подготовительные работы</v>
      </c>
      <c r="Q14" s="1">
        <f ca="1">RepFd!Q290</f>
        <v>8994.375</v>
      </c>
      <c r="T14" s="1">
        <f ca="1">RepFd!T290</f>
        <v>0</v>
      </c>
      <c r="U14" s="1">
        <f ca="1">RepFd!U290</f>
        <v>0</v>
      </c>
      <c r="V14" s="1">
        <f ca="1">RepFd!V290</f>
        <v>0</v>
      </c>
      <c r="W14" s="1">
        <f ca="1">RepFd!W290</f>
        <v>0</v>
      </c>
      <c r="X14" s="1">
        <f ca="1">RepFd!X290</f>
        <v>0</v>
      </c>
      <c r="Y14" s="1">
        <f ca="1">RepFd!Y290</f>
        <v>8994.375</v>
      </c>
      <c r="Z14" s="1">
        <f ca="1">RepFd!Z290</f>
        <v>0</v>
      </c>
      <c r="AA14" s="1">
        <f ca="1">RepFd!AA290</f>
        <v>0</v>
      </c>
      <c r="AB14" s="1">
        <f ca="1">RepFd!AB290</f>
        <v>0</v>
      </c>
      <c r="AC14" s="1">
        <f ca="1">RepFd!AC290</f>
        <v>0</v>
      </c>
      <c r="AD14" s="1">
        <f ca="1">RepFd!AD290</f>
        <v>0</v>
      </c>
      <c r="AE14" s="1">
        <f ca="1">RepFd!AE290</f>
        <v>0</v>
      </c>
      <c r="AF14" s="1">
        <f ca="1">RepFd!AF290</f>
        <v>0</v>
      </c>
      <c r="AG14" s="1">
        <f ca="1">RepFd!AG290</f>
        <v>0</v>
      </c>
      <c r="AH14" s="1">
        <f ca="1">RepFd!AH290</f>
        <v>0</v>
      </c>
      <c r="AI14" s="1">
        <f ca="1">RepFd!AI290</f>
        <v>0</v>
      </c>
      <c r="AJ14" s="1">
        <f ca="1">RepFd!AJ290</f>
        <v>0</v>
      </c>
      <c r="AK14" s="1">
        <f ca="1">RepFd!AK290</f>
        <v>0</v>
      </c>
      <c r="AL14" s="1">
        <f ca="1">RepFd!AL290</f>
        <v>0</v>
      </c>
    </row>
    <row r="15" spans="2:38" x14ac:dyDescent="0.25">
      <c r="B15" s="1" t="str">
        <f>Items!$Q$8</f>
        <v>PL(-)</v>
      </c>
      <c r="C15" s="1" t="str">
        <f>Items!$R$8</f>
        <v>N</v>
      </c>
      <c r="I15" s="22" t="str">
        <f>Items!$O$8</f>
        <v>Всего себестоимость</v>
      </c>
      <c r="J15" s="1" t="str">
        <f>Items!P8</f>
        <v>Затраты на покупку участка</v>
      </c>
      <c r="Q15" s="1">
        <f ca="1">RepFd!Q291</f>
        <v>2088450</v>
      </c>
      <c r="T15" s="1">
        <f ca="1">RepFd!T291</f>
        <v>0</v>
      </c>
      <c r="U15" s="1">
        <f ca="1">RepFd!U291</f>
        <v>0</v>
      </c>
      <c r="V15" s="1">
        <f ca="1">RepFd!V291</f>
        <v>0</v>
      </c>
      <c r="W15" s="1">
        <f ca="1">RepFd!W291</f>
        <v>0</v>
      </c>
      <c r="X15" s="1">
        <f ca="1">RepFd!X291</f>
        <v>0</v>
      </c>
      <c r="Y15" s="1">
        <f ca="1">RepFd!Y291</f>
        <v>2088450</v>
      </c>
      <c r="Z15" s="1">
        <f ca="1">RepFd!Z291</f>
        <v>0</v>
      </c>
      <c r="AA15" s="1">
        <f ca="1">RepFd!AA291</f>
        <v>0</v>
      </c>
      <c r="AB15" s="1">
        <f ca="1">RepFd!AB291</f>
        <v>0</v>
      </c>
      <c r="AC15" s="1">
        <f ca="1">RepFd!AC291</f>
        <v>0</v>
      </c>
      <c r="AD15" s="1">
        <f ca="1">RepFd!AD291</f>
        <v>0</v>
      </c>
      <c r="AE15" s="1">
        <f ca="1">RepFd!AE291</f>
        <v>0</v>
      </c>
      <c r="AF15" s="1">
        <f ca="1">RepFd!AF291</f>
        <v>0</v>
      </c>
      <c r="AG15" s="1">
        <f ca="1">RepFd!AG291</f>
        <v>0</v>
      </c>
      <c r="AH15" s="1">
        <f ca="1">RepFd!AH291</f>
        <v>0</v>
      </c>
      <c r="AI15" s="1">
        <f ca="1">RepFd!AI291</f>
        <v>0</v>
      </c>
      <c r="AJ15" s="1">
        <f ca="1">RepFd!AJ291</f>
        <v>0</v>
      </c>
      <c r="AK15" s="1">
        <f ca="1">RepFd!AK291</f>
        <v>0</v>
      </c>
      <c r="AL15" s="1">
        <f ca="1">RepFd!AL291</f>
        <v>0</v>
      </c>
    </row>
    <row r="16" spans="2:38" x14ac:dyDescent="0.25">
      <c r="B16" s="1" t="str">
        <f>Items!$Q$9</f>
        <v>PL(-)</v>
      </c>
      <c r="C16" s="1" t="str">
        <f>Items!$R$9</f>
        <v>N</v>
      </c>
      <c r="I16" s="22" t="str">
        <f>Items!$O$9</f>
        <v>Всего себестоимость</v>
      </c>
      <c r="J16" s="1" t="str">
        <f>Items!P9</f>
        <v>Прочее</v>
      </c>
      <c r="Q16" s="1">
        <f ca="1">RepFd!Q292</f>
        <v>0</v>
      </c>
      <c r="T16" s="1">
        <f ca="1">RepFd!T292</f>
        <v>0</v>
      </c>
      <c r="U16" s="1">
        <f ca="1">RepFd!U292</f>
        <v>0</v>
      </c>
      <c r="V16" s="1">
        <f ca="1">RepFd!V292</f>
        <v>0</v>
      </c>
      <c r="W16" s="1">
        <f ca="1">RepFd!W292</f>
        <v>0</v>
      </c>
      <c r="X16" s="1">
        <f ca="1">RepFd!X292</f>
        <v>0</v>
      </c>
      <c r="Y16" s="1">
        <f ca="1">RepFd!Y292</f>
        <v>0</v>
      </c>
      <c r="Z16" s="1">
        <f ca="1">RepFd!Z292</f>
        <v>0</v>
      </c>
      <c r="AA16" s="1">
        <f ca="1">RepFd!AA292</f>
        <v>0</v>
      </c>
      <c r="AB16" s="1">
        <f ca="1">RepFd!AB292</f>
        <v>0</v>
      </c>
      <c r="AC16" s="1">
        <f ca="1">RepFd!AC292</f>
        <v>0</v>
      </c>
      <c r="AD16" s="1">
        <f ca="1">RepFd!AD292</f>
        <v>0</v>
      </c>
      <c r="AE16" s="1">
        <f ca="1">RepFd!AE292</f>
        <v>0</v>
      </c>
      <c r="AF16" s="1">
        <f ca="1">RepFd!AF292</f>
        <v>0</v>
      </c>
      <c r="AG16" s="1">
        <f ca="1">RepFd!AG292</f>
        <v>0</v>
      </c>
      <c r="AH16" s="1">
        <f ca="1">RepFd!AH292</f>
        <v>0</v>
      </c>
      <c r="AI16" s="1">
        <f ca="1">RepFd!AI292</f>
        <v>0</v>
      </c>
      <c r="AJ16" s="1">
        <f ca="1">RepFd!AJ292</f>
        <v>0</v>
      </c>
      <c r="AK16" s="1">
        <f ca="1">RepFd!AK292</f>
        <v>0</v>
      </c>
      <c r="AL16" s="1">
        <f ca="1">RepFd!AL292</f>
        <v>0</v>
      </c>
    </row>
    <row r="17" spans="2:38" x14ac:dyDescent="0.25">
      <c r="B17" s="1" t="str">
        <f>Items!$Q$10</f>
        <v>PL(-)</v>
      </c>
      <c r="C17" s="1" t="str">
        <f>Items!$R$10</f>
        <v>N</v>
      </c>
      <c r="I17" s="22" t="str">
        <f>Items!$O$10</f>
        <v>Всего себестоимость</v>
      </c>
      <c r="J17" s="1" t="str">
        <f>Items!P10</f>
        <v>ГСМ</v>
      </c>
      <c r="Q17" s="1">
        <f ca="1">RepFd!Q293</f>
        <v>0</v>
      </c>
      <c r="T17" s="1">
        <f ca="1">RepFd!T293</f>
        <v>0</v>
      </c>
      <c r="U17" s="1">
        <f ca="1">RepFd!U293</f>
        <v>0</v>
      </c>
      <c r="V17" s="1">
        <f ca="1">RepFd!V293</f>
        <v>0</v>
      </c>
      <c r="W17" s="1">
        <f ca="1">RepFd!W293</f>
        <v>0</v>
      </c>
      <c r="X17" s="1">
        <f ca="1">RepFd!X293</f>
        <v>0</v>
      </c>
      <c r="Y17" s="1">
        <f ca="1">RepFd!Y293</f>
        <v>0</v>
      </c>
      <c r="Z17" s="1">
        <f ca="1">RepFd!Z293</f>
        <v>0</v>
      </c>
      <c r="AA17" s="1">
        <f ca="1">RepFd!AA293</f>
        <v>0</v>
      </c>
      <c r="AB17" s="1">
        <f ca="1">RepFd!AB293</f>
        <v>0</v>
      </c>
      <c r="AC17" s="1">
        <f ca="1">RepFd!AC293</f>
        <v>0</v>
      </c>
      <c r="AD17" s="1">
        <f ca="1">RepFd!AD293</f>
        <v>0</v>
      </c>
      <c r="AE17" s="1">
        <f ca="1">RepFd!AE293</f>
        <v>0</v>
      </c>
      <c r="AF17" s="1">
        <f ca="1">RepFd!AF293</f>
        <v>0</v>
      </c>
      <c r="AG17" s="1">
        <f ca="1">RepFd!AG293</f>
        <v>0</v>
      </c>
      <c r="AH17" s="1">
        <f ca="1">RepFd!AH293</f>
        <v>0</v>
      </c>
      <c r="AI17" s="1">
        <f ca="1">RepFd!AI293</f>
        <v>0</v>
      </c>
      <c r="AJ17" s="1">
        <f ca="1">RepFd!AJ293</f>
        <v>0</v>
      </c>
      <c r="AK17" s="1">
        <f ca="1">RepFd!AK293</f>
        <v>0</v>
      </c>
      <c r="AL17" s="1">
        <f ca="1">RepFd!AL293</f>
        <v>0</v>
      </c>
    </row>
    <row r="18" spans="2:38" x14ac:dyDescent="0.25">
      <c r="B18" s="1" t="str">
        <f>Items!$Q$11</f>
        <v>PL(-)</v>
      </c>
      <c r="C18" s="1" t="str">
        <f>Items!$R$11</f>
        <v>N</v>
      </c>
      <c r="I18" s="22" t="str">
        <f>Items!$O$11</f>
        <v>Всего себестоимость</v>
      </c>
      <c r="J18" s="1" t="str">
        <f>Items!P11</f>
        <v>Электрика</v>
      </c>
      <c r="Q18" s="1">
        <f ca="1">RepFd!Q294</f>
        <v>0</v>
      </c>
      <c r="T18" s="1">
        <f ca="1">RepFd!T294</f>
        <v>0</v>
      </c>
      <c r="U18" s="1">
        <f ca="1">RepFd!U294</f>
        <v>0</v>
      </c>
      <c r="V18" s="1">
        <f ca="1">RepFd!V294</f>
        <v>0</v>
      </c>
      <c r="W18" s="1">
        <f ca="1">RepFd!W294</f>
        <v>0</v>
      </c>
      <c r="X18" s="1">
        <f ca="1">RepFd!X294</f>
        <v>0</v>
      </c>
      <c r="Y18" s="1">
        <f ca="1">RepFd!Y294</f>
        <v>0</v>
      </c>
      <c r="Z18" s="1">
        <f ca="1">RepFd!Z294</f>
        <v>0</v>
      </c>
      <c r="AA18" s="1">
        <f ca="1">RepFd!AA294</f>
        <v>0</v>
      </c>
      <c r="AB18" s="1">
        <f ca="1">RepFd!AB294</f>
        <v>0</v>
      </c>
      <c r="AC18" s="1">
        <f ca="1">RepFd!AC294</f>
        <v>0</v>
      </c>
      <c r="AD18" s="1">
        <f ca="1">RepFd!AD294</f>
        <v>0</v>
      </c>
      <c r="AE18" s="1">
        <f ca="1">RepFd!AE294</f>
        <v>0</v>
      </c>
      <c r="AF18" s="1">
        <f ca="1">RepFd!AF294</f>
        <v>0</v>
      </c>
      <c r="AG18" s="1">
        <f ca="1">RepFd!AG294</f>
        <v>0</v>
      </c>
      <c r="AH18" s="1">
        <f ca="1">RepFd!AH294</f>
        <v>0</v>
      </c>
      <c r="AI18" s="1">
        <f ca="1">RepFd!AI294</f>
        <v>0</v>
      </c>
      <c r="AJ18" s="1">
        <f ca="1">RepFd!AJ294</f>
        <v>0</v>
      </c>
      <c r="AK18" s="1">
        <f ca="1">RepFd!AK294</f>
        <v>0</v>
      </c>
      <c r="AL18" s="1">
        <f ca="1">RepFd!AL294</f>
        <v>0</v>
      </c>
    </row>
    <row r="19" spans="2:38" x14ac:dyDescent="0.25">
      <c r="B19" s="1" t="str">
        <f>Items!$Q$12</f>
        <v>PL(-)</v>
      </c>
      <c r="C19" s="1" t="str">
        <f>Items!$R$12</f>
        <v>N</v>
      </c>
      <c r="I19" s="22" t="str">
        <f>Items!$O$12</f>
        <v>Всего себестоимость</v>
      </c>
      <c r="J19" s="1" t="str">
        <f>Items!P12</f>
        <v>Доставка</v>
      </c>
      <c r="Q19" s="1">
        <f ca="1">RepFd!Q295</f>
        <v>75660</v>
      </c>
      <c r="T19" s="1">
        <f ca="1">RepFd!T295</f>
        <v>0</v>
      </c>
      <c r="U19" s="1">
        <f ca="1">RepFd!U295</f>
        <v>0</v>
      </c>
      <c r="V19" s="1">
        <f ca="1">RepFd!V295</f>
        <v>0</v>
      </c>
      <c r="W19" s="1">
        <f ca="1">RepFd!W295</f>
        <v>0</v>
      </c>
      <c r="X19" s="1">
        <f ca="1">RepFd!X295</f>
        <v>0</v>
      </c>
      <c r="Y19" s="1">
        <f ca="1">RepFd!Y295</f>
        <v>75660</v>
      </c>
      <c r="Z19" s="1">
        <f ca="1">RepFd!Z295</f>
        <v>0</v>
      </c>
      <c r="AA19" s="1">
        <f ca="1">RepFd!AA295</f>
        <v>0</v>
      </c>
      <c r="AB19" s="1">
        <f ca="1">RepFd!AB295</f>
        <v>0</v>
      </c>
      <c r="AC19" s="1">
        <f ca="1">RepFd!AC295</f>
        <v>0</v>
      </c>
      <c r="AD19" s="1">
        <f ca="1">RepFd!AD295</f>
        <v>0</v>
      </c>
      <c r="AE19" s="1">
        <f ca="1">RepFd!AE295</f>
        <v>0</v>
      </c>
      <c r="AF19" s="1">
        <f ca="1">RepFd!AF295</f>
        <v>0</v>
      </c>
      <c r="AG19" s="1">
        <f ca="1">RepFd!AG295</f>
        <v>0</v>
      </c>
      <c r="AH19" s="1">
        <f ca="1">RepFd!AH295</f>
        <v>0</v>
      </c>
      <c r="AI19" s="1">
        <f ca="1">RepFd!AI295</f>
        <v>0</v>
      </c>
      <c r="AJ19" s="1">
        <f ca="1">RepFd!AJ295</f>
        <v>0</v>
      </c>
      <c r="AK19" s="1">
        <f ca="1">RepFd!AK295</f>
        <v>0</v>
      </c>
      <c r="AL19" s="1">
        <f ca="1">RepFd!AL295</f>
        <v>0</v>
      </c>
    </row>
    <row r="20" spans="2:38" x14ac:dyDescent="0.25">
      <c r="B20" s="1" t="str">
        <f>Items!$Q$13</f>
        <v>PL(-)</v>
      </c>
      <c r="C20" s="1" t="str">
        <f>Items!$R$13</f>
        <v>N</v>
      </c>
      <c r="I20" s="22" t="str">
        <f>Items!$O$13</f>
        <v>Всего себестоимость</v>
      </c>
      <c r="J20" s="1" t="str">
        <f>Items!P13</f>
        <v>Канализация, Скважина,кессон и септик</v>
      </c>
      <c r="Q20" s="1">
        <f ca="1">RepFd!Q296</f>
        <v>17813.093999999997</v>
      </c>
      <c r="T20" s="1">
        <f ca="1">RepFd!T296</f>
        <v>0</v>
      </c>
      <c r="U20" s="1">
        <f ca="1">RepFd!U296</f>
        <v>0</v>
      </c>
      <c r="V20" s="1">
        <f ca="1">RepFd!V296</f>
        <v>0</v>
      </c>
      <c r="W20" s="1">
        <f ca="1">RepFd!W296</f>
        <v>0</v>
      </c>
      <c r="X20" s="1">
        <f ca="1">RepFd!X296</f>
        <v>0</v>
      </c>
      <c r="Y20" s="1">
        <f ca="1">RepFd!Y296</f>
        <v>17813.093999999997</v>
      </c>
      <c r="Z20" s="1">
        <f ca="1">RepFd!Z296</f>
        <v>0</v>
      </c>
      <c r="AA20" s="1">
        <f ca="1">RepFd!AA296</f>
        <v>0</v>
      </c>
      <c r="AB20" s="1">
        <f ca="1">RepFd!AB296</f>
        <v>0</v>
      </c>
      <c r="AC20" s="1">
        <f ca="1">RepFd!AC296</f>
        <v>0</v>
      </c>
      <c r="AD20" s="1">
        <f ca="1">RepFd!AD296</f>
        <v>0</v>
      </c>
      <c r="AE20" s="1">
        <f ca="1">RepFd!AE296</f>
        <v>0</v>
      </c>
      <c r="AF20" s="1">
        <f ca="1">RepFd!AF296</f>
        <v>0</v>
      </c>
      <c r="AG20" s="1">
        <f ca="1">RepFd!AG296</f>
        <v>0</v>
      </c>
      <c r="AH20" s="1">
        <f ca="1">RepFd!AH296</f>
        <v>0</v>
      </c>
      <c r="AI20" s="1">
        <f ca="1">RepFd!AI296</f>
        <v>0</v>
      </c>
      <c r="AJ20" s="1">
        <f ca="1">RepFd!AJ296</f>
        <v>0</v>
      </c>
      <c r="AK20" s="1">
        <f ca="1">RepFd!AK296</f>
        <v>0</v>
      </c>
      <c r="AL20" s="1">
        <f ca="1">RepFd!AL296</f>
        <v>0</v>
      </c>
    </row>
    <row r="21" spans="2:38" x14ac:dyDescent="0.25">
      <c r="B21" s="1" t="str">
        <f>Items!Q14</f>
        <v>PL(-)</v>
      </c>
      <c r="C21" s="1" t="str">
        <f>Items!R14</f>
        <v>N</v>
      </c>
      <c r="I21" s="22" t="str">
        <f>Items!O14</f>
        <v>Всего себестоимость</v>
      </c>
      <c r="J21" s="1" t="str">
        <f>Items!P14</f>
        <v>Метизы, расходники</v>
      </c>
      <c r="Q21" s="1">
        <f ca="1">RepFd!Q297</f>
        <v>0</v>
      </c>
      <c r="T21" s="1">
        <f ca="1">RepFd!T297</f>
        <v>0</v>
      </c>
      <c r="U21" s="1">
        <f ca="1">RepFd!U297</f>
        <v>0</v>
      </c>
      <c r="V21" s="1">
        <f ca="1">RepFd!V297</f>
        <v>0</v>
      </c>
      <c r="W21" s="1">
        <f ca="1">RepFd!W297</f>
        <v>0</v>
      </c>
      <c r="X21" s="1">
        <f ca="1">RepFd!X297</f>
        <v>0</v>
      </c>
      <c r="Y21" s="1">
        <f ca="1">RepFd!Y297</f>
        <v>0</v>
      </c>
      <c r="Z21" s="1">
        <f ca="1">RepFd!Z297</f>
        <v>0</v>
      </c>
      <c r="AA21" s="1">
        <f ca="1">RepFd!AA297</f>
        <v>0</v>
      </c>
      <c r="AB21" s="1">
        <f ca="1">RepFd!AB297</f>
        <v>0</v>
      </c>
      <c r="AC21" s="1">
        <f ca="1">RepFd!AC297</f>
        <v>0</v>
      </c>
      <c r="AD21" s="1">
        <f ca="1">RepFd!AD297</f>
        <v>0</v>
      </c>
      <c r="AE21" s="1">
        <f ca="1">RepFd!AE297</f>
        <v>0</v>
      </c>
      <c r="AF21" s="1">
        <f ca="1">RepFd!AF297</f>
        <v>0</v>
      </c>
      <c r="AG21" s="1">
        <f ca="1">RepFd!AG297</f>
        <v>0</v>
      </c>
      <c r="AH21" s="1">
        <f ca="1">RepFd!AH297</f>
        <v>0</v>
      </c>
      <c r="AI21" s="1">
        <f ca="1">RepFd!AI297</f>
        <v>0</v>
      </c>
      <c r="AJ21" s="1">
        <f ca="1">RepFd!AJ297</f>
        <v>0</v>
      </c>
      <c r="AK21" s="1">
        <f ca="1">RepFd!AK297</f>
        <v>0</v>
      </c>
      <c r="AL21" s="1">
        <f ca="1">RepFd!AL297</f>
        <v>0</v>
      </c>
    </row>
    <row r="22" spans="2:38" x14ac:dyDescent="0.25">
      <c r="B22" s="1" t="str">
        <f>Items!Q15</f>
        <v>PL(-)</v>
      </c>
      <c r="C22" s="1" t="str">
        <f>Items!R15</f>
        <v>N</v>
      </c>
      <c r="I22" s="22" t="str">
        <f>Items!O15</f>
        <v>Всего себестоимость</v>
      </c>
      <c r="J22" s="1" t="str">
        <f>Items!P15</f>
        <v>Материалы Фундамент</v>
      </c>
      <c r="Q22" s="1">
        <f ca="1">RepFd!Q298</f>
        <v>2930609.4870000002</v>
      </c>
      <c r="T22" s="1">
        <f ca="1">RepFd!T298</f>
        <v>0</v>
      </c>
      <c r="U22" s="1">
        <f ca="1">RepFd!U298</f>
        <v>0</v>
      </c>
      <c r="V22" s="1">
        <f ca="1">RepFd!V298</f>
        <v>0</v>
      </c>
      <c r="W22" s="1">
        <f ca="1">RepFd!W298</f>
        <v>0</v>
      </c>
      <c r="X22" s="1">
        <f ca="1">RepFd!X298</f>
        <v>0</v>
      </c>
      <c r="Y22" s="1">
        <f ca="1">RepFd!Y298</f>
        <v>2930609.4870000002</v>
      </c>
      <c r="Z22" s="1">
        <f ca="1">RepFd!Z298</f>
        <v>0</v>
      </c>
      <c r="AA22" s="1">
        <f ca="1">RepFd!AA298</f>
        <v>0</v>
      </c>
      <c r="AB22" s="1">
        <f ca="1">RepFd!AB298</f>
        <v>0</v>
      </c>
      <c r="AC22" s="1">
        <f ca="1">RepFd!AC298</f>
        <v>0</v>
      </c>
      <c r="AD22" s="1">
        <f ca="1">RepFd!AD298</f>
        <v>0</v>
      </c>
      <c r="AE22" s="1">
        <f ca="1">RepFd!AE298</f>
        <v>0</v>
      </c>
      <c r="AF22" s="1">
        <f ca="1">RepFd!AF298</f>
        <v>0</v>
      </c>
      <c r="AG22" s="1">
        <f ca="1">RepFd!AG298</f>
        <v>0</v>
      </c>
      <c r="AH22" s="1">
        <f ca="1">RepFd!AH298</f>
        <v>0</v>
      </c>
      <c r="AI22" s="1">
        <f ca="1">RepFd!AI298</f>
        <v>0</v>
      </c>
      <c r="AJ22" s="1">
        <f ca="1">RepFd!AJ298</f>
        <v>0</v>
      </c>
      <c r="AK22" s="1">
        <f ca="1">RepFd!AK298</f>
        <v>0</v>
      </c>
      <c r="AL22" s="1">
        <f ca="1">RepFd!AL298</f>
        <v>0</v>
      </c>
    </row>
    <row r="23" spans="2:38" x14ac:dyDescent="0.25">
      <c r="B23" s="1" t="str">
        <f>Items!Q16</f>
        <v>PL(-)</v>
      </c>
      <c r="C23" s="1" t="str">
        <f>Items!R16</f>
        <v>N</v>
      </c>
      <c r="I23" s="22" t="str">
        <f>Items!O16</f>
        <v>Всего себестоимость</v>
      </c>
      <c r="J23" s="1" t="str">
        <f>Items!P16</f>
        <v>Материалы Коробка</v>
      </c>
      <c r="Q23" s="1">
        <f ca="1">RepFd!Q299</f>
        <v>166727.92500000002</v>
      </c>
      <c r="T23" s="1">
        <f ca="1">RepFd!T299</f>
        <v>0</v>
      </c>
      <c r="U23" s="1">
        <f ca="1">RepFd!U299</f>
        <v>0</v>
      </c>
      <c r="V23" s="1">
        <f ca="1">RepFd!V299</f>
        <v>0</v>
      </c>
      <c r="W23" s="1">
        <f ca="1">RepFd!W299</f>
        <v>0</v>
      </c>
      <c r="X23" s="1">
        <f ca="1">RepFd!X299</f>
        <v>0</v>
      </c>
      <c r="Y23" s="1">
        <f ca="1">RepFd!Y299</f>
        <v>166727.92500000002</v>
      </c>
      <c r="Z23" s="1">
        <f ca="1">RepFd!Z299</f>
        <v>0</v>
      </c>
      <c r="AA23" s="1">
        <f ca="1">RepFd!AA299</f>
        <v>0</v>
      </c>
      <c r="AB23" s="1">
        <f ca="1">RepFd!AB299</f>
        <v>0</v>
      </c>
      <c r="AC23" s="1">
        <f ca="1">RepFd!AC299</f>
        <v>0</v>
      </c>
      <c r="AD23" s="1">
        <f ca="1">RepFd!AD299</f>
        <v>0</v>
      </c>
      <c r="AE23" s="1">
        <f ca="1">RepFd!AE299</f>
        <v>0</v>
      </c>
      <c r="AF23" s="1">
        <f ca="1">RepFd!AF299</f>
        <v>0</v>
      </c>
      <c r="AG23" s="1">
        <f ca="1">RepFd!AG299</f>
        <v>0</v>
      </c>
      <c r="AH23" s="1">
        <f ca="1">RepFd!AH299</f>
        <v>0</v>
      </c>
      <c r="AI23" s="1">
        <f ca="1">RepFd!AI299</f>
        <v>0</v>
      </c>
      <c r="AJ23" s="1">
        <f ca="1">RepFd!AJ299</f>
        <v>0</v>
      </c>
      <c r="AK23" s="1">
        <f ca="1">RepFd!AK299</f>
        <v>0</v>
      </c>
      <c r="AL23" s="1">
        <f ca="1">RepFd!AL299</f>
        <v>0</v>
      </c>
    </row>
    <row r="24" spans="2:38" x14ac:dyDescent="0.25">
      <c r="B24" s="1" t="str">
        <f>Items!Q17</f>
        <v>PL(-)</v>
      </c>
      <c r="C24" s="1" t="str">
        <f>Items!R17</f>
        <v>N</v>
      </c>
      <c r="I24" s="22" t="str">
        <f>Items!O17</f>
        <v>Всего себестоимость</v>
      </c>
      <c r="J24" s="1" t="str">
        <f>Items!P17</f>
        <v>Материалы Кровля</v>
      </c>
      <c r="Q24" s="1">
        <f ca="1">RepFd!Q300</f>
        <v>0</v>
      </c>
      <c r="T24" s="1">
        <f ca="1">RepFd!T300</f>
        <v>0</v>
      </c>
      <c r="U24" s="1">
        <f ca="1">RepFd!U300</f>
        <v>0</v>
      </c>
      <c r="V24" s="1">
        <f ca="1">RepFd!V300</f>
        <v>0</v>
      </c>
      <c r="W24" s="1">
        <f ca="1">RepFd!W300</f>
        <v>0</v>
      </c>
      <c r="X24" s="1">
        <f ca="1">RepFd!X300</f>
        <v>0</v>
      </c>
      <c r="Y24" s="1">
        <f ca="1">RepFd!Y300</f>
        <v>0</v>
      </c>
      <c r="Z24" s="1">
        <f ca="1">RepFd!Z300</f>
        <v>0</v>
      </c>
      <c r="AA24" s="1">
        <f ca="1">RepFd!AA300</f>
        <v>0</v>
      </c>
      <c r="AB24" s="1">
        <f ca="1">RepFd!AB300</f>
        <v>0</v>
      </c>
      <c r="AC24" s="1">
        <f ca="1">RepFd!AC300</f>
        <v>0</v>
      </c>
      <c r="AD24" s="1">
        <f ca="1">RepFd!AD300</f>
        <v>0</v>
      </c>
      <c r="AE24" s="1">
        <f ca="1">RepFd!AE300</f>
        <v>0</v>
      </c>
      <c r="AF24" s="1">
        <f ca="1">RepFd!AF300</f>
        <v>0</v>
      </c>
      <c r="AG24" s="1">
        <f ca="1">RepFd!AG300</f>
        <v>0</v>
      </c>
      <c r="AH24" s="1">
        <f ca="1">RepFd!AH300</f>
        <v>0</v>
      </c>
      <c r="AI24" s="1">
        <f ca="1">RepFd!AI300</f>
        <v>0</v>
      </c>
      <c r="AJ24" s="1">
        <f ca="1">RepFd!AJ300</f>
        <v>0</v>
      </c>
      <c r="AK24" s="1">
        <f ca="1">RepFd!AK300</f>
        <v>0</v>
      </c>
      <c r="AL24" s="1">
        <f ca="1">RepFd!AL300</f>
        <v>0</v>
      </c>
    </row>
    <row r="25" spans="2:38" x14ac:dyDescent="0.25">
      <c r="B25" s="1" t="str">
        <f>Items!Q18</f>
        <v>PL(-)</v>
      </c>
      <c r="C25" s="1" t="str">
        <f>Items!R18</f>
        <v>N</v>
      </c>
      <c r="I25" s="22" t="str">
        <f>Items!O18</f>
        <v>Всего себестоимость</v>
      </c>
      <c r="J25" s="1" t="str">
        <f>Items!P18</f>
        <v>Материалы Окна и двери</v>
      </c>
      <c r="Q25" s="1">
        <f ca="1">RepFd!Q301</f>
        <v>0</v>
      </c>
      <c r="T25" s="1">
        <f ca="1">RepFd!T301</f>
        <v>0</v>
      </c>
      <c r="U25" s="1">
        <f ca="1">RepFd!U301</f>
        <v>0</v>
      </c>
      <c r="V25" s="1">
        <f ca="1">RepFd!V301</f>
        <v>0</v>
      </c>
      <c r="W25" s="1">
        <f ca="1">RepFd!W301</f>
        <v>0</v>
      </c>
      <c r="X25" s="1">
        <f ca="1">RepFd!X301</f>
        <v>0</v>
      </c>
      <c r="Y25" s="1">
        <f ca="1">RepFd!Y301</f>
        <v>0</v>
      </c>
      <c r="Z25" s="1">
        <f ca="1">RepFd!Z301</f>
        <v>0</v>
      </c>
      <c r="AA25" s="1">
        <f ca="1">RepFd!AA301</f>
        <v>0</v>
      </c>
      <c r="AB25" s="1">
        <f ca="1">RepFd!AB301</f>
        <v>0</v>
      </c>
      <c r="AC25" s="1">
        <f ca="1">RepFd!AC301</f>
        <v>0</v>
      </c>
      <c r="AD25" s="1">
        <f ca="1">RepFd!AD301</f>
        <v>0</v>
      </c>
      <c r="AE25" s="1">
        <f ca="1">RepFd!AE301</f>
        <v>0</v>
      </c>
      <c r="AF25" s="1">
        <f ca="1">RepFd!AF301</f>
        <v>0</v>
      </c>
      <c r="AG25" s="1">
        <f ca="1">RepFd!AG301</f>
        <v>0</v>
      </c>
      <c r="AH25" s="1">
        <f ca="1">RepFd!AH301</f>
        <v>0</v>
      </c>
      <c r="AI25" s="1">
        <f ca="1">RepFd!AI301</f>
        <v>0</v>
      </c>
      <c r="AJ25" s="1">
        <f ca="1">RepFd!AJ301</f>
        <v>0</v>
      </c>
      <c r="AK25" s="1">
        <f ca="1">RepFd!AK301</f>
        <v>0</v>
      </c>
      <c r="AL25" s="1">
        <f ca="1">RepFd!AL301</f>
        <v>0</v>
      </c>
    </row>
    <row r="26" spans="2:38" x14ac:dyDescent="0.25">
      <c r="B26" s="1" t="str">
        <f>Items!Q19</f>
        <v>PL(-)</v>
      </c>
      <c r="C26" s="1" t="str">
        <f>Items!R19</f>
        <v>N</v>
      </c>
      <c r="I26" s="22" t="str">
        <f>Items!O19</f>
        <v>Всего себестоимость</v>
      </c>
      <c r="J26" s="1" t="str">
        <f>Items!P19</f>
        <v>Материалы Фасад</v>
      </c>
      <c r="Q26" s="1">
        <f ca="1">RepFd!Q302</f>
        <v>0</v>
      </c>
      <c r="T26" s="1">
        <f ca="1">RepFd!T302</f>
        <v>0</v>
      </c>
      <c r="U26" s="1">
        <f ca="1">RepFd!U302</f>
        <v>0</v>
      </c>
      <c r="V26" s="1">
        <f ca="1">RepFd!V302</f>
        <v>0</v>
      </c>
      <c r="W26" s="1">
        <f ca="1">RepFd!W302</f>
        <v>0</v>
      </c>
      <c r="X26" s="1">
        <f ca="1">RepFd!X302</f>
        <v>0</v>
      </c>
      <c r="Y26" s="1">
        <f ca="1">RepFd!Y302</f>
        <v>0</v>
      </c>
      <c r="Z26" s="1">
        <f ca="1">RepFd!Z302</f>
        <v>0</v>
      </c>
      <c r="AA26" s="1">
        <f ca="1">RepFd!AA302</f>
        <v>0</v>
      </c>
      <c r="AB26" s="1">
        <f ca="1">RepFd!AB302</f>
        <v>0</v>
      </c>
      <c r="AC26" s="1">
        <f ca="1">RepFd!AC302</f>
        <v>0</v>
      </c>
      <c r="AD26" s="1">
        <f ca="1">RepFd!AD302</f>
        <v>0</v>
      </c>
      <c r="AE26" s="1">
        <f ca="1">RepFd!AE302</f>
        <v>0</v>
      </c>
      <c r="AF26" s="1">
        <f ca="1">RepFd!AF302</f>
        <v>0</v>
      </c>
      <c r="AG26" s="1">
        <f ca="1">RepFd!AG302</f>
        <v>0</v>
      </c>
      <c r="AH26" s="1">
        <f ca="1">RepFd!AH302</f>
        <v>0</v>
      </c>
      <c r="AI26" s="1">
        <f ca="1">RepFd!AI302</f>
        <v>0</v>
      </c>
      <c r="AJ26" s="1">
        <f ca="1">RepFd!AJ302</f>
        <v>0</v>
      </c>
      <c r="AK26" s="1">
        <f ca="1">RepFd!AK302</f>
        <v>0</v>
      </c>
      <c r="AL26" s="1">
        <f ca="1">RepFd!AL302</f>
        <v>0</v>
      </c>
    </row>
    <row r="27" spans="2:38" x14ac:dyDescent="0.25">
      <c r="B27" s="1" t="str">
        <f>Items!Q20</f>
        <v>PL(-)</v>
      </c>
      <c r="C27" s="1" t="str">
        <f>Items!R20</f>
        <v>N</v>
      </c>
      <c r="I27" s="22" t="str">
        <f>Items!O20</f>
        <v>Всего себестоимость</v>
      </c>
      <c r="J27" s="1" t="str">
        <f>Items!P20</f>
        <v>Материалы Благоустройство</v>
      </c>
      <c r="Q27" s="1">
        <f ca="1">RepFd!Q303</f>
        <v>0</v>
      </c>
      <c r="T27" s="1">
        <f ca="1">RepFd!T303</f>
        <v>0</v>
      </c>
      <c r="U27" s="1">
        <f ca="1">RepFd!U303</f>
        <v>0</v>
      </c>
      <c r="V27" s="1">
        <f ca="1">RepFd!V303</f>
        <v>0</v>
      </c>
      <c r="W27" s="1">
        <f ca="1">RepFd!W303</f>
        <v>0</v>
      </c>
      <c r="X27" s="1">
        <f ca="1">RepFd!X303</f>
        <v>0</v>
      </c>
      <c r="Y27" s="1">
        <f ca="1">RepFd!Y303</f>
        <v>0</v>
      </c>
      <c r="Z27" s="1">
        <f ca="1">RepFd!Z303</f>
        <v>0</v>
      </c>
      <c r="AA27" s="1">
        <f ca="1">RepFd!AA303</f>
        <v>0</v>
      </c>
      <c r="AB27" s="1">
        <f ca="1">RepFd!AB303</f>
        <v>0</v>
      </c>
      <c r="AC27" s="1">
        <f ca="1">RepFd!AC303</f>
        <v>0</v>
      </c>
      <c r="AD27" s="1">
        <f ca="1">RepFd!AD303</f>
        <v>0</v>
      </c>
      <c r="AE27" s="1">
        <f ca="1">RepFd!AE303</f>
        <v>0</v>
      </c>
      <c r="AF27" s="1">
        <f ca="1">RepFd!AF303</f>
        <v>0</v>
      </c>
      <c r="AG27" s="1">
        <f ca="1">RepFd!AG303</f>
        <v>0</v>
      </c>
      <c r="AH27" s="1">
        <f ca="1">RepFd!AH303</f>
        <v>0</v>
      </c>
      <c r="AI27" s="1">
        <f ca="1">RepFd!AI303</f>
        <v>0</v>
      </c>
      <c r="AJ27" s="1">
        <f ca="1">RepFd!AJ303</f>
        <v>0</v>
      </c>
      <c r="AK27" s="1">
        <f ca="1">RepFd!AK303</f>
        <v>0</v>
      </c>
      <c r="AL27" s="1">
        <f ca="1">RepFd!AL303</f>
        <v>0</v>
      </c>
    </row>
    <row r="28" spans="2:38" x14ac:dyDescent="0.25">
      <c r="B28" s="1" t="str">
        <f>Items!Q21</f>
        <v>PL(-)</v>
      </c>
      <c r="C28" s="1" t="str">
        <f>Items!R21</f>
        <v>N</v>
      </c>
      <c r="I28" s="22" t="str">
        <f>Items!O21</f>
        <v>Всего себестоимость</v>
      </c>
      <c r="J28" s="1" t="str">
        <f>Items!P21</f>
        <v>Монтаж фундамента</v>
      </c>
      <c r="Q28" s="1">
        <f ca="1">RepFd!Q304</f>
        <v>1535674.686</v>
      </c>
      <c r="T28" s="1">
        <f ca="1">RepFd!T304</f>
        <v>0</v>
      </c>
      <c r="U28" s="1">
        <f ca="1">RepFd!U304</f>
        <v>0</v>
      </c>
      <c r="V28" s="1">
        <f ca="1">RepFd!V304</f>
        <v>0</v>
      </c>
      <c r="W28" s="1">
        <f ca="1">RepFd!W304</f>
        <v>0</v>
      </c>
      <c r="X28" s="1">
        <f ca="1">RepFd!X304</f>
        <v>0</v>
      </c>
      <c r="Y28" s="1">
        <f ca="1">RepFd!Y304</f>
        <v>1535674.686</v>
      </c>
      <c r="Z28" s="1">
        <f ca="1">RepFd!Z304</f>
        <v>0</v>
      </c>
      <c r="AA28" s="1">
        <f ca="1">RepFd!AA304</f>
        <v>0</v>
      </c>
      <c r="AB28" s="1">
        <f ca="1">RepFd!AB304</f>
        <v>0</v>
      </c>
      <c r="AC28" s="1">
        <f ca="1">RepFd!AC304</f>
        <v>0</v>
      </c>
      <c r="AD28" s="1">
        <f ca="1">RepFd!AD304</f>
        <v>0</v>
      </c>
      <c r="AE28" s="1">
        <f ca="1">RepFd!AE304</f>
        <v>0</v>
      </c>
      <c r="AF28" s="1">
        <f ca="1">RepFd!AF304</f>
        <v>0</v>
      </c>
      <c r="AG28" s="1">
        <f ca="1">RepFd!AG304</f>
        <v>0</v>
      </c>
      <c r="AH28" s="1">
        <f ca="1">RepFd!AH304</f>
        <v>0</v>
      </c>
      <c r="AI28" s="1">
        <f ca="1">RepFd!AI304</f>
        <v>0</v>
      </c>
      <c r="AJ28" s="1">
        <f ca="1">RepFd!AJ304</f>
        <v>0</v>
      </c>
      <c r="AK28" s="1">
        <f ca="1">RepFd!AK304</f>
        <v>0</v>
      </c>
      <c r="AL28" s="1">
        <f ca="1">RepFd!AL304</f>
        <v>0</v>
      </c>
    </row>
    <row r="29" spans="2:38" x14ac:dyDescent="0.25">
      <c r="B29" s="1" t="str">
        <f>Items!Q22</f>
        <v>PL(-)</v>
      </c>
      <c r="C29" s="1" t="str">
        <f>Items!R22</f>
        <v>N</v>
      </c>
      <c r="I29" s="22" t="str">
        <f>Items!O22</f>
        <v>Всего себестоимость</v>
      </c>
      <c r="J29" s="1" t="str">
        <f>Items!P22</f>
        <v>Монтаж Коробки</v>
      </c>
      <c r="Q29" s="1">
        <f ca="1">RepFd!Q305</f>
        <v>0</v>
      </c>
      <c r="T29" s="1">
        <f ca="1">RepFd!T305</f>
        <v>0</v>
      </c>
      <c r="U29" s="1">
        <f ca="1">RepFd!U305</f>
        <v>0</v>
      </c>
      <c r="V29" s="1">
        <f ca="1">RepFd!V305</f>
        <v>0</v>
      </c>
      <c r="W29" s="1">
        <f ca="1">RepFd!W305</f>
        <v>0</v>
      </c>
      <c r="X29" s="1">
        <f ca="1">RepFd!X305</f>
        <v>0</v>
      </c>
      <c r="Y29" s="1">
        <f ca="1">RepFd!Y305</f>
        <v>0</v>
      </c>
      <c r="Z29" s="1">
        <f ca="1">RepFd!Z305</f>
        <v>0</v>
      </c>
      <c r="AA29" s="1">
        <f ca="1">RepFd!AA305</f>
        <v>0</v>
      </c>
      <c r="AB29" s="1">
        <f ca="1">RepFd!AB305</f>
        <v>0</v>
      </c>
      <c r="AC29" s="1">
        <f ca="1">RepFd!AC305</f>
        <v>0</v>
      </c>
      <c r="AD29" s="1">
        <f ca="1">RepFd!AD305</f>
        <v>0</v>
      </c>
      <c r="AE29" s="1">
        <f ca="1">RepFd!AE305</f>
        <v>0</v>
      </c>
      <c r="AF29" s="1">
        <f ca="1">RepFd!AF305</f>
        <v>0</v>
      </c>
      <c r="AG29" s="1">
        <f ca="1">RepFd!AG305</f>
        <v>0</v>
      </c>
      <c r="AH29" s="1">
        <f ca="1">RepFd!AH305</f>
        <v>0</v>
      </c>
      <c r="AI29" s="1">
        <f ca="1">RepFd!AI305</f>
        <v>0</v>
      </c>
      <c r="AJ29" s="1">
        <f ca="1">RepFd!AJ305</f>
        <v>0</v>
      </c>
      <c r="AK29" s="1">
        <f ca="1">RepFd!AK305</f>
        <v>0</v>
      </c>
      <c r="AL29" s="1">
        <f ca="1">RepFd!AL305</f>
        <v>0</v>
      </c>
    </row>
    <row r="30" spans="2:38" x14ac:dyDescent="0.25">
      <c r="B30" s="1" t="str">
        <f>Items!Q23</f>
        <v>PL(-)</v>
      </c>
      <c r="C30" s="1" t="str">
        <f>Items!R23</f>
        <v>N</v>
      </c>
      <c r="I30" s="22" t="str">
        <f>Items!O23</f>
        <v>Всего себестоимость</v>
      </c>
      <c r="J30" s="1" t="str">
        <f>Items!P23</f>
        <v>Монтаж кровли</v>
      </c>
      <c r="Q30" s="1">
        <f ca="1">RepFd!Q306</f>
        <v>0</v>
      </c>
      <c r="T30" s="1">
        <f ca="1">RepFd!T306</f>
        <v>0</v>
      </c>
      <c r="U30" s="1">
        <f ca="1">RepFd!U306</f>
        <v>0</v>
      </c>
      <c r="V30" s="1">
        <f ca="1">RepFd!V306</f>
        <v>0</v>
      </c>
      <c r="W30" s="1">
        <f ca="1">RepFd!W306</f>
        <v>0</v>
      </c>
      <c r="X30" s="1">
        <f ca="1">RepFd!X306</f>
        <v>0</v>
      </c>
      <c r="Y30" s="1">
        <f ca="1">RepFd!Y306</f>
        <v>0</v>
      </c>
      <c r="Z30" s="1">
        <f ca="1">RepFd!Z306</f>
        <v>0</v>
      </c>
      <c r="AA30" s="1">
        <f ca="1">RepFd!AA306</f>
        <v>0</v>
      </c>
      <c r="AB30" s="1">
        <f ca="1">RepFd!AB306</f>
        <v>0</v>
      </c>
      <c r="AC30" s="1">
        <f ca="1">RepFd!AC306</f>
        <v>0</v>
      </c>
      <c r="AD30" s="1">
        <f ca="1">RepFd!AD306</f>
        <v>0</v>
      </c>
      <c r="AE30" s="1">
        <f ca="1">RepFd!AE306</f>
        <v>0</v>
      </c>
      <c r="AF30" s="1">
        <f ca="1">RepFd!AF306</f>
        <v>0</v>
      </c>
      <c r="AG30" s="1">
        <f ca="1">RepFd!AG306</f>
        <v>0</v>
      </c>
      <c r="AH30" s="1">
        <f ca="1">RepFd!AH306</f>
        <v>0</v>
      </c>
      <c r="AI30" s="1">
        <f ca="1">RepFd!AI306</f>
        <v>0</v>
      </c>
      <c r="AJ30" s="1">
        <f ca="1">RepFd!AJ306</f>
        <v>0</v>
      </c>
      <c r="AK30" s="1">
        <f ca="1">RepFd!AK306</f>
        <v>0</v>
      </c>
      <c r="AL30" s="1">
        <f ca="1">RepFd!AL306</f>
        <v>0</v>
      </c>
    </row>
    <row r="31" spans="2:38" x14ac:dyDescent="0.25">
      <c r="B31" s="1" t="str">
        <f>Items!Q24</f>
        <v>PL(-)</v>
      </c>
      <c r="C31" s="1" t="str">
        <f>Items!R24</f>
        <v>N</v>
      </c>
      <c r="I31" s="22" t="str">
        <f>Items!O24</f>
        <v>Всего себестоимость</v>
      </c>
      <c r="J31" s="1" t="str">
        <f>Items!P24</f>
        <v>Монтаж окон</v>
      </c>
      <c r="Q31" s="1">
        <f ca="1">RepFd!Q307</f>
        <v>0</v>
      </c>
      <c r="T31" s="1">
        <f ca="1">RepFd!T307</f>
        <v>0</v>
      </c>
      <c r="U31" s="1">
        <f ca="1">RepFd!U307</f>
        <v>0</v>
      </c>
      <c r="V31" s="1">
        <f ca="1">RepFd!V307</f>
        <v>0</v>
      </c>
      <c r="W31" s="1">
        <f ca="1">RepFd!W307</f>
        <v>0</v>
      </c>
      <c r="X31" s="1">
        <f ca="1">RepFd!X307</f>
        <v>0</v>
      </c>
      <c r="Y31" s="1">
        <f ca="1">RepFd!Y307</f>
        <v>0</v>
      </c>
      <c r="Z31" s="1">
        <f ca="1">RepFd!Z307</f>
        <v>0</v>
      </c>
      <c r="AA31" s="1">
        <f ca="1">RepFd!AA307</f>
        <v>0</v>
      </c>
      <c r="AB31" s="1">
        <f ca="1">RepFd!AB307</f>
        <v>0</v>
      </c>
      <c r="AC31" s="1">
        <f ca="1">RepFd!AC307</f>
        <v>0</v>
      </c>
      <c r="AD31" s="1">
        <f ca="1">RepFd!AD307</f>
        <v>0</v>
      </c>
      <c r="AE31" s="1">
        <f ca="1">RepFd!AE307</f>
        <v>0</v>
      </c>
      <c r="AF31" s="1">
        <f ca="1">RepFd!AF307</f>
        <v>0</v>
      </c>
      <c r="AG31" s="1">
        <f ca="1">RepFd!AG307</f>
        <v>0</v>
      </c>
      <c r="AH31" s="1">
        <f ca="1">RepFd!AH307</f>
        <v>0</v>
      </c>
      <c r="AI31" s="1">
        <f ca="1">RepFd!AI307</f>
        <v>0</v>
      </c>
      <c r="AJ31" s="1">
        <f ca="1">RepFd!AJ307</f>
        <v>0</v>
      </c>
      <c r="AK31" s="1">
        <f ca="1">RepFd!AK307</f>
        <v>0</v>
      </c>
      <c r="AL31" s="1">
        <f ca="1">RepFd!AL307</f>
        <v>0</v>
      </c>
    </row>
    <row r="32" spans="2:38" x14ac:dyDescent="0.25">
      <c r="B32" s="1" t="str">
        <f>Items!Q25</f>
        <v>PL(-)</v>
      </c>
      <c r="C32" s="1" t="str">
        <f>Items!R25</f>
        <v>N</v>
      </c>
      <c r="I32" s="22" t="str">
        <f>Items!O25</f>
        <v>Всего себестоимость</v>
      </c>
      <c r="J32" s="1" t="str">
        <f>Items!P25</f>
        <v>Монтаж Фасада</v>
      </c>
      <c r="Q32" s="1">
        <f ca="1">RepFd!Q308</f>
        <v>0</v>
      </c>
      <c r="T32" s="1">
        <f ca="1">RepFd!T308</f>
        <v>0</v>
      </c>
      <c r="U32" s="1">
        <f ca="1">RepFd!U308</f>
        <v>0</v>
      </c>
      <c r="V32" s="1">
        <f ca="1">RepFd!V308</f>
        <v>0</v>
      </c>
      <c r="W32" s="1">
        <f ca="1">RepFd!W308</f>
        <v>0</v>
      </c>
      <c r="X32" s="1">
        <f ca="1">RepFd!X308</f>
        <v>0</v>
      </c>
      <c r="Y32" s="1">
        <f ca="1">RepFd!Y308</f>
        <v>0</v>
      </c>
      <c r="Z32" s="1">
        <f ca="1">RepFd!Z308</f>
        <v>0</v>
      </c>
      <c r="AA32" s="1">
        <f ca="1">RepFd!AA308</f>
        <v>0</v>
      </c>
      <c r="AB32" s="1">
        <f ca="1">RepFd!AB308</f>
        <v>0</v>
      </c>
      <c r="AC32" s="1">
        <f ca="1">RepFd!AC308</f>
        <v>0</v>
      </c>
      <c r="AD32" s="1">
        <f ca="1">RepFd!AD308</f>
        <v>0</v>
      </c>
      <c r="AE32" s="1">
        <f ca="1">RepFd!AE308</f>
        <v>0</v>
      </c>
      <c r="AF32" s="1">
        <f ca="1">RepFd!AF308</f>
        <v>0</v>
      </c>
      <c r="AG32" s="1">
        <f ca="1">RepFd!AG308</f>
        <v>0</v>
      </c>
      <c r="AH32" s="1">
        <f ca="1">RepFd!AH308</f>
        <v>0</v>
      </c>
      <c r="AI32" s="1">
        <f ca="1">RepFd!AI308</f>
        <v>0</v>
      </c>
      <c r="AJ32" s="1">
        <f ca="1">RepFd!AJ308</f>
        <v>0</v>
      </c>
      <c r="AK32" s="1">
        <f ca="1">RepFd!AK308</f>
        <v>0</v>
      </c>
      <c r="AL32" s="1">
        <f ca="1">RepFd!AL308</f>
        <v>0</v>
      </c>
    </row>
    <row r="33" spans="2:38" x14ac:dyDescent="0.25">
      <c r="B33" s="1" t="str">
        <f>Items!Q26</f>
        <v>PL(-)</v>
      </c>
      <c r="C33" s="1" t="str">
        <f>Items!R26</f>
        <v>N</v>
      </c>
      <c r="I33" s="22" t="str">
        <f>Items!O26</f>
        <v>Всего себестоимость</v>
      </c>
      <c r="J33" s="1" t="str">
        <f>Items!P26</f>
        <v>Монтаж Благоустройства</v>
      </c>
      <c r="Q33" s="1">
        <f ca="1">RepFd!Q309</f>
        <v>0</v>
      </c>
      <c r="T33" s="1">
        <f ca="1">RepFd!T309</f>
        <v>0</v>
      </c>
      <c r="U33" s="1">
        <f ca="1">RepFd!U309</f>
        <v>0</v>
      </c>
      <c r="V33" s="1">
        <f ca="1">RepFd!V309</f>
        <v>0</v>
      </c>
      <c r="W33" s="1">
        <f ca="1">RepFd!W309</f>
        <v>0</v>
      </c>
      <c r="X33" s="1">
        <f ca="1">RepFd!X309</f>
        <v>0</v>
      </c>
      <c r="Y33" s="1">
        <f ca="1">RepFd!Y309</f>
        <v>0</v>
      </c>
      <c r="Z33" s="1">
        <f ca="1">RepFd!Z309</f>
        <v>0</v>
      </c>
      <c r="AA33" s="1">
        <f ca="1">RepFd!AA309</f>
        <v>0</v>
      </c>
      <c r="AB33" s="1">
        <f ca="1">RepFd!AB309</f>
        <v>0</v>
      </c>
      <c r="AC33" s="1">
        <f ca="1">RepFd!AC309</f>
        <v>0</v>
      </c>
      <c r="AD33" s="1">
        <f ca="1">RepFd!AD309</f>
        <v>0</v>
      </c>
      <c r="AE33" s="1">
        <f ca="1">RepFd!AE309</f>
        <v>0</v>
      </c>
      <c r="AF33" s="1">
        <f ca="1">RepFd!AF309</f>
        <v>0</v>
      </c>
      <c r="AG33" s="1">
        <f ca="1">RepFd!AG309</f>
        <v>0</v>
      </c>
      <c r="AH33" s="1">
        <f ca="1">RepFd!AH309</f>
        <v>0</v>
      </c>
      <c r="AI33" s="1">
        <f ca="1">RepFd!AI309</f>
        <v>0</v>
      </c>
      <c r="AJ33" s="1">
        <f ca="1">RepFd!AJ309</f>
        <v>0</v>
      </c>
      <c r="AK33" s="1">
        <f ca="1">RepFd!AK309</f>
        <v>0</v>
      </c>
      <c r="AL33" s="1">
        <f ca="1">RepFd!AL309</f>
        <v>0</v>
      </c>
    </row>
    <row r="34" spans="2:38" x14ac:dyDescent="0.25">
      <c r="B34" s="1" t="str">
        <f>Items!Q27</f>
        <v>PL(-)</v>
      </c>
      <c r="C34" s="1" t="str">
        <f>Items!R27</f>
        <v>N</v>
      </c>
      <c r="I34" s="22" t="str">
        <f>Items!O27</f>
        <v>Всего себестоимость</v>
      </c>
      <c r="J34" s="1" t="str">
        <f>Items!P27</f>
        <v>Спец техника</v>
      </c>
      <c r="Q34" s="1">
        <f ca="1">RepFd!Q310</f>
        <v>420892.52399999998</v>
      </c>
      <c r="T34" s="1">
        <f ca="1">RepFd!T310</f>
        <v>0</v>
      </c>
      <c r="U34" s="1">
        <f ca="1">RepFd!U310</f>
        <v>0</v>
      </c>
      <c r="V34" s="1">
        <f ca="1">RepFd!V310</f>
        <v>0</v>
      </c>
      <c r="W34" s="1">
        <f ca="1">RepFd!W310</f>
        <v>0</v>
      </c>
      <c r="X34" s="1">
        <f ca="1">RepFd!X310</f>
        <v>0</v>
      </c>
      <c r="Y34" s="1">
        <f ca="1">RepFd!Y310</f>
        <v>420892.52399999998</v>
      </c>
      <c r="Z34" s="1">
        <f ca="1">RepFd!Z310</f>
        <v>0</v>
      </c>
      <c r="AA34" s="1">
        <f ca="1">RepFd!AA310</f>
        <v>0</v>
      </c>
      <c r="AB34" s="1">
        <f ca="1">RepFd!AB310</f>
        <v>0</v>
      </c>
      <c r="AC34" s="1">
        <f ca="1">RepFd!AC310</f>
        <v>0</v>
      </c>
      <c r="AD34" s="1">
        <f ca="1">RepFd!AD310</f>
        <v>0</v>
      </c>
      <c r="AE34" s="1">
        <f ca="1">RepFd!AE310</f>
        <v>0</v>
      </c>
      <c r="AF34" s="1">
        <f ca="1">RepFd!AF310</f>
        <v>0</v>
      </c>
      <c r="AG34" s="1">
        <f ca="1">RepFd!AG310</f>
        <v>0</v>
      </c>
      <c r="AH34" s="1">
        <f ca="1">RepFd!AH310</f>
        <v>0</v>
      </c>
      <c r="AI34" s="1">
        <f ca="1">RepFd!AI310</f>
        <v>0</v>
      </c>
      <c r="AJ34" s="1">
        <f ca="1">RepFd!AJ310</f>
        <v>0</v>
      </c>
      <c r="AK34" s="1">
        <f ca="1">RepFd!AK310</f>
        <v>0</v>
      </c>
      <c r="AL34" s="1">
        <f ca="1">RepFd!AL310</f>
        <v>0</v>
      </c>
    </row>
    <row r="35" spans="2:38" x14ac:dyDescent="0.25">
      <c r="B35" s="1" t="str">
        <f>Items!Q28</f>
        <v>PL(-)</v>
      </c>
      <c r="C35" s="1" t="str">
        <f>Items!R28</f>
        <v>N</v>
      </c>
      <c r="I35" s="22" t="str">
        <f>Items!O28</f>
        <v>Всего себестоимость</v>
      </c>
      <c r="J35" s="1" t="str">
        <f>Items!P28</f>
        <v>Общая территория (дорога, ливневка, газ, эл-во)</v>
      </c>
      <c r="Q35" s="1">
        <f ca="1">RepFd!Q311</f>
        <v>0</v>
      </c>
      <c r="T35" s="1">
        <f ca="1">RepFd!T311</f>
        <v>0</v>
      </c>
      <c r="U35" s="1">
        <f ca="1">RepFd!U311</f>
        <v>0</v>
      </c>
      <c r="V35" s="1">
        <f ca="1">RepFd!V311</f>
        <v>0</v>
      </c>
      <c r="W35" s="1">
        <f ca="1">RepFd!W311</f>
        <v>0</v>
      </c>
      <c r="X35" s="1">
        <f ca="1">RepFd!X311</f>
        <v>0</v>
      </c>
      <c r="Y35" s="1">
        <f ca="1">RepFd!Y311</f>
        <v>0</v>
      </c>
      <c r="Z35" s="1">
        <f ca="1">RepFd!Z311</f>
        <v>0</v>
      </c>
      <c r="AA35" s="1">
        <f ca="1">RepFd!AA311</f>
        <v>0</v>
      </c>
      <c r="AB35" s="1">
        <f ca="1">RepFd!AB311</f>
        <v>0</v>
      </c>
      <c r="AC35" s="1">
        <f ca="1">RepFd!AC311</f>
        <v>0</v>
      </c>
      <c r="AD35" s="1">
        <f ca="1">RepFd!AD311</f>
        <v>0</v>
      </c>
      <c r="AE35" s="1">
        <f ca="1">RepFd!AE311</f>
        <v>0</v>
      </c>
      <c r="AF35" s="1">
        <f ca="1">RepFd!AF311</f>
        <v>0</v>
      </c>
      <c r="AG35" s="1">
        <f ca="1">RepFd!AG311</f>
        <v>0</v>
      </c>
      <c r="AH35" s="1">
        <f ca="1">RepFd!AH311</f>
        <v>0</v>
      </c>
      <c r="AI35" s="1">
        <f ca="1">RepFd!AI311</f>
        <v>0</v>
      </c>
      <c r="AJ35" s="1">
        <f ca="1">RepFd!AJ311</f>
        <v>0</v>
      </c>
      <c r="AK35" s="1">
        <f ca="1">RepFd!AK311</f>
        <v>0</v>
      </c>
      <c r="AL35" s="1">
        <f ca="1">RepFd!AL311</f>
        <v>0</v>
      </c>
    </row>
    <row r="36" spans="2:38" x14ac:dyDescent="0.25">
      <c r="B36" s="1" t="str">
        <f>Items!Q29</f>
        <v>PL(-)</v>
      </c>
      <c r="C36" s="1" t="str">
        <f>Items!R29</f>
        <v>N</v>
      </c>
      <c r="I36" s="22" t="str">
        <f>Items!O29</f>
        <v>Всего себестоимость</v>
      </c>
      <c r="J36" s="1" t="str">
        <f>Items!P29</f>
        <v>Резерв-1</v>
      </c>
      <c r="Q36" s="1">
        <f ca="1">RepFd!Q312</f>
        <v>0</v>
      </c>
      <c r="T36" s="1">
        <f ca="1">RepFd!T312</f>
        <v>0</v>
      </c>
      <c r="U36" s="1">
        <f ca="1">RepFd!U312</f>
        <v>0</v>
      </c>
      <c r="V36" s="1">
        <f ca="1">RepFd!V312</f>
        <v>0</v>
      </c>
      <c r="W36" s="1">
        <f ca="1">RepFd!W312</f>
        <v>0</v>
      </c>
      <c r="X36" s="1">
        <f ca="1">RepFd!X312</f>
        <v>0</v>
      </c>
      <c r="Y36" s="1">
        <f ca="1">RepFd!Y312</f>
        <v>0</v>
      </c>
      <c r="Z36" s="1">
        <f ca="1">RepFd!Z312</f>
        <v>0</v>
      </c>
      <c r="AA36" s="1">
        <f ca="1">RepFd!AA312</f>
        <v>0</v>
      </c>
      <c r="AB36" s="1">
        <f ca="1">RepFd!AB312</f>
        <v>0</v>
      </c>
      <c r="AC36" s="1">
        <f ca="1">RepFd!AC312</f>
        <v>0</v>
      </c>
      <c r="AD36" s="1">
        <f ca="1">RepFd!AD312</f>
        <v>0</v>
      </c>
      <c r="AE36" s="1">
        <f ca="1">RepFd!AE312</f>
        <v>0</v>
      </c>
      <c r="AF36" s="1">
        <f ca="1">RepFd!AF312</f>
        <v>0</v>
      </c>
      <c r="AG36" s="1">
        <f ca="1">RepFd!AG312</f>
        <v>0</v>
      </c>
      <c r="AH36" s="1">
        <f ca="1">RepFd!AH312</f>
        <v>0</v>
      </c>
      <c r="AI36" s="1">
        <f ca="1">RepFd!AI312</f>
        <v>0</v>
      </c>
      <c r="AJ36" s="1">
        <f ca="1">RepFd!AJ312</f>
        <v>0</v>
      </c>
      <c r="AK36" s="1">
        <f ca="1">RepFd!AK312</f>
        <v>0</v>
      </c>
      <c r="AL36" s="1">
        <f ca="1">RepFd!AL312</f>
        <v>0</v>
      </c>
    </row>
    <row r="37" spans="2:38" x14ac:dyDescent="0.25">
      <c r="B37" s="1" t="str">
        <f>Items!Q30</f>
        <v>PL(-)</v>
      </c>
      <c r="C37" s="1" t="str">
        <f>Items!R30</f>
        <v>N</v>
      </c>
      <c r="I37" s="22" t="str">
        <f>Items!O30</f>
        <v>Всего себестоимость</v>
      </c>
      <c r="J37" s="1" t="str">
        <f>Items!P30</f>
        <v>Резерв-2</v>
      </c>
      <c r="Q37" s="1">
        <f ca="1">RepFd!Q313</f>
        <v>0</v>
      </c>
      <c r="T37" s="1">
        <f ca="1">RepFd!T313</f>
        <v>0</v>
      </c>
      <c r="U37" s="1">
        <f ca="1">RepFd!U313</f>
        <v>0</v>
      </c>
      <c r="V37" s="1">
        <f ca="1">RepFd!V313</f>
        <v>0</v>
      </c>
      <c r="W37" s="1">
        <f ca="1">RepFd!W313</f>
        <v>0</v>
      </c>
      <c r="X37" s="1">
        <f ca="1">RepFd!X313</f>
        <v>0</v>
      </c>
      <c r="Y37" s="1">
        <f ca="1">RepFd!Y313</f>
        <v>0</v>
      </c>
      <c r="Z37" s="1">
        <f ca="1">RepFd!Z313</f>
        <v>0</v>
      </c>
      <c r="AA37" s="1">
        <f ca="1">RepFd!AA313</f>
        <v>0</v>
      </c>
      <c r="AB37" s="1">
        <f ca="1">RepFd!AB313</f>
        <v>0</v>
      </c>
      <c r="AC37" s="1">
        <f ca="1">RepFd!AC313</f>
        <v>0</v>
      </c>
      <c r="AD37" s="1">
        <f ca="1">RepFd!AD313</f>
        <v>0</v>
      </c>
      <c r="AE37" s="1">
        <f ca="1">RepFd!AE313</f>
        <v>0</v>
      </c>
      <c r="AF37" s="1">
        <f ca="1">RepFd!AF313</f>
        <v>0</v>
      </c>
      <c r="AG37" s="1">
        <f ca="1">RepFd!AG313</f>
        <v>0</v>
      </c>
      <c r="AH37" s="1">
        <f ca="1">RepFd!AH313</f>
        <v>0</v>
      </c>
      <c r="AI37" s="1">
        <f ca="1">RepFd!AI313</f>
        <v>0</v>
      </c>
      <c r="AJ37" s="1">
        <f ca="1">RepFd!AJ313</f>
        <v>0</v>
      </c>
      <c r="AK37" s="1">
        <f ca="1">RepFd!AK313</f>
        <v>0</v>
      </c>
      <c r="AL37" s="1">
        <f ca="1">RepFd!AL313</f>
        <v>0</v>
      </c>
    </row>
    <row r="38" spans="2:38" x14ac:dyDescent="0.25">
      <c r="B38" s="1" t="str">
        <f>Items!Q31</f>
        <v>PL(-)</v>
      </c>
      <c r="C38" s="1" t="str">
        <f>Items!R31</f>
        <v>N</v>
      </c>
      <c r="I38" s="22" t="str">
        <f>Items!O31</f>
        <v>Всего себестоимость</v>
      </c>
      <c r="J38" s="1" t="str">
        <f>Items!P31</f>
        <v>Резерв-3</v>
      </c>
      <c r="Q38" s="1">
        <f ca="1">RepFd!Q314</f>
        <v>0</v>
      </c>
      <c r="T38" s="1">
        <f ca="1">RepFd!T314</f>
        <v>0</v>
      </c>
      <c r="U38" s="1">
        <f ca="1">RepFd!U314</f>
        <v>0</v>
      </c>
      <c r="V38" s="1">
        <f ca="1">RepFd!V314</f>
        <v>0</v>
      </c>
      <c r="W38" s="1">
        <f ca="1">RepFd!W314</f>
        <v>0</v>
      </c>
      <c r="X38" s="1">
        <f ca="1">RepFd!X314</f>
        <v>0</v>
      </c>
      <c r="Y38" s="1">
        <f ca="1">RepFd!Y314</f>
        <v>0</v>
      </c>
      <c r="Z38" s="1">
        <f ca="1">RepFd!Z314</f>
        <v>0</v>
      </c>
      <c r="AA38" s="1">
        <f ca="1">RepFd!AA314</f>
        <v>0</v>
      </c>
      <c r="AB38" s="1">
        <f ca="1">RepFd!AB314</f>
        <v>0</v>
      </c>
      <c r="AC38" s="1">
        <f ca="1">RepFd!AC314</f>
        <v>0</v>
      </c>
      <c r="AD38" s="1">
        <f ca="1">RepFd!AD314</f>
        <v>0</v>
      </c>
      <c r="AE38" s="1">
        <f ca="1">RepFd!AE314</f>
        <v>0</v>
      </c>
      <c r="AF38" s="1">
        <f ca="1">RepFd!AF314</f>
        <v>0</v>
      </c>
      <c r="AG38" s="1">
        <f ca="1">RepFd!AG314</f>
        <v>0</v>
      </c>
      <c r="AH38" s="1">
        <f ca="1">RepFd!AH314</f>
        <v>0</v>
      </c>
      <c r="AI38" s="1">
        <f ca="1">RepFd!AI314</f>
        <v>0</v>
      </c>
      <c r="AJ38" s="1">
        <f ca="1">RepFd!AJ314</f>
        <v>0</v>
      </c>
      <c r="AK38" s="1">
        <f ca="1">RepFd!AK314</f>
        <v>0</v>
      </c>
      <c r="AL38" s="1">
        <f ca="1">RepFd!AL314</f>
        <v>0</v>
      </c>
    </row>
    <row r="39" spans="2:38" x14ac:dyDescent="0.25">
      <c r="B39" s="1" t="str">
        <f>Items!Q32</f>
        <v>PL(-)</v>
      </c>
      <c r="C39" s="1" t="str">
        <f>Items!R32</f>
        <v>N</v>
      </c>
      <c r="I39" s="22" t="str">
        <f>Items!O32</f>
        <v>Всего себестоимость</v>
      </c>
      <c r="J39" s="1" t="str">
        <f>Items!P32</f>
        <v>Резерв-4</v>
      </c>
      <c r="Q39" s="1">
        <f ca="1">RepFd!Q315</f>
        <v>0</v>
      </c>
      <c r="T39" s="1">
        <f ca="1">RepFd!T315</f>
        <v>0</v>
      </c>
      <c r="U39" s="1">
        <f ca="1">RepFd!U315</f>
        <v>0</v>
      </c>
      <c r="V39" s="1">
        <f ca="1">RepFd!V315</f>
        <v>0</v>
      </c>
      <c r="W39" s="1">
        <f ca="1">RepFd!W315</f>
        <v>0</v>
      </c>
      <c r="X39" s="1">
        <f ca="1">RepFd!X315</f>
        <v>0</v>
      </c>
      <c r="Y39" s="1">
        <f ca="1">RepFd!Y315</f>
        <v>0</v>
      </c>
      <c r="Z39" s="1">
        <f ca="1">RepFd!Z315</f>
        <v>0</v>
      </c>
      <c r="AA39" s="1">
        <f ca="1">RepFd!AA315</f>
        <v>0</v>
      </c>
      <c r="AB39" s="1">
        <f ca="1">RepFd!AB315</f>
        <v>0</v>
      </c>
      <c r="AC39" s="1">
        <f ca="1">RepFd!AC315</f>
        <v>0</v>
      </c>
      <c r="AD39" s="1">
        <f ca="1">RepFd!AD315</f>
        <v>0</v>
      </c>
      <c r="AE39" s="1">
        <f ca="1">RepFd!AE315</f>
        <v>0</v>
      </c>
      <c r="AF39" s="1">
        <f ca="1">RepFd!AF315</f>
        <v>0</v>
      </c>
      <c r="AG39" s="1">
        <f ca="1">RepFd!AG315</f>
        <v>0</v>
      </c>
      <c r="AH39" s="1">
        <f ca="1">RepFd!AH315</f>
        <v>0</v>
      </c>
      <c r="AI39" s="1">
        <f ca="1">RepFd!AI315</f>
        <v>0</v>
      </c>
      <c r="AJ39" s="1">
        <f ca="1">RepFd!AJ315</f>
        <v>0</v>
      </c>
      <c r="AK39" s="1">
        <f ca="1">RepFd!AK315</f>
        <v>0</v>
      </c>
      <c r="AL39" s="1">
        <f ca="1">RepFd!AL315</f>
        <v>0</v>
      </c>
    </row>
    <row r="40" spans="2:38" x14ac:dyDescent="0.25">
      <c r="B40" s="1" t="str">
        <f>Items!Q33</f>
        <v>PL(-)</v>
      </c>
      <c r="C40" s="1" t="str">
        <f>Items!R33</f>
        <v>N</v>
      </c>
      <c r="I40" s="22" t="str">
        <f>Items!O33</f>
        <v>Всего себестоимость</v>
      </c>
      <c r="J40" s="1" t="str">
        <f>Items!P33</f>
        <v>Резерв-5</v>
      </c>
      <c r="Q40" s="1">
        <f ca="1">RepFd!Q316</f>
        <v>0</v>
      </c>
      <c r="T40" s="1">
        <f ca="1">RepFd!T316</f>
        <v>0</v>
      </c>
      <c r="U40" s="1">
        <f ca="1">RepFd!U316</f>
        <v>0</v>
      </c>
      <c r="V40" s="1">
        <f ca="1">RepFd!V316</f>
        <v>0</v>
      </c>
      <c r="W40" s="1">
        <f ca="1">RepFd!W316</f>
        <v>0</v>
      </c>
      <c r="X40" s="1">
        <f ca="1">RepFd!X316</f>
        <v>0</v>
      </c>
      <c r="Y40" s="1">
        <f ca="1">RepFd!Y316</f>
        <v>0</v>
      </c>
      <c r="Z40" s="1">
        <f ca="1">RepFd!Z316</f>
        <v>0</v>
      </c>
      <c r="AA40" s="1">
        <f ca="1">RepFd!AA316</f>
        <v>0</v>
      </c>
      <c r="AB40" s="1">
        <f ca="1">RepFd!AB316</f>
        <v>0</v>
      </c>
      <c r="AC40" s="1">
        <f ca="1">RepFd!AC316</f>
        <v>0</v>
      </c>
      <c r="AD40" s="1">
        <f ca="1">RepFd!AD316</f>
        <v>0</v>
      </c>
      <c r="AE40" s="1">
        <f ca="1">RepFd!AE316</f>
        <v>0</v>
      </c>
      <c r="AF40" s="1">
        <f ca="1">RepFd!AF316</f>
        <v>0</v>
      </c>
      <c r="AG40" s="1">
        <f ca="1">RepFd!AG316</f>
        <v>0</v>
      </c>
      <c r="AH40" s="1">
        <f ca="1">RepFd!AH316</f>
        <v>0</v>
      </c>
      <c r="AI40" s="1">
        <f ca="1">RepFd!AI316</f>
        <v>0</v>
      </c>
      <c r="AJ40" s="1">
        <f ca="1">RepFd!AJ316</f>
        <v>0</v>
      </c>
      <c r="AK40" s="1">
        <f ca="1">RepFd!AK316</f>
        <v>0</v>
      </c>
      <c r="AL40" s="1">
        <f ca="1">RepFd!AL316</f>
        <v>0</v>
      </c>
    </row>
    <row r="41" spans="2:38" x14ac:dyDescent="0.25">
      <c r="B41" s="1" t="str">
        <f>Items!Q34</f>
        <v>PL(-)</v>
      </c>
      <c r="C41" s="1" t="str">
        <f>Items!R34</f>
        <v>N</v>
      </c>
      <c r="I41" s="22" t="str">
        <f>Items!O34</f>
        <v>Всего себестоимость</v>
      </c>
      <c r="J41" s="1" t="str">
        <f>Items!P34</f>
        <v>Резерв-6</v>
      </c>
      <c r="Q41" s="1">
        <f ca="1">RepFd!Q317</f>
        <v>0</v>
      </c>
      <c r="T41" s="1">
        <f ca="1">RepFd!T317</f>
        <v>0</v>
      </c>
      <c r="U41" s="1">
        <f ca="1">RepFd!U317</f>
        <v>0</v>
      </c>
      <c r="V41" s="1">
        <f ca="1">RepFd!V317</f>
        <v>0</v>
      </c>
      <c r="W41" s="1">
        <f ca="1">RepFd!W317</f>
        <v>0</v>
      </c>
      <c r="X41" s="1">
        <f ca="1">RepFd!X317</f>
        <v>0</v>
      </c>
      <c r="Y41" s="1">
        <f ca="1">RepFd!Y317</f>
        <v>0</v>
      </c>
      <c r="Z41" s="1">
        <f ca="1">RepFd!Z317</f>
        <v>0</v>
      </c>
      <c r="AA41" s="1">
        <f ca="1">RepFd!AA317</f>
        <v>0</v>
      </c>
      <c r="AB41" s="1">
        <f ca="1">RepFd!AB317</f>
        <v>0</v>
      </c>
      <c r="AC41" s="1">
        <f ca="1">RepFd!AC317</f>
        <v>0</v>
      </c>
      <c r="AD41" s="1">
        <f ca="1">RepFd!AD317</f>
        <v>0</v>
      </c>
      <c r="AE41" s="1">
        <f ca="1">RepFd!AE317</f>
        <v>0</v>
      </c>
      <c r="AF41" s="1">
        <f ca="1">RepFd!AF317</f>
        <v>0</v>
      </c>
      <c r="AG41" s="1">
        <f ca="1">RepFd!AG317</f>
        <v>0</v>
      </c>
      <c r="AH41" s="1">
        <f ca="1">RepFd!AH317</f>
        <v>0</v>
      </c>
      <c r="AI41" s="1">
        <f ca="1">RepFd!AI317</f>
        <v>0</v>
      </c>
      <c r="AJ41" s="1">
        <f ca="1">RepFd!AJ317</f>
        <v>0</v>
      </c>
      <c r="AK41" s="1">
        <f ca="1">RepFd!AK317</f>
        <v>0</v>
      </c>
      <c r="AL41" s="1">
        <f ca="1">RepFd!AL317</f>
        <v>0</v>
      </c>
    </row>
    <row r="42" spans="2:38" x14ac:dyDescent="0.25">
      <c r="B42" s="1" t="str">
        <f>Items!Q35</f>
        <v>PL(-)</v>
      </c>
      <c r="C42" s="1" t="str">
        <f>Items!R35</f>
        <v>N</v>
      </c>
      <c r="I42" s="22" t="str">
        <f>Items!O35</f>
        <v>Всего себестоимость</v>
      </c>
      <c r="J42" s="1" t="str">
        <f>Items!P35</f>
        <v>Резерв-7</v>
      </c>
      <c r="Q42" s="1">
        <f ca="1">RepFd!Q318</f>
        <v>0</v>
      </c>
      <c r="T42" s="1">
        <f ca="1">RepFd!T318</f>
        <v>0</v>
      </c>
      <c r="U42" s="1">
        <f ca="1">RepFd!U318</f>
        <v>0</v>
      </c>
      <c r="V42" s="1">
        <f ca="1">RepFd!V318</f>
        <v>0</v>
      </c>
      <c r="W42" s="1">
        <f ca="1">RepFd!W318</f>
        <v>0</v>
      </c>
      <c r="X42" s="1">
        <f ca="1">RepFd!X318</f>
        <v>0</v>
      </c>
      <c r="Y42" s="1">
        <f ca="1">RepFd!Y318</f>
        <v>0</v>
      </c>
      <c r="Z42" s="1">
        <f ca="1">RepFd!Z318</f>
        <v>0</v>
      </c>
      <c r="AA42" s="1">
        <f ca="1">RepFd!AA318</f>
        <v>0</v>
      </c>
      <c r="AB42" s="1">
        <f ca="1">RepFd!AB318</f>
        <v>0</v>
      </c>
      <c r="AC42" s="1">
        <f ca="1">RepFd!AC318</f>
        <v>0</v>
      </c>
      <c r="AD42" s="1">
        <f ca="1">RepFd!AD318</f>
        <v>0</v>
      </c>
      <c r="AE42" s="1">
        <f ca="1">RepFd!AE318</f>
        <v>0</v>
      </c>
      <c r="AF42" s="1">
        <f ca="1">RepFd!AF318</f>
        <v>0</v>
      </c>
      <c r="AG42" s="1">
        <f ca="1">RepFd!AG318</f>
        <v>0</v>
      </c>
      <c r="AH42" s="1">
        <f ca="1">RepFd!AH318</f>
        <v>0</v>
      </c>
      <c r="AI42" s="1">
        <f ca="1">RepFd!AI318</f>
        <v>0</v>
      </c>
      <c r="AJ42" s="1">
        <f ca="1">RepFd!AJ318</f>
        <v>0</v>
      </c>
      <c r="AK42" s="1">
        <f ca="1">RepFd!AK318</f>
        <v>0</v>
      </c>
      <c r="AL42" s="1">
        <f ca="1">RepFd!AL318</f>
        <v>0</v>
      </c>
    </row>
    <row r="43" spans="2:38" x14ac:dyDescent="0.25">
      <c r="B43" s="1" t="str">
        <f>Items!Q36</f>
        <v>PL(-)</v>
      </c>
      <c r="C43" s="1" t="str">
        <f>Items!R36</f>
        <v>N</v>
      </c>
      <c r="I43" s="22" t="str">
        <f>Items!O36</f>
        <v>Всего себестоимость</v>
      </c>
      <c r="J43" s="1" t="str">
        <f>Items!P36</f>
        <v>Резерв-8</v>
      </c>
      <c r="Q43" s="1">
        <f ca="1">RepFd!Q319</f>
        <v>0</v>
      </c>
      <c r="T43" s="1">
        <f ca="1">RepFd!T319</f>
        <v>0</v>
      </c>
      <c r="U43" s="1">
        <f ca="1">RepFd!U319</f>
        <v>0</v>
      </c>
      <c r="V43" s="1">
        <f ca="1">RepFd!V319</f>
        <v>0</v>
      </c>
      <c r="W43" s="1">
        <f ca="1">RepFd!W319</f>
        <v>0</v>
      </c>
      <c r="X43" s="1">
        <f ca="1">RepFd!X319</f>
        <v>0</v>
      </c>
      <c r="Y43" s="1">
        <f ca="1">RepFd!Y319</f>
        <v>0</v>
      </c>
      <c r="Z43" s="1">
        <f ca="1">RepFd!Z319</f>
        <v>0</v>
      </c>
      <c r="AA43" s="1">
        <f ca="1">RepFd!AA319</f>
        <v>0</v>
      </c>
      <c r="AB43" s="1">
        <f ca="1">RepFd!AB319</f>
        <v>0</v>
      </c>
      <c r="AC43" s="1">
        <f ca="1">RepFd!AC319</f>
        <v>0</v>
      </c>
      <c r="AD43" s="1">
        <f ca="1">RepFd!AD319</f>
        <v>0</v>
      </c>
      <c r="AE43" s="1">
        <f ca="1">RepFd!AE319</f>
        <v>0</v>
      </c>
      <c r="AF43" s="1">
        <f ca="1">RepFd!AF319</f>
        <v>0</v>
      </c>
      <c r="AG43" s="1">
        <f ca="1">RepFd!AG319</f>
        <v>0</v>
      </c>
      <c r="AH43" s="1">
        <f ca="1">RepFd!AH319</f>
        <v>0</v>
      </c>
      <c r="AI43" s="1">
        <f ca="1">RepFd!AI319</f>
        <v>0</v>
      </c>
      <c r="AJ43" s="1">
        <f ca="1">RepFd!AJ319</f>
        <v>0</v>
      </c>
      <c r="AK43" s="1">
        <f ca="1">RepFd!AK319</f>
        <v>0</v>
      </c>
      <c r="AL43" s="1">
        <f ca="1">RepFd!AL319</f>
        <v>0</v>
      </c>
    </row>
    <row r="44" spans="2:38" s="23" customFormat="1" ht="10.199999999999999" x14ac:dyDescent="0.2">
      <c r="E44" s="23" t="s">
        <v>50</v>
      </c>
    </row>
    <row r="45" spans="2:38" ht="4.05" customHeight="1" x14ac:dyDescent="0.25"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</row>
    <row r="46" spans="2:38" s="2" customFormat="1" x14ac:dyDescent="0.25">
      <c r="B46" s="2" t="str">
        <f>Items!$Q$37</f>
        <v>PL</v>
      </c>
      <c r="C46" s="2">
        <f>Items!$R$37</f>
        <v>0</v>
      </c>
      <c r="I46" s="2" t="str">
        <f>Items!$O$37</f>
        <v>Валовая прибыль</v>
      </c>
      <c r="Q46" s="2">
        <f ca="1">RepFd!Q322</f>
        <v>2155177.909</v>
      </c>
      <c r="T46" s="2">
        <f ca="1">RepFd!T322</f>
        <v>0</v>
      </c>
      <c r="U46" s="2">
        <f ca="1">RepFd!U322</f>
        <v>0</v>
      </c>
      <c r="V46" s="2">
        <f ca="1">RepFd!V322</f>
        <v>0</v>
      </c>
      <c r="W46" s="2">
        <f ca="1">RepFd!W322</f>
        <v>0</v>
      </c>
      <c r="X46" s="2">
        <f ca="1">RepFd!X322</f>
        <v>0</v>
      </c>
      <c r="Y46" s="2">
        <f ca="1">RepFd!Y322</f>
        <v>2155177.909</v>
      </c>
      <c r="Z46" s="2">
        <f ca="1">RepFd!Z322</f>
        <v>0</v>
      </c>
      <c r="AA46" s="2">
        <f ca="1">RepFd!AA322</f>
        <v>0</v>
      </c>
      <c r="AB46" s="2">
        <f ca="1">RepFd!AB322</f>
        <v>0</v>
      </c>
      <c r="AC46" s="2">
        <f ca="1">RepFd!AC322</f>
        <v>0</v>
      </c>
      <c r="AD46" s="2">
        <f ca="1">RepFd!AD322</f>
        <v>0</v>
      </c>
      <c r="AE46" s="2">
        <f ca="1">RepFd!AE322</f>
        <v>0</v>
      </c>
      <c r="AF46" s="2">
        <f ca="1">RepFd!AF322</f>
        <v>0</v>
      </c>
      <c r="AG46" s="2">
        <f ca="1">RepFd!AG322</f>
        <v>0</v>
      </c>
      <c r="AH46" s="2">
        <f ca="1">RepFd!AH322</f>
        <v>0</v>
      </c>
      <c r="AI46" s="2">
        <f ca="1">RepFd!AI322</f>
        <v>0</v>
      </c>
      <c r="AJ46" s="2">
        <f ca="1">RepFd!AJ322</f>
        <v>0</v>
      </c>
      <c r="AK46" s="2">
        <f ca="1">RepFd!AK322</f>
        <v>0</v>
      </c>
      <c r="AL46" s="2">
        <f ca="1">RepFd!AL322</f>
        <v>0</v>
      </c>
    </row>
    <row r="47" spans="2:38" ht="4.05" customHeight="1" x14ac:dyDescent="0.25"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</row>
    <row r="48" spans="2:38" s="2" customFormat="1" x14ac:dyDescent="0.25">
      <c r="B48" s="2">
        <f>Items!$Q$38</f>
        <v>0</v>
      </c>
      <c r="C48" s="2" t="str">
        <f>Items!$R$38</f>
        <v>N</v>
      </c>
      <c r="I48" s="2" t="str">
        <f>Items!$O$38</f>
        <v>Расходы на персонал</v>
      </c>
      <c r="Q48" s="2">
        <f ca="1">RepFd!Q324</f>
        <v>6408839.4000000004</v>
      </c>
      <c r="T48" s="2">
        <f ca="1">RepFd!T324</f>
        <v>170748.53999999998</v>
      </c>
      <c r="U48" s="2">
        <f ca="1">RepFd!U324</f>
        <v>265811.95</v>
      </c>
      <c r="V48" s="2">
        <f ca="1">RepFd!V324</f>
        <v>180763.88</v>
      </c>
      <c r="W48" s="2">
        <f ca="1">RepFd!W324</f>
        <v>277883.65999999997</v>
      </c>
      <c r="X48" s="2">
        <f ca="1">RepFd!X324</f>
        <v>283958.78999999998</v>
      </c>
      <c r="Y48" s="2">
        <f ca="1">RepFd!Y324</f>
        <v>230956.96</v>
      </c>
      <c r="Z48" s="2">
        <f ca="1">RepFd!Z324</f>
        <v>214412.7</v>
      </c>
      <c r="AA48" s="2">
        <f ca="1">RepFd!AA324</f>
        <v>395452.92</v>
      </c>
      <c r="AB48" s="2">
        <f ca="1">RepFd!AB324</f>
        <v>579980</v>
      </c>
      <c r="AC48" s="2">
        <f ca="1">RepFd!AC324</f>
        <v>633500</v>
      </c>
      <c r="AD48" s="2">
        <f ca="1">RepFd!AD324</f>
        <v>1195400</v>
      </c>
      <c r="AE48" s="2">
        <f ca="1">RepFd!AE324</f>
        <v>889070</v>
      </c>
      <c r="AF48" s="2">
        <f ca="1">RepFd!AF324</f>
        <v>504100</v>
      </c>
      <c r="AG48" s="2">
        <f ca="1">RepFd!AG324</f>
        <v>586800</v>
      </c>
      <c r="AH48" s="2">
        <f ca="1">RepFd!AH324</f>
        <v>0</v>
      </c>
      <c r="AI48" s="2">
        <f ca="1">RepFd!AI324</f>
        <v>0</v>
      </c>
      <c r="AJ48" s="2">
        <f ca="1">RepFd!AJ324</f>
        <v>0</v>
      </c>
      <c r="AK48" s="2">
        <f ca="1">RepFd!AK324</f>
        <v>0</v>
      </c>
      <c r="AL48" s="2">
        <f ca="1">RepFd!AL324</f>
        <v>0</v>
      </c>
    </row>
    <row r="49" spans="2:38" x14ac:dyDescent="0.25">
      <c r="B49" s="1" t="str">
        <f>Items!$Q39</f>
        <v>PL(-)</v>
      </c>
      <c r="C49" s="1" t="str">
        <f>Items!$R39</f>
        <v>N</v>
      </c>
      <c r="I49" s="22" t="str">
        <f>Items!$O$38</f>
        <v>Расходы на персонал</v>
      </c>
      <c r="J49" s="1" t="str">
        <f>Items!P39</f>
        <v>Руководитель снабжения</v>
      </c>
      <c r="Q49" s="1">
        <f ca="1">RepFd!Q325</f>
        <v>1938195.08</v>
      </c>
      <c r="T49" s="1">
        <f ca="1">RepFd!T325</f>
        <v>101150</v>
      </c>
      <c r="U49" s="1">
        <f ca="1">RepFd!U325</f>
        <v>148053.87</v>
      </c>
      <c r="V49" s="1">
        <f ca="1">RepFd!V325</f>
        <v>51421.759999999995</v>
      </c>
      <c r="W49" s="1">
        <f ca="1">RepFd!W325</f>
        <v>105299.31999999999</v>
      </c>
      <c r="X49" s="1">
        <f ca="1">RepFd!X325</f>
        <v>125671.89</v>
      </c>
      <c r="Y49" s="1">
        <f ca="1">RepFd!Y325</f>
        <v>99622.04</v>
      </c>
      <c r="Z49" s="1">
        <f ca="1">RepFd!Z325</f>
        <v>104291.7</v>
      </c>
      <c r="AA49" s="1">
        <f ca="1">RepFd!AA325</f>
        <v>94000</v>
      </c>
      <c r="AB49" s="1">
        <f ca="1">RepFd!AB325</f>
        <v>145500</v>
      </c>
      <c r="AC49" s="1">
        <f ca="1">RepFd!AC325</f>
        <v>211500</v>
      </c>
      <c r="AD49" s="1">
        <f ca="1">RepFd!AD325</f>
        <v>178500</v>
      </c>
      <c r="AE49" s="1">
        <f ca="1">RepFd!AE325</f>
        <v>183184.5</v>
      </c>
      <c r="AF49" s="1">
        <f ca="1">RepFd!AF325</f>
        <v>211500</v>
      </c>
      <c r="AG49" s="1">
        <f ca="1">RepFd!AG325</f>
        <v>178500</v>
      </c>
      <c r="AH49" s="1">
        <f ca="1">RepFd!AH325</f>
        <v>0</v>
      </c>
      <c r="AI49" s="1">
        <f ca="1">RepFd!AI325</f>
        <v>0</v>
      </c>
      <c r="AJ49" s="1">
        <f ca="1">RepFd!AJ325</f>
        <v>0</v>
      </c>
      <c r="AK49" s="1">
        <f ca="1">RepFd!AK325</f>
        <v>0</v>
      </c>
      <c r="AL49" s="1">
        <f ca="1">RepFd!AL325</f>
        <v>0</v>
      </c>
    </row>
    <row r="50" spans="2:38" x14ac:dyDescent="0.25">
      <c r="B50" s="1" t="str">
        <f>Items!$Q40</f>
        <v>PL(-)</v>
      </c>
      <c r="C50" s="1" t="str">
        <f>Items!$R40</f>
        <v>N</v>
      </c>
      <c r="I50" s="22" t="str">
        <f>Items!$O$38</f>
        <v>Расходы на персонал</v>
      </c>
      <c r="J50" s="1" t="str">
        <f>Items!P40</f>
        <v>Руководитель производства</v>
      </c>
      <c r="Q50" s="1">
        <f ca="1">RepFd!Q326</f>
        <v>1873581.4</v>
      </c>
      <c r="T50" s="1">
        <f ca="1">RepFd!T326</f>
        <v>69598.539999999994</v>
      </c>
      <c r="U50" s="1">
        <f ca="1">RepFd!U326</f>
        <v>93958.080000000002</v>
      </c>
      <c r="V50" s="1">
        <f ca="1">RepFd!V326</f>
        <v>129342.12</v>
      </c>
      <c r="W50" s="1">
        <f ca="1">RepFd!W326</f>
        <v>122434.34</v>
      </c>
      <c r="X50" s="1">
        <f ca="1">RepFd!X326</f>
        <v>123036.9</v>
      </c>
      <c r="Y50" s="1">
        <f ca="1">RepFd!Y326</f>
        <v>84804.92</v>
      </c>
      <c r="Z50" s="1">
        <f ca="1">RepFd!Z326</f>
        <v>86621</v>
      </c>
      <c r="AA50" s="1">
        <f ca="1">RepFd!AA326</f>
        <v>141000</v>
      </c>
      <c r="AB50" s="1">
        <f ca="1">RepFd!AB326</f>
        <v>178500</v>
      </c>
      <c r="AC50" s="1">
        <f ca="1">RepFd!AC326</f>
        <v>184500</v>
      </c>
      <c r="AD50" s="1">
        <f ca="1">RepFd!AD326</f>
        <v>141000</v>
      </c>
      <c r="AE50" s="1">
        <f ca="1">RepFd!AE326</f>
        <v>232285.5</v>
      </c>
      <c r="AF50" s="1">
        <f ca="1">RepFd!AF326</f>
        <v>141000</v>
      </c>
      <c r="AG50" s="1">
        <f ca="1">RepFd!AG326</f>
        <v>145500</v>
      </c>
      <c r="AH50" s="1">
        <f ca="1">RepFd!AH326</f>
        <v>0</v>
      </c>
      <c r="AI50" s="1">
        <f ca="1">RepFd!AI326</f>
        <v>0</v>
      </c>
      <c r="AJ50" s="1">
        <f ca="1">RepFd!AJ326</f>
        <v>0</v>
      </c>
      <c r="AK50" s="1">
        <f ca="1">RepFd!AK326</f>
        <v>0</v>
      </c>
      <c r="AL50" s="1">
        <f ca="1">RepFd!AL326</f>
        <v>0</v>
      </c>
    </row>
    <row r="51" spans="2:38" x14ac:dyDescent="0.25">
      <c r="B51" s="1" t="str">
        <f>Items!$Q41</f>
        <v>PL(-)</v>
      </c>
      <c r="C51" s="1" t="str">
        <f>Items!$R41</f>
        <v>N</v>
      </c>
      <c r="I51" s="22" t="str">
        <f>Items!$O$38</f>
        <v>Расходы на персонал</v>
      </c>
      <c r="J51" s="1" t="str">
        <f>Items!P41</f>
        <v>Архитектор</v>
      </c>
      <c r="Q51" s="1">
        <f ca="1">RepFd!Q327</f>
        <v>247780</v>
      </c>
      <c r="T51" s="1">
        <f ca="1">RepFd!T327</f>
        <v>0</v>
      </c>
      <c r="U51" s="1">
        <f ca="1">RepFd!U327</f>
        <v>0</v>
      </c>
      <c r="V51" s="1">
        <f ca="1">RepFd!V327</f>
        <v>0</v>
      </c>
      <c r="W51" s="1">
        <f ca="1">RepFd!W327</f>
        <v>0</v>
      </c>
      <c r="X51" s="1">
        <f ca="1">RepFd!X327</f>
        <v>0</v>
      </c>
      <c r="Y51" s="1">
        <f ca="1">RepFd!Y327</f>
        <v>0</v>
      </c>
      <c r="Z51" s="1">
        <f ca="1">RepFd!Z327</f>
        <v>0</v>
      </c>
      <c r="AA51" s="1">
        <f ca="1">RepFd!AA327</f>
        <v>0</v>
      </c>
      <c r="AB51" s="1">
        <f ca="1">RepFd!AB327</f>
        <v>74580</v>
      </c>
      <c r="AC51" s="1">
        <f ca="1">RepFd!AC327</f>
        <v>37600</v>
      </c>
      <c r="AD51" s="1">
        <f ca="1">RepFd!AD327</f>
        <v>0</v>
      </c>
      <c r="AE51" s="1">
        <f ca="1">RepFd!AE327</f>
        <v>47600</v>
      </c>
      <c r="AF51" s="1">
        <f ca="1">RepFd!AF327</f>
        <v>38800</v>
      </c>
      <c r="AG51" s="1">
        <f ca="1">RepFd!AG327</f>
        <v>49200</v>
      </c>
      <c r="AH51" s="1">
        <f ca="1">RepFd!AH327</f>
        <v>0</v>
      </c>
      <c r="AI51" s="1">
        <f ca="1">RepFd!AI327</f>
        <v>0</v>
      </c>
      <c r="AJ51" s="1">
        <f ca="1">RepFd!AJ327</f>
        <v>0</v>
      </c>
      <c r="AK51" s="1">
        <f ca="1">RepFd!AK327</f>
        <v>0</v>
      </c>
      <c r="AL51" s="1">
        <f ca="1">RepFd!AL327</f>
        <v>0</v>
      </c>
    </row>
    <row r="52" spans="2:38" x14ac:dyDescent="0.25">
      <c r="B52" s="1" t="str">
        <f>Items!$Q42</f>
        <v>PL(-)</v>
      </c>
      <c r="C52" s="1" t="str">
        <f>Items!$R42</f>
        <v>N</v>
      </c>
      <c r="I52" s="22" t="str">
        <f>Items!$O$38</f>
        <v>Расходы на персонал</v>
      </c>
      <c r="J52" s="1" t="str">
        <f>Items!P42</f>
        <v>Маркетолог</v>
      </c>
      <c r="Q52" s="1">
        <f ca="1">RepFd!Q328</f>
        <v>315750.33999999997</v>
      </c>
      <c r="T52" s="1">
        <f ca="1">RepFd!T328</f>
        <v>0</v>
      </c>
      <c r="U52" s="1">
        <f ca="1">RepFd!U328</f>
        <v>0</v>
      </c>
      <c r="V52" s="1">
        <f ca="1">RepFd!V328</f>
        <v>0</v>
      </c>
      <c r="W52" s="1">
        <f ca="1">RepFd!W328</f>
        <v>0</v>
      </c>
      <c r="X52" s="1">
        <f ca="1">RepFd!X328</f>
        <v>0</v>
      </c>
      <c r="Y52" s="1">
        <f ca="1">RepFd!Y328</f>
        <v>35250</v>
      </c>
      <c r="Z52" s="1">
        <f ca="1">RepFd!Z328</f>
        <v>23500</v>
      </c>
      <c r="AA52" s="1">
        <f ca="1">RepFd!AA328</f>
        <v>76500.34</v>
      </c>
      <c r="AB52" s="1">
        <f ca="1">RepFd!AB328</f>
        <v>48500</v>
      </c>
      <c r="AC52" s="1">
        <f ca="1">RepFd!AC328</f>
        <v>61500</v>
      </c>
      <c r="AD52" s="1">
        <f ca="1">RepFd!AD328</f>
        <v>70500</v>
      </c>
      <c r="AE52" s="1">
        <f ca="1">RepFd!AE328</f>
        <v>0</v>
      </c>
      <c r="AF52" s="1">
        <f ca="1">RepFd!AF328</f>
        <v>0</v>
      </c>
      <c r="AG52" s="1">
        <f ca="1">RepFd!AG328</f>
        <v>0</v>
      </c>
      <c r="AH52" s="1">
        <f ca="1">RepFd!AH328</f>
        <v>0</v>
      </c>
      <c r="AI52" s="1">
        <f ca="1">RepFd!AI328</f>
        <v>0</v>
      </c>
      <c r="AJ52" s="1">
        <f ca="1">RepFd!AJ328</f>
        <v>0</v>
      </c>
      <c r="AK52" s="1">
        <f ca="1">RepFd!AK328</f>
        <v>0</v>
      </c>
      <c r="AL52" s="1">
        <f ca="1">RepFd!AL328</f>
        <v>0</v>
      </c>
    </row>
    <row r="53" spans="2:38" x14ac:dyDescent="0.25">
      <c r="B53" s="1" t="str">
        <f>Items!$Q43</f>
        <v>PL(-)</v>
      </c>
      <c r="C53" s="1" t="str">
        <f>Items!$R43</f>
        <v>N</v>
      </c>
      <c r="I53" s="22" t="str">
        <f>Items!$O$38</f>
        <v>Расходы на персонал</v>
      </c>
      <c r="J53" s="1" t="str">
        <f>Items!P43</f>
        <v>Брокер</v>
      </c>
      <c r="Q53" s="1">
        <f ca="1">RepFd!Q329</f>
        <v>459540</v>
      </c>
      <c r="T53" s="1">
        <f ca="1">RepFd!T329</f>
        <v>0</v>
      </c>
      <c r="U53" s="1">
        <f ca="1">RepFd!U329</f>
        <v>0</v>
      </c>
      <c r="V53" s="1">
        <f ca="1">RepFd!V329</f>
        <v>0</v>
      </c>
      <c r="W53" s="1">
        <f ca="1">RepFd!W329</f>
        <v>0</v>
      </c>
      <c r="X53" s="1">
        <f ca="1">RepFd!X329</f>
        <v>0</v>
      </c>
      <c r="Y53" s="1">
        <f ca="1">RepFd!Y329</f>
        <v>0</v>
      </c>
      <c r="Z53" s="1">
        <f ca="1">RepFd!Z329</f>
        <v>0</v>
      </c>
      <c r="AA53" s="1">
        <f ca="1">RepFd!AA329</f>
        <v>33840</v>
      </c>
      <c r="AB53" s="1">
        <f ca="1">RepFd!AB329</f>
        <v>71400</v>
      </c>
      <c r="AC53" s="1">
        <f ca="1">RepFd!AC329</f>
        <v>67900</v>
      </c>
      <c r="AD53" s="1">
        <f ca="1">RepFd!AD329</f>
        <v>98400</v>
      </c>
      <c r="AE53" s="1">
        <f ca="1">RepFd!AE329</f>
        <v>0</v>
      </c>
      <c r="AF53" s="1">
        <f ca="1">RepFd!AF329</f>
        <v>112800</v>
      </c>
      <c r="AG53" s="1">
        <f ca="1">RepFd!AG329</f>
        <v>75200</v>
      </c>
      <c r="AH53" s="1">
        <f ca="1">RepFd!AH329</f>
        <v>0</v>
      </c>
      <c r="AI53" s="1">
        <f ca="1">RepFd!AI329</f>
        <v>0</v>
      </c>
      <c r="AJ53" s="1">
        <f ca="1">RepFd!AJ329</f>
        <v>0</v>
      </c>
      <c r="AK53" s="1">
        <f ca="1">RepFd!AK329</f>
        <v>0</v>
      </c>
      <c r="AL53" s="1">
        <f ca="1">RepFd!AL329</f>
        <v>0</v>
      </c>
    </row>
    <row r="54" spans="2:38" x14ac:dyDescent="0.25">
      <c r="B54" s="1" t="str">
        <f>Items!$Q44</f>
        <v>PL(-)</v>
      </c>
      <c r="C54" s="1" t="str">
        <f>Items!$R44</f>
        <v>N</v>
      </c>
      <c r="I54" s="22" t="str">
        <f>Items!$O$38</f>
        <v>Расходы на персонал</v>
      </c>
      <c r="J54" s="1" t="str">
        <f>Items!P44</f>
        <v>Бухгалтер</v>
      </c>
      <c r="Q54" s="1">
        <f ca="1">RepFd!Q330</f>
        <v>487992.58</v>
      </c>
      <c r="T54" s="1">
        <f ca="1">RepFd!T330</f>
        <v>0</v>
      </c>
      <c r="U54" s="1">
        <f ca="1">RepFd!U330</f>
        <v>23800</v>
      </c>
      <c r="V54" s="1">
        <f ca="1">RepFd!V330</f>
        <v>0</v>
      </c>
      <c r="W54" s="1">
        <f ca="1">RepFd!W330</f>
        <v>50150</v>
      </c>
      <c r="X54" s="1">
        <f ca="1">RepFd!X330</f>
        <v>35250</v>
      </c>
      <c r="Y54" s="1">
        <f ca="1">RepFd!Y330</f>
        <v>11280</v>
      </c>
      <c r="Z54" s="1">
        <f ca="1">RepFd!Z330</f>
        <v>0</v>
      </c>
      <c r="AA54" s="1">
        <f ca="1">RepFd!AA330</f>
        <v>50112.58</v>
      </c>
      <c r="AB54" s="1">
        <f ca="1">RepFd!AB330</f>
        <v>61500</v>
      </c>
      <c r="AC54" s="1">
        <f ca="1">RepFd!AC330</f>
        <v>70500</v>
      </c>
      <c r="AD54" s="1">
        <f ca="1">RepFd!AD330</f>
        <v>47000</v>
      </c>
      <c r="AE54" s="1">
        <f ca="1">RepFd!AE330</f>
        <v>0</v>
      </c>
      <c r="AF54" s="1">
        <f ca="1">RepFd!AF330</f>
        <v>0</v>
      </c>
      <c r="AG54" s="1">
        <f ca="1">RepFd!AG330</f>
        <v>138400</v>
      </c>
      <c r="AH54" s="1">
        <f ca="1">RepFd!AH330</f>
        <v>0</v>
      </c>
      <c r="AI54" s="1">
        <f ca="1">RepFd!AI330</f>
        <v>0</v>
      </c>
      <c r="AJ54" s="1">
        <f ca="1">RepFd!AJ330</f>
        <v>0</v>
      </c>
      <c r="AK54" s="1">
        <f ca="1">RepFd!AK330</f>
        <v>0</v>
      </c>
      <c r="AL54" s="1">
        <f ca="1">RepFd!AL330</f>
        <v>0</v>
      </c>
    </row>
    <row r="55" spans="2:38" x14ac:dyDescent="0.25">
      <c r="B55" s="1" t="str">
        <f>Items!$Q45</f>
        <v>PL(-)</v>
      </c>
      <c r="C55" s="1" t="str">
        <f>Items!$R45</f>
        <v>N</v>
      </c>
      <c r="I55" s="22" t="str">
        <f>Items!$O$38</f>
        <v>Расходы на персонал</v>
      </c>
      <c r="J55" s="1" t="str">
        <f>Items!P45</f>
        <v>Директор</v>
      </c>
      <c r="Q55" s="1">
        <f ca="1">RepFd!Q331</f>
        <v>495500</v>
      </c>
      <c r="T55" s="1">
        <f ca="1">RepFd!T331</f>
        <v>0</v>
      </c>
      <c r="U55" s="1">
        <f ca="1">RepFd!U331</f>
        <v>0</v>
      </c>
      <c r="V55" s="1">
        <f ca="1">RepFd!V331</f>
        <v>0</v>
      </c>
      <c r="W55" s="1">
        <f ca="1">RepFd!W331</f>
        <v>0</v>
      </c>
      <c r="X55" s="1">
        <f ca="1">RepFd!X331</f>
        <v>0</v>
      </c>
      <c r="Y55" s="1">
        <f ca="1">RepFd!Y331</f>
        <v>0</v>
      </c>
      <c r="Z55" s="1">
        <f ca="1">RepFd!Z331</f>
        <v>0</v>
      </c>
      <c r="AA55" s="1">
        <f ca="1">RepFd!AA331</f>
        <v>0</v>
      </c>
      <c r="AB55" s="1">
        <f ca="1">RepFd!AB331</f>
        <v>0</v>
      </c>
      <c r="AC55" s="1">
        <f ca="1">RepFd!AC331</f>
        <v>0</v>
      </c>
      <c r="AD55" s="1">
        <f ca="1">RepFd!AD331</f>
        <v>307500</v>
      </c>
      <c r="AE55" s="1">
        <f ca="1">RepFd!AE331</f>
        <v>188000</v>
      </c>
      <c r="AF55" s="1">
        <f ca="1">RepFd!AF331</f>
        <v>0</v>
      </c>
      <c r="AG55" s="1">
        <f ca="1">RepFd!AG331</f>
        <v>0</v>
      </c>
      <c r="AH55" s="1">
        <f ca="1">RepFd!AH331</f>
        <v>0</v>
      </c>
      <c r="AI55" s="1">
        <f ca="1">RepFd!AI331</f>
        <v>0</v>
      </c>
      <c r="AJ55" s="1">
        <f ca="1">RepFd!AJ331</f>
        <v>0</v>
      </c>
      <c r="AK55" s="1">
        <f ca="1">RepFd!AK331</f>
        <v>0</v>
      </c>
      <c r="AL55" s="1">
        <f ca="1">RepFd!AL331</f>
        <v>0</v>
      </c>
    </row>
    <row r="56" spans="2:38" x14ac:dyDescent="0.25">
      <c r="B56" s="1" t="str">
        <f>Items!$Q46</f>
        <v>PL(-)</v>
      </c>
      <c r="C56" s="1" t="str">
        <f>Items!$R46</f>
        <v>N</v>
      </c>
      <c r="I56" s="22" t="str">
        <f>Items!$O$38</f>
        <v>Расходы на персонал</v>
      </c>
      <c r="J56" s="1" t="str">
        <f>Items!P46</f>
        <v>Фин директор</v>
      </c>
      <c r="Q56" s="1">
        <f ca="1">RepFd!Q332</f>
        <v>590500</v>
      </c>
      <c r="T56" s="1">
        <f ca="1">RepFd!T332</f>
        <v>0</v>
      </c>
      <c r="U56" s="1">
        <f ca="1">RepFd!U332</f>
        <v>0</v>
      </c>
      <c r="V56" s="1">
        <f ca="1">RepFd!V332</f>
        <v>0</v>
      </c>
      <c r="W56" s="1">
        <f ca="1">RepFd!W332</f>
        <v>0</v>
      </c>
      <c r="X56" s="1">
        <f ca="1">RepFd!X332</f>
        <v>0</v>
      </c>
      <c r="Y56" s="1">
        <f ca="1">RepFd!Y332</f>
        <v>0</v>
      </c>
      <c r="Z56" s="1">
        <f ca="1">RepFd!Z332</f>
        <v>0</v>
      </c>
      <c r="AA56" s="1">
        <f ca="1">RepFd!AA332</f>
        <v>0</v>
      </c>
      <c r="AB56" s="1">
        <f ca="1">RepFd!AB332</f>
        <v>0</v>
      </c>
      <c r="AC56" s="1">
        <f ca="1">RepFd!AC332</f>
        <v>0</v>
      </c>
      <c r="AD56" s="1">
        <f ca="1">RepFd!AD332</f>
        <v>352500</v>
      </c>
      <c r="AE56" s="1">
        <f ca="1">RepFd!AE332</f>
        <v>238000</v>
      </c>
      <c r="AF56" s="1">
        <f ca="1">RepFd!AF332</f>
        <v>0</v>
      </c>
      <c r="AG56" s="1">
        <f ca="1">RepFd!AG332</f>
        <v>0</v>
      </c>
      <c r="AH56" s="1">
        <f ca="1">RepFd!AH332</f>
        <v>0</v>
      </c>
      <c r="AI56" s="1">
        <f ca="1">RepFd!AI332</f>
        <v>0</v>
      </c>
      <c r="AJ56" s="1">
        <f ca="1">RepFd!AJ332</f>
        <v>0</v>
      </c>
      <c r="AK56" s="1">
        <f ca="1">RepFd!AK332</f>
        <v>0</v>
      </c>
      <c r="AL56" s="1">
        <f ca="1">RepFd!AL332</f>
        <v>0</v>
      </c>
    </row>
    <row r="57" spans="2:38" x14ac:dyDescent="0.25">
      <c r="B57" s="1" t="str">
        <f>Items!$Q47</f>
        <v>PL(-)</v>
      </c>
      <c r="C57" s="1" t="str">
        <f>Items!$R47</f>
        <v>N</v>
      </c>
      <c r="I57" s="22" t="str">
        <f>Items!$O$38</f>
        <v>Расходы на персонал</v>
      </c>
      <c r="J57" s="1" t="str">
        <f>Items!P47</f>
        <v>Резерв-1</v>
      </c>
      <c r="Q57" s="1">
        <f ca="1">RepFd!Q333</f>
        <v>0</v>
      </c>
      <c r="T57" s="1">
        <f ca="1">RepFd!T333</f>
        <v>0</v>
      </c>
      <c r="U57" s="1">
        <f ca="1">RepFd!U333</f>
        <v>0</v>
      </c>
      <c r="V57" s="1">
        <f ca="1">RepFd!V333</f>
        <v>0</v>
      </c>
      <c r="W57" s="1">
        <f ca="1">RepFd!W333</f>
        <v>0</v>
      </c>
      <c r="X57" s="1">
        <f ca="1">RepFd!X333</f>
        <v>0</v>
      </c>
      <c r="Y57" s="1">
        <f ca="1">RepFd!Y333</f>
        <v>0</v>
      </c>
      <c r="Z57" s="1">
        <f ca="1">RepFd!Z333</f>
        <v>0</v>
      </c>
      <c r="AA57" s="1">
        <f ca="1">RepFd!AA333</f>
        <v>0</v>
      </c>
      <c r="AB57" s="1">
        <f ca="1">RepFd!AB333</f>
        <v>0</v>
      </c>
      <c r="AC57" s="1">
        <f ca="1">RepFd!AC333</f>
        <v>0</v>
      </c>
      <c r="AD57" s="1">
        <f ca="1">RepFd!AD333</f>
        <v>0</v>
      </c>
      <c r="AE57" s="1">
        <f ca="1">RepFd!AE333</f>
        <v>0</v>
      </c>
      <c r="AF57" s="1">
        <f ca="1">RepFd!AF333</f>
        <v>0</v>
      </c>
      <c r="AG57" s="1">
        <f ca="1">RepFd!AG333</f>
        <v>0</v>
      </c>
      <c r="AH57" s="1">
        <f ca="1">RepFd!AH333</f>
        <v>0</v>
      </c>
      <c r="AI57" s="1">
        <f ca="1">RepFd!AI333</f>
        <v>0</v>
      </c>
      <c r="AJ57" s="1">
        <f ca="1">RepFd!AJ333</f>
        <v>0</v>
      </c>
      <c r="AK57" s="1">
        <f ca="1">RepFd!AK333</f>
        <v>0</v>
      </c>
      <c r="AL57" s="1">
        <f ca="1">RepFd!AL333</f>
        <v>0</v>
      </c>
    </row>
    <row r="58" spans="2:38" x14ac:dyDescent="0.25">
      <c r="B58" s="1" t="str">
        <f>Items!$Q48</f>
        <v>PL(-)</v>
      </c>
      <c r="C58" s="1" t="str">
        <f>Items!$R48</f>
        <v>N</v>
      </c>
      <c r="I58" s="22" t="str">
        <f>Items!$O$38</f>
        <v>Расходы на персонал</v>
      </c>
      <c r="J58" s="1" t="str">
        <f>Items!P48</f>
        <v>Резерв-2</v>
      </c>
      <c r="Q58" s="1">
        <f ca="1">RepFd!Q334</f>
        <v>0</v>
      </c>
      <c r="T58" s="1">
        <f ca="1">RepFd!T334</f>
        <v>0</v>
      </c>
      <c r="U58" s="1">
        <f ca="1">RepFd!U334</f>
        <v>0</v>
      </c>
      <c r="V58" s="1">
        <f ca="1">RepFd!V334</f>
        <v>0</v>
      </c>
      <c r="W58" s="1">
        <f ca="1">RepFd!W334</f>
        <v>0</v>
      </c>
      <c r="X58" s="1">
        <f ca="1">RepFd!X334</f>
        <v>0</v>
      </c>
      <c r="Y58" s="1">
        <f ca="1">RepFd!Y334</f>
        <v>0</v>
      </c>
      <c r="Z58" s="1">
        <f ca="1">RepFd!Z334</f>
        <v>0</v>
      </c>
      <c r="AA58" s="1">
        <f ca="1">RepFd!AA334</f>
        <v>0</v>
      </c>
      <c r="AB58" s="1">
        <f ca="1">RepFd!AB334</f>
        <v>0</v>
      </c>
      <c r="AC58" s="1">
        <f ca="1">RepFd!AC334</f>
        <v>0</v>
      </c>
      <c r="AD58" s="1">
        <f ca="1">RepFd!AD334</f>
        <v>0</v>
      </c>
      <c r="AE58" s="1">
        <f ca="1">RepFd!AE334</f>
        <v>0</v>
      </c>
      <c r="AF58" s="1">
        <f ca="1">RepFd!AF334</f>
        <v>0</v>
      </c>
      <c r="AG58" s="1">
        <f ca="1">RepFd!AG334</f>
        <v>0</v>
      </c>
      <c r="AH58" s="1">
        <f ca="1">RepFd!AH334</f>
        <v>0</v>
      </c>
      <c r="AI58" s="1">
        <f ca="1">RepFd!AI334</f>
        <v>0</v>
      </c>
      <c r="AJ58" s="1">
        <f ca="1">RepFd!AJ334</f>
        <v>0</v>
      </c>
      <c r="AK58" s="1">
        <f ca="1">RepFd!AK334</f>
        <v>0</v>
      </c>
      <c r="AL58" s="1">
        <f ca="1">RepFd!AL334</f>
        <v>0</v>
      </c>
    </row>
    <row r="59" spans="2:38" s="23" customFormat="1" ht="10.199999999999999" x14ac:dyDescent="0.2">
      <c r="E59" s="23" t="s">
        <v>50</v>
      </c>
    </row>
    <row r="60" spans="2:38" s="2" customFormat="1" x14ac:dyDescent="0.25">
      <c r="B60" s="2">
        <f>Items!$Q$49</f>
        <v>0</v>
      </c>
      <c r="C60" s="2" t="str">
        <f>Items!$R$49</f>
        <v>N</v>
      </c>
      <c r="I60" s="2" t="str">
        <f>Items!$O$49</f>
        <v>Переменные расходы</v>
      </c>
      <c r="Q60" s="2">
        <f ca="1">RepFd!Q336</f>
        <v>2492928.6500000004</v>
      </c>
      <c r="T60" s="2">
        <f ca="1">RepFd!T336</f>
        <v>0</v>
      </c>
      <c r="U60" s="2">
        <f ca="1">RepFd!U336</f>
        <v>0</v>
      </c>
      <c r="V60" s="2">
        <f ca="1">RepFd!V336</f>
        <v>0</v>
      </c>
      <c r="W60" s="2">
        <f ca="1">RepFd!W336</f>
        <v>0</v>
      </c>
      <c r="X60" s="2">
        <f ca="1">RepFd!X336</f>
        <v>35817.5</v>
      </c>
      <c r="Y60" s="2">
        <f ca="1">RepFd!Y336</f>
        <v>7156</v>
      </c>
      <c r="Z60" s="2">
        <f ca="1">RepFd!Z336</f>
        <v>3570.35</v>
      </c>
      <c r="AA60" s="2">
        <f ca="1">RepFd!AA336</f>
        <v>101655.87</v>
      </c>
      <c r="AB60" s="2">
        <f ca="1">RepFd!AB336</f>
        <v>192291.44</v>
      </c>
      <c r="AC60" s="2">
        <f ca="1">RepFd!AC336</f>
        <v>169582.75</v>
      </c>
      <c r="AD60" s="2">
        <f ca="1">RepFd!AD336</f>
        <v>18913.77</v>
      </c>
      <c r="AE60" s="2">
        <f ca="1">RepFd!AE336</f>
        <v>50810</v>
      </c>
      <c r="AF60" s="2">
        <f ca="1">RepFd!AF336</f>
        <v>254176</v>
      </c>
      <c r="AG60" s="2">
        <f ca="1">RepFd!AG336</f>
        <v>1126049.77</v>
      </c>
      <c r="AH60" s="2">
        <f ca="1">RepFd!AH336</f>
        <v>509105.19999999995</v>
      </c>
      <c r="AI60" s="2">
        <f ca="1">RepFd!AI336</f>
        <v>0</v>
      </c>
      <c r="AJ60" s="2">
        <f ca="1">RepFd!AJ336</f>
        <v>23800</v>
      </c>
      <c r="AK60" s="2">
        <f ca="1">RepFd!AK336</f>
        <v>0</v>
      </c>
      <c r="AL60" s="2">
        <f ca="1">RepFd!AL336</f>
        <v>0</v>
      </c>
    </row>
    <row r="61" spans="2:38" x14ac:dyDescent="0.25">
      <c r="B61" s="1" t="str">
        <f>Items!$Q50</f>
        <v>PL(-)</v>
      </c>
      <c r="C61" s="1" t="str">
        <f>Items!$R50</f>
        <v>N</v>
      </c>
      <c r="I61" s="22" t="str">
        <f>Items!$O$49</f>
        <v>Переменные расходы</v>
      </c>
      <c r="J61" s="1" t="str">
        <f>Items!P50</f>
        <v>Реклама</v>
      </c>
      <c r="Q61" s="1">
        <f ca="1">RepFd!Q337</f>
        <v>1036834.67</v>
      </c>
      <c r="T61" s="1">
        <f ca="1">RepFd!T337</f>
        <v>0</v>
      </c>
      <c r="U61" s="1">
        <f ca="1">RepFd!U337</f>
        <v>0</v>
      </c>
      <c r="V61" s="1">
        <f ca="1">RepFd!V337</f>
        <v>0</v>
      </c>
      <c r="W61" s="1">
        <f ca="1">RepFd!W337</f>
        <v>0</v>
      </c>
      <c r="X61" s="1">
        <f ca="1">RepFd!X337</f>
        <v>0</v>
      </c>
      <c r="Y61" s="1">
        <f ca="1">RepFd!Y337</f>
        <v>6664</v>
      </c>
      <c r="Z61" s="1">
        <f ca="1">RepFd!Z337</f>
        <v>0</v>
      </c>
      <c r="AA61" s="1">
        <f ca="1">RepFd!AA337</f>
        <v>4386</v>
      </c>
      <c r="AB61" s="1">
        <f ca="1">RepFd!AB337</f>
        <v>2100.9</v>
      </c>
      <c r="AC61" s="1">
        <f ca="1">RepFd!AC337</f>
        <v>0</v>
      </c>
      <c r="AD61" s="1">
        <f ca="1">RepFd!AD337</f>
        <v>0</v>
      </c>
      <c r="AE61" s="1">
        <f ca="1">RepFd!AE337</f>
        <v>0</v>
      </c>
      <c r="AF61" s="1">
        <f ca="1">RepFd!AF337</f>
        <v>0</v>
      </c>
      <c r="AG61" s="1">
        <f ca="1">RepFd!AG337</f>
        <v>1023683.77</v>
      </c>
      <c r="AH61" s="1">
        <f ca="1">RepFd!AH337</f>
        <v>0</v>
      </c>
      <c r="AI61" s="1">
        <f ca="1">RepFd!AI337</f>
        <v>0</v>
      </c>
      <c r="AJ61" s="1">
        <f ca="1">RepFd!AJ337</f>
        <v>0</v>
      </c>
      <c r="AK61" s="1">
        <f ca="1">RepFd!AK337</f>
        <v>0</v>
      </c>
      <c r="AL61" s="1">
        <f ca="1">RepFd!AL337</f>
        <v>0</v>
      </c>
    </row>
    <row r="62" spans="2:38" x14ac:dyDescent="0.25">
      <c r="B62" s="1" t="str">
        <f>Items!$Q51</f>
        <v>PL(-)</v>
      </c>
      <c r="C62" s="1" t="str">
        <f>Items!$R51</f>
        <v>N</v>
      </c>
      <c r="I62" s="22" t="str">
        <f>Items!$O$49</f>
        <v>Переменные расходы</v>
      </c>
      <c r="J62" s="1" t="str">
        <f>Items!P51</f>
        <v>Проектирование</v>
      </c>
      <c r="Q62" s="1">
        <f ca="1">RepFd!Q338</f>
        <v>421723.31</v>
      </c>
      <c r="T62" s="1">
        <f ca="1">RepFd!T338</f>
        <v>0</v>
      </c>
      <c r="U62" s="1">
        <f ca="1">RepFd!U338</f>
        <v>0</v>
      </c>
      <c r="V62" s="1">
        <f ca="1">RepFd!V338</f>
        <v>0</v>
      </c>
      <c r="W62" s="1">
        <f ca="1">RepFd!W338</f>
        <v>0</v>
      </c>
      <c r="X62" s="1">
        <f ca="1">RepFd!X338</f>
        <v>4850</v>
      </c>
      <c r="Y62" s="1">
        <f ca="1">RepFd!Y338</f>
        <v>0</v>
      </c>
      <c r="Z62" s="1">
        <f ca="1">RepFd!Z338</f>
        <v>0</v>
      </c>
      <c r="AA62" s="1">
        <f ca="1">RepFd!AA338</f>
        <v>94359.87</v>
      </c>
      <c r="AB62" s="1">
        <f ca="1">RepFd!AB338</f>
        <v>163584.44</v>
      </c>
      <c r="AC62" s="1">
        <f ca="1">RepFd!AC338</f>
        <v>61719</v>
      </c>
      <c r="AD62" s="1">
        <f ca="1">RepFd!AD338</f>
        <v>7050</v>
      </c>
      <c r="AE62" s="1">
        <f ca="1">RepFd!AE338</f>
        <v>48500</v>
      </c>
      <c r="AF62" s="1">
        <f ca="1">RepFd!AF338</f>
        <v>0</v>
      </c>
      <c r="AG62" s="1">
        <f ca="1">RepFd!AG338</f>
        <v>17860</v>
      </c>
      <c r="AH62" s="1">
        <f ca="1">RepFd!AH338</f>
        <v>0</v>
      </c>
      <c r="AI62" s="1">
        <f ca="1">RepFd!AI338</f>
        <v>0</v>
      </c>
      <c r="AJ62" s="1">
        <f ca="1">RepFd!AJ338</f>
        <v>23800</v>
      </c>
      <c r="AK62" s="1">
        <f ca="1">RepFd!AK338</f>
        <v>0</v>
      </c>
      <c r="AL62" s="1">
        <f ca="1">RepFd!AL338</f>
        <v>0</v>
      </c>
    </row>
    <row r="63" spans="2:38" x14ac:dyDescent="0.25">
      <c r="B63" s="1" t="str">
        <f>Items!$Q52</f>
        <v>PL(-)</v>
      </c>
      <c r="C63" s="1" t="str">
        <f>Items!$R52</f>
        <v>N</v>
      </c>
      <c r="I63" s="22" t="str">
        <f>Items!$O$49</f>
        <v>Переменные расходы</v>
      </c>
      <c r="J63" s="1" t="str">
        <f>Items!P52</f>
        <v>Расходы брокера</v>
      </c>
      <c r="Q63" s="1">
        <f ca="1">RepFd!Q339</f>
        <v>69292.45</v>
      </c>
      <c r="T63" s="1">
        <f ca="1">RepFd!T339</f>
        <v>0</v>
      </c>
      <c r="U63" s="1">
        <f ca="1">RepFd!U339</f>
        <v>0</v>
      </c>
      <c r="V63" s="1">
        <f ca="1">RepFd!V339</f>
        <v>0</v>
      </c>
      <c r="W63" s="1">
        <f ca="1">RepFd!W339</f>
        <v>0</v>
      </c>
      <c r="X63" s="1">
        <f ca="1">RepFd!X339</f>
        <v>0</v>
      </c>
      <c r="Y63" s="1">
        <f ca="1">RepFd!Y339</f>
        <v>0</v>
      </c>
      <c r="Z63" s="1">
        <f ca="1">RepFd!Z339</f>
        <v>2865.35</v>
      </c>
      <c r="AA63" s="1">
        <f ca="1">RepFd!AA339</f>
        <v>2910</v>
      </c>
      <c r="AB63" s="1">
        <f ca="1">RepFd!AB339</f>
        <v>26324.1</v>
      </c>
      <c r="AC63" s="1">
        <f ca="1">RepFd!AC339</f>
        <v>27793</v>
      </c>
      <c r="AD63" s="1">
        <f ca="1">RepFd!AD339</f>
        <v>0</v>
      </c>
      <c r="AE63" s="1">
        <f ca="1">RepFd!AE339</f>
        <v>0</v>
      </c>
      <c r="AF63" s="1">
        <f ca="1">RepFd!AF339</f>
        <v>0</v>
      </c>
      <c r="AG63" s="1">
        <f ca="1">RepFd!AG339</f>
        <v>9400</v>
      </c>
      <c r="AH63" s="1">
        <f ca="1">RepFd!AH339</f>
        <v>0</v>
      </c>
      <c r="AI63" s="1">
        <f ca="1">RepFd!AI339</f>
        <v>0</v>
      </c>
      <c r="AJ63" s="1">
        <f ca="1">RepFd!AJ339</f>
        <v>0</v>
      </c>
      <c r="AK63" s="1">
        <f ca="1">RepFd!AK339</f>
        <v>0</v>
      </c>
      <c r="AL63" s="1">
        <f ca="1">RepFd!AL339</f>
        <v>0</v>
      </c>
    </row>
    <row r="64" spans="2:38" x14ac:dyDescent="0.25">
      <c r="B64" s="1" t="str">
        <f>Items!$Q53</f>
        <v>PL(-)</v>
      </c>
      <c r="C64" s="1" t="str">
        <f>Items!$R53</f>
        <v>N</v>
      </c>
      <c r="I64" s="22" t="str">
        <f>Items!$O$49</f>
        <v>Переменные расходы</v>
      </c>
      <c r="J64" s="1" t="str">
        <f>Items!P53</f>
        <v>ГСМ</v>
      </c>
      <c r="Q64" s="1">
        <f ca="1">RepFd!Q340</f>
        <v>520745.19999999995</v>
      </c>
      <c r="T64" s="1">
        <f ca="1">RepFd!T340</f>
        <v>0</v>
      </c>
      <c r="U64" s="1">
        <f ca="1">RepFd!U340</f>
        <v>0</v>
      </c>
      <c r="V64" s="1">
        <f ca="1">RepFd!V340</f>
        <v>0</v>
      </c>
      <c r="W64" s="1">
        <f ca="1">RepFd!W340</f>
        <v>0</v>
      </c>
      <c r="X64" s="1">
        <f ca="1">RepFd!X340</f>
        <v>0</v>
      </c>
      <c r="Y64" s="1">
        <f ca="1">RepFd!Y340</f>
        <v>0</v>
      </c>
      <c r="Z64" s="1">
        <f ca="1">RepFd!Z340</f>
        <v>0</v>
      </c>
      <c r="AA64" s="1">
        <f ca="1">RepFd!AA340</f>
        <v>0</v>
      </c>
      <c r="AB64" s="1">
        <f ca="1">RepFd!AB340</f>
        <v>0</v>
      </c>
      <c r="AC64" s="1">
        <f ca="1">RepFd!AC340</f>
        <v>11640</v>
      </c>
      <c r="AD64" s="1">
        <f ca="1">RepFd!AD340</f>
        <v>0</v>
      </c>
      <c r="AE64" s="1">
        <f ca="1">RepFd!AE340</f>
        <v>0</v>
      </c>
      <c r="AF64" s="1">
        <f ca="1">RepFd!AF340</f>
        <v>0</v>
      </c>
      <c r="AG64" s="1">
        <f ca="1">RepFd!AG340</f>
        <v>0</v>
      </c>
      <c r="AH64" s="1">
        <f ca="1">RepFd!AH340</f>
        <v>509105.19999999995</v>
      </c>
      <c r="AI64" s="1">
        <f ca="1">RepFd!AI340</f>
        <v>0</v>
      </c>
      <c r="AJ64" s="1">
        <f ca="1">RepFd!AJ340</f>
        <v>0</v>
      </c>
      <c r="AK64" s="1">
        <f ca="1">RepFd!AK340</f>
        <v>0</v>
      </c>
      <c r="AL64" s="1">
        <f ca="1">RepFd!AL340</f>
        <v>0</v>
      </c>
    </row>
    <row r="65" spans="2:38" x14ac:dyDescent="0.25">
      <c r="B65" s="1" t="str">
        <f>Items!$Q54</f>
        <v>PL(-)</v>
      </c>
      <c r="C65" s="1" t="str">
        <f>Items!$R54</f>
        <v>N</v>
      </c>
      <c r="I65" s="22" t="str">
        <f>Items!$O$49</f>
        <v>Переменные расходы</v>
      </c>
      <c r="J65" s="1" t="str">
        <f>Items!P54</f>
        <v>Прочие расходы</v>
      </c>
      <c r="Q65" s="1">
        <f ca="1">RepFd!Q341</f>
        <v>444333.02</v>
      </c>
      <c r="T65" s="1">
        <f ca="1">RepFd!T341</f>
        <v>0</v>
      </c>
      <c r="U65" s="1">
        <f ca="1">RepFd!U341</f>
        <v>0</v>
      </c>
      <c r="V65" s="1">
        <f ca="1">RepFd!V341</f>
        <v>0</v>
      </c>
      <c r="W65" s="1">
        <f ca="1">RepFd!W341</f>
        <v>0</v>
      </c>
      <c r="X65" s="1">
        <f ca="1">RepFd!X341</f>
        <v>30967.5</v>
      </c>
      <c r="Y65" s="1">
        <f ca="1">RepFd!Y341</f>
        <v>492</v>
      </c>
      <c r="Z65" s="1">
        <f ca="1">RepFd!Z341</f>
        <v>705</v>
      </c>
      <c r="AA65" s="1">
        <f ca="1">RepFd!AA341</f>
        <v>0</v>
      </c>
      <c r="AB65" s="1">
        <f ca="1">RepFd!AB341</f>
        <v>282</v>
      </c>
      <c r="AC65" s="1">
        <f ca="1">RepFd!AC341</f>
        <v>68430.75</v>
      </c>
      <c r="AD65" s="1">
        <f ca="1">RepFd!AD341</f>
        <v>11863.77</v>
      </c>
      <c r="AE65" s="1">
        <f ca="1">RepFd!AE341</f>
        <v>2310</v>
      </c>
      <c r="AF65" s="1">
        <f ca="1">RepFd!AF341</f>
        <v>254176</v>
      </c>
      <c r="AG65" s="1">
        <f ca="1">RepFd!AG341</f>
        <v>75106</v>
      </c>
      <c r="AH65" s="1">
        <f ca="1">RepFd!AH341</f>
        <v>0</v>
      </c>
      <c r="AI65" s="1">
        <f ca="1">RepFd!AI341</f>
        <v>0</v>
      </c>
      <c r="AJ65" s="1">
        <f ca="1">RepFd!AJ341</f>
        <v>0</v>
      </c>
      <c r="AK65" s="1">
        <f ca="1">RepFd!AK341</f>
        <v>0</v>
      </c>
      <c r="AL65" s="1">
        <f ca="1">RepFd!AL341</f>
        <v>0</v>
      </c>
    </row>
    <row r="66" spans="2:38" x14ac:dyDescent="0.25">
      <c r="B66" s="1" t="str">
        <f>Items!$Q55</f>
        <v>PL(-)</v>
      </c>
      <c r="C66" s="1" t="str">
        <f>Items!$R55</f>
        <v>N</v>
      </c>
      <c r="I66" s="22" t="str">
        <f>Items!$O$49</f>
        <v>Переменные расходы</v>
      </c>
      <c r="J66" s="1" t="str">
        <f>Items!P55</f>
        <v>Инструменты</v>
      </c>
      <c r="Q66" s="1">
        <f ca="1">RepFd!Q342</f>
        <v>0</v>
      </c>
      <c r="T66" s="1">
        <f ca="1">RepFd!T342</f>
        <v>0</v>
      </c>
      <c r="U66" s="1">
        <f ca="1">RepFd!U342</f>
        <v>0</v>
      </c>
      <c r="V66" s="1">
        <f ca="1">RepFd!V342</f>
        <v>0</v>
      </c>
      <c r="W66" s="1">
        <f ca="1">RepFd!W342</f>
        <v>0</v>
      </c>
      <c r="X66" s="1">
        <f ca="1">RepFd!X342</f>
        <v>0</v>
      </c>
      <c r="Y66" s="1">
        <f ca="1">RepFd!Y342</f>
        <v>0</v>
      </c>
      <c r="Z66" s="1">
        <f ca="1">RepFd!Z342</f>
        <v>0</v>
      </c>
      <c r="AA66" s="1">
        <f ca="1">RepFd!AA342</f>
        <v>0</v>
      </c>
      <c r="AB66" s="1">
        <f ca="1">RepFd!AB342</f>
        <v>0</v>
      </c>
      <c r="AC66" s="1">
        <f ca="1">RepFd!AC342</f>
        <v>0</v>
      </c>
      <c r="AD66" s="1">
        <f ca="1">RepFd!AD342</f>
        <v>0</v>
      </c>
      <c r="AE66" s="1">
        <f ca="1">RepFd!AE342</f>
        <v>0</v>
      </c>
      <c r="AF66" s="1">
        <f ca="1">RepFd!AF342</f>
        <v>0</v>
      </c>
      <c r="AG66" s="1">
        <f ca="1">RepFd!AG342</f>
        <v>0</v>
      </c>
      <c r="AH66" s="1">
        <f ca="1">RepFd!AH342</f>
        <v>0</v>
      </c>
      <c r="AI66" s="1">
        <f ca="1">RepFd!AI342</f>
        <v>0</v>
      </c>
      <c r="AJ66" s="1">
        <f ca="1">RepFd!AJ342</f>
        <v>0</v>
      </c>
      <c r="AK66" s="1">
        <f ca="1">RepFd!AK342</f>
        <v>0</v>
      </c>
      <c r="AL66" s="1">
        <f ca="1">RepFd!AL342</f>
        <v>0</v>
      </c>
    </row>
    <row r="67" spans="2:38" x14ac:dyDescent="0.25">
      <c r="B67" s="1" t="str">
        <f>Items!$Q56</f>
        <v>PL(-)</v>
      </c>
      <c r="C67" s="1" t="str">
        <f>Items!$R56</f>
        <v>N</v>
      </c>
      <c r="I67" s="22" t="str">
        <f>Items!$O$49</f>
        <v>Переменные расходы</v>
      </c>
      <c r="J67" s="1" t="str">
        <f>Items!P56</f>
        <v>Резерв-1</v>
      </c>
      <c r="Q67" s="1">
        <f ca="1">RepFd!Q343</f>
        <v>0</v>
      </c>
      <c r="T67" s="1">
        <f ca="1">RepFd!T343</f>
        <v>0</v>
      </c>
      <c r="U67" s="1">
        <f ca="1">RepFd!U343</f>
        <v>0</v>
      </c>
      <c r="V67" s="1">
        <f ca="1">RepFd!V343</f>
        <v>0</v>
      </c>
      <c r="W67" s="1">
        <f ca="1">RepFd!W343</f>
        <v>0</v>
      </c>
      <c r="X67" s="1">
        <f ca="1">RepFd!X343</f>
        <v>0</v>
      </c>
      <c r="Y67" s="1">
        <f ca="1">RepFd!Y343</f>
        <v>0</v>
      </c>
      <c r="Z67" s="1">
        <f ca="1">RepFd!Z343</f>
        <v>0</v>
      </c>
      <c r="AA67" s="1">
        <f ca="1">RepFd!AA343</f>
        <v>0</v>
      </c>
      <c r="AB67" s="1">
        <f ca="1">RepFd!AB343</f>
        <v>0</v>
      </c>
      <c r="AC67" s="1">
        <f ca="1">RepFd!AC343</f>
        <v>0</v>
      </c>
      <c r="AD67" s="1">
        <f ca="1">RepFd!AD343</f>
        <v>0</v>
      </c>
      <c r="AE67" s="1">
        <f ca="1">RepFd!AE343</f>
        <v>0</v>
      </c>
      <c r="AF67" s="1">
        <f ca="1">RepFd!AF343</f>
        <v>0</v>
      </c>
      <c r="AG67" s="1">
        <f ca="1">RepFd!AG343</f>
        <v>0</v>
      </c>
      <c r="AH67" s="1">
        <f ca="1">RepFd!AH343</f>
        <v>0</v>
      </c>
      <c r="AI67" s="1">
        <f ca="1">RepFd!AI343</f>
        <v>0</v>
      </c>
      <c r="AJ67" s="1">
        <f ca="1">RepFd!AJ343</f>
        <v>0</v>
      </c>
      <c r="AK67" s="1">
        <f ca="1">RepFd!AK343</f>
        <v>0</v>
      </c>
      <c r="AL67" s="1">
        <f ca="1">RepFd!AL343</f>
        <v>0</v>
      </c>
    </row>
    <row r="68" spans="2:38" x14ac:dyDescent="0.25">
      <c r="B68" s="1" t="str">
        <f>Items!$Q57</f>
        <v>PL(-)</v>
      </c>
      <c r="C68" s="1" t="str">
        <f>Items!$R57</f>
        <v>N</v>
      </c>
      <c r="I68" s="22" t="str">
        <f>Items!$O$49</f>
        <v>Переменные расходы</v>
      </c>
      <c r="J68" s="1" t="str">
        <f>Items!P57</f>
        <v>Резерв-2</v>
      </c>
      <c r="Q68" s="1">
        <f ca="1">RepFd!Q344</f>
        <v>0</v>
      </c>
      <c r="T68" s="1">
        <f ca="1">RepFd!T344</f>
        <v>0</v>
      </c>
      <c r="U68" s="1">
        <f ca="1">RepFd!U344</f>
        <v>0</v>
      </c>
      <c r="V68" s="1">
        <f ca="1">RepFd!V344</f>
        <v>0</v>
      </c>
      <c r="W68" s="1">
        <f ca="1">RepFd!W344</f>
        <v>0</v>
      </c>
      <c r="X68" s="1">
        <f ca="1">RepFd!X344</f>
        <v>0</v>
      </c>
      <c r="Y68" s="1">
        <f ca="1">RepFd!Y344</f>
        <v>0</v>
      </c>
      <c r="Z68" s="1">
        <f ca="1">RepFd!Z344</f>
        <v>0</v>
      </c>
      <c r="AA68" s="1">
        <f ca="1">RepFd!AA344</f>
        <v>0</v>
      </c>
      <c r="AB68" s="1">
        <f ca="1">RepFd!AB344</f>
        <v>0</v>
      </c>
      <c r="AC68" s="1">
        <f ca="1">RepFd!AC344</f>
        <v>0</v>
      </c>
      <c r="AD68" s="1">
        <f ca="1">RepFd!AD344</f>
        <v>0</v>
      </c>
      <c r="AE68" s="1">
        <f ca="1">RepFd!AE344</f>
        <v>0</v>
      </c>
      <c r="AF68" s="1">
        <f ca="1">RepFd!AF344</f>
        <v>0</v>
      </c>
      <c r="AG68" s="1">
        <f ca="1">RepFd!AG344</f>
        <v>0</v>
      </c>
      <c r="AH68" s="1">
        <f ca="1">RepFd!AH344</f>
        <v>0</v>
      </c>
      <c r="AI68" s="1">
        <f ca="1">RepFd!AI344</f>
        <v>0</v>
      </c>
      <c r="AJ68" s="1">
        <f ca="1">RepFd!AJ344</f>
        <v>0</v>
      </c>
      <c r="AK68" s="1">
        <f ca="1">RepFd!AK344</f>
        <v>0</v>
      </c>
      <c r="AL68" s="1">
        <f ca="1">RepFd!AL344</f>
        <v>0</v>
      </c>
    </row>
    <row r="69" spans="2:38" x14ac:dyDescent="0.25">
      <c r="B69" s="1" t="str">
        <f>Items!$Q58</f>
        <v>PL(-)</v>
      </c>
      <c r="C69" s="1" t="str">
        <f>Items!$R58</f>
        <v>N</v>
      </c>
      <c r="I69" s="22" t="str">
        <f>Items!$O$49</f>
        <v>Переменные расходы</v>
      </c>
      <c r="J69" s="1" t="str">
        <f>Items!P58</f>
        <v>Резерв-3</v>
      </c>
      <c r="Q69" s="1">
        <f ca="1">RepFd!Q345</f>
        <v>0</v>
      </c>
      <c r="T69" s="1">
        <f ca="1">RepFd!T345</f>
        <v>0</v>
      </c>
      <c r="U69" s="1">
        <f ca="1">RepFd!U345</f>
        <v>0</v>
      </c>
      <c r="V69" s="1">
        <f ca="1">RepFd!V345</f>
        <v>0</v>
      </c>
      <c r="W69" s="1">
        <f ca="1">RepFd!W345</f>
        <v>0</v>
      </c>
      <c r="X69" s="1">
        <f ca="1">RepFd!X345</f>
        <v>0</v>
      </c>
      <c r="Y69" s="1">
        <f ca="1">RepFd!Y345</f>
        <v>0</v>
      </c>
      <c r="Z69" s="1">
        <f ca="1">RepFd!Z345</f>
        <v>0</v>
      </c>
      <c r="AA69" s="1">
        <f ca="1">RepFd!AA345</f>
        <v>0</v>
      </c>
      <c r="AB69" s="1">
        <f ca="1">RepFd!AB345</f>
        <v>0</v>
      </c>
      <c r="AC69" s="1">
        <f ca="1">RepFd!AC345</f>
        <v>0</v>
      </c>
      <c r="AD69" s="1">
        <f ca="1">RepFd!AD345</f>
        <v>0</v>
      </c>
      <c r="AE69" s="1">
        <f ca="1">RepFd!AE345</f>
        <v>0</v>
      </c>
      <c r="AF69" s="1">
        <f ca="1">RepFd!AF345</f>
        <v>0</v>
      </c>
      <c r="AG69" s="1">
        <f ca="1">RepFd!AG345</f>
        <v>0</v>
      </c>
      <c r="AH69" s="1">
        <f ca="1">RepFd!AH345</f>
        <v>0</v>
      </c>
      <c r="AI69" s="1">
        <f ca="1">RepFd!AI345</f>
        <v>0</v>
      </c>
      <c r="AJ69" s="1">
        <f ca="1">RepFd!AJ345</f>
        <v>0</v>
      </c>
      <c r="AK69" s="1">
        <f ca="1">RepFd!AK345</f>
        <v>0</v>
      </c>
      <c r="AL69" s="1">
        <f ca="1">RepFd!AL345</f>
        <v>0</v>
      </c>
    </row>
    <row r="70" spans="2:38" x14ac:dyDescent="0.25">
      <c r="B70" s="1" t="str">
        <f>Items!$Q59</f>
        <v>PL(-)</v>
      </c>
      <c r="C70" s="1" t="str">
        <f>Items!$R59</f>
        <v>N</v>
      </c>
      <c r="I70" s="22" t="str">
        <f>Items!$O$49</f>
        <v>Переменные расходы</v>
      </c>
      <c r="J70" s="1" t="str">
        <f>Items!P59</f>
        <v>Резерв-4</v>
      </c>
      <c r="Q70" s="1">
        <f ca="1">RepFd!Q346</f>
        <v>0</v>
      </c>
      <c r="T70" s="1">
        <f ca="1">RepFd!T346</f>
        <v>0</v>
      </c>
      <c r="U70" s="1">
        <f ca="1">RepFd!U346</f>
        <v>0</v>
      </c>
      <c r="V70" s="1">
        <f ca="1">RepFd!V346</f>
        <v>0</v>
      </c>
      <c r="W70" s="1">
        <f ca="1">RepFd!W346</f>
        <v>0</v>
      </c>
      <c r="X70" s="1">
        <f ca="1">RepFd!X346</f>
        <v>0</v>
      </c>
      <c r="Y70" s="1">
        <f ca="1">RepFd!Y346</f>
        <v>0</v>
      </c>
      <c r="Z70" s="1">
        <f ca="1">RepFd!Z346</f>
        <v>0</v>
      </c>
      <c r="AA70" s="1">
        <f ca="1">RepFd!AA346</f>
        <v>0</v>
      </c>
      <c r="AB70" s="1">
        <f ca="1">RepFd!AB346</f>
        <v>0</v>
      </c>
      <c r="AC70" s="1">
        <f ca="1">RepFd!AC346</f>
        <v>0</v>
      </c>
      <c r="AD70" s="1">
        <f ca="1">RepFd!AD346</f>
        <v>0</v>
      </c>
      <c r="AE70" s="1">
        <f ca="1">RepFd!AE346</f>
        <v>0</v>
      </c>
      <c r="AF70" s="1">
        <f ca="1">RepFd!AF346</f>
        <v>0</v>
      </c>
      <c r="AG70" s="1">
        <f ca="1">RepFd!AG346</f>
        <v>0</v>
      </c>
      <c r="AH70" s="1">
        <f ca="1">RepFd!AH346</f>
        <v>0</v>
      </c>
      <c r="AI70" s="1">
        <f ca="1">RepFd!AI346</f>
        <v>0</v>
      </c>
      <c r="AJ70" s="1">
        <f ca="1">RepFd!AJ346</f>
        <v>0</v>
      </c>
      <c r="AK70" s="1">
        <f ca="1">RepFd!AK346</f>
        <v>0</v>
      </c>
      <c r="AL70" s="1">
        <f ca="1">RepFd!AL346</f>
        <v>0</v>
      </c>
    </row>
    <row r="71" spans="2:38" s="23" customFormat="1" ht="10.199999999999999" x14ac:dyDescent="0.2">
      <c r="E71" s="23" t="s">
        <v>50</v>
      </c>
    </row>
    <row r="72" spans="2:38" s="2" customFormat="1" x14ac:dyDescent="0.25">
      <c r="B72" s="2">
        <f>Items!$Q$60</f>
        <v>0</v>
      </c>
      <c r="C72" s="2" t="str">
        <f>Items!$R$60</f>
        <v>N</v>
      </c>
      <c r="I72" s="2" t="str">
        <f>Items!$O$60</f>
        <v>Постоянные расходы</v>
      </c>
      <c r="Q72" s="2">
        <f ca="1">RepFd!Q348</f>
        <v>287900.59999999998</v>
      </c>
      <c r="T72" s="2">
        <f ca="1">RepFd!T348</f>
        <v>26691.3</v>
      </c>
      <c r="U72" s="2">
        <f ca="1">RepFd!U348</f>
        <v>17794.2</v>
      </c>
      <c r="V72" s="2">
        <f ca="1">RepFd!V348</f>
        <v>22526.7</v>
      </c>
      <c r="W72" s="2">
        <f ca="1">RepFd!W348</f>
        <v>18362.099999999999</v>
      </c>
      <c r="X72" s="2">
        <f ca="1">RepFd!X348</f>
        <v>23283.9</v>
      </c>
      <c r="Y72" s="2">
        <f ca="1">RepFd!Y348</f>
        <v>26691.3</v>
      </c>
      <c r="Z72" s="2">
        <f ca="1">RepFd!Z348</f>
        <v>17794.2</v>
      </c>
      <c r="AA72" s="2">
        <f ca="1">RepFd!AA348</f>
        <v>22526.7</v>
      </c>
      <c r="AB72" s="2">
        <f ca="1">RepFd!AB348</f>
        <v>18362.099999999999</v>
      </c>
      <c r="AC72" s="2">
        <f ca="1">RepFd!AC348</f>
        <v>23283.9</v>
      </c>
      <c r="AD72" s="2">
        <f ca="1">RepFd!AD348</f>
        <v>28664.3</v>
      </c>
      <c r="AE72" s="2">
        <f ca="1">RepFd!AE348</f>
        <v>17794.2</v>
      </c>
      <c r="AF72" s="2">
        <f ca="1">RepFd!AF348</f>
        <v>24125.7</v>
      </c>
      <c r="AG72" s="2">
        <f ca="1">RepFd!AG348</f>
        <v>0</v>
      </c>
      <c r="AH72" s="2">
        <f ca="1">RepFd!AH348</f>
        <v>0</v>
      </c>
      <c r="AI72" s="2">
        <f ca="1">RepFd!AI348</f>
        <v>0</v>
      </c>
      <c r="AJ72" s="2">
        <f ca="1">RepFd!AJ348</f>
        <v>0</v>
      </c>
      <c r="AK72" s="2">
        <f ca="1">RepFd!AK348</f>
        <v>0</v>
      </c>
      <c r="AL72" s="2">
        <f ca="1">RepFd!AL348</f>
        <v>0</v>
      </c>
    </row>
    <row r="73" spans="2:38" x14ac:dyDescent="0.25">
      <c r="B73" s="1" t="str">
        <f>Items!$Q61</f>
        <v>PL(-)</v>
      </c>
      <c r="C73" s="1" t="str">
        <f>Items!$R61</f>
        <v>N</v>
      </c>
      <c r="I73" s="22" t="str">
        <f>Items!$O$60</f>
        <v>Постоянные расходы</v>
      </c>
      <c r="J73" s="1" t="str">
        <f>Items!P61</f>
        <v>Аренда офиса</v>
      </c>
      <c r="Q73" s="1">
        <f ca="1">RepFd!Q349</f>
        <v>284328.59999999998</v>
      </c>
      <c r="T73" s="1">
        <f ca="1">RepFd!T349</f>
        <v>26691.3</v>
      </c>
      <c r="U73" s="1">
        <f ca="1">RepFd!U349</f>
        <v>17794.2</v>
      </c>
      <c r="V73" s="1">
        <f ca="1">RepFd!V349</f>
        <v>22526.7</v>
      </c>
      <c r="W73" s="1">
        <f ca="1">RepFd!W349</f>
        <v>18362.099999999999</v>
      </c>
      <c r="X73" s="1">
        <f ca="1">RepFd!X349</f>
        <v>23283.9</v>
      </c>
      <c r="Y73" s="1">
        <f ca="1">RepFd!Y349</f>
        <v>26691.3</v>
      </c>
      <c r="Z73" s="1">
        <f ca="1">RepFd!Z349</f>
        <v>17794.2</v>
      </c>
      <c r="AA73" s="1">
        <f ca="1">RepFd!AA349</f>
        <v>22526.7</v>
      </c>
      <c r="AB73" s="1">
        <f ca="1">RepFd!AB349</f>
        <v>18362.099999999999</v>
      </c>
      <c r="AC73" s="1">
        <f ca="1">RepFd!AC349</f>
        <v>23283.9</v>
      </c>
      <c r="AD73" s="1">
        <f ca="1">RepFd!AD349</f>
        <v>26691.3</v>
      </c>
      <c r="AE73" s="1">
        <f ca="1">RepFd!AE349</f>
        <v>17794.2</v>
      </c>
      <c r="AF73" s="1">
        <f ca="1">RepFd!AF349</f>
        <v>22526.7</v>
      </c>
      <c r="AG73" s="1">
        <f ca="1">RepFd!AG349</f>
        <v>0</v>
      </c>
      <c r="AH73" s="1">
        <f ca="1">RepFd!AH349</f>
        <v>0</v>
      </c>
      <c r="AI73" s="1">
        <f ca="1">RepFd!AI349</f>
        <v>0</v>
      </c>
      <c r="AJ73" s="1">
        <f ca="1">RepFd!AJ349</f>
        <v>0</v>
      </c>
      <c r="AK73" s="1">
        <f ca="1">RepFd!AK349</f>
        <v>0</v>
      </c>
      <c r="AL73" s="1">
        <f ca="1">RepFd!AL349</f>
        <v>0</v>
      </c>
    </row>
    <row r="74" spans="2:38" x14ac:dyDescent="0.25">
      <c r="B74" s="1" t="str">
        <f>Items!$Q62</f>
        <v>PL(-)</v>
      </c>
      <c r="C74" s="1" t="str">
        <f>Items!$R62</f>
        <v>N</v>
      </c>
      <c r="I74" s="22" t="str">
        <f>Items!$O$60</f>
        <v>Постоянные расходы</v>
      </c>
      <c r="J74" s="1" t="str">
        <f>Items!P62</f>
        <v>Расходы на связь и интернет</v>
      </c>
      <c r="Q74" s="1">
        <f ca="1">RepFd!Q350</f>
        <v>3572</v>
      </c>
      <c r="T74" s="1">
        <f ca="1">RepFd!T350</f>
        <v>0</v>
      </c>
      <c r="U74" s="1">
        <f ca="1">RepFd!U350</f>
        <v>0</v>
      </c>
      <c r="V74" s="1">
        <f ca="1">RepFd!V350</f>
        <v>0</v>
      </c>
      <c r="W74" s="1">
        <f ca="1">RepFd!W350</f>
        <v>0</v>
      </c>
      <c r="X74" s="1">
        <f ca="1">RepFd!X350</f>
        <v>0</v>
      </c>
      <c r="Y74" s="1">
        <f ca="1">RepFd!Y350</f>
        <v>0</v>
      </c>
      <c r="Z74" s="1">
        <f ca="1">RepFd!Z350</f>
        <v>0</v>
      </c>
      <c r="AA74" s="1">
        <f ca="1">RepFd!AA350</f>
        <v>0</v>
      </c>
      <c r="AB74" s="1">
        <f ca="1">RepFd!AB350</f>
        <v>0</v>
      </c>
      <c r="AC74" s="1">
        <f ca="1">RepFd!AC350</f>
        <v>0</v>
      </c>
      <c r="AD74" s="1">
        <f ca="1">RepFd!AD350</f>
        <v>1973</v>
      </c>
      <c r="AE74" s="1">
        <f ca="1">RepFd!AE350</f>
        <v>0</v>
      </c>
      <c r="AF74" s="1">
        <f ca="1">RepFd!AF350</f>
        <v>1599</v>
      </c>
      <c r="AG74" s="1">
        <f ca="1">RepFd!AG350</f>
        <v>0</v>
      </c>
      <c r="AH74" s="1">
        <f ca="1">RepFd!AH350</f>
        <v>0</v>
      </c>
      <c r="AI74" s="1">
        <f ca="1">RepFd!AI350</f>
        <v>0</v>
      </c>
      <c r="AJ74" s="1">
        <f ca="1">RepFd!AJ350</f>
        <v>0</v>
      </c>
      <c r="AK74" s="1">
        <f ca="1">RepFd!AK350</f>
        <v>0</v>
      </c>
      <c r="AL74" s="1">
        <f ca="1">RepFd!AL350</f>
        <v>0</v>
      </c>
    </row>
    <row r="75" spans="2:38" x14ac:dyDescent="0.25">
      <c r="B75" s="1" t="str">
        <f>Items!$Q63</f>
        <v>PL(-)</v>
      </c>
      <c r="C75" s="1" t="str">
        <f>Items!$R63</f>
        <v>N</v>
      </c>
      <c r="I75" s="22" t="str">
        <f>Items!$O$60</f>
        <v>Постоянные расходы</v>
      </c>
      <c r="J75" s="1" t="str">
        <f>Items!P63</f>
        <v>Прочее</v>
      </c>
      <c r="Q75" s="1">
        <f ca="1">RepFd!Q351</f>
        <v>0</v>
      </c>
      <c r="T75" s="1">
        <f ca="1">RepFd!T351</f>
        <v>0</v>
      </c>
      <c r="U75" s="1">
        <f ca="1">RepFd!U351</f>
        <v>0</v>
      </c>
      <c r="V75" s="1">
        <f ca="1">RepFd!V351</f>
        <v>0</v>
      </c>
      <c r="W75" s="1">
        <f ca="1">RepFd!W351</f>
        <v>0</v>
      </c>
      <c r="X75" s="1">
        <f ca="1">RepFd!X351</f>
        <v>0</v>
      </c>
      <c r="Y75" s="1">
        <f ca="1">RepFd!Y351</f>
        <v>0</v>
      </c>
      <c r="Z75" s="1">
        <f ca="1">RepFd!Z351</f>
        <v>0</v>
      </c>
      <c r="AA75" s="1">
        <f ca="1">RepFd!AA351</f>
        <v>0</v>
      </c>
      <c r="AB75" s="1">
        <f ca="1">RepFd!AB351</f>
        <v>0</v>
      </c>
      <c r="AC75" s="1">
        <f ca="1">RepFd!AC351</f>
        <v>0</v>
      </c>
      <c r="AD75" s="1">
        <f ca="1">RepFd!AD351</f>
        <v>0</v>
      </c>
      <c r="AE75" s="1">
        <f ca="1">RepFd!AE351</f>
        <v>0</v>
      </c>
      <c r="AF75" s="1">
        <f ca="1">RepFd!AF351</f>
        <v>0</v>
      </c>
      <c r="AG75" s="1">
        <f ca="1">RepFd!AG351</f>
        <v>0</v>
      </c>
      <c r="AH75" s="1">
        <f ca="1">RepFd!AH351</f>
        <v>0</v>
      </c>
      <c r="AI75" s="1">
        <f ca="1">RepFd!AI351</f>
        <v>0</v>
      </c>
      <c r="AJ75" s="1">
        <f ca="1">RepFd!AJ351</f>
        <v>0</v>
      </c>
      <c r="AK75" s="1">
        <f ca="1">RepFd!AK351</f>
        <v>0</v>
      </c>
      <c r="AL75" s="1">
        <f ca="1">RepFd!AL351</f>
        <v>0</v>
      </c>
    </row>
    <row r="76" spans="2:38" x14ac:dyDescent="0.25">
      <c r="B76" s="1" t="str">
        <f>Items!$Q64</f>
        <v>PL(-)</v>
      </c>
      <c r="C76" s="1" t="str">
        <f>Items!$R64</f>
        <v>N</v>
      </c>
      <c r="I76" s="22" t="str">
        <f>Items!$O$60</f>
        <v>Постоянные расходы</v>
      </c>
      <c r="J76" s="1" t="str">
        <f>Items!P64</f>
        <v>Банковские расходы</v>
      </c>
      <c r="Q76" s="1">
        <f ca="1">RepFd!Q352</f>
        <v>0</v>
      </c>
      <c r="T76" s="1">
        <f ca="1">RepFd!T352</f>
        <v>0</v>
      </c>
      <c r="U76" s="1">
        <f ca="1">RepFd!U352</f>
        <v>0</v>
      </c>
      <c r="V76" s="1">
        <f ca="1">RepFd!V352</f>
        <v>0</v>
      </c>
      <c r="W76" s="1">
        <f ca="1">RepFd!W352</f>
        <v>0</v>
      </c>
      <c r="X76" s="1">
        <f ca="1">RepFd!X352</f>
        <v>0</v>
      </c>
      <c r="Y76" s="1">
        <f ca="1">RepFd!Y352</f>
        <v>0</v>
      </c>
      <c r="Z76" s="1">
        <f ca="1">RepFd!Z352</f>
        <v>0</v>
      </c>
      <c r="AA76" s="1">
        <f ca="1">RepFd!AA352</f>
        <v>0</v>
      </c>
      <c r="AB76" s="1">
        <f ca="1">RepFd!AB352</f>
        <v>0</v>
      </c>
      <c r="AC76" s="1">
        <f ca="1">RepFd!AC352</f>
        <v>0</v>
      </c>
      <c r="AD76" s="1">
        <f ca="1">RepFd!AD352</f>
        <v>0</v>
      </c>
      <c r="AE76" s="1">
        <f ca="1">RepFd!AE352</f>
        <v>0</v>
      </c>
      <c r="AF76" s="1">
        <f ca="1">RepFd!AF352</f>
        <v>0</v>
      </c>
      <c r="AG76" s="1">
        <f ca="1">RepFd!AG352</f>
        <v>0</v>
      </c>
      <c r="AH76" s="1">
        <f ca="1">RepFd!AH352</f>
        <v>0</v>
      </c>
      <c r="AI76" s="1">
        <f ca="1">RepFd!AI352</f>
        <v>0</v>
      </c>
      <c r="AJ76" s="1">
        <f ca="1">RepFd!AJ352</f>
        <v>0</v>
      </c>
      <c r="AK76" s="1">
        <f ca="1">RepFd!AK352</f>
        <v>0</v>
      </c>
      <c r="AL76" s="1">
        <f ca="1">RepFd!AL352</f>
        <v>0</v>
      </c>
    </row>
    <row r="77" spans="2:38" x14ac:dyDescent="0.25">
      <c r="B77" s="1" t="str">
        <f>Items!$Q65</f>
        <v>PL(-)</v>
      </c>
      <c r="C77" s="1" t="str">
        <f>Items!$R65</f>
        <v>N</v>
      </c>
      <c r="I77" s="22" t="str">
        <f>Items!$O$60</f>
        <v>Постоянные расходы</v>
      </c>
      <c r="J77" s="1" t="str">
        <f>Items!P65</f>
        <v>Резерв-1</v>
      </c>
      <c r="Q77" s="1">
        <f ca="1">RepFd!Q353</f>
        <v>0</v>
      </c>
      <c r="T77" s="1">
        <f ca="1">RepFd!T353</f>
        <v>0</v>
      </c>
      <c r="U77" s="1">
        <f ca="1">RepFd!U353</f>
        <v>0</v>
      </c>
      <c r="V77" s="1">
        <f ca="1">RepFd!V353</f>
        <v>0</v>
      </c>
      <c r="W77" s="1">
        <f ca="1">RepFd!W353</f>
        <v>0</v>
      </c>
      <c r="X77" s="1">
        <f ca="1">RepFd!X353</f>
        <v>0</v>
      </c>
      <c r="Y77" s="1">
        <f ca="1">RepFd!Y353</f>
        <v>0</v>
      </c>
      <c r="Z77" s="1">
        <f ca="1">RepFd!Z353</f>
        <v>0</v>
      </c>
      <c r="AA77" s="1">
        <f ca="1">RepFd!AA353</f>
        <v>0</v>
      </c>
      <c r="AB77" s="1">
        <f ca="1">RepFd!AB353</f>
        <v>0</v>
      </c>
      <c r="AC77" s="1">
        <f ca="1">RepFd!AC353</f>
        <v>0</v>
      </c>
      <c r="AD77" s="1">
        <f ca="1">RepFd!AD353</f>
        <v>0</v>
      </c>
      <c r="AE77" s="1">
        <f ca="1">RepFd!AE353</f>
        <v>0</v>
      </c>
      <c r="AF77" s="1">
        <f ca="1">RepFd!AF353</f>
        <v>0</v>
      </c>
      <c r="AG77" s="1">
        <f ca="1">RepFd!AG353</f>
        <v>0</v>
      </c>
      <c r="AH77" s="1">
        <f ca="1">RepFd!AH353</f>
        <v>0</v>
      </c>
      <c r="AI77" s="1">
        <f ca="1">RepFd!AI353</f>
        <v>0</v>
      </c>
      <c r="AJ77" s="1">
        <f ca="1">RepFd!AJ353</f>
        <v>0</v>
      </c>
      <c r="AK77" s="1">
        <f ca="1">RepFd!AK353</f>
        <v>0</v>
      </c>
      <c r="AL77" s="1">
        <f ca="1">RepFd!AL353</f>
        <v>0</v>
      </c>
    </row>
    <row r="78" spans="2:38" x14ac:dyDescent="0.25">
      <c r="B78" s="1" t="str">
        <f>Items!$Q66</f>
        <v>PL(-)</v>
      </c>
      <c r="C78" s="1" t="str">
        <f>Items!$R66</f>
        <v>N</v>
      </c>
      <c r="I78" s="22" t="str">
        <f>Items!$O$60</f>
        <v>Постоянные расходы</v>
      </c>
      <c r="J78" s="1" t="str">
        <f>Items!P66</f>
        <v>Резерв-2</v>
      </c>
      <c r="Q78" s="1">
        <f ca="1">RepFd!Q354</f>
        <v>0</v>
      </c>
      <c r="T78" s="1">
        <f ca="1">RepFd!T354</f>
        <v>0</v>
      </c>
      <c r="U78" s="1">
        <f ca="1">RepFd!U354</f>
        <v>0</v>
      </c>
      <c r="V78" s="1">
        <f ca="1">RepFd!V354</f>
        <v>0</v>
      </c>
      <c r="W78" s="1">
        <f ca="1">RepFd!W354</f>
        <v>0</v>
      </c>
      <c r="X78" s="1">
        <f ca="1">RepFd!X354</f>
        <v>0</v>
      </c>
      <c r="Y78" s="1">
        <f ca="1">RepFd!Y354</f>
        <v>0</v>
      </c>
      <c r="Z78" s="1">
        <f ca="1">RepFd!Z354</f>
        <v>0</v>
      </c>
      <c r="AA78" s="1">
        <f ca="1">RepFd!AA354</f>
        <v>0</v>
      </c>
      <c r="AB78" s="1">
        <f ca="1">RepFd!AB354</f>
        <v>0</v>
      </c>
      <c r="AC78" s="1">
        <f ca="1">RepFd!AC354</f>
        <v>0</v>
      </c>
      <c r="AD78" s="1">
        <f ca="1">RepFd!AD354</f>
        <v>0</v>
      </c>
      <c r="AE78" s="1">
        <f ca="1">RepFd!AE354</f>
        <v>0</v>
      </c>
      <c r="AF78" s="1">
        <f ca="1">RepFd!AF354</f>
        <v>0</v>
      </c>
      <c r="AG78" s="1">
        <f ca="1">RepFd!AG354</f>
        <v>0</v>
      </c>
      <c r="AH78" s="1">
        <f ca="1">RepFd!AH354</f>
        <v>0</v>
      </c>
      <c r="AI78" s="1">
        <f ca="1">RepFd!AI354</f>
        <v>0</v>
      </c>
      <c r="AJ78" s="1">
        <f ca="1">RepFd!AJ354</f>
        <v>0</v>
      </c>
      <c r="AK78" s="1">
        <f ca="1">RepFd!AK354</f>
        <v>0</v>
      </c>
      <c r="AL78" s="1">
        <f ca="1">RepFd!AL354</f>
        <v>0</v>
      </c>
    </row>
    <row r="79" spans="2:38" x14ac:dyDescent="0.25">
      <c r="B79" s="1" t="str">
        <f>Items!$Q67</f>
        <v>PL(-)</v>
      </c>
      <c r="C79" s="1" t="str">
        <f>Items!$R67</f>
        <v>N</v>
      </c>
      <c r="I79" s="22" t="str">
        <f>Items!$O$60</f>
        <v>Постоянные расходы</v>
      </c>
      <c r="J79" s="1" t="str">
        <f>Items!P67</f>
        <v>Резерв-3</v>
      </c>
      <c r="Q79" s="1">
        <f ca="1">RepFd!Q355</f>
        <v>0</v>
      </c>
      <c r="T79" s="1">
        <f ca="1">RepFd!T355</f>
        <v>0</v>
      </c>
      <c r="U79" s="1">
        <f ca="1">RepFd!U355</f>
        <v>0</v>
      </c>
      <c r="V79" s="1">
        <f ca="1">RepFd!V355</f>
        <v>0</v>
      </c>
      <c r="W79" s="1">
        <f ca="1">RepFd!W355</f>
        <v>0</v>
      </c>
      <c r="X79" s="1">
        <f ca="1">RepFd!X355</f>
        <v>0</v>
      </c>
      <c r="Y79" s="1">
        <f ca="1">RepFd!Y355</f>
        <v>0</v>
      </c>
      <c r="Z79" s="1">
        <f ca="1">RepFd!Z355</f>
        <v>0</v>
      </c>
      <c r="AA79" s="1">
        <f ca="1">RepFd!AA355</f>
        <v>0</v>
      </c>
      <c r="AB79" s="1">
        <f ca="1">RepFd!AB355</f>
        <v>0</v>
      </c>
      <c r="AC79" s="1">
        <f ca="1">RepFd!AC355</f>
        <v>0</v>
      </c>
      <c r="AD79" s="1">
        <f ca="1">RepFd!AD355</f>
        <v>0</v>
      </c>
      <c r="AE79" s="1">
        <f ca="1">RepFd!AE355</f>
        <v>0</v>
      </c>
      <c r="AF79" s="1">
        <f ca="1">RepFd!AF355</f>
        <v>0</v>
      </c>
      <c r="AG79" s="1">
        <f ca="1">RepFd!AG355</f>
        <v>0</v>
      </c>
      <c r="AH79" s="1">
        <f ca="1">RepFd!AH355</f>
        <v>0</v>
      </c>
      <c r="AI79" s="1">
        <f ca="1">RepFd!AI355</f>
        <v>0</v>
      </c>
      <c r="AJ79" s="1">
        <f ca="1">RepFd!AJ355</f>
        <v>0</v>
      </c>
      <c r="AK79" s="1">
        <f ca="1">RepFd!AK355</f>
        <v>0</v>
      </c>
      <c r="AL79" s="1">
        <f ca="1">RepFd!AL355</f>
        <v>0</v>
      </c>
    </row>
    <row r="80" spans="2:38" x14ac:dyDescent="0.25">
      <c r="B80" s="1" t="str">
        <f>Items!$Q68</f>
        <v>PL(-)</v>
      </c>
      <c r="C80" s="1" t="str">
        <f>Items!$R68</f>
        <v>N</v>
      </c>
      <c r="I80" s="22" t="str">
        <f>Items!$O$60</f>
        <v>Постоянные расходы</v>
      </c>
      <c r="J80" s="1" t="str">
        <f>Items!P68</f>
        <v>Резерв-4</v>
      </c>
      <c r="Q80" s="1">
        <f ca="1">RepFd!Q356</f>
        <v>0</v>
      </c>
      <c r="T80" s="1">
        <f ca="1">RepFd!T356</f>
        <v>0</v>
      </c>
      <c r="U80" s="1">
        <f ca="1">RepFd!U356</f>
        <v>0</v>
      </c>
      <c r="V80" s="1">
        <f ca="1">RepFd!V356</f>
        <v>0</v>
      </c>
      <c r="W80" s="1">
        <f ca="1">RepFd!W356</f>
        <v>0</v>
      </c>
      <c r="X80" s="1">
        <f ca="1">RepFd!X356</f>
        <v>0</v>
      </c>
      <c r="Y80" s="1">
        <f ca="1">RepFd!Y356</f>
        <v>0</v>
      </c>
      <c r="Z80" s="1">
        <f ca="1">RepFd!Z356</f>
        <v>0</v>
      </c>
      <c r="AA80" s="1">
        <f ca="1">RepFd!AA356</f>
        <v>0</v>
      </c>
      <c r="AB80" s="1">
        <f ca="1">RepFd!AB356</f>
        <v>0</v>
      </c>
      <c r="AC80" s="1">
        <f ca="1">RepFd!AC356</f>
        <v>0</v>
      </c>
      <c r="AD80" s="1">
        <f ca="1">RepFd!AD356</f>
        <v>0</v>
      </c>
      <c r="AE80" s="1">
        <f ca="1">RepFd!AE356</f>
        <v>0</v>
      </c>
      <c r="AF80" s="1">
        <f ca="1">RepFd!AF356</f>
        <v>0</v>
      </c>
      <c r="AG80" s="1">
        <f ca="1">RepFd!AG356</f>
        <v>0</v>
      </c>
      <c r="AH80" s="1">
        <f ca="1">RepFd!AH356</f>
        <v>0</v>
      </c>
      <c r="AI80" s="1">
        <f ca="1">RepFd!AI356</f>
        <v>0</v>
      </c>
      <c r="AJ80" s="1">
        <f ca="1">RepFd!AJ356</f>
        <v>0</v>
      </c>
      <c r="AK80" s="1">
        <f ca="1">RepFd!AK356</f>
        <v>0</v>
      </c>
      <c r="AL80" s="1">
        <f ca="1">RepFd!AL356</f>
        <v>0</v>
      </c>
    </row>
    <row r="81" spans="2:38" x14ac:dyDescent="0.25">
      <c r="B81" s="1" t="str">
        <f>Items!$Q69</f>
        <v>PL(-)</v>
      </c>
      <c r="C81" s="1" t="str">
        <f>Items!$R69</f>
        <v>N</v>
      </c>
      <c r="I81" s="22" t="str">
        <f>Items!$O$60</f>
        <v>Постоянные расходы</v>
      </c>
      <c r="J81" s="1" t="str">
        <f>Items!P69</f>
        <v>Резерв-5</v>
      </c>
      <c r="Q81" s="1">
        <f ca="1">RepFd!Q357</f>
        <v>0</v>
      </c>
      <c r="T81" s="1">
        <f ca="1">RepFd!T357</f>
        <v>0</v>
      </c>
      <c r="U81" s="1">
        <f ca="1">RepFd!U357</f>
        <v>0</v>
      </c>
      <c r="V81" s="1">
        <f ca="1">RepFd!V357</f>
        <v>0</v>
      </c>
      <c r="W81" s="1">
        <f ca="1">RepFd!W357</f>
        <v>0</v>
      </c>
      <c r="X81" s="1">
        <f ca="1">RepFd!X357</f>
        <v>0</v>
      </c>
      <c r="Y81" s="1">
        <f ca="1">RepFd!Y357</f>
        <v>0</v>
      </c>
      <c r="Z81" s="1">
        <f ca="1">RepFd!Z357</f>
        <v>0</v>
      </c>
      <c r="AA81" s="1">
        <f ca="1">RepFd!AA357</f>
        <v>0</v>
      </c>
      <c r="AB81" s="1">
        <f ca="1">RepFd!AB357</f>
        <v>0</v>
      </c>
      <c r="AC81" s="1">
        <f ca="1">RepFd!AC357</f>
        <v>0</v>
      </c>
      <c r="AD81" s="1">
        <f ca="1">RepFd!AD357</f>
        <v>0</v>
      </c>
      <c r="AE81" s="1">
        <f ca="1">RepFd!AE357</f>
        <v>0</v>
      </c>
      <c r="AF81" s="1">
        <f ca="1">RepFd!AF357</f>
        <v>0</v>
      </c>
      <c r="AG81" s="1">
        <f ca="1">RepFd!AG357</f>
        <v>0</v>
      </c>
      <c r="AH81" s="1">
        <f ca="1">RepFd!AH357</f>
        <v>0</v>
      </c>
      <c r="AI81" s="1">
        <f ca="1">RepFd!AI357</f>
        <v>0</v>
      </c>
      <c r="AJ81" s="1">
        <f ca="1">RepFd!AJ357</f>
        <v>0</v>
      </c>
      <c r="AK81" s="1">
        <f ca="1">RepFd!AK357</f>
        <v>0</v>
      </c>
      <c r="AL81" s="1">
        <f ca="1">RepFd!AL357</f>
        <v>0</v>
      </c>
    </row>
    <row r="82" spans="2:38" x14ac:dyDescent="0.25">
      <c r="B82" s="1" t="str">
        <f>Items!$Q70</f>
        <v>PL(-)</v>
      </c>
      <c r="C82" s="1" t="str">
        <f>Items!$R70</f>
        <v>N</v>
      </c>
      <c r="I82" s="22" t="str">
        <f>Items!$O$60</f>
        <v>Постоянные расходы</v>
      </c>
      <c r="J82" s="1" t="str">
        <f>Items!P70</f>
        <v>Резерв-6</v>
      </c>
      <c r="Q82" s="1">
        <f ca="1">RepFd!Q358</f>
        <v>0</v>
      </c>
      <c r="T82" s="1">
        <f ca="1">RepFd!T358</f>
        <v>0</v>
      </c>
      <c r="U82" s="1">
        <f ca="1">RepFd!U358</f>
        <v>0</v>
      </c>
      <c r="V82" s="1">
        <f ca="1">RepFd!V358</f>
        <v>0</v>
      </c>
      <c r="W82" s="1">
        <f ca="1">RepFd!W358</f>
        <v>0</v>
      </c>
      <c r="X82" s="1">
        <f ca="1">RepFd!X358</f>
        <v>0</v>
      </c>
      <c r="Y82" s="1">
        <f ca="1">RepFd!Y358</f>
        <v>0</v>
      </c>
      <c r="Z82" s="1">
        <f ca="1">RepFd!Z358</f>
        <v>0</v>
      </c>
      <c r="AA82" s="1">
        <f ca="1">RepFd!AA358</f>
        <v>0</v>
      </c>
      <c r="AB82" s="1">
        <f ca="1">RepFd!AB358</f>
        <v>0</v>
      </c>
      <c r="AC82" s="1">
        <f ca="1">RepFd!AC358</f>
        <v>0</v>
      </c>
      <c r="AD82" s="1">
        <f ca="1">RepFd!AD358</f>
        <v>0</v>
      </c>
      <c r="AE82" s="1">
        <f ca="1">RepFd!AE358</f>
        <v>0</v>
      </c>
      <c r="AF82" s="1">
        <f ca="1">RepFd!AF358</f>
        <v>0</v>
      </c>
      <c r="AG82" s="1">
        <f ca="1">RepFd!AG358</f>
        <v>0</v>
      </c>
      <c r="AH82" s="1">
        <f ca="1">RepFd!AH358</f>
        <v>0</v>
      </c>
      <c r="AI82" s="1">
        <f ca="1">RepFd!AI358</f>
        <v>0</v>
      </c>
      <c r="AJ82" s="1">
        <f ca="1">RepFd!AJ358</f>
        <v>0</v>
      </c>
      <c r="AK82" s="1">
        <f ca="1">RepFd!AK358</f>
        <v>0</v>
      </c>
      <c r="AL82" s="1">
        <f ca="1">RepFd!AL358</f>
        <v>0</v>
      </c>
    </row>
    <row r="83" spans="2:38" s="23" customFormat="1" ht="10.199999999999999" x14ac:dyDescent="0.2">
      <c r="E83" s="23" t="s">
        <v>50</v>
      </c>
    </row>
    <row r="84" spans="2:38" ht="4.05" customHeight="1" x14ac:dyDescent="0.25"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</row>
    <row r="85" spans="2:38" s="2" customFormat="1" x14ac:dyDescent="0.25">
      <c r="B85" s="2" t="str">
        <f>Items!$Q$71</f>
        <v>PL</v>
      </c>
      <c r="C85" s="2">
        <f>Items!$R$71</f>
        <v>0</v>
      </c>
      <c r="I85" s="2" t="str">
        <f>Items!$O$71</f>
        <v>Операционная прибыль</v>
      </c>
      <c r="Q85" s="2">
        <f ca="1">RepFd!Q361</f>
        <v>-7034490.7410000013</v>
      </c>
      <c r="T85" s="2">
        <f ca="1">RepFd!T361</f>
        <v>-197439.83999999997</v>
      </c>
      <c r="U85" s="2">
        <f ca="1">RepFd!U361</f>
        <v>-283606.15000000002</v>
      </c>
      <c r="V85" s="2">
        <f ca="1">RepFd!V361</f>
        <v>-203290.58000000002</v>
      </c>
      <c r="W85" s="2">
        <f ca="1">RepFd!W361</f>
        <v>-296245.75999999995</v>
      </c>
      <c r="X85" s="2">
        <f ca="1">RepFd!X361</f>
        <v>-343060.19</v>
      </c>
      <c r="Y85" s="2">
        <f ca="1">RepFd!Y361</f>
        <v>1890373.6490000002</v>
      </c>
      <c r="Z85" s="2">
        <f ca="1">RepFd!Z361</f>
        <v>-235777.25000000003</v>
      </c>
      <c r="AA85" s="2">
        <f ca="1">RepFd!AA361</f>
        <v>-519635.49</v>
      </c>
      <c r="AB85" s="2">
        <f ca="1">RepFd!AB361</f>
        <v>-790633.54</v>
      </c>
      <c r="AC85" s="2">
        <f ca="1">RepFd!AC361</f>
        <v>-826366.65</v>
      </c>
      <c r="AD85" s="2">
        <f ca="1">RepFd!AD361</f>
        <v>-1242978.07</v>
      </c>
      <c r="AE85" s="2">
        <f ca="1">RepFd!AE361</f>
        <v>-957674.2</v>
      </c>
      <c r="AF85" s="2">
        <f ca="1">RepFd!AF361</f>
        <v>-782401.7</v>
      </c>
      <c r="AG85" s="2">
        <f ca="1">RepFd!AG361</f>
        <v>-1712849.77</v>
      </c>
      <c r="AH85" s="2">
        <f ca="1">RepFd!AH361</f>
        <v>-509105.19999999995</v>
      </c>
      <c r="AI85" s="2">
        <f ca="1">RepFd!AI361</f>
        <v>0</v>
      </c>
      <c r="AJ85" s="2">
        <f ca="1">RepFd!AJ361</f>
        <v>-23800</v>
      </c>
      <c r="AK85" s="2">
        <f ca="1">RepFd!AK361</f>
        <v>0</v>
      </c>
      <c r="AL85" s="2">
        <f ca="1">RepFd!AL361</f>
        <v>0</v>
      </c>
    </row>
    <row r="86" spans="2:38" ht="4.05" customHeight="1" x14ac:dyDescent="0.25"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</row>
    <row r="87" spans="2:38" s="2" customFormat="1" x14ac:dyDescent="0.25">
      <c r="B87" s="2">
        <f>Items!$Q$72</f>
        <v>0</v>
      </c>
      <c r="C87" s="2" t="str">
        <f>Items!$R$72</f>
        <v>N</v>
      </c>
      <c r="I87" s="2" t="str">
        <f>Items!$O$72</f>
        <v>Амортизация основных средств</v>
      </c>
      <c r="Q87" s="2">
        <f ca="1">RepFd!Q363</f>
        <v>0</v>
      </c>
      <c r="T87" s="2">
        <f ca="1">RepFd!T363</f>
        <v>0</v>
      </c>
      <c r="U87" s="2">
        <f ca="1">RepFd!U363</f>
        <v>0</v>
      </c>
      <c r="V87" s="2">
        <f ca="1">RepFd!V363</f>
        <v>0</v>
      </c>
      <c r="W87" s="2">
        <f ca="1">RepFd!W363</f>
        <v>0</v>
      </c>
      <c r="X87" s="2">
        <f ca="1">RepFd!X363</f>
        <v>0</v>
      </c>
      <c r="Y87" s="2">
        <f ca="1">RepFd!Y363</f>
        <v>0</v>
      </c>
      <c r="Z87" s="2">
        <f ca="1">RepFd!Z363</f>
        <v>0</v>
      </c>
      <c r="AA87" s="2">
        <f ca="1">RepFd!AA363</f>
        <v>0</v>
      </c>
      <c r="AB87" s="2">
        <f ca="1">RepFd!AB363</f>
        <v>0</v>
      </c>
      <c r="AC87" s="2">
        <f ca="1">RepFd!AC363</f>
        <v>0</v>
      </c>
      <c r="AD87" s="2">
        <f ca="1">RepFd!AD363</f>
        <v>0</v>
      </c>
      <c r="AE87" s="2">
        <f ca="1">RepFd!AE363</f>
        <v>0</v>
      </c>
      <c r="AF87" s="2">
        <f ca="1">RepFd!AF363</f>
        <v>0</v>
      </c>
      <c r="AG87" s="2">
        <f ca="1">RepFd!AG363</f>
        <v>0</v>
      </c>
      <c r="AH87" s="2">
        <f ca="1">RepFd!AH363</f>
        <v>0</v>
      </c>
      <c r="AI87" s="2">
        <f ca="1">RepFd!AI363</f>
        <v>0</v>
      </c>
      <c r="AJ87" s="2">
        <f ca="1">RepFd!AJ363</f>
        <v>0</v>
      </c>
      <c r="AK87" s="2">
        <f ca="1">RepFd!AK363</f>
        <v>0</v>
      </c>
      <c r="AL87" s="2">
        <f ca="1">RepFd!AL363</f>
        <v>0</v>
      </c>
    </row>
    <row r="88" spans="2:38" x14ac:dyDescent="0.25">
      <c r="B88" s="1" t="str">
        <f>Items!$Q73</f>
        <v>PL(-)</v>
      </c>
      <c r="C88" s="1" t="str">
        <f>Items!$R73</f>
        <v>N</v>
      </c>
      <c r="I88" s="22" t="str">
        <f>Items!$O$72</f>
        <v>Амортизация основных средств</v>
      </c>
      <c r="J88" s="1" t="str">
        <f>Items!P73</f>
        <v>Оборудование приобретенное в лизинг</v>
      </c>
      <c r="Q88" s="1">
        <f ca="1">RepFd!Q364</f>
        <v>0</v>
      </c>
      <c r="T88" s="1">
        <f ca="1">RepFd!T364</f>
        <v>0</v>
      </c>
      <c r="U88" s="1">
        <f ca="1">RepFd!U364</f>
        <v>0</v>
      </c>
      <c r="V88" s="1">
        <f ca="1">RepFd!V364</f>
        <v>0</v>
      </c>
      <c r="W88" s="1">
        <f ca="1">RepFd!W364</f>
        <v>0</v>
      </c>
      <c r="X88" s="1">
        <f ca="1">RepFd!X364</f>
        <v>0</v>
      </c>
      <c r="Y88" s="1">
        <f ca="1">RepFd!Y364</f>
        <v>0</v>
      </c>
      <c r="Z88" s="1">
        <f ca="1">RepFd!Z364</f>
        <v>0</v>
      </c>
      <c r="AA88" s="1">
        <f ca="1">RepFd!AA364</f>
        <v>0</v>
      </c>
      <c r="AB88" s="1">
        <f ca="1">RepFd!AB364</f>
        <v>0</v>
      </c>
      <c r="AC88" s="1">
        <f ca="1">RepFd!AC364</f>
        <v>0</v>
      </c>
      <c r="AD88" s="1">
        <f ca="1">RepFd!AD364</f>
        <v>0</v>
      </c>
      <c r="AE88" s="1">
        <f ca="1">RepFd!AE364</f>
        <v>0</v>
      </c>
      <c r="AF88" s="1">
        <f ca="1">RepFd!AF364</f>
        <v>0</v>
      </c>
      <c r="AG88" s="1">
        <f ca="1">RepFd!AG364</f>
        <v>0</v>
      </c>
      <c r="AH88" s="1">
        <f ca="1">RepFd!AH364</f>
        <v>0</v>
      </c>
      <c r="AI88" s="1">
        <f ca="1">RepFd!AI364</f>
        <v>0</v>
      </c>
      <c r="AJ88" s="1">
        <f ca="1">RepFd!AJ364</f>
        <v>0</v>
      </c>
      <c r="AK88" s="1">
        <f ca="1">RepFd!AK364</f>
        <v>0</v>
      </c>
      <c r="AL88" s="1">
        <f ca="1">RepFd!AL364</f>
        <v>0</v>
      </c>
    </row>
    <row r="89" spans="2:38" x14ac:dyDescent="0.25">
      <c r="B89" s="1" t="str">
        <f>Items!$Q74</f>
        <v>PL(-)</v>
      </c>
      <c r="C89" s="1" t="str">
        <f>Items!$R74</f>
        <v>N</v>
      </c>
      <c r="I89" s="22" t="str">
        <f>Items!$O$72</f>
        <v>Амортизация основных средств</v>
      </c>
      <c r="J89" s="1" t="str">
        <f>Items!P74</f>
        <v>Офис CLT перевозимый</v>
      </c>
      <c r="Q89" s="1">
        <f ca="1">RepFd!Q365</f>
        <v>0</v>
      </c>
      <c r="T89" s="1">
        <f ca="1">RepFd!T365</f>
        <v>0</v>
      </c>
      <c r="U89" s="1">
        <f ca="1">RepFd!U365</f>
        <v>0</v>
      </c>
      <c r="V89" s="1">
        <f ca="1">RepFd!V365</f>
        <v>0</v>
      </c>
      <c r="W89" s="1">
        <f ca="1">RepFd!W365</f>
        <v>0</v>
      </c>
      <c r="X89" s="1">
        <f ca="1">RepFd!X365</f>
        <v>0</v>
      </c>
      <c r="Y89" s="1">
        <f ca="1">RepFd!Y365</f>
        <v>0</v>
      </c>
      <c r="Z89" s="1">
        <f ca="1">RepFd!Z365</f>
        <v>0</v>
      </c>
      <c r="AA89" s="1">
        <f ca="1">RepFd!AA365</f>
        <v>0</v>
      </c>
      <c r="AB89" s="1">
        <f ca="1">RepFd!AB365</f>
        <v>0</v>
      </c>
      <c r="AC89" s="1">
        <f ca="1">RepFd!AC365</f>
        <v>0</v>
      </c>
      <c r="AD89" s="1">
        <f ca="1">RepFd!AD365</f>
        <v>0</v>
      </c>
      <c r="AE89" s="1">
        <f ca="1">RepFd!AE365</f>
        <v>0</v>
      </c>
      <c r="AF89" s="1">
        <f ca="1">RepFd!AF365</f>
        <v>0</v>
      </c>
      <c r="AG89" s="1">
        <f ca="1">RepFd!AG365</f>
        <v>0</v>
      </c>
      <c r="AH89" s="1">
        <f ca="1">RepFd!AH365</f>
        <v>0</v>
      </c>
      <c r="AI89" s="1">
        <f ca="1">RepFd!AI365</f>
        <v>0</v>
      </c>
      <c r="AJ89" s="1">
        <f ca="1">RepFd!AJ365</f>
        <v>0</v>
      </c>
      <c r="AK89" s="1">
        <f ca="1">RepFd!AK365</f>
        <v>0</v>
      </c>
      <c r="AL89" s="1">
        <f ca="1">RepFd!AL365</f>
        <v>0</v>
      </c>
    </row>
    <row r="90" spans="2:38" x14ac:dyDescent="0.25">
      <c r="B90" s="1" t="str">
        <f>Items!$Q75</f>
        <v>PL(-)</v>
      </c>
      <c r="C90" s="1" t="str">
        <f>Items!$R75</f>
        <v>N</v>
      </c>
      <c r="I90" s="22" t="str">
        <f>Items!$O$72</f>
        <v>Амортизация основных средств</v>
      </c>
      <c r="J90" s="1" t="str">
        <f>Items!P75</f>
        <v>Контейнер</v>
      </c>
      <c r="Q90" s="1">
        <f ca="1">RepFd!Q366</f>
        <v>0</v>
      </c>
      <c r="T90" s="1">
        <f ca="1">RepFd!T366</f>
        <v>0</v>
      </c>
      <c r="U90" s="1">
        <f ca="1">RepFd!U366</f>
        <v>0</v>
      </c>
      <c r="V90" s="1">
        <f ca="1">RepFd!V366</f>
        <v>0</v>
      </c>
      <c r="W90" s="1">
        <f ca="1">RepFd!W366</f>
        <v>0</v>
      </c>
      <c r="X90" s="1">
        <f ca="1">RepFd!X366</f>
        <v>0</v>
      </c>
      <c r="Y90" s="1">
        <f ca="1">RepFd!Y366</f>
        <v>0</v>
      </c>
      <c r="Z90" s="1">
        <f ca="1">RepFd!Z366</f>
        <v>0</v>
      </c>
      <c r="AA90" s="1">
        <f ca="1">RepFd!AA366</f>
        <v>0</v>
      </c>
      <c r="AB90" s="1">
        <f ca="1">RepFd!AB366</f>
        <v>0</v>
      </c>
      <c r="AC90" s="1">
        <f ca="1">RepFd!AC366</f>
        <v>0</v>
      </c>
      <c r="AD90" s="1">
        <f ca="1">RepFd!AD366</f>
        <v>0</v>
      </c>
      <c r="AE90" s="1">
        <f ca="1">RepFd!AE366</f>
        <v>0</v>
      </c>
      <c r="AF90" s="1">
        <f ca="1">RepFd!AF366</f>
        <v>0</v>
      </c>
      <c r="AG90" s="1">
        <f ca="1">RepFd!AG366</f>
        <v>0</v>
      </c>
      <c r="AH90" s="1">
        <f ca="1">RepFd!AH366</f>
        <v>0</v>
      </c>
      <c r="AI90" s="1">
        <f ca="1">RepFd!AI366</f>
        <v>0</v>
      </c>
      <c r="AJ90" s="1">
        <f ca="1">RepFd!AJ366</f>
        <v>0</v>
      </c>
      <c r="AK90" s="1">
        <f ca="1">RepFd!AK366</f>
        <v>0</v>
      </c>
      <c r="AL90" s="1">
        <f ca="1">RepFd!AL366</f>
        <v>0</v>
      </c>
    </row>
    <row r="91" spans="2:38" x14ac:dyDescent="0.25">
      <c r="B91" s="1" t="str">
        <f>Items!$Q76</f>
        <v>PL(-)</v>
      </c>
      <c r="C91" s="1" t="str">
        <f>Items!$R76</f>
        <v>N</v>
      </c>
      <c r="I91" s="22" t="str">
        <f>Items!$O$72</f>
        <v>Амортизация основных средств</v>
      </c>
      <c r="J91" s="1" t="str">
        <f>Items!P76</f>
        <v>Инструменты</v>
      </c>
      <c r="Q91" s="1">
        <f ca="1">RepFd!Q367</f>
        <v>0</v>
      </c>
      <c r="T91" s="1">
        <f ca="1">RepFd!T367</f>
        <v>0</v>
      </c>
      <c r="U91" s="1">
        <f ca="1">RepFd!U367</f>
        <v>0</v>
      </c>
      <c r="V91" s="1">
        <f ca="1">RepFd!V367</f>
        <v>0</v>
      </c>
      <c r="W91" s="1">
        <f ca="1">RepFd!W367</f>
        <v>0</v>
      </c>
      <c r="X91" s="1">
        <f ca="1">RepFd!X367</f>
        <v>0</v>
      </c>
      <c r="Y91" s="1">
        <f ca="1">RepFd!Y367</f>
        <v>0</v>
      </c>
      <c r="Z91" s="1">
        <f ca="1">RepFd!Z367</f>
        <v>0</v>
      </c>
      <c r="AA91" s="1">
        <f ca="1">RepFd!AA367</f>
        <v>0</v>
      </c>
      <c r="AB91" s="1">
        <f ca="1">RepFd!AB367</f>
        <v>0</v>
      </c>
      <c r="AC91" s="1">
        <f ca="1">RepFd!AC367</f>
        <v>0</v>
      </c>
      <c r="AD91" s="1">
        <f ca="1">RepFd!AD367</f>
        <v>0</v>
      </c>
      <c r="AE91" s="1">
        <f ca="1">RepFd!AE367</f>
        <v>0</v>
      </c>
      <c r="AF91" s="1">
        <f ca="1">RepFd!AF367</f>
        <v>0</v>
      </c>
      <c r="AG91" s="1">
        <f ca="1">RepFd!AG367</f>
        <v>0</v>
      </c>
      <c r="AH91" s="1">
        <f ca="1">RepFd!AH367</f>
        <v>0</v>
      </c>
      <c r="AI91" s="1">
        <f ca="1">RepFd!AI367</f>
        <v>0</v>
      </c>
      <c r="AJ91" s="1">
        <f ca="1">RepFd!AJ367</f>
        <v>0</v>
      </c>
      <c r="AK91" s="1">
        <f ca="1">RepFd!AK367</f>
        <v>0</v>
      </c>
      <c r="AL91" s="1">
        <f ca="1">RepFd!AL367</f>
        <v>0</v>
      </c>
    </row>
    <row r="92" spans="2:38" x14ac:dyDescent="0.25">
      <c r="B92" s="1" t="str">
        <f>Items!$Q77</f>
        <v>PL(-)</v>
      </c>
      <c r="C92" s="1" t="str">
        <f>Items!$R77</f>
        <v>N</v>
      </c>
      <c r="I92" s="22" t="str">
        <f>Items!$O$72</f>
        <v>Амортизация основных средств</v>
      </c>
      <c r="J92" s="1" t="str">
        <f>Items!P77</f>
        <v>Спец техника и оборудование</v>
      </c>
      <c r="Q92" s="1">
        <f ca="1">RepFd!Q368</f>
        <v>0</v>
      </c>
      <c r="T92" s="1">
        <f ca="1">RepFd!T368</f>
        <v>0</v>
      </c>
      <c r="U92" s="1">
        <f ca="1">RepFd!U368</f>
        <v>0</v>
      </c>
      <c r="V92" s="1">
        <f ca="1">RepFd!V368</f>
        <v>0</v>
      </c>
      <c r="W92" s="1">
        <f ca="1">RepFd!W368</f>
        <v>0</v>
      </c>
      <c r="X92" s="1">
        <f ca="1">RepFd!X368</f>
        <v>0</v>
      </c>
      <c r="Y92" s="1">
        <f ca="1">RepFd!Y368</f>
        <v>0</v>
      </c>
      <c r="Z92" s="1">
        <f ca="1">RepFd!Z368</f>
        <v>0</v>
      </c>
      <c r="AA92" s="1">
        <f ca="1">RepFd!AA368</f>
        <v>0</v>
      </c>
      <c r="AB92" s="1">
        <f ca="1">RepFd!AB368</f>
        <v>0</v>
      </c>
      <c r="AC92" s="1">
        <f ca="1">RepFd!AC368</f>
        <v>0</v>
      </c>
      <c r="AD92" s="1">
        <f ca="1">RepFd!AD368</f>
        <v>0</v>
      </c>
      <c r="AE92" s="1">
        <f ca="1">RepFd!AE368</f>
        <v>0</v>
      </c>
      <c r="AF92" s="1">
        <f ca="1">RepFd!AF368</f>
        <v>0</v>
      </c>
      <c r="AG92" s="1">
        <f ca="1">RepFd!AG368</f>
        <v>0</v>
      </c>
      <c r="AH92" s="1">
        <f ca="1">RepFd!AH368</f>
        <v>0</v>
      </c>
      <c r="AI92" s="1">
        <f ca="1">RepFd!AI368</f>
        <v>0</v>
      </c>
      <c r="AJ92" s="1">
        <f ca="1">RepFd!AJ368</f>
        <v>0</v>
      </c>
      <c r="AK92" s="1">
        <f ca="1">RepFd!AK368</f>
        <v>0</v>
      </c>
      <c r="AL92" s="1">
        <f ca="1">RepFd!AL368</f>
        <v>0</v>
      </c>
    </row>
    <row r="93" spans="2:38" s="23" customFormat="1" ht="10.199999999999999" x14ac:dyDescent="0.2">
      <c r="E93" s="23" t="s">
        <v>50</v>
      </c>
    </row>
    <row r="94" spans="2:38" s="2" customFormat="1" x14ac:dyDescent="0.25">
      <c r="B94" s="2">
        <f>Items!$Q$78</f>
        <v>0</v>
      </c>
      <c r="C94" s="2" t="str">
        <f>Items!$R$78</f>
        <v>N</v>
      </c>
      <c r="I94" s="2" t="str">
        <f>Items!$O$78</f>
        <v>Начисление %%</v>
      </c>
      <c r="Q94" s="2">
        <f ca="1">RepFd!Q370</f>
        <v>0</v>
      </c>
      <c r="T94" s="2">
        <f ca="1">RepFd!T370</f>
        <v>0</v>
      </c>
      <c r="U94" s="2">
        <f ca="1">RepFd!U370</f>
        <v>0</v>
      </c>
      <c r="V94" s="2">
        <f ca="1">RepFd!V370</f>
        <v>0</v>
      </c>
      <c r="W94" s="2">
        <f ca="1">RepFd!W370</f>
        <v>0</v>
      </c>
      <c r="X94" s="2">
        <f ca="1">RepFd!X370</f>
        <v>0</v>
      </c>
      <c r="Y94" s="2">
        <f ca="1">RepFd!Y370</f>
        <v>0</v>
      </c>
      <c r="Z94" s="2">
        <f ca="1">RepFd!Z370</f>
        <v>0</v>
      </c>
      <c r="AA94" s="2">
        <f ca="1">RepFd!AA370</f>
        <v>0</v>
      </c>
      <c r="AB94" s="2">
        <f ca="1">RepFd!AB370</f>
        <v>0</v>
      </c>
      <c r="AC94" s="2">
        <f ca="1">RepFd!AC370</f>
        <v>0</v>
      </c>
      <c r="AD94" s="2">
        <f ca="1">RepFd!AD370</f>
        <v>0</v>
      </c>
      <c r="AE94" s="2">
        <f ca="1">RepFd!AE370</f>
        <v>0</v>
      </c>
      <c r="AF94" s="2">
        <f ca="1">RepFd!AF370</f>
        <v>0</v>
      </c>
      <c r="AG94" s="2">
        <f ca="1">RepFd!AG370</f>
        <v>0</v>
      </c>
      <c r="AH94" s="2">
        <f ca="1">RepFd!AH370</f>
        <v>0</v>
      </c>
      <c r="AI94" s="2">
        <f ca="1">RepFd!AI370</f>
        <v>0</v>
      </c>
      <c r="AJ94" s="2">
        <f ca="1">RepFd!AJ370</f>
        <v>0</v>
      </c>
      <c r="AK94" s="2">
        <f ca="1">RepFd!AK370</f>
        <v>0</v>
      </c>
      <c r="AL94" s="2">
        <f ca="1">RepFd!AL370</f>
        <v>0</v>
      </c>
    </row>
    <row r="95" spans="2:38" x14ac:dyDescent="0.25">
      <c r="B95" s="1" t="str">
        <f>Items!$Q79</f>
        <v>PL(+)</v>
      </c>
      <c r="C95" s="1" t="str">
        <f>Items!$R79</f>
        <v>M</v>
      </c>
      <c r="I95" s="22" t="str">
        <f>Items!$O$78</f>
        <v>Начисление %%</v>
      </c>
      <c r="J95" s="1" t="str">
        <f>Items!P79</f>
        <v>доходы %% по депозитам</v>
      </c>
      <c r="Q95" s="1">
        <f ca="1">RepFd!Q371</f>
        <v>0</v>
      </c>
      <c r="T95" s="1">
        <f ca="1">RepFd!T371</f>
        <v>0</v>
      </c>
      <c r="U95" s="1">
        <f ca="1">RepFd!U371</f>
        <v>0</v>
      </c>
      <c r="V95" s="1">
        <f ca="1">RepFd!V371</f>
        <v>0</v>
      </c>
      <c r="W95" s="1">
        <f ca="1">RepFd!W371</f>
        <v>0</v>
      </c>
      <c r="X95" s="1">
        <f ca="1">RepFd!X371</f>
        <v>0</v>
      </c>
      <c r="Y95" s="1">
        <f ca="1">RepFd!Y371</f>
        <v>0</v>
      </c>
      <c r="Z95" s="1">
        <f ca="1">RepFd!Z371</f>
        <v>0</v>
      </c>
      <c r="AA95" s="1">
        <f ca="1">RepFd!AA371</f>
        <v>0</v>
      </c>
      <c r="AB95" s="1">
        <f ca="1">RepFd!AB371</f>
        <v>0</v>
      </c>
      <c r="AC95" s="1">
        <f ca="1">RepFd!AC371</f>
        <v>0</v>
      </c>
      <c r="AD95" s="1">
        <f ca="1">RepFd!AD371</f>
        <v>0</v>
      </c>
      <c r="AE95" s="1">
        <f ca="1">RepFd!AE371</f>
        <v>0</v>
      </c>
      <c r="AF95" s="1">
        <f ca="1">RepFd!AF371</f>
        <v>0</v>
      </c>
      <c r="AG95" s="1">
        <f ca="1">RepFd!AG371</f>
        <v>0</v>
      </c>
      <c r="AH95" s="1">
        <f ca="1">RepFd!AH371</f>
        <v>0</v>
      </c>
      <c r="AI95" s="1">
        <f ca="1">RepFd!AI371</f>
        <v>0</v>
      </c>
      <c r="AJ95" s="1">
        <f ca="1">RepFd!AJ371</f>
        <v>0</v>
      </c>
      <c r="AK95" s="1">
        <f ca="1">RepFd!AK371</f>
        <v>0</v>
      </c>
      <c r="AL95" s="1">
        <f ca="1">RepFd!AL371</f>
        <v>0</v>
      </c>
    </row>
    <row r="96" spans="2:38" x14ac:dyDescent="0.25">
      <c r="B96" s="1" t="str">
        <f>Items!$Q80</f>
        <v>PL(+)</v>
      </c>
      <c r="C96" s="1" t="str">
        <f>Items!$R80</f>
        <v>M</v>
      </c>
      <c r="I96" s="22" t="str">
        <f>Items!$O$78</f>
        <v>Начисление %%</v>
      </c>
      <c r="J96" s="1" t="str">
        <f>Items!P80</f>
        <v>доходы %% от заемщиков</v>
      </c>
      <c r="Q96" s="1">
        <f ca="1">RepFd!Q372</f>
        <v>0</v>
      </c>
      <c r="T96" s="1">
        <f ca="1">RepFd!T372</f>
        <v>0</v>
      </c>
      <c r="U96" s="1">
        <f ca="1">RepFd!U372</f>
        <v>0</v>
      </c>
      <c r="V96" s="1">
        <f ca="1">RepFd!V372</f>
        <v>0</v>
      </c>
      <c r="W96" s="1">
        <f ca="1">RepFd!W372</f>
        <v>0</v>
      </c>
      <c r="X96" s="1">
        <f ca="1">RepFd!X372</f>
        <v>0</v>
      </c>
      <c r="Y96" s="1">
        <f ca="1">RepFd!Y372</f>
        <v>0</v>
      </c>
      <c r="Z96" s="1">
        <f ca="1">RepFd!Z372</f>
        <v>0</v>
      </c>
      <c r="AA96" s="1">
        <f ca="1">RepFd!AA372</f>
        <v>0</v>
      </c>
      <c r="AB96" s="1">
        <f ca="1">RepFd!AB372</f>
        <v>0</v>
      </c>
      <c r="AC96" s="1">
        <f ca="1">RepFd!AC372</f>
        <v>0</v>
      </c>
      <c r="AD96" s="1">
        <f ca="1">RepFd!AD372</f>
        <v>0</v>
      </c>
      <c r="AE96" s="1">
        <f ca="1">RepFd!AE372</f>
        <v>0</v>
      </c>
      <c r="AF96" s="1">
        <f ca="1">RepFd!AF372</f>
        <v>0</v>
      </c>
      <c r="AG96" s="1">
        <f ca="1">RepFd!AG372</f>
        <v>0</v>
      </c>
      <c r="AH96" s="1">
        <f ca="1">RepFd!AH372</f>
        <v>0</v>
      </c>
      <c r="AI96" s="1">
        <f ca="1">RepFd!AI372</f>
        <v>0</v>
      </c>
      <c r="AJ96" s="1">
        <f ca="1">RepFd!AJ372</f>
        <v>0</v>
      </c>
      <c r="AK96" s="1">
        <f ca="1">RepFd!AK372</f>
        <v>0</v>
      </c>
      <c r="AL96" s="1">
        <f ca="1">RepFd!AL372</f>
        <v>0</v>
      </c>
    </row>
    <row r="97" spans="2:38" x14ac:dyDescent="0.25">
      <c r="B97" s="1" t="str">
        <f>Items!$Q81</f>
        <v>PL(-)</v>
      </c>
      <c r="C97" s="1" t="str">
        <f>Items!$R81</f>
        <v>N</v>
      </c>
      <c r="I97" s="22" t="str">
        <f>Items!$O$78</f>
        <v>Начисление %%</v>
      </c>
      <c r="J97" s="1" t="str">
        <f>Items!P81</f>
        <v>расходы %% по кредитам</v>
      </c>
      <c r="Q97" s="1">
        <f ca="1">RepFd!Q373</f>
        <v>0</v>
      </c>
      <c r="T97" s="1">
        <f ca="1">RepFd!T373</f>
        <v>0</v>
      </c>
      <c r="U97" s="1">
        <f ca="1">RepFd!U373</f>
        <v>0</v>
      </c>
      <c r="V97" s="1">
        <f ca="1">RepFd!V373</f>
        <v>0</v>
      </c>
      <c r="W97" s="1">
        <f ca="1">RepFd!W373</f>
        <v>0</v>
      </c>
      <c r="X97" s="1">
        <f ca="1">RepFd!X373</f>
        <v>0</v>
      </c>
      <c r="Y97" s="1">
        <f ca="1">RepFd!Y373</f>
        <v>0</v>
      </c>
      <c r="Z97" s="1">
        <f ca="1">RepFd!Z373</f>
        <v>0</v>
      </c>
      <c r="AA97" s="1">
        <f ca="1">RepFd!AA373</f>
        <v>0</v>
      </c>
      <c r="AB97" s="1">
        <f ca="1">RepFd!AB373</f>
        <v>0</v>
      </c>
      <c r="AC97" s="1">
        <f ca="1">RepFd!AC373</f>
        <v>0</v>
      </c>
      <c r="AD97" s="1">
        <f ca="1">RepFd!AD373</f>
        <v>0</v>
      </c>
      <c r="AE97" s="1">
        <f ca="1">RepFd!AE373</f>
        <v>0</v>
      </c>
      <c r="AF97" s="1">
        <f ca="1">RepFd!AF373</f>
        <v>0</v>
      </c>
      <c r="AG97" s="1">
        <f ca="1">RepFd!AG373</f>
        <v>0</v>
      </c>
      <c r="AH97" s="1">
        <f ca="1">RepFd!AH373</f>
        <v>0</v>
      </c>
      <c r="AI97" s="1">
        <f ca="1">RepFd!AI373</f>
        <v>0</v>
      </c>
      <c r="AJ97" s="1">
        <f ca="1">RepFd!AJ373</f>
        <v>0</v>
      </c>
      <c r="AK97" s="1">
        <f ca="1">RepFd!AK373</f>
        <v>0</v>
      </c>
      <c r="AL97" s="1">
        <f ca="1">RepFd!AL373</f>
        <v>0</v>
      </c>
    </row>
    <row r="98" spans="2:38" x14ac:dyDescent="0.25">
      <c r="B98" s="1" t="str">
        <f>Items!$Q82</f>
        <v>PL(-)</v>
      </c>
      <c r="C98" s="1" t="str">
        <f>Items!$R82</f>
        <v>N</v>
      </c>
      <c r="I98" s="22" t="str">
        <f>Items!$O$78</f>
        <v>Начисление %%</v>
      </c>
      <c r="J98" s="1" t="str">
        <f>Items!P82</f>
        <v>расходы %% по займам</v>
      </c>
      <c r="Q98" s="1">
        <f ca="1">RepFd!Q374</f>
        <v>0</v>
      </c>
      <c r="T98" s="1">
        <f ca="1">RepFd!T374</f>
        <v>0</v>
      </c>
      <c r="U98" s="1">
        <f ca="1">RepFd!U374</f>
        <v>0</v>
      </c>
      <c r="V98" s="1">
        <f ca="1">RepFd!V374</f>
        <v>0</v>
      </c>
      <c r="W98" s="1">
        <f ca="1">RepFd!W374</f>
        <v>0</v>
      </c>
      <c r="X98" s="1">
        <f ca="1">RepFd!X374</f>
        <v>0</v>
      </c>
      <c r="Y98" s="1">
        <f ca="1">RepFd!Y374</f>
        <v>0</v>
      </c>
      <c r="Z98" s="1">
        <f ca="1">RepFd!Z374</f>
        <v>0</v>
      </c>
      <c r="AA98" s="1">
        <f ca="1">RepFd!AA374</f>
        <v>0</v>
      </c>
      <c r="AB98" s="1">
        <f ca="1">RepFd!AB374</f>
        <v>0</v>
      </c>
      <c r="AC98" s="1">
        <f ca="1">RepFd!AC374</f>
        <v>0</v>
      </c>
      <c r="AD98" s="1">
        <f ca="1">RepFd!AD374</f>
        <v>0</v>
      </c>
      <c r="AE98" s="1">
        <f ca="1">RepFd!AE374</f>
        <v>0</v>
      </c>
      <c r="AF98" s="1">
        <f ca="1">RepFd!AF374</f>
        <v>0</v>
      </c>
      <c r="AG98" s="1">
        <f ca="1">RepFd!AG374</f>
        <v>0</v>
      </c>
      <c r="AH98" s="1">
        <f ca="1">RepFd!AH374</f>
        <v>0</v>
      </c>
      <c r="AI98" s="1">
        <f ca="1">RepFd!AI374</f>
        <v>0</v>
      </c>
      <c r="AJ98" s="1">
        <f ca="1">RepFd!AJ374</f>
        <v>0</v>
      </c>
      <c r="AK98" s="1">
        <f ca="1">RepFd!AK374</f>
        <v>0</v>
      </c>
      <c r="AL98" s="1">
        <f ca="1">RepFd!AL374</f>
        <v>0</v>
      </c>
    </row>
    <row r="99" spans="2:38" s="23" customFormat="1" ht="10.199999999999999" x14ac:dyDescent="0.2">
      <c r="E99" s="23" t="s">
        <v>50</v>
      </c>
    </row>
    <row r="100" spans="2:38" ht="4.05" customHeight="1" x14ac:dyDescent="0.25"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</row>
    <row r="101" spans="2:38" s="2" customFormat="1" x14ac:dyDescent="0.25">
      <c r="B101" s="2" t="str">
        <f>Items!$Q$83</f>
        <v>PL</v>
      </c>
      <c r="C101" s="2">
        <f>Items!$R$83</f>
        <v>0</v>
      </c>
      <c r="I101" s="2" t="str">
        <f>Items!$O$83</f>
        <v>Прибыль до налогов</v>
      </c>
      <c r="Q101" s="2">
        <f ca="1">RepFd!Q377</f>
        <v>-7034490.7410000013</v>
      </c>
      <c r="T101" s="2">
        <f ca="1">RepFd!T377</f>
        <v>-197439.83999999997</v>
      </c>
      <c r="U101" s="2">
        <f ca="1">RepFd!U377</f>
        <v>-283606.15000000002</v>
      </c>
      <c r="V101" s="2">
        <f ca="1">RepFd!V377</f>
        <v>-203290.58000000002</v>
      </c>
      <c r="W101" s="2">
        <f ca="1">RepFd!W377</f>
        <v>-296245.75999999995</v>
      </c>
      <c r="X101" s="2">
        <f ca="1">RepFd!X377</f>
        <v>-343060.19</v>
      </c>
      <c r="Y101" s="2">
        <f ca="1">RepFd!Y377</f>
        <v>1890373.6490000002</v>
      </c>
      <c r="Z101" s="2">
        <f ca="1">RepFd!Z377</f>
        <v>-235777.25000000003</v>
      </c>
      <c r="AA101" s="2">
        <f ca="1">RepFd!AA377</f>
        <v>-519635.49</v>
      </c>
      <c r="AB101" s="2">
        <f ca="1">RepFd!AB377</f>
        <v>-790633.54</v>
      </c>
      <c r="AC101" s="2">
        <f ca="1">RepFd!AC377</f>
        <v>-826366.65</v>
      </c>
      <c r="AD101" s="2">
        <f ca="1">RepFd!AD377</f>
        <v>-1242978.07</v>
      </c>
      <c r="AE101" s="2">
        <f ca="1">RepFd!AE377</f>
        <v>-957674.2</v>
      </c>
      <c r="AF101" s="2">
        <f ca="1">RepFd!AF377</f>
        <v>-782401.7</v>
      </c>
      <c r="AG101" s="2">
        <f ca="1">RepFd!AG377</f>
        <v>-1712849.77</v>
      </c>
      <c r="AH101" s="2">
        <f ca="1">RepFd!AH377</f>
        <v>-509105.19999999995</v>
      </c>
      <c r="AI101" s="2">
        <f ca="1">RepFd!AI377</f>
        <v>0</v>
      </c>
      <c r="AJ101" s="2">
        <f ca="1">RepFd!AJ377</f>
        <v>-23800</v>
      </c>
      <c r="AK101" s="2">
        <f ca="1">RepFd!AK377</f>
        <v>0</v>
      </c>
      <c r="AL101" s="2">
        <f ca="1">RepFd!AL377</f>
        <v>0</v>
      </c>
    </row>
    <row r="102" spans="2:38" ht="4.05" customHeight="1" x14ac:dyDescent="0.25"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</row>
    <row r="103" spans="2:38" s="2" customFormat="1" x14ac:dyDescent="0.25">
      <c r="B103" s="2">
        <f>Items!$Q$84</f>
        <v>0</v>
      </c>
      <c r="C103" s="2" t="str">
        <f>Items!$R$84</f>
        <v>N</v>
      </c>
      <c r="I103" s="2" t="str">
        <f>Items!$O$84</f>
        <v>Налоги</v>
      </c>
      <c r="Q103" s="2">
        <f ca="1">RepFd!Q379</f>
        <v>56593.13</v>
      </c>
      <c r="T103" s="2">
        <f ca="1">RepFd!T379</f>
        <v>0</v>
      </c>
      <c r="U103" s="2">
        <f ca="1">RepFd!U379</f>
        <v>0</v>
      </c>
      <c r="V103" s="2">
        <f ca="1">RepFd!V379</f>
        <v>0</v>
      </c>
      <c r="W103" s="2">
        <f ca="1">RepFd!W379</f>
        <v>0</v>
      </c>
      <c r="X103" s="2">
        <f ca="1">RepFd!X379</f>
        <v>0</v>
      </c>
      <c r="Y103" s="2">
        <f ca="1">RepFd!Y379</f>
        <v>0</v>
      </c>
      <c r="Z103" s="2">
        <f ca="1">RepFd!Z379</f>
        <v>21441.87</v>
      </c>
      <c r="AA103" s="2">
        <f ca="1">RepFd!AA379</f>
        <v>0</v>
      </c>
      <c r="AB103" s="2">
        <f ca="1">RepFd!AB379</f>
        <v>0</v>
      </c>
      <c r="AC103" s="2">
        <f ca="1">RepFd!AC379</f>
        <v>0</v>
      </c>
      <c r="AD103" s="2">
        <f ca="1">RepFd!AD379</f>
        <v>0</v>
      </c>
      <c r="AE103" s="2">
        <f ca="1">RepFd!AE379</f>
        <v>0</v>
      </c>
      <c r="AF103" s="2">
        <f ca="1">RepFd!AF379</f>
        <v>6768</v>
      </c>
      <c r="AG103" s="2">
        <f ca="1">RepFd!AG379</f>
        <v>28383.26</v>
      </c>
      <c r="AH103" s="2">
        <f ca="1">RepFd!AH379</f>
        <v>0</v>
      </c>
      <c r="AI103" s="2">
        <f ca="1">RepFd!AI379</f>
        <v>0</v>
      </c>
      <c r="AJ103" s="2">
        <f ca="1">RepFd!AJ379</f>
        <v>0</v>
      </c>
      <c r="AK103" s="2">
        <f ca="1">RepFd!AK379</f>
        <v>0</v>
      </c>
      <c r="AL103" s="2">
        <f ca="1">RepFd!AL379</f>
        <v>0</v>
      </c>
    </row>
    <row r="104" spans="2:38" x14ac:dyDescent="0.25">
      <c r="B104" s="1" t="str">
        <f>Items!$Q85</f>
        <v>PL(-)</v>
      </c>
      <c r="C104" s="1" t="str">
        <f>Items!$R85</f>
        <v>N</v>
      </c>
      <c r="I104" s="22" t="str">
        <f>Items!$O$84</f>
        <v>Налоги</v>
      </c>
      <c r="J104" s="1" t="str">
        <f>Items!P85</f>
        <v>УСН</v>
      </c>
      <c r="Q104" s="1">
        <f ca="1">RepFd!Q380</f>
        <v>0</v>
      </c>
      <c r="T104" s="1">
        <f ca="1">RepFd!T380</f>
        <v>0</v>
      </c>
      <c r="U104" s="1">
        <f ca="1">RepFd!U380</f>
        <v>0</v>
      </c>
      <c r="V104" s="1">
        <f ca="1">RepFd!V380</f>
        <v>0</v>
      </c>
      <c r="W104" s="1">
        <f ca="1">RepFd!W380</f>
        <v>0</v>
      </c>
      <c r="X104" s="1">
        <f ca="1">RepFd!X380</f>
        <v>0</v>
      </c>
      <c r="Y104" s="1">
        <f ca="1">RepFd!Y380</f>
        <v>0</v>
      </c>
      <c r="Z104" s="1">
        <f ca="1">RepFd!Z380</f>
        <v>0</v>
      </c>
      <c r="AA104" s="1">
        <f ca="1">RepFd!AA380</f>
        <v>0</v>
      </c>
      <c r="AB104" s="1">
        <f ca="1">RepFd!AB380</f>
        <v>0</v>
      </c>
      <c r="AC104" s="1">
        <f ca="1">RepFd!AC380</f>
        <v>0</v>
      </c>
      <c r="AD104" s="1">
        <f ca="1">RepFd!AD380</f>
        <v>0</v>
      </c>
      <c r="AE104" s="1">
        <f ca="1">RepFd!AE380</f>
        <v>0</v>
      </c>
      <c r="AF104" s="1">
        <f ca="1">RepFd!AF380</f>
        <v>0</v>
      </c>
      <c r="AG104" s="1">
        <f ca="1">RepFd!AG380</f>
        <v>0</v>
      </c>
      <c r="AH104" s="1">
        <f ca="1">RepFd!AH380</f>
        <v>0</v>
      </c>
      <c r="AI104" s="1">
        <f ca="1">RepFd!AI380</f>
        <v>0</v>
      </c>
      <c r="AJ104" s="1">
        <f ca="1">RepFd!AJ380</f>
        <v>0</v>
      </c>
      <c r="AK104" s="1">
        <f ca="1">RepFd!AK380</f>
        <v>0</v>
      </c>
      <c r="AL104" s="1">
        <f ca="1">RepFd!AL380</f>
        <v>0</v>
      </c>
    </row>
    <row r="105" spans="2:38" x14ac:dyDescent="0.25">
      <c r="B105" s="1" t="str">
        <f>Items!$Q86</f>
        <v>PL(-)</v>
      </c>
      <c r="C105" s="1" t="str">
        <f>Items!$R86</f>
        <v>N</v>
      </c>
      <c r="I105" s="22" t="str">
        <f>Items!$O$84</f>
        <v>Налоги</v>
      </c>
      <c r="J105" s="1" t="str">
        <f>Items!P86</f>
        <v>Патент</v>
      </c>
      <c r="Q105" s="1">
        <f ca="1">RepFd!Q381</f>
        <v>29813.579999999998</v>
      </c>
      <c r="T105" s="1">
        <f ca="1">RepFd!T381</f>
        <v>0</v>
      </c>
      <c r="U105" s="1">
        <f ca="1">RepFd!U381</f>
        <v>0</v>
      </c>
      <c r="V105" s="1">
        <f ca="1">RepFd!V381</f>
        <v>0</v>
      </c>
      <c r="W105" s="1">
        <f ca="1">RepFd!W381</f>
        <v>0</v>
      </c>
      <c r="X105" s="1">
        <f ca="1">RepFd!X381</f>
        <v>0</v>
      </c>
      <c r="Y105" s="1">
        <f ca="1">RepFd!Y381</f>
        <v>0</v>
      </c>
      <c r="Z105" s="1">
        <f ca="1">RepFd!Z381</f>
        <v>21441.87</v>
      </c>
      <c r="AA105" s="1">
        <f ca="1">RepFd!AA381</f>
        <v>0</v>
      </c>
      <c r="AB105" s="1">
        <f ca="1">RepFd!AB381</f>
        <v>0</v>
      </c>
      <c r="AC105" s="1">
        <f ca="1">RepFd!AC381</f>
        <v>0</v>
      </c>
      <c r="AD105" s="1">
        <f ca="1">RepFd!AD381</f>
        <v>0</v>
      </c>
      <c r="AE105" s="1">
        <f ca="1">RepFd!AE381</f>
        <v>0</v>
      </c>
      <c r="AF105" s="1">
        <f ca="1">RepFd!AF381</f>
        <v>6768</v>
      </c>
      <c r="AG105" s="1">
        <f ca="1">RepFd!AG381</f>
        <v>1603.7099999999998</v>
      </c>
      <c r="AH105" s="1">
        <f ca="1">RepFd!AH381</f>
        <v>0</v>
      </c>
      <c r="AI105" s="1">
        <f ca="1">RepFd!AI381</f>
        <v>0</v>
      </c>
      <c r="AJ105" s="1">
        <f ca="1">RepFd!AJ381</f>
        <v>0</v>
      </c>
      <c r="AK105" s="1">
        <f ca="1">RepFd!AK381</f>
        <v>0</v>
      </c>
      <c r="AL105" s="1">
        <f ca="1">RepFd!AL381</f>
        <v>0</v>
      </c>
    </row>
    <row r="106" spans="2:38" x14ac:dyDescent="0.25">
      <c r="B106" s="1" t="str">
        <f>Items!$Q87</f>
        <v>PL(-)</v>
      </c>
      <c r="C106" s="1" t="str">
        <f>Items!$R87</f>
        <v>N</v>
      </c>
      <c r="I106" s="22" t="str">
        <f>Items!$O$84</f>
        <v>Налоги</v>
      </c>
      <c r="J106" s="1" t="str">
        <f>Items!P87</f>
        <v>Самозанятые</v>
      </c>
      <c r="Q106" s="1">
        <f ca="1">RepFd!Q382</f>
        <v>26779.55</v>
      </c>
      <c r="T106" s="1">
        <f ca="1">RepFd!T382</f>
        <v>0</v>
      </c>
      <c r="U106" s="1">
        <f ca="1">RepFd!U382</f>
        <v>0</v>
      </c>
      <c r="V106" s="1">
        <f ca="1">RepFd!V382</f>
        <v>0</v>
      </c>
      <c r="W106" s="1">
        <f ca="1">RepFd!W382</f>
        <v>0</v>
      </c>
      <c r="X106" s="1">
        <f ca="1">RepFd!X382</f>
        <v>0</v>
      </c>
      <c r="Y106" s="1">
        <f ca="1">RepFd!Y382</f>
        <v>0</v>
      </c>
      <c r="Z106" s="1">
        <f ca="1">RepFd!Z382</f>
        <v>0</v>
      </c>
      <c r="AA106" s="1">
        <f ca="1">RepFd!AA382</f>
        <v>0</v>
      </c>
      <c r="AB106" s="1">
        <f ca="1">RepFd!AB382</f>
        <v>0</v>
      </c>
      <c r="AC106" s="1">
        <f ca="1">RepFd!AC382</f>
        <v>0</v>
      </c>
      <c r="AD106" s="1">
        <f ca="1">RepFd!AD382</f>
        <v>0</v>
      </c>
      <c r="AE106" s="1">
        <f ca="1">RepFd!AE382</f>
        <v>0</v>
      </c>
      <c r="AF106" s="1">
        <f ca="1">RepFd!AF382</f>
        <v>0</v>
      </c>
      <c r="AG106" s="1">
        <f ca="1">RepFd!AG382</f>
        <v>26779.55</v>
      </c>
      <c r="AH106" s="1">
        <f ca="1">RepFd!AH382</f>
        <v>0</v>
      </c>
      <c r="AI106" s="1">
        <f ca="1">RepFd!AI382</f>
        <v>0</v>
      </c>
      <c r="AJ106" s="1">
        <f ca="1">RepFd!AJ382</f>
        <v>0</v>
      </c>
      <c r="AK106" s="1">
        <f ca="1">RepFd!AK382</f>
        <v>0</v>
      </c>
      <c r="AL106" s="1">
        <f ca="1">RepFd!AL382</f>
        <v>0</v>
      </c>
    </row>
    <row r="107" spans="2:38" x14ac:dyDescent="0.25">
      <c r="B107" s="1" t="str">
        <f>Items!$Q88</f>
        <v>PL(-)</v>
      </c>
      <c r="C107" s="1" t="str">
        <f>Items!$R88</f>
        <v>N</v>
      </c>
      <c r="I107" s="22" t="str">
        <f>Items!$O$84</f>
        <v>Налоги</v>
      </c>
      <c r="J107" s="1" t="str">
        <f>Items!P88</f>
        <v>НДС</v>
      </c>
      <c r="Q107" s="1">
        <f ca="1">RepFd!Q383</f>
        <v>0</v>
      </c>
      <c r="T107" s="1">
        <f ca="1">RepFd!T383</f>
        <v>0</v>
      </c>
      <c r="U107" s="1">
        <f ca="1">RepFd!U383</f>
        <v>0</v>
      </c>
      <c r="V107" s="1">
        <f ca="1">RepFd!V383</f>
        <v>0</v>
      </c>
      <c r="W107" s="1">
        <f ca="1">RepFd!W383</f>
        <v>0</v>
      </c>
      <c r="X107" s="1">
        <f ca="1">RepFd!X383</f>
        <v>0</v>
      </c>
      <c r="Y107" s="1">
        <f ca="1">RepFd!Y383</f>
        <v>0</v>
      </c>
      <c r="Z107" s="1">
        <f ca="1">RepFd!Z383</f>
        <v>0</v>
      </c>
      <c r="AA107" s="1">
        <f ca="1">RepFd!AA383</f>
        <v>0</v>
      </c>
      <c r="AB107" s="1">
        <f ca="1">RepFd!AB383</f>
        <v>0</v>
      </c>
      <c r="AC107" s="1">
        <f ca="1">RepFd!AC383</f>
        <v>0</v>
      </c>
      <c r="AD107" s="1">
        <f ca="1">RepFd!AD383</f>
        <v>0</v>
      </c>
      <c r="AE107" s="1">
        <f ca="1">RepFd!AE383</f>
        <v>0</v>
      </c>
      <c r="AF107" s="1">
        <f ca="1">RepFd!AF383</f>
        <v>0</v>
      </c>
      <c r="AG107" s="1">
        <f ca="1">RepFd!AG383</f>
        <v>0</v>
      </c>
      <c r="AH107" s="1">
        <f ca="1">RepFd!AH383</f>
        <v>0</v>
      </c>
      <c r="AI107" s="1">
        <f ca="1">RepFd!AI383</f>
        <v>0</v>
      </c>
      <c r="AJ107" s="1">
        <f ca="1">RepFd!AJ383</f>
        <v>0</v>
      </c>
      <c r="AK107" s="1">
        <f ca="1">RepFd!AK383</f>
        <v>0</v>
      </c>
      <c r="AL107" s="1">
        <f ca="1">RepFd!AL383</f>
        <v>0</v>
      </c>
    </row>
    <row r="108" spans="2:38" s="23" customFormat="1" ht="10.199999999999999" x14ac:dyDescent="0.2">
      <c r="E108" s="23" t="s">
        <v>50</v>
      </c>
    </row>
    <row r="109" spans="2:38" ht="4.05" customHeight="1" x14ac:dyDescent="0.25"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</row>
    <row r="110" spans="2:38" s="2" customFormat="1" x14ac:dyDescent="0.25">
      <c r="B110" s="2" t="str">
        <f>Items!$Q$89</f>
        <v>PL</v>
      </c>
      <c r="C110" s="2">
        <f>Items!$R$89</f>
        <v>0</v>
      </c>
      <c r="I110" s="2" t="str">
        <f>Items!$O$89</f>
        <v>Чистая прибыль</v>
      </c>
      <c r="Q110" s="2">
        <f ca="1">RepFd!Q386</f>
        <v>-7091083.8710000003</v>
      </c>
      <c r="T110" s="2">
        <f ca="1">RepFd!T386</f>
        <v>-197439.83999999997</v>
      </c>
      <c r="U110" s="2">
        <f ca="1">RepFd!U386</f>
        <v>-283606.15000000002</v>
      </c>
      <c r="V110" s="2">
        <f ca="1">RepFd!V386</f>
        <v>-203290.58000000002</v>
      </c>
      <c r="W110" s="2">
        <f ca="1">RepFd!W386</f>
        <v>-296245.75999999995</v>
      </c>
      <c r="X110" s="2">
        <f ca="1">RepFd!X386</f>
        <v>-343060.19</v>
      </c>
      <c r="Y110" s="2">
        <f ca="1">RepFd!Y386</f>
        <v>1890373.6490000002</v>
      </c>
      <c r="Z110" s="2">
        <f ca="1">RepFd!Z386</f>
        <v>-257219.12000000002</v>
      </c>
      <c r="AA110" s="2">
        <f ca="1">RepFd!AA386</f>
        <v>-519635.49</v>
      </c>
      <c r="AB110" s="2">
        <f ca="1">RepFd!AB386</f>
        <v>-790633.54</v>
      </c>
      <c r="AC110" s="2">
        <f ca="1">RepFd!AC386</f>
        <v>-826366.65</v>
      </c>
      <c r="AD110" s="2">
        <f ca="1">RepFd!AD386</f>
        <v>-1242978.07</v>
      </c>
      <c r="AE110" s="2">
        <f ca="1">RepFd!AE386</f>
        <v>-957674.2</v>
      </c>
      <c r="AF110" s="2">
        <f ca="1">RepFd!AF386</f>
        <v>-789169.7</v>
      </c>
      <c r="AG110" s="2">
        <f ca="1">RepFd!AG386</f>
        <v>-1741233.03</v>
      </c>
      <c r="AH110" s="2">
        <f ca="1">RepFd!AH386</f>
        <v>-509105.19999999995</v>
      </c>
      <c r="AI110" s="2">
        <f ca="1">RepFd!AI386</f>
        <v>0</v>
      </c>
      <c r="AJ110" s="2">
        <f ca="1">RepFd!AJ386</f>
        <v>-23800</v>
      </c>
      <c r="AK110" s="2">
        <f ca="1">RepFd!AK386</f>
        <v>0</v>
      </c>
      <c r="AL110" s="2">
        <f ca="1">RepFd!AL386</f>
        <v>0</v>
      </c>
    </row>
    <row r="111" spans="2:38" ht="4.05" customHeight="1" x14ac:dyDescent="0.25"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</row>
    <row r="112" spans="2:38" s="2" customFormat="1" x14ac:dyDescent="0.25">
      <c r="B112" s="2">
        <f>Items!$Q$90</f>
        <v>0</v>
      </c>
      <c r="C112" s="2" t="str">
        <f>Items!$R$90</f>
        <v>N</v>
      </c>
      <c r="I112" s="2" t="str">
        <f>Items!$O$90</f>
        <v>Начисление дивидендов</v>
      </c>
      <c r="Q112" s="2">
        <f ca="1">RepFd!Q388</f>
        <v>0</v>
      </c>
      <c r="T112" s="2">
        <f ca="1">RepFd!T388</f>
        <v>0</v>
      </c>
      <c r="U112" s="2">
        <f ca="1">RepFd!U388</f>
        <v>0</v>
      </c>
      <c r="V112" s="2">
        <f ca="1">RepFd!V388</f>
        <v>0</v>
      </c>
      <c r="W112" s="2">
        <f ca="1">RepFd!W388</f>
        <v>0</v>
      </c>
      <c r="X112" s="2">
        <f ca="1">RepFd!X388</f>
        <v>0</v>
      </c>
      <c r="Y112" s="2">
        <f ca="1">RepFd!Y388</f>
        <v>0</v>
      </c>
      <c r="Z112" s="2">
        <f ca="1">RepFd!Z388</f>
        <v>0</v>
      </c>
      <c r="AA112" s="2">
        <f ca="1">RepFd!AA388</f>
        <v>0</v>
      </c>
      <c r="AB112" s="2">
        <f ca="1">RepFd!AB388</f>
        <v>0</v>
      </c>
      <c r="AC112" s="2">
        <f ca="1">RepFd!AC388</f>
        <v>0</v>
      </c>
      <c r="AD112" s="2">
        <f ca="1">RepFd!AD388</f>
        <v>0</v>
      </c>
      <c r="AE112" s="2">
        <f ca="1">RepFd!AE388</f>
        <v>0</v>
      </c>
      <c r="AF112" s="2">
        <f ca="1">RepFd!AF388</f>
        <v>0</v>
      </c>
      <c r="AG112" s="2">
        <f ca="1">RepFd!AG388</f>
        <v>0</v>
      </c>
      <c r="AH112" s="2">
        <f ca="1">RepFd!AH388</f>
        <v>0</v>
      </c>
      <c r="AI112" s="2">
        <f ca="1">RepFd!AI388</f>
        <v>0</v>
      </c>
      <c r="AJ112" s="2">
        <f ca="1">RepFd!AJ388</f>
        <v>0</v>
      </c>
      <c r="AK112" s="2">
        <f ca="1">RepFd!AK388</f>
        <v>0</v>
      </c>
      <c r="AL112" s="2">
        <f ca="1">RepFd!AL388</f>
        <v>0</v>
      </c>
    </row>
    <row r="113" spans="2:38" x14ac:dyDescent="0.25">
      <c r="B113" s="1" t="str">
        <f>Items!$Q91</f>
        <v>PL(-)</v>
      </c>
      <c r="C113" s="1" t="str">
        <f>Items!$R91</f>
        <v>N</v>
      </c>
      <c r="I113" s="22" t="str">
        <f>Items!$O$90</f>
        <v>Начисление дивидендов</v>
      </c>
      <c r="J113" s="1" t="str">
        <f>Items!P91</f>
        <v>Инвесторы</v>
      </c>
      <c r="Q113" s="1">
        <f ca="1">RepFd!Q389</f>
        <v>0</v>
      </c>
      <c r="T113" s="1">
        <f ca="1">RepFd!T389</f>
        <v>0</v>
      </c>
      <c r="U113" s="1">
        <f ca="1">RepFd!U389</f>
        <v>0</v>
      </c>
      <c r="V113" s="1">
        <f ca="1">RepFd!V389</f>
        <v>0</v>
      </c>
      <c r="W113" s="1">
        <f ca="1">RepFd!W389</f>
        <v>0</v>
      </c>
      <c r="X113" s="1">
        <f ca="1">RepFd!X389</f>
        <v>0</v>
      </c>
      <c r="Y113" s="1">
        <f ca="1">RepFd!Y389</f>
        <v>0</v>
      </c>
      <c r="Z113" s="1">
        <f ca="1">RepFd!Z389</f>
        <v>0</v>
      </c>
      <c r="AA113" s="1">
        <f ca="1">RepFd!AA389</f>
        <v>0</v>
      </c>
      <c r="AB113" s="1">
        <f ca="1">RepFd!AB389</f>
        <v>0</v>
      </c>
      <c r="AC113" s="1">
        <f ca="1">RepFd!AC389</f>
        <v>0</v>
      </c>
      <c r="AD113" s="1">
        <f ca="1">RepFd!AD389</f>
        <v>0</v>
      </c>
      <c r="AE113" s="1">
        <f ca="1">RepFd!AE389</f>
        <v>0</v>
      </c>
      <c r="AF113" s="1">
        <f ca="1">RepFd!AF389</f>
        <v>0</v>
      </c>
      <c r="AG113" s="1">
        <f ca="1">RepFd!AG389</f>
        <v>0</v>
      </c>
      <c r="AH113" s="1">
        <f ca="1">RepFd!AH389</f>
        <v>0</v>
      </c>
      <c r="AI113" s="1">
        <f ca="1">RepFd!AI389</f>
        <v>0</v>
      </c>
      <c r="AJ113" s="1">
        <f ca="1">RepFd!AJ389</f>
        <v>0</v>
      </c>
      <c r="AK113" s="1">
        <f ca="1">RepFd!AK389</f>
        <v>0</v>
      </c>
      <c r="AL113" s="1">
        <f ca="1">RepFd!AL389</f>
        <v>0</v>
      </c>
    </row>
    <row r="114" spans="2:38" x14ac:dyDescent="0.25">
      <c r="B114" s="1" t="str">
        <f>Items!$Q92</f>
        <v>PL(-)</v>
      </c>
      <c r="C114" s="1" t="str">
        <f>Items!$R92</f>
        <v>N</v>
      </c>
      <c r="I114" s="22" t="str">
        <f>Items!$O$90</f>
        <v>Начисление дивидендов</v>
      </c>
      <c r="J114" s="1" t="str">
        <f>Items!P92</f>
        <v>Учредители</v>
      </c>
      <c r="Q114" s="1">
        <f ca="1">RepFd!Q390</f>
        <v>0</v>
      </c>
      <c r="T114" s="1">
        <f ca="1">RepFd!T390</f>
        <v>0</v>
      </c>
      <c r="U114" s="1">
        <f ca="1">RepFd!U390</f>
        <v>0</v>
      </c>
      <c r="V114" s="1">
        <f ca="1">RepFd!V390</f>
        <v>0</v>
      </c>
      <c r="W114" s="1">
        <f ca="1">RepFd!W390</f>
        <v>0</v>
      </c>
      <c r="X114" s="1">
        <f ca="1">RepFd!X390</f>
        <v>0</v>
      </c>
      <c r="Y114" s="1">
        <f ca="1">RepFd!Y390</f>
        <v>0</v>
      </c>
      <c r="Z114" s="1">
        <f ca="1">RepFd!Z390</f>
        <v>0</v>
      </c>
      <c r="AA114" s="1">
        <f ca="1">RepFd!AA390</f>
        <v>0</v>
      </c>
      <c r="AB114" s="1">
        <f ca="1">RepFd!AB390</f>
        <v>0</v>
      </c>
      <c r="AC114" s="1">
        <f ca="1">RepFd!AC390</f>
        <v>0</v>
      </c>
      <c r="AD114" s="1">
        <f ca="1">RepFd!AD390</f>
        <v>0</v>
      </c>
      <c r="AE114" s="1">
        <f ca="1">RepFd!AE390</f>
        <v>0</v>
      </c>
      <c r="AF114" s="1">
        <f ca="1">RepFd!AF390</f>
        <v>0</v>
      </c>
      <c r="AG114" s="1">
        <f ca="1">RepFd!AG390</f>
        <v>0</v>
      </c>
      <c r="AH114" s="1">
        <f ca="1">RepFd!AH390</f>
        <v>0</v>
      </c>
      <c r="AI114" s="1">
        <f ca="1">RepFd!AI390</f>
        <v>0</v>
      </c>
      <c r="AJ114" s="1">
        <f ca="1">RepFd!AJ390</f>
        <v>0</v>
      </c>
      <c r="AK114" s="1">
        <f ca="1">RepFd!AK390</f>
        <v>0</v>
      </c>
      <c r="AL114" s="1">
        <f ca="1">RepFd!AL390</f>
        <v>0</v>
      </c>
    </row>
    <row r="115" spans="2:38" s="23" customFormat="1" ht="10.199999999999999" x14ac:dyDescent="0.2">
      <c r="E115" s="23" t="s">
        <v>50</v>
      </c>
    </row>
    <row r="116" spans="2:38" ht="4.05" customHeight="1" x14ac:dyDescent="0.25"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</row>
    <row r="117" spans="2:38" s="2" customFormat="1" x14ac:dyDescent="0.25">
      <c r="B117" s="2" t="str">
        <f>Items!$Q$93</f>
        <v>PL</v>
      </c>
      <c r="C117" s="2">
        <f>Items!$R$93</f>
        <v>0</v>
      </c>
      <c r="I117" s="2" t="str">
        <f>Items!$O$93</f>
        <v>Нераспределенная прибыль</v>
      </c>
      <c r="Q117" s="2">
        <f ca="1">RepFd!Q393</f>
        <v>-7091083.8710000003</v>
      </c>
      <c r="T117" s="2">
        <f ca="1">RepFd!T393</f>
        <v>-197439.83999999997</v>
      </c>
      <c r="U117" s="2">
        <f ca="1">RepFd!U393</f>
        <v>-283606.15000000002</v>
      </c>
      <c r="V117" s="2">
        <f ca="1">RepFd!V393</f>
        <v>-203290.58000000002</v>
      </c>
      <c r="W117" s="2">
        <f ca="1">RepFd!W393</f>
        <v>-296245.75999999995</v>
      </c>
      <c r="X117" s="2">
        <f ca="1">RepFd!X393</f>
        <v>-343060.19</v>
      </c>
      <c r="Y117" s="2">
        <f ca="1">RepFd!Y393</f>
        <v>1890373.6490000002</v>
      </c>
      <c r="Z117" s="2">
        <f ca="1">RepFd!Z393</f>
        <v>-257219.12000000002</v>
      </c>
      <c r="AA117" s="2">
        <f ca="1">RepFd!AA393</f>
        <v>-519635.49</v>
      </c>
      <c r="AB117" s="2">
        <f ca="1">RepFd!AB393</f>
        <v>-790633.54</v>
      </c>
      <c r="AC117" s="2">
        <f ca="1">RepFd!AC393</f>
        <v>-826366.65</v>
      </c>
      <c r="AD117" s="2">
        <f ca="1">RepFd!AD393</f>
        <v>-1242978.07</v>
      </c>
      <c r="AE117" s="2">
        <f ca="1">RepFd!AE393</f>
        <v>-957674.2</v>
      </c>
      <c r="AF117" s="2">
        <f ca="1">RepFd!AF393</f>
        <v>-789169.7</v>
      </c>
      <c r="AG117" s="2">
        <f ca="1">RepFd!AG393</f>
        <v>-1741233.03</v>
      </c>
      <c r="AH117" s="2">
        <f ca="1">RepFd!AH393</f>
        <v>-509105.19999999995</v>
      </c>
      <c r="AI117" s="2">
        <f ca="1">RepFd!AI393</f>
        <v>0</v>
      </c>
      <c r="AJ117" s="2">
        <f ca="1">RepFd!AJ393</f>
        <v>-23800</v>
      </c>
      <c r="AK117" s="2">
        <f ca="1">RepFd!AK393</f>
        <v>0</v>
      </c>
      <c r="AL117" s="2">
        <f ca="1">RepFd!AL393</f>
        <v>0</v>
      </c>
    </row>
    <row r="118" spans="2:38" ht="4.05" customHeight="1" x14ac:dyDescent="0.25"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</row>
  </sheetData>
  <conditionalFormatting sqref="A8:XFD1048576">
    <cfRule type="cellIs" dxfId="21" priority="1" operator="equal">
      <formula>0</formula>
    </cfRule>
  </conditionalFormatting>
  <conditionalFormatting sqref="A1:XFD7">
    <cfRule type="cellIs" dxfId="20" priority="15" operator="equal">
      <formula>0</formula>
    </cfRule>
  </conditionalFormatting>
  <conditionalFormatting sqref="Q46:AL46">
    <cfRule type="cellIs" dxfId="19" priority="6" operator="lessThan">
      <formula>0</formula>
    </cfRule>
  </conditionalFormatting>
  <conditionalFormatting sqref="Q85:AL85">
    <cfRule type="cellIs" dxfId="18" priority="5" operator="lessThan">
      <formula>0</formula>
    </cfRule>
  </conditionalFormatting>
  <conditionalFormatting sqref="Q101:AL101">
    <cfRule type="cellIs" dxfId="17" priority="4" operator="lessThan">
      <formula>0</formula>
    </cfRule>
  </conditionalFormatting>
  <conditionalFormatting sqref="Q110:AL110">
    <cfRule type="cellIs" dxfId="16" priority="3" operator="lessThan">
      <formula>0</formula>
    </cfRule>
  </conditionalFormatting>
  <conditionalFormatting sqref="Q117:AL117">
    <cfRule type="cellIs" dxfId="15" priority="2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59999389629810485"/>
  </sheetPr>
  <dimension ref="B1:AL500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 activeCell="F8" sqref="F8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4.77734375" style="1" customWidth="1"/>
    <col min="39" max="16384" width="8.88671875" style="1"/>
  </cols>
  <sheetData>
    <row r="1" spans="3:38" x14ac:dyDescent="0.25">
      <c r="C1" s="1" t="s">
        <v>56</v>
      </c>
    </row>
    <row r="2" spans="3:38" x14ac:dyDescent="0.25">
      <c r="C2" s="1" t="str">
        <f>dbF!$T$2</f>
        <v>T</v>
      </c>
      <c r="G2" s="1" t="s">
        <v>57</v>
      </c>
    </row>
    <row r="3" spans="3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3:38" x14ac:dyDescent="0.25">
      <c r="I4" s="2" t="str">
        <f>RepPF!$L$4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3:38" s="11" customFormat="1" ht="10.199999999999999" x14ac:dyDescent="0.2">
      <c r="T5" s="11">
        <f>RepPd!T5</f>
        <v>45292</v>
      </c>
      <c r="U5" s="11">
        <f>T6+1</f>
        <v>45323</v>
      </c>
      <c r="V5" s="11">
        <f t="shared" ref="V5:Z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ref="AA5" si="1">Z6+1</f>
        <v>45505</v>
      </c>
      <c r="AB5" s="11">
        <f t="shared" ref="AB5" si="2">AA6+1</f>
        <v>45536</v>
      </c>
      <c r="AC5" s="11">
        <f t="shared" ref="AC5" si="3">AB6+1</f>
        <v>45566</v>
      </c>
      <c r="AD5" s="11">
        <f t="shared" ref="AD5" si="4">AC6+1</f>
        <v>45597</v>
      </c>
      <c r="AE5" s="11">
        <f t="shared" ref="AE5" si="5">AD6+1</f>
        <v>45627</v>
      </c>
      <c r="AF5" s="11">
        <f t="shared" ref="AF5" si="6">AE6+1</f>
        <v>45658</v>
      </c>
      <c r="AG5" s="11">
        <f t="shared" ref="AG5" si="7">AF6+1</f>
        <v>45689</v>
      </c>
      <c r="AH5" s="11">
        <f t="shared" ref="AH5" si="8">AG6+1</f>
        <v>45717</v>
      </c>
      <c r="AI5" s="11">
        <f t="shared" ref="AI5" si="9">AH6+1</f>
        <v>45748</v>
      </c>
      <c r="AJ5" s="11">
        <f t="shared" ref="AJ5" si="10">AI6+1</f>
        <v>45778</v>
      </c>
      <c r="AK5" s="11">
        <f t="shared" ref="AK5" si="11">AJ6+1</f>
        <v>45809</v>
      </c>
      <c r="AL5" s="11">
        <f t="shared" ref="AL5" si="12">AK6+1</f>
        <v>45839</v>
      </c>
    </row>
    <row r="6" spans="3:38" s="11" customFormat="1" ht="10.199999999999999" x14ac:dyDescent="0.2">
      <c r="Q6" s="13" t="s">
        <v>1</v>
      </c>
      <c r="T6" s="11">
        <f>EOMONTH(T5,0)</f>
        <v>45322</v>
      </c>
      <c r="U6" s="11">
        <f t="shared" ref="U6:Z6" si="13">EOMONTH(U5,0)</f>
        <v>45351</v>
      </c>
      <c r="V6" s="11">
        <f t="shared" si="13"/>
        <v>45382</v>
      </c>
      <c r="W6" s="11">
        <f t="shared" si="13"/>
        <v>45412</v>
      </c>
      <c r="X6" s="11">
        <f t="shared" si="13"/>
        <v>45443</v>
      </c>
      <c r="Y6" s="11">
        <f t="shared" si="13"/>
        <v>45473</v>
      </c>
      <c r="Z6" s="11">
        <f t="shared" si="13"/>
        <v>45504</v>
      </c>
      <c r="AA6" s="11">
        <f t="shared" ref="AA6:AL6" si="14">EOMONTH(AA5,0)</f>
        <v>45535</v>
      </c>
      <c r="AB6" s="11">
        <f t="shared" si="14"/>
        <v>45565</v>
      </c>
      <c r="AC6" s="11">
        <f t="shared" si="14"/>
        <v>45596</v>
      </c>
      <c r="AD6" s="11">
        <f t="shared" si="14"/>
        <v>45626</v>
      </c>
      <c r="AE6" s="11">
        <f t="shared" si="14"/>
        <v>45657</v>
      </c>
      <c r="AF6" s="11">
        <f t="shared" si="14"/>
        <v>45688</v>
      </c>
      <c r="AG6" s="11">
        <f t="shared" si="14"/>
        <v>45716</v>
      </c>
      <c r="AH6" s="11">
        <f t="shared" si="14"/>
        <v>45747</v>
      </c>
      <c r="AI6" s="11">
        <f t="shared" si="14"/>
        <v>45777</v>
      </c>
      <c r="AJ6" s="11">
        <f t="shared" si="14"/>
        <v>45808</v>
      </c>
      <c r="AK6" s="11">
        <f t="shared" si="14"/>
        <v>45838</v>
      </c>
      <c r="AL6" s="11">
        <f t="shared" si="14"/>
        <v>45869</v>
      </c>
    </row>
    <row r="8" spans="3:38" ht="4.05" customHeight="1" x14ac:dyDescent="0.25"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</row>
    <row r="9" spans="3:38" s="2" customFormat="1" x14ac:dyDescent="0.25">
      <c r="G9" s="26" t="s">
        <v>15</v>
      </c>
      <c r="H9" s="26"/>
      <c r="I9" s="26"/>
      <c r="J9" s="26"/>
      <c r="K9" s="26"/>
      <c r="L9" s="26"/>
      <c r="Q9" s="2">
        <f ca="1">SUM($S9:INDIRECT(ADDRESS(ROW(),SUMIFS($3:$3,$4:$4,MAX($4:$4)))))</f>
        <v>0</v>
      </c>
      <c r="T9" s="2">
        <f t="shared" ref="T9:AL9" si="15">T11-T63</f>
        <v>0</v>
      </c>
      <c r="U9" s="2">
        <f t="shared" ca="1" si="15"/>
        <v>0</v>
      </c>
      <c r="V9" s="2">
        <f t="shared" ca="1" si="15"/>
        <v>0</v>
      </c>
      <c r="W9" s="2">
        <f t="shared" ca="1" si="15"/>
        <v>0</v>
      </c>
      <c r="X9" s="2">
        <f t="shared" ca="1" si="15"/>
        <v>0</v>
      </c>
      <c r="Y9" s="2">
        <f t="shared" ca="1" si="15"/>
        <v>0</v>
      </c>
      <c r="Z9" s="2">
        <f t="shared" ca="1" si="15"/>
        <v>0</v>
      </c>
      <c r="AA9" s="2">
        <f t="shared" ca="1" si="15"/>
        <v>0</v>
      </c>
      <c r="AB9" s="2">
        <f t="shared" ca="1" si="15"/>
        <v>0</v>
      </c>
      <c r="AC9" s="2">
        <f t="shared" ca="1" si="15"/>
        <v>0</v>
      </c>
      <c r="AD9" s="2">
        <f t="shared" ca="1" si="15"/>
        <v>0</v>
      </c>
      <c r="AE9" s="2">
        <f t="shared" ca="1" si="15"/>
        <v>0</v>
      </c>
      <c r="AF9" s="2">
        <f t="shared" ca="1" si="15"/>
        <v>0</v>
      </c>
      <c r="AG9" s="2">
        <f t="shared" ca="1" si="15"/>
        <v>0</v>
      </c>
      <c r="AH9" s="2">
        <f t="shared" ca="1" si="15"/>
        <v>0</v>
      </c>
      <c r="AI9" s="2">
        <f t="shared" ca="1" si="15"/>
        <v>0</v>
      </c>
      <c r="AJ9" s="2">
        <f t="shared" ca="1" si="15"/>
        <v>0</v>
      </c>
      <c r="AK9" s="2">
        <f t="shared" ca="1" si="15"/>
        <v>0</v>
      </c>
      <c r="AL9" s="2">
        <f t="shared" ca="1" si="15"/>
        <v>0</v>
      </c>
    </row>
    <row r="10" spans="3:38" ht="4.05" customHeight="1" x14ac:dyDescent="0.25"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</row>
    <row r="11" spans="3:38" s="12" customFormat="1" ht="13.8" x14ac:dyDescent="0.3">
      <c r="H11" s="12" t="str">
        <f>Items!$E$69</f>
        <v>Активы</v>
      </c>
      <c r="Q11" s="12">
        <f>Q12+Q13+Q17+Q49+Q55</f>
        <v>22000000</v>
      </c>
      <c r="T11" s="12">
        <f>T12+T13+T17+T49+T55</f>
        <v>22000000</v>
      </c>
      <c r="U11" s="12">
        <f t="shared" ref="U11:AL11" ca="1" si="16">U12+U13+U17+U49+U55</f>
        <v>21807886.129999999</v>
      </c>
      <c r="V11" s="12">
        <f t="shared" ca="1" si="16"/>
        <v>23538862.559999999</v>
      </c>
      <c r="W11" s="12">
        <f t="shared" ca="1" si="16"/>
        <v>26708964.819999997</v>
      </c>
      <c r="X11" s="12">
        <f t="shared" ca="1" si="16"/>
        <v>28024499.27</v>
      </c>
      <c r="Y11" s="12">
        <f t="shared" ca="1" si="16"/>
        <v>29156895.969999999</v>
      </c>
      <c r="Z11" s="12">
        <f t="shared" ca="1" si="16"/>
        <v>38386702.730999999</v>
      </c>
      <c r="AA11" s="12">
        <f t="shared" ca="1" si="16"/>
        <v>41829910.751000002</v>
      </c>
      <c r="AB11" s="12">
        <f t="shared" ca="1" si="16"/>
        <v>43912036.605599999</v>
      </c>
      <c r="AC11" s="12">
        <f t="shared" ca="1" si="16"/>
        <v>47130603.495599993</v>
      </c>
      <c r="AD11" s="12">
        <f t="shared" ca="1" si="16"/>
        <v>49079953.725599997</v>
      </c>
      <c r="AE11" s="12">
        <f t="shared" ca="1" si="16"/>
        <v>50617455.115599997</v>
      </c>
      <c r="AF11" s="12">
        <f t="shared" ca="1" si="16"/>
        <v>65053539.480599999</v>
      </c>
      <c r="AG11" s="12">
        <f t="shared" ca="1" si="16"/>
        <v>69670308.300600007</v>
      </c>
      <c r="AH11" s="12">
        <f t="shared" ca="1" si="16"/>
        <v>74345999.100599989</v>
      </c>
      <c r="AI11" s="12">
        <f t="shared" ca="1" si="16"/>
        <v>73858839.700599998</v>
      </c>
      <c r="AJ11" s="12">
        <f t="shared" ca="1" si="16"/>
        <v>73858839.700599998</v>
      </c>
      <c r="AK11" s="12">
        <f t="shared" ca="1" si="16"/>
        <v>73830639.700599998</v>
      </c>
      <c r="AL11" s="12">
        <f t="shared" ca="1" si="16"/>
        <v>73830639.700599998</v>
      </c>
    </row>
    <row r="12" spans="3:38" s="2" customFormat="1" x14ac:dyDescent="0.25">
      <c r="I12" s="2" t="str">
        <f>Items!$E$68</f>
        <v>Денежные средства</v>
      </c>
      <c r="Q12" s="24">
        <v>22000000</v>
      </c>
      <c r="T12" s="2">
        <f t="shared" ref="T12:AL12" si="17">IF(T$4=1,$Q12,S398)</f>
        <v>22000000</v>
      </c>
      <c r="U12" s="2">
        <f t="shared" ca="1" si="17"/>
        <v>21805268.129999999</v>
      </c>
      <c r="V12" s="2">
        <f t="shared" ca="1" si="17"/>
        <v>21388349.129999999</v>
      </c>
      <c r="W12" s="2">
        <f t="shared" ca="1" si="17"/>
        <v>21199433.869999997</v>
      </c>
      <c r="X12" s="2">
        <f t="shared" ca="1" si="17"/>
        <v>20826518.259999998</v>
      </c>
      <c r="Y12" s="2">
        <f t="shared" ca="1" si="17"/>
        <v>20519600.059999999</v>
      </c>
      <c r="Z12" s="2">
        <f t="shared" ca="1" si="17"/>
        <v>20241871.944199998</v>
      </c>
      <c r="AA12" s="2">
        <f t="shared" ca="1" si="17"/>
        <v>19966191.134199999</v>
      </c>
      <c r="AB12" s="2">
        <f t="shared" ca="1" si="17"/>
        <v>19182759.244199999</v>
      </c>
      <c r="AC12" s="2">
        <f t="shared" ca="1" si="17"/>
        <v>18306052.574199997</v>
      </c>
      <c r="AD12" s="2">
        <f t="shared" ca="1" si="17"/>
        <v>17545614.154199995</v>
      </c>
      <c r="AE12" s="2">
        <f t="shared" ca="1" si="17"/>
        <v>15675779.404199995</v>
      </c>
      <c r="AF12" s="2">
        <f t="shared" ca="1" si="17"/>
        <v>14104597.044199996</v>
      </c>
      <c r="AG12" s="2">
        <f t="shared" ca="1" si="17"/>
        <v>12523551.234199995</v>
      </c>
      <c r="AH12" s="2">
        <f t="shared" ca="1" si="17"/>
        <v>10670652.764199995</v>
      </c>
      <c r="AI12" s="2">
        <f t="shared" ca="1" si="17"/>
        <v>10183493.364199994</v>
      </c>
      <c r="AJ12" s="2">
        <f t="shared" ca="1" si="17"/>
        <v>10183493.364199994</v>
      </c>
      <c r="AK12" s="2">
        <f t="shared" ca="1" si="17"/>
        <v>10155293.364199994</v>
      </c>
      <c r="AL12" s="2">
        <f t="shared" ca="1" si="17"/>
        <v>10155293.364199994</v>
      </c>
    </row>
    <row r="13" spans="3:38" s="2" customFormat="1" x14ac:dyDescent="0.25">
      <c r="I13" s="2" t="str">
        <f>Items!$E$3</f>
        <v>Дебиторская задолженность</v>
      </c>
      <c r="Q13" s="2">
        <f>Q14+Q15</f>
        <v>0</v>
      </c>
      <c r="T13" s="2">
        <f t="shared" ref="T13:AL13" si="18">T14+T15</f>
        <v>0</v>
      </c>
      <c r="U13" s="2">
        <f t="shared" ca="1" si="18"/>
        <v>0</v>
      </c>
      <c r="V13" s="2">
        <f t="shared" ca="1" si="18"/>
        <v>0</v>
      </c>
      <c r="W13" s="2">
        <f t="shared" ca="1" si="18"/>
        <v>0</v>
      </c>
      <c r="X13" s="2">
        <f t="shared" ca="1" si="18"/>
        <v>0</v>
      </c>
      <c r="Y13" s="2">
        <f t="shared" ca="1" si="18"/>
        <v>0</v>
      </c>
      <c r="Z13" s="2">
        <f t="shared" ca="1" si="18"/>
        <v>9400000</v>
      </c>
      <c r="AA13" s="2">
        <f t="shared" ca="1" si="18"/>
        <v>9400000</v>
      </c>
      <c r="AB13" s="2">
        <f t="shared" ca="1" si="18"/>
        <v>9400000</v>
      </c>
      <c r="AC13" s="2">
        <f t="shared" ca="1" si="18"/>
        <v>9400000</v>
      </c>
      <c r="AD13" s="2">
        <f t="shared" ca="1" si="18"/>
        <v>9400000</v>
      </c>
      <c r="AE13" s="2">
        <f t="shared" ca="1" si="18"/>
        <v>9400000</v>
      </c>
      <c r="AF13" s="2">
        <f t="shared" ca="1" si="18"/>
        <v>9400000</v>
      </c>
      <c r="AG13" s="2">
        <f t="shared" ca="1" si="18"/>
        <v>9400000</v>
      </c>
      <c r="AH13" s="2">
        <f t="shared" ca="1" si="18"/>
        <v>9400000</v>
      </c>
      <c r="AI13" s="2">
        <f t="shared" ca="1" si="18"/>
        <v>9400000</v>
      </c>
      <c r="AJ13" s="2">
        <f t="shared" ca="1" si="18"/>
        <v>9400000</v>
      </c>
      <c r="AK13" s="2">
        <f t="shared" ca="1" si="18"/>
        <v>9400000</v>
      </c>
      <c r="AL13" s="2">
        <f t="shared" ca="1" si="18"/>
        <v>9400000</v>
      </c>
    </row>
    <row r="14" spans="3:38" x14ac:dyDescent="0.25">
      <c r="I14" s="22" t="str">
        <f>Items!$E$4</f>
        <v>Дебиторская задолженность</v>
      </c>
      <c r="J14" s="1" t="str">
        <f>Items!$F$4</f>
        <v>ДЗ по реализации</v>
      </c>
      <c r="Q14" s="15"/>
      <c r="T14" s="1">
        <f t="shared" ref="T14:AL14" si="19">IF(T$4=1,$Q14,S400)</f>
        <v>0</v>
      </c>
      <c r="U14" s="1">
        <f t="shared" ca="1" si="19"/>
        <v>0</v>
      </c>
      <c r="V14" s="1">
        <f t="shared" ca="1" si="19"/>
        <v>0</v>
      </c>
      <c r="W14" s="1">
        <f t="shared" ca="1" si="19"/>
        <v>0</v>
      </c>
      <c r="X14" s="1">
        <f t="shared" ca="1" si="19"/>
        <v>0</v>
      </c>
      <c r="Y14" s="1">
        <f t="shared" ca="1" si="19"/>
        <v>0</v>
      </c>
      <c r="Z14" s="1">
        <f t="shared" ca="1" si="19"/>
        <v>9400000</v>
      </c>
      <c r="AA14" s="1">
        <f t="shared" ca="1" si="19"/>
        <v>9400000</v>
      </c>
      <c r="AB14" s="1">
        <f t="shared" ca="1" si="19"/>
        <v>9400000</v>
      </c>
      <c r="AC14" s="1">
        <f t="shared" ca="1" si="19"/>
        <v>9400000</v>
      </c>
      <c r="AD14" s="1">
        <f t="shared" ca="1" si="19"/>
        <v>9400000</v>
      </c>
      <c r="AE14" s="1">
        <f t="shared" ca="1" si="19"/>
        <v>9400000</v>
      </c>
      <c r="AF14" s="1">
        <f t="shared" ca="1" si="19"/>
        <v>9400000</v>
      </c>
      <c r="AG14" s="1">
        <f t="shared" ca="1" si="19"/>
        <v>9400000</v>
      </c>
      <c r="AH14" s="1">
        <f t="shared" ca="1" si="19"/>
        <v>9400000</v>
      </c>
      <c r="AI14" s="1">
        <f t="shared" ca="1" si="19"/>
        <v>9400000</v>
      </c>
      <c r="AJ14" s="1">
        <f t="shared" ca="1" si="19"/>
        <v>9400000</v>
      </c>
      <c r="AK14" s="1">
        <f t="shared" ca="1" si="19"/>
        <v>9400000</v>
      </c>
      <c r="AL14" s="1">
        <f t="shared" ca="1" si="19"/>
        <v>9400000</v>
      </c>
    </row>
    <row r="15" spans="3:38" x14ac:dyDescent="0.25">
      <c r="I15" s="22" t="str">
        <f>Items!$E$5</f>
        <v>Дебиторская задолженность</v>
      </c>
      <c r="J15" s="1" t="str">
        <f>Items!$F$5</f>
        <v>ДЗ по прочим доходам</v>
      </c>
      <c r="Q15" s="15"/>
      <c r="T15" s="1">
        <f t="shared" ref="T15:AL15" si="20">IF(T$4=1,$Q15,S401)</f>
        <v>0</v>
      </c>
      <c r="U15" s="1">
        <f t="shared" ca="1" si="20"/>
        <v>0</v>
      </c>
      <c r="V15" s="1">
        <f t="shared" ca="1" si="20"/>
        <v>0</v>
      </c>
      <c r="W15" s="1">
        <f t="shared" ca="1" si="20"/>
        <v>0</v>
      </c>
      <c r="X15" s="1">
        <f t="shared" ca="1" si="20"/>
        <v>0</v>
      </c>
      <c r="Y15" s="1">
        <f t="shared" ca="1" si="20"/>
        <v>0</v>
      </c>
      <c r="Z15" s="1">
        <f t="shared" ca="1" si="20"/>
        <v>0</v>
      </c>
      <c r="AA15" s="1">
        <f t="shared" ca="1" si="20"/>
        <v>0</v>
      </c>
      <c r="AB15" s="1">
        <f t="shared" ca="1" si="20"/>
        <v>0</v>
      </c>
      <c r="AC15" s="1">
        <f t="shared" ca="1" si="20"/>
        <v>0</v>
      </c>
      <c r="AD15" s="1">
        <f t="shared" ca="1" si="20"/>
        <v>0</v>
      </c>
      <c r="AE15" s="1">
        <f t="shared" ca="1" si="20"/>
        <v>0</v>
      </c>
      <c r="AF15" s="1">
        <f t="shared" ca="1" si="20"/>
        <v>0</v>
      </c>
      <c r="AG15" s="1">
        <f t="shared" ca="1" si="20"/>
        <v>0</v>
      </c>
      <c r="AH15" s="1">
        <f t="shared" ca="1" si="20"/>
        <v>0</v>
      </c>
      <c r="AI15" s="1">
        <f t="shared" ca="1" si="20"/>
        <v>0</v>
      </c>
      <c r="AJ15" s="1">
        <f t="shared" ca="1" si="20"/>
        <v>0</v>
      </c>
      <c r="AK15" s="1">
        <f t="shared" ca="1" si="20"/>
        <v>0</v>
      </c>
      <c r="AL15" s="1">
        <f t="shared" ca="1" si="20"/>
        <v>0</v>
      </c>
    </row>
    <row r="16" spans="3:38" s="23" customFormat="1" ht="10.199999999999999" x14ac:dyDescent="0.2">
      <c r="E16" s="23" t="s">
        <v>50</v>
      </c>
    </row>
    <row r="17" spans="9:38" s="2" customFormat="1" x14ac:dyDescent="0.25">
      <c r="I17" s="2" t="str">
        <f>Items!$E$37</f>
        <v>Незавершенное производство и запасы</v>
      </c>
      <c r="Q17" s="2">
        <f>SUM(Q18:Q48)</f>
        <v>0</v>
      </c>
      <c r="T17" s="2">
        <f t="shared" ref="T17:Z17" si="21">SUM(T18:T48)</f>
        <v>0</v>
      </c>
      <c r="U17" s="2">
        <f ca="1">SUM(U18:U48)</f>
        <v>2618</v>
      </c>
      <c r="V17" s="2">
        <f t="shared" ca="1" si="21"/>
        <v>1977083.43</v>
      </c>
      <c r="W17" s="2">
        <f t="shared" ca="1" si="21"/>
        <v>5336100.9499999993</v>
      </c>
      <c r="X17" s="2">
        <f t="shared" ca="1" si="21"/>
        <v>7005836.5</v>
      </c>
      <c r="Y17" s="2">
        <f t="shared" ca="1" si="21"/>
        <v>8422830.9200000018</v>
      </c>
      <c r="Z17" s="2">
        <f t="shared" ca="1" si="21"/>
        <v>8512083.3619999979</v>
      </c>
      <c r="AA17" s="2">
        <f t="shared" ref="AA17:AL17" ca="1" si="22">SUM(AA18:AA48)</f>
        <v>12230972.192000002</v>
      </c>
      <c r="AB17" s="2">
        <f t="shared" ca="1" si="22"/>
        <v>14893214.5166</v>
      </c>
      <c r="AC17" s="2">
        <f t="shared" ca="1" si="22"/>
        <v>18980871.726599995</v>
      </c>
      <c r="AD17" s="2">
        <f t="shared" ca="1" si="22"/>
        <v>21688399.376600001</v>
      </c>
      <c r="AE17" s="2">
        <f t="shared" ca="1" si="22"/>
        <v>24333722.3466</v>
      </c>
      <c r="AF17" s="2">
        <f t="shared" ca="1" si="22"/>
        <v>39844478.611600004</v>
      </c>
      <c r="AG17" s="2">
        <f t="shared" ca="1" si="22"/>
        <v>45116176.931600012</v>
      </c>
      <c r="AH17" s="2">
        <f t="shared" ca="1" si="22"/>
        <v>51570622.401599996</v>
      </c>
      <c r="AI17" s="2">
        <f t="shared" ca="1" si="22"/>
        <v>51570622.401599996</v>
      </c>
      <c r="AJ17" s="2">
        <f t="shared" ca="1" si="22"/>
        <v>51570622.401599996</v>
      </c>
      <c r="AK17" s="2">
        <f t="shared" ca="1" si="22"/>
        <v>51570622.401599996</v>
      </c>
      <c r="AL17" s="2">
        <f t="shared" ca="1" si="22"/>
        <v>51570622.401599996</v>
      </c>
    </row>
    <row r="18" spans="9:38" x14ac:dyDescent="0.25">
      <c r="I18" s="22" t="str">
        <f>Items!$E$38</f>
        <v>Незавершенное производство и запасы</v>
      </c>
      <c r="J18" s="1" t="str">
        <f>Items!F38</f>
        <v>Подготовительные работы</v>
      </c>
      <c r="Q18" s="15"/>
      <c r="T18" s="1">
        <f t="shared" ref="T18:AL18" si="23">IF(T$4=1,$Q18,S404)</f>
        <v>0</v>
      </c>
      <c r="U18" s="1">
        <f t="shared" ca="1" si="23"/>
        <v>0</v>
      </c>
      <c r="V18" s="1">
        <f t="shared" ca="1" si="23"/>
        <v>81762.23</v>
      </c>
      <c r="W18" s="1">
        <f t="shared" ca="1" si="23"/>
        <v>142353.22999999998</v>
      </c>
      <c r="X18" s="1">
        <f t="shared" ca="1" si="23"/>
        <v>261686.50999999998</v>
      </c>
      <c r="Y18" s="1">
        <f t="shared" ca="1" si="23"/>
        <v>261686.50999999998</v>
      </c>
      <c r="Z18" s="1">
        <f t="shared" ca="1" si="23"/>
        <v>297649.33499999996</v>
      </c>
      <c r="AA18" s="1">
        <f t="shared" ca="1" si="23"/>
        <v>298524.94499999995</v>
      </c>
      <c r="AB18" s="1">
        <f t="shared" ca="1" si="23"/>
        <v>456773.32499999995</v>
      </c>
      <c r="AC18" s="1">
        <f t="shared" ca="1" si="23"/>
        <v>456773.32499999995</v>
      </c>
      <c r="AD18" s="1">
        <f t="shared" ca="1" si="23"/>
        <v>517619.32499999995</v>
      </c>
      <c r="AE18" s="1">
        <f t="shared" ca="1" si="23"/>
        <v>787493.32499999995</v>
      </c>
      <c r="AF18" s="1">
        <f t="shared" ca="1" si="23"/>
        <v>937641.17499999993</v>
      </c>
      <c r="AG18" s="1">
        <f t="shared" ca="1" si="23"/>
        <v>1036226.1749999999</v>
      </c>
      <c r="AH18" s="1">
        <f t="shared" ca="1" si="23"/>
        <v>1036226.1749999999</v>
      </c>
      <c r="AI18" s="1">
        <f t="shared" ca="1" si="23"/>
        <v>1036226.1749999999</v>
      </c>
      <c r="AJ18" s="1">
        <f t="shared" ca="1" si="23"/>
        <v>1036226.1749999999</v>
      </c>
      <c r="AK18" s="1">
        <f t="shared" ca="1" si="23"/>
        <v>1036226.1749999999</v>
      </c>
      <c r="AL18" s="1">
        <f t="shared" ca="1" si="23"/>
        <v>1036226.1749999999</v>
      </c>
    </row>
    <row r="19" spans="9:38" x14ac:dyDescent="0.25">
      <c r="I19" s="22" t="str">
        <f>Items!$E$39</f>
        <v>Незавершенное производство и запасы</v>
      </c>
      <c r="J19" s="1" t="str">
        <f>Items!F39</f>
        <v>Затраты на покупку участка</v>
      </c>
      <c r="Q19" s="15"/>
      <c r="T19" s="1">
        <f t="shared" ref="T19:AL19" si="24">IF(T$4=1,$Q19,S405)</f>
        <v>0</v>
      </c>
      <c r="U19" s="1">
        <f t="shared" ca="1" si="24"/>
        <v>0</v>
      </c>
      <c r="V19" s="1">
        <f t="shared" ca="1" si="24"/>
        <v>1127490</v>
      </c>
      <c r="W19" s="1">
        <f t="shared" ca="1" si="24"/>
        <v>1348852.14</v>
      </c>
      <c r="X19" s="1">
        <f t="shared" ca="1" si="24"/>
        <v>1558466.0099999998</v>
      </c>
      <c r="Y19" s="1">
        <f t="shared" ca="1" si="24"/>
        <v>1777354.8299999998</v>
      </c>
      <c r="Z19" s="1">
        <f t="shared" ca="1" si="24"/>
        <v>5733716.9700000007</v>
      </c>
      <c r="AA19" s="1">
        <f t="shared" ca="1" si="24"/>
        <v>5943330.8400000008</v>
      </c>
      <c r="AB19" s="1">
        <f t="shared" ca="1" si="24"/>
        <v>6550650.8400000008</v>
      </c>
      <c r="AC19" s="1">
        <f t="shared" ca="1" si="24"/>
        <v>7043280.8400000008</v>
      </c>
      <c r="AD19" s="1">
        <f t="shared" ca="1" si="24"/>
        <v>7123230.8400000008</v>
      </c>
      <c r="AE19" s="1">
        <f t="shared" ca="1" si="24"/>
        <v>7441555.8400000008</v>
      </c>
      <c r="AF19" s="1">
        <f t="shared" ca="1" si="24"/>
        <v>18825755.84</v>
      </c>
      <c r="AG19" s="1">
        <f t="shared" ca="1" si="24"/>
        <v>18825755.84</v>
      </c>
      <c r="AH19" s="1">
        <f t="shared" ca="1" si="24"/>
        <v>19344705.84</v>
      </c>
      <c r="AI19" s="1">
        <f t="shared" ca="1" si="24"/>
        <v>19344705.84</v>
      </c>
      <c r="AJ19" s="1">
        <f t="shared" ca="1" si="24"/>
        <v>19344705.84</v>
      </c>
      <c r="AK19" s="1">
        <f t="shared" ca="1" si="24"/>
        <v>19344705.84</v>
      </c>
      <c r="AL19" s="1">
        <f t="shared" ca="1" si="24"/>
        <v>19344705.84</v>
      </c>
    </row>
    <row r="20" spans="9:38" x14ac:dyDescent="0.25">
      <c r="I20" s="22" t="str">
        <f>Items!$E$40</f>
        <v>Незавершенное производство и запасы</v>
      </c>
      <c r="J20" s="1" t="str">
        <f>Items!F40</f>
        <v>Прочее</v>
      </c>
      <c r="Q20" s="15"/>
      <c r="T20" s="1">
        <f t="shared" ref="T20:AL20" si="25">IF(T$4=1,$Q20,S406)</f>
        <v>0</v>
      </c>
      <c r="U20" s="1">
        <f t="shared" ca="1" si="25"/>
        <v>2618</v>
      </c>
      <c r="V20" s="1">
        <f t="shared" ca="1" si="25"/>
        <v>2618</v>
      </c>
      <c r="W20" s="1">
        <f t="shared" ca="1" si="25"/>
        <v>2618</v>
      </c>
      <c r="X20" s="1">
        <f t="shared" ca="1" si="25"/>
        <v>5528</v>
      </c>
      <c r="Y20" s="1">
        <f t="shared" ca="1" si="25"/>
        <v>35388</v>
      </c>
      <c r="Z20" s="1">
        <f t="shared" ca="1" si="25"/>
        <v>38191.199999999997</v>
      </c>
      <c r="AA20" s="1">
        <f t="shared" ca="1" si="25"/>
        <v>53658.959999999992</v>
      </c>
      <c r="AB20" s="1">
        <f t="shared" ca="1" si="25"/>
        <v>61113.959999999992</v>
      </c>
      <c r="AC20" s="1">
        <f t="shared" ca="1" si="25"/>
        <v>96382.489999999991</v>
      </c>
      <c r="AD20" s="1">
        <f t="shared" ca="1" si="25"/>
        <v>104567.34999999999</v>
      </c>
      <c r="AE20" s="1">
        <f t="shared" ca="1" si="25"/>
        <v>124368.26999999999</v>
      </c>
      <c r="AF20" s="1">
        <f t="shared" ca="1" si="25"/>
        <v>127736.76</v>
      </c>
      <c r="AG20" s="1">
        <f t="shared" ca="1" si="25"/>
        <v>153358.51</v>
      </c>
      <c r="AH20" s="1">
        <f t="shared" ca="1" si="25"/>
        <v>190352.49</v>
      </c>
      <c r="AI20" s="1">
        <f t="shared" ca="1" si="25"/>
        <v>190352.49</v>
      </c>
      <c r="AJ20" s="1">
        <f t="shared" ca="1" si="25"/>
        <v>190352.49</v>
      </c>
      <c r="AK20" s="1">
        <f t="shared" ca="1" si="25"/>
        <v>190352.49</v>
      </c>
      <c r="AL20" s="1">
        <f t="shared" ca="1" si="25"/>
        <v>190352.49</v>
      </c>
    </row>
    <row r="21" spans="9:38" x14ac:dyDescent="0.25">
      <c r="I21" s="22" t="str">
        <f>Items!$E$41</f>
        <v>Незавершенное производство и запасы</v>
      </c>
      <c r="J21" s="1" t="str">
        <f>Items!F41</f>
        <v>ГСМ</v>
      </c>
      <c r="Q21" s="15"/>
      <c r="T21" s="1">
        <f t="shared" ref="T21:AL21" si="26">IF(T$4=1,$Q21,S407)</f>
        <v>0</v>
      </c>
      <c r="U21" s="1">
        <f t="shared" ca="1" si="26"/>
        <v>0</v>
      </c>
      <c r="V21" s="1">
        <f t="shared" ca="1" si="26"/>
        <v>454.96</v>
      </c>
      <c r="W21" s="1">
        <f t="shared" ca="1" si="26"/>
        <v>454.96</v>
      </c>
      <c r="X21" s="1">
        <f t="shared" ca="1" si="26"/>
        <v>454.96</v>
      </c>
      <c r="Y21" s="1">
        <f t="shared" ca="1" si="26"/>
        <v>454.96</v>
      </c>
      <c r="Z21" s="1">
        <f t="shared" ca="1" si="26"/>
        <v>9679.9599999999991</v>
      </c>
      <c r="AA21" s="1">
        <f t="shared" ca="1" si="26"/>
        <v>9679.9599999999991</v>
      </c>
      <c r="AB21" s="1">
        <f t="shared" ca="1" si="26"/>
        <v>24674.85</v>
      </c>
      <c r="AC21" s="1">
        <f t="shared" ca="1" si="26"/>
        <v>40514.85</v>
      </c>
      <c r="AD21" s="1">
        <f t="shared" ca="1" si="26"/>
        <v>40514.85</v>
      </c>
      <c r="AE21" s="1">
        <f t="shared" ca="1" si="26"/>
        <v>51824.05</v>
      </c>
      <c r="AF21" s="1">
        <f t="shared" ca="1" si="26"/>
        <v>74468.255000000005</v>
      </c>
      <c r="AG21" s="1">
        <f t="shared" ca="1" si="26"/>
        <v>133811.245</v>
      </c>
      <c r="AH21" s="1">
        <f t="shared" ca="1" si="26"/>
        <v>133811.245</v>
      </c>
      <c r="AI21" s="1">
        <f t="shared" ca="1" si="26"/>
        <v>133811.245</v>
      </c>
      <c r="AJ21" s="1">
        <f t="shared" ca="1" si="26"/>
        <v>133811.245</v>
      </c>
      <c r="AK21" s="1">
        <f t="shared" ca="1" si="26"/>
        <v>133811.245</v>
      </c>
      <c r="AL21" s="1">
        <f t="shared" ca="1" si="26"/>
        <v>133811.245</v>
      </c>
    </row>
    <row r="22" spans="9:38" x14ac:dyDescent="0.25">
      <c r="I22" s="22" t="str">
        <f>Items!$E$42</f>
        <v>Незавершенное производство и запасы</v>
      </c>
      <c r="J22" s="1" t="str">
        <f>Items!F42</f>
        <v>Электрика</v>
      </c>
      <c r="Q22" s="15"/>
      <c r="T22" s="1">
        <f t="shared" ref="T22:AL22" si="27">IF(T$4=1,$Q22,S408)</f>
        <v>0</v>
      </c>
      <c r="U22" s="1">
        <f t="shared" ca="1" si="27"/>
        <v>0</v>
      </c>
      <c r="V22" s="1">
        <f t="shared" ca="1" si="27"/>
        <v>2655</v>
      </c>
      <c r="W22" s="1">
        <f t="shared" ca="1" si="27"/>
        <v>39000.21</v>
      </c>
      <c r="X22" s="1">
        <f t="shared" ca="1" si="27"/>
        <v>204254.46</v>
      </c>
      <c r="Y22" s="1">
        <f t="shared" ca="1" si="27"/>
        <v>204254.46</v>
      </c>
      <c r="Z22" s="1">
        <f t="shared" ca="1" si="27"/>
        <v>204254.46</v>
      </c>
      <c r="AA22" s="1">
        <f t="shared" ca="1" si="27"/>
        <v>204254.46</v>
      </c>
      <c r="AB22" s="1">
        <f t="shared" ca="1" si="27"/>
        <v>204254.46</v>
      </c>
      <c r="AC22" s="1">
        <f t="shared" ca="1" si="27"/>
        <v>270894.42</v>
      </c>
      <c r="AD22" s="1">
        <f t="shared" ca="1" si="27"/>
        <v>365584.31999999995</v>
      </c>
      <c r="AE22" s="1">
        <f t="shared" ca="1" si="27"/>
        <v>390884.31999999995</v>
      </c>
      <c r="AF22" s="1">
        <f t="shared" ca="1" si="27"/>
        <v>432017.31999999995</v>
      </c>
      <c r="AG22" s="1">
        <f t="shared" ca="1" si="27"/>
        <v>506180.86999999994</v>
      </c>
      <c r="AH22" s="1">
        <f t="shared" ca="1" si="27"/>
        <v>521342.59999999992</v>
      </c>
      <c r="AI22" s="1">
        <f t="shared" ca="1" si="27"/>
        <v>521342.59999999992</v>
      </c>
      <c r="AJ22" s="1">
        <f t="shared" ca="1" si="27"/>
        <v>521342.59999999992</v>
      </c>
      <c r="AK22" s="1">
        <f t="shared" ca="1" si="27"/>
        <v>521342.59999999992</v>
      </c>
      <c r="AL22" s="1">
        <f t="shared" ca="1" si="27"/>
        <v>521342.59999999992</v>
      </c>
    </row>
    <row r="23" spans="9:38" x14ac:dyDescent="0.25">
      <c r="I23" s="22" t="str">
        <f>Items!$E$43</f>
        <v>Незавершенное производство и запасы</v>
      </c>
      <c r="J23" s="1" t="str">
        <f>Items!F43</f>
        <v>Доставка</v>
      </c>
      <c r="Q23" s="15"/>
      <c r="T23" s="1">
        <f t="shared" ref="T23:AL23" si="28">IF(T$4=1,$Q23,S409)</f>
        <v>0</v>
      </c>
      <c r="U23" s="1">
        <f t="shared" ca="1" si="28"/>
        <v>0</v>
      </c>
      <c r="V23" s="1">
        <f t="shared" ca="1" si="28"/>
        <v>2142</v>
      </c>
      <c r="W23" s="1">
        <f t="shared" ca="1" si="28"/>
        <v>54106</v>
      </c>
      <c r="X23" s="1">
        <f t="shared" ca="1" si="28"/>
        <v>57866</v>
      </c>
      <c r="Y23" s="1">
        <f t="shared" ca="1" si="28"/>
        <v>64737</v>
      </c>
      <c r="Z23" s="1">
        <f t="shared" ca="1" si="28"/>
        <v>56186</v>
      </c>
      <c r="AA23" s="1">
        <f t="shared" ca="1" si="28"/>
        <v>89906.92</v>
      </c>
      <c r="AB23" s="1">
        <f t="shared" ca="1" si="28"/>
        <v>156341.15</v>
      </c>
      <c r="AC23" s="1">
        <f t="shared" ca="1" si="28"/>
        <v>178250.93</v>
      </c>
      <c r="AD23" s="1">
        <f t="shared" ca="1" si="28"/>
        <v>296660.31999999995</v>
      </c>
      <c r="AE23" s="1">
        <f t="shared" ca="1" si="28"/>
        <v>336912.45999999996</v>
      </c>
      <c r="AF23" s="1">
        <f t="shared" ca="1" si="28"/>
        <v>421202.45999999996</v>
      </c>
      <c r="AG23" s="1">
        <f t="shared" ca="1" si="28"/>
        <v>441951.05999999994</v>
      </c>
      <c r="AH23" s="1">
        <f t="shared" ca="1" si="28"/>
        <v>454699.15999999992</v>
      </c>
      <c r="AI23" s="1">
        <f t="shared" ca="1" si="28"/>
        <v>454699.15999999992</v>
      </c>
      <c r="AJ23" s="1">
        <f t="shared" ca="1" si="28"/>
        <v>454699.15999999992</v>
      </c>
      <c r="AK23" s="1">
        <f t="shared" ca="1" si="28"/>
        <v>454699.15999999992</v>
      </c>
      <c r="AL23" s="1">
        <f t="shared" ca="1" si="28"/>
        <v>454699.15999999992</v>
      </c>
    </row>
    <row r="24" spans="9:38" x14ac:dyDescent="0.25">
      <c r="I24" s="22" t="str">
        <f>Items!$E$44</f>
        <v>Незавершенное производство и запасы</v>
      </c>
      <c r="J24" s="1" t="str">
        <f>Items!F44</f>
        <v>Канализация, Скважина,кессон и септик</v>
      </c>
      <c r="Q24" s="15"/>
      <c r="T24" s="1">
        <f t="shared" ref="T24:AL24" si="29">IF(T$4=1,$Q24,S410)</f>
        <v>0</v>
      </c>
      <c r="U24" s="1">
        <f t="shared" ca="1" si="29"/>
        <v>0</v>
      </c>
      <c r="V24" s="1">
        <f t="shared" ca="1" si="29"/>
        <v>284038.53999999998</v>
      </c>
      <c r="W24" s="1">
        <f t="shared" ca="1" si="29"/>
        <v>1051119.28</v>
      </c>
      <c r="X24" s="1">
        <f t="shared" ca="1" si="29"/>
        <v>1095865.6100000001</v>
      </c>
      <c r="Y24" s="1">
        <f t="shared" ca="1" si="29"/>
        <v>1095865.6100000001</v>
      </c>
      <c r="Z24" s="1">
        <f t="shared" ca="1" si="29"/>
        <v>1079565.416</v>
      </c>
      <c r="AA24" s="1">
        <f t="shared" ca="1" si="29"/>
        <v>1079565.416</v>
      </c>
      <c r="AB24" s="1">
        <f t="shared" ca="1" si="29"/>
        <v>1079565.416</v>
      </c>
      <c r="AC24" s="1">
        <f t="shared" ca="1" si="29"/>
        <v>1253404.976</v>
      </c>
      <c r="AD24" s="1">
        <f t="shared" ca="1" si="29"/>
        <v>1261236.1159999999</v>
      </c>
      <c r="AE24" s="1">
        <f t="shared" ca="1" si="29"/>
        <v>1353445.0959999999</v>
      </c>
      <c r="AF24" s="1">
        <f t="shared" ca="1" si="29"/>
        <v>1439620.0959999999</v>
      </c>
      <c r="AG24" s="1">
        <f t="shared" ca="1" si="29"/>
        <v>1902151.3159999999</v>
      </c>
      <c r="AH24" s="1">
        <f t="shared" ca="1" si="29"/>
        <v>1905299.4559999998</v>
      </c>
      <c r="AI24" s="1">
        <f t="shared" ca="1" si="29"/>
        <v>1905299.4559999998</v>
      </c>
      <c r="AJ24" s="1">
        <f t="shared" ca="1" si="29"/>
        <v>1905299.4559999998</v>
      </c>
      <c r="AK24" s="1">
        <f t="shared" ca="1" si="29"/>
        <v>1905299.4559999998</v>
      </c>
      <c r="AL24" s="1">
        <f t="shared" ca="1" si="29"/>
        <v>1905299.4559999998</v>
      </c>
    </row>
    <row r="25" spans="9:38" x14ac:dyDescent="0.25">
      <c r="I25" s="22" t="str">
        <f>Items!$E$38</f>
        <v>Незавершенное производство и запасы</v>
      </c>
      <c r="J25" s="1" t="str">
        <f>Items!F45</f>
        <v>Метизы, расходники</v>
      </c>
      <c r="Q25" s="15"/>
      <c r="T25" s="1">
        <f t="shared" ref="T25:AL25" si="30">IF(T$4=1,$Q25,S411)</f>
        <v>0</v>
      </c>
      <c r="U25" s="1">
        <f t="shared" ca="1" si="30"/>
        <v>0</v>
      </c>
      <c r="V25" s="1">
        <f t="shared" ca="1" si="30"/>
        <v>7391.2199999999993</v>
      </c>
      <c r="W25" s="1">
        <f t="shared" ca="1" si="30"/>
        <v>35940.019999999997</v>
      </c>
      <c r="X25" s="1">
        <f t="shared" ca="1" si="30"/>
        <v>46436.819999999992</v>
      </c>
      <c r="Y25" s="1">
        <f t="shared" ca="1" si="30"/>
        <v>52293.829999999994</v>
      </c>
      <c r="Z25" s="1">
        <f t="shared" ca="1" si="30"/>
        <v>92676.312999999995</v>
      </c>
      <c r="AA25" s="1">
        <f t="shared" ca="1" si="30"/>
        <v>143645.59299999999</v>
      </c>
      <c r="AB25" s="1">
        <f t="shared" ca="1" si="30"/>
        <v>237023.07759999999</v>
      </c>
      <c r="AC25" s="1">
        <f t="shared" ca="1" si="30"/>
        <v>264563.53759999998</v>
      </c>
      <c r="AD25" s="1">
        <f t="shared" ca="1" si="30"/>
        <v>272287.26759999996</v>
      </c>
      <c r="AE25" s="1">
        <f t="shared" ca="1" si="30"/>
        <v>313746.43759999995</v>
      </c>
      <c r="AF25" s="1">
        <f t="shared" ca="1" si="30"/>
        <v>314513.98759999993</v>
      </c>
      <c r="AG25" s="1">
        <f t="shared" ca="1" si="30"/>
        <v>398091.40759999992</v>
      </c>
      <c r="AH25" s="1">
        <f t="shared" ca="1" si="30"/>
        <v>509299.17759999994</v>
      </c>
      <c r="AI25" s="1">
        <f t="shared" ca="1" si="30"/>
        <v>509299.17759999994</v>
      </c>
      <c r="AJ25" s="1">
        <f t="shared" ca="1" si="30"/>
        <v>509299.17759999994</v>
      </c>
      <c r="AK25" s="1">
        <f t="shared" ca="1" si="30"/>
        <v>509299.17759999994</v>
      </c>
      <c r="AL25" s="1">
        <f t="shared" ca="1" si="30"/>
        <v>509299.17759999994</v>
      </c>
    </row>
    <row r="26" spans="9:38" x14ac:dyDescent="0.25">
      <c r="I26" s="22" t="str">
        <f>Items!$E$39</f>
        <v>Незавершенное производство и запасы</v>
      </c>
      <c r="J26" s="1" t="str">
        <f>Items!F46</f>
        <v>Материалы Фундамент</v>
      </c>
      <c r="Q26" s="15"/>
      <c r="T26" s="1">
        <f t="shared" ref="T26:AL26" si="31">IF(T$4=1,$Q26,S412)</f>
        <v>0</v>
      </c>
      <c r="U26" s="1">
        <f t="shared" ca="1" si="31"/>
        <v>0</v>
      </c>
      <c r="V26" s="1">
        <f t="shared" ca="1" si="31"/>
        <v>285577.31</v>
      </c>
      <c r="W26" s="1">
        <f t="shared" ca="1" si="31"/>
        <v>1655363.28</v>
      </c>
      <c r="X26" s="1">
        <f t="shared" ca="1" si="31"/>
        <v>1705221.28</v>
      </c>
      <c r="Y26" s="1">
        <f t="shared" ca="1" si="31"/>
        <v>1705221.28</v>
      </c>
      <c r="Z26" s="1">
        <f t="shared" ca="1" si="31"/>
        <v>-1225388.2070000002</v>
      </c>
      <c r="AA26" s="1">
        <f t="shared" ca="1" si="31"/>
        <v>-1225388.2070000002</v>
      </c>
      <c r="AB26" s="1">
        <f t="shared" ca="1" si="31"/>
        <v>-1225388.2070000002</v>
      </c>
      <c r="AC26" s="1">
        <f t="shared" ca="1" si="31"/>
        <v>323150.46299999999</v>
      </c>
      <c r="AD26" s="1">
        <f t="shared" ca="1" si="31"/>
        <v>1074167.7830000001</v>
      </c>
      <c r="AE26" s="1">
        <f t="shared" ca="1" si="31"/>
        <v>2173265.6429999997</v>
      </c>
      <c r="AF26" s="1">
        <f t="shared" ca="1" si="31"/>
        <v>2775006.1829999997</v>
      </c>
      <c r="AG26" s="1">
        <f t="shared" ca="1" si="31"/>
        <v>3995442.5029999996</v>
      </c>
      <c r="AH26" s="1">
        <f t="shared" ca="1" si="31"/>
        <v>7616991.902999999</v>
      </c>
      <c r="AI26" s="1">
        <f t="shared" ca="1" si="31"/>
        <v>7616991.902999999</v>
      </c>
      <c r="AJ26" s="1">
        <f t="shared" ca="1" si="31"/>
        <v>7616991.902999999</v>
      </c>
      <c r="AK26" s="1">
        <f t="shared" ca="1" si="31"/>
        <v>7616991.902999999</v>
      </c>
      <c r="AL26" s="1">
        <f t="shared" ca="1" si="31"/>
        <v>7616991.902999999</v>
      </c>
    </row>
    <row r="27" spans="9:38" x14ac:dyDescent="0.25">
      <c r="I27" s="22" t="str">
        <f>Items!$E$40</f>
        <v>Незавершенное производство и запасы</v>
      </c>
      <c r="J27" s="1" t="str">
        <f>Items!F47</f>
        <v>Материалы Коробка</v>
      </c>
      <c r="Q27" s="15"/>
      <c r="T27" s="1">
        <f t="shared" ref="T27:AL27" si="32">IF(T$4=1,$Q27,S413)</f>
        <v>0</v>
      </c>
      <c r="U27" s="1">
        <f t="shared" ca="1" si="32"/>
        <v>0</v>
      </c>
      <c r="V27" s="1">
        <f t="shared" ca="1" si="32"/>
        <v>0</v>
      </c>
      <c r="W27" s="1">
        <f t="shared" ca="1" si="32"/>
        <v>442010.56</v>
      </c>
      <c r="X27" s="1">
        <f t="shared" ca="1" si="32"/>
        <v>538493.31999999995</v>
      </c>
      <c r="Y27" s="1">
        <f t="shared" ca="1" si="32"/>
        <v>1160797.2599999998</v>
      </c>
      <c r="Z27" s="1">
        <f t="shared" ca="1" si="32"/>
        <v>1389658.7449999996</v>
      </c>
      <c r="AA27" s="1">
        <f t="shared" ca="1" si="32"/>
        <v>3352896.9649999999</v>
      </c>
      <c r="AB27" s="1">
        <f t="shared" ca="1" si="32"/>
        <v>3354081.3649999998</v>
      </c>
      <c r="AC27" s="1">
        <f t="shared" ca="1" si="32"/>
        <v>3354081.3649999998</v>
      </c>
      <c r="AD27" s="1">
        <f t="shared" ca="1" si="32"/>
        <v>3694672.6849999996</v>
      </c>
      <c r="AE27" s="1">
        <f t="shared" ca="1" si="32"/>
        <v>3792297.6849999996</v>
      </c>
      <c r="AF27" s="1">
        <f t="shared" ca="1" si="32"/>
        <v>4225593.7249999996</v>
      </c>
      <c r="AG27" s="1">
        <f t="shared" ca="1" si="32"/>
        <v>4276074.7249999996</v>
      </c>
      <c r="AH27" s="1">
        <f t="shared" ca="1" si="32"/>
        <v>4276074.7249999996</v>
      </c>
      <c r="AI27" s="1">
        <f t="shared" ca="1" si="32"/>
        <v>4276074.7249999996</v>
      </c>
      <c r="AJ27" s="1">
        <f t="shared" ca="1" si="32"/>
        <v>4276074.7249999996</v>
      </c>
      <c r="AK27" s="1">
        <f t="shared" ca="1" si="32"/>
        <v>4276074.7249999996</v>
      </c>
      <c r="AL27" s="1">
        <f t="shared" ca="1" si="32"/>
        <v>4276074.7249999996</v>
      </c>
    </row>
    <row r="28" spans="9:38" x14ac:dyDescent="0.25">
      <c r="I28" s="22" t="str">
        <f>Items!$E$41</f>
        <v>Незавершенное производство и запасы</v>
      </c>
      <c r="J28" s="1" t="str">
        <f>Items!F48</f>
        <v>Материалы Кровля</v>
      </c>
      <c r="Q28" s="15"/>
      <c r="T28" s="1">
        <f t="shared" ref="T28:AL28" si="33">IF(T$4=1,$Q28,S414)</f>
        <v>0</v>
      </c>
      <c r="U28" s="1">
        <f t="shared" ca="1" si="33"/>
        <v>0</v>
      </c>
      <c r="V28" s="1">
        <f t="shared" ca="1" si="33"/>
        <v>182954.16999999998</v>
      </c>
      <c r="W28" s="1">
        <f t="shared" ca="1" si="33"/>
        <v>293653.26999999996</v>
      </c>
      <c r="X28" s="1">
        <f t="shared" ca="1" si="33"/>
        <v>739334.53</v>
      </c>
      <c r="Y28" s="1">
        <f t="shared" ca="1" si="33"/>
        <v>814351.73</v>
      </c>
      <c r="Z28" s="1">
        <f t="shared" ca="1" si="33"/>
        <v>871117.42999999993</v>
      </c>
      <c r="AA28" s="1">
        <f t="shared" ca="1" si="33"/>
        <v>1072333.69</v>
      </c>
      <c r="AB28" s="1">
        <f t="shared" ca="1" si="33"/>
        <v>1731539.11</v>
      </c>
      <c r="AC28" s="1">
        <f t="shared" ca="1" si="33"/>
        <v>1783161.73</v>
      </c>
      <c r="AD28" s="1">
        <f t="shared" ca="1" si="33"/>
        <v>2021161.73</v>
      </c>
      <c r="AE28" s="1">
        <f t="shared" ca="1" si="33"/>
        <v>2021161.73</v>
      </c>
      <c r="AF28" s="1">
        <f t="shared" ca="1" si="33"/>
        <v>2773798.19</v>
      </c>
      <c r="AG28" s="1">
        <f t="shared" ca="1" si="33"/>
        <v>2791385.8</v>
      </c>
      <c r="AH28" s="1">
        <f t="shared" ca="1" si="33"/>
        <v>2821832.04</v>
      </c>
      <c r="AI28" s="1">
        <f t="shared" ca="1" si="33"/>
        <v>2821832.04</v>
      </c>
      <c r="AJ28" s="1">
        <f t="shared" ca="1" si="33"/>
        <v>2821832.04</v>
      </c>
      <c r="AK28" s="1">
        <f t="shared" ca="1" si="33"/>
        <v>2821832.04</v>
      </c>
      <c r="AL28" s="1">
        <f t="shared" ca="1" si="33"/>
        <v>2821832.04</v>
      </c>
    </row>
    <row r="29" spans="9:38" x14ac:dyDescent="0.25">
      <c r="I29" s="22" t="str">
        <f>Items!$E$42</f>
        <v>Незавершенное производство и запасы</v>
      </c>
      <c r="J29" s="1" t="str">
        <f>Items!F49</f>
        <v>Материалы Окна и двери</v>
      </c>
      <c r="Q29" s="15"/>
      <c r="T29" s="1">
        <f t="shared" ref="T29:AL29" si="34">IF(T$4=1,$Q29,S415)</f>
        <v>0</v>
      </c>
      <c r="U29" s="1">
        <f t="shared" ca="1" si="34"/>
        <v>0</v>
      </c>
      <c r="V29" s="1">
        <f t="shared" ca="1" si="34"/>
        <v>0</v>
      </c>
      <c r="W29" s="1">
        <f t="shared" ca="1" si="34"/>
        <v>0</v>
      </c>
      <c r="X29" s="1">
        <f t="shared" ca="1" si="34"/>
        <v>0</v>
      </c>
      <c r="Y29" s="1">
        <f t="shared" ca="1" si="34"/>
        <v>289586.44999999995</v>
      </c>
      <c r="Z29" s="1">
        <f t="shared" ca="1" si="34"/>
        <v>289586.44999999995</v>
      </c>
      <c r="AA29" s="1">
        <f t="shared" ca="1" si="34"/>
        <v>600965.8899999999</v>
      </c>
      <c r="AB29" s="1">
        <f t="shared" ca="1" si="34"/>
        <v>609334.7699999999</v>
      </c>
      <c r="AC29" s="1">
        <f t="shared" ca="1" si="34"/>
        <v>609334.7699999999</v>
      </c>
      <c r="AD29" s="1">
        <f t="shared" ca="1" si="34"/>
        <v>609334.7699999999</v>
      </c>
      <c r="AE29" s="1">
        <f t="shared" ca="1" si="34"/>
        <v>689838.2699999999</v>
      </c>
      <c r="AF29" s="1">
        <f t="shared" ca="1" si="34"/>
        <v>948718.96999999986</v>
      </c>
      <c r="AG29" s="1">
        <f t="shared" ca="1" si="34"/>
        <v>951479.7699999999</v>
      </c>
      <c r="AH29" s="1">
        <f t="shared" ca="1" si="34"/>
        <v>951479.7699999999</v>
      </c>
      <c r="AI29" s="1">
        <f t="shared" ca="1" si="34"/>
        <v>951479.7699999999</v>
      </c>
      <c r="AJ29" s="1">
        <f t="shared" ca="1" si="34"/>
        <v>951479.7699999999</v>
      </c>
      <c r="AK29" s="1">
        <f t="shared" ca="1" si="34"/>
        <v>951479.7699999999</v>
      </c>
      <c r="AL29" s="1">
        <f t="shared" ca="1" si="34"/>
        <v>951479.7699999999</v>
      </c>
    </row>
    <row r="30" spans="9:38" x14ac:dyDescent="0.25">
      <c r="I30" s="22" t="str">
        <f>Items!$E$43</f>
        <v>Незавершенное производство и запасы</v>
      </c>
      <c r="J30" s="1" t="str">
        <f>Items!F50</f>
        <v>Материалы Фасад</v>
      </c>
      <c r="Q30" s="15"/>
      <c r="T30" s="1">
        <f t="shared" ref="T30:AL30" si="35">IF(T$4=1,$Q30,S416)</f>
        <v>0</v>
      </c>
      <c r="U30" s="1">
        <f t="shared" ca="1" si="35"/>
        <v>0</v>
      </c>
      <c r="V30" s="1">
        <f t="shared" ca="1" si="35"/>
        <v>0</v>
      </c>
      <c r="W30" s="1">
        <f t="shared" ca="1" si="35"/>
        <v>0</v>
      </c>
      <c r="X30" s="1">
        <f t="shared" ca="1" si="35"/>
        <v>0</v>
      </c>
      <c r="Y30" s="1">
        <f t="shared" ca="1" si="35"/>
        <v>0</v>
      </c>
      <c r="Z30" s="1">
        <f t="shared" ca="1" si="35"/>
        <v>175745.89999999997</v>
      </c>
      <c r="AA30" s="1">
        <f t="shared" ca="1" si="35"/>
        <v>310737.01999999996</v>
      </c>
      <c r="AB30" s="1">
        <f t="shared" ca="1" si="35"/>
        <v>362363.80999999994</v>
      </c>
      <c r="AC30" s="1">
        <f t="shared" ca="1" si="35"/>
        <v>642449.35999999987</v>
      </c>
      <c r="AD30" s="1">
        <f t="shared" ca="1" si="35"/>
        <v>659140.34999999986</v>
      </c>
      <c r="AE30" s="1">
        <f t="shared" ca="1" si="35"/>
        <v>659140.34999999986</v>
      </c>
      <c r="AF30" s="1">
        <f t="shared" ca="1" si="35"/>
        <v>659140.34999999986</v>
      </c>
      <c r="AG30" s="1">
        <f t="shared" ca="1" si="35"/>
        <v>1167684.1299999999</v>
      </c>
      <c r="AH30" s="1">
        <f t="shared" ca="1" si="35"/>
        <v>1224639.44</v>
      </c>
      <c r="AI30" s="1">
        <f t="shared" ca="1" si="35"/>
        <v>1224639.44</v>
      </c>
      <c r="AJ30" s="1">
        <f t="shared" ca="1" si="35"/>
        <v>1224639.44</v>
      </c>
      <c r="AK30" s="1">
        <f t="shared" ca="1" si="35"/>
        <v>1224639.44</v>
      </c>
      <c r="AL30" s="1">
        <f t="shared" ca="1" si="35"/>
        <v>1224639.44</v>
      </c>
    </row>
    <row r="31" spans="9:38" x14ac:dyDescent="0.25">
      <c r="I31" s="22" t="str">
        <f>Items!$E$44</f>
        <v>Незавершенное производство и запасы</v>
      </c>
      <c r="J31" s="1" t="str">
        <f>Items!F51</f>
        <v>Материалы Благоустройство</v>
      </c>
      <c r="Q31" s="15"/>
      <c r="T31" s="1">
        <f t="shared" ref="T31:AL31" si="36">IF(T$4=1,$Q31,S417)</f>
        <v>0</v>
      </c>
      <c r="U31" s="1">
        <f t="shared" ca="1" si="36"/>
        <v>0</v>
      </c>
      <c r="V31" s="1">
        <f t="shared" ca="1" si="36"/>
        <v>0</v>
      </c>
      <c r="W31" s="1">
        <f t="shared" ca="1" si="36"/>
        <v>0</v>
      </c>
      <c r="X31" s="1">
        <f t="shared" ca="1" si="36"/>
        <v>0</v>
      </c>
      <c r="Y31" s="1">
        <f t="shared" ca="1" si="36"/>
        <v>0</v>
      </c>
      <c r="Z31" s="1">
        <f t="shared" ca="1" si="36"/>
        <v>0</v>
      </c>
      <c r="AA31" s="1">
        <f t="shared" ca="1" si="36"/>
        <v>0</v>
      </c>
      <c r="AB31" s="1">
        <f t="shared" ca="1" si="36"/>
        <v>0</v>
      </c>
      <c r="AC31" s="1">
        <f t="shared" ca="1" si="36"/>
        <v>0</v>
      </c>
      <c r="AD31" s="1">
        <f t="shared" ca="1" si="36"/>
        <v>0</v>
      </c>
      <c r="AE31" s="1">
        <f t="shared" ca="1" si="36"/>
        <v>0</v>
      </c>
      <c r="AF31" s="1">
        <f t="shared" ca="1" si="36"/>
        <v>0</v>
      </c>
      <c r="AG31" s="1">
        <f t="shared" ca="1" si="36"/>
        <v>720264.66999999993</v>
      </c>
      <c r="AH31" s="1">
        <f t="shared" ca="1" si="36"/>
        <v>783226.74999999988</v>
      </c>
      <c r="AI31" s="1">
        <f t="shared" ca="1" si="36"/>
        <v>783226.74999999988</v>
      </c>
      <c r="AJ31" s="1">
        <f t="shared" ca="1" si="36"/>
        <v>783226.74999999988</v>
      </c>
      <c r="AK31" s="1">
        <f t="shared" ca="1" si="36"/>
        <v>783226.74999999988</v>
      </c>
      <c r="AL31" s="1">
        <f t="shared" ca="1" si="36"/>
        <v>783226.74999999988</v>
      </c>
    </row>
    <row r="32" spans="9:38" x14ac:dyDescent="0.25">
      <c r="I32" s="22" t="str">
        <f>Items!$E$44</f>
        <v>Незавершенное производство и запасы</v>
      </c>
      <c r="J32" s="1" t="str">
        <f>Items!F52</f>
        <v>Монтаж фундамента</v>
      </c>
      <c r="Q32" s="15"/>
      <c r="T32" s="1">
        <f t="shared" ref="T32:AL32" si="37">IF(T$4=1,$Q32,S418)</f>
        <v>0</v>
      </c>
      <c r="U32" s="1">
        <f t="shared" ca="1" si="37"/>
        <v>0</v>
      </c>
      <c r="V32" s="1">
        <f t="shared" ca="1" si="37"/>
        <v>0</v>
      </c>
      <c r="W32" s="1">
        <f t="shared" ca="1" si="37"/>
        <v>270630</v>
      </c>
      <c r="X32" s="1">
        <f t="shared" ca="1" si="37"/>
        <v>595306</v>
      </c>
      <c r="Y32" s="1">
        <f t="shared" ca="1" si="37"/>
        <v>595306</v>
      </c>
      <c r="Z32" s="1">
        <f t="shared" ca="1" si="37"/>
        <v>-940368.68599999999</v>
      </c>
      <c r="AA32" s="1">
        <f t="shared" ca="1" si="37"/>
        <v>-940368.68599999999</v>
      </c>
      <c r="AB32" s="1">
        <f t="shared" ca="1" si="37"/>
        <v>-940368.68599999999</v>
      </c>
      <c r="AC32" s="1">
        <f t="shared" ca="1" si="37"/>
        <v>-497958.79599999997</v>
      </c>
      <c r="AD32" s="1">
        <f t="shared" ca="1" si="37"/>
        <v>187966.20400000003</v>
      </c>
      <c r="AE32" s="1">
        <f t="shared" ca="1" si="37"/>
        <v>239283.90400000004</v>
      </c>
      <c r="AF32" s="1">
        <f t="shared" ca="1" si="37"/>
        <v>367481.03400000004</v>
      </c>
      <c r="AG32" s="1">
        <f t="shared" ca="1" si="37"/>
        <v>1226973.534</v>
      </c>
      <c r="AH32" s="1">
        <f t="shared" ca="1" si="37"/>
        <v>1832983.8640000001</v>
      </c>
      <c r="AI32" s="1">
        <f t="shared" ca="1" si="37"/>
        <v>1832983.8640000001</v>
      </c>
      <c r="AJ32" s="1">
        <f t="shared" ca="1" si="37"/>
        <v>1832983.8640000001</v>
      </c>
      <c r="AK32" s="1">
        <f t="shared" ca="1" si="37"/>
        <v>1832983.8640000001</v>
      </c>
      <c r="AL32" s="1">
        <f t="shared" ca="1" si="37"/>
        <v>1832983.8640000001</v>
      </c>
    </row>
    <row r="33" spans="5:38" x14ac:dyDescent="0.25">
      <c r="I33" s="22" t="str">
        <f>Items!$E$44</f>
        <v>Незавершенное производство и запасы</v>
      </c>
      <c r="J33" s="1" t="str">
        <f>Items!F53</f>
        <v>Монтаж Коробки</v>
      </c>
      <c r="Q33" s="15"/>
      <c r="T33" s="1">
        <f t="shared" ref="T33:AL33" si="38">IF(T$4=1,$Q33,S419)</f>
        <v>0</v>
      </c>
      <c r="U33" s="1">
        <f t="shared" ca="1" si="38"/>
        <v>0</v>
      </c>
      <c r="V33" s="1">
        <f t="shared" ca="1" si="38"/>
        <v>0</v>
      </c>
      <c r="W33" s="1">
        <f t="shared" ca="1" si="38"/>
        <v>0</v>
      </c>
      <c r="X33" s="1">
        <f t="shared" ca="1" si="38"/>
        <v>167878</v>
      </c>
      <c r="Y33" s="1">
        <f t="shared" ca="1" si="38"/>
        <v>336488</v>
      </c>
      <c r="Z33" s="1">
        <f t="shared" ca="1" si="38"/>
        <v>698129</v>
      </c>
      <c r="AA33" s="1">
        <f t="shared" ca="1" si="38"/>
        <v>1255241.05</v>
      </c>
      <c r="AB33" s="1">
        <f t="shared" ca="1" si="38"/>
        <v>1255241.05</v>
      </c>
      <c r="AC33" s="1">
        <f t="shared" ca="1" si="38"/>
        <v>1255241.05</v>
      </c>
      <c r="AD33" s="1">
        <f t="shared" ca="1" si="38"/>
        <v>1358594.55</v>
      </c>
      <c r="AE33" s="1">
        <f t="shared" ca="1" si="38"/>
        <v>1856844.05</v>
      </c>
      <c r="AF33" s="1">
        <f t="shared" ca="1" si="38"/>
        <v>3071156.55</v>
      </c>
      <c r="AG33" s="1">
        <f t="shared" ca="1" si="38"/>
        <v>3154456.55</v>
      </c>
      <c r="AH33" s="1">
        <f t="shared" ca="1" si="38"/>
        <v>3386956.55</v>
      </c>
      <c r="AI33" s="1">
        <f t="shared" ca="1" si="38"/>
        <v>3386956.55</v>
      </c>
      <c r="AJ33" s="1">
        <f t="shared" ca="1" si="38"/>
        <v>3386956.55</v>
      </c>
      <c r="AK33" s="1">
        <f t="shared" ca="1" si="38"/>
        <v>3386956.55</v>
      </c>
      <c r="AL33" s="1">
        <f t="shared" ca="1" si="38"/>
        <v>3386956.55</v>
      </c>
    </row>
    <row r="34" spans="5:38" x14ac:dyDescent="0.25">
      <c r="I34" s="22" t="str">
        <f>Items!$E$44</f>
        <v>Незавершенное производство и запасы</v>
      </c>
      <c r="J34" s="1" t="str">
        <f>Items!F54</f>
        <v>Монтаж кровли</v>
      </c>
      <c r="Q34" s="15"/>
      <c r="T34" s="1">
        <f t="shared" ref="T34:AL34" si="39">IF(T$4=1,$Q34,S420)</f>
        <v>0</v>
      </c>
      <c r="U34" s="1">
        <f t="shared" ca="1" si="39"/>
        <v>0</v>
      </c>
      <c r="V34" s="1">
        <f t="shared" ca="1" si="39"/>
        <v>0</v>
      </c>
      <c r="W34" s="1">
        <f t="shared" ca="1" si="39"/>
        <v>0</v>
      </c>
      <c r="X34" s="1">
        <f t="shared" ca="1" si="39"/>
        <v>0</v>
      </c>
      <c r="Y34" s="1">
        <f t="shared" ca="1" si="39"/>
        <v>0</v>
      </c>
      <c r="Z34" s="1">
        <f t="shared" ca="1" si="39"/>
        <v>117565.6</v>
      </c>
      <c r="AA34" s="1">
        <f t="shared" ca="1" si="39"/>
        <v>283469.90000000002</v>
      </c>
      <c r="AB34" s="1">
        <f t="shared" ca="1" si="39"/>
        <v>600389.44999999995</v>
      </c>
      <c r="AC34" s="1">
        <f t="shared" ca="1" si="39"/>
        <v>939194.95</v>
      </c>
      <c r="AD34" s="1">
        <f t="shared" ca="1" si="39"/>
        <v>939194.95</v>
      </c>
      <c r="AE34" s="1">
        <f t="shared" ca="1" si="39"/>
        <v>939194.95</v>
      </c>
      <c r="AF34" s="1">
        <f t="shared" ca="1" si="39"/>
        <v>1169189.45</v>
      </c>
      <c r="AG34" s="1">
        <f t="shared" ca="1" si="39"/>
        <v>1561574.95</v>
      </c>
      <c r="AH34" s="1">
        <f t="shared" ca="1" si="39"/>
        <v>2102552.4699999997</v>
      </c>
      <c r="AI34" s="1">
        <f t="shared" ca="1" si="39"/>
        <v>2102552.4699999997</v>
      </c>
      <c r="AJ34" s="1">
        <f t="shared" ca="1" si="39"/>
        <v>2102552.4699999997</v>
      </c>
      <c r="AK34" s="1">
        <f t="shared" ca="1" si="39"/>
        <v>2102552.4699999997</v>
      </c>
      <c r="AL34" s="1">
        <f t="shared" ca="1" si="39"/>
        <v>2102552.4699999997</v>
      </c>
    </row>
    <row r="35" spans="5:38" x14ac:dyDescent="0.25">
      <c r="I35" s="22" t="str">
        <f>Items!$E$44</f>
        <v>Незавершенное производство и запасы</v>
      </c>
      <c r="J35" s="1" t="str">
        <f>Items!F55</f>
        <v>Монтаж окон</v>
      </c>
      <c r="Q35" s="15"/>
      <c r="T35" s="1">
        <f t="shared" ref="T35:AL35" si="40">IF(T$4=1,$Q35,S421)</f>
        <v>0</v>
      </c>
      <c r="U35" s="1">
        <f t="shared" ca="1" si="40"/>
        <v>0</v>
      </c>
      <c r="V35" s="1">
        <f t="shared" ca="1" si="40"/>
        <v>0</v>
      </c>
      <c r="W35" s="1">
        <f t="shared" ca="1" si="40"/>
        <v>0</v>
      </c>
      <c r="X35" s="1">
        <f t="shared" ca="1" si="40"/>
        <v>0</v>
      </c>
      <c r="Y35" s="1">
        <f t="shared" ca="1" si="40"/>
        <v>0</v>
      </c>
      <c r="Z35" s="1">
        <f t="shared" ca="1" si="40"/>
        <v>0</v>
      </c>
      <c r="AA35" s="1">
        <f t="shared" ca="1" si="40"/>
        <v>0</v>
      </c>
      <c r="AB35" s="1">
        <f t="shared" ca="1" si="40"/>
        <v>50150</v>
      </c>
      <c r="AC35" s="1">
        <f t="shared" ca="1" si="40"/>
        <v>50150</v>
      </c>
      <c r="AD35" s="1">
        <f t="shared" ca="1" si="40"/>
        <v>50150</v>
      </c>
      <c r="AE35" s="1">
        <f t="shared" ca="1" si="40"/>
        <v>50150</v>
      </c>
      <c r="AF35" s="1">
        <f t="shared" ca="1" si="40"/>
        <v>50150</v>
      </c>
      <c r="AG35" s="1">
        <f t="shared" ca="1" si="40"/>
        <v>106550</v>
      </c>
      <c r="AH35" s="1">
        <f t="shared" ca="1" si="40"/>
        <v>106550</v>
      </c>
      <c r="AI35" s="1">
        <f t="shared" ca="1" si="40"/>
        <v>106550</v>
      </c>
      <c r="AJ35" s="1">
        <f t="shared" ca="1" si="40"/>
        <v>106550</v>
      </c>
      <c r="AK35" s="1">
        <f t="shared" ca="1" si="40"/>
        <v>106550</v>
      </c>
      <c r="AL35" s="1">
        <f t="shared" ca="1" si="40"/>
        <v>106550</v>
      </c>
    </row>
    <row r="36" spans="5:38" x14ac:dyDescent="0.25">
      <c r="I36" s="22" t="str">
        <f>Items!$E$44</f>
        <v>Незавершенное производство и запасы</v>
      </c>
      <c r="J36" s="1" t="str">
        <f>Items!F56</f>
        <v>Монтаж Фасада</v>
      </c>
      <c r="Q36" s="15"/>
      <c r="T36" s="1">
        <f t="shared" ref="T36:AL36" si="41">IF(T$4=1,$Q36,S422)</f>
        <v>0</v>
      </c>
      <c r="U36" s="1">
        <f t="shared" ca="1" si="41"/>
        <v>0</v>
      </c>
      <c r="V36" s="1">
        <f t="shared" ca="1" si="41"/>
        <v>0</v>
      </c>
      <c r="W36" s="1">
        <f t="shared" ca="1" si="41"/>
        <v>0</v>
      </c>
      <c r="X36" s="1">
        <f t="shared" ca="1" si="41"/>
        <v>0</v>
      </c>
      <c r="Y36" s="1">
        <f t="shared" ca="1" si="41"/>
        <v>0</v>
      </c>
      <c r="Z36" s="1">
        <f t="shared" ca="1" si="41"/>
        <v>0</v>
      </c>
      <c r="AA36" s="1">
        <f t="shared" ca="1" si="41"/>
        <v>41350</v>
      </c>
      <c r="AB36" s="1">
        <f t="shared" ca="1" si="41"/>
        <v>644260.80000000005</v>
      </c>
      <c r="AC36" s="1">
        <f t="shared" ca="1" si="41"/>
        <v>899493.74</v>
      </c>
      <c r="AD36" s="1">
        <f t="shared" ca="1" si="41"/>
        <v>952565.74</v>
      </c>
      <c r="AE36" s="1">
        <f t="shared" ca="1" si="41"/>
        <v>952565.74</v>
      </c>
      <c r="AF36" s="1">
        <f t="shared" ca="1" si="41"/>
        <v>952565.74</v>
      </c>
      <c r="AG36" s="1">
        <f t="shared" ca="1" si="41"/>
        <v>1255621.74</v>
      </c>
      <c r="AH36" s="1">
        <f t="shared" ca="1" si="41"/>
        <v>1466698.74</v>
      </c>
      <c r="AI36" s="1">
        <f t="shared" ca="1" si="41"/>
        <v>1466698.74</v>
      </c>
      <c r="AJ36" s="1">
        <f t="shared" ca="1" si="41"/>
        <v>1466698.74</v>
      </c>
      <c r="AK36" s="1">
        <f t="shared" ca="1" si="41"/>
        <v>1466698.74</v>
      </c>
      <c r="AL36" s="1">
        <f t="shared" ca="1" si="41"/>
        <v>1466698.74</v>
      </c>
    </row>
    <row r="37" spans="5:38" x14ac:dyDescent="0.25">
      <c r="I37" s="22" t="str">
        <f>Items!$E$44</f>
        <v>Незавершенное производство и запасы</v>
      </c>
      <c r="J37" s="1" t="str">
        <f>Items!F57</f>
        <v>Монтаж Благоустройства</v>
      </c>
      <c r="Q37" s="15"/>
      <c r="T37" s="1">
        <f t="shared" ref="T37:AL37" si="42">IF(T$4=1,$Q37,S423)</f>
        <v>0</v>
      </c>
      <c r="U37" s="1">
        <f t="shared" ca="1" si="42"/>
        <v>0</v>
      </c>
      <c r="V37" s="1">
        <f t="shared" ca="1" si="42"/>
        <v>0</v>
      </c>
      <c r="W37" s="1">
        <f t="shared" ca="1" si="42"/>
        <v>0</v>
      </c>
      <c r="X37" s="1">
        <f t="shared" ca="1" si="42"/>
        <v>0</v>
      </c>
      <c r="Y37" s="1">
        <f t="shared" ca="1" si="42"/>
        <v>0</v>
      </c>
      <c r="Z37" s="1">
        <f t="shared" ca="1" si="42"/>
        <v>0</v>
      </c>
      <c r="AA37" s="1">
        <f t="shared" ca="1" si="42"/>
        <v>0</v>
      </c>
      <c r="AB37" s="1">
        <f t="shared" ca="1" si="42"/>
        <v>0</v>
      </c>
      <c r="AC37" s="1">
        <f t="shared" ca="1" si="42"/>
        <v>0</v>
      </c>
      <c r="AD37" s="1">
        <f t="shared" ca="1" si="42"/>
        <v>0</v>
      </c>
      <c r="AE37" s="1">
        <f t="shared" ca="1" si="42"/>
        <v>0</v>
      </c>
      <c r="AF37" s="1">
        <f t="shared" ca="1" si="42"/>
        <v>17108</v>
      </c>
      <c r="AG37" s="1">
        <f t="shared" ca="1" si="42"/>
        <v>17108</v>
      </c>
      <c r="AH37" s="1">
        <f t="shared" ca="1" si="42"/>
        <v>297156</v>
      </c>
      <c r="AI37" s="1">
        <f t="shared" ca="1" si="42"/>
        <v>297156</v>
      </c>
      <c r="AJ37" s="1">
        <f t="shared" ca="1" si="42"/>
        <v>297156</v>
      </c>
      <c r="AK37" s="1">
        <f t="shared" ca="1" si="42"/>
        <v>297156</v>
      </c>
      <c r="AL37" s="1">
        <f t="shared" ca="1" si="42"/>
        <v>297156</v>
      </c>
    </row>
    <row r="38" spans="5:38" x14ac:dyDescent="0.25">
      <c r="I38" s="22" t="str">
        <f>Items!$E$44</f>
        <v>Незавершенное производство и запасы</v>
      </c>
      <c r="J38" s="1" t="str">
        <f>Items!F58</f>
        <v>Спец техника</v>
      </c>
      <c r="Q38" s="15"/>
      <c r="T38" s="1">
        <f t="shared" ref="T38:AL38" si="43">IF(T$4=1,$Q38,S424)</f>
        <v>0</v>
      </c>
      <c r="U38" s="1">
        <f t="shared" ca="1" si="43"/>
        <v>0</v>
      </c>
      <c r="V38" s="1">
        <f t="shared" ca="1" si="43"/>
        <v>0</v>
      </c>
      <c r="W38" s="1">
        <f t="shared" ca="1" si="43"/>
        <v>0</v>
      </c>
      <c r="X38" s="1">
        <f t="shared" ca="1" si="43"/>
        <v>29045</v>
      </c>
      <c r="Y38" s="1">
        <f t="shared" ca="1" si="43"/>
        <v>29045</v>
      </c>
      <c r="Z38" s="1">
        <f t="shared" ca="1" si="43"/>
        <v>-375882.52399999998</v>
      </c>
      <c r="AA38" s="1">
        <f t="shared" ca="1" si="43"/>
        <v>-342832.52399999998</v>
      </c>
      <c r="AB38" s="1">
        <f t="shared" ca="1" si="43"/>
        <v>-318786.02399999998</v>
      </c>
      <c r="AC38" s="1">
        <f t="shared" ca="1" si="43"/>
        <v>4200.2260000000824</v>
      </c>
      <c r="AD38" s="1">
        <f t="shared" ca="1" si="43"/>
        <v>145442.72600000008</v>
      </c>
      <c r="AE38" s="1">
        <f t="shared" ca="1" si="43"/>
        <v>145442.72600000008</v>
      </c>
      <c r="AF38" s="1">
        <f t="shared" ca="1" si="43"/>
        <v>247307.02600000007</v>
      </c>
      <c r="AG38" s="1">
        <f t="shared" ca="1" si="43"/>
        <v>479726.63600000006</v>
      </c>
      <c r="AH38" s="1">
        <f t="shared" ca="1" si="43"/>
        <v>593436.50600000005</v>
      </c>
      <c r="AI38" s="1">
        <f t="shared" ca="1" si="43"/>
        <v>593436.50600000005</v>
      </c>
      <c r="AJ38" s="1">
        <f t="shared" ca="1" si="43"/>
        <v>593436.50600000005</v>
      </c>
      <c r="AK38" s="1">
        <f t="shared" ca="1" si="43"/>
        <v>593436.50600000005</v>
      </c>
      <c r="AL38" s="1">
        <f t="shared" ca="1" si="43"/>
        <v>593436.50600000005</v>
      </c>
    </row>
    <row r="39" spans="5:38" x14ac:dyDescent="0.25">
      <c r="I39" s="22" t="str">
        <f>Items!$E$44</f>
        <v>Незавершенное производство и запасы</v>
      </c>
      <c r="J39" s="1" t="str">
        <f>Items!F59</f>
        <v>Общая территория (дорога, ливневка, газ, эл-во)</v>
      </c>
      <c r="Q39" s="15"/>
      <c r="T39" s="1">
        <f t="shared" ref="T39:AL39" si="44">IF(T$4=1,$Q39,S425)</f>
        <v>0</v>
      </c>
      <c r="U39" s="1">
        <f t="shared" ca="1" si="44"/>
        <v>0</v>
      </c>
      <c r="V39" s="1">
        <f t="shared" ca="1" si="44"/>
        <v>0</v>
      </c>
      <c r="W39" s="1">
        <f t="shared" ca="1" si="44"/>
        <v>0</v>
      </c>
      <c r="X39" s="1">
        <f t="shared" ca="1" si="44"/>
        <v>0</v>
      </c>
      <c r="Y39" s="1">
        <f t="shared" ca="1" si="44"/>
        <v>0</v>
      </c>
      <c r="Z39" s="1">
        <f t="shared" ca="1" si="44"/>
        <v>0</v>
      </c>
      <c r="AA39" s="1">
        <f t="shared" ca="1" si="44"/>
        <v>0</v>
      </c>
      <c r="AB39" s="1">
        <f t="shared" ca="1" si="44"/>
        <v>0</v>
      </c>
      <c r="AC39" s="1">
        <f t="shared" ca="1" si="44"/>
        <v>14307.5</v>
      </c>
      <c r="AD39" s="1">
        <f t="shared" ca="1" si="44"/>
        <v>14307.5</v>
      </c>
      <c r="AE39" s="1">
        <f t="shared" ca="1" si="44"/>
        <v>14307.5</v>
      </c>
      <c r="AF39" s="1">
        <f t="shared" ca="1" si="44"/>
        <v>14307.5</v>
      </c>
      <c r="AG39" s="1">
        <f t="shared" ca="1" si="44"/>
        <v>14307.5</v>
      </c>
      <c r="AH39" s="1">
        <f t="shared" ca="1" si="44"/>
        <v>14307.5</v>
      </c>
      <c r="AI39" s="1">
        <f t="shared" ca="1" si="44"/>
        <v>14307.5</v>
      </c>
      <c r="AJ39" s="1">
        <f t="shared" ca="1" si="44"/>
        <v>14307.5</v>
      </c>
      <c r="AK39" s="1">
        <f t="shared" ca="1" si="44"/>
        <v>14307.5</v>
      </c>
      <c r="AL39" s="1">
        <f t="shared" ca="1" si="44"/>
        <v>14307.5</v>
      </c>
    </row>
    <row r="40" spans="5:38" x14ac:dyDescent="0.25">
      <c r="I40" s="22" t="str">
        <f>Items!$E$44</f>
        <v>Незавершенное производство и запасы</v>
      </c>
      <c r="J40" s="1" t="str">
        <f>Items!F60</f>
        <v>Резерв-1</v>
      </c>
      <c r="Q40" s="15"/>
      <c r="T40" s="1">
        <f t="shared" ref="T40:AL40" si="45">IF(T$4=1,$Q40,S426)</f>
        <v>0</v>
      </c>
      <c r="U40" s="1">
        <f t="shared" ca="1" si="45"/>
        <v>0</v>
      </c>
      <c r="V40" s="1">
        <f t="shared" ca="1" si="45"/>
        <v>0</v>
      </c>
      <c r="W40" s="1">
        <f t="shared" ca="1" si="45"/>
        <v>0</v>
      </c>
      <c r="X40" s="1">
        <f t="shared" ca="1" si="45"/>
        <v>0</v>
      </c>
      <c r="Y40" s="1">
        <f t="shared" ca="1" si="45"/>
        <v>0</v>
      </c>
      <c r="Z40" s="1">
        <f t="shared" ca="1" si="45"/>
        <v>0</v>
      </c>
      <c r="AA40" s="1">
        <f t="shared" ca="1" si="45"/>
        <v>0</v>
      </c>
      <c r="AB40" s="1">
        <f t="shared" ca="1" si="45"/>
        <v>0</v>
      </c>
      <c r="AC40" s="1">
        <f t="shared" ca="1" si="45"/>
        <v>0</v>
      </c>
      <c r="AD40" s="1">
        <f t="shared" ca="1" si="45"/>
        <v>0</v>
      </c>
      <c r="AE40" s="1">
        <f t="shared" ca="1" si="45"/>
        <v>0</v>
      </c>
      <c r="AF40" s="1">
        <f t="shared" ca="1" si="45"/>
        <v>0</v>
      </c>
      <c r="AG40" s="1">
        <f t="shared" ca="1" si="45"/>
        <v>0</v>
      </c>
      <c r="AH40" s="1">
        <f t="shared" ca="1" si="45"/>
        <v>0</v>
      </c>
      <c r="AI40" s="1">
        <f t="shared" ca="1" si="45"/>
        <v>0</v>
      </c>
      <c r="AJ40" s="1">
        <f t="shared" ca="1" si="45"/>
        <v>0</v>
      </c>
      <c r="AK40" s="1">
        <f t="shared" ca="1" si="45"/>
        <v>0</v>
      </c>
      <c r="AL40" s="1">
        <f t="shared" ca="1" si="45"/>
        <v>0</v>
      </c>
    </row>
    <row r="41" spans="5:38" x14ac:dyDescent="0.25">
      <c r="I41" s="22" t="str">
        <f>Items!$E$44</f>
        <v>Незавершенное производство и запасы</v>
      </c>
      <c r="J41" s="1" t="str">
        <f>Items!F61</f>
        <v>Резерв-2</v>
      </c>
      <c r="Q41" s="15"/>
      <c r="T41" s="1">
        <f t="shared" ref="T41:AL41" si="46">IF(T$4=1,$Q41,S427)</f>
        <v>0</v>
      </c>
      <c r="U41" s="1">
        <f t="shared" ca="1" si="46"/>
        <v>0</v>
      </c>
      <c r="V41" s="1">
        <f t="shared" ca="1" si="46"/>
        <v>0</v>
      </c>
      <c r="W41" s="1">
        <f t="shared" ca="1" si="46"/>
        <v>0</v>
      </c>
      <c r="X41" s="1">
        <f t="shared" ca="1" si="46"/>
        <v>0</v>
      </c>
      <c r="Y41" s="1">
        <f t="shared" ca="1" si="46"/>
        <v>0</v>
      </c>
      <c r="Z41" s="1">
        <f t="shared" ca="1" si="46"/>
        <v>0</v>
      </c>
      <c r="AA41" s="1">
        <f t="shared" ca="1" si="46"/>
        <v>0</v>
      </c>
      <c r="AB41" s="1">
        <f t="shared" ca="1" si="46"/>
        <v>0</v>
      </c>
      <c r="AC41" s="1">
        <f t="shared" ca="1" si="46"/>
        <v>0</v>
      </c>
      <c r="AD41" s="1">
        <f t="shared" ca="1" si="46"/>
        <v>0</v>
      </c>
      <c r="AE41" s="1">
        <f t="shared" ca="1" si="46"/>
        <v>0</v>
      </c>
      <c r="AF41" s="1">
        <f t="shared" ca="1" si="46"/>
        <v>0</v>
      </c>
      <c r="AG41" s="1">
        <f t="shared" ca="1" si="46"/>
        <v>0</v>
      </c>
      <c r="AH41" s="1">
        <f t="shared" ca="1" si="46"/>
        <v>0</v>
      </c>
      <c r="AI41" s="1">
        <f t="shared" ca="1" si="46"/>
        <v>0</v>
      </c>
      <c r="AJ41" s="1">
        <f t="shared" ca="1" si="46"/>
        <v>0</v>
      </c>
      <c r="AK41" s="1">
        <f t="shared" ca="1" si="46"/>
        <v>0</v>
      </c>
      <c r="AL41" s="1">
        <f t="shared" ca="1" si="46"/>
        <v>0</v>
      </c>
    </row>
    <row r="42" spans="5:38" x14ac:dyDescent="0.25">
      <c r="I42" s="22" t="str">
        <f>Items!$E$44</f>
        <v>Незавершенное производство и запасы</v>
      </c>
      <c r="J42" s="1" t="str">
        <f>Items!F62</f>
        <v>Резерв-3</v>
      </c>
      <c r="Q42" s="15"/>
      <c r="T42" s="1">
        <f t="shared" ref="T42:AL42" si="47">IF(T$4=1,$Q42,S428)</f>
        <v>0</v>
      </c>
      <c r="U42" s="1">
        <f t="shared" ca="1" si="47"/>
        <v>0</v>
      </c>
      <c r="V42" s="1">
        <f t="shared" ca="1" si="47"/>
        <v>0</v>
      </c>
      <c r="W42" s="1">
        <f t="shared" ca="1" si="47"/>
        <v>0</v>
      </c>
      <c r="X42" s="1">
        <f t="shared" ca="1" si="47"/>
        <v>0</v>
      </c>
      <c r="Y42" s="1">
        <f t="shared" ca="1" si="47"/>
        <v>0</v>
      </c>
      <c r="Z42" s="1">
        <f t="shared" ca="1" si="47"/>
        <v>0</v>
      </c>
      <c r="AA42" s="1">
        <f t="shared" ca="1" si="47"/>
        <v>0</v>
      </c>
      <c r="AB42" s="1">
        <f t="shared" ca="1" si="47"/>
        <v>0</v>
      </c>
      <c r="AC42" s="1">
        <f t="shared" ca="1" si="47"/>
        <v>0</v>
      </c>
      <c r="AD42" s="1">
        <f t="shared" ca="1" si="47"/>
        <v>0</v>
      </c>
      <c r="AE42" s="1">
        <f t="shared" ca="1" si="47"/>
        <v>0</v>
      </c>
      <c r="AF42" s="1">
        <f t="shared" ca="1" si="47"/>
        <v>0</v>
      </c>
      <c r="AG42" s="1">
        <f t="shared" ca="1" si="47"/>
        <v>0</v>
      </c>
      <c r="AH42" s="1">
        <f t="shared" ca="1" si="47"/>
        <v>0</v>
      </c>
      <c r="AI42" s="1">
        <f t="shared" ca="1" si="47"/>
        <v>0</v>
      </c>
      <c r="AJ42" s="1">
        <f t="shared" ca="1" si="47"/>
        <v>0</v>
      </c>
      <c r="AK42" s="1">
        <f t="shared" ca="1" si="47"/>
        <v>0</v>
      </c>
      <c r="AL42" s="1">
        <f t="shared" ca="1" si="47"/>
        <v>0</v>
      </c>
    </row>
    <row r="43" spans="5:38" x14ac:dyDescent="0.25">
      <c r="I43" s="22" t="str">
        <f>Items!$E$44</f>
        <v>Незавершенное производство и запасы</v>
      </c>
      <c r="J43" s="1" t="str">
        <f>Items!F63</f>
        <v>Резерв-4</v>
      </c>
      <c r="Q43" s="15"/>
      <c r="T43" s="1">
        <f t="shared" ref="T43:AL43" si="48">IF(T$4=1,$Q43,S429)</f>
        <v>0</v>
      </c>
      <c r="U43" s="1">
        <f t="shared" ca="1" si="48"/>
        <v>0</v>
      </c>
      <c r="V43" s="1">
        <f t="shared" ca="1" si="48"/>
        <v>0</v>
      </c>
      <c r="W43" s="1">
        <f t="shared" ca="1" si="48"/>
        <v>0</v>
      </c>
      <c r="X43" s="1">
        <f t="shared" ca="1" si="48"/>
        <v>0</v>
      </c>
      <c r="Y43" s="1">
        <f t="shared" ca="1" si="48"/>
        <v>0</v>
      </c>
      <c r="Z43" s="1">
        <f t="shared" ca="1" si="48"/>
        <v>0</v>
      </c>
      <c r="AA43" s="1">
        <f t="shared" ca="1" si="48"/>
        <v>0</v>
      </c>
      <c r="AB43" s="1">
        <f t="shared" ca="1" si="48"/>
        <v>0</v>
      </c>
      <c r="AC43" s="1">
        <f t="shared" ca="1" si="48"/>
        <v>0</v>
      </c>
      <c r="AD43" s="1">
        <f t="shared" ca="1" si="48"/>
        <v>0</v>
      </c>
      <c r="AE43" s="1">
        <f t="shared" ca="1" si="48"/>
        <v>0</v>
      </c>
      <c r="AF43" s="1">
        <f t="shared" ca="1" si="48"/>
        <v>0</v>
      </c>
      <c r="AG43" s="1">
        <f t="shared" ca="1" si="48"/>
        <v>0</v>
      </c>
      <c r="AH43" s="1">
        <f t="shared" ca="1" si="48"/>
        <v>0</v>
      </c>
      <c r="AI43" s="1">
        <f t="shared" ca="1" si="48"/>
        <v>0</v>
      </c>
      <c r="AJ43" s="1">
        <f t="shared" ca="1" si="48"/>
        <v>0</v>
      </c>
      <c r="AK43" s="1">
        <f t="shared" ca="1" si="48"/>
        <v>0</v>
      </c>
      <c r="AL43" s="1">
        <f t="shared" ca="1" si="48"/>
        <v>0</v>
      </c>
    </row>
    <row r="44" spans="5:38" x14ac:dyDescent="0.25">
      <c r="I44" s="22" t="str">
        <f>Items!$E$44</f>
        <v>Незавершенное производство и запасы</v>
      </c>
      <c r="J44" s="1" t="str">
        <f>Items!F64</f>
        <v>Резерв-5</v>
      </c>
      <c r="Q44" s="15"/>
      <c r="T44" s="1">
        <f t="shared" ref="T44:AL44" si="49">IF(T$4=1,$Q44,S430)</f>
        <v>0</v>
      </c>
      <c r="U44" s="1">
        <f t="shared" ca="1" si="49"/>
        <v>0</v>
      </c>
      <c r="V44" s="1">
        <f t="shared" ca="1" si="49"/>
        <v>0</v>
      </c>
      <c r="W44" s="1">
        <f t="shared" ca="1" si="49"/>
        <v>0</v>
      </c>
      <c r="X44" s="1">
        <f t="shared" ca="1" si="49"/>
        <v>0</v>
      </c>
      <c r="Y44" s="1">
        <f t="shared" ca="1" si="49"/>
        <v>0</v>
      </c>
      <c r="Z44" s="1">
        <f t="shared" ca="1" si="49"/>
        <v>0</v>
      </c>
      <c r="AA44" s="1">
        <f t="shared" ca="1" si="49"/>
        <v>0</v>
      </c>
      <c r="AB44" s="1">
        <f t="shared" ca="1" si="49"/>
        <v>0</v>
      </c>
      <c r="AC44" s="1">
        <f t="shared" ca="1" si="49"/>
        <v>0</v>
      </c>
      <c r="AD44" s="1">
        <f t="shared" ca="1" si="49"/>
        <v>0</v>
      </c>
      <c r="AE44" s="1">
        <f t="shared" ca="1" si="49"/>
        <v>0</v>
      </c>
      <c r="AF44" s="1">
        <f t="shared" ca="1" si="49"/>
        <v>0</v>
      </c>
      <c r="AG44" s="1">
        <f t="shared" ca="1" si="49"/>
        <v>0</v>
      </c>
      <c r="AH44" s="1">
        <f t="shared" ca="1" si="49"/>
        <v>0</v>
      </c>
      <c r="AI44" s="1">
        <f t="shared" ca="1" si="49"/>
        <v>0</v>
      </c>
      <c r="AJ44" s="1">
        <f t="shared" ca="1" si="49"/>
        <v>0</v>
      </c>
      <c r="AK44" s="1">
        <f t="shared" ca="1" si="49"/>
        <v>0</v>
      </c>
      <c r="AL44" s="1">
        <f t="shared" ca="1" si="49"/>
        <v>0</v>
      </c>
    </row>
    <row r="45" spans="5:38" x14ac:dyDescent="0.25">
      <c r="I45" s="22" t="str">
        <f>Items!$E$44</f>
        <v>Незавершенное производство и запасы</v>
      </c>
      <c r="J45" s="1" t="str">
        <f>Items!F65</f>
        <v>Резерв-6</v>
      </c>
      <c r="Q45" s="15"/>
      <c r="T45" s="1">
        <f t="shared" ref="T45:AL45" si="50">IF(T$4=1,$Q45,S431)</f>
        <v>0</v>
      </c>
      <c r="U45" s="1">
        <f t="shared" ca="1" si="50"/>
        <v>0</v>
      </c>
      <c r="V45" s="1">
        <f t="shared" ca="1" si="50"/>
        <v>0</v>
      </c>
      <c r="W45" s="1">
        <f t="shared" ca="1" si="50"/>
        <v>0</v>
      </c>
      <c r="X45" s="1">
        <f t="shared" ca="1" si="50"/>
        <v>0</v>
      </c>
      <c r="Y45" s="1">
        <f t="shared" ca="1" si="50"/>
        <v>0</v>
      </c>
      <c r="Z45" s="1">
        <f t="shared" ca="1" si="50"/>
        <v>0</v>
      </c>
      <c r="AA45" s="1">
        <f t="shared" ca="1" si="50"/>
        <v>0</v>
      </c>
      <c r="AB45" s="1">
        <f t="shared" ca="1" si="50"/>
        <v>0</v>
      </c>
      <c r="AC45" s="1">
        <f t="shared" ca="1" si="50"/>
        <v>0</v>
      </c>
      <c r="AD45" s="1">
        <f t="shared" ca="1" si="50"/>
        <v>0</v>
      </c>
      <c r="AE45" s="1">
        <f t="shared" ca="1" si="50"/>
        <v>0</v>
      </c>
      <c r="AF45" s="1">
        <f t="shared" ca="1" si="50"/>
        <v>0</v>
      </c>
      <c r="AG45" s="1">
        <f t="shared" ca="1" si="50"/>
        <v>0</v>
      </c>
      <c r="AH45" s="1">
        <f t="shared" ca="1" si="50"/>
        <v>0</v>
      </c>
      <c r="AI45" s="1">
        <f t="shared" ca="1" si="50"/>
        <v>0</v>
      </c>
      <c r="AJ45" s="1">
        <f t="shared" ca="1" si="50"/>
        <v>0</v>
      </c>
      <c r="AK45" s="1">
        <f t="shared" ca="1" si="50"/>
        <v>0</v>
      </c>
      <c r="AL45" s="1">
        <f t="shared" ca="1" si="50"/>
        <v>0</v>
      </c>
    </row>
    <row r="46" spans="5:38" x14ac:dyDescent="0.25">
      <c r="I46" s="22" t="str">
        <f>Items!$E$44</f>
        <v>Незавершенное производство и запасы</v>
      </c>
      <c r="J46" s="1" t="str">
        <f>Items!F66</f>
        <v>Резерв-7</v>
      </c>
      <c r="Q46" s="15"/>
      <c r="T46" s="1">
        <f t="shared" ref="T46:AL46" si="51">IF(T$4=1,$Q46,S432)</f>
        <v>0</v>
      </c>
      <c r="U46" s="1">
        <f t="shared" ca="1" si="51"/>
        <v>0</v>
      </c>
      <c r="V46" s="1">
        <f t="shared" ca="1" si="51"/>
        <v>0</v>
      </c>
      <c r="W46" s="1">
        <f t="shared" ca="1" si="51"/>
        <v>0</v>
      </c>
      <c r="X46" s="1">
        <f t="shared" ca="1" si="51"/>
        <v>0</v>
      </c>
      <c r="Y46" s="1">
        <f t="shared" ca="1" si="51"/>
        <v>0</v>
      </c>
      <c r="Z46" s="1">
        <f t="shared" ca="1" si="51"/>
        <v>0</v>
      </c>
      <c r="AA46" s="1">
        <f t="shared" ca="1" si="51"/>
        <v>0</v>
      </c>
      <c r="AB46" s="1">
        <f t="shared" ca="1" si="51"/>
        <v>0</v>
      </c>
      <c r="AC46" s="1">
        <f t="shared" ca="1" si="51"/>
        <v>0</v>
      </c>
      <c r="AD46" s="1">
        <f t="shared" ca="1" si="51"/>
        <v>0</v>
      </c>
      <c r="AE46" s="1">
        <f t="shared" ca="1" si="51"/>
        <v>0</v>
      </c>
      <c r="AF46" s="1">
        <f t="shared" ca="1" si="51"/>
        <v>0</v>
      </c>
      <c r="AG46" s="1">
        <f t="shared" ca="1" si="51"/>
        <v>0</v>
      </c>
      <c r="AH46" s="1">
        <f t="shared" ca="1" si="51"/>
        <v>0</v>
      </c>
      <c r="AI46" s="1">
        <f t="shared" ca="1" si="51"/>
        <v>0</v>
      </c>
      <c r="AJ46" s="1">
        <f t="shared" ca="1" si="51"/>
        <v>0</v>
      </c>
      <c r="AK46" s="1">
        <f t="shared" ca="1" si="51"/>
        <v>0</v>
      </c>
      <c r="AL46" s="1">
        <f t="shared" ca="1" si="51"/>
        <v>0</v>
      </c>
    </row>
    <row r="47" spans="5:38" x14ac:dyDescent="0.25">
      <c r="I47" s="22" t="str">
        <f>Items!$E$44</f>
        <v>Незавершенное производство и запасы</v>
      </c>
      <c r="J47" s="1" t="str">
        <f>Items!F67</f>
        <v>Резерв-8</v>
      </c>
      <c r="Q47" s="15"/>
      <c r="T47" s="1">
        <f t="shared" ref="T47:AL47" si="52">IF(T$4=1,$Q47,S433)</f>
        <v>0</v>
      </c>
      <c r="U47" s="1">
        <f t="shared" ca="1" si="52"/>
        <v>0</v>
      </c>
      <c r="V47" s="1">
        <f t="shared" ca="1" si="52"/>
        <v>0</v>
      </c>
      <c r="W47" s="1">
        <f t="shared" ca="1" si="52"/>
        <v>0</v>
      </c>
      <c r="X47" s="1">
        <f t="shared" ca="1" si="52"/>
        <v>0</v>
      </c>
      <c r="Y47" s="1">
        <f t="shared" ca="1" si="52"/>
        <v>0</v>
      </c>
      <c r="Z47" s="1">
        <f t="shared" ca="1" si="52"/>
        <v>0</v>
      </c>
      <c r="AA47" s="1">
        <f t="shared" ca="1" si="52"/>
        <v>0</v>
      </c>
      <c r="AB47" s="1">
        <f t="shared" ca="1" si="52"/>
        <v>0</v>
      </c>
      <c r="AC47" s="1">
        <f t="shared" ca="1" si="52"/>
        <v>0</v>
      </c>
      <c r="AD47" s="1">
        <f t="shared" ca="1" si="52"/>
        <v>0</v>
      </c>
      <c r="AE47" s="1">
        <f t="shared" ca="1" si="52"/>
        <v>0</v>
      </c>
      <c r="AF47" s="1">
        <f t="shared" ca="1" si="52"/>
        <v>0</v>
      </c>
      <c r="AG47" s="1">
        <f t="shared" ca="1" si="52"/>
        <v>0</v>
      </c>
      <c r="AH47" s="1">
        <f t="shared" ca="1" si="52"/>
        <v>0</v>
      </c>
      <c r="AI47" s="1">
        <f t="shared" ca="1" si="52"/>
        <v>0</v>
      </c>
      <c r="AJ47" s="1">
        <f t="shared" ca="1" si="52"/>
        <v>0</v>
      </c>
      <c r="AK47" s="1">
        <f t="shared" ca="1" si="52"/>
        <v>0</v>
      </c>
      <c r="AL47" s="1">
        <f t="shared" ca="1" si="52"/>
        <v>0</v>
      </c>
    </row>
    <row r="48" spans="5:38" s="23" customFormat="1" ht="10.199999999999999" x14ac:dyDescent="0.2">
      <c r="E48" s="23" t="s">
        <v>50</v>
      </c>
    </row>
    <row r="49" spans="5:38" s="2" customFormat="1" x14ac:dyDescent="0.25">
      <c r="I49" s="2" t="str">
        <f>Items!$E$122</f>
        <v>Финансовые активы</v>
      </c>
      <c r="Q49" s="2">
        <f>SUM(Q50:Q54)</f>
        <v>0</v>
      </c>
      <c r="T49" s="2">
        <f t="shared" ref="T49:AL49" si="53">SUM(T50:T54)</f>
        <v>0</v>
      </c>
      <c r="U49" s="2">
        <f t="shared" ca="1" si="53"/>
        <v>0</v>
      </c>
      <c r="V49" s="2">
        <f t="shared" ca="1" si="53"/>
        <v>0</v>
      </c>
      <c r="W49" s="2">
        <f t="shared" ca="1" si="53"/>
        <v>0</v>
      </c>
      <c r="X49" s="2">
        <f t="shared" ca="1" si="53"/>
        <v>0</v>
      </c>
      <c r="Y49" s="2">
        <f t="shared" ca="1" si="53"/>
        <v>0</v>
      </c>
      <c r="Z49" s="2">
        <f t="shared" ca="1" si="53"/>
        <v>0</v>
      </c>
      <c r="AA49" s="2">
        <f t="shared" ca="1" si="53"/>
        <v>0</v>
      </c>
      <c r="AB49" s="2">
        <f t="shared" ca="1" si="53"/>
        <v>0</v>
      </c>
      <c r="AC49" s="2">
        <f t="shared" ca="1" si="53"/>
        <v>0</v>
      </c>
      <c r="AD49" s="2">
        <f t="shared" ca="1" si="53"/>
        <v>0</v>
      </c>
      <c r="AE49" s="2">
        <f t="shared" ca="1" si="53"/>
        <v>0</v>
      </c>
      <c r="AF49" s="2">
        <f t="shared" ca="1" si="53"/>
        <v>0</v>
      </c>
      <c r="AG49" s="2">
        <f t="shared" ca="1" si="53"/>
        <v>0</v>
      </c>
      <c r="AH49" s="2">
        <f t="shared" ca="1" si="53"/>
        <v>0</v>
      </c>
      <c r="AI49" s="2">
        <f t="shared" ca="1" si="53"/>
        <v>0</v>
      </c>
      <c r="AJ49" s="2">
        <f t="shared" ca="1" si="53"/>
        <v>0</v>
      </c>
      <c r="AK49" s="2">
        <f t="shared" ca="1" si="53"/>
        <v>0</v>
      </c>
      <c r="AL49" s="2">
        <f t="shared" ca="1" si="53"/>
        <v>0</v>
      </c>
    </row>
    <row r="50" spans="5:38" x14ac:dyDescent="0.25">
      <c r="I50" s="22" t="str">
        <f>Items!$E$122</f>
        <v>Финансовые активы</v>
      </c>
      <c r="J50" s="1" t="str">
        <f>Items!F123</f>
        <v>%% по депозитам</v>
      </c>
      <c r="Q50" s="15"/>
      <c r="T50" s="1">
        <f t="shared" ref="T50:AL50" si="54">IF(T$4=1,$Q50,S436)</f>
        <v>0</v>
      </c>
      <c r="U50" s="1">
        <f t="shared" ca="1" si="54"/>
        <v>0</v>
      </c>
      <c r="V50" s="1">
        <f t="shared" ca="1" si="54"/>
        <v>0</v>
      </c>
      <c r="W50" s="1">
        <f t="shared" ca="1" si="54"/>
        <v>0</v>
      </c>
      <c r="X50" s="1">
        <f t="shared" ca="1" si="54"/>
        <v>0</v>
      </c>
      <c r="Y50" s="1">
        <f t="shared" ca="1" si="54"/>
        <v>0</v>
      </c>
      <c r="Z50" s="1">
        <f t="shared" ca="1" si="54"/>
        <v>0</v>
      </c>
      <c r="AA50" s="1">
        <f t="shared" ca="1" si="54"/>
        <v>0</v>
      </c>
      <c r="AB50" s="1">
        <f t="shared" ca="1" si="54"/>
        <v>0</v>
      </c>
      <c r="AC50" s="1">
        <f t="shared" ca="1" si="54"/>
        <v>0</v>
      </c>
      <c r="AD50" s="1">
        <f t="shared" ca="1" si="54"/>
        <v>0</v>
      </c>
      <c r="AE50" s="1">
        <f t="shared" ca="1" si="54"/>
        <v>0</v>
      </c>
      <c r="AF50" s="1">
        <f t="shared" ca="1" si="54"/>
        <v>0</v>
      </c>
      <c r="AG50" s="1">
        <f t="shared" ca="1" si="54"/>
        <v>0</v>
      </c>
      <c r="AH50" s="1">
        <f t="shared" ca="1" si="54"/>
        <v>0</v>
      </c>
      <c r="AI50" s="1">
        <f t="shared" ca="1" si="54"/>
        <v>0</v>
      </c>
      <c r="AJ50" s="1">
        <f t="shared" ca="1" si="54"/>
        <v>0</v>
      </c>
      <c r="AK50" s="1">
        <f t="shared" ca="1" si="54"/>
        <v>0</v>
      </c>
      <c r="AL50" s="1">
        <f t="shared" ca="1" si="54"/>
        <v>0</v>
      </c>
    </row>
    <row r="51" spans="5:38" x14ac:dyDescent="0.25">
      <c r="I51" s="22" t="str">
        <f>Items!$E$122</f>
        <v>Финансовые активы</v>
      </c>
      <c r="J51" s="1" t="str">
        <f>Items!F124</f>
        <v>%% по займам</v>
      </c>
      <c r="Q51" s="15"/>
      <c r="T51" s="1">
        <f t="shared" ref="T51:AL51" si="55">IF(T$4=1,$Q51,S437)</f>
        <v>0</v>
      </c>
      <c r="U51" s="1">
        <f t="shared" ca="1" si="55"/>
        <v>0</v>
      </c>
      <c r="V51" s="1">
        <f t="shared" ca="1" si="55"/>
        <v>0</v>
      </c>
      <c r="W51" s="1">
        <f t="shared" ca="1" si="55"/>
        <v>0</v>
      </c>
      <c r="X51" s="1">
        <f t="shared" ca="1" si="55"/>
        <v>0</v>
      </c>
      <c r="Y51" s="1">
        <f t="shared" ca="1" si="55"/>
        <v>0</v>
      </c>
      <c r="Z51" s="1">
        <f t="shared" ca="1" si="55"/>
        <v>0</v>
      </c>
      <c r="AA51" s="1">
        <f t="shared" ca="1" si="55"/>
        <v>0</v>
      </c>
      <c r="AB51" s="1">
        <f t="shared" ca="1" si="55"/>
        <v>0</v>
      </c>
      <c r="AC51" s="1">
        <f t="shared" ca="1" si="55"/>
        <v>0</v>
      </c>
      <c r="AD51" s="1">
        <f t="shared" ca="1" si="55"/>
        <v>0</v>
      </c>
      <c r="AE51" s="1">
        <f t="shared" ca="1" si="55"/>
        <v>0</v>
      </c>
      <c r="AF51" s="1">
        <f t="shared" ca="1" si="55"/>
        <v>0</v>
      </c>
      <c r="AG51" s="1">
        <f t="shared" ca="1" si="55"/>
        <v>0</v>
      </c>
      <c r="AH51" s="1">
        <f t="shared" ca="1" si="55"/>
        <v>0</v>
      </c>
      <c r="AI51" s="1">
        <f t="shared" ca="1" si="55"/>
        <v>0</v>
      </c>
      <c r="AJ51" s="1">
        <f t="shared" ca="1" si="55"/>
        <v>0</v>
      </c>
      <c r="AK51" s="1">
        <f t="shared" ca="1" si="55"/>
        <v>0</v>
      </c>
      <c r="AL51" s="1">
        <f t="shared" ca="1" si="55"/>
        <v>0</v>
      </c>
    </row>
    <row r="52" spans="5:38" x14ac:dyDescent="0.25">
      <c r="I52" s="22" t="str">
        <f>Items!$E$122</f>
        <v>Финансовые активы</v>
      </c>
      <c r="J52" s="1" t="str">
        <f>Items!F125</f>
        <v>Депозиты</v>
      </c>
      <c r="Q52" s="15"/>
      <c r="T52" s="1">
        <f t="shared" ref="T52:AL52" si="56">IF(T$4=1,$Q52,S438)</f>
        <v>0</v>
      </c>
      <c r="U52" s="1">
        <f t="shared" ca="1" si="56"/>
        <v>0</v>
      </c>
      <c r="V52" s="1">
        <f t="shared" ca="1" si="56"/>
        <v>0</v>
      </c>
      <c r="W52" s="1">
        <f t="shared" ca="1" si="56"/>
        <v>0</v>
      </c>
      <c r="X52" s="1">
        <f t="shared" ca="1" si="56"/>
        <v>0</v>
      </c>
      <c r="Y52" s="1">
        <f t="shared" ca="1" si="56"/>
        <v>0</v>
      </c>
      <c r="Z52" s="1">
        <f t="shared" ca="1" si="56"/>
        <v>0</v>
      </c>
      <c r="AA52" s="1">
        <f t="shared" ca="1" si="56"/>
        <v>0</v>
      </c>
      <c r="AB52" s="1">
        <f t="shared" ca="1" si="56"/>
        <v>0</v>
      </c>
      <c r="AC52" s="1">
        <f t="shared" ca="1" si="56"/>
        <v>0</v>
      </c>
      <c r="AD52" s="1">
        <f t="shared" ca="1" si="56"/>
        <v>0</v>
      </c>
      <c r="AE52" s="1">
        <f t="shared" ca="1" si="56"/>
        <v>0</v>
      </c>
      <c r="AF52" s="1">
        <f t="shared" ca="1" si="56"/>
        <v>0</v>
      </c>
      <c r="AG52" s="1">
        <f t="shared" ca="1" si="56"/>
        <v>0</v>
      </c>
      <c r="AH52" s="1">
        <f t="shared" ca="1" si="56"/>
        <v>0</v>
      </c>
      <c r="AI52" s="1">
        <f t="shared" ca="1" si="56"/>
        <v>0</v>
      </c>
      <c r="AJ52" s="1">
        <f t="shared" ca="1" si="56"/>
        <v>0</v>
      </c>
      <c r="AK52" s="1">
        <f t="shared" ca="1" si="56"/>
        <v>0</v>
      </c>
      <c r="AL52" s="1">
        <f t="shared" ca="1" si="56"/>
        <v>0</v>
      </c>
    </row>
    <row r="53" spans="5:38" x14ac:dyDescent="0.25">
      <c r="I53" s="22" t="str">
        <f>Items!$E$122</f>
        <v>Финансовые активы</v>
      </c>
      <c r="J53" s="1" t="str">
        <f>Items!F126</f>
        <v>Выданные займы</v>
      </c>
      <c r="Q53" s="15"/>
      <c r="T53" s="1">
        <f t="shared" ref="T53:AL53" si="57">IF(T$4=1,$Q53,S439)</f>
        <v>0</v>
      </c>
      <c r="U53" s="1">
        <f t="shared" ca="1" si="57"/>
        <v>0</v>
      </c>
      <c r="V53" s="1">
        <f t="shared" ca="1" si="57"/>
        <v>0</v>
      </c>
      <c r="W53" s="1">
        <f t="shared" ca="1" si="57"/>
        <v>0</v>
      </c>
      <c r="X53" s="1">
        <f t="shared" ca="1" si="57"/>
        <v>0</v>
      </c>
      <c r="Y53" s="1">
        <f t="shared" ca="1" si="57"/>
        <v>0</v>
      </c>
      <c r="Z53" s="1">
        <f t="shared" ca="1" si="57"/>
        <v>0</v>
      </c>
      <c r="AA53" s="1">
        <f t="shared" ca="1" si="57"/>
        <v>0</v>
      </c>
      <c r="AB53" s="1">
        <f t="shared" ca="1" si="57"/>
        <v>0</v>
      </c>
      <c r="AC53" s="1">
        <f t="shared" ca="1" si="57"/>
        <v>0</v>
      </c>
      <c r="AD53" s="1">
        <f t="shared" ca="1" si="57"/>
        <v>0</v>
      </c>
      <c r="AE53" s="1">
        <f t="shared" ca="1" si="57"/>
        <v>0</v>
      </c>
      <c r="AF53" s="1">
        <f t="shared" ca="1" si="57"/>
        <v>0</v>
      </c>
      <c r="AG53" s="1">
        <f t="shared" ca="1" si="57"/>
        <v>0</v>
      </c>
      <c r="AH53" s="1">
        <f t="shared" ca="1" si="57"/>
        <v>0</v>
      </c>
      <c r="AI53" s="1">
        <f t="shared" ca="1" si="57"/>
        <v>0</v>
      </c>
      <c r="AJ53" s="1">
        <f t="shared" ca="1" si="57"/>
        <v>0</v>
      </c>
      <c r="AK53" s="1">
        <f t="shared" ca="1" si="57"/>
        <v>0</v>
      </c>
      <c r="AL53" s="1">
        <f t="shared" ca="1" si="57"/>
        <v>0</v>
      </c>
    </row>
    <row r="54" spans="5:38" s="23" customFormat="1" ht="10.199999999999999" x14ac:dyDescent="0.2">
      <c r="E54" s="23" t="s">
        <v>50</v>
      </c>
    </row>
    <row r="55" spans="5:38" s="2" customFormat="1" x14ac:dyDescent="0.25">
      <c r="I55" s="2" t="str">
        <f>Items!$E$127</f>
        <v>Основные средства</v>
      </c>
      <c r="Q55" s="2">
        <f>SUM(Q56:Q61)</f>
        <v>0</v>
      </c>
      <c r="T55" s="2">
        <f t="shared" ref="T55:AL55" si="58">SUM(T56:T61)</f>
        <v>0</v>
      </c>
      <c r="U55" s="2">
        <f t="shared" ca="1" si="58"/>
        <v>0</v>
      </c>
      <c r="V55" s="2">
        <f t="shared" ca="1" si="58"/>
        <v>173430</v>
      </c>
      <c r="W55" s="2">
        <f t="shared" ca="1" si="58"/>
        <v>173430</v>
      </c>
      <c r="X55" s="2">
        <f t="shared" ca="1" si="58"/>
        <v>192144.51</v>
      </c>
      <c r="Y55" s="2">
        <f t="shared" ca="1" si="58"/>
        <v>214464.99</v>
      </c>
      <c r="Z55" s="2">
        <f t="shared" ca="1" si="58"/>
        <v>232747.42479999998</v>
      </c>
      <c r="AA55" s="2">
        <f t="shared" ca="1" si="58"/>
        <v>232747.42479999998</v>
      </c>
      <c r="AB55" s="2">
        <f t="shared" ca="1" si="58"/>
        <v>436062.84479999996</v>
      </c>
      <c r="AC55" s="2">
        <f t="shared" ca="1" si="58"/>
        <v>443679.1948</v>
      </c>
      <c r="AD55" s="2">
        <f t="shared" ca="1" si="58"/>
        <v>445940.1948</v>
      </c>
      <c r="AE55" s="2">
        <f t="shared" ca="1" si="58"/>
        <v>1207953.3648000001</v>
      </c>
      <c r="AF55" s="2">
        <f t="shared" ca="1" si="58"/>
        <v>1704463.8248000001</v>
      </c>
      <c r="AG55" s="2">
        <f t="shared" ca="1" si="58"/>
        <v>2630580.1347999997</v>
      </c>
      <c r="AH55" s="2">
        <f t="shared" ca="1" si="58"/>
        <v>2704723.9347999999</v>
      </c>
      <c r="AI55" s="2">
        <f t="shared" ca="1" si="58"/>
        <v>2704723.9347999999</v>
      </c>
      <c r="AJ55" s="2">
        <f t="shared" ca="1" si="58"/>
        <v>2704723.9347999999</v>
      </c>
      <c r="AK55" s="2">
        <f t="shared" ca="1" si="58"/>
        <v>2704723.9347999999</v>
      </c>
      <c r="AL55" s="2">
        <f t="shared" ca="1" si="58"/>
        <v>2704723.9347999999</v>
      </c>
    </row>
    <row r="56" spans="5:38" x14ac:dyDescent="0.25">
      <c r="I56" s="22" t="str">
        <f>Items!$E$127</f>
        <v>Основные средства</v>
      </c>
      <c r="J56" s="1" t="str">
        <f>Items!F128</f>
        <v>Оборудование приобретенное в лизинг</v>
      </c>
      <c r="Q56" s="15"/>
      <c r="T56" s="1">
        <f t="shared" ref="T56:AL56" si="59">IF(T$4=1,$Q56,S442)</f>
        <v>0</v>
      </c>
      <c r="U56" s="1">
        <f t="shared" ca="1" si="59"/>
        <v>0</v>
      </c>
      <c r="V56" s="1">
        <f t="shared" ca="1" si="59"/>
        <v>0</v>
      </c>
      <c r="W56" s="1">
        <f t="shared" ca="1" si="59"/>
        <v>0</v>
      </c>
      <c r="X56" s="1">
        <f t="shared" ca="1" si="59"/>
        <v>0</v>
      </c>
      <c r="Y56" s="1">
        <f t="shared" ca="1" si="59"/>
        <v>0</v>
      </c>
      <c r="Z56" s="1">
        <f t="shared" ca="1" si="59"/>
        <v>0</v>
      </c>
      <c r="AA56" s="1">
        <f t="shared" ca="1" si="59"/>
        <v>0</v>
      </c>
      <c r="AB56" s="1">
        <f t="shared" ca="1" si="59"/>
        <v>0</v>
      </c>
      <c r="AC56" s="1">
        <f t="shared" ca="1" si="59"/>
        <v>0</v>
      </c>
      <c r="AD56" s="1">
        <f t="shared" ca="1" si="59"/>
        <v>0</v>
      </c>
      <c r="AE56" s="1">
        <f t="shared" ca="1" si="59"/>
        <v>0</v>
      </c>
      <c r="AF56" s="1">
        <f t="shared" ca="1" si="59"/>
        <v>0</v>
      </c>
      <c r="AG56" s="1">
        <f t="shared" ca="1" si="59"/>
        <v>0</v>
      </c>
      <c r="AH56" s="1">
        <f t="shared" ca="1" si="59"/>
        <v>0</v>
      </c>
      <c r="AI56" s="1">
        <f t="shared" ca="1" si="59"/>
        <v>0</v>
      </c>
      <c r="AJ56" s="1">
        <f t="shared" ca="1" si="59"/>
        <v>0</v>
      </c>
      <c r="AK56" s="1">
        <f t="shared" ca="1" si="59"/>
        <v>0</v>
      </c>
      <c r="AL56" s="1">
        <f t="shared" ca="1" si="59"/>
        <v>0</v>
      </c>
    </row>
    <row r="57" spans="5:38" x14ac:dyDescent="0.25">
      <c r="I57" s="22" t="str">
        <f>Items!$E$127</f>
        <v>Основные средства</v>
      </c>
      <c r="J57" s="1" t="str">
        <f>Items!F129</f>
        <v>Офис CLT перевозимый</v>
      </c>
      <c r="Q57" s="15"/>
      <c r="T57" s="1">
        <f t="shared" ref="T57:AL57" si="60">IF(T$4=1,$Q57,S443)</f>
        <v>0</v>
      </c>
      <c r="U57" s="1">
        <f t="shared" ca="1" si="60"/>
        <v>0</v>
      </c>
      <c r="V57" s="1">
        <f t="shared" ca="1" si="60"/>
        <v>0</v>
      </c>
      <c r="W57" s="1">
        <f t="shared" ca="1" si="60"/>
        <v>0</v>
      </c>
      <c r="X57" s="1">
        <f t="shared" ca="1" si="60"/>
        <v>0</v>
      </c>
      <c r="Y57" s="1">
        <f t="shared" ca="1" si="60"/>
        <v>0</v>
      </c>
      <c r="Z57" s="1">
        <f t="shared" ca="1" si="60"/>
        <v>0</v>
      </c>
      <c r="AA57" s="1">
        <f t="shared" ca="1" si="60"/>
        <v>0</v>
      </c>
      <c r="AB57" s="1">
        <f t="shared" ca="1" si="60"/>
        <v>0</v>
      </c>
      <c r="AC57" s="1">
        <f t="shared" ca="1" si="60"/>
        <v>0</v>
      </c>
      <c r="AD57" s="1">
        <f t="shared" ca="1" si="60"/>
        <v>0</v>
      </c>
      <c r="AE57" s="1">
        <f t="shared" ca="1" si="60"/>
        <v>0</v>
      </c>
      <c r="AF57" s="1">
        <f t="shared" ca="1" si="60"/>
        <v>0</v>
      </c>
      <c r="AG57" s="1">
        <f t="shared" ca="1" si="60"/>
        <v>902553.09</v>
      </c>
      <c r="AH57" s="1">
        <f t="shared" ca="1" si="60"/>
        <v>902553.09</v>
      </c>
      <c r="AI57" s="1">
        <f t="shared" ca="1" si="60"/>
        <v>902553.09</v>
      </c>
      <c r="AJ57" s="1">
        <f t="shared" ca="1" si="60"/>
        <v>902553.09</v>
      </c>
      <c r="AK57" s="1">
        <f t="shared" ca="1" si="60"/>
        <v>902553.09</v>
      </c>
      <c r="AL57" s="1">
        <f t="shared" ca="1" si="60"/>
        <v>902553.09</v>
      </c>
    </row>
    <row r="58" spans="5:38" x14ac:dyDescent="0.25">
      <c r="I58" s="22" t="str">
        <f>Items!$E$127</f>
        <v>Основные средства</v>
      </c>
      <c r="J58" s="1" t="str">
        <f>Items!F130</f>
        <v>Контейнер</v>
      </c>
      <c r="Q58" s="15"/>
      <c r="T58" s="1">
        <f t="shared" ref="T58:AL58" si="61">IF(T$4=1,$Q58,S444)</f>
        <v>0</v>
      </c>
      <c r="U58" s="1">
        <f t="shared" ca="1" si="61"/>
        <v>0</v>
      </c>
      <c r="V58" s="1">
        <f t="shared" ca="1" si="61"/>
        <v>173430</v>
      </c>
      <c r="W58" s="1">
        <f t="shared" ca="1" si="61"/>
        <v>173430</v>
      </c>
      <c r="X58" s="1">
        <f t="shared" ca="1" si="61"/>
        <v>173430</v>
      </c>
      <c r="Y58" s="1">
        <f t="shared" ca="1" si="61"/>
        <v>173430</v>
      </c>
      <c r="Z58" s="1">
        <f t="shared" ca="1" si="61"/>
        <v>173430</v>
      </c>
      <c r="AA58" s="1">
        <f t="shared" ca="1" si="61"/>
        <v>173430</v>
      </c>
      <c r="AB58" s="1">
        <f t="shared" ca="1" si="61"/>
        <v>347800</v>
      </c>
      <c r="AC58" s="1">
        <f t="shared" ca="1" si="61"/>
        <v>347800</v>
      </c>
      <c r="AD58" s="1">
        <f t="shared" ca="1" si="61"/>
        <v>347800</v>
      </c>
      <c r="AE58" s="1">
        <f t="shared" ca="1" si="61"/>
        <v>575090</v>
      </c>
      <c r="AF58" s="1">
        <f t="shared" ca="1" si="61"/>
        <v>575090</v>
      </c>
      <c r="AG58" s="1">
        <f t="shared" ca="1" si="61"/>
        <v>575090</v>
      </c>
      <c r="AH58" s="1">
        <f t="shared" ca="1" si="61"/>
        <v>575090</v>
      </c>
      <c r="AI58" s="1">
        <f t="shared" ca="1" si="61"/>
        <v>575090</v>
      </c>
      <c r="AJ58" s="1">
        <f t="shared" ca="1" si="61"/>
        <v>575090</v>
      </c>
      <c r="AK58" s="1">
        <f t="shared" ca="1" si="61"/>
        <v>575090</v>
      </c>
      <c r="AL58" s="1">
        <f t="shared" ca="1" si="61"/>
        <v>575090</v>
      </c>
    </row>
    <row r="59" spans="5:38" x14ac:dyDescent="0.25">
      <c r="I59" s="22" t="str">
        <f>Items!$E$127</f>
        <v>Основные средства</v>
      </c>
      <c r="J59" s="1" t="str">
        <f>Items!F131</f>
        <v>Инструменты</v>
      </c>
      <c r="Q59" s="15"/>
      <c r="T59" s="1">
        <f t="shared" ref="T59:AL59" si="62">IF(T$4=1,$Q59,S445)</f>
        <v>0</v>
      </c>
      <c r="U59" s="1">
        <f t="shared" ca="1" si="62"/>
        <v>0</v>
      </c>
      <c r="V59" s="1">
        <f t="shared" ca="1" si="62"/>
        <v>0</v>
      </c>
      <c r="W59" s="1">
        <f t="shared" ca="1" si="62"/>
        <v>0</v>
      </c>
      <c r="X59" s="1">
        <f t="shared" ca="1" si="62"/>
        <v>18714.509999999998</v>
      </c>
      <c r="Y59" s="1">
        <f t="shared" ca="1" si="62"/>
        <v>41034.99</v>
      </c>
      <c r="Z59" s="1">
        <f t="shared" ca="1" si="62"/>
        <v>59317.424799999993</v>
      </c>
      <c r="AA59" s="1">
        <f t="shared" ca="1" si="62"/>
        <v>59317.424799999993</v>
      </c>
      <c r="AB59" s="1">
        <f t="shared" ca="1" si="62"/>
        <v>88262.844799999992</v>
      </c>
      <c r="AC59" s="1">
        <f t="shared" ca="1" si="62"/>
        <v>95879.194799999997</v>
      </c>
      <c r="AD59" s="1">
        <f t="shared" ca="1" si="62"/>
        <v>98140.194799999997</v>
      </c>
      <c r="AE59" s="1">
        <f t="shared" ca="1" si="62"/>
        <v>100333.3648</v>
      </c>
      <c r="AF59" s="1">
        <f t="shared" ca="1" si="62"/>
        <v>534535.71479999996</v>
      </c>
      <c r="AG59" s="1">
        <f t="shared" ca="1" si="62"/>
        <v>558098.93479999993</v>
      </c>
      <c r="AH59" s="1">
        <f t="shared" ca="1" si="62"/>
        <v>607313.93479999993</v>
      </c>
      <c r="AI59" s="1">
        <f t="shared" ca="1" si="62"/>
        <v>607313.93479999993</v>
      </c>
      <c r="AJ59" s="1">
        <f t="shared" ca="1" si="62"/>
        <v>607313.93479999993</v>
      </c>
      <c r="AK59" s="1">
        <f t="shared" ca="1" si="62"/>
        <v>607313.93479999993</v>
      </c>
      <c r="AL59" s="1">
        <f t="shared" ca="1" si="62"/>
        <v>607313.93479999993</v>
      </c>
    </row>
    <row r="60" spans="5:38" x14ac:dyDescent="0.25">
      <c r="I60" s="22" t="str">
        <f>Items!$E$127</f>
        <v>Основные средства</v>
      </c>
      <c r="J60" s="1" t="str">
        <f>Items!F132</f>
        <v>Спец техника и оборудование</v>
      </c>
      <c r="Q60" s="15"/>
      <c r="T60" s="1">
        <f t="shared" ref="T60:AL60" si="63">IF(T$4=1,$Q60,S446)</f>
        <v>0</v>
      </c>
      <c r="U60" s="1">
        <f t="shared" ca="1" si="63"/>
        <v>0</v>
      </c>
      <c r="V60" s="1">
        <f t="shared" ca="1" si="63"/>
        <v>0</v>
      </c>
      <c r="W60" s="1">
        <f t="shared" ca="1" si="63"/>
        <v>0</v>
      </c>
      <c r="X60" s="1">
        <f t="shared" ca="1" si="63"/>
        <v>0</v>
      </c>
      <c r="Y60" s="1">
        <f t="shared" ca="1" si="63"/>
        <v>0</v>
      </c>
      <c r="Z60" s="1">
        <f t="shared" ca="1" si="63"/>
        <v>0</v>
      </c>
      <c r="AA60" s="1">
        <f t="shared" ca="1" si="63"/>
        <v>0</v>
      </c>
      <c r="AB60" s="1">
        <f t="shared" ca="1" si="63"/>
        <v>0</v>
      </c>
      <c r="AC60" s="1">
        <f t="shared" ca="1" si="63"/>
        <v>0</v>
      </c>
      <c r="AD60" s="1">
        <f t="shared" ca="1" si="63"/>
        <v>0</v>
      </c>
      <c r="AE60" s="1">
        <f t="shared" ca="1" si="63"/>
        <v>532530</v>
      </c>
      <c r="AF60" s="1">
        <f t="shared" ca="1" si="63"/>
        <v>594838.11</v>
      </c>
      <c r="AG60" s="1">
        <f t="shared" ca="1" si="63"/>
        <v>594838.11</v>
      </c>
      <c r="AH60" s="1">
        <f t="shared" ca="1" si="63"/>
        <v>619766.91</v>
      </c>
      <c r="AI60" s="1">
        <f t="shared" ca="1" si="63"/>
        <v>619766.91</v>
      </c>
      <c r="AJ60" s="1">
        <f t="shared" ca="1" si="63"/>
        <v>619766.91</v>
      </c>
      <c r="AK60" s="1">
        <f t="shared" ca="1" si="63"/>
        <v>619766.91</v>
      </c>
      <c r="AL60" s="1">
        <f t="shared" ca="1" si="63"/>
        <v>619766.91</v>
      </c>
    </row>
    <row r="61" spans="5:38" s="23" customFormat="1" ht="10.199999999999999" x14ac:dyDescent="0.2">
      <c r="E61" s="23" t="s">
        <v>50</v>
      </c>
    </row>
    <row r="62" spans="5:38" ht="4.05" customHeight="1" x14ac:dyDescent="0.25"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</row>
    <row r="63" spans="5:38" s="12" customFormat="1" ht="13.8" x14ac:dyDescent="0.3">
      <c r="H63" s="12" t="str">
        <f>Items!$E$70</f>
        <v>Пассивы</v>
      </c>
      <c r="Q63" s="12">
        <f>Q64+Q65+Q98+Q106</f>
        <v>22000000</v>
      </c>
      <c r="T63" s="12">
        <f>T64+T65+T98+T106</f>
        <v>22000000</v>
      </c>
      <c r="U63" s="12">
        <f t="shared" ref="U63:AL63" ca="1" si="64">U64+U65+U98+U106</f>
        <v>21807886.129999999</v>
      </c>
      <c r="V63" s="12">
        <f t="shared" ca="1" si="64"/>
        <v>23538862.560000002</v>
      </c>
      <c r="W63" s="12">
        <f t="shared" ca="1" si="64"/>
        <v>26708964.820000004</v>
      </c>
      <c r="X63" s="12">
        <f t="shared" ca="1" si="64"/>
        <v>28024499.270000003</v>
      </c>
      <c r="Y63" s="12">
        <f t="shared" ca="1" si="64"/>
        <v>29156895.970000003</v>
      </c>
      <c r="Z63" s="12">
        <f t="shared" ca="1" si="64"/>
        <v>38386702.730999999</v>
      </c>
      <c r="AA63" s="12">
        <f t="shared" ca="1" si="64"/>
        <v>41829910.750999995</v>
      </c>
      <c r="AB63" s="12">
        <f t="shared" ca="1" si="64"/>
        <v>43912036.605599999</v>
      </c>
      <c r="AC63" s="12">
        <f t="shared" ca="1" si="64"/>
        <v>47130603.4956</v>
      </c>
      <c r="AD63" s="12">
        <f t="shared" ca="1" si="64"/>
        <v>49079953.725599997</v>
      </c>
      <c r="AE63" s="12">
        <f t="shared" ca="1" si="64"/>
        <v>50617455.115600005</v>
      </c>
      <c r="AF63" s="12">
        <f t="shared" ca="1" si="64"/>
        <v>65053539.480599999</v>
      </c>
      <c r="AG63" s="12">
        <f t="shared" ca="1" si="64"/>
        <v>69670308.300600007</v>
      </c>
      <c r="AH63" s="12">
        <f t="shared" ca="1" si="64"/>
        <v>74345999.100600004</v>
      </c>
      <c r="AI63" s="12">
        <f t="shared" ca="1" si="64"/>
        <v>73858839.700599998</v>
      </c>
      <c r="AJ63" s="12">
        <f t="shared" ca="1" si="64"/>
        <v>73858839.700599998</v>
      </c>
      <c r="AK63" s="12">
        <f t="shared" ca="1" si="64"/>
        <v>73830639.700599998</v>
      </c>
      <c r="AL63" s="12">
        <f t="shared" ca="1" si="64"/>
        <v>73830639.700599998</v>
      </c>
    </row>
    <row r="64" spans="5:38" s="2" customFormat="1" x14ac:dyDescent="0.25">
      <c r="I64" s="2" t="str">
        <f>Items!$E$71</f>
        <v>Собственный капитал</v>
      </c>
      <c r="Q64" s="24">
        <v>22000000</v>
      </c>
      <c r="T64" s="2">
        <f t="shared" ref="T64:AL64" si="65">IF(T$4=1,$Q64,S450)</f>
        <v>22000000</v>
      </c>
      <c r="U64" s="2">
        <f t="shared" ca="1" si="65"/>
        <v>21802560.16</v>
      </c>
      <c r="V64" s="2">
        <f t="shared" ca="1" si="65"/>
        <v>21518954.010000002</v>
      </c>
      <c r="W64" s="2">
        <f t="shared" ca="1" si="65"/>
        <v>21315663.430000003</v>
      </c>
      <c r="X64" s="2">
        <f t="shared" ca="1" si="65"/>
        <v>21019417.670000002</v>
      </c>
      <c r="Y64" s="2">
        <f t="shared" ca="1" si="65"/>
        <v>20676357.48</v>
      </c>
      <c r="Z64" s="2">
        <f t="shared" ca="1" si="65"/>
        <v>22566731.129000001</v>
      </c>
      <c r="AA64" s="2">
        <f t="shared" ca="1" si="65"/>
        <v>22309512.009</v>
      </c>
      <c r="AB64" s="2">
        <f t="shared" ca="1" si="65"/>
        <v>21789876.519000001</v>
      </c>
      <c r="AC64" s="2">
        <f t="shared" ca="1" si="65"/>
        <v>20999242.979000002</v>
      </c>
      <c r="AD64" s="2">
        <f t="shared" ca="1" si="65"/>
        <v>20172876.329000004</v>
      </c>
      <c r="AE64" s="2">
        <f t="shared" ca="1" si="65"/>
        <v>18929898.259000003</v>
      </c>
      <c r="AF64" s="2">
        <f t="shared" ca="1" si="65"/>
        <v>17972224.059000004</v>
      </c>
      <c r="AG64" s="2">
        <f t="shared" ca="1" si="65"/>
        <v>17183054.359000005</v>
      </c>
      <c r="AH64" s="2">
        <f t="shared" ca="1" si="65"/>
        <v>15441821.329000005</v>
      </c>
      <c r="AI64" s="2">
        <f t="shared" ca="1" si="65"/>
        <v>14932716.129000006</v>
      </c>
      <c r="AJ64" s="2">
        <f t="shared" ca="1" si="65"/>
        <v>14932716.129000006</v>
      </c>
      <c r="AK64" s="2">
        <f t="shared" ca="1" si="65"/>
        <v>14908916.129000006</v>
      </c>
      <c r="AL64" s="2">
        <f t="shared" ca="1" si="65"/>
        <v>14908916.129000006</v>
      </c>
    </row>
    <row r="65" spans="9:38" s="2" customFormat="1" x14ac:dyDescent="0.25">
      <c r="I65" s="2" t="str">
        <f>Items!$E$72</f>
        <v>Кредиторская задолженность по себестоимостным затратам</v>
      </c>
      <c r="Q65" s="2">
        <f>SUM(Q66:Q96)</f>
        <v>0</v>
      </c>
      <c r="T65" s="2">
        <f t="shared" ref="T65" si="66">SUM(T66:T96)</f>
        <v>0</v>
      </c>
      <c r="U65" s="2">
        <f ca="1">SUM(U66:U96)</f>
        <v>2618</v>
      </c>
      <c r="V65" s="2">
        <f t="shared" ref="V65:Z65" ca="1" si="67">SUM(V66:V96)</f>
        <v>1977083.43</v>
      </c>
      <c r="W65" s="2">
        <f t="shared" ca="1" si="67"/>
        <v>5336100.9499999993</v>
      </c>
      <c r="X65" s="2">
        <f t="shared" ca="1" si="67"/>
        <v>7005836.5</v>
      </c>
      <c r="Y65" s="2">
        <f t="shared" ca="1" si="67"/>
        <v>8422830.9200000018</v>
      </c>
      <c r="Z65" s="2">
        <f t="shared" ca="1" si="67"/>
        <v>15756905.452999998</v>
      </c>
      <c r="AA65" s="2">
        <f t="shared" ref="AA65:AL65" ca="1" si="68">SUM(AA66:AA96)</f>
        <v>19475794.283</v>
      </c>
      <c r="AB65" s="2">
        <f t="shared" ca="1" si="68"/>
        <v>22138036.6076</v>
      </c>
      <c r="AC65" s="2">
        <f t="shared" ca="1" si="68"/>
        <v>26225693.817599997</v>
      </c>
      <c r="AD65" s="2">
        <f t="shared" ca="1" si="68"/>
        <v>28933221.467599999</v>
      </c>
      <c r="AE65" s="2">
        <f t="shared" ca="1" si="68"/>
        <v>31578544.437599998</v>
      </c>
      <c r="AF65" s="2">
        <f t="shared" ca="1" si="68"/>
        <v>47089300.702599995</v>
      </c>
      <c r="AG65" s="2">
        <f t="shared" ca="1" si="68"/>
        <v>52360999.022600003</v>
      </c>
      <c r="AH65" s="2">
        <f t="shared" ca="1" si="68"/>
        <v>58815444.492599994</v>
      </c>
      <c r="AI65" s="2">
        <f t="shared" ca="1" si="68"/>
        <v>58815444.492599994</v>
      </c>
      <c r="AJ65" s="2">
        <f t="shared" ca="1" si="68"/>
        <v>58815444.492599994</v>
      </c>
      <c r="AK65" s="2">
        <f t="shared" ca="1" si="68"/>
        <v>58815444.492599994</v>
      </c>
      <c r="AL65" s="2">
        <f t="shared" ca="1" si="68"/>
        <v>58815444.492599994</v>
      </c>
    </row>
    <row r="66" spans="9:38" x14ac:dyDescent="0.25">
      <c r="I66" s="22" t="str">
        <f>Items!$E$73</f>
        <v>Кредиторская задолженность по себестоимостным затратам</v>
      </c>
      <c r="J66" s="1" t="str">
        <f>Items!F73</f>
        <v>Подготовительные работы</v>
      </c>
      <c r="Q66" s="15"/>
      <c r="T66" s="1">
        <f t="shared" ref="T66:AL66" si="69">IF(T$4=1,$Q66,S452)</f>
        <v>0</v>
      </c>
      <c r="U66" s="1">
        <f t="shared" ca="1" si="69"/>
        <v>0</v>
      </c>
      <c r="V66" s="1">
        <f t="shared" ca="1" si="69"/>
        <v>81762.23</v>
      </c>
      <c r="W66" s="1">
        <f t="shared" ca="1" si="69"/>
        <v>142353.22999999998</v>
      </c>
      <c r="X66" s="1">
        <f t="shared" ca="1" si="69"/>
        <v>261686.50999999998</v>
      </c>
      <c r="Y66" s="1">
        <f t="shared" ca="1" si="69"/>
        <v>261686.50999999998</v>
      </c>
      <c r="Z66" s="1">
        <f t="shared" ca="1" si="69"/>
        <v>306643.70999999996</v>
      </c>
      <c r="AA66" s="1">
        <f t="shared" ca="1" si="69"/>
        <v>307519.31999999995</v>
      </c>
      <c r="AB66" s="1">
        <f t="shared" ca="1" si="69"/>
        <v>465767.69999999995</v>
      </c>
      <c r="AC66" s="1">
        <f t="shared" ca="1" si="69"/>
        <v>465767.69999999995</v>
      </c>
      <c r="AD66" s="1">
        <f t="shared" ca="1" si="69"/>
        <v>526613.69999999995</v>
      </c>
      <c r="AE66" s="1">
        <f t="shared" ca="1" si="69"/>
        <v>796487.7</v>
      </c>
      <c r="AF66" s="1">
        <f t="shared" ca="1" si="69"/>
        <v>946635.54999999993</v>
      </c>
      <c r="AG66" s="1">
        <f t="shared" ca="1" si="69"/>
        <v>1045220.5499999999</v>
      </c>
      <c r="AH66" s="1">
        <f t="shared" ca="1" si="69"/>
        <v>1045220.5499999999</v>
      </c>
      <c r="AI66" s="1">
        <f t="shared" ca="1" si="69"/>
        <v>1045220.5499999999</v>
      </c>
      <c r="AJ66" s="1">
        <f t="shared" ca="1" si="69"/>
        <v>1045220.5499999999</v>
      </c>
      <c r="AK66" s="1">
        <f t="shared" ca="1" si="69"/>
        <v>1045220.5499999999</v>
      </c>
      <c r="AL66" s="1">
        <f t="shared" ca="1" si="69"/>
        <v>1045220.5499999999</v>
      </c>
    </row>
    <row r="67" spans="9:38" x14ac:dyDescent="0.25">
      <c r="I67" s="22" t="str">
        <f>Items!$E$74</f>
        <v>Кредиторская задолженность по себестоимостным затратам</v>
      </c>
      <c r="J67" s="1" t="str">
        <f>Items!F74</f>
        <v>Затраты на покупку участка</v>
      </c>
      <c r="Q67" s="15"/>
      <c r="T67" s="1">
        <f t="shared" ref="T67:AL67" si="70">IF(T$4=1,$Q67,S453)</f>
        <v>0</v>
      </c>
      <c r="U67" s="1">
        <f t="shared" ca="1" si="70"/>
        <v>0</v>
      </c>
      <c r="V67" s="1">
        <f t="shared" ca="1" si="70"/>
        <v>1127490</v>
      </c>
      <c r="W67" s="1">
        <f t="shared" ca="1" si="70"/>
        <v>1348852.14</v>
      </c>
      <c r="X67" s="1">
        <f t="shared" ca="1" si="70"/>
        <v>1558466.0099999998</v>
      </c>
      <c r="Y67" s="1">
        <f t="shared" ca="1" si="70"/>
        <v>1777354.8299999998</v>
      </c>
      <c r="Z67" s="1">
        <f t="shared" ca="1" si="70"/>
        <v>7822166.9700000007</v>
      </c>
      <c r="AA67" s="1">
        <f t="shared" ca="1" si="70"/>
        <v>8031780.8400000008</v>
      </c>
      <c r="AB67" s="1">
        <f t="shared" ca="1" si="70"/>
        <v>8639100.8399999999</v>
      </c>
      <c r="AC67" s="1">
        <f t="shared" ca="1" si="70"/>
        <v>9131730.8399999999</v>
      </c>
      <c r="AD67" s="1">
        <f t="shared" ca="1" si="70"/>
        <v>9211680.8399999999</v>
      </c>
      <c r="AE67" s="1">
        <f t="shared" ca="1" si="70"/>
        <v>9530005.8399999999</v>
      </c>
      <c r="AF67" s="1">
        <f t="shared" ca="1" si="70"/>
        <v>20914205.84</v>
      </c>
      <c r="AG67" s="1">
        <f t="shared" ca="1" si="70"/>
        <v>20914205.84</v>
      </c>
      <c r="AH67" s="1">
        <f t="shared" ca="1" si="70"/>
        <v>21433155.84</v>
      </c>
      <c r="AI67" s="1">
        <f t="shared" ca="1" si="70"/>
        <v>21433155.84</v>
      </c>
      <c r="AJ67" s="1">
        <f t="shared" ca="1" si="70"/>
        <v>21433155.84</v>
      </c>
      <c r="AK67" s="1">
        <f t="shared" ca="1" si="70"/>
        <v>21433155.84</v>
      </c>
      <c r="AL67" s="1">
        <f t="shared" ca="1" si="70"/>
        <v>21433155.84</v>
      </c>
    </row>
    <row r="68" spans="9:38" x14ac:dyDescent="0.25">
      <c r="I68" s="22" t="str">
        <f>Items!$E$75</f>
        <v>Кредиторская задолженность по себестоимостным затратам</v>
      </c>
      <c r="J68" s="1" t="str">
        <f>Items!F75</f>
        <v>Прочее</v>
      </c>
      <c r="Q68" s="15"/>
      <c r="T68" s="1">
        <f t="shared" ref="T68:AL68" si="71">IF(T$4=1,$Q68,S454)</f>
        <v>0</v>
      </c>
      <c r="U68" s="1">
        <f t="shared" ca="1" si="71"/>
        <v>2618</v>
      </c>
      <c r="V68" s="1">
        <f t="shared" ca="1" si="71"/>
        <v>2618</v>
      </c>
      <c r="W68" s="1">
        <f t="shared" ca="1" si="71"/>
        <v>2618</v>
      </c>
      <c r="X68" s="1">
        <f t="shared" ca="1" si="71"/>
        <v>5528</v>
      </c>
      <c r="Y68" s="1">
        <f t="shared" ca="1" si="71"/>
        <v>35388</v>
      </c>
      <c r="Z68" s="1">
        <f t="shared" ca="1" si="71"/>
        <v>38191.199999999997</v>
      </c>
      <c r="AA68" s="1">
        <f t="shared" ca="1" si="71"/>
        <v>53658.959999999992</v>
      </c>
      <c r="AB68" s="1">
        <f t="shared" ca="1" si="71"/>
        <v>61113.959999999992</v>
      </c>
      <c r="AC68" s="1">
        <f t="shared" ca="1" si="71"/>
        <v>96382.489999999991</v>
      </c>
      <c r="AD68" s="1">
        <f t="shared" ca="1" si="71"/>
        <v>104567.34999999999</v>
      </c>
      <c r="AE68" s="1">
        <f t="shared" ca="1" si="71"/>
        <v>124368.26999999999</v>
      </c>
      <c r="AF68" s="1">
        <f t="shared" ca="1" si="71"/>
        <v>127736.76</v>
      </c>
      <c r="AG68" s="1">
        <f t="shared" ca="1" si="71"/>
        <v>153358.51</v>
      </c>
      <c r="AH68" s="1">
        <f t="shared" ca="1" si="71"/>
        <v>190352.49</v>
      </c>
      <c r="AI68" s="1">
        <f t="shared" ca="1" si="71"/>
        <v>190352.49</v>
      </c>
      <c r="AJ68" s="1">
        <f t="shared" ca="1" si="71"/>
        <v>190352.49</v>
      </c>
      <c r="AK68" s="1">
        <f t="shared" ca="1" si="71"/>
        <v>190352.49</v>
      </c>
      <c r="AL68" s="1">
        <f t="shared" ca="1" si="71"/>
        <v>190352.49</v>
      </c>
    </row>
    <row r="69" spans="9:38" x14ac:dyDescent="0.25">
      <c r="I69" s="22" t="str">
        <f>Items!$E$76</f>
        <v>Кредиторская задолженность по себестоимостным затратам</v>
      </c>
      <c r="J69" s="1" t="str">
        <f>Items!F76</f>
        <v>ГСМ</v>
      </c>
      <c r="Q69" s="15"/>
      <c r="T69" s="1">
        <f t="shared" ref="T69:AL69" si="72">IF(T$4=1,$Q69,S455)</f>
        <v>0</v>
      </c>
      <c r="U69" s="1">
        <f t="shared" ca="1" si="72"/>
        <v>0</v>
      </c>
      <c r="V69" s="1">
        <f t="shared" ca="1" si="72"/>
        <v>454.96</v>
      </c>
      <c r="W69" s="1">
        <f t="shared" ca="1" si="72"/>
        <v>454.96</v>
      </c>
      <c r="X69" s="1">
        <f t="shared" ca="1" si="72"/>
        <v>454.96</v>
      </c>
      <c r="Y69" s="1">
        <f t="shared" ca="1" si="72"/>
        <v>454.96</v>
      </c>
      <c r="Z69" s="1">
        <f t="shared" ca="1" si="72"/>
        <v>9679.9599999999991</v>
      </c>
      <c r="AA69" s="1">
        <f t="shared" ca="1" si="72"/>
        <v>9679.9599999999991</v>
      </c>
      <c r="AB69" s="1">
        <f t="shared" ca="1" si="72"/>
        <v>24674.85</v>
      </c>
      <c r="AC69" s="1">
        <f t="shared" ca="1" si="72"/>
        <v>40514.85</v>
      </c>
      <c r="AD69" s="1">
        <f t="shared" ca="1" si="72"/>
        <v>40514.85</v>
      </c>
      <c r="AE69" s="1">
        <f t="shared" ca="1" si="72"/>
        <v>51824.05</v>
      </c>
      <c r="AF69" s="1">
        <f t="shared" ca="1" si="72"/>
        <v>74468.255000000005</v>
      </c>
      <c r="AG69" s="1">
        <f t="shared" ca="1" si="72"/>
        <v>133811.245</v>
      </c>
      <c r="AH69" s="1">
        <f t="shared" ca="1" si="72"/>
        <v>133811.245</v>
      </c>
      <c r="AI69" s="1">
        <f t="shared" ca="1" si="72"/>
        <v>133811.245</v>
      </c>
      <c r="AJ69" s="1">
        <f t="shared" ca="1" si="72"/>
        <v>133811.245</v>
      </c>
      <c r="AK69" s="1">
        <f t="shared" ca="1" si="72"/>
        <v>133811.245</v>
      </c>
      <c r="AL69" s="1">
        <f t="shared" ca="1" si="72"/>
        <v>133811.245</v>
      </c>
    </row>
    <row r="70" spans="9:38" x14ac:dyDescent="0.25">
      <c r="I70" s="22" t="str">
        <f>Items!$E$77</f>
        <v>Кредиторская задолженность по себестоимостным затратам</v>
      </c>
      <c r="J70" s="1" t="str">
        <f>Items!F77</f>
        <v>Электрика</v>
      </c>
      <c r="Q70" s="15"/>
      <c r="T70" s="1">
        <f t="shared" ref="T70:AL70" si="73">IF(T$4=1,$Q70,S456)</f>
        <v>0</v>
      </c>
      <c r="U70" s="1">
        <f t="shared" ca="1" si="73"/>
        <v>0</v>
      </c>
      <c r="V70" s="1">
        <f t="shared" ca="1" si="73"/>
        <v>2655</v>
      </c>
      <c r="W70" s="1">
        <f t="shared" ca="1" si="73"/>
        <v>39000.21</v>
      </c>
      <c r="X70" s="1">
        <f t="shared" ca="1" si="73"/>
        <v>204254.46</v>
      </c>
      <c r="Y70" s="1">
        <f t="shared" ca="1" si="73"/>
        <v>204254.46</v>
      </c>
      <c r="Z70" s="1">
        <f t="shared" ca="1" si="73"/>
        <v>204254.46</v>
      </c>
      <c r="AA70" s="1">
        <f t="shared" ca="1" si="73"/>
        <v>204254.46</v>
      </c>
      <c r="AB70" s="1">
        <f t="shared" ca="1" si="73"/>
        <v>204254.46</v>
      </c>
      <c r="AC70" s="1">
        <f t="shared" ca="1" si="73"/>
        <v>270894.42</v>
      </c>
      <c r="AD70" s="1">
        <f t="shared" ca="1" si="73"/>
        <v>365584.31999999995</v>
      </c>
      <c r="AE70" s="1">
        <f t="shared" ca="1" si="73"/>
        <v>390884.31999999995</v>
      </c>
      <c r="AF70" s="1">
        <f t="shared" ca="1" si="73"/>
        <v>432017.31999999995</v>
      </c>
      <c r="AG70" s="1">
        <f t="shared" ca="1" si="73"/>
        <v>506180.86999999994</v>
      </c>
      <c r="AH70" s="1">
        <f t="shared" ca="1" si="73"/>
        <v>521342.59999999992</v>
      </c>
      <c r="AI70" s="1">
        <f t="shared" ca="1" si="73"/>
        <v>521342.59999999992</v>
      </c>
      <c r="AJ70" s="1">
        <f t="shared" ca="1" si="73"/>
        <v>521342.59999999992</v>
      </c>
      <c r="AK70" s="1">
        <f t="shared" ca="1" si="73"/>
        <v>521342.59999999992</v>
      </c>
      <c r="AL70" s="1">
        <f t="shared" ca="1" si="73"/>
        <v>521342.59999999992</v>
      </c>
    </row>
    <row r="71" spans="9:38" x14ac:dyDescent="0.25">
      <c r="I71" s="22" t="str">
        <f>Items!$E$78</f>
        <v>Кредиторская задолженность по себестоимостным затратам</v>
      </c>
      <c r="J71" s="1" t="str">
        <f>Items!F78</f>
        <v>Доставка</v>
      </c>
      <c r="Q71" s="15"/>
      <c r="T71" s="1">
        <f t="shared" ref="T71:AL71" si="74">IF(T$4=1,$Q71,S457)</f>
        <v>0</v>
      </c>
      <c r="U71" s="1">
        <f t="shared" ca="1" si="74"/>
        <v>0</v>
      </c>
      <c r="V71" s="1">
        <f t="shared" ca="1" si="74"/>
        <v>2142</v>
      </c>
      <c r="W71" s="1">
        <f t="shared" ca="1" si="74"/>
        <v>54106</v>
      </c>
      <c r="X71" s="1">
        <f t="shared" ca="1" si="74"/>
        <v>57866</v>
      </c>
      <c r="Y71" s="1">
        <f t="shared" ca="1" si="74"/>
        <v>64737</v>
      </c>
      <c r="Z71" s="1">
        <f t="shared" ca="1" si="74"/>
        <v>131846</v>
      </c>
      <c r="AA71" s="1">
        <f t="shared" ca="1" si="74"/>
        <v>165566.91999999998</v>
      </c>
      <c r="AB71" s="1">
        <f t="shared" ca="1" si="74"/>
        <v>232001.14999999997</v>
      </c>
      <c r="AC71" s="1">
        <f t="shared" ca="1" si="74"/>
        <v>253910.92999999996</v>
      </c>
      <c r="AD71" s="1">
        <f t="shared" ca="1" si="74"/>
        <v>372320.31999999995</v>
      </c>
      <c r="AE71" s="1">
        <f t="shared" ca="1" si="74"/>
        <v>412572.45999999996</v>
      </c>
      <c r="AF71" s="1">
        <f t="shared" ca="1" si="74"/>
        <v>496862.45999999996</v>
      </c>
      <c r="AG71" s="1">
        <f t="shared" ca="1" si="74"/>
        <v>517611.05999999994</v>
      </c>
      <c r="AH71" s="1">
        <f t="shared" ca="1" si="74"/>
        <v>530359.15999999992</v>
      </c>
      <c r="AI71" s="1">
        <f t="shared" ca="1" si="74"/>
        <v>530359.15999999992</v>
      </c>
      <c r="AJ71" s="1">
        <f t="shared" ca="1" si="74"/>
        <v>530359.15999999992</v>
      </c>
      <c r="AK71" s="1">
        <f t="shared" ca="1" si="74"/>
        <v>530359.15999999992</v>
      </c>
      <c r="AL71" s="1">
        <f t="shared" ca="1" si="74"/>
        <v>530359.15999999992</v>
      </c>
    </row>
    <row r="72" spans="9:38" x14ac:dyDescent="0.25">
      <c r="I72" s="22" t="str">
        <f>Items!$E$79</f>
        <v>Кредиторская задолженность по себестоимостным затратам</v>
      </c>
      <c r="J72" s="1" t="str">
        <f>Items!F79</f>
        <v>Канализация, Скважина,кессон и септик</v>
      </c>
      <c r="Q72" s="15"/>
      <c r="T72" s="1">
        <f t="shared" ref="T72:AL72" si="75">IF(T$4=1,$Q72,S458)</f>
        <v>0</v>
      </c>
      <c r="U72" s="1">
        <f t="shared" ca="1" si="75"/>
        <v>0</v>
      </c>
      <c r="V72" s="1">
        <f t="shared" ca="1" si="75"/>
        <v>284038.53999999998</v>
      </c>
      <c r="W72" s="1">
        <f t="shared" ca="1" si="75"/>
        <v>1051119.28</v>
      </c>
      <c r="X72" s="1">
        <f t="shared" ca="1" si="75"/>
        <v>1095865.6100000001</v>
      </c>
      <c r="Y72" s="1">
        <f t="shared" ca="1" si="75"/>
        <v>1095865.6100000001</v>
      </c>
      <c r="Z72" s="1">
        <f t="shared" ca="1" si="75"/>
        <v>1097378.51</v>
      </c>
      <c r="AA72" s="1">
        <f t="shared" ca="1" si="75"/>
        <v>1097378.51</v>
      </c>
      <c r="AB72" s="1">
        <f t="shared" ca="1" si="75"/>
        <v>1097378.51</v>
      </c>
      <c r="AC72" s="1">
        <f t="shared" ca="1" si="75"/>
        <v>1271218.07</v>
      </c>
      <c r="AD72" s="1">
        <f t="shared" ca="1" si="75"/>
        <v>1279049.21</v>
      </c>
      <c r="AE72" s="1">
        <f t="shared" ca="1" si="75"/>
        <v>1371258.19</v>
      </c>
      <c r="AF72" s="1">
        <f t="shared" ca="1" si="75"/>
        <v>1457433.19</v>
      </c>
      <c r="AG72" s="1">
        <f t="shared" ca="1" si="75"/>
        <v>1919964.41</v>
      </c>
      <c r="AH72" s="1">
        <f t="shared" ca="1" si="75"/>
        <v>1923112.5499999998</v>
      </c>
      <c r="AI72" s="1">
        <f t="shared" ca="1" si="75"/>
        <v>1923112.5499999998</v>
      </c>
      <c r="AJ72" s="1">
        <f t="shared" ca="1" si="75"/>
        <v>1923112.5499999998</v>
      </c>
      <c r="AK72" s="1">
        <f t="shared" ca="1" si="75"/>
        <v>1923112.5499999998</v>
      </c>
      <c r="AL72" s="1">
        <f t="shared" ca="1" si="75"/>
        <v>1923112.5499999998</v>
      </c>
    </row>
    <row r="73" spans="9:38" x14ac:dyDescent="0.25">
      <c r="I73" s="22" t="str">
        <f>Items!$E$73</f>
        <v>Кредиторская задолженность по себестоимостным затратам</v>
      </c>
      <c r="J73" s="1" t="str">
        <f>Items!F80</f>
        <v>Метизы, расходники</v>
      </c>
      <c r="Q73" s="15"/>
      <c r="T73" s="1">
        <f t="shared" ref="T73:AL73" si="76">IF(T$4=1,$Q73,S459)</f>
        <v>0</v>
      </c>
      <c r="U73" s="1">
        <f t="shared" ca="1" si="76"/>
        <v>0</v>
      </c>
      <c r="V73" s="1">
        <f t="shared" ca="1" si="76"/>
        <v>7391.2199999999993</v>
      </c>
      <c r="W73" s="1">
        <f t="shared" ca="1" si="76"/>
        <v>35940.019999999997</v>
      </c>
      <c r="X73" s="1">
        <f t="shared" ca="1" si="76"/>
        <v>46436.819999999992</v>
      </c>
      <c r="Y73" s="1">
        <f t="shared" ca="1" si="76"/>
        <v>52293.829999999994</v>
      </c>
      <c r="Z73" s="1">
        <f t="shared" ca="1" si="76"/>
        <v>92676.312999999995</v>
      </c>
      <c r="AA73" s="1">
        <f t="shared" ca="1" si="76"/>
        <v>143645.59299999999</v>
      </c>
      <c r="AB73" s="1">
        <f t="shared" ca="1" si="76"/>
        <v>237023.07759999999</v>
      </c>
      <c r="AC73" s="1">
        <f t="shared" ca="1" si="76"/>
        <v>264563.53759999998</v>
      </c>
      <c r="AD73" s="1">
        <f t="shared" ca="1" si="76"/>
        <v>272287.26759999996</v>
      </c>
      <c r="AE73" s="1">
        <f t="shared" ca="1" si="76"/>
        <v>313746.43759999995</v>
      </c>
      <c r="AF73" s="1">
        <f t="shared" ca="1" si="76"/>
        <v>314513.98759999993</v>
      </c>
      <c r="AG73" s="1">
        <f t="shared" ca="1" si="76"/>
        <v>398091.40759999992</v>
      </c>
      <c r="AH73" s="1">
        <f t="shared" ca="1" si="76"/>
        <v>509299.17759999994</v>
      </c>
      <c r="AI73" s="1">
        <f t="shared" ca="1" si="76"/>
        <v>509299.17759999994</v>
      </c>
      <c r="AJ73" s="1">
        <f t="shared" ca="1" si="76"/>
        <v>509299.17759999994</v>
      </c>
      <c r="AK73" s="1">
        <f t="shared" ca="1" si="76"/>
        <v>509299.17759999994</v>
      </c>
      <c r="AL73" s="1">
        <f t="shared" ca="1" si="76"/>
        <v>509299.17759999994</v>
      </c>
    </row>
    <row r="74" spans="9:38" x14ac:dyDescent="0.25">
      <c r="I74" s="22" t="str">
        <f>Items!$E$74</f>
        <v>Кредиторская задолженность по себестоимостным затратам</v>
      </c>
      <c r="J74" s="1" t="str">
        <f>Items!F81</f>
        <v>Материалы Фундамент</v>
      </c>
      <c r="Q74" s="15"/>
      <c r="T74" s="1">
        <f t="shared" ref="T74:AL74" si="77">IF(T$4=1,$Q74,S460)</f>
        <v>0</v>
      </c>
      <c r="U74" s="1">
        <f t="shared" ca="1" si="77"/>
        <v>0</v>
      </c>
      <c r="V74" s="1">
        <f t="shared" ca="1" si="77"/>
        <v>285577.31</v>
      </c>
      <c r="W74" s="1">
        <f t="shared" ca="1" si="77"/>
        <v>1655363.28</v>
      </c>
      <c r="X74" s="1">
        <f t="shared" ca="1" si="77"/>
        <v>1705221.28</v>
      </c>
      <c r="Y74" s="1">
        <f t="shared" ca="1" si="77"/>
        <v>1705221.28</v>
      </c>
      <c r="Z74" s="1">
        <f t="shared" ca="1" si="77"/>
        <v>1705221.28</v>
      </c>
      <c r="AA74" s="1">
        <f t="shared" ca="1" si="77"/>
        <v>1705221.28</v>
      </c>
      <c r="AB74" s="1">
        <f t="shared" ca="1" si="77"/>
        <v>1705221.28</v>
      </c>
      <c r="AC74" s="1">
        <f t="shared" ca="1" si="77"/>
        <v>3253759.95</v>
      </c>
      <c r="AD74" s="1">
        <f t="shared" ca="1" si="77"/>
        <v>4004777.2700000005</v>
      </c>
      <c r="AE74" s="1">
        <f t="shared" ca="1" si="77"/>
        <v>5103875.13</v>
      </c>
      <c r="AF74" s="1">
        <f t="shared" ca="1" si="77"/>
        <v>5705615.6699999999</v>
      </c>
      <c r="AG74" s="1">
        <f t="shared" ca="1" si="77"/>
        <v>6926051.9900000002</v>
      </c>
      <c r="AH74" s="1">
        <f t="shared" ca="1" si="77"/>
        <v>10547601.390000001</v>
      </c>
      <c r="AI74" s="1">
        <f t="shared" ca="1" si="77"/>
        <v>10547601.390000001</v>
      </c>
      <c r="AJ74" s="1">
        <f t="shared" ca="1" si="77"/>
        <v>10547601.390000001</v>
      </c>
      <c r="AK74" s="1">
        <f t="shared" ca="1" si="77"/>
        <v>10547601.390000001</v>
      </c>
      <c r="AL74" s="1">
        <f t="shared" ca="1" si="77"/>
        <v>10547601.390000001</v>
      </c>
    </row>
    <row r="75" spans="9:38" x14ac:dyDescent="0.25">
      <c r="I75" s="22" t="str">
        <f>Items!$E$75</f>
        <v>Кредиторская задолженность по себестоимостным затратам</v>
      </c>
      <c r="J75" s="1" t="str">
        <f>Items!F82</f>
        <v>Материалы Коробка</v>
      </c>
      <c r="Q75" s="15"/>
      <c r="T75" s="1">
        <f t="shared" ref="T75:AL75" si="78">IF(T$4=1,$Q75,S461)</f>
        <v>0</v>
      </c>
      <c r="U75" s="1">
        <f t="shared" ca="1" si="78"/>
        <v>0</v>
      </c>
      <c r="V75" s="1">
        <f t="shared" ca="1" si="78"/>
        <v>0</v>
      </c>
      <c r="W75" s="1">
        <f t="shared" ca="1" si="78"/>
        <v>442010.56</v>
      </c>
      <c r="X75" s="1">
        <f t="shared" ca="1" si="78"/>
        <v>538493.31999999995</v>
      </c>
      <c r="Y75" s="1">
        <f t="shared" ca="1" si="78"/>
        <v>1160797.2599999998</v>
      </c>
      <c r="Z75" s="1">
        <f t="shared" ca="1" si="78"/>
        <v>1556386.6699999997</v>
      </c>
      <c r="AA75" s="1">
        <f t="shared" ca="1" si="78"/>
        <v>3519624.8899999997</v>
      </c>
      <c r="AB75" s="1">
        <f t="shared" ca="1" si="78"/>
        <v>3520809.2899999996</v>
      </c>
      <c r="AC75" s="1">
        <f t="shared" ca="1" si="78"/>
        <v>3520809.2899999996</v>
      </c>
      <c r="AD75" s="1">
        <f t="shared" ca="1" si="78"/>
        <v>3861400.6099999994</v>
      </c>
      <c r="AE75" s="1">
        <f t="shared" ca="1" si="78"/>
        <v>3959025.6099999994</v>
      </c>
      <c r="AF75" s="1">
        <f t="shared" ca="1" si="78"/>
        <v>4392321.6499999994</v>
      </c>
      <c r="AG75" s="1">
        <f t="shared" ca="1" si="78"/>
        <v>4442802.6499999994</v>
      </c>
      <c r="AH75" s="1">
        <f t="shared" ca="1" si="78"/>
        <v>4442802.6499999994</v>
      </c>
      <c r="AI75" s="1">
        <f t="shared" ca="1" si="78"/>
        <v>4442802.6499999994</v>
      </c>
      <c r="AJ75" s="1">
        <f t="shared" ca="1" si="78"/>
        <v>4442802.6499999994</v>
      </c>
      <c r="AK75" s="1">
        <f t="shared" ca="1" si="78"/>
        <v>4442802.6499999994</v>
      </c>
      <c r="AL75" s="1">
        <f t="shared" ca="1" si="78"/>
        <v>4442802.6499999994</v>
      </c>
    </row>
    <row r="76" spans="9:38" x14ac:dyDescent="0.25">
      <c r="I76" s="22" t="str">
        <f>Items!$E$76</f>
        <v>Кредиторская задолженность по себестоимостным затратам</v>
      </c>
      <c r="J76" s="1" t="str">
        <f>Items!F83</f>
        <v>Материалы Кровля</v>
      </c>
      <c r="Q76" s="15"/>
      <c r="T76" s="1">
        <f t="shared" ref="T76:AL76" si="79">IF(T$4=1,$Q76,S462)</f>
        <v>0</v>
      </c>
      <c r="U76" s="1">
        <f t="shared" ca="1" si="79"/>
        <v>0</v>
      </c>
      <c r="V76" s="1">
        <f t="shared" ca="1" si="79"/>
        <v>182954.16999999998</v>
      </c>
      <c r="W76" s="1">
        <f t="shared" ca="1" si="79"/>
        <v>293653.26999999996</v>
      </c>
      <c r="X76" s="1">
        <f t="shared" ca="1" si="79"/>
        <v>739334.53</v>
      </c>
      <c r="Y76" s="1">
        <f t="shared" ca="1" si="79"/>
        <v>814351.73</v>
      </c>
      <c r="Z76" s="1">
        <f t="shared" ca="1" si="79"/>
        <v>871117.42999999993</v>
      </c>
      <c r="AA76" s="1">
        <f t="shared" ca="1" si="79"/>
        <v>1072333.69</v>
      </c>
      <c r="AB76" s="1">
        <f t="shared" ca="1" si="79"/>
        <v>1731539.11</v>
      </c>
      <c r="AC76" s="1">
        <f t="shared" ca="1" si="79"/>
        <v>1783161.73</v>
      </c>
      <c r="AD76" s="1">
        <f t="shared" ca="1" si="79"/>
        <v>2021161.73</v>
      </c>
      <c r="AE76" s="1">
        <f t="shared" ca="1" si="79"/>
        <v>2021161.73</v>
      </c>
      <c r="AF76" s="1">
        <f t="shared" ca="1" si="79"/>
        <v>2773798.19</v>
      </c>
      <c r="AG76" s="1">
        <f t="shared" ca="1" si="79"/>
        <v>2791385.8</v>
      </c>
      <c r="AH76" s="1">
        <f t="shared" ca="1" si="79"/>
        <v>2821832.04</v>
      </c>
      <c r="AI76" s="1">
        <f t="shared" ca="1" si="79"/>
        <v>2821832.04</v>
      </c>
      <c r="AJ76" s="1">
        <f t="shared" ca="1" si="79"/>
        <v>2821832.04</v>
      </c>
      <c r="AK76" s="1">
        <f t="shared" ca="1" si="79"/>
        <v>2821832.04</v>
      </c>
      <c r="AL76" s="1">
        <f t="shared" ca="1" si="79"/>
        <v>2821832.04</v>
      </c>
    </row>
    <row r="77" spans="9:38" x14ac:dyDescent="0.25">
      <c r="I77" s="22" t="str">
        <f>Items!$E$77</f>
        <v>Кредиторская задолженность по себестоимостным затратам</v>
      </c>
      <c r="J77" s="1" t="str">
        <f>Items!F84</f>
        <v>Материалы Окна и двери</v>
      </c>
      <c r="Q77" s="15"/>
      <c r="T77" s="1">
        <f t="shared" ref="T77:AL77" si="80">IF(T$4=1,$Q77,S463)</f>
        <v>0</v>
      </c>
      <c r="U77" s="1">
        <f t="shared" ca="1" si="80"/>
        <v>0</v>
      </c>
      <c r="V77" s="1">
        <f t="shared" ca="1" si="80"/>
        <v>0</v>
      </c>
      <c r="W77" s="1">
        <f t="shared" ca="1" si="80"/>
        <v>0</v>
      </c>
      <c r="X77" s="1">
        <f t="shared" ca="1" si="80"/>
        <v>0</v>
      </c>
      <c r="Y77" s="1">
        <f t="shared" ca="1" si="80"/>
        <v>289586.44999999995</v>
      </c>
      <c r="Z77" s="1">
        <f t="shared" ca="1" si="80"/>
        <v>289586.44999999995</v>
      </c>
      <c r="AA77" s="1">
        <f t="shared" ca="1" si="80"/>
        <v>600965.8899999999</v>
      </c>
      <c r="AB77" s="1">
        <f t="shared" ca="1" si="80"/>
        <v>609334.7699999999</v>
      </c>
      <c r="AC77" s="1">
        <f t="shared" ca="1" si="80"/>
        <v>609334.7699999999</v>
      </c>
      <c r="AD77" s="1">
        <f t="shared" ca="1" si="80"/>
        <v>609334.7699999999</v>
      </c>
      <c r="AE77" s="1">
        <f t="shared" ca="1" si="80"/>
        <v>689838.2699999999</v>
      </c>
      <c r="AF77" s="1">
        <f t="shared" ca="1" si="80"/>
        <v>948718.96999999986</v>
      </c>
      <c r="AG77" s="1">
        <f t="shared" ca="1" si="80"/>
        <v>951479.7699999999</v>
      </c>
      <c r="AH77" s="1">
        <f t="shared" ca="1" si="80"/>
        <v>951479.7699999999</v>
      </c>
      <c r="AI77" s="1">
        <f t="shared" ca="1" si="80"/>
        <v>951479.7699999999</v>
      </c>
      <c r="AJ77" s="1">
        <f t="shared" ca="1" si="80"/>
        <v>951479.7699999999</v>
      </c>
      <c r="AK77" s="1">
        <f t="shared" ca="1" si="80"/>
        <v>951479.7699999999</v>
      </c>
      <c r="AL77" s="1">
        <f t="shared" ca="1" si="80"/>
        <v>951479.7699999999</v>
      </c>
    </row>
    <row r="78" spans="9:38" x14ac:dyDescent="0.25">
      <c r="I78" s="22" t="str">
        <f>Items!$E$78</f>
        <v>Кредиторская задолженность по себестоимостным затратам</v>
      </c>
      <c r="J78" s="1" t="str">
        <f>Items!F85</f>
        <v>Материалы Фасад</v>
      </c>
      <c r="Q78" s="15"/>
      <c r="T78" s="1">
        <f t="shared" ref="T78:AL78" si="81">IF(T$4=1,$Q78,S464)</f>
        <v>0</v>
      </c>
      <c r="U78" s="1">
        <f t="shared" ca="1" si="81"/>
        <v>0</v>
      </c>
      <c r="V78" s="1">
        <f t="shared" ca="1" si="81"/>
        <v>0</v>
      </c>
      <c r="W78" s="1">
        <f t="shared" ca="1" si="81"/>
        <v>0</v>
      </c>
      <c r="X78" s="1">
        <f t="shared" ca="1" si="81"/>
        <v>0</v>
      </c>
      <c r="Y78" s="1">
        <f t="shared" ca="1" si="81"/>
        <v>0</v>
      </c>
      <c r="Z78" s="1">
        <f t="shared" ca="1" si="81"/>
        <v>175745.89999999997</v>
      </c>
      <c r="AA78" s="1">
        <f t="shared" ca="1" si="81"/>
        <v>310737.01999999996</v>
      </c>
      <c r="AB78" s="1">
        <f t="shared" ca="1" si="81"/>
        <v>362363.80999999994</v>
      </c>
      <c r="AC78" s="1">
        <f t="shared" ca="1" si="81"/>
        <v>642449.35999999987</v>
      </c>
      <c r="AD78" s="1">
        <f t="shared" ca="1" si="81"/>
        <v>659140.34999999986</v>
      </c>
      <c r="AE78" s="1">
        <f t="shared" ca="1" si="81"/>
        <v>659140.34999999986</v>
      </c>
      <c r="AF78" s="1">
        <f t="shared" ca="1" si="81"/>
        <v>659140.34999999986</v>
      </c>
      <c r="AG78" s="1">
        <f t="shared" ca="1" si="81"/>
        <v>1167684.1299999999</v>
      </c>
      <c r="AH78" s="1">
        <f t="shared" ca="1" si="81"/>
        <v>1224639.44</v>
      </c>
      <c r="AI78" s="1">
        <f t="shared" ca="1" si="81"/>
        <v>1224639.44</v>
      </c>
      <c r="AJ78" s="1">
        <f t="shared" ca="1" si="81"/>
        <v>1224639.44</v>
      </c>
      <c r="AK78" s="1">
        <f t="shared" ca="1" si="81"/>
        <v>1224639.44</v>
      </c>
      <c r="AL78" s="1">
        <f t="shared" ca="1" si="81"/>
        <v>1224639.44</v>
      </c>
    </row>
    <row r="79" spans="9:38" x14ac:dyDescent="0.25">
      <c r="I79" s="22" t="str">
        <f>Items!$E$79</f>
        <v>Кредиторская задолженность по себестоимостным затратам</v>
      </c>
      <c r="J79" s="1" t="str">
        <f>Items!F86</f>
        <v>Материалы Благоустройство</v>
      </c>
      <c r="Q79" s="15"/>
      <c r="T79" s="1">
        <f t="shared" ref="T79:AL79" si="82">IF(T$4=1,$Q79,S465)</f>
        <v>0</v>
      </c>
      <c r="U79" s="1">
        <f t="shared" ca="1" si="82"/>
        <v>0</v>
      </c>
      <c r="V79" s="1">
        <f t="shared" ca="1" si="82"/>
        <v>0</v>
      </c>
      <c r="W79" s="1">
        <f t="shared" ca="1" si="82"/>
        <v>0</v>
      </c>
      <c r="X79" s="1">
        <f t="shared" ca="1" si="82"/>
        <v>0</v>
      </c>
      <c r="Y79" s="1">
        <f t="shared" ca="1" si="82"/>
        <v>0</v>
      </c>
      <c r="Z79" s="1">
        <f t="shared" ca="1" si="82"/>
        <v>0</v>
      </c>
      <c r="AA79" s="1">
        <f t="shared" ca="1" si="82"/>
        <v>0</v>
      </c>
      <c r="AB79" s="1">
        <f t="shared" ca="1" si="82"/>
        <v>0</v>
      </c>
      <c r="AC79" s="1">
        <f t="shared" ca="1" si="82"/>
        <v>0</v>
      </c>
      <c r="AD79" s="1">
        <f t="shared" ca="1" si="82"/>
        <v>0</v>
      </c>
      <c r="AE79" s="1">
        <f t="shared" ca="1" si="82"/>
        <v>0</v>
      </c>
      <c r="AF79" s="1">
        <f t="shared" ca="1" si="82"/>
        <v>0</v>
      </c>
      <c r="AG79" s="1">
        <f t="shared" ca="1" si="82"/>
        <v>720264.66999999993</v>
      </c>
      <c r="AH79" s="1">
        <f t="shared" ca="1" si="82"/>
        <v>783226.74999999988</v>
      </c>
      <c r="AI79" s="1">
        <f t="shared" ca="1" si="82"/>
        <v>783226.74999999988</v>
      </c>
      <c r="AJ79" s="1">
        <f t="shared" ca="1" si="82"/>
        <v>783226.74999999988</v>
      </c>
      <c r="AK79" s="1">
        <f t="shared" ca="1" si="82"/>
        <v>783226.74999999988</v>
      </c>
      <c r="AL79" s="1">
        <f t="shared" ca="1" si="82"/>
        <v>783226.74999999988</v>
      </c>
    </row>
    <row r="80" spans="9:38" x14ac:dyDescent="0.25">
      <c r="I80" s="22" t="str">
        <f>Items!$E$79</f>
        <v>Кредиторская задолженность по себестоимостным затратам</v>
      </c>
      <c r="J80" s="1" t="str">
        <f>Items!F87</f>
        <v>Монтаж фундамента</v>
      </c>
      <c r="Q80" s="15"/>
      <c r="T80" s="1">
        <f t="shared" ref="T80:AL80" si="83">IF(T$4=1,$Q80,S466)</f>
        <v>0</v>
      </c>
      <c r="U80" s="1">
        <f t="shared" ca="1" si="83"/>
        <v>0</v>
      </c>
      <c r="V80" s="1">
        <f t="shared" ca="1" si="83"/>
        <v>0</v>
      </c>
      <c r="W80" s="1">
        <f t="shared" ca="1" si="83"/>
        <v>270630</v>
      </c>
      <c r="X80" s="1">
        <f t="shared" ca="1" si="83"/>
        <v>595306</v>
      </c>
      <c r="Y80" s="1">
        <f t="shared" ca="1" si="83"/>
        <v>595306</v>
      </c>
      <c r="Z80" s="1">
        <f t="shared" ca="1" si="83"/>
        <v>595306</v>
      </c>
      <c r="AA80" s="1">
        <f t="shared" ca="1" si="83"/>
        <v>595306</v>
      </c>
      <c r="AB80" s="1">
        <f t="shared" ca="1" si="83"/>
        <v>595306</v>
      </c>
      <c r="AC80" s="1">
        <f t="shared" ca="1" si="83"/>
        <v>1037715.89</v>
      </c>
      <c r="AD80" s="1">
        <f t="shared" ca="1" si="83"/>
        <v>1723640.8900000001</v>
      </c>
      <c r="AE80" s="1">
        <f t="shared" ca="1" si="83"/>
        <v>1774958.59</v>
      </c>
      <c r="AF80" s="1">
        <f t="shared" ca="1" si="83"/>
        <v>1903155.7200000002</v>
      </c>
      <c r="AG80" s="1">
        <f t="shared" ca="1" si="83"/>
        <v>2762648.22</v>
      </c>
      <c r="AH80" s="1">
        <f t="shared" ca="1" si="83"/>
        <v>3368658.5500000003</v>
      </c>
      <c r="AI80" s="1">
        <f t="shared" ca="1" si="83"/>
        <v>3368658.5500000003</v>
      </c>
      <c r="AJ80" s="1">
        <f t="shared" ca="1" si="83"/>
        <v>3368658.5500000003</v>
      </c>
      <c r="AK80" s="1">
        <f t="shared" ca="1" si="83"/>
        <v>3368658.5500000003</v>
      </c>
      <c r="AL80" s="1">
        <f t="shared" ca="1" si="83"/>
        <v>3368658.5500000003</v>
      </c>
    </row>
    <row r="81" spans="5:38" x14ac:dyDescent="0.25">
      <c r="I81" s="22" t="str">
        <f>Items!$E$79</f>
        <v>Кредиторская задолженность по себестоимостным затратам</v>
      </c>
      <c r="J81" s="1" t="str">
        <f>Items!F88</f>
        <v>Монтаж Коробки</v>
      </c>
      <c r="Q81" s="15"/>
      <c r="T81" s="1">
        <f t="shared" ref="T81:AL81" si="84">IF(T$4=1,$Q81,S467)</f>
        <v>0</v>
      </c>
      <c r="U81" s="1">
        <f t="shared" ca="1" si="84"/>
        <v>0</v>
      </c>
      <c r="V81" s="1">
        <f t="shared" ca="1" si="84"/>
        <v>0</v>
      </c>
      <c r="W81" s="1">
        <f t="shared" ca="1" si="84"/>
        <v>0</v>
      </c>
      <c r="X81" s="1">
        <f t="shared" ca="1" si="84"/>
        <v>167878</v>
      </c>
      <c r="Y81" s="1">
        <f t="shared" ca="1" si="84"/>
        <v>336488</v>
      </c>
      <c r="Z81" s="1">
        <f t="shared" ca="1" si="84"/>
        <v>698129</v>
      </c>
      <c r="AA81" s="1">
        <f t="shared" ca="1" si="84"/>
        <v>1255241.05</v>
      </c>
      <c r="AB81" s="1">
        <f t="shared" ca="1" si="84"/>
        <v>1255241.05</v>
      </c>
      <c r="AC81" s="1">
        <f t="shared" ca="1" si="84"/>
        <v>1255241.05</v>
      </c>
      <c r="AD81" s="1">
        <f t="shared" ca="1" si="84"/>
        <v>1358594.55</v>
      </c>
      <c r="AE81" s="1">
        <f t="shared" ca="1" si="84"/>
        <v>1856844.05</v>
      </c>
      <c r="AF81" s="1">
        <f t="shared" ca="1" si="84"/>
        <v>3071156.55</v>
      </c>
      <c r="AG81" s="1">
        <f t="shared" ca="1" si="84"/>
        <v>3154456.55</v>
      </c>
      <c r="AH81" s="1">
        <f t="shared" ca="1" si="84"/>
        <v>3386956.55</v>
      </c>
      <c r="AI81" s="1">
        <f t="shared" ca="1" si="84"/>
        <v>3386956.55</v>
      </c>
      <c r="AJ81" s="1">
        <f t="shared" ca="1" si="84"/>
        <v>3386956.55</v>
      </c>
      <c r="AK81" s="1">
        <f t="shared" ca="1" si="84"/>
        <v>3386956.55</v>
      </c>
      <c r="AL81" s="1">
        <f t="shared" ca="1" si="84"/>
        <v>3386956.55</v>
      </c>
    </row>
    <row r="82" spans="5:38" x14ac:dyDescent="0.25">
      <c r="I82" s="22" t="str">
        <f>Items!$E$79</f>
        <v>Кредиторская задолженность по себестоимостным затратам</v>
      </c>
      <c r="J82" s="1" t="str">
        <f>Items!F89</f>
        <v>Монтаж кровли</v>
      </c>
      <c r="Q82" s="15"/>
      <c r="T82" s="1">
        <f t="shared" ref="T82:AL82" si="85">IF(T$4=1,$Q82,S468)</f>
        <v>0</v>
      </c>
      <c r="U82" s="1">
        <f t="shared" ca="1" si="85"/>
        <v>0</v>
      </c>
      <c r="V82" s="1">
        <f t="shared" ca="1" si="85"/>
        <v>0</v>
      </c>
      <c r="W82" s="1">
        <f t="shared" ca="1" si="85"/>
        <v>0</v>
      </c>
      <c r="X82" s="1">
        <f t="shared" ca="1" si="85"/>
        <v>0</v>
      </c>
      <c r="Y82" s="1">
        <f t="shared" ca="1" si="85"/>
        <v>0</v>
      </c>
      <c r="Z82" s="1">
        <f t="shared" ca="1" si="85"/>
        <v>117565.6</v>
      </c>
      <c r="AA82" s="1">
        <f t="shared" ca="1" si="85"/>
        <v>283469.90000000002</v>
      </c>
      <c r="AB82" s="1">
        <f t="shared" ca="1" si="85"/>
        <v>600389.44999999995</v>
      </c>
      <c r="AC82" s="1">
        <f t="shared" ca="1" si="85"/>
        <v>939194.95</v>
      </c>
      <c r="AD82" s="1">
        <f t="shared" ca="1" si="85"/>
        <v>939194.95</v>
      </c>
      <c r="AE82" s="1">
        <f t="shared" ca="1" si="85"/>
        <v>939194.95</v>
      </c>
      <c r="AF82" s="1">
        <f t="shared" ca="1" si="85"/>
        <v>1169189.45</v>
      </c>
      <c r="AG82" s="1">
        <f t="shared" ca="1" si="85"/>
        <v>1561574.95</v>
      </c>
      <c r="AH82" s="1">
        <f t="shared" ca="1" si="85"/>
        <v>2102552.4699999997</v>
      </c>
      <c r="AI82" s="1">
        <f t="shared" ca="1" si="85"/>
        <v>2102552.4699999997</v>
      </c>
      <c r="AJ82" s="1">
        <f t="shared" ca="1" si="85"/>
        <v>2102552.4699999997</v>
      </c>
      <c r="AK82" s="1">
        <f t="shared" ca="1" si="85"/>
        <v>2102552.4699999997</v>
      </c>
      <c r="AL82" s="1">
        <f t="shared" ca="1" si="85"/>
        <v>2102552.4699999997</v>
      </c>
    </row>
    <row r="83" spans="5:38" x14ac:dyDescent="0.25">
      <c r="I83" s="22" t="str">
        <f>Items!$E$79</f>
        <v>Кредиторская задолженность по себестоимостным затратам</v>
      </c>
      <c r="J83" s="1" t="str">
        <f>Items!F90</f>
        <v>Монтаж окон</v>
      </c>
      <c r="Q83" s="15"/>
      <c r="T83" s="1">
        <f t="shared" ref="T83:AL83" si="86">IF(T$4=1,$Q83,S469)</f>
        <v>0</v>
      </c>
      <c r="U83" s="1">
        <f t="shared" ca="1" si="86"/>
        <v>0</v>
      </c>
      <c r="V83" s="1">
        <f t="shared" ca="1" si="86"/>
        <v>0</v>
      </c>
      <c r="W83" s="1">
        <f t="shared" ca="1" si="86"/>
        <v>0</v>
      </c>
      <c r="X83" s="1">
        <f t="shared" ca="1" si="86"/>
        <v>0</v>
      </c>
      <c r="Y83" s="1">
        <f t="shared" ca="1" si="86"/>
        <v>0</v>
      </c>
      <c r="Z83" s="1">
        <f t="shared" ca="1" si="86"/>
        <v>0</v>
      </c>
      <c r="AA83" s="1">
        <f t="shared" ca="1" si="86"/>
        <v>0</v>
      </c>
      <c r="AB83" s="1">
        <f t="shared" ca="1" si="86"/>
        <v>50150</v>
      </c>
      <c r="AC83" s="1">
        <f t="shared" ca="1" si="86"/>
        <v>50150</v>
      </c>
      <c r="AD83" s="1">
        <f t="shared" ca="1" si="86"/>
        <v>50150</v>
      </c>
      <c r="AE83" s="1">
        <f t="shared" ca="1" si="86"/>
        <v>50150</v>
      </c>
      <c r="AF83" s="1">
        <f t="shared" ca="1" si="86"/>
        <v>50150</v>
      </c>
      <c r="AG83" s="1">
        <f t="shared" ca="1" si="86"/>
        <v>106550</v>
      </c>
      <c r="AH83" s="1">
        <f t="shared" ca="1" si="86"/>
        <v>106550</v>
      </c>
      <c r="AI83" s="1">
        <f t="shared" ca="1" si="86"/>
        <v>106550</v>
      </c>
      <c r="AJ83" s="1">
        <f t="shared" ca="1" si="86"/>
        <v>106550</v>
      </c>
      <c r="AK83" s="1">
        <f t="shared" ca="1" si="86"/>
        <v>106550</v>
      </c>
      <c r="AL83" s="1">
        <f t="shared" ca="1" si="86"/>
        <v>106550</v>
      </c>
    </row>
    <row r="84" spans="5:38" x14ac:dyDescent="0.25">
      <c r="I84" s="22" t="str">
        <f>Items!$E$79</f>
        <v>Кредиторская задолженность по себестоимостным затратам</v>
      </c>
      <c r="J84" s="1" t="str">
        <f>Items!F91</f>
        <v>Монтаж Фасада</v>
      </c>
      <c r="Q84" s="15"/>
      <c r="T84" s="1">
        <f t="shared" ref="T84:AL84" si="87">IF(T$4=1,$Q84,S470)</f>
        <v>0</v>
      </c>
      <c r="U84" s="1">
        <f t="shared" ca="1" si="87"/>
        <v>0</v>
      </c>
      <c r="V84" s="1">
        <f t="shared" ca="1" si="87"/>
        <v>0</v>
      </c>
      <c r="W84" s="1">
        <f t="shared" ca="1" si="87"/>
        <v>0</v>
      </c>
      <c r="X84" s="1">
        <f t="shared" ca="1" si="87"/>
        <v>0</v>
      </c>
      <c r="Y84" s="1">
        <f t="shared" ca="1" si="87"/>
        <v>0</v>
      </c>
      <c r="Z84" s="1">
        <f t="shared" ca="1" si="87"/>
        <v>0</v>
      </c>
      <c r="AA84" s="1">
        <f t="shared" ca="1" si="87"/>
        <v>41350</v>
      </c>
      <c r="AB84" s="1">
        <f t="shared" ca="1" si="87"/>
        <v>644260.80000000005</v>
      </c>
      <c r="AC84" s="1">
        <f t="shared" ca="1" si="87"/>
        <v>899493.74</v>
      </c>
      <c r="AD84" s="1">
        <f t="shared" ca="1" si="87"/>
        <v>952565.74</v>
      </c>
      <c r="AE84" s="1">
        <f t="shared" ca="1" si="87"/>
        <v>952565.74</v>
      </c>
      <c r="AF84" s="1">
        <f t="shared" ca="1" si="87"/>
        <v>952565.74</v>
      </c>
      <c r="AG84" s="1">
        <f t="shared" ca="1" si="87"/>
        <v>1255621.74</v>
      </c>
      <c r="AH84" s="1">
        <f t="shared" ca="1" si="87"/>
        <v>1466698.74</v>
      </c>
      <c r="AI84" s="1">
        <f t="shared" ca="1" si="87"/>
        <v>1466698.74</v>
      </c>
      <c r="AJ84" s="1">
        <f t="shared" ca="1" si="87"/>
        <v>1466698.74</v>
      </c>
      <c r="AK84" s="1">
        <f t="shared" ca="1" si="87"/>
        <v>1466698.74</v>
      </c>
      <c r="AL84" s="1">
        <f t="shared" ca="1" si="87"/>
        <v>1466698.74</v>
      </c>
    </row>
    <row r="85" spans="5:38" x14ac:dyDescent="0.25">
      <c r="I85" s="22" t="str">
        <f>Items!$E$79</f>
        <v>Кредиторская задолженность по себестоимостным затратам</v>
      </c>
      <c r="J85" s="1" t="str">
        <f>Items!F92</f>
        <v>Монтаж Благоустройства</v>
      </c>
      <c r="Q85" s="15"/>
      <c r="T85" s="1">
        <f t="shared" ref="T85:AL85" si="88">IF(T$4=1,$Q85,S471)</f>
        <v>0</v>
      </c>
      <c r="U85" s="1">
        <f t="shared" ca="1" si="88"/>
        <v>0</v>
      </c>
      <c r="V85" s="1">
        <f t="shared" ca="1" si="88"/>
        <v>0</v>
      </c>
      <c r="W85" s="1">
        <f t="shared" ca="1" si="88"/>
        <v>0</v>
      </c>
      <c r="X85" s="1">
        <f t="shared" ca="1" si="88"/>
        <v>0</v>
      </c>
      <c r="Y85" s="1">
        <f t="shared" ca="1" si="88"/>
        <v>0</v>
      </c>
      <c r="Z85" s="1">
        <f t="shared" ca="1" si="88"/>
        <v>0</v>
      </c>
      <c r="AA85" s="1">
        <f t="shared" ca="1" si="88"/>
        <v>0</v>
      </c>
      <c r="AB85" s="1">
        <f t="shared" ca="1" si="88"/>
        <v>0</v>
      </c>
      <c r="AC85" s="1">
        <f t="shared" ca="1" si="88"/>
        <v>0</v>
      </c>
      <c r="AD85" s="1">
        <f t="shared" ca="1" si="88"/>
        <v>0</v>
      </c>
      <c r="AE85" s="1">
        <f t="shared" ca="1" si="88"/>
        <v>0</v>
      </c>
      <c r="AF85" s="1">
        <f t="shared" ca="1" si="88"/>
        <v>17108</v>
      </c>
      <c r="AG85" s="1">
        <f t="shared" ca="1" si="88"/>
        <v>17108</v>
      </c>
      <c r="AH85" s="1">
        <f t="shared" ca="1" si="88"/>
        <v>297156</v>
      </c>
      <c r="AI85" s="1">
        <f t="shared" ca="1" si="88"/>
        <v>297156</v>
      </c>
      <c r="AJ85" s="1">
        <f t="shared" ca="1" si="88"/>
        <v>297156</v>
      </c>
      <c r="AK85" s="1">
        <f t="shared" ca="1" si="88"/>
        <v>297156</v>
      </c>
      <c r="AL85" s="1">
        <f t="shared" ca="1" si="88"/>
        <v>297156</v>
      </c>
    </row>
    <row r="86" spans="5:38" x14ac:dyDescent="0.25">
      <c r="I86" s="22" t="str">
        <f>Items!$E$79</f>
        <v>Кредиторская задолженность по себестоимостным затратам</v>
      </c>
      <c r="J86" s="1" t="str">
        <f>Items!F93</f>
        <v>Спец техника</v>
      </c>
      <c r="Q86" s="15"/>
      <c r="T86" s="1">
        <f t="shared" ref="T86:AL86" si="89">IF(T$4=1,$Q86,S472)</f>
        <v>0</v>
      </c>
      <c r="U86" s="1">
        <f t="shared" ca="1" si="89"/>
        <v>0</v>
      </c>
      <c r="V86" s="1">
        <f t="shared" ca="1" si="89"/>
        <v>0</v>
      </c>
      <c r="W86" s="1">
        <f t="shared" ca="1" si="89"/>
        <v>0</v>
      </c>
      <c r="X86" s="1">
        <f t="shared" ca="1" si="89"/>
        <v>29045</v>
      </c>
      <c r="Y86" s="1">
        <f t="shared" ca="1" si="89"/>
        <v>29045</v>
      </c>
      <c r="Z86" s="1">
        <f t="shared" ca="1" si="89"/>
        <v>45010</v>
      </c>
      <c r="AA86" s="1">
        <f t="shared" ca="1" si="89"/>
        <v>78060</v>
      </c>
      <c r="AB86" s="1">
        <f t="shared" ca="1" si="89"/>
        <v>102106.5</v>
      </c>
      <c r="AC86" s="1">
        <f t="shared" ca="1" si="89"/>
        <v>425092.75000000006</v>
      </c>
      <c r="AD86" s="1">
        <f t="shared" ca="1" si="89"/>
        <v>566335.25</v>
      </c>
      <c r="AE86" s="1">
        <f t="shared" ca="1" si="89"/>
        <v>566335.25</v>
      </c>
      <c r="AF86" s="1">
        <f t="shared" ca="1" si="89"/>
        <v>668199.55000000005</v>
      </c>
      <c r="AG86" s="1">
        <f t="shared" ca="1" si="89"/>
        <v>900619.16</v>
      </c>
      <c r="AH86" s="1">
        <f t="shared" ca="1" si="89"/>
        <v>1014329.03</v>
      </c>
      <c r="AI86" s="1">
        <f t="shared" ca="1" si="89"/>
        <v>1014329.03</v>
      </c>
      <c r="AJ86" s="1">
        <f t="shared" ca="1" si="89"/>
        <v>1014329.03</v>
      </c>
      <c r="AK86" s="1">
        <f t="shared" ca="1" si="89"/>
        <v>1014329.03</v>
      </c>
      <c r="AL86" s="1">
        <f t="shared" ca="1" si="89"/>
        <v>1014329.03</v>
      </c>
    </row>
    <row r="87" spans="5:38" x14ac:dyDescent="0.25">
      <c r="I87" s="22" t="str">
        <f>Items!$E$79</f>
        <v>Кредиторская задолженность по себестоимостным затратам</v>
      </c>
      <c r="J87" s="1" t="str">
        <f>Items!F94</f>
        <v>Общая территория (дорога, ливневка, газ, эл-во)</v>
      </c>
      <c r="Q87" s="15"/>
      <c r="T87" s="1">
        <f t="shared" ref="T87:AL87" si="90">IF(T$4=1,$Q87,S473)</f>
        <v>0</v>
      </c>
      <c r="U87" s="1">
        <f t="shared" ca="1" si="90"/>
        <v>0</v>
      </c>
      <c r="V87" s="1">
        <f t="shared" ca="1" si="90"/>
        <v>0</v>
      </c>
      <c r="W87" s="1">
        <f t="shared" ca="1" si="90"/>
        <v>0</v>
      </c>
      <c r="X87" s="1">
        <f t="shared" ca="1" si="90"/>
        <v>0</v>
      </c>
      <c r="Y87" s="1">
        <f t="shared" ca="1" si="90"/>
        <v>0</v>
      </c>
      <c r="Z87" s="1">
        <f t="shared" ca="1" si="90"/>
        <v>0</v>
      </c>
      <c r="AA87" s="1">
        <f t="shared" ca="1" si="90"/>
        <v>0</v>
      </c>
      <c r="AB87" s="1">
        <f t="shared" ca="1" si="90"/>
        <v>0</v>
      </c>
      <c r="AC87" s="1">
        <f t="shared" ca="1" si="90"/>
        <v>14307.5</v>
      </c>
      <c r="AD87" s="1">
        <f t="shared" ca="1" si="90"/>
        <v>14307.5</v>
      </c>
      <c r="AE87" s="1">
        <f t="shared" ca="1" si="90"/>
        <v>14307.5</v>
      </c>
      <c r="AF87" s="1">
        <f t="shared" ca="1" si="90"/>
        <v>14307.5</v>
      </c>
      <c r="AG87" s="1">
        <f t="shared" ca="1" si="90"/>
        <v>14307.5</v>
      </c>
      <c r="AH87" s="1">
        <f t="shared" ca="1" si="90"/>
        <v>14307.5</v>
      </c>
      <c r="AI87" s="1">
        <f t="shared" ca="1" si="90"/>
        <v>14307.5</v>
      </c>
      <c r="AJ87" s="1">
        <f t="shared" ca="1" si="90"/>
        <v>14307.5</v>
      </c>
      <c r="AK87" s="1">
        <f t="shared" ca="1" si="90"/>
        <v>14307.5</v>
      </c>
      <c r="AL87" s="1">
        <f t="shared" ca="1" si="90"/>
        <v>14307.5</v>
      </c>
    </row>
    <row r="88" spans="5:38" x14ac:dyDescent="0.25">
      <c r="I88" s="22" t="str">
        <f>Items!$E$79</f>
        <v>Кредиторская задолженность по себестоимостным затратам</v>
      </c>
      <c r="J88" s="1" t="str">
        <f>Items!F95</f>
        <v>Резерв-1</v>
      </c>
      <c r="Q88" s="15"/>
      <c r="T88" s="1">
        <f t="shared" ref="T88:AL88" si="91">IF(T$4=1,$Q88,S474)</f>
        <v>0</v>
      </c>
      <c r="U88" s="1">
        <f t="shared" ca="1" si="91"/>
        <v>0</v>
      </c>
      <c r="V88" s="1">
        <f t="shared" ca="1" si="91"/>
        <v>0</v>
      </c>
      <c r="W88" s="1">
        <f t="shared" ca="1" si="91"/>
        <v>0</v>
      </c>
      <c r="X88" s="1">
        <f t="shared" ca="1" si="91"/>
        <v>0</v>
      </c>
      <c r="Y88" s="1">
        <f t="shared" ca="1" si="91"/>
        <v>0</v>
      </c>
      <c r="Z88" s="1">
        <f t="shared" ca="1" si="91"/>
        <v>0</v>
      </c>
      <c r="AA88" s="1">
        <f t="shared" ca="1" si="91"/>
        <v>0</v>
      </c>
      <c r="AB88" s="1">
        <f t="shared" ca="1" si="91"/>
        <v>0</v>
      </c>
      <c r="AC88" s="1">
        <f t="shared" ca="1" si="91"/>
        <v>0</v>
      </c>
      <c r="AD88" s="1">
        <f t="shared" ca="1" si="91"/>
        <v>0</v>
      </c>
      <c r="AE88" s="1">
        <f t="shared" ca="1" si="91"/>
        <v>0</v>
      </c>
      <c r="AF88" s="1">
        <f t="shared" ca="1" si="91"/>
        <v>0</v>
      </c>
      <c r="AG88" s="1">
        <f t="shared" ca="1" si="91"/>
        <v>0</v>
      </c>
      <c r="AH88" s="1">
        <f t="shared" ca="1" si="91"/>
        <v>0</v>
      </c>
      <c r="AI88" s="1">
        <f t="shared" ca="1" si="91"/>
        <v>0</v>
      </c>
      <c r="AJ88" s="1">
        <f t="shared" ca="1" si="91"/>
        <v>0</v>
      </c>
      <c r="AK88" s="1">
        <f t="shared" ca="1" si="91"/>
        <v>0</v>
      </c>
      <c r="AL88" s="1">
        <f t="shared" ca="1" si="91"/>
        <v>0</v>
      </c>
    </row>
    <row r="89" spans="5:38" x14ac:dyDescent="0.25">
      <c r="I89" s="22" t="str">
        <f>Items!$E$79</f>
        <v>Кредиторская задолженность по себестоимостным затратам</v>
      </c>
      <c r="J89" s="1" t="str">
        <f>Items!F96</f>
        <v>Резерв-2</v>
      </c>
      <c r="Q89" s="15"/>
      <c r="T89" s="1">
        <f t="shared" ref="T89:AL89" si="92">IF(T$4=1,$Q89,S475)</f>
        <v>0</v>
      </c>
      <c r="U89" s="1">
        <f t="shared" ca="1" si="92"/>
        <v>0</v>
      </c>
      <c r="V89" s="1">
        <f t="shared" ca="1" si="92"/>
        <v>0</v>
      </c>
      <c r="W89" s="1">
        <f t="shared" ca="1" si="92"/>
        <v>0</v>
      </c>
      <c r="X89" s="1">
        <f t="shared" ca="1" si="92"/>
        <v>0</v>
      </c>
      <c r="Y89" s="1">
        <f t="shared" ca="1" si="92"/>
        <v>0</v>
      </c>
      <c r="Z89" s="1">
        <f t="shared" ca="1" si="92"/>
        <v>0</v>
      </c>
      <c r="AA89" s="1">
        <f t="shared" ca="1" si="92"/>
        <v>0</v>
      </c>
      <c r="AB89" s="1">
        <f t="shared" ca="1" si="92"/>
        <v>0</v>
      </c>
      <c r="AC89" s="1">
        <f t="shared" ca="1" si="92"/>
        <v>0</v>
      </c>
      <c r="AD89" s="1">
        <f t="shared" ca="1" si="92"/>
        <v>0</v>
      </c>
      <c r="AE89" s="1">
        <f t="shared" ca="1" si="92"/>
        <v>0</v>
      </c>
      <c r="AF89" s="1">
        <f t="shared" ca="1" si="92"/>
        <v>0</v>
      </c>
      <c r="AG89" s="1">
        <f t="shared" ca="1" si="92"/>
        <v>0</v>
      </c>
      <c r="AH89" s="1">
        <f t="shared" ca="1" si="92"/>
        <v>0</v>
      </c>
      <c r="AI89" s="1">
        <f t="shared" ca="1" si="92"/>
        <v>0</v>
      </c>
      <c r="AJ89" s="1">
        <f t="shared" ca="1" si="92"/>
        <v>0</v>
      </c>
      <c r="AK89" s="1">
        <f t="shared" ca="1" si="92"/>
        <v>0</v>
      </c>
      <c r="AL89" s="1">
        <f t="shared" ca="1" si="92"/>
        <v>0</v>
      </c>
    </row>
    <row r="90" spans="5:38" x14ac:dyDescent="0.25">
      <c r="I90" s="22" t="str">
        <f>Items!$E$79</f>
        <v>Кредиторская задолженность по себестоимостным затратам</v>
      </c>
      <c r="J90" s="1" t="str">
        <f>Items!F97</f>
        <v>Резерв-3</v>
      </c>
      <c r="Q90" s="15"/>
      <c r="T90" s="1">
        <f t="shared" ref="T90:AL90" si="93">IF(T$4=1,$Q90,S476)</f>
        <v>0</v>
      </c>
      <c r="U90" s="1">
        <f t="shared" ca="1" si="93"/>
        <v>0</v>
      </c>
      <c r="V90" s="1">
        <f t="shared" ca="1" si="93"/>
        <v>0</v>
      </c>
      <c r="W90" s="1">
        <f t="shared" ca="1" si="93"/>
        <v>0</v>
      </c>
      <c r="X90" s="1">
        <f t="shared" ca="1" si="93"/>
        <v>0</v>
      </c>
      <c r="Y90" s="1">
        <f t="shared" ca="1" si="93"/>
        <v>0</v>
      </c>
      <c r="Z90" s="1">
        <f t="shared" ca="1" si="93"/>
        <v>0</v>
      </c>
      <c r="AA90" s="1">
        <f t="shared" ca="1" si="93"/>
        <v>0</v>
      </c>
      <c r="AB90" s="1">
        <f t="shared" ca="1" si="93"/>
        <v>0</v>
      </c>
      <c r="AC90" s="1">
        <f t="shared" ca="1" si="93"/>
        <v>0</v>
      </c>
      <c r="AD90" s="1">
        <f t="shared" ca="1" si="93"/>
        <v>0</v>
      </c>
      <c r="AE90" s="1">
        <f t="shared" ca="1" si="93"/>
        <v>0</v>
      </c>
      <c r="AF90" s="1">
        <f t="shared" ca="1" si="93"/>
        <v>0</v>
      </c>
      <c r="AG90" s="1">
        <f t="shared" ca="1" si="93"/>
        <v>0</v>
      </c>
      <c r="AH90" s="1">
        <f t="shared" ca="1" si="93"/>
        <v>0</v>
      </c>
      <c r="AI90" s="1">
        <f t="shared" ca="1" si="93"/>
        <v>0</v>
      </c>
      <c r="AJ90" s="1">
        <f t="shared" ca="1" si="93"/>
        <v>0</v>
      </c>
      <c r="AK90" s="1">
        <f t="shared" ca="1" si="93"/>
        <v>0</v>
      </c>
      <c r="AL90" s="1">
        <f t="shared" ca="1" si="93"/>
        <v>0</v>
      </c>
    </row>
    <row r="91" spans="5:38" x14ac:dyDescent="0.25">
      <c r="I91" s="22" t="str">
        <f>Items!$E$79</f>
        <v>Кредиторская задолженность по себестоимостным затратам</v>
      </c>
      <c r="J91" s="1" t="str">
        <f>Items!F98</f>
        <v>Резерв-4</v>
      </c>
      <c r="Q91" s="15"/>
      <c r="T91" s="1">
        <f t="shared" ref="T91:AL91" si="94">IF(T$4=1,$Q91,S477)</f>
        <v>0</v>
      </c>
      <c r="U91" s="1">
        <f t="shared" ca="1" si="94"/>
        <v>0</v>
      </c>
      <c r="V91" s="1">
        <f t="shared" ca="1" si="94"/>
        <v>0</v>
      </c>
      <c r="W91" s="1">
        <f t="shared" ca="1" si="94"/>
        <v>0</v>
      </c>
      <c r="X91" s="1">
        <f t="shared" ca="1" si="94"/>
        <v>0</v>
      </c>
      <c r="Y91" s="1">
        <f t="shared" ca="1" si="94"/>
        <v>0</v>
      </c>
      <c r="Z91" s="1">
        <f t="shared" ca="1" si="94"/>
        <v>0</v>
      </c>
      <c r="AA91" s="1">
        <f t="shared" ca="1" si="94"/>
        <v>0</v>
      </c>
      <c r="AB91" s="1">
        <f t="shared" ca="1" si="94"/>
        <v>0</v>
      </c>
      <c r="AC91" s="1">
        <f t="shared" ca="1" si="94"/>
        <v>0</v>
      </c>
      <c r="AD91" s="1">
        <f t="shared" ca="1" si="94"/>
        <v>0</v>
      </c>
      <c r="AE91" s="1">
        <f t="shared" ca="1" si="94"/>
        <v>0</v>
      </c>
      <c r="AF91" s="1">
        <f t="shared" ca="1" si="94"/>
        <v>0</v>
      </c>
      <c r="AG91" s="1">
        <f t="shared" ca="1" si="94"/>
        <v>0</v>
      </c>
      <c r="AH91" s="1">
        <f t="shared" ca="1" si="94"/>
        <v>0</v>
      </c>
      <c r="AI91" s="1">
        <f t="shared" ca="1" si="94"/>
        <v>0</v>
      </c>
      <c r="AJ91" s="1">
        <f t="shared" ca="1" si="94"/>
        <v>0</v>
      </c>
      <c r="AK91" s="1">
        <f t="shared" ca="1" si="94"/>
        <v>0</v>
      </c>
      <c r="AL91" s="1">
        <f t="shared" ca="1" si="94"/>
        <v>0</v>
      </c>
    </row>
    <row r="92" spans="5:38" x14ac:dyDescent="0.25">
      <c r="I92" s="22" t="str">
        <f>Items!$E$79</f>
        <v>Кредиторская задолженность по себестоимостным затратам</v>
      </c>
      <c r="J92" s="1" t="str">
        <f>Items!F99</f>
        <v>Резерв-5</v>
      </c>
      <c r="Q92" s="15"/>
      <c r="T92" s="1">
        <f t="shared" ref="T92:AL92" si="95">IF(T$4=1,$Q92,S478)</f>
        <v>0</v>
      </c>
      <c r="U92" s="1">
        <f t="shared" ca="1" si="95"/>
        <v>0</v>
      </c>
      <c r="V92" s="1">
        <f t="shared" ca="1" si="95"/>
        <v>0</v>
      </c>
      <c r="W92" s="1">
        <f t="shared" ca="1" si="95"/>
        <v>0</v>
      </c>
      <c r="X92" s="1">
        <f t="shared" ca="1" si="95"/>
        <v>0</v>
      </c>
      <c r="Y92" s="1">
        <f t="shared" ca="1" si="95"/>
        <v>0</v>
      </c>
      <c r="Z92" s="1">
        <f t="shared" ca="1" si="95"/>
        <v>0</v>
      </c>
      <c r="AA92" s="1">
        <f t="shared" ca="1" si="95"/>
        <v>0</v>
      </c>
      <c r="AB92" s="1">
        <f t="shared" ca="1" si="95"/>
        <v>0</v>
      </c>
      <c r="AC92" s="1">
        <f t="shared" ca="1" si="95"/>
        <v>0</v>
      </c>
      <c r="AD92" s="1">
        <f t="shared" ca="1" si="95"/>
        <v>0</v>
      </c>
      <c r="AE92" s="1">
        <f t="shared" ca="1" si="95"/>
        <v>0</v>
      </c>
      <c r="AF92" s="1">
        <f t="shared" ca="1" si="95"/>
        <v>0</v>
      </c>
      <c r="AG92" s="1">
        <f t="shared" ca="1" si="95"/>
        <v>0</v>
      </c>
      <c r="AH92" s="1">
        <f t="shared" ca="1" si="95"/>
        <v>0</v>
      </c>
      <c r="AI92" s="1">
        <f t="shared" ca="1" si="95"/>
        <v>0</v>
      </c>
      <c r="AJ92" s="1">
        <f t="shared" ca="1" si="95"/>
        <v>0</v>
      </c>
      <c r="AK92" s="1">
        <f t="shared" ca="1" si="95"/>
        <v>0</v>
      </c>
      <c r="AL92" s="1">
        <f t="shared" ca="1" si="95"/>
        <v>0</v>
      </c>
    </row>
    <row r="93" spans="5:38" x14ac:dyDescent="0.25">
      <c r="I93" s="22" t="str">
        <f>Items!$E$79</f>
        <v>Кредиторская задолженность по себестоимостным затратам</v>
      </c>
      <c r="J93" s="1" t="str">
        <f>Items!F100</f>
        <v>Резерв-6</v>
      </c>
      <c r="Q93" s="15"/>
      <c r="T93" s="1">
        <f t="shared" ref="T93:AL93" si="96">IF(T$4=1,$Q93,S479)</f>
        <v>0</v>
      </c>
      <c r="U93" s="1">
        <f t="shared" ca="1" si="96"/>
        <v>0</v>
      </c>
      <c r="V93" s="1">
        <f t="shared" ca="1" si="96"/>
        <v>0</v>
      </c>
      <c r="W93" s="1">
        <f t="shared" ca="1" si="96"/>
        <v>0</v>
      </c>
      <c r="X93" s="1">
        <f t="shared" ca="1" si="96"/>
        <v>0</v>
      </c>
      <c r="Y93" s="1">
        <f t="shared" ca="1" si="96"/>
        <v>0</v>
      </c>
      <c r="Z93" s="1">
        <f t="shared" ca="1" si="96"/>
        <v>0</v>
      </c>
      <c r="AA93" s="1">
        <f t="shared" ca="1" si="96"/>
        <v>0</v>
      </c>
      <c r="AB93" s="1">
        <f t="shared" ca="1" si="96"/>
        <v>0</v>
      </c>
      <c r="AC93" s="1">
        <f t="shared" ca="1" si="96"/>
        <v>0</v>
      </c>
      <c r="AD93" s="1">
        <f t="shared" ca="1" si="96"/>
        <v>0</v>
      </c>
      <c r="AE93" s="1">
        <f t="shared" ca="1" si="96"/>
        <v>0</v>
      </c>
      <c r="AF93" s="1">
        <f t="shared" ca="1" si="96"/>
        <v>0</v>
      </c>
      <c r="AG93" s="1">
        <f t="shared" ca="1" si="96"/>
        <v>0</v>
      </c>
      <c r="AH93" s="1">
        <f t="shared" ca="1" si="96"/>
        <v>0</v>
      </c>
      <c r="AI93" s="1">
        <f t="shared" ca="1" si="96"/>
        <v>0</v>
      </c>
      <c r="AJ93" s="1">
        <f t="shared" ca="1" si="96"/>
        <v>0</v>
      </c>
      <c r="AK93" s="1">
        <f t="shared" ca="1" si="96"/>
        <v>0</v>
      </c>
      <c r="AL93" s="1">
        <f t="shared" ca="1" si="96"/>
        <v>0</v>
      </c>
    </row>
    <row r="94" spans="5:38" x14ac:dyDescent="0.25">
      <c r="I94" s="22" t="str">
        <f>Items!$E$79</f>
        <v>Кредиторская задолженность по себестоимостным затратам</v>
      </c>
      <c r="J94" s="1" t="str">
        <f>Items!F101</f>
        <v>Резерв-7</v>
      </c>
      <c r="Q94" s="15"/>
      <c r="T94" s="1">
        <f t="shared" ref="T94:AL94" si="97">IF(T$4=1,$Q94,S480)</f>
        <v>0</v>
      </c>
      <c r="U94" s="1">
        <f t="shared" ca="1" si="97"/>
        <v>0</v>
      </c>
      <c r="V94" s="1">
        <f t="shared" ca="1" si="97"/>
        <v>0</v>
      </c>
      <c r="W94" s="1">
        <f t="shared" ca="1" si="97"/>
        <v>0</v>
      </c>
      <c r="X94" s="1">
        <f t="shared" ca="1" si="97"/>
        <v>0</v>
      </c>
      <c r="Y94" s="1">
        <f t="shared" ca="1" si="97"/>
        <v>0</v>
      </c>
      <c r="Z94" s="1">
        <f t="shared" ca="1" si="97"/>
        <v>0</v>
      </c>
      <c r="AA94" s="1">
        <f t="shared" ca="1" si="97"/>
        <v>0</v>
      </c>
      <c r="AB94" s="1">
        <f t="shared" ca="1" si="97"/>
        <v>0</v>
      </c>
      <c r="AC94" s="1">
        <f t="shared" ca="1" si="97"/>
        <v>0</v>
      </c>
      <c r="AD94" s="1">
        <f t="shared" ca="1" si="97"/>
        <v>0</v>
      </c>
      <c r="AE94" s="1">
        <f t="shared" ca="1" si="97"/>
        <v>0</v>
      </c>
      <c r="AF94" s="1">
        <f t="shared" ca="1" si="97"/>
        <v>0</v>
      </c>
      <c r="AG94" s="1">
        <f t="shared" ca="1" si="97"/>
        <v>0</v>
      </c>
      <c r="AH94" s="1">
        <f t="shared" ca="1" si="97"/>
        <v>0</v>
      </c>
      <c r="AI94" s="1">
        <f t="shared" ca="1" si="97"/>
        <v>0</v>
      </c>
      <c r="AJ94" s="1">
        <f t="shared" ca="1" si="97"/>
        <v>0</v>
      </c>
      <c r="AK94" s="1">
        <f t="shared" ca="1" si="97"/>
        <v>0</v>
      </c>
      <c r="AL94" s="1">
        <f t="shared" ca="1" si="97"/>
        <v>0</v>
      </c>
    </row>
    <row r="95" spans="5:38" x14ac:dyDescent="0.25">
      <c r="I95" s="22" t="str">
        <f>Items!$E$79</f>
        <v>Кредиторская задолженность по себестоимостным затратам</v>
      </c>
      <c r="J95" s="1" t="str">
        <f>Items!F102</f>
        <v>Резерв-8</v>
      </c>
      <c r="Q95" s="15"/>
      <c r="T95" s="1">
        <f t="shared" ref="T95:AL95" si="98">IF(T$4=1,$Q95,S481)</f>
        <v>0</v>
      </c>
      <c r="U95" s="1">
        <f t="shared" ca="1" si="98"/>
        <v>0</v>
      </c>
      <c r="V95" s="1">
        <f t="shared" ca="1" si="98"/>
        <v>0</v>
      </c>
      <c r="W95" s="1">
        <f t="shared" ca="1" si="98"/>
        <v>0</v>
      </c>
      <c r="X95" s="1">
        <f t="shared" ca="1" si="98"/>
        <v>0</v>
      </c>
      <c r="Y95" s="1">
        <f t="shared" ca="1" si="98"/>
        <v>0</v>
      </c>
      <c r="Z95" s="1">
        <f t="shared" ca="1" si="98"/>
        <v>0</v>
      </c>
      <c r="AA95" s="1">
        <f t="shared" ca="1" si="98"/>
        <v>0</v>
      </c>
      <c r="AB95" s="1">
        <f t="shared" ca="1" si="98"/>
        <v>0</v>
      </c>
      <c r="AC95" s="1">
        <f t="shared" ca="1" si="98"/>
        <v>0</v>
      </c>
      <c r="AD95" s="1">
        <f t="shared" ca="1" si="98"/>
        <v>0</v>
      </c>
      <c r="AE95" s="1">
        <f t="shared" ca="1" si="98"/>
        <v>0</v>
      </c>
      <c r="AF95" s="1">
        <f t="shared" ca="1" si="98"/>
        <v>0</v>
      </c>
      <c r="AG95" s="1">
        <f t="shared" ca="1" si="98"/>
        <v>0</v>
      </c>
      <c r="AH95" s="1">
        <f t="shared" ca="1" si="98"/>
        <v>0</v>
      </c>
      <c r="AI95" s="1">
        <f t="shared" ca="1" si="98"/>
        <v>0</v>
      </c>
      <c r="AJ95" s="1">
        <f t="shared" ca="1" si="98"/>
        <v>0</v>
      </c>
      <c r="AK95" s="1">
        <f t="shared" ca="1" si="98"/>
        <v>0</v>
      </c>
      <c r="AL95" s="1">
        <f t="shared" ca="1" si="98"/>
        <v>0</v>
      </c>
    </row>
    <row r="96" spans="5:38" s="23" customFormat="1" ht="10.199999999999999" x14ac:dyDescent="0.2">
      <c r="E96" s="23" t="s">
        <v>50</v>
      </c>
    </row>
    <row r="97" spans="5:38" ht="4.05" customHeight="1" x14ac:dyDescent="0.25"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</row>
    <row r="98" spans="5:38" s="2" customFormat="1" x14ac:dyDescent="0.25">
      <c r="I98" s="2" t="str">
        <f>Items!$E$109</f>
        <v>Прочая кредиторская задолженность</v>
      </c>
      <c r="Q98" s="2">
        <f>SUM(Q99:Q104)</f>
        <v>0</v>
      </c>
      <c r="T98" s="2">
        <f>SUM(T99:T104)</f>
        <v>0</v>
      </c>
      <c r="U98" s="2">
        <f t="shared" ref="U98:AL98" ca="1" si="99">SUM(U99:U104)</f>
        <v>2707.9699999999611</v>
      </c>
      <c r="V98" s="2">
        <f t="shared" ca="1" si="99"/>
        <v>42825.119999999995</v>
      </c>
      <c r="W98" s="2">
        <f t="shared" ca="1" si="99"/>
        <v>57200.44000000001</v>
      </c>
      <c r="X98" s="2">
        <f t="shared" ca="1" si="99"/>
        <v>-754.90000000003783</v>
      </c>
      <c r="Y98" s="2">
        <f t="shared" ca="1" si="99"/>
        <v>57707.569999999942</v>
      </c>
      <c r="Z98" s="2">
        <f t="shared" ca="1" si="99"/>
        <v>63066.148999999947</v>
      </c>
      <c r="AA98" s="2">
        <f t="shared" ca="1" si="99"/>
        <v>44604.458999999981</v>
      </c>
      <c r="AB98" s="2">
        <f t="shared" ca="1" si="99"/>
        <v>-15876.521000000084</v>
      </c>
      <c r="AC98" s="2">
        <f t="shared" ca="1" si="99"/>
        <v>-94333.301000000065</v>
      </c>
      <c r="AD98" s="2">
        <f t="shared" ca="1" si="99"/>
        <v>-26144.071000000033</v>
      </c>
      <c r="AE98" s="2">
        <f t="shared" ca="1" si="99"/>
        <v>109012.41899999991</v>
      </c>
      <c r="AF98" s="2">
        <f t="shared" ca="1" si="99"/>
        <v>-7985.2810000001191</v>
      </c>
      <c r="AG98" s="2">
        <f t="shared" ca="1" si="99"/>
        <v>126254.91899999982</v>
      </c>
      <c r="AH98" s="2">
        <f t="shared" ca="1" si="99"/>
        <v>88733.279000000068</v>
      </c>
      <c r="AI98" s="2">
        <f t="shared" ca="1" si="99"/>
        <v>110679.079</v>
      </c>
      <c r="AJ98" s="2">
        <f t="shared" ca="1" si="99"/>
        <v>110679.079</v>
      </c>
      <c r="AK98" s="2">
        <f t="shared" ca="1" si="99"/>
        <v>106279.079</v>
      </c>
      <c r="AL98" s="2">
        <f t="shared" ca="1" si="99"/>
        <v>106279.079</v>
      </c>
    </row>
    <row r="99" spans="5:38" x14ac:dyDescent="0.25">
      <c r="I99" s="22" t="str">
        <f>Items!$E$109</f>
        <v>Прочая кредиторская задолженность</v>
      </c>
      <c r="J99" s="1" t="str">
        <f>Items!F110</f>
        <v>Расходы на персонал</v>
      </c>
      <c r="Q99" s="15"/>
      <c r="T99" s="1">
        <f t="shared" ref="T99:AL99" si="100">IF(T$4=1,$Q99,S485)</f>
        <v>0</v>
      </c>
      <c r="U99" s="1">
        <f t="shared" ca="1" si="100"/>
        <v>-5621.2300000000396</v>
      </c>
      <c r="V99" s="1">
        <f t="shared" ca="1" si="100"/>
        <v>-14134.380000000005</v>
      </c>
      <c r="W99" s="1">
        <f t="shared" ca="1" si="100"/>
        <v>4405.5400000000081</v>
      </c>
      <c r="X99" s="1">
        <f t="shared" ca="1" si="100"/>
        <v>-49024.540000000037</v>
      </c>
      <c r="Y99" s="1">
        <f t="shared" ca="1" si="100"/>
        <v>5092.5399999999499</v>
      </c>
      <c r="Z99" s="1">
        <f t="shared" ca="1" si="100"/>
        <v>4177.3599999999569</v>
      </c>
      <c r="AA99" s="1">
        <f t="shared" ca="1" si="100"/>
        <v>-11275.540000000008</v>
      </c>
      <c r="AB99" s="1">
        <f t="shared" ca="1" si="100"/>
        <v>-12161.140000000014</v>
      </c>
      <c r="AC99" s="1">
        <f t="shared" ca="1" si="100"/>
        <v>-78501.140000000014</v>
      </c>
      <c r="AD99" s="1">
        <f t="shared" ca="1" si="100"/>
        <v>-8501.140000000014</v>
      </c>
      <c r="AE99" s="1">
        <f t="shared" ca="1" si="100"/>
        <v>141198.85999999987</v>
      </c>
      <c r="AF99" s="1">
        <f t="shared" ca="1" si="100"/>
        <v>97271.35999999987</v>
      </c>
      <c r="AG99" s="1">
        <f t="shared" ca="1" si="100"/>
        <v>125771.35999999987</v>
      </c>
      <c r="AH99" s="1">
        <f t="shared" ca="1" si="100"/>
        <v>50171.35999999987</v>
      </c>
      <c r="AI99" s="1">
        <f t="shared" ca="1" si="100"/>
        <v>50171.35999999987</v>
      </c>
      <c r="AJ99" s="1">
        <f t="shared" ca="1" si="100"/>
        <v>50171.35999999987</v>
      </c>
      <c r="AK99" s="1">
        <f t="shared" ca="1" si="100"/>
        <v>50171.35999999987</v>
      </c>
      <c r="AL99" s="1">
        <f t="shared" ca="1" si="100"/>
        <v>50171.35999999987</v>
      </c>
    </row>
    <row r="100" spans="5:38" x14ac:dyDescent="0.25">
      <c r="I100" s="22" t="str">
        <f>Items!$E$109</f>
        <v>Прочая кредиторская задолженность</v>
      </c>
      <c r="J100" s="1" t="str">
        <f>Items!F111</f>
        <v>Переменные расходы</v>
      </c>
      <c r="Q100" s="15"/>
      <c r="T100" s="1">
        <f t="shared" ref="T100:AL100" si="101">IF(T$4=1,$Q100,S486)</f>
        <v>0</v>
      </c>
      <c r="U100" s="1">
        <f t="shared" ca="1" si="101"/>
        <v>0</v>
      </c>
      <c r="V100" s="1">
        <f t="shared" ca="1" si="101"/>
        <v>0</v>
      </c>
      <c r="W100" s="1">
        <f t="shared" ca="1" si="101"/>
        <v>0</v>
      </c>
      <c r="X100" s="1">
        <f t="shared" ca="1" si="101"/>
        <v>0</v>
      </c>
      <c r="Y100" s="1">
        <f t="shared" ca="1" si="101"/>
        <v>1650</v>
      </c>
      <c r="Z100" s="1">
        <f t="shared" ca="1" si="101"/>
        <v>434</v>
      </c>
      <c r="AA100" s="1">
        <f t="shared" ca="1" si="101"/>
        <v>177.65000000000009</v>
      </c>
      <c r="AB100" s="1">
        <f t="shared" ca="1" si="101"/>
        <v>3868.4099999999889</v>
      </c>
      <c r="AC100" s="1">
        <f t="shared" ca="1" si="101"/>
        <v>-9734.6699999999837</v>
      </c>
      <c r="AD100" s="1">
        <f t="shared" ca="1" si="101"/>
        <v>-11884.639999999956</v>
      </c>
      <c r="AE100" s="1">
        <f t="shared" ca="1" si="101"/>
        <v>-8904.6799999999548</v>
      </c>
      <c r="AF100" s="1">
        <f t="shared" ca="1" si="101"/>
        <v>-7459.6799999999566</v>
      </c>
      <c r="AG100" s="1">
        <f t="shared" ca="1" si="101"/>
        <v>71624.320000000036</v>
      </c>
      <c r="AH100" s="1">
        <f t="shared" ca="1" si="101"/>
        <v>105728.81000000029</v>
      </c>
      <c r="AI100" s="1">
        <f t="shared" ca="1" si="101"/>
        <v>127674.61000000022</v>
      </c>
      <c r="AJ100" s="1">
        <f t="shared" ca="1" si="101"/>
        <v>127674.61000000022</v>
      </c>
      <c r="AK100" s="1">
        <f t="shared" ca="1" si="101"/>
        <v>123274.61000000022</v>
      </c>
      <c r="AL100" s="1">
        <f t="shared" ca="1" si="101"/>
        <v>123274.61000000022</v>
      </c>
    </row>
    <row r="101" spans="5:38" x14ac:dyDescent="0.25">
      <c r="I101" s="22" t="str">
        <f>Items!$E$109</f>
        <v>Прочая кредиторская задолженность</v>
      </c>
      <c r="J101" s="1" t="str">
        <f>Items!F112</f>
        <v>Постоянные расходы</v>
      </c>
      <c r="Q101" s="15"/>
      <c r="T101" s="1">
        <f t="shared" ref="T101:AL101" si="102">IF(T$4=1,$Q101,S487)</f>
        <v>0</v>
      </c>
      <c r="U101" s="1">
        <f t="shared" ca="1" si="102"/>
        <v>8329.2000000000007</v>
      </c>
      <c r="V101" s="1">
        <f t="shared" ca="1" si="102"/>
        <v>2839.5</v>
      </c>
      <c r="W101" s="1">
        <f t="shared" ca="1" si="102"/>
        <v>-1325.0999999999985</v>
      </c>
      <c r="X101" s="1">
        <f t="shared" ca="1" si="102"/>
        <v>-757.20000000000073</v>
      </c>
      <c r="Y101" s="1">
        <f t="shared" ca="1" si="102"/>
        <v>0</v>
      </c>
      <c r="Z101" s="1">
        <f t="shared" ca="1" si="102"/>
        <v>8329.2000000000007</v>
      </c>
      <c r="AA101" s="1">
        <f t="shared" ca="1" si="102"/>
        <v>2839.5</v>
      </c>
      <c r="AB101" s="1">
        <f t="shared" ca="1" si="102"/>
        <v>-1325.0999999999985</v>
      </c>
      <c r="AC101" s="1">
        <f t="shared" ca="1" si="102"/>
        <v>-757.20000000000073</v>
      </c>
      <c r="AD101" s="1">
        <f t="shared" ca="1" si="102"/>
        <v>0</v>
      </c>
      <c r="AE101" s="1">
        <f t="shared" ca="1" si="102"/>
        <v>7958.7000000000007</v>
      </c>
      <c r="AF101" s="1">
        <f t="shared" ca="1" si="102"/>
        <v>2469</v>
      </c>
      <c r="AG101" s="1">
        <f t="shared" ca="1" si="102"/>
        <v>-1643.5999999999985</v>
      </c>
      <c r="AH101" s="1">
        <f t="shared" ca="1" si="102"/>
        <v>-3190.5999999999985</v>
      </c>
      <c r="AI101" s="1">
        <f t="shared" ca="1" si="102"/>
        <v>-3190.5999999999985</v>
      </c>
      <c r="AJ101" s="1">
        <f t="shared" ca="1" si="102"/>
        <v>-3190.5999999999985</v>
      </c>
      <c r="AK101" s="1">
        <f t="shared" ca="1" si="102"/>
        <v>-3190.5999999999985</v>
      </c>
      <c r="AL101" s="1">
        <f t="shared" ca="1" si="102"/>
        <v>-3190.5999999999985</v>
      </c>
    </row>
    <row r="102" spans="5:38" x14ac:dyDescent="0.25">
      <c r="I102" s="22" t="str">
        <f>Items!$E$109</f>
        <v>Прочая кредиторская задолженность</v>
      </c>
      <c r="J102" s="1" t="str">
        <f>Items!F113</f>
        <v>Налоги</v>
      </c>
      <c r="Q102" s="15"/>
      <c r="T102" s="1">
        <f t="shared" ref="T102:AL102" si="103">IF(T$4=1,$Q102,S488)</f>
        <v>0</v>
      </c>
      <c r="U102" s="1">
        <f t="shared" ca="1" si="103"/>
        <v>0</v>
      </c>
      <c r="V102" s="1">
        <f t="shared" ca="1" si="103"/>
        <v>0</v>
      </c>
      <c r="W102" s="1">
        <f t="shared" ca="1" si="103"/>
        <v>0</v>
      </c>
      <c r="X102" s="1">
        <f t="shared" ca="1" si="103"/>
        <v>0</v>
      </c>
      <c r="Y102" s="1">
        <f t="shared" ca="1" si="103"/>
        <v>0</v>
      </c>
      <c r="Z102" s="1">
        <f t="shared" ca="1" si="103"/>
        <v>0</v>
      </c>
      <c r="AA102" s="1">
        <f t="shared" ca="1" si="103"/>
        <v>2737.2599999999984</v>
      </c>
      <c r="AB102" s="1">
        <f t="shared" ca="1" si="103"/>
        <v>2737.2599999999984</v>
      </c>
      <c r="AC102" s="1">
        <f t="shared" ca="1" si="103"/>
        <v>2737.2599999999984</v>
      </c>
      <c r="AD102" s="1">
        <f t="shared" ca="1" si="103"/>
        <v>2737.2599999999984</v>
      </c>
      <c r="AE102" s="1">
        <f t="shared" ca="1" si="103"/>
        <v>2737.2599999999984</v>
      </c>
      <c r="AF102" s="1">
        <f t="shared" ca="1" si="103"/>
        <v>2737.2599999999984</v>
      </c>
      <c r="AG102" s="1">
        <f t="shared" ca="1" si="103"/>
        <v>-646.7400000000016</v>
      </c>
      <c r="AH102" s="1">
        <f t="shared" ca="1" si="103"/>
        <v>-6421.9700000000012</v>
      </c>
      <c r="AI102" s="1">
        <f t="shared" ca="1" si="103"/>
        <v>-6421.9700000000012</v>
      </c>
      <c r="AJ102" s="1">
        <f t="shared" ca="1" si="103"/>
        <v>-6421.9700000000012</v>
      </c>
      <c r="AK102" s="1">
        <f t="shared" ca="1" si="103"/>
        <v>-6421.9700000000012</v>
      </c>
      <c r="AL102" s="1">
        <f t="shared" ca="1" si="103"/>
        <v>-6421.9700000000012</v>
      </c>
    </row>
    <row r="103" spans="5:38" x14ac:dyDescent="0.25">
      <c r="I103" s="22" t="str">
        <f>Items!$E$109</f>
        <v>Прочая кредиторская задолженность</v>
      </c>
      <c r="J103" s="1" t="str">
        <f>Items!F114</f>
        <v>Капитальные затраты на основные средства</v>
      </c>
      <c r="Q103" s="15"/>
      <c r="T103" s="1">
        <f t="shared" ref="T103:AL103" si="104">IF(T$4=1,$Q103,S489)</f>
        <v>0</v>
      </c>
      <c r="U103" s="1">
        <f t="shared" ca="1" si="104"/>
        <v>0</v>
      </c>
      <c r="V103" s="1">
        <f t="shared" ca="1" si="104"/>
        <v>54120</v>
      </c>
      <c r="W103" s="1">
        <f t="shared" ca="1" si="104"/>
        <v>54120</v>
      </c>
      <c r="X103" s="1">
        <f t="shared" ca="1" si="104"/>
        <v>49026.84</v>
      </c>
      <c r="Y103" s="1">
        <f t="shared" ca="1" si="104"/>
        <v>50965.029999999992</v>
      </c>
      <c r="Z103" s="1">
        <f t="shared" ca="1" si="104"/>
        <v>50125.588999999993</v>
      </c>
      <c r="AA103" s="1">
        <f t="shared" ca="1" si="104"/>
        <v>50125.588999999993</v>
      </c>
      <c r="AB103" s="1">
        <f t="shared" ca="1" si="104"/>
        <v>-8995.9510000000591</v>
      </c>
      <c r="AC103" s="1">
        <f t="shared" ca="1" si="104"/>
        <v>-8077.5510000000595</v>
      </c>
      <c r="AD103" s="1">
        <f t="shared" ca="1" si="104"/>
        <v>-8495.5510000000595</v>
      </c>
      <c r="AE103" s="1">
        <f t="shared" ca="1" si="104"/>
        <v>-33977.72100000002</v>
      </c>
      <c r="AF103" s="1">
        <f t="shared" ca="1" si="104"/>
        <v>-103003.22100000002</v>
      </c>
      <c r="AG103" s="1">
        <f t="shared" ca="1" si="104"/>
        <v>-68850.421000000089</v>
      </c>
      <c r="AH103" s="1">
        <f t="shared" ca="1" si="104"/>
        <v>-57554.321000000084</v>
      </c>
      <c r="AI103" s="1">
        <f t="shared" ca="1" si="104"/>
        <v>-57554.321000000084</v>
      </c>
      <c r="AJ103" s="1">
        <f t="shared" ca="1" si="104"/>
        <v>-57554.321000000084</v>
      </c>
      <c r="AK103" s="1">
        <f t="shared" ca="1" si="104"/>
        <v>-57554.321000000084</v>
      </c>
      <c r="AL103" s="1">
        <f t="shared" ca="1" si="104"/>
        <v>-57554.321000000084</v>
      </c>
    </row>
    <row r="104" spans="5:38" s="23" customFormat="1" ht="10.199999999999999" x14ac:dyDescent="0.2">
      <c r="E104" s="23" t="s">
        <v>50</v>
      </c>
    </row>
    <row r="105" spans="5:38" ht="4.05" customHeight="1" x14ac:dyDescent="0.25"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</row>
    <row r="106" spans="5:38" s="2" customFormat="1" x14ac:dyDescent="0.25">
      <c r="I106" s="2" t="str">
        <f>Items!$E$115</f>
        <v>Финансовые обязательства</v>
      </c>
      <c r="Q106" s="2">
        <f>SUM(Q107:Q113)</f>
        <v>0</v>
      </c>
      <c r="T106" s="2">
        <f>SUM(T107:T113)</f>
        <v>0</v>
      </c>
      <c r="U106" s="2">
        <f t="shared" ref="U106" ca="1" si="105">SUM(U107:U113)</f>
        <v>0</v>
      </c>
      <c r="V106" s="2">
        <f t="shared" ref="V106" ca="1" si="106">SUM(V107:V113)</f>
        <v>0</v>
      </c>
      <c r="W106" s="2">
        <f t="shared" ref="W106" ca="1" si="107">SUM(W107:W113)</f>
        <v>0</v>
      </c>
      <c r="X106" s="2">
        <f t="shared" ref="X106" ca="1" si="108">SUM(X107:X113)</f>
        <v>0</v>
      </c>
      <c r="Y106" s="2">
        <f t="shared" ref="Y106" ca="1" si="109">SUM(Y107:Y113)</f>
        <v>0</v>
      </c>
      <c r="Z106" s="2">
        <f t="shared" ref="Z106" ca="1" si="110">SUM(Z107:Z113)</f>
        <v>0</v>
      </c>
      <c r="AA106" s="2">
        <f t="shared" ref="AA106" ca="1" si="111">SUM(AA107:AA113)</f>
        <v>0</v>
      </c>
      <c r="AB106" s="2">
        <f t="shared" ref="AB106" ca="1" si="112">SUM(AB107:AB113)</f>
        <v>0</v>
      </c>
      <c r="AC106" s="2">
        <f t="shared" ref="AC106" ca="1" si="113">SUM(AC107:AC113)</f>
        <v>0</v>
      </c>
      <c r="AD106" s="2">
        <f t="shared" ref="AD106" ca="1" si="114">SUM(AD107:AD113)</f>
        <v>0</v>
      </c>
      <c r="AE106" s="2">
        <f t="shared" ref="AE106" ca="1" si="115">SUM(AE107:AE113)</f>
        <v>0</v>
      </c>
      <c r="AF106" s="2">
        <f t="shared" ref="AF106" ca="1" si="116">SUM(AF107:AF113)</f>
        <v>0</v>
      </c>
      <c r="AG106" s="2">
        <f t="shared" ref="AG106" ca="1" si="117">SUM(AG107:AG113)</f>
        <v>0</v>
      </c>
      <c r="AH106" s="2">
        <f t="shared" ref="AH106" ca="1" si="118">SUM(AH107:AH113)</f>
        <v>0</v>
      </c>
      <c r="AI106" s="2">
        <f t="shared" ref="AI106" ca="1" si="119">SUM(AI107:AI113)</f>
        <v>0</v>
      </c>
      <c r="AJ106" s="2">
        <f t="shared" ref="AJ106" ca="1" si="120">SUM(AJ107:AJ113)</f>
        <v>0</v>
      </c>
      <c r="AK106" s="2">
        <f t="shared" ref="AK106" ca="1" si="121">SUM(AK107:AK113)</f>
        <v>0</v>
      </c>
      <c r="AL106" s="2">
        <f t="shared" ref="AL106" ca="1" si="122">SUM(AL107:AL113)</f>
        <v>0</v>
      </c>
    </row>
    <row r="107" spans="5:38" x14ac:dyDescent="0.25">
      <c r="I107" s="22" t="str">
        <f>Items!$E$115</f>
        <v>Финансовые обязательства</v>
      </c>
      <c r="J107" s="1" t="str">
        <f>Items!F116</f>
        <v>%% по кредитам</v>
      </c>
      <c r="Q107" s="15"/>
      <c r="T107" s="1">
        <f t="shared" ref="T107:AL107" si="123">IF(T$4=1,$Q107,S493)</f>
        <v>0</v>
      </c>
      <c r="U107" s="1">
        <f t="shared" ca="1" si="123"/>
        <v>0</v>
      </c>
      <c r="V107" s="1">
        <f t="shared" ca="1" si="123"/>
        <v>0</v>
      </c>
      <c r="W107" s="1">
        <f t="shared" ca="1" si="123"/>
        <v>0</v>
      </c>
      <c r="X107" s="1">
        <f t="shared" ca="1" si="123"/>
        <v>0</v>
      </c>
      <c r="Y107" s="1">
        <f t="shared" ca="1" si="123"/>
        <v>0</v>
      </c>
      <c r="Z107" s="1">
        <f t="shared" ca="1" si="123"/>
        <v>0</v>
      </c>
      <c r="AA107" s="1">
        <f t="shared" ca="1" si="123"/>
        <v>0</v>
      </c>
      <c r="AB107" s="1">
        <f t="shared" ca="1" si="123"/>
        <v>0</v>
      </c>
      <c r="AC107" s="1">
        <f t="shared" ca="1" si="123"/>
        <v>0</v>
      </c>
      <c r="AD107" s="1">
        <f t="shared" ca="1" si="123"/>
        <v>0</v>
      </c>
      <c r="AE107" s="1">
        <f t="shared" ca="1" si="123"/>
        <v>0</v>
      </c>
      <c r="AF107" s="1">
        <f t="shared" ca="1" si="123"/>
        <v>0</v>
      </c>
      <c r="AG107" s="1">
        <f t="shared" ca="1" si="123"/>
        <v>0</v>
      </c>
      <c r="AH107" s="1">
        <f t="shared" ca="1" si="123"/>
        <v>0</v>
      </c>
      <c r="AI107" s="1">
        <f t="shared" ca="1" si="123"/>
        <v>0</v>
      </c>
      <c r="AJ107" s="1">
        <f t="shared" ca="1" si="123"/>
        <v>0</v>
      </c>
      <c r="AK107" s="1">
        <f t="shared" ca="1" si="123"/>
        <v>0</v>
      </c>
      <c r="AL107" s="1">
        <f t="shared" ca="1" si="123"/>
        <v>0</v>
      </c>
    </row>
    <row r="108" spans="5:38" x14ac:dyDescent="0.25">
      <c r="I108" s="22" t="str">
        <f>Items!$E$115</f>
        <v>Финансовые обязательства</v>
      </c>
      <c r="J108" s="1" t="str">
        <f>Items!F117</f>
        <v>%% по займам</v>
      </c>
      <c r="Q108" s="15"/>
      <c r="T108" s="1">
        <f t="shared" ref="T108:AL108" si="124">IF(T$4=1,$Q108,S494)</f>
        <v>0</v>
      </c>
      <c r="U108" s="1">
        <f t="shared" ca="1" si="124"/>
        <v>0</v>
      </c>
      <c r="V108" s="1">
        <f t="shared" ca="1" si="124"/>
        <v>0</v>
      </c>
      <c r="W108" s="1">
        <f t="shared" ca="1" si="124"/>
        <v>0</v>
      </c>
      <c r="X108" s="1">
        <f t="shared" ca="1" si="124"/>
        <v>0</v>
      </c>
      <c r="Y108" s="1">
        <f t="shared" ca="1" si="124"/>
        <v>0</v>
      </c>
      <c r="Z108" s="1">
        <f t="shared" ca="1" si="124"/>
        <v>0</v>
      </c>
      <c r="AA108" s="1">
        <f t="shared" ca="1" si="124"/>
        <v>0</v>
      </c>
      <c r="AB108" s="1">
        <f t="shared" ca="1" si="124"/>
        <v>0</v>
      </c>
      <c r="AC108" s="1">
        <f t="shared" ca="1" si="124"/>
        <v>0</v>
      </c>
      <c r="AD108" s="1">
        <f t="shared" ca="1" si="124"/>
        <v>0</v>
      </c>
      <c r="AE108" s="1">
        <f t="shared" ca="1" si="124"/>
        <v>0</v>
      </c>
      <c r="AF108" s="1">
        <f t="shared" ca="1" si="124"/>
        <v>0</v>
      </c>
      <c r="AG108" s="1">
        <f t="shared" ca="1" si="124"/>
        <v>0</v>
      </c>
      <c r="AH108" s="1">
        <f t="shared" ca="1" si="124"/>
        <v>0</v>
      </c>
      <c r="AI108" s="1">
        <f t="shared" ca="1" si="124"/>
        <v>0</v>
      </c>
      <c r="AJ108" s="1">
        <f t="shared" ca="1" si="124"/>
        <v>0</v>
      </c>
      <c r="AK108" s="1">
        <f t="shared" ca="1" si="124"/>
        <v>0</v>
      </c>
      <c r="AL108" s="1">
        <f t="shared" ca="1" si="124"/>
        <v>0</v>
      </c>
    </row>
    <row r="109" spans="5:38" x14ac:dyDescent="0.25">
      <c r="I109" s="22" t="str">
        <f>Items!$E$115</f>
        <v>Финансовые обязательства</v>
      </c>
      <c r="J109" s="1" t="str">
        <f>Items!F118</f>
        <v>Кредиты</v>
      </c>
      <c r="Q109" s="15"/>
      <c r="T109" s="1">
        <f t="shared" ref="T109:AL109" si="125">IF(T$4=1,$Q109,S495)</f>
        <v>0</v>
      </c>
      <c r="U109" s="1">
        <f t="shared" ca="1" si="125"/>
        <v>0</v>
      </c>
      <c r="V109" s="1">
        <f t="shared" ca="1" si="125"/>
        <v>0</v>
      </c>
      <c r="W109" s="1">
        <f t="shared" ca="1" si="125"/>
        <v>0</v>
      </c>
      <c r="X109" s="1">
        <f t="shared" ca="1" si="125"/>
        <v>0</v>
      </c>
      <c r="Y109" s="1">
        <f t="shared" ca="1" si="125"/>
        <v>0</v>
      </c>
      <c r="Z109" s="1">
        <f t="shared" ca="1" si="125"/>
        <v>0</v>
      </c>
      <c r="AA109" s="1">
        <f t="shared" ca="1" si="125"/>
        <v>0</v>
      </c>
      <c r="AB109" s="1">
        <f t="shared" ca="1" si="125"/>
        <v>0</v>
      </c>
      <c r="AC109" s="1">
        <f t="shared" ca="1" si="125"/>
        <v>0</v>
      </c>
      <c r="AD109" s="1">
        <f t="shared" ca="1" si="125"/>
        <v>0</v>
      </c>
      <c r="AE109" s="1">
        <f t="shared" ca="1" si="125"/>
        <v>0</v>
      </c>
      <c r="AF109" s="1">
        <f t="shared" ca="1" si="125"/>
        <v>0</v>
      </c>
      <c r="AG109" s="1">
        <f t="shared" ca="1" si="125"/>
        <v>0</v>
      </c>
      <c r="AH109" s="1">
        <f t="shared" ca="1" si="125"/>
        <v>0</v>
      </c>
      <c r="AI109" s="1">
        <f t="shared" ca="1" si="125"/>
        <v>0</v>
      </c>
      <c r="AJ109" s="1">
        <f t="shared" ca="1" si="125"/>
        <v>0</v>
      </c>
      <c r="AK109" s="1">
        <f t="shared" ca="1" si="125"/>
        <v>0</v>
      </c>
      <c r="AL109" s="1">
        <f t="shared" ca="1" si="125"/>
        <v>0</v>
      </c>
    </row>
    <row r="110" spans="5:38" x14ac:dyDescent="0.25">
      <c r="I110" s="22" t="str">
        <f>Items!$E$115</f>
        <v>Финансовые обязательства</v>
      </c>
      <c r="J110" s="1" t="str">
        <f>Items!F119</f>
        <v>Займы</v>
      </c>
      <c r="Q110" s="15"/>
      <c r="T110" s="1">
        <f t="shared" ref="T110:AL110" si="126">IF(T$4=1,$Q110,S496)</f>
        <v>0</v>
      </c>
      <c r="U110" s="1">
        <f t="shared" ca="1" si="126"/>
        <v>0</v>
      </c>
      <c r="V110" s="1">
        <f t="shared" ca="1" si="126"/>
        <v>0</v>
      </c>
      <c r="W110" s="1">
        <f t="shared" ca="1" si="126"/>
        <v>0</v>
      </c>
      <c r="X110" s="1">
        <f t="shared" ca="1" si="126"/>
        <v>0</v>
      </c>
      <c r="Y110" s="1">
        <f t="shared" ca="1" si="126"/>
        <v>0</v>
      </c>
      <c r="Z110" s="1">
        <f t="shared" ca="1" si="126"/>
        <v>0</v>
      </c>
      <c r="AA110" s="1">
        <f t="shared" ca="1" si="126"/>
        <v>0</v>
      </c>
      <c r="AB110" s="1">
        <f t="shared" ca="1" si="126"/>
        <v>0</v>
      </c>
      <c r="AC110" s="1">
        <f t="shared" ca="1" si="126"/>
        <v>0</v>
      </c>
      <c r="AD110" s="1">
        <f t="shared" ca="1" si="126"/>
        <v>0</v>
      </c>
      <c r="AE110" s="1">
        <f t="shared" ca="1" si="126"/>
        <v>0</v>
      </c>
      <c r="AF110" s="1">
        <f t="shared" ca="1" si="126"/>
        <v>0</v>
      </c>
      <c r="AG110" s="1">
        <f t="shared" ca="1" si="126"/>
        <v>0</v>
      </c>
      <c r="AH110" s="1">
        <f t="shared" ca="1" si="126"/>
        <v>0</v>
      </c>
      <c r="AI110" s="1">
        <f t="shared" ca="1" si="126"/>
        <v>0</v>
      </c>
      <c r="AJ110" s="1">
        <f t="shared" ca="1" si="126"/>
        <v>0</v>
      </c>
      <c r="AK110" s="1">
        <f t="shared" ca="1" si="126"/>
        <v>0</v>
      </c>
      <c r="AL110" s="1">
        <f t="shared" ca="1" si="126"/>
        <v>0</v>
      </c>
    </row>
    <row r="111" spans="5:38" x14ac:dyDescent="0.25">
      <c r="I111" s="22" t="str">
        <f>Items!$E$115</f>
        <v>Финансовые обязательства</v>
      </c>
      <c r="J111" s="1" t="str">
        <f>Items!F120</f>
        <v>Задолженность по лизингу</v>
      </c>
      <c r="Q111" s="15"/>
      <c r="T111" s="1">
        <f t="shared" ref="T111:AL111" si="127">IF(T$4=1,$Q111,S497)</f>
        <v>0</v>
      </c>
      <c r="U111" s="1">
        <f t="shared" ca="1" si="127"/>
        <v>0</v>
      </c>
      <c r="V111" s="1">
        <f t="shared" ca="1" si="127"/>
        <v>0</v>
      </c>
      <c r="W111" s="1">
        <f t="shared" ca="1" si="127"/>
        <v>0</v>
      </c>
      <c r="X111" s="1">
        <f t="shared" ca="1" si="127"/>
        <v>0</v>
      </c>
      <c r="Y111" s="1">
        <f t="shared" ca="1" si="127"/>
        <v>0</v>
      </c>
      <c r="Z111" s="1">
        <f t="shared" ca="1" si="127"/>
        <v>0</v>
      </c>
      <c r="AA111" s="1">
        <f t="shared" ca="1" si="127"/>
        <v>0</v>
      </c>
      <c r="AB111" s="1">
        <f t="shared" ca="1" si="127"/>
        <v>0</v>
      </c>
      <c r="AC111" s="1">
        <f t="shared" ca="1" si="127"/>
        <v>0</v>
      </c>
      <c r="AD111" s="1">
        <f t="shared" ca="1" si="127"/>
        <v>0</v>
      </c>
      <c r="AE111" s="1">
        <f t="shared" ca="1" si="127"/>
        <v>0</v>
      </c>
      <c r="AF111" s="1">
        <f t="shared" ca="1" si="127"/>
        <v>0</v>
      </c>
      <c r="AG111" s="1">
        <f t="shared" ca="1" si="127"/>
        <v>0</v>
      </c>
      <c r="AH111" s="1">
        <f t="shared" ca="1" si="127"/>
        <v>0</v>
      </c>
      <c r="AI111" s="1">
        <f t="shared" ca="1" si="127"/>
        <v>0</v>
      </c>
      <c r="AJ111" s="1">
        <f t="shared" ca="1" si="127"/>
        <v>0</v>
      </c>
      <c r="AK111" s="1">
        <f t="shared" ca="1" si="127"/>
        <v>0</v>
      </c>
      <c r="AL111" s="1">
        <f t="shared" ca="1" si="127"/>
        <v>0</v>
      </c>
    </row>
    <row r="112" spans="5:38" x14ac:dyDescent="0.25">
      <c r="I112" s="22" t="str">
        <f>Items!$E$115</f>
        <v>Финансовые обязательства</v>
      </c>
      <c r="J112" s="1" t="str">
        <f>Items!F121</f>
        <v>Задолженность по дивидендам</v>
      </c>
      <c r="Q112" s="15"/>
      <c r="T112" s="1">
        <f t="shared" ref="T112:AL112" si="128">IF(T$4=1,$Q112,S498)</f>
        <v>0</v>
      </c>
      <c r="U112" s="1">
        <f t="shared" ca="1" si="128"/>
        <v>0</v>
      </c>
      <c r="V112" s="1">
        <f t="shared" ca="1" si="128"/>
        <v>0</v>
      </c>
      <c r="W112" s="1">
        <f t="shared" ca="1" si="128"/>
        <v>0</v>
      </c>
      <c r="X112" s="1">
        <f t="shared" ca="1" si="128"/>
        <v>0</v>
      </c>
      <c r="Y112" s="1">
        <f t="shared" ca="1" si="128"/>
        <v>0</v>
      </c>
      <c r="Z112" s="1">
        <f t="shared" ca="1" si="128"/>
        <v>0</v>
      </c>
      <c r="AA112" s="1">
        <f t="shared" ca="1" si="128"/>
        <v>0</v>
      </c>
      <c r="AB112" s="1">
        <f t="shared" ca="1" si="128"/>
        <v>0</v>
      </c>
      <c r="AC112" s="1">
        <f t="shared" ca="1" si="128"/>
        <v>0</v>
      </c>
      <c r="AD112" s="1">
        <f t="shared" ca="1" si="128"/>
        <v>0</v>
      </c>
      <c r="AE112" s="1">
        <f t="shared" ca="1" si="128"/>
        <v>0</v>
      </c>
      <c r="AF112" s="1">
        <f t="shared" ca="1" si="128"/>
        <v>0</v>
      </c>
      <c r="AG112" s="1">
        <f t="shared" ca="1" si="128"/>
        <v>0</v>
      </c>
      <c r="AH112" s="1">
        <f t="shared" ca="1" si="128"/>
        <v>0</v>
      </c>
      <c r="AI112" s="1">
        <f t="shared" ca="1" si="128"/>
        <v>0</v>
      </c>
      <c r="AJ112" s="1">
        <f t="shared" ca="1" si="128"/>
        <v>0</v>
      </c>
      <c r="AK112" s="1">
        <f t="shared" ca="1" si="128"/>
        <v>0</v>
      </c>
      <c r="AL112" s="1">
        <f t="shared" ca="1" si="128"/>
        <v>0</v>
      </c>
    </row>
    <row r="113" spans="2:38" s="23" customFormat="1" ht="10.199999999999999" x14ac:dyDescent="0.2">
      <c r="E113" s="23" t="s">
        <v>50</v>
      </c>
    </row>
    <row r="114" spans="2:38" ht="4.05" customHeight="1" x14ac:dyDescent="0.25"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</row>
    <row r="116" spans="2:38" ht="4.05" customHeight="1" x14ac:dyDescent="0.25"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</row>
    <row r="117" spans="2:38" s="2" customFormat="1" x14ac:dyDescent="0.25">
      <c r="G117" s="26" t="s">
        <v>18</v>
      </c>
      <c r="H117" s="26"/>
      <c r="I117" s="26"/>
      <c r="J117" s="26"/>
      <c r="K117" s="26"/>
      <c r="L117" s="26"/>
    </row>
    <row r="118" spans="2:38" s="2" customFormat="1" x14ac:dyDescent="0.25">
      <c r="B118" s="2">
        <f>Items!$G$103</f>
        <v>0</v>
      </c>
      <c r="C118" s="2">
        <f>Items!$H$103</f>
        <v>0</v>
      </c>
      <c r="I118" s="2" t="str">
        <f>Items!$E$103</f>
        <v>Капитальные затраты на основные средства</v>
      </c>
      <c r="Q118" s="2">
        <f ca="1">SUM($S118:INDIRECT(ADDRESS(ROW(),SUMIFS($3:$3,$4:$4,MAX($4:$4)))))</f>
        <v>2704723.9347999999</v>
      </c>
      <c r="T118" s="2">
        <f ca="1">SUM(T119:T124)</f>
        <v>0</v>
      </c>
      <c r="U118" s="2">
        <f t="shared" ref="U118:AL118" ca="1" si="129">SUM(U119:U124)</f>
        <v>173430</v>
      </c>
      <c r="V118" s="2">
        <f t="shared" ca="1" si="129"/>
        <v>0</v>
      </c>
      <c r="W118" s="2">
        <f t="shared" ca="1" si="129"/>
        <v>18714.509999999998</v>
      </c>
      <c r="X118" s="2">
        <f t="shared" ca="1" si="129"/>
        <v>22320.48</v>
      </c>
      <c r="Y118" s="2">
        <f t="shared" ca="1" si="129"/>
        <v>18282.434799999999</v>
      </c>
      <c r="Z118" s="2">
        <f t="shared" ca="1" si="129"/>
        <v>0</v>
      </c>
      <c r="AA118" s="2">
        <f t="shared" ca="1" si="129"/>
        <v>203315.41999999998</v>
      </c>
      <c r="AB118" s="2">
        <f t="shared" ca="1" si="129"/>
        <v>7616.3499999999995</v>
      </c>
      <c r="AC118" s="2">
        <f t="shared" ca="1" si="129"/>
        <v>2261</v>
      </c>
      <c r="AD118" s="2">
        <f t="shared" ca="1" si="129"/>
        <v>762013.17</v>
      </c>
      <c r="AE118" s="2">
        <f t="shared" ca="1" si="129"/>
        <v>496510.45999999996</v>
      </c>
      <c r="AF118" s="2">
        <f t="shared" ca="1" si="129"/>
        <v>926116.30999999994</v>
      </c>
      <c r="AG118" s="2">
        <f t="shared" ca="1" si="129"/>
        <v>74143.8</v>
      </c>
      <c r="AH118" s="2">
        <f t="shared" ca="1" si="129"/>
        <v>0</v>
      </c>
      <c r="AI118" s="2">
        <f t="shared" ca="1" si="129"/>
        <v>0</v>
      </c>
      <c r="AJ118" s="2">
        <f t="shared" ca="1" si="129"/>
        <v>0</v>
      </c>
      <c r="AK118" s="2">
        <f t="shared" ca="1" si="129"/>
        <v>0</v>
      </c>
      <c r="AL118" s="2">
        <f t="shared" ca="1" si="129"/>
        <v>0</v>
      </c>
    </row>
    <row r="119" spans="2:38" x14ac:dyDescent="0.25">
      <c r="B119" s="1" t="str">
        <f>Items!$G$104</f>
        <v>BS(+)</v>
      </c>
      <c r="C119" s="1" t="str">
        <f>Items!$H104</f>
        <v>M</v>
      </c>
      <c r="I119" s="22" t="str">
        <f>Items!$E$103</f>
        <v>Капитальные затраты на основные средства</v>
      </c>
      <c r="J119" s="1" t="str">
        <f>Items!$F104</f>
        <v>Оборудование приобретенное в лизинг</v>
      </c>
      <c r="Q119" s="1">
        <f ca="1">SUM($S119:INDIRECT(ADDRESS(ROW(),SUMIFS($3:$3,$4:$4,MAX($4:$4)))))</f>
        <v>0</v>
      </c>
      <c r="T119" s="1">
        <f ca="1">SUMIFS(INDIRECT($C$1&amp;"!"&amp;$C119&amp;":"&amp;$C119),dbF!$B:$B,"&gt;="&amp;T$5,dbF!$B:$B,"&lt;="&amp;T$6,INDIRECT($C$1&amp;"!"&amp;$C$2&amp;":"&amp;$C$2),$I$4,dbF!$J:$J,$I119,dbF!$K:$K,$J119)</f>
        <v>0</v>
      </c>
      <c r="U119" s="1">
        <f ca="1">SUMIFS(INDIRECT($C$1&amp;"!"&amp;$C119&amp;":"&amp;$C119),dbF!$B:$B,"&gt;="&amp;U$5,dbF!$B:$B,"&lt;="&amp;U$6,INDIRECT($C$1&amp;"!"&amp;$C$2&amp;":"&amp;$C$2),$I$4,dbF!$J:$J,$I119,dbF!$K:$K,$J119)</f>
        <v>0</v>
      </c>
      <c r="V119" s="1">
        <f ca="1">SUMIFS(INDIRECT($C$1&amp;"!"&amp;$C119&amp;":"&amp;$C119),dbF!$B:$B,"&gt;="&amp;V$5,dbF!$B:$B,"&lt;="&amp;V$6,INDIRECT($C$1&amp;"!"&amp;$C$2&amp;":"&amp;$C$2),$I$4,dbF!$J:$J,$I119,dbF!$K:$K,$J119)</f>
        <v>0</v>
      </c>
      <c r="W119" s="1">
        <f ca="1">SUMIFS(INDIRECT($C$1&amp;"!"&amp;$C119&amp;":"&amp;$C119),dbF!$B:$B,"&gt;="&amp;W$5,dbF!$B:$B,"&lt;="&amp;W$6,INDIRECT($C$1&amp;"!"&amp;$C$2&amp;":"&amp;$C$2),$I$4,dbF!$J:$J,$I119,dbF!$K:$K,$J119)</f>
        <v>0</v>
      </c>
      <c r="X119" s="1">
        <f ca="1">SUMIFS(INDIRECT($C$1&amp;"!"&amp;$C119&amp;":"&amp;$C119),dbF!$B:$B,"&gt;="&amp;X$5,dbF!$B:$B,"&lt;="&amp;X$6,INDIRECT($C$1&amp;"!"&amp;$C$2&amp;":"&amp;$C$2),$I$4,dbF!$J:$J,$I119,dbF!$K:$K,$J119)</f>
        <v>0</v>
      </c>
      <c r="Y119" s="1">
        <f ca="1">SUMIFS(INDIRECT($C$1&amp;"!"&amp;$C119&amp;":"&amp;$C119),dbF!$B:$B,"&gt;="&amp;Y$5,dbF!$B:$B,"&lt;="&amp;Y$6,INDIRECT($C$1&amp;"!"&amp;$C$2&amp;":"&amp;$C$2),$I$4,dbF!$J:$J,$I119,dbF!$K:$K,$J119)</f>
        <v>0</v>
      </c>
      <c r="Z119" s="1">
        <f ca="1">SUMIFS(INDIRECT($C$1&amp;"!"&amp;$C119&amp;":"&amp;$C119),dbF!$B:$B,"&gt;="&amp;Z$5,dbF!$B:$B,"&lt;="&amp;Z$6,INDIRECT($C$1&amp;"!"&amp;$C$2&amp;":"&amp;$C$2),$I$4,dbF!$J:$J,$I119,dbF!$K:$K,$J119)</f>
        <v>0</v>
      </c>
      <c r="AA119" s="1">
        <f ca="1">SUMIFS(INDIRECT($C$1&amp;"!"&amp;$C119&amp;":"&amp;$C119),dbF!$B:$B,"&gt;="&amp;AA$5,dbF!$B:$B,"&lt;="&amp;AA$6,INDIRECT($C$1&amp;"!"&amp;$C$2&amp;":"&amp;$C$2),$I$4,dbF!$J:$J,$I119,dbF!$K:$K,$J119)</f>
        <v>0</v>
      </c>
      <c r="AB119" s="1">
        <f ca="1">SUMIFS(INDIRECT($C$1&amp;"!"&amp;$C119&amp;":"&amp;$C119),dbF!$B:$B,"&gt;="&amp;AB$5,dbF!$B:$B,"&lt;="&amp;AB$6,INDIRECT($C$1&amp;"!"&amp;$C$2&amp;":"&amp;$C$2),$I$4,dbF!$J:$J,$I119,dbF!$K:$K,$J119)</f>
        <v>0</v>
      </c>
      <c r="AC119" s="1">
        <f ca="1">SUMIFS(INDIRECT($C$1&amp;"!"&amp;$C119&amp;":"&amp;$C119),dbF!$B:$B,"&gt;="&amp;AC$5,dbF!$B:$B,"&lt;="&amp;AC$6,INDIRECT($C$1&amp;"!"&amp;$C$2&amp;":"&amp;$C$2),$I$4,dbF!$J:$J,$I119,dbF!$K:$K,$J119)</f>
        <v>0</v>
      </c>
      <c r="AD119" s="1">
        <f ca="1">SUMIFS(INDIRECT($C$1&amp;"!"&amp;$C119&amp;":"&amp;$C119),dbF!$B:$B,"&gt;="&amp;AD$5,dbF!$B:$B,"&lt;="&amp;AD$6,INDIRECT($C$1&amp;"!"&amp;$C$2&amp;":"&amp;$C$2),$I$4,dbF!$J:$J,$I119,dbF!$K:$K,$J119)</f>
        <v>0</v>
      </c>
      <c r="AE119" s="1">
        <f ca="1">SUMIFS(INDIRECT($C$1&amp;"!"&amp;$C119&amp;":"&amp;$C119),dbF!$B:$B,"&gt;="&amp;AE$5,dbF!$B:$B,"&lt;="&amp;AE$6,INDIRECT($C$1&amp;"!"&amp;$C$2&amp;":"&amp;$C$2),$I$4,dbF!$J:$J,$I119,dbF!$K:$K,$J119)</f>
        <v>0</v>
      </c>
      <c r="AF119" s="1">
        <f ca="1">SUMIFS(INDIRECT($C$1&amp;"!"&amp;$C119&amp;":"&amp;$C119),dbF!$B:$B,"&gt;="&amp;AF$5,dbF!$B:$B,"&lt;="&amp;AF$6,INDIRECT($C$1&amp;"!"&amp;$C$2&amp;":"&amp;$C$2),$I$4,dbF!$J:$J,$I119,dbF!$K:$K,$J119)</f>
        <v>0</v>
      </c>
      <c r="AG119" s="1">
        <f ca="1">SUMIFS(INDIRECT($C$1&amp;"!"&amp;$C119&amp;":"&amp;$C119),dbF!$B:$B,"&gt;="&amp;AG$5,dbF!$B:$B,"&lt;="&amp;AG$6,INDIRECT($C$1&amp;"!"&amp;$C$2&amp;":"&amp;$C$2),$I$4,dbF!$J:$J,$I119,dbF!$K:$K,$J119)</f>
        <v>0</v>
      </c>
      <c r="AH119" s="1">
        <f ca="1">SUMIFS(INDIRECT($C$1&amp;"!"&amp;$C119&amp;":"&amp;$C119),dbF!$B:$B,"&gt;="&amp;AH$5,dbF!$B:$B,"&lt;="&amp;AH$6,INDIRECT($C$1&amp;"!"&amp;$C$2&amp;":"&amp;$C$2),$I$4,dbF!$J:$J,$I119,dbF!$K:$K,$J119)</f>
        <v>0</v>
      </c>
      <c r="AI119" s="1">
        <f ca="1">SUMIFS(INDIRECT($C$1&amp;"!"&amp;$C119&amp;":"&amp;$C119),dbF!$B:$B,"&gt;="&amp;AI$5,dbF!$B:$B,"&lt;="&amp;AI$6,INDIRECT($C$1&amp;"!"&amp;$C$2&amp;":"&amp;$C$2),$I$4,dbF!$J:$J,$I119,dbF!$K:$K,$J119)</f>
        <v>0</v>
      </c>
      <c r="AJ119" s="1">
        <f ca="1">SUMIFS(INDIRECT($C$1&amp;"!"&amp;$C119&amp;":"&amp;$C119),dbF!$B:$B,"&gt;="&amp;AJ$5,dbF!$B:$B,"&lt;="&amp;AJ$6,INDIRECT($C$1&amp;"!"&amp;$C$2&amp;":"&amp;$C$2),$I$4,dbF!$J:$J,$I119,dbF!$K:$K,$J119)</f>
        <v>0</v>
      </c>
      <c r="AK119" s="1">
        <f ca="1">SUMIFS(INDIRECT($C$1&amp;"!"&amp;$C119&amp;":"&amp;$C119),dbF!$B:$B,"&gt;="&amp;AK$5,dbF!$B:$B,"&lt;="&amp;AK$6,INDIRECT($C$1&amp;"!"&amp;$C$2&amp;":"&amp;$C$2),$I$4,dbF!$J:$J,$I119,dbF!$K:$K,$J119)</f>
        <v>0</v>
      </c>
      <c r="AL119" s="1">
        <f ca="1">SUMIFS(INDIRECT($C$1&amp;"!"&amp;$C119&amp;":"&amp;$C119),dbF!$B:$B,"&gt;="&amp;AL$5,dbF!$B:$B,"&lt;="&amp;AL$6,INDIRECT($C$1&amp;"!"&amp;$C$2&amp;":"&amp;$C$2),$I$4,dbF!$J:$J,$I119,dbF!$K:$K,$J119)</f>
        <v>0</v>
      </c>
    </row>
    <row r="120" spans="2:38" x14ac:dyDescent="0.25">
      <c r="B120" s="1" t="str">
        <f>Items!$G$104</f>
        <v>BS(+)</v>
      </c>
      <c r="C120" s="1" t="str">
        <f>Items!$H105</f>
        <v>M</v>
      </c>
      <c r="I120" s="22" t="str">
        <f>Items!$E$103</f>
        <v>Капитальные затраты на основные средства</v>
      </c>
      <c r="J120" s="1" t="str">
        <f>Items!$F105</f>
        <v>Офис CLT перевозимый</v>
      </c>
      <c r="Q120" s="1">
        <f ca="1">SUM($S120:INDIRECT(ADDRESS(ROW(),SUMIFS($3:$3,$4:$4,MAX($4:$4)))))</f>
        <v>902553.09</v>
      </c>
      <c r="T120" s="1">
        <f ca="1">SUMIFS(INDIRECT($C$1&amp;"!"&amp;$C120&amp;":"&amp;$C120),dbF!$B:$B,"&gt;="&amp;T$5,dbF!$B:$B,"&lt;="&amp;T$6,INDIRECT($C$1&amp;"!"&amp;$C$2&amp;":"&amp;$C$2),$I$4,dbF!$J:$J,$I120,dbF!$K:$K,$J120)</f>
        <v>0</v>
      </c>
      <c r="U120" s="1">
        <f ca="1">SUMIFS(INDIRECT($C$1&amp;"!"&amp;$C120&amp;":"&amp;$C120),dbF!$B:$B,"&gt;="&amp;U$5,dbF!$B:$B,"&lt;="&amp;U$6,INDIRECT($C$1&amp;"!"&amp;$C$2&amp;":"&amp;$C$2),$I$4,dbF!$J:$J,$I120,dbF!$K:$K,$J120)</f>
        <v>0</v>
      </c>
      <c r="V120" s="1">
        <f ca="1">SUMIFS(INDIRECT($C$1&amp;"!"&amp;$C120&amp;":"&amp;$C120),dbF!$B:$B,"&gt;="&amp;V$5,dbF!$B:$B,"&lt;="&amp;V$6,INDIRECT($C$1&amp;"!"&amp;$C$2&amp;":"&amp;$C$2),$I$4,dbF!$J:$J,$I120,dbF!$K:$K,$J120)</f>
        <v>0</v>
      </c>
      <c r="W120" s="1">
        <f ca="1">SUMIFS(INDIRECT($C$1&amp;"!"&amp;$C120&amp;":"&amp;$C120),dbF!$B:$B,"&gt;="&amp;W$5,dbF!$B:$B,"&lt;="&amp;W$6,INDIRECT($C$1&amp;"!"&amp;$C$2&amp;":"&amp;$C$2),$I$4,dbF!$J:$J,$I120,dbF!$K:$K,$J120)</f>
        <v>0</v>
      </c>
      <c r="X120" s="1">
        <f ca="1">SUMIFS(INDIRECT($C$1&amp;"!"&amp;$C120&amp;":"&amp;$C120),dbF!$B:$B,"&gt;="&amp;X$5,dbF!$B:$B,"&lt;="&amp;X$6,INDIRECT($C$1&amp;"!"&amp;$C$2&amp;":"&amp;$C$2),$I$4,dbF!$J:$J,$I120,dbF!$K:$K,$J120)</f>
        <v>0</v>
      </c>
      <c r="Y120" s="1">
        <f ca="1">SUMIFS(INDIRECT($C$1&amp;"!"&amp;$C120&amp;":"&amp;$C120),dbF!$B:$B,"&gt;="&amp;Y$5,dbF!$B:$B,"&lt;="&amp;Y$6,INDIRECT($C$1&amp;"!"&amp;$C$2&amp;":"&amp;$C$2),$I$4,dbF!$J:$J,$I120,dbF!$K:$K,$J120)</f>
        <v>0</v>
      </c>
      <c r="Z120" s="1">
        <f ca="1">SUMIFS(INDIRECT($C$1&amp;"!"&amp;$C120&amp;":"&amp;$C120),dbF!$B:$B,"&gt;="&amp;Z$5,dbF!$B:$B,"&lt;="&amp;Z$6,INDIRECT($C$1&amp;"!"&amp;$C$2&amp;":"&amp;$C$2),$I$4,dbF!$J:$J,$I120,dbF!$K:$K,$J120)</f>
        <v>0</v>
      </c>
      <c r="AA120" s="1">
        <f ca="1">SUMIFS(INDIRECT($C$1&amp;"!"&amp;$C120&amp;":"&amp;$C120),dbF!$B:$B,"&gt;="&amp;AA$5,dbF!$B:$B,"&lt;="&amp;AA$6,INDIRECT($C$1&amp;"!"&amp;$C$2&amp;":"&amp;$C$2),$I$4,dbF!$J:$J,$I120,dbF!$K:$K,$J120)</f>
        <v>0</v>
      </c>
      <c r="AB120" s="1">
        <f ca="1">SUMIFS(INDIRECT($C$1&amp;"!"&amp;$C120&amp;":"&amp;$C120),dbF!$B:$B,"&gt;="&amp;AB$5,dbF!$B:$B,"&lt;="&amp;AB$6,INDIRECT($C$1&amp;"!"&amp;$C$2&amp;":"&amp;$C$2),$I$4,dbF!$J:$J,$I120,dbF!$K:$K,$J120)</f>
        <v>0</v>
      </c>
      <c r="AC120" s="1">
        <f ca="1">SUMIFS(INDIRECT($C$1&amp;"!"&amp;$C120&amp;":"&amp;$C120),dbF!$B:$B,"&gt;="&amp;AC$5,dbF!$B:$B,"&lt;="&amp;AC$6,INDIRECT($C$1&amp;"!"&amp;$C$2&amp;":"&amp;$C$2),$I$4,dbF!$J:$J,$I120,dbF!$K:$K,$J120)</f>
        <v>0</v>
      </c>
      <c r="AD120" s="1">
        <f ca="1">SUMIFS(INDIRECT($C$1&amp;"!"&amp;$C120&amp;":"&amp;$C120),dbF!$B:$B,"&gt;="&amp;AD$5,dbF!$B:$B,"&lt;="&amp;AD$6,INDIRECT($C$1&amp;"!"&amp;$C$2&amp;":"&amp;$C$2),$I$4,dbF!$J:$J,$I120,dbF!$K:$K,$J120)</f>
        <v>0</v>
      </c>
      <c r="AE120" s="1">
        <f ca="1">SUMIFS(INDIRECT($C$1&amp;"!"&amp;$C120&amp;":"&amp;$C120),dbF!$B:$B,"&gt;="&amp;AE$5,dbF!$B:$B,"&lt;="&amp;AE$6,INDIRECT($C$1&amp;"!"&amp;$C$2&amp;":"&amp;$C$2),$I$4,dbF!$J:$J,$I120,dbF!$K:$K,$J120)</f>
        <v>0</v>
      </c>
      <c r="AF120" s="1">
        <f ca="1">SUMIFS(INDIRECT($C$1&amp;"!"&amp;$C120&amp;":"&amp;$C120),dbF!$B:$B,"&gt;="&amp;AF$5,dbF!$B:$B,"&lt;="&amp;AF$6,INDIRECT($C$1&amp;"!"&amp;$C$2&amp;":"&amp;$C$2),$I$4,dbF!$J:$J,$I120,dbF!$K:$K,$J120)</f>
        <v>902553.09</v>
      </c>
      <c r="AG120" s="1">
        <f ca="1">SUMIFS(INDIRECT($C$1&amp;"!"&amp;$C120&amp;":"&amp;$C120),dbF!$B:$B,"&gt;="&amp;AG$5,dbF!$B:$B,"&lt;="&amp;AG$6,INDIRECT($C$1&amp;"!"&amp;$C$2&amp;":"&amp;$C$2),$I$4,dbF!$J:$J,$I120,dbF!$K:$K,$J120)</f>
        <v>0</v>
      </c>
      <c r="AH120" s="1">
        <f ca="1">SUMIFS(INDIRECT($C$1&amp;"!"&amp;$C120&amp;":"&amp;$C120),dbF!$B:$B,"&gt;="&amp;AH$5,dbF!$B:$B,"&lt;="&amp;AH$6,INDIRECT($C$1&amp;"!"&amp;$C$2&amp;":"&amp;$C$2),$I$4,dbF!$J:$J,$I120,dbF!$K:$K,$J120)</f>
        <v>0</v>
      </c>
      <c r="AI120" s="1">
        <f ca="1">SUMIFS(INDIRECT($C$1&amp;"!"&amp;$C120&amp;":"&amp;$C120),dbF!$B:$B,"&gt;="&amp;AI$5,dbF!$B:$B,"&lt;="&amp;AI$6,INDIRECT($C$1&amp;"!"&amp;$C$2&amp;":"&amp;$C$2),$I$4,dbF!$J:$J,$I120,dbF!$K:$K,$J120)</f>
        <v>0</v>
      </c>
      <c r="AJ120" s="1">
        <f ca="1">SUMIFS(INDIRECT($C$1&amp;"!"&amp;$C120&amp;":"&amp;$C120),dbF!$B:$B,"&gt;="&amp;AJ$5,dbF!$B:$B,"&lt;="&amp;AJ$6,INDIRECT($C$1&amp;"!"&amp;$C$2&amp;":"&amp;$C$2),$I$4,dbF!$J:$J,$I120,dbF!$K:$K,$J120)</f>
        <v>0</v>
      </c>
      <c r="AK120" s="1">
        <f ca="1">SUMIFS(INDIRECT($C$1&amp;"!"&amp;$C120&amp;":"&amp;$C120),dbF!$B:$B,"&gt;="&amp;AK$5,dbF!$B:$B,"&lt;="&amp;AK$6,INDIRECT($C$1&amp;"!"&amp;$C$2&amp;":"&amp;$C$2),$I$4,dbF!$J:$J,$I120,dbF!$K:$K,$J120)</f>
        <v>0</v>
      </c>
      <c r="AL120" s="1">
        <f ca="1">SUMIFS(INDIRECT($C$1&amp;"!"&amp;$C120&amp;":"&amp;$C120),dbF!$B:$B,"&gt;="&amp;AL$5,dbF!$B:$B,"&lt;="&amp;AL$6,INDIRECT($C$1&amp;"!"&amp;$C$2&amp;":"&amp;$C$2),$I$4,dbF!$J:$J,$I120,dbF!$K:$K,$J120)</f>
        <v>0</v>
      </c>
    </row>
    <row r="121" spans="2:38" x14ac:dyDescent="0.25">
      <c r="B121" s="1" t="str">
        <f>Items!$G$104</f>
        <v>BS(+)</v>
      </c>
      <c r="C121" s="1" t="str">
        <f>Items!$H106</f>
        <v>M</v>
      </c>
      <c r="I121" s="22" t="str">
        <f>Items!$E$103</f>
        <v>Капитальные затраты на основные средства</v>
      </c>
      <c r="J121" s="1" t="str">
        <f>Items!$F106</f>
        <v>Контейнер</v>
      </c>
      <c r="Q121" s="1">
        <f ca="1">SUM($S121:INDIRECT(ADDRESS(ROW(),SUMIFS($3:$3,$4:$4,MAX($4:$4)))))</f>
        <v>575090</v>
      </c>
      <c r="T121" s="1">
        <f ca="1">SUMIFS(INDIRECT($C$1&amp;"!"&amp;$C121&amp;":"&amp;$C121),dbF!$B:$B,"&gt;="&amp;T$5,dbF!$B:$B,"&lt;="&amp;T$6,INDIRECT($C$1&amp;"!"&amp;$C$2&amp;":"&amp;$C$2),$I$4,dbF!$J:$J,$I121,dbF!$K:$K,$J121)</f>
        <v>0</v>
      </c>
      <c r="U121" s="1">
        <f ca="1">SUMIFS(INDIRECT($C$1&amp;"!"&amp;$C121&amp;":"&amp;$C121),dbF!$B:$B,"&gt;="&amp;U$5,dbF!$B:$B,"&lt;="&amp;U$6,INDIRECT($C$1&amp;"!"&amp;$C$2&amp;":"&amp;$C$2),$I$4,dbF!$J:$J,$I121,dbF!$K:$K,$J121)</f>
        <v>173430</v>
      </c>
      <c r="V121" s="1">
        <f ca="1">SUMIFS(INDIRECT($C$1&amp;"!"&amp;$C121&amp;":"&amp;$C121),dbF!$B:$B,"&gt;="&amp;V$5,dbF!$B:$B,"&lt;="&amp;V$6,INDIRECT($C$1&amp;"!"&amp;$C$2&amp;":"&amp;$C$2),$I$4,dbF!$J:$J,$I121,dbF!$K:$K,$J121)</f>
        <v>0</v>
      </c>
      <c r="W121" s="1">
        <f ca="1">SUMIFS(INDIRECT($C$1&amp;"!"&amp;$C121&amp;":"&amp;$C121),dbF!$B:$B,"&gt;="&amp;W$5,dbF!$B:$B,"&lt;="&amp;W$6,INDIRECT($C$1&amp;"!"&amp;$C$2&amp;":"&amp;$C$2),$I$4,dbF!$J:$J,$I121,dbF!$K:$K,$J121)</f>
        <v>0</v>
      </c>
      <c r="X121" s="1">
        <f ca="1">SUMIFS(INDIRECT($C$1&amp;"!"&amp;$C121&amp;":"&amp;$C121),dbF!$B:$B,"&gt;="&amp;X$5,dbF!$B:$B,"&lt;="&amp;X$6,INDIRECT($C$1&amp;"!"&amp;$C$2&amp;":"&amp;$C$2),$I$4,dbF!$J:$J,$I121,dbF!$K:$K,$J121)</f>
        <v>0</v>
      </c>
      <c r="Y121" s="1">
        <f ca="1">SUMIFS(INDIRECT($C$1&amp;"!"&amp;$C121&amp;":"&amp;$C121),dbF!$B:$B,"&gt;="&amp;Y$5,dbF!$B:$B,"&lt;="&amp;Y$6,INDIRECT($C$1&amp;"!"&amp;$C$2&amp;":"&amp;$C$2),$I$4,dbF!$J:$J,$I121,dbF!$K:$K,$J121)</f>
        <v>0</v>
      </c>
      <c r="Z121" s="1">
        <f ca="1">SUMIFS(INDIRECT($C$1&amp;"!"&amp;$C121&amp;":"&amp;$C121),dbF!$B:$B,"&gt;="&amp;Z$5,dbF!$B:$B,"&lt;="&amp;Z$6,INDIRECT($C$1&amp;"!"&amp;$C$2&amp;":"&amp;$C$2),$I$4,dbF!$J:$J,$I121,dbF!$K:$K,$J121)</f>
        <v>0</v>
      </c>
      <c r="AA121" s="1">
        <f ca="1">SUMIFS(INDIRECT($C$1&amp;"!"&amp;$C121&amp;":"&amp;$C121),dbF!$B:$B,"&gt;="&amp;AA$5,dbF!$B:$B,"&lt;="&amp;AA$6,INDIRECT($C$1&amp;"!"&amp;$C$2&amp;":"&amp;$C$2),$I$4,dbF!$J:$J,$I121,dbF!$K:$K,$J121)</f>
        <v>174370</v>
      </c>
      <c r="AB121" s="1">
        <f ca="1">SUMIFS(INDIRECT($C$1&amp;"!"&amp;$C121&amp;":"&amp;$C121),dbF!$B:$B,"&gt;="&amp;AB$5,dbF!$B:$B,"&lt;="&amp;AB$6,INDIRECT($C$1&amp;"!"&amp;$C$2&amp;":"&amp;$C$2),$I$4,dbF!$J:$J,$I121,dbF!$K:$K,$J121)</f>
        <v>0</v>
      </c>
      <c r="AC121" s="1">
        <f ca="1">SUMIFS(INDIRECT($C$1&amp;"!"&amp;$C121&amp;":"&amp;$C121),dbF!$B:$B,"&gt;="&amp;AC$5,dbF!$B:$B,"&lt;="&amp;AC$6,INDIRECT($C$1&amp;"!"&amp;$C$2&amp;":"&amp;$C$2),$I$4,dbF!$J:$J,$I121,dbF!$K:$K,$J121)</f>
        <v>0</v>
      </c>
      <c r="AD121" s="1">
        <f ca="1">SUMIFS(INDIRECT($C$1&amp;"!"&amp;$C121&amp;":"&amp;$C121),dbF!$B:$B,"&gt;="&amp;AD$5,dbF!$B:$B,"&lt;="&amp;AD$6,INDIRECT($C$1&amp;"!"&amp;$C$2&amp;":"&amp;$C$2),$I$4,dbF!$J:$J,$I121,dbF!$K:$K,$J121)</f>
        <v>227290</v>
      </c>
      <c r="AE121" s="1">
        <f ca="1">SUMIFS(INDIRECT($C$1&amp;"!"&amp;$C121&amp;":"&amp;$C121),dbF!$B:$B,"&gt;="&amp;AE$5,dbF!$B:$B,"&lt;="&amp;AE$6,INDIRECT($C$1&amp;"!"&amp;$C$2&amp;":"&amp;$C$2),$I$4,dbF!$J:$J,$I121,dbF!$K:$K,$J121)</f>
        <v>0</v>
      </c>
      <c r="AF121" s="1">
        <f ca="1">SUMIFS(INDIRECT($C$1&amp;"!"&amp;$C121&amp;":"&amp;$C121),dbF!$B:$B,"&gt;="&amp;AF$5,dbF!$B:$B,"&lt;="&amp;AF$6,INDIRECT($C$1&amp;"!"&amp;$C$2&amp;":"&amp;$C$2),$I$4,dbF!$J:$J,$I121,dbF!$K:$K,$J121)</f>
        <v>0</v>
      </c>
      <c r="AG121" s="1">
        <f ca="1">SUMIFS(INDIRECT($C$1&amp;"!"&amp;$C121&amp;":"&amp;$C121),dbF!$B:$B,"&gt;="&amp;AG$5,dbF!$B:$B,"&lt;="&amp;AG$6,INDIRECT($C$1&amp;"!"&amp;$C$2&amp;":"&amp;$C$2),$I$4,dbF!$J:$J,$I121,dbF!$K:$K,$J121)</f>
        <v>0</v>
      </c>
      <c r="AH121" s="1">
        <f ca="1">SUMIFS(INDIRECT($C$1&amp;"!"&amp;$C121&amp;":"&amp;$C121),dbF!$B:$B,"&gt;="&amp;AH$5,dbF!$B:$B,"&lt;="&amp;AH$6,INDIRECT($C$1&amp;"!"&amp;$C$2&amp;":"&amp;$C$2),$I$4,dbF!$J:$J,$I121,dbF!$K:$K,$J121)</f>
        <v>0</v>
      </c>
      <c r="AI121" s="1">
        <f ca="1">SUMIFS(INDIRECT($C$1&amp;"!"&amp;$C121&amp;":"&amp;$C121),dbF!$B:$B,"&gt;="&amp;AI$5,dbF!$B:$B,"&lt;="&amp;AI$6,INDIRECT($C$1&amp;"!"&amp;$C$2&amp;":"&amp;$C$2),$I$4,dbF!$J:$J,$I121,dbF!$K:$K,$J121)</f>
        <v>0</v>
      </c>
      <c r="AJ121" s="1">
        <f ca="1">SUMIFS(INDIRECT($C$1&amp;"!"&amp;$C121&amp;":"&amp;$C121),dbF!$B:$B,"&gt;="&amp;AJ$5,dbF!$B:$B,"&lt;="&amp;AJ$6,INDIRECT($C$1&amp;"!"&amp;$C$2&amp;":"&amp;$C$2),$I$4,dbF!$J:$J,$I121,dbF!$K:$K,$J121)</f>
        <v>0</v>
      </c>
      <c r="AK121" s="1">
        <f ca="1">SUMIFS(INDIRECT($C$1&amp;"!"&amp;$C121&amp;":"&amp;$C121),dbF!$B:$B,"&gt;="&amp;AK$5,dbF!$B:$B,"&lt;="&amp;AK$6,INDIRECT($C$1&amp;"!"&amp;$C$2&amp;":"&amp;$C$2),$I$4,dbF!$J:$J,$I121,dbF!$K:$K,$J121)</f>
        <v>0</v>
      </c>
      <c r="AL121" s="1">
        <f ca="1">SUMIFS(INDIRECT($C$1&amp;"!"&amp;$C121&amp;":"&amp;$C121),dbF!$B:$B,"&gt;="&amp;AL$5,dbF!$B:$B,"&lt;="&amp;AL$6,INDIRECT($C$1&amp;"!"&amp;$C$2&amp;":"&amp;$C$2),$I$4,dbF!$J:$J,$I121,dbF!$K:$K,$J121)</f>
        <v>0</v>
      </c>
    </row>
    <row r="122" spans="2:38" x14ac:dyDescent="0.25">
      <c r="B122" s="1" t="str">
        <f>Items!$G$104</f>
        <v>BS(+)</v>
      </c>
      <c r="C122" s="1" t="str">
        <f>Items!$H107</f>
        <v>M</v>
      </c>
      <c r="I122" s="22" t="str">
        <f>Items!$E$103</f>
        <v>Капитальные затраты на основные средства</v>
      </c>
      <c r="J122" s="1" t="str">
        <f>Items!$F107</f>
        <v>Инструменты</v>
      </c>
      <c r="Q122" s="1">
        <f ca="1">SUM($S122:INDIRECT(ADDRESS(ROW(),SUMIFS($3:$3,$4:$4,MAX($4:$4)))))</f>
        <v>607313.93479999993</v>
      </c>
      <c r="T122" s="1">
        <f ca="1">SUMIFS(INDIRECT($C$1&amp;"!"&amp;$C122&amp;":"&amp;$C122),dbF!$B:$B,"&gt;="&amp;T$5,dbF!$B:$B,"&lt;="&amp;T$6,INDIRECT($C$1&amp;"!"&amp;$C$2&amp;":"&amp;$C$2),$I$4,dbF!$J:$J,$I122,dbF!$K:$K,$J122)</f>
        <v>0</v>
      </c>
      <c r="U122" s="1">
        <f ca="1">SUMIFS(INDIRECT($C$1&amp;"!"&amp;$C122&amp;":"&amp;$C122),dbF!$B:$B,"&gt;="&amp;U$5,dbF!$B:$B,"&lt;="&amp;U$6,INDIRECT($C$1&amp;"!"&amp;$C$2&amp;":"&amp;$C$2),$I$4,dbF!$J:$J,$I122,dbF!$K:$K,$J122)</f>
        <v>0</v>
      </c>
      <c r="V122" s="1">
        <f ca="1">SUMIFS(INDIRECT($C$1&amp;"!"&amp;$C122&amp;":"&amp;$C122),dbF!$B:$B,"&gt;="&amp;V$5,dbF!$B:$B,"&lt;="&amp;V$6,INDIRECT($C$1&amp;"!"&amp;$C$2&amp;":"&amp;$C$2),$I$4,dbF!$J:$J,$I122,dbF!$K:$K,$J122)</f>
        <v>0</v>
      </c>
      <c r="W122" s="1">
        <f ca="1">SUMIFS(INDIRECT($C$1&amp;"!"&amp;$C122&amp;":"&amp;$C122),dbF!$B:$B,"&gt;="&amp;W$5,dbF!$B:$B,"&lt;="&amp;W$6,INDIRECT($C$1&amp;"!"&amp;$C$2&amp;":"&amp;$C$2),$I$4,dbF!$J:$J,$I122,dbF!$K:$K,$J122)</f>
        <v>18714.509999999998</v>
      </c>
      <c r="X122" s="1">
        <f ca="1">SUMIFS(INDIRECT($C$1&amp;"!"&amp;$C122&amp;":"&amp;$C122),dbF!$B:$B,"&gt;="&amp;X$5,dbF!$B:$B,"&lt;="&amp;X$6,INDIRECT($C$1&amp;"!"&amp;$C$2&amp;":"&amp;$C$2),$I$4,dbF!$J:$J,$I122,dbF!$K:$K,$J122)</f>
        <v>22320.48</v>
      </c>
      <c r="Y122" s="1">
        <f ca="1">SUMIFS(INDIRECT($C$1&amp;"!"&amp;$C122&amp;":"&amp;$C122),dbF!$B:$B,"&gt;="&amp;Y$5,dbF!$B:$B,"&lt;="&amp;Y$6,INDIRECT($C$1&amp;"!"&amp;$C$2&amp;":"&amp;$C$2),$I$4,dbF!$J:$J,$I122,dbF!$K:$K,$J122)</f>
        <v>18282.434799999999</v>
      </c>
      <c r="Z122" s="1">
        <f ca="1">SUMIFS(INDIRECT($C$1&amp;"!"&amp;$C122&amp;":"&amp;$C122),dbF!$B:$B,"&gt;="&amp;Z$5,dbF!$B:$B,"&lt;="&amp;Z$6,INDIRECT($C$1&amp;"!"&amp;$C$2&amp;":"&amp;$C$2),$I$4,dbF!$J:$J,$I122,dbF!$K:$K,$J122)</f>
        <v>0</v>
      </c>
      <c r="AA122" s="1">
        <f ca="1">SUMIFS(INDIRECT($C$1&amp;"!"&amp;$C122&amp;":"&amp;$C122),dbF!$B:$B,"&gt;="&amp;AA$5,dbF!$B:$B,"&lt;="&amp;AA$6,INDIRECT($C$1&amp;"!"&amp;$C$2&amp;":"&amp;$C$2),$I$4,dbF!$J:$J,$I122,dbF!$K:$K,$J122)</f>
        <v>28945.42</v>
      </c>
      <c r="AB122" s="1">
        <f ca="1">SUMIFS(INDIRECT($C$1&amp;"!"&amp;$C122&amp;":"&amp;$C122),dbF!$B:$B,"&gt;="&amp;AB$5,dbF!$B:$B,"&lt;="&amp;AB$6,INDIRECT($C$1&amp;"!"&amp;$C$2&amp;":"&amp;$C$2),$I$4,dbF!$J:$J,$I122,dbF!$K:$K,$J122)</f>
        <v>7616.3499999999995</v>
      </c>
      <c r="AC122" s="1">
        <f ca="1">SUMIFS(INDIRECT($C$1&amp;"!"&amp;$C122&amp;":"&amp;$C122),dbF!$B:$B,"&gt;="&amp;AC$5,dbF!$B:$B,"&lt;="&amp;AC$6,INDIRECT($C$1&amp;"!"&amp;$C$2&amp;":"&amp;$C$2),$I$4,dbF!$J:$J,$I122,dbF!$K:$K,$J122)</f>
        <v>2261</v>
      </c>
      <c r="AD122" s="1">
        <f ca="1">SUMIFS(INDIRECT($C$1&amp;"!"&amp;$C122&amp;":"&amp;$C122),dbF!$B:$B,"&gt;="&amp;AD$5,dbF!$B:$B,"&lt;="&amp;AD$6,INDIRECT($C$1&amp;"!"&amp;$C$2&amp;":"&amp;$C$2),$I$4,dbF!$J:$J,$I122,dbF!$K:$K,$J122)</f>
        <v>2193.17</v>
      </c>
      <c r="AE122" s="1">
        <f ca="1">SUMIFS(INDIRECT($C$1&amp;"!"&amp;$C122&amp;":"&amp;$C122),dbF!$B:$B,"&gt;="&amp;AE$5,dbF!$B:$B,"&lt;="&amp;AE$6,INDIRECT($C$1&amp;"!"&amp;$C$2&amp;":"&amp;$C$2),$I$4,dbF!$J:$J,$I122,dbF!$K:$K,$J122)</f>
        <v>434202.35</v>
      </c>
      <c r="AF122" s="1">
        <f ca="1">SUMIFS(INDIRECT($C$1&amp;"!"&amp;$C122&amp;":"&amp;$C122),dbF!$B:$B,"&gt;="&amp;AF$5,dbF!$B:$B,"&lt;="&amp;AF$6,INDIRECT($C$1&amp;"!"&amp;$C$2&amp;":"&amp;$C$2),$I$4,dbF!$J:$J,$I122,dbF!$K:$K,$J122)</f>
        <v>23563.22</v>
      </c>
      <c r="AG122" s="1">
        <f ca="1">SUMIFS(INDIRECT($C$1&amp;"!"&amp;$C122&amp;":"&amp;$C122),dbF!$B:$B,"&gt;="&amp;AG$5,dbF!$B:$B,"&lt;="&amp;AG$6,INDIRECT($C$1&amp;"!"&amp;$C$2&amp;":"&amp;$C$2),$I$4,dbF!$J:$J,$I122,dbF!$K:$K,$J122)</f>
        <v>49215</v>
      </c>
      <c r="AH122" s="1">
        <f ca="1">SUMIFS(INDIRECT($C$1&amp;"!"&amp;$C122&amp;":"&amp;$C122),dbF!$B:$B,"&gt;="&amp;AH$5,dbF!$B:$B,"&lt;="&amp;AH$6,INDIRECT($C$1&amp;"!"&amp;$C$2&amp;":"&amp;$C$2),$I$4,dbF!$J:$J,$I122,dbF!$K:$K,$J122)</f>
        <v>0</v>
      </c>
      <c r="AI122" s="1">
        <f ca="1">SUMIFS(INDIRECT($C$1&amp;"!"&amp;$C122&amp;":"&amp;$C122),dbF!$B:$B,"&gt;="&amp;AI$5,dbF!$B:$B,"&lt;="&amp;AI$6,INDIRECT($C$1&amp;"!"&amp;$C$2&amp;":"&amp;$C$2),$I$4,dbF!$J:$J,$I122,dbF!$K:$K,$J122)</f>
        <v>0</v>
      </c>
      <c r="AJ122" s="1">
        <f ca="1">SUMIFS(INDIRECT($C$1&amp;"!"&amp;$C122&amp;":"&amp;$C122),dbF!$B:$B,"&gt;="&amp;AJ$5,dbF!$B:$B,"&lt;="&amp;AJ$6,INDIRECT($C$1&amp;"!"&amp;$C$2&amp;":"&amp;$C$2),$I$4,dbF!$J:$J,$I122,dbF!$K:$K,$J122)</f>
        <v>0</v>
      </c>
      <c r="AK122" s="1">
        <f ca="1">SUMIFS(INDIRECT($C$1&amp;"!"&amp;$C122&amp;":"&amp;$C122),dbF!$B:$B,"&gt;="&amp;AK$5,dbF!$B:$B,"&lt;="&amp;AK$6,INDIRECT($C$1&amp;"!"&amp;$C$2&amp;":"&amp;$C$2),$I$4,dbF!$J:$J,$I122,dbF!$K:$K,$J122)</f>
        <v>0</v>
      </c>
      <c r="AL122" s="1">
        <f ca="1">SUMIFS(INDIRECT($C$1&amp;"!"&amp;$C122&amp;":"&amp;$C122),dbF!$B:$B,"&gt;="&amp;AL$5,dbF!$B:$B,"&lt;="&amp;AL$6,INDIRECT($C$1&amp;"!"&amp;$C$2&amp;":"&amp;$C$2),$I$4,dbF!$J:$J,$I122,dbF!$K:$K,$J122)</f>
        <v>0</v>
      </c>
    </row>
    <row r="123" spans="2:38" x14ac:dyDescent="0.25">
      <c r="B123" s="1" t="str">
        <f>Items!$G$104</f>
        <v>BS(+)</v>
      </c>
      <c r="C123" s="1" t="str">
        <f>Items!$H108</f>
        <v>M</v>
      </c>
      <c r="I123" s="22" t="str">
        <f>Items!$E$103</f>
        <v>Капитальные затраты на основные средства</v>
      </c>
      <c r="J123" s="1" t="str">
        <f>Items!$F108</f>
        <v>Спец техника и оборудование</v>
      </c>
      <c r="Q123" s="1">
        <f ca="1">SUM($S123:INDIRECT(ADDRESS(ROW(),SUMIFS($3:$3,$4:$4,MAX($4:$4)))))</f>
        <v>619766.91</v>
      </c>
      <c r="T123" s="1">
        <f ca="1">SUMIFS(INDIRECT($C$1&amp;"!"&amp;$C123&amp;":"&amp;$C123),dbF!$B:$B,"&gt;="&amp;T$5,dbF!$B:$B,"&lt;="&amp;T$6,INDIRECT($C$1&amp;"!"&amp;$C$2&amp;":"&amp;$C$2),$I$4,dbF!$J:$J,$I123,dbF!$K:$K,$J123)</f>
        <v>0</v>
      </c>
      <c r="U123" s="1">
        <f ca="1">SUMIFS(INDIRECT($C$1&amp;"!"&amp;$C123&amp;":"&amp;$C123),dbF!$B:$B,"&gt;="&amp;U$5,dbF!$B:$B,"&lt;="&amp;U$6,INDIRECT($C$1&amp;"!"&amp;$C$2&amp;":"&amp;$C$2),$I$4,dbF!$J:$J,$I123,dbF!$K:$K,$J123)</f>
        <v>0</v>
      </c>
      <c r="V123" s="1">
        <f ca="1">SUMIFS(INDIRECT($C$1&amp;"!"&amp;$C123&amp;":"&amp;$C123),dbF!$B:$B,"&gt;="&amp;V$5,dbF!$B:$B,"&lt;="&amp;V$6,INDIRECT($C$1&amp;"!"&amp;$C$2&amp;":"&amp;$C$2),$I$4,dbF!$J:$J,$I123,dbF!$K:$K,$J123)</f>
        <v>0</v>
      </c>
      <c r="W123" s="1">
        <f ca="1">SUMIFS(INDIRECT($C$1&amp;"!"&amp;$C123&amp;":"&amp;$C123),dbF!$B:$B,"&gt;="&amp;W$5,dbF!$B:$B,"&lt;="&amp;W$6,INDIRECT($C$1&amp;"!"&amp;$C$2&amp;":"&amp;$C$2),$I$4,dbF!$J:$J,$I123,dbF!$K:$K,$J123)</f>
        <v>0</v>
      </c>
      <c r="X123" s="1">
        <f ca="1">SUMIFS(INDIRECT($C$1&amp;"!"&amp;$C123&amp;":"&amp;$C123),dbF!$B:$B,"&gt;="&amp;X$5,dbF!$B:$B,"&lt;="&amp;X$6,INDIRECT($C$1&amp;"!"&amp;$C$2&amp;":"&amp;$C$2),$I$4,dbF!$J:$J,$I123,dbF!$K:$K,$J123)</f>
        <v>0</v>
      </c>
      <c r="Y123" s="1">
        <f ca="1">SUMIFS(INDIRECT($C$1&amp;"!"&amp;$C123&amp;":"&amp;$C123),dbF!$B:$B,"&gt;="&amp;Y$5,dbF!$B:$B,"&lt;="&amp;Y$6,INDIRECT($C$1&amp;"!"&amp;$C$2&amp;":"&amp;$C$2),$I$4,dbF!$J:$J,$I123,dbF!$K:$K,$J123)</f>
        <v>0</v>
      </c>
      <c r="Z123" s="1">
        <f ca="1">SUMIFS(INDIRECT($C$1&amp;"!"&amp;$C123&amp;":"&amp;$C123),dbF!$B:$B,"&gt;="&amp;Z$5,dbF!$B:$B,"&lt;="&amp;Z$6,INDIRECT($C$1&amp;"!"&amp;$C$2&amp;":"&amp;$C$2),$I$4,dbF!$J:$J,$I123,dbF!$K:$K,$J123)</f>
        <v>0</v>
      </c>
      <c r="AA123" s="1">
        <f ca="1">SUMIFS(INDIRECT($C$1&amp;"!"&amp;$C123&amp;":"&amp;$C123),dbF!$B:$B,"&gt;="&amp;AA$5,dbF!$B:$B,"&lt;="&amp;AA$6,INDIRECT($C$1&amp;"!"&amp;$C$2&amp;":"&amp;$C$2),$I$4,dbF!$J:$J,$I123,dbF!$K:$K,$J123)</f>
        <v>0</v>
      </c>
      <c r="AB123" s="1">
        <f ca="1">SUMIFS(INDIRECT($C$1&amp;"!"&amp;$C123&amp;":"&amp;$C123),dbF!$B:$B,"&gt;="&amp;AB$5,dbF!$B:$B,"&lt;="&amp;AB$6,INDIRECT($C$1&amp;"!"&amp;$C$2&amp;":"&amp;$C$2),$I$4,dbF!$J:$J,$I123,dbF!$K:$K,$J123)</f>
        <v>0</v>
      </c>
      <c r="AC123" s="1">
        <f ca="1">SUMIFS(INDIRECT($C$1&amp;"!"&amp;$C123&amp;":"&amp;$C123),dbF!$B:$B,"&gt;="&amp;AC$5,dbF!$B:$B,"&lt;="&amp;AC$6,INDIRECT($C$1&amp;"!"&amp;$C$2&amp;":"&amp;$C$2),$I$4,dbF!$J:$J,$I123,dbF!$K:$K,$J123)</f>
        <v>0</v>
      </c>
      <c r="AD123" s="1">
        <f ca="1">SUMIFS(INDIRECT($C$1&amp;"!"&amp;$C123&amp;":"&amp;$C123),dbF!$B:$B,"&gt;="&amp;AD$5,dbF!$B:$B,"&lt;="&amp;AD$6,INDIRECT($C$1&amp;"!"&amp;$C$2&amp;":"&amp;$C$2),$I$4,dbF!$J:$J,$I123,dbF!$K:$K,$J123)</f>
        <v>532530</v>
      </c>
      <c r="AE123" s="1">
        <f ca="1">SUMIFS(INDIRECT($C$1&amp;"!"&amp;$C123&amp;":"&amp;$C123),dbF!$B:$B,"&gt;="&amp;AE$5,dbF!$B:$B,"&lt;="&amp;AE$6,INDIRECT($C$1&amp;"!"&amp;$C$2&amp;":"&amp;$C$2),$I$4,dbF!$J:$J,$I123,dbF!$K:$K,$J123)</f>
        <v>62308.11</v>
      </c>
      <c r="AF123" s="1">
        <f ca="1">SUMIFS(INDIRECT($C$1&amp;"!"&amp;$C123&amp;":"&amp;$C123),dbF!$B:$B,"&gt;="&amp;AF$5,dbF!$B:$B,"&lt;="&amp;AF$6,INDIRECT($C$1&amp;"!"&amp;$C$2&amp;":"&amp;$C$2),$I$4,dbF!$J:$J,$I123,dbF!$K:$K,$J123)</f>
        <v>0</v>
      </c>
      <c r="AG123" s="1">
        <f ca="1">SUMIFS(INDIRECT($C$1&amp;"!"&amp;$C123&amp;":"&amp;$C123),dbF!$B:$B,"&gt;="&amp;AG$5,dbF!$B:$B,"&lt;="&amp;AG$6,INDIRECT($C$1&amp;"!"&amp;$C$2&amp;":"&amp;$C$2),$I$4,dbF!$J:$J,$I123,dbF!$K:$K,$J123)</f>
        <v>24928.799999999999</v>
      </c>
      <c r="AH123" s="1">
        <f ca="1">SUMIFS(INDIRECT($C$1&amp;"!"&amp;$C123&amp;":"&amp;$C123),dbF!$B:$B,"&gt;="&amp;AH$5,dbF!$B:$B,"&lt;="&amp;AH$6,INDIRECT($C$1&amp;"!"&amp;$C$2&amp;":"&amp;$C$2),$I$4,dbF!$J:$J,$I123,dbF!$K:$K,$J123)</f>
        <v>0</v>
      </c>
      <c r="AI123" s="1">
        <f ca="1">SUMIFS(INDIRECT($C$1&amp;"!"&amp;$C123&amp;":"&amp;$C123),dbF!$B:$B,"&gt;="&amp;AI$5,dbF!$B:$B,"&lt;="&amp;AI$6,INDIRECT($C$1&amp;"!"&amp;$C$2&amp;":"&amp;$C$2),$I$4,dbF!$J:$J,$I123,dbF!$K:$K,$J123)</f>
        <v>0</v>
      </c>
      <c r="AJ123" s="1">
        <f ca="1">SUMIFS(INDIRECT($C$1&amp;"!"&amp;$C123&amp;":"&amp;$C123),dbF!$B:$B,"&gt;="&amp;AJ$5,dbF!$B:$B,"&lt;="&amp;AJ$6,INDIRECT($C$1&amp;"!"&amp;$C$2&amp;":"&amp;$C$2),$I$4,dbF!$J:$J,$I123,dbF!$K:$K,$J123)</f>
        <v>0</v>
      </c>
      <c r="AK123" s="1">
        <f ca="1">SUMIFS(INDIRECT($C$1&amp;"!"&amp;$C123&amp;":"&amp;$C123),dbF!$B:$B,"&gt;="&amp;AK$5,dbF!$B:$B,"&lt;="&amp;AK$6,INDIRECT($C$1&amp;"!"&amp;$C$2&amp;":"&amp;$C$2),$I$4,dbF!$J:$J,$I123,dbF!$K:$K,$J123)</f>
        <v>0</v>
      </c>
      <c r="AL123" s="1">
        <f ca="1">SUMIFS(INDIRECT($C$1&amp;"!"&amp;$C123&amp;":"&amp;$C123),dbF!$B:$B,"&gt;="&amp;AL$5,dbF!$B:$B,"&lt;="&amp;AL$6,INDIRECT($C$1&amp;"!"&amp;$C$2&amp;":"&amp;$C$2),$I$4,dbF!$J:$J,$I123,dbF!$K:$K,$J123)</f>
        <v>0</v>
      </c>
    </row>
    <row r="124" spans="2:38" s="23" customFormat="1" ht="10.199999999999999" x14ac:dyDescent="0.2">
      <c r="E124" s="23" t="s">
        <v>50</v>
      </c>
    </row>
    <row r="125" spans="2:38" ht="4.05" customHeight="1" x14ac:dyDescent="0.25"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</row>
    <row r="126" spans="2:38" s="2" customFormat="1" x14ac:dyDescent="0.25">
      <c r="B126" s="2">
        <f>Items!$G$6</f>
        <v>0</v>
      </c>
      <c r="C126" s="2" t="str">
        <f>Items!$H$6</f>
        <v>M</v>
      </c>
      <c r="I126" s="2" t="str">
        <f>Items!$E$6</f>
        <v>Начисление себестоимости</v>
      </c>
      <c r="Q126" s="2">
        <f ca="1">SUM($S126:INDIRECT(ADDRESS(ROW(),SUMIFS($3:$3,$4:$4,MAX($4:$4)))))</f>
        <v>58815444.492600001</v>
      </c>
      <c r="T126" s="2">
        <f ca="1">SUM(T127:T158)</f>
        <v>2618</v>
      </c>
      <c r="U126" s="2">
        <f t="shared" ref="U126:AL126" ca="1" si="130">SUM(U127:U158)</f>
        <v>1974465.43</v>
      </c>
      <c r="V126" s="2">
        <f t="shared" ca="1" si="130"/>
        <v>3359017.5200000005</v>
      </c>
      <c r="W126" s="2">
        <f t="shared" ca="1" si="130"/>
        <v>1669735.55</v>
      </c>
      <c r="X126" s="2">
        <f t="shared" ca="1" si="130"/>
        <v>1416994.42</v>
      </c>
      <c r="Y126" s="2">
        <f t="shared" ca="1" si="130"/>
        <v>7334074.5330000017</v>
      </c>
      <c r="Z126" s="2">
        <f t="shared" ca="1" si="130"/>
        <v>3718888.83</v>
      </c>
      <c r="AA126" s="2">
        <f t="shared" ca="1" si="130"/>
        <v>2662242.3245999999</v>
      </c>
      <c r="AB126" s="2">
        <f t="shared" ca="1" si="130"/>
        <v>4087657.21</v>
      </c>
      <c r="AC126" s="2">
        <f t="shared" ca="1" si="130"/>
        <v>2707527.6500000004</v>
      </c>
      <c r="AD126" s="2">
        <f t="shared" ca="1" si="130"/>
        <v>2645322.9699999997</v>
      </c>
      <c r="AE126" s="2">
        <f t="shared" ca="1" si="130"/>
        <v>15510756.265000002</v>
      </c>
      <c r="AF126" s="2">
        <f t="shared" ca="1" si="130"/>
        <v>5271698.3199999994</v>
      </c>
      <c r="AG126" s="2">
        <f t="shared" ca="1" si="130"/>
        <v>6454445.4699999997</v>
      </c>
      <c r="AH126" s="2">
        <f t="shared" ca="1" si="130"/>
        <v>0</v>
      </c>
      <c r="AI126" s="2">
        <f t="shared" ca="1" si="130"/>
        <v>0</v>
      </c>
      <c r="AJ126" s="2">
        <f t="shared" ca="1" si="130"/>
        <v>0</v>
      </c>
      <c r="AK126" s="2">
        <f t="shared" ca="1" si="130"/>
        <v>0</v>
      </c>
      <c r="AL126" s="2">
        <f t="shared" ca="1" si="130"/>
        <v>0</v>
      </c>
    </row>
    <row r="127" spans="2:38" x14ac:dyDescent="0.25">
      <c r="B127" s="1" t="str">
        <f>Items!$G$7</f>
        <v>BS(+)</v>
      </c>
      <c r="C127" s="1" t="str">
        <f>Items!$H$7</f>
        <v>M</v>
      </c>
      <c r="I127" s="22" t="str">
        <f>Items!$E$7</f>
        <v>Начисление себестоимости</v>
      </c>
      <c r="J127" s="1" t="str">
        <f>Items!F7</f>
        <v>Подготовительные работы</v>
      </c>
      <c r="Q127" s="1">
        <f ca="1">SUM($S127:INDIRECT(ADDRESS(ROW(),SUMIFS($3:$3,$4:$4,MAX($4:$4)))))</f>
        <v>1045220.5499999999</v>
      </c>
      <c r="T127" s="1">
        <f ca="1">SUMIFS(INDIRECT($C$1&amp;"!"&amp;$C127&amp;":"&amp;$C127),dbF!$B:$B,"&gt;="&amp;T$5,dbF!$B:$B,"&lt;="&amp;T$6,INDIRECT($C$1&amp;"!"&amp;$C$2&amp;":"&amp;$C$2),$I$4,dbF!$J:$J,$I127,dbF!$K:$K,$J127)</f>
        <v>0</v>
      </c>
      <c r="U127" s="1">
        <f ca="1">SUMIFS(INDIRECT($C$1&amp;"!"&amp;$C127&amp;":"&amp;$C127),dbF!$B:$B,"&gt;="&amp;U$5,dbF!$B:$B,"&lt;="&amp;U$6,INDIRECT($C$1&amp;"!"&amp;$C$2&amp;":"&amp;$C$2),$I$4,dbF!$J:$J,$I127,dbF!$K:$K,$J127)</f>
        <v>81762.23</v>
      </c>
      <c r="V127" s="1">
        <f ca="1">SUMIFS(INDIRECT($C$1&amp;"!"&amp;$C127&amp;":"&amp;$C127),dbF!$B:$B,"&gt;="&amp;V$5,dbF!$B:$B,"&lt;="&amp;V$6,INDIRECT($C$1&amp;"!"&amp;$C$2&amp;":"&amp;$C$2),$I$4,dbF!$J:$J,$I127,dbF!$K:$K,$J127)</f>
        <v>60591</v>
      </c>
      <c r="W127" s="1">
        <f ca="1">SUMIFS(INDIRECT($C$1&amp;"!"&amp;$C127&amp;":"&amp;$C127),dbF!$B:$B,"&gt;="&amp;W$5,dbF!$B:$B,"&lt;="&amp;W$6,INDIRECT($C$1&amp;"!"&amp;$C$2&amp;":"&amp;$C$2),$I$4,dbF!$J:$J,$I127,dbF!$K:$K,$J127)</f>
        <v>119333.28</v>
      </c>
      <c r="X127" s="1">
        <f ca="1">SUMIFS(INDIRECT($C$1&amp;"!"&amp;$C127&amp;":"&amp;$C127),dbF!$B:$B,"&gt;="&amp;X$5,dbF!$B:$B,"&lt;="&amp;X$6,INDIRECT($C$1&amp;"!"&amp;$C$2&amp;":"&amp;$C$2),$I$4,dbF!$J:$J,$I127,dbF!$K:$K,$J127)</f>
        <v>0</v>
      </c>
      <c r="Y127" s="1">
        <f ca="1">SUMIFS(INDIRECT($C$1&amp;"!"&amp;$C127&amp;":"&amp;$C127),dbF!$B:$B,"&gt;="&amp;Y$5,dbF!$B:$B,"&lt;="&amp;Y$6,INDIRECT($C$1&amp;"!"&amp;$C$2&amp;":"&amp;$C$2),$I$4,dbF!$J:$J,$I127,dbF!$K:$K,$J127)</f>
        <v>44957.2</v>
      </c>
      <c r="Z127" s="1">
        <f ca="1">SUMIFS(INDIRECT($C$1&amp;"!"&amp;$C127&amp;":"&amp;$C127),dbF!$B:$B,"&gt;="&amp;Z$5,dbF!$B:$B,"&lt;="&amp;Z$6,INDIRECT($C$1&amp;"!"&amp;$C$2&amp;":"&amp;$C$2),$I$4,dbF!$J:$J,$I127,dbF!$K:$K,$J127)</f>
        <v>875.6099999999999</v>
      </c>
      <c r="AA127" s="1">
        <f ca="1">SUMIFS(INDIRECT($C$1&amp;"!"&amp;$C127&amp;":"&amp;$C127),dbF!$B:$B,"&gt;="&amp;AA$5,dbF!$B:$B,"&lt;="&amp;AA$6,INDIRECT($C$1&amp;"!"&amp;$C$2&amp;":"&amp;$C$2),$I$4,dbF!$J:$J,$I127,dbF!$K:$K,$J127)</f>
        <v>158248.37999999998</v>
      </c>
      <c r="AB127" s="1">
        <f ca="1">SUMIFS(INDIRECT($C$1&amp;"!"&amp;$C127&amp;":"&amp;$C127),dbF!$B:$B,"&gt;="&amp;AB$5,dbF!$B:$B,"&lt;="&amp;AB$6,INDIRECT($C$1&amp;"!"&amp;$C$2&amp;":"&amp;$C$2),$I$4,dbF!$J:$J,$I127,dbF!$K:$K,$J127)</f>
        <v>0</v>
      </c>
      <c r="AC127" s="1">
        <f ca="1">SUMIFS(INDIRECT($C$1&amp;"!"&amp;$C127&amp;":"&amp;$C127),dbF!$B:$B,"&gt;="&amp;AC$5,dbF!$B:$B,"&lt;="&amp;AC$6,INDIRECT($C$1&amp;"!"&amp;$C$2&amp;":"&amp;$C$2),$I$4,dbF!$J:$J,$I127,dbF!$K:$K,$J127)</f>
        <v>60846</v>
      </c>
      <c r="AD127" s="1">
        <f ca="1">SUMIFS(INDIRECT($C$1&amp;"!"&amp;$C127&amp;":"&amp;$C127),dbF!$B:$B,"&gt;="&amp;AD$5,dbF!$B:$B,"&lt;="&amp;AD$6,INDIRECT($C$1&amp;"!"&amp;$C$2&amp;":"&amp;$C$2),$I$4,dbF!$J:$J,$I127,dbF!$K:$K,$J127)</f>
        <v>269874</v>
      </c>
      <c r="AE127" s="1">
        <f ca="1">SUMIFS(INDIRECT($C$1&amp;"!"&amp;$C127&amp;":"&amp;$C127),dbF!$B:$B,"&gt;="&amp;AE$5,dbF!$B:$B,"&lt;="&amp;AE$6,INDIRECT($C$1&amp;"!"&amp;$C$2&amp;":"&amp;$C$2),$I$4,dbF!$J:$J,$I127,dbF!$K:$K,$J127)</f>
        <v>150147.85</v>
      </c>
      <c r="AF127" s="1">
        <f ca="1">SUMIFS(INDIRECT($C$1&amp;"!"&amp;$C127&amp;":"&amp;$C127),dbF!$B:$B,"&gt;="&amp;AF$5,dbF!$B:$B,"&lt;="&amp;AF$6,INDIRECT($C$1&amp;"!"&amp;$C$2&amp;":"&amp;$C$2),$I$4,dbF!$J:$J,$I127,dbF!$K:$K,$J127)</f>
        <v>98585</v>
      </c>
      <c r="AG127" s="1">
        <f ca="1">SUMIFS(INDIRECT($C$1&amp;"!"&amp;$C127&amp;":"&amp;$C127),dbF!$B:$B,"&gt;="&amp;AG$5,dbF!$B:$B,"&lt;="&amp;AG$6,INDIRECT($C$1&amp;"!"&amp;$C$2&amp;":"&amp;$C$2),$I$4,dbF!$J:$J,$I127,dbF!$K:$K,$J127)</f>
        <v>0</v>
      </c>
      <c r="AH127" s="1">
        <f ca="1">SUMIFS(INDIRECT($C$1&amp;"!"&amp;$C127&amp;":"&amp;$C127),dbF!$B:$B,"&gt;="&amp;AH$5,dbF!$B:$B,"&lt;="&amp;AH$6,INDIRECT($C$1&amp;"!"&amp;$C$2&amp;":"&amp;$C$2),$I$4,dbF!$J:$J,$I127,dbF!$K:$K,$J127)</f>
        <v>0</v>
      </c>
      <c r="AI127" s="1">
        <f ca="1">SUMIFS(INDIRECT($C$1&amp;"!"&amp;$C127&amp;":"&amp;$C127),dbF!$B:$B,"&gt;="&amp;AI$5,dbF!$B:$B,"&lt;="&amp;AI$6,INDIRECT($C$1&amp;"!"&amp;$C$2&amp;":"&amp;$C$2),$I$4,dbF!$J:$J,$I127,dbF!$K:$K,$J127)</f>
        <v>0</v>
      </c>
      <c r="AJ127" s="1">
        <f ca="1">SUMIFS(INDIRECT($C$1&amp;"!"&amp;$C127&amp;":"&amp;$C127),dbF!$B:$B,"&gt;="&amp;AJ$5,dbF!$B:$B,"&lt;="&amp;AJ$6,INDIRECT($C$1&amp;"!"&amp;$C$2&amp;":"&amp;$C$2),$I$4,dbF!$J:$J,$I127,dbF!$K:$K,$J127)</f>
        <v>0</v>
      </c>
      <c r="AK127" s="1">
        <f ca="1">SUMIFS(INDIRECT($C$1&amp;"!"&amp;$C127&amp;":"&amp;$C127),dbF!$B:$B,"&gt;="&amp;AK$5,dbF!$B:$B,"&lt;="&amp;AK$6,INDIRECT($C$1&amp;"!"&amp;$C$2&amp;":"&amp;$C$2),$I$4,dbF!$J:$J,$I127,dbF!$K:$K,$J127)</f>
        <v>0</v>
      </c>
      <c r="AL127" s="1">
        <f ca="1">SUMIFS(INDIRECT($C$1&amp;"!"&amp;$C127&amp;":"&amp;$C127),dbF!$B:$B,"&gt;="&amp;AL$5,dbF!$B:$B,"&lt;="&amp;AL$6,INDIRECT($C$1&amp;"!"&amp;$C$2&amp;":"&amp;$C$2),$I$4,dbF!$J:$J,$I127,dbF!$K:$K,$J127)</f>
        <v>0</v>
      </c>
    </row>
    <row r="128" spans="2:38" x14ac:dyDescent="0.25">
      <c r="B128" s="1" t="str">
        <f>Items!$G$8</f>
        <v>BS(+)</v>
      </c>
      <c r="C128" s="1" t="str">
        <f>Items!$H$8</f>
        <v>M</v>
      </c>
      <c r="I128" s="22" t="str">
        <f>Items!$E$8</f>
        <v>Начисление себестоимости</v>
      </c>
      <c r="J128" s="1" t="str">
        <f>Items!F8</f>
        <v>Затраты на покупку участка</v>
      </c>
      <c r="Q128" s="1">
        <f ca="1">SUM($S128:INDIRECT(ADDRESS(ROW(),SUMIFS($3:$3,$4:$4,MAX($4:$4)))))</f>
        <v>21433155.84</v>
      </c>
      <c r="T128" s="1">
        <f ca="1">SUMIFS(INDIRECT($C$1&amp;"!"&amp;$C128&amp;":"&amp;$C128),dbF!$B:$B,"&gt;="&amp;T$5,dbF!$B:$B,"&lt;="&amp;T$6,INDIRECT($C$1&amp;"!"&amp;$C$2&amp;":"&amp;$C$2),$I$4,dbF!$J:$J,$I128,dbF!$K:$K,$J128)</f>
        <v>0</v>
      </c>
      <c r="U128" s="1">
        <f ca="1">SUMIFS(INDIRECT($C$1&amp;"!"&amp;$C128&amp;":"&amp;$C128),dbF!$B:$B,"&gt;="&amp;U$5,dbF!$B:$B,"&lt;="&amp;U$6,INDIRECT($C$1&amp;"!"&amp;$C$2&amp;":"&amp;$C$2),$I$4,dbF!$J:$J,$I128,dbF!$K:$K,$J128)</f>
        <v>1127490</v>
      </c>
      <c r="V128" s="1">
        <f ca="1">SUMIFS(INDIRECT($C$1&amp;"!"&amp;$C128&amp;":"&amp;$C128),dbF!$B:$B,"&gt;="&amp;V$5,dbF!$B:$B,"&lt;="&amp;V$6,INDIRECT($C$1&amp;"!"&amp;$C$2&amp;":"&amp;$C$2),$I$4,dbF!$J:$J,$I128,dbF!$K:$K,$J128)</f>
        <v>221362.13999999998</v>
      </c>
      <c r="W128" s="1">
        <f ca="1">SUMIFS(INDIRECT($C$1&amp;"!"&amp;$C128&amp;":"&amp;$C128),dbF!$B:$B,"&gt;="&amp;W$5,dbF!$B:$B,"&lt;="&amp;W$6,INDIRECT($C$1&amp;"!"&amp;$C$2&amp;":"&amp;$C$2),$I$4,dbF!$J:$J,$I128,dbF!$K:$K,$J128)</f>
        <v>209613.86999999997</v>
      </c>
      <c r="X128" s="1">
        <f ca="1">SUMIFS(INDIRECT($C$1&amp;"!"&amp;$C128&amp;":"&amp;$C128),dbF!$B:$B,"&gt;="&amp;X$5,dbF!$B:$B,"&lt;="&amp;X$6,INDIRECT($C$1&amp;"!"&amp;$C$2&amp;":"&amp;$C$2),$I$4,dbF!$J:$J,$I128,dbF!$K:$K,$J128)</f>
        <v>218888.81999999998</v>
      </c>
      <c r="Y128" s="1">
        <f ca="1">SUMIFS(INDIRECT($C$1&amp;"!"&amp;$C128&amp;":"&amp;$C128),dbF!$B:$B,"&gt;="&amp;Y$5,dbF!$B:$B,"&lt;="&amp;Y$6,INDIRECT($C$1&amp;"!"&amp;$C$2&amp;":"&amp;$C$2),$I$4,dbF!$J:$J,$I128,dbF!$K:$K,$J128)</f>
        <v>6044812.1400000006</v>
      </c>
      <c r="Z128" s="1">
        <f ca="1">SUMIFS(INDIRECT($C$1&amp;"!"&amp;$C128&amp;":"&amp;$C128),dbF!$B:$B,"&gt;="&amp;Z$5,dbF!$B:$B,"&lt;="&amp;Z$6,INDIRECT($C$1&amp;"!"&amp;$C$2&amp;":"&amp;$C$2),$I$4,dbF!$J:$J,$I128,dbF!$K:$K,$J128)</f>
        <v>209613.86999999997</v>
      </c>
      <c r="AA128" s="1">
        <f ca="1">SUMIFS(INDIRECT($C$1&amp;"!"&amp;$C128&amp;":"&amp;$C128),dbF!$B:$B,"&gt;="&amp;AA$5,dbF!$B:$B,"&lt;="&amp;AA$6,INDIRECT($C$1&amp;"!"&amp;$C$2&amp;":"&amp;$C$2),$I$4,dbF!$J:$J,$I128,dbF!$K:$K,$J128)</f>
        <v>607320</v>
      </c>
      <c r="AB128" s="1">
        <f ca="1">SUMIFS(INDIRECT($C$1&amp;"!"&amp;$C128&amp;":"&amp;$C128),dbF!$B:$B,"&gt;="&amp;AB$5,dbF!$B:$B,"&lt;="&amp;AB$6,INDIRECT($C$1&amp;"!"&amp;$C$2&amp;":"&amp;$C$2),$I$4,dbF!$J:$J,$I128,dbF!$K:$K,$J128)</f>
        <v>492630</v>
      </c>
      <c r="AC128" s="1">
        <f ca="1">SUMIFS(INDIRECT($C$1&amp;"!"&amp;$C128&amp;":"&amp;$C128),dbF!$B:$B,"&gt;="&amp;AC$5,dbF!$B:$B,"&lt;="&amp;AC$6,INDIRECT($C$1&amp;"!"&amp;$C$2&amp;":"&amp;$C$2),$I$4,dbF!$J:$J,$I128,dbF!$K:$K,$J128)</f>
        <v>79950</v>
      </c>
      <c r="AD128" s="1">
        <f ca="1">SUMIFS(INDIRECT($C$1&amp;"!"&amp;$C128&amp;":"&amp;$C128),dbF!$B:$B,"&gt;="&amp;AD$5,dbF!$B:$B,"&lt;="&amp;AD$6,INDIRECT($C$1&amp;"!"&amp;$C$2&amp;":"&amp;$C$2),$I$4,dbF!$J:$J,$I128,dbF!$K:$K,$J128)</f>
        <v>318325</v>
      </c>
      <c r="AE128" s="1">
        <f ca="1">SUMIFS(INDIRECT($C$1&amp;"!"&amp;$C128&amp;":"&amp;$C128),dbF!$B:$B,"&gt;="&amp;AE$5,dbF!$B:$B,"&lt;="&amp;AE$6,INDIRECT($C$1&amp;"!"&amp;$C$2&amp;":"&amp;$C$2),$I$4,dbF!$J:$J,$I128,dbF!$K:$K,$J128)</f>
        <v>11384200</v>
      </c>
      <c r="AF128" s="1">
        <f ca="1">SUMIFS(INDIRECT($C$1&amp;"!"&amp;$C128&amp;":"&amp;$C128),dbF!$B:$B,"&gt;="&amp;AF$5,dbF!$B:$B,"&lt;="&amp;AF$6,INDIRECT($C$1&amp;"!"&amp;$C$2&amp;":"&amp;$C$2),$I$4,dbF!$J:$J,$I128,dbF!$K:$K,$J128)</f>
        <v>0</v>
      </c>
      <c r="AG128" s="1">
        <f ca="1">SUMIFS(INDIRECT($C$1&amp;"!"&amp;$C128&amp;":"&amp;$C128),dbF!$B:$B,"&gt;="&amp;AG$5,dbF!$B:$B,"&lt;="&amp;AG$6,INDIRECT($C$1&amp;"!"&amp;$C$2&amp;":"&amp;$C$2),$I$4,dbF!$J:$J,$I128,dbF!$K:$K,$J128)</f>
        <v>518950</v>
      </c>
      <c r="AH128" s="1">
        <f ca="1">SUMIFS(INDIRECT($C$1&amp;"!"&amp;$C128&amp;":"&amp;$C128),dbF!$B:$B,"&gt;="&amp;AH$5,dbF!$B:$B,"&lt;="&amp;AH$6,INDIRECT($C$1&amp;"!"&amp;$C$2&amp;":"&amp;$C$2),$I$4,dbF!$J:$J,$I128,dbF!$K:$K,$J128)</f>
        <v>0</v>
      </c>
      <c r="AI128" s="1">
        <f ca="1">SUMIFS(INDIRECT($C$1&amp;"!"&amp;$C128&amp;":"&amp;$C128),dbF!$B:$B,"&gt;="&amp;AI$5,dbF!$B:$B,"&lt;="&amp;AI$6,INDIRECT($C$1&amp;"!"&amp;$C$2&amp;":"&amp;$C$2),$I$4,dbF!$J:$J,$I128,dbF!$K:$K,$J128)</f>
        <v>0</v>
      </c>
      <c r="AJ128" s="1">
        <f ca="1">SUMIFS(INDIRECT($C$1&amp;"!"&amp;$C128&amp;":"&amp;$C128),dbF!$B:$B,"&gt;="&amp;AJ$5,dbF!$B:$B,"&lt;="&amp;AJ$6,INDIRECT($C$1&amp;"!"&amp;$C$2&amp;":"&amp;$C$2),$I$4,dbF!$J:$J,$I128,dbF!$K:$K,$J128)</f>
        <v>0</v>
      </c>
      <c r="AK128" s="1">
        <f ca="1">SUMIFS(INDIRECT($C$1&amp;"!"&amp;$C128&amp;":"&amp;$C128),dbF!$B:$B,"&gt;="&amp;AK$5,dbF!$B:$B,"&lt;="&amp;AK$6,INDIRECT($C$1&amp;"!"&amp;$C$2&amp;":"&amp;$C$2),$I$4,dbF!$J:$J,$I128,dbF!$K:$K,$J128)</f>
        <v>0</v>
      </c>
      <c r="AL128" s="1">
        <f ca="1">SUMIFS(INDIRECT($C$1&amp;"!"&amp;$C128&amp;":"&amp;$C128),dbF!$B:$B,"&gt;="&amp;AL$5,dbF!$B:$B,"&lt;="&amp;AL$6,INDIRECT($C$1&amp;"!"&amp;$C$2&amp;":"&amp;$C$2),$I$4,dbF!$J:$J,$I128,dbF!$K:$K,$J128)</f>
        <v>0</v>
      </c>
    </row>
    <row r="129" spans="2:38" x14ac:dyDescent="0.25">
      <c r="B129" s="1" t="str">
        <f>Items!$G$9</f>
        <v>BS(+)</v>
      </c>
      <c r="C129" s="1" t="str">
        <f>Items!$H$9</f>
        <v>M</v>
      </c>
      <c r="I129" s="22" t="str">
        <f>Items!$E$9</f>
        <v>Начисление себестоимости</v>
      </c>
      <c r="J129" s="1" t="str">
        <f>Items!F9</f>
        <v>Прочее</v>
      </c>
      <c r="Q129" s="1">
        <f ca="1">SUM($S129:INDIRECT(ADDRESS(ROW(),SUMIFS($3:$3,$4:$4,MAX($4:$4)))))</f>
        <v>190352.49</v>
      </c>
      <c r="T129" s="1">
        <f ca="1">SUMIFS(INDIRECT($C$1&amp;"!"&amp;$C129&amp;":"&amp;$C129),dbF!$B:$B,"&gt;="&amp;T$5,dbF!$B:$B,"&lt;="&amp;T$6,INDIRECT($C$1&amp;"!"&amp;$C$2&amp;":"&amp;$C$2),$I$4,dbF!$J:$J,$I129,dbF!$K:$K,$J129)</f>
        <v>2618</v>
      </c>
      <c r="U129" s="1">
        <f ca="1">SUMIFS(INDIRECT($C$1&amp;"!"&amp;$C129&amp;":"&amp;$C129),dbF!$B:$B,"&gt;="&amp;U$5,dbF!$B:$B,"&lt;="&amp;U$6,INDIRECT($C$1&amp;"!"&amp;$C$2&amp;":"&amp;$C$2),$I$4,dbF!$J:$J,$I129,dbF!$K:$K,$J129)</f>
        <v>0</v>
      </c>
      <c r="V129" s="1">
        <f ca="1">SUMIFS(INDIRECT($C$1&amp;"!"&amp;$C129&amp;":"&amp;$C129),dbF!$B:$B,"&gt;="&amp;V$5,dbF!$B:$B,"&lt;="&amp;V$6,INDIRECT($C$1&amp;"!"&amp;$C$2&amp;":"&amp;$C$2),$I$4,dbF!$J:$J,$I129,dbF!$K:$K,$J129)</f>
        <v>0</v>
      </c>
      <c r="W129" s="1">
        <f ca="1">SUMIFS(INDIRECT($C$1&amp;"!"&amp;$C129&amp;":"&amp;$C129),dbF!$B:$B,"&gt;="&amp;W$5,dbF!$B:$B,"&lt;="&amp;W$6,INDIRECT($C$1&amp;"!"&amp;$C$2&amp;":"&amp;$C$2),$I$4,dbF!$J:$J,$I129,dbF!$K:$K,$J129)</f>
        <v>2910</v>
      </c>
      <c r="X129" s="1">
        <f ca="1">SUMIFS(INDIRECT($C$1&amp;"!"&amp;$C129&amp;":"&amp;$C129),dbF!$B:$B,"&gt;="&amp;X$5,dbF!$B:$B,"&lt;="&amp;X$6,INDIRECT($C$1&amp;"!"&amp;$C$2&amp;":"&amp;$C$2),$I$4,dbF!$J:$J,$I129,dbF!$K:$K,$J129)</f>
        <v>29860</v>
      </c>
      <c r="Y129" s="1">
        <f ca="1">SUMIFS(INDIRECT($C$1&amp;"!"&amp;$C129&amp;":"&amp;$C129),dbF!$B:$B,"&gt;="&amp;Y$5,dbF!$B:$B,"&lt;="&amp;Y$6,INDIRECT($C$1&amp;"!"&amp;$C$2&amp;":"&amp;$C$2),$I$4,dbF!$J:$J,$I129,dbF!$K:$K,$J129)</f>
        <v>2803.2</v>
      </c>
      <c r="Z129" s="1">
        <f ca="1">SUMIFS(INDIRECT($C$1&amp;"!"&amp;$C129&amp;":"&amp;$C129),dbF!$B:$B,"&gt;="&amp;Z$5,dbF!$B:$B,"&lt;="&amp;Z$6,INDIRECT($C$1&amp;"!"&amp;$C$2&amp;":"&amp;$C$2),$I$4,dbF!$J:$J,$I129,dbF!$K:$K,$J129)</f>
        <v>15467.759999999998</v>
      </c>
      <c r="AA129" s="1">
        <f ca="1">SUMIFS(INDIRECT($C$1&amp;"!"&amp;$C129&amp;":"&amp;$C129),dbF!$B:$B,"&gt;="&amp;AA$5,dbF!$B:$B,"&lt;="&amp;AA$6,INDIRECT($C$1&amp;"!"&amp;$C$2&amp;":"&amp;$C$2),$I$4,dbF!$J:$J,$I129,dbF!$K:$K,$J129)</f>
        <v>7455</v>
      </c>
      <c r="AB129" s="1">
        <f ca="1">SUMIFS(INDIRECT($C$1&amp;"!"&amp;$C129&amp;":"&amp;$C129),dbF!$B:$B,"&gt;="&amp;AB$5,dbF!$B:$B,"&lt;="&amp;AB$6,INDIRECT($C$1&amp;"!"&amp;$C$2&amp;":"&amp;$C$2),$I$4,dbF!$J:$J,$I129,dbF!$K:$K,$J129)</f>
        <v>35268.53</v>
      </c>
      <c r="AC129" s="1">
        <f ca="1">SUMIFS(INDIRECT($C$1&amp;"!"&amp;$C129&amp;":"&amp;$C129),dbF!$B:$B,"&gt;="&amp;AC$5,dbF!$B:$B,"&lt;="&amp;AC$6,INDIRECT($C$1&amp;"!"&amp;$C$2&amp;":"&amp;$C$2),$I$4,dbF!$J:$J,$I129,dbF!$K:$K,$J129)</f>
        <v>8184.86</v>
      </c>
      <c r="AD129" s="1">
        <f ca="1">SUMIFS(INDIRECT($C$1&amp;"!"&amp;$C129&amp;":"&amp;$C129),dbF!$B:$B,"&gt;="&amp;AD$5,dbF!$B:$B,"&lt;="&amp;AD$6,INDIRECT($C$1&amp;"!"&amp;$C$2&amp;":"&amp;$C$2),$I$4,dbF!$J:$J,$I129,dbF!$K:$K,$J129)</f>
        <v>19800.919999999998</v>
      </c>
      <c r="AE129" s="1">
        <f ca="1">SUMIFS(INDIRECT($C$1&amp;"!"&amp;$C129&amp;":"&amp;$C129),dbF!$B:$B,"&gt;="&amp;AE$5,dbF!$B:$B,"&lt;="&amp;AE$6,INDIRECT($C$1&amp;"!"&amp;$C$2&amp;":"&amp;$C$2),$I$4,dbF!$J:$J,$I129,dbF!$K:$K,$J129)</f>
        <v>3368.49</v>
      </c>
      <c r="AF129" s="1">
        <f ca="1">SUMIFS(INDIRECT($C$1&amp;"!"&amp;$C129&amp;":"&amp;$C129),dbF!$B:$B,"&gt;="&amp;AF$5,dbF!$B:$B,"&lt;="&amp;AF$6,INDIRECT($C$1&amp;"!"&amp;$C$2&amp;":"&amp;$C$2),$I$4,dbF!$J:$J,$I129,dbF!$K:$K,$J129)</f>
        <v>25621.75</v>
      </c>
      <c r="AG129" s="1">
        <f ca="1">SUMIFS(INDIRECT($C$1&amp;"!"&amp;$C129&amp;":"&amp;$C129),dbF!$B:$B,"&gt;="&amp;AG$5,dbF!$B:$B,"&lt;="&amp;AG$6,INDIRECT($C$1&amp;"!"&amp;$C$2&amp;":"&amp;$C$2),$I$4,dbF!$J:$J,$I129,dbF!$K:$K,$J129)</f>
        <v>36993.979999999996</v>
      </c>
      <c r="AH129" s="1">
        <f ca="1">SUMIFS(INDIRECT($C$1&amp;"!"&amp;$C129&amp;":"&amp;$C129),dbF!$B:$B,"&gt;="&amp;AH$5,dbF!$B:$B,"&lt;="&amp;AH$6,INDIRECT($C$1&amp;"!"&amp;$C$2&amp;":"&amp;$C$2),$I$4,dbF!$J:$J,$I129,dbF!$K:$K,$J129)</f>
        <v>0</v>
      </c>
      <c r="AI129" s="1">
        <f ca="1">SUMIFS(INDIRECT($C$1&amp;"!"&amp;$C129&amp;":"&amp;$C129),dbF!$B:$B,"&gt;="&amp;AI$5,dbF!$B:$B,"&lt;="&amp;AI$6,INDIRECT($C$1&amp;"!"&amp;$C$2&amp;":"&amp;$C$2),$I$4,dbF!$J:$J,$I129,dbF!$K:$K,$J129)</f>
        <v>0</v>
      </c>
      <c r="AJ129" s="1">
        <f ca="1">SUMIFS(INDIRECT($C$1&amp;"!"&amp;$C129&amp;":"&amp;$C129),dbF!$B:$B,"&gt;="&amp;AJ$5,dbF!$B:$B,"&lt;="&amp;AJ$6,INDIRECT($C$1&amp;"!"&amp;$C$2&amp;":"&amp;$C$2),$I$4,dbF!$J:$J,$I129,dbF!$K:$K,$J129)</f>
        <v>0</v>
      </c>
      <c r="AK129" s="1">
        <f ca="1">SUMIFS(INDIRECT($C$1&amp;"!"&amp;$C129&amp;":"&amp;$C129),dbF!$B:$B,"&gt;="&amp;AK$5,dbF!$B:$B,"&lt;="&amp;AK$6,INDIRECT($C$1&amp;"!"&amp;$C$2&amp;":"&amp;$C$2),$I$4,dbF!$J:$J,$I129,dbF!$K:$K,$J129)</f>
        <v>0</v>
      </c>
      <c r="AL129" s="1">
        <f ca="1">SUMIFS(INDIRECT($C$1&amp;"!"&amp;$C129&amp;":"&amp;$C129),dbF!$B:$B,"&gt;="&amp;AL$5,dbF!$B:$B,"&lt;="&amp;AL$6,INDIRECT($C$1&amp;"!"&amp;$C$2&amp;":"&amp;$C$2),$I$4,dbF!$J:$J,$I129,dbF!$K:$K,$J129)</f>
        <v>0</v>
      </c>
    </row>
    <row r="130" spans="2:38" x14ac:dyDescent="0.25">
      <c r="B130" s="1" t="str">
        <f>Items!$G$10</f>
        <v>BS(+)</v>
      </c>
      <c r="C130" s="1" t="str">
        <f>Items!$H$10</f>
        <v>M</v>
      </c>
      <c r="I130" s="22" t="str">
        <f>Items!$E$10</f>
        <v>Начисление себестоимости</v>
      </c>
      <c r="J130" s="1" t="str">
        <f>Items!F10</f>
        <v>ГСМ</v>
      </c>
      <c r="Q130" s="1">
        <f ca="1">SUM($S130:INDIRECT(ADDRESS(ROW(),SUMIFS($3:$3,$4:$4,MAX($4:$4)))))</f>
        <v>133811.245</v>
      </c>
      <c r="T130" s="1">
        <f ca="1">SUMIFS(INDIRECT($C$1&amp;"!"&amp;$C130&amp;":"&amp;$C130),dbF!$B:$B,"&gt;="&amp;T$5,dbF!$B:$B,"&lt;="&amp;T$6,INDIRECT($C$1&amp;"!"&amp;$C$2&amp;":"&amp;$C$2),$I$4,dbF!$J:$J,$I130,dbF!$K:$K,$J130)</f>
        <v>0</v>
      </c>
      <c r="U130" s="1">
        <f ca="1">SUMIFS(INDIRECT($C$1&amp;"!"&amp;$C130&amp;":"&amp;$C130),dbF!$B:$B,"&gt;="&amp;U$5,dbF!$B:$B,"&lt;="&amp;U$6,INDIRECT($C$1&amp;"!"&amp;$C$2&amp;":"&amp;$C$2),$I$4,dbF!$J:$J,$I130,dbF!$K:$K,$J130)</f>
        <v>454.96</v>
      </c>
      <c r="V130" s="1">
        <f ca="1">SUMIFS(INDIRECT($C$1&amp;"!"&amp;$C130&amp;":"&amp;$C130),dbF!$B:$B,"&gt;="&amp;V$5,dbF!$B:$B,"&lt;="&amp;V$6,INDIRECT($C$1&amp;"!"&amp;$C$2&amp;":"&amp;$C$2),$I$4,dbF!$J:$J,$I130,dbF!$K:$K,$J130)</f>
        <v>0</v>
      </c>
      <c r="W130" s="1">
        <f ca="1">SUMIFS(INDIRECT($C$1&amp;"!"&amp;$C130&amp;":"&amp;$C130),dbF!$B:$B,"&gt;="&amp;W$5,dbF!$B:$B,"&lt;="&amp;W$6,INDIRECT($C$1&amp;"!"&amp;$C$2&amp;":"&amp;$C$2),$I$4,dbF!$J:$J,$I130,dbF!$K:$K,$J130)</f>
        <v>0</v>
      </c>
      <c r="X130" s="1">
        <f ca="1">SUMIFS(INDIRECT($C$1&amp;"!"&amp;$C130&amp;":"&amp;$C130),dbF!$B:$B,"&gt;="&amp;X$5,dbF!$B:$B,"&lt;="&amp;X$6,INDIRECT($C$1&amp;"!"&amp;$C$2&amp;":"&amp;$C$2),$I$4,dbF!$J:$J,$I130,dbF!$K:$K,$J130)</f>
        <v>0</v>
      </c>
      <c r="Y130" s="1">
        <f ca="1">SUMIFS(INDIRECT($C$1&amp;"!"&amp;$C130&amp;":"&amp;$C130),dbF!$B:$B,"&gt;="&amp;Y$5,dbF!$B:$B,"&lt;="&amp;Y$6,INDIRECT($C$1&amp;"!"&amp;$C$2&amp;":"&amp;$C$2),$I$4,dbF!$J:$J,$I130,dbF!$K:$K,$J130)</f>
        <v>9225</v>
      </c>
      <c r="Z130" s="1">
        <f ca="1">SUMIFS(INDIRECT($C$1&amp;"!"&amp;$C130&amp;":"&amp;$C130),dbF!$B:$B,"&gt;="&amp;Z$5,dbF!$B:$B,"&lt;="&amp;Z$6,INDIRECT($C$1&amp;"!"&amp;$C$2&amp;":"&amp;$C$2),$I$4,dbF!$J:$J,$I130,dbF!$K:$K,$J130)</f>
        <v>0</v>
      </c>
      <c r="AA130" s="1">
        <f ca="1">SUMIFS(INDIRECT($C$1&amp;"!"&amp;$C130&amp;":"&amp;$C130),dbF!$B:$B,"&gt;="&amp;AA$5,dbF!$B:$B,"&lt;="&amp;AA$6,INDIRECT($C$1&amp;"!"&amp;$C$2&amp;":"&amp;$C$2),$I$4,dbF!$J:$J,$I130,dbF!$K:$K,$J130)</f>
        <v>14994.89</v>
      </c>
      <c r="AB130" s="1">
        <f ca="1">SUMIFS(INDIRECT($C$1&amp;"!"&amp;$C130&amp;":"&amp;$C130),dbF!$B:$B,"&gt;="&amp;AB$5,dbF!$B:$B,"&lt;="&amp;AB$6,INDIRECT($C$1&amp;"!"&amp;$C$2&amp;":"&amp;$C$2),$I$4,dbF!$J:$J,$I130,dbF!$K:$K,$J130)</f>
        <v>15840</v>
      </c>
      <c r="AC130" s="1">
        <f ca="1">SUMIFS(INDIRECT($C$1&amp;"!"&amp;$C130&amp;":"&amp;$C130),dbF!$B:$B,"&gt;="&amp;AC$5,dbF!$B:$B,"&lt;="&amp;AC$6,INDIRECT($C$1&amp;"!"&amp;$C$2&amp;":"&amp;$C$2),$I$4,dbF!$J:$J,$I130,dbF!$K:$K,$J130)</f>
        <v>0</v>
      </c>
      <c r="AD130" s="1">
        <f ca="1">SUMIFS(INDIRECT($C$1&amp;"!"&amp;$C130&amp;":"&amp;$C130),dbF!$B:$B,"&gt;="&amp;AD$5,dbF!$B:$B,"&lt;="&amp;AD$6,INDIRECT($C$1&amp;"!"&amp;$C$2&amp;":"&amp;$C$2),$I$4,dbF!$J:$J,$I130,dbF!$K:$K,$J130)</f>
        <v>11309.2</v>
      </c>
      <c r="AE130" s="1">
        <f ca="1">SUMIFS(INDIRECT($C$1&amp;"!"&amp;$C130&amp;":"&amp;$C130),dbF!$B:$B,"&gt;="&amp;AE$5,dbF!$B:$B,"&lt;="&amp;AE$6,INDIRECT($C$1&amp;"!"&amp;$C$2&amp;":"&amp;$C$2),$I$4,dbF!$J:$J,$I130,dbF!$K:$K,$J130)</f>
        <v>22644.205000000002</v>
      </c>
      <c r="AF130" s="1">
        <f ca="1">SUMIFS(INDIRECT($C$1&amp;"!"&amp;$C130&amp;":"&amp;$C130),dbF!$B:$B,"&gt;="&amp;AF$5,dbF!$B:$B,"&lt;="&amp;AF$6,INDIRECT($C$1&amp;"!"&amp;$C$2&amp;":"&amp;$C$2),$I$4,dbF!$J:$J,$I130,dbF!$K:$K,$J130)</f>
        <v>59342.99</v>
      </c>
      <c r="AG130" s="1">
        <f ca="1">SUMIFS(INDIRECT($C$1&amp;"!"&amp;$C130&amp;":"&amp;$C130),dbF!$B:$B,"&gt;="&amp;AG$5,dbF!$B:$B,"&lt;="&amp;AG$6,INDIRECT($C$1&amp;"!"&amp;$C$2&amp;":"&amp;$C$2),$I$4,dbF!$J:$J,$I130,dbF!$K:$K,$J130)</f>
        <v>0</v>
      </c>
      <c r="AH130" s="1">
        <f ca="1">SUMIFS(INDIRECT($C$1&amp;"!"&amp;$C130&amp;":"&amp;$C130),dbF!$B:$B,"&gt;="&amp;AH$5,dbF!$B:$B,"&lt;="&amp;AH$6,INDIRECT($C$1&amp;"!"&amp;$C$2&amp;":"&amp;$C$2),$I$4,dbF!$J:$J,$I130,dbF!$K:$K,$J130)</f>
        <v>0</v>
      </c>
      <c r="AI130" s="1">
        <f ca="1">SUMIFS(INDIRECT($C$1&amp;"!"&amp;$C130&amp;":"&amp;$C130),dbF!$B:$B,"&gt;="&amp;AI$5,dbF!$B:$B,"&lt;="&amp;AI$6,INDIRECT($C$1&amp;"!"&amp;$C$2&amp;":"&amp;$C$2),$I$4,dbF!$J:$J,$I130,dbF!$K:$K,$J130)</f>
        <v>0</v>
      </c>
      <c r="AJ130" s="1">
        <f ca="1">SUMIFS(INDIRECT($C$1&amp;"!"&amp;$C130&amp;":"&amp;$C130),dbF!$B:$B,"&gt;="&amp;AJ$5,dbF!$B:$B,"&lt;="&amp;AJ$6,INDIRECT($C$1&amp;"!"&amp;$C$2&amp;":"&amp;$C$2),$I$4,dbF!$J:$J,$I130,dbF!$K:$K,$J130)</f>
        <v>0</v>
      </c>
      <c r="AK130" s="1">
        <f ca="1">SUMIFS(INDIRECT($C$1&amp;"!"&amp;$C130&amp;":"&amp;$C130),dbF!$B:$B,"&gt;="&amp;AK$5,dbF!$B:$B,"&lt;="&amp;AK$6,INDIRECT($C$1&amp;"!"&amp;$C$2&amp;":"&amp;$C$2),$I$4,dbF!$J:$J,$I130,dbF!$K:$K,$J130)</f>
        <v>0</v>
      </c>
      <c r="AL130" s="1">
        <f ca="1">SUMIFS(INDIRECT($C$1&amp;"!"&amp;$C130&amp;":"&amp;$C130),dbF!$B:$B,"&gt;="&amp;AL$5,dbF!$B:$B,"&lt;="&amp;AL$6,INDIRECT($C$1&amp;"!"&amp;$C$2&amp;":"&amp;$C$2),$I$4,dbF!$J:$J,$I130,dbF!$K:$K,$J130)</f>
        <v>0</v>
      </c>
    </row>
    <row r="131" spans="2:38" x14ac:dyDescent="0.25">
      <c r="B131" s="1" t="str">
        <f>Items!$G$11</f>
        <v>BS(+)</v>
      </c>
      <c r="C131" s="1" t="str">
        <f>Items!$H$11</f>
        <v>M</v>
      </c>
      <c r="I131" s="22" t="str">
        <f>Items!$E$11</f>
        <v>Начисление себестоимости</v>
      </c>
      <c r="J131" s="1" t="str">
        <f>Items!F11</f>
        <v>Электрика</v>
      </c>
      <c r="Q131" s="1">
        <f ca="1">SUM($S131:INDIRECT(ADDRESS(ROW(),SUMIFS($3:$3,$4:$4,MAX($4:$4)))))</f>
        <v>521342.59999999992</v>
      </c>
      <c r="T131" s="1">
        <f ca="1">SUMIFS(INDIRECT($C$1&amp;"!"&amp;$C131&amp;":"&amp;$C131),dbF!$B:$B,"&gt;="&amp;T$5,dbF!$B:$B,"&lt;="&amp;T$6,INDIRECT($C$1&amp;"!"&amp;$C$2&amp;":"&amp;$C$2),$I$4,dbF!$J:$J,$I131,dbF!$K:$K,$J131)</f>
        <v>0</v>
      </c>
      <c r="U131" s="1">
        <f ca="1">SUMIFS(INDIRECT($C$1&amp;"!"&amp;$C131&amp;":"&amp;$C131),dbF!$B:$B,"&gt;="&amp;U$5,dbF!$B:$B,"&lt;="&amp;U$6,INDIRECT($C$1&amp;"!"&amp;$C$2&amp;":"&amp;$C$2),$I$4,dbF!$J:$J,$I131,dbF!$K:$K,$J131)</f>
        <v>2655</v>
      </c>
      <c r="V131" s="1">
        <f ca="1">SUMIFS(INDIRECT($C$1&amp;"!"&amp;$C131&amp;":"&amp;$C131),dbF!$B:$B,"&gt;="&amp;V$5,dbF!$B:$B,"&lt;="&amp;V$6,INDIRECT($C$1&amp;"!"&amp;$C$2&amp;":"&amp;$C$2),$I$4,dbF!$J:$J,$I131,dbF!$K:$K,$J131)</f>
        <v>36345.21</v>
      </c>
      <c r="W131" s="1">
        <f ca="1">SUMIFS(INDIRECT($C$1&amp;"!"&amp;$C131&amp;":"&amp;$C131),dbF!$B:$B,"&gt;="&amp;W$5,dbF!$B:$B,"&lt;="&amp;W$6,INDIRECT($C$1&amp;"!"&amp;$C$2&amp;":"&amp;$C$2),$I$4,dbF!$J:$J,$I131,dbF!$K:$K,$J131)</f>
        <v>165254.25</v>
      </c>
      <c r="X131" s="1">
        <f ca="1">SUMIFS(INDIRECT($C$1&amp;"!"&amp;$C131&amp;":"&amp;$C131),dbF!$B:$B,"&gt;="&amp;X$5,dbF!$B:$B,"&lt;="&amp;X$6,INDIRECT($C$1&amp;"!"&amp;$C$2&amp;":"&amp;$C$2),$I$4,dbF!$J:$J,$I131,dbF!$K:$K,$J131)</f>
        <v>0</v>
      </c>
      <c r="Y131" s="1">
        <f ca="1">SUMIFS(INDIRECT($C$1&amp;"!"&amp;$C131&amp;":"&amp;$C131),dbF!$B:$B,"&gt;="&amp;Y$5,dbF!$B:$B,"&lt;="&amp;Y$6,INDIRECT($C$1&amp;"!"&amp;$C$2&amp;":"&amp;$C$2),$I$4,dbF!$J:$J,$I131,dbF!$K:$K,$J131)</f>
        <v>0</v>
      </c>
      <c r="Z131" s="1">
        <f ca="1">SUMIFS(INDIRECT($C$1&amp;"!"&amp;$C131&amp;":"&amp;$C131),dbF!$B:$B,"&gt;="&amp;Z$5,dbF!$B:$B,"&lt;="&amp;Z$6,INDIRECT($C$1&amp;"!"&amp;$C$2&amp;":"&amp;$C$2),$I$4,dbF!$J:$J,$I131,dbF!$K:$K,$J131)</f>
        <v>0</v>
      </c>
      <c r="AA131" s="1">
        <f ca="1">SUMIFS(INDIRECT($C$1&amp;"!"&amp;$C131&amp;":"&amp;$C131),dbF!$B:$B,"&gt;="&amp;AA$5,dbF!$B:$B,"&lt;="&amp;AA$6,INDIRECT($C$1&amp;"!"&amp;$C$2&amp;":"&amp;$C$2),$I$4,dbF!$J:$J,$I131,dbF!$K:$K,$J131)</f>
        <v>0</v>
      </c>
      <c r="AB131" s="1">
        <f ca="1">SUMIFS(INDIRECT($C$1&amp;"!"&amp;$C131&amp;":"&amp;$C131),dbF!$B:$B,"&gt;="&amp;AB$5,dbF!$B:$B,"&lt;="&amp;AB$6,INDIRECT($C$1&amp;"!"&amp;$C$2&amp;":"&amp;$C$2),$I$4,dbF!$J:$J,$I131,dbF!$K:$K,$J131)</f>
        <v>66639.959999999992</v>
      </c>
      <c r="AC131" s="1">
        <f ca="1">SUMIFS(INDIRECT($C$1&amp;"!"&amp;$C131&amp;":"&amp;$C131),dbF!$B:$B,"&gt;="&amp;AC$5,dbF!$B:$B,"&lt;="&amp;AC$6,INDIRECT($C$1&amp;"!"&amp;$C$2&amp;":"&amp;$C$2),$I$4,dbF!$J:$J,$I131,dbF!$K:$K,$J131)</f>
        <v>94689.9</v>
      </c>
      <c r="AD131" s="1">
        <f ca="1">SUMIFS(INDIRECT($C$1&amp;"!"&amp;$C131&amp;":"&amp;$C131),dbF!$B:$B,"&gt;="&amp;AD$5,dbF!$B:$B,"&lt;="&amp;AD$6,INDIRECT($C$1&amp;"!"&amp;$C$2&amp;":"&amp;$C$2),$I$4,dbF!$J:$J,$I131,dbF!$K:$K,$J131)</f>
        <v>25300</v>
      </c>
      <c r="AE131" s="1">
        <f ca="1">SUMIFS(INDIRECT($C$1&amp;"!"&amp;$C131&amp;":"&amp;$C131),dbF!$B:$B,"&gt;="&amp;AE$5,dbF!$B:$B,"&lt;="&amp;AE$6,INDIRECT($C$1&amp;"!"&amp;$C$2&amp;":"&amp;$C$2),$I$4,dbF!$J:$J,$I131,dbF!$K:$K,$J131)</f>
        <v>41133</v>
      </c>
      <c r="AF131" s="1">
        <f ca="1">SUMIFS(INDIRECT($C$1&amp;"!"&amp;$C131&amp;":"&amp;$C131),dbF!$B:$B,"&gt;="&amp;AF$5,dbF!$B:$B,"&lt;="&amp;AF$6,INDIRECT($C$1&amp;"!"&amp;$C$2&amp;":"&amp;$C$2),$I$4,dbF!$J:$J,$I131,dbF!$K:$K,$J131)</f>
        <v>74163.55</v>
      </c>
      <c r="AG131" s="1">
        <f ca="1">SUMIFS(INDIRECT($C$1&amp;"!"&amp;$C131&amp;":"&amp;$C131),dbF!$B:$B,"&gt;="&amp;AG$5,dbF!$B:$B,"&lt;="&amp;AG$6,INDIRECT($C$1&amp;"!"&amp;$C$2&amp;":"&amp;$C$2),$I$4,dbF!$J:$J,$I131,dbF!$K:$K,$J131)</f>
        <v>15161.73</v>
      </c>
      <c r="AH131" s="1">
        <f ca="1">SUMIFS(INDIRECT($C$1&amp;"!"&amp;$C131&amp;":"&amp;$C131),dbF!$B:$B,"&gt;="&amp;AH$5,dbF!$B:$B,"&lt;="&amp;AH$6,INDIRECT($C$1&amp;"!"&amp;$C$2&amp;":"&amp;$C$2),$I$4,dbF!$J:$J,$I131,dbF!$K:$K,$J131)</f>
        <v>0</v>
      </c>
      <c r="AI131" s="1">
        <f ca="1">SUMIFS(INDIRECT($C$1&amp;"!"&amp;$C131&amp;":"&amp;$C131),dbF!$B:$B,"&gt;="&amp;AI$5,dbF!$B:$B,"&lt;="&amp;AI$6,INDIRECT($C$1&amp;"!"&amp;$C$2&amp;":"&amp;$C$2),$I$4,dbF!$J:$J,$I131,dbF!$K:$K,$J131)</f>
        <v>0</v>
      </c>
      <c r="AJ131" s="1">
        <f ca="1">SUMIFS(INDIRECT($C$1&amp;"!"&amp;$C131&amp;":"&amp;$C131),dbF!$B:$B,"&gt;="&amp;AJ$5,dbF!$B:$B,"&lt;="&amp;AJ$6,INDIRECT($C$1&amp;"!"&amp;$C$2&amp;":"&amp;$C$2),$I$4,dbF!$J:$J,$I131,dbF!$K:$K,$J131)</f>
        <v>0</v>
      </c>
      <c r="AK131" s="1">
        <f ca="1">SUMIFS(INDIRECT($C$1&amp;"!"&amp;$C131&amp;":"&amp;$C131),dbF!$B:$B,"&gt;="&amp;AK$5,dbF!$B:$B,"&lt;="&amp;AK$6,INDIRECT($C$1&amp;"!"&amp;$C$2&amp;":"&amp;$C$2),$I$4,dbF!$J:$J,$I131,dbF!$K:$K,$J131)</f>
        <v>0</v>
      </c>
      <c r="AL131" s="1">
        <f ca="1">SUMIFS(INDIRECT($C$1&amp;"!"&amp;$C131&amp;":"&amp;$C131),dbF!$B:$B,"&gt;="&amp;AL$5,dbF!$B:$B,"&lt;="&amp;AL$6,INDIRECT($C$1&amp;"!"&amp;$C$2&amp;":"&amp;$C$2),$I$4,dbF!$J:$J,$I131,dbF!$K:$K,$J131)</f>
        <v>0</v>
      </c>
    </row>
    <row r="132" spans="2:38" x14ac:dyDescent="0.25">
      <c r="B132" s="1" t="str">
        <f>Items!$G$12</f>
        <v>BS(+)</v>
      </c>
      <c r="C132" s="1" t="str">
        <f>Items!$H$12</f>
        <v>M</v>
      </c>
      <c r="I132" s="22" t="str">
        <f>Items!$E$12</f>
        <v>Начисление себестоимости</v>
      </c>
      <c r="J132" s="1" t="str">
        <f>Items!F12</f>
        <v>Доставка</v>
      </c>
      <c r="Q132" s="1">
        <f ca="1">SUM($S132:INDIRECT(ADDRESS(ROW(),SUMIFS($3:$3,$4:$4,MAX($4:$4)))))</f>
        <v>530359.15999999992</v>
      </c>
      <c r="T132" s="1">
        <f ca="1">SUMIFS(INDIRECT($C$1&amp;"!"&amp;$C132&amp;":"&amp;$C132),dbF!$B:$B,"&gt;="&amp;T$5,dbF!$B:$B,"&lt;="&amp;T$6,INDIRECT($C$1&amp;"!"&amp;$C$2&amp;":"&amp;$C$2),$I$4,dbF!$J:$J,$I132,dbF!$K:$K,$J132)</f>
        <v>0</v>
      </c>
      <c r="U132" s="1">
        <f ca="1">SUMIFS(INDIRECT($C$1&amp;"!"&amp;$C132&amp;":"&amp;$C132),dbF!$B:$B,"&gt;="&amp;U$5,dbF!$B:$B,"&lt;="&amp;U$6,INDIRECT($C$1&amp;"!"&amp;$C$2&amp;":"&amp;$C$2),$I$4,dbF!$J:$J,$I132,dbF!$K:$K,$J132)</f>
        <v>2142</v>
      </c>
      <c r="V132" s="1">
        <f ca="1">SUMIFS(INDIRECT($C$1&amp;"!"&amp;$C132&amp;":"&amp;$C132),dbF!$B:$B,"&gt;="&amp;V$5,dbF!$B:$B,"&lt;="&amp;V$6,INDIRECT($C$1&amp;"!"&amp;$C$2&amp;":"&amp;$C$2),$I$4,dbF!$J:$J,$I132,dbF!$K:$K,$J132)</f>
        <v>51964</v>
      </c>
      <c r="W132" s="1">
        <f ca="1">SUMIFS(INDIRECT($C$1&amp;"!"&amp;$C132&amp;":"&amp;$C132),dbF!$B:$B,"&gt;="&amp;W$5,dbF!$B:$B,"&lt;="&amp;W$6,INDIRECT($C$1&amp;"!"&amp;$C$2&amp;":"&amp;$C$2),$I$4,dbF!$J:$J,$I132,dbF!$K:$K,$J132)</f>
        <v>3760</v>
      </c>
      <c r="X132" s="1">
        <f ca="1">SUMIFS(INDIRECT($C$1&amp;"!"&amp;$C132&amp;":"&amp;$C132),dbF!$B:$B,"&gt;="&amp;X$5,dbF!$B:$B,"&lt;="&amp;X$6,INDIRECT($C$1&amp;"!"&amp;$C$2&amp;":"&amp;$C$2),$I$4,dbF!$J:$J,$I132,dbF!$K:$K,$J132)</f>
        <v>6871</v>
      </c>
      <c r="Y132" s="1">
        <f ca="1">SUMIFS(INDIRECT($C$1&amp;"!"&amp;$C132&amp;":"&amp;$C132),dbF!$B:$B,"&gt;="&amp;Y$5,dbF!$B:$B,"&lt;="&amp;Y$6,INDIRECT($C$1&amp;"!"&amp;$C$2&amp;":"&amp;$C$2),$I$4,dbF!$J:$J,$I132,dbF!$K:$K,$J132)</f>
        <v>67109</v>
      </c>
      <c r="Z132" s="1">
        <f ca="1">SUMIFS(INDIRECT($C$1&amp;"!"&amp;$C132&amp;":"&amp;$C132),dbF!$B:$B,"&gt;="&amp;Z$5,dbF!$B:$B,"&lt;="&amp;Z$6,INDIRECT($C$1&amp;"!"&amp;$C$2&amp;":"&amp;$C$2),$I$4,dbF!$J:$J,$I132,dbF!$K:$K,$J132)</f>
        <v>33720.92</v>
      </c>
      <c r="AA132" s="1">
        <f ca="1">SUMIFS(INDIRECT($C$1&amp;"!"&amp;$C132&amp;":"&amp;$C132),dbF!$B:$B,"&gt;="&amp;AA$5,dbF!$B:$B,"&lt;="&amp;AA$6,INDIRECT($C$1&amp;"!"&amp;$C$2&amp;":"&amp;$C$2),$I$4,dbF!$J:$J,$I132,dbF!$K:$K,$J132)</f>
        <v>66434.23</v>
      </c>
      <c r="AB132" s="1">
        <f ca="1">SUMIFS(INDIRECT($C$1&amp;"!"&amp;$C132&amp;":"&amp;$C132),dbF!$B:$B,"&gt;="&amp;AB$5,dbF!$B:$B,"&lt;="&amp;AB$6,INDIRECT($C$1&amp;"!"&amp;$C$2&amp;":"&amp;$C$2),$I$4,dbF!$J:$J,$I132,dbF!$K:$K,$J132)</f>
        <v>21909.78</v>
      </c>
      <c r="AC132" s="1">
        <f ca="1">SUMIFS(INDIRECT($C$1&amp;"!"&amp;$C132&amp;":"&amp;$C132),dbF!$B:$B,"&gt;="&amp;AC$5,dbF!$B:$B,"&lt;="&amp;AC$6,INDIRECT($C$1&amp;"!"&amp;$C$2&amp;":"&amp;$C$2),$I$4,dbF!$J:$J,$I132,dbF!$K:$K,$J132)</f>
        <v>118409.38999999998</v>
      </c>
      <c r="AD132" s="1">
        <f ca="1">SUMIFS(INDIRECT($C$1&amp;"!"&amp;$C132&amp;":"&amp;$C132),dbF!$B:$B,"&gt;="&amp;AD$5,dbF!$B:$B,"&lt;="&amp;AD$6,INDIRECT($C$1&amp;"!"&amp;$C$2&amp;":"&amp;$C$2),$I$4,dbF!$J:$J,$I132,dbF!$K:$K,$J132)</f>
        <v>40252.14</v>
      </c>
      <c r="AE132" s="1">
        <f ca="1">SUMIFS(INDIRECT($C$1&amp;"!"&amp;$C132&amp;":"&amp;$C132),dbF!$B:$B,"&gt;="&amp;AE$5,dbF!$B:$B,"&lt;="&amp;AE$6,INDIRECT($C$1&amp;"!"&amp;$C$2&amp;":"&amp;$C$2),$I$4,dbF!$J:$J,$I132,dbF!$K:$K,$J132)</f>
        <v>84290</v>
      </c>
      <c r="AF132" s="1">
        <f ca="1">SUMIFS(INDIRECT($C$1&amp;"!"&amp;$C132&amp;":"&amp;$C132),dbF!$B:$B,"&gt;="&amp;AF$5,dbF!$B:$B,"&lt;="&amp;AF$6,INDIRECT($C$1&amp;"!"&amp;$C$2&amp;":"&amp;$C$2),$I$4,dbF!$J:$J,$I132,dbF!$K:$K,$J132)</f>
        <v>20748.599999999999</v>
      </c>
      <c r="AG132" s="1">
        <f ca="1">SUMIFS(INDIRECT($C$1&amp;"!"&amp;$C132&amp;":"&amp;$C132),dbF!$B:$B,"&gt;="&amp;AG$5,dbF!$B:$B,"&lt;="&amp;AG$6,INDIRECT($C$1&amp;"!"&amp;$C$2&amp;":"&amp;$C$2),$I$4,dbF!$J:$J,$I132,dbF!$K:$K,$J132)</f>
        <v>12748.1</v>
      </c>
      <c r="AH132" s="1">
        <f ca="1">SUMIFS(INDIRECT($C$1&amp;"!"&amp;$C132&amp;":"&amp;$C132),dbF!$B:$B,"&gt;="&amp;AH$5,dbF!$B:$B,"&lt;="&amp;AH$6,INDIRECT($C$1&amp;"!"&amp;$C$2&amp;":"&amp;$C$2),$I$4,dbF!$J:$J,$I132,dbF!$K:$K,$J132)</f>
        <v>0</v>
      </c>
      <c r="AI132" s="1">
        <f ca="1">SUMIFS(INDIRECT($C$1&amp;"!"&amp;$C132&amp;":"&amp;$C132),dbF!$B:$B,"&gt;="&amp;AI$5,dbF!$B:$B,"&lt;="&amp;AI$6,INDIRECT($C$1&amp;"!"&amp;$C$2&amp;":"&amp;$C$2),$I$4,dbF!$J:$J,$I132,dbF!$K:$K,$J132)</f>
        <v>0</v>
      </c>
      <c r="AJ132" s="1">
        <f ca="1">SUMIFS(INDIRECT($C$1&amp;"!"&amp;$C132&amp;":"&amp;$C132),dbF!$B:$B,"&gt;="&amp;AJ$5,dbF!$B:$B,"&lt;="&amp;AJ$6,INDIRECT($C$1&amp;"!"&amp;$C$2&amp;":"&amp;$C$2),$I$4,dbF!$J:$J,$I132,dbF!$K:$K,$J132)</f>
        <v>0</v>
      </c>
      <c r="AK132" s="1">
        <f ca="1">SUMIFS(INDIRECT($C$1&amp;"!"&amp;$C132&amp;":"&amp;$C132),dbF!$B:$B,"&gt;="&amp;AK$5,dbF!$B:$B,"&lt;="&amp;AK$6,INDIRECT($C$1&amp;"!"&amp;$C$2&amp;":"&amp;$C$2),$I$4,dbF!$J:$J,$I132,dbF!$K:$K,$J132)</f>
        <v>0</v>
      </c>
      <c r="AL132" s="1">
        <f ca="1">SUMIFS(INDIRECT($C$1&amp;"!"&amp;$C132&amp;":"&amp;$C132),dbF!$B:$B,"&gt;="&amp;AL$5,dbF!$B:$B,"&lt;="&amp;AL$6,INDIRECT($C$1&amp;"!"&amp;$C$2&amp;":"&amp;$C$2),$I$4,dbF!$J:$J,$I132,dbF!$K:$K,$J132)</f>
        <v>0</v>
      </c>
    </row>
    <row r="133" spans="2:38" x14ac:dyDescent="0.25">
      <c r="B133" s="1" t="str">
        <f>Items!$G$13</f>
        <v>BS(+)</v>
      </c>
      <c r="C133" s="1" t="str">
        <f>Items!$H$13</f>
        <v>M</v>
      </c>
      <c r="I133" s="22" t="str">
        <f>Items!$E$13</f>
        <v>Начисление себестоимости</v>
      </c>
      <c r="J133" s="1" t="str">
        <f>Items!F13</f>
        <v>Канализация, Скважина,кессон и септик</v>
      </c>
      <c r="Q133" s="1">
        <f ca="1">SUM($S133:INDIRECT(ADDRESS(ROW(),SUMIFS($3:$3,$4:$4,MAX($4:$4)))))</f>
        <v>1923112.5499999998</v>
      </c>
      <c r="T133" s="1">
        <f ca="1">SUMIFS(INDIRECT($C$1&amp;"!"&amp;$C133&amp;":"&amp;$C133),dbF!$B:$B,"&gt;="&amp;T$5,dbF!$B:$B,"&lt;="&amp;T$6,INDIRECT($C$1&amp;"!"&amp;$C$2&amp;":"&amp;$C$2),$I$4,dbF!$J:$J,$I133,dbF!$K:$K,$J133)</f>
        <v>0</v>
      </c>
      <c r="U133" s="1">
        <f ca="1">SUMIFS(INDIRECT($C$1&amp;"!"&amp;$C133&amp;":"&amp;$C133),dbF!$B:$B,"&gt;="&amp;U$5,dbF!$B:$B,"&lt;="&amp;U$6,INDIRECT($C$1&amp;"!"&amp;$C$2&amp;":"&amp;$C$2),$I$4,dbF!$J:$J,$I133,dbF!$K:$K,$J133)</f>
        <v>284038.53999999998</v>
      </c>
      <c r="V133" s="1">
        <f ca="1">SUMIFS(INDIRECT($C$1&amp;"!"&amp;$C133&amp;":"&amp;$C133),dbF!$B:$B,"&gt;="&amp;V$5,dbF!$B:$B,"&lt;="&amp;V$6,INDIRECT($C$1&amp;"!"&amp;$C$2&amp;":"&amp;$C$2),$I$4,dbF!$J:$J,$I133,dbF!$K:$K,$J133)</f>
        <v>767080.74</v>
      </c>
      <c r="W133" s="1">
        <f ca="1">SUMIFS(INDIRECT($C$1&amp;"!"&amp;$C133&amp;":"&amp;$C133),dbF!$B:$B,"&gt;="&amp;W$5,dbF!$B:$B,"&lt;="&amp;W$6,INDIRECT($C$1&amp;"!"&amp;$C$2&amp;":"&amp;$C$2),$I$4,dbF!$J:$J,$I133,dbF!$K:$K,$J133)</f>
        <v>44746.33</v>
      </c>
      <c r="X133" s="1">
        <f ca="1">SUMIFS(INDIRECT($C$1&amp;"!"&amp;$C133&amp;":"&amp;$C133),dbF!$B:$B,"&gt;="&amp;X$5,dbF!$B:$B,"&lt;="&amp;X$6,INDIRECT($C$1&amp;"!"&amp;$C$2&amp;":"&amp;$C$2),$I$4,dbF!$J:$J,$I133,dbF!$K:$K,$J133)</f>
        <v>0</v>
      </c>
      <c r="Y133" s="1">
        <f ca="1">SUMIFS(INDIRECT($C$1&amp;"!"&amp;$C133&amp;":"&amp;$C133),dbF!$B:$B,"&gt;="&amp;Y$5,dbF!$B:$B,"&lt;="&amp;Y$6,INDIRECT($C$1&amp;"!"&amp;$C$2&amp;":"&amp;$C$2),$I$4,dbF!$J:$J,$I133,dbF!$K:$K,$J133)</f>
        <v>1512.9</v>
      </c>
      <c r="Z133" s="1">
        <f ca="1">SUMIFS(INDIRECT($C$1&amp;"!"&amp;$C133&amp;":"&amp;$C133),dbF!$B:$B,"&gt;="&amp;Z$5,dbF!$B:$B,"&lt;="&amp;Z$6,INDIRECT($C$1&amp;"!"&amp;$C$2&amp;":"&amp;$C$2),$I$4,dbF!$J:$J,$I133,dbF!$K:$K,$J133)</f>
        <v>0</v>
      </c>
      <c r="AA133" s="1">
        <f ca="1">SUMIFS(INDIRECT($C$1&amp;"!"&amp;$C133&amp;":"&amp;$C133),dbF!$B:$B,"&gt;="&amp;AA$5,dbF!$B:$B,"&lt;="&amp;AA$6,INDIRECT($C$1&amp;"!"&amp;$C$2&amp;":"&amp;$C$2),$I$4,dbF!$J:$J,$I133,dbF!$K:$K,$J133)</f>
        <v>0</v>
      </c>
      <c r="AB133" s="1">
        <f ca="1">SUMIFS(INDIRECT($C$1&amp;"!"&amp;$C133&amp;":"&amp;$C133),dbF!$B:$B,"&gt;="&amp;AB$5,dbF!$B:$B,"&lt;="&amp;AB$6,INDIRECT($C$1&amp;"!"&amp;$C$2&amp;":"&amp;$C$2),$I$4,dbF!$J:$J,$I133,dbF!$K:$K,$J133)</f>
        <v>173839.56</v>
      </c>
      <c r="AC133" s="1">
        <f ca="1">SUMIFS(INDIRECT($C$1&amp;"!"&amp;$C133&amp;":"&amp;$C133),dbF!$B:$B,"&gt;="&amp;AC$5,dbF!$B:$B,"&lt;="&amp;AC$6,INDIRECT($C$1&amp;"!"&amp;$C$2&amp;":"&amp;$C$2),$I$4,dbF!$J:$J,$I133,dbF!$K:$K,$J133)</f>
        <v>7831.1399999999994</v>
      </c>
      <c r="AD133" s="1">
        <f ca="1">SUMIFS(INDIRECT($C$1&amp;"!"&amp;$C133&amp;":"&amp;$C133),dbF!$B:$B,"&gt;="&amp;AD$5,dbF!$B:$B,"&lt;="&amp;AD$6,INDIRECT($C$1&amp;"!"&amp;$C$2&amp;":"&amp;$C$2),$I$4,dbF!$J:$J,$I133,dbF!$K:$K,$J133)</f>
        <v>92208.98</v>
      </c>
      <c r="AE133" s="1">
        <f ca="1">SUMIFS(INDIRECT($C$1&amp;"!"&amp;$C133&amp;":"&amp;$C133),dbF!$B:$B,"&gt;="&amp;AE$5,dbF!$B:$B,"&lt;="&amp;AE$6,INDIRECT($C$1&amp;"!"&amp;$C$2&amp;":"&amp;$C$2),$I$4,dbF!$J:$J,$I133,dbF!$K:$K,$J133)</f>
        <v>86175</v>
      </c>
      <c r="AF133" s="1">
        <f ca="1">SUMIFS(INDIRECT($C$1&amp;"!"&amp;$C133&amp;":"&amp;$C133),dbF!$B:$B,"&gt;="&amp;AF$5,dbF!$B:$B,"&lt;="&amp;AF$6,INDIRECT($C$1&amp;"!"&amp;$C$2&amp;":"&amp;$C$2),$I$4,dbF!$J:$J,$I133,dbF!$K:$K,$J133)</f>
        <v>462531.22</v>
      </c>
      <c r="AG133" s="1">
        <f ca="1">SUMIFS(INDIRECT($C$1&amp;"!"&amp;$C133&amp;":"&amp;$C133),dbF!$B:$B,"&gt;="&amp;AG$5,dbF!$B:$B,"&lt;="&amp;AG$6,INDIRECT($C$1&amp;"!"&amp;$C$2&amp;":"&amp;$C$2),$I$4,dbF!$J:$J,$I133,dbF!$K:$K,$J133)</f>
        <v>3148.14</v>
      </c>
      <c r="AH133" s="1">
        <f ca="1">SUMIFS(INDIRECT($C$1&amp;"!"&amp;$C133&amp;":"&amp;$C133),dbF!$B:$B,"&gt;="&amp;AH$5,dbF!$B:$B,"&lt;="&amp;AH$6,INDIRECT($C$1&amp;"!"&amp;$C$2&amp;":"&amp;$C$2),$I$4,dbF!$J:$J,$I133,dbF!$K:$K,$J133)</f>
        <v>0</v>
      </c>
      <c r="AI133" s="1">
        <f ca="1">SUMIFS(INDIRECT($C$1&amp;"!"&amp;$C133&amp;":"&amp;$C133),dbF!$B:$B,"&gt;="&amp;AI$5,dbF!$B:$B,"&lt;="&amp;AI$6,INDIRECT($C$1&amp;"!"&amp;$C$2&amp;":"&amp;$C$2),$I$4,dbF!$J:$J,$I133,dbF!$K:$K,$J133)</f>
        <v>0</v>
      </c>
      <c r="AJ133" s="1">
        <f ca="1">SUMIFS(INDIRECT($C$1&amp;"!"&amp;$C133&amp;":"&amp;$C133),dbF!$B:$B,"&gt;="&amp;AJ$5,dbF!$B:$B,"&lt;="&amp;AJ$6,INDIRECT($C$1&amp;"!"&amp;$C$2&amp;":"&amp;$C$2),$I$4,dbF!$J:$J,$I133,dbF!$K:$K,$J133)</f>
        <v>0</v>
      </c>
      <c r="AK133" s="1">
        <f ca="1">SUMIFS(INDIRECT($C$1&amp;"!"&amp;$C133&amp;":"&amp;$C133),dbF!$B:$B,"&gt;="&amp;AK$5,dbF!$B:$B,"&lt;="&amp;AK$6,INDIRECT($C$1&amp;"!"&amp;$C$2&amp;":"&amp;$C$2),$I$4,dbF!$J:$J,$I133,dbF!$K:$K,$J133)</f>
        <v>0</v>
      </c>
      <c r="AL133" s="1">
        <f ca="1">SUMIFS(INDIRECT($C$1&amp;"!"&amp;$C133&amp;":"&amp;$C133),dbF!$B:$B,"&gt;="&amp;AL$5,dbF!$B:$B,"&lt;="&amp;AL$6,INDIRECT($C$1&amp;"!"&amp;$C$2&amp;":"&amp;$C$2),$I$4,dbF!$J:$J,$I133,dbF!$K:$K,$J133)</f>
        <v>0</v>
      </c>
    </row>
    <row r="134" spans="2:38" x14ac:dyDescent="0.25">
      <c r="B134" s="1" t="str">
        <f>Items!G14</f>
        <v>BS(+)</v>
      </c>
      <c r="C134" s="1" t="str">
        <f>Items!H14</f>
        <v>M</v>
      </c>
      <c r="I134" s="22" t="str">
        <f>Items!E14</f>
        <v>Начисление себестоимости</v>
      </c>
      <c r="J134" s="1" t="str">
        <f>Items!F14</f>
        <v>Метизы, расходники</v>
      </c>
      <c r="Q134" s="1">
        <f ca="1">SUM($S134:INDIRECT(ADDRESS(ROW(),SUMIFS($3:$3,$4:$4,MAX($4:$4)))))</f>
        <v>509299.17759999994</v>
      </c>
      <c r="T134" s="1">
        <f ca="1">SUMIFS(INDIRECT($C$1&amp;"!"&amp;$C134&amp;":"&amp;$C134),dbF!$B:$B,"&gt;="&amp;T$5,dbF!$B:$B,"&lt;="&amp;T$6,INDIRECT($C$1&amp;"!"&amp;$C$2&amp;":"&amp;$C$2),$I$4,dbF!$J:$J,$I134,dbF!$K:$K,$J134)</f>
        <v>0</v>
      </c>
      <c r="U134" s="1">
        <f ca="1">SUMIFS(INDIRECT($C$1&amp;"!"&amp;$C134&amp;":"&amp;$C134),dbF!$B:$B,"&gt;="&amp;U$5,dbF!$B:$B,"&lt;="&amp;U$6,INDIRECT($C$1&amp;"!"&amp;$C$2&amp;":"&amp;$C$2),$I$4,dbF!$J:$J,$I134,dbF!$K:$K,$J134)</f>
        <v>7391.2199999999993</v>
      </c>
      <c r="V134" s="1">
        <f ca="1">SUMIFS(INDIRECT($C$1&amp;"!"&amp;$C134&amp;":"&amp;$C134),dbF!$B:$B,"&gt;="&amp;V$5,dbF!$B:$B,"&lt;="&amp;V$6,INDIRECT($C$1&amp;"!"&amp;$C$2&amp;":"&amp;$C$2),$I$4,dbF!$J:$J,$I134,dbF!$K:$K,$J134)</f>
        <v>28548.799999999999</v>
      </c>
      <c r="W134" s="1">
        <f ca="1">SUMIFS(INDIRECT($C$1&amp;"!"&amp;$C134&amp;":"&amp;$C134),dbF!$B:$B,"&gt;="&amp;W$5,dbF!$B:$B,"&lt;="&amp;W$6,INDIRECT($C$1&amp;"!"&amp;$C$2&amp;":"&amp;$C$2),$I$4,dbF!$J:$J,$I134,dbF!$K:$K,$J134)</f>
        <v>10496.8</v>
      </c>
      <c r="X134" s="1">
        <f ca="1">SUMIFS(INDIRECT($C$1&amp;"!"&amp;$C134&amp;":"&amp;$C134),dbF!$B:$B,"&gt;="&amp;X$5,dbF!$B:$B,"&lt;="&amp;X$6,INDIRECT($C$1&amp;"!"&amp;$C$2&amp;":"&amp;$C$2),$I$4,dbF!$J:$J,$I134,dbF!$K:$K,$J134)</f>
        <v>5857.0099999999993</v>
      </c>
      <c r="Y134" s="1">
        <f ca="1">SUMIFS(INDIRECT($C$1&amp;"!"&amp;$C134&amp;":"&amp;$C134),dbF!$B:$B,"&gt;="&amp;Y$5,dbF!$B:$B,"&lt;="&amp;Y$6,INDIRECT($C$1&amp;"!"&amp;$C$2&amp;":"&amp;$C$2),$I$4,dbF!$J:$J,$I134,dbF!$K:$K,$J134)</f>
        <v>40382.483</v>
      </c>
      <c r="Z134" s="1">
        <f ca="1">SUMIFS(INDIRECT($C$1&amp;"!"&amp;$C134&amp;":"&amp;$C134),dbF!$B:$B,"&gt;="&amp;Z$5,dbF!$B:$B,"&lt;="&amp;Z$6,INDIRECT($C$1&amp;"!"&amp;$C$2&amp;":"&amp;$C$2),$I$4,dbF!$J:$J,$I134,dbF!$K:$K,$J134)</f>
        <v>50969.279999999999</v>
      </c>
      <c r="AA134" s="1">
        <f ca="1">SUMIFS(INDIRECT($C$1&amp;"!"&amp;$C134&amp;":"&amp;$C134),dbF!$B:$B,"&gt;="&amp;AA$5,dbF!$B:$B,"&lt;="&amp;AA$6,INDIRECT($C$1&amp;"!"&amp;$C$2&amp;":"&amp;$C$2),$I$4,dbF!$J:$J,$I134,dbF!$K:$K,$J134)</f>
        <v>93377.484599999996</v>
      </c>
      <c r="AB134" s="1">
        <f ca="1">SUMIFS(INDIRECT($C$1&amp;"!"&amp;$C134&amp;":"&amp;$C134),dbF!$B:$B,"&gt;="&amp;AB$5,dbF!$B:$B,"&lt;="&amp;AB$6,INDIRECT($C$1&amp;"!"&amp;$C$2&amp;":"&amp;$C$2),$I$4,dbF!$J:$J,$I134,dbF!$K:$K,$J134)</f>
        <v>27540.459999999995</v>
      </c>
      <c r="AC134" s="1">
        <f ca="1">SUMIFS(INDIRECT($C$1&amp;"!"&amp;$C134&amp;":"&amp;$C134),dbF!$B:$B,"&gt;="&amp;AC$5,dbF!$B:$B,"&lt;="&amp;AC$6,INDIRECT($C$1&amp;"!"&amp;$C$2&amp;":"&amp;$C$2),$I$4,dbF!$J:$J,$I134,dbF!$K:$K,$J134)</f>
        <v>7723.73</v>
      </c>
      <c r="AD134" s="1">
        <f ca="1">SUMIFS(INDIRECT($C$1&amp;"!"&amp;$C134&amp;":"&amp;$C134),dbF!$B:$B,"&gt;="&amp;AD$5,dbF!$B:$B,"&lt;="&amp;AD$6,INDIRECT($C$1&amp;"!"&amp;$C$2&amp;":"&amp;$C$2),$I$4,dbF!$J:$J,$I134,dbF!$K:$K,$J134)</f>
        <v>41459.170000000006</v>
      </c>
      <c r="AE134" s="1">
        <f ca="1">SUMIFS(INDIRECT($C$1&amp;"!"&amp;$C134&amp;":"&amp;$C134),dbF!$B:$B,"&gt;="&amp;AE$5,dbF!$B:$B,"&lt;="&amp;AE$6,INDIRECT($C$1&amp;"!"&amp;$C$2&amp;":"&amp;$C$2),$I$4,dbF!$J:$J,$I134,dbF!$K:$K,$J134)</f>
        <v>767.55</v>
      </c>
      <c r="AF134" s="1">
        <f ca="1">SUMIFS(INDIRECT($C$1&amp;"!"&amp;$C134&amp;":"&amp;$C134),dbF!$B:$B,"&gt;="&amp;AF$5,dbF!$B:$B,"&lt;="&amp;AF$6,INDIRECT($C$1&amp;"!"&amp;$C$2&amp;":"&amp;$C$2),$I$4,dbF!$J:$J,$I134,dbF!$K:$K,$J134)</f>
        <v>83577.42</v>
      </c>
      <c r="AG134" s="1">
        <f ca="1">SUMIFS(INDIRECT($C$1&amp;"!"&amp;$C134&amp;":"&amp;$C134),dbF!$B:$B,"&gt;="&amp;AG$5,dbF!$B:$B,"&lt;="&amp;AG$6,INDIRECT($C$1&amp;"!"&amp;$C$2&amp;":"&amp;$C$2),$I$4,dbF!$J:$J,$I134,dbF!$K:$K,$J134)</f>
        <v>111207.76999999999</v>
      </c>
      <c r="AH134" s="1">
        <f ca="1">SUMIFS(INDIRECT($C$1&amp;"!"&amp;$C134&amp;":"&amp;$C134),dbF!$B:$B,"&gt;="&amp;AH$5,dbF!$B:$B,"&lt;="&amp;AH$6,INDIRECT($C$1&amp;"!"&amp;$C$2&amp;":"&amp;$C$2),$I$4,dbF!$J:$J,$I134,dbF!$K:$K,$J134)</f>
        <v>0</v>
      </c>
      <c r="AI134" s="1">
        <f ca="1">SUMIFS(INDIRECT($C$1&amp;"!"&amp;$C134&amp;":"&amp;$C134),dbF!$B:$B,"&gt;="&amp;AI$5,dbF!$B:$B,"&lt;="&amp;AI$6,INDIRECT($C$1&amp;"!"&amp;$C$2&amp;":"&amp;$C$2),$I$4,dbF!$J:$J,$I134,dbF!$K:$K,$J134)</f>
        <v>0</v>
      </c>
      <c r="AJ134" s="1">
        <f ca="1">SUMIFS(INDIRECT($C$1&amp;"!"&amp;$C134&amp;":"&amp;$C134),dbF!$B:$B,"&gt;="&amp;AJ$5,dbF!$B:$B,"&lt;="&amp;AJ$6,INDIRECT($C$1&amp;"!"&amp;$C$2&amp;":"&amp;$C$2),$I$4,dbF!$J:$J,$I134,dbF!$K:$K,$J134)</f>
        <v>0</v>
      </c>
      <c r="AK134" s="1">
        <f ca="1">SUMIFS(INDIRECT($C$1&amp;"!"&amp;$C134&amp;":"&amp;$C134),dbF!$B:$B,"&gt;="&amp;AK$5,dbF!$B:$B,"&lt;="&amp;AK$6,INDIRECT($C$1&amp;"!"&amp;$C$2&amp;":"&amp;$C$2),$I$4,dbF!$J:$J,$I134,dbF!$K:$K,$J134)</f>
        <v>0</v>
      </c>
      <c r="AL134" s="1">
        <f ca="1">SUMIFS(INDIRECT($C$1&amp;"!"&amp;$C134&amp;":"&amp;$C134),dbF!$B:$B,"&gt;="&amp;AL$5,dbF!$B:$B,"&lt;="&amp;AL$6,INDIRECT($C$1&amp;"!"&amp;$C$2&amp;":"&amp;$C$2),$I$4,dbF!$J:$J,$I134,dbF!$K:$K,$J134)</f>
        <v>0</v>
      </c>
    </row>
    <row r="135" spans="2:38" x14ac:dyDescent="0.25">
      <c r="B135" s="1" t="str">
        <f>Items!G15</f>
        <v>BS(+)</v>
      </c>
      <c r="C135" s="1" t="str">
        <f>Items!H15</f>
        <v>M</v>
      </c>
      <c r="I135" s="22" t="str">
        <f>Items!E15</f>
        <v>Начисление себестоимости</v>
      </c>
      <c r="J135" s="1" t="str">
        <f>Items!F15</f>
        <v>Материалы Фундамент</v>
      </c>
      <c r="Q135" s="1">
        <f ca="1">SUM($S135:INDIRECT(ADDRESS(ROW(),SUMIFS($3:$3,$4:$4,MAX($4:$4)))))</f>
        <v>10547601.390000001</v>
      </c>
      <c r="T135" s="1">
        <f ca="1">SUMIFS(INDIRECT($C$1&amp;"!"&amp;$C135&amp;":"&amp;$C135),dbF!$B:$B,"&gt;="&amp;T$5,dbF!$B:$B,"&lt;="&amp;T$6,INDIRECT($C$1&amp;"!"&amp;$C$2&amp;":"&amp;$C$2),$I$4,dbF!$J:$J,$I135,dbF!$K:$K,$J135)</f>
        <v>0</v>
      </c>
      <c r="U135" s="1">
        <f ca="1">SUMIFS(INDIRECT($C$1&amp;"!"&amp;$C135&amp;":"&amp;$C135),dbF!$B:$B,"&gt;="&amp;U$5,dbF!$B:$B,"&lt;="&amp;U$6,INDIRECT($C$1&amp;"!"&amp;$C$2&amp;":"&amp;$C$2),$I$4,dbF!$J:$J,$I135,dbF!$K:$K,$J135)</f>
        <v>285577.31</v>
      </c>
      <c r="V135" s="1">
        <f ca="1">SUMIFS(INDIRECT($C$1&amp;"!"&amp;$C135&amp;":"&amp;$C135),dbF!$B:$B,"&gt;="&amp;V$5,dbF!$B:$B,"&lt;="&amp;V$6,INDIRECT($C$1&amp;"!"&amp;$C$2&amp;":"&amp;$C$2),$I$4,dbF!$J:$J,$I135,dbF!$K:$K,$J135)</f>
        <v>1369785.97</v>
      </c>
      <c r="W135" s="1">
        <f ca="1">SUMIFS(INDIRECT($C$1&amp;"!"&amp;$C135&amp;":"&amp;$C135),dbF!$B:$B,"&gt;="&amp;W$5,dbF!$B:$B,"&lt;="&amp;W$6,INDIRECT($C$1&amp;"!"&amp;$C$2&amp;":"&amp;$C$2),$I$4,dbF!$J:$J,$I135,dbF!$K:$K,$J135)</f>
        <v>49858</v>
      </c>
      <c r="X135" s="1">
        <f ca="1">SUMIFS(INDIRECT($C$1&amp;"!"&amp;$C135&amp;":"&amp;$C135),dbF!$B:$B,"&gt;="&amp;X$5,dbF!$B:$B,"&lt;="&amp;X$6,INDIRECT($C$1&amp;"!"&amp;$C$2&amp;":"&amp;$C$2),$I$4,dbF!$J:$J,$I135,dbF!$K:$K,$J135)</f>
        <v>0</v>
      </c>
      <c r="Y135" s="1">
        <f ca="1">SUMIFS(INDIRECT($C$1&amp;"!"&amp;$C135&amp;":"&amp;$C135),dbF!$B:$B,"&gt;="&amp;Y$5,dbF!$B:$B,"&lt;="&amp;Y$6,INDIRECT($C$1&amp;"!"&amp;$C$2&amp;":"&amp;$C$2),$I$4,dbF!$J:$J,$I135,dbF!$K:$K,$J135)</f>
        <v>0</v>
      </c>
      <c r="Z135" s="1">
        <f ca="1">SUMIFS(INDIRECT($C$1&amp;"!"&amp;$C135&amp;":"&amp;$C135),dbF!$B:$B,"&gt;="&amp;Z$5,dbF!$B:$B,"&lt;="&amp;Z$6,INDIRECT($C$1&amp;"!"&amp;$C$2&amp;":"&amp;$C$2),$I$4,dbF!$J:$J,$I135,dbF!$K:$K,$J135)</f>
        <v>0</v>
      </c>
      <c r="AA135" s="1">
        <f ca="1">SUMIFS(INDIRECT($C$1&amp;"!"&amp;$C135&amp;":"&amp;$C135),dbF!$B:$B,"&gt;="&amp;AA$5,dbF!$B:$B,"&lt;="&amp;AA$6,INDIRECT($C$1&amp;"!"&amp;$C$2&amp;":"&amp;$C$2),$I$4,dbF!$J:$J,$I135,dbF!$K:$K,$J135)</f>
        <v>0</v>
      </c>
      <c r="AB135" s="1">
        <f ca="1">SUMIFS(INDIRECT($C$1&amp;"!"&amp;$C135&amp;":"&amp;$C135),dbF!$B:$B,"&gt;="&amp;AB$5,dbF!$B:$B,"&lt;="&amp;AB$6,INDIRECT($C$1&amp;"!"&amp;$C$2&amp;":"&amp;$C$2),$I$4,dbF!$J:$J,$I135,dbF!$K:$K,$J135)</f>
        <v>1548538.6700000002</v>
      </c>
      <c r="AC135" s="1">
        <f ca="1">SUMIFS(INDIRECT($C$1&amp;"!"&amp;$C135&amp;":"&amp;$C135),dbF!$B:$B,"&gt;="&amp;AC$5,dbF!$B:$B,"&lt;="&amp;AC$6,INDIRECT($C$1&amp;"!"&amp;$C$2&amp;":"&amp;$C$2),$I$4,dbF!$J:$J,$I135,dbF!$K:$K,$J135)</f>
        <v>751017.32000000007</v>
      </c>
      <c r="AD135" s="1">
        <f ca="1">SUMIFS(INDIRECT($C$1&amp;"!"&amp;$C135&amp;":"&amp;$C135),dbF!$B:$B,"&gt;="&amp;AD$5,dbF!$B:$B,"&lt;="&amp;AD$6,INDIRECT($C$1&amp;"!"&amp;$C$2&amp;":"&amp;$C$2),$I$4,dbF!$J:$J,$I135,dbF!$K:$K,$J135)</f>
        <v>1099097.8599999996</v>
      </c>
      <c r="AE135" s="1">
        <f ca="1">SUMIFS(INDIRECT($C$1&amp;"!"&amp;$C135&amp;":"&amp;$C135),dbF!$B:$B,"&gt;="&amp;AE$5,dbF!$B:$B,"&lt;="&amp;AE$6,INDIRECT($C$1&amp;"!"&amp;$C$2&amp;":"&amp;$C$2),$I$4,dbF!$J:$J,$I135,dbF!$K:$K,$J135)</f>
        <v>601740.54</v>
      </c>
      <c r="AF135" s="1">
        <f ca="1">SUMIFS(INDIRECT($C$1&amp;"!"&amp;$C135&amp;":"&amp;$C135),dbF!$B:$B,"&gt;="&amp;AF$5,dbF!$B:$B,"&lt;="&amp;AF$6,INDIRECT($C$1&amp;"!"&amp;$C$2&amp;":"&amp;$C$2),$I$4,dbF!$J:$J,$I135,dbF!$K:$K,$J135)</f>
        <v>1220436.3199999998</v>
      </c>
      <c r="AG135" s="1">
        <f ca="1">SUMIFS(INDIRECT($C$1&amp;"!"&amp;$C135&amp;":"&amp;$C135),dbF!$B:$B,"&gt;="&amp;AG$5,dbF!$B:$B,"&lt;="&amp;AG$6,INDIRECT($C$1&amp;"!"&amp;$C$2&amp;":"&amp;$C$2),$I$4,dbF!$J:$J,$I135,dbF!$K:$K,$J135)</f>
        <v>3621549.3999999994</v>
      </c>
      <c r="AH135" s="1">
        <f ca="1">SUMIFS(INDIRECT($C$1&amp;"!"&amp;$C135&amp;":"&amp;$C135),dbF!$B:$B,"&gt;="&amp;AH$5,dbF!$B:$B,"&lt;="&amp;AH$6,INDIRECT($C$1&amp;"!"&amp;$C$2&amp;":"&amp;$C$2),$I$4,dbF!$J:$J,$I135,dbF!$K:$K,$J135)</f>
        <v>0</v>
      </c>
      <c r="AI135" s="1">
        <f ca="1">SUMIFS(INDIRECT($C$1&amp;"!"&amp;$C135&amp;":"&amp;$C135),dbF!$B:$B,"&gt;="&amp;AI$5,dbF!$B:$B,"&lt;="&amp;AI$6,INDIRECT($C$1&amp;"!"&amp;$C$2&amp;":"&amp;$C$2),$I$4,dbF!$J:$J,$I135,dbF!$K:$K,$J135)</f>
        <v>0</v>
      </c>
      <c r="AJ135" s="1">
        <f ca="1">SUMIFS(INDIRECT($C$1&amp;"!"&amp;$C135&amp;":"&amp;$C135),dbF!$B:$B,"&gt;="&amp;AJ$5,dbF!$B:$B,"&lt;="&amp;AJ$6,INDIRECT($C$1&amp;"!"&amp;$C$2&amp;":"&amp;$C$2),$I$4,dbF!$J:$J,$I135,dbF!$K:$K,$J135)</f>
        <v>0</v>
      </c>
      <c r="AK135" s="1">
        <f ca="1">SUMIFS(INDIRECT($C$1&amp;"!"&amp;$C135&amp;":"&amp;$C135),dbF!$B:$B,"&gt;="&amp;AK$5,dbF!$B:$B,"&lt;="&amp;AK$6,INDIRECT($C$1&amp;"!"&amp;$C$2&amp;":"&amp;$C$2),$I$4,dbF!$J:$J,$I135,dbF!$K:$K,$J135)</f>
        <v>0</v>
      </c>
      <c r="AL135" s="1">
        <f ca="1">SUMIFS(INDIRECT($C$1&amp;"!"&amp;$C135&amp;":"&amp;$C135),dbF!$B:$B,"&gt;="&amp;AL$5,dbF!$B:$B,"&lt;="&amp;AL$6,INDIRECT($C$1&amp;"!"&amp;$C$2&amp;":"&amp;$C$2),$I$4,dbF!$J:$J,$I135,dbF!$K:$K,$J135)</f>
        <v>0</v>
      </c>
    </row>
    <row r="136" spans="2:38" x14ac:dyDescent="0.25">
      <c r="B136" s="1" t="str">
        <f>Items!G16</f>
        <v>BS(+)</v>
      </c>
      <c r="C136" s="1" t="str">
        <f>Items!H16</f>
        <v>M</v>
      </c>
      <c r="I136" s="22" t="str">
        <f>Items!E16</f>
        <v>Начисление себестоимости</v>
      </c>
      <c r="J136" s="1" t="str">
        <f>Items!F16</f>
        <v>Материалы Коробка</v>
      </c>
      <c r="Q136" s="1">
        <f ca="1">SUM($S136:INDIRECT(ADDRESS(ROW(),SUMIFS($3:$3,$4:$4,MAX($4:$4)))))</f>
        <v>4442802.6499999994</v>
      </c>
      <c r="T136" s="1">
        <f ca="1">SUMIFS(INDIRECT($C$1&amp;"!"&amp;$C136&amp;":"&amp;$C136),dbF!$B:$B,"&gt;="&amp;T$5,dbF!$B:$B,"&lt;="&amp;T$6,INDIRECT($C$1&amp;"!"&amp;$C$2&amp;":"&amp;$C$2),$I$4,dbF!$J:$J,$I136,dbF!$K:$K,$J136)</f>
        <v>0</v>
      </c>
      <c r="U136" s="1">
        <f ca="1">SUMIFS(INDIRECT($C$1&amp;"!"&amp;$C136&amp;":"&amp;$C136),dbF!$B:$B,"&gt;="&amp;U$5,dbF!$B:$B,"&lt;="&amp;U$6,INDIRECT($C$1&amp;"!"&amp;$C$2&amp;":"&amp;$C$2),$I$4,dbF!$J:$J,$I136,dbF!$K:$K,$J136)</f>
        <v>0</v>
      </c>
      <c r="V136" s="1">
        <f ca="1">SUMIFS(INDIRECT($C$1&amp;"!"&amp;$C136&amp;":"&amp;$C136),dbF!$B:$B,"&gt;="&amp;V$5,dbF!$B:$B,"&lt;="&amp;V$6,INDIRECT($C$1&amp;"!"&amp;$C$2&amp;":"&amp;$C$2),$I$4,dbF!$J:$J,$I136,dbF!$K:$K,$J136)</f>
        <v>442010.56</v>
      </c>
      <c r="W136" s="1">
        <f ca="1">SUMIFS(INDIRECT($C$1&amp;"!"&amp;$C136&amp;":"&amp;$C136),dbF!$B:$B,"&gt;="&amp;W$5,dbF!$B:$B,"&lt;="&amp;W$6,INDIRECT($C$1&amp;"!"&amp;$C$2&amp;":"&amp;$C$2),$I$4,dbF!$J:$J,$I136,dbF!$K:$K,$J136)</f>
        <v>96482.76</v>
      </c>
      <c r="X136" s="1">
        <f ca="1">SUMIFS(INDIRECT($C$1&amp;"!"&amp;$C136&amp;":"&amp;$C136),dbF!$B:$B,"&gt;="&amp;X$5,dbF!$B:$B,"&lt;="&amp;X$6,INDIRECT($C$1&amp;"!"&amp;$C$2&amp;":"&amp;$C$2),$I$4,dbF!$J:$J,$I136,dbF!$K:$K,$J136)</f>
        <v>622303.93999999994</v>
      </c>
      <c r="Y136" s="1">
        <f ca="1">SUMIFS(INDIRECT($C$1&amp;"!"&amp;$C136&amp;":"&amp;$C136),dbF!$B:$B,"&gt;="&amp;Y$5,dbF!$B:$B,"&lt;="&amp;Y$6,INDIRECT($C$1&amp;"!"&amp;$C$2&amp;":"&amp;$C$2),$I$4,dbF!$J:$J,$I136,dbF!$K:$K,$J136)</f>
        <v>395589.41</v>
      </c>
      <c r="Z136" s="1">
        <f ca="1">SUMIFS(INDIRECT($C$1&amp;"!"&amp;$C136&amp;":"&amp;$C136),dbF!$B:$B,"&gt;="&amp;Z$5,dbF!$B:$B,"&lt;="&amp;Z$6,INDIRECT($C$1&amp;"!"&amp;$C$2&amp;":"&amp;$C$2),$I$4,dbF!$J:$J,$I136,dbF!$K:$K,$J136)</f>
        <v>1963238.22</v>
      </c>
      <c r="AA136" s="1">
        <f ca="1">SUMIFS(INDIRECT($C$1&amp;"!"&amp;$C136&amp;":"&amp;$C136),dbF!$B:$B,"&gt;="&amp;AA$5,dbF!$B:$B,"&lt;="&amp;AA$6,INDIRECT($C$1&amp;"!"&amp;$C$2&amp;":"&amp;$C$2),$I$4,dbF!$J:$J,$I136,dbF!$K:$K,$J136)</f>
        <v>1184.3999999999999</v>
      </c>
      <c r="AB136" s="1">
        <f ca="1">SUMIFS(INDIRECT($C$1&amp;"!"&amp;$C136&amp;":"&amp;$C136),dbF!$B:$B,"&gt;="&amp;AB$5,dbF!$B:$B,"&lt;="&amp;AB$6,INDIRECT($C$1&amp;"!"&amp;$C$2&amp;":"&amp;$C$2),$I$4,dbF!$J:$J,$I136,dbF!$K:$K,$J136)</f>
        <v>0</v>
      </c>
      <c r="AC136" s="1">
        <f ca="1">SUMIFS(INDIRECT($C$1&amp;"!"&amp;$C136&amp;":"&amp;$C136),dbF!$B:$B,"&gt;="&amp;AC$5,dbF!$B:$B,"&lt;="&amp;AC$6,INDIRECT($C$1&amp;"!"&amp;$C$2&amp;":"&amp;$C$2),$I$4,dbF!$J:$J,$I136,dbF!$K:$K,$J136)</f>
        <v>340591.32</v>
      </c>
      <c r="AD136" s="1">
        <f ca="1">SUMIFS(INDIRECT($C$1&amp;"!"&amp;$C136&amp;":"&amp;$C136),dbF!$B:$B,"&gt;="&amp;AD$5,dbF!$B:$B,"&lt;="&amp;AD$6,INDIRECT($C$1&amp;"!"&amp;$C$2&amp;":"&amp;$C$2),$I$4,dbF!$J:$J,$I136,dbF!$K:$K,$J136)</f>
        <v>97625</v>
      </c>
      <c r="AE136" s="1">
        <f ca="1">SUMIFS(INDIRECT($C$1&amp;"!"&amp;$C136&amp;":"&amp;$C136),dbF!$B:$B,"&gt;="&amp;AE$5,dbF!$B:$B,"&lt;="&amp;AE$6,INDIRECT($C$1&amp;"!"&amp;$C$2&amp;":"&amp;$C$2),$I$4,dbF!$J:$J,$I136,dbF!$K:$K,$J136)</f>
        <v>433296.04</v>
      </c>
      <c r="AF136" s="1">
        <f ca="1">SUMIFS(INDIRECT($C$1&amp;"!"&amp;$C136&amp;":"&amp;$C136),dbF!$B:$B,"&gt;="&amp;AF$5,dbF!$B:$B,"&lt;="&amp;AF$6,INDIRECT($C$1&amp;"!"&amp;$C$2&amp;":"&amp;$C$2),$I$4,dbF!$J:$J,$I136,dbF!$K:$K,$J136)</f>
        <v>50481</v>
      </c>
      <c r="AG136" s="1">
        <f ca="1">SUMIFS(INDIRECT($C$1&amp;"!"&amp;$C136&amp;":"&amp;$C136),dbF!$B:$B,"&gt;="&amp;AG$5,dbF!$B:$B,"&lt;="&amp;AG$6,INDIRECT($C$1&amp;"!"&amp;$C$2&amp;":"&amp;$C$2),$I$4,dbF!$J:$J,$I136,dbF!$K:$K,$J136)</f>
        <v>0</v>
      </c>
      <c r="AH136" s="1">
        <f ca="1">SUMIFS(INDIRECT($C$1&amp;"!"&amp;$C136&amp;":"&amp;$C136),dbF!$B:$B,"&gt;="&amp;AH$5,dbF!$B:$B,"&lt;="&amp;AH$6,INDIRECT($C$1&amp;"!"&amp;$C$2&amp;":"&amp;$C$2),$I$4,dbF!$J:$J,$I136,dbF!$K:$K,$J136)</f>
        <v>0</v>
      </c>
      <c r="AI136" s="1">
        <f ca="1">SUMIFS(INDIRECT($C$1&amp;"!"&amp;$C136&amp;":"&amp;$C136),dbF!$B:$B,"&gt;="&amp;AI$5,dbF!$B:$B,"&lt;="&amp;AI$6,INDIRECT($C$1&amp;"!"&amp;$C$2&amp;":"&amp;$C$2),$I$4,dbF!$J:$J,$I136,dbF!$K:$K,$J136)</f>
        <v>0</v>
      </c>
      <c r="AJ136" s="1">
        <f ca="1">SUMIFS(INDIRECT($C$1&amp;"!"&amp;$C136&amp;":"&amp;$C136),dbF!$B:$B,"&gt;="&amp;AJ$5,dbF!$B:$B,"&lt;="&amp;AJ$6,INDIRECT($C$1&amp;"!"&amp;$C$2&amp;":"&amp;$C$2),$I$4,dbF!$J:$J,$I136,dbF!$K:$K,$J136)</f>
        <v>0</v>
      </c>
      <c r="AK136" s="1">
        <f ca="1">SUMIFS(INDIRECT($C$1&amp;"!"&amp;$C136&amp;":"&amp;$C136),dbF!$B:$B,"&gt;="&amp;AK$5,dbF!$B:$B,"&lt;="&amp;AK$6,INDIRECT($C$1&amp;"!"&amp;$C$2&amp;":"&amp;$C$2),$I$4,dbF!$J:$J,$I136,dbF!$K:$K,$J136)</f>
        <v>0</v>
      </c>
      <c r="AL136" s="1">
        <f ca="1">SUMIFS(INDIRECT($C$1&amp;"!"&amp;$C136&amp;":"&amp;$C136),dbF!$B:$B,"&gt;="&amp;AL$5,dbF!$B:$B,"&lt;="&amp;AL$6,INDIRECT($C$1&amp;"!"&amp;$C$2&amp;":"&amp;$C$2),$I$4,dbF!$J:$J,$I136,dbF!$K:$K,$J136)</f>
        <v>0</v>
      </c>
    </row>
    <row r="137" spans="2:38" x14ac:dyDescent="0.25">
      <c r="B137" s="1" t="str">
        <f>Items!G17</f>
        <v>BS(+)</v>
      </c>
      <c r="C137" s="1" t="str">
        <f>Items!H17</f>
        <v>M</v>
      </c>
      <c r="I137" s="22" t="str">
        <f>Items!E17</f>
        <v>Начисление себестоимости</v>
      </c>
      <c r="J137" s="1" t="str">
        <f>Items!F17</f>
        <v>Материалы Кровля</v>
      </c>
      <c r="Q137" s="1">
        <f ca="1">SUM($S137:INDIRECT(ADDRESS(ROW(),SUMIFS($3:$3,$4:$4,MAX($4:$4)))))</f>
        <v>2821832.04</v>
      </c>
      <c r="T137" s="1">
        <f ca="1">SUMIFS(INDIRECT($C$1&amp;"!"&amp;$C137&amp;":"&amp;$C137),dbF!$B:$B,"&gt;="&amp;T$5,dbF!$B:$B,"&lt;="&amp;T$6,INDIRECT($C$1&amp;"!"&amp;$C$2&amp;":"&amp;$C$2),$I$4,dbF!$J:$J,$I137,dbF!$K:$K,$J137)</f>
        <v>0</v>
      </c>
      <c r="U137" s="1">
        <f ca="1">SUMIFS(INDIRECT($C$1&amp;"!"&amp;$C137&amp;":"&amp;$C137),dbF!$B:$B,"&gt;="&amp;U$5,dbF!$B:$B,"&lt;="&amp;U$6,INDIRECT($C$1&amp;"!"&amp;$C$2&amp;":"&amp;$C$2),$I$4,dbF!$J:$J,$I137,dbF!$K:$K,$J137)</f>
        <v>182954.16999999998</v>
      </c>
      <c r="V137" s="1">
        <f ca="1">SUMIFS(INDIRECT($C$1&amp;"!"&amp;$C137&amp;":"&amp;$C137),dbF!$B:$B,"&gt;="&amp;V$5,dbF!$B:$B,"&lt;="&amp;V$6,INDIRECT($C$1&amp;"!"&amp;$C$2&amp;":"&amp;$C$2),$I$4,dbF!$J:$J,$I137,dbF!$K:$K,$J137)</f>
        <v>110699.09999999999</v>
      </c>
      <c r="W137" s="1">
        <f ca="1">SUMIFS(INDIRECT($C$1&amp;"!"&amp;$C137&amp;":"&amp;$C137),dbF!$B:$B,"&gt;="&amp;W$5,dbF!$B:$B,"&lt;="&amp;W$6,INDIRECT($C$1&amp;"!"&amp;$C$2&amp;":"&amp;$C$2),$I$4,dbF!$J:$J,$I137,dbF!$K:$K,$J137)</f>
        <v>445681.26</v>
      </c>
      <c r="X137" s="1">
        <f ca="1">SUMIFS(INDIRECT($C$1&amp;"!"&amp;$C137&amp;":"&amp;$C137),dbF!$B:$B,"&gt;="&amp;X$5,dbF!$B:$B,"&lt;="&amp;X$6,INDIRECT($C$1&amp;"!"&amp;$C$2&amp;":"&amp;$C$2),$I$4,dbF!$J:$J,$I137,dbF!$K:$K,$J137)</f>
        <v>75017.2</v>
      </c>
      <c r="Y137" s="1">
        <f ca="1">SUMIFS(INDIRECT($C$1&amp;"!"&amp;$C137&amp;":"&amp;$C137),dbF!$B:$B,"&gt;="&amp;Y$5,dbF!$B:$B,"&lt;="&amp;Y$6,INDIRECT($C$1&amp;"!"&amp;$C$2&amp;":"&amp;$C$2),$I$4,dbF!$J:$J,$I137,dbF!$K:$K,$J137)</f>
        <v>56765.7</v>
      </c>
      <c r="Z137" s="1">
        <f ca="1">SUMIFS(INDIRECT($C$1&amp;"!"&amp;$C137&amp;":"&amp;$C137),dbF!$B:$B,"&gt;="&amp;Z$5,dbF!$B:$B,"&lt;="&amp;Z$6,INDIRECT($C$1&amp;"!"&amp;$C$2&amp;":"&amp;$C$2),$I$4,dbF!$J:$J,$I137,dbF!$K:$K,$J137)</f>
        <v>201216.26</v>
      </c>
      <c r="AA137" s="1">
        <f ca="1">SUMIFS(INDIRECT($C$1&amp;"!"&amp;$C137&amp;":"&amp;$C137),dbF!$B:$B,"&gt;="&amp;AA$5,dbF!$B:$B,"&lt;="&amp;AA$6,INDIRECT($C$1&amp;"!"&amp;$C$2&amp;":"&amp;$C$2),$I$4,dbF!$J:$J,$I137,dbF!$K:$K,$J137)</f>
        <v>659205.42000000016</v>
      </c>
      <c r="AB137" s="1">
        <f ca="1">SUMIFS(INDIRECT($C$1&amp;"!"&amp;$C137&amp;":"&amp;$C137),dbF!$B:$B,"&gt;="&amp;AB$5,dbF!$B:$B,"&lt;="&amp;AB$6,INDIRECT($C$1&amp;"!"&amp;$C$2&amp;":"&amp;$C$2),$I$4,dbF!$J:$J,$I137,dbF!$K:$K,$J137)</f>
        <v>51622.619999999995</v>
      </c>
      <c r="AC137" s="1">
        <f ca="1">SUMIFS(INDIRECT($C$1&amp;"!"&amp;$C137&amp;":"&amp;$C137),dbF!$B:$B,"&gt;="&amp;AC$5,dbF!$B:$B,"&lt;="&amp;AC$6,INDIRECT($C$1&amp;"!"&amp;$C$2&amp;":"&amp;$C$2),$I$4,dbF!$J:$J,$I137,dbF!$K:$K,$J137)</f>
        <v>238000</v>
      </c>
      <c r="AD137" s="1">
        <f ca="1">SUMIFS(INDIRECT($C$1&amp;"!"&amp;$C137&amp;":"&amp;$C137),dbF!$B:$B,"&gt;="&amp;AD$5,dbF!$B:$B,"&lt;="&amp;AD$6,INDIRECT($C$1&amp;"!"&amp;$C$2&amp;":"&amp;$C$2),$I$4,dbF!$J:$J,$I137,dbF!$K:$K,$J137)</f>
        <v>0</v>
      </c>
      <c r="AE137" s="1">
        <f ca="1">SUMIFS(INDIRECT($C$1&amp;"!"&amp;$C137&amp;":"&amp;$C137),dbF!$B:$B,"&gt;="&amp;AE$5,dbF!$B:$B,"&lt;="&amp;AE$6,INDIRECT($C$1&amp;"!"&amp;$C$2&amp;":"&amp;$C$2),$I$4,dbF!$J:$J,$I137,dbF!$K:$K,$J137)</f>
        <v>752636.46</v>
      </c>
      <c r="AF137" s="1">
        <f ca="1">SUMIFS(INDIRECT($C$1&amp;"!"&amp;$C137&amp;":"&amp;$C137),dbF!$B:$B,"&gt;="&amp;AF$5,dbF!$B:$B,"&lt;="&amp;AF$6,INDIRECT($C$1&amp;"!"&amp;$C$2&amp;":"&amp;$C$2),$I$4,dbF!$J:$J,$I137,dbF!$K:$K,$J137)</f>
        <v>17587.61</v>
      </c>
      <c r="AG137" s="1">
        <f ca="1">SUMIFS(INDIRECT($C$1&amp;"!"&amp;$C137&amp;":"&amp;$C137),dbF!$B:$B,"&gt;="&amp;AG$5,dbF!$B:$B,"&lt;="&amp;AG$6,INDIRECT($C$1&amp;"!"&amp;$C$2&amp;":"&amp;$C$2),$I$4,dbF!$J:$J,$I137,dbF!$K:$K,$J137)</f>
        <v>30446.239999999998</v>
      </c>
      <c r="AH137" s="1">
        <f ca="1">SUMIFS(INDIRECT($C$1&amp;"!"&amp;$C137&amp;":"&amp;$C137),dbF!$B:$B,"&gt;="&amp;AH$5,dbF!$B:$B,"&lt;="&amp;AH$6,INDIRECT($C$1&amp;"!"&amp;$C$2&amp;":"&amp;$C$2),$I$4,dbF!$J:$J,$I137,dbF!$K:$K,$J137)</f>
        <v>0</v>
      </c>
      <c r="AI137" s="1">
        <f ca="1">SUMIFS(INDIRECT($C$1&amp;"!"&amp;$C137&amp;":"&amp;$C137),dbF!$B:$B,"&gt;="&amp;AI$5,dbF!$B:$B,"&lt;="&amp;AI$6,INDIRECT($C$1&amp;"!"&amp;$C$2&amp;":"&amp;$C$2),$I$4,dbF!$J:$J,$I137,dbF!$K:$K,$J137)</f>
        <v>0</v>
      </c>
      <c r="AJ137" s="1">
        <f ca="1">SUMIFS(INDIRECT($C$1&amp;"!"&amp;$C137&amp;":"&amp;$C137),dbF!$B:$B,"&gt;="&amp;AJ$5,dbF!$B:$B,"&lt;="&amp;AJ$6,INDIRECT($C$1&amp;"!"&amp;$C$2&amp;":"&amp;$C$2),$I$4,dbF!$J:$J,$I137,dbF!$K:$K,$J137)</f>
        <v>0</v>
      </c>
      <c r="AK137" s="1">
        <f ca="1">SUMIFS(INDIRECT($C$1&amp;"!"&amp;$C137&amp;":"&amp;$C137),dbF!$B:$B,"&gt;="&amp;AK$5,dbF!$B:$B,"&lt;="&amp;AK$6,INDIRECT($C$1&amp;"!"&amp;$C$2&amp;":"&amp;$C$2),$I$4,dbF!$J:$J,$I137,dbF!$K:$K,$J137)</f>
        <v>0</v>
      </c>
      <c r="AL137" s="1">
        <f ca="1">SUMIFS(INDIRECT($C$1&amp;"!"&amp;$C137&amp;":"&amp;$C137),dbF!$B:$B,"&gt;="&amp;AL$5,dbF!$B:$B,"&lt;="&amp;AL$6,INDIRECT($C$1&amp;"!"&amp;$C$2&amp;":"&amp;$C$2),$I$4,dbF!$J:$J,$I137,dbF!$K:$K,$J137)</f>
        <v>0</v>
      </c>
    </row>
    <row r="138" spans="2:38" x14ac:dyDescent="0.25">
      <c r="B138" s="1" t="str">
        <f>Items!G18</f>
        <v>BS(+)</v>
      </c>
      <c r="C138" s="1" t="str">
        <f>Items!H18</f>
        <v>M</v>
      </c>
      <c r="I138" s="22" t="str">
        <f>Items!E18</f>
        <v>Начисление себестоимости</v>
      </c>
      <c r="J138" s="1" t="str">
        <f>Items!F18</f>
        <v>Материалы Окна и двери</v>
      </c>
      <c r="Q138" s="1">
        <f ca="1">SUM($S138:INDIRECT(ADDRESS(ROW(),SUMIFS($3:$3,$4:$4,MAX($4:$4)))))</f>
        <v>951479.7699999999</v>
      </c>
      <c r="T138" s="1">
        <f ca="1">SUMIFS(INDIRECT($C$1&amp;"!"&amp;$C138&amp;":"&amp;$C138),dbF!$B:$B,"&gt;="&amp;T$5,dbF!$B:$B,"&lt;="&amp;T$6,INDIRECT($C$1&amp;"!"&amp;$C$2&amp;":"&amp;$C$2),$I$4,dbF!$J:$J,$I138,dbF!$K:$K,$J138)</f>
        <v>0</v>
      </c>
      <c r="U138" s="1">
        <f ca="1">SUMIFS(INDIRECT($C$1&amp;"!"&amp;$C138&amp;":"&amp;$C138),dbF!$B:$B,"&gt;="&amp;U$5,dbF!$B:$B,"&lt;="&amp;U$6,INDIRECT($C$1&amp;"!"&amp;$C$2&amp;":"&amp;$C$2),$I$4,dbF!$J:$J,$I138,dbF!$K:$K,$J138)</f>
        <v>0</v>
      </c>
      <c r="V138" s="1">
        <f ca="1">SUMIFS(INDIRECT($C$1&amp;"!"&amp;$C138&amp;":"&amp;$C138),dbF!$B:$B,"&gt;="&amp;V$5,dbF!$B:$B,"&lt;="&amp;V$6,INDIRECT($C$1&amp;"!"&amp;$C$2&amp;":"&amp;$C$2),$I$4,dbF!$J:$J,$I138,dbF!$K:$K,$J138)</f>
        <v>0</v>
      </c>
      <c r="W138" s="1">
        <f ca="1">SUMIFS(INDIRECT($C$1&amp;"!"&amp;$C138&amp;":"&amp;$C138),dbF!$B:$B,"&gt;="&amp;W$5,dbF!$B:$B,"&lt;="&amp;W$6,INDIRECT($C$1&amp;"!"&amp;$C$2&amp;":"&amp;$C$2),$I$4,dbF!$J:$J,$I138,dbF!$K:$K,$J138)</f>
        <v>0</v>
      </c>
      <c r="X138" s="1">
        <f ca="1">SUMIFS(INDIRECT($C$1&amp;"!"&amp;$C138&amp;":"&amp;$C138),dbF!$B:$B,"&gt;="&amp;X$5,dbF!$B:$B,"&lt;="&amp;X$6,INDIRECT($C$1&amp;"!"&amp;$C$2&amp;":"&amp;$C$2),$I$4,dbF!$J:$J,$I138,dbF!$K:$K,$J138)</f>
        <v>289586.44999999995</v>
      </c>
      <c r="Y138" s="1">
        <f ca="1">SUMIFS(INDIRECT($C$1&amp;"!"&amp;$C138&amp;":"&amp;$C138),dbF!$B:$B,"&gt;="&amp;Y$5,dbF!$B:$B,"&lt;="&amp;Y$6,INDIRECT($C$1&amp;"!"&amp;$C$2&amp;":"&amp;$C$2),$I$4,dbF!$J:$J,$I138,dbF!$K:$K,$J138)</f>
        <v>0</v>
      </c>
      <c r="Z138" s="1">
        <f ca="1">SUMIFS(INDIRECT($C$1&amp;"!"&amp;$C138&amp;":"&amp;$C138),dbF!$B:$B,"&gt;="&amp;Z$5,dbF!$B:$B,"&lt;="&amp;Z$6,INDIRECT($C$1&amp;"!"&amp;$C$2&amp;":"&amp;$C$2),$I$4,dbF!$J:$J,$I138,dbF!$K:$K,$J138)</f>
        <v>311379.44</v>
      </c>
      <c r="AA138" s="1">
        <f ca="1">SUMIFS(INDIRECT($C$1&amp;"!"&amp;$C138&amp;":"&amp;$C138),dbF!$B:$B,"&gt;="&amp;AA$5,dbF!$B:$B,"&lt;="&amp;AA$6,INDIRECT($C$1&amp;"!"&amp;$C$2&amp;":"&amp;$C$2),$I$4,dbF!$J:$J,$I138,dbF!$K:$K,$J138)</f>
        <v>8368.880000000001</v>
      </c>
      <c r="AB138" s="1">
        <f ca="1">SUMIFS(INDIRECT($C$1&amp;"!"&amp;$C138&amp;":"&amp;$C138),dbF!$B:$B,"&gt;="&amp;AB$5,dbF!$B:$B,"&lt;="&amp;AB$6,INDIRECT($C$1&amp;"!"&amp;$C$2&amp;":"&amp;$C$2),$I$4,dbF!$J:$J,$I138,dbF!$K:$K,$J138)</f>
        <v>0</v>
      </c>
      <c r="AC138" s="1">
        <f ca="1">SUMIFS(INDIRECT($C$1&amp;"!"&amp;$C138&amp;":"&amp;$C138),dbF!$B:$B,"&gt;="&amp;AC$5,dbF!$B:$B,"&lt;="&amp;AC$6,INDIRECT($C$1&amp;"!"&amp;$C$2&amp;":"&amp;$C$2),$I$4,dbF!$J:$J,$I138,dbF!$K:$K,$J138)</f>
        <v>0</v>
      </c>
      <c r="AD138" s="1">
        <f ca="1">SUMIFS(INDIRECT($C$1&amp;"!"&amp;$C138&amp;":"&amp;$C138),dbF!$B:$B,"&gt;="&amp;AD$5,dbF!$B:$B,"&lt;="&amp;AD$6,INDIRECT($C$1&amp;"!"&amp;$C$2&amp;":"&amp;$C$2),$I$4,dbF!$J:$J,$I138,dbF!$K:$K,$J138)</f>
        <v>80503.5</v>
      </c>
      <c r="AE138" s="1">
        <f ca="1">SUMIFS(INDIRECT($C$1&amp;"!"&amp;$C138&amp;":"&amp;$C138),dbF!$B:$B,"&gt;="&amp;AE$5,dbF!$B:$B,"&lt;="&amp;AE$6,INDIRECT($C$1&amp;"!"&amp;$C$2&amp;":"&amp;$C$2),$I$4,dbF!$J:$J,$I138,dbF!$K:$K,$J138)</f>
        <v>258880.69999999998</v>
      </c>
      <c r="AF138" s="1">
        <f ca="1">SUMIFS(INDIRECT($C$1&amp;"!"&amp;$C138&amp;":"&amp;$C138),dbF!$B:$B,"&gt;="&amp;AF$5,dbF!$B:$B,"&lt;="&amp;AF$6,INDIRECT($C$1&amp;"!"&amp;$C$2&amp;":"&amp;$C$2),$I$4,dbF!$J:$J,$I138,dbF!$K:$K,$J138)</f>
        <v>2760.7999999999997</v>
      </c>
      <c r="AG138" s="1">
        <f ca="1">SUMIFS(INDIRECT($C$1&amp;"!"&amp;$C138&amp;":"&amp;$C138),dbF!$B:$B,"&gt;="&amp;AG$5,dbF!$B:$B,"&lt;="&amp;AG$6,INDIRECT($C$1&amp;"!"&amp;$C$2&amp;":"&amp;$C$2),$I$4,dbF!$J:$J,$I138,dbF!$K:$K,$J138)</f>
        <v>0</v>
      </c>
      <c r="AH138" s="1">
        <f ca="1">SUMIFS(INDIRECT($C$1&amp;"!"&amp;$C138&amp;":"&amp;$C138),dbF!$B:$B,"&gt;="&amp;AH$5,dbF!$B:$B,"&lt;="&amp;AH$6,INDIRECT($C$1&amp;"!"&amp;$C$2&amp;":"&amp;$C$2),$I$4,dbF!$J:$J,$I138,dbF!$K:$K,$J138)</f>
        <v>0</v>
      </c>
      <c r="AI138" s="1">
        <f ca="1">SUMIFS(INDIRECT($C$1&amp;"!"&amp;$C138&amp;":"&amp;$C138),dbF!$B:$B,"&gt;="&amp;AI$5,dbF!$B:$B,"&lt;="&amp;AI$6,INDIRECT($C$1&amp;"!"&amp;$C$2&amp;":"&amp;$C$2),$I$4,dbF!$J:$J,$I138,dbF!$K:$K,$J138)</f>
        <v>0</v>
      </c>
      <c r="AJ138" s="1">
        <f ca="1">SUMIFS(INDIRECT($C$1&amp;"!"&amp;$C138&amp;":"&amp;$C138),dbF!$B:$B,"&gt;="&amp;AJ$5,dbF!$B:$B,"&lt;="&amp;AJ$6,INDIRECT($C$1&amp;"!"&amp;$C$2&amp;":"&amp;$C$2),$I$4,dbF!$J:$J,$I138,dbF!$K:$K,$J138)</f>
        <v>0</v>
      </c>
      <c r="AK138" s="1">
        <f ca="1">SUMIFS(INDIRECT($C$1&amp;"!"&amp;$C138&amp;":"&amp;$C138),dbF!$B:$B,"&gt;="&amp;AK$5,dbF!$B:$B,"&lt;="&amp;AK$6,INDIRECT($C$1&amp;"!"&amp;$C$2&amp;":"&amp;$C$2),$I$4,dbF!$J:$J,$I138,dbF!$K:$K,$J138)</f>
        <v>0</v>
      </c>
      <c r="AL138" s="1">
        <f ca="1">SUMIFS(INDIRECT($C$1&amp;"!"&amp;$C138&amp;":"&amp;$C138),dbF!$B:$B,"&gt;="&amp;AL$5,dbF!$B:$B,"&lt;="&amp;AL$6,INDIRECT($C$1&amp;"!"&amp;$C$2&amp;":"&amp;$C$2),$I$4,dbF!$J:$J,$I138,dbF!$K:$K,$J138)</f>
        <v>0</v>
      </c>
    </row>
    <row r="139" spans="2:38" x14ac:dyDescent="0.25">
      <c r="B139" s="1" t="str">
        <f>Items!G19</f>
        <v>BS(+)</v>
      </c>
      <c r="C139" s="1" t="str">
        <f>Items!H19</f>
        <v>M</v>
      </c>
      <c r="I139" s="22" t="str">
        <f>Items!E19</f>
        <v>Начисление себестоимости</v>
      </c>
      <c r="J139" s="1" t="str">
        <f>Items!F19</f>
        <v>Материалы Фасад</v>
      </c>
      <c r="Q139" s="1">
        <f ca="1">SUM($S139:INDIRECT(ADDRESS(ROW(),SUMIFS($3:$3,$4:$4,MAX($4:$4)))))</f>
        <v>1224639.44</v>
      </c>
      <c r="T139" s="1">
        <f ca="1">SUMIFS(INDIRECT($C$1&amp;"!"&amp;$C139&amp;":"&amp;$C139),dbF!$B:$B,"&gt;="&amp;T$5,dbF!$B:$B,"&lt;="&amp;T$6,INDIRECT($C$1&amp;"!"&amp;$C$2&amp;":"&amp;$C$2),$I$4,dbF!$J:$J,$I139,dbF!$K:$K,$J139)</f>
        <v>0</v>
      </c>
      <c r="U139" s="1">
        <f ca="1">SUMIFS(INDIRECT($C$1&amp;"!"&amp;$C139&amp;":"&amp;$C139),dbF!$B:$B,"&gt;="&amp;U$5,dbF!$B:$B,"&lt;="&amp;U$6,INDIRECT($C$1&amp;"!"&amp;$C$2&amp;":"&amp;$C$2),$I$4,dbF!$J:$J,$I139,dbF!$K:$K,$J139)</f>
        <v>0</v>
      </c>
      <c r="V139" s="1">
        <f ca="1">SUMIFS(INDIRECT($C$1&amp;"!"&amp;$C139&amp;":"&amp;$C139),dbF!$B:$B,"&gt;="&amp;V$5,dbF!$B:$B,"&lt;="&amp;V$6,INDIRECT($C$1&amp;"!"&amp;$C$2&amp;":"&amp;$C$2),$I$4,dbF!$J:$J,$I139,dbF!$K:$K,$J139)</f>
        <v>0</v>
      </c>
      <c r="W139" s="1">
        <f ca="1">SUMIFS(INDIRECT($C$1&amp;"!"&amp;$C139&amp;":"&amp;$C139),dbF!$B:$B,"&gt;="&amp;W$5,dbF!$B:$B,"&lt;="&amp;W$6,INDIRECT($C$1&amp;"!"&amp;$C$2&amp;":"&amp;$C$2),$I$4,dbF!$J:$J,$I139,dbF!$K:$K,$J139)</f>
        <v>0</v>
      </c>
      <c r="X139" s="1">
        <f ca="1">SUMIFS(INDIRECT($C$1&amp;"!"&amp;$C139&amp;":"&amp;$C139),dbF!$B:$B,"&gt;="&amp;X$5,dbF!$B:$B,"&lt;="&amp;X$6,INDIRECT($C$1&amp;"!"&amp;$C$2&amp;":"&amp;$C$2),$I$4,dbF!$J:$J,$I139,dbF!$K:$K,$J139)</f>
        <v>0</v>
      </c>
      <c r="Y139" s="1">
        <f ca="1">SUMIFS(INDIRECT($C$1&amp;"!"&amp;$C139&amp;":"&amp;$C139),dbF!$B:$B,"&gt;="&amp;Y$5,dbF!$B:$B,"&lt;="&amp;Y$6,INDIRECT($C$1&amp;"!"&amp;$C$2&amp;":"&amp;$C$2),$I$4,dbF!$J:$J,$I139,dbF!$K:$K,$J139)</f>
        <v>175745.89999999997</v>
      </c>
      <c r="Z139" s="1">
        <f ca="1">SUMIFS(INDIRECT($C$1&amp;"!"&amp;$C139&amp;":"&amp;$C139),dbF!$B:$B,"&gt;="&amp;Z$5,dbF!$B:$B,"&lt;="&amp;Z$6,INDIRECT($C$1&amp;"!"&amp;$C$2&amp;":"&amp;$C$2),$I$4,dbF!$J:$J,$I139,dbF!$K:$K,$J139)</f>
        <v>134991.12</v>
      </c>
      <c r="AA139" s="1">
        <f ca="1">SUMIFS(INDIRECT($C$1&amp;"!"&amp;$C139&amp;":"&amp;$C139),dbF!$B:$B,"&gt;="&amp;AA$5,dbF!$B:$B,"&lt;="&amp;AA$6,INDIRECT($C$1&amp;"!"&amp;$C$2&amp;":"&amp;$C$2),$I$4,dbF!$J:$J,$I139,dbF!$K:$K,$J139)</f>
        <v>51626.79</v>
      </c>
      <c r="AB139" s="1">
        <f ca="1">SUMIFS(INDIRECT($C$1&amp;"!"&amp;$C139&amp;":"&amp;$C139),dbF!$B:$B,"&gt;="&amp;AB$5,dbF!$B:$B,"&lt;="&amp;AB$6,INDIRECT($C$1&amp;"!"&amp;$C$2&amp;":"&amp;$C$2),$I$4,dbF!$J:$J,$I139,dbF!$K:$K,$J139)</f>
        <v>280085.55</v>
      </c>
      <c r="AC139" s="1">
        <f ca="1">SUMIFS(INDIRECT($C$1&amp;"!"&amp;$C139&amp;":"&amp;$C139),dbF!$B:$B,"&gt;="&amp;AC$5,dbF!$B:$B,"&lt;="&amp;AC$6,INDIRECT($C$1&amp;"!"&amp;$C$2&amp;":"&amp;$C$2),$I$4,dbF!$J:$J,$I139,dbF!$K:$K,$J139)</f>
        <v>16690.990000000002</v>
      </c>
      <c r="AD139" s="1">
        <f ca="1">SUMIFS(INDIRECT($C$1&amp;"!"&amp;$C139&amp;":"&amp;$C139),dbF!$B:$B,"&gt;="&amp;AD$5,dbF!$B:$B,"&lt;="&amp;AD$6,INDIRECT($C$1&amp;"!"&amp;$C$2&amp;":"&amp;$C$2),$I$4,dbF!$J:$J,$I139,dbF!$K:$K,$J139)</f>
        <v>0</v>
      </c>
      <c r="AE139" s="1">
        <f ca="1">SUMIFS(INDIRECT($C$1&amp;"!"&amp;$C139&amp;":"&amp;$C139),dbF!$B:$B,"&gt;="&amp;AE$5,dbF!$B:$B,"&lt;="&amp;AE$6,INDIRECT($C$1&amp;"!"&amp;$C$2&amp;":"&amp;$C$2),$I$4,dbF!$J:$J,$I139,dbF!$K:$K,$J139)</f>
        <v>0</v>
      </c>
      <c r="AF139" s="1">
        <f ca="1">SUMIFS(INDIRECT($C$1&amp;"!"&amp;$C139&amp;":"&amp;$C139),dbF!$B:$B,"&gt;="&amp;AF$5,dbF!$B:$B,"&lt;="&amp;AF$6,INDIRECT($C$1&amp;"!"&amp;$C$2&amp;":"&amp;$C$2),$I$4,dbF!$J:$J,$I139,dbF!$K:$K,$J139)</f>
        <v>508543.78</v>
      </c>
      <c r="AG139" s="1">
        <f ca="1">SUMIFS(INDIRECT($C$1&amp;"!"&amp;$C139&amp;":"&amp;$C139),dbF!$B:$B,"&gt;="&amp;AG$5,dbF!$B:$B,"&lt;="&amp;AG$6,INDIRECT($C$1&amp;"!"&amp;$C$2&amp;":"&amp;$C$2),$I$4,dbF!$J:$J,$I139,dbF!$K:$K,$J139)</f>
        <v>56955.31</v>
      </c>
      <c r="AH139" s="1">
        <f ca="1">SUMIFS(INDIRECT($C$1&amp;"!"&amp;$C139&amp;":"&amp;$C139),dbF!$B:$B,"&gt;="&amp;AH$5,dbF!$B:$B,"&lt;="&amp;AH$6,INDIRECT($C$1&amp;"!"&amp;$C$2&amp;":"&amp;$C$2),$I$4,dbF!$J:$J,$I139,dbF!$K:$K,$J139)</f>
        <v>0</v>
      </c>
      <c r="AI139" s="1">
        <f ca="1">SUMIFS(INDIRECT($C$1&amp;"!"&amp;$C139&amp;":"&amp;$C139),dbF!$B:$B,"&gt;="&amp;AI$5,dbF!$B:$B,"&lt;="&amp;AI$6,INDIRECT($C$1&amp;"!"&amp;$C$2&amp;":"&amp;$C$2),$I$4,dbF!$J:$J,$I139,dbF!$K:$K,$J139)</f>
        <v>0</v>
      </c>
      <c r="AJ139" s="1">
        <f ca="1">SUMIFS(INDIRECT($C$1&amp;"!"&amp;$C139&amp;":"&amp;$C139),dbF!$B:$B,"&gt;="&amp;AJ$5,dbF!$B:$B,"&lt;="&amp;AJ$6,INDIRECT($C$1&amp;"!"&amp;$C$2&amp;":"&amp;$C$2),$I$4,dbF!$J:$J,$I139,dbF!$K:$K,$J139)</f>
        <v>0</v>
      </c>
      <c r="AK139" s="1">
        <f ca="1">SUMIFS(INDIRECT($C$1&amp;"!"&amp;$C139&amp;":"&amp;$C139),dbF!$B:$B,"&gt;="&amp;AK$5,dbF!$B:$B,"&lt;="&amp;AK$6,INDIRECT($C$1&amp;"!"&amp;$C$2&amp;":"&amp;$C$2),$I$4,dbF!$J:$J,$I139,dbF!$K:$K,$J139)</f>
        <v>0</v>
      </c>
      <c r="AL139" s="1">
        <f ca="1">SUMIFS(INDIRECT($C$1&amp;"!"&amp;$C139&amp;":"&amp;$C139),dbF!$B:$B,"&gt;="&amp;AL$5,dbF!$B:$B,"&lt;="&amp;AL$6,INDIRECT($C$1&amp;"!"&amp;$C$2&amp;":"&amp;$C$2),$I$4,dbF!$J:$J,$I139,dbF!$K:$K,$J139)</f>
        <v>0</v>
      </c>
    </row>
    <row r="140" spans="2:38" x14ac:dyDescent="0.25">
      <c r="B140" s="1" t="str">
        <f>Items!G20</f>
        <v>BS(+)</v>
      </c>
      <c r="C140" s="1" t="str">
        <f>Items!H20</f>
        <v>M</v>
      </c>
      <c r="I140" s="22" t="str">
        <f>Items!E20</f>
        <v>Начисление себестоимости</v>
      </c>
      <c r="J140" s="1" t="str">
        <f>Items!F20</f>
        <v>Материалы Благоустройство</v>
      </c>
      <c r="Q140" s="1">
        <f ca="1">SUM($S140:INDIRECT(ADDRESS(ROW(),SUMIFS($3:$3,$4:$4,MAX($4:$4)))))</f>
        <v>783226.74999999988</v>
      </c>
      <c r="T140" s="1">
        <f ca="1">SUMIFS(INDIRECT($C$1&amp;"!"&amp;$C140&amp;":"&amp;$C140),dbF!$B:$B,"&gt;="&amp;T$5,dbF!$B:$B,"&lt;="&amp;T$6,INDIRECT($C$1&amp;"!"&amp;$C$2&amp;":"&amp;$C$2),$I$4,dbF!$J:$J,$I140,dbF!$K:$K,$J140)</f>
        <v>0</v>
      </c>
      <c r="U140" s="1">
        <f ca="1">SUMIFS(INDIRECT($C$1&amp;"!"&amp;$C140&amp;":"&amp;$C140),dbF!$B:$B,"&gt;="&amp;U$5,dbF!$B:$B,"&lt;="&amp;U$6,INDIRECT($C$1&amp;"!"&amp;$C$2&amp;":"&amp;$C$2),$I$4,dbF!$J:$J,$I140,dbF!$K:$K,$J140)</f>
        <v>0</v>
      </c>
      <c r="V140" s="1">
        <f ca="1">SUMIFS(INDIRECT($C$1&amp;"!"&amp;$C140&amp;":"&amp;$C140),dbF!$B:$B,"&gt;="&amp;V$5,dbF!$B:$B,"&lt;="&amp;V$6,INDIRECT($C$1&amp;"!"&amp;$C$2&amp;":"&amp;$C$2),$I$4,dbF!$J:$J,$I140,dbF!$K:$K,$J140)</f>
        <v>0</v>
      </c>
      <c r="W140" s="1">
        <f ca="1">SUMIFS(INDIRECT($C$1&amp;"!"&amp;$C140&amp;":"&amp;$C140),dbF!$B:$B,"&gt;="&amp;W$5,dbF!$B:$B,"&lt;="&amp;W$6,INDIRECT($C$1&amp;"!"&amp;$C$2&amp;":"&amp;$C$2),$I$4,dbF!$J:$J,$I140,dbF!$K:$K,$J140)</f>
        <v>0</v>
      </c>
      <c r="X140" s="1">
        <f ca="1">SUMIFS(INDIRECT($C$1&amp;"!"&amp;$C140&amp;":"&amp;$C140),dbF!$B:$B,"&gt;="&amp;X$5,dbF!$B:$B,"&lt;="&amp;X$6,INDIRECT($C$1&amp;"!"&amp;$C$2&amp;":"&amp;$C$2),$I$4,dbF!$J:$J,$I140,dbF!$K:$K,$J140)</f>
        <v>0</v>
      </c>
      <c r="Y140" s="1">
        <f ca="1">SUMIFS(INDIRECT($C$1&amp;"!"&amp;$C140&amp;":"&amp;$C140),dbF!$B:$B,"&gt;="&amp;Y$5,dbF!$B:$B,"&lt;="&amp;Y$6,INDIRECT($C$1&amp;"!"&amp;$C$2&amp;":"&amp;$C$2),$I$4,dbF!$J:$J,$I140,dbF!$K:$K,$J140)</f>
        <v>0</v>
      </c>
      <c r="Z140" s="1">
        <f ca="1">SUMIFS(INDIRECT($C$1&amp;"!"&amp;$C140&amp;":"&amp;$C140),dbF!$B:$B,"&gt;="&amp;Z$5,dbF!$B:$B,"&lt;="&amp;Z$6,INDIRECT($C$1&amp;"!"&amp;$C$2&amp;":"&amp;$C$2),$I$4,dbF!$J:$J,$I140,dbF!$K:$K,$J140)</f>
        <v>0</v>
      </c>
      <c r="AA140" s="1">
        <f ca="1">SUMIFS(INDIRECT($C$1&amp;"!"&amp;$C140&amp;":"&amp;$C140),dbF!$B:$B,"&gt;="&amp;AA$5,dbF!$B:$B,"&lt;="&amp;AA$6,INDIRECT($C$1&amp;"!"&amp;$C$2&amp;":"&amp;$C$2),$I$4,dbF!$J:$J,$I140,dbF!$K:$K,$J140)</f>
        <v>0</v>
      </c>
      <c r="AB140" s="1">
        <f ca="1">SUMIFS(INDIRECT($C$1&amp;"!"&amp;$C140&amp;":"&amp;$C140),dbF!$B:$B,"&gt;="&amp;AB$5,dbF!$B:$B,"&lt;="&amp;AB$6,INDIRECT($C$1&amp;"!"&amp;$C$2&amp;":"&amp;$C$2),$I$4,dbF!$J:$J,$I140,dbF!$K:$K,$J140)</f>
        <v>0</v>
      </c>
      <c r="AC140" s="1">
        <f ca="1">SUMIFS(INDIRECT($C$1&amp;"!"&amp;$C140&amp;":"&amp;$C140),dbF!$B:$B,"&gt;="&amp;AC$5,dbF!$B:$B,"&lt;="&amp;AC$6,INDIRECT($C$1&amp;"!"&amp;$C$2&amp;":"&amp;$C$2),$I$4,dbF!$J:$J,$I140,dbF!$K:$K,$J140)</f>
        <v>0</v>
      </c>
      <c r="AD140" s="1">
        <f ca="1">SUMIFS(INDIRECT($C$1&amp;"!"&amp;$C140&amp;":"&amp;$C140),dbF!$B:$B,"&gt;="&amp;AD$5,dbF!$B:$B,"&lt;="&amp;AD$6,INDIRECT($C$1&amp;"!"&amp;$C$2&amp;":"&amp;$C$2),$I$4,dbF!$J:$J,$I140,dbF!$K:$K,$J140)</f>
        <v>0</v>
      </c>
      <c r="AE140" s="1">
        <f ca="1">SUMIFS(INDIRECT($C$1&amp;"!"&amp;$C140&amp;":"&amp;$C140),dbF!$B:$B,"&gt;="&amp;AE$5,dbF!$B:$B,"&lt;="&amp;AE$6,INDIRECT($C$1&amp;"!"&amp;$C$2&amp;":"&amp;$C$2),$I$4,dbF!$J:$J,$I140,dbF!$K:$K,$J140)</f>
        <v>0</v>
      </c>
      <c r="AF140" s="1">
        <f ca="1">SUMIFS(INDIRECT($C$1&amp;"!"&amp;$C140&amp;":"&amp;$C140),dbF!$B:$B,"&gt;="&amp;AF$5,dbF!$B:$B,"&lt;="&amp;AF$6,INDIRECT($C$1&amp;"!"&amp;$C$2&amp;":"&amp;$C$2),$I$4,dbF!$J:$J,$I140,dbF!$K:$K,$J140)</f>
        <v>720264.66999999993</v>
      </c>
      <c r="AG140" s="1">
        <f ca="1">SUMIFS(INDIRECT($C$1&amp;"!"&amp;$C140&amp;":"&amp;$C140),dbF!$B:$B,"&gt;="&amp;AG$5,dbF!$B:$B,"&lt;="&amp;AG$6,INDIRECT($C$1&amp;"!"&amp;$C$2&amp;":"&amp;$C$2),$I$4,dbF!$J:$J,$I140,dbF!$K:$K,$J140)</f>
        <v>62962.080000000002</v>
      </c>
      <c r="AH140" s="1">
        <f ca="1">SUMIFS(INDIRECT($C$1&amp;"!"&amp;$C140&amp;":"&amp;$C140),dbF!$B:$B,"&gt;="&amp;AH$5,dbF!$B:$B,"&lt;="&amp;AH$6,INDIRECT($C$1&amp;"!"&amp;$C$2&amp;":"&amp;$C$2),$I$4,dbF!$J:$J,$I140,dbF!$K:$K,$J140)</f>
        <v>0</v>
      </c>
      <c r="AI140" s="1">
        <f ca="1">SUMIFS(INDIRECT($C$1&amp;"!"&amp;$C140&amp;":"&amp;$C140),dbF!$B:$B,"&gt;="&amp;AI$5,dbF!$B:$B,"&lt;="&amp;AI$6,INDIRECT($C$1&amp;"!"&amp;$C$2&amp;":"&amp;$C$2),$I$4,dbF!$J:$J,$I140,dbF!$K:$K,$J140)</f>
        <v>0</v>
      </c>
      <c r="AJ140" s="1">
        <f ca="1">SUMIFS(INDIRECT($C$1&amp;"!"&amp;$C140&amp;":"&amp;$C140),dbF!$B:$B,"&gt;="&amp;AJ$5,dbF!$B:$B,"&lt;="&amp;AJ$6,INDIRECT($C$1&amp;"!"&amp;$C$2&amp;":"&amp;$C$2),$I$4,dbF!$J:$J,$I140,dbF!$K:$K,$J140)</f>
        <v>0</v>
      </c>
      <c r="AK140" s="1">
        <f ca="1">SUMIFS(INDIRECT($C$1&amp;"!"&amp;$C140&amp;":"&amp;$C140),dbF!$B:$B,"&gt;="&amp;AK$5,dbF!$B:$B,"&lt;="&amp;AK$6,INDIRECT($C$1&amp;"!"&amp;$C$2&amp;":"&amp;$C$2),$I$4,dbF!$J:$J,$I140,dbF!$K:$K,$J140)</f>
        <v>0</v>
      </c>
      <c r="AL140" s="1">
        <f ca="1">SUMIFS(INDIRECT($C$1&amp;"!"&amp;$C140&amp;":"&amp;$C140),dbF!$B:$B,"&gt;="&amp;AL$5,dbF!$B:$B,"&lt;="&amp;AL$6,INDIRECT($C$1&amp;"!"&amp;$C$2&amp;":"&amp;$C$2),$I$4,dbF!$J:$J,$I140,dbF!$K:$K,$J140)</f>
        <v>0</v>
      </c>
    </row>
    <row r="141" spans="2:38" x14ac:dyDescent="0.25">
      <c r="B141" s="1" t="str">
        <f>Items!G21</f>
        <v>BS(+)</v>
      </c>
      <c r="C141" s="1" t="str">
        <f>Items!H21</f>
        <v>M</v>
      </c>
      <c r="I141" s="22" t="str">
        <f>Items!E21</f>
        <v>Начисление себестоимости</v>
      </c>
      <c r="J141" s="1" t="str">
        <f>Items!F21</f>
        <v>Монтаж фундамента</v>
      </c>
      <c r="Q141" s="1">
        <f ca="1">SUM($S141:INDIRECT(ADDRESS(ROW(),SUMIFS($3:$3,$4:$4,MAX($4:$4)))))</f>
        <v>3368658.5500000003</v>
      </c>
      <c r="T141" s="1">
        <f ca="1">SUMIFS(INDIRECT($C$1&amp;"!"&amp;$C141&amp;":"&amp;$C141),dbF!$B:$B,"&gt;="&amp;T$5,dbF!$B:$B,"&lt;="&amp;T$6,INDIRECT($C$1&amp;"!"&amp;$C$2&amp;":"&amp;$C$2),$I$4,dbF!$J:$J,$I141,dbF!$K:$K,$J141)</f>
        <v>0</v>
      </c>
      <c r="U141" s="1">
        <f ca="1">SUMIFS(INDIRECT($C$1&amp;"!"&amp;$C141&amp;":"&amp;$C141),dbF!$B:$B,"&gt;="&amp;U$5,dbF!$B:$B,"&lt;="&amp;U$6,INDIRECT($C$1&amp;"!"&amp;$C$2&amp;":"&amp;$C$2),$I$4,dbF!$J:$J,$I141,dbF!$K:$K,$J141)</f>
        <v>0</v>
      </c>
      <c r="V141" s="1">
        <f ca="1">SUMIFS(INDIRECT($C$1&amp;"!"&amp;$C141&amp;":"&amp;$C141),dbF!$B:$B,"&gt;="&amp;V$5,dbF!$B:$B,"&lt;="&amp;V$6,INDIRECT($C$1&amp;"!"&amp;$C$2&amp;":"&amp;$C$2),$I$4,dbF!$J:$J,$I141,dbF!$K:$K,$J141)</f>
        <v>270630</v>
      </c>
      <c r="W141" s="1">
        <f ca="1">SUMIFS(INDIRECT($C$1&amp;"!"&amp;$C141&amp;":"&amp;$C141),dbF!$B:$B,"&gt;="&amp;W$5,dbF!$B:$B,"&lt;="&amp;W$6,INDIRECT($C$1&amp;"!"&amp;$C$2&amp;":"&amp;$C$2),$I$4,dbF!$J:$J,$I141,dbF!$K:$K,$J141)</f>
        <v>324676</v>
      </c>
      <c r="X141" s="1">
        <f ca="1">SUMIFS(INDIRECT($C$1&amp;"!"&amp;$C141&amp;":"&amp;$C141),dbF!$B:$B,"&gt;="&amp;X$5,dbF!$B:$B,"&lt;="&amp;X$6,INDIRECT($C$1&amp;"!"&amp;$C$2&amp;":"&amp;$C$2),$I$4,dbF!$J:$J,$I141,dbF!$K:$K,$J141)</f>
        <v>0</v>
      </c>
      <c r="Y141" s="1">
        <f ca="1">SUMIFS(INDIRECT($C$1&amp;"!"&amp;$C141&amp;":"&amp;$C141),dbF!$B:$B,"&gt;="&amp;Y$5,dbF!$B:$B,"&lt;="&amp;Y$6,INDIRECT($C$1&amp;"!"&amp;$C$2&amp;":"&amp;$C$2),$I$4,dbF!$J:$J,$I141,dbF!$K:$K,$J141)</f>
        <v>0</v>
      </c>
      <c r="Z141" s="1">
        <f ca="1">SUMIFS(INDIRECT($C$1&amp;"!"&amp;$C141&amp;":"&amp;$C141),dbF!$B:$B,"&gt;="&amp;Z$5,dbF!$B:$B,"&lt;="&amp;Z$6,INDIRECT($C$1&amp;"!"&amp;$C$2&amp;":"&amp;$C$2),$I$4,dbF!$J:$J,$I141,dbF!$K:$K,$J141)</f>
        <v>0</v>
      </c>
      <c r="AA141" s="1">
        <f ca="1">SUMIFS(INDIRECT($C$1&amp;"!"&amp;$C141&amp;":"&amp;$C141),dbF!$B:$B,"&gt;="&amp;AA$5,dbF!$B:$B,"&lt;="&amp;AA$6,INDIRECT($C$1&amp;"!"&amp;$C$2&amp;":"&amp;$C$2),$I$4,dbF!$J:$J,$I141,dbF!$K:$K,$J141)</f>
        <v>0</v>
      </c>
      <c r="AB141" s="1">
        <f ca="1">SUMIFS(INDIRECT($C$1&amp;"!"&amp;$C141&amp;":"&amp;$C141),dbF!$B:$B,"&gt;="&amp;AB$5,dbF!$B:$B,"&lt;="&amp;AB$6,INDIRECT($C$1&amp;"!"&amp;$C$2&amp;":"&amp;$C$2),$I$4,dbF!$J:$J,$I141,dbF!$K:$K,$J141)</f>
        <v>442409.89</v>
      </c>
      <c r="AC141" s="1">
        <f ca="1">SUMIFS(INDIRECT($C$1&amp;"!"&amp;$C141&amp;":"&amp;$C141),dbF!$B:$B,"&gt;="&amp;AC$5,dbF!$B:$B,"&lt;="&amp;AC$6,INDIRECT($C$1&amp;"!"&amp;$C$2&amp;":"&amp;$C$2),$I$4,dbF!$J:$J,$I141,dbF!$K:$K,$J141)</f>
        <v>685925</v>
      </c>
      <c r="AD141" s="1">
        <f ca="1">SUMIFS(INDIRECT($C$1&amp;"!"&amp;$C141&amp;":"&amp;$C141),dbF!$B:$B,"&gt;="&amp;AD$5,dbF!$B:$B,"&lt;="&amp;AD$6,INDIRECT($C$1&amp;"!"&amp;$C$2&amp;":"&amp;$C$2),$I$4,dbF!$J:$J,$I141,dbF!$K:$K,$J141)</f>
        <v>51317.7</v>
      </c>
      <c r="AE141" s="1">
        <f ca="1">SUMIFS(INDIRECT($C$1&amp;"!"&amp;$C141&amp;":"&amp;$C141),dbF!$B:$B,"&gt;="&amp;AE$5,dbF!$B:$B,"&lt;="&amp;AE$6,INDIRECT($C$1&amp;"!"&amp;$C$2&amp;":"&amp;$C$2),$I$4,dbF!$J:$J,$I141,dbF!$K:$K,$J141)</f>
        <v>128197.13</v>
      </c>
      <c r="AF141" s="1">
        <f ca="1">SUMIFS(INDIRECT($C$1&amp;"!"&amp;$C141&amp;":"&amp;$C141),dbF!$B:$B,"&gt;="&amp;AF$5,dbF!$B:$B,"&lt;="&amp;AF$6,INDIRECT($C$1&amp;"!"&amp;$C$2&amp;":"&amp;$C$2),$I$4,dbF!$J:$J,$I141,dbF!$K:$K,$J141)</f>
        <v>859492.5</v>
      </c>
      <c r="AG141" s="1">
        <f ca="1">SUMIFS(INDIRECT($C$1&amp;"!"&amp;$C141&amp;":"&amp;$C141),dbF!$B:$B,"&gt;="&amp;AG$5,dbF!$B:$B,"&lt;="&amp;AG$6,INDIRECT($C$1&amp;"!"&amp;$C$2&amp;":"&amp;$C$2),$I$4,dbF!$J:$J,$I141,dbF!$K:$K,$J141)</f>
        <v>606010.32999999996</v>
      </c>
      <c r="AH141" s="1">
        <f ca="1">SUMIFS(INDIRECT($C$1&amp;"!"&amp;$C141&amp;":"&amp;$C141),dbF!$B:$B,"&gt;="&amp;AH$5,dbF!$B:$B,"&lt;="&amp;AH$6,INDIRECT($C$1&amp;"!"&amp;$C$2&amp;":"&amp;$C$2),$I$4,dbF!$J:$J,$I141,dbF!$K:$K,$J141)</f>
        <v>0</v>
      </c>
      <c r="AI141" s="1">
        <f ca="1">SUMIFS(INDIRECT($C$1&amp;"!"&amp;$C141&amp;":"&amp;$C141),dbF!$B:$B,"&gt;="&amp;AI$5,dbF!$B:$B,"&lt;="&amp;AI$6,INDIRECT($C$1&amp;"!"&amp;$C$2&amp;":"&amp;$C$2),$I$4,dbF!$J:$J,$I141,dbF!$K:$K,$J141)</f>
        <v>0</v>
      </c>
      <c r="AJ141" s="1">
        <f ca="1">SUMIFS(INDIRECT($C$1&amp;"!"&amp;$C141&amp;":"&amp;$C141),dbF!$B:$B,"&gt;="&amp;AJ$5,dbF!$B:$B,"&lt;="&amp;AJ$6,INDIRECT($C$1&amp;"!"&amp;$C$2&amp;":"&amp;$C$2),$I$4,dbF!$J:$J,$I141,dbF!$K:$K,$J141)</f>
        <v>0</v>
      </c>
      <c r="AK141" s="1">
        <f ca="1">SUMIFS(INDIRECT($C$1&amp;"!"&amp;$C141&amp;":"&amp;$C141),dbF!$B:$B,"&gt;="&amp;AK$5,dbF!$B:$B,"&lt;="&amp;AK$6,INDIRECT($C$1&amp;"!"&amp;$C$2&amp;":"&amp;$C$2),$I$4,dbF!$J:$J,$I141,dbF!$K:$K,$J141)</f>
        <v>0</v>
      </c>
      <c r="AL141" s="1">
        <f ca="1">SUMIFS(INDIRECT($C$1&amp;"!"&amp;$C141&amp;":"&amp;$C141),dbF!$B:$B,"&gt;="&amp;AL$5,dbF!$B:$B,"&lt;="&amp;AL$6,INDIRECT($C$1&amp;"!"&amp;$C$2&amp;":"&amp;$C$2),$I$4,dbF!$J:$J,$I141,dbF!$K:$K,$J141)</f>
        <v>0</v>
      </c>
    </row>
    <row r="142" spans="2:38" x14ac:dyDescent="0.25">
      <c r="B142" s="1" t="str">
        <f>Items!G22</f>
        <v>BS(+)</v>
      </c>
      <c r="C142" s="1" t="str">
        <f>Items!H22</f>
        <v>M</v>
      </c>
      <c r="I142" s="22" t="str">
        <f>Items!E22</f>
        <v>Начисление себестоимости</v>
      </c>
      <c r="J142" s="1" t="str">
        <f>Items!F22</f>
        <v>Монтаж Коробки</v>
      </c>
      <c r="Q142" s="1">
        <f ca="1">SUM($S142:INDIRECT(ADDRESS(ROW(),SUMIFS($3:$3,$4:$4,MAX($4:$4)))))</f>
        <v>3386956.55</v>
      </c>
      <c r="T142" s="1">
        <f ca="1">SUMIFS(INDIRECT($C$1&amp;"!"&amp;$C142&amp;":"&amp;$C142),dbF!$B:$B,"&gt;="&amp;T$5,dbF!$B:$B,"&lt;="&amp;T$6,INDIRECT($C$1&amp;"!"&amp;$C$2&amp;":"&amp;$C$2),$I$4,dbF!$J:$J,$I142,dbF!$K:$K,$J142)</f>
        <v>0</v>
      </c>
      <c r="U142" s="1">
        <f ca="1">SUMIFS(INDIRECT($C$1&amp;"!"&amp;$C142&amp;":"&amp;$C142),dbF!$B:$B,"&gt;="&amp;U$5,dbF!$B:$B,"&lt;="&amp;U$6,INDIRECT($C$1&amp;"!"&amp;$C$2&amp;":"&amp;$C$2),$I$4,dbF!$J:$J,$I142,dbF!$K:$K,$J142)</f>
        <v>0</v>
      </c>
      <c r="V142" s="1">
        <f ca="1">SUMIFS(INDIRECT($C$1&amp;"!"&amp;$C142&amp;":"&amp;$C142),dbF!$B:$B,"&gt;="&amp;V$5,dbF!$B:$B,"&lt;="&amp;V$6,INDIRECT($C$1&amp;"!"&amp;$C$2&amp;":"&amp;$C$2),$I$4,dbF!$J:$J,$I142,dbF!$K:$K,$J142)</f>
        <v>0</v>
      </c>
      <c r="W142" s="1">
        <f ca="1">SUMIFS(INDIRECT($C$1&amp;"!"&amp;$C142&amp;":"&amp;$C142),dbF!$B:$B,"&gt;="&amp;W$5,dbF!$B:$B,"&lt;="&amp;W$6,INDIRECT($C$1&amp;"!"&amp;$C$2&amp;":"&amp;$C$2),$I$4,dbF!$J:$J,$I142,dbF!$K:$K,$J142)</f>
        <v>167878</v>
      </c>
      <c r="X142" s="1">
        <f ca="1">SUMIFS(INDIRECT($C$1&amp;"!"&amp;$C142&amp;":"&amp;$C142),dbF!$B:$B,"&gt;="&amp;X$5,dbF!$B:$B,"&lt;="&amp;X$6,INDIRECT($C$1&amp;"!"&amp;$C$2&amp;":"&amp;$C$2),$I$4,dbF!$J:$J,$I142,dbF!$K:$K,$J142)</f>
        <v>168610</v>
      </c>
      <c r="Y142" s="1">
        <f ca="1">SUMIFS(INDIRECT($C$1&amp;"!"&amp;$C142&amp;":"&amp;$C142),dbF!$B:$B,"&gt;="&amp;Y$5,dbF!$B:$B,"&lt;="&amp;Y$6,INDIRECT($C$1&amp;"!"&amp;$C$2&amp;":"&amp;$C$2),$I$4,dbF!$J:$J,$I142,dbF!$K:$K,$J142)</f>
        <v>361641</v>
      </c>
      <c r="Z142" s="1">
        <f ca="1">SUMIFS(INDIRECT($C$1&amp;"!"&amp;$C142&amp;":"&amp;$C142),dbF!$B:$B,"&gt;="&amp;Z$5,dbF!$B:$B,"&lt;="&amp;Z$6,INDIRECT($C$1&amp;"!"&amp;$C$2&amp;":"&amp;$C$2),$I$4,dbF!$J:$J,$I142,dbF!$K:$K,$J142)</f>
        <v>557112.05000000005</v>
      </c>
      <c r="AA142" s="1">
        <f ca="1">SUMIFS(INDIRECT($C$1&amp;"!"&amp;$C142&amp;":"&amp;$C142),dbF!$B:$B,"&gt;="&amp;AA$5,dbF!$B:$B,"&lt;="&amp;AA$6,INDIRECT($C$1&amp;"!"&amp;$C$2&amp;":"&amp;$C$2),$I$4,dbF!$J:$J,$I142,dbF!$K:$K,$J142)</f>
        <v>0</v>
      </c>
      <c r="AB142" s="1">
        <f ca="1">SUMIFS(INDIRECT($C$1&amp;"!"&amp;$C142&amp;":"&amp;$C142),dbF!$B:$B,"&gt;="&amp;AB$5,dbF!$B:$B,"&lt;="&amp;AB$6,INDIRECT($C$1&amp;"!"&amp;$C$2&amp;":"&amp;$C$2),$I$4,dbF!$J:$J,$I142,dbF!$K:$K,$J142)</f>
        <v>0</v>
      </c>
      <c r="AC142" s="1">
        <f ca="1">SUMIFS(INDIRECT($C$1&amp;"!"&amp;$C142&amp;":"&amp;$C142),dbF!$B:$B,"&gt;="&amp;AC$5,dbF!$B:$B,"&lt;="&amp;AC$6,INDIRECT($C$1&amp;"!"&amp;$C$2&amp;":"&amp;$C$2),$I$4,dbF!$J:$J,$I142,dbF!$K:$K,$J142)</f>
        <v>103353.5</v>
      </c>
      <c r="AD142" s="1">
        <f ca="1">SUMIFS(INDIRECT($C$1&amp;"!"&amp;$C142&amp;":"&amp;$C142),dbF!$B:$B,"&gt;="&amp;AD$5,dbF!$B:$B,"&lt;="&amp;AD$6,INDIRECT($C$1&amp;"!"&amp;$C$2&amp;":"&amp;$C$2),$I$4,dbF!$J:$J,$I142,dbF!$K:$K,$J142)</f>
        <v>498249.5</v>
      </c>
      <c r="AE142" s="1">
        <f ca="1">SUMIFS(INDIRECT($C$1&amp;"!"&amp;$C142&amp;":"&amp;$C142),dbF!$B:$B,"&gt;="&amp;AE$5,dbF!$B:$B,"&lt;="&amp;AE$6,INDIRECT($C$1&amp;"!"&amp;$C$2&amp;":"&amp;$C$2),$I$4,dbF!$J:$J,$I142,dbF!$K:$K,$J142)</f>
        <v>1214312.5</v>
      </c>
      <c r="AF142" s="1">
        <f ca="1">SUMIFS(INDIRECT($C$1&amp;"!"&amp;$C142&amp;":"&amp;$C142),dbF!$B:$B,"&gt;="&amp;AF$5,dbF!$B:$B,"&lt;="&amp;AF$6,INDIRECT($C$1&amp;"!"&amp;$C$2&amp;":"&amp;$C$2),$I$4,dbF!$J:$J,$I142,dbF!$K:$K,$J142)</f>
        <v>83300</v>
      </c>
      <c r="AG142" s="1">
        <f ca="1">SUMIFS(INDIRECT($C$1&amp;"!"&amp;$C142&amp;":"&amp;$C142),dbF!$B:$B,"&gt;="&amp;AG$5,dbF!$B:$B,"&lt;="&amp;AG$6,INDIRECT($C$1&amp;"!"&amp;$C$2&amp;":"&amp;$C$2),$I$4,dbF!$J:$J,$I142,dbF!$K:$K,$J142)</f>
        <v>232500</v>
      </c>
      <c r="AH142" s="1">
        <f ca="1">SUMIFS(INDIRECT($C$1&amp;"!"&amp;$C142&amp;":"&amp;$C142),dbF!$B:$B,"&gt;="&amp;AH$5,dbF!$B:$B,"&lt;="&amp;AH$6,INDIRECT($C$1&amp;"!"&amp;$C$2&amp;":"&amp;$C$2),$I$4,dbF!$J:$J,$I142,dbF!$K:$K,$J142)</f>
        <v>0</v>
      </c>
      <c r="AI142" s="1">
        <f ca="1">SUMIFS(INDIRECT($C$1&amp;"!"&amp;$C142&amp;":"&amp;$C142),dbF!$B:$B,"&gt;="&amp;AI$5,dbF!$B:$B,"&lt;="&amp;AI$6,INDIRECT($C$1&amp;"!"&amp;$C$2&amp;":"&amp;$C$2),$I$4,dbF!$J:$J,$I142,dbF!$K:$K,$J142)</f>
        <v>0</v>
      </c>
      <c r="AJ142" s="1">
        <f ca="1">SUMIFS(INDIRECT($C$1&amp;"!"&amp;$C142&amp;":"&amp;$C142),dbF!$B:$B,"&gt;="&amp;AJ$5,dbF!$B:$B,"&lt;="&amp;AJ$6,INDIRECT($C$1&amp;"!"&amp;$C$2&amp;":"&amp;$C$2),$I$4,dbF!$J:$J,$I142,dbF!$K:$K,$J142)</f>
        <v>0</v>
      </c>
      <c r="AK142" s="1">
        <f ca="1">SUMIFS(INDIRECT($C$1&amp;"!"&amp;$C142&amp;":"&amp;$C142),dbF!$B:$B,"&gt;="&amp;AK$5,dbF!$B:$B,"&lt;="&amp;AK$6,INDIRECT($C$1&amp;"!"&amp;$C$2&amp;":"&amp;$C$2),$I$4,dbF!$J:$J,$I142,dbF!$K:$K,$J142)</f>
        <v>0</v>
      </c>
      <c r="AL142" s="1">
        <f ca="1">SUMIFS(INDIRECT($C$1&amp;"!"&amp;$C142&amp;":"&amp;$C142),dbF!$B:$B,"&gt;="&amp;AL$5,dbF!$B:$B,"&lt;="&amp;AL$6,INDIRECT($C$1&amp;"!"&amp;$C$2&amp;":"&amp;$C$2),$I$4,dbF!$J:$J,$I142,dbF!$K:$K,$J142)</f>
        <v>0</v>
      </c>
    </row>
    <row r="143" spans="2:38" x14ac:dyDescent="0.25">
      <c r="B143" s="1" t="str">
        <f>Items!G23</f>
        <v>BS(+)</v>
      </c>
      <c r="C143" s="1" t="str">
        <f>Items!H23</f>
        <v>M</v>
      </c>
      <c r="I143" s="22" t="str">
        <f>Items!E23</f>
        <v>Начисление себестоимости</v>
      </c>
      <c r="J143" s="1" t="str">
        <f>Items!F23</f>
        <v>Монтаж кровли</v>
      </c>
      <c r="Q143" s="1">
        <f ca="1">SUM($S143:INDIRECT(ADDRESS(ROW(),SUMIFS($3:$3,$4:$4,MAX($4:$4)))))</f>
        <v>2102552.4699999997</v>
      </c>
      <c r="T143" s="1">
        <f ca="1">SUMIFS(INDIRECT($C$1&amp;"!"&amp;$C143&amp;":"&amp;$C143),dbF!$B:$B,"&gt;="&amp;T$5,dbF!$B:$B,"&lt;="&amp;T$6,INDIRECT($C$1&amp;"!"&amp;$C$2&amp;":"&amp;$C$2),$I$4,dbF!$J:$J,$I143,dbF!$K:$K,$J143)</f>
        <v>0</v>
      </c>
      <c r="U143" s="1">
        <f ca="1">SUMIFS(INDIRECT($C$1&amp;"!"&amp;$C143&amp;":"&amp;$C143),dbF!$B:$B,"&gt;="&amp;U$5,dbF!$B:$B,"&lt;="&amp;U$6,INDIRECT($C$1&amp;"!"&amp;$C$2&amp;":"&amp;$C$2),$I$4,dbF!$J:$J,$I143,dbF!$K:$K,$J143)</f>
        <v>0</v>
      </c>
      <c r="V143" s="1">
        <f ca="1">SUMIFS(INDIRECT($C$1&amp;"!"&amp;$C143&amp;":"&amp;$C143),dbF!$B:$B,"&gt;="&amp;V$5,dbF!$B:$B,"&lt;="&amp;V$6,INDIRECT($C$1&amp;"!"&amp;$C$2&amp;":"&amp;$C$2),$I$4,dbF!$J:$J,$I143,dbF!$K:$K,$J143)</f>
        <v>0</v>
      </c>
      <c r="W143" s="1">
        <f ca="1">SUMIFS(INDIRECT($C$1&amp;"!"&amp;$C143&amp;":"&amp;$C143),dbF!$B:$B,"&gt;="&amp;W$5,dbF!$B:$B,"&lt;="&amp;W$6,INDIRECT($C$1&amp;"!"&amp;$C$2&amp;":"&amp;$C$2),$I$4,dbF!$J:$J,$I143,dbF!$K:$K,$J143)</f>
        <v>0</v>
      </c>
      <c r="X143" s="1">
        <f ca="1">SUMIFS(INDIRECT($C$1&amp;"!"&amp;$C143&amp;":"&amp;$C143),dbF!$B:$B,"&gt;="&amp;X$5,dbF!$B:$B,"&lt;="&amp;X$6,INDIRECT($C$1&amp;"!"&amp;$C$2&amp;":"&amp;$C$2),$I$4,dbF!$J:$J,$I143,dbF!$K:$K,$J143)</f>
        <v>0</v>
      </c>
      <c r="Y143" s="1">
        <f ca="1">SUMIFS(INDIRECT($C$1&amp;"!"&amp;$C143&amp;":"&amp;$C143),dbF!$B:$B,"&gt;="&amp;Y$5,dbF!$B:$B,"&lt;="&amp;Y$6,INDIRECT($C$1&amp;"!"&amp;$C$2&amp;":"&amp;$C$2),$I$4,dbF!$J:$J,$I143,dbF!$K:$K,$J143)</f>
        <v>117565.6</v>
      </c>
      <c r="Z143" s="1">
        <f ca="1">SUMIFS(INDIRECT($C$1&amp;"!"&amp;$C143&amp;":"&amp;$C143),dbF!$B:$B,"&gt;="&amp;Z$5,dbF!$B:$B,"&lt;="&amp;Z$6,INDIRECT($C$1&amp;"!"&amp;$C$2&amp;":"&amp;$C$2),$I$4,dbF!$J:$J,$I143,dbF!$K:$K,$J143)</f>
        <v>165904.29999999999</v>
      </c>
      <c r="AA143" s="1">
        <f ca="1">SUMIFS(INDIRECT($C$1&amp;"!"&amp;$C143&amp;":"&amp;$C143),dbF!$B:$B,"&gt;="&amp;AA$5,dbF!$B:$B,"&lt;="&amp;AA$6,INDIRECT($C$1&amp;"!"&amp;$C$2&amp;":"&amp;$C$2),$I$4,dbF!$J:$J,$I143,dbF!$K:$K,$J143)</f>
        <v>316919.55</v>
      </c>
      <c r="AB143" s="1">
        <f ca="1">SUMIFS(INDIRECT($C$1&amp;"!"&amp;$C143&amp;":"&amp;$C143),dbF!$B:$B,"&gt;="&amp;AB$5,dbF!$B:$B,"&lt;="&amp;AB$6,INDIRECT($C$1&amp;"!"&amp;$C$2&amp;":"&amp;$C$2),$I$4,dbF!$J:$J,$I143,dbF!$K:$K,$J143)</f>
        <v>338805.5</v>
      </c>
      <c r="AC143" s="1">
        <f ca="1">SUMIFS(INDIRECT($C$1&amp;"!"&amp;$C143&amp;":"&amp;$C143),dbF!$B:$B,"&gt;="&amp;AC$5,dbF!$B:$B,"&lt;="&amp;AC$6,INDIRECT($C$1&amp;"!"&amp;$C$2&amp;":"&amp;$C$2),$I$4,dbF!$J:$J,$I143,dbF!$K:$K,$J143)</f>
        <v>0</v>
      </c>
      <c r="AD143" s="1">
        <f ca="1">SUMIFS(INDIRECT($C$1&amp;"!"&amp;$C143&amp;":"&amp;$C143),dbF!$B:$B,"&gt;="&amp;AD$5,dbF!$B:$B,"&lt;="&amp;AD$6,INDIRECT($C$1&amp;"!"&amp;$C$2&amp;":"&amp;$C$2),$I$4,dbF!$J:$J,$I143,dbF!$K:$K,$J143)</f>
        <v>0</v>
      </c>
      <c r="AE143" s="1">
        <f ca="1">SUMIFS(INDIRECT($C$1&amp;"!"&amp;$C143&amp;":"&amp;$C143),dbF!$B:$B,"&gt;="&amp;AE$5,dbF!$B:$B,"&lt;="&amp;AE$6,INDIRECT($C$1&amp;"!"&amp;$C$2&amp;":"&amp;$C$2),$I$4,dbF!$J:$J,$I143,dbF!$K:$K,$J143)</f>
        <v>229994.5</v>
      </c>
      <c r="AF143" s="1">
        <f ca="1">SUMIFS(INDIRECT($C$1&amp;"!"&amp;$C143&amp;":"&amp;$C143),dbF!$B:$B,"&gt;="&amp;AF$5,dbF!$B:$B,"&lt;="&amp;AF$6,INDIRECT($C$1&amp;"!"&amp;$C$2&amp;":"&amp;$C$2),$I$4,dbF!$J:$J,$I143,dbF!$K:$K,$J143)</f>
        <v>392385.5</v>
      </c>
      <c r="AG143" s="1">
        <f ca="1">SUMIFS(INDIRECT($C$1&amp;"!"&amp;$C143&amp;":"&amp;$C143),dbF!$B:$B,"&gt;="&amp;AG$5,dbF!$B:$B,"&lt;="&amp;AG$6,INDIRECT($C$1&amp;"!"&amp;$C$2&amp;":"&amp;$C$2),$I$4,dbF!$J:$J,$I143,dbF!$K:$K,$J143)</f>
        <v>540977.52</v>
      </c>
      <c r="AH143" s="1">
        <f ca="1">SUMIFS(INDIRECT($C$1&amp;"!"&amp;$C143&amp;":"&amp;$C143),dbF!$B:$B,"&gt;="&amp;AH$5,dbF!$B:$B,"&lt;="&amp;AH$6,INDIRECT($C$1&amp;"!"&amp;$C$2&amp;":"&amp;$C$2),$I$4,dbF!$J:$J,$I143,dbF!$K:$K,$J143)</f>
        <v>0</v>
      </c>
      <c r="AI143" s="1">
        <f ca="1">SUMIFS(INDIRECT($C$1&amp;"!"&amp;$C143&amp;":"&amp;$C143),dbF!$B:$B,"&gt;="&amp;AI$5,dbF!$B:$B,"&lt;="&amp;AI$6,INDIRECT($C$1&amp;"!"&amp;$C$2&amp;":"&amp;$C$2),$I$4,dbF!$J:$J,$I143,dbF!$K:$K,$J143)</f>
        <v>0</v>
      </c>
      <c r="AJ143" s="1">
        <f ca="1">SUMIFS(INDIRECT($C$1&amp;"!"&amp;$C143&amp;":"&amp;$C143),dbF!$B:$B,"&gt;="&amp;AJ$5,dbF!$B:$B,"&lt;="&amp;AJ$6,INDIRECT($C$1&amp;"!"&amp;$C$2&amp;":"&amp;$C$2),$I$4,dbF!$J:$J,$I143,dbF!$K:$K,$J143)</f>
        <v>0</v>
      </c>
      <c r="AK143" s="1">
        <f ca="1">SUMIFS(INDIRECT($C$1&amp;"!"&amp;$C143&amp;":"&amp;$C143),dbF!$B:$B,"&gt;="&amp;AK$5,dbF!$B:$B,"&lt;="&amp;AK$6,INDIRECT($C$1&amp;"!"&amp;$C$2&amp;":"&amp;$C$2),$I$4,dbF!$J:$J,$I143,dbF!$K:$K,$J143)</f>
        <v>0</v>
      </c>
      <c r="AL143" s="1">
        <f ca="1">SUMIFS(INDIRECT($C$1&amp;"!"&amp;$C143&amp;":"&amp;$C143),dbF!$B:$B,"&gt;="&amp;AL$5,dbF!$B:$B,"&lt;="&amp;AL$6,INDIRECT($C$1&amp;"!"&amp;$C$2&amp;":"&amp;$C$2),$I$4,dbF!$J:$J,$I143,dbF!$K:$K,$J143)</f>
        <v>0</v>
      </c>
    </row>
    <row r="144" spans="2:38" x14ac:dyDescent="0.25">
      <c r="B144" s="1" t="str">
        <f>Items!G24</f>
        <v>BS(+)</v>
      </c>
      <c r="C144" s="1" t="str">
        <f>Items!H24</f>
        <v>M</v>
      </c>
      <c r="I144" s="22" t="str">
        <f>Items!E24</f>
        <v>Начисление себестоимости</v>
      </c>
      <c r="J144" s="1" t="str">
        <f>Items!F24</f>
        <v>Монтаж окон</v>
      </c>
      <c r="Q144" s="1">
        <f ca="1">SUM($S144:INDIRECT(ADDRESS(ROW(),SUMIFS($3:$3,$4:$4,MAX($4:$4)))))</f>
        <v>106550</v>
      </c>
      <c r="T144" s="1">
        <f ca="1">SUMIFS(INDIRECT($C$1&amp;"!"&amp;$C144&amp;":"&amp;$C144),dbF!$B:$B,"&gt;="&amp;T$5,dbF!$B:$B,"&lt;="&amp;T$6,INDIRECT($C$1&amp;"!"&amp;$C$2&amp;":"&amp;$C$2),$I$4,dbF!$J:$J,$I144,dbF!$K:$K,$J144)</f>
        <v>0</v>
      </c>
      <c r="U144" s="1">
        <f ca="1">SUMIFS(INDIRECT($C$1&amp;"!"&amp;$C144&amp;":"&amp;$C144),dbF!$B:$B,"&gt;="&amp;U$5,dbF!$B:$B,"&lt;="&amp;U$6,INDIRECT($C$1&amp;"!"&amp;$C$2&amp;":"&amp;$C$2),$I$4,dbF!$J:$J,$I144,dbF!$K:$K,$J144)</f>
        <v>0</v>
      </c>
      <c r="V144" s="1">
        <f ca="1">SUMIFS(INDIRECT($C$1&amp;"!"&amp;$C144&amp;":"&amp;$C144),dbF!$B:$B,"&gt;="&amp;V$5,dbF!$B:$B,"&lt;="&amp;V$6,INDIRECT($C$1&amp;"!"&amp;$C$2&amp;":"&amp;$C$2),$I$4,dbF!$J:$J,$I144,dbF!$K:$K,$J144)</f>
        <v>0</v>
      </c>
      <c r="W144" s="1">
        <f ca="1">SUMIFS(INDIRECT($C$1&amp;"!"&amp;$C144&amp;":"&amp;$C144),dbF!$B:$B,"&gt;="&amp;W$5,dbF!$B:$B,"&lt;="&amp;W$6,INDIRECT($C$1&amp;"!"&amp;$C$2&amp;":"&amp;$C$2),$I$4,dbF!$J:$J,$I144,dbF!$K:$K,$J144)</f>
        <v>0</v>
      </c>
      <c r="X144" s="1">
        <f ca="1">SUMIFS(INDIRECT($C$1&amp;"!"&amp;$C144&amp;":"&amp;$C144),dbF!$B:$B,"&gt;="&amp;X$5,dbF!$B:$B,"&lt;="&amp;X$6,INDIRECT($C$1&amp;"!"&amp;$C$2&amp;":"&amp;$C$2),$I$4,dbF!$J:$J,$I144,dbF!$K:$K,$J144)</f>
        <v>0</v>
      </c>
      <c r="Y144" s="1">
        <f ca="1">SUMIFS(INDIRECT($C$1&amp;"!"&amp;$C144&amp;":"&amp;$C144),dbF!$B:$B,"&gt;="&amp;Y$5,dbF!$B:$B,"&lt;="&amp;Y$6,INDIRECT($C$1&amp;"!"&amp;$C$2&amp;":"&amp;$C$2),$I$4,dbF!$J:$J,$I144,dbF!$K:$K,$J144)</f>
        <v>0</v>
      </c>
      <c r="Z144" s="1">
        <f ca="1">SUMIFS(INDIRECT($C$1&amp;"!"&amp;$C144&amp;":"&amp;$C144),dbF!$B:$B,"&gt;="&amp;Z$5,dbF!$B:$B,"&lt;="&amp;Z$6,INDIRECT($C$1&amp;"!"&amp;$C$2&amp;":"&amp;$C$2),$I$4,dbF!$J:$J,$I144,dbF!$K:$K,$J144)</f>
        <v>0</v>
      </c>
      <c r="AA144" s="1">
        <f ca="1">SUMIFS(INDIRECT($C$1&amp;"!"&amp;$C144&amp;":"&amp;$C144),dbF!$B:$B,"&gt;="&amp;AA$5,dbF!$B:$B,"&lt;="&amp;AA$6,INDIRECT($C$1&amp;"!"&amp;$C$2&amp;":"&amp;$C$2),$I$4,dbF!$J:$J,$I144,dbF!$K:$K,$J144)</f>
        <v>50150</v>
      </c>
      <c r="AB144" s="1">
        <f ca="1">SUMIFS(INDIRECT($C$1&amp;"!"&amp;$C144&amp;":"&amp;$C144),dbF!$B:$B,"&gt;="&amp;AB$5,dbF!$B:$B,"&lt;="&amp;AB$6,INDIRECT($C$1&amp;"!"&amp;$C$2&amp;":"&amp;$C$2),$I$4,dbF!$J:$J,$I144,dbF!$K:$K,$J144)</f>
        <v>0</v>
      </c>
      <c r="AC144" s="1">
        <f ca="1">SUMIFS(INDIRECT($C$1&amp;"!"&amp;$C144&amp;":"&amp;$C144),dbF!$B:$B,"&gt;="&amp;AC$5,dbF!$B:$B,"&lt;="&amp;AC$6,INDIRECT($C$1&amp;"!"&amp;$C$2&amp;":"&amp;$C$2),$I$4,dbF!$J:$J,$I144,dbF!$K:$K,$J144)</f>
        <v>0</v>
      </c>
      <c r="AD144" s="1">
        <f ca="1">SUMIFS(INDIRECT($C$1&amp;"!"&amp;$C144&amp;":"&amp;$C144),dbF!$B:$B,"&gt;="&amp;AD$5,dbF!$B:$B,"&lt;="&amp;AD$6,INDIRECT($C$1&amp;"!"&amp;$C$2&amp;":"&amp;$C$2),$I$4,dbF!$J:$J,$I144,dbF!$K:$K,$J144)</f>
        <v>0</v>
      </c>
      <c r="AE144" s="1">
        <f ca="1">SUMIFS(INDIRECT($C$1&amp;"!"&amp;$C144&amp;":"&amp;$C144),dbF!$B:$B,"&gt;="&amp;AE$5,dbF!$B:$B,"&lt;="&amp;AE$6,INDIRECT($C$1&amp;"!"&amp;$C$2&amp;":"&amp;$C$2),$I$4,dbF!$J:$J,$I144,dbF!$K:$K,$J144)</f>
        <v>0</v>
      </c>
      <c r="AF144" s="1">
        <f ca="1">SUMIFS(INDIRECT($C$1&amp;"!"&amp;$C144&amp;":"&amp;$C144),dbF!$B:$B,"&gt;="&amp;AF$5,dbF!$B:$B,"&lt;="&amp;AF$6,INDIRECT($C$1&amp;"!"&amp;$C$2&amp;":"&amp;$C$2),$I$4,dbF!$J:$J,$I144,dbF!$K:$K,$J144)</f>
        <v>56400</v>
      </c>
      <c r="AG144" s="1">
        <f ca="1">SUMIFS(INDIRECT($C$1&amp;"!"&amp;$C144&amp;":"&amp;$C144),dbF!$B:$B,"&gt;="&amp;AG$5,dbF!$B:$B,"&lt;="&amp;AG$6,INDIRECT($C$1&amp;"!"&amp;$C$2&amp;":"&amp;$C$2),$I$4,dbF!$J:$J,$I144,dbF!$K:$K,$J144)</f>
        <v>0</v>
      </c>
      <c r="AH144" s="1">
        <f ca="1">SUMIFS(INDIRECT($C$1&amp;"!"&amp;$C144&amp;":"&amp;$C144),dbF!$B:$B,"&gt;="&amp;AH$5,dbF!$B:$B,"&lt;="&amp;AH$6,INDIRECT($C$1&amp;"!"&amp;$C$2&amp;":"&amp;$C$2),$I$4,dbF!$J:$J,$I144,dbF!$K:$K,$J144)</f>
        <v>0</v>
      </c>
      <c r="AI144" s="1">
        <f ca="1">SUMIFS(INDIRECT($C$1&amp;"!"&amp;$C144&amp;":"&amp;$C144),dbF!$B:$B,"&gt;="&amp;AI$5,dbF!$B:$B,"&lt;="&amp;AI$6,INDIRECT($C$1&amp;"!"&amp;$C$2&amp;":"&amp;$C$2),$I$4,dbF!$J:$J,$I144,dbF!$K:$K,$J144)</f>
        <v>0</v>
      </c>
      <c r="AJ144" s="1">
        <f ca="1">SUMIFS(INDIRECT($C$1&amp;"!"&amp;$C144&amp;":"&amp;$C144),dbF!$B:$B,"&gt;="&amp;AJ$5,dbF!$B:$B,"&lt;="&amp;AJ$6,INDIRECT($C$1&amp;"!"&amp;$C$2&amp;":"&amp;$C$2),$I$4,dbF!$J:$J,$I144,dbF!$K:$K,$J144)</f>
        <v>0</v>
      </c>
      <c r="AK144" s="1">
        <f ca="1">SUMIFS(INDIRECT($C$1&amp;"!"&amp;$C144&amp;":"&amp;$C144),dbF!$B:$B,"&gt;="&amp;AK$5,dbF!$B:$B,"&lt;="&amp;AK$6,INDIRECT($C$1&amp;"!"&amp;$C$2&amp;":"&amp;$C$2),$I$4,dbF!$J:$J,$I144,dbF!$K:$K,$J144)</f>
        <v>0</v>
      </c>
      <c r="AL144" s="1">
        <f ca="1">SUMIFS(INDIRECT($C$1&amp;"!"&amp;$C144&amp;":"&amp;$C144),dbF!$B:$B,"&gt;="&amp;AL$5,dbF!$B:$B,"&lt;="&amp;AL$6,INDIRECT($C$1&amp;"!"&amp;$C$2&amp;":"&amp;$C$2),$I$4,dbF!$J:$J,$I144,dbF!$K:$K,$J144)</f>
        <v>0</v>
      </c>
    </row>
    <row r="145" spans="2:38" x14ac:dyDescent="0.25">
      <c r="B145" s="1" t="str">
        <f>Items!G25</f>
        <v>BS(+)</v>
      </c>
      <c r="C145" s="1" t="str">
        <f>Items!H25</f>
        <v>M</v>
      </c>
      <c r="I145" s="22" t="str">
        <f>Items!E25</f>
        <v>Начисление себестоимости</v>
      </c>
      <c r="J145" s="1" t="str">
        <f>Items!F25</f>
        <v>Монтаж Фасада</v>
      </c>
      <c r="Q145" s="1">
        <f ca="1">SUM($S145:INDIRECT(ADDRESS(ROW(),SUMIFS($3:$3,$4:$4,MAX($4:$4)))))</f>
        <v>1466698.74</v>
      </c>
      <c r="T145" s="1">
        <f ca="1">SUMIFS(INDIRECT($C$1&amp;"!"&amp;$C145&amp;":"&amp;$C145),dbF!$B:$B,"&gt;="&amp;T$5,dbF!$B:$B,"&lt;="&amp;T$6,INDIRECT($C$1&amp;"!"&amp;$C$2&amp;":"&amp;$C$2),$I$4,dbF!$J:$J,$I145,dbF!$K:$K,$J145)</f>
        <v>0</v>
      </c>
      <c r="U145" s="1">
        <f ca="1">SUMIFS(INDIRECT($C$1&amp;"!"&amp;$C145&amp;":"&amp;$C145),dbF!$B:$B,"&gt;="&amp;U$5,dbF!$B:$B,"&lt;="&amp;U$6,INDIRECT($C$1&amp;"!"&amp;$C$2&amp;":"&amp;$C$2),$I$4,dbF!$J:$J,$I145,dbF!$K:$K,$J145)</f>
        <v>0</v>
      </c>
      <c r="V145" s="1">
        <f ca="1">SUMIFS(INDIRECT($C$1&amp;"!"&amp;$C145&amp;":"&amp;$C145),dbF!$B:$B,"&gt;="&amp;V$5,dbF!$B:$B,"&lt;="&amp;V$6,INDIRECT($C$1&amp;"!"&amp;$C$2&amp;":"&amp;$C$2),$I$4,dbF!$J:$J,$I145,dbF!$K:$K,$J145)</f>
        <v>0</v>
      </c>
      <c r="W145" s="1">
        <f ca="1">SUMIFS(INDIRECT($C$1&amp;"!"&amp;$C145&amp;":"&amp;$C145),dbF!$B:$B,"&gt;="&amp;W$5,dbF!$B:$B,"&lt;="&amp;W$6,INDIRECT($C$1&amp;"!"&amp;$C$2&amp;":"&amp;$C$2),$I$4,dbF!$J:$J,$I145,dbF!$K:$K,$J145)</f>
        <v>0</v>
      </c>
      <c r="X145" s="1">
        <f ca="1">SUMIFS(INDIRECT($C$1&amp;"!"&amp;$C145&amp;":"&amp;$C145),dbF!$B:$B,"&gt;="&amp;X$5,dbF!$B:$B,"&lt;="&amp;X$6,INDIRECT($C$1&amp;"!"&amp;$C$2&amp;":"&amp;$C$2),$I$4,dbF!$J:$J,$I145,dbF!$K:$K,$J145)</f>
        <v>0</v>
      </c>
      <c r="Y145" s="1">
        <f ca="1">SUMIFS(INDIRECT($C$1&amp;"!"&amp;$C145&amp;":"&amp;$C145),dbF!$B:$B,"&gt;="&amp;Y$5,dbF!$B:$B,"&lt;="&amp;Y$6,INDIRECT($C$1&amp;"!"&amp;$C$2&amp;":"&amp;$C$2),$I$4,dbF!$J:$J,$I145,dbF!$K:$K,$J145)</f>
        <v>0</v>
      </c>
      <c r="Z145" s="1">
        <f ca="1">SUMIFS(INDIRECT($C$1&amp;"!"&amp;$C145&amp;":"&amp;$C145),dbF!$B:$B,"&gt;="&amp;Z$5,dbF!$B:$B,"&lt;="&amp;Z$6,INDIRECT($C$1&amp;"!"&amp;$C$2&amp;":"&amp;$C$2),$I$4,dbF!$J:$J,$I145,dbF!$K:$K,$J145)</f>
        <v>41350</v>
      </c>
      <c r="AA145" s="1">
        <f ca="1">SUMIFS(INDIRECT($C$1&amp;"!"&amp;$C145&amp;":"&amp;$C145),dbF!$B:$B,"&gt;="&amp;AA$5,dbF!$B:$B,"&lt;="&amp;AA$6,INDIRECT($C$1&amp;"!"&amp;$C$2&amp;":"&amp;$C$2),$I$4,dbF!$J:$J,$I145,dbF!$K:$K,$J145)</f>
        <v>602910.80000000005</v>
      </c>
      <c r="AB145" s="1">
        <f ca="1">SUMIFS(INDIRECT($C$1&amp;"!"&amp;$C145&amp;":"&amp;$C145),dbF!$B:$B,"&gt;="&amp;AB$5,dbF!$B:$B,"&lt;="&amp;AB$6,INDIRECT($C$1&amp;"!"&amp;$C$2&amp;":"&amp;$C$2),$I$4,dbF!$J:$J,$I145,dbF!$K:$K,$J145)</f>
        <v>255232.94</v>
      </c>
      <c r="AC145" s="1">
        <f ca="1">SUMIFS(INDIRECT($C$1&amp;"!"&amp;$C145&amp;":"&amp;$C145),dbF!$B:$B,"&gt;="&amp;AC$5,dbF!$B:$B,"&lt;="&amp;AC$6,INDIRECT($C$1&amp;"!"&amp;$C$2&amp;":"&amp;$C$2),$I$4,dbF!$J:$J,$I145,dbF!$K:$K,$J145)</f>
        <v>53072</v>
      </c>
      <c r="AD145" s="1">
        <f ca="1">SUMIFS(INDIRECT($C$1&amp;"!"&amp;$C145&amp;":"&amp;$C145),dbF!$B:$B,"&gt;="&amp;AD$5,dbF!$B:$B,"&lt;="&amp;AD$6,INDIRECT($C$1&amp;"!"&amp;$C$2&amp;":"&amp;$C$2),$I$4,dbF!$J:$J,$I145,dbF!$K:$K,$J145)</f>
        <v>0</v>
      </c>
      <c r="AE145" s="1">
        <f ca="1">SUMIFS(INDIRECT($C$1&amp;"!"&amp;$C145&amp;":"&amp;$C145),dbF!$B:$B,"&gt;="&amp;AE$5,dbF!$B:$B,"&lt;="&amp;AE$6,INDIRECT($C$1&amp;"!"&amp;$C$2&amp;":"&amp;$C$2),$I$4,dbF!$J:$J,$I145,dbF!$K:$K,$J145)</f>
        <v>0</v>
      </c>
      <c r="AF145" s="1">
        <f ca="1">SUMIFS(INDIRECT($C$1&amp;"!"&amp;$C145&amp;":"&amp;$C145),dbF!$B:$B,"&gt;="&amp;AF$5,dbF!$B:$B,"&lt;="&amp;AF$6,INDIRECT($C$1&amp;"!"&amp;$C$2&amp;":"&amp;$C$2),$I$4,dbF!$J:$J,$I145,dbF!$K:$K,$J145)</f>
        <v>303056</v>
      </c>
      <c r="AG145" s="1">
        <f ca="1">SUMIFS(INDIRECT($C$1&amp;"!"&amp;$C145&amp;":"&amp;$C145),dbF!$B:$B,"&gt;="&amp;AG$5,dbF!$B:$B,"&lt;="&amp;AG$6,INDIRECT($C$1&amp;"!"&amp;$C$2&amp;":"&amp;$C$2),$I$4,dbF!$J:$J,$I145,dbF!$K:$K,$J145)</f>
        <v>211077</v>
      </c>
      <c r="AH145" s="1">
        <f ca="1">SUMIFS(INDIRECT($C$1&amp;"!"&amp;$C145&amp;":"&amp;$C145),dbF!$B:$B,"&gt;="&amp;AH$5,dbF!$B:$B,"&lt;="&amp;AH$6,INDIRECT($C$1&amp;"!"&amp;$C$2&amp;":"&amp;$C$2),$I$4,dbF!$J:$J,$I145,dbF!$K:$K,$J145)</f>
        <v>0</v>
      </c>
      <c r="AI145" s="1">
        <f ca="1">SUMIFS(INDIRECT($C$1&amp;"!"&amp;$C145&amp;":"&amp;$C145),dbF!$B:$B,"&gt;="&amp;AI$5,dbF!$B:$B,"&lt;="&amp;AI$6,INDIRECT($C$1&amp;"!"&amp;$C$2&amp;":"&amp;$C$2),$I$4,dbF!$J:$J,$I145,dbF!$K:$K,$J145)</f>
        <v>0</v>
      </c>
      <c r="AJ145" s="1">
        <f ca="1">SUMIFS(INDIRECT($C$1&amp;"!"&amp;$C145&amp;":"&amp;$C145),dbF!$B:$B,"&gt;="&amp;AJ$5,dbF!$B:$B,"&lt;="&amp;AJ$6,INDIRECT($C$1&amp;"!"&amp;$C$2&amp;":"&amp;$C$2),$I$4,dbF!$J:$J,$I145,dbF!$K:$K,$J145)</f>
        <v>0</v>
      </c>
      <c r="AK145" s="1">
        <f ca="1">SUMIFS(INDIRECT($C$1&amp;"!"&amp;$C145&amp;":"&amp;$C145),dbF!$B:$B,"&gt;="&amp;AK$5,dbF!$B:$B,"&lt;="&amp;AK$6,INDIRECT($C$1&amp;"!"&amp;$C$2&amp;":"&amp;$C$2),$I$4,dbF!$J:$J,$I145,dbF!$K:$K,$J145)</f>
        <v>0</v>
      </c>
      <c r="AL145" s="1">
        <f ca="1">SUMIFS(INDIRECT($C$1&amp;"!"&amp;$C145&amp;":"&amp;$C145),dbF!$B:$B,"&gt;="&amp;AL$5,dbF!$B:$B,"&lt;="&amp;AL$6,INDIRECT($C$1&amp;"!"&amp;$C$2&amp;":"&amp;$C$2),$I$4,dbF!$J:$J,$I145,dbF!$K:$K,$J145)</f>
        <v>0</v>
      </c>
    </row>
    <row r="146" spans="2:38" x14ac:dyDescent="0.25">
      <c r="B146" s="1" t="str">
        <f>Items!G26</f>
        <v>BS(+)</v>
      </c>
      <c r="C146" s="1" t="str">
        <f>Items!H26</f>
        <v>M</v>
      </c>
      <c r="I146" s="22" t="str">
        <f>Items!E26</f>
        <v>Начисление себестоимости</v>
      </c>
      <c r="J146" s="1" t="str">
        <f>Items!F26</f>
        <v>Монтаж Благоустройства</v>
      </c>
      <c r="Q146" s="1">
        <f ca="1">SUM($S146:INDIRECT(ADDRESS(ROW(),SUMIFS($3:$3,$4:$4,MAX($4:$4)))))</f>
        <v>297156</v>
      </c>
      <c r="T146" s="1">
        <f ca="1">SUMIFS(INDIRECT($C$1&amp;"!"&amp;$C146&amp;":"&amp;$C146),dbF!$B:$B,"&gt;="&amp;T$5,dbF!$B:$B,"&lt;="&amp;T$6,INDIRECT($C$1&amp;"!"&amp;$C$2&amp;":"&amp;$C$2),$I$4,dbF!$J:$J,$I146,dbF!$K:$K,$J146)</f>
        <v>0</v>
      </c>
      <c r="U146" s="1">
        <f ca="1">SUMIFS(INDIRECT($C$1&amp;"!"&amp;$C146&amp;":"&amp;$C146),dbF!$B:$B,"&gt;="&amp;U$5,dbF!$B:$B,"&lt;="&amp;U$6,INDIRECT($C$1&amp;"!"&amp;$C$2&amp;":"&amp;$C$2),$I$4,dbF!$J:$J,$I146,dbF!$K:$K,$J146)</f>
        <v>0</v>
      </c>
      <c r="V146" s="1">
        <f ca="1">SUMIFS(INDIRECT($C$1&amp;"!"&amp;$C146&amp;":"&amp;$C146),dbF!$B:$B,"&gt;="&amp;V$5,dbF!$B:$B,"&lt;="&amp;V$6,INDIRECT($C$1&amp;"!"&amp;$C$2&amp;":"&amp;$C$2),$I$4,dbF!$J:$J,$I146,dbF!$K:$K,$J146)</f>
        <v>0</v>
      </c>
      <c r="W146" s="1">
        <f ca="1">SUMIFS(INDIRECT($C$1&amp;"!"&amp;$C146&amp;":"&amp;$C146),dbF!$B:$B,"&gt;="&amp;W$5,dbF!$B:$B,"&lt;="&amp;W$6,INDIRECT($C$1&amp;"!"&amp;$C$2&amp;":"&amp;$C$2),$I$4,dbF!$J:$J,$I146,dbF!$K:$K,$J146)</f>
        <v>0</v>
      </c>
      <c r="X146" s="1">
        <f ca="1">SUMIFS(INDIRECT($C$1&amp;"!"&amp;$C146&amp;":"&amp;$C146),dbF!$B:$B,"&gt;="&amp;X$5,dbF!$B:$B,"&lt;="&amp;X$6,INDIRECT($C$1&amp;"!"&amp;$C$2&amp;":"&amp;$C$2),$I$4,dbF!$J:$J,$I146,dbF!$K:$K,$J146)</f>
        <v>0</v>
      </c>
      <c r="Y146" s="1">
        <f ca="1">SUMIFS(INDIRECT($C$1&amp;"!"&amp;$C146&amp;":"&amp;$C146),dbF!$B:$B,"&gt;="&amp;Y$5,dbF!$B:$B,"&lt;="&amp;Y$6,INDIRECT($C$1&amp;"!"&amp;$C$2&amp;":"&amp;$C$2),$I$4,dbF!$J:$J,$I146,dbF!$K:$K,$J146)</f>
        <v>0</v>
      </c>
      <c r="Z146" s="1">
        <f ca="1">SUMIFS(INDIRECT($C$1&amp;"!"&amp;$C146&amp;":"&amp;$C146),dbF!$B:$B,"&gt;="&amp;Z$5,dbF!$B:$B,"&lt;="&amp;Z$6,INDIRECT($C$1&amp;"!"&amp;$C$2&amp;":"&amp;$C$2),$I$4,dbF!$J:$J,$I146,dbF!$K:$K,$J146)</f>
        <v>0</v>
      </c>
      <c r="AA146" s="1">
        <f ca="1">SUMIFS(INDIRECT($C$1&amp;"!"&amp;$C146&amp;":"&amp;$C146),dbF!$B:$B,"&gt;="&amp;AA$5,dbF!$B:$B,"&lt;="&amp;AA$6,INDIRECT($C$1&amp;"!"&amp;$C$2&amp;":"&amp;$C$2),$I$4,dbF!$J:$J,$I146,dbF!$K:$K,$J146)</f>
        <v>0</v>
      </c>
      <c r="AB146" s="1">
        <f ca="1">SUMIFS(INDIRECT($C$1&amp;"!"&amp;$C146&amp;":"&amp;$C146),dbF!$B:$B,"&gt;="&amp;AB$5,dbF!$B:$B,"&lt;="&amp;AB$6,INDIRECT($C$1&amp;"!"&amp;$C$2&amp;":"&amp;$C$2),$I$4,dbF!$J:$J,$I146,dbF!$K:$K,$J146)</f>
        <v>0</v>
      </c>
      <c r="AC146" s="1">
        <f ca="1">SUMIFS(INDIRECT($C$1&amp;"!"&amp;$C146&amp;":"&amp;$C146),dbF!$B:$B,"&gt;="&amp;AC$5,dbF!$B:$B,"&lt;="&amp;AC$6,INDIRECT($C$1&amp;"!"&amp;$C$2&amp;":"&amp;$C$2),$I$4,dbF!$J:$J,$I146,dbF!$K:$K,$J146)</f>
        <v>0</v>
      </c>
      <c r="AD146" s="1">
        <f ca="1">SUMIFS(INDIRECT($C$1&amp;"!"&amp;$C146&amp;":"&amp;$C146),dbF!$B:$B,"&gt;="&amp;AD$5,dbF!$B:$B,"&lt;="&amp;AD$6,INDIRECT($C$1&amp;"!"&amp;$C$2&amp;":"&amp;$C$2),$I$4,dbF!$J:$J,$I146,dbF!$K:$K,$J146)</f>
        <v>0</v>
      </c>
      <c r="AE146" s="1">
        <f ca="1">SUMIFS(INDIRECT($C$1&amp;"!"&amp;$C146&amp;":"&amp;$C146),dbF!$B:$B,"&gt;="&amp;AE$5,dbF!$B:$B,"&lt;="&amp;AE$6,INDIRECT($C$1&amp;"!"&amp;$C$2&amp;":"&amp;$C$2),$I$4,dbF!$J:$J,$I146,dbF!$K:$K,$J146)</f>
        <v>17108</v>
      </c>
      <c r="AF146" s="1">
        <f ca="1">SUMIFS(INDIRECT($C$1&amp;"!"&amp;$C146&amp;":"&amp;$C146),dbF!$B:$B,"&gt;="&amp;AF$5,dbF!$B:$B,"&lt;="&amp;AF$6,INDIRECT($C$1&amp;"!"&amp;$C$2&amp;":"&amp;$C$2),$I$4,dbF!$J:$J,$I146,dbF!$K:$K,$J146)</f>
        <v>0</v>
      </c>
      <c r="AG146" s="1">
        <f ca="1">SUMIFS(INDIRECT($C$1&amp;"!"&amp;$C146&amp;":"&amp;$C146),dbF!$B:$B,"&gt;="&amp;AG$5,dbF!$B:$B,"&lt;="&amp;AG$6,INDIRECT($C$1&amp;"!"&amp;$C$2&amp;":"&amp;$C$2),$I$4,dbF!$J:$J,$I146,dbF!$K:$K,$J146)</f>
        <v>280048</v>
      </c>
      <c r="AH146" s="1">
        <f ca="1">SUMIFS(INDIRECT($C$1&amp;"!"&amp;$C146&amp;":"&amp;$C146),dbF!$B:$B,"&gt;="&amp;AH$5,dbF!$B:$B,"&lt;="&amp;AH$6,INDIRECT($C$1&amp;"!"&amp;$C$2&amp;":"&amp;$C$2),$I$4,dbF!$J:$J,$I146,dbF!$K:$K,$J146)</f>
        <v>0</v>
      </c>
      <c r="AI146" s="1">
        <f ca="1">SUMIFS(INDIRECT($C$1&amp;"!"&amp;$C146&amp;":"&amp;$C146),dbF!$B:$B,"&gt;="&amp;AI$5,dbF!$B:$B,"&lt;="&amp;AI$6,INDIRECT($C$1&amp;"!"&amp;$C$2&amp;":"&amp;$C$2),$I$4,dbF!$J:$J,$I146,dbF!$K:$K,$J146)</f>
        <v>0</v>
      </c>
      <c r="AJ146" s="1">
        <f ca="1">SUMIFS(INDIRECT($C$1&amp;"!"&amp;$C146&amp;":"&amp;$C146),dbF!$B:$B,"&gt;="&amp;AJ$5,dbF!$B:$B,"&lt;="&amp;AJ$6,INDIRECT($C$1&amp;"!"&amp;$C$2&amp;":"&amp;$C$2),$I$4,dbF!$J:$J,$I146,dbF!$K:$K,$J146)</f>
        <v>0</v>
      </c>
      <c r="AK146" s="1">
        <f ca="1">SUMIFS(INDIRECT($C$1&amp;"!"&amp;$C146&amp;":"&amp;$C146),dbF!$B:$B,"&gt;="&amp;AK$5,dbF!$B:$B,"&lt;="&amp;AK$6,INDIRECT($C$1&amp;"!"&amp;$C$2&amp;":"&amp;$C$2),$I$4,dbF!$J:$J,$I146,dbF!$K:$K,$J146)</f>
        <v>0</v>
      </c>
      <c r="AL146" s="1">
        <f ca="1">SUMIFS(INDIRECT($C$1&amp;"!"&amp;$C146&amp;":"&amp;$C146),dbF!$B:$B,"&gt;="&amp;AL$5,dbF!$B:$B,"&lt;="&amp;AL$6,INDIRECT($C$1&amp;"!"&amp;$C$2&amp;":"&amp;$C$2),$I$4,dbF!$J:$J,$I146,dbF!$K:$K,$J146)</f>
        <v>0</v>
      </c>
    </row>
    <row r="147" spans="2:38" x14ac:dyDescent="0.25">
      <c r="B147" s="1" t="str">
        <f>Items!G27</f>
        <v>BS(+)</v>
      </c>
      <c r="C147" s="1" t="str">
        <f>Items!H27</f>
        <v>M</v>
      </c>
      <c r="I147" s="22" t="str">
        <f>Items!E27</f>
        <v>Начисление себестоимости</v>
      </c>
      <c r="J147" s="1" t="str">
        <f>Items!F27</f>
        <v>Спец техника</v>
      </c>
      <c r="Q147" s="1">
        <f ca="1">SUM($S147:INDIRECT(ADDRESS(ROW(),SUMIFS($3:$3,$4:$4,MAX($4:$4)))))</f>
        <v>1014329.03</v>
      </c>
      <c r="T147" s="1">
        <f ca="1">SUMIFS(INDIRECT($C$1&amp;"!"&amp;$C147&amp;":"&amp;$C147),dbF!$B:$B,"&gt;="&amp;T$5,dbF!$B:$B,"&lt;="&amp;T$6,INDIRECT($C$1&amp;"!"&amp;$C$2&amp;":"&amp;$C$2),$I$4,dbF!$J:$J,$I147,dbF!$K:$K,$J147)</f>
        <v>0</v>
      </c>
      <c r="U147" s="1">
        <f ca="1">SUMIFS(INDIRECT($C$1&amp;"!"&amp;$C147&amp;":"&amp;$C147),dbF!$B:$B,"&gt;="&amp;U$5,dbF!$B:$B,"&lt;="&amp;U$6,INDIRECT($C$1&amp;"!"&amp;$C$2&amp;":"&amp;$C$2),$I$4,dbF!$J:$J,$I147,dbF!$K:$K,$J147)</f>
        <v>0</v>
      </c>
      <c r="V147" s="1">
        <f ca="1">SUMIFS(INDIRECT($C$1&amp;"!"&amp;$C147&amp;":"&amp;$C147),dbF!$B:$B,"&gt;="&amp;V$5,dbF!$B:$B,"&lt;="&amp;V$6,INDIRECT($C$1&amp;"!"&amp;$C$2&amp;":"&amp;$C$2),$I$4,dbF!$J:$J,$I147,dbF!$K:$K,$J147)</f>
        <v>0</v>
      </c>
      <c r="W147" s="1">
        <f ca="1">SUMIFS(INDIRECT($C$1&amp;"!"&amp;$C147&amp;":"&amp;$C147),dbF!$B:$B,"&gt;="&amp;W$5,dbF!$B:$B,"&lt;="&amp;W$6,INDIRECT($C$1&amp;"!"&amp;$C$2&amp;":"&amp;$C$2),$I$4,dbF!$J:$J,$I147,dbF!$K:$K,$J147)</f>
        <v>29045</v>
      </c>
      <c r="X147" s="1">
        <f ca="1">SUMIFS(INDIRECT($C$1&amp;"!"&amp;$C147&amp;":"&amp;$C147),dbF!$B:$B,"&gt;="&amp;X$5,dbF!$B:$B,"&lt;="&amp;X$6,INDIRECT($C$1&amp;"!"&amp;$C$2&amp;":"&amp;$C$2),$I$4,dbF!$J:$J,$I147,dbF!$K:$K,$J147)</f>
        <v>0</v>
      </c>
      <c r="Y147" s="1">
        <f ca="1">SUMIFS(INDIRECT($C$1&amp;"!"&amp;$C147&amp;":"&amp;$C147),dbF!$B:$B,"&gt;="&amp;Y$5,dbF!$B:$B,"&lt;="&amp;Y$6,INDIRECT($C$1&amp;"!"&amp;$C$2&amp;":"&amp;$C$2),$I$4,dbF!$J:$J,$I147,dbF!$K:$K,$J147)</f>
        <v>15965</v>
      </c>
      <c r="Z147" s="1">
        <f ca="1">SUMIFS(INDIRECT($C$1&amp;"!"&amp;$C147&amp;":"&amp;$C147),dbF!$B:$B,"&gt;="&amp;Z$5,dbF!$B:$B,"&lt;="&amp;Z$6,INDIRECT($C$1&amp;"!"&amp;$C$2&amp;":"&amp;$C$2),$I$4,dbF!$J:$J,$I147,dbF!$K:$K,$J147)</f>
        <v>33050</v>
      </c>
      <c r="AA147" s="1">
        <f ca="1">SUMIFS(INDIRECT($C$1&amp;"!"&amp;$C147&amp;":"&amp;$C147),dbF!$B:$B,"&gt;="&amp;AA$5,dbF!$B:$B,"&lt;="&amp;AA$6,INDIRECT($C$1&amp;"!"&amp;$C$2&amp;":"&amp;$C$2),$I$4,dbF!$J:$J,$I147,dbF!$K:$K,$J147)</f>
        <v>24046.5</v>
      </c>
      <c r="AB147" s="1">
        <f ca="1">SUMIFS(INDIRECT($C$1&amp;"!"&amp;$C147&amp;":"&amp;$C147),dbF!$B:$B,"&gt;="&amp;AB$5,dbF!$B:$B,"&lt;="&amp;AB$6,INDIRECT($C$1&amp;"!"&amp;$C$2&amp;":"&amp;$C$2),$I$4,dbF!$J:$J,$I147,dbF!$K:$K,$J147)</f>
        <v>322986.25000000006</v>
      </c>
      <c r="AC147" s="1">
        <f ca="1">SUMIFS(INDIRECT($C$1&amp;"!"&amp;$C147&amp;":"&amp;$C147),dbF!$B:$B,"&gt;="&amp;AC$5,dbF!$B:$B,"&lt;="&amp;AC$6,INDIRECT($C$1&amp;"!"&amp;$C$2&amp;":"&amp;$C$2),$I$4,dbF!$J:$J,$I147,dbF!$K:$K,$J147)</f>
        <v>141242.5</v>
      </c>
      <c r="AD147" s="1">
        <f ca="1">SUMIFS(INDIRECT($C$1&amp;"!"&amp;$C147&amp;":"&amp;$C147),dbF!$B:$B,"&gt;="&amp;AD$5,dbF!$B:$B,"&lt;="&amp;AD$6,INDIRECT($C$1&amp;"!"&amp;$C$2&amp;":"&amp;$C$2),$I$4,dbF!$J:$J,$I147,dbF!$K:$K,$J147)</f>
        <v>0</v>
      </c>
      <c r="AE147" s="1">
        <f ca="1">SUMIFS(INDIRECT($C$1&amp;"!"&amp;$C147&amp;":"&amp;$C147),dbF!$B:$B,"&gt;="&amp;AE$5,dbF!$B:$B,"&lt;="&amp;AE$6,INDIRECT($C$1&amp;"!"&amp;$C$2&amp;":"&amp;$C$2),$I$4,dbF!$J:$J,$I147,dbF!$K:$K,$J147)</f>
        <v>101864.29999999999</v>
      </c>
      <c r="AF147" s="1">
        <f ca="1">SUMIFS(INDIRECT($C$1&amp;"!"&amp;$C147&amp;":"&amp;$C147),dbF!$B:$B,"&gt;="&amp;AF$5,dbF!$B:$B,"&lt;="&amp;AF$6,INDIRECT($C$1&amp;"!"&amp;$C$2&amp;":"&amp;$C$2),$I$4,dbF!$J:$J,$I147,dbF!$K:$K,$J147)</f>
        <v>232419.61000000002</v>
      </c>
      <c r="AG147" s="1">
        <f ca="1">SUMIFS(INDIRECT($C$1&amp;"!"&amp;$C147&amp;":"&amp;$C147),dbF!$B:$B,"&gt;="&amp;AG$5,dbF!$B:$B,"&lt;="&amp;AG$6,INDIRECT($C$1&amp;"!"&amp;$C$2&amp;":"&amp;$C$2),$I$4,dbF!$J:$J,$I147,dbF!$K:$K,$J147)</f>
        <v>113709.87</v>
      </c>
      <c r="AH147" s="1">
        <f ca="1">SUMIFS(INDIRECT($C$1&amp;"!"&amp;$C147&amp;":"&amp;$C147),dbF!$B:$B,"&gt;="&amp;AH$5,dbF!$B:$B,"&lt;="&amp;AH$6,INDIRECT($C$1&amp;"!"&amp;$C$2&amp;":"&amp;$C$2),$I$4,dbF!$J:$J,$I147,dbF!$K:$K,$J147)</f>
        <v>0</v>
      </c>
      <c r="AI147" s="1">
        <f ca="1">SUMIFS(INDIRECT($C$1&amp;"!"&amp;$C147&amp;":"&amp;$C147),dbF!$B:$B,"&gt;="&amp;AI$5,dbF!$B:$B,"&lt;="&amp;AI$6,INDIRECT($C$1&amp;"!"&amp;$C$2&amp;":"&amp;$C$2),$I$4,dbF!$J:$J,$I147,dbF!$K:$K,$J147)</f>
        <v>0</v>
      </c>
      <c r="AJ147" s="1">
        <f ca="1">SUMIFS(INDIRECT($C$1&amp;"!"&amp;$C147&amp;":"&amp;$C147),dbF!$B:$B,"&gt;="&amp;AJ$5,dbF!$B:$B,"&lt;="&amp;AJ$6,INDIRECT($C$1&amp;"!"&amp;$C$2&amp;":"&amp;$C$2),$I$4,dbF!$J:$J,$I147,dbF!$K:$K,$J147)</f>
        <v>0</v>
      </c>
      <c r="AK147" s="1">
        <f ca="1">SUMIFS(INDIRECT($C$1&amp;"!"&amp;$C147&amp;":"&amp;$C147),dbF!$B:$B,"&gt;="&amp;AK$5,dbF!$B:$B,"&lt;="&amp;AK$6,INDIRECT($C$1&amp;"!"&amp;$C$2&amp;":"&amp;$C$2),$I$4,dbF!$J:$J,$I147,dbF!$K:$K,$J147)</f>
        <v>0</v>
      </c>
      <c r="AL147" s="1">
        <f ca="1">SUMIFS(INDIRECT($C$1&amp;"!"&amp;$C147&amp;":"&amp;$C147),dbF!$B:$B,"&gt;="&amp;AL$5,dbF!$B:$B,"&lt;="&amp;AL$6,INDIRECT($C$1&amp;"!"&amp;$C$2&amp;":"&amp;$C$2),$I$4,dbF!$J:$J,$I147,dbF!$K:$K,$J147)</f>
        <v>0</v>
      </c>
    </row>
    <row r="148" spans="2:38" x14ac:dyDescent="0.25">
      <c r="B148" s="1" t="str">
        <f>Items!G28</f>
        <v>BS(+)</v>
      </c>
      <c r="C148" s="1" t="str">
        <f>Items!H28</f>
        <v>M</v>
      </c>
      <c r="I148" s="22" t="str">
        <f>Items!E28</f>
        <v>Начисление себестоимости</v>
      </c>
      <c r="J148" s="1" t="str">
        <f>Items!F28</f>
        <v>Общая территория (дорога, ливневка, газ, эл-во)</v>
      </c>
      <c r="Q148" s="1">
        <f ca="1">SUM($S148:INDIRECT(ADDRESS(ROW(),SUMIFS($3:$3,$4:$4,MAX($4:$4)))))</f>
        <v>14307.5</v>
      </c>
      <c r="T148" s="1">
        <f ca="1">SUMIFS(INDIRECT($C$1&amp;"!"&amp;$C148&amp;":"&amp;$C148),dbF!$B:$B,"&gt;="&amp;T$5,dbF!$B:$B,"&lt;="&amp;T$6,INDIRECT($C$1&amp;"!"&amp;$C$2&amp;":"&amp;$C$2),$I$4,dbF!$J:$J,$I148,dbF!$K:$K,$J148)</f>
        <v>0</v>
      </c>
      <c r="U148" s="1">
        <f ca="1">SUMIFS(INDIRECT($C$1&amp;"!"&amp;$C148&amp;":"&amp;$C148),dbF!$B:$B,"&gt;="&amp;U$5,dbF!$B:$B,"&lt;="&amp;U$6,INDIRECT($C$1&amp;"!"&amp;$C$2&amp;":"&amp;$C$2),$I$4,dbF!$J:$J,$I148,dbF!$K:$K,$J148)</f>
        <v>0</v>
      </c>
      <c r="V148" s="1">
        <f ca="1">SUMIFS(INDIRECT($C$1&amp;"!"&amp;$C148&amp;":"&amp;$C148),dbF!$B:$B,"&gt;="&amp;V$5,dbF!$B:$B,"&lt;="&amp;V$6,INDIRECT($C$1&amp;"!"&amp;$C$2&amp;":"&amp;$C$2),$I$4,dbF!$J:$J,$I148,dbF!$K:$K,$J148)</f>
        <v>0</v>
      </c>
      <c r="W148" s="1">
        <f ca="1">SUMIFS(INDIRECT($C$1&amp;"!"&amp;$C148&amp;":"&amp;$C148),dbF!$B:$B,"&gt;="&amp;W$5,dbF!$B:$B,"&lt;="&amp;W$6,INDIRECT($C$1&amp;"!"&amp;$C$2&amp;":"&amp;$C$2),$I$4,dbF!$J:$J,$I148,dbF!$K:$K,$J148)</f>
        <v>0</v>
      </c>
      <c r="X148" s="1">
        <f ca="1">SUMIFS(INDIRECT($C$1&amp;"!"&amp;$C148&amp;":"&amp;$C148),dbF!$B:$B,"&gt;="&amp;X$5,dbF!$B:$B,"&lt;="&amp;X$6,INDIRECT($C$1&amp;"!"&amp;$C$2&amp;":"&amp;$C$2),$I$4,dbF!$J:$J,$I148,dbF!$K:$K,$J148)</f>
        <v>0</v>
      </c>
      <c r="Y148" s="1">
        <f ca="1">SUMIFS(INDIRECT($C$1&amp;"!"&amp;$C148&amp;":"&amp;$C148),dbF!$B:$B,"&gt;="&amp;Y$5,dbF!$B:$B,"&lt;="&amp;Y$6,INDIRECT($C$1&amp;"!"&amp;$C$2&amp;":"&amp;$C$2),$I$4,dbF!$J:$J,$I148,dbF!$K:$K,$J148)</f>
        <v>0</v>
      </c>
      <c r="Z148" s="1">
        <f ca="1">SUMIFS(INDIRECT($C$1&amp;"!"&amp;$C148&amp;":"&amp;$C148),dbF!$B:$B,"&gt;="&amp;Z$5,dbF!$B:$B,"&lt;="&amp;Z$6,INDIRECT($C$1&amp;"!"&amp;$C$2&amp;":"&amp;$C$2),$I$4,dbF!$J:$J,$I148,dbF!$K:$K,$J148)</f>
        <v>0</v>
      </c>
      <c r="AA148" s="1">
        <f ca="1">SUMIFS(INDIRECT($C$1&amp;"!"&amp;$C148&amp;":"&amp;$C148),dbF!$B:$B,"&gt;="&amp;AA$5,dbF!$B:$B,"&lt;="&amp;AA$6,INDIRECT($C$1&amp;"!"&amp;$C$2&amp;":"&amp;$C$2),$I$4,dbF!$J:$J,$I148,dbF!$K:$K,$J148)</f>
        <v>0</v>
      </c>
      <c r="AB148" s="1">
        <f ca="1">SUMIFS(INDIRECT($C$1&amp;"!"&amp;$C148&amp;":"&amp;$C148),dbF!$B:$B,"&gt;="&amp;AB$5,dbF!$B:$B,"&lt;="&amp;AB$6,INDIRECT($C$1&amp;"!"&amp;$C$2&amp;":"&amp;$C$2),$I$4,dbF!$J:$J,$I148,dbF!$K:$K,$J148)</f>
        <v>14307.5</v>
      </c>
      <c r="AC148" s="1">
        <f ca="1">SUMIFS(INDIRECT($C$1&amp;"!"&amp;$C148&amp;":"&amp;$C148),dbF!$B:$B,"&gt;="&amp;AC$5,dbF!$B:$B,"&lt;="&amp;AC$6,INDIRECT($C$1&amp;"!"&amp;$C$2&amp;":"&amp;$C$2),$I$4,dbF!$J:$J,$I148,dbF!$K:$K,$J148)</f>
        <v>0</v>
      </c>
      <c r="AD148" s="1">
        <f ca="1">SUMIFS(INDIRECT($C$1&amp;"!"&amp;$C148&amp;":"&amp;$C148),dbF!$B:$B,"&gt;="&amp;AD$5,dbF!$B:$B,"&lt;="&amp;AD$6,INDIRECT($C$1&amp;"!"&amp;$C$2&amp;":"&amp;$C$2),$I$4,dbF!$J:$J,$I148,dbF!$K:$K,$J148)</f>
        <v>0</v>
      </c>
      <c r="AE148" s="1">
        <f ca="1">SUMIFS(INDIRECT($C$1&amp;"!"&amp;$C148&amp;":"&amp;$C148),dbF!$B:$B,"&gt;="&amp;AE$5,dbF!$B:$B,"&lt;="&amp;AE$6,INDIRECT($C$1&amp;"!"&amp;$C$2&amp;":"&amp;$C$2),$I$4,dbF!$J:$J,$I148,dbF!$K:$K,$J148)</f>
        <v>0</v>
      </c>
      <c r="AF148" s="1">
        <f ca="1">SUMIFS(INDIRECT($C$1&amp;"!"&amp;$C148&amp;":"&amp;$C148),dbF!$B:$B,"&gt;="&amp;AF$5,dbF!$B:$B,"&lt;="&amp;AF$6,INDIRECT($C$1&amp;"!"&amp;$C$2&amp;":"&amp;$C$2),$I$4,dbF!$J:$J,$I148,dbF!$K:$K,$J148)</f>
        <v>0</v>
      </c>
      <c r="AG148" s="1">
        <f ca="1">SUMIFS(INDIRECT($C$1&amp;"!"&amp;$C148&amp;":"&amp;$C148),dbF!$B:$B,"&gt;="&amp;AG$5,dbF!$B:$B,"&lt;="&amp;AG$6,INDIRECT($C$1&amp;"!"&amp;$C$2&amp;":"&amp;$C$2),$I$4,dbF!$J:$J,$I148,dbF!$K:$K,$J148)</f>
        <v>0</v>
      </c>
      <c r="AH148" s="1">
        <f ca="1">SUMIFS(INDIRECT($C$1&amp;"!"&amp;$C148&amp;":"&amp;$C148),dbF!$B:$B,"&gt;="&amp;AH$5,dbF!$B:$B,"&lt;="&amp;AH$6,INDIRECT($C$1&amp;"!"&amp;$C$2&amp;":"&amp;$C$2),$I$4,dbF!$J:$J,$I148,dbF!$K:$K,$J148)</f>
        <v>0</v>
      </c>
      <c r="AI148" s="1">
        <f ca="1">SUMIFS(INDIRECT($C$1&amp;"!"&amp;$C148&amp;":"&amp;$C148),dbF!$B:$B,"&gt;="&amp;AI$5,dbF!$B:$B,"&lt;="&amp;AI$6,INDIRECT($C$1&amp;"!"&amp;$C$2&amp;":"&amp;$C$2),$I$4,dbF!$J:$J,$I148,dbF!$K:$K,$J148)</f>
        <v>0</v>
      </c>
      <c r="AJ148" s="1">
        <f ca="1">SUMIFS(INDIRECT($C$1&amp;"!"&amp;$C148&amp;":"&amp;$C148),dbF!$B:$B,"&gt;="&amp;AJ$5,dbF!$B:$B,"&lt;="&amp;AJ$6,INDIRECT($C$1&amp;"!"&amp;$C$2&amp;":"&amp;$C$2),$I$4,dbF!$J:$J,$I148,dbF!$K:$K,$J148)</f>
        <v>0</v>
      </c>
      <c r="AK148" s="1">
        <f ca="1">SUMIFS(INDIRECT($C$1&amp;"!"&amp;$C148&amp;":"&amp;$C148),dbF!$B:$B,"&gt;="&amp;AK$5,dbF!$B:$B,"&lt;="&amp;AK$6,INDIRECT($C$1&amp;"!"&amp;$C$2&amp;":"&amp;$C$2),$I$4,dbF!$J:$J,$I148,dbF!$K:$K,$J148)</f>
        <v>0</v>
      </c>
      <c r="AL148" s="1">
        <f ca="1">SUMIFS(INDIRECT($C$1&amp;"!"&amp;$C148&amp;":"&amp;$C148),dbF!$B:$B,"&gt;="&amp;AL$5,dbF!$B:$B,"&lt;="&amp;AL$6,INDIRECT($C$1&amp;"!"&amp;$C$2&amp;":"&amp;$C$2),$I$4,dbF!$J:$J,$I148,dbF!$K:$K,$J148)</f>
        <v>0</v>
      </c>
    </row>
    <row r="149" spans="2:38" x14ac:dyDescent="0.25">
      <c r="B149" s="1" t="str">
        <f>Items!G29</f>
        <v>BS(+)</v>
      </c>
      <c r="C149" s="1" t="str">
        <f>Items!H29</f>
        <v>M</v>
      </c>
      <c r="I149" s="22" t="str">
        <f>Items!E29</f>
        <v>Начисление себестоимости</v>
      </c>
      <c r="J149" s="1" t="str">
        <f>Items!F29</f>
        <v>Резерв-1</v>
      </c>
      <c r="Q149" s="1">
        <f ca="1">SUM($S149:INDIRECT(ADDRESS(ROW(),SUMIFS($3:$3,$4:$4,MAX($4:$4)))))</f>
        <v>0</v>
      </c>
      <c r="T149" s="1">
        <f ca="1">SUMIFS(INDIRECT($C$1&amp;"!"&amp;$C149&amp;":"&amp;$C149),dbF!$B:$B,"&gt;="&amp;T$5,dbF!$B:$B,"&lt;="&amp;T$6,INDIRECT($C$1&amp;"!"&amp;$C$2&amp;":"&amp;$C$2),$I$4,dbF!$J:$J,$I149,dbF!$K:$K,$J149)</f>
        <v>0</v>
      </c>
      <c r="U149" s="1">
        <f ca="1">SUMIFS(INDIRECT($C$1&amp;"!"&amp;$C149&amp;":"&amp;$C149),dbF!$B:$B,"&gt;="&amp;U$5,dbF!$B:$B,"&lt;="&amp;U$6,INDIRECT($C$1&amp;"!"&amp;$C$2&amp;":"&amp;$C$2),$I$4,dbF!$J:$J,$I149,dbF!$K:$K,$J149)</f>
        <v>0</v>
      </c>
      <c r="V149" s="1">
        <f ca="1">SUMIFS(INDIRECT($C$1&amp;"!"&amp;$C149&amp;":"&amp;$C149),dbF!$B:$B,"&gt;="&amp;V$5,dbF!$B:$B,"&lt;="&amp;V$6,INDIRECT($C$1&amp;"!"&amp;$C$2&amp;":"&amp;$C$2),$I$4,dbF!$J:$J,$I149,dbF!$K:$K,$J149)</f>
        <v>0</v>
      </c>
      <c r="W149" s="1">
        <f ca="1">SUMIFS(INDIRECT($C$1&amp;"!"&amp;$C149&amp;":"&amp;$C149),dbF!$B:$B,"&gt;="&amp;W$5,dbF!$B:$B,"&lt;="&amp;W$6,INDIRECT($C$1&amp;"!"&amp;$C$2&amp;":"&amp;$C$2),$I$4,dbF!$J:$J,$I149,dbF!$K:$K,$J149)</f>
        <v>0</v>
      </c>
      <c r="X149" s="1">
        <f ca="1">SUMIFS(INDIRECT($C$1&amp;"!"&amp;$C149&amp;":"&amp;$C149),dbF!$B:$B,"&gt;="&amp;X$5,dbF!$B:$B,"&lt;="&amp;X$6,INDIRECT($C$1&amp;"!"&amp;$C$2&amp;":"&amp;$C$2),$I$4,dbF!$J:$J,$I149,dbF!$K:$K,$J149)</f>
        <v>0</v>
      </c>
      <c r="Y149" s="1">
        <f ca="1">SUMIFS(INDIRECT($C$1&amp;"!"&amp;$C149&amp;":"&amp;$C149),dbF!$B:$B,"&gt;="&amp;Y$5,dbF!$B:$B,"&lt;="&amp;Y$6,INDIRECT($C$1&amp;"!"&amp;$C$2&amp;":"&amp;$C$2),$I$4,dbF!$J:$J,$I149,dbF!$K:$K,$J149)</f>
        <v>0</v>
      </c>
      <c r="Z149" s="1">
        <f ca="1">SUMIFS(INDIRECT($C$1&amp;"!"&amp;$C149&amp;":"&amp;$C149),dbF!$B:$B,"&gt;="&amp;Z$5,dbF!$B:$B,"&lt;="&amp;Z$6,INDIRECT($C$1&amp;"!"&amp;$C$2&amp;":"&amp;$C$2),$I$4,dbF!$J:$J,$I149,dbF!$K:$K,$J149)</f>
        <v>0</v>
      </c>
      <c r="AA149" s="1">
        <f ca="1">SUMIFS(INDIRECT($C$1&amp;"!"&amp;$C149&amp;":"&amp;$C149),dbF!$B:$B,"&gt;="&amp;AA$5,dbF!$B:$B,"&lt;="&amp;AA$6,INDIRECT($C$1&amp;"!"&amp;$C$2&amp;":"&amp;$C$2),$I$4,dbF!$J:$J,$I149,dbF!$K:$K,$J149)</f>
        <v>0</v>
      </c>
      <c r="AB149" s="1">
        <f ca="1">SUMIFS(INDIRECT($C$1&amp;"!"&amp;$C149&amp;":"&amp;$C149),dbF!$B:$B,"&gt;="&amp;AB$5,dbF!$B:$B,"&lt;="&amp;AB$6,INDIRECT($C$1&amp;"!"&amp;$C$2&amp;":"&amp;$C$2),$I$4,dbF!$J:$J,$I149,dbF!$K:$K,$J149)</f>
        <v>0</v>
      </c>
      <c r="AC149" s="1">
        <f ca="1">SUMIFS(INDIRECT($C$1&amp;"!"&amp;$C149&amp;":"&amp;$C149),dbF!$B:$B,"&gt;="&amp;AC$5,dbF!$B:$B,"&lt;="&amp;AC$6,INDIRECT($C$1&amp;"!"&amp;$C$2&amp;":"&amp;$C$2),$I$4,dbF!$J:$J,$I149,dbF!$K:$K,$J149)</f>
        <v>0</v>
      </c>
      <c r="AD149" s="1">
        <f ca="1">SUMIFS(INDIRECT($C$1&amp;"!"&amp;$C149&amp;":"&amp;$C149),dbF!$B:$B,"&gt;="&amp;AD$5,dbF!$B:$B,"&lt;="&amp;AD$6,INDIRECT($C$1&amp;"!"&amp;$C$2&amp;":"&amp;$C$2),$I$4,dbF!$J:$J,$I149,dbF!$K:$K,$J149)</f>
        <v>0</v>
      </c>
      <c r="AE149" s="1">
        <f ca="1">SUMIFS(INDIRECT($C$1&amp;"!"&amp;$C149&amp;":"&amp;$C149),dbF!$B:$B,"&gt;="&amp;AE$5,dbF!$B:$B,"&lt;="&amp;AE$6,INDIRECT($C$1&amp;"!"&amp;$C$2&amp;":"&amp;$C$2),$I$4,dbF!$J:$J,$I149,dbF!$K:$K,$J149)</f>
        <v>0</v>
      </c>
      <c r="AF149" s="1">
        <f ca="1">SUMIFS(INDIRECT($C$1&amp;"!"&amp;$C149&amp;":"&amp;$C149),dbF!$B:$B,"&gt;="&amp;AF$5,dbF!$B:$B,"&lt;="&amp;AF$6,INDIRECT($C$1&amp;"!"&amp;$C$2&amp;":"&amp;$C$2),$I$4,dbF!$J:$J,$I149,dbF!$K:$K,$J149)</f>
        <v>0</v>
      </c>
      <c r="AG149" s="1">
        <f ca="1">SUMIFS(INDIRECT($C$1&amp;"!"&amp;$C149&amp;":"&amp;$C149),dbF!$B:$B,"&gt;="&amp;AG$5,dbF!$B:$B,"&lt;="&amp;AG$6,INDIRECT($C$1&amp;"!"&amp;$C$2&amp;":"&amp;$C$2),$I$4,dbF!$J:$J,$I149,dbF!$K:$K,$J149)</f>
        <v>0</v>
      </c>
      <c r="AH149" s="1">
        <f ca="1">SUMIFS(INDIRECT($C$1&amp;"!"&amp;$C149&amp;":"&amp;$C149),dbF!$B:$B,"&gt;="&amp;AH$5,dbF!$B:$B,"&lt;="&amp;AH$6,INDIRECT($C$1&amp;"!"&amp;$C$2&amp;":"&amp;$C$2),$I$4,dbF!$J:$J,$I149,dbF!$K:$K,$J149)</f>
        <v>0</v>
      </c>
      <c r="AI149" s="1">
        <f ca="1">SUMIFS(INDIRECT($C$1&amp;"!"&amp;$C149&amp;":"&amp;$C149),dbF!$B:$B,"&gt;="&amp;AI$5,dbF!$B:$B,"&lt;="&amp;AI$6,INDIRECT($C$1&amp;"!"&amp;$C$2&amp;":"&amp;$C$2),$I$4,dbF!$J:$J,$I149,dbF!$K:$K,$J149)</f>
        <v>0</v>
      </c>
      <c r="AJ149" s="1">
        <f ca="1">SUMIFS(INDIRECT($C$1&amp;"!"&amp;$C149&amp;":"&amp;$C149),dbF!$B:$B,"&gt;="&amp;AJ$5,dbF!$B:$B,"&lt;="&amp;AJ$6,INDIRECT($C$1&amp;"!"&amp;$C$2&amp;":"&amp;$C$2),$I$4,dbF!$J:$J,$I149,dbF!$K:$K,$J149)</f>
        <v>0</v>
      </c>
      <c r="AK149" s="1">
        <f ca="1">SUMIFS(INDIRECT($C$1&amp;"!"&amp;$C149&amp;":"&amp;$C149),dbF!$B:$B,"&gt;="&amp;AK$5,dbF!$B:$B,"&lt;="&amp;AK$6,INDIRECT($C$1&amp;"!"&amp;$C$2&amp;":"&amp;$C$2),$I$4,dbF!$J:$J,$I149,dbF!$K:$K,$J149)</f>
        <v>0</v>
      </c>
      <c r="AL149" s="1">
        <f ca="1">SUMIFS(INDIRECT($C$1&amp;"!"&amp;$C149&amp;":"&amp;$C149),dbF!$B:$B,"&gt;="&amp;AL$5,dbF!$B:$B,"&lt;="&amp;AL$6,INDIRECT($C$1&amp;"!"&amp;$C$2&amp;":"&amp;$C$2),$I$4,dbF!$J:$J,$I149,dbF!$K:$K,$J149)</f>
        <v>0</v>
      </c>
    </row>
    <row r="150" spans="2:38" x14ac:dyDescent="0.25">
      <c r="B150" s="1" t="str">
        <f>Items!G30</f>
        <v>BS(+)</v>
      </c>
      <c r="C150" s="1" t="str">
        <f>Items!H30</f>
        <v>M</v>
      </c>
      <c r="I150" s="22" t="str">
        <f>Items!E30</f>
        <v>Начисление себестоимости</v>
      </c>
      <c r="J150" s="1" t="str">
        <f>Items!F30</f>
        <v>Резерв-2</v>
      </c>
      <c r="Q150" s="1">
        <f ca="1">SUM($S150:INDIRECT(ADDRESS(ROW(),SUMIFS($3:$3,$4:$4,MAX($4:$4)))))</f>
        <v>0</v>
      </c>
      <c r="T150" s="1">
        <f ca="1">SUMIFS(INDIRECT($C$1&amp;"!"&amp;$C150&amp;":"&amp;$C150),dbF!$B:$B,"&gt;="&amp;T$5,dbF!$B:$B,"&lt;="&amp;T$6,INDIRECT($C$1&amp;"!"&amp;$C$2&amp;":"&amp;$C$2),$I$4,dbF!$J:$J,$I150,dbF!$K:$K,$J150)</f>
        <v>0</v>
      </c>
      <c r="U150" s="1">
        <f ca="1">SUMIFS(INDIRECT($C$1&amp;"!"&amp;$C150&amp;":"&amp;$C150),dbF!$B:$B,"&gt;="&amp;U$5,dbF!$B:$B,"&lt;="&amp;U$6,INDIRECT($C$1&amp;"!"&amp;$C$2&amp;":"&amp;$C$2),$I$4,dbF!$J:$J,$I150,dbF!$K:$K,$J150)</f>
        <v>0</v>
      </c>
      <c r="V150" s="1">
        <f ca="1">SUMIFS(INDIRECT($C$1&amp;"!"&amp;$C150&amp;":"&amp;$C150),dbF!$B:$B,"&gt;="&amp;V$5,dbF!$B:$B,"&lt;="&amp;V$6,INDIRECT($C$1&amp;"!"&amp;$C$2&amp;":"&amp;$C$2),$I$4,dbF!$J:$J,$I150,dbF!$K:$K,$J150)</f>
        <v>0</v>
      </c>
      <c r="W150" s="1">
        <f ca="1">SUMIFS(INDIRECT($C$1&amp;"!"&amp;$C150&amp;":"&amp;$C150),dbF!$B:$B,"&gt;="&amp;W$5,dbF!$B:$B,"&lt;="&amp;W$6,INDIRECT($C$1&amp;"!"&amp;$C$2&amp;":"&amp;$C$2),$I$4,dbF!$J:$J,$I150,dbF!$K:$K,$J150)</f>
        <v>0</v>
      </c>
      <c r="X150" s="1">
        <f ca="1">SUMIFS(INDIRECT($C$1&amp;"!"&amp;$C150&amp;":"&amp;$C150),dbF!$B:$B,"&gt;="&amp;X$5,dbF!$B:$B,"&lt;="&amp;X$6,INDIRECT($C$1&amp;"!"&amp;$C$2&amp;":"&amp;$C$2),$I$4,dbF!$J:$J,$I150,dbF!$K:$K,$J150)</f>
        <v>0</v>
      </c>
      <c r="Y150" s="1">
        <f ca="1">SUMIFS(INDIRECT($C$1&amp;"!"&amp;$C150&amp;":"&amp;$C150),dbF!$B:$B,"&gt;="&amp;Y$5,dbF!$B:$B,"&lt;="&amp;Y$6,INDIRECT($C$1&amp;"!"&amp;$C$2&amp;":"&amp;$C$2),$I$4,dbF!$J:$J,$I150,dbF!$K:$K,$J150)</f>
        <v>0</v>
      </c>
      <c r="Z150" s="1">
        <f ca="1">SUMIFS(INDIRECT($C$1&amp;"!"&amp;$C150&amp;":"&amp;$C150),dbF!$B:$B,"&gt;="&amp;Z$5,dbF!$B:$B,"&lt;="&amp;Z$6,INDIRECT($C$1&amp;"!"&amp;$C$2&amp;":"&amp;$C$2),$I$4,dbF!$J:$J,$I150,dbF!$K:$K,$J150)</f>
        <v>0</v>
      </c>
      <c r="AA150" s="1">
        <f ca="1">SUMIFS(INDIRECT($C$1&amp;"!"&amp;$C150&amp;":"&amp;$C150),dbF!$B:$B,"&gt;="&amp;AA$5,dbF!$B:$B,"&lt;="&amp;AA$6,INDIRECT($C$1&amp;"!"&amp;$C$2&amp;":"&amp;$C$2),$I$4,dbF!$J:$J,$I150,dbF!$K:$K,$J150)</f>
        <v>0</v>
      </c>
      <c r="AB150" s="1">
        <f ca="1">SUMIFS(INDIRECT($C$1&amp;"!"&amp;$C150&amp;":"&amp;$C150),dbF!$B:$B,"&gt;="&amp;AB$5,dbF!$B:$B,"&lt;="&amp;AB$6,INDIRECT($C$1&amp;"!"&amp;$C$2&amp;":"&amp;$C$2),$I$4,dbF!$J:$J,$I150,dbF!$K:$K,$J150)</f>
        <v>0</v>
      </c>
      <c r="AC150" s="1">
        <f ca="1">SUMIFS(INDIRECT($C$1&amp;"!"&amp;$C150&amp;":"&amp;$C150),dbF!$B:$B,"&gt;="&amp;AC$5,dbF!$B:$B,"&lt;="&amp;AC$6,INDIRECT($C$1&amp;"!"&amp;$C$2&amp;":"&amp;$C$2),$I$4,dbF!$J:$J,$I150,dbF!$K:$K,$J150)</f>
        <v>0</v>
      </c>
      <c r="AD150" s="1">
        <f ca="1">SUMIFS(INDIRECT($C$1&amp;"!"&amp;$C150&amp;":"&amp;$C150),dbF!$B:$B,"&gt;="&amp;AD$5,dbF!$B:$B,"&lt;="&amp;AD$6,INDIRECT($C$1&amp;"!"&amp;$C$2&amp;":"&amp;$C$2),$I$4,dbF!$J:$J,$I150,dbF!$K:$K,$J150)</f>
        <v>0</v>
      </c>
      <c r="AE150" s="1">
        <f ca="1">SUMIFS(INDIRECT($C$1&amp;"!"&amp;$C150&amp;":"&amp;$C150),dbF!$B:$B,"&gt;="&amp;AE$5,dbF!$B:$B,"&lt;="&amp;AE$6,INDIRECT($C$1&amp;"!"&amp;$C$2&amp;":"&amp;$C$2),$I$4,dbF!$J:$J,$I150,dbF!$K:$K,$J150)</f>
        <v>0</v>
      </c>
      <c r="AF150" s="1">
        <f ca="1">SUMIFS(INDIRECT($C$1&amp;"!"&amp;$C150&amp;":"&amp;$C150),dbF!$B:$B,"&gt;="&amp;AF$5,dbF!$B:$B,"&lt;="&amp;AF$6,INDIRECT($C$1&amp;"!"&amp;$C$2&amp;":"&amp;$C$2),$I$4,dbF!$J:$J,$I150,dbF!$K:$K,$J150)</f>
        <v>0</v>
      </c>
      <c r="AG150" s="1">
        <f ca="1">SUMIFS(INDIRECT($C$1&amp;"!"&amp;$C150&amp;":"&amp;$C150),dbF!$B:$B,"&gt;="&amp;AG$5,dbF!$B:$B,"&lt;="&amp;AG$6,INDIRECT($C$1&amp;"!"&amp;$C$2&amp;":"&amp;$C$2),$I$4,dbF!$J:$J,$I150,dbF!$K:$K,$J150)</f>
        <v>0</v>
      </c>
      <c r="AH150" s="1">
        <f ca="1">SUMIFS(INDIRECT($C$1&amp;"!"&amp;$C150&amp;":"&amp;$C150),dbF!$B:$B,"&gt;="&amp;AH$5,dbF!$B:$B,"&lt;="&amp;AH$6,INDIRECT($C$1&amp;"!"&amp;$C$2&amp;":"&amp;$C$2),$I$4,dbF!$J:$J,$I150,dbF!$K:$K,$J150)</f>
        <v>0</v>
      </c>
      <c r="AI150" s="1">
        <f ca="1">SUMIFS(INDIRECT($C$1&amp;"!"&amp;$C150&amp;":"&amp;$C150),dbF!$B:$B,"&gt;="&amp;AI$5,dbF!$B:$B,"&lt;="&amp;AI$6,INDIRECT($C$1&amp;"!"&amp;$C$2&amp;":"&amp;$C$2),$I$4,dbF!$J:$J,$I150,dbF!$K:$K,$J150)</f>
        <v>0</v>
      </c>
      <c r="AJ150" s="1">
        <f ca="1">SUMIFS(INDIRECT($C$1&amp;"!"&amp;$C150&amp;":"&amp;$C150),dbF!$B:$B,"&gt;="&amp;AJ$5,dbF!$B:$B,"&lt;="&amp;AJ$6,INDIRECT($C$1&amp;"!"&amp;$C$2&amp;":"&amp;$C$2),$I$4,dbF!$J:$J,$I150,dbF!$K:$K,$J150)</f>
        <v>0</v>
      </c>
      <c r="AK150" s="1">
        <f ca="1">SUMIFS(INDIRECT($C$1&amp;"!"&amp;$C150&amp;":"&amp;$C150),dbF!$B:$B,"&gt;="&amp;AK$5,dbF!$B:$B,"&lt;="&amp;AK$6,INDIRECT($C$1&amp;"!"&amp;$C$2&amp;":"&amp;$C$2),$I$4,dbF!$J:$J,$I150,dbF!$K:$K,$J150)</f>
        <v>0</v>
      </c>
      <c r="AL150" s="1">
        <f ca="1">SUMIFS(INDIRECT($C$1&amp;"!"&amp;$C150&amp;":"&amp;$C150),dbF!$B:$B,"&gt;="&amp;AL$5,dbF!$B:$B,"&lt;="&amp;AL$6,INDIRECT($C$1&amp;"!"&amp;$C$2&amp;":"&amp;$C$2),$I$4,dbF!$J:$J,$I150,dbF!$K:$K,$J150)</f>
        <v>0</v>
      </c>
    </row>
    <row r="151" spans="2:38" x14ac:dyDescent="0.25">
      <c r="B151" s="1" t="str">
        <f>Items!G31</f>
        <v>BS(+)</v>
      </c>
      <c r="C151" s="1" t="str">
        <f>Items!H31</f>
        <v>M</v>
      </c>
      <c r="I151" s="22" t="str">
        <f>Items!E31</f>
        <v>Начисление себестоимости</v>
      </c>
      <c r="J151" s="1" t="str">
        <f>Items!F31</f>
        <v>Резерв-3</v>
      </c>
      <c r="Q151" s="1">
        <f ca="1">SUM($S151:INDIRECT(ADDRESS(ROW(),SUMIFS($3:$3,$4:$4,MAX($4:$4)))))</f>
        <v>0</v>
      </c>
      <c r="T151" s="1">
        <f ca="1">SUMIFS(INDIRECT($C$1&amp;"!"&amp;$C151&amp;":"&amp;$C151),dbF!$B:$B,"&gt;="&amp;T$5,dbF!$B:$B,"&lt;="&amp;T$6,INDIRECT($C$1&amp;"!"&amp;$C$2&amp;":"&amp;$C$2),$I$4,dbF!$J:$J,$I151,dbF!$K:$K,$J151)</f>
        <v>0</v>
      </c>
      <c r="U151" s="1">
        <f ca="1">SUMIFS(INDIRECT($C$1&amp;"!"&amp;$C151&amp;":"&amp;$C151),dbF!$B:$B,"&gt;="&amp;U$5,dbF!$B:$B,"&lt;="&amp;U$6,INDIRECT($C$1&amp;"!"&amp;$C$2&amp;":"&amp;$C$2),$I$4,dbF!$J:$J,$I151,dbF!$K:$K,$J151)</f>
        <v>0</v>
      </c>
      <c r="V151" s="1">
        <f ca="1">SUMIFS(INDIRECT($C$1&amp;"!"&amp;$C151&amp;":"&amp;$C151),dbF!$B:$B,"&gt;="&amp;V$5,dbF!$B:$B,"&lt;="&amp;V$6,INDIRECT($C$1&amp;"!"&amp;$C$2&amp;":"&amp;$C$2),$I$4,dbF!$J:$J,$I151,dbF!$K:$K,$J151)</f>
        <v>0</v>
      </c>
      <c r="W151" s="1">
        <f ca="1">SUMIFS(INDIRECT($C$1&amp;"!"&amp;$C151&amp;":"&amp;$C151),dbF!$B:$B,"&gt;="&amp;W$5,dbF!$B:$B,"&lt;="&amp;W$6,INDIRECT($C$1&amp;"!"&amp;$C$2&amp;":"&amp;$C$2),$I$4,dbF!$J:$J,$I151,dbF!$K:$K,$J151)</f>
        <v>0</v>
      </c>
      <c r="X151" s="1">
        <f ca="1">SUMIFS(INDIRECT($C$1&amp;"!"&amp;$C151&amp;":"&amp;$C151),dbF!$B:$B,"&gt;="&amp;X$5,dbF!$B:$B,"&lt;="&amp;X$6,INDIRECT($C$1&amp;"!"&amp;$C$2&amp;":"&amp;$C$2),$I$4,dbF!$J:$J,$I151,dbF!$K:$K,$J151)</f>
        <v>0</v>
      </c>
      <c r="Y151" s="1">
        <f ca="1">SUMIFS(INDIRECT($C$1&amp;"!"&amp;$C151&amp;":"&amp;$C151),dbF!$B:$B,"&gt;="&amp;Y$5,dbF!$B:$B,"&lt;="&amp;Y$6,INDIRECT($C$1&amp;"!"&amp;$C$2&amp;":"&amp;$C$2),$I$4,dbF!$J:$J,$I151,dbF!$K:$K,$J151)</f>
        <v>0</v>
      </c>
      <c r="Z151" s="1">
        <f ca="1">SUMIFS(INDIRECT($C$1&amp;"!"&amp;$C151&amp;":"&amp;$C151),dbF!$B:$B,"&gt;="&amp;Z$5,dbF!$B:$B,"&lt;="&amp;Z$6,INDIRECT($C$1&amp;"!"&amp;$C$2&amp;":"&amp;$C$2),$I$4,dbF!$J:$J,$I151,dbF!$K:$K,$J151)</f>
        <v>0</v>
      </c>
      <c r="AA151" s="1">
        <f ca="1">SUMIFS(INDIRECT($C$1&amp;"!"&amp;$C151&amp;":"&amp;$C151),dbF!$B:$B,"&gt;="&amp;AA$5,dbF!$B:$B,"&lt;="&amp;AA$6,INDIRECT($C$1&amp;"!"&amp;$C$2&amp;":"&amp;$C$2),$I$4,dbF!$J:$J,$I151,dbF!$K:$K,$J151)</f>
        <v>0</v>
      </c>
      <c r="AB151" s="1">
        <f ca="1">SUMIFS(INDIRECT($C$1&amp;"!"&amp;$C151&amp;":"&amp;$C151),dbF!$B:$B,"&gt;="&amp;AB$5,dbF!$B:$B,"&lt;="&amp;AB$6,INDIRECT($C$1&amp;"!"&amp;$C$2&amp;":"&amp;$C$2),$I$4,dbF!$J:$J,$I151,dbF!$K:$K,$J151)</f>
        <v>0</v>
      </c>
      <c r="AC151" s="1">
        <f ca="1">SUMIFS(INDIRECT($C$1&amp;"!"&amp;$C151&amp;":"&amp;$C151),dbF!$B:$B,"&gt;="&amp;AC$5,dbF!$B:$B,"&lt;="&amp;AC$6,INDIRECT($C$1&amp;"!"&amp;$C$2&amp;":"&amp;$C$2),$I$4,dbF!$J:$J,$I151,dbF!$K:$K,$J151)</f>
        <v>0</v>
      </c>
      <c r="AD151" s="1">
        <f ca="1">SUMIFS(INDIRECT($C$1&amp;"!"&amp;$C151&amp;":"&amp;$C151),dbF!$B:$B,"&gt;="&amp;AD$5,dbF!$B:$B,"&lt;="&amp;AD$6,INDIRECT($C$1&amp;"!"&amp;$C$2&amp;":"&amp;$C$2),$I$4,dbF!$J:$J,$I151,dbF!$K:$K,$J151)</f>
        <v>0</v>
      </c>
      <c r="AE151" s="1">
        <f ca="1">SUMIFS(INDIRECT($C$1&amp;"!"&amp;$C151&amp;":"&amp;$C151),dbF!$B:$B,"&gt;="&amp;AE$5,dbF!$B:$B,"&lt;="&amp;AE$6,INDIRECT($C$1&amp;"!"&amp;$C$2&amp;":"&amp;$C$2),$I$4,dbF!$J:$J,$I151,dbF!$K:$K,$J151)</f>
        <v>0</v>
      </c>
      <c r="AF151" s="1">
        <f ca="1">SUMIFS(INDIRECT($C$1&amp;"!"&amp;$C151&amp;":"&amp;$C151),dbF!$B:$B,"&gt;="&amp;AF$5,dbF!$B:$B,"&lt;="&amp;AF$6,INDIRECT($C$1&amp;"!"&amp;$C$2&amp;":"&amp;$C$2),$I$4,dbF!$J:$J,$I151,dbF!$K:$K,$J151)</f>
        <v>0</v>
      </c>
      <c r="AG151" s="1">
        <f ca="1">SUMIFS(INDIRECT($C$1&amp;"!"&amp;$C151&amp;":"&amp;$C151),dbF!$B:$B,"&gt;="&amp;AG$5,dbF!$B:$B,"&lt;="&amp;AG$6,INDIRECT($C$1&amp;"!"&amp;$C$2&amp;":"&amp;$C$2),$I$4,dbF!$J:$J,$I151,dbF!$K:$K,$J151)</f>
        <v>0</v>
      </c>
      <c r="AH151" s="1">
        <f ca="1">SUMIFS(INDIRECT($C$1&amp;"!"&amp;$C151&amp;":"&amp;$C151),dbF!$B:$B,"&gt;="&amp;AH$5,dbF!$B:$B,"&lt;="&amp;AH$6,INDIRECT($C$1&amp;"!"&amp;$C$2&amp;":"&amp;$C$2),$I$4,dbF!$J:$J,$I151,dbF!$K:$K,$J151)</f>
        <v>0</v>
      </c>
      <c r="AI151" s="1">
        <f ca="1">SUMIFS(INDIRECT($C$1&amp;"!"&amp;$C151&amp;":"&amp;$C151),dbF!$B:$B,"&gt;="&amp;AI$5,dbF!$B:$B,"&lt;="&amp;AI$6,INDIRECT($C$1&amp;"!"&amp;$C$2&amp;":"&amp;$C$2),$I$4,dbF!$J:$J,$I151,dbF!$K:$K,$J151)</f>
        <v>0</v>
      </c>
      <c r="AJ151" s="1">
        <f ca="1">SUMIFS(INDIRECT($C$1&amp;"!"&amp;$C151&amp;":"&amp;$C151),dbF!$B:$B,"&gt;="&amp;AJ$5,dbF!$B:$B,"&lt;="&amp;AJ$6,INDIRECT($C$1&amp;"!"&amp;$C$2&amp;":"&amp;$C$2),$I$4,dbF!$J:$J,$I151,dbF!$K:$K,$J151)</f>
        <v>0</v>
      </c>
      <c r="AK151" s="1">
        <f ca="1">SUMIFS(INDIRECT($C$1&amp;"!"&amp;$C151&amp;":"&amp;$C151),dbF!$B:$B,"&gt;="&amp;AK$5,dbF!$B:$B,"&lt;="&amp;AK$6,INDIRECT($C$1&amp;"!"&amp;$C$2&amp;":"&amp;$C$2),$I$4,dbF!$J:$J,$I151,dbF!$K:$K,$J151)</f>
        <v>0</v>
      </c>
      <c r="AL151" s="1">
        <f ca="1">SUMIFS(INDIRECT($C$1&amp;"!"&amp;$C151&amp;":"&amp;$C151),dbF!$B:$B,"&gt;="&amp;AL$5,dbF!$B:$B,"&lt;="&amp;AL$6,INDIRECT($C$1&amp;"!"&amp;$C$2&amp;":"&amp;$C$2),$I$4,dbF!$J:$J,$I151,dbF!$K:$K,$J151)</f>
        <v>0</v>
      </c>
    </row>
    <row r="152" spans="2:38" x14ac:dyDescent="0.25">
      <c r="B152" s="1" t="str">
        <f>Items!G32</f>
        <v>BS(+)</v>
      </c>
      <c r="C152" s="1" t="str">
        <f>Items!H32</f>
        <v>M</v>
      </c>
      <c r="I152" s="22" t="str">
        <f>Items!E32</f>
        <v>Начисление себестоимости</v>
      </c>
      <c r="J152" s="1" t="str">
        <f>Items!F32</f>
        <v>Резерв-4</v>
      </c>
      <c r="Q152" s="1">
        <f ca="1">SUM($S152:INDIRECT(ADDRESS(ROW(),SUMIFS($3:$3,$4:$4,MAX($4:$4)))))</f>
        <v>0</v>
      </c>
      <c r="T152" s="1">
        <f ca="1">SUMIFS(INDIRECT($C$1&amp;"!"&amp;$C152&amp;":"&amp;$C152),dbF!$B:$B,"&gt;="&amp;T$5,dbF!$B:$B,"&lt;="&amp;T$6,INDIRECT($C$1&amp;"!"&amp;$C$2&amp;":"&amp;$C$2),$I$4,dbF!$J:$J,$I152,dbF!$K:$K,$J152)</f>
        <v>0</v>
      </c>
      <c r="U152" s="1">
        <f ca="1">SUMIFS(INDIRECT($C$1&amp;"!"&amp;$C152&amp;":"&amp;$C152),dbF!$B:$B,"&gt;="&amp;U$5,dbF!$B:$B,"&lt;="&amp;U$6,INDIRECT($C$1&amp;"!"&amp;$C$2&amp;":"&amp;$C$2),$I$4,dbF!$J:$J,$I152,dbF!$K:$K,$J152)</f>
        <v>0</v>
      </c>
      <c r="V152" s="1">
        <f ca="1">SUMIFS(INDIRECT($C$1&amp;"!"&amp;$C152&amp;":"&amp;$C152),dbF!$B:$B,"&gt;="&amp;V$5,dbF!$B:$B,"&lt;="&amp;V$6,INDIRECT($C$1&amp;"!"&amp;$C$2&amp;":"&amp;$C$2),$I$4,dbF!$J:$J,$I152,dbF!$K:$K,$J152)</f>
        <v>0</v>
      </c>
      <c r="W152" s="1">
        <f ca="1">SUMIFS(INDIRECT($C$1&amp;"!"&amp;$C152&amp;":"&amp;$C152),dbF!$B:$B,"&gt;="&amp;W$5,dbF!$B:$B,"&lt;="&amp;W$6,INDIRECT($C$1&amp;"!"&amp;$C$2&amp;":"&amp;$C$2),$I$4,dbF!$J:$J,$I152,dbF!$K:$K,$J152)</f>
        <v>0</v>
      </c>
      <c r="X152" s="1">
        <f ca="1">SUMIFS(INDIRECT($C$1&amp;"!"&amp;$C152&amp;":"&amp;$C152),dbF!$B:$B,"&gt;="&amp;X$5,dbF!$B:$B,"&lt;="&amp;X$6,INDIRECT($C$1&amp;"!"&amp;$C$2&amp;":"&amp;$C$2),$I$4,dbF!$J:$J,$I152,dbF!$K:$K,$J152)</f>
        <v>0</v>
      </c>
      <c r="Y152" s="1">
        <f ca="1">SUMIFS(INDIRECT($C$1&amp;"!"&amp;$C152&amp;":"&amp;$C152),dbF!$B:$B,"&gt;="&amp;Y$5,dbF!$B:$B,"&lt;="&amp;Y$6,INDIRECT($C$1&amp;"!"&amp;$C$2&amp;":"&amp;$C$2),$I$4,dbF!$J:$J,$I152,dbF!$K:$K,$J152)</f>
        <v>0</v>
      </c>
      <c r="Z152" s="1">
        <f ca="1">SUMIFS(INDIRECT($C$1&amp;"!"&amp;$C152&amp;":"&amp;$C152),dbF!$B:$B,"&gt;="&amp;Z$5,dbF!$B:$B,"&lt;="&amp;Z$6,INDIRECT($C$1&amp;"!"&amp;$C$2&amp;":"&amp;$C$2),$I$4,dbF!$J:$J,$I152,dbF!$K:$K,$J152)</f>
        <v>0</v>
      </c>
      <c r="AA152" s="1">
        <f ca="1">SUMIFS(INDIRECT($C$1&amp;"!"&amp;$C152&amp;":"&amp;$C152),dbF!$B:$B,"&gt;="&amp;AA$5,dbF!$B:$B,"&lt;="&amp;AA$6,INDIRECT($C$1&amp;"!"&amp;$C$2&amp;":"&amp;$C$2),$I$4,dbF!$J:$J,$I152,dbF!$K:$K,$J152)</f>
        <v>0</v>
      </c>
      <c r="AB152" s="1">
        <f ca="1">SUMIFS(INDIRECT($C$1&amp;"!"&amp;$C152&amp;":"&amp;$C152),dbF!$B:$B,"&gt;="&amp;AB$5,dbF!$B:$B,"&lt;="&amp;AB$6,INDIRECT($C$1&amp;"!"&amp;$C$2&amp;":"&amp;$C$2),$I$4,dbF!$J:$J,$I152,dbF!$K:$K,$J152)</f>
        <v>0</v>
      </c>
      <c r="AC152" s="1">
        <f ca="1">SUMIFS(INDIRECT($C$1&amp;"!"&amp;$C152&amp;":"&amp;$C152),dbF!$B:$B,"&gt;="&amp;AC$5,dbF!$B:$B,"&lt;="&amp;AC$6,INDIRECT($C$1&amp;"!"&amp;$C$2&amp;":"&amp;$C$2),$I$4,dbF!$J:$J,$I152,dbF!$K:$K,$J152)</f>
        <v>0</v>
      </c>
      <c r="AD152" s="1">
        <f ca="1">SUMIFS(INDIRECT($C$1&amp;"!"&amp;$C152&amp;":"&amp;$C152),dbF!$B:$B,"&gt;="&amp;AD$5,dbF!$B:$B,"&lt;="&amp;AD$6,INDIRECT($C$1&amp;"!"&amp;$C$2&amp;":"&amp;$C$2),$I$4,dbF!$J:$J,$I152,dbF!$K:$K,$J152)</f>
        <v>0</v>
      </c>
      <c r="AE152" s="1">
        <f ca="1">SUMIFS(INDIRECT($C$1&amp;"!"&amp;$C152&amp;":"&amp;$C152),dbF!$B:$B,"&gt;="&amp;AE$5,dbF!$B:$B,"&lt;="&amp;AE$6,INDIRECT($C$1&amp;"!"&amp;$C$2&amp;":"&amp;$C$2),$I$4,dbF!$J:$J,$I152,dbF!$K:$K,$J152)</f>
        <v>0</v>
      </c>
      <c r="AF152" s="1">
        <f ca="1">SUMIFS(INDIRECT($C$1&amp;"!"&amp;$C152&amp;":"&amp;$C152),dbF!$B:$B,"&gt;="&amp;AF$5,dbF!$B:$B,"&lt;="&amp;AF$6,INDIRECT($C$1&amp;"!"&amp;$C$2&amp;":"&amp;$C$2),$I$4,dbF!$J:$J,$I152,dbF!$K:$K,$J152)</f>
        <v>0</v>
      </c>
      <c r="AG152" s="1">
        <f ca="1">SUMIFS(INDIRECT($C$1&amp;"!"&amp;$C152&amp;":"&amp;$C152),dbF!$B:$B,"&gt;="&amp;AG$5,dbF!$B:$B,"&lt;="&amp;AG$6,INDIRECT($C$1&amp;"!"&amp;$C$2&amp;":"&amp;$C$2),$I$4,dbF!$J:$J,$I152,dbF!$K:$K,$J152)</f>
        <v>0</v>
      </c>
      <c r="AH152" s="1">
        <f ca="1">SUMIFS(INDIRECT($C$1&amp;"!"&amp;$C152&amp;":"&amp;$C152),dbF!$B:$B,"&gt;="&amp;AH$5,dbF!$B:$B,"&lt;="&amp;AH$6,INDIRECT($C$1&amp;"!"&amp;$C$2&amp;":"&amp;$C$2),$I$4,dbF!$J:$J,$I152,dbF!$K:$K,$J152)</f>
        <v>0</v>
      </c>
      <c r="AI152" s="1">
        <f ca="1">SUMIFS(INDIRECT($C$1&amp;"!"&amp;$C152&amp;":"&amp;$C152),dbF!$B:$B,"&gt;="&amp;AI$5,dbF!$B:$B,"&lt;="&amp;AI$6,INDIRECT($C$1&amp;"!"&amp;$C$2&amp;":"&amp;$C$2),$I$4,dbF!$J:$J,$I152,dbF!$K:$K,$J152)</f>
        <v>0</v>
      </c>
      <c r="AJ152" s="1">
        <f ca="1">SUMIFS(INDIRECT($C$1&amp;"!"&amp;$C152&amp;":"&amp;$C152),dbF!$B:$B,"&gt;="&amp;AJ$5,dbF!$B:$B,"&lt;="&amp;AJ$6,INDIRECT($C$1&amp;"!"&amp;$C$2&amp;":"&amp;$C$2),$I$4,dbF!$J:$J,$I152,dbF!$K:$K,$J152)</f>
        <v>0</v>
      </c>
      <c r="AK152" s="1">
        <f ca="1">SUMIFS(INDIRECT($C$1&amp;"!"&amp;$C152&amp;":"&amp;$C152),dbF!$B:$B,"&gt;="&amp;AK$5,dbF!$B:$B,"&lt;="&amp;AK$6,INDIRECT($C$1&amp;"!"&amp;$C$2&amp;":"&amp;$C$2),$I$4,dbF!$J:$J,$I152,dbF!$K:$K,$J152)</f>
        <v>0</v>
      </c>
      <c r="AL152" s="1">
        <f ca="1">SUMIFS(INDIRECT($C$1&amp;"!"&amp;$C152&amp;":"&amp;$C152),dbF!$B:$B,"&gt;="&amp;AL$5,dbF!$B:$B,"&lt;="&amp;AL$6,INDIRECT($C$1&amp;"!"&amp;$C$2&amp;":"&amp;$C$2),$I$4,dbF!$J:$J,$I152,dbF!$K:$K,$J152)</f>
        <v>0</v>
      </c>
    </row>
    <row r="153" spans="2:38" x14ac:dyDescent="0.25">
      <c r="B153" s="1" t="str">
        <f>Items!G33</f>
        <v>BS(+)</v>
      </c>
      <c r="C153" s="1" t="str">
        <f>Items!H33</f>
        <v>M</v>
      </c>
      <c r="I153" s="22" t="str">
        <f>Items!E33</f>
        <v>Начисление себестоимости</v>
      </c>
      <c r="J153" s="1" t="str">
        <f>Items!F33</f>
        <v>Резерв-5</v>
      </c>
      <c r="Q153" s="1">
        <f ca="1">SUM($S153:INDIRECT(ADDRESS(ROW(),SUMIFS($3:$3,$4:$4,MAX($4:$4)))))</f>
        <v>0</v>
      </c>
      <c r="T153" s="1">
        <f ca="1">SUMIFS(INDIRECT($C$1&amp;"!"&amp;$C153&amp;":"&amp;$C153),dbF!$B:$B,"&gt;="&amp;T$5,dbF!$B:$B,"&lt;="&amp;T$6,INDIRECT($C$1&amp;"!"&amp;$C$2&amp;":"&amp;$C$2),$I$4,dbF!$J:$J,$I153,dbF!$K:$K,$J153)</f>
        <v>0</v>
      </c>
      <c r="U153" s="1">
        <f ca="1">SUMIFS(INDIRECT($C$1&amp;"!"&amp;$C153&amp;":"&amp;$C153),dbF!$B:$B,"&gt;="&amp;U$5,dbF!$B:$B,"&lt;="&amp;U$6,INDIRECT($C$1&amp;"!"&amp;$C$2&amp;":"&amp;$C$2),$I$4,dbF!$J:$J,$I153,dbF!$K:$K,$J153)</f>
        <v>0</v>
      </c>
      <c r="V153" s="1">
        <f ca="1">SUMIFS(INDIRECT($C$1&amp;"!"&amp;$C153&amp;":"&amp;$C153),dbF!$B:$B,"&gt;="&amp;V$5,dbF!$B:$B,"&lt;="&amp;V$6,INDIRECT($C$1&amp;"!"&amp;$C$2&amp;":"&amp;$C$2),$I$4,dbF!$J:$J,$I153,dbF!$K:$K,$J153)</f>
        <v>0</v>
      </c>
      <c r="W153" s="1">
        <f ca="1">SUMIFS(INDIRECT($C$1&amp;"!"&amp;$C153&amp;":"&amp;$C153),dbF!$B:$B,"&gt;="&amp;W$5,dbF!$B:$B,"&lt;="&amp;W$6,INDIRECT($C$1&amp;"!"&amp;$C$2&amp;":"&amp;$C$2),$I$4,dbF!$J:$J,$I153,dbF!$K:$K,$J153)</f>
        <v>0</v>
      </c>
      <c r="X153" s="1">
        <f ca="1">SUMIFS(INDIRECT($C$1&amp;"!"&amp;$C153&amp;":"&amp;$C153),dbF!$B:$B,"&gt;="&amp;X$5,dbF!$B:$B,"&lt;="&amp;X$6,INDIRECT($C$1&amp;"!"&amp;$C$2&amp;":"&amp;$C$2),$I$4,dbF!$J:$J,$I153,dbF!$K:$K,$J153)</f>
        <v>0</v>
      </c>
      <c r="Y153" s="1">
        <f ca="1">SUMIFS(INDIRECT($C$1&amp;"!"&amp;$C153&amp;":"&amp;$C153),dbF!$B:$B,"&gt;="&amp;Y$5,dbF!$B:$B,"&lt;="&amp;Y$6,INDIRECT($C$1&amp;"!"&amp;$C$2&amp;":"&amp;$C$2),$I$4,dbF!$J:$J,$I153,dbF!$K:$K,$J153)</f>
        <v>0</v>
      </c>
      <c r="Z153" s="1">
        <f ca="1">SUMIFS(INDIRECT($C$1&amp;"!"&amp;$C153&amp;":"&amp;$C153),dbF!$B:$B,"&gt;="&amp;Z$5,dbF!$B:$B,"&lt;="&amp;Z$6,INDIRECT($C$1&amp;"!"&amp;$C$2&amp;":"&amp;$C$2),$I$4,dbF!$J:$J,$I153,dbF!$K:$K,$J153)</f>
        <v>0</v>
      </c>
      <c r="AA153" s="1">
        <f ca="1">SUMIFS(INDIRECT($C$1&amp;"!"&amp;$C153&amp;":"&amp;$C153),dbF!$B:$B,"&gt;="&amp;AA$5,dbF!$B:$B,"&lt;="&amp;AA$6,INDIRECT($C$1&amp;"!"&amp;$C$2&amp;":"&amp;$C$2),$I$4,dbF!$J:$J,$I153,dbF!$K:$K,$J153)</f>
        <v>0</v>
      </c>
      <c r="AB153" s="1">
        <f ca="1">SUMIFS(INDIRECT($C$1&amp;"!"&amp;$C153&amp;":"&amp;$C153),dbF!$B:$B,"&gt;="&amp;AB$5,dbF!$B:$B,"&lt;="&amp;AB$6,INDIRECT($C$1&amp;"!"&amp;$C$2&amp;":"&amp;$C$2),$I$4,dbF!$J:$J,$I153,dbF!$K:$K,$J153)</f>
        <v>0</v>
      </c>
      <c r="AC153" s="1">
        <f ca="1">SUMIFS(INDIRECT($C$1&amp;"!"&amp;$C153&amp;":"&amp;$C153),dbF!$B:$B,"&gt;="&amp;AC$5,dbF!$B:$B,"&lt;="&amp;AC$6,INDIRECT($C$1&amp;"!"&amp;$C$2&amp;":"&amp;$C$2),$I$4,dbF!$J:$J,$I153,dbF!$K:$K,$J153)</f>
        <v>0</v>
      </c>
      <c r="AD153" s="1">
        <f ca="1">SUMIFS(INDIRECT($C$1&amp;"!"&amp;$C153&amp;":"&amp;$C153),dbF!$B:$B,"&gt;="&amp;AD$5,dbF!$B:$B,"&lt;="&amp;AD$6,INDIRECT($C$1&amp;"!"&amp;$C$2&amp;":"&amp;$C$2),$I$4,dbF!$J:$J,$I153,dbF!$K:$K,$J153)</f>
        <v>0</v>
      </c>
      <c r="AE153" s="1">
        <f ca="1">SUMIFS(INDIRECT($C$1&amp;"!"&amp;$C153&amp;":"&amp;$C153),dbF!$B:$B,"&gt;="&amp;AE$5,dbF!$B:$B,"&lt;="&amp;AE$6,INDIRECT($C$1&amp;"!"&amp;$C$2&amp;":"&amp;$C$2),$I$4,dbF!$J:$J,$I153,dbF!$K:$K,$J153)</f>
        <v>0</v>
      </c>
      <c r="AF153" s="1">
        <f ca="1">SUMIFS(INDIRECT($C$1&amp;"!"&amp;$C153&amp;":"&amp;$C153),dbF!$B:$B,"&gt;="&amp;AF$5,dbF!$B:$B,"&lt;="&amp;AF$6,INDIRECT($C$1&amp;"!"&amp;$C$2&amp;":"&amp;$C$2),$I$4,dbF!$J:$J,$I153,dbF!$K:$K,$J153)</f>
        <v>0</v>
      </c>
      <c r="AG153" s="1">
        <f ca="1">SUMIFS(INDIRECT($C$1&amp;"!"&amp;$C153&amp;":"&amp;$C153),dbF!$B:$B,"&gt;="&amp;AG$5,dbF!$B:$B,"&lt;="&amp;AG$6,INDIRECT($C$1&amp;"!"&amp;$C$2&amp;":"&amp;$C$2),$I$4,dbF!$J:$J,$I153,dbF!$K:$K,$J153)</f>
        <v>0</v>
      </c>
      <c r="AH153" s="1">
        <f ca="1">SUMIFS(INDIRECT($C$1&amp;"!"&amp;$C153&amp;":"&amp;$C153),dbF!$B:$B,"&gt;="&amp;AH$5,dbF!$B:$B,"&lt;="&amp;AH$6,INDIRECT($C$1&amp;"!"&amp;$C$2&amp;":"&amp;$C$2),$I$4,dbF!$J:$J,$I153,dbF!$K:$K,$J153)</f>
        <v>0</v>
      </c>
      <c r="AI153" s="1">
        <f ca="1">SUMIFS(INDIRECT($C$1&amp;"!"&amp;$C153&amp;":"&amp;$C153),dbF!$B:$B,"&gt;="&amp;AI$5,dbF!$B:$B,"&lt;="&amp;AI$6,INDIRECT($C$1&amp;"!"&amp;$C$2&amp;":"&amp;$C$2),$I$4,dbF!$J:$J,$I153,dbF!$K:$K,$J153)</f>
        <v>0</v>
      </c>
      <c r="AJ153" s="1">
        <f ca="1">SUMIFS(INDIRECT($C$1&amp;"!"&amp;$C153&amp;":"&amp;$C153),dbF!$B:$B,"&gt;="&amp;AJ$5,dbF!$B:$B,"&lt;="&amp;AJ$6,INDIRECT($C$1&amp;"!"&amp;$C$2&amp;":"&amp;$C$2),$I$4,dbF!$J:$J,$I153,dbF!$K:$K,$J153)</f>
        <v>0</v>
      </c>
      <c r="AK153" s="1">
        <f ca="1">SUMIFS(INDIRECT($C$1&amp;"!"&amp;$C153&amp;":"&amp;$C153),dbF!$B:$B,"&gt;="&amp;AK$5,dbF!$B:$B,"&lt;="&amp;AK$6,INDIRECT($C$1&amp;"!"&amp;$C$2&amp;":"&amp;$C$2),$I$4,dbF!$J:$J,$I153,dbF!$K:$K,$J153)</f>
        <v>0</v>
      </c>
      <c r="AL153" s="1">
        <f ca="1">SUMIFS(INDIRECT($C$1&amp;"!"&amp;$C153&amp;":"&amp;$C153),dbF!$B:$B,"&gt;="&amp;AL$5,dbF!$B:$B,"&lt;="&amp;AL$6,INDIRECT($C$1&amp;"!"&amp;$C$2&amp;":"&amp;$C$2),$I$4,dbF!$J:$J,$I153,dbF!$K:$K,$J153)</f>
        <v>0</v>
      </c>
    </row>
    <row r="154" spans="2:38" x14ac:dyDescent="0.25">
      <c r="B154" s="1" t="str">
        <f>Items!G34</f>
        <v>BS(+)</v>
      </c>
      <c r="C154" s="1" t="str">
        <f>Items!H34</f>
        <v>M</v>
      </c>
      <c r="I154" s="22" t="str">
        <f>Items!E34</f>
        <v>Начисление себестоимости</v>
      </c>
      <c r="J154" s="1" t="str">
        <f>Items!F34</f>
        <v>Резерв-6</v>
      </c>
      <c r="Q154" s="1">
        <f ca="1">SUM($S154:INDIRECT(ADDRESS(ROW(),SUMIFS($3:$3,$4:$4,MAX($4:$4)))))</f>
        <v>0</v>
      </c>
      <c r="T154" s="1">
        <f ca="1">SUMIFS(INDIRECT($C$1&amp;"!"&amp;$C154&amp;":"&amp;$C154),dbF!$B:$B,"&gt;="&amp;T$5,dbF!$B:$B,"&lt;="&amp;T$6,INDIRECT($C$1&amp;"!"&amp;$C$2&amp;":"&amp;$C$2),$I$4,dbF!$J:$J,$I154,dbF!$K:$K,$J154)</f>
        <v>0</v>
      </c>
      <c r="U154" s="1">
        <f ca="1">SUMIFS(INDIRECT($C$1&amp;"!"&amp;$C154&amp;":"&amp;$C154),dbF!$B:$B,"&gt;="&amp;U$5,dbF!$B:$B,"&lt;="&amp;U$6,INDIRECT($C$1&amp;"!"&amp;$C$2&amp;":"&amp;$C$2),$I$4,dbF!$J:$J,$I154,dbF!$K:$K,$J154)</f>
        <v>0</v>
      </c>
      <c r="V154" s="1">
        <f ca="1">SUMIFS(INDIRECT($C$1&amp;"!"&amp;$C154&amp;":"&amp;$C154),dbF!$B:$B,"&gt;="&amp;V$5,dbF!$B:$B,"&lt;="&amp;V$6,INDIRECT($C$1&amp;"!"&amp;$C$2&amp;":"&amp;$C$2),$I$4,dbF!$J:$J,$I154,dbF!$K:$K,$J154)</f>
        <v>0</v>
      </c>
      <c r="W154" s="1">
        <f ca="1">SUMIFS(INDIRECT($C$1&amp;"!"&amp;$C154&amp;":"&amp;$C154),dbF!$B:$B,"&gt;="&amp;W$5,dbF!$B:$B,"&lt;="&amp;W$6,INDIRECT($C$1&amp;"!"&amp;$C$2&amp;":"&amp;$C$2),$I$4,dbF!$J:$J,$I154,dbF!$K:$K,$J154)</f>
        <v>0</v>
      </c>
      <c r="X154" s="1">
        <f ca="1">SUMIFS(INDIRECT($C$1&amp;"!"&amp;$C154&amp;":"&amp;$C154),dbF!$B:$B,"&gt;="&amp;X$5,dbF!$B:$B,"&lt;="&amp;X$6,INDIRECT($C$1&amp;"!"&amp;$C$2&amp;":"&amp;$C$2),$I$4,dbF!$J:$J,$I154,dbF!$K:$K,$J154)</f>
        <v>0</v>
      </c>
      <c r="Y154" s="1">
        <f ca="1">SUMIFS(INDIRECT($C$1&amp;"!"&amp;$C154&amp;":"&amp;$C154),dbF!$B:$B,"&gt;="&amp;Y$5,dbF!$B:$B,"&lt;="&amp;Y$6,INDIRECT($C$1&amp;"!"&amp;$C$2&amp;":"&amp;$C$2),$I$4,dbF!$J:$J,$I154,dbF!$K:$K,$J154)</f>
        <v>0</v>
      </c>
      <c r="Z154" s="1">
        <f ca="1">SUMIFS(INDIRECT($C$1&amp;"!"&amp;$C154&amp;":"&amp;$C154),dbF!$B:$B,"&gt;="&amp;Z$5,dbF!$B:$B,"&lt;="&amp;Z$6,INDIRECT($C$1&amp;"!"&amp;$C$2&amp;":"&amp;$C$2),$I$4,dbF!$J:$J,$I154,dbF!$K:$K,$J154)</f>
        <v>0</v>
      </c>
      <c r="AA154" s="1">
        <f ca="1">SUMIFS(INDIRECT($C$1&amp;"!"&amp;$C154&amp;":"&amp;$C154),dbF!$B:$B,"&gt;="&amp;AA$5,dbF!$B:$B,"&lt;="&amp;AA$6,INDIRECT($C$1&amp;"!"&amp;$C$2&amp;":"&amp;$C$2),$I$4,dbF!$J:$J,$I154,dbF!$K:$K,$J154)</f>
        <v>0</v>
      </c>
      <c r="AB154" s="1">
        <f ca="1">SUMIFS(INDIRECT($C$1&amp;"!"&amp;$C154&amp;":"&amp;$C154),dbF!$B:$B,"&gt;="&amp;AB$5,dbF!$B:$B,"&lt;="&amp;AB$6,INDIRECT($C$1&amp;"!"&amp;$C$2&amp;":"&amp;$C$2),$I$4,dbF!$J:$J,$I154,dbF!$K:$K,$J154)</f>
        <v>0</v>
      </c>
      <c r="AC154" s="1">
        <f ca="1">SUMIFS(INDIRECT($C$1&amp;"!"&amp;$C154&amp;":"&amp;$C154),dbF!$B:$B,"&gt;="&amp;AC$5,dbF!$B:$B,"&lt;="&amp;AC$6,INDIRECT($C$1&amp;"!"&amp;$C$2&amp;":"&amp;$C$2),$I$4,dbF!$J:$J,$I154,dbF!$K:$K,$J154)</f>
        <v>0</v>
      </c>
      <c r="AD154" s="1">
        <f ca="1">SUMIFS(INDIRECT($C$1&amp;"!"&amp;$C154&amp;":"&amp;$C154),dbF!$B:$B,"&gt;="&amp;AD$5,dbF!$B:$B,"&lt;="&amp;AD$6,INDIRECT($C$1&amp;"!"&amp;$C$2&amp;":"&amp;$C$2),$I$4,dbF!$J:$J,$I154,dbF!$K:$K,$J154)</f>
        <v>0</v>
      </c>
      <c r="AE154" s="1">
        <f ca="1">SUMIFS(INDIRECT($C$1&amp;"!"&amp;$C154&amp;":"&amp;$C154),dbF!$B:$B,"&gt;="&amp;AE$5,dbF!$B:$B,"&lt;="&amp;AE$6,INDIRECT($C$1&amp;"!"&amp;$C$2&amp;":"&amp;$C$2),$I$4,dbF!$J:$J,$I154,dbF!$K:$K,$J154)</f>
        <v>0</v>
      </c>
      <c r="AF154" s="1">
        <f ca="1">SUMIFS(INDIRECT($C$1&amp;"!"&amp;$C154&amp;":"&amp;$C154),dbF!$B:$B,"&gt;="&amp;AF$5,dbF!$B:$B,"&lt;="&amp;AF$6,INDIRECT($C$1&amp;"!"&amp;$C$2&amp;":"&amp;$C$2),$I$4,dbF!$J:$J,$I154,dbF!$K:$K,$J154)</f>
        <v>0</v>
      </c>
      <c r="AG154" s="1">
        <f ca="1">SUMIFS(INDIRECT($C$1&amp;"!"&amp;$C154&amp;":"&amp;$C154),dbF!$B:$B,"&gt;="&amp;AG$5,dbF!$B:$B,"&lt;="&amp;AG$6,INDIRECT($C$1&amp;"!"&amp;$C$2&amp;":"&amp;$C$2),$I$4,dbF!$J:$J,$I154,dbF!$K:$K,$J154)</f>
        <v>0</v>
      </c>
      <c r="AH154" s="1">
        <f ca="1">SUMIFS(INDIRECT($C$1&amp;"!"&amp;$C154&amp;":"&amp;$C154),dbF!$B:$B,"&gt;="&amp;AH$5,dbF!$B:$B,"&lt;="&amp;AH$6,INDIRECT($C$1&amp;"!"&amp;$C$2&amp;":"&amp;$C$2),$I$4,dbF!$J:$J,$I154,dbF!$K:$K,$J154)</f>
        <v>0</v>
      </c>
      <c r="AI154" s="1">
        <f ca="1">SUMIFS(INDIRECT($C$1&amp;"!"&amp;$C154&amp;":"&amp;$C154),dbF!$B:$B,"&gt;="&amp;AI$5,dbF!$B:$B,"&lt;="&amp;AI$6,INDIRECT($C$1&amp;"!"&amp;$C$2&amp;":"&amp;$C$2),$I$4,dbF!$J:$J,$I154,dbF!$K:$K,$J154)</f>
        <v>0</v>
      </c>
      <c r="AJ154" s="1">
        <f ca="1">SUMIFS(INDIRECT($C$1&amp;"!"&amp;$C154&amp;":"&amp;$C154),dbF!$B:$B,"&gt;="&amp;AJ$5,dbF!$B:$B,"&lt;="&amp;AJ$6,INDIRECT($C$1&amp;"!"&amp;$C$2&amp;":"&amp;$C$2),$I$4,dbF!$J:$J,$I154,dbF!$K:$K,$J154)</f>
        <v>0</v>
      </c>
      <c r="AK154" s="1">
        <f ca="1">SUMIFS(INDIRECT($C$1&amp;"!"&amp;$C154&amp;":"&amp;$C154),dbF!$B:$B,"&gt;="&amp;AK$5,dbF!$B:$B,"&lt;="&amp;AK$6,INDIRECT($C$1&amp;"!"&amp;$C$2&amp;":"&amp;$C$2),$I$4,dbF!$J:$J,$I154,dbF!$K:$K,$J154)</f>
        <v>0</v>
      </c>
      <c r="AL154" s="1">
        <f ca="1">SUMIFS(INDIRECT($C$1&amp;"!"&amp;$C154&amp;":"&amp;$C154),dbF!$B:$B,"&gt;="&amp;AL$5,dbF!$B:$B,"&lt;="&amp;AL$6,INDIRECT($C$1&amp;"!"&amp;$C$2&amp;":"&amp;$C$2),$I$4,dbF!$J:$J,$I154,dbF!$K:$K,$J154)</f>
        <v>0</v>
      </c>
    </row>
    <row r="155" spans="2:38" x14ac:dyDescent="0.25">
      <c r="B155" s="1" t="str">
        <f>Items!G35</f>
        <v>BS(+)</v>
      </c>
      <c r="C155" s="1" t="str">
        <f>Items!H35</f>
        <v>M</v>
      </c>
      <c r="I155" s="22" t="str">
        <f>Items!E35</f>
        <v>Начисление себестоимости</v>
      </c>
      <c r="J155" s="1" t="str">
        <f>Items!F35</f>
        <v>Резерв-7</v>
      </c>
      <c r="Q155" s="1">
        <f ca="1">SUM($S155:INDIRECT(ADDRESS(ROW(),SUMIFS($3:$3,$4:$4,MAX($4:$4)))))</f>
        <v>0</v>
      </c>
      <c r="T155" s="1">
        <f ca="1">SUMIFS(INDIRECT($C$1&amp;"!"&amp;$C155&amp;":"&amp;$C155),dbF!$B:$B,"&gt;="&amp;T$5,dbF!$B:$B,"&lt;="&amp;T$6,INDIRECT($C$1&amp;"!"&amp;$C$2&amp;":"&amp;$C$2),$I$4,dbF!$J:$J,$I155,dbF!$K:$K,$J155)</f>
        <v>0</v>
      </c>
      <c r="U155" s="1">
        <f ca="1">SUMIFS(INDIRECT($C$1&amp;"!"&amp;$C155&amp;":"&amp;$C155),dbF!$B:$B,"&gt;="&amp;U$5,dbF!$B:$B,"&lt;="&amp;U$6,INDIRECT($C$1&amp;"!"&amp;$C$2&amp;":"&amp;$C$2),$I$4,dbF!$J:$J,$I155,dbF!$K:$K,$J155)</f>
        <v>0</v>
      </c>
      <c r="V155" s="1">
        <f ca="1">SUMIFS(INDIRECT($C$1&amp;"!"&amp;$C155&amp;":"&amp;$C155),dbF!$B:$B,"&gt;="&amp;V$5,dbF!$B:$B,"&lt;="&amp;V$6,INDIRECT($C$1&amp;"!"&amp;$C$2&amp;":"&amp;$C$2),$I$4,dbF!$J:$J,$I155,dbF!$K:$K,$J155)</f>
        <v>0</v>
      </c>
      <c r="W155" s="1">
        <f ca="1">SUMIFS(INDIRECT($C$1&amp;"!"&amp;$C155&amp;":"&amp;$C155),dbF!$B:$B,"&gt;="&amp;W$5,dbF!$B:$B,"&lt;="&amp;W$6,INDIRECT($C$1&amp;"!"&amp;$C$2&amp;":"&amp;$C$2),$I$4,dbF!$J:$J,$I155,dbF!$K:$K,$J155)</f>
        <v>0</v>
      </c>
      <c r="X155" s="1">
        <f ca="1">SUMIFS(INDIRECT($C$1&amp;"!"&amp;$C155&amp;":"&amp;$C155),dbF!$B:$B,"&gt;="&amp;X$5,dbF!$B:$B,"&lt;="&amp;X$6,INDIRECT($C$1&amp;"!"&amp;$C$2&amp;":"&amp;$C$2),$I$4,dbF!$J:$J,$I155,dbF!$K:$K,$J155)</f>
        <v>0</v>
      </c>
      <c r="Y155" s="1">
        <f ca="1">SUMIFS(INDIRECT($C$1&amp;"!"&amp;$C155&amp;":"&amp;$C155),dbF!$B:$B,"&gt;="&amp;Y$5,dbF!$B:$B,"&lt;="&amp;Y$6,INDIRECT($C$1&amp;"!"&amp;$C$2&amp;":"&amp;$C$2),$I$4,dbF!$J:$J,$I155,dbF!$K:$K,$J155)</f>
        <v>0</v>
      </c>
      <c r="Z155" s="1">
        <f ca="1">SUMIFS(INDIRECT($C$1&amp;"!"&amp;$C155&amp;":"&amp;$C155),dbF!$B:$B,"&gt;="&amp;Z$5,dbF!$B:$B,"&lt;="&amp;Z$6,INDIRECT($C$1&amp;"!"&amp;$C$2&amp;":"&amp;$C$2),$I$4,dbF!$J:$J,$I155,dbF!$K:$K,$J155)</f>
        <v>0</v>
      </c>
      <c r="AA155" s="1">
        <f ca="1">SUMIFS(INDIRECT($C$1&amp;"!"&amp;$C155&amp;":"&amp;$C155),dbF!$B:$B,"&gt;="&amp;AA$5,dbF!$B:$B,"&lt;="&amp;AA$6,INDIRECT($C$1&amp;"!"&amp;$C$2&amp;":"&amp;$C$2),$I$4,dbF!$J:$J,$I155,dbF!$K:$K,$J155)</f>
        <v>0</v>
      </c>
      <c r="AB155" s="1">
        <f ca="1">SUMIFS(INDIRECT($C$1&amp;"!"&amp;$C155&amp;":"&amp;$C155),dbF!$B:$B,"&gt;="&amp;AB$5,dbF!$B:$B,"&lt;="&amp;AB$6,INDIRECT($C$1&amp;"!"&amp;$C$2&amp;":"&amp;$C$2),$I$4,dbF!$J:$J,$I155,dbF!$K:$K,$J155)</f>
        <v>0</v>
      </c>
      <c r="AC155" s="1">
        <f ca="1">SUMIFS(INDIRECT($C$1&amp;"!"&amp;$C155&amp;":"&amp;$C155),dbF!$B:$B,"&gt;="&amp;AC$5,dbF!$B:$B,"&lt;="&amp;AC$6,INDIRECT($C$1&amp;"!"&amp;$C$2&amp;":"&amp;$C$2),$I$4,dbF!$J:$J,$I155,dbF!$K:$K,$J155)</f>
        <v>0</v>
      </c>
      <c r="AD155" s="1">
        <f ca="1">SUMIFS(INDIRECT($C$1&amp;"!"&amp;$C155&amp;":"&amp;$C155),dbF!$B:$B,"&gt;="&amp;AD$5,dbF!$B:$B,"&lt;="&amp;AD$6,INDIRECT($C$1&amp;"!"&amp;$C$2&amp;":"&amp;$C$2),$I$4,dbF!$J:$J,$I155,dbF!$K:$K,$J155)</f>
        <v>0</v>
      </c>
      <c r="AE155" s="1">
        <f ca="1">SUMIFS(INDIRECT($C$1&amp;"!"&amp;$C155&amp;":"&amp;$C155),dbF!$B:$B,"&gt;="&amp;AE$5,dbF!$B:$B,"&lt;="&amp;AE$6,INDIRECT($C$1&amp;"!"&amp;$C$2&amp;":"&amp;$C$2),$I$4,dbF!$J:$J,$I155,dbF!$K:$K,$J155)</f>
        <v>0</v>
      </c>
      <c r="AF155" s="1">
        <f ca="1">SUMIFS(INDIRECT($C$1&amp;"!"&amp;$C155&amp;":"&amp;$C155),dbF!$B:$B,"&gt;="&amp;AF$5,dbF!$B:$B,"&lt;="&amp;AF$6,INDIRECT($C$1&amp;"!"&amp;$C$2&amp;":"&amp;$C$2),$I$4,dbF!$J:$J,$I155,dbF!$K:$K,$J155)</f>
        <v>0</v>
      </c>
      <c r="AG155" s="1">
        <f ca="1">SUMIFS(INDIRECT($C$1&amp;"!"&amp;$C155&amp;":"&amp;$C155),dbF!$B:$B,"&gt;="&amp;AG$5,dbF!$B:$B,"&lt;="&amp;AG$6,INDIRECT($C$1&amp;"!"&amp;$C$2&amp;":"&amp;$C$2),$I$4,dbF!$J:$J,$I155,dbF!$K:$K,$J155)</f>
        <v>0</v>
      </c>
      <c r="AH155" s="1">
        <f ca="1">SUMIFS(INDIRECT($C$1&amp;"!"&amp;$C155&amp;":"&amp;$C155),dbF!$B:$B,"&gt;="&amp;AH$5,dbF!$B:$B,"&lt;="&amp;AH$6,INDIRECT($C$1&amp;"!"&amp;$C$2&amp;":"&amp;$C$2),$I$4,dbF!$J:$J,$I155,dbF!$K:$K,$J155)</f>
        <v>0</v>
      </c>
      <c r="AI155" s="1">
        <f ca="1">SUMIFS(INDIRECT($C$1&amp;"!"&amp;$C155&amp;":"&amp;$C155),dbF!$B:$B,"&gt;="&amp;AI$5,dbF!$B:$B,"&lt;="&amp;AI$6,INDIRECT($C$1&amp;"!"&amp;$C$2&amp;":"&amp;$C$2),$I$4,dbF!$J:$J,$I155,dbF!$K:$K,$J155)</f>
        <v>0</v>
      </c>
      <c r="AJ155" s="1">
        <f ca="1">SUMIFS(INDIRECT($C$1&amp;"!"&amp;$C155&amp;":"&amp;$C155),dbF!$B:$B,"&gt;="&amp;AJ$5,dbF!$B:$B,"&lt;="&amp;AJ$6,INDIRECT($C$1&amp;"!"&amp;$C$2&amp;":"&amp;$C$2),$I$4,dbF!$J:$J,$I155,dbF!$K:$K,$J155)</f>
        <v>0</v>
      </c>
      <c r="AK155" s="1">
        <f ca="1">SUMIFS(INDIRECT($C$1&amp;"!"&amp;$C155&amp;":"&amp;$C155),dbF!$B:$B,"&gt;="&amp;AK$5,dbF!$B:$B,"&lt;="&amp;AK$6,INDIRECT($C$1&amp;"!"&amp;$C$2&amp;":"&amp;$C$2),$I$4,dbF!$J:$J,$I155,dbF!$K:$K,$J155)</f>
        <v>0</v>
      </c>
      <c r="AL155" s="1">
        <f ca="1">SUMIFS(INDIRECT($C$1&amp;"!"&amp;$C155&amp;":"&amp;$C155),dbF!$B:$B,"&gt;="&amp;AL$5,dbF!$B:$B,"&lt;="&amp;AL$6,INDIRECT($C$1&amp;"!"&amp;$C$2&amp;":"&amp;$C$2),$I$4,dbF!$J:$J,$I155,dbF!$K:$K,$J155)</f>
        <v>0</v>
      </c>
    </row>
    <row r="156" spans="2:38" x14ac:dyDescent="0.25">
      <c r="B156" s="1" t="str">
        <f>Items!G36</f>
        <v>BS(+)</v>
      </c>
      <c r="C156" s="1" t="str">
        <f>Items!H36</f>
        <v>M</v>
      </c>
      <c r="I156" s="22" t="str">
        <f>Items!E36</f>
        <v>Начисление себестоимости</v>
      </c>
      <c r="J156" s="1" t="str">
        <f>Items!F36</f>
        <v>Резерв-8</v>
      </c>
      <c r="Q156" s="1">
        <f ca="1">SUM($S156:INDIRECT(ADDRESS(ROW(),SUMIFS($3:$3,$4:$4,MAX($4:$4)))))</f>
        <v>0</v>
      </c>
      <c r="T156" s="1">
        <f ca="1">SUMIFS(INDIRECT($C$1&amp;"!"&amp;$C156&amp;":"&amp;$C156),dbF!$B:$B,"&gt;="&amp;T$5,dbF!$B:$B,"&lt;="&amp;T$6,INDIRECT($C$1&amp;"!"&amp;$C$2&amp;":"&amp;$C$2),$I$4,dbF!$J:$J,$I156,dbF!$K:$K,$J156)</f>
        <v>0</v>
      </c>
      <c r="U156" s="1">
        <f ca="1">SUMIFS(INDIRECT($C$1&amp;"!"&amp;$C156&amp;":"&amp;$C156),dbF!$B:$B,"&gt;="&amp;U$5,dbF!$B:$B,"&lt;="&amp;U$6,INDIRECT($C$1&amp;"!"&amp;$C$2&amp;":"&amp;$C$2),$I$4,dbF!$J:$J,$I156,dbF!$K:$K,$J156)</f>
        <v>0</v>
      </c>
      <c r="V156" s="1">
        <f ca="1">SUMIFS(INDIRECT($C$1&amp;"!"&amp;$C156&amp;":"&amp;$C156),dbF!$B:$B,"&gt;="&amp;V$5,dbF!$B:$B,"&lt;="&amp;V$6,INDIRECT($C$1&amp;"!"&amp;$C$2&amp;":"&amp;$C$2),$I$4,dbF!$J:$J,$I156,dbF!$K:$K,$J156)</f>
        <v>0</v>
      </c>
      <c r="W156" s="1">
        <f ca="1">SUMIFS(INDIRECT($C$1&amp;"!"&amp;$C156&amp;":"&amp;$C156),dbF!$B:$B,"&gt;="&amp;W$5,dbF!$B:$B,"&lt;="&amp;W$6,INDIRECT($C$1&amp;"!"&amp;$C$2&amp;":"&amp;$C$2),$I$4,dbF!$J:$J,$I156,dbF!$K:$K,$J156)</f>
        <v>0</v>
      </c>
      <c r="X156" s="1">
        <f ca="1">SUMIFS(INDIRECT($C$1&amp;"!"&amp;$C156&amp;":"&amp;$C156),dbF!$B:$B,"&gt;="&amp;X$5,dbF!$B:$B,"&lt;="&amp;X$6,INDIRECT($C$1&amp;"!"&amp;$C$2&amp;":"&amp;$C$2),$I$4,dbF!$J:$J,$I156,dbF!$K:$K,$J156)</f>
        <v>0</v>
      </c>
      <c r="Y156" s="1">
        <f ca="1">SUMIFS(INDIRECT($C$1&amp;"!"&amp;$C156&amp;":"&amp;$C156),dbF!$B:$B,"&gt;="&amp;Y$5,dbF!$B:$B,"&lt;="&amp;Y$6,INDIRECT($C$1&amp;"!"&amp;$C$2&amp;":"&amp;$C$2),$I$4,dbF!$J:$J,$I156,dbF!$K:$K,$J156)</f>
        <v>0</v>
      </c>
      <c r="Z156" s="1">
        <f ca="1">SUMIFS(INDIRECT($C$1&amp;"!"&amp;$C156&amp;":"&amp;$C156),dbF!$B:$B,"&gt;="&amp;Z$5,dbF!$B:$B,"&lt;="&amp;Z$6,INDIRECT($C$1&amp;"!"&amp;$C$2&amp;":"&amp;$C$2),$I$4,dbF!$J:$J,$I156,dbF!$K:$K,$J156)</f>
        <v>0</v>
      </c>
      <c r="AA156" s="1">
        <f ca="1">SUMIFS(INDIRECT($C$1&amp;"!"&amp;$C156&amp;":"&amp;$C156),dbF!$B:$B,"&gt;="&amp;AA$5,dbF!$B:$B,"&lt;="&amp;AA$6,INDIRECT($C$1&amp;"!"&amp;$C$2&amp;":"&amp;$C$2),$I$4,dbF!$J:$J,$I156,dbF!$K:$K,$J156)</f>
        <v>0</v>
      </c>
      <c r="AB156" s="1">
        <f ca="1">SUMIFS(INDIRECT($C$1&amp;"!"&amp;$C156&amp;":"&amp;$C156),dbF!$B:$B,"&gt;="&amp;AB$5,dbF!$B:$B,"&lt;="&amp;AB$6,INDIRECT($C$1&amp;"!"&amp;$C$2&amp;":"&amp;$C$2),$I$4,dbF!$J:$J,$I156,dbF!$K:$K,$J156)</f>
        <v>0</v>
      </c>
      <c r="AC156" s="1">
        <f ca="1">SUMIFS(INDIRECT($C$1&amp;"!"&amp;$C156&amp;":"&amp;$C156),dbF!$B:$B,"&gt;="&amp;AC$5,dbF!$B:$B,"&lt;="&amp;AC$6,INDIRECT($C$1&amp;"!"&amp;$C$2&amp;":"&amp;$C$2),$I$4,dbF!$J:$J,$I156,dbF!$K:$K,$J156)</f>
        <v>0</v>
      </c>
      <c r="AD156" s="1">
        <f ca="1">SUMIFS(INDIRECT($C$1&amp;"!"&amp;$C156&amp;":"&amp;$C156),dbF!$B:$B,"&gt;="&amp;AD$5,dbF!$B:$B,"&lt;="&amp;AD$6,INDIRECT($C$1&amp;"!"&amp;$C$2&amp;":"&amp;$C$2),$I$4,dbF!$J:$J,$I156,dbF!$K:$K,$J156)</f>
        <v>0</v>
      </c>
      <c r="AE156" s="1">
        <f ca="1">SUMIFS(INDIRECT($C$1&amp;"!"&amp;$C156&amp;":"&amp;$C156),dbF!$B:$B,"&gt;="&amp;AE$5,dbF!$B:$B,"&lt;="&amp;AE$6,INDIRECT($C$1&amp;"!"&amp;$C$2&amp;":"&amp;$C$2),$I$4,dbF!$J:$J,$I156,dbF!$K:$K,$J156)</f>
        <v>0</v>
      </c>
      <c r="AF156" s="1">
        <f ca="1">SUMIFS(INDIRECT($C$1&amp;"!"&amp;$C156&amp;":"&amp;$C156),dbF!$B:$B,"&gt;="&amp;AF$5,dbF!$B:$B,"&lt;="&amp;AF$6,INDIRECT($C$1&amp;"!"&amp;$C$2&amp;":"&amp;$C$2),$I$4,dbF!$J:$J,$I156,dbF!$K:$K,$J156)</f>
        <v>0</v>
      </c>
      <c r="AG156" s="1">
        <f ca="1">SUMIFS(INDIRECT($C$1&amp;"!"&amp;$C156&amp;":"&amp;$C156),dbF!$B:$B,"&gt;="&amp;AG$5,dbF!$B:$B,"&lt;="&amp;AG$6,INDIRECT($C$1&amp;"!"&amp;$C$2&amp;":"&amp;$C$2),$I$4,dbF!$J:$J,$I156,dbF!$K:$K,$J156)</f>
        <v>0</v>
      </c>
      <c r="AH156" s="1">
        <f ca="1">SUMIFS(INDIRECT($C$1&amp;"!"&amp;$C156&amp;":"&amp;$C156),dbF!$B:$B,"&gt;="&amp;AH$5,dbF!$B:$B,"&lt;="&amp;AH$6,INDIRECT($C$1&amp;"!"&amp;$C$2&amp;":"&amp;$C$2),$I$4,dbF!$J:$J,$I156,dbF!$K:$K,$J156)</f>
        <v>0</v>
      </c>
      <c r="AI156" s="1">
        <f ca="1">SUMIFS(INDIRECT($C$1&amp;"!"&amp;$C156&amp;":"&amp;$C156),dbF!$B:$B,"&gt;="&amp;AI$5,dbF!$B:$B,"&lt;="&amp;AI$6,INDIRECT($C$1&amp;"!"&amp;$C$2&amp;":"&amp;$C$2),$I$4,dbF!$J:$J,$I156,dbF!$K:$K,$J156)</f>
        <v>0</v>
      </c>
      <c r="AJ156" s="1">
        <f ca="1">SUMIFS(INDIRECT($C$1&amp;"!"&amp;$C156&amp;":"&amp;$C156),dbF!$B:$B,"&gt;="&amp;AJ$5,dbF!$B:$B,"&lt;="&amp;AJ$6,INDIRECT($C$1&amp;"!"&amp;$C$2&amp;":"&amp;$C$2),$I$4,dbF!$J:$J,$I156,dbF!$K:$K,$J156)</f>
        <v>0</v>
      </c>
      <c r="AK156" s="1">
        <f ca="1">SUMIFS(INDIRECT($C$1&amp;"!"&amp;$C156&amp;":"&amp;$C156),dbF!$B:$B,"&gt;="&amp;AK$5,dbF!$B:$B,"&lt;="&amp;AK$6,INDIRECT($C$1&amp;"!"&amp;$C$2&amp;":"&amp;$C$2),$I$4,dbF!$J:$J,$I156,dbF!$K:$K,$J156)</f>
        <v>0</v>
      </c>
      <c r="AL156" s="1">
        <f ca="1">SUMIFS(INDIRECT($C$1&amp;"!"&amp;$C156&amp;":"&amp;$C156),dbF!$B:$B,"&gt;="&amp;AL$5,dbF!$B:$B,"&lt;="&amp;AL$6,INDIRECT($C$1&amp;"!"&amp;$C$2&amp;":"&amp;$C$2),$I$4,dbF!$J:$J,$I156,dbF!$K:$K,$J156)</f>
        <v>0</v>
      </c>
    </row>
    <row r="157" spans="2:38" s="23" customFormat="1" ht="10.199999999999999" x14ac:dyDescent="0.2">
      <c r="E157" s="23" t="s">
        <v>50</v>
      </c>
    </row>
    <row r="158" spans="2:38" ht="4.05" customHeight="1" x14ac:dyDescent="0.25"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</row>
    <row r="159" spans="2:38" ht="4.05" customHeight="1" x14ac:dyDescent="0.25"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</row>
    <row r="160" spans="2:38" s="2" customFormat="1" x14ac:dyDescent="0.25">
      <c r="G160" s="26" t="s">
        <v>19</v>
      </c>
      <c r="H160" s="26"/>
      <c r="I160" s="26"/>
      <c r="J160" s="26"/>
      <c r="K160" s="26"/>
      <c r="L160" s="26"/>
    </row>
    <row r="161" spans="2:38" s="2" customFormat="1" x14ac:dyDescent="0.25">
      <c r="B161" s="2">
        <f>Items!$L$3</f>
        <v>0</v>
      </c>
      <c r="C161" s="2" t="str">
        <f>Items!$M$3</f>
        <v>M</v>
      </c>
      <c r="I161" s="2" t="str">
        <f>Items!$J$3</f>
        <v>Поступление денежных средств по операционной деятельности</v>
      </c>
      <c r="Q161" s="2">
        <f ca="1">SUM($S161:INDIRECT(ADDRESS(ROW(),SUMIFS($3:$3,$4:$4,MAX($4:$4)))))</f>
        <v>0</v>
      </c>
      <c r="T161" s="2">
        <f ca="1">SUM(T162:T164)</f>
        <v>0</v>
      </c>
      <c r="U161" s="2">
        <f t="shared" ref="U161:AL161" ca="1" si="131">SUM(U162:U164)</f>
        <v>0</v>
      </c>
      <c r="V161" s="2">
        <f t="shared" ca="1" si="131"/>
        <v>0</v>
      </c>
      <c r="W161" s="2">
        <f t="shared" ca="1" si="131"/>
        <v>0</v>
      </c>
      <c r="X161" s="2">
        <f t="shared" ca="1" si="131"/>
        <v>0</v>
      </c>
      <c r="Y161" s="2">
        <f t="shared" ca="1" si="131"/>
        <v>0</v>
      </c>
      <c r="Z161" s="2">
        <f t="shared" ca="1" si="131"/>
        <v>0</v>
      </c>
      <c r="AA161" s="2">
        <f t="shared" ca="1" si="131"/>
        <v>0</v>
      </c>
      <c r="AB161" s="2">
        <f t="shared" ca="1" si="131"/>
        <v>0</v>
      </c>
      <c r="AC161" s="2">
        <f t="shared" ca="1" si="131"/>
        <v>0</v>
      </c>
      <c r="AD161" s="2">
        <f t="shared" ca="1" si="131"/>
        <v>0</v>
      </c>
      <c r="AE161" s="2">
        <f t="shared" ca="1" si="131"/>
        <v>0</v>
      </c>
      <c r="AF161" s="2">
        <f t="shared" ca="1" si="131"/>
        <v>0</v>
      </c>
      <c r="AG161" s="2">
        <f t="shared" ca="1" si="131"/>
        <v>0</v>
      </c>
      <c r="AH161" s="2">
        <f t="shared" ca="1" si="131"/>
        <v>0</v>
      </c>
      <c r="AI161" s="2">
        <f t="shared" ca="1" si="131"/>
        <v>0</v>
      </c>
      <c r="AJ161" s="2">
        <f t="shared" ca="1" si="131"/>
        <v>0</v>
      </c>
      <c r="AK161" s="2">
        <f t="shared" ca="1" si="131"/>
        <v>0</v>
      </c>
      <c r="AL161" s="2">
        <f t="shared" ca="1" si="131"/>
        <v>0</v>
      </c>
    </row>
    <row r="162" spans="2:38" x14ac:dyDescent="0.25">
      <c r="B162" s="1" t="str">
        <f>Items!$L$4</f>
        <v>CF(+)</v>
      </c>
      <c r="C162" s="1" t="str">
        <f>Items!$M$4</f>
        <v>M</v>
      </c>
      <c r="I162" s="22" t="str">
        <f>Items!$J$4</f>
        <v>Поступление денежных средств по операционной деятельности</v>
      </c>
      <c r="J162" s="1" t="str">
        <f>Items!$K$4</f>
        <v>Поступление от реализации</v>
      </c>
      <c r="Q162" s="1">
        <f ca="1">SUM($S162:INDIRECT(ADDRESS(ROW(),SUMIFS($3:$3,$4:$4,MAX($4:$4)))))</f>
        <v>0</v>
      </c>
      <c r="T162" s="1">
        <f ca="1">SUMIFS(INDIRECT($C$1&amp;"!"&amp;$C162&amp;":"&amp;$C162),dbF!$B:$B,"&gt;="&amp;T$5,dbF!$B:$B,"&lt;="&amp;T$6,INDIRECT($C$1&amp;"!"&amp;$C$2&amp;":"&amp;$C$2),$I$4,dbF!$J:$J,$I162,dbF!$K:$K,$J162)</f>
        <v>0</v>
      </c>
      <c r="U162" s="1">
        <f ca="1">SUMIFS(INDIRECT($C$1&amp;"!"&amp;$C162&amp;":"&amp;$C162),dbF!$B:$B,"&gt;="&amp;U$5,dbF!$B:$B,"&lt;="&amp;U$6,INDIRECT($C$1&amp;"!"&amp;$C$2&amp;":"&amp;$C$2),$I$4,dbF!$J:$J,$I162,dbF!$K:$K,$J162)</f>
        <v>0</v>
      </c>
      <c r="V162" s="1">
        <f ca="1">SUMIFS(INDIRECT($C$1&amp;"!"&amp;$C162&amp;":"&amp;$C162),dbF!$B:$B,"&gt;="&amp;V$5,dbF!$B:$B,"&lt;="&amp;V$6,INDIRECT($C$1&amp;"!"&amp;$C$2&amp;":"&amp;$C$2),$I$4,dbF!$J:$J,$I162,dbF!$K:$K,$J162)</f>
        <v>0</v>
      </c>
      <c r="W162" s="1">
        <f ca="1">SUMIFS(INDIRECT($C$1&amp;"!"&amp;$C162&amp;":"&amp;$C162),dbF!$B:$B,"&gt;="&amp;W$5,dbF!$B:$B,"&lt;="&amp;W$6,INDIRECT($C$1&amp;"!"&amp;$C$2&amp;":"&amp;$C$2),$I$4,dbF!$J:$J,$I162,dbF!$K:$K,$J162)</f>
        <v>0</v>
      </c>
      <c r="X162" s="1">
        <f ca="1">SUMIFS(INDIRECT($C$1&amp;"!"&amp;$C162&amp;":"&amp;$C162),dbF!$B:$B,"&gt;="&amp;X$5,dbF!$B:$B,"&lt;="&amp;X$6,INDIRECT($C$1&amp;"!"&amp;$C$2&amp;":"&amp;$C$2),$I$4,dbF!$J:$J,$I162,dbF!$K:$K,$J162)</f>
        <v>0</v>
      </c>
      <c r="Y162" s="1">
        <f ca="1">SUMIFS(INDIRECT($C$1&amp;"!"&amp;$C162&amp;":"&amp;$C162),dbF!$B:$B,"&gt;="&amp;Y$5,dbF!$B:$B,"&lt;="&amp;Y$6,INDIRECT($C$1&amp;"!"&amp;$C$2&amp;":"&amp;$C$2),$I$4,dbF!$J:$J,$I162,dbF!$K:$K,$J162)</f>
        <v>0</v>
      </c>
      <c r="Z162" s="1">
        <f ca="1">SUMIFS(INDIRECT($C$1&amp;"!"&amp;$C162&amp;":"&amp;$C162),dbF!$B:$B,"&gt;="&amp;Z$5,dbF!$B:$B,"&lt;="&amp;Z$6,INDIRECT($C$1&amp;"!"&amp;$C$2&amp;":"&amp;$C$2),$I$4,dbF!$J:$J,$I162,dbF!$K:$K,$J162)</f>
        <v>0</v>
      </c>
      <c r="AA162" s="1">
        <f ca="1">SUMIFS(INDIRECT($C$1&amp;"!"&amp;$C162&amp;":"&amp;$C162),dbF!$B:$B,"&gt;="&amp;AA$5,dbF!$B:$B,"&lt;="&amp;AA$6,INDIRECT($C$1&amp;"!"&amp;$C$2&amp;":"&amp;$C$2),$I$4,dbF!$J:$J,$I162,dbF!$K:$K,$J162)</f>
        <v>0</v>
      </c>
      <c r="AB162" s="1">
        <f ca="1">SUMIFS(INDIRECT($C$1&amp;"!"&amp;$C162&amp;":"&amp;$C162),dbF!$B:$B,"&gt;="&amp;AB$5,dbF!$B:$B,"&lt;="&amp;AB$6,INDIRECT($C$1&amp;"!"&amp;$C$2&amp;":"&amp;$C$2),$I$4,dbF!$J:$J,$I162,dbF!$K:$K,$J162)</f>
        <v>0</v>
      </c>
      <c r="AC162" s="1">
        <f ca="1">SUMIFS(INDIRECT($C$1&amp;"!"&amp;$C162&amp;":"&amp;$C162),dbF!$B:$B,"&gt;="&amp;AC$5,dbF!$B:$B,"&lt;="&amp;AC$6,INDIRECT($C$1&amp;"!"&amp;$C$2&amp;":"&amp;$C$2),$I$4,dbF!$J:$J,$I162,dbF!$K:$K,$J162)</f>
        <v>0</v>
      </c>
      <c r="AD162" s="1">
        <f ca="1">SUMIFS(INDIRECT($C$1&amp;"!"&amp;$C162&amp;":"&amp;$C162),dbF!$B:$B,"&gt;="&amp;AD$5,dbF!$B:$B,"&lt;="&amp;AD$6,INDIRECT($C$1&amp;"!"&amp;$C$2&amp;":"&amp;$C$2),$I$4,dbF!$J:$J,$I162,dbF!$K:$K,$J162)</f>
        <v>0</v>
      </c>
      <c r="AE162" s="1">
        <f ca="1">SUMIFS(INDIRECT($C$1&amp;"!"&amp;$C162&amp;":"&amp;$C162),dbF!$B:$B,"&gt;="&amp;AE$5,dbF!$B:$B,"&lt;="&amp;AE$6,INDIRECT($C$1&amp;"!"&amp;$C$2&amp;":"&amp;$C$2),$I$4,dbF!$J:$J,$I162,dbF!$K:$K,$J162)</f>
        <v>0</v>
      </c>
      <c r="AF162" s="1">
        <f ca="1">SUMIFS(INDIRECT($C$1&amp;"!"&amp;$C162&amp;":"&amp;$C162),dbF!$B:$B,"&gt;="&amp;AF$5,dbF!$B:$B,"&lt;="&amp;AF$6,INDIRECT($C$1&amp;"!"&amp;$C$2&amp;":"&amp;$C$2),$I$4,dbF!$J:$J,$I162,dbF!$K:$K,$J162)</f>
        <v>0</v>
      </c>
      <c r="AG162" s="1">
        <f ca="1">SUMIFS(INDIRECT($C$1&amp;"!"&amp;$C162&amp;":"&amp;$C162),dbF!$B:$B,"&gt;="&amp;AG$5,dbF!$B:$B,"&lt;="&amp;AG$6,INDIRECT($C$1&amp;"!"&amp;$C$2&amp;":"&amp;$C$2),$I$4,dbF!$J:$J,$I162,dbF!$K:$K,$J162)</f>
        <v>0</v>
      </c>
      <c r="AH162" s="1">
        <f ca="1">SUMIFS(INDIRECT($C$1&amp;"!"&amp;$C162&amp;":"&amp;$C162),dbF!$B:$B,"&gt;="&amp;AH$5,dbF!$B:$B,"&lt;="&amp;AH$6,INDIRECT($C$1&amp;"!"&amp;$C$2&amp;":"&amp;$C$2),$I$4,dbF!$J:$J,$I162,dbF!$K:$K,$J162)</f>
        <v>0</v>
      </c>
      <c r="AI162" s="1">
        <f ca="1">SUMIFS(INDIRECT($C$1&amp;"!"&amp;$C162&amp;":"&amp;$C162),dbF!$B:$B,"&gt;="&amp;AI$5,dbF!$B:$B,"&lt;="&amp;AI$6,INDIRECT($C$1&amp;"!"&amp;$C$2&amp;":"&amp;$C$2),$I$4,dbF!$J:$J,$I162,dbF!$K:$K,$J162)</f>
        <v>0</v>
      </c>
      <c r="AJ162" s="1">
        <f ca="1">SUMIFS(INDIRECT($C$1&amp;"!"&amp;$C162&amp;":"&amp;$C162),dbF!$B:$B,"&gt;="&amp;AJ$5,dbF!$B:$B,"&lt;="&amp;AJ$6,INDIRECT($C$1&amp;"!"&amp;$C$2&amp;":"&amp;$C$2),$I$4,dbF!$J:$J,$I162,dbF!$K:$K,$J162)</f>
        <v>0</v>
      </c>
      <c r="AK162" s="1">
        <f ca="1">SUMIFS(INDIRECT($C$1&amp;"!"&amp;$C162&amp;":"&amp;$C162),dbF!$B:$B,"&gt;="&amp;AK$5,dbF!$B:$B,"&lt;="&amp;AK$6,INDIRECT($C$1&amp;"!"&amp;$C$2&amp;":"&amp;$C$2),$I$4,dbF!$J:$J,$I162,dbF!$K:$K,$J162)</f>
        <v>0</v>
      </c>
      <c r="AL162" s="1">
        <f ca="1">SUMIFS(INDIRECT($C$1&amp;"!"&amp;$C162&amp;":"&amp;$C162),dbF!$B:$B,"&gt;="&amp;AL$5,dbF!$B:$B,"&lt;="&amp;AL$6,INDIRECT($C$1&amp;"!"&amp;$C$2&amp;":"&amp;$C$2),$I$4,dbF!$J:$J,$I162,dbF!$K:$K,$J162)</f>
        <v>0</v>
      </c>
    </row>
    <row r="163" spans="2:38" x14ac:dyDescent="0.25">
      <c r="B163" s="1" t="str">
        <f>Items!$L$5</f>
        <v>CF(+)</v>
      </c>
      <c r="C163" s="1" t="str">
        <f>Items!$M$5</f>
        <v>M</v>
      </c>
      <c r="I163" s="22" t="str">
        <f>Items!$J$5</f>
        <v>Поступление денежных средств по операционной деятельности</v>
      </c>
      <c r="J163" s="1" t="str">
        <f>Items!$K$5</f>
        <v>Прочие поступления</v>
      </c>
      <c r="Q163" s="20">
        <f ca="1">SUM($S163:INDIRECT(ADDRESS(ROW(),SUMIFS($3:$3,$4:$4,MAX($4:$4)))))</f>
        <v>0</v>
      </c>
      <c r="T163" s="1">
        <f ca="1">SUMIFS(INDIRECT($C$1&amp;"!"&amp;$C163&amp;":"&amp;$C163),dbF!$B:$B,"&gt;="&amp;T$5,dbF!$B:$B,"&lt;="&amp;T$6,INDIRECT($C$1&amp;"!"&amp;$C$2&amp;":"&amp;$C$2),$I$4,dbF!$J:$J,$I163,dbF!$K:$K,$J163)</f>
        <v>0</v>
      </c>
      <c r="U163" s="1">
        <f ca="1">SUMIFS(INDIRECT($C$1&amp;"!"&amp;$C163&amp;":"&amp;$C163),dbF!$B:$B,"&gt;="&amp;U$5,dbF!$B:$B,"&lt;="&amp;U$6,INDIRECT($C$1&amp;"!"&amp;$C$2&amp;":"&amp;$C$2),$I$4,dbF!$J:$J,$I163,dbF!$K:$K,$J163)</f>
        <v>0</v>
      </c>
      <c r="V163" s="1">
        <f ca="1">SUMIFS(INDIRECT($C$1&amp;"!"&amp;$C163&amp;":"&amp;$C163),dbF!$B:$B,"&gt;="&amp;V$5,dbF!$B:$B,"&lt;="&amp;V$6,INDIRECT($C$1&amp;"!"&amp;$C$2&amp;":"&amp;$C$2),$I$4,dbF!$J:$J,$I163,dbF!$K:$K,$J163)</f>
        <v>0</v>
      </c>
      <c r="W163" s="1">
        <f ca="1">SUMIFS(INDIRECT($C$1&amp;"!"&amp;$C163&amp;":"&amp;$C163),dbF!$B:$B,"&gt;="&amp;W$5,dbF!$B:$B,"&lt;="&amp;W$6,INDIRECT($C$1&amp;"!"&amp;$C$2&amp;":"&amp;$C$2),$I$4,dbF!$J:$J,$I163,dbF!$K:$K,$J163)</f>
        <v>0</v>
      </c>
      <c r="X163" s="1">
        <f ca="1">SUMIFS(INDIRECT($C$1&amp;"!"&amp;$C163&amp;":"&amp;$C163),dbF!$B:$B,"&gt;="&amp;X$5,dbF!$B:$B,"&lt;="&amp;X$6,INDIRECT($C$1&amp;"!"&amp;$C$2&amp;":"&amp;$C$2),$I$4,dbF!$J:$J,$I163,dbF!$K:$K,$J163)</f>
        <v>0</v>
      </c>
      <c r="Y163" s="1">
        <f ca="1">SUMIFS(INDIRECT($C$1&amp;"!"&amp;$C163&amp;":"&amp;$C163),dbF!$B:$B,"&gt;="&amp;Y$5,dbF!$B:$B,"&lt;="&amp;Y$6,INDIRECT($C$1&amp;"!"&amp;$C$2&amp;":"&amp;$C$2),$I$4,dbF!$J:$J,$I163,dbF!$K:$K,$J163)</f>
        <v>0</v>
      </c>
      <c r="Z163" s="1">
        <f ca="1">SUMIFS(INDIRECT($C$1&amp;"!"&amp;$C163&amp;":"&amp;$C163),dbF!$B:$B,"&gt;="&amp;Z$5,dbF!$B:$B,"&lt;="&amp;Z$6,INDIRECT($C$1&amp;"!"&amp;$C$2&amp;":"&amp;$C$2),$I$4,dbF!$J:$J,$I163,dbF!$K:$K,$J163)</f>
        <v>0</v>
      </c>
      <c r="AA163" s="1">
        <f ca="1">SUMIFS(INDIRECT($C$1&amp;"!"&amp;$C163&amp;":"&amp;$C163),dbF!$B:$B,"&gt;="&amp;AA$5,dbF!$B:$B,"&lt;="&amp;AA$6,INDIRECT($C$1&amp;"!"&amp;$C$2&amp;":"&amp;$C$2),$I$4,dbF!$J:$J,$I163,dbF!$K:$K,$J163)</f>
        <v>0</v>
      </c>
      <c r="AB163" s="1">
        <f ca="1">SUMIFS(INDIRECT($C$1&amp;"!"&amp;$C163&amp;":"&amp;$C163),dbF!$B:$B,"&gt;="&amp;AB$5,dbF!$B:$B,"&lt;="&amp;AB$6,INDIRECT($C$1&amp;"!"&amp;$C$2&amp;":"&amp;$C$2),$I$4,dbF!$J:$J,$I163,dbF!$K:$K,$J163)</f>
        <v>0</v>
      </c>
      <c r="AC163" s="1">
        <f ca="1">SUMIFS(INDIRECT($C$1&amp;"!"&amp;$C163&amp;":"&amp;$C163),dbF!$B:$B,"&gt;="&amp;AC$5,dbF!$B:$B,"&lt;="&amp;AC$6,INDIRECT($C$1&amp;"!"&amp;$C$2&amp;":"&amp;$C$2),$I$4,dbF!$J:$J,$I163,dbF!$K:$K,$J163)</f>
        <v>0</v>
      </c>
      <c r="AD163" s="1">
        <f ca="1">SUMIFS(INDIRECT($C$1&amp;"!"&amp;$C163&amp;":"&amp;$C163),dbF!$B:$B,"&gt;="&amp;AD$5,dbF!$B:$B,"&lt;="&amp;AD$6,INDIRECT($C$1&amp;"!"&amp;$C$2&amp;":"&amp;$C$2),$I$4,dbF!$J:$J,$I163,dbF!$K:$K,$J163)</f>
        <v>0</v>
      </c>
      <c r="AE163" s="1">
        <f ca="1">SUMIFS(INDIRECT($C$1&amp;"!"&amp;$C163&amp;":"&amp;$C163),dbF!$B:$B,"&gt;="&amp;AE$5,dbF!$B:$B,"&lt;="&amp;AE$6,INDIRECT($C$1&amp;"!"&amp;$C$2&amp;":"&amp;$C$2),$I$4,dbF!$J:$J,$I163,dbF!$K:$K,$J163)</f>
        <v>0</v>
      </c>
      <c r="AF163" s="1">
        <f ca="1">SUMIFS(INDIRECT($C$1&amp;"!"&amp;$C163&amp;":"&amp;$C163),dbF!$B:$B,"&gt;="&amp;AF$5,dbF!$B:$B,"&lt;="&amp;AF$6,INDIRECT($C$1&amp;"!"&amp;$C$2&amp;":"&amp;$C$2),$I$4,dbF!$J:$J,$I163,dbF!$K:$K,$J163)</f>
        <v>0</v>
      </c>
      <c r="AG163" s="1">
        <f ca="1">SUMIFS(INDIRECT($C$1&amp;"!"&amp;$C163&amp;":"&amp;$C163),dbF!$B:$B,"&gt;="&amp;AG$5,dbF!$B:$B,"&lt;="&amp;AG$6,INDIRECT($C$1&amp;"!"&amp;$C$2&amp;":"&amp;$C$2),$I$4,dbF!$J:$J,$I163,dbF!$K:$K,$J163)</f>
        <v>0</v>
      </c>
      <c r="AH163" s="1">
        <f ca="1">SUMIFS(INDIRECT($C$1&amp;"!"&amp;$C163&amp;":"&amp;$C163),dbF!$B:$B,"&gt;="&amp;AH$5,dbF!$B:$B,"&lt;="&amp;AH$6,INDIRECT($C$1&amp;"!"&amp;$C$2&amp;":"&amp;$C$2),$I$4,dbF!$J:$J,$I163,dbF!$K:$K,$J163)</f>
        <v>0</v>
      </c>
      <c r="AI163" s="1">
        <f ca="1">SUMIFS(INDIRECT($C$1&amp;"!"&amp;$C163&amp;":"&amp;$C163),dbF!$B:$B,"&gt;="&amp;AI$5,dbF!$B:$B,"&lt;="&amp;AI$6,INDIRECT($C$1&amp;"!"&amp;$C$2&amp;":"&amp;$C$2),$I$4,dbF!$J:$J,$I163,dbF!$K:$K,$J163)</f>
        <v>0</v>
      </c>
      <c r="AJ163" s="1">
        <f ca="1">SUMIFS(INDIRECT($C$1&amp;"!"&amp;$C163&amp;":"&amp;$C163),dbF!$B:$B,"&gt;="&amp;AJ$5,dbF!$B:$B,"&lt;="&amp;AJ$6,INDIRECT($C$1&amp;"!"&amp;$C$2&amp;":"&amp;$C$2),$I$4,dbF!$J:$J,$I163,dbF!$K:$K,$J163)</f>
        <v>0</v>
      </c>
      <c r="AK163" s="1">
        <f ca="1">SUMIFS(INDIRECT($C$1&amp;"!"&amp;$C163&amp;":"&amp;$C163),dbF!$B:$B,"&gt;="&amp;AK$5,dbF!$B:$B,"&lt;="&amp;AK$6,INDIRECT($C$1&amp;"!"&amp;$C$2&amp;":"&amp;$C$2),$I$4,dbF!$J:$J,$I163,dbF!$K:$K,$J163)</f>
        <v>0</v>
      </c>
      <c r="AL163" s="1">
        <f ca="1">SUMIFS(INDIRECT($C$1&amp;"!"&amp;$C163&amp;":"&amp;$C163),dbF!$B:$B,"&gt;="&amp;AL$5,dbF!$B:$B,"&lt;="&amp;AL$6,INDIRECT($C$1&amp;"!"&amp;$C$2&amp;":"&amp;$C$2),$I$4,dbF!$J:$J,$I163,dbF!$K:$K,$J163)</f>
        <v>0</v>
      </c>
    </row>
    <row r="164" spans="2:38" s="23" customFormat="1" ht="10.199999999999999" x14ac:dyDescent="0.2">
      <c r="E164" s="23" t="s">
        <v>50</v>
      </c>
    </row>
    <row r="165" spans="2:38" s="2" customFormat="1" x14ac:dyDescent="0.25">
      <c r="B165" s="2">
        <f>Items!$L$6</f>
        <v>0</v>
      </c>
      <c r="C165" s="2" t="str">
        <f>Items!$M$6</f>
        <v>N</v>
      </c>
      <c r="I165" s="2" t="str">
        <f>Items!$J$6</f>
        <v>Оплаты себестоимостных затрат</v>
      </c>
      <c r="Q165" s="2">
        <f ca="1">SUM($S165:INDIRECT(ADDRESS(ROW(),SUMIFS($3:$3,$4:$4,MAX($4:$4)))))</f>
        <v>0</v>
      </c>
      <c r="T165" s="2">
        <f ca="1">SUM(T166:T197)</f>
        <v>0</v>
      </c>
      <c r="U165" s="2">
        <f t="shared" ref="U165" ca="1" si="132">SUM(U166:U197)</f>
        <v>0</v>
      </c>
      <c r="V165" s="2">
        <f t="shared" ref="V165" ca="1" si="133">SUM(V166:V197)</f>
        <v>0</v>
      </c>
      <c r="W165" s="2">
        <f t="shared" ref="W165" ca="1" si="134">SUM(W166:W197)</f>
        <v>0</v>
      </c>
      <c r="X165" s="2">
        <f t="shared" ref="X165" ca="1" si="135">SUM(X166:X197)</f>
        <v>0</v>
      </c>
      <c r="Y165" s="2">
        <f t="shared" ref="Y165" ca="1" si="136">SUM(Y166:Y197)</f>
        <v>0</v>
      </c>
      <c r="Z165" s="2">
        <f t="shared" ref="Z165" ca="1" si="137">SUM(Z166:Z197)</f>
        <v>0</v>
      </c>
      <c r="AA165" s="2">
        <f t="shared" ref="AA165" ca="1" si="138">SUM(AA166:AA197)</f>
        <v>0</v>
      </c>
      <c r="AB165" s="2">
        <f t="shared" ref="AB165" ca="1" si="139">SUM(AB166:AB197)</f>
        <v>0</v>
      </c>
      <c r="AC165" s="2">
        <f t="shared" ref="AC165" ca="1" si="140">SUM(AC166:AC197)</f>
        <v>0</v>
      </c>
      <c r="AD165" s="2">
        <f t="shared" ref="AD165" ca="1" si="141">SUM(AD166:AD197)</f>
        <v>0</v>
      </c>
      <c r="AE165" s="2">
        <f t="shared" ref="AE165" ca="1" si="142">SUM(AE166:AE197)</f>
        <v>0</v>
      </c>
      <c r="AF165" s="2">
        <f t="shared" ref="AF165" ca="1" si="143">SUM(AF166:AF197)</f>
        <v>0</v>
      </c>
      <c r="AG165" s="2">
        <f t="shared" ref="AG165" ca="1" si="144">SUM(AG166:AG197)</f>
        <v>0</v>
      </c>
      <c r="AH165" s="2">
        <f t="shared" ref="AH165" ca="1" si="145">SUM(AH166:AH197)</f>
        <v>0</v>
      </c>
      <c r="AI165" s="2">
        <f t="shared" ref="AI165" ca="1" si="146">SUM(AI166:AI197)</f>
        <v>0</v>
      </c>
      <c r="AJ165" s="2">
        <f t="shared" ref="AJ165" ca="1" si="147">SUM(AJ166:AJ197)</f>
        <v>0</v>
      </c>
      <c r="AK165" s="2">
        <f t="shared" ref="AK165" ca="1" si="148">SUM(AK166:AK197)</f>
        <v>0</v>
      </c>
      <c r="AL165" s="2">
        <f t="shared" ref="AL165" ca="1" si="149">SUM(AL166:AL197)</f>
        <v>0</v>
      </c>
    </row>
    <row r="166" spans="2:38" x14ac:dyDescent="0.25">
      <c r="B166" s="1" t="str">
        <f>Items!$L$7</f>
        <v>CF(-)</v>
      </c>
      <c r="C166" s="1" t="str">
        <f>Items!$M$7</f>
        <v>N</v>
      </c>
      <c r="I166" s="22" t="str">
        <f>Items!$J$7</f>
        <v>Оплаты себестоимостных затрат</v>
      </c>
      <c r="J166" s="1" t="str">
        <f>Items!K7</f>
        <v>Подготовительные работы</v>
      </c>
      <c r="Q166" s="1">
        <f ca="1">SUM($S166:INDIRECT(ADDRESS(ROW(),SUMIFS($3:$3,$4:$4,MAX($4:$4)))))</f>
        <v>0</v>
      </c>
      <c r="T166" s="1">
        <f ca="1">SUMIFS(INDIRECT($C$1&amp;"!"&amp;$C166&amp;":"&amp;$C166),dbF!$B:$B,"&gt;="&amp;T$5,dbF!$B:$B,"&lt;="&amp;T$6,INDIRECT($C$1&amp;"!"&amp;$C$2&amp;":"&amp;$C$2),$I$4,dbF!$J:$J,$I166,dbF!$K:$K,$J166)</f>
        <v>0</v>
      </c>
      <c r="U166" s="1">
        <f ca="1">SUMIFS(INDIRECT($C$1&amp;"!"&amp;$C166&amp;":"&amp;$C166),dbF!$B:$B,"&gt;="&amp;U$5,dbF!$B:$B,"&lt;="&amp;U$6,INDIRECT($C$1&amp;"!"&amp;$C$2&amp;":"&amp;$C$2),$I$4,dbF!$J:$J,$I166,dbF!$K:$K,$J166)</f>
        <v>0</v>
      </c>
      <c r="V166" s="1">
        <f ca="1">SUMIFS(INDIRECT($C$1&amp;"!"&amp;$C166&amp;":"&amp;$C166),dbF!$B:$B,"&gt;="&amp;V$5,dbF!$B:$B,"&lt;="&amp;V$6,INDIRECT($C$1&amp;"!"&amp;$C$2&amp;":"&amp;$C$2),$I$4,dbF!$J:$J,$I166,dbF!$K:$K,$J166)</f>
        <v>0</v>
      </c>
      <c r="W166" s="1">
        <f ca="1">SUMIFS(INDIRECT($C$1&amp;"!"&amp;$C166&amp;":"&amp;$C166),dbF!$B:$B,"&gt;="&amp;W$5,dbF!$B:$B,"&lt;="&amp;W$6,INDIRECT($C$1&amp;"!"&amp;$C$2&amp;":"&amp;$C$2),$I$4,dbF!$J:$J,$I166,dbF!$K:$K,$J166)</f>
        <v>0</v>
      </c>
      <c r="X166" s="1">
        <f ca="1">SUMIFS(INDIRECT($C$1&amp;"!"&amp;$C166&amp;":"&amp;$C166),dbF!$B:$B,"&gt;="&amp;X$5,dbF!$B:$B,"&lt;="&amp;X$6,INDIRECT($C$1&amp;"!"&amp;$C$2&amp;":"&amp;$C$2),$I$4,dbF!$J:$J,$I166,dbF!$K:$K,$J166)</f>
        <v>0</v>
      </c>
      <c r="Y166" s="1">
        <f ca="1">SUMIFS(INDIRECT($C$1&amp;"!"&amp;$C166&amp;":"&amp;$C166),dbF!$B:$B,"&gt;="&amp;Y$5,dbF!$B:$B,"&lt;="&amp;Y$6,INDIRECT($C$1&amp;"!"&amp;$C$2&amp;":"&amp;$C$2),$I$4,dbF!$J:$J,$I166,dbF!$K:$K,$J166)</f>
        <v>0</v>
      </c>
      <c r="Z166" s="1">
        <f ca="1">SUMIFS(INDIRECT($C$1&amp;"!"&amp;$C166&amp;":"&amp;$C166),dbF!$B:$B,"&gt;="&amp;Z$5,dbF!$B:$B,"&lt;="&amp;Z$6,INDIRECT($C$1&amp;"!"&amp;$C$2&amp;":"&amp;$C$2),$I$4,dbF!$J:$J,$I166,dbF!$K:$K,$J166)</f>
        <v>0</v>
      </c>
      <c r="AA166" s="1">
        <f ca="1">SUMIFS(INDIRECT($C$1&amp;"!"&amp;$C166&amp;":"&amp;$C166),dbF!$B:$B,"&gt;="&amp;AA$5,dbF!$B:$B,"&lt;="&amp;AA$6,INDIRECT($C$1&amp;"!"&amp;$C$2&amp;":"&amp;$C$2),$I$4,dbF!$J:$J,$I166,dbF!$K:$K,$J166)</f>
        <v>0</v>
      </c>
      <c r="AB166" s="1">
        <f ca="1">SUMIFS(INDIRECT($C$1&amp;"!"&amp;$C166&amp;":"&amp;$C166),dbF!$B:$B,"&gt;="&amp;AB$5,dbF!$B:$B,"&lt;="&amp;AB$6,INDIRECT($C$1&amp;"!"&amp;$C$2&amp;":"&amp;$C$2),$I$4,dbF!$J:$J,$I166,dbF!$K:$K,$J166)</f>
        <v>0</v>
      </c>
      <c r="AC166" s="1">
        <f ca="1">SUMIFS(INDIRECT($C$1&amp;"!"&amp;$C166&amp;":"&amp;$C166),dbF!$B:$B,"&gt;="&amp;AC$5,dbF!$B:$B,"&lt;="&amp;AC$6,INDIRECT($C$1&amp;"!"&amp;$C$2&amp;":"&amp;$C$2),$I$4,dbF!$J:$J,$I166,dbF!$K:$K,$J166)</f>
        <v>0</v>
      </c>
      <c r="AD166" s="1">
        <f ca="1">SUMIFS(INDIRECT($C$1&amp;"!"&amp;$C166&amp;":"&amp;$C166),dbF!$B:$B,"&gt;="&amp;AD$5,dbF!$B:$B,"&lt;="&amp;AD$6,INDIRECT($C$1&amp;"!"&amp;$C$2&amp;":"&amp;$C$2),$I$4,dbF!$J:$J,$I166,dbF!$K:$K,$J166)</f>
        <v>0</v>
      </c>
      <c r="AE166" s="1">
        <f ca="1">SUMIFS(INDIRECT($C$1&amp;"!"&amp;$C166&amp;":"&amp;$C166),dbF!$B:$B,"&gt;="&amp;AE$5,dbF!$B:$B,"&lt;="&amp;AE$6,INDIRECT($C$1&amp;"!"&amp;$C$2&amp;":"&amp;$C$2),$I$4,dbF!$J:$J,$I166,dbF!$K:$K,$J166)</f>
        <v>0</v>
      </c>
      <c r="AF166" s="1">
        <f ca="1">SUMIFS(INDIRECT($C$1&amp;"!"&amp;$C166&amp;":"&amp;$C166),dbF!$B:$B,"&gt;="&amp;AF$5,dbF!$B:$B,"&lt;="&amp;AF$6,INDIRECT($C$1&amp;"!"&amp;$C$2&amp;":"&amp;$C$2),$I$4,dbF!$J:$J,$I166,dbF!$K:$K,$J166)</f>
        <v>0</v>
      </c>
      <c r="AG166" s="1">
        <f ca="1">SUMIFS(INDIRECT($C$1&amp;"!"&amp;$C166&amp;":"&amp;$C166),dbF!$B:$B,"&gt;="&amp;AG$5,dbF!$B:$B,"&lt;="&amp;AG$6,INDIRECT($C$1&amp;"!"&amp;$C$2&amp;":"&amp;$C$2),$I$4,dbF!$J:$J,$I166,dbF!$K:$K,$J166)</f>
        <v>0</v>
      </c>
      <c r="AH166" s="1">
        <f ca="1">SUMIFS(INDIRECT($C$1&amp;"!"&amp;$C166&amp;":"&amp;$C166),dbF!$B:$B,"&gt;="&amp;AH$5,dbF!$B:$B,"&lt;="&amp;AH$6,INDIRECT($C$1&amp;"!"&amp;$C$2&amp;":"&amp;$C$2),$I$4,dbF!$J:$J,$I166,dbF!$K:$K,$J166)</f>
        <v>0</v>
      </c>
      <c r="AI166" s="1">
        <f ca="1">SUMIFS(INDIRECT($C$1&amp;"!"&amp;$C166&amp;":"&amp;$C166),dbF!$B:$B,"&gt;="&amp;AI$5,dbF!$B:$B,"&lt;="&amp;AI$6,INDIRECT($C$1&amp;"!"&amp;$C$2&amp;":"&amp;$C$2),$I$4,dbF!$J:$J,$I166,dbF!$K:$K,$J166)</f>
        <v>0</v>
      </c>
      <c r="AJ166" s="1">
        <f ca="1">SUMIFS(INDIRECT($C$1&amp;"!"&amp;$C166&amp;":"&amp;$C166),dbF!$B:$B,"&gt;="&amp;AJ$5,dbF!$B:$B,"&lt;="&amp;AJ$6,INDIRECT($C$1&amp;"!"&amp;$C$2&amp;":"&amp;$C$2),$I$4,dbF!$J:$J,$I166,dbF!$K:$K,$J166)</f>
        <v>0</v>
      </c>
      <c r="AK166" s="1">
        <f ca="1">SUMIFS(INDIRECT($C$1&amp;"!"&amp;$C166&amp;":"&amp;$C166),dbF!$B:$B,"&gt;="&amp;AK$5,dbF!$B:$B,"&lt;="&amp;AK$6,INDIRECT($C$1&amp;"!"&amp;$C$2&amp;":"&amp;$C$2),$I$4,dbF!$J:$J,$I166,dbF!$K:$K,$J166)</f>
        <v>0</v>
      </c>
      <c r="AL166" s="1">
        <f ca="1">SUMIFS(INDIRECT($C$1&amp;"!"&amp;$C166&amp;":"&amp;$C166),dbF!$B:$B,"&gt;="&amp;AL$5,dbF!$B:$B,"&lt;="&amp;AL$6,INDIRECT($C$1&amp;"!"&amp;$C$2&amp;":"&amp;$C$2),$I$4,dbF!$J:$J,$I166,dbF!$K:$K,$J166)</f>
        <v>0</v>
      </c>
    </row>
    <row r="167" spans="2:38" x14ac:dyDescent="0.25">
      <c r="B167" s="1" t="str">
        <f>Items!$L$8</f>
        <v>CF(-)</v>
      </c>
      <c r="C167" s="1" t="str">
        <f>Items!$M$8</f>
        <v>N</v>
      </c>
      <c r="I167" s="22" t="str">
        <f>Items!$J$8</f>
        <v>Оплаты себестоимостных затрат</v>
      </c>
      <c r="J167" s="1" t="str">
        <f>Items!K8</f>
        <v>Затраты на покупку участка</v>
      </c>
      <c r="Q167" s="1">
        <f ca="1">SUM($S167:INDIRECT(ADDRESS(ROW(),SUMIFS($3:$3,$4:$4,MAX($4:$4)))))</f>
        <v>0</v>
      </c>
      <c r="T167" s="1">
        <f ca="1">SUMIFS(INDIRECT($C$1&amp;"!"&amp;$C167&amp;":"&amp;$C167),dbF!$B:$B,"&gt;="&amp;T$5,dbF!$B:$B,"&lt;="&amp;T$6,INDIRECT($C$1&amp;"!"&amp;$C$2&amp;":"&amp;$C$2),$I$4,dbF!$J:$J,$I167,dbF!$K:$K,$J167)</f>
        <v>0</v>
      </c>
      <c r="U167" s="1">
        <f ca="1">SUMIFS(INDIRECT($C$1&amp;"!"&amp;$C167&amp;":"&amp;$C167),dbF!$B:$B,"&gt;="&amp;U$5,dbF!$B:$B,"&lt;="&amp;U$6,INDIRECT($C$1&amp;"!"&amp;$C$2&amp;":"&amp;$C$2),$I$4,dbF!$J:$J,$I167,dbF!$K:$K,$J167)</f>
        <v>0</v>
      </c>
      <c r="V167" s="1">
        <f ca="1">SUMIFS(INDIRECT($C$1&amp;"!"&amp;$C167&amp;":"&amp;$C167),dbF!$B:$B,"&gt;="&amp;V$5,dbF!$B:$B,"&lt;="&amp;V$6,INDIRECT($C$1&amp;"!"&amp;$C$2&amp;":"&amp;$C$2),$I$4,dbF!$J:$J,$I167,dbF!$K:$K,$J167)</f>
        <v>0</v>
      </c>
      <c r="W167" s="1">
        <f ca="1">SUMIFS(INDIRECT($C$1&amp;"!"&amp;$C167&amp;":"&amp;$C167),dbF!$B:$B,"&gt;="&amp;W$5,dbF!$B:$B,"&lt;="&amp;W$6,INDIRECT($C$1&amp;"!"&amp;$C$2&amp;":"&amp;$C$2),$I$4,dbF!$J:$J,$I167,dbF!$K:$K,$J167)</f>
        <v>0</v>
      </c>
      <c r="X167" s="1">
        <f ca="1">SUMIFS(INDIRECT($C$1&amp;"!"&amp;$C167&amp;":"&amp;$C167),dbF!$B:$B,"&gt;="&amp;X$5,dbF!$B:$B,"&lt;="&amp;X$6,INDIRECT($C$1&amp;"!"&amp;$C$2&amp;":"&amp;$C$2),$I$4,dbF!$J:$J,$I167,dbF!$K:$K,$J167)</f>
        <v>0</v>
      </c>
      <c r="Y167" s="1">
        <f ca="1">SUMIFS(INDIRECT($C$1&amp;"!"&amp;$C167&amp;":"&amp;$C167),dbF!$B:$B,"&gt;="&amp;Y$5,dbF!$B:$B,"&lt;="&amp;Y$6,INDIRECT($C$1&amp;"!"&amp;$C$2&amp;":"&amp;$C$2),$I$4,dbF!$J:$J,$I167,dbF!$K:$K,$J167)</f>
        <v>0</v>
      </c>
      <c r="Z167" s="1">
        <f ca="1">SUMIFS(INDIRECT($C$1&amp;"!"&amp;$C167&amp;":"&amp;$C167),dbF!$B:$B,"&gt;="&amp;Z$5,dbF!$B:$B,"&lt;="&amp;Z$6,INDIRECT($C$1&amp;"!"&amp;$C$2&amp;":"&amp;$C$2),$I$4,dbF!$J:$J,$I167,dbF!$K:$K,$J167)</f>
        <v>0</v>
      </c>
      <c r="AA167" s="1">
        <f ca="1">SUMIFS(INDIRECT($C$1&amp;"!"&amp;$C167&amp;":"&amp;$C167),dbF!$B:$B,"&gt;="&amp;AA$5,dbF!$B:$B,"&lt;="&amp;AA$6,INDIRECT($C$1&amp;"!"&amp;$C$2&amp;":"&amp;$C$2),$I$4,dbF!$J:$J,$I167,dbF!$K:$K,$J167)</f>
        <v>0</v>
      </c>
      <c r="AB167" s="1">
        <f ca="1">SUMIFS(INDIRECT($C$1&amp;"!"&amp;$C167&amp;":"&amp;$C167),dbF!$B:$B,"&gt;="&amp;AB$5,dbF!$B:$B,"&lt;="&amp;AB$6,INDIRECT($C$1&amp;"!"&amp;$C$2&amp;":"&amp;$C$2),$I$4,dbF!$J:$J,$I167,dbF!$K:$K,$J167)</f>
        <v>0</v>
      </c>
      <c r="AC167" s="1">
        <f ca="1">SUMIFS(INDIRECT($C$1&amp;"!"&amp;$C167&amp;":"&amp;$C167),dbF!$B:$B,"&gt;="&amp;AC$5,dbF!$B:$B,"&lt;="&amp;AC$6,INDIRECT($C$1&amp;"!"&amp;$C$2&amp;":"&amp;$C$2),$I$4,dbF!$J:$J,$I167,dbF!$K:$K,$J167)</f>
        <v>0</v>
      </c>
      <c r="AD167" s="1">
        <f ca="1">SUMIFS(INDIRECT($C$1&amp;"!"&amp;$C167&amp;":"&amp;$C167),dbF!$B:$B,"&gt;="&amp;AD$5,dbF!$B:$B,"&lt;="&amp;AD$6,INDIRECT($C$1&amp;"!"&amp;$C$2&amp;":"&amp;$C$2),$I$4,dbF!$J:$J,$I167,dbF!$K:$K,$J167)</f>
        <v>0</v>
      </c>
      <c r="AE167" s="1">
        <f ca="1">SUMIFS(INDIRECT($C$1&amp;"!"&amp;$C167&amp;":"&amp;$C167),dbF!$B:$B,"&gt;="&amp;AE$5,dbF!$B:$B,"&lt;="&amp;AE$6,INDIRECT($C$1&amp;"!"&amp;$C$2&amp;":"&amp;$C$2),$I$4,dbF!$J:$J,$I167,dbF!$K:$K,$J167)</f>
        <v>0</v>
      </c>
      <c r="AF167" s="1">
        <f ca="1">SUMIFS(INDIRECT($C$1&amp;"!"&amp;$C167&amp;":"&amp;$C167),dbF!$B:$B,"&gt;="&amp;AF$5,dbF!$B:$B,"&lt;="&amp;AF$6,INDIRECT($C$1&amp;"!"&amp;$C$2&amp;":"&amp;$C$2),$I$4,dbF!$J:$J,$I167,dbF!$K:$K,$J167)</f>
        <v>0</v>
      </c>
      <c r="AG167" s="1">
        <f ca="1">SUMIFS(INDIRECT($C$1&amp;"!"&amp;$C167&amp;":"&amp;$C167),dbF!$B:$B,"&gt;="&amp;AG$5,dbF!$B:$B,"&lt;="&amp;AG$6,INDIRECT($C$1&amp;"!"&amp;$C$2&amp;":"&amp;$C$2),$I$4,dbF!$J:$J,$I167,dbF!$K:$K,$J167)</f>
        <v>0</v>
      </c>
      <c r="AH167" s="1">
        <f ca="1">SUMIFS(INDIRECT($C$1&amp;"!"&amp;$C167&amp;":"&amp;$C167),dbF!$B:$B,"&gt;="&amp;AH$5,dbF!$B:$B,"&lt;="&amp;AH$6,INDIRECT($C$1&amp;"!"&amp;$C$2&amp;":"&amp;$C$2),$I$4,dbF!$J:$J,$I167,dbF!$K:$K,$J167)</f>
        <v>0</v>
      </c>
      <c r="AI167" s="1">
        <f ca="1">SUMIFS(INDIRECT($C$1&amp;"!"&amp;$C167&amp;":"&amp;$C167),dbF!$B:$B,"&gt;="&amp;AI$5,dbF!$B:$B,"&lt;="&amp;AI$6,INDIRECT($C$1&amp;"!"&amp;$C$2&amp;":"&amp;$C$2),$I$4,dbF!$J:$J,$I167,dbF!$K:$K,$J167)</f>
        <v>0</v>
      </c>
      <c r="AJ167" s="1">
        <f ca="1">SUMIFS(INDIRECT($C$1&amp;"!"&amp;$C167&amp;":"&amp;$C167),dbF!$B:$B,"&gt;="&amp;AJ$5,dbF!$B:$B,"&lt;="&amp;AJ$6,INDIRECT($C$1&amp;"!"&amp;$C$2&amp;":"&amp;$C$2),$I$4,dbF!$J:$J,$I167,dbF!$K:$K,$J167)</f>
        <v>0</v>
      </c>
      <c r="AK167" s="1">
        <f ca="1">SUMIFS(INDIRECT($C$1&amp;"!"&amp;$C167&amp;":"&amp;$C167),dbF!$B:$B,"&gt;="&amp;AK$5,dbF!$B:$B,"&lt;="&amp;AK$6,INDIRECT($C$1&amp;"!"&amp;$C$2&amp;":"&amp;$C$2),$I$4,dbF!$J:$J,$I167,dbF!$K:$K,$J167)</f>
        <v>0</v>
      </c>
      <c r="AL167" s="1">
        <f ca="1">SUMIFS(INDIRECT($C$1&amp;"!"&amp;$C167&amp;":"&amp;$C167),dbF!$B:$B,"&gt;="&amp;AL$5,dbF!$B:$B,"&lt;="&amp;AL$6,INDIRECT($C$1&amp;"!"&amp;$C$2&amp;":"&amp;$C$2),$I$4,dbF!$J:$J,$I167,dbF!$K:$K,$J167)</f>
        <v>0</v>
      </c>
    </row>
    <row r="168" spans="2:38" x14ac:dyDescent="0.25">
      <c r="B168" s="1" t="str">
        <f>Items!$L$9</f>
        <v>CF(-)</v>
      </c>
      <c r="C168" s="1" t="str">
        <f>Items!$M$9</f>
        <v>N</v>
      </c>
      <c r="I168" s="22" t="str">
        <f>Items!$J$9</f>
        <v>Оплаты себестоимостных затрат</v>
      </c>
      <c r="J168" s="1" t="str">
        <f>Items!K9</f>
        <v>Прочее</v>
      </c>
      <c r="Q168" s="1">
        <f ca="1">SUM($S168:INDIRECT(ADDRESS(ROW(),SUMIFS($3:$3,$4:$4,MAX($4:$4)))))</f>
        <v>0</v>
      </c>
      <c r="T168" s="1">
        <f ca="1">SUMIFS(INDIRECT($C$1&amp;"!"&amp;$C168&amp;":"&amp;$C168),dbF!$B:$B,"&gt;="&amp;T$5,dbF!$B:$B,"&lt;="&amp;T$6,INDIRECT($C$1&amp;"!"&amp;$C$2&amp;":"&amp;$C$2),$I$4,dbF!$J:$J,$I168,dbF!$K:$K,$J168)</f>
        <v>0</v>
      </c>
      <c r="U168" s="1">
        <f ca="1">SUMIFS(INDIRECT($C$1&amp;"!"&amp;$C168&amp;":"&amp;$C168),dbF!$B:$B,"&gt;="&amp;U$5,dbF!$B:$B,"&lt;="&amp;U$6,INDIRECT($C$1&amp;"!"&amp;$C$2&amp;":"&amp;$C$2),$I$4,dbF!$J:$J,$I168,dbF!$K:$K,$J168)</f>
        <v>0</v>
      </c>
      <c r="V168" s="1">
        <f ca="1">SUMIFS(INDIRECT($C$1&amp;"!"&amp;$C168&amp;":"&amp;$C168),dbF!$B:$B,"&gt;="&amp;V$5,dbF!$B:$B,"&lt;="&amp;V$6,INDIRECT($C$1&amp;"!"&amp;$C$2&amp;":"&amp;$C$2),$I$4,dbF!$J:$J,$I168,dbF!$K:$K,$J168)</f>
        <v>0</v>
      </c>
      <c r="W168" s="1">
        <f ca="1">SUMIFS(INDIRECT($C$1&amp;"!"&amp;$C168&amp;":"&amp;$C168),dbF!$B:$B,"&gt;="&amp;W$5,dbF!$B:$B,"&lt;="&amp;W$6,INDIRECT($C$1&amp;"!"&amp;$C$2&amp;":"&amp;$C$2),$I$4,dbF!$J:$J,$I168,dbF!$K:$K,$J168)</f>
        <v>0</v>
      </c>
      <c r="X168" s="1">
        <f ca="1">SUMIFS(INDIRECT($C$1&amp;"!"&amp;$C168&amp;":"&amp;$C168),dbF!$B:$B,"&gt;="&amp;X$5,dbF!$B:$B,"&lt;="&amp;X$6,INDIRECT($C$1&amp;"!"&amp;$C$2&amp;":"&amp;$C$2),$I$4,dbF!$J:$J,$I168,dbF!$K:$K,$J168)</f>
        <v>0</v>
      </c>
      <c r="Y168" s="1">
        <f ca="1">SUMIFS(INDIRECT($C$1&amp;"!"&amp;$C168&amp;":"&amp;$C168),dbF!$B:$B,"&gt;="&amp;Y$5,dbF!$B:$B,"&lt;="&amp;Y$6,INDIRECT($C$1&amp;"!"&amp;$C$2&amp;":"&amp;$C$2),$I$4,dbF!$J:$J,$I168,dbF!$K:$K,$J168)</f>
        <v>0</v>
      </c>
      <c r="Z168" s="1">
        <f ca="1">SUMIFS(INDIRECT($C$1&amp;"!"&amp;$C168&amp;":"&amp;$C168),dbF!$B:$B,"&gt;="&amp;Z$5,dbF!$B:$B,"&lt;="&amp;Z$6,INDIRECT($C$1&amp;"!"&amp;$C$2&amp;":"&amp;$C$2),$I$4,dbF!$J:$J,$I168,dbF!$K:$K,$J168)</f>
        <v>0</v>
      </c>
      <c r="AA168" s="1">
        <f ca="1">SUMIFS(INDIRECT($C$1&amp;"!"&amp;$C168&amp;":"&amp;$C168),dbF!$B:$B,"&gt;="&amp;AA$5,dbF!$B:$B,"&lt;="&amp;AA$6,INDIRECT($C$1&amp;"!"&amp;$C$2&amp;":"&amp;$C$2),$I$4,dbF!$J:$J,$I168,dbF!$K:$K,$J168)</f>
        <v>0</v>
      </c>
      <c r="AB168" s="1">
        <f ca="1">SUMIFS(INDIRECT($C$1&amp;"!"&amp;$C168&amp;":"&amp;$C168),dbF!$B:$B,"&gt;="&amp;AB$5,dbF!$B:$B,"&lt;="&amp;AB$6,INDIRECT($C$1&amp;"!"&amp;$C$2&amp;":"&amp;$C$2),$I$4,dbF!$J:$J,$I168,dbF!$K:$K,$J168)</f>
        <v>0</v>
      </c>
      <c r="AC168" s="1">
        <f ca="1">SUMIFS(INDIRECT($C$1&amp;"!"&amp;$C168&amp;":"&amp;$C168),dbF!$B:$B,"&gt;="&amp;AC$5,dbF!$B:$B,"&lt;="&amp;AC$6,INDIRECT($C$1&amp;"!"&amp;$C$2&amp;":"&amp;$C$2),$I$4,dbF!$J:$J,$I168,dbF!$K:$K,$J168)</f>
        <v>0</v>
      </c>
      <c r="AD168" s="1">
        <f ca="1">SUMIFS(INDIRECT($C$1&amp;"!"&amp;$C168&amp;":"&amp;$C168),dbF!$B:$B,"&gt;="&amp;AD$5,dbF!$B:$B,"&lt;="&amp;AD$6,INDIRECT($C$1&amp;"!"&amp;$C$2&amp;":"&amp;$C$2),$I$4,dbF!$J:$J,$I168,dbF!$K:$K,$J168)</f>
        <v>0</v>
      </c>
      <c r="AE168" s="1">
        <f ca="1">SUMIFS(INDIRECT($C$1&amp;"!"&amp;$C168&amp;":"&amp;$C168),dbF!$B:$B,"&gt;="&amp;AE$5,dbF!$B:$B,"&lt;="&amp;AE$6,INDIRECT($C$1&amp;"!"&amp;$C$2&amp;":"&amp;$C$2),$I$4,dbF!$J:$J,$I168,dbF!$K:$K,$J168)</f>
        <v>0</v>
      </c>
      <c r="AF168" s="1">
        <f ca="1">SUMIFS(INDIRECT($C$1&amp;"!"&amp;$C168&amp;":"&amp;$C168),dbF!$B:$B,"&gt;="&amp;AF$5,dbF!$B:$B,"&lt;="&amp;AF$6,INDIRECT($C$1&amp;"!"&amp;$C$2&amp;":"&amp;$C$2),$I$4,dbF!$J:$J,$I168,dbF!$K:$K,$J168)</f>
        <v>0</v>
      </c>
      <c r="AG168" s="1">
        <f ca="1">SUMIFS(INDIRECT($C$1&amp;"!"&amp;$C168&amp;":"&amp;$C168),dbF!$B:$B,"&gt;="&amp;AG$5,dbF!$B:$B,"&lt;="&amp;AG$6,INDIRECT($C$1&amp;"!"&amp;$C$2&amp;":"&amp;$C$2),$I$4,dbF!$J:$J,$I168,dbF!$K:$K,$J168)</f>
        <v>0</v>
      </c>
      <c r="AH168" s="1">
        <f ca="1">SUMIFS(INDIRECT($C$1&amp;"!"&amp;$C168&amp;":"&amp;$C168),dbF!$B:$B,"&gt;="&amp;AH$5,dbF!$B:$B,"&lt;="&amp;AH$6,INDIRECT($C$1&amp;"!"&amp;$C$2&amp;":"&amp;$C$2),$I$4,dbF!$J:$J,$I168,dbF!$K:$K,$J168)</f>
        <v>0</v>
      </c>
      <c r="AI168" s="1">
        <f ca="1">SUMIFS(INDIRECT($C$1&amp;"!"&amp;$C168&amp;":"&amp;$C168),dbF!$B:$B,"&gt;="&amp;AI$5,dbF!$B:$B,"&lt;="&amp;AI$6,INDIRECT($C$1&amp;"!"&amp;$C$2&amp;":"&amp;$C$2),$I$4,dbF!$J:$J,$I168,dbF!$K:$K,$J168)</f>
        <v>0</v>
      </c>
      <c r="AJ168" s="1">
        <f ca="1">SUMIFS(INDIRECT($C$1&amp;"!"&amp;$C168&amp;":"&amp;$C168),dbF!$B:$B,"&gt;="&amp;AJ$5,dbF!$B:$B,"&lt;="&amp;AJ$6,INDIRECT($C$1&amp;"!"&amp;$C$2&amp;":"&amp;$C$2),$I$4,dbF!$J:$J,$I168,dbF!$K:$K,$J168)</f>
        <v>0</v>
      </c>
      <c r="AK168" s="1">
        <f ca="1">SUMIFS(INDIRECT($C$1&amp;"!"&amp;$C168&amp;":"&amp;$C168),dbF!$B:$B,"&gt;="&amp;AK$5,dbF!$B:$B,"&lt;="&amp;AK$6,INDIRECT($C$1&amp;"!"&amp;$C$2&amp;":"&amp;$C$2),$I$4,dbF!$J:$J,$I168,dbF!$K:$K,$J168)</f>
        <v>0</v>
      </c>
      <c r="AL168" s="1">
        <f ca="1">SUMIFS(INDIRECT($C$1&amp;"!"&amp;$C168&amp;":"&amp;$C168),dbF!$B:$B,"&gt;="&amp;AL$5,dbF!$B:$B,"&lt;="&amp;AL$6,INDIRECT($C$1&amp;"!"&amp;$C$2&amp;":"&amp;$C$2),$I$4,dbF!$J:$J,$I168,dbF!$K:$K,$J168)</f>
        <v>0</v>
      </c>
    </row>
    <row r="169" spans="2:38" x14ac:dyDescent="0.25">
      <c r="B169" s="1" t="str">
        <f>Items!$L$10</f>
        <v>CF(-)</v>
      </c>
      <c r="C169" s="1" t="str">
        <f>Items!$M$10</f>
        <v>N</v>
      </c>
      <c r="I169" s="22" t="str">
        <f>Items!$J$10</f>
        <v>Оплаты себестоимостных затрат</v>
      </c>
      <c r="J169" s="1" t="str">
        <f>Items!K10</f>
        <v>ГСМ</v>
      </c>
      <c r="Q169" s="1">
        <f ca="1">SUM($S169:INDIRECT(ADDRESS(ROW(),SUMIFS($3:$3,$4:$4,MAX($4:$4)))))</f>
        <v>0</v>
      </c>
      <c r="T169" s="1">
        <f ca="1">SUMIFS(INDIRECT($C$1&amp;"!"&amp;$C169&amp;":"&amp;$C169),dbF!$B:$B,"&gt;="&amp;T$5,dbF!$B:$B,"&lt;="&amp;T$6,INDIRECT($C$1&amp;"!"&amp;$C$2&amp;":"&amp;$C$2),$I$4,dbF!$J:$J,$I169,dbF!$K:$K,$J169)</f>
        <v>0</v>
      </c>
      <c r="U169" s="1">
        <f ca="1">SUMIFS(INDIRECT($C$1&amp;"!"&amp;$C169&amp;":"&amp;$C169),dbF!$B:$B,"&gt;="&amp;U$5,dbF!$B:$B,"&lt;="&amp;U$6,INDIRECT($C$1&amp;"!"&amp;$C$2&amp;":"&amp;$C$2),$I$4,dbF!$J:$J,$I169,dbF!$K:$K,$J169)</f>
        <v>0</v>
      </c>
      <c r="V169" s="1">
        <f ca="1">SUMIFS(INDIRECT($C$1&amp;"!"&amp;$C169&amp;":"&amp;$C169),dbF!$B:$B,"&gt;="&amp;V$5,dbF!$B:$B,"&lt;="&amp;V$6,INDIRECT($C$1&amp;"!"&amp;$C$2&amp;":"&amp;$C$2),$I$4,dbF!$J:$J,$I169,dbF!$K:$K,$J169)</f>
        <v>0</v>
      </c>
      <c r="W169" s="1">
        <f ca="1">SUMIFS(INDIRECT($C$1&amp;"!"&amp;$C169&amp;":"&amp;$C169),dbF!$B:$B,"&gt;="&amp;W$5,dbF!$B:$B,"&lt;="&amp;W$6,INDIRECT($C$1&amp;"!"&amp;$C$2&amp;":"&amp;$C$2),$I$4,dbF!$J:$J,$I169,dbF!$K:$K,$J169)</f>
        <v>0</v>
      </c>
      <c r="X169" s="1">
        <f ca="1">SUMIFS(INDIRECT($C$1&amp;"!"&amp;$C169&amp;":"&amp;$C169),dbF!$B:$B,"&gt;="&amp;X$5,dbF!$B:$B,"&lt;="&amp;X$6,INDIRECT($C$1&amp;"!"&amp;$C$2&amp;":"&amp;$C$2),$I$4,dbF!$J:$J,$I169,dbF!$K:$K,$J169)</f>
        <v>0</v>
      </c>
      <c r="Y169" s="1">
        <f ca="1">SUMIFS(INDIRECT($C$1&amp;"!"&amp;$C169&amp;":"&amp;$C169),dbF!$B:$B,"&gt;="&amp;Y$5,dbF!$B:$B,"&lt;="&amp;Y$6,INDIRECT($C$1&amp;"!"&amp;$C$2&amp;":"&amp;$C$2),$I$4,dbF!$J:$J,$I169,dbF!$K:$K,$J169)</f>
        <v>0</v>
      </c>
      <c r="Z169" s="1">
        <f ca="1">SUMIFS(INDIRECT($C$1&amp;"!"&amp;$C169&amp;":"&amp;$C169),dbF!$B:$B,"&gt;="&amp;Z$5,dbF!$B:$B,"&lt;="&amp;Z$6,INDIRECT($C$1&amp;"!"&amp;$C$2&amp;":"&amp;$C$2),$I$4,dbF!$J:$J,$I169,dbF!$K:$K,$J169)</f>
        <v>0</v>
      </c>
      <c r="AA169" s="1">
        <f ca="1">SUMIFS(INDIRECT($C$1&amp;"!"&amp;$C169&amp;":"&amp;$C169),dbF!$B:$B,"&gt;="&amp;AA$5,dbF!$B:$B,"&lt;="&amp;AA$6,INDIRECT($C$1&amp;"!"&amp;$C$2&amp;":"&amp;$C$2),$I$4,dbF!$J:$J,$I169,dbF!$K:$K,$J169)</f>
        <v>0</v>
      </c>
      <c r="AB169" s="1">
        <f ca="1">SUMIFS(INDIRECT($C$1&amp;"!"&amp;$C169&amp;":"&amp;$C169),dbF!$B:$B,"&gt;="&amp;AB$5,dbF!$B:$B,"&lt;="&amp;AB$6,INDIRECT($C$1&amp;"!"&amp;$C$2&amp;":"&amp;$C$2),$I$4,dbF!$J:$J,$I169,dbF!$K:$K,$J169)</f>
        <v>0</v>
      </c>
      <c r="AC169" s="1">
        <f ca="1">SUMIFS(INDIRECT($C$1&amp;"!"&amp;$C169&amp;":"&amp;$C169),dbF!$B:$B,"&gt;="&amp;AC$5,dbF!$B:$B,"&lt;="&amp;AC$6,INDIRECT($C$1&amp;"!"&amp;$C$2&amp;":"&amp;$C$2),$I$4,dbF!$J:$J,$I169,dbF!$K:$K,$J169)</f>
        <v>0</v>
      </c>
      <c r="AD169" s="1">
        <f ca="1">SUMIFS(INDIRECT($C$1&amp;"!"&amp;$C169&amp;":"&amp;$C169),dbF!$B:$B,"&gt;="&amp;AD$5,dbF!$B:$B,"&lt;="&amp;AD$6,INDIRECT($C$1&amp;"!"&amp;$C$2&amp;":"&amp;$C$2),$I$4,dbF!$J:$J,$I169,dbF!$K:$K,$J169)</f>
        <v>0</v>
      </c>
      <c r="AE169" s="1">
        <f ca="1">SUMIFS(INDIRECT($C$1&amp;"!"&amp;$C169&amp;":"&amp;$C169),dbF!$B:$B,"&gt;="&amp;AE$5,dbF!$B:$B,"&lt;="&amp;AE$6,INDIRECT($C$1&amp;"!"&amp;$C$2&amp;":"&amp;$C$2),$I$4,dbF!$J:$J,$I169,dbF!$K:$K,$J169)</f>
        <v>0</v>
      </c>
      <c r="AF169" s="1">
        <f ca="1">SUMIFS(INDIRECT($C$1&amp;"!"&amp;$C169&amp;":"&amp;$C169),dbF!$B:$B,"&gt;="&amp;AF$5,dbF!$B:$B,"&lt;="&amp;AF$6,INDIRECT($C$1&amp;"!"&amp;$C$2&amp;":"&amp;$C$2),$I$4,dbF!$J:$J,$I169,dbF!$K:$K,$J169)</f>
        <v>0</v>
      </c>
      <c r="AG169" s="1">
        <f ca="1">SUMIFS(INDIRECT($C$1&amp;"!"&amp;$C169&amp;":"&amp;$C169),dbF!$B:$B,"&gt;="&amp;AG$5,dbF!$B:$B,"&lt;="&amp;AG$6,INDIRECT($C$1&amp;"!"&amp;$C$2&amp;":"&amp;$C$2),$I$4,dbF!$J:$J,$I169,dbF!$K:$K,$J169)</f>
        <v>0</v>
      </c>
      <c r="AH169" s="1">
        <f ca="1">SUMIFS(INDIRECT($C$1&amp;"!"&amp;$C169&amp;":"&amp;$C169),dbF!$B:$B,"&gt;="&amp;AH$5,dbF!$B:$B,"&lt;="&amp;AH$6,INDIRECT($C$1&amp;"!"&amp;$C$2&amp;":"&amp;$C$2),$I$4,dbF!$J:$J,$I169,dbF!$K:$K,$J169)</f>
        <v>0</v>
      </c>
      <c r="AI169" s="1">
        <f ca="1">SUMIFS(INDIRECT($C$1&amp;"!"&amp;$C169&amp;":"&amp;$C169),dbF!$B:$B,"&gt;="&amp;AI$5,dbF!$B:$B,"&lt;="&amp;AI$6,INDIRECT($C$1&amp;"!"&amp;$C$2&amp;":"&amp;$C$2),$I$4,dbF!$J:$J,$I169,dbF!$K:$K,$J169)</f>
        <v>0</v>
      </c>
      <c r="AJ169" s="1">
        <f ca="1">SUMIFS(INDIRECT($C$1&amp;"!"&amp;$C169&amp;":"&amp;$C169),dbF!$B:$B,"&gt;="&amp;AJ$5,dbF!$B:$B,"&lt;="&amp;AJ$6,INDIRECT($C$1&amp;"!"&amp;$C$2&amp;":"&amp;$C$2),$I$4,dbF!$J:$J,$I169,dbF!$K:$K,$J169)</f>
        <v>0</v>
      </c>
      <c r="AK169" s="1">
        <f ca="1">SUMIFS(INDIRECT($C$1&amp;"!"&amp;$C169&amp;":"&amp;$C169),dbF!$B:$B,"&gt;="&amp;AK$5,dbF!$B:$B,"&lt;="&amp;AK$6,INDIRECT($C$1&amp;"!"&amp;$C$2&amp;":"&amp;$C$2),$I$4,dbF!$J:$J,$I169,dbF!$K:$K,$J169)</f>
        <v>0</v>
      </c>
      <c r="AL169" s="1">
        <f ca="1">SUMIFS(INDIRECT($C$1&amp;"!"&amp;$C169&amp;":"&amp;$C169),dbF!$B:$B,"&gt;="&amp;AL$5,dbF!$B:$B,"&lt;="&amp;AL$6,INDIRECT($C$1&amp;"!"&amp;$C$2&amp;":"&amp;$C$2),$I$4,dbF!$J:$J,$I169,dbF!$K:$K,$J169)</f>
        <v>0</v>
      </c>
    </row>
    <row r="170" spans="2:38" x14ac:dyDescent="0.25">
      <c r="B170" s="1" t="str">
        <f>Items!$L$11</f>
        <v>CF(-)</v>
      </c>
      <c r="C170" s="1" t="str">
        <f>Items!$M$11</f>
        <v>N</v>
      </c>
      <c r="I170" s="22" t="str">
        <f>Items!$J$11</f>
        <v>Оплаты себестоимостных затрат</v>
      </c>
      <c r="J170" s="1" t="str">
        <f>Items!K11</f>
        <v>Электрика</v>
      </c>
      <c r="Q170" s="1">
        <f ca="1">SUM($S170:INDIRECT(ADDRESS(ROW(),SUMIFS($3:$3,$4:$4,MAX($4:$4)))))</f>
        <v>0</v>
      </c>
      <c r="T170" s="1">
        <f ca="1">SUMIFS(INDIRECT($C$1&amp;"!"&amp;$C170&amp;":"&amp;$C170),dbF!$B:$B,"&gt;="&amp;T$5,dbF!$B:$B,"&lt;="&amp;T$6,INDIRECT($C$1&amp;"!"&amp;$C$2&amp;":"&amp;$C$2),$I$4,dbF!$J:$J,$I170,dbF!$K:$K,$J170)</f>
        <v>0</v>
      </c>
      <c r="U170" s="1">
        <f ca="1">SUMIFS(INDIRECT($C$1&amp;"!"&amp;$C170&amp;":"&amp;$C170),dbF!$B:$B,"&gt;="&amp;U$5,dbF!$B:$B,"&lt;="&amp;U$6,INDIRECT($C$1&amp;"!"&amp;$C$2&amp;":"&amp;$C$2),$I$4,dbF!$J:$J,$I170,dbF!$K:$K,$J170)</f>
        <v>0</v>
      </c>
      <c r="V170" s="1">
        <f ca="1">SUMIFS(INDIRECT($C$1&amp;"!"&amp;$C170&amp;":"&amp;$C170),dbF!$B:$B,"&gt;="&amp;V$5,dbF!$B:$B,"&lt;="&amp;V$6,INDIRECT($C$1&amp;"!"&amp;$C$2&amp;":"&amp;$C$2),$I$4,dbF!$J:$J,$I170,dbF!$K:$K,$J170)</f>
        <v>0</v>
      </c>
      <c r="W170" s="1">
        <f ca="1">SUMIFS(INDIRECT($C$1&amp;"!"&amp;$C170&amp;":"&amp;$C170),dbF!$B:$B,"&gt;="&amp;W$5,dbF!$B:$B,"&lt;="&amp;W$6,INDIRECT($C$1&amp;"!"&amp;$C$2&amp;":"&amp;$C$2),$I$4,dbF!$J:$J,$I170,dbF!$K:$K,$J170)</f>
        <v>0</v>
      </c>
      <c r="X170" s="1">
        <f ca="1">SUMIFS(INDIRECT($C$1&amp;"!"&amp;$C170&amp;":"&amp;$C170),dbF!$B:$B,"&gt;="&amp;X$5,dbF!$B:$B,"&lt;="&amp;X$6,INDIRECT($C$1&amp;"!"&amp;$C$2&amp;":"&amp;$C$2),$I$4,dbF!$J:$J,$I170,dbF!$K:$K,$J170)</f>
        <v>0</v>
      </c>
      <c r="Y170" s="1">
        <f ca="1">SUMIFS(INDIRECT($C$1&amp;"!"&amp;$C170&amp;":"&amp;$C170),dbF!$B:$B,"&gt;="&amp;Y$5,dbF!$B:$B,"&lt;="&amp;Y$6,INDIRECT($C$1&amp;"!"&amp;$C$2&amp;":"&amp;$C$2),$I$4,dbF!$J:$J,$I170,dbF!$K:$K,$J170)</f>
        <v>0</v>
      </c>
      <c r="Z170" s="1">
        <f ca="1">SUMIFS(INDIRECT($C$1&amp;"!"&amp;$C170&amp;":"&amp;$C170),dbF!$B:$B,"&gt;="&amp;Z$5,dbF!$B:$B,"&lt;="&amp;Z$6,INDIRECT($C$1&amp;"!"&amp;$C$2&amp;":"&amp;$C$2),$I$4,dbF!$J:$J,$I170,dbF!$K:$K,$J170)</f>
        <v>0</v>
      </c>
      <c r="AA170" s="1">
        <f ca="1">SUMIFS(INDIRECT($C$1&amp;"!"&amp;$C170&amp;":"&amp;$C170),dbF!$B:$B,"&gt;="&amp;AA$5,dbF!$B:$B,"&lt;="&amp;AA$6,INDIRECT($C$1&amp;"!"&amp;$C$2&amp;":"&amp;$C$2),$I$4,dbF!$J:$J,$I170,dbF!$K:$K,$J170)</f>
        <v>0</v>
      </c>
      <c r="AB170" s="1">
        <f ca="1">SUMIFS(INDIRECT($C$1&amp;"!"&amp;$C170&amp;":"&amp;$C170),dbF!$B:$B,"&gt;="&amp;AB$5,dbF!$B:$B,"&lt;="&amp;AB$6,INDIRECT($C$1&amp;"!"&amp;$C$2&amp;":"&amp;$C$2),$I$4,dbF!$J:$J,$I170,dbF!$K:$K,$J170)</f>
        <v>0</v>
      </c>
      <c r="AC170" s="1">
        <f ca="1">SUMIFS(INDIRECT($C$1&amp;"!"&amp;$C170&amp;":"&amp;$C170),dbF!$B:$B,"&gt;="&amp;AC$5,dbF!$B:$B,"&lt;="&amp;AC$6,INDIRECT($C$1&amp;"!"&amp;$C$2&amp;":"&amp;$C$2),$I$4,dbF!$J:$J,$I170,dbF!$K:$K,$J170)</f>
        <v>0</v>
      </c>
      <c r="AD170" s="1">
        <f ca="1">SUMIFS(INDIRECT($C$1&amp;"!"&amp;$C170&amp;":"&amp;$C170),dbF!$B:$B,"&gt;="&amp;AD$5,dbF!$B:$B,"&lt;="&amp;AD$6,INDIRECT($C$1&amp;"!"&amp;$C$2&amp;":"&amp;$C$2),$I$4,dbF!$J:$J,$I170,dbF!$K:$K,$J170)</f>
        <v>0</v>
      </c>
      <c r="AE170" s="1">
        <f ca="1">SUMIFS(INDIRECT($C$1&amp;"!"&amp;$C170&amp;":"&amp;$C170),dbF!$B:$B,"&gt;="&amp;AE$5,dbF!$B:$B,"&lt;="&amp;AE$6,INDIRECT($C$1&amp;"!"&amp;$C$2&amp;":"&amp;$C$2),$I$4,dbF!$J:$J,$I170,dbF!$K:$K,$J170)</f>
        <v>0</v>
      </c>
      <c r="AF170" s="1">
        <f ca="1">SUMIFS(INDIRECT($C$1&amp;"!"&amp;$C170&amp;":"&amp;$C170),dbF!$B:$B,"&gt;="&amp;AF$5,dbF!$B:$B,"&lt;="&amp;AF$6,INDIRECT($C$1&amp;"!"&amp;$C$2&amp;":"&amp;$C$2),$I$4,dbF!$J:$J,$I170,dbF!$K:$K,$J170)</f>
        <v>0</v>
      </c>
      <c r="AG170" s="1">
        <f ca="1">SUMIFS(INDIRECT($C$1&amp;"!"&amp;$C170&amp;":"&amp;$C170),dbF!$B:$B,"&gt;="&amp;AG$5,dbF!$B:$B,"&lt;="&amp;AG$6,INDIRECT($C$1&amp;"!"&amp;$C$2&amp;":"&amp;$C$2),$I$4,dbF!$J:$J,$I170,dbF!$K:$K,$J170)</f>
        <v>0</v>
      </c>
      <c r="AH170" s="1">
        <f ca="1">SUMIFS(INDIRECT($C$1&amp;"!"&amp;$C170&amp;":"&amp;$C170),dbF!$B:$B,"&gt;="&amp;AH$5,dbF!$B:$B,"&lt;="&amp;AH$6,INDIRECT($C$1&amp;"!"&amp;$C$2&amp;":"&amp;$C$2),$I$4,dbF!$J:$J,$I170,dbF!$K:$K,$J170)</f>
        <v>0</v>
      </c>
      <c r="AI170" s="1">
        <f ca="1">SUMIFS(INDIRECT($C$1&amp;"!"&amp;$C170&amp;":"&amp;$C170),dbF!$B:$B,"&gt;="&amp;AI$5,dbF!$B:$B,"&lt;="&amp;AI$6,INDIRECT($C$1&amp;"!"&amp;$C$2&amp;":"&amp;$C$2),$I$4,dbF!$J:$J,$I170,dbF!$K:$K,$J170)</f>
        <v>0</v>
      </c>
      <c r="AJ170" s="1">
        <f ca="1">SUMIFS(INDIRECT($C$1&amp;"!"&amp;$C170&amp;":"&amp;$C170),dbF!$B:$B,"&gt;="&amp;AJ$5,dbF!$B:$B,"&lt;="&amp;AJ$6,INDIRECT($C$1&amp;"!"&amp;$C$2&amp;":"&amp;$C$2),$I$4,dbF!$J:$J,$I170,dbF!$K:$K,$J170)</f>
        <v>0</v>
      </c>
      <c r="AK170" s="1">
        <f ca="1">SUMIFS(INDIRECT($C$1&amp;"!"&amp;$C170&amp;":"&amp;$C170),dbF!$B:$B,"&gt;="&amp;AK$5,dbF!$B:$B,"&lt;="&amp;AK$6,INDIRECT($C$1&amp;"!"&amp;$C$2&amp;":"&amp;$C$2),$I$4,dbF!$J:$J,$I170,dbF!$K:$K,$J170)</f>
        <v>0</v>
      </c>
      <c r="AL170" s="1">
        <f ca="1">SUMIFS(INDIRECT($C$1&amp;"!"&amp;$C170&amp;":"&amp;$C170),dbF!$B:$B,"&gt;="&amp;AL$5,dbF!$B:$B,"&lt;="&amp;AL$6,INDIRECT($C$1&amp;"!"&amp;$C$2&amp;":"&amp;$C$2),$I$4,dbF!$J:$J,$I170,dbF!$K:$K,$J170)</f>
        <v>0</v>
      </c>
    </row>
    <row r="171" spans="2:38" x14ac:dyDescent="0.25">
      <c r="B171" s="1" t="str">
        <f>Items!$L$12</f>
        <v>CF(-)</v>
      </c>
      <c r="C171" s="1" t="str">
        <f>Items!$M$12</f>
        <v>N</v>
      </c>
      <c r="I171" s="22" t="str">
        <f>Items!$J$12</f>
        <v>Оплаты себестоимостных затрат</v>
      </c>
      <c r="J171" s="1" t="str">
        <f>Items!K12</f>
        <v>Доставка</v>
      </c>
      <c r="Q171" s="1">
        <f ca="1">SUM($S171:INDIRECT(ADDRESS(ROW(),SUMIFS($3:$3,$4:$4,MAX($4:$4)))))</f>
        <v>0</v>
      </c>
      <c r="T171" s="1">
        <f ca="1">SUMIFS(INDIRECT($C$1&amp;"!"&amp;$C171&amp;":"&amp;$C171),dbF!$B:$B,"&gt;="&amp;T$5,dbF!$B:$B,"&lt;="&amp;T$6,INDIRECT($C$1&amp;"!"&amp;$C$2&amp;":"&amp;$C$2),$I$4,dbF!$J:$J,$I171,dbF!$K:$K,$J171)</f>
        <v>0</v>
      </c>
      <c r="U171" s="1">
        <f ca="1">SUMIFS(INDIRECT($C$1&amp;"!"&amp;$C171&amp;":"&amp;$C171),dbF!$B:$B,"&gt;="&amp;U$5,dbF!$B:$B,"&lt;="&amp;U$6,INDIRECT($C$1&amp;"!"&amp;$C$2&amp;":"&amp;$C$2),$I$4,dbF!$J:$J,$I171,dbF!$K:$K,$J171)</f>
        <v>0</v>
      </c>
      <c r="V171" s="1">
        <f ca="1">SUMIFS(INDIRECT($C$1&amp;"!"&amp;$C171&amp;":"&amp;$C171),dbF!$B:$B,"&gt;="&amp;V$5,dbF!$B:$B,"&lt;="&amp;V$6,INDIRECT($C$1&amp;"!"&amp;$C$2&amp;":"&amp;$C$2),$I$4,dbF!$J:$J,$I171,dbF!$K:$K,$J171)</f>
        <v>0</v>
      </c>
      <c r="W171" s="1">
        <f ca="1">SUMIFS(INDIRECT($C$1&amp;"!"&amp;$C171&amp;":"&amp;$C171),dbF!$B:$B,"&gt;="&amp;W$5,dbF!$B:$B,"&lt;="&amp;W$6,INDIRECT($C$1&amp;"!"&amp;$C$2&amp;":"&amp;$C$2),$I$4,dbF!$J:$J,$I171,dbF!$K:$K,$J171)</f>
        <v>0</v>
      </c>
      <c r="X171" s="1">
        <f ca="1">SUMIFS(INDIRECT($C$1&amp;"!"&amp;$C171&amp;":"&amp;$C171),dbF!$B:$B,"&gt;="&amp;X$5,dbF!$B:$B,"&lt;="&amp;X$6,INDIRECT($C$1&amp;"!"&amp;$C$2&amp;":"&amp;$C$2),$I$4,dbF!$J:$J,$I171,dbF!$K:$K,$J171)</f>
        <v>0</v>
      </c>
      <c r="Y171" s="1">
        <f ca="1">SUMIFS(INDIRECT($C$1&amp;"!"&amp;$C171&amp;":"&amp;$C171),dbF!$B:$B,"&gt;="&amp;Y$5,dbF!$B:$B,"&lt;="&amp;Y$6,INDIRECT($C$1&amp;"!"&amp;$C$2&amp;":"&amp;$C$2),$I$4,dbF!$J:$J,$I171,dbF!$K:$K,$J171)</f>
        <v>0</v>
      </c>
      <c r="Z171" s="1">
        <f ca="1">SUMIFS(INDIRECT($C$1&amp;"!"&amp;$C171&amp;":"&amp;$C171),dbF!$B:$B,"&gt;="&amp;Z$5,dbF!$B:$B,"&lt;="&amp;Z$6,INDIRECT($C$1&amp;"!"&amp;$C$2&amp;":"&amp;$C$2),$I$4,dbF!$J:$J,$I171,dbF!$K:$K,$J171)</f>
        <v>0</v>
      </c>
      <c r="AA171" s="1">
        <f ca="1">SUMIFS(INDIRECT($C$1&amp;"!"&amp;$C171&amp;":"&amp;$C171),dbF!$B:$B,"&gt;="&amp;AA$5,dbF!$B:$B,"&lt;="&amp;AA$6,INDIRECT($C$1&amp;"!"&amp;$C$2&amp;":"&amp;$C$2),$I$4,dbF!$J:$J,$I171,dbF!$K:$K,$J171)</f>
        <v>0</v>
      </c>
      <c r="AB171" s="1">
        <f ca="1">SUMIFS(INDIRECT($C$1&amp;"!"&amp;$C171&amp;":"&amp;$C171),dbF!$B:$B,"&gt;="&amp;AB$5,dbF!$B:$B,"&lt;="&amp;AB$6,INDIRECT($C$1&amp;"!"&amp;$C$2&amp;":"&amp;$C$2),$I$4,dbF!$J:$J,$I171,dbF!$K:$K,$J171)</f>
        <v>0</v>
      </c>
      <c r="AC171" s="1">
        <f ca="1">SUMIFS(INDIRECT($C$1&amp;"!"&amp;$C171&amp;":"&amp;$C171),dbF!$B:$B,"&gt;="&amp;AC$5,dbF!$B:$B,"&lt;="&amp;AC$6,INDIRECT($C$1&amp;"!"&amp;$C$2&amp;":"&amp;$C$2),$I$4,dbF!$J:$J,$I171,dbF!$K:$K,$J171)</f>
        <v>0</v>
      </c>
      <c r="AD171" s="1">
        <f ca="1">SUMIFS(INDIRECT($C$1&amp;"!"&amp;$C171&amp;":"&amp;$C171),dbF!$B:$B,"&gt;="&amp;AD$5,dbF!$B:$B,"&lt;="&amp;AD$6,INDIRECT($C$1&amp;"!"&amp;$C$2&amp;":"&amp;$C$2),$I$4,dbF!$J:$J,$I171,dbF!$K:$K,$J171)</f>
        <v>0</v>
      </c>
      <c r="AE171" s="1">
        <f ca="1">SUMIFS(INDIRECT($C$1&amp;"!"&amp;$C171&amp;":"&amp;$C171),dbF!$B:$B,"&gt;="&amp;AE$5,dbF!$B:$B,"&lt;="&amp;AE$6,INDIRECT($C$1&amp;"!"&amp;$C$2&amp;":"&amp;$C$2),$I$4,dbF!$J:$J,$I171,dbF!$K:$K,$J171)</f>
        <v>0</v>
      </c>
      <c r="AF171" s="1">
        <f ca="1">SUMIFS(INDIRECT($C$1&amp;"!"&amp;$C171&amp;":"&amp;$C171),dbF!$B:$B,"&gt;="&amp;AF$5,dbF!$B:$B,"&lt;="&amp;AF$6,INDIRECT($C$1&amp;"!"&amp;$C$2&amp;":"&amp;$C$2),$I$4,dbF!$J:$J,$I171,dbF!$K:$K,$J171)</f>
        <v>0</v>
      </c>
      <c r="AG171" s="1">
        <f ca="1">SUMIFS(INDIRECT($C$1&amp;"!"&amp;$C171&amp;":"&amp;$C171),dbF!$B:$B,"&gt;="&amp;AG$5,dbF!$B:$B,"&lt;="&amp;AG$6,INDIRECT($C$1&amp;"!"&amp;$C$2&amp;":"&amp;$C$2),$I$4,dbF!$J:$J,$I171,dbF!$K:$K,$J171)</f>
        <v>0</v>
      </c>
      <c r="AH171" s="1">
        <f ca="1">SUMIFS(INDIRECT($C$1&amp;"!"&amp;$C171&amp;":"&amp;$C171),dbF!$B:$B,"&gt;="&amp;AH$5,dbF!$B:$B,"&lt;="&amp;AH$6,INDIRECT($C$1&amp;"!"&amp;$C$2&amp;":"&amp;$C$2),$I$4,dbF!$J:$J,$I171,dbF!$K:$K,$J171)</f>
        <v>0</v>
      </c>
      <c r="AI171" s="1">
        <f ca="1">SUMIFS(INDIRECT($C$1&amp;"!"&amp;$C171&amp;":"&amp;$C171),dbF!$B:$B,"&gt;="&amp;AI$5,dbF!$B:$B,"&lt;="&amp;AI$6,INDIRECT($C$1&amp;"!"&amp;$C$2&amp;":"&amp;$C$2),$I$4,dbF!$J:$J,$I171,dbF!$K:$K,$J171)</f>
        <v>0</v>
      </c>
      <c r="AJ171" s="1">
        <f ca="1">SUMIFS(INDIRECT($C$1&amp;"!"&amp;$C171&amp;":"&amp;$C171),dbF!$B:$B,"&gt;="&amp;AJ$5,dbF!$B:$B,"&lt;="&amp;AJ$6,INDIRECT($C$1&amp;"!"&amp;$C$2&amp;":"&amp;$C$2),$I$4,dbF!$J:$J,$I171,dbF!$K:$K,$J171)</f>
        <v>0</v>
      </c>
      <c r="AK171" s="1">
        <f ca="1">SUMIFS(INDIRECT($C$1&amp;"!"&amp;$C171&amp;":"&amp;$C171),dbF!$B:$B,"&gt;="&amp;AK$5,dbF!$B:$B,"&lt;="&amp;AK$6,INDIRECT($C$1&amp;"!"&amp;$C$2&amp;":"&amp;$C$2),$I$4,dbF!$J:$J,$I171,dbF!$K:$K,$J171)</f>
        <v>0</v>
      </c>
      <c r="AL171" s="1">
        <f ca="1">SUMIFS(INDIRECT($C$1&amp;"!"&amp;$C171&amp;":"&amp;$C171),dbF!$B:$B,"&gt;="&amp;AL$5,dbF!$B:$B,"&lt;="&amp;AL$6,INDIRECT($C$1&amp;"!"&amp;$C$2&amp;":"&amp;$C$2),$I$4,dbF!$J:$J,$I171,dbF!$K:$K,$J171)</f>
        <v>0</v>
      </c>
    </row>
    <row r="172" spans="2:38" x14ac:dyDescent="0.25">
      <c r="B172" s="1" t="str">
        <f>Items!$L$13</f>
        <v>CF(-)</v>
      </c>
      <c r="C172" s="1" t="str">
        <f>Items!$M$13</f>
        <v>N</v>
      </c>
      <c r="I172" s="22" t="str">
        <f>Items!$J$13</f>
        <v>Оплаты себестоимостных затрат</v>
      </c>
      <c r="J172" s="1" t="str">
        <f>Items!K13</f>
        <v>Канализация, Скважина,кессон и септик</v>
      </c>
      <c r="Q172" s="1">
        <f ca="1">SUM($S172:INDIRECT(ADDRESS(ROW(),SUMIFS($3:$3,$4:$4,MAX($4:$4)))))</f>
        <v>0</v>
      </c>
      <c r="T172" s="1">
        <f ca="1">SUMIFS(INDIRECT($C$1&amp;"!"&amp;$C172&amp;":"&amp;$C172),dbF!$B:$B,"&gt;="&amp;T$5,dbF!$B:$B,"&lt;="&amp;T$6,INDIRECT($C$1&amp;"!"&amp;$C$2&amp;":"&amp;$C$2),$I$4,dbF!$J:$J,$I172,dbF!$K:$K,$J172)</f>
        <v>0</v>
      </c>
      <c r="U172" s="1">
        <f ca="1">SUMIFS(INDIRECT($C$1&amp;"!"&amp;$C172&amp;":"&amp;$C172),dbF!$B:$B,"&gt;="&amp;U$5,dbF!$B:$B,"&lt;="&amp;U$6,INDIRECT($C$1&amp;"!"&amp;$C$2&amp;":"&amp;$C$2),$I$4,dbF!$J:$J,$I172,dbF!$K:$K,$J172)</f>
        <v>0</v>
      </c>
      <c r="V172" s="1">
        <f ca="1">SUMIFS(INDIRECT($C$1&amp;"!"&amp;$C172&amp;":"&amp;$C172),dbF!$B:$B,"&gt;="&amp;V$5,dbF!$B:$B,"&lt;="&amp;V$6,INDIRECT($C$1&amp;"!"&amp;$C$2&amp;":"&amp;$C$2),$I$4,dbF!$J:$J,$I172,dbF!$K:$K,$J172)</f>
        <v>0</v>
      </c>
      <c r="W172" s="1">
        <f ca="1">SUMIFS(INDIRECT($C$1&amp;"!"&amp;$C172&amp;":"&amp;$C172),dbF!$B:$B,"&gt;="&amp;W$5,dbF!$B:$B,"&lt;="&amp;W$6,INDIRECT($C$1&amp;"!"&amp;$C$2&amp;":"&amp;$C$2),$I$4,dbF!$J:$J,$I172,dbF!$K:$K,$J172)</f>
        <v>0</v>
      </c>
      <c r="X172" s="1">
        <f ca="1">SUMIFS(INDIRECT($C$1&amp;"!"&amp;$C172&amp;":"&amp;$C172),dbF!$B:$B,"&gt;="&amp;X$5,dbF!$B:$B,"&lt;="&amp;X$6,INDIRECT($C$1&amp;"!"&amp;$C$2&amp;":"&amp;$C$2),$I$4,dbF!$J:$J,$I172,dbF!$K:$K,$J172)</f>
        <v>0</v>
      </c>
      <c r="Y172" s="1">
        <f ca="1">SUMIFS(INDIRECT($C$1&amp;"!"&amp;$C172&amp;":"&amp;$C172),dbF!$B:$B,"&gt;="&amp;Y$5,dbF!$B:$B,"&lt;="&amp;Y$6,INDIRECT($C$1&amp;"!"&amp;$C$2&amp;":"&amp;$C$2),$I$4,dbF!$J:$J,$I172,dbF!$K:$K,$J172)</f>
        <v>0</v>
      </c>
      <c r="Z172" s="1">
        <f ca="1">SUMIFS(INDIRECT($C$1&amp;"!"&amp;$C172&amp;":"&amp;$C172),dbF!$B:$B,"&gt;="&amp;Z$5,dbF!$B:$B,"&lt;="&amp;Z$6,INDIRECT($C$1&amp;"!"&amp;$C$2&amp;":"&amp;$C$2),$I$4,dbF!$J:$J,$I172,dbF!$K:$K,$J172)</f>
        <v>0</v>
      </c>
      <c r="AA172" s="1">
        <f ca="1">SUMIFS(INDIRECT($C$1&amp;"!"&amp;$C172&amp;":"&amp;$C172),dbF!$B:$B,"&gt;="&amp;AA$5,dbF!$B:$B,"&lt;="&amp;AA$6,INDIRECT($C$1&amp;"!"&amp;$C$2&amp;":"&amp;$C$2),$I$4,dbF!$J:$J,$I172,dbF!$K:$K,$J172)</f>
        <v>0</v>
      </c>
      <c r="AB172" s="1">
        <f ca="1">SUMIFS(INDIRECT($C$1&amp;"!"&amp;$C172&amp;":"&amp;$C172),dbF!$B:$B,"&gt;="&amp;AB$5,dbF!$B:$B,"&lt;="&amp;AB$6,INDIRECT($C$1&amp;"!"&amp;$C$2&amp;":"&amp;$C$2),$I$4,dbF!$J:$J,$I172,dbF!$K:$K,$J172)</f>
        <v>0</v>
      </c>
      <c r="AC172" s="1">
        <f ca="1">SUMIFS(INDIRECT($C$1&amp;"!"&amp;$C172&amp;":"&amp;$C172),dbF!$B:$B,"&gt;="&amp;AC$5,dbF!$B:$B,"&lt;="&amp;AC$6,INDIRECT($C$1&amp;"!"&amp;$C$2&amp;":"&amp;$C$2),$I$4,dbF!$J:$J,$I172,dbF!$K:$K,$J172)</f>
        <v>0</v>
      </c>
      <c r="AD172" s="1">
        <f ca="1">SUMIFS(INDIRECT($C$1&amp;"!"&amp;$C172&amp;":"&amp;$C172),dbF!$B:$B,"&gt;="&amp;AD$5,dbF!$B:$B,"&lt;="&amp;AD$6,INDIRECT($C$1&amp;"!"&amp;$C$2&amp;":"&amp;$C$2),$I$4,dbF!$J:$J,$I172,dbF!$K:$K,$J172)</f>
        <v>0</v>
      </c>
      <c r="AE172" s="1">
        <f ca="1">SUMIFS(INDIRECT($C$1&amp;"!"&amp;$C172&amp;":"&amp;$C172),dbF!$B:$B,"&gt;="&amp;AE$5,dbF!$B:$B,"&lt;="&amp;AE$6,INDIRECT($C$1&amp;"!"&amp;$C$2&amp;":"&amp;$C$2),$I$4,dbF!$J:$J,$I172,dbF!$K:$K,$J172)</f>
        <v>0</v>
      </c>
      <c r="AF172" s="1">
        <f ca="1">SUMIFS(INDIRECT($C$1&amp;"!"&amp;$C172&amp;":"&amp;$C172),dbF!$B:$B,"&gt;="&amp;AF$5,dbF!$B:$B,"&lt;="&amp;AF$6,INDIRECT($C$1&amp;"!"&amp;$C$2&amp;":"&amp;$C$2),$I$4,dbF!$J:$J,$I172,dbF!$K:$K,$J172)</f>
        <v>0</v>
      </c>
      <c r="AG172" s="1">
        <f ca="1">SUMIFS(INDIRECT($C$1&amp;"!"&amp;$C172&amp;":"&amp;$C172),dbF!$B:$B,"&gt;="&amp;AG$5,dbF!$B:$B,"&lt;="&amp;AG$6,INDIRECT($C$1&amp;"!"&amp;$C$2&amp;":"&amp;$C$2),$I$4,dbF!$J:$J,$I172,dbF!$K:$K,$J172)</f>
        <v>0</v>
      </c>
      <c r="AH172" s="1">
        <f ca="1">SUMIFS(INDIRECT($C$1&amp;"!"&amp;$C172&amp;":"&amp;$C172),dbF!$B:$B,"&gt;="&amp;AH$5,dbF!$B:$B,"&lt;="&amp;AH$6,INDIRECT($C$1&amp;"!"&amp;$C$2&amp;":"&amp;$C$2),$I$4,dbF!$J:$J,$I172,dbF!$K:$K,$J172)</f>
        <v>0</v>
      </c>
      <c r="AI172" s="1">
        <f ca="1">SUMIFS(INDIRECT($C$1&amp;"!"&amp;$C172&amp;":"&amp;$C172),dbF!$B:$B,"&gt;="&amp;AI$5,dbF!$B:$B,"&lt;="&amp;AI$6,INDIRECT($C$1&amp;"!"&amp;$C$2&amp;":"&amp;$C$2),$I$4,dbF!$J:$J,$I172,dbF!$K:$K,$J172)</f>
        <v>0</v>
      </c>
      <c r="AJ172" s="1">
        <f ca="1">SUMIFS(INDIRECT($C$1&amp;"!"&amp;$C172&amp;":"&amp;$C172),dbF!$B:$B,"&gt;="&amp;AJ$5,dbF!$B:$B,"&lt;="&amp;AJ$6,INDIRECT($C$1&amp;"!"&amp;$C$2&amp;":"&amp;$C$2),$I$4,dbF!$J:$J,$I172,dbF!$K:$K,$J172)</f>
        <v>0</v>
      </c>
      <c r="AK172" s="1">
        <f ca="1">SUMIFS(INDIRECT($C$1&amp;"!"&amp;$C172&amp;":"&amp;$C172),dbF!$B:$B,"&gt;="&amp;AK$5,dbF!$B:$B,"&lt;="&amp;AK$6,INDIRECT($C$1&amp;"!"&amp;$C$2&amp;":"&amp;$C$2),$I$4,dbF!$J:$J,$I172,dbF!$K:$K,$J172)</f>
        <v>0</v>
      </c>
      <c r="AL172" s="1">
        <f ca="1">SUMIFS(INDIRECT($C$1&amp;"!"&amp;$C172&amp;":"&amp;$C172),dbF!$B:$B,"&gt;="&amp;AL$5,dbF!$B:$B,"&lt;="&amp;AL$6,INDIRECT($C$1&amp;"!"&amp;$C$2&amp;":"&amp;$C$2),$I$4,dbF!$J:$J,$I172,dbF!$K:$K,$J172)</f>
        <v>0</v>
      </c>
    </row>
    <row r="173" spans="2:38" x14ac:dyDescent="0.25">
      <c r="B173" s="1" t="str">
        <f>Items!L14</f>
        <v>CF(-)</v>
      </c>
      <c r="C173" s="1" t="str">
        <f>Items!M14</f>
        <v>N</v>
      </c>
      <c r="I173" s="22" t="str">
        <f>Items!J14</f>
        <v>Оплаты себестоимостных затрат</v>
      </c>
      <c r="J173" s="1" t="str">
        <f>Items!K14</f>
        <v>Метизы, расходники</v>
      </c>
      <c r="Q173" s="1">
        <f ca="1">SUM($S173:INDIRECT(ADDRESS(ROW(),SUMIFS($3:$3,$4:$4,MAX($4:$4)))))</f>
        <v>0</v>
      </c>
      <c r="T173" s="1">
        <f ca="1">SUMIFS(INDIRECT($C$1&amp;"!"&amp;$C173&amp;":"&amp;$C173),dbF!$B:$B,"&gt;="&amp;T$5,dbF!$B:$B,"&lt;="&amp;T$6,INDIRECT($C$1&amp;"!"&amp;$C$2&amp;":"&amp;$C$2),$I$4,dbF!$J:$J,$I173,dbF!$K:$K,$J173)</f>
        <v>0</v>
      </c>
      <c r="U173" s="1">
        <f ca="1">SUMIFS(INDIRECT($C$1&amp;"!"&amp;$C173&amp;":"&amp;$C173),dbF!$B:$B,"&gt;="&amp;U$5,dbF!$B:$B,"&lt;="&amp;U$6,INDIRECT($C$1&amp;"!"&amp;$C$2&amp;":"&amp;$C$2),$I$4,dbF!$J:$J,$I173,dbF!$K:$K,$J173)</f>
        <v>0</v>
      </c>
      <c r="V173" s="1">
        <f ca="1">SUMIFS(INDIRECT($C$1&amp;"!"&amp;$C173&amp;":"&amp;$C173),dbF!$B:$B,"&gt;="&amp;V$5,dbF!$B:$B,"&lt;="&amp;V$6,INDIRECT($C$1&amp;"!"&amp;$C$2&amp;":"&amp;$C$2),$I$4,dbF!$J:$J,$I173,dbF!$K:$K,$J173)</f>
        <v>0</v>
      </c>
      <c r="W173" s="1">
        <f ca="1">SUMIFS(INDIRECT($C$1&amp;"!"&amp;$C173&amp;":"&amp;$C173),dbF!$B:$B,"&gt;="&amp;W$5,dbF!$B:$B,"&lt;="&amp;W$6,INDIRECT($C$1&amp;"!"&amp;$C$2&amp;":"&amp;$C$2),$I$4,dbF!$J:$J,$I173,dbF!$K:$K,$J173)</f>
        <v>0</v>
      </c>
      <c r="X173" s="1">
        <f ca="1">SUMIFS(INDIRECT($C$1&amp;"!"&amp;$C173&amp;":"&amp;$C173),dbF!$B:$B,"&gt;="&amp;X$5,dbF!$B:$B,"&lt;="&amp;X$6,INDIRECT($C$1&amp;"!"&amp;$C$2&amp;":"&amp;$C$2),$I$4,dbF!$J:$J,$I173,dbF!$K:$K,$J173)</f>
        <v>0</v>
      </c>
      <c r="Y173" s="1">
        <f ca="1">SUMIFS(INDIRECT($C$1&amp;"!"&amp;$C173&amp;":"&amp;$C173),dbF!$B:$B,"&gt;="&amp;Y$5,dbF!$B:$B,"&lt;="&amp;Y$6,INDIRECT($C$1&amp;"!"&amp;$C$2&amp;":"&amp;$C$2),$I$4,dbF!$J:$J,$I173,dbF!$K:$K,$J173)</f>
        <v>0</v>
      </c>
      <c r="Z173" s="1">
        <f ca="1">SUMIFS(INDIRECT($C$1&amp;"!"&amp;$C173&amp;":"&amp;$C173),dbF!$B:$B,"&gt;="&amp;Z$5,dbF!$B:$B,"&lt;="&amp;Z$6,INDIRECT($C$1&amp;"!"&amp;$C$2&amp;":"&amp;$C$2),$I$4,dbF!$J:$J,$I173,dbF!$K:$K,$J173)</f>
        <v>0</v>
      </c>
      <c r="AA173" s="1">
        <f ca="1">SUMIFS(INDIRECT($C$1&amp;"!"&amp;$C173&amp;":"&amp;$C173),dbF!$B:$B,"&gt;="&amp;AA$5,dbF!$B:$B,"&lt;="&amp;AA$6,INDIRECT($C$1&amp;"!"&amp;$C$2&amp;":"&amp;$C$2),$I$4,dbF!$J:$J,$I173,dbF!$K:$K,$J173)</f>
        <v>0</v>
      </c>
      <c r="AB173" s="1">
        <f ca="1">SUMIFS(INDIRECT($C$1&amp;"!"&amp;$C173&amp;":"&amp;$C173),dbF!$B:$B,"&gt;="&amp;AB$5,dbF!$B:$B,"&lt;="&amp;AB$6,INDIRECT($C$1&amp;"!"&amp;$C$2&amp;":"&amp;$C$2),$I$4,dbF!$J:$J,$I173,dbF!$K:$K,$J173)</f>
        <v>0</v>
      </c>
      <c r="AC173" s="1">
        <f ca="1">SUMIFS(INDIRECT($C$1&amp;"!"&amp;$C173&amp;":"&amp;$C173),dbF!$B:$B,"&gt;="&amp;AC$5,dbF!$B:$B,"&lt;="&amp;AC$6,INDIRECT($C$1&amp;"!"&amp;$C$2&amp;":"&amp;$C$2),$I$4,dbF!$J:$J,$I173,dbF!$K:$K,$J173)</f>
        <v>0</v>
      </c>
      <c r="AD173" s="1">
        <f ca="1">SUMIFS(INDIRECT($C$1&amp;"!"&amp;$C173&amp;":"&amp;$C173),dbF!$B:$B,"&gt;="&amp;AD$5,dbF!$B:$B,"&lt;="&amp;AD$6,INDIRECT($C$1&amp;"!"&amp;$C$2&amp;":"&amp;$C$2),$I$4,dbF!$J:$J,$I173,dbF!$K:$K,$J173)</f>
        <v>0</v>
      </c>
      <c r="AE173" s="1">
        <f ca="1">SUMIFS(INDIRECT($C$1&amp;"!"&amp;$C173&amp;":"&amp;$C173),dbF!$B:$B,"&gt;="&amp;AE$5,dbF!$B:$B,"&lt;="&amp;AE$6,INDIRECT($C$1&amp;"!"&amp;$C$2&amp;":"&amp;$C$2),$I$4,dbF!$J:$J,$I173,dbF!$K:$K,$J173)</f>
        <v>0</v>
      </c>
      <c r="AF173" s="1">
        <f ca="1">SUMIFS(INDIRECT($C$1&amp;"!"&amp;$C173&amp;":"&amp;$C173),dbF!$B:$B,"&gt;="&amp;AF$5,dbF!$B:$B,"&lt;="&amp;AF$6,INDIRECT($C$1&amp;"!"&amp;$C$2&amp;":"&amp;$C$2),$I$4,dbF!$J:$J,$I173,dbF!$K:$K,$J173)</f>
        <v>0</v>
      </c>
      <c r="AG173" s="1">
        <f ca="1">SUMIFS(INDIRECT($C$1&amp;"!"&amp;$C173&amp;":"&amp;$C173),dbF!$B:$B,"&gt;="&amp;AG$5,dbF!$B:$B,"&lt;="&amp;AG$6,INDIRECT($C$1&amp;"!"&amp;$C$2&amp;":"&amp;$C$2),$I$4,dbF!$J:$J,$I173,dbF!$K:$K,$J173)</f>
        <v>0</v>
      </c>
      <c r="AH173" s="1">
        <f ca="1">SUMIFS(INDIRECT($C$1&amp;"!"&amp;$C173&amp;":"&amp;$C173),dbF!$B:$B,"&gt;="&amp;AH$5,dbF!$B:$B,"&lt;="&amp;AH$6,INDIRECT($C$1&amp;"!"&amp;$C$2&amp;":"&amp;$C$2),$I$4,dbF!$J:$J,$I173,dbF!$K:$K,$J173)</f>
        <v>0</v>
      </c>
      <c r="AI173" s="1">
        <f ca="1">SUMIFS(INDIRECT($C$1&amp;"!"&amp;$C173&amp;":"&amp;$C173),dbF!$B:$B,"&gt;="&amp;AI$5,dbF!$B:$B,"&lt;="&amp;AI$6,INDIRECT($C$1&amp;"!"&amp;$C$2&amp;":"&amp;$C$2),$I$4,dbF!$J:$J,$I173,dbF!$K:$K,$J173)</f>
        <v>0</v>
      </c>
      <c r="AJ173" s="1">
        <f ca="1">SUMIFS(INDIRECT($C$1&amp;"!"&amp;$C173&amp;":"&amp;$C173),dbF!$B:$B,"&gt;="&amp;AJ$5,dbF!$B:$B,"&lt;="&amp;AJ$6,INDIRECT($C$1&amp;"!"&amp;$C$2&amp;":"&amp;$C$2),$I$4,dbF!$J:$J,$I173,dbF!$K:$K,$J173)</f>
        <v>0</v>
      </c>
      <c r="AK173" s="1">
        <f ca="1">SUMIFS(INDIRECT($C$1&amp;"!"&amp;$C173&amp;":"&amp;$C173),dbF!$B:$B,"&gt;="&amp;AK$5,dbF!$B:$B,"&lt;="&amp;AK$6,INDIRECT($C$1&amp;"!"&amp;$C$2&amp;":"&amp;$C$2),$I$4,dbF!$J:$J,$I173,dbF!$K:$K,$J173)</f>
        <v>0</v>
      </c>
      <c r="AL173" s="1">
        <f ca="1">SUMIFS(INDIRECT($C$1&amp;"!"&amp;$C173&amp;":"&amp;$C173),dbF!$B:$B,"&gt;="&amp;AL$5,dbF!$B:$B,"&lt;="&amp;AL$6,INDIRECT($C$1&amp;"!"&amp;$C$2&amp;":"&amp;$C$2),$I$4,dbF!$J:$J,$I173,dbF!$K:$K,$J173)</f>
        <v>0</v>
      </c>
    </row>
    <row r="174" spans="2:38" x14ac:dyDescent="0.25">
      <c r="B174" s="1" t="str">
        <f>Items!L15</f>
        <v>CF(-)</v>
      </c>
      <c r="C174" s="1" t="str">
        <f>Items!M15</f>
        <v>N</v>
      </c>
      <c r="I174" s="22" t="str">
        <f>Items!J15</f>
        <v>Оплаты себестоимостных затрат</v>
      </c>
      <c r="J174" s="1" t="str">
        <f>Items!K15</f>
        <v>Материалы Фундамент</v>
      </c>
      <c r="Q174" s="1">
        <f ca="1">SUM($S174:INDIRECT(ADDRESS(ROW(),SUMIFS($3:$3,$4:$4,MAX($4:$4)))))</f>
        <v>0</v>
      </c>
      <c r="T174" s="1">
        <f ca="1">SUMIFS(INDIRECT($C$1&amp;"!"&amp;$C174&amp;":"&amp;$C174),dbF!$B:$B,"&gt;="&amp;T$5,dbF!$B:$B,"&lt;="&amp;T$6,INDIRECT($C$1&amp;"!"&amp;$C$2&amp;":"&amp;$C$2),$I$4,dbF!$J:$J,$I174,dbF!$K:$K,$J174)</f>
        <v>0</v>
      </c>
      <c r="U174" s="1">
        <f ca="1">SUMIFS(INDIRECT($C$1&amp;"!"&amp;$C174&amp;":"&amp;$C174),dbF!$B:$B,"&gt;="&amp;U$5,dbF!$B:$B,"&lt;="&amp;U$6,INDIRECT($C$1&amp;"!"&amp;$C$2&amp;":"&amp;$C$2),$I$4,dbF!$J:$J,$I174,dbF!$K:$K,$J174)</f>
        <v>0</v>
      </c>
      <c r="V174" s="1">
        <f ca="1">SUMIFS(INDIRECT($C$1&amp;"!"&amp;$C174&amp;":"&amp;$C174),dbF!$B:$B,"&gt;="&amp;V$5,dbF!$B:$B,"&lt;="&amp;V$6,INDIRECT($C$1&amp;"!"&amp;$C$2&amp;":"&amp;$C$2),$I$4,dbF!$J:$J,$I174,dbF!$K:$K,$J174)</f>
        <v>0</v>
      </c>
      <c r="W174" s="1">
        <f ca="1">SUMIFS(INDIRECT($C$1&amp;"!"&amp;$C174&amp;":"&amp;$C174),dbF!$B:$B,"&gt;="&amp;W$5,dbF!$B:$B,"&lt;="&amp;W$6,INDIRECT($C$1&amp;"!"&amp;$C$2&amp;":"&amp;$C$2),$I$4,dbF!$J:$J,$I174,dbF!$K:$K,$J174)</f>
        <v>0</v>
      </c>
      <c r="X174" s="1">
        <f ca="1">SUMIFS(INDIRECT($C$1&amp;"!"&amp;$C174&amp;":"&amp;$C174),dbF!$B:$B,"&gt;="&amp;X$5,dbF!$B:$B,"&lt;="&amp;X$6,INDIRECT($C$1&amp;"!"&amp;$C$2&amp;":"&amp;$C$2),$I$4,dbF!$J:$J,$I174,dbF!$K:$K,$J174)</f>
        <v>0</v>
      </c>
      <c r="Y174" s="1">
        <f ca="1">SUMIFS(INDIRECT($C$1&amp;"!"&amp;$C174&amp;":"&amp;$C174),dbF!$B:$B,"&gt;="&amp;Y$5,dbF!$B:$B,"&lt;="&amp;Y$6,INDIRECT($C$1&amp;"!"&amp;$C$2&amp;":"&amp;$C$2),$I$4,dbF!$J:$J,$I174,dbF!$K:$K,$J174)</f>
        <v>0</v>
      </c>
      <c r="Z174" s="1">
        <f ca="1">SUMIFS(INDIRECT($C$1&amp;"!"&amp;$C174&amp;":"&amp;$C174),dbF!$B:$B,"&gt;="&amp;Z$5,dbF!$B:$B,"&lt;="&amp;Z$6,INDIRECT($C$1&amp;"!"&amp;$C$2&amp;":"&amp;$C$2),$I$4,dbF!$J:$J,$I174,dbF!$K:$K,$J174)</f>
        <v>0</v>
      </c>
      <c r="AA174" s="1">
        <f ca="1">SUMIFS(INDIRECT($C$1&amp;"!"&amp;$C174&amp;":"&amp;$C174),dbF!$B:$B,"&gt;="&amp;AA$5,dbF!$B:$B,"&lt;="&amp;AA$6,INDIRECT($C$1&amp;"!"&amp;$C$2&amp;":"&amp;$C$2),$I$4,dbF!$J:$J,$I174,dbF!$K:$K,$J174)</f>
        <v>0</v>
      </c>
      <c r="AB174" s="1">
        <f ca="1">SUMIFS(INDIRECT($C$1&amp;"!"&amp;$C174&amp;":"&amp;$C174),dbF!$B:$B,"&gt;="&amp;AB$5,dbF!$B:$B,"&lt;="&amp;AB$6,INDIRECT($C$1&amp;"!"&amp;$C$2&amp;":"&amp;$C$2),$I$4,dbF!$J:$J,$I174,dbF!$K:$K,$J174)</f>
        <v>0</v>
      </c>
      <c r="AC174" s="1">
        <f ca="1">SUMIFS(INDIRECT($C$1&amp;"!"&amp;$C174&amp;":"&amp;$C174),dbF!$B:$B,"&gt;="&amp;AC$5,dbF!$B:$B,"&lt;="&amp;AC$6,INDIRECT($C$1&amp;"!"&amp;$C$2&amp;":"&amp;$C$2),$I$4,dbF!$J:$J,$I174,dbF!$K:$K,$J174)</f>
        <v>0</v>
      </c>
      <c r="AD174" s="1">
        <f ca="1">SUMIFS(INDIRECT($C$1&amp;"!"&amp;$C174&amp;":"&amp;$C174),dbF!$B:$B,"&gt;="&amp;AD$5,dbF!$B:$B,"&lt;="&amp;AD$6,INDIRECT($C$1&amp;"!"&amp;$C$2&amp;":"&amp;$C$2),$I$4,dbF!$J:$J,$I174,dbF!$K:$K,$J174)</f>
        <v>0</v>
      </c>
      <c r="AE174" s="1">
        <f ca="1">SUMIFS(INDIRECT($C$1&amp;"!"&amp;$C174&amp;":"&amp;$C174),dbF!$B:$B,"&gt;="&amp;AE$5,dbF!$B:$B,"&lt;="&amp;AE$6,INDIRECT($C$1&amp;"!"&amp;$C$2&amp;":"&amp;$C$2),$I$4,dbF!$J:$J,$I174,dbF!$K:$K,$J174)</f>
        <v>0</v>
      </c>
      <c r="AF174" s="1">
        <f ca="1">SUMIFS(INDIRECT($C$1&amp;"!"&amp;$C174&amp;":"&amp;$C174),dbF!$B:$B,"&gt;="&amp;AF$5,dbF!$B:$B,"&lt;="&amp;AF$6,INDIRECT($C$1&amp;"!"&amp;$C$2&amp;":"&amp;$C$2),$I$4,dbF!$J:$J,$I174,dbF!$K:$K,$J174)</f>
        <v>0</v>
      </c>
      <c r="AG174" s="1">
        <f ca="1">SUMIFS(INDIRECT($C$1&amp;"!"&amp;$C174&amp;":"&amp;$C174),dbF!$B:$B,"&gt;="&amp;AG$5,dbF!$B:$B,"&lt;="&amp;AG$6,INDIRECT($C$1&amp;"!"&amp;$C$2&amp;":"&amp;$C$2),$I$4,dbF!$J:$J,$I174,dbF!$K:$K,$J174)</f>
        <v>0</v>
      </c>
      <c r="AH174" s="1">
        <f ca="1">SUMIFS(INDIRECT($C$1&amp;"!"&amp;$C174&amp;":"&amp;$C174),dbF!$B:$B,"&gt;="&amp;AH$5,dbF!$B:$B,"&lt;="&amp;AH$6,INDIRECT($C$1&amp;"!"&amp;$C$2&amp;":"&amp;$C$2),$I$4,dbF!$J:$J,$I174,dbF!$K:$K,$J174)</f>
        <v>0</v>
      </c>
      <c r="AI174" s="1">
        <f ca="1">SUMIFS(INDIRECT($C$1&amp;"!"&amp;$C174&amp;":"&amp;$C174),dbF!$B:$B,"&gt;="&amp;AI$5,dbF!$B:$B,"&lt;="&amp;AI$6,INDIRECT($C$1&amp;"!"&amp;$C$2&amp;":"&amp;$C$2),$I$4,dbF!$J:$J,$I174,dbF!$K:$K,$J174)</f>
        <v>0</v>
      </c>
      <c r="AJ174" s="1">
        <f ca="1">SUMIFS(INDIRECT($C$1&amp;"!"&amp;$C174&amp;":"&amp;$C174),dbF!$B:$B,"&gt;="&amp;AJ$5,dbF!$B:$B,"&lt;="&amp;AJ$6,INDIRECT($C$1&amp;"!"&amp;$C$2&amp;":"&amp;$C$2),$I$4,dbF!$J:$J,$I174,dbF!$K:$K,$J174)</f>
        <v>0</v>
      </c>
      <c r="AK174" s="1">
        <f ca="1">SUMIFS(INDIRECT($C$1&amp;"!"&amp;$C174&amp;":"&amp;$C174),dbF!$B:$B,"&gt;="&amp;AK$5,dbF!$B:$B,"&lt;="&amp;AK$6,INDIRECT($C$1&amp;"!"&amp;$C$2&amp;":"&amp;$C$2),$I$4,dbF!$J:$J,$I174,dbF!$K:$K,$J174)</f>
        <v>0</v>
      </c>
      <c r="AL174" s="1">
        <f ca="1">SUMIFS(INDIRECT($C$1&amp;"!"&amp;$C174&amp;":"&amp;$C174),dbF!$B:$B,"&gt;="&amp;AL$5,dbF!$B:$B,"&lt;="&amp;AL$6,INDIRECT($C$1&amp;"!"&amp;$C$2&amp;":"&amp;$C$2),$I$4,dbF!$J:$J,$I174,dbF!$K:$K,$J174)</f>
        <v>0</v>
      </c>
    </row>
    <row r="175" spans="2:38" x14ac:dyDescent="0.25">
      <c r="B175" s="1" t="str">
        <f>Items!L16</f>
        <v>CF(-)</v>
      </c>
      <c r="C175" s="1" t="str">
        <f>Items!M16</f>
        <v>N</v>
      </c>
      <c r="I175" s="22" t="str">
        <f>Items!J16</f>
        <v>Оплаты себестоимостных затрат</v>
      </c>
      <c r="J175" s="1" t="str">
        <f>Items!K16</f>
        <v>Материалы Коробка</v>
      </c>
      <c r="Q175" s="1">
        <f ca="1">SUM($S175:INDIRECT(ADDRESS(ROW(),SUMIFS($3:$3,$4:$4,MAX($4:$4)))))</f>
        <v>0</v>
      </c>
      <c r="T175" s="1">
        <f ca="1">SUMIFS(INDIRECT($C$1&amp;"!"&amp;$C175&amp;":"&amp;$C175),dbF!$B:$B,"&gt;="&amp;T$5,dbF!$B:$B,"&lt;="&amp;T$6,INDIRECT($C$1&amp;"!"&amp;$C$2&amp;":"&amp;$C$2),$I$4,dbF!$J:$J,$I175,dbF!$K:$K,$J175)</f>
        <v>0</v>
      </c>
      <c r="U175" s="1">
        <f ca="1">SUMIFS(INDIRECT($C$1&amp;"!"&amp;$C175&amp;":"&amp;$C175),dbF!$B:$B,"&gt;="&amp;U$5,dbF!$B:$B,"&lt;="&amp;U$6,INDIRECT($C$1&amp;"!"&amp;$C$2&amp;":"&amp;$C$2),$I$4,dbF!$J:$J,$I175,dbF!$K:$K,$J175)</f>
        <v>0</v>
      </c>
      <c r="V175" s="1">
        <f ca="1">SUMIFS(INDIRECT($C$1&amp;"!"&amp;$C175&amp;":"&amp;$C175),dbF!$B:$B,"&gt;="&amp;V$5,dbF!$B:$B,"&lt;="&amp;V$6,INDIRECT($C$1&amp;"!"&amp;$C$2&amp;":"&amp;$C$2),$I$4,dbF!$J:$J,$I175,dbF!$K:$K,$J175)</f>
        <v>0</v>
      </c>
      <c r="W175" s="1">
        <f ca="1">SUMIFS(INDIRECT($C$1&amp;"!"&amp;$C175&amp;":"&amp;$C175),dbF!$B:$B,"&gt;="&amp;W$5,dbF!$B:$B,"&lt;="&amp;W$6,INDIRECT($C$1&amp;"!"&amp;$C$2&amp;":"&amp;$C$2),$I$4,dbF!$J:$J,$I175,dbF!$K:$K,$J175)</f>
        <v>0</v>
      </c>
      <c r="X175" s="1">
        <f ca="1">SUMIFS(INDIRECT($C$1&amp;"!"&amp;$C175&amp;":"&amp;$C175),dbF!$B:$B,"&gt;="&amp;X$5,dbF!$B:$B,"&lt;="&amp;X$6,INDIRECT($C$1&amp;"!"&amp;$C$2&amp;":"&amp;$C$2),$I$4,dbF!$J:$J,$I175,dbF!$K:$K,$J175)</f>
        <v>0</v>
      </c>
      <c r="Y175" s="1">
        <f ca="1">SUMIFS(INDIRECT($C$1&amp;"!"&amp;$C175&amp;":"&amp;$C175),dbF!$B:$B,"&gt;="&amp;Y$5,dbF!$B:$B,"&lt;="&amp;Y$6,INDIRECT($C$1&amp;"!"&amp;$C$2&amp;":"&amp;$C$2),$I$4,dbF!$J:$J,$I175,dbF!$K:$K,$J175)</f>
        <v>0</v>
      </c>
      <c r="Z175" s="1">
        <f ca="1">SUMIFS(INDIRECT($C$1&amp;"!"&amp;$C175&amp;":"&amp;$C175),dbF!$B:$B,"&gt;="&amp;Z$5,dbF!$B:$B,"&lt;="&amp;Z$6,INDIRECT($C$1&amp;"!"&amp;$C$2&amp;":"&amp;$C$2),$I$4,dbF!$J:$J,$I175,dbF!$K:$K,$J175)</f>
        <v>0</v>
      </c>
      <c r="AA175" s="1">
        <f ca="1">SUMIFS(INDIRECT($C$1&amp;"!"&amp;$C175&amp;":"&amp;$C175),dbF!$B:$B,"&gt;="&amp;AA$5,dbF!$B:$B,"&lt;="&amp;AA$6,INDIRECT($C$1&amp;"!"&amp;$C$2&amp;":"&amp;$C$2),$I$4,dbF!$J:$J,$I175,dbF!$K:$K,$J175)</f>
        <v>0</v>
      </c>
      <c r="AB175" s="1">
        <f ca="1">SUMIFS(INDIRECT($C$1&amp;"!"&amp;$C175&amp;":"&amp;$C175),dbF!$B:$B,"&gt;="&amp;AB$5,dbF!$B:$B,"&lt;="&amp;AB$6,INDIRECT($C$1&amp;"!"&amp;$C$2&amp;":"&amp;$C$2),$I$4,dbF!$J:$J,$I175,dbF!$K:$K,$J175)</f>
        <v>0</v>
      </c>
      <c r="AC175" s="1">
        <f ca="1">SUMIFS(INDIRECT($C$1&amp;"!"&amp;$C175&amp;":"&amp;$C175),dbF!$B:$B,"&gt;="&amp;AC$5,dbF!$B:$B,"&lt;="&amp;AC$6,INDIRECT($C$1&amp;"!"&amp;$C$2&amp;":"&amp;$C$2),$I$4,dbF!$J:$J,$I175,dbF!$K:$K,$J175)</f>
        <v>0</v>
      </c>
      <c r="AD175" s="1">
        <f ca="1">SUMIFS(INDIRECT($C$1&amp;"!"&amp;$C175&amp;":"&amp;$C175),dbF!$B:$B,"&gt;="&amp;AD$5,dbF!$B:$B,"&lt;="&amp;AD$6,INDIRECT($C$1&amp;"!"&amp;$C$2&amp;":"&amp;$C$2),$I$4,dbF!$J:$J,$I175,dbF!$K:$K,$J175)</f>
        <v>0</v>
      </c>
      <c r="AE175" s="1">
        <f ca="1">SUMIFS(INDIRECT($C$1&amp;"!"&amp;$C175&amp;":"&amp;$C175),dbF!$B:$B,"&gt;="&amp;AE$5,dbF!$B:$B,"&lt;="&amp;AE$6,INDIRECT($C$1&amp;"!"&amp;$C$2&amp;":"&amp;$C$2),$I$4,dbF!$J:$J,$I175,dbF!$K:$K,$J175)</f>
        <v>0</v>
      </c>
      <c r="AF175" s="1">
        <f ca="1">SUMIFS(INDIRECT($C$1&amp;"!"&amp;$C175&amp;":"&amp;$C175),dbF!$B:$B,"&gt;="&amp;AF$5,dbF!$B:$B,"&lt;="&amp;AF$6,INDIRECT($C$1&amp;"!"&amp;$C$2&amp;":"&amp;$C$2),$I$4,dbF!$J:$J,$I175,dbF!$K:$K,$J175)</f>
        <v>0</v>
      </c>
      <c r="AG175" s="1">
        <f ca="1">SUMIFS(INDIRECT($C$1&amp;"!"&amp;$C175&amp;":"&amp;$C175),dbF!$B:$B,"&gt;="&amp;AG$5,dbF!$B:$B,"&lt;="&amp;AG$6,INDIRECT($C$1&amp;"!"&amp;$C$2&amp;":"&amp;$C$2),$I$4,dbF!$J:$J,$I175,dbF!$K:$K,$J175)</f>
        <v>0</v>
      </c>
      <c r="AH175" s="1">
        <f ca="1">SUMIFS(INDIRECT($C$1&amp;"!"&amp;$C175&amp;":"&amp;$C175),dbF!$B:$B,"&gt;="&amp;AH$5,dbF!$B:$B,"&lt;="&amp;AH$6,INDIRECT($C$1&amp;"!"&amp;$C$2&amp;":"&amp;$C$2),$I$4,dbF!$J:$J,$I175,dbF!$K:$K,$J175)</f>
        <v>0</v>
      </c>
      <c r="AI175" s="1">
        <f ca="1">SUMIFS(INDIRECT($C$1&amp;"!"&amp;$C175&amp;":"&amp;$C175),dbF!$B:$B,"&gt;="&amp;AI$5,dbF!$B:$B,"&lt;="&amp;AI$6,INDIRECT($C$1&amp;"!"&amp;$C$2&amp;":"&amp;$C$2),$I$4,dbF!$J:$J,$I175,dbF!$K:$K,$J175)</f>
        <v>0</v>
      </c>
      <c r="AJ175" s="1">
        <f ca="1">SUMIFS(INDIRECT($C$1&amp;"!"&amp;$C175&amp;":"&amp;$C175),dbF!$B:$B,"&gt;="&amp;AJ$5,dbF!$B:$B,"&lt;="&amp;AJ$6,INDIRECT($C$1&amp;"!"&amp;$C$2&amp;":"&amp;$C$2),$I$4,dbF!$J:$J,$I175,dbF!$K:$K,$J175)</f>
        <v>0</v>
      </c>
      <c r="AK175" s="1">
        <f ca="1">SUMIFS(INDIRECT($C$1&amp;"!"&amp;$C175&amp;":"&amp;$C175),dbF!$B:$B,"&gt;="&amp;AK$5,dbF!$B:$B,"&lt;="&amp;AK$6,INDIRECT($C$1&amp;"!"&amp;$C$2&amp;":"&amp;$C$2),$I$4,dbF!$J:$J,$I175,dbF!$K:$K,$J175)</f>
        <v>0</v>
      </c>
      <c r="AL175" s="1">
        <f ca="1">SUMIFS(INDIRECT($C$1&amp;"!"&amp;$C175&amp;":"&amp;$C175),dbF!$B:$B,"&gt;="&amp;AL$5,dbF!$B:$B,"&lt;="&amp;AL$6,INDIRECT($C$1&amp;"!"&amp;$C$2&amp;":"&amp;$C$2),$I$4,dbF!$J:$J,$I175,dbF!$K:$K,$J175)</f>
        <v>0</v>
      </c>
    </row>
    <row r="176" spans="2:38" x14ac:dyDescent="0.25">
      <c r="B176" s="1" t="str">
        <f>Items!L17</f>
        <v>CF(-)</v>
      </c>
      <c r="C176" s="1" t="str">
        <f>Items!M17</f>
        <v>N</v>
      </c>
      <c r="I176" s="22" t="str">
        <f>Items!J17</f>
        <v>Оплаты себестоимостных затрат</v>
      </c>
      <c r="J176" s="1" t="str">
        <f>Items!K17</f>
        <v>Материалы Кровля</v>
      </c>
      <c r="Q176" s="1">
        <f ca="1">SUM($S176:INDIRECT(ADDRESS(ROW(),SUMIFS($3:$3,$4:$4,MAX($4:$4)))))</f>
        <v>0</v>
      </c>
      <c r="T176" s="1">
        <f ca="1">SUMIFS(INDIRECT($C$1&amp;"!"&amp;$C176&amp;":"&amp;$C176),dbF!$B:$B,"&gt;="&amp;T$5,dbF!$B:$B,"&lt;="&amp;T$6,INDIRECT($C$1&amp;"!"&amp;$C$2&amp;":"&amp;$C$2),$I$4,dbF!$J:$J,$I176,dbF!$K:$K,$J176)</f>
        <v>0</v>
      </c>
      <c r="U176" s="1">
        <f ca="1">SUMIFS(INDIRECT($C$1&amp;"!"&amp;$C176&amp;":"&amp;$C176),dbF!$B:$B,"&gt;="&amp;U$5,dbF!$B:$B,"&lt;="&amp;U$6,INDIRECT($C$1&amp;"!"&amp;$C$2&amp;":"&amp;$C$2),$I$4,dbF!$J:$J,$I176,dbF!$K:$K,$J176)</f>
        <v>0</v>
      </c>
      <c r="V176" s="1">
        <f ca="1">SUMIFS(INDIRECT($C$1&amp;"!"&amp;$C176&amp;":"&amp;$C176),dbF!$B:$B,"&gt;="&amp;V$5,dbF!$B:$B,"&lt;="&amp;V$6,INDIRECT($C$1&amp;"!"&amp;$C$2&amp;":"&amp;$C$2),$I$4,dbF!$J:$J,$I176,dbF!$K:$K,$J176)</f>
        <v>0</v>
      </c>
      <c r="W176" s="1">
        <f ca="1">SUMIFS(INDIRECT($C$1&amp;"!"&amp;$C176&amp;":"&amp;$C176),dbF!$B:$B,"&gt;="&amp;W$5,dbF!$B:$B,"&lt;="&amp;W$6,INDIRECT($C$1&amp;"!"&amp;$C$2&amp;":"&amp;$C$2),$I$4,dbF!$J:$J,$I176,dbF!$K:$K,$J176)</f>
        <v>0</v>
      </c>
      <c r="X176" s="1">
        <f ca="1">SUMIFS(INDIRECT($C$1&amp;"!"&amp;$C176&amp;":"&amp;$C176),dbF!$B:$B,"&gt;="&amp;X$5,dbF!$B:$B,"&lt;="&amp;X$6,INDIRECT($C$1&amp;"!"&amp;$C$2&amp;":"&amp;$C$2),$I$4,dbF!$J:$J,$I176,dbF!$K:$K,$J176)</f>
        <v>0</v>
      </c>
      <c r="Y176" s="1">
        <f ca="1">SUMIFS(INDIRECT($C$1&amp;"!"&amp;$C176&amp;":"&amp;$C176),dbF!$B:$B,"&gt;="&amp;Y$5,dbF!$B:$B,"&lt;="&amp;Y$6,INDIRECT($C$1&amp;"!"&amp;$C$2&amp;":"&amp;$C$2),$I$4,dbF!$J:$J,$I176,dbF!$K:$K,$J176)</f>
        <v>0</v>
      </c>
      <c r="Z176" s="1">
        <f ca="1">SUMIFS(INDIRECT($C$1&amp;"!"&amp;$C176&amp;":"&amp;$C176),dbF!$B:$B,"&gt;="&amp;Z$5,dbF!$B:$B,"&lt;="&amp;Z$6,INDIRECT($C$1&amp;"!"&amp;$C$2&amp;":"&amp;$C$2),$I$4,dbF!$J:$J,$I176,dbF!$K:$K,$J176)</f>
        <v>0</v>
      </c>
      <c r="AA176" s="1">
        <f ca="1">SUMIFS(INDIRECT($C$1&amp;"!"&amp;$C176&amp;":"&amp;$C176),dbF!$B:$B,"&gt;="&amp;AA$5,dbF!$B:$B,"&lt;="&amp;AA$6,INDIRECT($C$1&amp;"!"&amp;$C$2&amp;":"&amp;$C$2),$I$4,dbF!$J:$J,$I176,dbF!$K:$K,$J176)</f>
        <v>0</v>
      </c>
      <c r="AB176" s="1">
        <f ca="1">SUMIFS(INDIRECT($C$1&amp;"!"&amp;$C176&amp;":"&amp;$C176),dbF!$B:$B,"&gt;="&amp;AB$5,dbF!$B:$B,"&lt;="&amp;AB$6,INDIRECT($C$1&amp;"!"&amp;$C$2&amp;":"&amp;$C$2),$I$4,dbF!$J:$J,$I176,dbF!$K:$K,$J176)</f>
        <v>0</v>
      </c>
      <c r="AC176" s="1">
        <f ca="1">SUMIFS(INDIRECT($C$1&amp;"!"&amp;$C176&amp;":"&amp;$C176),dbF!$B:$B,"&gt;="&amp;AC$5,dbF!$B:$B,"&lt;="&amp;AC$6,INDIRECT($C$1&amp;"!"&amp;$C$2&amp;":"&amp;$C$2),$I$4,dbF!$J:$J,$I176,dbF!$K:$K,$J176)</f>
        <v>0</v>
      </c>
      <c r="AD176" s="1">
        <f ca="1">SUMIFS(INDIRECT($C$1&amp;"!"&amp;$C176&amp;":"&amp;$C176),dbF!$B:$B,"&gt;="&amp;AD$5,dbF!$B:$B,"&lt;="&amp;AD$6,INDIRECT($C$1&amp;"!"&amp;$C$2&amp;":"&amp;$C$2),$I$4,dbF!$J:$J,$I176,dbF!$K:$K,$J176)</f>
        <v>0</v>
      </c>
      <c r="AE176" s="1">
        <f ca="1">SUMIFS(INDIRECT($C$1&amp;"!"&amp;$C176&amp;":"&amp;$C176),dbF!$B:$B,"&gt;="&amp;AE$5,dbF!$B:$B,"&lt;="&amp;AE$6,INDIRECT($C$1&amp;"!"&amp;$C$2&amp;":"&amp;$C$2),$I$4,dbF!$J:$J,$I176,dbF!$K:$K,$J176)</f>
        <v>0</v>
      </c>
      <c r="AF176" s="1">
        <f ca="1">SUMIFS(INDIRECT($C$1&amp;"!"&amp;$C176&amp;":"&amp;$C176),dbF!$B:$B,"&gt;="&amp;AF$5,dbF!$B:$B,"&lt;="&amp;AF$6,INDIRECT($C$1&amp;"!"&amp;$C$2&amp;":"&amp;$C$2),$I$4,dbF!$J:$J,$I176,dbF!$K:$K,$J176)</f>
        <v>0</v>
      </c>
      <c r="AG176" s="1">
        <f ca="1">SUMIFS(INDIRECT($C$1&amp;"!"&amp;$C176&amp;":"&amp;$C176),dbF!$B:$B,"&gt;="&amp;AG$5,dbF!$B:$B,"&lt;="&amp;AG$6,INDIRECT($C$1&amp;"!"&amp;$C$2&amp;":"&amp;$C$2),$I$4,dbF!$J:$J,$I176,dbF!$K:$K,$J176)</f>
        <v>0</v>
      </c>
      <c r="AH176" s="1">
        <f ca="1">SUMIFS(INDIRECT($C$1&amp;"!"&amp;$C176&amp;":"&amp;$C176),dbF!$B:$B,"&gt;="&amp;AH$5,dbF!$B:$B,"&lt;="&amp;AH$6,INDIRECT($C$1&amp;"!"&amp;$C$2&amp;":"&amp;$C$2),$I$4,dbF!$J:$J,$I176,dbF!$K:$K,$J176)</f>
        <v>0</v>
      </c>
      <c r="AI176" s="1">
        <f ca="1">SUMIFS(INDIRECT($C$1&amp;"!"&amp;$C176&amp;":"&amp;$C176),dbF!$B:$B,"&gt;="&amp;AI$5,dbF!$B:$B,"&lt;="&amp;AI$6,INDIRECT($C$1&amp;"!"&amp;$C$2&amp;":"&amp;$C$2),$I$4,dbF!$J:$J,$I176,dbF!$K:$K,$J176)</f>
        <v>0</v>
      </c>
      <c r="AJ176" s="1">
        <f ca="1">SUMIFS(INDIRECT($C$1&amp;"!"&amp;$C176&amp;":"&amp;$C176),dbF!$B:$B,"&gt;="&amp;AJ$5,dbF!$B:$B,"&lt;="&amp;AJ$6,INDIRECT($C$1&amp;"!"&amp;$C$2&amp;":"&amp;$C$2),$I$4,dbF!$J:$J,$I176,dbF!$K:$K,$J176)</f>
        <v>0</v>
      </c>
      <c r="AK176" s="1">
        <f ca="1">SUMIFS(INDIRECT($C$1&amp;"!"&amp;$C176&amp;":"&amp;$C176),dbF!$B:$B,"&gt;="&amp;AK$5,dbF!$B:$B,"&lt;="&amp;AK$6,INDIRECT($C$1&amp;"!"&amp;$C$2&amp;":"&amp;$C$2),$I$4,dbF!$J:$J,$I176,dbF!$K:$K,$J176)</f>
        <v>0</v>
      </c>
      <c r="AL176" s="1">
        <f ca="1">SUMIFS(INDIRECT($C$1&amp;"!"&amp;$C176&amp;":"&amp;$C176),dbF!$B:$B,"&gt;="&amp;AL$5,dbF!$B:$B,"&lt;="&amp;AL$6,INDIRECT($C$1&amp;"!"&amp;$C$2&amp;":"&amp;$C$2),$I$4,dbF!$J:$J,$I176,dbF!$K:$K,$J176)</f>
        <v>0</v>
      </c>
    </row>
    <row r="177" spans="2:38" x14ac:dyDescent="0.25">
      <c r="B177" s="1" t="str">
        <f>Items!L18</f>
        <v>CF(-)</v>
      </c>
      <c r="C177" s="1" t="str">
        <f>Items!M18</f>
        <v>N</v>
      </c>
      <c r="I177" s="22" t="str">
        <f>Items!J18</f>
        <v>Оплаты себестоимостных затрат</v>
      </c>
      <c r="J177" s="1" t="str">
        <f>Items!K18</f>
        <v>Материалы Окна и двери</v>
      </c>
      <c r="Q177" s="1">
        <f ca="1">SUM($S177:INDIRECT(ADDRESS(ROW(),SUMIFS($3:$3,$4:$4,MAX($4:$4)))))</f>
        <v>0</v>
      </c>
      <c r="T177" s="1">
        <f ca="1">SUMIFS(INDIRECT($C$1&amp;"!"&amp;$C177&amp;":"&amp;$C177),dbF!$B:$B,"&gt;="&amp;T$5,dbF!$B:$B,"&lt;="&amp;T$6,INDIRECT($C$1&amp;"!"&amp;$C$2&amp;":"&amp;$C$2),$I$4,dbF!$J:$J,$I177,dbF!$K:$K,$J177)</f>
        <v>0</v>
      </c>
      <c r="U177" s="1">
        <f ca="1">SUMIFS(INDIRECT($C$1&amp;"!"&amp;$C177&amp;":"&amp;$C177),dbF!$B:$B,"&gt;="&amp;U$5,dbF!$B:$B,"&lt;="&amp;U$6,INDIRECT($C$1&amp;"!"&amp;$C$2&amp;":"&amp;$C$2),$I$4,dbF!$J:$J,$I177,dbF!$K:$K,$J177)</f>
        <v>0</v>
      </c>
      <c r="V177" s="1">
        <f ca="1">SUMIFS(INDIRECT($C$1&amp;"!"&amp;$C177&amp;":"&amp;$C177),dbF!$B:$B,"&gt;="&amp;V$5,dbF!$B:$B,"&lt;="&amp;V$6,INDIRECT($C$1&amp;"!"&amp;$C$2&amp;":"&amp;$C$2),$I$4,dbF!$J:$J,$I177,dbF!$K:$K,$J177)</f>
        <v>0</v>
      </c>
      <c r="W177" s="1">
        <f ca="1">SUMIFS(INDIRECT($C$1&amp;"!"&amp;$C177&amp;":"&amp;$C177),dbF!$B:$B,"&gt;="&amp;W$5,dbF!$B:$B,"&lt;="&amp;W$6,INDIRECT($C$1&amp;"!"&amp;$C$2&amp;":"&amp;$C$2),$I$4,dbF!$J:$J,$I177,dbF!$K:$K,$J177)</f>
        <v>0</v>
      </c>
      <c r="X177" s="1">
        <f ca="1">SUMIFS(INDIRECT($C$1&amp;"!"&amp;$C177&amp;":"&amp;$C177),dbF!$B:$B,"&gt;="&amp;X$5,dbF!$B:$B,"&lt;="&amp;X$6,INDIRECT($C$1&amp;"!"&amp;$C$2&amp;":"&amp;$C$2),$I$4,dbF!$J:$J,$I177,dbF!$K:$K,$J177)</f>
        <v>0</v>
      </c>
      <c r="Y177" s="1">
        <f ca="1">SUMIFS(INDIRECT($C$1&amp;"!"&amp;$C177&amp;":"&amp;$C177),dbF!$B:$B,"&gt;="&amp;Y$5,dbF!$B:$B,"&lt;="&amp;Y$6,INDIRECT($C$1&amp;"!"&amp;$C$2&amp;":"&amp;$C$2),$I$4,dbF!$J:$J,$I177,dbF!$K:$K,$J177)</f>
        <v>0</v>
      </c>
      <c r="Z177" s="1">
        <f ca="1">SUMIFS(INDIRECT($C$1&amp;"!"&amp;$C177&amp;":"&amp;$C177),dbF!$B:$B,"&gt;="&amp;Z$5,dbF!$B:$B,"&lt;="&amp;Z$6,INDIRECT($C$1&amp;"!"&amp;$C$2&amp;":"&amp;$C$2),$I$4,dbF!$J:$J,$I177,dbF!$K:$K,$J177)</f>
        <v>0</v>
      </c>
      <c r="AA177" s="1">
        <f ca="1">SUMIFS(INDIRECT($C$1&amp;"!"&amp;$C177&amp;":"&amp;$C177),dbF!$B:$B,"&gt;="&amp;AA$5,dbF!$B:$B,"&lt;="&amp;AA$6,INDIRECT($C$1&amp;"!"&amp;$C$2&amp;":"&amp;$C$2),$I$4,dbF!$J:$J,$I177,dbF!$K:$K,$J177)</f>
        <v>0</v>
      </c>
      <c r="AB177" s="1">
        <f ca="1">SUMIFS(INDIRECT($C$1&amp;"!"&amp;$C177&amp;":"&amp;$C177),dbF!$B:$B,"&gt;="&amp;AB$5,dbF!$B:$B,"&lt;="&amp;AB$6,INDIRECT($C$1&amp;"!"&amp;$C$2&amp;":"&amp;$C$2),$I$4,dbF!$J:$J,$I177,dbF!$K:$K,$J177)</f>
        <v>0</v>
      </c>
      <c r="AC177" s="1">
        <f ca="1">SUMIFS(INDIRECT($C$1&amp;"!"&amp;$C177&amp;":"&amp;$C177),dbF!$B:$B,"&gt;="&amp;AC$5,dbF!$B:$B,"&lt;="&amp;AC$6,INDIRECT($C$1&amp;"!"&amp;$C$2&amp;":"&amp;$C$2),$I$4,dbF!$J:$J,$I177,dbF!$K:$K,$J177)</f>
        <v>0</v>
      </c>
      <c r="AD177" s="1">
        <f ca="1">SUMIFS(INDIRECT($C$1&amp;"!"&amp;$C177&amp;":"&amp;$C177),dbF!$B:$B,"&gt;="&amp;AD$5,dbF!$B:$B,"&lt;="&amp;AD$6,INDIRECT($C$1&amp;"!"&amp;$C$2&amp;":"&amp;$C$2),$I$4,dbF!$J:$J,$I177,dbF!$K:$K,$J177)</f>
        <v>0</v>
      </c>
      <c r="AE177" s="1">
        <f ca="1">SUMIFS(INDIRECT($C$1&amp;"!"&amp;$C177&amp;":"&amp;$C177),dbF!$B:$B,"&gt;="&amp;AE$5,dbF!$B:$B,"&lt;="&amp;AE$6,INDIRECT($C$1&amp;"!"&amp;$C$2&amp;":"&amp;$C$2),$I$4,dbF!$J:$J,$I177,dbF!$K:$K,$J177)</f>
        <v>0</v>
      </c>
      <c r="AF177" s="1">
        <f ca="1">SUMIFS(INDIRECT($C$1&amp;"!"&amp;$C177&amp;":"&amp;$C177),dbF!$B:$B,"&gt;="&amp;AF$5,dbF!$B:$B,"&lt;="&amp;AF$6,INDIRECT($C$1&amp;"!"&amp;$C$2&amp;":"&amp;$C$2),$I$4,dbF!$J:$J,$I177,dbF!$K:$K,$J177)</f>
        <v>0</v>
      </c>
      <c r="AG177" s="1">
        <f ca="1">SUMIFS(INDIRECT($C$1&amp;"!"&amp;$C177&amp;":"&amp;$C177),dbF!$B:$B,"&gt;="&amp;AG$5,dbF!$B:$B,"&lt;="&amp;AG$6,INDIRECT($C$1&amp;"!"&amp;$C$2&amp;":"&amp;$C$2),$I$4,dbF!$J:$J,$I177,dbF!$K:$K,$J177)</f>
        <v>0</v>
      </c>
      <c r="AH177" s="1">
        <f ca="1">SUMIFS(INDIRECT($C$1&amp;"!"&amp;$C177&amp;":"&amp;$C177),dbF!$B:$B,"&gt;="&amp;AH$5,dbF!$B:$B,"&lt;="&amp;AH$6,INDIRECT($C$1&amp;"!"&amp;$C$2&amp;":"&amp;$C$2),$I$4,dbF!$J:$J,$I177,dbF!$K:$K,$J177)</f>
        <v>0</v>
      </c>
      <c r="AI177" s="1">
        <f ca="1">SUMIFS(INDIRECT($C$1&amp;"!"&amp;$C177&amp;":"&amp;$C177),dbF!$B:$B,"&gt;="&amp;AI$5,dbF!$B:$B,"&lt;="&amp;AI$6,INDIRECT($C$1&amp;"!"&amp;$C$2&amp;":"&amp;$C$2),$I$4,dbF!$J:$J,$I177,dbF!$K:$K,$J177)</f>
        <v>0</v>
      </c>
      <c r="AJ177" s="1">
        <f ca="1">SUMIFS(INDIRECT($C$1&amp;"!"&amp;$C177&amp;":"&amp;$C177),dbF!$B:$B,"&gt;="&amp;AJ$5,dbF!$B:$B,"&lt;="&amp;AJ$6,INDIRECT($C$1&amp;"!"&amp;$C$2&amp;":"&amp;$C$2),$I$4,dbF!$J:$J,$I177,dbF!$K:$K,$J177)</f>
        <v>0</v>
      </c>
      <c r="AK177" s="1">
        <f ca="1">SUMIFS(INDIRECT($C$1&amp;"!"&amp;$C177&amp;":"&amp;$C177),dbF!$B:$B,"&gt;="&amp;AK$5,dbF!$B:$B,"&lt;="&amp;AK$6,INDIRECT($C$1&amp;"!"&amp;$C$2&amp;":"&amp;$C$2),$I$4,dbF!$J:$J,$I177,dbF!$K:$K,$J177)</f>
        <v>0</v>
      </c>
      <c r="AL177" s="1">
        <f ca="1">SUMIFS(INDIRECT($C$1&amp;"!"&amp;$C177&amp;":"&amp;$C177),dbF!$B:$B,"&gt;="&amp;AL$5,dbF!$B:$B,"&lt;="&amp;AL$6,INDIRECT($C$1&amp;"!"&amp;$C$2&amp;":"&amp;$C$2),$I$4,dbF!$J:$J,$I177,dbF!$K:$K,$J177)</f>
        <v>0</v>
      </c>
    </row>
    <row r="178" spans="2:38" x14ac:dyDescent="0.25">
      <c r="B178" s="1" t="str">
        <f>Items!L19</f>
        <v>CF(-)</v>
      </c>
      <c r="C178" s="1" t="str">
        <f>Items!M19</f>
        <v>N</v>
      </c>
      <c r="I178" s="22" t="str">
        <f>Items!J19</f>
        <v>Оплаты себестоимостных затрат</v>
      </c>
      <c r="J178" s="1" t="str">
        <f>Items!K19</f>
        <v>Материалы Фасад</v>
      </c>
      <c r="Q178" s="1">
        <f ca="1">SUM($S178:INDIRECT(ADDRESS(ROW(),SUMIFS($3:$3,$4:$4,MAX($4:$4)))))</f>
        <v>0</v>
      </c>
      <c r="T178" s="1">
        <f ca="1">SUMIFS(INDIRECT($C$1&amp;"!"&amp;$C178&amp;":"&amp;$C178),dbF!$B:$B,"&gt;="&amp;T$5,dbF!$B:$B,"&lt;="&amp;T$6,INDIRECT($C$1&amp;"!"&amp;$C$2&amp;":"&amp;$C$2),$I$4,dbF!$J:$J,$I178,dbF!$K:$K,$J178)</f>
        <v>0</v>
      </c>
      <c r="U178" s="1">
        <f ca="1">SUMIFS(INDIRECT($C$1&amp;"!"&amp;$C178&amp;":"&amp;$C178),dbF!$B:$B,"&gt;="&amp;U$5,dbF!$B:$B,"&lt;="&amp;U$6,INDIRECT($C$1&amp;"!"&amp;$C$2&amp;":"&amp;$C$2),$I$4,dbF!$J:$J,$I178,dbF!$K:$K,$J178)</f>
        <v>0</v>
      </c>
      <c r="V178" s="1">
        <f ca="1">SUMIFS(INDIRECT($C$1&amp;"!"&amp;$C178&amp;":"&amp;$C178),dbF!$B:$B,"&gt;="&amp;V$5,dbF!$B:$B,"&lt;="&amp;V$6,INDIRECT($C$1&amp;"!"&amp;$C$2&amp;":"&amp;$C$2),$I$4,dbF!$J:$J,$I178,dbF!$K:$K,$J178)</f>
        <v>0</v>
      </c>
      <c r="W178" s="1">
        <f ca="1">SUMIFS(INDIRECT($C$1&amp;"!"&amp;$C178&amp;":"&amp;$C178),dbF!$B:$B,"&gt;="&amp;W$5,dbF!$B:$B,"&lt;="&amp;W$6,INDIRECT($C$1&amp;"!"&amp;$C$2&amp;":"&amp;$C$2),$I$4,dbF!$J:$J,$I178,dbF!$K:$K,$J178)</f>
        <v>0</v>
      </c>
      <c r="X178" s="1">
        <f ca="1">SUMIFS(INDIRECT($C$1&amp;"!"&amp;$C178&amp;":"&amp;$C178),dbF!$B:$B,"&gt;="&amp;X$5,dbF!$B:$B,"&lt;="&amp;X$6,INDIRECT($C$1&amp;"!"&amp;$C$2&amp;":"&amp;$C$2),$I$4,dbF!$J:$J,$I178,dbF!$K:$K,$J178)</f>
        <v>0</v>
      </c>
      <c r="Y178" s="1">
        <f ca="1">SUMIFS(INDIRECT($C$1&amp;"!"&amp;$C178&amp;":"&amp;$C178),dbF!$B:$B,"&gt;="&amp;Y$5,dbF!$B:$B,"&lt;="&amp;Y$6,INDIRECT($C$1&amp;"!"&amp;$C$2&amp;":"&amp;$C$2),$I$4,dbF!$J:$J,$I178,dbF!$K:$K,$J178)</f>
        <v>0</v>
      </c>
      <c r="Z178" s="1">
        <f ca="1">SUMIFS(INDIRECT($C$1&amp;"!"&amp;$C178&amp;":"&amp;$C178),dbF!$B:$B,"&gt;="&amp;Z$5,dbF!$B:$B,"&lt;="&amp;Z$6,INDIRECT($C$1&amp;"!"&amp;$C$2&amp;":"&amp;$C$2),$I$4,dbF!$J:$J,$I178,dbF!$K:$K,$J178)</f>
        <v>0</v>
      </c>
      <c r="AA178" s="1">
        <f ca="1">SUMIFS(INDIRECT($C$1&amp;"!"&amp;$C178&amp;":"&amp;$C178),dbF!$B:$B,"&gt;="&amp;AA$5,dbF!$B:$B,"&lt;="&amp;AA$6,INDIRECT($C$1&amp;"!"&amp;$C$2&amp;":"&amp;$C$2),$I$4,dbF!$J:$J,$I178,dbF!$K:$K,$J178)</f>
        <v>0</v>
      </c>
      <c r="AB178" s="1">
        <f ca="1">SUMIFS(INDIRECT($C$1&amp;"!"&amp;$C178&amp;":"&amp;$C178),dbF!$B:$B,"&gt;="&amp;AB$5,dbF!$B:$B,"&lt;="&amp;AB$6,INDIRECT($C$1&amp;"!"&amp;$C$2&amp;":"&amp;$C$2),$I$4,dbF!$J:$J,$I178,dbF!$K:$K,$J178)</f>
        <v>0</v>
      </c>
      <c r="AC178" s="1">
        <f ca="1">SUMIFS(INDIRECT($C$1&amp;"!"&amp;$C178&amp;":"&amp;$C178),dbF!$B:$B,"&gt;="&amp;AC$5,dbF!$B:$B,"&lt;="&amp;AC$6,INDIRECT($C$1&amp;"!"&amp;$C$2&amp;":"&amp;$C$2),$I$4,dbF!$J:$J,$I178,dbF!$K:$K,$J178)</f>
        <v>0</v>
      </c>
      <c r="AD178" s="1">
        <f ca="1">SUMIFS(INDIRECT($C$1&amp;"!"&amp;$C178&amp;":"&amp;$C178),dbF!$B:$B,"&gt;="&amp;AD$5,dbF!$B:$B,"&lt;="&amp;AD$6,INDIRECT($C$1&amp;"!"&amp;$C$2&amp;":"&amp;$C$2),$I$4,dbF!$J:$J,$I178,dbF!$K:$K,$J178)</f>
        <v>0</v>
      </c>
      <c r="AE178" s="1">
        <f ca="1">SUMIFS(INDIRECT($C$1&amp;"!"&amp;$C178&amp;":"&amp;$C178),dbF!$B:$B,"&gt;="&amp;AE$5,dbF!$B:$B,"&lt;="&amp;AE$6,INDIRECT($C$1&amp;"!"&amp;$C$2&amp;":"&amp;$C$2),$I$4,dbF!$J:$J,$I178,dbF!$K:$K,$J178)</f>
        <v>0</v>
      </c>
      <c r="AF178" s="1">
        <f ca="1">SUMIFS(INDIRECT($C$1&amp;"!"&amp;$C178&amp;":"&amp;$C178),dbF!$B:$B,"&gt;="&amp;AF$5,dbF!$B:$B,"&lt;="&amp;AF$6,INDIRECT($C$1&amp;"!"&amp;$C$2&amp;":"&amp;$C$2),$I$4,dbF!$J:$J,$I178,dbF!$K:$K,$J178)</f>
        <v>0</v>
      </c>
      <c r="AG178" s="1">
        <f ca="1">SUMIFS(INDIRECT($C$1&amp;"!"&amp;$C178&amp;":"&amp;$C178),dbF!$B:$B,"&gt;="&amp;AG$5,dbF!$B:$B,"&lt;="&amp;AG$6,INDIRECT($C$1&amp;"!"&amp;$C$2&amp;":"&amp;$C$2),$I$4,dbF!$J:$J,$I178,dbF!$K:$K,$J178)</f>
        <v>0</v>
      </c>
      <c r="AH178" s="1">
        <f ca="1">SUMIFS(INDIRECT($C$1&amp;"!"&amp;$C178&amp;":"&amp;$C178),dbF!$B:$B,"&gt;="&amp;AH$5,dbF!$B:$B,"&lt;="&amp;AH$6,INDIRECT($C$1&amp;"!"&amp;$C$2&amp;":"&amp;$C$2),$I$4,dbF!$J:$J,$I178,dbF!$K:$K,$J178)</f>
        <v>0</v>
      </c>
      <c r="AI178" s="1">
        <f ca="1">SUMIFS(INDIRECT($C$1&amp;"!"&amp;$C178&amp;":"&amp;$C178),dbF!$B:$B,"&gt;="&amp;AI$5,dbF!$B:$B,"&lt;="&amp;AI$6,INDIRECT($C$1&amp;"!"&amp;$C$2&amp;":"&amp;$C$2),$I$4,dbF!$J:$J,$I178,dbF!$K:$K,$J178)</f>
        <v>0</v>
      </c>
      <c r="AJ178" s="1">
        <f ca="1">SUMIFS(INDIRECT($C$1&amp;"!"&amp;$C178&amp;":"&amp;$C178),dbF!$B:$B,"&gt;="&amp;AJ$5,dbF!$B:$B,"&lt;="&amp;AJ$6,INDIRECT($C$1&amp;"!"&amp;$C$2&amp;":"&amp;$C$2),$I$4,dbF!$J:$J,$I178,dbF!$K:$K,$J178)</f>
        <v>0</v>
      </c>
      <c r="AK178" s="1">
        <f ca="1">SUMIFS(INDIRECT($C$1&amp;"!"&amp;$C178&amp;":"&amp;$C178),dbF!$B:$B,"&gt;="&amp;AK$5,dbF!$B:$B,"&lt;="&amp;AK$6,INDIRECT($C$1&amp;"!"&amp;$C$2&amp;":"&amp;$C$2),$I$4,dbF!$J:$J,$I178,dbF!$K:$K,$J178)</f>
        <v>0</v>
      </c>
      <c r="AL178" s="1">
        <f ca="1">SUMIFS(INDIRECT($C$1&amp;"!"&amp;$C178&amp;":"&amp;$C178),dbF!$B:$B,"&gt;="&amp;AL$5,dbF!$B:$B,"&lt;="&amp;AL$6,INDIRECT($C$1&amp;"!"&amp;$C$2&amp;":"&amp;$C$2),$I$4,dbF!$J:$J,$I178,dbF!$K:$K,$J178)</f>
        <v>0</v>
      </c>
    </row>
    <row r="179" spans="2:38" x14ac:dyDescent="0.25">
      <c r="B179" s="1" t="str">
        <f>Items!L20</f>
        <v>CF(-)</v>
      </c>
      <c r="C179" s="1" t="str">
        <f>Items!M20</f>
        <v>N</v>
      </c>
      <c r="I179" s="22" t="str">
        <f>Items!J20</f>
        <v>Оплаты себестоимостных затрат</v>
      </c>
      <c r="J179" s="1" t="str">
        <f>Items!K20</f>
        <v>Материалы Благоустройство</v>
      </c>
      <c r="Q179" s="1">
        <f ca="1">SUM($S179:INDIRECT(ADDRESS(ROW(),SUMIFS($3:$3,$4:$4,MAX($4:$4)))))</f>
        <v>0</v>
      </c>
      <c r="T179" s="1">
        <f ca="1">SUMIFS(INDIRECT($C$1&amp;"!"&amp;$C179&amp;":"&amp;$C179),dbF!$B:$B,"&gt;="&amp;T$5,dbF!$B:$B,"&lt;="&amp;T$6,INDIRECT($C$1&amp;"!"&amp;$C$2&amp;":"&amp;$C$2),$I$4,dbF!$J:$J,$I179,dbF!$K:$K,$J179)</f>
        <v>0</v>
      </c>
      <c r="U179" s="1">
        <f ca="1">SUMIFS(INDIRECT($C$1&amp;"!"&amp;$C179&amp;":"&amp;$C179),dbF!$B:$B,"&gt;="&amp;U$5,dbF!$B:$B,"&lt;="&amp;U$6,INDIRECT($C$1&amp;"!"&amp;$C$2&amp;":"&amp;$C$2),$I$4,dbF!$J:$J,$I179,dbF!$K:$K,$J179)</f>
        <v>0</v>
      </c>
      <c r="V179" s="1">
        <f ca="1">SUMIFS(INDIRECT($C$1&amp;"!"&amp;$C179&amp;":"&amp;$C179),dbF!$B:$B,"&gt;="&amp;V$5,dbF!$B:$B,"&lt;="&amp;V$6,INDIRECT($C$1&amp;"!"&amp;$C$2&amp;":"&amp;$C$2),$I$4,dbF!$J:$J,$I179,dbF!$K:$K,$J179)</f>
        <v>0</v>
      </c>
      <c r="W179" s="1">
        <f ca="1">SUMIFS(INDIRECT($C$1&amp;"!"&amp;$C179&amp;":"&amp;$C179),dbF!$B:$B,"&gt;="&amp;W$5,dbF!$B:$B,"&lt;="&amp;W$6,INDIRECT($C$1&amp;"!"&amp;$C$2&amp;":"&amp;$C$2),$I$4,dbF!$J:$J,$I179,dbF!$K:$K,$J179)</f>
        <v>0</v>
      </c>
      <c r="X179" s="1">
        <f ca="1">SUMIFS(INDIRECT($C$1&amp;"!"&amp;$C179&amp;":"&amp;$C179),dbF!$B:$B,"&gt;="&amp;X$5,dbF!$B:$B,"&lt;="&amp;X$6,INDIRECT($C$1&amp;"!"&amp;$C$2&amp;":"&amp;$C$2),$I$4,dbF!$J:$J,$I179,dbF!$K:$K,$J179)</f>
        <v>0</v>
      </c>
      <c r="Y179" s="1">
        <f ca="1">SUMIFS(INDIRECT($C$1&amp;"!"&amp;$C179&amp;":"&amp;$C179),dbF!$B:$B,"&gt;="&amp;Y$5,dbF!$B:$B,"&lt;="&amp;Y$6,INDIRECT($C$1&amp;"!"&amp;$C$2&amp;":"&amp;$C$2),$I$4,dbF!$J:$J,$I179,dbF!$K:$K,$J179)</f>
        <v>0</v>
      </c>
      <c r="Z179" s="1">
        <f ca="1">SUMIFS(INDIRECT($C$1&amp;"!"&amp;$C179&amp;":"&amp;$C179),dbF!$B:$B,"&gt;="&amp;Z$5,dbF!$B:$B,"&lt;="&amp;Z$6,INDIRECT($C$1&amp;"!"&amp;$C$2&amp;":"&amp;$C$2),$I$4,dbF!$J:$J,$I179,dbF!$K:$K,$J179)</f>
        <v>0</v>
      </c>
      <c r="AA179" s="1">
        <f ca="1">SUMIFS(INDIRECT($C$1&amp;"!"&amp;$C179&amp;":"&amp;$C179),dbF!$B:$B,"&gt;="&amp;AA$5,dbF!$B:$B,"&lt;="&amp;AA$6,INDIRECT($C$1&amp;"!"&amp;$C$2&amp;":"&amp;$C$2),$I$4,dbF!$J:$J,$I179,dbF!$K:$K,$J179)</f>
        <v>0</v>
      </c>
      <c r="AB179" s="1">
        <f ca="1">SUMIFS(INDIRECT($C$1&amp;"!"&amp;$C179&amp;":"&amp;$C179),dbF!$B:$B,"&gt;="&amp;AB$5,dbF!$B:$B,"&lt;="&amp;AB$6,INDIRECT($C$1&amp;"!"&amp;$C$2&amp;":"&amp;$C$2),$I$4,dbF!$J:$J,$I179,dbF!$K:$K,$J179)</f>
        <v>0</v>
      </c>
      <c r="AC179" s="1">
        <f ca="1">SUMIFS(INDIRECT($C$1&amp;"!"&amp;$C179&amp;":"&amp;$C179),dbF!$B:$B,"&gt;="&amp;AC$5,dbF!$B:$B,"&lt;="&amp;AC$6,INDIRECT($C$1&amp;"!"&amp;$C$2&amp;":"&amp;$C$2),$I$4,dbF!$J:$J,$I179,dbF!$K:$K,$J179)</f>
        <v>0</v>
      </c>
      <c r="AD179" s="1">
        <f ca="1">SUMIFS(INDIRECT($C$1&amp;"!"&amp;$C179&amp;":"&amp;$C179),dbF!$B:$B,"&gt;="&amp;AD$5,dbF!$B:$B,"&lt;="&amp;AD$6,INDIRECT($C$1&amp;"!"&amp;$C$2&amp;":"&amp;$C$2),$I$4,dbF!$J:$J,$I179,dbF!$K:$K,$J179)</f>
        <v>0</v>
      </c>
      <c r="AE179" s="1">
        <f ca="1">SUMIFS(INDIRECT($C$1&amp;"!"&amp;$C179&amp;":"&amp;$C179),dbF!$B:$B,"&gt;="&amp;AE$5,dbF!$B:$B,"&lt;="&amp;AE$6,INDIRECT($C$1&amp;"!"&amp;$C$2&amp;":"&amp;$C$2),$I$4,dbF!$J:$J,$I179,dbF!$K:$K,$J179)</f>
        <v>0</v>
      </c>
      <c r="AF179" s="1">
        <f ca="1">SUMIFS(INDIRECT($C$1&amp;"!"&amp;$C179&amp;":"&amp;$C179),dbF!$B:$B,"&gt;="&amp;AF$5,dbF!$B:$B,"&lt;="&amp;AF$6,INDIRECT($C$1&amp;"!"&amp;$C$2&amp;":"&amp;$C$2),$I$4,dbF!$J:$J,$I179,dbF!$K:$K,$J179)</f>
        <v>0</v>
      </c>
      <c r="AG179" s="1">
        <f ca="1">SUMIFS(INDIRECT($C$1&amp;"!"&amp;$C179&amp;":"&amp;$C179),dbF!$B:$B,"&gt;="&amp;AG$5,dbF!$B:$B,"&lt;="&amp;AG$6,INDIRECT($C$1&amp;"!"&amp;$C$2&amp;":"&amp;$C$2),$I$4,dbF!$J:$J,$I179,dbF!$K:$K,$J179)</f>
        <v>0</v>
      </c>
      <c r="AH179" s="1">
        <f ca="1">SUMIFS(INDIRECT($C$1&amp;"!"&amp;$C179&amp;":"&amp;$C179),dbF!$B:$B,"&gt;="&amp;AH$5,dbF!$B:$B,"&lt;="&amp;AH$6,INDIRECT($C$1&amp;"!"&amp;$C$2&amp;":"&amp;$C$2),$I$4,dbF!$J:$J,$I179,dbF!$K:$K,$J179)</f>
        <v>0</v>
      </c>
      <c r="AI179" s="1">
        <f ca="1">SUMIFS(INDIRECT($C$1&amp;"!"&amp;$C179&amp;":"&amp;$C179),dbF!$B:$B,"&gt;="&amp;AI$5,dbF!$B:$B,"&lt;="&amp;AI$6,INDIRECT($C$1&amp;"!"&amp;$C$2&amp;":"&amp;$C$2),$I$4,dbF!$J:$J,$I179,dbF!$K:$K,$J179)</f>
        <v>0</v>
      </c>
      <c r="AJ179" s="1">
        <f ca="1">SUMIFS(INDIRECT($C$1&amp;"!"&amp;$C179&amp;":"&amp;$C179),dbF!$B:$B,"&gt;="&amp;AJ$5,dbF!$B:$B,"&lt;="&amp;AJ$6,INDIRECT($C$1&amp;"!"&amp;$C$2&amp;":"&amp;$C$2),$I$4,dbF!$J:$J,$I179,dbF!$K:$K,$J179)</f>
        <v>0</v>
      </c>
      <c r="AK179" s="1">
        <f ca="1">SUMIFS(INDIRECT($C$1&amp;"!"&amp;$C179&amp;":"&amp;$C179),dbF!$B:$B,"&gt;="&amp;AK$5,dbF!$B:$B,"&lt;="&amp;AK$6,INDIRECT($C$1&amp;"!"&amp;$C$2&amp;":"&amp;$C$2),$I$4,dbF!$J:$J,$I179,dbF!$K:$K,$J179)</f>
        <v>0</v>
      </c>
      <c r="AL179" s="1">
        <f ca="1">SUMIFS(INDIRECT($C$1&amp;"!"&amp;$C179&amp;":"&amp;$C179),dbF!$B:$B,"&gt;="&amp;AL$5,dbF!$B:$B,"&lt;="&amp;AL$6,INDIRECT($C$1&amp;"!"&amp;$C$2&amp;":"&amp;$C$2),$I$4,dbF!$J:$J,$I179,dbF!$K:$K,$J179)</f>
        <v>0</v>
      </c>
    </row>
    <row r="180" spans="2:38" x14ac:dyDescent="0.25">
      <c r="B180" s="1" t="str">
        <f>Items!L21</f>
        <v>CF(-)</v>
      </c>
      <c r="C180" s="1" t="str">
        <f>Items!M21</f>
        <v>N</v>
      </c>
      <c r="I180" s="22" t="str">
        <f>Items!J21</f>
        <v>Оплаты себестоимостных затрат</v>
      </c>
      <c r="J180" s="1" t="str">
        <f>Items!K21</f>
        <v>Монтаж фундамента</v>
      </c>
      <c r="Q180" s="1">
        <f ca="1">SUM($S180:INDIRECT(ADDRESS(ROW(),SUMIFS($3:$3,$4:$4,MAX($4:$4)))))</f>
        <v>0</v>
      </c>
      <c r="T180" s="1">
        <f ca="1">SUMIFS(INDIRECT($C$1&amp;"!"&amp;$C180&amp;":"&amp;$C180),dbF!$B:$B,"&gt;="&amp;T$5,dbF!$B:$B,"&lt;="&amp;T$6,INDIRECT($C$1&amp;"!"&amp;$C$2&amp;":"&amp;$C$2),$I$4,dbF!$J:$J,$I180,dbF!$K:$K,$J180)</f>
        <v>0</v>
      </c>
      <c r="U180" s="1">
        <f ca="1">SUMIFS(INDIRECT($C$1&amp;"!"&amp;$C180&amp;":"&amp;$C180),dbF!$B:$B,"&gt;="&amp;U$5,dbF!$B:$B,"&lt;="&amp;U$6,INDIRECT($C$1&amp;"!"&amp;$C$2&amp;":"&amp;$C$2),$I$4,dbF!$J:$J,$I180,dbF!$K:$K,$J180)</f>
        <v>0</v>
      </c>
      <c r="V180" s="1">
        <f ca="1">SUMIFS(INDIRECT($C$1&amp;"!"&amp;$C180&amp;":"&amp;$C180),dbF!$B:$B,"&gt;="&amp;V$5,dbF!$B:$B,"&lt;="&amp;V$6,INDIRECT($C$1&amp;"!"&amp;$C$2&amp;":"&amp;$C$2),$I$4,dbF!$J:$J,$I180,dbF!$K:$K,$J180)</f>
        <v>0</v>
      </c>
      <c r="W180" s="1">
        <f ca="1">SUMIFS(INDIRECT($C$1&amp;"!"&amp;$C180&amp;":"&amp;$C180),dbF!$B:$B,"&gt;="&amp;W$5,dbF!$B:$B,"&lt;="&amp;W$6,INDIRECT($C$1&amp;"!"&amp;$C$2&amp;":"&amp;$C$2),$I$4,dbF!$J:$J,$I180,dbF!$K:$K,$J180)</f>
        <v>0</v>
      </c>
      <c r="X180" s="1">
        <f ca="1">SUMIFS(INDIRECT($C$1&amp;"!"&amp;$C180&amp;":"&amp;$C180),dbF!$B:$B,"&gt;="&amp;X$5,dbF!$B:$B,"&lt;="&amp;X$6,INDIRECT($C$1&amp;"!"&amp;$C$2&amp;":"&amp;$C$2),$I$4,dbF!$J:$J,$I180,dbF!$K:$K,$J180)</f>
        <v>0</v>
      </c>
      <c r="Y180" s="1">
        <f ca="1">SUMIFS(INDIRECT($C$1&amp;"!"&amp;$C180&amp;":"&amp;$C180),dbF!$B:$B,"&gt;="&amp;Y$5,dbF!$B:$B,"&lt;="&amp;Y$6,INDIRECT($C$1&amp;"!"&amp;$C$2&amp;":"&amp;$C$2),$I$4,dbF!$J:$J,$I180,dbF!$K:$K,$J180)</f>
        <v>0</v>
      </c>
      <c r="Z180" s="1">
        <f ca="1">SUMIFS(INDIRECT($C$1&amp;"!"&amp;$C180&amp;":"&amp;$C180),dbF!$B:$B,"&gt;="&amp;Z$5,dbF!$B:$B,"&lt;="&amp;Z$6,INDIRECT($C$1&amp;"!"&amp;$C$2&amp;":"&amp;$C$2),$I$4,dbF!$J:$J,$I180,dbF!$K:$K,$J180)</f>
        <v>0</v>
      </c>
      <c r="AA180" s="1">
        <f ca="1">SUMIFS(INDIRECT($C$1&amp;"!"&amp;$C180&amp;":"&amp;$C180),dbF!$B:$B,"&gt;="&amp;AA$5,dbF!$B:$B,"&lt;="&amp;AA$6,INDIRECT($C$1&amp;"!"&amp;$C$2&amp;":"&amp;$C$2),$I$4,dbF!$J:$J,$I180,dbF!$K:$K,$J180)</f>
        <v>0</v>
      </c>
      <c r="AB180" s="1">
        <f ca="1">SUMIFS(INDIRECT($C$1&amp;"!"&amp;$C180&amp;":"&amp;$C180),dbF!$B:$B,"&gt;="&amp;AB$5,dbF!$B:$B,"&lt;="&amp;AB$6,INDIRECT($C$1&amp;"!"&amp;$C$2&amp;":"&amp;$C$2),$I$4,dbF!$J:$J,$I180,dbF!$K:$K,$J180)</f>
        <v>0</v>
      </c>
      <c r="AC180" s="1">
        <f ca="1">SUMIFS(INDIRECT($C$1&amp;"!"&amp;$C180&amp;":"&amp;$C180),dbF!$B:$B,"&gt;="&amp;AC$5,dbF!$B:$B,"&lt;="&amp;AC$6,INDIRECT($C$1&amp;"!"&amp;$C$2&amp;":"&amp;$C$2),$I$4,dbF!$J:$J,$I180,dbF!$K:$K,$J180)</f>
        <v>0</v>
      </c>
      <c r="AD180" s="1">
        <f ca="1">SUMIFS(INDIRECT($C$1&amp;"!"&amp;$C180&amp;":"&amp;$C180),dbF!$B:$B,"&gt;="&amp;AD$5,dbF!$B:$B,"&lt;="&amp;AD$6,INDIRECT($C$1&amp;"!"&amp;$C$2&amp;":"&amp;$C$2),$I$4,dbF!$J:$J,$I180,dbF!$K:$K,$J180)</f>
        <v>0</v>
      </c>
      <c r="AE180" s="1">
        <f ca="1">SUMIFS(INDIRECT($C$1&amp;"!"&amp;$C180&amp;":"&amp;$C180),dbF!$B:$B,"&gt;="&amp;AE$5,dbF!$B:$B,"&lt;="&amp;AE$6,INDIRECT($C$1&amp;"!"&amp;$C$2&amp;":"&amp;$C$2),$I$4,dbF!$J:$J,$I180,dbF!$K:$K,$J180)</f>
        <v>0</v>
      </c>
      <c r="AF180" s="1">
        <f ca="1">SUMIFS(INDIRECT($C$1&amp;"!"&amp;$C180&amp;":"&amp;$C180),dbF!$B:$B,"&gt;="&amp;AF$5,dbF!$B:$B,"&lt;="&amp;AF$6,INDIRECT($C$1&amp;"!"&amp;$C$2&amp;":"&amp;$C$2),$I$4,dbF!$J:$J,$I180,dbF!$K:$K,$J180)</f>
        <v>0</v>
      </c>
      <c r="AG180" s="1">
        <f ca="1">SUMIFS(INDIRECT($C$1&amp;"!"&amp;$C180&amp;":"&amp;$C180),dbF!$B:$B,"&gt;="&amp;AG$5,dbF!$B:$B,"&lt;="&amp;AG$6,INDIRECT($C$1&amp;"!"&amp;$C$2&amp;":"&amp;$C$2),$I$4,dbF!$J:$J,$I180,dbF!$K:$K,$J180)</f>
        <v>0</v>
      </c>
      <c r="AH180" s="1">
        <f ca="1">SUMIFS(INDIRECT($C$1&amp;"!"&amp;$C180&amp;":"&amp;$C180),dbF!$B:$B,"&gt;="&amp;AH$5,dbF!$B:$B,"&lt;="&amp;AH$6,INDIRECT($C$1&amp;"!"&amp;$C$2&amp;":"&amp;$C$2),$I$4,dbF!$J:$J,$I180,dbF!$K:$K,$J180)</f>
        <v>0</v>
      </c>
      <c r="AI180" s="1">
        <f ca="1">SUMIFS(INDIRECT($C$1&amp;"!"&amp;$C180&amp;":"&amp;$C180),dbF!$B:$B,"&gt;="&amp;AI$5,dbF!$B:$B,"&lt;="&amp;AI$6,INDIRECT($C$1&amp;"!"&amp;$C$2&amp;":"&amp;$C$2),$I$4,dbF!$J:$J,$I180,dbF!$K:$K,$J180)</f>
        <v>0</v>
      </c>
      <c r="AJ180" s="1">
        <f ca="1">SUMIFS(INDIRECT($C$1&amp;"!"&amp;$C180&amp;":"&amp;$C180),dbF!$B:$B,"&gt;="&amp;AJ$5,dbF!$B:$B,"&lt;="&amp;AJ$6,INDIRECT($C$1&amp;"!"&amp;$C$2&amp;":"&amp;$C$2),$I$4,dbF!$J:$J,$I180,dbF!$K:$K,$J180)</f>
        <v>0</v>
      </c>
      <c r="AK180" s="1">
        <f ca="1">SUMIFS(INDIRECT($C$1&amp;"!"&amp;$C180&amp;":"&amp;$C180),dbF!$B:$B,"&gt;="&amp;AK$5,dbF!$B:$B,"&lt;="&amp;AK$6,INDIRECT($C$1&amp;"!"&amp;$C$2&amp;":"&amp;$C$2),$I$4,dbF!$J:$J,$I180,dbF!$K:$K,$J180)</f>
        <v>0</v>
      </c>
      <c r="AL180" s="1">
        <f ca="1">SUMIFS(INDIRECT($C$1&amp;"!"&amp;$C180&amp;":"&amp;$C180),dbF!$B:$B,"&gt;="&amp;AL$5,dbF!$B:$B,"&lt;="&amp;AL$6,INDIRECT($C$1&amp;"!"&amp;$C$2&amp;":"&amp;$C$2),$I$4,dbF!$J:$J,$I180,dbF!$K:$K,$J180)</f>
        <v>0</v>
      </c>
    </row>
    <row r="181" spans="2:38" x14ac:dyDescent="0.25">
      <c r="B181" s="1" t="str">
        <f>Items!L22</f>
        <v>CF(-)</v>
      </c>
      <c r="C181" s="1" t="str">
        <f>Items!M22</f>
        <v>N</v>
      </c>
      <c r="I181" s="22" t="str">
        <f>Items!J22</f>
        <v>Оплаты себестоимостных затрат</v>
      </c>
      <c r="J181" s="1" t="str">
        <f>Items!K22</f>
        <v>Монтаж Коробки</v>
      </c>
      <c r="Q181" s="1">
        <f ca="1">SUM($S181:INDIRECT(ADDRESS(ROW(),SUMIFS($3:$3,$4:$4,MAX($4:$4)))))</f>
        <v>0</v>
      </c>
      <c r="T181" s="1">
        <f ca="1">SUMIFS(INDIRECT($C$1&amp;"!"&amp;$C181&amp;":"&amp;$C181),dbF!$B:$B,"&gt;="&amp;T$5,dbF!$B:$B,"&lt;="&amp;T$6,INDIRECT($C$1&amp;"!"&amp;$C$2&amp;":"&amp;$C$2),$I$4,dbF!$J:$J,$I181,dbF!$K:$K,$J181)</f>
        <v>0</v>
      </c>
      <c r="U181" s="1">
        <f ca="1">SUMIFS(INDIRECT($C$1&amp;"!"&amp;$C181&amp;":"&amp;$C181),dbF!$B:$B,"&gt;="&amp;U$5,dbF!$B:$B,"&lt;="&amp;U$6,INDIRECT($C$1&amp;"!"&amp;$C$2&amp;":"&amp;$C$2),$I$4,dbF!$J:$J,$I181,dbF!$K:$K,$J181)</f>
        <v>0</v>
      </c>
      <c r="V181" s="1">
        <f ca="1">SUMIFS(INDIRECT($C$1&amp;"!"&amp;$C181&amp;":"&amp;$C181),dbF!$B:$B,"&gt;="&amp;V$5,dbF!$B:$B,"&lt;="&amp;V$6,INDIRECT($C$1&amp;"!"&amp;$C$2&amp;":"&amp;$C$2),$I$4,dbF!$J:$J,$I181,dbF!$K:$K,$J181)</f>
        <v>0</v>
      </c>
      <c r="W181" s="1">
        <f ca="1">SUMIFS(INDIRECT($C$1&amp;"!"&amp;$C181&amp;":"&amp;$C181),dbF!$B:$B,"&gt;="&amp;W$5,dbF!$B:$B,"&lt;="&amp;W$6,INDIRECT($C$1&amp;"!"&amp;$C$2&amp;":"&amp;$C$2),$I$4,dbF!$J:$J,$I181,dbF!$K:$K,$J181)</f>
        <v>0</v>
      </c>
      <c r="X181" s="1">
        <f ca="1">SUMIFS(INDIRECT($C$1&amp;"!"&amp;$C181&amp;":"&amp;$C181),dbF!$B:$B,"&gt;="&amp;X$5,dbF!$B:$B,"&lt;="&amp;X$6,INDIRECT($C$1&amp;"!"&amp;$C$2&amp;":"&amp;$C$2),$I$4,dbF!$J:$J,$I181,dbF!$K:$K,$J181)</f>
        <v>0</v>
      </c>
      <c r="Y181" s="1">
        <f ca="1">SUMIFS(INDIRECT($C$1&amp;"!"&amp;$C181&amp;":"&amp;$C181),dbF!$B:$B,"&gt;="&amp;Y$5,dbF!$B:$B,"&lt;="&amp;Y$6,INDIRECT($C$1&amp;"!"&amp;$C$2&amp;":"&amp;$C$2),$I$4,dbF!$J:$J,$I181,dbF!$K:$K,$J181)</f>
        <v>0</v>
      </c>
      <c r="Z181" s="1">
        <f ca="1">SUMIFS(INDIRECT($C$1&amp;"!"&amp;$C181&amp;":"&amp;$C181),dbF!$B:$B,"&gt;="&amp;Z$5,dbF!$B:$B,"&lt;="&amp;Z$6,INDIRECT($C$1&amp;"!"&amp;$C$2&amp;":"&amp;$C$2),$I$4,dbF!$J:$J,$I181,dbF!$K:$K,$J181)</f>
        <v>0</v>
      </c>
      <c r="AA181" s="1">
        <f ca="1">SUMIFS(INDIRECT($C$1&amp;"!"&amp;$C181&amp;":"&amp;$C181),dbF!$B:$B,"&gt;="&amp;AA$5,dbF!$B:$B,"&lt;="&amp;AA$6,INDIRECT($C$1&amp;"!"&amp;$C$2&amp;":"&amp;$C$2),$I$4,dbF!$J:$J,$I181,dbF!$K:$K,$J181)</f>
        <v>0</v>
      </c>
      <c r="AB181" s="1">
        <f ca="1">SUMIFS(INDIRECT($C$1&amp;"!"&amp;$C181&amp;":"&amp;$C181),dbF!$B:$B,"&gt;="&amp;AB$5,dbF!$B:$B,"&lt;="&amp;AB$6,INDIRECT($C$1&amp;"!"&amp;$C$2&amp;":"&amp;$C$2),$I$4,dbF!$J:$J,$I181,dbF!$K:$K,$J181)</f>
        <v>0</v>
      </c>
      <c r="AC181" s="1">
        <f ca="1">SUMIFS(INDIRECT($C$1&amp;"!"&amp;$C181&amp;":"&amp;$C181),dbF!$B:$B,"&gt;="&amp;AC$5,dbF!$B:$B,"&lt;="&amp;AC$6,INDIRECT($C$1&amp;"!"&amp;$C$2&amp;":"&amp;$C$2),$I$4,dbF!$J:$J,$I181,dbF!$K:$K,$J181)</f>
        <v>0</v>
      </c>
      <c r="AD181" s="1">
        <f ca="1">SUMIFS(INDIRECT($C$1&amp;"!"&amp;$C181&amp;":"&amp;$C181),dbF!$B:$B,"&gt;="&amp;AD$5,dbF!$B:$B,"&lt;="&amp;AD$6,INDIRECT($C$1&amp;"!"&amp;$C$2&amp;":"&amp;$C$2),$I$4,dbF!$J:$J,$I181,dbF!$K:$K,$J181)</f>
        <v>0</v>
      </c>
      <c r="AE181" s="1">
        <f ca="1">SUMIFS(INDIRECT($C$1&amp;"!"&amp;$C181&amp;":"&amp;$C181),dbF!$B:$B,"&gt;="&amp;AE$5,dbF!$B:$B,"&lt;="&amp;AE$6,INDIRECT($C$1&amp;"!"&amp;$C$2&amp;":"&amp;$C$2),$I$4,dbF!$J:$J,$I181,dbF!$K:$K,$J181)</f>
        <v>0</v>
      </c>
      <c r="AF181" s="1">
        <f ca="1">SUMIFS(INDIRECT($C$1&amp;"!"&amp;$C181&amp;":"&amp;$C181),dbF!$B:$B,"&gt;="&amp;AF$5,dbF!$B:$B,"&lt;="&amp;AF$6,INDIRECT($C$1&amp;"!"&amp;$C$2&amp;":"&amp;$C$2),$I$4,dbF!$J:$J,$I181,dbF!$K:$K,$J181)</f>
        <v>0</v>
      </c>
      <c r="AG181" s="1">
        <f ca="1">SUMIFS(INDIRECT($C$1&amp;"!"&amp;$C181&amp;":"&amp;$C181),dbF!$B:$B,"&gt;="&amp;AG$5,dbF!$B:$B,"&lt;="&amp;AG$6,INDIRECT($C$1&amp;"!"&amp;$C$2&amp;":"&amp;$C$2),$I$4,dbF!$J:$J,$I181,dbF!$K:$K,$J181)</f>
        <v>0</v>
      </c>
      <c r="AH181" s="1">
        <f ca="1">SUMIFS(INDIRECT($C$1&amp;"!"&amp;$C181&amp;":"&amp;$C181),dbF!$B:$B,"&gt;="&amp;AH$5,dbF!$B:$B,"&lt;="&amp;AH$6,INDIRECT($C$1&amp;"!"&amp;$C$2&amp;":"&amp;$C$2),$I$4,dbF!$J:$J,$I181,dbF!$K:$K,$J181)</f>
        <v>0</v>
      </c>
      <c r="AI181" s="1">
        <f ca="1">SUMIFS(INDIRECT($C$1&amp;"!"&amp;$C181&amp;":"&amp;$C181),dbF!$B:$B,"&gt;="&amp;AI$5,dbF!$B:$B,"&lt;="&amp;AI$6,INDIRECT($C$1&amp;"!"&amp;$C$2&amp;":"&amp;$C$2),$I$4,dbF!$J:$J,$I181,dbF!$K:$K,$J181)</f>
        <v>0</v>
      </c>
      <c r="AJ181" s="1">
        <f ca="1">SUMIFS(INDIRECT($C$1&amp;"!"&amp;$C181&amp;":"&amp;$C181),dbF!$B:$B,"&gt;="&amp;AJ$5,dbF!$B:$B,"&lt;="&amp;AJ$6,INDIRECT($C$1&amp;"!"&amp;$C$2&amp;":"&amp;$C$2),$I$4,dbF!$J:$J,$I181,dbF!$K:$K,$J181)</f>
        <v>0</v>
      </c>
      <c r="AK181" s="1">
        <f ca="1">SUMIFS(INDIRECT($C$1&amp;"!"&amp;$C181&amp;":"&amp;$C181),dbF!$B:$B,"&gt;="&amp;AK$5,dbF!$B:$B,"&lt;="&amp;AK$6,INDIRECT($C$1&amp;"!"&amp;$C$2&amp;":"&amp;$C$2),$I$4,dbF!$J:$J,$I181,dbF!$K:$K,$J181)</f>
        <v>0</v>
      </c>
      <c r="AL181" s="1">
        <f ca="1">SUMIFS(INDIRECT($C$1&amp;"!"&amp;$C181&amp;":"&amp;$C181),dbF!$B:$B,"&gt;="&amp;AL$5,dbF!$B:$B,"&lt;="&amp;AL$6,INDIRECT($C$1&amp;"!"&amp;$C$2&amp;":"&amp;$C$2),$I$4,dbF!$J:$J,$I181,dbF!$K:$K,$J181)</f>
        <v>0</v>
      </c>
    </row>
    <row r="182" spans="2:38" x14ac:dyDescent="0.25">
      <c r="B182" s="1" t="str">
        <f>Items!L23</f>
        <v>CF(-)</v>
      </c>
      <c r="C182" s="1" t="str">
        <f>Items!M23</f>
        <v>N</v>
      </c>
      <c r="I182" s="22" t="str">
        <f>Items!J23</f>
        <v>Оплаты себестоимостных затрат</v>
      </c>
      <c r="J182" s="1" t="str">
        <f>Items!K23</f>
        <v>Монтаж кровли</v>
      </c>
      <c r="Q182" s="1">
        <f ca="1">SUM($S182:INDIRECT(ADDRESS(ROW(),SUMIFS($3:$3,$4:$4,MAX($4:$4)))))</f>
        <v>0</v>
      </c>
      <c r="T182" s="1">
        <f ca="1">SUMIFS(INDIRECT($C$1&amp;"!"&amp;$C182&amp;":"&amp;$C182),dbF!$B:$B,"&gt;="&amp;T$5,dbF!$B:$B,"&lt;="&amp;T$6,INDIRECT($C$1&amp;"!"&amp;$C$2&amp;":"&amp;$C$2),$I$4,dbF!$J:$J,$I182,dbF!$K:$K,$J182)</f>
        <v>0</v>
      </c>
      <c r="U182" s="1">
        <f ca="1">SUMIFS(INDIRECT($C$1&amp;"!"&amp;$C182&amp;":"&amp;$C182),dbF!$B:$B,"&gt;="&amp;U$5,dbF!$B:$B,"&lt;="&amp;U$6,INDIRECT($C$1&amp;"!"&amp;$C$2&amp;":"&amp;$C$2),$I$4,dbF!$J:$J,$I182,dbF!$K:$K,$J182)</f>
        <v>0</v>
      </c>
      <c r="V182" s="1">
        <f ca="1">SUMIFS(INDIRECT($C$1&amp;"!"&amp;$C182&amp;":"&amp;$C182),dbF!$B:$B,"&gt;="&amp;V$5,dbF!$B:$B,"&lt;="&amp;V$6,INDIRECT($C$1&amp;"!"&amp;$C$2&amp;":"&amp;$C$2),$I$4,dbF!$J:$J,$I182,dbF!$K:$K,$J182)</f>
        <v>0</v>
      </c>
      <c r="W182" s="1">
        <f ca="1">SUMIFS(INDIRECT($C$1&amp;"!"&amp;$C182&amp;":"&amp;$C182),dbF!$B:$B,"&gt;="&amp;W$5,dbF!$B:$B,"&lt;="&amp;W$6,INDIRECT($C$1&amp;"!"&amp;$C$2&amp;":"&amp;$C$2),$I$4,dbF!$J:$J,$I182,dbF!$K:$K,$J182)</f>
        <v>0</v>
      </c>
      <c r="X182" s="1">
        <f ca="1">SUMIFS(INDIRECT($C$1&amp;"!"&amp;$C182&amp;":"&amp;$C182),dbF!$B:$B,"&gt;="&amp;X$5,dbF!$B:$B,"&lt;="&amp;X$6,INDIRECT($C$1&amp;"!"&amp;$C$2&amp;":"&amp;$C$2),$I$4,dbF!$J:$J,$I182,dbF!$K:$K,$J182)</f>
        <v>0</v>
      </c>
      <c r="Y182" s="1">
        <f ca="1">SUMIFS(INDIRECT($C$1&amp;"!"&amp;$C182&amp;":"&amp;$C182),dbF!$B:$B,"&gt;="&amp;Y$5,dbF!$B:$B,"&lt;="&amp;Y$6,INDIRECT($C$1&amp;"!"&amp;$C$2&amp;":"&amp;$C$2),$I$4,dbF!$J:$J,$I182,dbF!$K:$K,$J182)</f>
        <v>0</v>
      </c>
      <c r="Z182" s="1">
        <f ca="1">SUMIFS(INDIRECT($C$1&amp;"!"&amp;$C182&amp;":"&amp;$C182),dbF!$B:$B,"&gt;="&amp;Z$5,dbF!$B:$B,"&lt;="&amp;Z$6,INDIRECT($C$1&amp;"!"&amp;$C$2&amp;":"&amp;$C$2),$I$4,dbF!$J:$J,$I182,dbF!$K:$K,$J182)</f>
        <v>0</v>
      </c>
      <c r="AA182" s="1">
        <f ca="1">SUMIFS(INDIRECT($C$1&amp;"!"&amp;$C182&amp;":"&amp;$C182),dbF!$B:$B,"&gt;="&amp;AA$5,dbF!$B:$B,"&lt;="&amp;AA$6,INDIRECT($C$1&amp;"!"&amp;$C$2&amp;":"&amp;$C$2),$I$4,dbF!$J:$J,$I182,dbF!$K:$K,$J182)</f>
        <v>0</v>
      </c>
      <c r="AB182" s="1">
        <f ca="1">SUMIFS(INDIRECT($C$1&amp;"!"&amp;$C182&amp;":"&amp;$C182),dbF!$B:$B,"&gt;="&amp;AB$5,dbF!$B:$B,"&lt;="&amp;AB$6,INDIRECT($C$1&amp;"!"&amp;$C$2&amp;":"&amp;$C$2),$I$4,dbF!$J:$J,$I182,dbF!$K:$K,$J182)</f>
        <v>0</v>
      </c>
      <c r="AC182" s="1">
        <f ca="1">SUMIFS(INDIRECT($C$1&amp;"!"&amp;$C182&amp;":"&amp;$C182),dbF!$B:$B,"&gt;="&amp;AC$5,dbF!$B:$B,"&lt;="&amp;AC$6,INDIRECT($C$1&amp;"!"&amp;$C$2&amp;":"&amp;$C$2),$I$4,dbF!$J:$J,$I182,dbF!$K:$K,$J182)</f>
        <v>0</v>
      </c>
      <c r="AD182" s="1">
        <f ca="1">SUMIFS(INDIRECT($C$1&amp;"!"&amp;$C182&amp;":"&amp;$C182),dbF!$B:$B,"&gt;="&amp;AD$5,dbF!$B:$B,"&lt;="&amp;AD$6,INDIRECT($C$1&amp;"!"&amp;$C$2&amp;":"&amp;$C$2),$I$4,dbF!$J:$J,$I182,dbF!$K:$K,$J182)</f>
        <v>0</v>
      </c>
      <c r="AE182" s="1">
        <f ca="1">SUMIFS(INDIRECT($C$1&amp;"!"&amp;$C182&amp;":"&amp;$C182),dbF!$B:$B,"&gt;="&amp;AE$5,dbF!$B:$B,"&lt;="&amp;AE$6,INDIRECT($C$1&amp;"!"&amp;$C$2&amp;":"&amp;$C$2),$I$4,dbF!$J:$J,$I182,dbF!$K:$K,$J182)</f>
        <v>0</v>
      </c>
      <c r="AF182" s="1">
        <f ca="1">SUMIFS(INDIRECT($C$1&amp;"!"&amp;$C182&amp;":"&amp;$C182),dbF!$B:$B,"&gt;="&amp;AF$5,dbF!$B:$B,"&lt;="&amp;AF$6,INDIRECT($C$1&amp;"!"&amp;$C$2&amp;":"&amp;$C$2),$I$4,dbF!$J:$J,$I182,dbF!$K:$K,$J182)</f>
        <v>0</v>
      </c>
      <c r="AG182" s="1">
        <f ca="1">SUMIFS(INDIRECT($C$1&amp;"!"&amp;$C182&amp;":"&amp;$C182),dbF!$B:$B,"&gt;="&amp;AG$5,dbF!$B:$B,"&lt;="&amp;AG$6,INDIRECT($C$1&amp;"!"&amp;$C$2&amp;":"&amp;$C$2),$I$4,dbF!$J:$J,$I182,dbF!$K:$K,$J182)</f>
        <v>0</v>
      </c>
      <c r="AH182" s="1">
        <f ca="1">SUMIFS(INDIRECT($C$1&amp;"!"&amp;$C182&amp;":"&amp;$C182),dbF!$B:$B,"&gt;="&amp;AH$5,dbF!$B:$B,"&lt;="&amp;AH$6,INDIRECT($C$1&amp;"!"&amp;$C$2&amp;":"&amp;$C$2),$I$4,dbF!$J:$J,$I182,dbF!$K:$K,$J182)</f>
        <v>0</v>
      </c>
      <c r="AI182" s="1">
        <f ca="1">SUMIFS(INDIRECT($C$1&amp;"!"&amp;$C182&amp;":"&amp;$C182),dbF!$B:$B,"&gt;="&amp;AI$5,dbF!$B:$B,"&lt;="&amp;AI$6,INDIRECT($C$1&amp;"!"&amp;$C$2&amp;":"&amp;$C$2),$I$4,dbF!$J:$J,$I182,dbF!$K:$K,$J182)</f>
        <v>0</v>
      </c>
      <c r="AJ182" s="1">
        <f ca="1">SUMIFS(INDIRECT($C$1&amp;"!"&amp;$C182&amp;":"&amp;$C182),dbF!$B:$B,"&gt;="&amp;AJ$5,dbF!$B:$B,"&lt;="&amp;AJ$6,INDIRECT($C$1&amp;"!"&amp;$C$2&amp;":"&amp;$C$2),$I$4,dbF!$J:$J,$I182,dbF!$K:$K,$J182)</f>
        <v>0</v>
      </c>
      <c r="AK182" s="1">
        <f ca="1">SUMIFS(INDIRECT($C$1&amp;"!"&amp;$C182&amp;":"&amp;$C182),dbF!$B:$B,"&gt;="&amp;AK$5,dbF!$B:$B,"&lt;="&amp;AK$6,INDIRECT($C$1&amp;"!"&amp;$C$2&amp;":"&amp;$C$2),$I$4,dbF!$J:$J,$I182,dbF!$K:$K,$J182)</f>
        <v>0</v>
      </c>
      <c r="AL182" s="1">
        <f ca="1">SUMIFS(INDIRECT($C$1&amp;"!"&amp;$C182&amp;":"&amp;$C182),dbF!$B:$B,"&gt;="&amp;AL$5,dbF!$B:$B,"&lt;="&amp;AL$6,INDIRECT($C$1&amp;"!"&amp;$C$2&amp;":"&amp;$C$2),$I$4,dbF!$J:$J,$I182,dbF!$K:$K,$J182)</f>
        <v>0</v>
      </c>
    </row>
    <row r="183" spans="2:38" x14ac:dyDescent="0.25">
      <c r="B183" s="1" t="str">
        <f>Items!L24</f>
        <v>CF(-)</v>
      </c>
      <c r="C183" s="1" t="str">
        <f>Items!M24</f>
        <v>N</v>
      </c>
      <c r="I183" s="22" t="str">
        <f>Items!J24</f>
        <v>Оплаты себестоимостных затрат</v>
      </c>
      <c r="J183" s="1" t="str">
        <f>Items!K24</f>
        <v>Монтаж окон</v>
      </c>
      <c r="Q183" s="1">
        <f ca="1">SUM($S183:INDIRECT(ADDRESS(ROW(),SUMIFS($3:$3,$4:$4,MAX($4:$4)))))</f>
        <v>0</v>
      </c>
      <c r="T183" s="1">
        <f ca="1">SUMIFS(INDIRECT($C$1&amp;"!"&amp;$C183&amp;":"&amp;$C183),dbF!$B:$B,"&gt;="&amp;T$5,dbF!$B:$B,"&lt;="&amp;T$6,INDIRECT($C$1&amp;"!"&amp;$C$2&amp;":"&amp;$C$2),$I$4,dbF!$J:$J,$I183,dbF!$K:$K,$J183)</f>
        <v>0</v>
      </c>
      <c r="U183" s="1">
        <f ca="1">SUMIFS(INDIRECT($C$1&amp;"!"&amp;$C183&amp;":"&amp;$C183),dbF!$B:$B,"&gt;="&amp;U$5,dbF!$B:$B,"&lt;="&amp;U$6,INDIRECT($C$1&amp;"!"&amp;$C$2&amp;":"&amp;$C$2),$I$4,dbF!$J:$J,$I183,dbF!$K:$K,$J183)</f>
        <v>0</v>
      </c>
      <c r="V183" s="1">
        <f ca="1">SUMIFS(INDIRECT($C$1&amp;"!"&amp;$C183&amp;":"&amp;$C183),dbF!$B:$B,"&gt;="&amp;V$5,dbF!$B:$B,"&lt;="&amp;V$6,INDIRECT($C$1&amp;"!"&amp;$C$2&amp;":"&amp;$C$2),$I$4,dbF!$J:$J,$I183,dbF!$K:$K,$J183)</f>
        <v>0</v>
      </c>
      <c r="W183" s="1">
        <f ca="1">SUMIFS(INDIRECT($C$1&amp;"!"&amp;$C183&amp;":"&amp;$C183),dbF!$B:$B,"&gt;="&amp;W$5,dbF!$B:$B,"&lt;="&amp;W$6,INDIRECT($C$1&amp;"!"&amp;$C$2&amp;":"&amp;$C$2),$I$4,dbF!$J:$J,$I183,dbF!$K:$K,$J183)</f>
        <v>0</v>
      </c>
      <c r="X183" s="1">
        <f ca="1">SUMIFS(INDIRECT($C$1&amp;"!"&amp;$C183&amp;":"&amp;$C183),dbF!$B:$B,"&gt;="&amp;X$5,dbF!$B:$B,"&lt;="&amp;X$6,INDIRECT($C$1&amp;"!"&amp;$C$2&amp;":"&amp;$C$2),$I$4,dbF!$J:$J,$I183,dbF!$K:$K,$J183)</f>
        <v>0</v>
      </c>
      <c r="Y183" s="1">
        <f ca="1">SUMIFS(INDIRECT($C$1&amp;"!"&amp;$C183&amp;":"&amp;$C183),dbF!$B:$B,"&gt;="&amp;Y$5,dbF!$B:$B,"&lt;="&amp;Y$6,INDIRECT($C$1&amp;"!"&amp;$C$2&amp;":"&amp;$C$2),$I$4,dbF!$J:$J,$I183,dbF!$K:$K,$J183)</f>
        <v>0</v>
      </c>
      <c r="Z183" s="1">
        <f ca="1">SUMIFS(INDIRECT($C$1&amp;"!"&amp;$C183&amp;":"&amp;$C183),dbF!$B:$B,"&gt;="&amp;Z$5,dbF!$B:$B,"&lt;="&amp;Z$6,INDIRECT($C$1&amp;"!"&amp;$C$2&amp;":"&amp;$C$2),$I$4,dbF!$J:$J,$I183,dbF!$K:$K,$J183)</f>
        <v>0</v>
      </c>
      <c r="AA183" s="1">
        <f ca="1">SUMIFS(INDIRECT($C$1&amp;"!"&amp;$C183&amp;":"&amp;$C183),dbF!$B:$B,"&gt;="&amp;AA$5,dbF!$B:$B,"&lt;="&amp;AA$6,INDIRECT($C$1&amp;"!"&amp;$C$2&amp;":"&amp;$C$2),$I$4,dbF!$J:$J,$I183,dbF!$K:$K,$J183)</f>
        <v>0</v>
      </c>
      <c r="AB183" s="1">
        <f ca="1">SUMIFS(INDIRECT($C$1&amp;"!"&amp;$C183&amp;":"&amp;$C183),dbF!$B:$B,"&gt;="&amp;AB$5,dbF!$B:$B,"&lt;="&amp;AB$6,INDIRECT($C$1&amp;"!"&amp;$C$2&amp;":"&amp;$C$2),$I$4,dbF!$J:$J,$I183,dbF!$K:$K,$J183)</f>
        <v>0</v>
      </c>
      <c r="AC183" s="1">
        <f ca="1">SUMIFS(INDIRECT($C$1&amp;"!"&amp;$C183&amp;":"&amp;$C183),dbF!$B:$B,"&gt;="&amp;AC$5,dbF!$B:$B,"&lt;="&amp;AC$6,INDIRECT($C$1&amp;"!"&amp;$C$2&amp;":"&amp;$C$2),$I$4,dbF!$J:$J,$I183,dbF!$K:$K,$J183)</f>
        <v>0</v>
      </c>
      <c r="AD183" s="1">
        <f ca="1">SUMIFS(INDIRECT($C$1&amp;"!"&amp;$C183&amp;":"&amp;$C183),dbF!$B:$B,"&gt;="&amp;AD$5,dbF!$B:$B,"&lt;="&amp;AD$6,INDIRECT($C$1&amp;"!"&amp;$C$2&amp;":"&amp;$C$2),$I$4,dbF!$J:$J,$I183,dbF!$K:$K,$J183)</f>
        <v>0</v>
      </c>
      <c r="AE183" s="1">
        <f ca="1">SUMIFS(INDIRECT($C$1&amp;"!"&amp;$C183&amp;":"&amp;$C183),dbF!$B:$B,"&gt;="&amp;AE$5,dbF!$B:$B,"&lt;="&amp;AE$6,INDIRECT($C$1&amp;"!"&amp;$C$2&amp;":"&amp;$C$2),$I$4,dbF!$J:$J,$I183,dbF!$K:$K,$J183)</f>
        <v>0</v>
      </c>
      <c r="AF183" s="1">
        <f ca="1">SUMIFS(INDIRECT($C$1&amp;"!"&amp;$C183&amp;":"&amp;$C183),dbF!$B:$B,"&gt;="&amp;AF$5,dbF!$B:$B,"&lt;="&amp;AF$6,INDIRECT($C$1&amp;"!"&amp;$C$2&amp;":"&amp;$C$2),$I$4,dbF!$J:$J,$I183,dbF!$K:$K,$J183)</f>
        <v>0</v>
      </c>
      <c r="AG183" s="1">
        <f ca="1">SUMIFS(INDIRECT($C$1&amp;"!"&amp;$C183&amp;":"&amp;$C183),dbF!$B:$B,"&gt;="&amp;AG$5,dbF!$B:$B,"&lt;="&amp;AG$6,INDIRECT($C$1&amp;"!"&amp;$C$2&amp;":"&amp;$C$2),$I$4,dbF!$J:$J,$I183,dbF!$K:$K,$J183)</f>
        <v>0</v>
      </c>
      <c r="AH183" s="1">
        <f ca="1">SUMIFS(INDIRECT($C$1&amp;"!"&amp;$C183&amp;":"&amp;$C183),dbF!$B:$B,"&gt;="&amp;AH$5,dbF!$B:$B,"&lt;="&amp;AH$6,INDIRECT($C$1&amp;"!"&amp;$C$2&amp;":"&amp;$C$2),$I$4,dbF!$J:$J,$I183,dbF!$K:$K,$J183)</f>
        <v>0</v>
      </c>
      <c r="AI183" s="1">
        <f ca="1">SUMIFS(INDIRECT($C$1&amp;"!"&amp;$C183&amp;":"&amp;$C183),dbF!$B:$B,"&gt;="&amp;AI$5,dbF!$B:$B,"&lt;="&amp;AI$6,INDIRECT($C$1&amp;"!"&amp;$C$2&amp;":"&amp;$C$2),$I$4,dbF!$J:$J,$I183,dbF!$K:$K,$J183)</f>
        <v>0</v>
      </c>
      <c r="AJ183" s="1">
        <f ca="1">SUMIFS(INDIRECT($C$1&amp;"!"&amp;$C183&amp;":"&amp;$C183),dbF!$B:$B,"&gt;="&amp;AJ$5,dbF!$B:$B,"&lt;="&amp;AJ$6,INDIRECT($C$1&amp;"!"&amp;$C$2&amp;":"&amp;$C$2),$I$4,dbF!$J:$J,$I183,dbF!$K:$K,$J183)</f>
        <v>0</v>
      </c>
      <c r="AK183" s="1">
        <f ca="1">SUMIFS(INDIRECT($C$1&amp;"!"&amp;$C183&amp;":"&amp;$C183),dbF!$B:$B,"&gt;="&amp;AK$5,dbF!$B:$B,"&lt;="&amp;AK$6,INDIRECT($C$1&amp;"!"&amp;$C$2&amp;":"&amp;$C$2),$I$4,dbF!$J:$J,$I183,dbF!$K:$K,$J183)</f>
        <v>0</v>
      </c>
      <c r="AL183" s="1">
        <f ca="1">SUMIFS(INDIRECT($C$1&amp;"!"&amp;$C183&amp;":"&amp;$C183),dbF!$B:$B,"&gt;="&amp;AL$5,dbF!$B:$B,"&lt;="&amp;AL$6,INDIRECT($C$1&amp;"!"&amp;$C$2&amp;":"&amp;$C$2),$I$4,dbF!$J:$J,$I183,dbF!$K:$K,$J183)</f>
        <v>0</v>
      </c>
    </row>
    <row r="184" spans="2:38" x14ac:dyDescent="0.25">
      <c r="B184" s="1" t="str">
        <f>Items!L25</f>
        <v>CF(-)</v>
      </c>
      <c r="C184" s="1" t="str">
        <f>Items!M25</f>
        <v>N</v>
      </c>
      <c r="I184" s="22" t="str">
        <f>Items!J25</f>
        <v>Оплаты себестоимостных затрат</v>
      </c>
      <c r="J184" s="1" t="str">
        <f>Items!K25</f>
        <v>Монтаж Фасада</v>
      </c>
      <c r="Q184" s="1">
        <f ca="1">SUM($S184:INDIRECT(ADDRESS(ROW(),SUMIFS($3:$3,$4:$4,MAX($4:$4)))))</f>
        <v>0</v>
      </c>
      <c r="T184" s="1">
        <f ca="1">SUMIFS(INDIRECT($C$1&amp;"!"&amp;$C184&amp;":"&amp;$C184),dbF!$B:$B,"&gt;="&amp;T$5,dbF!$B:$B,"&lt;="&amp;T$6,INDIRECT($C$1&amp;"!"&amp;$C$2&amp;":"&amp;$C$2),$I$4,dbF!$J:$J,$I184,dbF!$K:$K,$J184)</f>
        <v>0</v>
      </c>
      <c r="U184" s="1">
        <f ca="1">SUMIFS(INDIRECT($C$1&amp;"!"&amp;$C184&amp;":"&amp;$C184),dbF!$B:$B,"&gt;="&amp;U$5,dbF!$B:$B,"&lt;="&amp;U$6,INDIRECT($C$1&amp;"!"&amp;$C$2&amp;":"&amp;$C$2),$I$4,dbF!$J:$J,$I184,dbF!$K:$K,$J184)</f>
        <v>0</v>
      </c>
      <c r="V184" s="1">
        <f ca="1">SUMIFS(INDIRECT($C$1&amp;"!"&amp;$C184&amp;":"&amp;$C184),dbF!$B:$B,"&gt;="&amp;V$5,dbF!$B:$B,"&lt;="&amp;V$6,INDIRECT($C$1&amp;"!"&amp;$C$2&amp;":"&amp;$C$2),$I$4,dbF!$J:$J,$I184,dbF!$K:$K,$J184)</f>
        <v>0</v>
      </c>
      <c r="W184" s="1">
        <f ca="1">SUMIFS(INDIRECT($C$1&amp;"!"&amp;$C184&amp;":"&amp;$C184),dbF!$B:$B,"&gt;="&amp;W$5,dbF!$B:$B,"&lt;="&amp;W$6,INDIRECT($C$1&amp;"!"&amp;$C$2&amp;":"&amp;$C$2),$I$4,dbF!$J:$J,$I184,dbF!$K:$K,$J184)</f>
        <v>0</v>
      </c>
      <c r="X184" s="1">
        <f ca="1">SUMIFS(INDIRECT($C$1&amp;"!"&amp;$C184&amp;":"&amp;$C184),dbF!$B:$B,"&gt;="&amp;X$5,dbF!$B:$B,"&lt;="&amp;X$6,INDIRECT($C$1&amp;"!"&amp;$C$2&amp;":"&amp;$C$2),$I$4,dbF!$J:$J,$I184,dbF!$K:$K,$J184)</f>
        <v>0</v>
      </c>
      <c r="Y184" s="1">
        <f ca="1">SUMIFS(INDIRECT($C$1&amp;"!"&amp;$C184&amp;":"&amp;$C184),dbF!$B:$B,"&gt;="&amp;Y$5,dbF!$B:$B,"&lt;="&amp;Y$6,INDIRECT($C$1&amp;"!"&amp;$C$2&amp;":"&amp;$C$2),$I$4,dbF!$J:$J,$I184,dbF!$K:$K,$J184)</f>
        <v>0</v>
      </c>
      <c r="Z184" s="1">
        <f ca="1">SUMIFS(INDIRECT($C$1&amp;"!"&amp;$C184&amp;":"&amp;$C184),dbF!$B:$B,"&gt;="&amp;Z$5,dbF!$B:$B,"&lt;="&amp;Z$6,INDIRECT($C$1&amp;"!"&amp;$C$2&amp;":"&amp;$C$2),$I$4,dbF!$J:$J,$I184,dbF!$K:$K,$J184)</f>
        <v>0</v>
      </c>
      <c r="AA184" s="1">
        <f ca="1">SUMIFS(INDIRECT($C$1&amp;"!"&amp;$C184&amp;":"&amp;$C184),dbF!$B:$B,"&gt;="&amp;AA$5,dbF!$B:$B,"&lt;="&amp;AA$6,INDIRECT($C$1&amp;"!"&amp;$C$2&amp;":"&amp;$C$2),$I$4,dbF!$J:$J,$I184,dbF!$K:$K,$J184)</f>
        <v>0</v>
      </c>
      <c r="AB184" s="1">
        <f ca="1">SUMIFS(INDIRECT($C$1&amp;"!"&amp;$C184&amp;":"&amp;$C184),dbF!$B:$B,"&gt;="&amp;AB$5,dbF!$B:$B,"&lt;="&amp;AB$6,INDIRECT($C$1&amp;"!"&amp;$C$2&amp;":"&amp;$C$2),$I$4,dbF!$J:$J,$I184,dbF!$K:$K,$J184)</f>
        <v>0</v>
      </c>
      <c r="AC184" s="1">
        <f ca="1">SUMIFS(INDIRECT($C$1&amp;"!"&amp;$C184&amp;":"&amp;$C184),dbF!$B:$B,"&gt;="&amp;AC$5,dbF!$B:$B,"&lt;="&amp;AC$6,INDIRECT($C$1&amp;"!"&amp;$C$2&amp;":"&amp;$C$2),$I$4,dbF!$J:$J,$I184,dbF!$K:$K,$J184)</f>
        <v>0</v>
      </c>
      <c r="AD184" s="1">
        <f ca="1">SUMIFS(INDIRECT($C$1&amp;"!"&amp;$C184&amp;":"&amp;$C184),dbF!$B:$B,"&gt;="&amp;AD$5,dbF!$B:$B,"&lt;="&amp;AD$6,INDIRECT($C$1&amp;"!"&amp;$C$2&amp;":"&amp;$C$2),$I$4,dbF!$J:$J,$I184,dbF!$K:$K,$J184)</f>
        <v>0</v>
      </c>
      <c r="AE184" s="1">
        <f ca="1">SUMIFS(INDIRECT($C$1&amp;"!"&amp;$C184&amp;":"&amp;$C184),dbF!$B:$B,"&gt;="&amp;AE$5,dbF!$B:$B,"&lt;="&amp;AE$6,INDIRECT($C$1&amp;"!"&amp;$C$2&amp;":"&amp;$C$2),$I$4,dbF!$J:$J,$I184,dbF!$K:$K,$J184)</f>
        <v>0</v>
      </c>
      <c r="AF184" s="1">
        <f ca="1">SUMIFS(INDIRECT($C$1&amp;"!"&amp;$C184&amp;":"&amp;$C184),dbF!$B:$B,"&gt;="&amp;AF$5,dbF!$B:$B,"&lt;="&amp;AF$6,INDIRECT($C$1&amp;"!"&amp;$C$2&amp;":"&amp;$C$2),$I$4,dbF!$J:$J,$I184,dbF!$K:$K,$J184)</f>
        <v>0</v>
      </c>
      <c r="AG184" s="1">
        <f ca="1">SUMIFS(INDIRECT($C$1&amp;"!"&amp;$C184&amp;":"&amp;$C184),dbF!$B:$B,"&gt;="&amp;AG$5,dbF!$B:$B,"&lt;="&amp;AG$6,INDIRECT($C$1&amp;"!"&amp;$C$2&amp;":"&amp;$C$2),$I$4,dbF!$J:$J,$I184,dbF!$K:$K,$J184)</f>
        <v>0</v>
      </c>
      <c r="AH184" s="1">
        <f ca="1">SUMIFS(INDIRECT($C$1&amp;"!"&amp;$C184&amp;":"&amp;$C184),dbF!$B:$B,"&gt;="&amp;AH$5,dbF!$B:$B,"&lt;="&amp;AH$6,INDIRECT($C$1&amp;"!"&amp;$C$2&amp;":"&amp;$C$2),$I$4,dbF!$J:$J,$I184,dbF!$K:$K,$J184)</f>
        <v>0</v>
      </c>
      <c r="AI184" s="1">
        <f ca="1">SUMIFS(INDIRECT($C$1&amp;"!"&amp;$C184&amp;":"&amp;$C184),dbF!$B:$B,"&gt;="&amp;AI$5,dbF!$B:$B,"&lt;="&amp;AI$6,INDIRECT($C$1&amp;"!"&amp;$C$2&amp;":"&amp;$C$2),$I$4,dbF!$J:$J,$I184,dbF!$K:$K,$J184)</f>
        <v>0</v>
      </c>
      <c r="AJ184" s="1">
        <f ca="1">SUMIFS(INDIRECT($C$1&amp;"!"&amp;$C184&amp;":"&amp;$C184),dbF!$B:$B,"&gt;="&amp;AJ$5,dbF!$B:$B,"&lt;="&amp;AJ$6,INDIRECT($C$1&amp;"!"&amp;$C$2&amp;":"&amp;$C$2),$I$4,dbF!$J:$J,$I184,dbF!$K:$K,$J184)</f>
        <v>0</v>
      </c>
      <c r="AK184" s="1">
        <f ca="1">SUMIFS(INDIRECT($C$1&amp;"!"&amp;$C184&amp;":"&amp;$C184),dbF!$B:$B,"&gt;="&amp;AK$5,dbF!$B:$B,"&lt;="&amp;AK$6,INDIRECT($C$1&amp;"!"&amp;$C$2&amp;":"&amp;$C$2),$I$4,dbF!$J:$J,$I184,dbF!$K:$K,$J184)</f>
        <v>0</v>
      </c>
      <c r="AL184" s="1">
        <f ca="1">SUMIFS(INDIRECT($C$1&amp;"!"&amp;$C184&amp;":"&amp;$C184),dbF!$B:$B,"&gt;="&amp;AL$5,dbF!$B:$B,"&lt;="&amp;AL$6,INDIRECT($C$1&amp;"!"&amp;$C$2&amp;":"&amp;$C$2),$I$4,dbF!$J:$J,$I184,dbF!$K:$K,$J184)</f>
        <v>0</v>
      </c>
    </row>
    <row r="185" spans="2:38" x14ac:dyDescent="0.25">
      <c r="B185" s="1" t="str">
        <f>Items!L26</f>
        <v>CF(-)</v>
      </c>
      <c r="C185" s="1" t="str">
        <f>Items!M26</f>
        <v>N</v>
      </c>
      <c r="I185" s="22" t="str">
        <f>Items!J26</f>
        <v>Оплаты себестоимостных затрат</v>
      </c>
      <c r="J185" s="1" t="str">
        <f>Items!K26</f>
        <v>Монтаж Благоустройства</v>
      </c>
      <c r="Q185" s="1">
        <f ca="1">SUM($S185:INDIRECT(ADDRESS(ROW(),SUMIFS($3:$3,$4:$4,MAX($4:$4)))))</f>
        <v>0</v>
      </c>
      <c r="T185" s="1">
        <f ca="1">SUMIFS(INDIRECT($C$1&amp;"!"&amp;$C185&amp;":"&amp;$C185),dbF!$B:$B,"&gt;="&amp;T$5,dbF!$B:$B,"&lt;="&amp;T$6,INDIRECT($C$1&amp;"!"&amp;$C$2&amp;":"&amp;$C$2),$I$4,dbF!$J:$J,$I185,dbF!$K:$K,$J185)</f>
        <v>0</v>
      </c>
      <c r="U185" s="1">
        <f ca="1">SUMIFS(INDIRECT($C$1&amp;"!"&amp;$C185&amp;":"&amp;$C185),dbF!$B:$B,"&gt;="&amp;U$5,dbF!$B:$B,"&lt;="&amp;U$6,INDIRECT($C$1&amp;"!"&amp;$C$2&amp;":"&amp;$C$2),$I$4,dbF!$J:$J,$I185,dbF!$K:$K,$J185)</f>
        <v>0</v>
      </c>
      <c r="V185" s="1">
        <f ca="1">SUMIFS(INDIRECT($C$1&amp;"!"&amp;$C185&amp;":"&amp;$C185),dbF!$B:$B,"&gt;="&amp;V$5,dbF!$B:$B,"&lt;="&amp;V$6,INDIRECT($C$1&amp;"!"&amp;$C$2&amp;":"&amp;$C$2),$I$4,dbF!$J:$J,$I185,dbF!$K:$K,$J185)</f>
        <v>0</v>
      </c>
      <c r="W185" s="1">
        <f ca="1">SUMIFS(INDIRECT($C$1&amp;"!"&amp;$C185&amp;":"&amp;$C185),dbF!$B:$B,"&gt;="&amp;W$5,dbF!$B:$B,"&lt;="&amp;W$6,INDIRECT($C$1&amp;"!"&amp;$C$2&amp;":"&amp;$C$2),$I$4,dbF!$J:$J,$I185,dbF!$K:$K,$J185)</f>
        <v>0</v>
      </c>
      <c r="X185" s="1">
        <f ca="1">SUMIFS(INDIRECT($C$1&amp;"!"&amp;$C185&amp;":"&amp;$C185),dbF!$B:$B,"&gt;="&amp;X$5,dbF!$B:$B,"&lt;="&amp;X$6,INDIRECT($C$1&amp;"!"&amp;$C$2&amp;":"&amp;$C$2),$I$4,dbF!$J:$J,$I185,dbF!$K:$K,$J185)</f>
        <v>0</v>
      </c>
      <c r="Y185" s="1">
        <f ca="1">SUMIFS(INDIRECT($C$1&amp;"!"&amp;$C185&amp;":"&amp;$C185),dbF!$B:$B,"&gt;="&amp;Y$5,dbF!$B:$B,"&lt;="&amp;Y$6,INDIRECT($C$1&amp;"!"&amp;$C$2&amp;":"&amp;$C$2),$I$4,dbF!$J:$J,$I185,dbF!$K:$K,$J185)</f>
        <v>0</v>
      </c>
      <c r="Z185" s="1">
        <f ca="1">SUMIFS(INDIRECT($C$1&amp;"!"&amp;$C185&amp;":"&amp;$C185),dbF!$B:$B,"&gt;="&amp;Z$5,dbF!$B:$B,"&lt;="&amp;Z$6,INDIRECT($C$1&amp;"!"&amp;$C$2&amp;":"&amp;$C$2),$I$4,dbF!$J:$J,$I185,dbF!$K:$K,$J185)</f>
        <v>0</v>
      </c>
      <c r="AA185" s="1">
        <f ca="1">SUMIFS(INDIRECT($C$1&amp;"!"&amp;$C185&amp;":"&amp;$C185),dbF!$B:$B,"&gt;="&amp;AA$5,dbF!$B:$B,"&lt;="&amp;AA$6,INDIRECT($C$1&amp;"!"&amp;$C$2&amp;":"&amp;$C$2),$I$4,dbF!$J:$J,$I185,dbF!$K:$K,$J185)</f>
        <v>0</v>
      </c>
      <c r="AB185" s="1">
        <f ca="1">SUMIFS(INDIRECT($C$1&amp;"!"&amp;$C185&amp;":"&amp;$C185),dbF!$B:$B,"&gt;="&amp;AB$5,dbF!$B:$B,"&lt;="&amp;AB$6,INDIRECT($C$1&amp;"!"&amp;$C$2&amp;":"&amp;$C$2),$I$4,dbF!$J:$J,$I185,dbF!$K:$K,$J185)</f>
        <v>0</v>
      </c>
      <c r="AC185" s="1">
        <f ca="1">SUMIFS(INDIRECT($C$1&amp;"!"&amp;$C185&amp;":"&amp;$C185),dbF!$B:$B,"&gt;="&amp;AC$5,dbF!$B:$B,"&lt;="&amp;AC$6,INDIRECT($C$1&amp;"!"&amp;$C$2&amp;":"&amp;$C$2),$I$4,dbF!$J:$J,$I185,dbF!$K:$K,$J185)</f>
        <v>0</v>
      </c>
      <c r="AD185" s="1">
        <f ca="1">SUMIFS(INDIRECT($C$1&amp;"!"&amp;$C185&amp;":"&amp;$C185),dbF!$B:$B,"&gt;="&amp;AD$5,dbF!$B:$B,"&lt;="&amp;AD$6,INDIRECT($C$1&amp;"!"&amp;$C$2&amp;":"&amp;$C$2),$I$4,dbF!$J:$J,$I185,dbF!$K:$K,$J185)</f>
        <v>0</v>
      </c>
      <c r="AE185" s="1">
        <f ca="1">SUMIFS(INDIRECT($C$1&amp;"!"&amp;$C185&amp;":"&amp;$C185),dbF!$B:$B,"&gt;="&amp;AE$5,dbF!$B:$B,"&lt;="&amp;AE$6,INDIRECT($C$1&amp;"!"&amp;$C$2&amp;":"&amp;$C$2),$I$4,dbF!$J:$J,$I185,dbF!$K:$K,$J185)</f>
        <v>0</v>
      </c>
      <c r="AF185" s="1">
        <f ca="1">SUMIFS(INDIRECT($C$1&amp;"!"&amp;$C185&amp;":"&amp;$C185),dbF!$B:$B,"&gt;="&amp;AF$5,dbF!$B:$B,"&lt;="&amp;AF$6,INDIRECT($C$1&amp;"!"&amp;$C$2&amp;":"&amp;$C$2),$I$4,dbF!$J:$J,$I185,dbF!$K:$K,$J185)</f>
        <v>0</v>
      </c>
      <c r="AG185" s="1">
        <f ca="1">SUMIFS(INDIRECT($C$1&amp;"!"&amp;$C185&amp;":"&amp;$C185),dbF!$B:$B,"&gt;="&amp;AG$5,dbF!$B:$B,"&lt;="&amp;AG$6,INDIRECT($C$1&amp;"!"&amp;$C$2&amp;":"&amp;$C$2),$I$4,dbF!$J:$J,$I185,dbF!$K:$K,$J185)</f>
        <v>0</v>
      </c>
      <c r="AH185" s="1">
        <f ca="1">SUMIFS(INDIRECT($C$1&amp;"!"&amp;$C185&amp;":"&amp;$C185),dbF!$B:$B,"&gt;="&amp;AH$5,dbF!$B:$B,"&lt;="&amp;AH$6,INDIRECT($C$1&amp;"!"&amp;$C$2&amp;":"&amp;$C$2),$I$4,dbF!$J:$J,$I185,dbF!$K:$K,$J185)</f>
        <v>0</v>
      </c>
      <c r="AI185" s="1">
        <f ca="1">SUMIFS(INDIRECT($C$1&amp;"!"&amp;$C185&amp;":"&amp;$C185),dbF!$B:$B,"&gt;="&amp;AI$5,dbF!$B:$B,"&lt;="&amp;AI$6,INDIRECT($C$1&amp;"!"&amp;$C$2&amp;":"&amp;$C$2),$I$4,dbF!$J:$J,$I185,dbF!$K:$K,$J185)</f>
        <v>0</v>
      </c>
      <c r="AJ185" s="1">
        <f ca="1">SUMIFS(INDIRECT($C$1&amp;"!"&amp;$C185&amp;":"&amp;$C185),dbF!$B:$B,"&gt;="&amp;AJ$5,dbF!$B:$B,"&lt;="&amp;AJ$6,INDIRECT($C$1&amp;"!"&amp;$C$2&amp;":"&amp;$C$2),$I$4,dbF!$J:$J,$I185,dbF!$K:$K,$J185)</f>
        <v>0</v>
      </c>
      <c r="AK185" s="1">
        <f ca="1">SUMIFS(INDIRECT($C$1&amp;"!"&amp;$C185&amp;":"&amp;$C185),dbF!$B:$B,"&gt;="&amp;AK$5,dbF!$B:$B,"&lt;="&amp;AK$6,INDIRECT($C$1&amp;"!"&amp;$C$2&amp;":"&amp;$C$2),$I$4,dbF!$J:$J,$I185,dbF!$K:$K,$J185)</f>
        <v>0</v>
      </c>
      <c r="AL185" s="1">
        <f ca="1">SUMIFS(INDIRECT($C$1&amp;"!"&amp;$C185&amp;":"&amp;$C185),dbF!$B:$B,"&gt;="&amp;AL$5,dbF!$B:$B,"&lt;="&amp;AL$6,INDIRECT($C$1&amp;"!"&amp;$C$2&amp;":"&amp;$C$2),$I$4,dbF!$J:$J,$I185,dbF!$K:$K,$J185)</f>
        <v>0</v>
      </c>
    </row>
    <row r="186" spans="2:38" x14ac:dyDescent="0.25">
      <c r="B186" s="1" t="str">
        <f>Items!L27</f>
        <v>CF(-)</v>
      </c>
      <c r="C186" s="1" t="str">
        <f>Items!M27</f>
        <v>N</v>
      </c>
      <c r="I186" s="22" t="str">
        <f>Items!J27</f>
        <v>Оплаты себестоимостных затрат</v>
      </c>
      <c r="J186" s="1" t="str">
        <f>Items!K27</f>
        <v>Спец техника</v>
      </c>
      <c r="Q186" s="1">
        <f ca="1">SUM($S186:INDIRECT(ADDRESS(ROW(),SUMIFS($3:$3,$4:$4,MAX($4:$4)))))</f>
        <v>0</v>
      </c>
      <c r="T186" s="1">
        <f ca="1">SUMIFS(INDIRECT($C$1&amp;"!"&amp;$C186&amp;":"&amp;$C186),dbF!$B:$B,"&gt;="&amp;T$5,dbF!$B:$B,"&lt;="&amp;T$6,INDIRECT($C$1&amp;"!"&amp;$C$2&amp;":"&amp;$C$2),$I$4,dbF!$J:$J,$I186,dbF!$K:$K,$J186)</f>
        <v>0</v>
      </c>
      <c r="U186" s="1">
        <f ca="1">SUMIFS(INDIRECT($C$1&amp;"!"&amp;$C186&amp;":"&amp;$C186),dbF!$B:$B,"&gt;="&amp;U$5,dbF!$B:$B,"&lt;="&amp;U$6,INDIRECT($C$1&amp;"!"&amp;$C$2&amp;":"&amp;$C$2),$I$4,dbF!$J:$J,$I186,dbF!$K:$K,$J186)</f>
        <v>0</v>
      </c>
      <c r="V186" s="1">
        <f ca="1">SUMIFS(INDIRECT($C$1&amp;"!"&amp;$C186&amp;":"&amp;$C186),dbF!$B:$B,"&gt;="&amp;V$5,dbF!$B:$B,"&lt;="&amp;V$6,INDIRECT($C$1&amp;"!"&amp;$C$2&amp;":"&amp;$C$2),$I$4,dbF!$J:$J,$I186,dbF!$K:$K,$J186)</f>
        <v>0</v>
      </c>
      <c r="W186" s="1">
        <f ca="1">SUMIFS(INDIRECT($C$1&amp;"!"&amp;$C186&amp;":"&amp;$C186),dbF!$B:$B,"&gt;="&amp;W$5,dbF!$B:$B,"&lt;="&amp;W$6,INDIRECT($C$1&amp;"!"&amp;$C$2&amp;":"&amp;$C$2),$I$4,dbF!$J:$J,$I186,dbF!$K:$K,$J186)</f>
        <v>0</v>
      </c>
      <c r="X186" s="1">
        <f ca="1">SUMIFS(INDIRECT($C$1&amp;"!"&amp;$C186&amp;":"&amp;$C186),dbF!$B:$B,"&gt;="&amp;X$5,dbF!$B:$B,"&lt;="&amp;X$6,INDIRECT($C$1&amp;"!"&amp;$C$2&amp;":"&amp;$C$2),$I$4,dbF!$J:$J,$I186,dbF!$K:$K,$J186)</f>
        <v>0</v>
      </c>
      <c r="Y186" s="1">
        <f ca="1">SUMIFS(INDIRECT($C$1&amp;"!"&amp;$C186&amp;":"&amp;$C186),dbF!$B:$B,"&gt;="&amp;Y$5,dbF!$B:$B,"&lt;="&amp;Y$6,INDIRECT($C$1&amp;"!"&amp;$C$2&amp;":"&amp;$C$2),$I$4,dbF!$J:$J,$I186,dbF!$K:$K,$J186)</f>
        <v>0</v>
      </c>
      <c r="Z186" s="1">
        <f ca="1">SUMIFS(INDIRECT($C$1&amp;"!"&amp;$C186&amp;":"&amp;$C186),dbF!$B:$B,"&gt;="&amp;Z$5,dbF!$B:$B,"&lt;="&amp;Z$6,INDIRECT($C$1&amp;"!"&amp;$C$2&amp;":"&amp;$C$2),$I$4,dbF!$J:$J,$I186,dbF!$K:$K,$J186)</f>
        <v>0</v>
      </c>
      <c r="AA186" s="1">
        <f ca="1">SUMIFS(INDIRECT($C$1&amp;"!"&amp;$C186&amp;":"&amp;$C186),dbF!$B:$B,"&gt;="&amp;AA$5,dbF!$B:$B,"&lt;="&amp;AA$6,INDIRECT($C$1&amp;"!"&amp;$C$2&amp;":"&amp;$C$2),$I$4,dbF!$J:$J,$I186,dbF!$K:$K,$J186)</f>
        <v>0</v>
      </c>
      <c r="AB186" s="1">
        <f ca="1">SUMIFS(INDIRECT($C$1&amp;"!"&amp;$C186&amp;":"&amp;$C186),dbF!$B:$B,"&gt;="&amp;AB$5,dbF!$B:$B,"&lt;="&amp;AB$6,INDIRECT($C$1&amp;"!"&amp;$C$2&amp;":"&amp;$C$2),$I$4,dbF!$J:$J,$I186,dbF!$K:$K,$J186)</f>
        <v>0</v>
      </c>
      <c r="AC186" s="1">
        <f ca="1">SUMIFS(INDIRECT($C$1&amp;"!"&amp;$C186&amp;":"&amp;$C186),dbF!$B:$B,"&gt;="&amp;AC$5,dbF!$B:$B,"&lt;="&amp;AC$6,INDIRECT($C$1&amp;"!"&amp;$C$2&amp;":"&amp;$C$2),$I$4,dbF!$J:$J,$I186,dbF!$K:$K,$J186)</f>
        <v>0</v>
      </c>
      <c r="AD186" s="1">
        <f ca="1">SUMIFS(INDIRECT($C$1&amp;"!"&amp;$C186&amp;":"&amp;$C186),dbF!$B:$B,"&gt;="&amp;AD$5,dbF!$B:$B,"&lt;="&amp;AD$6,INDIRECT($C$1&amp;"!"&amp;$C$2&amp;":"&amp;$C$2),$I$4,dbF!$J:$J,$I186,dbF!$K:$K,$J186)</f>
        <v>0</v>
      </c>
      <c r="AE186" s="1">
        <f ca="1">SUMIFS(INDIRECT($C$1&amp;"!"&amp;$C186&amp;":"&amp;$C186),dbF!$B:$B,"&gt;="&amp;AE$5,dbF!$B:$B,"&lt;="&amp;AE$6,INDIRECT($C$1&amp;"!"&amp;$C$2&amp;":"&amp;$C$2),$I$4,dbF!$J:$J,$I186,dbF!$K:$K,$J186)</f>
        <v>0</v>
      </c>
      <c r="AF186" s="1">
        <f ca="1">SUMIFS(INDIRECT($C$1&amp;"!"&amp;$C186&amp;":"&amp;$C186),dbF!$B:$B,"&gt;="&amp;AF$5,dbF!$B:$B,"&lt;="&amp;AF$6,INDIRECT($C$1&amp;"!"&amp;$C$2&amp;":"&amp;$C$2),$I$4,dbF!$J:$J,$I186,dbF!$K:$K,$J186)</f>
        <v>0</v>
      </c>
      <c r="AG186" s="1">
        <f ca="1">SUMIFS(INDIRECT($C$1&amp;"!"&amp;$C186&amp;":"&amp;$C186),dbF!$B:$B,"&gt;="&amp;AG$5,dbF!$B:$B,"&lt;="&amp;AG$6,INDIRECT($C$1&amp;"!"&amp;$C$2&amp;":"&amp;$C$2),$I$4,dbF!$J:$J,$I186,dbF!$K:$K,$J186)</f>
        <v>0</v>
      </c>
      <c r="AH186" s="1">
        <f ca="1">SUMIFS(INDIRECT($C$1&amp;"!"&amp;$C186&amp;":"&amp;$C186),dbF!$B:$B,"&gt;="&amp;AH$5,dbF!$B:$B,"&lt;="&amp;AH$6,INDIRECT($C$1&amp;"!"&amp;$C$2&amp;":"&amp;$C$2),$I$4,dbF!$J:$J,$I186,dbF!$K:$K,$J186)</f>
        <v>0</v>
      </c>
      <c r="AI186" s="1">
        <f ca="1">SUMIFS(INDIRECT($C$1&amp;"!"&amp;$C186&amp;":"&amp;$C186),dbF!$B:$B,"&gt;="&amp;AI$5,dbF!$B:$B,"&lt;="&amp;AI$6,INDIRECT($C$1&amp;"!"&amp;$C$2&amp;":"&amp;$C$2),$I$4,dbF!$J:$J,$I186,dbF!$K:$K,$J186)</f>
        <v>0</v>
      </c>
      <c r="AJ186" s="1">
        <f ca="1">SUMIFS(INDIRECT($C$1&amp;"!"&amp;$C186&amp;":"&amp;$C186),dbF!$B:$B,"&gt;="&amp;AJ$5,dbF!$B:$B,"&lt;="&amp;AJ$6,INDIRECT($C$1&amp;"!"&amp;$C$2&amp;":"&amp;$C$2),$I$4,dbF!$J:$J,$I186,dbF!$K:$K,$J186)</f>
        <v>0</v>
      </c>
      <c r="AK186" s="1">
        <f ca="1">SUMIFS(INDIRECT($C$1&amp;"!"&amp;$C186&amp;":"&amp;$C186),dbF!$B:$B,"&gt;="&amp;AK$5,dbF!$B:$B,"&lt;="&amp;AK$6,INDIRECT($C$1&amp;"!"&amp;$C$2&amp;":"&amp;$C$2),$I$4,dbF!$J:$J,$I186,dbF!$K:$K,$J186)</f>
        <v>0</v>
      </c>
      <c r="AL186" s="1">
        <f ca="1">SUMIFS(INDIRECT($C$1&amp;"!"&amp;$C186&amp;":"&amp;$C186),dbF!$B:$B,"&gt;="&amp;AL$5,dbF!$B:$B,"&lt;="&amp;AL$6,INDIRECT($C$1&amp;"!"&amp;$C$2&amp;":"&amp;$C$2),$I$4,dbF!$J:$J,$I186,dbF!$K:$K,$J186)</f>
        <v>0</v>
      </c>
    </row>
    <row r="187" spans="2:38" x14ac:dyDescent="0.25">
      <c r="B187" s="1" t="str">
        <f>Items!L28</f>
        <v>CF(-)</v>
      </c>
      <c r="C187" s="1" t="str">
        <f>Items!M28</f>
        <v>N</v>
      </c>
      <c r="I187" s="22" t="str">
        <f>Items!J28</f>
        <v>Оплаты себестоимостных затрат</v>
      </c>
      <c r="J187" s="1" t="str">
        <f>Items!K28</f>
        <v>Общая территория (дорога, ливневка, газ, эл-во)</v>
      </c>
      <c r="Q187" s="1">
        <f ca="1">SUM($S187:INDIRECT(ADDRESS(ROW(),SUMIFS($3:$3,$4:$4,MAX($4:$4)))))</f>
        <v>0</v>
      </c>
      <c r="T187" s="1">
        <f ca="1">SUMIFS(INDIRECT($C$1&amp;"!"&amp;$C187&amp;":"&amp;$C187),dbF!$B:$B,"&gt;="&amp;T$5,dbF!$B:$B,"&lt;="&amp;T$6,INDIRECT($C$1&amp;"!"&amp;$C$2&amp;":"&amp;$C$2),$I$4,dbF!$J:$J,$I187,dbF!$K:$K,$J187)</f>
        <v>0</v>
      </c>
      <c r="U187" s="1">
        <f ca="1">SUMIFS(INDIRECT($C$1&amp;"!"&amp;$C187&amp;":"&amp;$C187),dbF!$B:$B,"&gt;="&amp;U$5,dbF!$B:$B,"&lt;="&amp;U$6,INDIRECT($C$1&amp;"!"&amp;$C$2&amp;":"&amp;$C$2),$I$4,dbF!$J:$J,$I187,dbF!$K:$K,$J187)</f>
        <v>0</v>
      </c>
      <c r="V187" s="1">
        <f ca="1">SUMIFS(INDIRECT($C$1&amp;"!"&amp;$C187&amp;":"&amp;$C187),dbF!$B:$B,"&gt;="&amp;V$5,dbF!$B:$B,"&lt;="&amp;V$6,INDIRECT($C$1&amp;"!"&amp;$C$2&amp;":"&amp;$C$2),$I$4,dbF!$J:$J,$I187,dbF!$K:$K,$J187)</f>
        <v>0</v>
      </c>
      <c r="W187" s="1">
        <f ca="1">SUMIFS(INDIRECT($C$1&amp;"!"&amp;$C187&amp;":"&amp;$C187),dbF!$B:$B,"&gt;="&amp;W$5,dbF!$B:$B,"&lt;="&amp;W$6,INDIRECT($C$1&amp;"!"&amp;$C$2&amp;":"&amp;$C$2),$I$4,dbF!$J:$J,$I187,dbF!$K:$K,$J187)</f>
        <v>0</v>
      </c>
      <c r="X187" s="1">
        <f ca="1">SUMIFS(INDIRECT($C$1&amp;"!"&amp;$C187&amp;":"&amp;$C187),dbF!$B:$B,"&gt;="&amp;X$5,dbF!$B:$B,"&lt;="&amp;X$6,INDIRECT($C$1&amp;"!"&amp;$C$2&amp;":"&amp;$C$2),$I$4,dbF!$J:$J,$I187,dbF!$K:$K,$J187)</f>
        <v>0</v>
      </c>
      <c r="Y187" s="1">
        <f ca="1">SUMIFS(INDIRECT($C$1&amp;"!"&amp;$C187&amp;":"&amp;$C187),dbF!$B:$B,"&gt;="&amp;Y$5,dbF!$B:$B,"&lt;="&amp;Y$6,INDIRECT($C$1&amp;"!"&amp;$C$2&amp;":"&amp;$C$2),$I$4,dbF!$J:$J,$I187,dbF!$K:$K,$J187)</f>
        <v>0</v>
      </c>
      <c r="Z187" s="1">
        <f ca="1">SUMIFS(INDIRECT($C$1&amp;"!"&amp;$C187&amp;":"&amp;$C187),dbF!$B:$B,"&gt;="&amp;Z$5,dbF!$B:$B,"&lt;="&amp;Z$6,INDIRECT($C$1&amp;"!"&amp;$C$2&amp;":"&amp;$C$2),$I$4,dbF!$J:$J,$I187,dbF!$K:$K,$J187)</f>
        <v>0</v>
      </c>
      <c r="AA187" s="1">
        <f ca="1">SUMIFS(INDIRECT($C$1&amp;"!"&amp;$C187&amp;":"&amp;$C187),dbF!$B:$B,"&gt;="&amp;AA$5,dbF!$B:$B,"&lt;="&amp;AA$6,INDIRECT($C$1&amp;"!"&amp;$C$2&amp;":"&amp;$C$2),$I$4,dbF!$J:$J,$I187,dbF!$K:$K,$J187)</f>
        <v>0</v>
      </c>
      <c r="AB187" s="1">
        <f ca="1">SUMIFS(INDIRECT($C$1&amp;"!"&amp;$C187&amp;":"&amp;$C187),dbF!$B:$B,"&gt;="&amp;AB$5,dbF!$B:$B,"&lt;="&amp;AB$6,INDIRECT($C$1&amp;"!"&amp;$C$2&amp;":"&amp;$C$2),$I$4,dbF!$J:$J,$I187,dbF!$K:$K,$J187)</f>
        <v>0</v>
      </c>
      <c r="AC187" s="1">
        <f ca="1">SUMIFS(INDIRECT($C$1&amp;"!"&amp;$C187&amp;":"&amp;$C187),dbF!$B:$B,"&gt;="&amp;AC$5,dbF!$B:$B,"&lt;="&amp;AC$6,INDIRECT($C$1&amp;"!"&amp;$C$2&amp;":"&amp;$C$2),$I$4,dbF!$J:$J,$I187,dbF!$K:$K,$J187)</f>
        <v>0</v>
      </c>
      <c r="AD187" s="1">
        <f ca="1">SUMIFS(INDIRECT($C$1&amp;"!"&amp;$C187&amp;":"&amp;$C187),dbF!$B:$B,"&gt;="&amp;AD$5,dbF!$B:$B,"&lt;="&amp;AD$6,INDIRECT($C$1&amp;"!"&amp;$C$2&amp;":"&amp;$C$2),$I$4,dbF!$J:$J,$I187,dbF!$K:$K,$J187)</f>
        <v>0</v>
      </c>
      <c r="AE187" s="1">
        <f ca="1">SUMIFS(INDIRECT($C$1&amp;"!"&amp;$C187&amp;":"&amp;$C187),dbF!$B:$B,"&gt;="&amp;AE$5,dbF!$B:$B,"&lt;="&amp;AE$6,INDIRECT($C$1&amp;"!"&amp;$C$2&amp;":"&amp;$C$2),$I$4,dbF!$J:$J,$I187,dbF!$K:$K,$J187)</f>
        <v>0</v>
      </c>
      <c r="AF187" s="1">
        <f ca="1">SUMIFS(INDIRECT($C$1&amp;"!"&amp;$C187&amp;":"&amp;$C187),dbF!$B:$B,"&gt;="&amp;AF$5,dbF!$B:$B,"&lt;="&amp;AF$6,INDIRECT($C$1&amp;"!"&amp;$C$2&amp;":"&amp;$C$2),$I$4,dbF!$J:$J,$I187,dbF!$K:$K,$J187)</f>
        <v>0</v>
      </c>
      <c r="AG187" s="1">
        <f ca="1">SUMIFS(INDIRECT($C$1&amp;"!"&amp;$C187&amp;":"&amp;$C187),dbF!$B:$B,"&gt;="&amp;AG$5,dbF!$B:$B,"&lt;="&amp;AG$6,INDIRECT($C$1&amp;"!"&amp;$C$2&amp;":"&amp;$C$2),$I$4,dbF!$J:$J,$I187,dbF!$K:$K,$J187)</f>
        <v>0</v>
      </c>
      <c r="AH187" s="1">
        <f ca="1">SUMIFS(INDIRECT($C$1&amp;"!"&amp;$C187&amp;":"&amp;$C187),dbF!$B:$B,"&gt;="&amp;AH$5,dbF!$B:$B,"&lt;="&amp;AH$6,INDIRECT($C$1&amp;"!"&amp;$C$2&amp;":"&amp;$C$2),$I$4,dbF!$J:$J,$I187,dbF!$K:$K,$J187)</f>
        <v>0</v>
      </c>
      <c r="AI187" s="1">
        <f ca="1">SUMIFS(INDIRECT($C$1&amp;"!"&amp;$C187&amp;":"&amp;$C187),dbF!$B:$B,"&gt;="&amp;AI$5,dbF!$B:$B,"&lt;="&amp;AI$6,INDIRECT($C$1&amp;"!"&amp;$C$2&amp;":"&amp;$C$2),$I$4,dbF!$J:$J,$I187,dbF!$K:$K,$J187)</f>
        <v>0</v>
      </c>
      <c r="AJ187" s="1">
        <f ca="1">SUMIFS(INDIRECT($C$1&amp;"!"&amp;$C187&amp;":"&amp;$C187),dbF!$B:$B,"&gt;="&amp;AJ$5,dbF!$B:$B,"&lt;="&amp;AJ$6,INDIRECT($C$1&amp;"!"&amp;$C$2&amp;":"&amp;$C$2),$I$4,dbF!$J:$J,$I187,dbF!$K:$K,$J187)</f>
        <v>0</v>
      </c>
      <c r="AK187" s="1">
        <f ca="1">SUMIFS(INDIRECT($C$1&amp;"!"&amp;$C187&amp;":"&amp;$C187),dbF!$B:$B,"&gt;="&amp;AK$5,dbF!$B:$B,"&lt;="&amp;AK$6,INDIRECT($C$1&amp;"!"&amp;$C$2&amp;":"&amp;$C$2),$I$4,dbF!$J:$J,$I187,dbF!$K:$K,$J187)</f>
        <v>0</v>
      </c>
      <c r="AL187" s="1">
        <f ca="1">SUMIFS(INDIRECT($C$1&amp;"!"&amp;$C187&amp;":"&amp;$C187),dbF!$B:$B,"&gt;="&amp;AL$5,dbF!$B:$B,"&lt;="&amp;AL$6,INDIRECT($C$1&amp;"!"&amp;$C$2&amp;":"&amp;$C$2),$I$4,dbF!$J:$J,$I187,dbF!$K:$K,$J187)</f>
        <v>0</v>
      </c>
    </row>
    <row r="188" spans="2:38" x14ac:dyDescent="0.25">
      <c r="B188" s="1" t="str">
        <f>Items!L29</f>
        <v>CF(-)</v>
      </c>
      <c r="C188" s="1" t="str">
        <f>Items!M29</f>
        <v>N</v>
      </c>
      <c r="I188" s="22" t="str">
        <f>Items!J29</f>
        <v>Оплаты себестоимостных затрат</v>
      </c>
      <c r="J188" s="1" t="str">
        <f>Items!K29</f>
        <v>Резерв-1</v>
      </c>
      <c r="Q188" s="1">
        <f ca="1">SUM($S188:INDIRECT(ADDRESS(ROW(),SUMIFS($3:$3,$4:$4,MAX($4:$4)))))</f>
        <v>0</v>
      </c>
      <c r="T188" s="1">
        <f ca="1">SUMIFS(INDIRECT($C$1&amp;"!"&amp;$C188&amp;":"&amp;$C188),dbF!$B:$B,"&gt;="&amp;T$5,dbF!$B:$B,"&lt;="&amp;T$6,INDIRECT($C$1&amp;"!"&amp;$C$2&amp;":"&amp;$C$2),$I$4,dbF!$J:$J,$I188,dbF!$K:$K,$J188)</f>
        <v>0</v>
      </c>
      <c r="U188" s="1">
        <f ca="1">SUMIFS(INDIRECT($C$1&amp;"!"&amp;$C188&amp;":"&amp;$C188),dbF!$B:$B,"&gt;="&amp;U$5,dbF!$B:$B,"&lt;="&amp;U$6,INDIRECT($C$1&amp;"!"&amp;$C$2&amp;":"&amp;$C$2),$I$4,dbF!$J:$J,$I188,dbF!$K:$K,$J188)</f>
        <v>0</v>
      </c>
      <c r="V188" s="1">
        <f ca="1">SUMIFS(INDIRECT($C$1&amp;"!"&amp;$C188&amp;":"&amp;$C188),dbF!$B:$B,"&gt;="&amp;V$5,dbF!$B:$B,"&lt;="&amp;V$6,INDIRECT($C$1&amp;"!"&amp;$C$2&amp;":"&amp;$C$2),$I$4,dbF!$J:$J,$I188,dbF!$K:$K,$J188)</f>
        <v>0</v>
      </c>
      <c r="W188" s="1">
        <f ca="1">SUMIFS(INDIRECT($C$1&amp;"!"&amp;$C188&amp;":"&amp;$C188),dbF!$B:$B,"&gt;="&amp;W$5,dbF!$B:$B,"&lt;="&amp;W$6,INDIRECT($C$1&amp;"!"&amp;$C$2&amp;":"&amp;$C$2),$I$4,dbF!$J:$J,$I188,dbF!$K:$K,$J188)</f>
        <v>0</v>
      </c>
      <c r="X188" s="1">
        <f ca="1">SUMIFS(INDIRECT($C$1&amp;"!"&amp;$C188&amp;":"&amp;$C188),dbF!$B:$B,"&gt;="&amp;X$5,dbF!$B:$B,"&lt;="&amp;X$6,INDIRECT($C$1&amp;"!"&amp;$C$2&amp;":"&amp;$C$2),$I$4,dbF!$J:$J,$I188,dbF!$K:$K,$J188)</f>
        <v>0</v>
      </c>
      <c r="Y188" s="1">
        <f ca="1">SUMIFS(INDIRECT($C$1&amp;"!"&amp;$C188&amp;":"&amp;$C188),dbF!$B:$B,"&gt;="&amp;Y$5,dbF!$B:$B,"&lt;="&amp;Y$6,INDIRECT($C$1&amp;"!"&amp;$C$2&amp;":"&amp;$C$2),$I$4,dbF!$J:$J,$I188,dbF!$K:$K,$J188)</f>
        <v>0</v>
      </c>
      <c r="Z188" s="1">
        <f ca="1">SUMIFS(INDIRECT($C$1&amp;"!"&amp;$C188&amp;":"&amp;$C188),dbF!$B:$B,"&gt;="&amp;Z$5,dbF!$B:$B,"&lt;="&amp;Z$6,INDIRECT($C$1&amp;"!"&amp;$C$2&amp;":"&amp;$C$2),$I$4,dbF!$J:$J,$I188,dbF!$K:$K,$J188)</f>
        <v>0</v>
      </c>
      <c r="AA188" s="1">
        <f ca="1">SUMIFS(INDIRECT($C$1&amp;"!"&amp;$C188&amp;":"&amp;$C188),dbF!$B:$B,"&gt;="&amp;AA$5,dbF!$B:$B,"&lt;="&amp;AA$6,INDIRECT($C$1&amp;"!"&amp;$C$2&amp;":"&amp;$C$2),$I$4,dbF!$J:$J,$I188,dbF!$K:$K,$J188)</f>
        <v>0</v>
      </c>
      <c r="AB188" s="1">
        <f ca="1">SUMIFS(INDIRECT($C$1&amp;"!"&amp;$C188&amp;":"&amp;$C188),dbF!$B:$B,"&gt;="&amp;AB$5,dbF!$B:$B,"&lt;="&amp;AB$6,INDIRECT($C$1&amp;"!"&amp;$C$2&amp;":"&amp;$C$2),$I$4,dbF!$J:$J,$I188,dbF!$K:$K,$J188)</f>
        <v>0</v>
      </c>
      <c r="AC188" s="1">
        <f ca="1">SUMIFS(INDIRECT($C$1&amp;"!"&amp;$C188&amp;":"&amp;$C188),dbF!$B:$B,"&gt;="&amp;AC$5,dbF!$B:$B,"&lt;="&amp;AC$6,INDIRECT($C$1&amp;"!"&amp;$C$2&amp;":"&amp;$C$2),$I$4,dbF!$J:$J,$I188,dbF!$K:$K,$J188)</f>
        <v>0</v>
      </c>
      <c r="AD188" s="1">
        <f ca="1">SUMIFS(INDIRECT($C$1&amp;"!"&amp;$C188&amp;":"&amp;$C188),dbF!$B:$B,"&gt;="&amp;AD$5,dbF!$B:$B,"&lt;="&amp;AD$6,INDIRECT($C$1&amp;"!"&amp;$C$2&amp;":"&amp;$C$2),$I$4,dbF!$J:$J,$I188,dbF!$K:$K,$J188)</f>
        <v>0</v>
      </c>
      <c r="AE188" s="1">
        <f ca="1">SUMIFS(INDIRECT($C$1&amp;"!"&amp;$C188&amp;":"&amp;$C188),dbF!$B:$B,"&gt;="&amp;AE$5,dbF!$B:$B,"&lt;="&amp;AE$6,INDIRECT($C$1&amp;"!"&amp;$C$2&amp;":"&amp;$C$2),$I$4,dbF!$J:$J,$I188,dbF!$K:$K,$J188)</f>
        <v>0</v>
      </c>
      <c r="AF188" s="1">
        <f ca="1">SUMIFS(INDIRECT($C$1&amp;"!"&amp;$C188&amp;":"&amp;$C188),dbF!$B:$B,"&gt;="&amp;AF$5,dbF!$B:$B,"&lt;="&amp;AF$6,INDIRECT($C$1&amp;"!"&amp;$C$2&amp;":"&amp;$C$2),$I$4,dbF!$J:$J,$I188,dbF!$K:$K,$J188)</f>
        <v>0</v>
      </c>
      <c r="AG188" s="1">
        <f ca="1">SUMIFS(INDIRECT($C$1&amp;"!"&amp;$C188&amp;":"&amp;$C188),dbF!$B:$B,"&gt;="&amp;AG$5,dbF!$B:$B,"&lt;="&amp;AG$6,INDIRECT($C$1&amp;"!"&amp;$C$2&amp;":"&amp;$C$2),$I$4,dbF!$J:$J,$I188,dbF!$K:$K,$J188)</f>
        <v>0</v>
      </c>
      <c r="AH188" s="1">
        <f ca="1">SUMIFS(INDIRECT($C$1&amp;"!"&amp;$C188&amp;":"&amp;$C188),dbF!$B:$B,"&gt;="&amp;AH$5,dbF!$B:$B,"&lt;="&amp;AH$6,INDIRECT($C$1&amp;"!"&amp;$C$2&amp;":"&amp;$C$2),$I$4,dbF!$J:$J,$I188,dbF!$K:$K,$J188)</f>
        <v>0</v>
      </c>
      <c r="AI188" s="1">
        <f ca="1">SUMIFS(INDIRECT($C$1&amp;"!"&amp;$C188&amp;":"&amp;$C188),dbF!$B:$B,"&gt;="&amp;AI$5,dbF!$B:$B,"&lt;="&amp;AI$6,INDIRECT($C$1&amp;"!"&amp;$C$2&amp;":"&amp;$C$2),$I$4,dbF!$J:$J,$I188,dbF!$K:$K,$J188)</f>
        <v>0</v>
      </c>
      <c r="AJ188" s="1">
        <f ca="1">SUMIFS(INDIRECT($C$1&amp;"!"&amp;$C188&amp;":"&amp;$C188),dbF!$B:$B,"&gt;="&amp;AJ$5,dbF!$B:$B,"&lt;="&amp;AJ$6,INDIRECT($C$1&amp;"!"&amp;$C$2&amp;":"&amp;$C$2),$I$4,dbF!$J:$J,$I188,dbF!$K:$K,$J188)</f>
        <v>0</v>
      </c>
      <c r="AK188" s="1">
        <f ca="1">SUMIFS(INDIRECT($C$1&amp;"!"&amp;$C188&amp;":"&amp;$C188),dbF!$B:$B,"&gt;="&amp;AK$5,dbF!$B:$B,"&lt;="&amp;AK$6,INDIRECT($C$1&amp;"!"&amp;$C$2&amp;":"&amp;$C$2),$I$4,dbF!$J:$J,$I188,dbF!$K:$K,$J188)</f>
        <v>0</v>
      </c>
      <c r="AL188" s="1">
        <f ca="1">SUMIFS(INDIRECT($C$1&amp;"!"&amp;$C188&amp;":"&amp;$C188),dbF!$B:$B,"&gt;="&amp;AL$5,dbF!$B:$B,"&lt;="&amp;AL$6,INDIRECT($C$1&amp;"!"&amp;$C$2&amp;":"&amp;$C$2),$I$4,dbF!$J:$J,$I188,dbF!$K:$K,$J188)</f>
        <v>0</v>
      </c>
    </row>
    <row r="189" spans="2:38" x14ac:dyDescent="0.25">
      <c r="B189" s="1" t="str">
        <f>Items!L30</f>
        <v>CF(-)</v>
      </c>
      <c r="C189" s="1" t="str">
        <f>Items!M30</f>
        <v>N</v>
      </c>
      <c r="I189" s="22" t="str">
        <f>Items!J30</f>
        <v>Оплаты себестоимостных затрат</v>
      </c>
      <c r="J189" s="1" t="str">
        <f>Items!K30</f>
        <v>Резерв-2</v>
      </c>
      <c r="Q189" s="1">
        <f ca="1">SUM($S189:INDIRECT(ADDRESS(ROW(),SUMIFS($3:$3,$4:$4,MAX($4:$4)))))</f>
        <v>0</v>
      </c>
      <c r="T189" s="1">
        <f ca="1">SUMIFS(INDIRECT($C$1&amp;"!"&amp;$C189&amp;":"&amp;$C189),dbF!$B:$B,"&gt;="&amp;T$5,dbF!$B:$B,"&lt;="&amp;T$6,INDIRECT($C$1&amp;"!"&amp;$C$2&amp;":"&amp;$C$2),$I$4,dbF!$J:$J,$I189,dbF!$K:$K,$J189)</f>
        <v>0</v>
      </c>
      <c r="U189" s="1">
        <f ca="1">SUMIFS(INDIRECT($C$1&amp;"!"&amp;$C189&amp;":"&amp;$C189),dbF!$B:$B,"&gt;="&amp;U$5,dbF!$B:$B,"&lt;="&amp;U$6,INDIRECT($C$1&amp;"!"&amp;$C$2&amp;":"&amp;$C$2),$I$4,dbF!$J:$J,$I189,dbF!$K:$K,$J189)</f>
        <v>0</v>
      </c>
      <c r="V189" s="1">
        <f ca="1">SUMIFS(INDIRECT($C$1&amp;"!"&amp;$C189&amp;":"&amp;$C189),dbF!$B:$B,"&gt;="&amp;V$5,dbF!$B:$B,"&lt;="&amp;V$6,INDIRECT($C$1&amp;"!"&amp;$C$2&amp;":"&amp;$C$2),$I$4,dbF!$J:$J,$I189,dbF!$K:$K,$J189)</f>
        <v>0</v>
      </c>
      <c r="W189" s="1">
        <f ca="1">SUMIFS(INDIRECT($C$1&amp;"!"&amp;$C189&amp;":"&amp;$C189),dbF!$B:$B,"&gt;="&amp;W$5,dbF!$B:$B,"&lt;="&amp;W$6,INDIRECT($C$1&amp;"!"&amp;$C$2&amp;":"&amp;$C$2),$I$4,dbF!$J:$J,$I189,dbF!$K:$K,$J189)</f>
        <v>0</v>
      </c>
      <c r="X189" s="1">
        <f ca="1">SUMIFS(INDIRECT($C$1&amp;"!"&amp;$C189&amp;":"&amp;$C189),dbF!$B:$B,"&gt;="&amp;X$5,dbF!$B:$B,"&lt;="&amp;X$6,INDIRECT($C$1&amp;"!"&amp;$C$2&amp;":"&amp;$C$2),$I$4,dbF!$J:$J,$I189,dbF!$K:$K,$J189)</f>
        <v>0</v>
      </c>
      <c r="Y189" s="1">
        <f ca="1">SUMIFS(INDIRECT($C$1&amp;"!"&amp;$C189&amp;":"&amp;$C189),dbF!$B:$B,"&gt;="&amp;Y$5,dbF!$B:$B,"&lt;="&amp;Y$6,INDIRECT($C$1&amp;"!"&amp;$C$2&amp;":"&amp;$C$2),$I$4,dbF!$J:$J,$I189,dbF!$K:$K,$J189)</f>
        <v>0</v>
      </c>
      <c r="Z189" s="1">
        <f ca="1">SUMIFS(INDIRECT($C$1&amp;"!"&amp;$C189&amp;":"&amp;$C189),dbF!$B:$B,"&gt;="&amp;Z$5,dbF!$B:$B,"&lt;="&amp;Z$6,INDIRECT($C$1&amp;"!"&amp;$C$2&amp;":"&amp;$C$2),$I$4,dbF!$J:$J,$I189,dbF!$K:$K,$J189)</f>
        <v>0</v>
      </c>
      <c r="AA189" s="1">
        <f ca="1">SUMIFS(INDIRECT($C$1&amp;"!"&amp;$C189&amp;":"&amp;$C189),dbF!$B:$B,"&gt;="&amp;AA$5,dbF!$B:$B,"&lt;="&amp;AA$6,INDIRECT($C$1&amp;"!"&amp;$C$2&amp;":"&amp;$C$2),$I$4,dbF!$J:$J,$I189,dbF!$K:$K,$J189)</f>
        <v>0</v>
      </c>
      <c r="AB189" s="1">
        <f ca="1">SUMIFS(INDIRECT($C$1&amp;"!"&amp;$C189&amp;":"&amp;$C189),dbF!$B:$B,"&gt;="&amp;AB$5,dbF!$B:$B,"&lt;="&amp;AB$6,INDIRECT($C$1&amp;"!"&amp;$C$2&amp;":"&amp;$C$2),$I$4,dbF!$J:$J,$I189,dbF!$K:$K,$J189)</f>
        <v>0</v>
      </c>
      <c r="AC189" s="1">
        <f ca="1">SUMIFS(INDIRECT($C$1&amp;"!"&amp;$C189&amp;":"&amp;$C189),dbF!$B:$B,"&gt;="&amp;AC$5,dbF!$B:$B,"&lt;="&amp;AC$6,INDIRECT($C$1&amp;"!"&amp;$C$2&amp;":"&amp;$C$2),$I$4,dbF!$J:$J,$I189,dbF!$K:$K,$J189)</f>
        <v>0</v>
      </c>
      <c r="AD189" s="1">
        <f ca="1">SUMIFS(INDIRECT($C$1&amp;"!"&amp;$C189&amp;":"&amp;$C189),dbF!$B:$B,"&gt;="&amp;AD$5,dbF!$B:$B,"&lt;="&amp;AD$6,INDIRECT($C$1&amp;"!"&amp;$C$2&amp;":"&amp;$C$2),$I$4,dbF!$J:$J,$I189,dbF!$K:$K,$J189)</f>
        <v>0</v>
      </c>
      <c r="AE189" s="1">
        <f ca="1">SUMIFS(INDIRECT($C$1&amp;"!"&amp;$C189&amp;":"&amp;$C189),dbF!$B:$B,"&gt;="&amp;AE$5,dbF!$B:$B,"&lt;="&amp;AE$6,INDIRECT($C$1&amp;"!"&amp;$C$2&amp;":"&amp;$C$2),$I$4,dbF!$J:$J,$I189,dbF!$K:$K,$J189)</f>
        <v>0</v>
      </c>
      <c r="AF189" s="1">
        <f ca="1">SUMIFS(INDIRECT($C$1&amp;"!"&amp;$C189&amp;":"&amp;$C189),dbF!$B:$B,"&gt;="&amp;AF$5,dbF!$B:$B,"&lt;="&amp;AF$6,INDIRECT($C$1&amp;"!"&amp;$C$2&amp;":"&amp;$C$2),$I$4,dbF!$J:$J,$I189,dbF!$K:$K,$J189)</f>
        <v>0</v>
      </c>
      <c r="AG189" s="1">
        <f ca="1">SUMIFS(INDIRECT($C$1&amp;"!"&amp;$C189&amp;":"&amp;$C189),dbF!$B:$B,"&gt;="&amp;AG$5,dbF!$B:$B,"&lt;="&amp;AG$6,INDIRECT($C$1&amp;"!"&amp;$C$2&amp;":"&amp;$C$2),$I$4,dbF!$J:$J,$I189,dbF!$K:$K,$J189)</f>
        <v>0</v>
      </c>
      <c r="AH189" s="1">
        <f ca="1">SUMIFS(INDIRECT($C$1&amp;"!"&amp;$C189&amp;":"&amp;$C189),dbF!$B:$B,"&gt;="&amp;AH$5,dbF!$B:$B,"&lt;="&amp;AH$6,INDIRECT($C$1&amp;"!"&amp;$C$2&amp;":"&amp;$C$2),$I$4,dbF!$J:$J,$I189,dbF!$K:$K,$J189)</f>
        <v>0</v>
      </c>
      <c r="AI189" s="1">
        <f ca="1">SUMIFS(INDIRECT($C$1&amp;"!"&amp;$C189&amp;":"&amp;$C189),dbF!$B:$B,"&gt;="&amp;AI$5,dbF!$B:$B,"&lt;="&amp;AI$6,INDIRECT($C$1&amp;"!"&amp;$C$2&amp;":"&amp;$C$2),$I$4,dbF!$J:$J,$I189,dbF!$K:$K,$J189)</f>
        <v>0</v>
      </c>
      <c r="AJ189" s="1">
        <f ca="1">SUMIFS(INDIRECT($C$1&amp;"!"&amp;$C189&amp;":"&amp;$C189),dbF!$B:$B,"&gt;="&amp;AJ$5,dbF!$B:$B,"&lt;="&amp;AJ$6,INDIRECT($C$1&amp;"!"&amp;$C$2&amp;":"&amp;$C$2),$I$4,dbF!$J:$J,$I189,dbF!$K:$K,$J189)</f>
        <v>0</v>
      </c>
      <c r="AK189" s="1">
        <f ca="1">SUMIFS(INDIRECT($C$1&amp;"!"&amp;$C189&amp;":"&amp;$C189),dbF!$B:$B,"&gt;="&amp;AK$5,dbF!$B:$B,"&lt;="&amp;AK$6,INDIRECT($C$1&amp;"!"&amp;$C$2&amp;":"&amp;$C$2),$I$4,dbF!$J:$J,$I189,dbF!$K:$K,$J189)</f>
        <v>0</v>
      </c>
      <c r="AL189" s="1">
        <f ca="1">SUMIFS(INDIRECT($C$1&amp;"!"&amp;$C189&amp;":"&amp;$C189),dbF!$B:$B,"&gt;="&amp;AL$5,dbF!$B:$B,"&lt;="&amp;AL$6,INDIRECT($C$1&amp;"!"&amp;$C$2&amp;":"&amp;$C$2),$I$4,dbF!$J:$J,$I189,dbF!$K:$K,$J189)</f>
        <v>0</v>
      </c>
    </row>
    <row r="190" spans="2:38" x14ac:dyDescent="0.25">
      <c r="B190" s="1" t="str">
        <f>Items!L31</f>
        <v>CF(-)</v>
      </c>
      <c r="C190" s="1" t="str">
        <f>Items!M31</f>
        <v>N</v>
      </c>
      <c r="I190" s="22" t="str">
        <f>Items!J31</f>
        <v>Оплаты себестоимостных затрат</v>
      </c>
      <c r="J190" s="1" t="str">
        <f>Items!K31</f>
        <v>Резерв-3</v>
      </c>
      <c r="Q190" s="1">
        <f ca="1">SUM($S190:INDIRECT(ADDRESS(ROW(),SUMIFS($3:$3,$4:$4,MAX($4:$4)))))</f>
        <v>0</v>
      </c>
      <c r="T190" s="1">
        <f ca="1">SUMIFS(INDIRECT($C$1&amp;"!"&amp;$C190&amp;":"&amp;$C190),dbF!$B:$B,"&gt;="&amp;T$5,dbF!$B:$B,"&lt;="&amp;T$6,INDIRECT($C$1&amp;"!"&amp;$C$2&amp;":"&amp;$C$2),$I$4,dbF!$J:$J,$I190,dbF!$K:$K,$J190)</f>
        <v>0</v>
      </c>
      <c r="U190" s="1">
        <f ca="1">SUMIFS(INDIRECT($C$1&amp;"!"&amp;$C190&amp;":"&amp;$C190),dbF!$B:$B,"&gt;="&amp;U$5,dbF!$B:$B,"&lt;="&amp;U$6,INDIRECT($C$1&amp;"!"&amp;$C$2&amp;":"&amp;$C$2),$I$4,dbF!$J:$J,$I190,dbF!$K:$K,$J190)</f>
        <v>0</v>
      </c>
      <c r="V190" s="1">
        <f ca="1">SUMIFS(INDIRECT($C$1&amp;"!"&amp;$C190&amp;":"&amp;$C190),dbF!$B:$B,"&gt;="&amp;V$5,dbF!$B:$B,"&lt;="&amp;V$6,INDIRECT($C$1&amp;"!"&amp;$C$2&amp;":"&amp;$C$2),$I$4,dbF!$J:$J,$I190,dbF!$K:$K,$J190)</f>
        <v>0</v>
      </c>
      <c r="W190" s="1">
        <f ca="1">SUMIFS(INDIRECT($C$1&amp;"!"&amp;$C190&amp;":"&amp;$C190),dbF!$B:$B,"&gt;="&amp;W$5,dbF!$B:$B,"&lt;="&amp;W$6,INDIRECT($C$1&amp;"!"&amp;$C$2&amp;":"&amp;$C$2),$I$4,dbF!$J:$J,$I190,dbF!$K:$K,$J190)</f>
        <v>0</v>
      </c>
      <c r="X190" s="1">
        <f ca="1">SUMIFS(INDIRECT($C$1&amp;"!"&amp;$C190&amp;":"&amp;$C190),dbF!$B:$B,"&gt;="&amp;X$5,dbF!$B:$B,"&lt;="&amp;X$6,INDIRECT($C$1&amp;"!"&amp;$C$2&amp;":"&amp;$C$2),$I$4,dbF!$J:$J,$I190,dbF!$K:$K,$J190)</f>
        <v>0</v>
      </c>
      <c r="Y190" s="1">
        <f ca="1">SUMIFS(INDIRECT($C$1&amp;"!"&amp;$C190&amp;":"&amp;$C190),dbF!$B:$B,"&gt;="&amp;Y$5,dbF!$B:$B,"&lt;="&amp;Y$6,INDIRECT($C$1&amp;"!"&amp;$C$2&amp;":"&amp;$C$2),$I$4,dbF!$J:$J,$I190,dbF!$K:$K,$J190)</f>
        <v>0</v>
      </c>
      <c r="Z190" s="1">
        <f ca="1">SUMIFS(INDIRECT($C$1&amp;"!"&amp;$C190&amp;":"&amp;$C190),dbF!$B:$B,"&gt;="&amp;Z$5,dbF!$B:$B,"&lt;="&amp;Z$6,INDIRECT($C$1&amp;"!"&amp;$C$2&amp;":"&amp;$C$2),$I$4,dbF!$J:$J,$I190,dbF!$K:$K,$J190)</f>
        <v>0</v>
      </c>
      <c r="AA190" s="1">
        <f ca="1">SUMIFS(INDIRECT($C$1&amp;"!"&amp;$C190&amp;":"&amp;$C190),dbF!$B:$B,"&gt;="&amp;AA$5,dbF!$B:$B,"&lt;="&amp;AA$6,INDIRECT($C$1&amp;"!"&amp;$C$2&amp;":"&amp;$C$2),$I$4,dbF!$J:$J,$I190,dbF!$K:$K,$J190)</f>
        <v>0</v>
      </c>
      <c r="AB190" s="1">
        <f ca="1">SUMIFS(INDIRECT($C$1&amp;"!"&amp;$C190&amp;":"&amp;$C190),dbF!$B:$B,"&gt;="&amp;AB$5,dbF!$B:$B,"&lt;="&amp;AB$6,INDIRECT($C$1&amp;"!"&amp;$C$2&amp;":"&amp;$C$2),$I$4,dbF!$J:$J,$I190,dbF!$K:$K,$J190)</f>
        <v>0</v>
      </c>
      <c r="AC190" s="1">
        <f ca="1">SUMIFS(INDIRECT($C$1&amp;"!"&amp;$C190&amp;":"&amp;$C190),dbF!$B:$B,"&gt;="&amp;AC$5,dbF!$B:$B,"&lt;="&amp;AC$6,INDIRECT($C$1&amp;"!"&amp;$C$2&amp;":"&amp;$C$2),$I$4,dbF!$J:$J,$I190,dbF!$K:$K,$J190)</f>
        <v>0</v>
      </c>
      <c r="AD190" s="1">
        <f ca="1">SUMIFS(INDIRECT($C$1&amp;"!"&amp;$C190&amp;":"&amp;$C190),dbF!$B:$B,"&gt;="&amp;AD$5,dbF!$B:$B,"&lt;="&amp;AD$6,INDIRECT($C$1&amp;"!"&amp;$C$2&amp;":"&amp;$C$2),$I$4,dbF!$J:$J,$I190,dbF!$K:$K,$J190)</f>
        <v>0</v>
      </c>
      <c r="AE190" s="1">
        <f ca="1">SUMIFS(INDIRECT($C$1&amp;"!"&amp;$C190&amp;":"&amp;$C190),dbF!$B:$B,"&gt;="&amp;AE$5,dbF!$B:$B,"&lt;="&amp;AE$6,INDIRECT($C$1&amp;"!"&amp;$C$2&amp;":"&amp;$C$2),$I$4,dbF!$J:$J,$I190,dbF!$K:$K,$J190)</f>
        <v>0</v>
      </c>
      <c r="AF190" s="1">
        <f ca="1">SUMIFS(INDIRECT($C$1&amp;"!"&amp;$C190&amp;":"&amp;$C190),dbF!$B:$B,"&gt;="&amp;AF$5,dbF!$B:$B,"&lt;="&amp;AF$6,INDIRECT($C$1&amp;"!"&amp;$C$2&amp;":"&amp;$C$2),$I$4,dbF!$J:$J,$I190,dbF!$K:$K,$J190)</f>
        <v>0</v>
      </c>
      <c r="AG190" s="1">
        <f ca="1">SUMIFS(INDIRECT($C$1&amp;"!"&amp;$C190&amp;":"&amp;$C190),dbF!$B:$B,"&gt;="&amp;AG$5,dbF!$B:$B,"&lt;="&amp;AG$6,INDIRECT($C$1&amp;"!"&amp;$C$2&amp;":"&amp;$C$2),$I$4,dbF!$J:$J,$I190,dbF!$K:$K,$J190)</f>
        <v>0</v>
      </c>
      <c r="AH190" s="1">
        <f ca="1">SUMIFS(INDIRECT($C$1&amp;"!"&amp;$C190&amp;":"&amp;$C190),dbF!$B:$B,"&gt;="&amp;AH$5,dbF!$B:$B,"&lt;="&amp;AH$6,INDIRECT($C$1&amp;"!"&amp;$C$2&amp;":"&amp;$C$2),$I$4,dbF!$J:$J,$I190,dbF!$K:$K,$J190)</f>
        <v>0</v>
      </c>
      <c r="AI190" s="1">
        <f ca="1">SUMIFS(INDIRECT($C$1&amp;"!"&amp;$C190&amp;":"&amp;$C190),dbF!$B:$B,"&gt;="&amp;AI$5,dbF!$B:$B,"&lt;="&amp;AI$6,INDIRECT($C$1&amp;"!"&amp;$C$2&amp;":"&amp;$C$2),$I$4,dbF!$J:$J,$I190,dbF!$K:$K,$J190)</f>
        <v>0</v>
      </c>
      <c r="AJ190" s="1">
        <f ca="1">SUMIFS(INDIRECT($C$1&amp;"!"&amp;$C190&amp;":"&amp;$C190),dbF!$B:$B,"&gt;="&amp;AJ$5,dbF!$B:$B,"&lt;="&amp;AJ$6,INDIRECT($C$1&amp;"!"&amp;$C$2&amp;":"&amp;$C$2),$I$4,dbF!$J:$J,$I190,dbF!$K:$K,$J190)</f>
        <v>0</v>
      </c>
      <c r="AK190" s="1">
        <f ca="1">SUMIFS(INDIRECT($C$1&amp;"!"&amp;$C190&amp;":"&amp;$C190),dbF!$B:$B,"&gt;="&amp;AK$5,dbF!$B:$B,"&lt;="&amp;AK$6,INDIRECT($C$1&amp;"!"&amp;$C$2&amp;":"&amp;$C$2),$I$4,dbF!$J:$J,$I190,dbF!$K:$K,$J190)</f>
        <v>0</v>
      </c>
      <c r="AL190" s="1">
        <f ca="1">SUMIFS(INDIRECT($C$1&amp;"!"&amp;$C190&amp;":"&amp;$C190),dbF!$B:$B,"&gt;="&amp;AL$5,dbF!$B:$B,"&lt;="&amp;AL$6,INDIRECT($C$1&amp;"!"&amp;$C$2&amp;":"&amp;$C$2),$I$4,dbF!$J:$J,$I190,dbF!$K:$K,$J190)</f>
        <v>0</v>
      </c>
    </row>
    <row r="191" spans="2:38" x14ac:dyDescent="0.25">
      <c r="B191" s="1" t="str">
        <f>Items!L32</f>
        <v>CF(-)</v>
      </c>
      <c r="C191" s="1" t="str">
        <f>Items!M32</f>
        <v>N</v>
      </c>
      <c r="I191" s="22" t="str">
        <f>Items!J32</f>
        <v>Оплаты себестоимостных затрат</v>
      </c>
      <c r="J191" s="1" t="str">
        <f>Items!K32</f>
        <v>Резерв-4</v>
      </c>
      <c r="Q191" s="1">
        <f ca="1">SUM($S191:INDIRECT(ADDRESS(ROW(),SUMIFS($3:$3,$4:$4,MAX($4:$4)))))</f>
        <v>0</v>
      </c>
      <c r="T191" s="1">
        <f ca="1">SUMIFS(INDIRECT($C$1&amp;"!"&amp;$C191&amp;":"&amp;$C191),dbF!$B:$B,"&gt;="&amp;T$5,dbF!$B:$B,"&lt;="&amp;T$6,INDIRECT($C$1&amp;"!"&amp;$C$2&amp;":"&amp;$C$2),$I$4,dbF!$J:$J,$I191,dbF!$K:$K,$J191)</f>
        <v>0</v>
      </c>
      <c r="U191" s="1">
        <f ca="1">SUMIFS(INDIRECT($C$1&amp;"!"&amp;$C191&amp;":"&amp;$C191),dbF!$B:$B,"&gt;="&amp;U$5,dbF!$B:$B,"&lt;="&amp;U$6,INDIRECT($C$1&amp;"!"&amp;$C$2&amp;":"&amp;$C$2),$I$4,dbF!$J:$J,$I191,dbF!$K:$K,$J191)</f>
        <v>0</v>
      </c>
      <c r="V191" s="1">
        <f ca="1">SUMIFS(INDIRECT($C$1&amp;"!"&amp;$C191&amp;":"&amp;$C191),dbF!$B:$B,"&gt;="&amp;V$5,dbF!$B:$B,"&lt;="&amp;V$6,INDIRECT($C$1&amp;"!"&amp;$C$2&amp;":"&amp;$C$2),$I$4,dbF!$J:$J,$I191,dbF!$K:$K,$J191)</f>
        <v>0</v>
      </c>
      <c r="W191" s="1">
        <f ca="1">SUMIFS(INDIRECT($C$1&amp;"!"&amp;$C191&amp;":"&amp;$C191),dbF!$B:$B,"&gt;="&amp;W$5,dbF!$B:$B,"&lt;="&amp;W$6,INDIRECT($C$1&amp;"!"&amp;$C$2&amp;":"&amp;$C$2),$I$4,dbF!$J:$J,$I191,dbF!$K:$K,$J191)</f>
        <v>0</v>
      </c>
      <c r="X191" s="1">
        <f ca="1">SUMIFS(INDIRECT($C$1&amp;"!"&amp;$C191&amp;":"&amp;$C191),dbF!$B:$B,"&gt;="&amp;X$5,dbF!$B:$B,"&lt;="&amp;X$6,INDIRECT($C$1&amp;"!"&amp;$C$2&amp;":"&amp;$C$2),$I$4,dbF!$J:$J,$I191,dbF!$K:$K,$J191)</f>
        <v>0</v>
      </c>
      <c r="Y191" s="1">
        <f ca="1">SUMIFS(INDIRECT($C$1&amp;"!"&amp;$C191&amp;":"&amp;$C191),dbF!$B:$B,"&gt;="&amp;Y$5,dbF!$B:$B,"&lt;="&amp;Y$6,INDIRECT($C$1&amp;"!"&amp;$C$2&amp;":"&amp;$C$2),$I$4,dbF!$J:$J,$I191,dbF!$K:$K,$J191)</f>
        <v>0</v>
      </c>
      <c r="Z191" s="1">
        <f ca="1">SUMIFS(INDIRECT($C$1&amp;"!"&amp;$C191&amp;":"&amp;$C191),dbF!$B:$B,"&gt;="&amp;Z$5,dbF!$B:$B,"&lt;="&amp;Z$6,INDIRECT($C$1&amp;"!"&amp;$C$2&amp;":"&amp;$C$2),$I$4,dbF!$J:$J,$I191,dbF!$K:$K,$J191)</f>
        <v>0</v>
      </c>
      <c r="AA191" s="1">
        <f ca="1">SUMIFS(INDIRECT($C$1&amp;"!"&amp;$C191&amp;":"&amp;$C191),dbF!$B:$B,"&gt;="&amp;AA$5,dbF!$B:$B,"&lt;="&amp;AA$6,INDIRECT($C$1&amp;"!"&amp;$C$2&amp;":"&amp;$C$2),$I$4,dbF!$J:$J,$I191,dbF!$K:$K,$J191)</f>
        <v>0</v>
      </c>
      <c r="AB191" s="1">
        <f ca="1">SUMIFS(INDIRECT($C$1&amp;"!"&amp;$C191&amp;":"&amp;$C191),dbF!$B:$B,"&gt;="&amp;AB$5,dbF!$B:$B,"&lt;="&amp;AB$6,INDIRECT($C$1&amp;"!"&amp;$C$2&amp;":"&amp;$C$2),$I$4,dbF!$J:$J,$I191,dbF!$K:$K,$J191)</f>
        <v>0</v>
      </c>
      <c r="AC191" s="1">
        <f ca="1">SUMIFS(INDIRECT($C$1&amp;"!"&amp;$C191&amp;":"&amp;$C191),dbF!$B:$B,"&gt;="&amp;AC$5,dbF!$B:$B,"&lt;="&amp;AC$6,INDIRECT($C$1&amp;"!"&amp;$C$2&amp;":"&amp;$C$2),$I$4,dbF!$J:$J,$I191,dbF!$K:$K,$J191)</f>
        <v>0</v>
      </c>
      <c r="AD191" s="1">
        <f ca="1">SUMIFS(INDIRECT($C$1&amp;"!"&amp;$C191&amp;":"&amp;$C191),dbF!$B:$B,"&gt;="&amp;AD$5,dbF!$B:$B,"&lt;="&amp;AD$6,INDIRECT($C$1&amp;"!"&amp;$C$2&amp;":"&amp;$C$2),$I$4,dbF!$J:$J,$I191,dbF!$K:$K,$J191)</f>
        <v>0</v>
      </c>
      <c r="AE191" s="1">
        <f ca="1">SUMIFS(INDIRECT($C$1&amp;"!"&amp;$C191&amp;":"&amp;$C191),dbF!$B:$B,"&gt;="&amp;AE$5,dbF!$B:$B,"&lt;="&amp;AE$6,INDIRECT($C$1&amp;"!"&amp;$C$2&amp;":"&amp;$C$2),$I$4,dbF!$J:$J,$I191,dbF!$K:$K,$J191)</f>
        <v>0</v>
      </c>
      <c r="AF191" s="1">
        <f ca="1">SUMIFS(INDIRECT($C$1&amp;"!"&amp;$C191&amp;":"&amp;$C191),dbF!$B:$B,"&gt;="&amp;AF$5,dbF!$B:$B,"&lt;="&amp;AF$6,INDIRECT($C$1&amp;"!"&amp;$C$2&amp;":"&amp;$C$2),$I$4,dbF!$J:$J,$I191,dbF!$K:$K,$J191)</f>
        <v>0</v>
      </c>
      <c r="AG191" s="1">
        <f ca="1">SUMIFS(INDIRECT($C$1&amp;"!"&amp;$C191&amp;":"&amp;$C191),dbF!$B:$B,"&gt;="&amp;AG$5,dbF!$B:$B,"&lt;="&amp;AG$6,INDIRECT($C$1&amp;"!"&amp;$C$2&amp;":"&amp;$C$2),$I$4,dbF!$J:$J,$I191,dbF!$K:$K,$J191)</f>
        <v>0</v>
      </c>
      <c r="AH191" s="1">
        <f ca="1">SUMIFS(INDIRECT($C$1&amp;"!"&amp;$C191&amp;":"&amp;$C191),dbF!$B:$B,"&gt;="&amp;AH$5,dbF!$B:$B,"&lt;="&amp;AH$6,INDIRECT($C$1&amp;"!"&amp;$C$2&amp;":"&amp;$C$2),$I$4,dbF!$J:$J,$I191,dbF!$K:$K,$J191)</f>
        <v>0</v>
      </c>
      <c r="AI191" s="1">
        <f ca="1">SUMIFS(INDIRECT($C$1&amp;"!"&amp;$C191&amp;":"&amp;$C191),dbF!$B:$B,"&gt;="&amp;AI$5,dbF!$B:$B,"&lt;="&amp;AI$6,INDIRECT($C$1&amp;"!"&amp;$C$2&amp;":"&amp;$C$2),$I$4,dbF!$J:$J,$I191,dbF!$K:$K,$J191)</f>
        <v>0</v>
      </c>
      <c r="AJ191" s="1">
        <f ca="1">SUMIFS(INDIRECT($C$1&amp;"!"&amp;$C191&amp;":"&amp;$C191),dbF!$B:$B,"&gt;="&amp;AJ$5,dbF!$B:$B,"&lt;="&amp;AJ$6,INDIRECT($C$1&amp;"!"&amp;$C$2&amp;":"&amp;$C$2),$I$4,dbF!$J:$J,$I191,dbF!$K:$K,$J191)</f>
        <v>0</v>
      </c>
      <c r="AK191" s="1">
        <f ca="1">SUMIFS(INDIRECT($C$1&amp;"!"&amp;$C191&amp;":"&amp;$C191),dbF!$B:$B,"&gt;="&amp;AK$5,dbF!$B:$B,"&lt;="&amp;AK$6,INDIRECT($C$1&amp;"!"&amp;$C$2&amp;":"&amp;$C$2),$I$4,dbF!$J:$J,$I191,dbF!$K:$K,$J191)</f>
        <v>0</v>
      </c>
      <c r="AL191" s="1">
        <f ca="1">SUMIFS(INDIRECT($C$1&amp;"!"&amp;$C191&amp;":"&amp;$C191),dbF!$B:$B,"&gt;="&amp;AL$5,dbF!$B:$B,"&lt;="&amp;AL$6,INDIRECT($C$1&amp;"!"&amp;$C$2&amp;":"&amp;$C$2),$I$4,dbF!$J:$J,$I191,dbF!$K:$K,$J191)</f>
        <v>0</v>
      </c>
    </row>
    <row r="192" spans="2:38" x14ac:dyDescent="0.25">
      <c r="B192" s="1" t="str">
        <f>Items!L33</f>
        <v>CF(-)</v>
      </c>
      <c r="C192" s="1" t="str">
        <f>Items!M33</f>
        <v>N</v>
      </c>
      <c r="I192" s="22" t="str">
        <f>Items!J33</f>
        <v>Оплаты себестоимостных затрат</v>
      </c>
      <c r="J192" s="1" t="str">
        <f>Items!K33</f>
        <v>Резерв-5</v>
      </c>
      <c r="Q192" s="1">
        <f ca="1">SUM($S192:INDIRECT(ADDRESS(ROW(),SUMIFS($3:$3,$4:$4,MAX($4:$4)))))</f>
        <v>0</v>
      </c>
      <c r="T192" s="1">
        <f ca="1">SUMIFS(INDIRECT($C$1&amp;"!"&amp;$C192&amp;":"&amp;$C192),dbF!$B:$B,"&gt;="&amp;T$5,dbF!$B:$B,"&lt;="&amp;T$6,INDIRECT($C$1&amp;"!"&amp;$C$2&amp;":"&amp;$C$2),$I$4,dbF!$J:$J,$I192,dbF!$K:$K,$J192)</f>
        <v>0</v>
      </c>
      <c r="U192" s="1">
        <f ca="1">SUMIFS(INDIRECT($C$1&amp;"!"&amp;$C192&amp;":"&amp;$C192),dbF!$B:$B,"&gt;="&amp;U$5,dbF!$B:$B,"&lt;="&amp;U$6,INDIRECT($C$1&amp;"!"&amp;$C$2&amp;":"&amp;$C$2),$I$4,dbF!$J:$J,$I192,dbF!$K:$K,$J192)</f>
        <v>0</v>
      </c>
      <c r="V192" s="1">
        <f ca="1">SUMIFS(INDIRECT($C$1&amp;"!"&amp;$C192&amp;":"&amp;$C192),dbF!$B:$B,"&gt;="&amp;V$5,dbF!$B:$B,"&lt;="&amp;V$6,INDIRECT($C$1&amp;"!"&amp;$C$2&amp;":"&amp;$C$2),$I$4,dbF!$J:$J,$I192,dbF!$K:$K,$J192)</f>
        <v>0</v>
      </c>
      <c r="W192" s="1">
        <f ca="1">SUMIFS(INDIRECT($C$1&amp;"!"&amp;$C192&amp;":"&amp;$C192),dbF!$B:$B,"&gt;="&amp;W$5,dbF!$B:$B,"&lt;="&amp;W$6,INDIRECT($C$1&amp;"!"&amp;$C$2&amp;":"&amp;$C$2),$I$4,dbF!$J:$J,$I192,dbF!$K:$K,$J192)</f>
        <v>0</v>
      </c>
      <c r="X192" s="1">
        <f ca="1">SUMIFS(INDIRECT($C$1&amp;"!"&amp;$C192&amp;":"&amp;$C192),dbF!$B:$B,"&gt;="&amp;X$5,dbF!$B:$B,"&lt;="&amp;X$6,INDIRECT($C$1&amp;"!"&amp;$C$2&amp;":"&amp;$C$2),$I$4,dbF!$J:$J,$I192,dbF!$K:$K,$J192)</f>
        <v>0</v>
      </c>
      <c r="Y192" s="1">
        <f ca="1">SUMIFS(INDIRECT($C$1&amp;"!"&amp;$C192&amp;":"&amp;$C192),dbF!$B:$B,"&gt;="&amp;Y$5,dbF!$B:$B,"&lt;="&amp;Y$6,INDIRECT($C$1&amp;"!"&amp;$C$2&amp;":"&amp;$C$2),$I$4,dbF!$J:$J,$I192,dbF!$K:$K,$J192)</f>
        <v>0</v>
      </c>
      <c r="Z192" s="1">
        <f ca="1">SUMIFS(INDIRECT($C$1&amp;"!"&amp;$C192&amp;":"&amp;$C192),dbF!$B:$B,"&gt;="&amp;Z$5,dbF!$B:$B,"&lt;="&amp;Z$6,INDIRECT($C$1&amp;"!"&amp;$C$2&amp;":"&amp;$C$2),$I$4,dbF!$J:$J,$I192,dbF!$K:$K,$J192)</f>
        <v>0</v>
      </c>
      <c r="AA192" s="1">
        <f ca="1">SUMIFS(INDIRECT($C$1&amp;"!"&amp;$C192&amp;":"&amp;$C192),dbF!$B:$B,"&gt;="&amp;AA$5,dbF!$B:$B,"&lt;="&amp;AA$6,INDIRECT($C$1&amp;"!"&amp;$C$2&amp;":"&amp;$C$2),$I$4,dbF!$J:$J,$I192,dbF!$K:$K,$J192)</f>
        <v>0</v>
      </c>
      <c r="AB192" s="1">
        <f ca="1">SUMIFS(INDIRECT($C$1&amp;"!"&amp;$C192&amp;":"&amp;$C192),dbF!$B:$B,"&gt;="&amp;AB$5,dbF!$B:$B,"&lt;="&amp;AB$6,INDIRECT($C$1&amp;"!"&amp;$C$2&amp;":"&amp;$C$2),$I$4,dbF!$J:$J,$I192,dbF!$K:$K,$J192)</f>
        <v>0</v>
      </c>
      <c r="AC192" s="1">
        <f ca="1">SUMIFS(INDIRECT($C$1&amp;"!"&amp;$C192&amp;":"&amp;$C192),dbF!$B:$B,"&gt;="&amp;AC$5,dbF!$B:$B,"&lt;="&amp;AC$6,INDIRECT($C$1&amp;"!"&amp;$C$2&amp;":"&amp;$C$2),$I$4,dbF!$J:$J,$I192,dbF!$K:$K,$J192)</f>
        <v>0</v>
      </c>
      <c r="AD192" s="1">
        <f ca="1">SUMIFS(INDIRECT($C$1&amp;"!"&amp;$C192&amp;":"&amp;$C192),dbF!$B:$B,"&gt;="&amp;AD$5,dbF!$B:$B,"&lt;="&amp;AD$6,INDIRECT($C$1&amp;"!"&amp;$C$2&amp;":"&amp;$C$2),$I$4,dbF!$J:$J,$I192,dbF!$K:$K,$J192)</f>
        <v>0</v>
      </c>
      <c r="AE192" s="1">
        <f ca="1">SUMIFS(INDIRECT($C$1&amp;"!"&amp;$C192&amp;":"&amp;$C192),dbF!$B:$B,"&gt;="&amp;AE$5,dbF!$B:$B,"&lt;="&amp;AE$6,INDIRECT($C$1&amp;"!"&amp;$C$2&amp;":"&amp;$C$2),$I$4,dbF!$J:$J,$I192,dbF!$K:$K,$J192)</f>
        <v>0</v>
      </c>
      <c r="AF192" s="1">
        <f ca="1">SUMIFS(INDIRECT($C$1&amp;"!"&amp;$C192&amp;":"&amp;$C192),dbF!$B:$B,"&gt;="&amp;AF$5,dbF!$B:$B,"&lt;="&amp;AF$6,INDIRECT($C$1&amp;"!"&amp;$C$2&amp;":"&amp;$C$2),$I$4,dbF!$J:$J,$I192,dbF!$K:$K,$J192)</f>
        <v>0</v>
      </c>
      <c r="AG192" s="1">
        <f ca="1">SUMIFS(INDIRECT($C$1&amp;"!"&amp;$C192&amp;":"&amp;$C192),dbF!$B:$B,"&gt;="&amp;AG$5,dbF!$B:$B,"&lt;="&amp;AG$6,INDIRECT($C$1&amp;"!"&amp;$C$2&amp;":"&amp;$C$2),$I$4,dbF!$J:$J,$I192,dbF!$K:$K,$J192)</f>
        <v>0</v>
      </c>
      <c r="AH192" s="1">
        <f ca="1">SUMIFS(INDIRECT($C$1&amp;"!"&amp;$C192&amp;":"&amp;$C192),dbF!$B:$B,"&gt;="&amp;AH$5,dbF!$B:$B,"&lt;="&amp;AH$6,INDIRECT($C$1&amp;"!"&amp;$C$2&amp;":"&amp;$C$2),$I$4,dbF!$J:$J,$I192,dbF!$K:$K,$J192)</f>
        <v>0</v>
      </c>
      <c r="AI192" s="1">
        <f ca="1">SUMIFS(INDIRECT($C$1&amp;"!"&amp;$C192&amp;":"&amp;$C192),dbF!$B:$B,"&gt;="&amp;AI$5,dbF!$B:$B,"&lt;="&amp;AI$6,INDIRECT($C$1&amp;"!"&amp;$C$2&amp;":"&amp;$C$2),$I$4,dbF!$J:$J,$I192,dbF!$K:$K,$J192)</f>
        <v>0</v>
      </c>
      <c r="AJ192" s="1">
        <f ca="1">SUMIFS(INDIRECT($C$1&amp;"!"&amp;$C192&amp;":"&amp;$C192),dbF!$B:$B,"&gt;="&amp;AJ$5,dbF!$B:$B,"&lt;="&amp;AJ$6,INDIRECT($C$1&amp;"!"&amp;$C$2&amp;":"&amp;$C$2),$I$4,dbF!$J:$J,$I192,dbF!$K:$K,$J192)</f>
        <v>0</v>
      </c>
      <c r="AK192" s="1">
        <f ca="1">SUMIFS(INDIRECT($C$1&amp;"!"&amp;$C192&amp;":"&amp;$C192),dbF!$B:$B,"&gt;="&amp;AK$5,dbF!$B:$B,"&lt;="&amp;AK$6,INDIRECT($C$1&amp;"!"&amp;$C$2&amp;":"&amp;$C$2),$I$4,dbF!$J:$J,$I192,dbF!$K:$K,$J192)</f>
        <v>0</v>
      </c>
      <c r="AL192" s="1">
        <f ca="1">SUMIFS(INDIRECT($C$1&amp;"!"&amp;$C192&amp;":"&amp;$C192),dbF!$B:$B,"&gt;="&amp;AL$5,dbF!$B:$B,"&lt;="&amp;AL$6,INDIRECT($C$1&amp;"!"&amp;$C$2&amp;":"&amp;$C$2),$I$4,dbF!$J:$J,$I192,dbF!$K:$K,$J192)</f>
        <v>0</v>
      </c>
    </row>
    <row r="193" spans="2:38" x14ac:dyDescent="0.25">
      <c r="B193" s="1" t="str">
        <f>Items!L34</f>
        <v>CF(-)</v>
      </c>
      <c r="C193" s="1" t="str">
        <f>Items!M34</f>
        <v>N</v>
      </c>
      <c r="I193" s="22" t="str">
        <f>Items!J34</f>
        <v>Оплаты себестоимостных затрат</v>
      </c>
      <c r="J193" s="1" t="str">
        <f>Items!K34</f>
        <v>Резерв-6</v>
      </c>
      <c r="Q193" s="1">
        <f ca="1">SUM($S193:INDIRECT(ADDRESS(ROW(),SUMIFS($3:$3,$4:$4,MAX($4:$4)))))</f>
        <v>0</v>
      </c>
      <c r="T193" s="1">
        <f ca="1">SUMIFS(INDIRECT($C$1&amp;"!"&amp;$C193&amp;":"&amp;$C193),dbF!$B:$B,"&gt;="&amp;T$5,dbF!$B:$B,"&lt;="&amp;T$6,INDIRECT($C$1&amp;"!"&amp;$C$2&amp;":"&amp;$C$2),$I$4,dbF!$J:$J,$I193,dbF!$K:$K,$J193)</f>
        <v>0</v>
      </c>
      <c r="U193" s="1">
        <f ca="1">SUMIFS(INDIRECT($C$1&amp;"!"&amp;$C193&amp;":"&amp;$C193),dbF!$B:$B,"&gt;="&amp;U$5,dbF!$B:$B,"&lt;="&amp;U$6,INDIRECT($C$1&amp;"!"&amp;$C$2&amp;":"&amp;$C$2),$I$4,dbF!$J:$J,$I193,dbF!$K:$K,$J193)</f>
        <v>0</v>
      </c>
      <c r="V193" s="1">
        <f ca="1">SUMIFS(INDIRECT($C$1&amp;"!"&amp;$C193&amp;":"&amp;$C193),dbF!$B:$B,"&gt;="&amp;V$5,dbF!$B:$B,"&lt;="&amp;V$6,INDIRECT($C$1&amp;"!"&amp;$C$2&amp;":"&amp;$C$2),$I$4,dbF!$J:$J,$I193,dbF!$K:$K,$J193)</f>
        <v>0</v>
      </c>
      <c r="W193" s="1">
        <f ca="1">SUMIFS(INDIRECT($C$1&amp;"!"&amp;$C193&amp;":"&amp;$C193),dbF!$B:$B,"&gt;="&amp;W$5,dbF!$B:$B,"&lt;="&amp;W$6,INDIRECT($C$1&amp;"!"&amp;$C$2&amp;":"&amp;$C$2),$I$4,dbF!$J:$J,$I193,dbF!$K:$K,$J193)</f>
        <v>0</v>
      </c>
      <c r="X193" s="1">
        <f ca="1">SUMIFS(INDIRECT($C$1&amp;"!"&amp;$C193&amp;":"&amp;$C193),dbF!$B:$B,"&gt;="&amp;X$5,dbF!$B:$B,"&lt;="&amp;X$6,INDIRECT($C$1&amp;"!"&amp;$C$2&amp;":"&amp;$C$2),$I$4,dbF!$J:$J,$I193,dbF!$K:$K,$J193)</f>
        <v>0</v>
      </c>
      <c r="Y193" s="1">
        <f ca="1">SUMIFS(INDIRECT($C$1&amp;"!"&amp;$C193&amp;":"&amp;$C193),dbF!$B:$B,"&gt;="&amp;Y$5,dbF!$B:$B,"&lt;="&amp;Y$6,INDIRECT($C$1&amp;"!"&amp;$C$2&amp;":"&amp;$C$2),$I$4,dbF!$J:$J,$I193,dbF!$K:$K,$J193)</f>
        <v>0</v>
      </c>
      <c r="Z193" s="1">
        <f ca="1">SUMIFS(INDIRECT($C$1&amp;"!"&amp;$C193&amp;":"&amp;$C193),dbF!$B:$B,"&gt;="&amp;Z$5,dbF!$B:$B,"&lt;="&amp;Z$6,INDIRECT($C$1&amp;"!"&amp;$C$2&amp;":"&amp;$C$2),$I$4,dbF!$J:$J,$I193,dbF!$K:$K,$J193)</f>
        <v>0</v>
      </c>
      <c r="AA193" s="1">
        <f ca="1">SUMIFS(INDIRECT($C$1&amp;"!"&amp;$C193&amp;":"&amp;$C193),dbF!$B:$B,"&gt;="&amp;AA$5,dbF!$B:$B,"&lt;="&amp;AA$6,INDIRECT($C$1&amp;"!"&amp;$C$2&amp;":"&amp;$C$2),$I$4,dbF!$J:$J,$I193,dbF!$K:$K,$J193)</f>
        <v>0</v>
      </c>
      <c r="AB193" s="1">
        <f ca="1">SUMIFS(INDIRECT($C$1&amp;"!"&amp;$C193&amp;":"&amp;$C193),dbF!$B:$B,"&gt;="&amp;AB$5,dbF!$B:$B,"&lt;="&amp;AB$6,INDIRECT($C$1&amp;"!"&amp;$C$2&amp;":"&amp;$C$2),$I$4,dbF!$J:$J,$I193,dbF!$K:$K,$J193)</f>
        <v>0</v>
      </c>
      <c r="AC193" s="1">
        <f ca="1">SUMIFS(INDIRECT($C$1&amp;"!"&amp;$C193&amp;":"&amp;$C193),dbF!$B:$B,"&gt;="&amp;AC$5,dbF!$B:$B,"&lt;="&amp;AC$6,INDIRECT($C$1&amp;"!"&amp;$C$2&amp;":"&amp;$C$2),$I$4,dbF!$J:$J,$I193,dbF!$K:$K,$J193)</f>
        <v>0</v>
      </c>
      <c r="AD193" s="1">
        <f ca="1">SUMIFS(INDIRECT($C$1&amp;"!"&amp;$C193&amp;":"&amp;$C193),dbF!$B:$B,"&gt;="&amp;AD$5,dbF!$B:$B,"&lt;="&amp;AD$6,INDIRECT($C$1&amp;"!"&amp;$C$2&amp;":"&amp;$C$2),$I$4,dbF!$J:$J,$I193,dbF!$K:$K,$J193)</f>
        <v>0</v>
      </c>
      <c r="AE193" s="1">
        <f ca="1">SUMIFS(INDIRECT($C$1&amp;"!"&amp;$C193&amp;":"&amp;$C193),dbF!$B:$B,"&gt;="&amp;AE$5,dbF!$B:$B,"&lt;="&amp;AE$6,INDIRECT($C$1&amp;"!"&amp;$C$2&amp;":"&amp;$C$2),$I$4,dbF!$J:$J,$I193,dbF!$K:$K,$J193)</f>
        <v>0</v>
      </c>
      <c r="AF193" s="1">
        <f ca="1">SUMIFS(INDIRECT($C$1&amp;"!"&amp;$C193&amp;":"&amp;$C193),dbF!$B:$B,"&gt;="&amp;AF$5,dbF!$B:$B,"&lt;="&amp;AF$6,INDIRECT($C$1&amp;"!"&amp;$C$2&amp;":"&amp;$C$2),$I$4,dbF!$J:$J,$I193,dbF!$K:$K,$J193)</f>
        <v>0</v>
      </c>
      <c r="AG193" s="1">
        <f ca="1">SUMIFS(INDIRECT($C$1&amp;"!"&amp;$C193&amp;":"&amp;$C193),dbF!$B:$B,"&gt;="&amp;AG$5,dbF!$B:$B,"&lt;="&amp;AG$6,INDIRECT($C$1&amp;"!"&amp;$C$2&amp;":"&amp;$C$2),$I$4,dbF!$J:$J,$I193,dbF!$K:$K,$J193)</f>
        <v>0</v>
      </c>
      <c r="AH193" s="1">
        <f ca="1">SUMIFS(INDIRECT($C$1&amp;"!"&amp;$C193&amp;":"&amp;$C193),dbF!$B:$B,"&gt;="&amp;AH$5,dbF!$B:$B,"&lt;="&amp;AH$6,INDIRECT($C$1&amp;"!"&amp;$C$2&amp;":"&amp;$C$2),$I$4,dbF!$J:$J,$I193,dbF!$K:$K,$J193)</f>
        <v>0</v>
      </c>
      <c r="AI193" s="1">
        <f ca="1">SUMIFS(INDIRECT($C$1&amp;"!"&amp;$C193&amp;":"&amp;$C193),dbF!$B:$B,"&gt;="&amp;AI$5,dbF!$B:$B,"&lt;="&amp;AI$6,INDIRECT($C$1&amp;"!"&amp;$C$2&amp;":"&amp;$C$2),$I$4,dbF!$J:$J,$I193,dbF!$K:$K,$J193)</f>
        <v>0</v>
      </c>
      <c r="AJ193" s="1">
        <f ca="1">SUMIFS(INDIRECT($C$1&amp;"!"&amp;$C193&amp;":"&amp;$C193),dbF!$B:$B,"&gt;="&amp;AJ$5,dbF!$B:$B,"&lt;="&amp;AJ$6,INDIRECT($C$1&amp;"!"&amp;$C$2&amp;":"&amp;$C$2),$I$4,dbF!$J:$J,$I193,dbF!$K:$K,$J193)</f>
        <v>0</v>
      </c>
      <c r="AK193" s="1">
        <f ca="1">SUMIFS(INDIRECT($C$1&amp;"!"&amp;$C193&amp;":"&amp;$C193),dbF!$B:$B,"&gt;="&amp;AK$5,dbF!$B:$B,"&lt;="&amp;AK$6,INDIRECT($C$1&amp;"!"&amp;$C$2&amp;":"&amp;$C$2),$I$4,dbF!$J:$J,$I193,dbF!$K:$K,$J193)</f>
        <v>0</v>
      </c>
      <c r="AL193" s="1">
        <f ca="1">SUMIFS(INDIRECT($C$1&amp;"!"&amp;$C193&amp;":"&amp;$C193),dbF!$B:$B,"&gt;="&amp;AL$5,dbF!$B:$B,"&lt;="&amp;AL$6,INDIRECT($C$1&amp;"!"&amp;$C$2&amp;":"&amp;$C$2),$I$4,dbF!$J:$J,$I193,dbF!$K:$K,$J193)</f>
        <v>0</v>
      </c>
    </row>
    <row r="194" spans="2:38" x14ac:dyDescent="0.25">
      <c r="B194" s="1" t="str">
        <f>Items!L35</f>
        <v>CF(-)</v>
      </c>
      <c r="C194" s="1" t="str">
        <f>Items!M35</f>
        <v>N</v>
      </c>
      <c r="I194" s="22" t="str">
        <f>Items!J35</f>
        <v>Оплаты себестоимостных затрат</v>
      </c>
      <c r="J194" s="1" t="str">
        <f>Items!K35</f>
        <v>Резерв-7</v>
      </c>
      <c r="Q194" s="1">
        <f ca="1">SUM($S194:INDIRECT(ADDRESS(ROW(),SUMIFS($3:$3,$4:$4,MAX($4:$4)))))</f>
        <v>0</v>
      </c>
      <c r="T194" s="1">
        <f ca="1">SUMIFS(INDIRECT($C$1&amp;"!"&amp;$C194&amp;":"&amp;$C194),dbF!$B:$B,"&gt;="&amp;T$5,dbF!$B:$B,"&lt;="&amp;T$6,INDIRECT($C$1&amp;"!"&amp;$C$2&amp;":"&amp;$C$2),$I$4,dbF!$J:$J,$I194,dbF!$K:$K,$J194)</f>
        <v>0</v>
      </c>
      <c r="U194" s="1">
        <f ca="1">SUMIFS(INDIRECT($C$1&amp;"!"&amp;$C194&amp;":"&amp;$C194),dbF!$B:$B,"&gt;="&amp;U$5,dbF!$B:$B,"&lt;="&amp;U$6,INDIRECT($C$1&amp;"!"&amp;$C$2&amp;":"&amp;$C$2),$I$4,dbF!$J:$J,$I194,dbF!$K:$K,$J194)</f>
        <v>0</v>
      </c>
      <c r="V194" s="1">
        <f ca="1">SUMIFS(INDIRECT($C$1&amp;"!"&amp;$C194&amp;":"&amp;$C194),dbF!$B:$B,"&gt;="&amp;V$5,dbF!$B:$B,"&lt;="&amp;V$6,INDIRECT($C$1&amp;"!"&amp;$C$2&amp;":"&amp;$C$2),$I$4,dbF!$J:$J,$I194,dbF!$K:$K,$J194)</f>
        <v>0</v>
      </c>
      <c r="W194" s="1">
        <f ca="1">SUMIFS(INDIRECT($C$1&amp;"!"&amp;$C194&amp;":"&amp;$C194),dbF!$B:$B,"&gt;="&amp;W$5,dbF!$B:$B,"&lt;="&amp;W$6,INDIRECT($C$1&amp;"!"&amp;$C$2&amp;":"&amp;$C$2),$I$4,dbF!$J:$J,$I194,dbF!$K:$K,$J194)</f>
        <v>0</v>
      </c>
      <c r="X194" s="1">
        <f ca="1">SUMIFS(INDIRECT($C$1&amp;"!"&amp;$C194&amp;":"&amp;$C194),dbF!$B:$B,"&gt;="&amp;X$5,dbF!$B:$B,"&lt;="&amp;X$6,INDIRECT($C$1&amp;"!"&amp;$C$2&amp;":"&amp;$C$2),$I$4,dbF!$J:$J,$I194,dbF!$K:$K,$J194)</f>
        <v>0</v>
      </c>
      <c r="Y194" s="1">
        <f ca="1">SUMIFS(INDIRECT($C$1&amp;"!"&amp;$C194&amp;":"&amp;$C194),dbF!$B:$B,"&gt;="&amp;Y$5,dbF!$B:$B,"&lt;="&amp;Y$6,INDIRECT($C$1&amp;"!"&amp;$C$2&amp;":"&amp;$C$2),$I$4,dbF!$J:$J,$I194,dbF!$K:$K,$J194)</f>
        <v>0</v>
      </c>
      <c r="Z194" s="1">
        <f ca="1">SUMIFS(INDIRECT($C$1&amp;"!"&amp;$C194&amp;":"&amp;$C194),dbF!$B:$B,"&gt;="&amp;Z$5,dbF!$B:$B,"&lt;="&amp;Z$6,INDIRECT($C$1&amp;"!"&amp;$C$2&amp;":"&amp;$C$2),$I$4,dbF!$J:$J,$I194,dbF!$K:$K,$J194)</f>
        <v>0</v>
      </c>
      <c r="AA194" s="1">
        <f ca="1">SUMIFS(INDIRECT($C$1&amp;"!"&amp;$C194&amp;":"&amp;$C194),dbF!$B:$B,"&gt;="&amp;AA$5,dbF!$B:$B,"&lt;="&amp;AA$6,INDIRECT($C$1&amp;"!"&amp;$C$2&amp;":"&amp;$C$2),$I$4,dbF!$J:$J,$I194,dbF!$K:$K,$J194)</f>
        <v>0</v>
      </c>
      <c r="AB194" s="1">
        <f ca="1">SUMIFS(INDIRECT($C$1&amp;"!"&amp;$C194&amp;":"&amp;$C194),dbF!$B:$B,"&gt;="&amp;AB$5,dbF!$B:$B,"&lt;="&amp;AB$6,INDIRECT($C$1&amp;"!"&amp;$C$2&amp;":"&amp;$C$2),$I$4,dbF!$J:$J,$I194,dbF!$K:$K,$J194)</f>
        <v>0</v>
      </c>
      <c r="AC194" s="1">
        <f ca="1">SUMIFS(INDIRECT($C$1&amp;"!"&amp;$C194&amp;":"&amp;$C194),dbF!$B:$B,"&gt;="&amp;AC$5,dbF!$B:$B,"&lt;="&amp;AC$6,INDIRECT($C$1&amp;"!"&amp;$C$2&amp;":"&amp;$C$2),$I$4,dbF!$J:$J,$I194,dbF!$K:$K,$J194)</f>
        <v>0</v>
      </c>
      <c r="AD194" s="1">
        <f ca="1">SUMIFS(INDIRECT($C$1&amp;"!"&amp;$C194&amp;":"&amp;$C194),dbF!$B:$B,"&gt;="&amp;AD$5,dbF!$B:$B,"&lt;="&amp;AD$6,INDIRECT($C$1&amp;"!"&amp;$C$2&amp;":"&amp;$C$2),$I$4,dbF!$J:$J,$I194,dbF!$K:$K,$J194)</f>
        <v>0</v>
      </c>
      <c r="AE194" s="1">
        <f ca="1">SUMIFS(INDIRECT($C$1&amp;"!"&amp;$C194&amp;":"&amp;$C194),dbF!$B:$B,"&gt;="&amp;AE$5,dbF!$B:$B,"&lt;="&amp;AE$6,INDIRECT($C$1&amp;"!"&amp;$C$2&amp;":"&amp;$C$2),$I$4,dbF!$J:$J,$I194,dbF!$K:$K,$J194)</f>
        <v>0</v>
      </c>
      <c r="AF194" s="1">
        <f ca="1">SUMIFS(INDIRECT($C$1&amp;"!"&amp;$C194&amp;":"&amp;$C194),dbF!$B:$B,"&gt;="&amp;AF$5,dbF!$B:$B,"&lt;="&amp;AF$6,INDIRECT($C$1&amp;"!"&amp;$C$2&amp;":"&amp;$C$2),$I$4,dbF!$J:$J,$I194,dbF!$K:$K,$J194)</f>
        <v>0</v>
      </c>
      <c r="AG194" s="1">
        <f ca="1">SUMIFS(INDIRECT($C$1&amp;"!"&amp;$C194&amp;":"&amp;$C194),dbF!$B:$B,"&gt;="&amp;AG$5,dbF!$B:$B,"&lt;="&amp;AG$6,INDIRECT($C$1&amp;"!"&amp;$C$2&amp;":"&amp;$C$2),$I$4,dbF!$J:$J,$I194,dbF!$K:$K,$J194)</f>
        <v>0</v>
      </c>
      <c r="AH194" s="1">
        <f ca="1">SUMIFS(INDIRECT($C$1&amp;"!"&amp;$C194&amp;":"&amp;$C194),dbF!$B:$B,"&gt;="&amp;AH$5,dbF!$B:$B,"&lt;="&amp;AH$6,INDIRECT($C$1&amp;"!"&amp;$C$2&amp;":"&amp;$C$2),$I$4,dbF!$J:$J,$I194,dbF!$K:$K,$J194)</f>
        <v>0</v>
      </c>
      <c r="AI194" s="1">
        <f ca="1">SUMIFS(INDIRECT($C$1&amp;"!"&amp;$C194&amp;":"&amp;$C194),dbF!$B:$B,"&gt;="&amp;AI$5,dbF!$B:$B,"&lt;="&amp;AI$6,INDIRECT($C$1&amp;"!"&amp;$C$2&amp;":"&amp;$C$2),$I$4,dbF!$J:$J,$I194,dbF!$K:$K,$J194)</f>
        <v>0</v>
      </c>
      <c r="AJ194" s="1">
        <f ca="1">SUMIFS(INDIRECT($C$1&amp;"!"&amp;$C194&amp;":"&amp;$C194),dbF!$B:$B,"&gt;="&amp;AJ$5,dbF!$B:$B,"&lt;="&amp;AJ$6,INDIRECT($C$1&amp;"!"&amp;$C$2&amp;":"&amp;$C$2),$I$4,dbF!$J:$J,$I194,dbF!$K:$K,$J194)</f>
        <v>0</v>
      </c>
      <c r="AK194" s="1">
        <f ca="1">SUMIFS(INDIRECT($C$1&amp;"!"&amp;$C194&amp;":"&amp;$C194),dbF!$B:$B,"&gt;="&amp;AK$5,dbF!$B:$B,"&lt;="&amp;AK$6,INDIRECT($C$1&amp;"!"&amp;$C$2&amp;":"&amp;$C$2),$I$4,dbF!$J:$J,$I194,dbF!$K:$K,$J194)</f>
        <v>0</v>
      </c>
      <c r="AL194" s="1">
        <f ca="1">SUMIFS(INDIRECT($C$1&amp;"!"&amp;$C194&amp;":"&amp;$C194),dbF!$B:$B,"&gt;="&amp;AL$5,dbF!$B:$B,"&lt;="&amp;AL$6,INDIRECT($C$1&amp;"!"&amp;$C$2&amp;":"&amp;$C$2),$I$4,dbF!$J:$J,$I194,dbF!$K:$K,$J194)</f>
        <v>0</v>
      </c>
    </row>
    <row r="195" spans="2:38" x14ac:dyDescent="0.25">
      <c r="B195" s="1" t="str">
        <f>Items!L36</f>
        <v>CF(-)</v>
      </c>
      <c r="C195" s="1" t="str">
        <f>Items!M36</f>
        <v>N</v>
      </c>
      <c r="I195" s="22" t="str">
        <f>Items!J36</f>
        <v>Оплаты себестоимостных затрат</v>
      </c>
      <c r="J195" s="1" t="str">
        <f>Items!K36</f>
        <v>Резерв-8</v>
      </c>
      <c r="Q195" s="1">
        <f ca="1">SUM($S195:INDIRECT(ADDRESS(ROW(),SUMIFS($3:$3,$4:$4,MAX($4:$4)))))</f>
        <v>0</v>
      </c>
      <c r="T195" s="1">
        <f ca="1">SUMIFS(INDIRECT($C$1&amp;"!"&amp;$C195&amp;":"&amp;$C195),dbF!$B:$B,"&gt;="&amp;T$5,dbF!$B:$B,"&lt;="&amp;T$6,INDIRECT($C$1&amp;"!"&amp;$C$2&amp;":"&amp;$C$2),$I$4,dbF!$J:$J,$I195,dbF!$K:$K,$J195)</f>
        <v>0</v>
      </c>
      <c r="U195" s="1">
        <f ca="1">SUMIFS(INDIRECT($C$1&amp;"!"&amp;$C195&amp;":"&amp;$C195),dbF!$B:$B,"&gt;="&amp;U$5,dbF!$B:$B,"&lt;="&amp;U$6,INDIRECT($C$1&amp;"!"&amp;$C$2&amp;":"&amp;$C$2),$I$4,dbF!$J:$J,$I195,dbF!$K:$K,$J195)</f>
        <v>0</v>
      </c>
      <c r="V195" s="1">
        <f ca="1">SUMIFS(INDIRECT($C$1&amp;"!"&amp;$C195&amp;":"&amp;$C195),dbF!$B:$B,"&gt;="&amp;V$5,dbF!$B:$B,"&lt;="&amp;V$6,INDIRECT($C$1&amp;"!"&amp;$C$2&amp;":"&amp;$C$2),$I$4,dbF!$J:$J,$I195,dbF!$K:$K,$J195)</f>
        <v>0</v>
      </c>
      <c r="W195" s="1">
        <f ca="1">SUMIFS(INDIRECT($C$1&amp;"!"&amp;$C195&amp;":"&amp;$C195),dbF!$B:$B,"&gt;="&amp;W$5,dbF!$B:$B,"&lt;="&amp;W$6,INDIRECT($C$1&amp;"!"&amp;$C$2&amp;":"&amp;$C$2),$I$4,dbF!$J:$J,$I195,dbF!$K:$K,$J195)</f>
        <v>0</v>
      </c>
      <c r="X195" s="1">
        <f ca="1">SUMIFS(INDIRECT($C$1&amp;"!"&amp;$C195&amp;":"&amp;$C195),dbF!$B:$B,"&gt;="&amp;X$5,dbF!$B:$B,"&lt;="&amp;X$6,INDIRECT($C$1&amp;"!"&amp;$C$2&amp;":"&amp;$C$2),$I$4,dbF!$J:$J,$I195,dbF!$K:$K,$J195)</f>
        <v>0</v>
      </c>
      <c r="Y195" s="1">
        <f ca="1">SUMIFS(INDIRECT($C$1&amp;"!"&amp;$C195&amp;":"&amp;$C195),dbF!$B:$B,"&gt;="&amp;Y$5,dbF!$B:$B,"&lt;="&amp;Y$6,INDIRECT($C$1&amp;"!"&amp;$C$2&amp;":"&amp;$C$2),$I$4,dbF!$J:$J,$I195,dbF!$K:$K,$J195)</f>
        <v>0</v>
      </c>
      <c r="Z195" s="1">
        <f ca="1">SUMIFS(INDIRECT($C$1&amp;"!"&amp;$C195&amp;":"&amp;$C195),dbF!$B:$B,"&gt;="&amp;Z$5,dbF!$B:$B,"&lt;="&amp;Z$6,INDIRECT($C$1&amp;"!"&amp;$C$2&amp;":"&amp;$C$2),$I$4,dbF!$J:$J,$I195,dbF!$K:$K,$J195)</f>
        <v>0</v>
      </c>
      <c r="AA195" s="1">
        <f ca="1">SUMIFS(INDIRECT($C$1&amp;"!"&amp;$C195&amp;":"&amp;$C195),dbF!$B:$B,"&gt;="&amp;AA$5,dbF!$B:$B,"&lt;="&amp;AA$6,INDIRECT($C$1&amp;"!"&amp;$C$2&amp;":"&amp;$C$2),$I$4,dbF!$J:$J,$I195,dbF!$K:$K,$J195)</f>
        <v>0</v>
      </c>
      <c r="AB195" s="1">
        <f ca="1">SUMIFS(INDIRECT($C$1&amp;"!"&amp;$C195&amp;":"&amp;$C195),dbF!$B:$B,"&gt;="&amp;AB$5,dbF!$B:$B,"&lt;="&amp;AB$6,INDIRECT($C$1&amp;"!"&amp;$C$2&amp;":"&amp;$C$2),$I$4,dbF!$J:$J,$I195,dbF!$K:$K,$J195)</f>
        <v>0</v>
      </c>
      <c r="AC195" s="1">
        <f ca="1">SUMIFS(INDIRECT($C$1&amp;"!"&amp;$C195&amp;":"&amp;$C195),dbF!$B:$B,"&gt;="&amp;AC$5,dbF!$B:$B,"&lt;="&amp;AC$6,INDIRECT($C$1&amp;"!"&amp;$C$2&amp;":"&amp;$C$2),$I$4,dbF!$J:$J,$I195,dbF!$K:$K,$J195)</f>
        <v>0</v>
      </c>
      <c r="AD195" s="1">
        <f ca="1">SUMIFS(INDIRECT($C$1&amp;"!"&amp;$C195&amp;":"&amp;$C195),dbF!$B:$B,"&gt;="&amp;AD$5,dbF!$B:$B,"&lt;="&amp;AD$6,INDIRECT($C$1&amp;"!"&amp;$C$2&amp;":"&amp;$C$2),$I$4,dbF!$J:$J,$I195,dbF!$K:$K,$J195)</f>
        <v>0</v>
      </c>
      <c r="AE195" s="1">
        <f ca="1">SUMIFS(INDIRECT($C$1&amp;"!"&amp;$C195&amp;":"&amp;$C195),dbF!$B:$B,"&gt;="&amp;AE$5,dbF!$B:$B,"&lt;="&amp;AE$6,INDIRECT($C$1&amp;"!"&amp;$C$2&amp;":"&amp;$C$2),$I$4,dbF!$J:$J,$I195,dbF!$K:$K,$J195)</f>
        <v>0</v>
      </c>
      <c r="AF195" s="1">
        <f ca="1">SUMIFS(INDIRECT($C$1&amp;"!"&amp;$C195&amp;":"&amp;$C195),dbF!$B:$B,"&gt;="&amp;AF$5,dbF!$B:$B,"&lt;="&amp;AF$6,INDIRECT($C$1&amp;"!"&amp;$C$2&amp;":"&amp;$C$2),$I$4,dbF!$J:$J,$I195,dbF!$K:$K,$J195)</f>
        <v>0</v>
      </c>
      <c r="AG195" s="1">
        <f ca="1">SUMIFS(INDIRECT($C$1&amp;"!"&amp;$C195&amp;":"&amp;$C195),dbF!$B:$B,"&gt;="&amp;AG$5,dbF!$B:$B,"&lt;="&amp;AG$6,INDIRECT($C$1&amp;"!"&amp;$C$2&amp;":"&amp;$C$2),$I$4,dbF!$J:$J,$I195,dbF!$K:$K,$J195)</f>
        <v>0</v>
      </c>
      <c r="AH195" s="1">
        <f ca="1">SUMIFS(INDIRECT($C$1&amp;"!"&amp;$C195&amp;":"&amp;$C195),dbF!$B:$B,"&gt;="&amp;AH$5,dbF!$B:$B,"&lt;="&amp;AH$6,INDIRECT($C$1&amp;"!"&amp;$C$2&amp;":"&amp;$C$2),$I$4,dbF!$J:$J,$I195,dbF!$K:$K,$J195)</f>
        <v>0</v>
      </c>
      <c r="AI195" s="1">
        <f ca="1">SUMIFS(INDIRECT($C$1&amp;"!"&amp;$C195&amp;":"&amp;$C195),dbF!$B:$B,"&gt;="&amp;AI$5,dbF!$B:$B,"&lt;="&amp;AI$6,INDIRECT($C$1&amp;"!"&amp;$C$2&amp;":"&amp;$C$2),$I$4,dbF!$J:$J,$I195,dbF!$K:$K,$J195)</f>
        <v>0</v>
      </c>
      <c r="AJ195" s="1">
        <f ca="1">SUMIFS(INDIRECT($C$1&amp;"!"&amp;$C195&amp;":"&amp;$C195),dbF!$B:$B,"&gt;="&amp;AJ$5,dbF!$B:$B,"&lt;="&amp;AJ$6,INDIRECT($C$1&amp;"!"&amp;$C$2&amp;":"&amp;$C$2),$I$4,dbF!$J:$J,$I195,dbF!$K:$K,$J195)</f>
        <v>0</v>
      </c>
      <c r="AK195" s="1">
        <f ca="1">SUMIFS(INDIRECT($C$1&amp;"!"&amp;$C195&amp;":"&amp;$C195),dbF!$B:$B,"&gt;="&amp;AK$5,dbF!$B:$B,"&lt;="&amp;AK$6,INDIRECT($C$1&amp;"!"&amp;$C$2&amp;":"&amp;$C$2),$I$4,dbF!$J:$J,$I195,dbF!$K:$K,$J195)</f>
        <v>0</v>
      </c>
      <c r="AL195" s="1">
        <f ca="1">SUMIFS(INDIRECT($C$1&amp;"!"&amp;$C195&amp;":"&amp;$C195),dbF!$B:$B,"&gt;="&amp;AL$5,dbF!$B:$B,"&lt;="&amp;AL$6,INDIRECT($C$1&amp;"!"&amp;$C$2&amp;":"&amp;$C$2),$I$4,dbF!$J:$J,$I195,dbF!$K:$K,$J195)</f>
        <v>0</v>
      </c>
    </row>
    <row r="196" spans="2:38" s="23" customFormat="1" ht="10.199999999999999" x14ac:dyDescent="0.2">
      <c r="E196" s="23" t="s">
        <v>50</v>
      </c>
    </row>
    <row r="197" spans="2:38" ht="4.05" customHeight="1" x14ac:dyDescent="0.25"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</row>
    <row r="198" spans="2:38" s="2" customFormat="1" x14ac:dyDescent="0.25">
      <c r="B198" s="2" t="str">
        <f>Items!$L$37</f>
        <v>CF</v>
      </c>
      <c r="C198" s="2">
        <f>Items!$M$37</f>
        <v>0</v>
      </c>
      <c r="I198" s="2" t="str">
        <f>Items!$J$37</f>
        <v>Финпоток от производственной деятельности</v>
      </c>
      <c r="Q198" s="2">
        <f ca="1">SUM($S198:INDIRECT(ADDRESS(ROW(),SUMIFS($3:$3,$4:$4,MAX($4:$4)))))</f>
        <v>0</v>
      </c>
      <c r="T198" s="2">
        <f ca="1">SUMIFS(T$159:T197,$B$159:$B197,Items!$L$4)-SUMIFS(T$159:T197,$B$159:$B197,Items!$L$7)</f>
        <v>0</v>
      </c>
      <c r="U198" s="2">
        <f ca="1">SUMIFS(U$159:U197,$B$159:$B197,Items!$L$4)-SUMIFS(U$159:U197,$B$159:$B197,Items!$L$7)</f>
        <v>0</v>
      </c>
      <c r="V198" s="2">
        <f ca="1">SUMIFS(V$159:V197,$B$159:$B197,Items!$L$4)-SUMIFS(V$159:V197,$B$159:$B197,Items!$L$7)</f>
        <v>0</v>
      </c>
      <c r="W198" s="2">
        <f ca="1">SUMIFS(W$159:W197,$B$159:$B197,Items!$L$4)-SUMIFS(W$159:W197,$B$159:$B197,Items!$L$7)</f>
        <v>0</v>
      </c>
      <c r="X198" s="2">
        <f ca="1">SUMIFS(X$159:X197,$B$159:$B197,Items!$L$4)-SUMIFS(X$159:X197,$B$159:$B197,Items!$L$7)</f>
        <v>0</v>
      </c>
      <c r="Y198" s="2">
        <f ca="1">SUMIFS(Y$159:Y197,$B$159:$B197,Items!$L$4)-SUMIFS(Y$159:Y197,$B$159:$B197,Items!$L$7)</f>
        <v>0</v>
      </c>
      <c r="Z198" s="2">
        <f ca="1">SUMIFS(Z$159:Z197,$B$159:$B197,Items!$L$4)-SUMIFS(Z$159:Z197,$B$159:$B197,Items!$L$7)</f>
        <v>0</v>
      </c>
      <c r="AA198" s="2">
        <f ca="1">SUMIFS(AA$159:AA197,$B$159:$B197,Items!$L$4)-SUMIFS(AA$159:AA197,$B$159:$B197,Items!$L$7)</f>
        <v>0</v>
      </c>
      <c r="AB198" s="2">
        <f ca="1">SUMIFS(AB$159:AB197,$B$159:$B197,Items!$L$4)-SUMIFS(AB$159:AB197,$B$159:$B197,Items!$L$7)</f>
        <v>0</v>
      </c>
      <c r="AC198" s="2">
        <f ca="1">SUMIFS(AC$159:AC197,$B$159:$B197,Items!$L$4)-SUMIFS(AC$159:AC197,$B$159:$B197,Items!$L$7)</f>
        <v>0</v>
      </c>
      <c r="AD198" s="2">
        <f ca="1">SUMIFS(AD$159:AD197,$B$159:$B197,Items!$L$4)-SUMIFS(AD$159:AD197,$B$159:$B197,Items!$L$7)</f>
        <v>0</v>
      </c>
      <c r="AE198" s="2">
        <f ca="1">SUMIFS(AE$159:AE197,$B$159:$B197,Items!$L$4)-SUMIFS(AE$159:AE197,$B$159:$B197,Items!$L$7)</f>
        <v>0</v>
      </c>
      <c r="AF198" s="2">
        <f ca="1">SUMIFS(AF$159:AF197,$B$159:$B197,Items!$L$4)-SUMIFS(AF$159:AF197,$B$159:$B197,Items!$L$7)</f>
        <v>0</v>
      </c>
      <c r="AG198" s="2">
        <f ca="1">SUMIFS(AG$159:AG197,$B$159:$B197,Items!$L$4)-SUMIFS(AG$159:AG197,$B$159:$B197,Items!$L$7)</f>
        <v>0</v>
      </c>
      <c r="AH198" s="2">
        <f ca="1">SUMIFS(AH$159:AH197,$B$159:$B197,Items!$L$4)-SUMIFS(AH$159:AH197,$B$159:$B197,Items!$L$7)</f>
        <v>0</v>
      </c>
      <c r="AI198" s="2">
        <f ca="1">SUMIFS(AI$159:AI197,$B$159:$B197,Items!$L$4)-SUMIFS(AI$159:AI197,$B$159:$B197,Items!$L$7)</f>
        <v>0</v>
      </c>
      <c r="AJ198" s="2">
        <f ca="1">SUMIFS(AJ$159:AJ197,$B$159:$B197,Items!$L$4)-SUMIFS(AJ$159:AJ197,$B$159:$B197,Items!$L$7)</f>
        <v>0</v>
      </c>
      <c r="AK198" s="2">
        <f ca="1">SUMIFS(AK$159:AK197,$B$159:$B197,Items!$L$4)-SUMIFS(AK$159:AK197,$B$159:$B197,Items!$L$7)</f>
        <v>0</v>
      </c>
      <c r="AL198" s="2">
        <f ca="1">SUMIFS(AL$159:AL197,$B$159:$B197,Items!$L$4)-SUMIFS(AL$159:AL197,$B$159:$B197,Items!$L$7)</f>
        <v>0</v>
      </c>
    </row>
    <row r="199" spans="2:38" ht="4.05" customHeight="1" x14ac:dyDescent="0.25"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2:38" s="2" customFormat="1" x14ac:dyDescent="0.25">
      <c r="B200" s="2">
        <f>Items!$L$38</f>
        <v>0</v>
      </c>
      <c r="C200" s="2" t="str">
        <f>Items!$M$38</f>
        <v>N</v>
      </c>
      <c r="I200" s="2" t="str">
        <f>Items!$J$38</f>
        <v>Оплата расходов на персонал</v>
      </c>
      <c r="Q200" s="2">
        <f ca="1">SUM($S200:INDIRECT(ADDRESS(ROW(),SUMIFS($3:$3,$4:$4,MAX($4:$4)))))</f>
        <v>6358668.04</v>
      </c>
      <c r="T200" s="2">
        <f ca="1">SUM(T201:T211)</f>
        <v>176369.77000000002</v>
      </c>
      <c r="U200" s="2">
        <f t="shared" ref="U200:AL200" ca="1" si="150">SUM(U201:U211)</f>
        <v>274325.09999999998</v>
      </c>
      <c r="V200" s="2">
        <f t="shared" ca="1" si="150"/>
        <v>162223.96</v>
      </c>
      <c r="W200" s="2">
        <f t="shared" ca="1" si="150"/>
        <v>331313.74</v>
      </c>
      <c r="X200" s="2">
        <f t="shared" ca="1" si="150"/>
        <v>229841.71</v>
      </c>
      <c r="Y200" s="2">
        <f t="shared" ca="1" si="150"/>
        <v>231872.13999999998</v>
      </c>
      <c r="Z200" s="2">
        <f t="shared" ca="1" si="150"/>
        <v>229865.59999999998</v>
      </c>
      <c r="AA200" s="2">
        <f t="shared" ca="1" si="150"/>
        <v>396338.52</v>
      </c>
      <c r="AB200" s="2">
        <f t="shared" ca="1" si="150"/>
        <v>646320</v>
      </c>
      <c r="AC200" s="2">
        <f t="shared" ca="1" si="150"/>
        <v>563500</v>
      </c>
      <c r="AD200" s="2">
        <f t="shared" ca="1" si="150"/>
        <v>1045700</v>
      </c>
      <c r="AE200" s="2">
        <f t="shared" ca="1" si="150"/>
        <v>932997.5</v>
      </c>
      <c r="AF200" s="2">
        <f t="shared" ca="1" si="150"/>
        <v>475600</v>
      </c>
      <c r="AG200" s="2">
        <f t="shared" ca="1" si="150"/>
        <v>662400</v>
      </c>
      <c r="AH200" s="2">
        <f t="shared" ca="1" si="150"/>
        <v>0</v>
      </c>
      <c r="AI200" s="2">
        <f t="shared" ca="1" si="150"/>
        <v>0</v>
      </c>
      <c r="AJ200" s="2">
        <f t="shared" ca="1" si="150"/>
        <v>0</v>
      </c>
      <c r="AK200" s="2">
        <f t="shared" ca="1" si="150"/>
        <v>0</v>
      </c>
      <c r="AL200" s="2">
        <f t="shared" ca="1" si="150"/>
        <v>0</v>
      </c>
    </row>
    <row r="201" spans="2:38" x14ac:dyDescent="0.25">
      <c r="B201" s="1" t="str">
        <f>Items!$L39</f>
        <v>CF(-)</v>
      </c>
      <c r="C201" s="1" t="str">
        <f>Items!$M39</f>
        <v>N</v>
      </c>
      <c r="I201" s="22" t="str">
        <f>Items!$J$38</f>
        <v>Оплата расходов на персонал</v>
      </c>
      <c r="J201" s="1" t="str">
        <f>Items!K39</f>
        <v>Руководитель снабжения</v>
      </c>
      <c r="Q201" s="1">
        <f ca="1">SUM($S201:INDIRECT(ADDRESS(ROW(),SUMIFS($3:$3,$4:$4,MAX($4:$4)))))</f>
        <v>2013338.9899999998</v>
      </c>
      <c r="T201" s="1">
        <f ca="1">SUMIFS(INDIRECT($C$1&amp;"!"&amp;$C201&amp;":"&amp;$C201),dbF!$B:$B,"&gt;="&amp;T$5,dbF!$B:$B,"&lt;="&amp;T$6,INDIRECT($C$1&amp;"!"&amp;$C$2&amp;":"&amp;$C$2),$I$4,dbF!$J:$J,$I201,dbF!$K:$K,$J201)</f>
        <v>104550</v>
      </c>
      <c r="U201" s="1">
        <f ca="1">SUMIFS(INDIRECT($C$1&amp;"!"&amp;$C201&amp;":"&amp;$C201),dbF!$B:$B,"&gt;="&amp;U$5,dbF!$B:$B,"&lt;="&amp;U$6,INDIRECT($C$1&amp;"!"&amp;$C$2&amp;":"&amp;$C$2),$I$4,dbF!$J:$J,$I201,dbF!$K:$K,$J201)</f>
        <v>113146.86</v>
      </c>
      <c r="V201" s="1">
        <f ca="1">SUMIFS(INDIRECT($C$1&amp;"!"&amp;$C201&amp;":"&amp;$C201),dbF!$B:$B,"&gt;="&amp;V$5,dbF!$B:$B,"&lt;="&amp;V$6,INDIRECT($C$1&amp;"!"&amp;$C$2&amp;":"&amp;$C$2),$I$4,dbF!$J:$J,$I201,dbF!$K:$K,$J201)</f>
        <v>53062.879999999997</v>
      </c>
      <c r="W201" s="1">
        <f ca="1">SUMIFS(INDIRECT($C$1&amp;"!"&amp;$C201&amp;":"&amp;$C201),dbF!$B:$B,"&gt;="&amp;W$5,dbF!$B:$B,"&lt;="&amp;W$6,INDIRECT($C$1&amp;"!"&amp;$C$2&amp;":"&amp;$C$2),$I$4,dbF!$J:$J,$I201,dbF!$K:$K,$J201)</f>
        <v>153063.96</v>
      </c>
      <c r="X201" s="1">
        <f ca="1">SUMIFS(INDIRECT($C$1&amp;"!"&amp;$C201&amp;":"&amp;$C201),dbF!$B:$B,"&gt;="&amp;X$5,dbF!$B:$B,"&lt;="&amp;X$6,INDIRECT($C$1&amp;"!"&amp;$C$2&amp;":"&amp;$C$2),$I$4,dbF!$J:$J,$I201,dbF!$K:$K,$J201)</f>
        <v>106063.51</v>
      </c>
      <c r="Y201" s="1">
        <f ca="1">SUMIFS(INDIRECT($C$1&amp;"!"&amp;$C201&amp;":"&amp;$C201),dbF!$B:$B,"&gt;="&amp;Y$5,dbF!$B:$B,"&lt;="&amp;Y$6,INDIRECT($C$1&amp;"!"&amp;$C$2&amp;":"&amp;$C$2),$I$4,dbF!$J:$J,$I201,dbF!$K:$K,$J201)</f>
        <v>102970.68</v>
      </c>
      <c r="Z201" s="1">
        <f ca="1">SUMIFS(INDIRECT($C$1&amp;"!"&amp;$C201&amp;":"&amp;$C201),dbF!$B:$B,"&gt;="&amp;Z$5,dbF!$B:$B,"&lt;="&amp;Z$6,INDIRECT($C$1&amp;"!"&amp;$C$2&amp;":"&amp;$C$2),$I$4,dbF!$J:$J,$I201,dbF!$K:$K,$J201)</f>
        <v>79702.599999999991</v>
      </c>
      <c r="AA201" s="1">
        <f ca="1">SUMIFS(INDIRECT($C$1&amp;"!"&amp;$C201&amp;":"&amp;$C201),dbF!$B:$B,"&gt;="&amp;AA$5,dbF!$B:$B,"&lt;="&amp;AA$6,INDIRECT($C$1&amp;"!"&amp;$C$2&amp;":"&amp;$C$2),$I$4,dbF!$J:$J,$I201,dbF!$K:$K,$J201)</f>
        <v>97000</v>
      </c>
      <c r="AB201" s="1">
        <f ca="1">SUMIFS(INDIRECT($C$1&amp;"!"&amp;$C201&amp;":"&amp;$C201),dbF!$B:$B,"&gt;="&amp;AB$5,dbF!$B:$B,"&lt;="&amp;AB$6,INDIRECT($C$1&amp;"!"&amp;$C$2&amp;":"&amp;$C$2),$I$4,dbF!$J:$J,$I201,dbF!$K:$K,$J201)</f>
        <v>211500</v>
      </c>
      <c r="AC201" s="1">
        <f ca="1">SUMIFS(INDIRECT($C$1&amp;"!"&amp;$C201&amp;":"&amp;$C201),dbF!$B:$B,"&gt;="&amp;AC$5,dbF!$B:$B,"&lt;="&amp;AC$6,INDIRECT($C$1&amp;"!"&amp;$C$2&amp;":"&amp;$C$2),$I$4,dbF!$J:$J,$I201,dbF!$K:$K,$J201)</f>
        <v>178500</v>
      </c>
      <c r="AD201" s="1">
        <f ca="1">SUMIFS(INDIRECT($C$1&amp;"!"&amp;$C201&amp;":"&amp;$C201),dbF!$B:$B,"&gt;="&amp;AD$5,dbF!$B:$B,"&lt;="&amp;AD$6,INDIRECT($C$1&amp;"!"&amp;$C$2&amp;":"&amp;$C$2),$I$4,dbF!$J:$J,$I201,dbF!$K:$K,$J201)</f>
        <v>184500</v>
      </c>
      <c r="AE201" s="1">
        <f ca="1">SUMIFS(INDIRECT($C$1&amp;"!"&amp;$C201&amp;":"&amp;$C201),dbF!$B:$B,"&gt;="&amp;AE$5,dbF!$B:$B,"&lt;="&amp;AE$6,INDIRECT($C$1&amp;"!"&amp;$C$2&amp;":"&amp;$C$2),$I$4,dbF!$J:$J,$I201,dbF!$K:$K,$J201)</f>
        <v>266278.5</v>
      </c>
      <c r="AF201" s="1">
        <f ca="1">SUMIFS(INDIRECT($C$1&amp;"!"&amp;$C201&amp;":"&amp;$C201),dbF!$B:$B,"&gt;="&amp;AF$5,dbF!$B:$B,"&lt;="&amp;AF$6,INDIRECT($C$1&amp;"!"&amp;$C$2&amp;":"&amp;$C$2),$I$4,dbF!$J:$J,$I201,dbF!$K:$K,$J201)</f>
        <v>178500</v>
      </c>
      <c r="AG201" s="1">
        <f ca="1">SUMIFS(INDIRECT($C$1&amp;"!"&amp;$C201&amp;":"&amp;$C201),dbF!$B:$B,"&gt;="&amp;AG$5,dbF!$B:$B,"&lt;="&amp;AG$6,INDIRECT($C$1&amp;"!"&amp;$C$2&amp;":"&amp;$C$2),$I$4,dbF!$J:$J,$I201,dbF!$K:$K,$J201)</f>
        <v>184500</v>
      </c>
      <c r="AH201" s="1">
        <f ca="1">SUMIFS(INDIRECT($C$1&amp;"!"&amp;$C201&amp;":"&amp;$C201),dbF!$B:$B,"&gt;="&amp;AH$5,dbF!$B:$B,"&lt;="&amp;AH$6,INDIRECT($C$1&amp;"!"&amp;$C$2&amp;":"&amp;$C$2),$I$4,dbF!$J:$J,$I201,dbF!$K:$K,$J201)</f>
        <v>0</v>
      </c>
      <c r="AI201" s="1">
        <f ca="1">SUMIFS(INDIRECT($C$1&amp;"!"&amp;$C201&amp;":"&amp;$C201),dbF!$B:$B,"&gt;="&amp;AI$5,dbF!$B:$B,"&lt;="&amp;AI$6,INDIRECT($C$1&amp;"!"&amp;$C$2&amp;":"&amp;$C$2),$I$4,dbF!$J:$J,$I201,dbF!$K:$K,$J201)</f>
        <v>0</v>
      </c>
      <c r="AJ201" s="1">
        <f ca="1">SUMIFS(INDIRECT($C$1&amp;"!"&amp;$C201&amp;":"&amp;$C201),dbF!$B:$B,"&gt;="&amp;AJ$5,dbF!$B:$B,"&lt;="&amp;AJ$6,INDIRECT($C$1&amp;"!"&amp;$C$2&amp;":"&amp;$C$2),$I$4,dbF!$J:$J,$I201,dbF!$K:$K,$J201)</f>
        <v>0</v>
      </c>
      <c r="AK201" s="1">
        <f ca="1">SUMIFS(INDIRECT($C$1&amp;"!"&amp;$C201&amp;":"&amp;$C201),dbF!$B:$B,"&gt;="&amp;AK$5,dbF!$B:$B,"&lt;="&amp;AK$6,INDIRECT($C$1&amp;"!"&amp;$C$2&amp;":"&amp;$C$2),$I$4,dbF!$J:$J,$I201,dbF!$K:$K,$J201)</f>
        <v>0</v>
      </c>
      <c r="AL201" s="1">
        <f ca="1">SUMIFS(INDIRECT($C$1&amp;"!"&amp;$C201&amp;":"&amp;$C201),dbF!$B:$B,"&gt;="&amp;AL$5,dbF!$B:$B,"&lt;="&amp;AL$6,INDIRECT($C$1&amp;"!"&amp;$C$2&amp;":"&amp;$C$2),$I$4,dbF!$J:$J,$I201,dbF!$K:$K,$J201)</f>
        <v>0</v>
      </c>
    </row>
    <row r="202" spans="2:38" x14ac:dyDescent="0.25">
      <c r="B202" s="1" t="str">
        <f>Items!$L40</f>
        <v>CF(-)</v>
      </c>
      <c r="C202" s="1" t="str">
        <f>Items!$M40</f>
        <v>N</v>
      </c>
      <c r="I202" s="22" t="str">
        <f>Items!$J$38</f>
        <v>Оплата расходов на персонал</v>
      </c>
      <c r="J202" s="1" t="str">
        <f>Items!K40</f>
        <v>Руководитель производства</v>
      </c>
      <c r="Q202" s="1">
        <f ca="1">SUM($S202:INDIRECT(ADDRESS(ROW(),SUMIFS($3:$3,$4:$4,MAX($4:$4)))))</f>
        <v>1876080.5299999998</v>
      </c>
      <c r="T202" s="1">
        <f ca="1">SUMIFS(INDIRECT($C$1&amp;"!"&amp;$C202&amp;":"&amp;$C202),dbF!$B:$B,"&gt;="&amp;T$5,dbF!$B:$B,"&lt;="&amp;T$6,INDIRECT($C$1&amp;"!"&amp;$C$2&amp;":"&amp;$C$2),$I$4,dbF!$J:$J,$I202,dbF!$K:$K,$J202)</f>
        <v>71819.77</v>
      </c>
      <c r="U202" s="1">
        <f ca="1">SUMIFS(INDIRECT($C$1&amp;"!"&amp;$C202&amp;":"&amp;$C202),dbF!$B:$B,"&gt;="&amp;U$5,dbF!$B:$B,"&lt;="&amp;U$6,INDIRECT($C$1&amp;"!"&amp;$C$2&amp;":"&amp;$C$2),$I$4,dbF!$J:$J,$I202,dbF!$K:$K,$J202)</f>
        <v>136578.23999999999</v>
      </c>
      <c r="V202" s="1">
        <f ca="1">SUMIFS(INDIRECT($C$1&amp;"!"&amp;$C202&amp;":"&amp;$C202),dbF!$B:$B,"&gt;="&amp;V$5,dbF!$B:$B,"&lt;="&amp;V$6,INDIRECT($C$1&amp;"!"&amp;$C$2&amp;":"&amp;$C$2),$I$4,dbF!$J:$J,$I202,dbF!$K:$K,$J202)</f>
        <v>109161.08</v>
      </c>
      <c r="W202" s="1">
        <f ca="1">SUMIFS(INDIRECT($C$1&amp;"!"&amp;$C202&amp;":"&amp;$C202),dbF!$B:$B,"&gt;="&amp;W$5,dbF!$B:$B,"&lt;="&amp;W$6,INDIRECT($C$1&amp;"!"&amp;$C$2&amp;":"&amp;$C$2),$I$4,dbF!$J:$J,$I202,dbF!$K:$K,$J202)</f>
        <v>126549.78</v>
      </c>
      <c r="X202" s="1">
        <f ca="1">SUMIFS(INDIRECT($C$1&amp;"!"&amp;$C202&amp;":"&amp;$C202),dbF!$B:$B,"&gt;="&amp;X$5,dbF!$B:$B,"&lt;="&amp;X$6,INDIRECT($C$1&amp;"!"&amp;$C$2&amp;":"&amp;$C$2),$I$4,dbF!$J:$J,$I202,dbF!$K:$K,$J202)</f>
        <v>94028.2</v>
      </c>
      <c r="Y202" s="1">
        <f ca="1">SUMIFS(INDIRECT($C$1&amp;"!"&amp;$C202&amp;":"&amp;$C202),dbF!$B:$B,"&gt;="&amp;Y$5,dbF!$B:$B,"&lt;="&amp;Y$6,INDIRECT($C$1&amp;"!"&amp;$C$2&amp;":"&amp;$C$2),$I$4,dbF!$J:$J,$I202,dbF!$K:$K,$J202)</f>
        <v>87511.459999999992</v>
      </c>
      <c r="Z202" s="1">
        <f ca="1">SUMIFS(INDIRECT($C$1&amp;"!"&amp;$C202&amp;":"&amp;$C202),dbF!$B:$B,"&gt;="&amp;Z$5,dbF!$B:$B,"&lt;="&amp;Z$6,INDIRECT($C$1&amp;"!"&amp;$C$2&amp;":"&amp;$C$2),$I$4,dbF!$J:$J,$I202,dbF!$K:$K,$J202)</f>
        <v>125913</v>
      </c>
      <c r="AA202" s="1">
        <f ca="1">SUMIFS(INDIRECT($C$1&amp;"!"&amp;$C202&amp;":"&amp;$C202),dbF!$B:$B,"&gt;="&amp;AA$5,dbF!$B:$B,"&lt;="&amp;AA$6,INDIRECT($C$1&amp;"!"&amp;$C$2&amp;":"&amp;$C$2),$I$4,dbF!$J:$J,$I202,dbF!$K:$K,$J202)</f>
        <v>119000</v>
      </c>
      <c r="AB202" s="1">
        <f ca="1">SUMIFS(INDIRECT($C$1&amp;"!"&amp;$C202&amp;":"&amp;$C202),dbF!$B:$B,"&gt;="&amp;AB$5,dbF!$B:$B,"&lt;="&amp;AB$6,INDIRECT($C$1&amp;"!"&amp;$C$2&amp;":"&amp;$C$2),$I$4,dbF!$J:$J,$I202,dbF!$K:$K,$J202)</f>
        <v>184500</v>
      </c>
      <c r="AC202" s="1">
        <f ca="1">SUMIFS(INDIRECT($C$1&amp;"!"&amp;$C202&amp;":"&amp;$C202),dbF!$B:$B,"&gt;="&amp;AC$5,dbF!$B:$B,"&lt;="&amp;AC$6,INDIRECT($C$1&amp;"!"&amp;$C$2&amp;":"&amp;$C$2),$I$4,dbF!$J:$J,$I202,dbF!$K:$K,$J202)</f>
        <v>141000</v>
      </c>
      <c r="AD202" s="1">
        <f ca="1">SUMIFS(INDIRECT($C$1&amp;"!"&amp;$C202&amp;":"&amp;$C202),dbF!$B:$B,"&gt;="&amp;AD$5,dbF!$B:$B,"&lt;="&amp;AD$6,INDIRECT($C$1&amp;"!"&amp;$C$2&amp;":"&amp;$C$2),$I$4,dbF!$J:$J,$I202,dbF!$K:$K,$J202)</f>
        <v>145500</v>
      </c>
      <c r="AE202" s="1">
        <f ca="1">SUMIFS(INDIRECT($C$1&amp;"!"&amp;$C202&amp;":"&amp;$C202),dbF!$B:$B,"&gt;="&amp;AE$5,dbF!$B:$B,"&lt;="&amp;AE$6,INDIRECT($C$1&amp;"!"&amp;$C$2&amp;":"&amp;$C$2),$I$4,dbF!$J:$J,$I202,dbF!$K:$K,$J202)</f>
        <v>177519</v>
      </c>
      <c r="AF202" s="1">
        <f ca="1">SUMIFS(INDIRECT($C$1&amp;"!"&amp;$C202&amp;":"&amp;$C202),dbF!$B:$B,"&gt;="&amp;AF$5,dbF!$B:$B,"&lt;="&amp;AF$6,INDIRECT($C$1&amp;"!"&amp;$C$2&amp;":"&amp;$C$2),$I$4,dbF!$J:$J,$I202,dbF!$K:$K,$J202)</f>
        <v>145500</v>
      </c>
      <c r="AG202" s="1">
        <f ca="1">SUMIFS(INDIRECT($C$1&amp;"!"&amp;$C202&amp;":"&amp;$C202),dbF!$B:$B,"&gt;="&amp;AG$5,dbF!$B:$B,"&lt;="&amp;AG$6,INDIRECT($C$1&amp;"!"&amp;$C$2&amp;":"&amp;$C$2),$I$4,dbF!$J:$J,$I202,dbF!$K:$K,$J202)</f>
        <v>211500</v>
      </c>
      <c r="AH202" s="1">
        <f ca="1">SUMIFS(INDIRECT($C$1&amp;"!"&amp;$C202&amp;":"&amp;$C202),dbF!$B:$B,"&gt;="&amp;AH$5,dbF!$B:$B,"&lt;="&amp;AH$6,INDIRECT($C$1&amp;"!"&amp;$C$2&amp;":"&amp;$C$2),$I$4,dbF!$J:$J,$I202,dbF!$K:$K,$J202)</f>
        <v>0</v>
      </c>
      <c r="AI202" s="1">
        <f ca="1">SUMIFS(INDIRECT($C$1&amp;"!"&amp;$C202&amp;":"&amp;$C202),dbF!$B:$B,"&gt;="&amp;AI$5,dbF!$B:$B,"&lt;="&amp;AI$6,INDIRECT($C$1&amp;"!"&amp;$C$2&amp;":"&amp;$C$2),$I$4,dbF!$J:$J,$I202,dbF!$K:$K,$J202)</f>
        <v>0</v>
      </c>
      <c r="AJ202" s="1">
        <f ca="1">SUMIFS(INDIRECT($C$1&amp;"!"&amp;$C202&amp;":"&amp;$C202),dbF!$B:$B,"&gt;="&amp;AJ$5,dbF!$B:$B,"&lt;="&amp;AJ$6,INDIRECT($C$1&amp;"!"&amp;$C$2&amp;":"&amp;$C$2),$I$4,dbF!$J:$J,$I202,dbF!$K:$K,$J202)</f>
        <v>0</v>
      </c>
      <c r="AK202" s="1">
        <f ca="1">SUMIFS(INDIRECT($C$1&amp;"!"&amp;$C202&amp;":"&amp;$C202),dbF!$B:$B,"&gt;="&amp;AK$5,dbF!$B:$B,"&lt;="&amp;AK$6,INDIRECT($C$1&amp;"!"&amp;$C$2&amp;":"&amp;$C$2),$I$4,dbF!$J:$J,$I202,dbF!$K:$K,$J202)</f>
        <v>0</v>
      </c>
      <c r="AL202" s="1">
        <f ca="1">SUMIFS(INDIRECT($C$1&amp;"!"&amp;$C202&amp;":"&amp;$C202),dbF!$B:$B,"&gt;="&amp;AL$5,dbF!$B:$B,"&lt;="&amp;AL$6,INDIRECT($C$1&amp;"!"&amp;$C$2&amp;":"&amp;$C$2),$I$4,dbF!$J:$J,$I202,dbF!$K:$K,$J202)</f>
        <v>0</v>
      </c>
    </row>
    <row r="203" spans="2:38" x14ac:dyDescent="0.25">
      <c r="B203" s="1" t="str">
        <f>Items!$L41</f>
        <v>CF(-)</v>
      </c>
      <c r="C203" s="1" t="str">
        <f>Items!$M41</f>
        <v>N</v>
      </c>
      <c r="I203" s="22" t="str">
        <f>Items!$J$38</f>
        <v>Оплата расходов на персонал</v>
      </c>
      <c r="J203" s="1" t="str">
        <f>Items!K41</f>
        <v>Архитектор</v>
      </c>
      <c r="Q203" s="1">
        <f ca="1">SUM($S203:INDIRECT(ADDRESS(ROW(),SUMIFS($3:$3,$4:$4,MAX($4:$4)))))</f>
        <v>241020</v>
      </c>
      <c r="T203" s="1">
        <f ca="1">SUMIFS(INDIRECT($C$1&amp;"!"&amp;$C203&amp;":"&amp;$C203),dbF!$B:$B,"&gt;="&amp;T$5,dbF!$B:$B,"&lt;="&amp;T$6,INDIRECT($C$1&amp;"!"&amp;$C$2&amp;":"&amp;$C$2),$I$4,dbF!$J:$J,$I203,dbF!$K:$K,$J203)</f>
        <v>0</v>
      </c>
      <c r="U203" s="1">
        <f ca="1">SUMIFS(INDIRECT($C$1&amp;"!"&amp;$C203&amp;":"&amp;$C203),dbF!$B:$B,"&gt;="&amp;U$5,dbF!$B:$B,"&lt;="&amp;U$6,INDIRECT($C$1&amp;"!"&amp;$C$2&amp;":"&amp;$C$2),$I$4,dbF!$J:$J,$I203,dbF!$K:$K,$J203)</f>
        <v>0</v>
      </c>
      <c r="V203" s="1">
        <f ca="1">SUMIFS(INDIRECT($C$1&amp;"!"&amp;$C203&amp;":"&amp;$C203),dbF!$B:$B,"&gt;="&amp;V$5,dbF!$B:$B,"&lt;="&amp;V$6,INDIRECT($C$1&amp;"!"&amp;$C$2&amp;":"&amp;$C$2),$I$4,dbF!$J:$J,$I203,dbF!$K:$K,$J203)</f>
        <v>0</v>
      </c>
      <c r="W203" s="1">
        <f ca="1">SUMIFS(INDIRECT($C$1&amp;"!"&amp;$C203&amp;":"&amp;$C203),dbF!$B:$B,"&gt;="&amp;W$5,dbF!$B:$B,"&lt;="&amp;W$6,INDIRECT($C$1&amp;"!"&amp;$C$2&amp;":"&amp;$C$2),$I$4,dbF!$J:$J,$I203,dbF!$K:$K,$J203)</f>
        <v>0</v>
      </c>
      <c r="X203" s="1">
        <f ca="1">SUMIFS(INDIRECT($C$1&amp;"!"&amp;$C203&amp;":"&amp;$C203),dbF!$B:$B,"&gt;="&amp;X$5,dbF!$B:$B,"&lt;="&amp;X$6,INDIRECT($C$1&amp;"!"&amp;$C$2&amp;":"&amp;$C$2),$I$4,dbF!$J:$J,$I203,dbF!$K:$K,$J203)</f>
        <v>0</v>
      </c>
      <c r="Y203" s="1">
        <f ca="1">SUMIFS(INDIRECT($C$1&amp;"!"&amp;$C203&amp;":"&amp;$C203),dbF!$B:$B,"&gt;="&amp;Y$5,dbF!$B:$B,"&lt;="&amp;Y$6,INDIRECT($C$1&amp;"!"&amp;$C$2&amp;":"&amp;$C$2),$I$4,dbF!$J:$J,$I203,dbF!$K:$K,$J203)</f>
        <v>0</v>
      </c>
      <c r="Z203" s="1">
        <f ca="1">SUMIFS(INDIRECT($C$1&amp;"!"&amp;$C203&amp;":"&amp;$C203),dbF!$B:$B,"&gt;="&amp;Z$5,dbF!$B:$B,"&lt;="&amp;Z$6,INDIRECT($C$1&amp;"!"&amp;$C$2&amp;":"&amp;$C$2),$I$4,dbF!$J:$J,$I203,dbF!$K:$K,$J203)</f>
        <v>0</v>
      </c>
      <c r="AA203" s="1">
        <f ca="1">SUMIFS(INDIRECT($C$1&amp;"!"&amp;$C203&amp;":"&amp;$C203),dbF!$B:$B,"&gt;="&amp;AA$5,dbF!$B:$B,"&lt;="&amp;AA$6,INDIRECT($C$1&amp;"!"&amp;$C$2&amp;":"&amp;$C$2),$I$4,dbF!$J:$J,$I203,dbF!$K:$K,$J203)</f>
        <v>0</v>
      </c>
      <c r="AB203" s="1">
        <f ca="1">SUMIFS(INDIRECT($C$1&amp;"!"&amp;$C203&amp;":"&amp;$C203),dbF!$B:$B,"&gt;="&amp;AB$5,dbF!$B:$B,"&lt;="&amp;AB$6,INDIRECT($C$1&amp;"!"&amp;$C$2&amp;":"&amp;$C$2),$I$4,dbF!$J:$J,$I203,dbF!$K:$K,$J203)</f>
        <v>59020</v>
      </c>
      <c r="AC203" s="1">
        <f ca="1">SUMIFS(INDIRECT($C$1&amp;"!"&amp;$C203&amp;":"&amp;$C203),dbF!$B:$B,"&gt;="&amp;AC$5,dbF!$B:$B,"&lt;="&amp;AC$6,INDIRECT($C$1&amp;"!"&amp;$C$2&amp;":"&amp;$C$2),$I$4,dbF!$J:$J,$I203,dbF!$K:$K,$J203)</f>
        <v>38800</v>
      </c>
      <c r="AD203" s="1">
        <f ca="1">SUMIFS(INDIRECT($C$1&amp;"!"&amp;$C203&amp;":"&amp;$C203),dbF!$B:$B,"&gt;="&amp;AD$5,dbF!$B:$B,"&lt;="&amp;AD$6,INDIRECT($C$1&amp;"!"&amp;$C$2&amp;":"&amp;$C$2),$I$4,dbF!$J:$J,$I203,dbF!$K:$K,$J203)</f>
        <v>0</v>
      </c>
      <c r="AE203" s="1">
        <f ca="1">SUMIFS(INDIRECT($C$1&amp;"!"&amp;$C203&amp;":"&amp;$C203),dbF!$B:$B,"&gt;="&amp;AE$5,dbF!$B:$B,"&lt;="&amp;AE$6,INDIRECT($C$1&amp;"!"&amp;$C$2&amp;":"&amp;$C$2),$I$4,dbF!$J:$J,$I203,dbF!$K:$K,$J203)</f>
        <v>49200</v>
      </c>
      <c r="AF203" s="1">
        <f ca="1">SUMIFS(INDIRECT($C$1&amp;"!"&amp;$C203&amp;":"&amp;$C203),dbF!$B:$B,"&gt;="&amp;AF$5,dbF!$B:$B,"&lt;="&amp;AF$6,INDIRECT($C$1&amp;"!"&amp;$C$2&amp;":"&amp;$C$2),$I$4,dbF!$J:$J,$I203,dbF!$K:$K,$J203)</f>
        <v>56400</v>
      </c>
      <c r="AG203" s="1">
        <f ca="1">SUMIFS(INDIRECT($C$1&amp;"!"&amp;$C203&amp;":"&amp;$C203),dbF!$B:$B,"&gt;="&amp;AG$5,dbF!$B:$B,"&lt;="&amp;AG$6,INDIRECT($C$1&amp;"!"&amp;$C$2&amp;":"&amp;$C$2),$I$4,dbF!$J:$J,$I203,dbF!$K:$K,$J203)</f>
        <v>37600</v>
      </c>
      <c r="AH203" s="1">
        <f ca="1">SUMIFS(INDIRECT($C$1&amp;"!"&amp;$C203&amp;":"&amp;$C203),dbF!$B:$B,"&gt;="&amp;AH$5,dbF!$B:$B,"&lt;="&amp;AH$6,INDIRECT($C$1&amp;"!"&amp;$C$2&amp;":"&amp;$C$2),$I$4,dbF!$J:$J,$I203,dbF!$K:$K,$J203)</f>
        <v>0</v>
      </c>
      <c r="AI203" s="1">
        <f ca="1">SUMIFS(INDIRECT($C$1&amp;"!"&amp;$C203&amp;":"&amp;$C203),dbF!$B:$B,"&gt;="&amp;AI$5,dbF!$B:$B,"&lt;="&amp;AI$6,INDIRECT($C$1&amp;"!"&amp;$C$2&amp;":"&amp;$C$2),$I$4,dbF!$J:$J,$I203,dbF!$K:$K,$J203)</f>
        <v>0</v>
      </c>
      <c r="AJ203" s="1">
        <f ca="1">SUMIFS(INDIRECT($C$1&amp;"!"&amp;$C203&amp;":"&amp;$C203),dbF!$B:$B,"&gt;="&amp;AJ$5,dbF!$B:$B,"&lt;="&amp;AJ$6,INDIRECT($C$1&amp;"!"&amp;$C$2&amp;":"&amp;$C$2),$I$4,dbF!$J:$J,$I203,dbF!$K:$K,$J203)</f>
        <v>0</v>
      </c>
      <c r="AK203" s="1">
        <f ca="1">SUMIFS(INDIRECT($C$1&amp;"!"&amp;$C203&amp;":"&amp;$C203),dbF!$B:$B,"&gt;="&amp;AK$5,dbF!$B:$B,"&lt;="&amp;AK$6,INDIRECT($C$1&amp;"!"&amp;$C$2&amp;":"&amp;$C$2),$I$4,dbF!$J:$J,$I203,dbF!$K:$K,$J203)</f>
        <v>0</v>
      </c>
      <c r="AL203" s="1">
        <f ca="1">SUMIFS(INDIRECT($C$1&amp;"!"&amp;$C203&amp;":"&amp;$C203),dbF!$B:$B,"&gt;="&amp;AL$5,dbF!$B:$B,"&lt;="&amp;AL$6,INDIRECT($C$1&amp;"!"&amp;$C$2&amp;":"&amp;$C$2),$I$4,dbF!$J:$J,$I203,dbF!$K:$K,$J203)</f>
        <v>0</v>
      </c>
    </row>
    <row r="204" spans="2:38" x14ac:dyDescent="0.25">
      <c r="B204" s="1" t="str">
        <f>Items!$L42</f>
        <v>CF(-)</v>
      </c>
      <c r="C204" s="1" t="str">
        <f>Items!$M42</f>
        <v>N</v>
      </c>
      <c r="I204" s="22" t="str">
        <f>Items!$J$38</f>
        <v>Оплата расходов на персонал</v>
      </c>
      <c r="J204" s="1" t="str">
        <f>Items!K42</f>
        <v>Маркетолог</v>
      </c>
      <c r="Q204" s="1">
        <f ca="1">SUM($S204:INDIRECT(ADDRESS(ROW(),SUMIFS($3:$3,$4:$4,MAX($4:$4)))))</f>
        <v>310071.78000000003</v>
      </c>
      <c r="T204" s="1">
        <f ca="1">SUMIFS(INDIRECT($C$1&amp;"!"&amp;$C204&amp;":"&amp;$C204),dbF!$B:$B,"&gt;="&amp;T$5,dbF!$B:$B,"&lt;="&amp;T$6,INDIRECT($C$1&amp;"!"&amp;$C$2&amp;":"&amp;$C$2),$I$4,dbF!$J:$J,$I204,dbF!$K:$K,$J204)</f>
        <v>0</v>
      </c>
      <c r="U204" s="1">
        <f ca="1">SUMIFS(INDIRECT($C$1&amp;"!"&amp;$C204&amp;":"&amp;$C204),dbF!$B:$B,"&gt;="&amp;U$5,dbF!$B:$B,"&lt;="&amp;U$6,INDIRECT($C$1&amp;"!"&amp;$C$2&amp;":"&amp;$C$2),$I$4,dbF!$J:$J,$I204,dbF!$K:$K,$J204)</f>
        <v>0</v>
      </c>
      <c r="V204" s="1">
        <f ca="1">SUMIFS(INDIRECT($C$1&amp;"!"&amp;$C204&amp;":"&amp;$C204),dbF!$B:$B,"&gt;="&amp;V$5,dbF!$B:$B,"&lt;="&amp;V$6,INDIRECT($C$1&amp;"!"&amp;$C$2&amp;":"&amp;$C$2),$I$4,dbF!$J:$J,$I204,dbF!$K:$K,$J204)</f>
        <v>0</v>
      </c>
      <c r="W204" s="1">
        <f ca="1">SUMIFS(INDIRECT($C$1&amp;"!"&amp;$C204&amp;":"&amp;$C204),dbF!$B:$B,"&gt;="&amp;W$5,dbF!$B:$B,"&lt;="&amp;W$6,INDIRECT($C$1&amp;"!"&amp;$C$2&amp;":"&amp;$C$2),$I$4,dbF!$J:$J,$I204,dbF!$K:$K,$J204)</f>
        <v>0</v>
      </c>
      <c r="X204" s="1">
        <f ca="1">SUMIFS(INDIRECT($C$1&amp;"!"&amp;$C204&amp;":"&amp;$C204),dbF!$B:$B,"&gt;="&amp;X$5,dbF!$B:$B,"&lt;="&amp;X$6,INDIRECT($C$1&amp;"!"&amp;$C$2&amp;":"&amp;$C$2),$I$4,dbF!$J:$J,$I204,dbF!$K:$K,$J204)</f>
        <v>0</v>
      </c>
      <c r="Y204" s="1">
        <f ca="1">SUMIFS(INDIRECT($C$1&amp;"!"&amp;$C204&amp;":"&amp;$C204),dbF!$B:$B,"&gt;="&amp;Y$5,dbF!$B:$B,"&lt;="&amp;Y$6,INDIRECT($C$1&amp;"!"&amp;$C$2&amp;":"&amp;$C$2),$I$4,dbF!$J:$J,$I204,dbF!$K:$K,$J204)</f>
        <v>29750</v>
      </c>
      <c r="Z204" s="1">
        <f ca="1">SUMIFS(INDIRECT($C$1&amp;"!"&amp;$C204&amp;":"&amp;$C204),dbF!$B:$B,"&gt;="&amp;Z$5,dbF!$B:$B,"&lt;="&amp;Z$6,INDIRECT($C$1&amp;"!"&amp;$C$2&amp;":"&amp;$C$2),$I$4,dbF!$J:$J,$I204,dbF!$K:$K,$J204)</f>
        <v>24250</v>
      </c>
      <c r="AA204" s="1">
        <f ca="1">SUMIFS(INDIRECT($C$1&amp;"!"&amp;$C204&amp;":"&amp;$C204),dbF!$B:$B,"&gt;="&amp;AA$5,dbF!$B:$B,"&lt;="&amp;AA$6,INDIRECT($C$1&amp;"!"&amp;$C$2&amp;":"&amp;$C$2),$I$4,dbF!$J:$J,$I204,dbF!$K:$K,$J204)</f>
        <v>79071.78</v>
      </c>
      <c r="AB204" s="1">
        <f ca="1">SUMIFS(INDIRECT($C$1&amp;"!"&amp;$C204&amp;":"&amp;$C204),dbF!$B:$B,"&gt;="&amp;AB$5,dbF!$B:$B,"&lt;="&amp;AB$6,INDIRECT($C$1&amp;"!"&amp;$C$2&amp;":"&amp;$C$2),$I$4,dbF!$J:$J,$I204,dbF!$K:$K,$J204)</f>
        <v>70500</v>
      </c>
      <c r="AC204" s="1">
        <f ca="1">SUMIFS(INDIRECT($C$1&amp;"!"&amp;$C204&amp;":"&amp;$C204),dbF!$B:$B,"&gt;="&amp;AC$5,dbF!$B:$B,"&lt;="&amp;AC$6,INDIRECT($C$1&amp;"!"&amp;$C$2&amp;":"&amp;$C$2),$I$4,dbF!$J:$J,$I204,dbF!$K:$K,$J204)</f>
        <v>47000</v>
      </c>
      <c r="AD204" s="1">
        <f ca="1">SUMIFS(INDIRECT($C$1&amp;"!"&amp;$C204&amp;":"&amp;$C204),dbF!$B:$B,"&gt;="&amp;AD$5,dbF!$B:$B,"&lt;="&amp;AD$6,INDIRECT($C$1&amp;"!"&amp;$C$2&amp;":"&amp;$C$2),$I$4,dbF!$J:$J,$I204,dbF!$K:$K,$J204)</f>
        <v>59500</v>
      </c>
      <c r="AE204" s="1">
        <f ca="1">SUMIFS(INDIRECT($C$1&amp;"!"&amp;$C204&amp;":"&amp;$C204),dbF!$B:$B,"&gt;="&amp;AE$5,dbF!$B:$B,"&lt;="&amp;AE$6,INDIRECT($C$1&amp;"!"&amp;$C$2&amp;":"&amp;$C$2),$I$4,dbF!$J:$J,$I204,dbF!$K:$K,$J204)</f>
        <v>0</v>
      </c>
      <c r="AF204" s="1">
        <f ca="1">SUMIFS(INDIRECT($C$1&amp;"!"&amp;$C204&amp;":"&amp;$C204),dbF!$B:$B,"&gt;="&amp;AF$5,dbF!$B:$B,"&lt;="&amp;AF$6,INDIRECT($C$1&amp;"!"&amp;$C$2&amp;":"&amp;$C$2),$I$4,dbF!$J:$J,$I204,dbF!$K:$K,$J204)</f>
        <v>0</v>
      </c>
      <c r="AG204" s="1">
        <f ca="1">SUMIFS(INDIRECT($C$1&amp;"!"&amp;$C204&amp;":"&amp;$C204),dbF!$B:$B,"&gt;="&amp;AG$5,dbF!$B:$B,"&lt;="&amp;AG$6,INDIRECT($C$1&amp;"!"&amp;$C$2&amp;":"&amp;$C$2),$I$4,dbF!$J:$J,$I204,dbF!$K:$K,$J204)</f>
        <v>0</v>
      </c>
      <c r="AH204" s="1">
        <f ca="1">SUMIFS(INDIRECT($C$1&amp;"!"&amp;$C204&amp;":"&amp;$C204),dbF!$B:$B,"&gt;="&amp;AH$5,dbF!$B:$B,"&lt;="&amp;AH$6,INDIRECT($C$1&amp;"!"&amp;$C$2&amp;":"&amp;$C$2),$I$4,dbF!$J:$J,$I204,dbF!$K:$K,$J204)</f>
        <v>0</v>
      </c>
      <c r="AI204" s="1">
        <f ca="1">SUMIFS(INDIRECT($C$1&amp;"!"&amp;$C204&amp;":"&amp;$C204),dbF!$B:$B,"&gt;="&amp;AI$5,dbF!$B:$B,"&lt;="&amp;AI$6,INDIRECT($C$1&amp;"!"&amp;$C$2&amp;":"&amp;$C$2),$I$4,dbF!$J:$J,$I204,dbF!$K:$K,$J204)</f>
        <v>0</v>
      </c>
      <c r="AJ204" s="1">
        <f ca="1">SUMIFS(INDIRECT($C$1&amp;"!"&amp;$C204&amp;":"&amp;$C204),dbF!$B:$B,"&gt;="&amp;AJ$5,dbF!$B:$B,"&lt;="&amp;AJ$6,INDIRECT($C$1&amp;"!"&amp;$C$2&amp;":"&amp;$C$2),$I$4,dbF!$J:$J,$I204,dbF!$K:$K,$J204)</f>
        <v>0</v>
      </c>
      <c r="AK204" s="1">
        <f ca="1">SUMIFS(INDIRECT($C$1&amp;"!"&amp;$C204&amp;":"&amp;$C204),dbF!$B:$B,"&gt;="&amp;AK$5,dbF!$B:$B,"&lt;="&amp;AK$6,INDIRECT($C$1&amp;"!"&amp;$C$2&amp;":"&amp;$C$2),$I$4,dbF!$J:$J,$I204,dbF!$K:$K,$J204)</f>
        <v>0</v>
      </c>
      <c r="AL204" s="1">
        <f ca="1">SUMIFS(INDIRECT($C$1&amp;"!"&amp;$C204&amp;":"&amp;$C204),dbF!$B:$B,"&gt;="&amp;AL$5,dbF!$B:$B,"&lt;="&amp;AL$6,INDIRECT($C$1&amp;"!"&amp;$C$2&amp;":"&amp;$C$2),$I$4,dbF!$J:$J,$I204,dbF!$K:$K,$J204)</f>
        <v>0</v>
      </c>
    </row>
    <row r="205" spans="2:38" x14ac:dyDescent="0.25">
      <c r="B205" s="1" t="str">
        <f>Items!$L43</f>
        <v>CF(-)</v>
      </c>
      <c r="C205" s="1" t="str">
        <f>Items!$M43</f>
        <v>N</v>
      </c>
      <c r="I205" s="22" t="str">
        <f>Items!$J$38</f>
        <v>Оплата расходов на персонал</v>
      </c>
      <c r="J205" s="1" t="str">
        <f>Items!K43</f>
        <v>Брокер</v>
      </c>
      <c r="Q205" s="1">
        <f ca="1">SUM($S205:INDIRECT(ADDRESS(ROW(),SUMIFS($3:$3,$4:$4,MAX($4:$4)))))</f>
        <v>455420</v>
      </c>
      <c r="T205" s="1">
        <f ca="1">SUMIFS(INDIRECT($C$1&amp;"!"&amp;$C205&amp;":"&amp;$C205),dbF!$B:$B,"&gt;="&amp;T$5,dbF!$B:$B,"&lt;="&amp;T$6,INDIRECT($C$1&amp;"!"&amp;$C$2&amp;":"&amp;$C$2),$I$4,dbF!$J:$J,$I205,dbF!$K:$K,$J205)</f>
        <v>0</v>
      </c>
      <c r="U205" s="1">
        <f ca="1">SUMIFS(INDIRECT($C$1&amp;"!"&amp;$C205&amp;":"&amp;$C205),dbF!$B:$B,"&gt;="&amp;U$5,dbF!$B:$B,"&lt;="&amp;U$6,INDIRECT($C$1&amp;"!"&amp;$C$2&amp;":"&amp;$C$2),$I$4,dbF!$J:$J,$I205,dbF!$K:$K,$J205)</f>
        <v>0</v>
      </c>
      <c r="V205" s="1">
        <f ca="1">SUMIFS(INDIRECT($C$1&amp;"!"&amp;$C205&amp;":"&amp;$C205),dbF!$B:$B,"&gt;="&amp;V$5,dbF!$B:$B,"&lt;="&amp;V$6,INDIRECT($C$1&amp;"!"&amp;$C$2&amp;":"&amp;$C$2),$I$4,dbF!$J:$J,$I205,dbF!$K:$K,$J205)</f>
        <v>0</v>
      </c>
      <c r="W205" s="1">
        <f ca="1">SUMIFS(INDIRECT($C$1&amp;"!"&amp;$C205&amp;":"&amp;$C205),dbF!$B:$B,"&gt;="&amp;W$5,dbF!$B:$B,"&lt;="&amp;W$6,INDIRECT($C$1&amp;"!"&amp;$C$2&amp;":"&amp;$C$2),$I$4,dbF!$J:$J,$I205,dbF!$K:$K,$J205)</f>
        <v>0</v>
      </c>
      <c r="X205" s="1">
        <f ca="1">SUMIFS(INDIRECT($C$1&amp;"!"&amp;$C205&amp;":"&amp;$C205),dbF!$B:$B,"&gt;="&amp;X$5,dbF!$B:$B,"&lt;="&amp;X$6,INDIRECT($C$1&amp;"!"&amp;$C$2&amp;":"&amp;$C$2),$I$4,dbF!$J:$J,$I205,dbF!$K:$K,$J205)</f>
        <v>0</v>
      </c>
      <c r="Y205" s="1">
        <f ca="1">SUMIFS(INDIRECT($C$1&amp;"!"&amp;$C205&amp;":"&amp;$C205),dbF!$B:$B,"&gt;="&amp;Y$5,dbF!$B:$B,"&lt;="&amp;Y$6,INDIRECT($C$1&amp;"!"&amp;$C$2&amp;":"&amp;$C$2),$I$4,dbF!$J:$J,$I205,dbF!$K:$K,$J205)</f>
        <v>0</v>
      </c>
      <c r="Z205" s="1">
        <f ca="1">SUMIFS(INDIRECT($C$1&amp;"!"&amp;$C205&amp;":"&amp;$C205),dbF!$B:$B,"&gt;="&amp;Z$5,dbF!$B:$B,"&lt;="&amp;Z$6,INDIRECT($C$1&amp;"!"&amp;$C$2&amp;":"&amp;$C$2),$I$4,dbF!$J:$J,$I205,dbF!$K:$K,$J205)</f>
        <v>0</v>
      </c>
      <c r="AA205" s="1">
        <f ca="1">SUMIFS(INDIRECT($C$1&amp;"!"&amp;$C205&amp;":"&amp;$C205),dbF!$B:$B,"&gt;="&amp;AA$5,dbF!$B:$B,"&lt;="&amp;AA$6,INDIRECT($C$1&amp;"!"&amp;$C$2&amp;":"&amp;$C$2),$I$4,dbF!$J:$J,$I205,dbF!$K:$K,$J205)</f>
        <v>34920</v>
      </c>
      <c r="AB205" s="1">
        <f ca="1">SUMIFS(INDIRECT($C$1&amp;"!"&amp;$C205&amp;":"&amp;$C205),dbF!$B:$B,"&gt;="&amp;AB$5,dbF!$B:$B,"&lt;="&amp;AB$6,INDIRECT($C$1&amp;"!"&amp;$C$2&amp;":"&amp;$C$2),$I$4,dbF!$J:$J,$I205,dbF!$K:$K,$J205)</f>
        <v>73800</v>
      </c>
      <c r="AC205" s="1">
        <f ca="1">SUMIFS(INDIRECT($C$1&amp;"!"&amp;$C205&amp;":"&amp;$C205),dbF!$B:$B,"&gt;="&amp;AC$5,dbF!$B:$B,"&lt;="&amp;AC$6,INDIRECT($C$1&amp;"!"&amp;$C$2&amp;":"&amp;$C$2),$I$4,dbF!$J:$J,$I205,dbF!$K:$K,$J205)</f>
        <v>98700</v>
      </c>
      <c r="AD205" s="1">
        <f ca="1">SUMIFS(INDIRECT($C$1&amp;"!"&amp;$C205&amp;":"&amp;$C205),dbF!$B:$B,"&gt;="&amp;AD$5,dbF!$B:$B,"&lt;="&amp;AD$6,INDIRECT($C$1&amp;"!"&amp;$C$2&amp;":"&amp;$C$2),$I$4,dbF!$J:$J,$I205,dbF!$K:$K,$J205)</f>
        <v>75200</v>
      </c>
      <c r="AE205" s="1">
        <f ca="1">SUMIFS(INDIRECT($C$1&amp;"!"&amp;$C205&amp;":"&amp;$C205),dbF!$B:$B,"&gt;="&amp;AE$5,dbF!$B:$B,"&lt;="&amp;AE$6,INDIRECT($C$1&amp;"!"&amp;$C$2&amp;":"&amp;$C$2),$I$4,dbF!$J:$J,$I205,dbF!$K:$K,$J205)</f>
        <v>0</v>
      </c>
      <c r="AF205" s="1">
        <f ca="1">SUMIFS(INDIRECT($C$1&amp;"!"&amp;$C205&amp;":"&amp;$C205),dbF!$B:$B,"&gt;="&amp;AF$5,dbF!$B:$B,"&lt;="&amp;AF$6,INDIRECT($C$1&amp;"!"&amp;$C$2&amp;":"&amp;$C$2),$I$4,dbF!$J:$J,$I205,dbF!$K:$K,$J205)</f>
        <v>95200</v>
      </c>
      <c r="AG205" s="1">
        <f ca="1">SUMIFS(INDIRECT($C$1&amp;"!"&amp;$C205&amp;":"&amp;$C205),dbF!$B:$B,"&gt;="&amp;AG$5,dbF!$B:$B,"&lt;="&amp;AG$6,INDIRECT($C$1&amp;"!"&amp;$C$2&amp;":"&amp;$C$2),$I$4,dbF!$J:$J,$I205,dbF!$K:$K,$J205)</f>
        <v>77600</v>
      </c>
      <c r="AH205" s="1">
        <f ca="1">SUMIFS(INDIRECT($C$1&amp;"!"&amp;$C205&amp;":"&amp;$C205),dbF!$B:$B,"&gt;="&amp;AH$5,dbF!$B:$B,"&lt;="&amp;AH$6,INDIRECT($C$1&amp;"!"&amp;$C$2&amp;":"&amp;$C$2),$I$4,dbF!$J:$J,$I205,dbF!$K:$K,$J205)</f>
        <v>0</v>
      </c>
      <c r="AI205" s="1">
        <f ca="1">SUMIFS(INDIRECT($C$1&amp;"!"&amp;$C205&amp;":"&amp;$C205),dbF!$B:$B,"&gt;="&amp;AI$5,dbF!$B:$B,"&lt;="&amp;AI$6,INDIRECT($C$1&amp;"!"&amp;$C$2&amp;":"&amp;$C$2),$I$4,dbF!$J:$J,$I205,dbF!$K:$K,$J205)</f>
        <v>0</v>
      </c>
      <c r="AJ205" s="1">
        <f ca="1">SUMIFS(INDIRECT($C$1&amp;"!"&amp;$C205&amp;":"&amp;$C205),dbF!$B:$B,"&gt;="&amp;AJ$5,dbF!$B:$B,"&lt;="&amp;AJ$6,INDIRECT($C$1&amp;"!"&amp;$C$2&amp;":"&amp;$C$2),$I$4,dbF!$J:$J,$I205,dbF!$K:$K,$J205)</f>
        <v>0</v>
      </c>
      <c r="AK205" s="1">
        <f ca="1">SUMIFS(INDIRECT($C$1&amp;"!"&amp;$C205&amp;":"&amp;$C205),dbF!$B:$B,"&gt;="&amp;AK$5,dbF!$B:$B,"&lt;="&amp;AK$6,INDIRECT($C$1&amp;"!"&amp;$C$2&amp;":"&amp;$C$2),$I$4,dbF!$J:$J,$I205,dbF!$K:$K,$J205)</f>
        <v>0</v>
      </c>
      <c r="AL205" s="1">
        <f ca="1">SUMIFS(INDIRECT($C$1&amp;"!"&amp;$C205&amp;":"&amp;$C205),dbF!$B:$B,"&gt;="&amp;AL$5,dbF!$B:$B,"&lt;="&amp;AL$6,INDIRECT($C$1&amp;"!"&amp;$C$2&amp;":"&amp;$C$2),$I$4,dbF!$J:$J,$I205,dbF!$K:$K,$J205)</f>
        <v>0</v>
      </c>
    </row>
    <row r="206" spans="2:38" x14ac:dyDescent="0.25">
      <c r="B206" s="1" t="str">
        <f>Items!$L44</f>
        <v>CF(-)</v>
      </c>
      <c r="C206" s="1" t="str">
        <f>Items!$M44</f>
        <v>N</v>
      </c>
      <c r="I206" s="22" t="str">
        <f>Items!$J$38</f>
        <v>Оплата расходов на персонал</v>
      </c>
      <c r="J206" s="1" t="str">
        <f>Items!K44</f>
        <v>Бухгалтер</v>
      </c>
      <c r="Q206" s="1">
        <f ca="1">SUM($S206:INDIRECT(ADDRESS(ROW(),SUMIFS($3:$3,$4:$4,MAX($4:$4)))))</f>
        <v>490236.74</v>
      </c>
      <c r="T206" s="1">
        <f ca="1">SUMIFS(INDIRECT($C$1&amp;"!"&amp;$C206&amp;":"&amp;$C206),dbF!$B:$B,"&gt;="&amp;T$5,dbF!$B:$B,"&lt;="&amp;T$6,INDIRECT($C$1&amp;"!"&amp;$C$2&amp;":"&amp;$C$2),$I$4,dbF!$J:$J,$I206,dbF!$K:$K,$J206)</f>
        <v>0</v>
      </c>
      <c r="U206" s="1">
        <f ca="1">SUMIFS(INDIRECT($C$1&amp;"!"&amp;$C206&amp;":"&amp;$C206),dbF!$B:$B,"&gt;="&amp;U$5,dbF!$B:$B,"&lt;="&amp;U$6,INDIRECT($C$1&amp;"!"&amp;$C$2&amp;":"&amp;$C$2),$I$4,dbF!$J:$J,$I206,dbF!$K:$K,$J206)</f>
        <v>24600</v>
      </c>
      <c r="V206" s="1">
        <f ca="1">SUMIFS(INDIRECT($C$1&amp;"!"&amp;$C206&amp;":"&amp;$C206),dbF!$B:$B,"&gt;="&amp;V$5,dbF!$B:$B,"&lt;="&amp;V$6,INDIRECT($C$1&amp;"!"&amp;$C$2&amp;":"&amp;$C$2),$I$4,dbF!$J:$J,$I206,dbF!$K:$K,$J206)</f>
        <v>0</v>
      </c>
      <c r="W206" s="1">
        <f ca="1">SUMIFS(INDIRECT($C$1&amp;"!"&amp;$C206&amp;":"&amp;$C206),dbF!$B:$B,"&gt;="&amp;W$5,dbF!$B:$B,"&lt;="&amp;W$6,INDIRECT($C$1&amp;"!"&amp;$C$2&amp;":"&amp;$C$2),$I$4,dbF!$J:$J,$I206,dbF!$K:$K,$J206)</f>
        <v>51700</v>
      </c>
      <c r="X206" s="1">
        <f ca="1">SUMIFS(INDIRECT($C$1&amp;"!"&amp;$C206&amp;":"&amp;$C206),dbF!$B:$B,"&gt;="&amp;X$5,dbF!$B:$B,"&lt;="&amp;X$6,INDIRECT($C$1&amp;"!"&amp;$C$2&amp;":"&amp;$C$2),$I$4,dbF!$J:$J,$I206,dbF!$K:$K,$J206)</f>
        <v>29750</v>
      </c>
      <c r="Y206" s="1">
        <f ca="1">SUMIFS(INDIRECT($C$1&amp;"!"&amp;$C206&amp;":"&amp;$C206),dbF!$B:$B,"&gt;="&amp;Y$5,dbF!$B:$B,"&lt;="&amp;Y$6,INDIRECT($C$1&amp;"!"&amp;$C$2&amp;":"&amp;$C$2),$I$4,dbF!$J:$J,$I206,dbF!$K:$K,$J206)</f>
        <v>11640</v>
      </c>
      <c r="Z206" s="1">
        <f ca="1">SUMIFS(INDIRECT($C$1&amp;"!"&amp;$C206&amp;":"&amp;$C206),dbF!$B:$B,"&gt;="&amp;Z$5,dbF!$B:$B,"&lt;="&amp;Z$6,INDIRECT($C$1&amp;"!"&amp;$C$2&amp;":"&amp;$C$2),$I$4,dbF!$J:$J,$I206,dbF!$K:$K,$J206)</f>
        <v>0</v>
      </c>
      <c r="AA206" s="1">
        <f ca="1">SUMIFS(INDIRECT($C$1&amp;"!"&amp;$C206&amp;":"&amp;$C206),dbF!$B:$B,"&gt;="&amp;AA$5,dbF!$B:$B,"&lt;="&amp;AA$6,INDIRECT($C$1&amp;"!"&amp;$C$2&amp;":"&amp;$C$2),$I$4,dbF!$J:$J,$I206,dbF!$K:$K,$J206)</f>
        <v>66346.739999999991</v>
      </c>
      <c r="AB206" s="1">
        <f ca="1">SUMIFS(INDIRECT($C$1&amp;"!"&amp;$C206&amp;":"&amp;$C206),dbF!$B:$B,"&gt;="&amp;AB$5,dbF!$B:$B,"&lt;="&amp;AB$6,INDIRECT($C$1&amp;"!"&amp;$C$2&amp;":"&amp;$C$2),$I$4,dbF!$J:$J,$I206,dbF!$K:$K,$J206)</f>
        <v>47000</v>
      </c>
      <c r="AC206" s="1">
        <f ca="1">SUMIFS(INDIRECT($C$1&amp;"!"&amp;$C206&amp;":"&amp;$C206),dbF!$B:$B,"&gt;="&amp;AC$5,dbF!$B:$B,"&lt;="&amp;AC$6,INDIRECT($C$1&amp;"!"&amp;$C$2&amp;":"&amp;$C$2),$I$4,dbF!$J:$J,$I206,dbF!$K:$K,$J206)</f>
        <v>59500</v>
      </c>
      <c r="AD206" s="1">
        <f ca="1">SUMIFS(INDIRECT($C$1&amp;"!"&amp;$C206&amp;":"&amp;$C206),dbF!$B:$B,"&gt;="&amp;AD$5,dbF!$B:$B,"&lt;="&amp;AD$6,INDIRECT($C$1&amp;"!"&amp;$C$2&amp;":"&amp;$C$2),$I$4,dbF!$J:$J,$I206,dbF!$K:$K,$J206)</f>
        <v>48500</v>
      </c>
      <c r="AE206" s="1">
        <f ca="1">SUMIFS(INDIRECT($C$1&amp;"!"&amp;$C206&amp;":"&amp;$C206),dbF!$B:$B,"&gt;="&amp;AE$5,dbF!$B:$B,"&lt;="&amp;AE$6,INDIRECT($C$1&amp;"!"&amp;$C$2&amp;":"&amp;$C$2),$I$4,dbF!$J:$J,$I206,dbF!$K:$K,$J206)</f>
        <v>0</v>
      </c>
      <c r="AF206" s="1">
        <f ca="1">SUMIFS(INDIRECT($C$1&amp;"!"&amp;$C206&amp;":"&amp;$C206),dbF!$B:$B,"&gt;="&amp;AF$5,dbF!$B:$B,"&lt;="&amp;AF$6,INDIRECT($C$1&amp;"!"&amp;$C$2&amp;":"&amp;$C$2),$I$4,dbF!$J:$J,$I206,dbF!$K:$K,$J206)</f>
        <v>0</v>
      </c>
      <c r="AG206" s="1">
        <f ca="1">SUMIFS(INDIRECT($C$1&amp;"!"&amp;$C206&amp;":"&amp;$C206),dbF!$B:$B,"&gt;="&amp;AG$5,dbF!$B:$B,"&lt;="&amp;AG$6,INDIRECT($C$1&amp;"!"&amp;$C$2&amp;":"&amp;$C$2),$I$4,dbF!$J:$J,$I206,dbF!$K:$K,$J206)</f>
        <v>151200</v>
      </c>
      <c r="AH206" s="1">
        <f ca="1">SUMIFS(INDIRECT($C$1&amp;"!"&amp;$C206&amp;":"&amp;$C206),dbF!$B:$B,"&gt;="&amp;AH$5,dbF!$B:$B,"&lt;="&amp;AH$6,INDIRECT($C$1&amp;"!"&amp;$C$2&amp;":"&amp;$C$2),$I$4,dbF!$J:$J,$I206,dbF!$K:$K,$J206)</f>
        <v>0</v>
      </c>
      <c r="AI206" s="1">
        <f ca="1">SUMIFS(INDIRECT($C$1&amp;"!"&amp;$C206&amp;":"&amp;$C206),dbF!$B:$B,"&gt;="&amp;AI$5,dbF!$B:$B,"&lt;="&amp;AI$6,INDIRECT($C$1&amp;"!"&amp;$C$2&amp;":"&amp;$C$2),$I$4,dbF!$J:$J,$I206,dbF!$K:$K,$J206)</f>
        <v>0</v>
      </c>
      <c r="AJ206" s="1">
        <f ca="1">SUMIFS(INDIRECT($C$1&amp;"!"&amp;$C206&amp;":"&amp;$C206),dbF!$B:$B,"&gt;="&amp;AJ$5,dbF!$B:$B,"&lt;="&amp;AJ$6,INDIRECT($C$1&amp;"!"&amp;$C$2&amp;":"&amp;$C$2),$I$4,dbF!$J:$J,$I206,dbF!$K:$K,$J206)</f>
        <v>0</v>
      </c>
      <c r="AK206" s="1">
        <f ca="1">SUMIFS(INDIRECT($C$1&amp;"!"&amp;$C206&amp;":"&amp;$C206),dbF!$B:$B,"&gt;="&amp;AK$5,dbF!$B:$B,"&lt;="&amp;AK$6,INDIRECT($C$1&amp;"!"&amp;$C$2&amp;":"&amp;$C$2),$I$4,dbF!$J:$J,$I206,dbF!$K:$K,$J206)</f>
        <v>0</v>
      </c>
      <c r="AL206" s="1">
        <f ca="1">SUMIFS(INDIRECT($C$1&amp;"!"&amp;$C206&amp;":"&amp;$C206),dbF!$B:$B,"&gt;="&amp;AL$5,dbF!$B:$B,"&lt;="&amp;AL$6,INDIRECT($C$1&amp;"!"&amp;$C$2&amp;":"&amp;$C$2),$I$4,dbF!$J:$J,$I206,dbF!$K:$K,$J206)</f>
        <v>0</v>
      </c>
    </row>
    <row r="207" spans="2:38" x14ac:dyDescent="0.25">
      <c r="B207" s="1" t="str">
        <f>Items!$L45</f>
        <v>CF(-)</v>
      </c>
      <c r="C207" s="1" t="str">
        <f>Items!$M45</f>
        <v>N</v>
      </c>
      <c r="I207" s="22" t="str">
        <f>Items!$J$38</f>
        <v>Оплата расходов на персонал</v>
      </c>
      <c r="J207" s="1" t="str">
        <f>Items!K45</f>
        <v>Директор</v>
      </c>
      <c r="Q207" s="1">
        <f ca="1">SUM($S207:INDIRECT(ADDRESS(ROW(),SUMIFS($3:$3,$4:$4,MAX($4:$4)))))</f>
        <v>429000</v>
      </c>
      <c r="T207" s="1">
        <f ca="1">SUMIFS(INDIRECT($C$1&amp;"!"&amp;$C207&amp;":"&amp;$C207),dbF!$B:$B,"&gt;="&amp;T$5,dbF!$B:$B,"&lt;="&amp;T$6,INDIRECT($C$1&amp;"!"&amp;$C$2&amp;":"&amp;$C$2),$I$4,dbF!$J:$J,$I207,dbF!$K:$K,$J207)</f>
        <v>0</v>
      </c>
      <c r="U207" s="1">
        <f ca="1">SUMIFS(INDIRECT($C$1&amp;"!"&amp;$C207&amp;":"&amp;$C207),dbF!$B:$B,"&gt;="&amp;U$5,dbF!$B:$B,"&lt;="&amp;U$6,INDIRECT($C$1&amp;"!"&amp;$C$2&amp;":"&amp;$C$2),$I$4,dbF!$J:$J,$I207,dbF!$K:$K,$J207)</f>
        <v>0</v>
      </c>
      <c r="V207" s="1">
        <f ca="1">SUMIFS(INDIRECT($C$1&amp;"!"&amp;$C207&amp;":"&amp;$C207),dbF!$B:$B,"&gt;="&amp;V$5,dbF!$B:$B,"&lt;="&amp;V$6,INDIRECT($C$1&amp;"!"&amp;$C$2&amp;":"&amp;$C$2),$I$4,dbF!$J:$J,$I207,dbF!$K:$K,$J207)</f>
        <v>0</v>
      </c>
      <c r="W207" s="1">
        <f ca="1">SUMIFS(INDIRECT($C$1&amp;"!"&amp;$C207&amp;":"&amp;$C207),dbF!$B:$B,"&gt;="&amp;W$5,dbF!$B:$B,"&lt;="&amp;W$6,INDIRECT($C$1&amp;"!"&amp;$C$2&amp;":"&amp;$C$2),$I$4,dbF!$J:$J,$I207,dbF!$K:$K,$J207)</f>
        <v>0</v>
      </c>
      <c r="X207" s="1">
        <f ca="1">SUMIFS(INDIRECT($C$1&amp;"!"&amp;$C207&amp;":"&amp;$C207),dbF!$B:$B,"&gt;="&amp;X$5,dbF!$B:$B,"&lt;="&amp;X$6,INDIRECT($C$1&amp;"!"&amp;$C$2&amp;":"&amp;$C$2),$I$4,dbF!$J:$J,$I207,dbF!$K:$K,$J207)</f>
        <v>0</v>
      </c>
      <c r="Y207" s="1">
        <f ca="1">SUMIFS(INDIRECT($C$1&amp;"!"&amp;$C207&amp;":"&amp;$C207),dbF!$B:$B,"&gt;="&amp;Y$5,dbF!$B:$B,"&lt;="&amp;Y$6,INDIRECT($C$1&amp;"!"&amp;$C$2&amp;":"&amp;$C$2),$I$4,dbF!$J:$J,$I207,dbF!$K:$K,$J207)</f>
        <v>0</v>
      </c>
      <c r="Z207" s="1">
        <f ca="1">SUMIFS(INDIRECT($C$1&amp;"!"&amp;$C207&amp;":"&amp;$C207),dbF!$B:$B,"&gt;="&amp;Z$5,dbF!$B:$B,"&lt;="&amp;Z$6,INDIRECT($C$1&amp;"!"&amp;$C$2&amp;":"&amp;$C$2),$I$4,dbF!$J:$J,$I207,dbF!$K:$K,$J207)</f>
        <v>0</v>
      </c>
      <c r="AA207" s="1">
        <f ca="1">SUMIFS(INDIRECT($C$1&amp;"!"&amp;$C207&amp;":"&amp;$C207),dbF!$B:$B,"&gt;="&amp;AA$5,dbF!$B:$B,"&lt;="&amp;AA$6,INDIRECT($C$1&amp;"!"&amp;$C$2&amp;":"&amp;$C$2),$I$4,dbF!$J:$J,$I207,dbF!$K:$K,$J207)</f>
        <v>0</v>
      </c>
      <c r="AB207" s="1">
        <f ca="1">SUMIFS(INDIRECT($C$1&amp;"!"&amp;$C207&amp;":"&amp;$C207),dbF!$B:$B,"&gt;="&amp;AB$5,dbF!$B:$B,"&lt;="&amp;AB$6,INDIRECT($C$1&amp;"!"&amp;$C$2&amp;":"&amp;$C$2),$I$4,dbF!$J:$J,$I207,dbF!$K:$K,$J207)</f>
        <v>0</v>
      </c>
      <c r="AC207" s="1">
        <f ca="1">SUMIFS(INDIRECT($C$1&amp;"!"&amp;$C207&amp;":"&amp;$C207),dbF!$B:$B,"&gt;="&amp;AC$5,dbF!$B:$B,"&lt;="&amp;AC$6,INDIRECT($C$1&amp;"!"&amp;$C$2&amp;":"&amp;$C$2),$I$4,dbF!$J:$J,$I207,dbF!$K:$K,$J207)</f>
        <v>0</v>
      </c>
      <c r="AD207" s="1">
        <f ca="1">SUMIFS(INDIRECT($C$1&amp;"!"&amp;$C207&amp;":"&amp;$C207),dbF!$B:$B,"&gt;="&amp;AD$5,dbF!$B:$B,"&lt;="&amp;AD$6,INDIRECT($C$1&amp;"!"&amp;$C$2&amp;":"&amp;$C$2),$I$4,dbF!$J:$J,$I207,dbF!$K:$K,$J207)</f>
        <v>235000</v>
      </c>
      <c r="AE207" s="1">
        <f ca="1">SUMIFS(INDIRECT($C$1&amp;"!"&amp;$C207&amp;":"&amp;$C207),dbF!$B:$B,"&gt;="&amp;AE$5,dbF!$B:$B,"&lt;="&amp;AE$6,INDIRECT($C$1&amp;"!"&amp;$C$2&amp;":"&amp;$C$2),$I$4,dbF!$J:$J,$I207,dbF!$K:$K,$J207)</f>
        <v>194000</v>
      </c>
      <c r="AF207" s="1">
        <f ca="1">SUMIFS(INDIRECT($C$1&amp;"!"&amp;$C207&amp;":"&amp;$C207),dbF!$B:$B,"&gt;="&amp;AF$5,dbF!$B:$B,"&lt;="&amp;AF$6,INDIRECT($C$1&amp;"!"&amp;$C$2&amp;":"&amp;$C$2),$I$4,dbF!$J:$J,$I207,dbF!$K:$K,$J207)</f>
        <v>0</v>
      </c>
      <c r="AG207" s="1">
        <f ca="1">SUMIFS(INDIRECT($C$1&amp;"!"&amp;$C207&amp;":"&amp;$C207),dbF!$B:$B,"&gt;="&amp;AG$5,dbF!$B:$B,"&lt;="&amp;AG$6,INDIRECT($C$1&amp;"!"&amp;$C$2&amp;":"&amp;$C$2),$I$4,dbF!$J:$J,$I207,dbF!$K:$K,$J207)</f>
        <v>0</v>
      </c>
      <c r="AH207" s="1">
        <f ca="1">SUMIFS(INDIRECT($C$1&amp;"!"&amp;$C207&amp;":"&amp;$C207),dbF!$B:$B,"&gt;="&amp;AH$5,dbF!$B:$B,"&lt;="&amp;AH$6,INDIRECT($C$1&amp;"!"&amp;$C$2&amp;":"&amp;$C$2),$I$4,dbF!$J:$J,$I207,dbF!$K:$K,$J207)</f>
        <v>0</v>
      </c>
      <c r="AI207" s="1">
        <f ca="1">SUMIFS(INDIRECT($C$1&amp;"!"&amp;$C207&amp;":"&amp;$C207),dbF!$B:$B,"&gt;="&amp;AI$5,dbF!$B:$B,"&lt;="&amp;AI$6,INDIRECT($C$1&amp;"!"&amp;$C$2&amp;":"&amp;$C$2),$I$4,dbF!$J:$J,$I207,dbF!$K:$K,$J207)</f>
        <v>0</v>
      </c>
      <c r="AJ207" s="1">
        <f ca="1">SUMIFS(INDIRECT($C$1&amp;"!"&amp;$C207&amp;":"&amp;$C207),dbF!$B:$B,"&gt;="&amp;AJ$5,dbF!$B:$B,"&lt;="&amp;AJ$6,INDIRECT($C$1&amp;"!"&amp;$C$2&amp;":"&amp;$C$2),$I$4,dbF!$J:$J,$I207,dbF!$K:$K,$J207)</f>
        <v>0</v>
      </c>
      <c r="AK207" s="1">
        <f ca="1">SUMIFS(INDIRECT($C$1&amp;"!"&amp;$C207&amp;":"&amp;$C207),dbF!$B:$B,"&gt;="&amp;AK$5,dbF!$B:$B,"&lt;="&amp;AK$6,INDIRECT($C$1&amp;"!"&amp;$C$2&amp;":"&amp;$C$2),$I$4,dbF!$J:$J,$I207,dbF!$K:$K,$J207)</f>
        <v>0</v>
      </c>
      <c r="AL207" s="1">
        <f ca="1">SUMIFS(INDIRECT($C$1&amp;"!"&amp;$C207&amp;":"&amp;$C207),dbF!$B:$B,"&gt;="&amp;AL$5,dbF!$B:$B,"&lt;="&amp;AL$6,INDIRECT($C$1&amp;"!"&amp;$C$2&amp;":"&amp;$C$2),$I$4,dbF!$J:$J,$I207,dbF!$K:$K,$J207)</f>
        <v>0</v>
      </c>
    </row>
    <row r="208" spans="2:38" x14ac:dyDescent="0.25">
      <c r="B208" s="1" t="str">
        <f>Items!$L46</f>
        <v>CF(-)</v>
      </c>
      <c r="C208" s="1" t="str">
        <f>Items!$M46</f>
        <v>N</v>
      </c>
      <c r="I208" s="22" t="str">
        <f>Items!$J$38</f>
        <v>Оплата расходов на персонал</v>
      </c>
      <c r="J208" s="1" t="str">
        <f>Items!K46</f>
        <v>Фин директор</v>
      </c>
      <c r="Q208" s="1">
        <f ca="1">SUM($S208:INDIRECT(ADDRESS(ROW(),SUMIFS($3:$3,$4:$4,MAX($4:$4)))))</f>
        <v>543500</v>
      </c>
      <c r="T208" s="1">
        <f ca="1">SUMIFS(INDIRECT($C$1&amp;"!"&amp;$C208&amp;":"&amp;$C208),dbF!$B:$B,"&gt;="&amp;T$5,dbF!$B:$B,"&lt;="&amp;T$6,INDIRECT($C$1&amp;"!"&amp;$C$2&amp;":"&amp;$C$2),$I$4,dbF!$J:$J,$I208,dbF!$K:$K,$J208)</f>
        <v>0</v>
      </c>
      <c r="U208" s="1">
        <f ca="1">SUMIFS(INDIRECT($C$1&amp;"!"&amp;$C208&amp;":"&amp;$C208),dbF!$B:$B,"&gt;="&amp;U$5,dbF!$B:$B,"&lt;="&amp;U$6,INDIRECT($C$1&amp;"!"&amp;$C$2&amp;":"&amp;$C$2),$I$4,dbF!$J:$J,$I208,dbF!$K:$K,$J208)</f>
        <v>0</v>
      </c>
      <c r="V208" s="1">
        <f ca="1">SUMIFS(INDIRECT($C$1&amp;"!"&amp;$C208&amp;":"&amp;$C208),dbF!$B:$B,"&gt;="&amp;V$5,dbF!$B:$B,"&lt;="&amp;V$6,INDIRECT($C$1&amp;"!"&amp;$C$2&amp;":"&amp;$C$2),$I$4,dbF!$J:$J,$I208,dbF!$K:$K,$J208)</f>
        <v>0</v>
      </c>
      <c r="W208" s="1">
        <f ca="1">SUMIFS(INDIRECT($C$1&amp;"!"&amp;$C208&amp;":"&amp;$C208),dbF!$B:$B,"&gt;="&amp;W$5,dbF!$B:$B,"&lt;="&amp;W$6,INDIRECT($C$1&amp;"!"&amp;$C$2&amp;":"&amp;$C$2),$I$4,dbF!$J:$J,$I208,dbF!$K:$K,$J208)</f>
        <v>0</v>
      </c>
      <c r="X208" s="1">
        <f ca="1">SUMIFS(INDIRECT($C$1&amp;"!"&amp;$C208&amp;":"&amp;$C208),dbF!$B:$B,"&gt;="&amp;X$5,dbF!$B:$B,"&lt;="&amp;X$6,INDIRECT($C$1&amp;"!"&amp;$C$2&amp;":"&amp;$C$2),$I$4,dbF!$J:$J,$I208,dbF!$K:$K,$J208)</f>
        <v>0</v>
      </c>
      <c r="Y208" s="1">
        <f ca="1">SUMIFS(INDIRECT($C$1&amp;"!"&amp;$C208&amp;":"&amp;$C208),dbF!$B:$B,"&gt;="&amp;Y$5,dbF!$B:$B,"&lt;="&amp;Y$6,INDIRECT($C$1&amp;"!"&amp;$C$2&amp;":"&amp;$C$2),$I$4,dbF!$J:$J,$I208,dbF!$K:$K,$J208)</f>
        <v>0</v>
      </c>
      <c r="Z208" s="1">
        <f ca="1">SUMIFS(INDIRECT($C$1&amp;"!"&amp;$C208&amp;":"&amp;$C208),dbF!$B:$B,"&gt;="&amp;Z$5,dbF!$B:$B,"&lt;="&amp;Z$6,INDIRECT($C$1&amp;"!"&amp;$C$2&amp;":"&amp;$C$2),$I$4,dbF!$J:$J,$I208,dbF!$K:$K,$J208)</f>
        <v>0</v>
      </c>
      <c r="AA208" s="1">
        <f ca="1">SUMIFS(INDIRECT($C$1&amp;"!"&amp;$C208&amp;":"&amp;$C208),dbF!$B:$B,"&gt;="&amp;AA$5,dbF!$B:$B,"&lt;="&amp;AA$6,INDIRECT($C$1&amp;"!"&amp;$C$2&amp;":"&amp;$C$2),$I$4,dbF!$J:$J,$I208,dbF!$K:$K,$J208)</f>
        <v>0</v>
      </c>
      <c r="AB208" s="1">
        <f ca="1">SUMIFS(INDIRECT($C$1&amp;"!"&amp;$C208&amp;":"&amp;$C208),dbF!$B:$B,"&gt;="&amp;AB$5,dbF!$B:$B,"&lt;="&amp;AB$6,INDIRECT($C$1&amp;"!"&amp;$C$2&amp;":"&amp;$C$2),$I$4,dbF!$J:$J,$I208,dbF!$K:$K,$J208)</f>
        <v>0</v>
      </c>
      <c r="AC208" s="1">
        <f ca="1">SUMIFS(INDIRECT($C$1&amp;"!"&amp;$C208&amp;":"&amp;$C208),dbF!$B:$B,"&gt;="&amp;AC$5,dbF!$B:$B,"&lt;="&amp;AC$6,INDIRECT($C$1&amp;"!"&amp;$C$2&amp;":"&amp;$C$2),$I$4,dbF!$J:$J,$I208,dbF!$K:$K,$J208)</f>
        <v>0</v>
      </c>
      <c r="AD208" s="1">
        <f ca="1">SUMIFS(INDIRECT($C$1&amp;"!"&amp;$C208&amp;":"&amp;$C208),dbF!$B:$B,"&gt;="&amp;AD$5,dbF!$B:$B,"&lt;="&amp;AD$6,INDIRECT($C$1&amp;"!"&amp;$C$2&amp;":"&amp;$C$2),$I$4,dbF!$J:$J,$I208,dbF!$K:$K,$J208)</f>
        <v>297500</v>
      </c>
      <c r="AE208" s="1">
        <f ca="1">SUMIFS(INDIRECT($C$1&amp;"!"&amp;$C208&amp;":"&amp;$C208),dbF!$B:$B,"&gt;="&amp;AE$5,dbF!$B:$B,"&lt;="&amp;AE$6,INDIRECT($C$1&amp;"!"&amp;$C$2&amp;":"&amp;$C$2),$I$4,dbF!$J:$J,$I208,dbF!$K:$K,$J208)</f>
        <v>246000</v>
      </c>
      <c r="AF208" s="1">
        <f ca="1">SUMIFS(INDIRECT($C$1&amp;"!"&amp;$C208&amp;":"&amp;$C208),dbF!$B:$B,"&gt;="&amp;AF$5,dbF!$B:$B,"&lt;="&amp;AF$6,INDIRECT($C$1&amp;"!"&amp;$C$2&amp;":"&amp;$C$2),$I$4,dbF!$J:$J,$I208,dbF!$K:$K,$J208)</f>
        <v>0</v>
      </c>
      <c r="AG208" s="1">
        <f ca="1">SUMIFS(INDIRECT($C$1&amp;"!"&amp;$C208&amp;":"&amp;$C208),dbF!$B:$B,"&gt;="&amp;AG$5,dbF!$B:$B,"&lt;="&amp;AG$6,INDIRECT($C$1&amp;"!"&amp;$C$2&amp;":"&amp;$C$2),$I$4,dbF!$J:$J,$I208,dbF!$K:$K,$J208)</f>
        <v>0</v>
      </c>
      <c r="AH208" s="1">
        <f ca="1">SUMIFS(INDIRECT($C$1&amp;"!"&amp;$C208&amp;":"&amp;$C208),dbF!$B:$B,"&gt;="&amp;AH$5,dbF!$B:$B,"&lt;="&amp;AH$6,INDIRECT($C$1&amp;"!"&amp;$C$2&amp;":"&amp;$C$2),$I$4,dbF!$J:$J,$I208,dbF!$K:$K,$J208)</f>
        <v>0</v>
      </c>
      <c r="AI208" s="1">
        <f ca="1">SUMIFS(INDIRECT($C$1&amp;"!"&amp;$C208&amp;":"&amp;$C208),dbF!$B:$B,"&gt;="&amp;AI$5,dbF!$B:$B,"&lt;="&amp;AI$6,INDIRECT($C$1&amp;"!"&amp;$C$2&amp;":"&amp;$C$2),$I$4,dbF!$J:$J,$I208,dbF!$K:$K,$J208)</f>
        <v>0</v>
      </c>
      <c r="AJ208" s="1">
        <f ca="1">SUMIFS(INDIRECT($C$1&amp;"!"&amp;$C208&amp;":"&amp;$C208),dbF!$B:$B,"&gt;="&amp;AJ$5,dbF!$B:$B,"&lt;="&amp;AJ$6,INDIRECT($C$1&amp;"!"&amp;$C$2&amp;":"&amp;$C$2),$I$4,dbF!$J:$J,$I208,dbF!$K:$K,$J208)</f>
        <v>0</v>
      </c>
      <c r="AK208" s="1">
        <f ca="1">SUMIFS(INDIRECT($C$1&amp;"!"&amp;$C208&amp;":"&amp;$C208),dbF!$B:$B,"&gt;="&amp;AK$5,dbF!$B:$B,"&lt;="&amp;AK$6,INDIRECT($C$1&amp;"!"&amp;$C$2&amp;":"&amp;$C$2),$I$4,dbF!$J:$J,$I208,dbF!$K:$K,$J208)</f>
        <v>0</v>
      </c>
      <c r="AL208" s="1">
        <f ca="1">SUMIFS(INDIRECT($C$1&amp;"!"&amp;$C208&amp;":"&amp;$C208),dbF!$B:$B,"&gt;="&amp;AL$5,dbF!$B:$B,"&lt;="&amp;AL$6,INDIRECT($C$1&amp;"!"&amp;$C$2&amp;":"&amp;$C$2),$I$4,dbF!$J:$J,$I208,dbF!$K:$K,$J208)</f>
        <v>0</v>
      </c>
    </row>
    <row r="209" spans="2:38" x14ac:dyDescent="0.25">
      <c r="B209" s="1" t="str">
        <f>Items!$L47</f>
        <v>CF(-)</v>
      </c>
      <c r="C209" s="1" t="str">
        <f>Items!$M47</f>
        <v>N</v>
      </c>
      <c r="I209" s="22" t="str">
        <f>Items!$J$38</f>
        <v>Оплата расходов на персонал</v>
      </c>
      <c r="J209" s="1" t="str">
        <f>Items!K47</f>
        <v>Резерв-1</v>
      </c>
      <c r="Q209" s="1">
        <f ca="1">SUM($S209:INDIRECT(ADDRESS(ROW(),SUMIFS($3:$3,$4:$4,MAX($4:$4)))))</f>
        <v>0</v>
      </c>
      <c r="T209" s="1">
        <f ca="1">SUMIFS(INDIRECT($C$1&amp;"!"&amp;$C209&amp;":"&amp;$C209),dbF!$B:$B,"&gt;="&amp;T$5,dbF!$B:$B,"&lt;="&amp;T$6,INDIRECT($C$1&amp;"!"&amp;$C$2&amp;":"&amp;$C$2),$I$4,dbF!$J:$J,$I209,dbF!$K:$K,$J209)</f>
        <v>0</v>
      </c>
      <c r="U209" s="1">
        <f ca="1">SUMIFS(INDIRECT($C$1&amp;"!"&amp;$C209&amp;":"&amp;$C209),dbF!$B:$B,"&gt;="&amp;U$5,dbF!$B:$B,"&lt;="&amp;U$6,INDIRECT($C$1&amp;"!"&amp;$C$2&amp;":"&amp;$C$2),$I$4,dbF!$J:$J,$I209,dbF!$K:$K,$J209)</f>
        <v>0</v>
      </c>
      <c r="V209" s="1">
        <f ca="1">SUMIFS(INDIRECT($C$1&amp;"!"&amp;$C209&amp;":"&amp;$C209),dbF!$B:$B,"&gt;="&amp;V$5,dbF!$B:$B,"&lt;="&amp;V$6,INDIRECT($C$1&amp;"!"&amp;$C$2&amp;":"&amp;$C$2),$I$4,dbF!$J:$J,$I209,dbF!$K:$K,$J209)</f>
        <v>0</v>
      </c>
      <c r="W209" s="1">
        <f ca="1">SUMIFS(INDIRECT($C$1&amp;"!"&amp;$C209&amp;":"&amp;$C209),dbF!$B:$B,"&gt;="&amp;W$5,dbF!$B:$B,"&lt;="&amp;W$6,INDIRECT($C$1&amp;"!"&amp;$C$2&amp;":"&amp;$C$2),$I$4,dbF!$J:$J,$I209,dbF!$K:$K,$J209)</f>
        <v>0</v>
      </c>
      <c r="X209" s="1">
        <f ca="1">SUMIFS(INDIRECT($C$1&amp;"!"&amp;$C209&amp;":"&amp;$C209),dbF!$B:$B,"&gt;="&amp;X$5,dbF!$B:$B,"&lt;="&amp;X$6,INDIRECT($C$1&amp;"!"&amp;$C$2&amp;":"&amp;$C$2),$I$4,dbF!$J:$J,$I209,dbF!$K:$K,$J209)</f>
        <v>0</v>
      </c>
      <c r="Y209" s="1">
        <f ca="1">SUMIFS(INDIRECT($C$1&amp;"!"&amp;$C209&amp;":"&amp;$C209),dbF!$B:$B,"&gt;="&amp;Y$5,dbF!$B:$B,"&lt;="&amp;Y$6,INDIRECT($C$1&amp;"!"&amp;$C$2&amp;":"&amp;$C$2),$I$4,dbF!$J:$J,$I209,dbF!$K:$K,$J209)</f>
        <v>0</v>
      </c>
      <c r="Z209" s="1">
        <f ca="1">SUMIFS(INDIRECT($C$1&amp;"!"&amp;$C209&amp;":"&amp;$C209),dbF!$B:$B,"&gt;="&amp;Z$5,dbF!$B:$B,"&lt;="&amp;Z$6,INDIRECT($C$1&amp;"!"&amp;$C$2&amp;":"&amp;$C$2),$I$4,dbF!$J:$J,$I209,dbF!$K:$K,$J209)</f>
        <v>0</v>
      </c>
      <c r="AA209" s="1">
        <f ca="1">SUMIFS(INDIRECT($C$1&amp;"!"&amp;$C209&amp;":"&amp;$C209),dbF!$B:$B,"&gt;="&amp;AA$5,dbF!$B:$B,"&lt;="&amp;AA$6,INDIRECT($C$1&amp;"!"&amp;$C$2&amp;":"&amp;$C$2),$I$4,dbF!$J:$J,$I209,dbF!$K:$K,$J209)</f>
        <v>0</v>
      </c>
      <c r="AB209" s="1">
        <f ca="1">SUMIFS(INDIRECT($C$1&amp;"!"&amp;$C209&amp;":"&amp;$C209),dbF!$B:$B,"&gt;="&amp;AB$5,dbF!$B:$B,"&lt;="&amp;AB$6,INDIRECT($C$1&amp;"!"&amp;$C$2&amp;":"&amp;$C$2),$I$4,dbF!$J:$J,$I209,dbF!$K:$K,$J209)</f>
        <v>0</v>
      </c>
      <c r="AC209" s="1">
        <f ca="1">SUMIFS(INDIRECT($C$1&amp;"!"&amp;$C209&amp;":"&amp;$C209),dbF!$B:$B,"&gt;="&amp;AC$5,dbF!$B:$B,"&lt;="&amp;AC$6,INDIRECT($C$1&amp;"!"&amp;$C$2&amp;":"&amp;$C$2),$I$4,dbF!$J:$J,$I209,dbF!$K:$K,$J209)</f>
        <v>0</v>
      </c>
      <c r="AD209" s="1">
        <f ca="1">SUMIFS(INDIRECT($C$1&amp;"!"&amp;$C209&amp;":"&amp;$C209),dbF!$B:$B,"&gt;="&amp;AD$5,dbF!$B:$B,"&lt;="&amp;AD$6,INDIRECT($C$1&amp;"!"&amp;$C$2&amp;":"&amp;$C$2),$I$4,dbF!$J:$J,$I209,dbF!$K:$K,$J209)</f>
        <v>0</v>
      </c>
      <c r="AE209" s="1">
        <f ca="1">SUMIFS(INDIRECT($C$1&amp;"!"&amp;$C209&amp;":"&amp;$C209),dbF!$B:$B,"&gt;="&amp;AE$5,dbF!$B:$B,"&lt;="&amp;AE$6,INDIRECT($C$1&amp;"!"&amp;$C$2&amp;":"&amp;$C$2),$I$4,dbF!$J:$J,$I209,dbF!$K:$K,$J209)</f>
        <v>0</v>
      </c>
      <c r="AF209" s="1">
        <f ca="1">SUMIFS(INDIRECT($C$1&amp;"!"&amp;$C209&amp;":"&amp;$C209),dbF!$B:$B,"&gt;="&amp;AF$5,dbF!$B:$B,"&lt;="&amp;AF$6,INDIRECT($C$1&amp;"!"&amp;$C$2&amp;":"&amp;$C$2),$I$4,dbF!$J:$J,$I209,dbF!$K:$K,$J209)</f>
        <v>0</v>
      </c>
      <c r="AG209" s="1">
        <f ca="1">SUMIFS(INDIRECT($C$1&amp;"!"&amp;$C209&amp;":"&amp;$C209),dbF!$B:$B,"&gt;="&amp;AG$5,dbF!$B:$B,"&lt;="&amp;AG$6,INDIRECT($C$1&amp;"!"&amp;$C$2&amp;":"&amp;$C$2),$I$4,dbF!$J:$J,$I209,dbF!$K:$K,$J209)</f>
        <v>0</v>
      </c>
      <c r="AH209" s="1">
        <f ca="1">SUMIFS(INDIRECT($C$1&amp;"!"&amp;$C209&amp;":"&amp;$C209),dbF!$B:$B,"&gt;="&amp;AH$5,dbF!$B:$B,"&lt;="&amp;AH$6,INDIRECT($C$1&amp;"!"&amp;$C$2&amp;":"&amp;$C$2),$I$4,dbF!$J:$J,$I209,dbF!$K:$K,$J209)</f>
        <v>0</v>
      </c>
      <c r="AI209" s="1">
        <f ca="1">SUMIFS(INDIRECT($C$1&amp;"!"&amp;$C209&amp;":"&amp;$C209),dbF!$B:$B,"&gt;="&amp;AI$5,dbF!$B:$B,"&lt;="&amp;AI$6,INDIRECT($C$1&amp;"!"&amp;$C$2&amp;":"&amp;$C$2),$I$4,dbF!$J:$J,$I209,dbF!$K:$K,$J209)</f>
        <v>0</v>
      </c>
      <c r="AJ209" s="1">
        <f ca="1">SUMIFS(INDIRECT($C$1&amp;"!"&amp;$C209&amp;":"&amp;$C209),dbF!$B:$B,"&gt;="&amp;AJ$5,dbF!$B:$B,"&lt;="&amp;AJ$6,INDIRECT($C$1&amp;"!"&amp;$C$2&amp;":"&amp;$C$2),$I$4,dbF!$J:$J,$I209,dbF!$K:$K,$J209)</f>
        <v>0</v>
      </c>
      <c r="AK209" s="1">
        <f ca="1">SUMIFS(INDIRECT($C$1&amp;"!"&amp;$C209&amp;":"&amp;$C209),dbF!$B:$B,"&gt;="&amp;AK$5,dbF!$B:$B,"&lt;="&amp;AK$6,INDIRECT($C$1&amp;"!"&amp;$C$2&amp;":"&amp;$C$2),$I$4,dbF!$J:$J,$I209,dbF!$K:$K,$J209)</f>
        <v>0</v>
      </c>
      <c r="AL209" s="1">
        <f ca="1">SUMIFS(INDIRECT($C$1&amp;"!"&amp;$C209&amp;":"&amp;$C209),dbF!$B:$B,"&gt;="&amp;AL$5,dbF!$B:$B,"&lt;="&amp;AL$6,INDIRECT($C$1&amp;"!"&amp;$C$2&amp;":"&amp;$C$2),$I$4,dbF!$J:$J,$I209,dbF!$K:$K,$J209)</f>
        <v>0</v>
      </c>
    </row>
    <row r="210" spans="2:38" x14ac:dyDescent="0.25">
      <c r="B210" s="1" t="str">
        <f>Items!$L48</f>
        <v>CF(-)</v>
      </c>
      <c r="C210" s="1" t="str">
        <f>Items!$M48</f>
        <v>N</v>
      </c>
      <c r="I210" s="22" t="str">
        <f>Items!$J$38</f>
        <v>Оплата расходов на персонал</v>
      </c>
      <c r="J210" s="1" t="str">
        <f>Items!K48</f>
        <v>Резерв-2</v>
      </c>
      <c r="Q210" s="1">
        <f ca="1">SUM($S210:INDIRECT(ADDRESS(ROW(),SUMIFS($3:$3,$4:$4,MAX($4:$4)))))</f>
        <v>0</v>
      </c>
      <c r="T210" s="1">
        <f ca="1">SUMIFS(INDIRECT($C$1&amp;"!"&amp;$C210&amp;":"&amp;$C210),dbF!$B:$B,"&gt;="&amp;T$5,dbF!$B:$B,"&lt;="&amp;T$6,INDIRECT($C$1&amp;"!"&amp;$C$2&amp;":"&amp;$C$2),$I$4,dbF!$J:$J,$I210,dbF!$K:$K,$J210)</f>
        <v>0</v>
      </c>
      <c r="U210" s="1">
        <f ca="1">SUMIFS(INDIRECT($C$1&amp;"!"&amp;$C210&amp;":"&amp;$C210),dbF!$B:$B,"&gt;="&amp;U$5,dbF!$B:$B,"&lt;="&amp;U$6,INDIRECT($C$1&amp;"!"&amp;$C$2&amp;":"&amp;$C$2),$I$4,dbF!$J:$J,$I210,dbF!$K:$K,$J210)</f>
        <v>0</v>
      </c>
      <c r="V210" s="1">
        <f ca="1">SUMIFS(INDIRECT($C$1&amp;"!"&amp;$C210&amp;":"&amp;$C210),dbF!$B:$B,"&gt;="&amp;V$5,dbF!$B:$B,"&lt;="&amp;V$6,INDIRECT($C$1&amp;"!"&amp;$C$2&amp;":"&amp;$C$2),$I$4,dbF!$J:$J,$I210,dbF!$K:$K,$J210)</f>
        <v>0</v>
      </c>
      <c r="W210" s="1">
        <f ca="1">SUMIFS(INDIRECT($C$1&amp;"!"&amp;$C210&amp;":"&amp;$C210),dbF!$B:$B,"&gt;="&amp;W$5,dbF!$B:$B,"&lt;="&amp;W$6,INDIRECT($C$1&amp;"!"&amp;$C$2&amp;":"&amp;$C$2),$I$4,dbF!$J:$J,$I210,dbF!$K:$K,$J210)</f>
        <v>0</v>
      </c>
      <c r="X210" s="1">
        <f ca="1">SUMIFS(INDIRECT($C$1&amp;"!"&amp;$C210&amp;":"&amp;$C210),dbF!$B:$B,"&gt;="&amp;X$5,dbF!$B:$B,"&lt;="&amp;X$6,INDIRECT($C$1&amp;"!"&amp;$C$2&amp;":"&amp;$C$2),$I$4,dbF!$J:$J,$I210,dbF!$K:$K,$J210)</f>
        <v>0</v>
      </c>
      <c r="Y210" s="1">
        <f ca="1">SUMIFS(INDIRECT($C$1&amp;"!"&amp;$C210&amp;":"&amp;$C210),dbF!$B:$B,"&gt;="&amp;Y$5,dbF!$B:$B,"&lt;="&amp;Y$6,INDIRECT($C$1&amp;"!"&amp;$C$2&amp;":"&amp;$C$2),$I$4,dbF!$J:$J,$I210,dbF!$K:$K,$J210)</f>
        <v>0</v>
      </c>
      <c r="Z210" s="1">
        <f ca="1">SUMIFS(INDIRECT($C$1&amp;"!"&amp;$C210&amp;":"&amp;$C210),dbF!$B:$B,"&gt;="&amp;Z$5,dbF!$B:$B,"&lt;="&amp;Z$6,INDIRECT($C$1&amp;"!"&amp;$C$2&amp;":"&amp;$C$2),$I$4,dbF!$J:$J,$I210,dbF!$K:$K,$J210)</f>
        <v>0</v>
      </c>
      <c r="AA210" s="1">
        <f ca="1">SUMIFS(INDIRECT($C$1&amp;"!"&amp;$C210&amp;":"&amp;$C210),dbF!$B:$B,"&gt;="&amp;AA$5,dbF!$B:$B,"&lt;="&amp;AA$6,INDIRECT($C$1&amp;"!"&amp;$C$2&amp;":"&amp;$C$2),$I$4,dbF!$J:$J,$I210,dbF!$K:$K,$J210)</f>
        <v>0</v>
      </c>
      <c r="AB210" s="1">
        <f ca="1">SUMIFS(INDIRECT($C$1&amp;"!"&amp;$C210&amp;":"&amp;$C210),dbF!$B:$B,"&gt;="&amp;AB$5,dbF!$B:$B,"&lt;="&amp;AB$6,INDIRECT($C$1&amp;"!"&amp;$C$2&amp;":"&amp;$C$2),$I$4,dbF!$J:$J,$I210,dbF!$K:$K,$J210)</f>
        <v>0</v>
      </c>
      <c r="AC210" s="1">
        <f ca="1">SUMIFS(INDIRECT($C$1&amp;"!"&amp;$C210&amp;":"&amp;$C210),dbF!$B:$B,"&gt;="&amp;AC$5,dbF!$B:$B,"&lt;="&amp;AC$6,INDIRECT($C$1&amp;"!"&amp;$C$2&amp;":"&amp;$C$2),$I$4,dbF!$J:$J,$I210,dbF!$K:$K,$J210)</f>
        <v>0</v>
      </c>
      <c r="AD210" s="1">
        <f ca="1">SUMIFS(INDIRECT($C$1&amp;"!"&amp;$C210&amp;":"&amp;$C210),dbF!$B:$B,"&gt;="&amp;AD$5,dbF!$B:$B,"&lt;="&amp;AD$6,INDIRECT($C$1&amp;"!"&amp;$C$2&amp;":"&amp;$C$2),$I$4,dbF!$J:$J,$I210,dbF!$K:$K,$J210)</f>
        <v>0</v>
      </c>
      <c r="AE210" s="1">
        <f ca="1">SUMIFS(INDIRECT($C$1&amp;"!"&amp;$C210&amp;":"&amp;$C210),dbF!$B:$B,"&gt;="&amp;AE$5,dbF!$B:$B,"&lt;="&amp;AE$6,INDIRECT($C$1&amp;"!"&amp;$C$2&amp;":"&amp;$C$2),$I$4,dbF!$J:$J,$I210,dbF!$K:$K,$J210)</f>
        <v>0</v>
      </c>
      <c r="AF210" s="1">
        <f ca="1">SUMIFS(INDIRECT($C$1&amp;"!"&amp;$C210&amp;":"&amp;$C210),dbF!$B:$B,"&gt;="&amp;AF$5,dbF!$B:$B,"&lt;="&amp;AF$6,INDIRECT($C$1&amp;"!"&amp;$C$2&amp;":"&amp;$C$2),$I$4,dbF!$J:$J,$I210,dbF!$K:$K,$J210)</f>
        <v>0</v>
      </c>
      <c r="AG210" s="1">
        <f ca="1">SUMIFS(INDIRECT($C$1&amp;"!"&amp;$C210&amp;":"&amp;$C210),dbF!$B:$B,"&gt;="&amp;AG$5,dbF!$B:$B,"&lt;="&amp;AG$6,INDIRECT($C$1&amp;"!"&amp;$C$2&amp;":"&amp;$C$2),$I$4,dbF!$J:$J,$I210,dbF!$K:$K,$J210)</f>
        <v>0</v>
      </c>
      <c r="AH210" s="1">
        <f ca="1">SUMIFS(INDIRECT($C$1&amp;"!"&amp;$C210&amp;":"&amp;$C210),dbF!$B:$B,"&gt;="&amp;AH$5,dbF!$B:$B,"&lt;="&amp;AH$6,INDIRECT($C$1&amp;"!"&amp;$C$2&amp;":"&amp;$C$2),$I$4,dbF!$J:$J,$I210,dbF!$K:$K,$J210)</f>
        <v>0</v>
      </c>
      <c r="AI210" s="1">
        <f ca="1">SUMIFS(INDIRECT($C$1&amp;"!"&amp;$C210&amp;":"&amp;$C210),dbF!$B:$B,"&gt;="&amp;AI$5,dbF!$B:$B,"&lt;="&amp;AI$6,INDIRECT($C$1&amp;"!"&amp;$C$2&amp;":"&amp;$C$2),$I$4,dbF!$J:$J,$I210,dbF!$K:$K,$J210)</f>
        <v>0</v>
      </c>
      <c r="AJ210" s="1">
        <f ca="1">SUMIFS(INDIRECT($C$1&amp;"!"&amp;$C210&amp;":"&amp;$C210),dbF!$B:$B,"&gt;="&amp;AJ$5,dbF!$B:$B,"&lt;="&amp;AJ$6,INDIRECT($C$1&amp;"!"&amp;$C$2&amp;":"&amp;$C$2),$I$4,dbF!$J:$J,$I210,dbF!$K:$K,$J210)</f>
        <v>0</v>
      </c>
      <c r="AK210" s="1">
        <f ca="1">SUMIFS(INDIRECT($C$1&amp;"!"&amp;$C210&amp;":"&amp;$C210),dbF!$B:$B,"&gt;="&amp;AK$5,dbF!$B:$B,"&lt;="&amp;AK$6,INDIRECT($C$1&amp;"!"&amp;$C$2&amp;":"&amp;$C$2),$I$4,dbF!$J:$J,$I210,dbF!$K:$K,$J210)</f>
        <v>0</v>
      </c>
      <c r="AL210" s="1">
        <f ca="1">SUMIFS(INDIRECT($C$1&amp;"!"&amp;$C210&amp;":"&amp;$C210),dbF!$B:$B,"&gt;="&amp;AL$5,dbF!$B:$B,"&lt;="&amp;AL$6,INDIRECT($C$1&amp;"!"&amp;$C$2&amp;":"&amp;$C$2),$I$4,dbF!$J:$J,$I210,dbF!$K:$K,$J210)</f>
        <v>0</v>
      </c>
    </row>
    <row r="211" spans="2:38" s="23" customFormat="1" ht="10.199999999999999" x14ac:dyDescent="0.2">
      <c r="E211" s="23" t="s">
        <v>50</v>
      </c>
    </row>
    <row r="212" spans="2:38" s="2" customFormat="1" x14ac:dyDescent="0.25">
      <c r="B212" s="2">
        <f>Items!$L$49</f>
        <v>0</v>
      </c>
      <c r="C212" s="2" t="str">
        <f>Items!$M$49</f>
        <v>N</v>
      </c>
      <c r="I212" s="2" t="str">
        <f>Items!$J$49</f>
        <v>Оплата переменных расходов</v>
      </c>
      <c r="Q212" s="2">
        <f ca="1">SUM($S212:INDIRECT(ADDRESS(ROW(),SUMIFS($3:$3,$4:$4,MAX($4:$4)))))</f>
        <v>2369654.0399999996</v>
      </c>
      <c r="T212" s="2">
        <f ca="1">SUM(T213:T223)</f>
        <v>0</v>
      </c>
      <c r="U212" s="2">
        <f ca="1">SUM(U213:U223)</f>
        <v>0</v>
      </c>
      <c r="V212" s="2">
        <f t="shared" ref="V212" ca="1" si="151">SUM(V213:V223)</f>
        <v>0</v>
      </c>
      <c r="W212" s="2">
        <f ca="1">SUM(W213:W223)</f>
        <v>0</v>
      </c>
      <c r="X212" s="2">
        <f t="shared" ref="X212" ca="1" si="152">SUM(X213:X223)</f>
        <v>34167.5</v>
      </c>
      <c r="Y212" s="2">
        <f t="shared" ref="Y212" ca="1" si="153">SUM(Y213:Y223)</f>
        <v>8372</v>
      </c>
      <c r="Z212" s="2">
        <f t="shared" ref="Z212" ca="1" si="154">SUM(Z213:Z223)</f>
        <v>3826.7</v>
      </c>
      <c r="AA212" s="2">
        <f t="shared" ref="AA212" ca="1" si="155">SUM(AA213:AA223)</f>
        <v>97965.11</v>
      </c>
      <c r="AB212" s="2">
        <f t="shared" ref="AB212" ca="1" si="156">SUM(AB213:AB223)</f>
        <v>205894.51999999996</v>
      </c>
      <c r="AC212" s="2">
        <f t="shared" ref="AC212" ca="1" si="157">SUM(AC213:AC223)</f>
        <v>171732.71999999997</v>
      </c>
      <c r="AD212" s="2">
        <f t="shared" ref="AD212" ca="1" si="158">SUM(AD213:AD223)</f>
        <v>15933.81</v>
      </c>
      <c r="AE212" s="2">
        <f t="shared" ref="AE212" ca="1" si="159">SUM(AE213:AE223)</f>
        <v>49365</v>
      </c>
      <c r="AF212" s="2">
        <f t="shared" ref="AF212" ca="1" si="160">SUM(AF213:AF223)</f>
        <v>175092</v>
      </c>
      <c r="AG212" s="2">
        <f t="shared" ref="AG212" ca="1" si="161">SUM(AG213:AG223)</f>
        <v>1091945.2799999998</v>
      </c>
      <c r="AH212" s="2">
        <f t="shared" ref="AH212" ca="1" si="162">SUM(AH213:AH223)</f>
        <v>487159.4</v>
      </c>
      <c r="AI212" s="2">
        <f t="shared" ref="AI212" ca="1" si="163">SUM(AI213:AI223)</f>
        <v>0</v>
      </c>
      <c r="AJ212" s="2">
        <f t="shared" ref="AJ212" ca="1" si="164">SUM(AJ213:AJ223)</f>
        <v>28200</v>
      </c>
      <c r="AK212" s="2">
        <f t="shared" ref="AK212" ca="1" si="165">SUM(AK213:AK223)</f>
        <v>0</v>
      </c>
      <c r="AL212" s="2">
        <f t="shared" ref="AL212" ca="1" si="166">SUM(AL213:AL223)</f>
        <v>0</v>
      </c>
    </row>
    <row r="213" spans="2:38" x14ac:dyDescent="0.25">
      <c r="B213" s="1" t="str">
        <f>Items!$L50</f>
        <v>CF(-)</v>
      </c>
      <c r="C213" s="1" t="str">
        <f>Items!$M50</f>
        <v>N</v>
      </c>
      <c r="I213" s="22" t="str">
        <f>Items!$J$49</f>
        <v>Оплата переменных расходов</v>
      </c>
      <c r="J213" s="1" t="str">
        <f>Items!K50</f>
        <v>Реклама</v>
      </c>
      <c r="Q213" s="1">
        <f ca="1">SUM($S213:INDIRECT(ADDRESS(ROW(),SUMIFS($3:$3,$4:$4,MAX($4:$4)))))</f>
        <v>1015337.5799999998</v>
      </c>
      <c r="T213" s="1">
        <f ca="1">SUMIFS(INDIRECT($C$1&amp;"!"&amp;$C213&amp;":"&amp;$C213),dbF!$B:$B,"&gt;="&amp;T$5,dbF!$B:$B,"&lt;="&amp;T$6,INDIRECT($C$1&amp;"!"&amp;$C$2&amp;":"&amp;$C$2),$I$4,dbF!$J:$J,$I213,dbF!$K:$K,$J213)</f>
        <v>0</v>
      </c>
      <c r="U213" s="1">
        <f ca="1">SUMIFS(INDIRECT($C$1&amp;"!"&amp;$C213&amp;":"&amp;$C213),dbF!$B:$B,"&gt;="&amp;U$5,dbF!$B:$B,"&lt;="&amp;U$6,INDIRECT($C$1&amp;"!"&amp;$C$2&amp;":"&amp;$C$2),$I$4,dbF!$J:$J,$I213,dbF!$K:$K,$J213)</f>
        <v>0</v>
      </c>
      <c r="V213" s="1">
        <f ca="1">SUMIFS(INDIRECT($C$1&amp;"!"&amp;$C213&amp;":"&amp;$C213),dbF!$B:$B,"&gt;="&amp;V$5,dbF!$B:$B,"&lt;="&amp;V$6,INDIRECT($C$1&amp;"!"&amp;$C$2&amp;":"&amp;$C$2),$I$4,dbF!$J:$J,$I213,dbF!$K:$K,$J213)</f>
        <v>0</v>
      </c>
      <c r="W213" s="1">
        <f ca="1">SUMIFS(INDIRECT($C$1&amp;"!"&amp;$C213&amp;":"&amp;$C213),dbF!$B:$B,"&gt;="&amp;W$5,dbF!$B:$B,"&lt;="&amp;W$6,INDIRECT($C$1&amp;"!"&amp;$C$2&amp;":"&amp;$C$2),$I$4,dbF!$J:$J,$I213,dbF!$K:$K,$J213)</f>
        <v>0</v>
      </c>
      <c r="X213" s="1">
        <f ca="1">SUMIFS(INDIRECT($C$1&amp;"!"&amp;$C213&amp;":"&amp;$C213),dbF!$B:$B,"&gt;="&amp;X$5,dbF!$B:$B,"&lt;="&amp;X$6,INDIRECT($C$1&amp;"!"&amp;$C$2&amp;":"&amp;$C$2),$I$4,dbF!$J:$J,$I213,dbF!$K:$K,$J213)</f>
        <v>0</v>
      </c>
      <c r="Y213" s="1">
        <f ca="1">SUMIFS(INDIRECT($C$1&amp;"!"&amp;$C213&amp;":"&amp;$C213),dbF!$B:$B,"&gt;="&amp;Y$5,dbF!$B:$B,"&lt;="&amp;Y$6,INDIRECT($C$1&amp;"!"&amp;$C$2&amp;":"&amp;$C$2),$I$4,dbF!$J:$J,$I213,dbF!$K:$K,$J213)</f>
        <v>7896</v>
      </c>
      <c r="Z213" s="1">
        <f ca="1">SUMIFS(INDIRECT($C$1&amp;"!"&amp;$C213&amp;":"&amp;$C213),dbF!$B:$B,"&gt;="&amp;Z$5,dbF!$B:$B,"&lt;="&amp;Z$6,INDIRECT($C$1&amp;"!"&amp;$C$2&amp;":"&amp;$C$2),$I$4,dbF!$J:$J,$I213,dbF!$K:$K,$J213)</f>
        <v>0</v>
      </c>
      <c r="AA213" s="1">
        <f ca="1">SUMIFS(INDIRECT($C$1&amp;"!"&amp;$C213&amp;":"&amp;$C213),dbF!$B:$B,"&gt;="&amp;AA$5,dbF!$B:$B,"&lt;="&amp;AA$6,INDIRECT($C$1&amp;"!"&amp;$C$2&amp;":"&amp;$C$2),$I$4,dbF!$J:$J,$I213,dbF!$K:$K,$J213)</f>
        <v>4248</v>
      </c>
      <c r="AB213" s="1">
        <f ca="1">SUMIFS(INDIRECT($C$1&amp;"!"&amp;$C213&amp;":"&amp;$C213),dbF!$B:$B,"&gt;="&amp;AB$5,dbF!$B:$B,"&lt;="&amp;AB$6,INDIRECT($C$1&amp;"!"&amp;$C$2&amp;":"&amp;$C$2),$I$4,dbF!$J:$J,$I213,dbF!$K:$K,$J213)</f>
        <v>1445.3</v>
      </c>
      <c r="AC213" s="1">
        <f ca="1">SUMIFS(INDIRECT($C$1&amp;"!"&amp;$C213&amp;":"&amp;$C213),dbF!$B:$B,"&gt;="&amp;AC$5,dbF!$B:$B,"&lt;="&amp;AC$6,INDIRECT($C$1&amp;"!"&amp;$C$2&amp;":"&amp;$C$2),$I$4,dbF!$J:$J,$I213,dbF!$K:$K,$J213)</f>
        <v>0</v>
      </c>
      <c r="AD213" s="1">
        <f ca="1">SUMIFS(INDIRECT($C$1&amp;"!"&amp;$C213&amp;":"&amp;$C213),dbF!$B:$B,"&gt;="&amp;AD$5,dbF!$B:$B,"&lt;="&amp;AD$6,INDIRECT($C$1&amp;"!"&amp;$C$2&amp;":"&amp;$C$2),$I$4,dbF!$J:$J,$I213,dbF!$K:$K,$J213)</f>
        <v>0</v>
      </c>
      <c r="AE213" s="1">
        <f ca="1">SUMIFS(INDIRECT($C$1&amp;"!"&amp;$C213&amp;":"&amp;$C213),dbF!$B:$B,"&gt;="&amp;AE$5,dbF!$B:$B,"&lt;="&amp;AE$6,INDIRECT($C$1&amp;"!"&amp;$C$2&amp;":"&amp;$C$2),$I$4,dbF!$J:$J,$I213,dbF!$K:$K,$J213)</f>
        <v>0</v>
      </c>
      <c r="AF213" s="1">
        <f ca="1">SUMIFS(INDIRECT($C$1&amp;"!"&amp;$C213&amp;":"&amp;$C213),dbF!$B:$B,"&gt;="&amp;AF$5,dbF!$B:$B,"&lt;="&amp;AF$6,INDIRECT($C$1&amp;"!"&amp;$C$2&amp;":"&amp;$C$2),$I$4,dbF!$J:$J,$I213,dbF!$K:$K,$J213)</f>
        <v>0</v>
      </c>
      <c r="AG213" s="1">
        <f ca="1">SUMIFS(INDIRECT($C$1&amp;"!"&amp;$C213&amp;":"&amp;$C213),dbF!$B:$B,"&gt;="&amp;AG$5,dbF!$B:$B,"&lt;="&amp;AG$6,INDIRECT($C$1&amp;"!"&amp;$C$2&amp;":"&amp;$C$2),$I$4,dbF!$J:$J,$I213,dbF!$K:$K,$J213)</f>
        <v>1001748.2799999998</v>
      </c>
      <c r="AH213" s="1">
        <f ca="1">SUMIFS(INDIRECT($C$1&amp;"!"&amp;$C213&amp;":"&amp;$C213),dbF!$B:$B,"&gt;="&amp;AH$5,dbF!$B:$B,"&lt;="&amp;AH$6,INDIRECT($C$1&amp;"!"&amp;$C$2&amp;":"&amp;$C$2),$I$4,dbF!$J:$J,$I213,dbF!$K:$K,$J213)</f>
        <v>0</v>
      </c>
      <c r="AI213" s="1">
        <f ca="1">SUMIFS(INDIRECT($C$1&amp;"!"&amp;$C213&amp;":"&amp;$C213),dbF!$B:$B,"&gt;="&amp;AI$5,dbF!$B:$B,"&lt;="&amp;AI$6,INDIRECT($C$1&amp;"!"&amp;$C$2&amp;":"&amp;$C$2),$I$4,dbF!$J:$J,$I213,dbF!$K:$K,$J213)</f>
        <v>0</v>
      </c>
      <c r="AJ213" s="1">
        <f ca="1">SUMIFS(INDIRECT($C$1&amp;"!"&amp;$C213&amp;":"&amp;$C213),dbF!$B:$B,"&gt;="&amp;AJ$5,dbF!$B:$B,"&lt;="&amp;AJ$6,INDIRECT($C$1&amp;"!"&amp;$C$2&amp;":"&amp;$C$2),$I$4,dbF!$J:$J,$I213,dbF!$K:$K,$J213)</f>
        <v>0</v>
      </c>
      <c r="AK213" s="1">
        <f ca="1">SUMIFS(INDIRECT($C$1&amp;"!"&amp;$C213&amp;":"&amp;$C213),dbF!$B:$B,"&gt;="&amp;AK$5,dbF!$B:$B,"&lt;="&amp;AK$6,INDIRECT($C$1&amp;"!"&amp;$C$2&amp;":"&amp;$C$2),$I$4,dbF!$J:$J,$I213,dbF!$K:$K,$J213)</f>
        <v>0</v>
      </c>
      <c r="AL213" s="1">
        <f ca="1">SUMIFS(INDIRECT($C$1&amp;"!"&amp;$C213&amp;":"&amp;$C213),dbF!$B:$B,"&gt;="&amp;AL$5,dbF!$B:$B,"&lt;="&amp;AL$6,INDIRECT($C$1&amp;"!"&amp;$C$2&amp;":"&amp;$C$2),$I$4,dbF!$J:$J,$I213,dbF!$K:$K,$J213)</f>
        <v>0</v>
      </c>
    </row>
    <row r="214" spans="2:38" x14ac:dyDescent="0.25">
      <c r="B214" s="1" t="str">
        <f>Items!$L51</f>
        <v>CF(-)</v>
      </c>
      <c r="C214" s="1" t="str">
        <f>Items!$M51</f>
        <v>N</v>
      </c>
      <c r="I214" s="22" t="str">
        <f>Items!$J$49</f>
        <v>Оплата переменных расходов</v>
      </c>
      <c r="J214" s="1" t="str">
        <f>Items!K51</f>
        <v>Проектирование</v>
      </c>
      <c r="Q214" s="1">
        <f ca="1">SUM($S214:INDIRECT(ADDRESS(ROW(),SUMIFS($3:$3,$4:$4,MAX($4:$4)))))</f>
        <v>433163.02999999997</v>
      </c>
      <c r="T214" s="1">
        <f ca="1">SUMIFS(INDIRECT($C$1&amp;"!"&amp;$C214&amp;":"&amp;$C214),dbF!$B:$B,"&gt;="&amp;T$5,dbF!$B:$B,"&lt;="&amp;T$6,INDIRECT($C$1&amp;"!"&amp;$C$2&amp;":"&amp;$C$2),$I$4,dbF!$J:$J,$I214,dbF!$K:$K,$J214)</f>
        <v>0</v>
      </c>
      <c r="U214" s="1">
        <f ca="1">SUMIFS(INDIRECT($C$1&amp;"!"&amp;$C214&amp;":"&amp;$C214),dbF!$B:$B,"&gt;="&amp;U$5,dbF!$B:$B,"&lt;="&amp;U$6,INDIRECT($C$1&amp;"!"&amp;$C$2&amp;":"&amp;$C$2),$I$4,dbF!$J:$J,$I214,dbF!$K:$K,$J214)</f>
        <v>0</v>
      </c>
      <c r="V214" s="1">
        <f ca="1">SUMIFS(INDIRECT($C$1&amp;"!"&amp;$C214&amp;":"&amp;$C214),dbF!$B:$B,"&gt;="&amp;V$5,dbF!$B:$B,"&lt;="&amp;V$6,INDIRECT($C$1&amp;"!"&amp;$C$2&amp;":"&amp;$C$2),$I$4,dbF!$J:$J,$I214,dbF!$K:$K,$J214)</f>
        <v>0</v>
      </c>
      <c r="W214" s="1">
        <f ca="1">SUMIFS(INDIRECT($C$1&amp;"!"&amp;$C214&amp;":"&amp;$C214),dbF!$B:$B,"&gt;="&amp;W$5,dbF!$B:$B,"&lt;="&amp;W$6,INDIRECT($C$1&amp;"!"&amp;$C$2&amp;":"&amp;$C$2),$I$4,dbF!$J:$J,$I214,dbF!$K:$K,$J214)</f>
        <v>0</v>
      </c>
      <c r="X214" s="1">
        <f ca="1">SUMIFS(INDIRECT($C$1&amp;"!"&amp;$C214&amp;":"&amp;$C214),dbF!$B:$B,"&gt;="&amp;X$5,dbF!$B:$B,"&lt;="&amp;X$6,INDIRECT($C$1&amp;"!"&amp;$C$2&amp;":"&amp;$C$2),$I$4,dbF!$J:$J,$I214,dbF!$K:$K,$J214)</f>
        <v>4700</v>
      </c>
      <c r="Y214" s="1">
        <f ca="1">SUMIFS(INDIRECT($C$1&amp;"!"&amp;$C214&amp;":"&amp;$C214),dbF!$B:$B,"&gt;="&amp;Y$5,dbF!$B:$B,"&lt;="&amp;Y$6,INDIRECT($C$1&amp;"!"&amp;$C$2&amp;":"&amp;$C$2),$I$4,dbF!$J:$J,$I214,dbF!$K:$K,$J214)</f>
        <v>0</v>
      </c>
      <c r="Z214" s="1">
        <f ca="1">SUMIFS(INDIRECT($C$1&amp;"!"&amp;$C214&amp;":"&amp;$C214),dbF!$B:$B,"&gt;="&amp;Z$5,dbF!$B:$B,"&lt;="&amp;Z$6,INDIRECT($C$1&amp;"!"&amp;$C$2&amp;":"&amp;$C$2),$I$4,dbF!$J:$J,$I214,dbF!$K:$K,$J214)</f>
        <v>0</v>
      </c>
      <c r="AA214" s="1">
        <f ca="1">SUMIFS(INDIRECT($C$1&amp;"!"&amp;$C214&amp;":"&amp;$C214),dbF!$B:$B,"&gt;="&amp;AA$5,dbF!$B:$B,"&lt;="&amp;AA$6,INDIRECT($C$1&amp;"!"&amp;$C$2&amp;":"&amp;$C$2),$I$4,dbF!$J:$J,$I214,dbF!$K:$K,$J214)</f>
        <v>90897.11</v>
      </c>
      <c r="AB214" s="1">
        <f ca="1">SUMIFS(INDIRECT($C$1&amp;"!"&amp;$C214&amp;":"&amp;$C214),dbF!$B:$B,"&gt;="&amp;AB$5,dbF!$B:$B,"&lt;="&amp;AB$6,INDIRECT($C$1&amp;"!"&amp;$C$2&amp;":"&amp;$C$2),$I$4,dbF!$J:$J,$I214,dbF!$K:$K,$J214)</f>
        <v>180582.91999999998</v>
      </c>
      <c r="AC214" s="1">
        <f ca="1">SUMIFS(INDIRECT($C$1&amp;"!"&amp;$C214&amp;":"&amp;$C214),dbF!$B:$B,"&gt;="&amp;AC$5,dbF!$B:$B,"&lt;="&amp;AC$6,INDIRECT($C$1&amp;"!"&amp;$C$2&amp;":"&amp;$C$2),$I$4,dbF!$J:$J,$I214,dbF!$K:$K,$J214)</f>
        <v>53563</v>
      </c>
      <c r="AD214" s="1">
        <f ca="1">SUMIFS(INDIRECT($C$1&amp;"!"&amp;$C214&amp;":"&amp;$C214),dbF!$B:$B,"&gt;="&amp;AD$5,dbF!$B:$B,"&lt;="&amp;AD$6,INDIRECT($C$1&amp;"!"&amp;$C$2&amp;":"&amp;$C$2),$I$4,dbF!$J:$J,$I214,dbF!$K:$K,$J214)</f>
        <v>4850</v>
      </c>
      <c r="AE214" s="1">
        <f ca="1">SUMIFS(INDIRECT($C$1&amp;"!"&amp;$C214&amp;":"&amp;$C214),dbF!$B:$B,"&gt;="&amp;AE$5,dbF!$B:$B,"&lt;="&amp;AE$6,INDIRECT($C$1&amp;"!"&amp;$C$2&amp;":"&amp;$C$2),$I$4,dbF!$J:$J,$I214,dbF!$K:$K,$J214)</f>
        <v>47000</v>
      </c>
      <c r="AF214" s="1">
        <f ca="1">SUMIFS(INDIRECT($C$1&amp;"!"&amp;$C214&amp;":"&amp;$C214),dbF!$B:$B,"&gt;="&amp;AF$5,dbF!$B:$B,"&lt;="&amp;AF$6,INDIRECT($C$1&amp;"!"&amp;$C$2&amp;":"&amp;$C$2),$I$4,dbF!$J:$J,$I214,dbF!$K:$K,$J214)</f>
        <v>0</v>
      </c>
      <c r="AG214" s="1">
        <f ca="1">SUMIFS(INDIRECT($C$1&amp;"!"&amp;$C214&amp;":"&amp;$C214),dbF!$B:$B,"&gt;="&amp;AG$5,dbF!$B:$B,"&lt;="&amp;AG$6,INDIRECT($C$1&amp;"!"&amp;$C$2&amp;":"&amp;$C$2),$I$4,dbF!$J:$J,$I214,dbF!$K:$K,$J214)</f>
        <v>23370</v>
      </c>
      <c r="AH214" s="1">
        <f ca="1">SUMIFS(INDIRECT($C$1&amp;"!"&amp;$C214&amp;":"&amp;$C214),dbF!$B:$B,"&gt;="&amp;AH$5,dbF!$B:$B,"&lt;="&amp;AH$6,INDIRECT($C$1&amp;"!"&amp;$C$2&amp;":"&amp;$C$2),$I$4,dbF!$J:$J,$I214,dbF!$K:$K,$J214)</f>
        <v>0</v>
      </c>
      <c r="AI214" s="1">
        <f ca="1">SUMIFS(INDIRECT($C$1&amp;"!"&amp;$C214&amp;":"&amp;$C214),dbF!$B:$B,"&gt;="&amp;AI$5,dbF!$B:$B,"&lt;="&amp;AI$6,INDIRECT($C$1&amp;"!"&amp;$C$2&amp;":"&amp;$C$2),$I$4,dbF!$J:$J,$I214,dbF!$K:$K,$J214)</f>
        <v>0</v>
      </c>
      <c r="AJ214" s="1">
        <f ca="1">SUMIFS(INDIRECT($C$1&amp;"!"&amp;$C214&amp;":"&amp;$C214),dbF!$B:$B,"&gt;="&amp;AJ$5,dbF!$B:$B,"&lt;="&amp;AJ$6,INDIRECT($C$1&amp;"!"&amp;$C$2&amp;":"&amp;$C$2),$I$4,dbF!$J:$J,$I214,dbF!$K:$K,$J214)</f>
        <v>28200</v>
      </c>
      <c r="AK214" s="1">
        <f ca="1">SUMIFS(INDIRECT($C$1&amp;"!"&amp;$C214&amp;":"&amp;$C214),dbF!$B:$B,"&gt;="&amp;AK$5,dbF!$B:$B,"&lt;="&amp;AK$6,INDIRECT($C$1&amp;"!"&amp;$C$2&amp;":"&amp;$C$2),$I$4,dbF!$J:$J,$I214,dbF!$K:$K,$J214)</f>
        <v>0</v>
      </c>
      <c r="AL214" s="1">
        <f ca="1">SUMIFS(INDIRECT($C$1&amp;"!"&amp;$C214&amp;":"&amp;$C214),dbF!$B:$B,"&gt;="&amp;AL$5,dbF!$B:$B,"&lt;="&amp;AL$6,INDIRECT($C$1&amp;"!"&amp;$C$2&amp;":"&amp;$C$2),$I$4,dbF!$J:$J,$I214,dbF!$K:$K,$J214)</f>
        <v>0</v>
      </c>
    </row>
    <row r="215" spans="2:38" x14ac:dyDescent="0.25">
      <c r="B215" s="1" t="str">
        <f>Items!$L52</f>
        <v>CF(-)</v>
      </c>
      <c r="C215" s="1" t="str">
        <f>Items!$M52</f>
        <v>N</v>
      </c>
      <c r="I215" s="22" t="str">
        <f>Items!$J$49</f>
        <v>Оплата переменных расходов</v>
      </c>
      <c r="J215" s="1" t="str">
        <f>Items!K52</f>
        <v>Расходы брокера</v>
      </c>
      <c r="Q215" s="1">
        <f ca="1">SUM($S215:INDIRECT(ADDRESS(ROW(),SUMIFS($3:$3,$4:$4,MAX($4:$4)))))</f>
        <v>72204.5</v>
      </c>
      <c r="T215" s="1">
        <f ca="1">SUMIFS(INDIRECT($C$1&amp;"!"&amp;$C215&amp;":"&amp;$C215),dbF!$B:$B,"&gt;="&amp;T$5,dbF!$B:$B,"&lt;="&amp;T$6,INDIRECT($C$1&amp;"!"&amp;$C$2&amp;":"&amp;$C$2),$I$4,dbF!$J:$J,$I215,dbF!$K:$K,$J215)</f>
        <v>0</v>
      </c>
      <c r="U215" s="1">
        <f ca="1">SUMIFS(INDIRECT($C$1&amp;"!"&amp;$C215&amp;":"&amp;$C215),dbF!$B:$B,"&gt;="&amp;U$5,dbF!$B:$B,"&lt;="&amp;U$6,INDIRECT($C$1&amp;"!"&amp;$C$2&amp;":"&amp;$C$2),$I$4,dbF!$J:$J,$I215,dbF!$K:$K,$J215)</f>
        <v>0</v>
      </c>
      <c r="V215" s="1">
        <f ca="1">SUMIFS(INDIRECT($C$1&amp;"!"&amp;$C215&amp;":"&amp;$C215),dbF!$B:$B,"&gt;="&amp;V$5,dbF!$B:$B,"&lt;="&amp;V$6,INDIRECT($C$1&amp;"!"&amp;$C$2&amp;":"&amp;$C$2),$I$4,dbF!$J:$J,$I215,dbF!$K:$K,$J215)</f>
        <v>0</v>
      </c>
      <c r="W215" s="1">
        <f ca="1">SUMIFS(INDIRECT($C$1&amp;"!"&amp;$C215&amp;":"&amp;$C215),dbF!$B:$B,"&gt;="&amp;W$5,dbF!$B:$B,"&lt;="&amp;W$6,INDIRECT($C$1&amp;"!"&amp;$C$2&amp;":"&amp;$C$2),$I$4,dbF!$J:$J,$I215,dbF!$K:$K,$J215)</f>
        <v>0</v>
      </c>
      <c r="X215" s="1">
        <f ca="1">SUMIFS(INDIRECT($C$1&amp;"!"&amp;$C215&amp;":"&amp;$C215),dbF!$B:$B,"&gt;="&amp;X$5,dbF!$B:$B,"&lt;="&amp;X$6,INDIRECT($C$1&amp;"!"&amp;$C$2&amp;":"&amp;$C$2),$I$4,dbF!$J:$J,$I215,dbF!$K:$K,$J215)</f>
        <v>0</v>
      </c>
      <c r="Y215" s="1">
        <f ca="1">SUMIFS(INDIRECT($C$1&amp;"!"&amp;$C215&amp;":"&amp;$C215),dbF!$B:$B,"&gt;="&amp;Y$5,dbF!$B:$B,"&lt;="&amp;Y$6,INDIRECT($C$1&amp;"!"&amp;$C$2&amp;":"&amp;$C$2),$I$4,dbF!$J:$J,$I215,dbF!$K:$K,$J215)</f>
        <v>0</v>
      </c>
      <c r="Z215" s="1">
        <f ca="1">SUMIFS(INDIRECT($C$1&amp;"!"&amp;$C215&amp;":"&amp;$C215),dbF!$B:$B,"&gt;="&amp;Z$5,dbF!$B:$B,"&lt;="&amp;Z$6,INDIRECT($C$1&amp;"!"&amp;$C$2&amp;":"&amp;$C$2),$I$4,dbF!$J:$J,$I215,dbF!$K:$K,$J215)</f>
        <v>3341.7</v>
      </c>
      <c r="AA215" s="1">
        <f ca="1">SUMIFS(INDIRECT($C$1&amp;"!"&amp;$C215&amp;":"&amp;$C215),dbF!$B:$B,"&gt;="&amp;AA$5,dbF!$B:$B,"&lt;="&amp;AA$6,INDIRECT($C$1&amp;"!"&amp;$C$2&amp;":"&amp;$C$2),$I$4,dbF!$J:$J,$I215,dbF!$K:$K,$J215)</f>
        <v>2820</v>
      </c>
      <c r="AB215" s="1">
        <f ca="1">SUMIFS(INDIRECT($C$1&amp;"!"&amp;$C215&amp;":"&amp;$C215),dbF!$B:$B,"&gt;="&amp;AB$5,dbF!$B:$B,"&lt;="&amp;AB$6,INDIRECT($C$1&amp;"!"&amp;$C$2&amp;":"&amp;$C$2),$I$4,dbF!$J:$J,$I215,dbF!$K:$K,$J215)</f>
        <v>23497.3</v>
      </c>
      <c r="AC215" s="1">
        <f ca="1">SUMIFS(INDIRECT($C$1&amp;"!"&amp;$C215&amp;":"&amp;$C215),dbF!$B:$B,"&gt;="&amp;AC$5,dbF!$B:$B,"&lt;="&amp;AC$6,INDIRECT($C$1&amp;"!"&amp;$C$2&amp;":"&amp;$C$2),$I$4,dbF!$J:$J,$I215,dbF!$K:$K,$J215)</f>
        <v>30245.5</v>
      </c>
      <c r="AD215" s="1">
        <f ca="1">SUMIFS(INDIRECT($C$1&amp;"!"&amp;$C215&amp;":"&amp;$C215),dbF!$B:$B,"&gt;="&amp;AD$5,dbF!$B:$B,"&lt;="&amp;AD$6,INDIRECT($C$1&amp;"!"&amp;$C$2&amp;":"&amp;$C$2),$I$4,dbF!$J:$J,$I215,dbF!$K:$K,$J215)</f>
        <v>0</v>
      </c>
      <c r="AE215" s="1">
        <f ca="1">SUMIFS(INDIRECT($C$1&amp;"!"&amp;$C215&amp;":"&amp;$C215),dbF!$B:$B,"&gt;="&amp;AE$5,dbF!$B:$B,"&lt;="&amp;AE$6,INDIRECT($C$1&amp;"!"&amp;$C$2&amp;":"&amp;$C$2),$I$4,dbF!$J:$J,$I215,dbF!$K:$K,$J215)</f>
        <v>0</v>
      </c>
      <c r="AF215" s="1">
        <f ca="1">SUMIFS(INDIRECT($C$1&amp;"!"&amp;$C215&amp;":"&amp;$C215),dbF!$B:$B,"&gt;="&amp;AF$5,dbF!$B:$B,"&lt;="&amp;AF$6,INDIRECT($C$1&amp;"!"&amp;$C$2&amp;":"&amp;$C$2),$I$4,dbF!$J:$J,$I215,dbF!$K:$K,$J215)</f>
        <v>0</v>
      </c>
      <c r="AG215" s="1">
        <f ca="1">SUMIFS(INDIRECT($C$1&amp;"!"&amp;$C215&amp;":"&amp;$C215),dbF!$B:$B,"&gt;="&amp;AG$5,dbF!$B:$B,"&lt;="&amp;AG$6,INDIRECT($C$1&amp;"!"&amp;$C$2&amp;":"&amp;$C$2),$I$4,dbF!$J:$J,$I215,dbF!$K:$K,$J215)</f>
        <v>12300</v>
      </c>
      <c r="AH215" s="1">
        <f ca="1">SUMIFS(INDIRECT($C$1&amp;"!"&amp;$C215&amp;":"&amp;$C215),dbF!$B:$B,"&gt;="&amp;AH$5,dbF!$B:$B,"&lt;="&amp;AH$6,INDIRECT($C$1&amp;"!"&amp;$C$2&amp;":"&amp;$C$2),$I$4,dbF!$J:$J,$I215,dbF!$K:$K,$J215)</f>
        <v>0</v>
      </c>
      <c r="AI215" s="1">
        <f ca="1">SUMIFS(INDIRECT($C$1&amp;"!"&amp;$C215&amp;":"&amp;$C215),dbF!$B:$B,"&gt;="&amp;AI$5,dbF!$B:$B,"&lt;="&amp;AI$6,INDIRECT($C$1&amp;"!"&amp;$C$2&amp;":"&amp;$C$2),$I$4,dbF!$J:$J,$I215,dbF!$K:$K,$J215)</f>
        <v>0</v>
      </c>
      <c r="AJ215" s="1">
        <f ca="1">SUMIFS(INDIRECT($C$1&amp;"!"&amp;$C215&amp;":"&amp;$C215),dbF!$B:$B,"&gt;="&amp;AJ$5,dbF!$B:$B,"&lt;="&amp;AJ$6,INDIRECT($C$1&amp;"!"&amp;$C$2&amp;":"&amp;$C$2),$I$4,dbF!$J:$J,$I215,dbF!$K:$K,$J215)</f>
        <v>0</v>
      </c>
      <c r="AK215" s="1">
        <f ca="1">SUMIFS(INDIRECT($C$1&amp;"!"&amp;$C215&amp;":"&amp;$C215),dbF!$B:$B,"&gt;="&amp;AK$5,dbF!$B:$B,"&lt;="&amp;AK$6,INDIRECT($C$1&amp;"!"&amp;$C$2&amp;":"&amp;$C$2),$I$4,dbF!$J:$J,$I215,dbF!$K:$K,$J215)</f>
        <v>0</v>
      </c>
      <c r="AL215" s="1">
        <f ca="1">SUMIFS(INDIRECT($C$1&amp;"!"&amp;$C215&amp;":"&amp;$C215),dbF!$B:$B,"&gt;="&amp;AL$5,dbF!$B:$B,"&lt;="&amp;AL$6,INDIRECT($C$1&amp;"!"&amp;$C$2&amp;":"&amp;$C$2),$I$4,dbF!$J:$J,$I215,dbF!$K:$K,$J215)</f>
        <v>0</v>
      </c>
    </row>
    <row r="216" spans="2:38" x14ac:dyDescent="0.25">
      <c r="B216" s="1" t="str">
        <f>Items!$L53</f>
        <v>CF(-)</v>
      </c>
      <c r="C216" s="1" t="str">
        <f>Items!$M53</f>
        <v>N</v>
      </c>
      <c r="I216" s="22" t="str">
        <f>Items!$J$49</f>
        <v>Оплата переменных расходов</v>
      </c>
      <c r="J216" s="1" t="str">
        <f>Items!K53</f>
        <v>ГСМ</v>
      </c>
      <c r="Q216" s="1">
        <f ca="1">SUM($S216:INDIRECT(ADDRESS(ROW(),SUMIFS($3:$3,$4:$4,MAX($4:$4)))))</f>
        <v>498439.4</v>
      </c>
      <c r="T216" s="1">
        <f ca="1">SUMIFS(INDIRECT($C$1&amp;"!"&amp;$C216&amp;":"&amp;$C216),dbF!$B:$B,"&gt;="&amp;T$5,dbF!$B:$B,"&lt;="&amp;T$6,INDIRECT($C$1&amp;"!"&amp;$C$2&amp;":"&amp;$C$2),$I$4,dbF!$J:$J,$I216,dbF!$K:$K,$J216)</f>
        <v>0</v>
      </c>
      <c r="U216" s="1">
        <f ca="1">SUMIFS(INDIRECT($C$1&amp;"!"&amp;$C216&amp;":"&amp;$C216),dbF!$B:$B,"&gt;="&amp;U$5,dbF!$B:$B,"&lt;="&amp;U$6,INDIRECT($C$1&amp;"!"&amp;$C$2&amp;":"&amp;$C$2),$I$4,dbF!$J:$J,$I216,dbF!$K:$K,$J216)</f>
        <v>0</v>
      </c>
      <c r="V216" s="1">
        <f ca="1">SUMIFS(INDIRECT($C$1&amp;"!"&amp;$C216&amp;":"&amp;$C216),dbF!$B:$B,"&gt;="&amp;V$5,dbF!$B:$B,"&lt;="&amp;V$6,INDIRECT($C$1&amp;"!"&amp;$C$2&amp;":"&amp;$C$2),$I$4,dbF!$J:$J,$I216,dbF!$K:$K,$J216)</f>
        <v>0</v>
      </c>
      <c r="W216" s="1">
        <f ca="1">SUMIFS(INDIRECT($C$1&amp;"!"&amp;$C216&amp;":"&amp;$C216),dbF!$B:$B,"&gt;="&amp;W$5,dbF!$B:$B,"&lt;="&amp;W$6,INDIRECT($C$1&amp;"!"&amp;$C$2&amp;":"&amp;$C$2),$I$4,dbF!$J:$J,$I216,dbF!$K:$K,$J216)</f>
        <v>0</v>
      </c>
      <c r="X216" s="1">
        <f ca="1">SUMIFS(INDIRECT($C$1&amp;"!"&amp;$C216&amp;":"&amp;$C216),dbF!$B:$B,"&gt;="&amp;X$5,dbF!$B:$B,"&lt;="&amp;X$6,INDIRECT($C$1&amp;"!"&amp;$C$2&amp;":"&amp;$C$2),$I$4,dbF!$J:$J,$I216,dbF!$K:$K,$J216)</f>
        <v>0</v>
      </c>
      <c r="Y216" s="1">
        <f ca="1">SUMIFS(INDIRECT($C$1&amp;"!"&amp;$C216&amp;":"&amp;$C216),dbF!$B:$B,"&gt;="&amp;Y$5,dbF!$B:$B,"&lt;="&amp;Y$6,INDIRECT($C$1&amp;"!"&amp;$C$2&amp;":"&amp;$C$2),$I$4,dbF!$J:$J,$I216,dbF!$K:$K,$J216)</f>
        <v>0</v>
      </c>
      <c r="Z216" s="1">
        <f ca="1">SUMIFS(INDIRECT($C$1&amp;"!"&amp;$C216&amp;":"&amp;$C216),dbF!$B:$B,"&gt;="&amp;Z$5,dbF!$B:$B,"&lt;="&amp;Z$6,INDIRECT($C$1&amp;"!"&amp;$C$2&amp;":"&amp;$C$2),$I$4,dbF!$J:$J,$I216,dbF!$K:$K,$J216)</f>
        <v>0</v>
      </c>
      <c r="AA216" s="1">
        <f ca="1">SUMIFS(INDIRECT($C$1&amp;"!"&amp;$C216&amp;":"&amp;$C216),dbF!$B:$B,"&gt;="&amp;AA$5,dbF!$B:$B,"&lt;="&amp;AA$6,INDIRECT($C$1&amp;"!"&amp;$C$2&amp;":"&amp;$C$2),$I$4,dbF!$J:$J,$I216,dbF!$K:$K,$J216)</f>
        <v>0</v>
      </c>
      <c r="AB216" s="1">
        <f ca="1">SUMIFS(INDIRECT($C$1&amp;"!"&amp;$C216&amp;":"&amp;$C216),dbF!$B:$B,"&gt;="&amp;AB$5,dbF!$B:$B,"&lt;="&amp;AB$6,INDIRECT($C$1&amp;"!"&amp;$C$2&amp;":"&amp;$C$2),$I$4,dbF!$J:$J,$I216,dbF!$K:$K,$J216)</f>
        <v>0</v>
      </c>
      <c r="AC216" s="1">
        <f ca="1">SUMIFS(INDIRECT($C$1&amp;"!"&amp;$C216&amp;":"&amp;$C216),dbF!$B:$B,"&gt;="&amp;AC$5,dbF!$B:$B,"&lt;="&amp;AC$6,INDIRECT($C$1&amp;"!"&amp;$C$2&amp;":"&amp;$C$2),$I$4,dbF!$J:$J,$I216,dbF!$K:$K,$J216)</f>
        <v>11280</v>
      </c>
      <c r="AD216" s="1">
        <f ca="1">SUMIFS(INDIRECT($C$1&amp;"!"&amp;$C216&amp;":"&amp;$C216),dbF!$B:$B,"&gt;="&amp;AD$5,dbF!$B:$B,"&lt;="&amp;AD$6,INDIRECT($C$1&amp;"!"&amp;$C$2&amp;":"&amp;$C$2),$I$4,dbF!$J:$J,$I216,dbF!$K:$K,$J216)</f>
        <v>0</v>
      </c>
      <c r="AE216" s="1">
        <f ca="1">SUMIFS(INDIRECT($C$1&amp;"!"&amp;$C216&amp;":"&amp;$C216),dbF!$B:$B,"&gt;="&amp;AE$5,dbF!$B:$B,"&lt;="&amp;AE$6,INDIRECT($C$1&amp;"!"&amp;$C$2&amp;":"&amp;$C$2),$I$4,dbF!$J:$J,$I216,dbF!$K:$K,$J216)</f>
        <v>0</v>
      </c>
      <c r="AF216" s="1">
        <f ca="1">SUMIFS(INDIRECT($C$1&amp;"!"&amp;$C216&amp;":"&amp;$C216),dbF!$B:$B,"&gt;="&amp;AF$5,dbF!$B:$B,"&lt;="&amp;AF$6,INDIRECT($C$1&amp;"!"&amp;$C$2&amp;":"&amp;$C$2),$I$4,dbF!$J:$J,$I216,dbF!$K:$K,$J216)</f>
        <v>0</v>
      </c>
      <c r="AG216" s="1">
        <f ca="1">SUMIFS(INDIRECT($C$1&amp;"!"&amp;$C216&amp;":"&amp;$C216),dbF!$B:$B,"&gt;="&amp;AG$5,dbF!$B:$B,"&lt;="&amp;AG$6,INDIRECT($C$1&amp;"!"&amp;$C$2&amp;":"&amp;$C$2),$I$4,dbF!$J:$J,$I216,dbF!$K:$K,$J216)</f>
        <v>0</v>
      </c>
      <c r="AH216" s="1">
        <f ca="1">SUMIFS(INDIRECT($C$1&amp;"!"&amp;$C216&amp;":"&amp;$C216),dbF!$B:$B,"&gt;="&amp;AH$5,dbF!$B:$B,"&lt;="&amp;AH$6,INDIRECT($C$1&amp;"!"&amp;$C$2&amp;":"&amp;$C$2),$I$4,dbF!$J:$J,$I216,dbF!$K:$K,$J216)</f>
        <v>487159.4</v>
      </c>
      <c r="AI216" s="1">
        <f ca="1">SUMIFS(INDIRECT($C$1&amp;"!"&amp;$C216&amp;":"&amp;$C216),dbF!$B:$B,"&gt;="&amp;AI$5,dbF!$B:$B,"&lt;="&amp;AI$6,INDIRECT($C$1&amp;"!"&amp;$C$2&amp;":"&amp;$C$2),$I$4,dbF!$J:$J,$I216,dbF!$K:$K,$J216)</f>
        <v>0</v>
      </c>
      <c r="AJ216" s="1">
        <f ca="1">SUMIFS(INDIRECT($C$1&amp;"!"&amp;$C216&amp;":"&amp;$C216),dbF!$B:$B,"&gt;="&amp;AJ$5,dbF!$B:$B,"&lt;="&amp;AJ$6,INDIRECT($C$1&amp;"!"&amp;$C$2&amp;":"&amp;$C$2),$I$4,dbF!$J:$J,$I216,dbF!$K:$K,$J216)</f>
        <v>0</v>
      </c>
      <c r="AK216" s="1">
        <f ca="1">SUMIFS(INDIRECT($C$1&amp;"!"&amp;$C216&amp;":"&amp;$C216),dbF!$B:$B,"&gt;="&amp;AK$5,dbF!$B:$B,"&lt;="&amp;AK$6,INDIRECT($C$1&amp;"!"&amp;$C$2&amp;":"&amp;$C$2),$I$4,dbF!$J:$J,$I216,dbF!$K:$K,$J216)</f>
        <v>0</v>
      </c>
      <c r="AL216" s="1">
        <f ca="1">SUMIFS(INDIRECT($C$1&amp;"!"&amp;$C216&amp;":"&amp;$C216),dbF!$B:$B,"&gt;="&amp;AL$5,dbF!$B:$B,"&lt;="&amp;AL$6,INDIRECT($C$1&amp;"!"&amp;$C$2&amp;":"&amp;$C$2),$I$4,dbF!$J:$J,$I216,dbF!$K:$K,$J216)</f>
        <v>0</v>
      </c>
    </row>
    <row r="217" spans="2:38" x14ac:dyDescent="0.25">
      <c r="B217" s="1" t="str">
        <f>Items!$L54</f>
        <v>CF(-)</v>
      </c>
      <c r="C217" s="1" t="str">
        <f>Items!$M54</f>
        <v>N</v>
      </c>
      <c r="I217" s="22" t="str">
        <f>Items!$J$49</f>
        <v>Оплата переменных расходов</v>
      </c>
      <c r="J217" s="1" t="str">
        <f>Items!K54</f>
        <v>Прочие расходы</v>
      </c>
      <c r="Q217" s="1">
        <f ca="1">SUM($S217:INDIRECT(ADDRESS(ROW(),SUMIFS($3:$3,$4:$4,MAX($4:$4)))))</f>
        <v>350509.52999999997</v>
      </c>
      <c r="T217" s="1">
        <f ca="1">SUMIFS(INDIRECT($C$1&amp;"!"&amp;$C217&amp;":"&amp;$C217),dbF!$B:$B,"&gt;="&amp;T$5,dbF!$B:$B,"&lt;="&amp;T$6,INDIRECT($C$1&amp;"!"&amp;$C$2&amp;":"&amp;$C$2),$I$4,dbF!$J:$J,$I217,dbF!$K:$K,$J217)</f>
        <v>0</v>
      </c>
      <c r="U217" s="1">
        <f ca="1">SUMIFS(INDIRECT($C$1&amp;"!"&amp;$C217&amp;":"&amp;$C217),dbF!$B:$B,"&gt;="&amp;U$5,dbF!$B:$B,"&lt;="&amp;U$6,INDIRECT($C$1&amp;"!"&amp;$C$2&amp;":"&amp;$C$2),$I$4,dbF!$J:$J,$I217,dbF!$K:$K,$J217)</f>
        <v>0</v>
      </c>
      <c r="V217" s="1">
        <f ca="1">SUMIFS(INDIRECT($C$1&amp;"!"&amp;$C217&amp;":"&amp;$C217),dbF!$B:$B,"&gt;="&amp;V$5,dbF!$B:$B,"&lt;="&amp;V$6,INDIRECT($C$1&amp;"!"&amp;$C$2&amp;":"&amp;$C$2),$I$4,dbF!$J:$J,$I217,dbF!$K:$K,$J217)</f>
        <v>0</v>
      </c>
      <c r="W217" s="1">
        <f ca="1">SUMIFS(INDIRECT($C$1&amp;"!"&amp;$C217&amp;":"&amp;$C217),dbF!$B:$B,"&gt;="&amp;W$5,dbF!$B:$B,"&lt;="&amp;W$6,INDIRECT($C$1&amp;"!"&amp;$C$2&amp;":"&amp;$C$2),$I$4,dbF!$J:$J,$I217,dbF!$K:$K,$J217)</f>
        <v>0</v>
      </c>
      <c r="X217" s="1">
        <f ca="1">SUMIFS(INDIRECT($C$1&amp;"!"&amp;$C217&amp;":"&amp;$C217),dbF!$B:$B,"&gt;="&amp;X$5,dbF!$B:$B,"&lt;="&amp;X$6,INDIRECT($C$1&amp;"!"&amp;$C$2&amp;":"&amp;$C$2),$I$4,dbF!$J:$J,$I217,dbF!$K:$K,$J217)</f>
        <v>29467.5</v>
      </c>
      <c r="Y217" s="1">
        <f ca="1">SUMIFS(INDIRECT($C$1&amp;"!"&amp;$C217&amp;":"&amp;$C217),dbF!$B:$B,"&gt;="&amp;Y$5,dbF!$B:$B,"&lt;="&amp;Y$6,INDIRECT($C$1&amp;"!"&amp;$C$2&amp;":"&amp;$C$2),$I$4,dbF!$J:$J,$I217,dbF!$K:$K,$J217)</f>
        <v>476</v>
      </c>
      <c r="Z217" s="1">
        <f ca="1">SUMIFS(INDIRECT($C$1&amp;"!"&amp;$C217&amp;":"&amp;$C217),dbF!$B:$B,"&gt;="&amp;Z$5,dbF!$B:$B,"&lt;="&amp;Z$6,INDIRECT($C$1&amp;"!"&amp;$C$2&amp;":"&amp;$C$2),$I$4,dbF!$J:$J,$I217,dbF!$K:$K,$J217)</f>
        <v>485</v>
      </c>
      <c r="AA217" s="1">
        <f ca="1">SUMIFS(INDIRECT($C$1&amp;"!"&amp;$C217&amp;":"&amp;$C217),dbF!$B:$B,"&gt;="&amp;AA$5,dbF!$B:$B,"&lt;="&amp;AA$6,INDIRECT($C$1&amp;"!"&amp;$C$2&amp;":"&amp;$C$2),$I$4,dbF!$J:$J,$I217,dbF!$K:$K,$J217)</f>
        <v>0</v>
      </c>
      <c r="AB217" s="1">
        <f ca="1">SUMIFS(INDIRECT($C$1&amp;"!"&amp;$C217&amp;":"&amp;$C217),dbF!$B:$B,"&gt;="&amp;AB$5,dbF!$B:$B,"&lt;="&amp;AB$6,INDIRECT($C$1&amp;"!"&amp;$C$2&amp;":"&amp;$C$2),$I$4,dbF!$J:$J,$I217,dbF!$K:$K,$J217)</f>
        <v>369</v>
      </c>
      <c r="AC217" s="1">
        <f ca="1">SUMIFS(INDIRECT($C$1&amp;"!"&amp;$C217&amp;":"&amp;$C217),dbF!$B:$B,"&gt;="&amp;AC$5,dbF!$B:$B,"&lt;="&amp;AC$6,INDIRECT($C$1&amp;"!"&amp;$C$2&amp;":"&amp;$C$2),$I$4,dbF!$J:$J,$I217,dbF!$K:$K,$J217)</f>
        <v>76644.219999999987</v>
      </c>
      <c r="AD217" s="1">
        <f ca="1">SUMIFS(INDIRECT($C$1&amp;"!"&amp;$C217&amp;":"&amp;$C217),dbF!$B:$B,"&gt;="&amp;AD$5,dbF!$B:$B,"&lt;="&amp;AD$6,INDIRECT($C$1&amp;"!"&amp;$C$2&amp;":"&amp;$C$2),$I$4,dbF!$J:$J,$I217,dbF!$K:$K,$J217)</f>
        <v>11083.81</v>
      </c>
      <c r="AE217" s="1">
        <f ca="1">SUMIFS(INDIRECT($C$1&amp;"!"&amp;$C217&amp;":"&amp;$C217),dbF!$B:$B,"&gt;="&amp;AE$5,dbF!$B:$B,"&lt;="&amp;AE$6,INDIRECT($C$1&amp;"!"&amp;$C$2&amp;":"&amp;$C$2),$I$4,dbF!$J:$J,$I217,dbF!$K:$K,$J217)</f>
        <v>2365</v>
      </c>
      <c r="AF217" s="1">
        <f ca="1">SUMIFS(INDIRECT($C$1&amp;"!"&amp;$C217&amp;":"&amp;$C217),dbF!$B:$B,"&gt;="&amp;AF$5,dbF!$B:$B,"&lt;="&amp;AF$6,INDIRECT($C$1&amp;"!"&amp;$C$2&amp;":"&amp;$C$2),$I$4,dbF!$J:$J,$I217,dbF!$K:$K,$J217)</f>
        <v>175092</v>
      </c>
      <c r="AG217" s="1">
        <f ca="1">SUMIFS(INDIRECT($C$1&amp;"!"&amp;$C217&amp;":"&amp;$C217),dbF!$B:$B,"&gt;="&amp;AG$5,dbF!$B:$B,"&lt;="&amp;AG$6,INDIRECT($C$1&amp;"!"&amp;$C$2&amp;":"&amp;$C$2),$I$4,dbF!$J:$J,$I217,dbF!$K:$K,$J217)</f>
        <v>54527</v>
      </c>
      <c r="AH217" s="1">
        <f ca="1">SUMIFS(INDIRECT($C$1&amp;"!"&amp;$C217&amp;":"&amp;$C217),dbF!$B:$B,"&gt;="&amp;AH$5,dbF!$B:$B,"&lt;="&amp;AH$6,INDIRECT($C$1&amp;"!"&amp;$C$2&amp;":"&amp;$C$2),$I$4,dbF!$J:$J,$I217,dbF!$K:$K,$J217)</f>
        <v>0</v>
      </c>
      <c r="AI217" s="1">
        <f ca="1">SUMIFS(INDIRECT($C$1&amp;"!"&amp;$C217&amp;":"&amp;$C217),dbF!$B:$B,"&gt;="&amp;AI$5,dbF!$B:$B,"&lt;="&amp;AI$6,INDIRECT($C$1&amp;"!"&amp;$C$2&amp;":"&amp;$C$2),$I$4,dbF!$J:$J,$I217,dbF!$K:$K,$J217)</f>
        <v>0</v>
      </c>
      <c r="AJ217" s="1">
        <f ca="1">SUMIFS(INDIRECT($C$1&amp;"!"&amp;$C217&amp;":"&amp;$C217),dbF!$B:$B,"&gt;="&amp;AJ$5,dbF!$B:$B,"&lt;="&amp;AJ$6,INDIRECT($C$1&amp;"!"&amp;$C$2&amp;":"&amp;$C$2),$I$4,dbF!$J:$J,$I217,dbF!$K:$K,$J217)</f>
        <v>0</v>
      </c>
      <c r="AK217" s="1">
        <f ca="1">SUMIFS(INDIRECT($C$1&amp;"!"&amp;$C217&amp;":"&amp;$C217),dbF!$B:$B,"&gt;="&amp;AK$5,dbF!$B:$B,"&lt;="&amp;AK$6,INDIRECT($C$1&amp;"!"&amp;$C$2&amp;":"&amp;$C$2),$I$4,dbF!$J:$J,$I217,dbF!$K:$K,$J217)</f>
        <v>0</v>
      </c>
      <c r="AL217" s="1">
        <f ca="1">SUMIFS(INDIRECT($C$1&amp;"!"&amp;$C217&amp;":"&amp;$C217),dbF!$B:$B,"&gt;="&amp;AL$5,dbF!$B:$B,"&lt;="&amp;AL$6,INDIRECT($C$1&amp;"!"&amp;$C$2&amp;":"&amp;$C$2),$I$4,dbF!$J:$J,$I217,dbF!$K:$K,$J217)</f>
        <v>0</v>
      </c>
    </row>
    <row r="218" spans="2:38" x14ac:dyDescent="0.25">
      <c r="B218" s="1" t="str">
        <f>Items!$L55</f>
        <v>CF(-)</v>
      </c>
      <c r="C218" s="1" t="str">
        <f>Items!$M55</f>
        <v>N</v>
      </c>
      <c r="I218" s="22" t="str">
        <f>Items!$J$49</f>
        <v>Оплата переменных расходов</v>
      </c>
      <c r="J218" s="1" t="str">
        <f>Items!K55</f>
        <v>Инструменты</v>
      </c>
      <c r="Q218" s="1">
        <f ca="1">SUM($S218:INDIRECT(ADDRESS(ROW(),SUMIFS($3:$3,$4:$4,MAX($4:$4)))))</f>
        <v>0</v>
      </c>
      <c r="T218" s="1">
        <f ca="1">SUMIFS(INDIRECT($C$1&amp;"!"&amp;$C218&amp;":"&amp;$C218),dbF!$B:$B,"&gt;="&amp;T$5,dbF!$B:$B,"&lt;="&amp;T$6,INDIRECT($C$1&amp;"!"&amp;$C$2&amp;":"&amp;$C$2),$I$4,dbF!$J:$J,$I218,dbF!$K:$K,$J218)</f>
        <v>0</v>
      </c>
      <c r="U218" s="1">
        <f ca="1">SUMIFS(INDIRECT($C$1&amp;"!"&amp;$C218&amp;":"&amp;$C218),dbF!$B:$B,"&gt;="&amp;U$5,dbF!$B:$B,"&lt;="&amp;U$6,INDIRECT($C$1&amp;"!"&amp;$C$2&amp;":"&amp;$C$2),$I$4,dbF!$J:$J,$I218,dbF!$K:$K,$J218)</f>
        <v>0</v>
      </c>
      <c r="V218" s="1">
        <f ca="1">SUMIFS(INDIRECT($C$1&amp;"!"&amp;$C218&amp;":"&amp;$C218),dbF!$B:$B,"&gt;="&amp;V$5,dbF!$B:$B,"&lt;="&amp;V$6,INDIRECT($C$1&amp;"!"&amp;$C$2&amp;":"&amp;$C$2),$I$4,dbF!$J:$J,$I218,dbF!$K:$K,$J218)</f>
        <v>0</v>
      </c>
      <c r="W218" s="1">
        <f ca="1">SUMIFS(INDIRECT($C$1&amp;"!"&amp;$C218&amp;":"&amp;$C218),dbF!$B:$B,"&gt;="&amp;W$5,dbF!$B:$B,"&lt;="&amp;W$6,INDIRECT($C$1&amp;"!"&amp;$C$2&amp;":"&amp;$C$2),$I$4,dbF!$J:$J,$I218,dbF!$K:$K,$J218)</f>
        <v>0</v>
      </c>
      <c r="X218" s="1">
        <f ca="1">SUMIFS(INDIRECT($C$1&amp;"!"&amp;$C218&amp;":"&amp;$C218),dbF!$B:$B,"&gt;="&amp;X$5,dbF!$B:$B,"&lt;="&amp;X$6,INDIRECT($C$1&amp;"!"&amp;$C$2&amp;":"&amp;$C$2),$I$4,dbF!$J:$J,$I218,dbF!$K:$K,$J218)</f>
        <v>0</v>
      </c>
      <c r="Y218" s="1">
        <f ca="1">SUMIFS(INDIRECT($C$1&amp;"!"&amp;$C218&amp;":"&amp;$C218),dbF!$B:$B,"&gt;="&amp;Y$5,dbF!$B:$B,"&lt;="&amp;Y$6,INDIRECT($C$1&amp;"!"&amp;$C$2&amp;":"&amp;$C$2),$I$4,dbF!$J:$J,$I218,dbF!$K:$K,$J218)</f>
        <v>0</v>
      </c>
      <c r="Z218" s="1">
        <f ca="1">SUMIFS(INDIRECT($C$1&amp;"!"&amp;$C218&amp;":"&amp;$C218),dbF!$B:$B,"&gt;="&amp;Z$5,dbF!$B:$B,"&lt;="&amp;Z$6,INDIRECT($C$1&amp;"!"&amp;$C$2&amp;":"&amp;$C$2),$I$4,dbF!$J:$J,$I218,dbF!$K:$K,$J218)</f>
        <v>0</v>
      </c>
      <c r="AA218" s="1">
        <f ca="1">SUMIFS(INDIRECT($C$1&amp;"!"&amp;$C218&amp;":"&amp;$C218),dbF!$B:$B,"&gt;="&amp;AA$5,dbF!$B:$B,"&lt;="&amp;AA$6,INDIRECT($C$1&amp;"!"&amp;$C$2&amp;":"&amp;$C$2),$I$4,dbF!$J:$J,$I218,dbF!$K:$K,$J218)</f>
        <v>0</v>
      </c>
      <c r="AB218" s="1">
        <f ca="1">SUMIFS(INDIRECT($C$1&amp;"!"&amp;$C218&amp;":"&amp;$C218),dbF!$B:$B,"&gt;="&amp;AB$5,dbF!$B:$B,"&lt;="&amp;AB$6,INDIRECT($C$1&amp;"!"&amp;$C$2&amp;":"&amp;$C$2),$I$4,dbF!$J:$J,$I218,dbF!$K:$K,$J218)</f>
        <v>0</v>
      </c>
      <c r="AC218" s="1">
        <f ca="1">SUMIFS(INDIRECT($C$1&amp;"!"&amp;$C218&amp;":"&amp;$C218),dbF!$B:$B,"&gt;="&amp;AC$5,dbF!$B:$B,"&lt;="&amp;AC$6,INDIRECT($C$1&amp;"!"&amp;$C$2&amp;":"&amp;$C$2),$I$4,dbF!$J:$J,$I218,dbF!$K:$K,$J218)</f>
        <v>0</v>
      </c>
      <c r="AD218" s="1">
        <f ca="1">SUMIFS(INDIRECT($C$1&amp;"!"&amp;$C218&amp;":"&amp;$C218),dbF!$B:$B,"&gt;="&amp;AD$5,dbF!$B:$B,"&lt;="&amp;AD$6,INDIRECT($C$1&amp;"!"&amp;$C$2&amp;":"&amp;$C$2),$I$4,dbF!$J:$J,$I218,dbF!$K:$K,$J218)</f>
        <v>0</v>
      </c>
      <c r="AE218" s="1">
        <f ca="1">SUMIFS(INDIRECT($C$1&amp;"!"&amp;$C218&amp;":"&amp;$C218),dbF!$B:$B,"&gt;="&amp;AE$5,dbF!$B:$B,"&lt;="&amp;AE$6,INDIRECT($C$1&amp;"!"&amp;$C$2&amp;":"&amp;$C$2),$I$4,dbF!$J:$J,$I218,dbF!$K:$K,$J218)</f>
        <v>0</v>
      </c>
      <c r="AF218" s="1">
        <f ca="1">SUMIFS(INDIRECT($C$1&amp;"!"&amp;$C218&amp;":"&amp;$C218),dbF!$B:$B,"&gt;="&amp;AF$5,dbF!$B:$B,"&lt;="&amp;AF$6,INDIRECT($C$1&amp;"!"&amp;$C$2&amp;":"&amp;$C$2),$I$4,dbF!$J:$J,$I218,dbF!$K:$K,$J218)</f>
        <v>0</v>
      </c>
      <c r="AG218" s="1">
        <f ca="1">SUMIFS(INDIRECT($C$1&amp;"!"&amp;$C218&amp;":"&amp;$C218),dbF!$B:$B,"&gt;="&amp;AG$5,dbF!$B:$B,"&lt;="&amp;AG$6,INDIRECT($C$1&amp;"!"&amp;$C$2&amp;":"&amp;$C$2),$I$4,dbF!$J:$J,$I218,dbF!$K:$K,$J218)</f>
        <v>0</v>
      </c>
      <c r="AH218" s="1">
        <f ca="1">SUMIFS(INDIRECT($C$1&amp;"!"&amp;$C218&amp;":"&amp;$C218),dbF!$B:$B,"&gt;="&amp;AH$5,dbF!$B:$B,"&lt;="&amp;AH$6,INDIRECT($C$1&amp;"!"&amp;$C$2&amp;":"&amp;$C$2),$I$4,dbF!$J:$J,$I218,dbF!$K:$K,$J218)</f>
        <v>0</v>
      </c>
      <c r="AI218" s="1">
        <f ca="1">SUMIFS(INDIRECT($C$1&amp;"!"&amp;$C218&amp;":"&amp;$C218),dbF!$B:$B,"&gt;="&amp;AI$5,dbF!$B:$B,"&lt;="&amp;AI$6,INDIRECT($C$1&amp;"!"&amp;$C$2&amp;":"&amp;$C$2),$I$4,dbF!$J:$J,$I218,dbF!$K:$K,$J218)</f>
        <v>0</v>
      </c>
      <c r="AJ218" s="1">
        <f ca="1">SUMIFS(INDIRECT($C$1&amp;"!"&amp;$C218&amp;":"&amp;$C218),dbF!$B:$B,"&gt;="&amp;AJ$5,dbF!$B:$B,"&lt;="&amp;AJ$6,INDIRECT($C$1&amp;"!"&amp;$C$2&amp;":"&amp;$C$2),$I$4,dbF!$J:$J,$I218,dbF!$K:$K,$J218)</f>
        <v>0</v>
      </c>
      <c r="AK218" s="1">
        <f ca="1">SUMIFS(INDIRECT($C$1&amp;"!"&amp;$C218&amp;":"&amp;$C218),dbF!$B:$B,"&gt;="&amp;AK$5,dbF!$B:$B,"&lt;="&amp;AK$6,INDIRECT($C$1&amp;"!"&amp;$C$2&amp;":"&amp;$C$2),$I$4,dbF!$J:$J,$I218,dbF!$K:$K,$J218)</f>
        <v>0</v>
      </c>
      <c r="AL218" s="1">
        <f ca="1">SUMIFS(INDIRECT($C$1&amp;"!"&amp;$C218&amp;":"&amp;$C218),dbF!$B:$B,"&gt;="&amp;AL$5,dbF!$B:$B,"&lt;="&amp;AL$6,INDIRECT($C$1&amp;"!"&amp;$C$2&amp;":"&amp;$C$2),$I$4,dbF!$J:$J,$I218,dbF!$K:$K,$J218)</f>
        <v>0</v>
      </c>
    </row>
    <row r="219" spans="2:38" x14ac:dyDescent="0.25">
      <c r="B219" s="1" t="str">
        <f>Items!$L56</f>
        <v>CF(-)</v>
      </c>
      <c r="C219" s="1" t="str">
        <f>Items!$M56</f>
        <v>N</v>
      </c>
      <c r="I219" s="22" t="str">
        <f>Items!$J$49</f>
        <v>Оплата переменных расходов</v>
      </c>
      <c r="J219" s="1" t="str">
        <f>Items!K56</f>
        <v>Резерв-1</v>
      </c>
      <c r="Q219" s="1">
        <f ca="1">SUM($S219:INDIRECT(ADDRESS(ROW(),SUMIFS($3:$3,$4:$4,MAX($4:$4)))))</f>
        <v>0</v>
      </c>
      <c r="T219" s="1">
        <f ca="1">SUMIFS(INDIRECT($C$1&amp;"!"&amp;$C219&amp;":"&amp;$C219),dbF!$B:$B,"&gt;="&amp;T$5,dbF!$B:$B,"&lt;="&amp;T$6,INDIRECT($C$1&amp;"!"&amp;$C$2&amp;":"&amp;$C$2),$I$4,dbF!$J:$J,$I219,dbF!$K:$K,$J219)</f>
        <v>0</v>
      </c>
      <c r="U219" s="1">
        <f ca="1">SUMIFS(INDIRECT($C$1&amp;"!"&amp;$C219&amp;":"&amp;$C219),dbF!$B:$B,"&gt;="&amp;U$5,dbF!$B:$B,"&lt;="&amp;U$6,INDIRECT($C$1&amp;"!"&amp;$C$2&amp;":"&amp;$C$2),$I$4,dbF!$J:$J,$I219,dbF!$K:$K,$J219)</f>
        <v>0</v>
      </c>
      <c r="V219" s="1">
        <f ca="1">SUMIFS(INDIRECT($C$1&amp;"!"&amp;$C219&amp;":"&amp;$C219),dbF!$B:$B,"&gt;="&amp;V$5,dbF!$B:$B,"&lt;="&amp;V$6,INDIRECT($C$1&amp;"!"&amp;$C$2&amp;":"&amp;$C$2),$I$4,dbF!$J:$J,$I219,dbF!$K:$K,$J219)</f>
        <v>0</v>
      </c>
      <c r="W219" s="1">
        <f ca="1">SUMIFS(INDIRECT($C$1&amp;"!"&amp;$C219&amp;":"&amp;$C219),dbF!$B:$B,"&gt;="&amp;W$5,dbF!$B:$B,"&lt;="&amp;W$6,INDIRECT($C$1&amp;"!"&amp;$C$2&amp;":"&amp;$C$2),$I$4,dbF!$J:$J,$I219,dbF!$K:$K,$J219)</f>
        <v>0</v>
      </c>
      <c r="X219" s="1">
        <f ca="1">SUMIFS(INDIRECT($C$1&amp;"!"&amp;$C219&amp;":"&amp;$C219),dbF!$B:$B,"&gt;="&amp;X$5,dbF!$B:$B,"&lt;="&amp;X$6,INDIRECT($C$1&amp;"!"&amp;$C$2&amp;":"&amp;$C$2),$I$4,dbF!$J:$J,$I219,dbF!$K:$K,$J219)</f>
        <v>0</v>
      </c>
      <c r="Y219" s="1">
        <f ca="1">SUMIFS(INDIRECT($C$1&amp;"!"&amp;$C219&amp;":"&amp;$C219),dbF!$B:$B,"&gt;="&amp;Y$5,dbF!$B:$B,"&lt;="&amp;Y$6,INDIRECT($C$1&amp;"!"&amp;$C$2&amp;":"&amp;$C$2),$I$4,dbF!$J:$J,$I219,dbF!$K:$K,$J219)</f>
        <v>0</v>
      </c>
      <c r="Z219" s="1">
        <f ca="1">SUMIFS(INDIRECT($C$1&amp;"!"&amp;$C219&amp;":"&amp;$C219),dbF!$B:$B,"&gt;="&amp;Z$5,dbF!$B:$B,"&lt;="&amp;Z$6,INDIRECT($C$1&amp;"!"&amp;$C$2&amp;":"&amp;$C$2),$I$4,dbF!$J:$J,$I219,dbF!$K:$K,$J219)</f>
        <v>0</v>
      </c>
      <c r="AA219" s="1">
        <f ca="1">SUMIFS(INDIRECT($C$1&amp;"!"&amp;$C219&amp;":"&amp;$C219),dbF!$B:$B,"&gt;="&amp;AA$5,dbF!$B:$B,"&lt;="&amp;AA$6,INDIRECT($C$1&amp;"!"&amp;$C$2&amp;":"&amp;$C$2),$I$4,dbF!$J:$J,$I219,dbF!$K:$K,$J219)</f>
        <v>0</v>
      </c>
      <c r="AB219" s="1">
        <f ca="1">SUMIFS(INDIRECT($C$1&amp;"!"&amp;$C219&amp;":"&amp;$C219),dbF!$B:$B,"&gt;="&amp;AB$5,dbF!$B:$B,"&lt;="&amp;AB$6,INDIRECT($C$1&amp;"!"&amp;$C$2&amp;":"&amp;$C$2),$I$4,dbF!$J:$J,$I219,dbF!$K:$K,$J219)</f>
        <v>0</v>
      </c>
      <c r="AC219" s="1">
        <f ca="1">SUMIFS(INDIRECT($C$1&amp;"!"&amp;$C219&amp;":"&amp;$C219),dbF!$B:$B,"&gt;="&amp;AC$5,dbF!$B:$B,"&lt;="&amp;AC$6,INDIRECT($C$1&amp;"!"&amp;$C$2&amp;":"&amp;$C$2),$I$4,dbF!$J:$J,$I219,dbF!$K:$K,$J219)</f>
        <v>0</v>
      </c>
      <c r="AD219" s="1">
        <f ca="1">SUMIFS(INDIRECT($C$1&amp;"!"&amp;$C219&amp;":"&amp;$C219),dbF!$B:$B,"&gt;="&amp;AD$5,dbF!$B:$B,"&lt;="&amp;AD$6,INDIRECT($C$1&amp;"!"&amp;$C$2&amp;":"&amp;$C$2),$I$4,dbF!$J:$J,$I219,dbF!$K:$K,$J219)</f>
        <v>0</v>
      </c>
      <c r="AE219" s="1">
        <f ca="1">SUMIFS(INDIRECT($C$1&amp;"!"&amp;$C219&amp;":"&amp;$C219),dbF!$B:$B,"&gt;="&amp;AE$5,dbF!$B:$B,"&lt;="&amp;AE$6,INDIRECT($C$1&amp;"!"&amp;$C$2&amp;":"&amp;$C$2),$I$4,dbF!$J:$J,$I219,dbF!$K:$K,$J219)</f>
        <v>0</v>
      </c>
      <c r="AF219" s="1">
        <f ca="1">SUMIFS(INDIRECT($C$1&amp;"!"&amp;$C219&amp;":"&amp;$C219),dbF!$B:$B,"&gt;="&amp;AF$5,dbF!$B:$B,"&lt;="&amp;AF$6,INDIRECT($C$1&amp;"!"&amp;$C$2&amp;":"&amp;$C$2),$I$4,dbF!$J:$J,$I219,dbF!$K:$K,$J219)</f>
        <v>0</v>
      </c>
      <c r="AG219" s="1">
        <f ca="1">SUMIFS(INDIRECT($C$1&amp;"!"&amp;$C219&amp;":"&amp;$C219),dbF!$B:$B,"&gt;="&amp;AG$5,dbF!$B:$B,"&lt;="&amp;AG$6,INDIRECT($C$1&amp;"!"&amp;$C$2&amp;":"&amp;$C$2),$I$4,dbF!$J:$J,$I219,dbF!$K:$K,$J219)</f>
        <v>0</v>
      </c>
      <c r="AH219" s="1">
        <f ca="1">SUMIFS(INDIRECT($C$1&amp;"!"&amp;$C219&amp;":"&amp;$C219),dbF!$B:$B,"&gt;="&amp;AH$5,dbF!$B:$B,"&lt;="&amp;AH$6,INDIRECT($C$1&amp;"!"&amp;$C$2&amp;":"&amp;$C$2),$I$4,dbF!$J:$J,$I219,dbF!$K:$K,$J219)</f>
        <v>0</v>
      </c>
      <c r="AI219" s="1">
        <f ca="1">SUMIFS(INDIRECT($C$1&amp;"!"&amp;$C219&amp;":"&amp;$C219),dbF!$B:$B,"&gt;="&amp;AI$5,dbF!$B:$B,"&lt;="&amp;AI$6,INDIRECT($C$1&amp;"!"&amp;$C$2&amp;":"&amp;$C$2),$I$4,dbF!$J:$J,$I219,dbF!$K:$K,$J219)</f>
        <v>0</v>
      </c>
      <c r="AJ219" s="1">
        <f ca="1">SUMIFS(INDIRECT($C$1&amp;"!"&amp;$C219&amp;":"&amp;$C219),dbF!$B:$B,"&gt;="&amp;AJ$5,dbF!$B:$B,"&lt;="&amp;AJ$6,INDIRECT($C$1&amp;"!"&amp;$C$2&amp;":"&amp;$C$2),$I$4,dbF!$J:$J,$I219,dbF!$K:$K,$J219)</f>
        <v>0</v>
      </c>
      <c r="AK219" s="1">
        <f ca="1">SUMIFS(INDIRECT($C$1&amp;"!"&amp;$C219&amp;":"&amp;$C219),dbF!$B:$B,"&gt;="&amp;AK$5,dbF!$B:$B,"&lt;="&amp;AK$6,INDIRECT($C$1&amp;"!"&amp;$C$2&amp;":"&amp;$C$2),$I$4,dbF!$J:$J,$I219,dbF!$K:$K,$J219)</f>
        <v>0</v>
      </c>
      <c r="AL219" s="1">
        <f ca="1">SUMIFS(INDIRECT($C$1&amp;"!"&amp;$C219&amp;":"&amp;$C219),dbF!$B:$B,"&gt;="&amp;AL$5,dbF!$B:$B,"&lt;="&amp;AL$6,INDIRECT($C$1&amp;"!"&amp;$C$2&amp;":"&amp;$C$2),$I$4,dbF!$J:$J,$I219,dbF!$K:$K,$J219)</f>
        <v>0</v>
      </c>
    </row>
    <row r="220" spans="2:38" x14ac:dyDescent="0.25">
      <c r="B220" s="1" t="str">
        <f>Items!$L57</f>
        <v>CF(-)</v>
      </c>
      <c r="C220" s="1" t="str">
        <f>Items!$M57</f>
        <v>N</v>
      </c>
      <c r="I220" s="22" t="str">
        <f>Items!$J$49</f>
        <v>Оплата переменных расходов</v>
      </c>
      <c r="J220" s="1" t="str">
        <f>Items!K57</f>
        <v>Резерв-2</v>
      </c>
      <c r="Q220" s="1">
        <f ca="1">SUM($S220:INDIRECT(ADDRESS(ROW(),SUMIFS($3:$3,$4:$4,MAX($4:$4)))))</f>
        <v>0</v>
      </c>
      <c r="T220" s="1">
        <f ca="1">SUMIFS(INDIRECT($C$1&amp;"!"&amp;$C220&amp;":"&amp;$C220),dbF!$B:$B,"&gt;="&amp;T$5,dbF!$B:$B,"&lt;="&amp;T$6,INDIRECT($C$1&amp;"!"&amp;$C$2&amp;":"&amp;$C$2),$I$4,dbF!$J:$J,$I220,dbF!$K:$K,$J220)</f>
        <v>0</v>
      </c>
      <c r="U220" s="1">
        <f ca="1">SUMIFS(INDIRECT($C$1&amp;"!"&amp;$C220&amp;":"&amp;$C220),dbF!$B:$B,"&gt;="&amp;U$5,dbF!$B:$B,"&lt;="&amp;U$6,INDIRECT($C$1&amp;"!"&amp;$C$2&amp;":"&amp;$C$2),$I$4,dbF!$J:$J,$I220,dbF!$K:$K,$J220)</f>
        <v>0</v>
      </c>
      <c r="V220" s="1">
        <f ca="1">SUMIFS(INDIRECT($C$1&amp;"!"&amp;$C220&amp;":"&amp;$C220),dbF!$B:$B,"&gt;="&amp;V$5,dbF!$B:$B,"&lt;="&amp;V$6,INDIRECT($C$1&amp;"!"&amp;$C$2&amp;":"&amp;$C$2),$I$4,dbF!$J:$J,$I220,dbF!$K:$K,$J220)</f>
        <v>0</v>
      </c>
      <c r="W220" s="1">
        <f ca="1">SUMIFS(INDIRECT($C$1&amp;"!"&amp;$C220&amp;":"&amp;$C220),dbF!$B:$B,"&gt;="&amp;W$5,dbF!$B:$B,"&lt;="&amp;W$6,INDIRECT($C$1&amp;"!"&amp;$C$2&amp;":"&amp;$C$2),$I$4,dbF!$J:$J,$I220,dbF!$K:$K,$J220)</f>
        <v>0</v>
      </c>
      <c r="X220" s="1">
        <f ca="1">SUMIFS(INDIRECT($C$1&amp;"!"&amp;$C220&amp;":"&amp;$C220),dbF!$B:$B,"&gt;="&amp;X$5,dbF!$B:$B,"&lt;="&amp;X$6,INDIRECT($C$1&amp;"!"&amp;$C$2&amp;":"&amp;$C$2),$I$4,dbF!$J:$J,$I220,dbF!$K:$K,$J220)</f>
        <v>0</v>
      </c>
      <c r="Y220" s="1">
        <f ca="1">SUMIFS(INDIRECT($C$1&amp;"!"&amp;$C220&amp;":"&amp;$C220),dbF!$B:$B,"&gt;="&amp;Y$5,dbF!$B:$B,"&lt;="&amp;Y$6,INDIRECT($C$1&amp;"!"&amp;$C$2&amp;":"&amp;$C$2),$I$4,dbF!$J:$J,$I220,dbF!$K:$K,$J220)</f>
        <v>0</v>
      </c>
      <c r="Z220" s="1">
        <f ca="1">SUMIFS(INDIRECT($C$1&amp;"!"&amp;$C220&amp;":"&amp;$C220),dbF!$B:$B,"&gt;="&amp;Z$5,dbF!$B:$B,"&lt;="&amp;Z$6,INDIRECT($C$1&amp;"!"&amp;$C$2&amp;":"&amp;$C$2),$I$4,dbF!$J:$J,$I220,dbF!$K:$K,$J220)</f>
        <v>0</v>
      </c>
      <c r="AA220" s="1">
        <f ca="1">SUMIFS(INDIRECT($C$1&amp;"!"&amp;$C220&amp;":"&amp;$C220),dbF!$B:$B,"&gt;="&amp;AA$5,dbF!$B:$B,"&lt;="&amp;AA$6,INDIRECT($C$1&amp;"!"&amp;$C$2&amp;":"&amp;$C$2),$I$4,dbF!$J:$J,$I220,dbF!$K:$K,$J220)</f>
        <v>0</v>
      </c>
      <c r="AB220" s="1">
        <f ca="1">SUMIFS(INDIRECT($C$1&amp;"!"&amp;$C220&amp;":"&amp;$C220),dbF!$B:$B,"&gt;="&amp;AB$5,dbF!$B:$B,"&lt;="&amp;AB$6,INDIRECT($C$1&amp;"!"&amp;$C$2&amp;":"&amp;$C$2),$I$4,dbF!$J:$J,$I220,dbF!$K:$K,$J220)</f>
        <v>0</v>
      </c>
      <c r="AC220" s="1">
        <f ca="1">SUMIFS(INDIRECT($C$1&amp;"!"&amp;$C220&amp;":"&amp;$C220),dbF!$B:$B,"&gt;="&amp;AC$5,dbF!$B:$B,"&lt;="&amp;AC$6,INDIRECT($C$1&amp;"!"&amp;$C$2&amp;":"&amp;$C$2),$I$4,dbF!$J:$J,$I220,dbF!$K:$K,$J220)</f>
        <v>0</v>
      </c>
      <c r="AD220" s="1">
        <f ca="1">SUMIFS(INDIRECT($C$1&amp;"!"&amp;$C220&amp;":"&amp;$C220),dbF!$B:$B,"&gt;="&amp;AD$5,dbF!$B:$B,"&lt;="&amp;AD$6,INDIRECT($C$1&amp;"!"&amp;$C$2&amp;":"&amp;$C$2),$I$4,dbF!$J:$J,$I220,dbF!$K:$K,$J220)</f>
        <v>0</v>
      </c>
      <c r="AE220" s="1">
        <f ca="1">SUMIFS(INDIRECT($C$1&amp;"!"&amp;$C220&amp;":"&amp;$C220),dbF!$B:$B,"&gt;="&amp;AE$5,dbF!$B:$B,"&lt;="&amp;AE$6,INDIRECT($C$1&amp;"!"&amp;$C$2&amp;":"&amp;$C$2),$I$4,dbF!$J:$J,$I220,dbF!$K:$K,$J220)</f>
        <v>0</v>
      </c>
      <c r="AF220" s="1">
        <f ca="1">SUMIFS(INDIRECT($C$1&amp;"!"&amp;$C220&amp;":"&amp;$C220),dbF!$B:$B,"&gt;="&amp;AF$5,dbF!$B:$B,"&lt;="&amp;AF$6,INDIRECT($C$1&amp;"!"&amp;$C$2&amp;":"&amp;$C$2),$I$4,dbF!$J:$J,$I220,dbF!$K:$K,$J220)</f>
        <v>0</v>
      </c>
      <c r="AG220" s="1">
        <f ca="1">SUMIFS(INDIRECT($C$1&amp;"!"&amp;$C220&amp;":"&amp;$C220),dbF!$B:$B,"&gt;="&amp;AG$5,dbF!$B:$B,"&lt;="&amp;AG$6,INDIRECT($C$1&amp;"!"&amp;$C$2&amp;":"&amp;$C$2),$I$4,dbF!$J:$J,$I220,dbF!$K:$K,$J220)</f>
        <v>0</v>
      </c>
      <c r="AH220" s="1">
        <f ca="1">SUMIFS(INDIRECT($C$1&amp;"!"&amp;$C220&amp;":"&amp;$C220),dbF!$B:$B,"&gt;="&amp;AH$5,dbF!$B:$B,"&lt;="&amp;AH$6,INDIRECT($C$1&amp;"!"&amp;$C$2&amp;":"&amp;$C$2),$I$4,dbF!$J:$J,$I220,dbF!$K:$K,$J220)</f>
        <v>0</v>
      </c>
      <c r="AI220" s="1">
        <f ca="1">SUMIFS(INDIRECT($C$1&amp;"!"&amp;$C220&amp;":"&amp;$C220),dbF!$B:$B,"&gt;="&amp;AI$5,dbF!$B:$B,"&lt;="&amp;AI$6,INDIRECT($C$1&amp;"!"&amp;$C$2&amp;":"&amp;$C$2),$I$4,dbF!$J:$J,$I220,dbF!$K:$K,$J220)</f>
        <v>0</v>
      </c>
      <c r="AJ220" s="1">
        <f ca="1">SUMIFS(INDIRECT($C$1&amp;"!"&amp;$C220&amp;":"&amp;$C220),dbF!$B:$B,"&gt;="&amp;AJ$5,dbF!$B:$B,"&lt;="&amp;AJ$6,INDIRECT($C$1&amp;"!"&amp;$C$2&amp;":"&amp;$C$2),$I$4,dbF!$J:$J,$I220,dbF!$K:$K,$J220)</f>
        <v>0</v>
      </c>
      <c r="AK220" s="1">
        <f ca="1">SUMIFS(INDIRECT($C$1&amp;"!"&amp;$C220&amp;":"&amp;$C220),dbF!$B:$B,"&gt;="&amp;AK$5,dbF!$B:$B,"&lt;="&amp;AK$6,INDIRECT($C$1&amp;"!"&amp;$C$2&amp;":"&amp;$C$2),$I$4,dbF!$J:$J,$I220,dbF!$K:$K,$J220)</f>
        <v>0</v>
      </c>
      <c r="AL220" s="1">
        <f ca="1">SUMIFS(INDIRECT($C$1&amp;"!"&amp;$C220&amp;":"&amp;$C220),dbF!$B:$B,"&gt;="&amp;AL$5,dbF!$B:$B,"&lt;="&amp;AL$6,INDIRECT($C$1&amp;"!"&amp;$C$2&amp;":"&amp;$C$2),$I$4,dbF!$J:$J,$I220,dbF!$K:$K,$J220)</f>
        <v>0</v>
      </c>
    </row>
    <row r="221" spans="2:38" x14ac:dyDescent="0.25">
      <c r="B221" s="1" t="str">
        <f>Items!$L58</f>
        <v>CF(-)</v>
      </c>
      <c r="C221" s="1" t="str">
        <f>Items!$M58</f>
        <v>N</v>
      </c>
      <c r="I221" s="22" t="str">
        <f>Items!$J$49</f>
        <v>Оплата переменных расходов</v>
      </c>
      <c r="J221" s="1" t="str">
        <f>Items!K58</f>
        <v>Резерв-3</v>
      </c>
      <c r="Q221" s="1">
        <f ca="1">SUM($S221:INDIRECT(ADDRESS(ROW(),SUMIFS($3:$3,$4:$4,MAX($4:$4)))))</f>
        <v>0</v>
      </c>
      <c r="T221" s="1">
        <f ca="1">SUMIFS(INDIRECT($C$1&amp;"!"&amp;$C221&amp;":"&amp;$C221),dbF!$B:$B,"&gt;="&amp;T$5,dbF!$B:$B,"&lt;="&amp;T$6,INDIRECT($C$1&amp;"!"&amp;$C$2&amp;":"&amp;$C$2),$I$4,dbF!$J:$J,$I221,dbF!$K:$K,$J221)</f>
        <v>0</v>
      </c>
      <c r="U221" s="1">
        <f ca="1">SUMIFS(INDIRECT($C$1&amp;"!"&amp;$C221&amp;":"&amp;$C221),dbF!$B:$B,"&gt;="&amp;U$5,dbF!$B:$B,"&lt;="&amp;U$6,INDIRECT($C$1&amp;"!"&amp;$C$2&amp;":"&amp;$C$2),$I$4,dbF!$J:$J,$I221,dbF!$K:$K,$J221)</f>
        <v>0</v>
      </c>
      <c r="V221" s="1">
        <f ca="1">SUMIFS(INDIRECT($C$1&amp;"!"&amp;$C221&amp;":"&amp;$C221),dbF!$B:$B,"&gt;="&amp;V$5,dbF!$B:$B,"&lt;="&amp;V$6,INDIRECT($C$1&amp;"!"&amp;$C$2&amp;":"&amp;$C$2),$I$4,dbF!$J:$J,$I221,dbF!$K:$K,$J221)</f>
        <v>0</v>
      </c>
      <c r="W221" s="1">
        <f ca="1">SUMIFS(INDIRECT($C$1&amp;"!"&amp;$C221&amp;":"&amp;$C221),dbF!$B:$B,"&gt;="&amp;W$5,dbF!$B:$B,"&lt;="&amp;W$6,INDIRECT($C$1&amp;"!"&amp;$C$2&amp;":"&amp;$C$2),$I$4,dbF!$J:$J,$I221,dbF!$K:$K,$J221)</f>
        <v>0</v>
      </c>
      <c r="X221" s="1">
        <f ca="1">SUMIFS(INDIRECT($C$1&amp;"!"&amp;$C221&amp;":"&amp;$C221),dbF!$B:$B,"&gt;="&amp;X$5,dbF!$B:$B,"&lt;="&amp;X$6,INDIRECT($C$1&amp;"!"&amp;$C$2&amp;":"&amp;$C$2),$I$4,dbF!$J:$J,$I221,dbF!$K:$K,$J221)</f>
        <v>0</v>
      </c>
      <c r="Y221" s="1">
        <f ca="1">SUMIFS(INDIRECT($C$1&amp;"!"&amp;$C221&amp;":"&amp;$C221),dbF!$B:$B,"&gt;="&amp;Y$5,dbF!$B:$B,"&lt;="&amp;Y$6,INDIRECT($C$1&amp;"!"&amp;$C$2&amp;":"&amp;$C$2),$I$4,dbF!$J:$J,$I221,dbF!$K:$K,$J221)</f>
        <v>0</v>
      </c>
      <c r="Z221" s="1">
        <f ca="1">SUMIFS(INDIRECT($C$1&amp;"!"&amp;$C221&amp;":"&amp;$C221),dbF!$B:$B,"&gt;="&amp;Z$5,dbF!$B:$B,"&lt;="&amp;Z$6,INDIRECT($C$1&amp;"!"&amp;$C$2&amp;":"&amp;$C$2),$I$4,dbF!$J:$J,$I221,dbF!$K:$K,$J221)</f>
        <v>0</v>
      </c>
      <c r="AA221" s="1">
        <f ca="1">SUMIFS(INDIRECT($C$1&amp;"!"&amp;$C221&amp;":"&amp;$C221),dbF!$B:$B,"&gt;="&amp;AA$5,dbF!$B:$B,"&lt;="&amp;AA$6,INDIRECT($C$1&amp;"!"&amp;$C$2&amp;":"&amp;$C$2),$I$4,dbF!$J:$J,$I221,dbF!$K:$K,$J221)</f>
        <v>0</v>
      </c>
      <c r="AB221" s="1">
        <f ca="1">SUMIFS(INDIRECT($C$1&amp;"!"&amp;$C221&amp;":"&amp;$C221),dbF!$B:$B,"&gt;="&amp;AB$5,dbF!$B:$B,"&lt;="&amp;AB$6,INDIRECT($C$1&amp;"!"&amp;$C$2&amp;":"&amp;$C$2),$I$4,dbF!$J:$J,$I221,dbF!$K:$K,$J221)</f>
        <v>0</v>
      </c>
      <c r="AC221" s="1">
        <f ca="1">SUMIFS(INDIRECT($C$1&amp;"!"&amp;$C221&amp;":"&amp;$C221),dbF!$B:$B,"&gt;="&amp;AC$5,dbF!$B:$B,"&lt;="&amp;AC$6,INDIRECT($C$1&amp;"!"&amp;$C$2&amp;":"&amp;$C$2),$I$4,dbF!$J:$J,$I221,dbF!$K:$K,$J221)</f>
        <v>0</v>
      </c>
      <c r="AD221" s="1">
        <f ca="1">SUMIFS(INDIRECT($C$1&amp;"!"&amp;$C221&amp;":"&amp;$C221),dbF!$B:$B,"&gt;="&amp;AD$5,dbF!$B:$B,"&lt;="&amp;AD$6,INDIRECT($C$1&amp;"!"&amp;$C$2&amp;":"&amp;$C$2),$I$4,dbF!$J:$J,$I221,dbF!$K:$K,$J221)</f>
        <v>0</v>
      </c>
      <c r="AE221" s="1">
        <f ca="1">SUMIFS(INDIRECT($C$1&amp;"!"&amp;$C221&amp;":"&amp;$C221),dbF!$B:$B,"&gt;="&amp;AE$5,dbF!$B:$B,"&lt;="&amp;AE$6,INDIRECT($C$1&amp;"!"&amp;$C$2&amp;":"&amp;$C$2),$I$4,dbF!$J:$J,$I221,dbF!$K:$K,$J221)</f>
        <v>0</v>
      </c>
      <c r="AF221" s="1">
        <f ca="1">SUMIFS(INDIRECT($C$1&amp;"!"&amp;$C221&amp;":"&amp;$C221),dbF!$B:$B,"&gt;="&amp;AF$5,dbF!$B:$B,"&lt;="&amp;AF$6,INDIRECT($C$1&amp;"!"&amp;$C$2&amp;":"&amp;$C$2),$I$4,dbF!$J:$J,$I221,dbF!$K:$K,$J221)</f>
        <v>0</v>
      </c>
      <c r="AG221" s="1">
        <f ca="1">SUMIFS(INDIRECT($C$1&amp;"!"&amp;$C221&amp;":"&amp;$C221),dbF!$B:$B,"&gt;="&amp;AG$5,dbF!$B:$B,"&lt;="&amp;AG$6,INDIRECT($C$1&amp;"!"&amp;$C$2&amp;":"&amp;$C$2),$I$4,dbF!$J:$J,$I221,dbF!$K:$K,$J221)</f>
        <v>0</v>
      </c>
      <c r="AH221" s="1">
        <f ca="1">SUMIFS(INDIRECT($C$1&amp;"!"&amp;$C221&amp;":"&amp;$C221),dbF!$B:$B,"&gt;="&amp;AH$5,dbF!$B:$B,"&lt;="&amp;AH$6,INDIRECT($C$1&amp;"!"&amp;$C$2&amp;":"&amp;$C$2),$I$4,dbF!$J:$J,$I221,dbF!$K:$K,$J221)</f>
        <v>0</v>
      </c>
      <c r="AI221" s="1">
        <f ca="1">SUMIFS(INDIRECT($C$1&amp;"!"&amp;$C221&amp;":"&amp;$C221),dbF!$B:$B,"&gt;="&amp;AI$5,dbF!$B:$B,"&lt;="&amp;AI$6,INDIRECT($C$1&amp;"!"&amp;$C$2&amp;":"&amp;$C$2),$I$4,dbF!$J:$J,$I221,dbF!$K:$K,$J221)</f>
        <v>0</v>
      </c>
      <c r="AJ221" s="1">
        <f ca="1">SUMIFS(INDIRECT($C$1&amp;"!"&amp;$C221&amp;":"&amp;$C221),dbF!$B:$B,"&gt;="&amp;AJ$5,dbF!$B:$B,"&lt;="&amp;AJ$6,INDIRECT($C$1&amp;"!"&amp;$C$2&amp;":"&amp;$C$2),$I$4,dbF!$J:$J,$I221,dbF!$K:$K,$J221)</f>
        <v>0</v>
      </c>
      <c r="AK221" s="1">
        <f ca="1">SUMIFS(INDIRECT($C$1&amp;"!"&amp;$C221&amp;":"&amp;$C221),dbF!$B:$B,"&gt;="&amp;AK$5,dbF!$B:$B,"&lt;="&amp;AK$6,INDIRECT($C$1&amp;"!"&amp;$C$2&amp;":"&amp;$C$2),$I$4,dbF!$J:$J,$I221,dbF!$K:$K,$J221)</f>
        <v>0</v>
      </c>
      <c r="AL221" s="1">
        <f ca="1">SUMIFS(INDIRECT($C$1&amp;"!"&amp;$C221&amp;":"&amp;$C221),dbF!$B:$B,"&gt;="&amp;AL$5,dbF!$B:$B,"&lt;="&amp;AL$6,INDIRECT($C$1&amp;"!"&amp;$C$2&amp;":"&amp;$C$2),$I$4,dbF!$J:$J,$I221,dbF!$K:$K,$J221)</f>
        <v>0</v>
      </c>
    </row>
    <row r="222" spans="2:38" x14ac:dyDescent="0.25">
      <c r="B222" s="1" t="str">
        <f>Items!$L59</f>
        <v>CF(-)</v>
      </c>
      <c r="C222" s="1" t="str">
        <f>Items!$M59</f>
        <v>N</v>
      </c>
      <c r="I222" s="22" t="str">
        <f>Items!$J$49</f>
        <v>Оплата переменных расходов</v>
      </c>
      <c r="J222" s="1" t="str">
        <f>Items!K59</f>
        <v>Резерв-4</v>
      </c>
      <c r="Q222" s="1">
        <f ca="1">SUM($S222:INDIRECT(ADDRESS(ROW(),SUMIFS($3:$3,$4:$4,MAX($4:$4)))))</f>
        <v>0</v>
      </c>
      <c r="T222" s="1">
        <f ca="1">SUMIFS(INDIRECT($C$1&amp;"!"&amp;$C222&amp;":"&amp;$C222),dbF!$B:$B,"&gt;="&amp;T$5,dbF!$B:$B,"&lt;="&amp;T$6,INDIRECT($C$1&amp;"!"&amp;$C$2&amp;":"&amp;$C$2),$I$4,dbF!$J:$J,$I222,dbF!$K:$K,$J222)</f>
        <v>0</v>
      </c>
      <c r="U222" s="1">
        <f ca="1">SUMIFS(INDIRECT($C$1&amp;"!"&amp;$C222&amp;":"&amp;$C222),dbF!$B:$B,"&gt;="&amp;U$5,dbF!$B:$B,"&lt;="&amp;U$6,INDIRECT($C$1&amp;"!"&amp;$C$2&amp;":"&amp;$C$2),$I$4,dbF!$J:$J,$I222,dbF!$K:$K,$J222)</f>
        <v>0</v>
      </c>
      <c r="V222" s="1">
        <f ca="1">SUMIFS(INDIRECT($C$1&amp;"!"&amp;$C222&amp;":"&amp;$C222),dbF!$B:$B,"&gt;="&amp;V$5,dbF!$B:$B,"&lt;="&amp;V$6,INDIRECT($C$1&amp;"!"&amp;$C$2&amp;":"&amp;$C$2),$I$4,dbF!$J:$J,$I222,dbF!$K:$K,$J222)</f>
        <v>0</v>
      </c>
      <c r="W222" s="1">
        <f ca="1">SUMIFS(INDIRECT($C$1&amp;"!"&amp;$C222&amp;":"&amp;$C222),dbF!$B:$B,"&gt;="&amp;W$5,dbF!$B:$B,"&lt;="&amp;W$6,INDIRECT($C$1&amp;"!"&amp;$C$2&amp;":"&amp;$C$2),$I$4,dbF!$J:$J,$I222,dbF!$K:$K,$J222)</f>
        <v>0</v>
      </c>
      <c r="X222" s="1">
        <f ca="1">SUMIFS(INDIRECT($C$1&amp;"!"&amp;$C222&amp;":"&amp;$C222),dbF!$B:$B,"&gt;="&amp;X$5,dbF!$B:$B,"&lt;="&amp;X$6,INDIRECT($C$1&amp;"!"&amp;$C$2&amp;":"&amp;$C$2),$I$4,dbF!$J:$J,$I222,dbF!$K:$K,$J222)</f>
        <v>0</v>
      </c>
      <c r="Y222" s="1">
        <f ca="1">SUMIFS(INDIRECT($C$1&amp;"!"&amp;$C222&amp;":"&amp;$C222),dbF!$B:$B,"&gt;="&amp;Y$5,dbF!$B:$B,"&lt;="&amp;Y$6,INDIRECT($C$1&amp;"!"&amp;$C$2&amp;":"&amp;$C$2),$I$4,dbF!$J:$J,$I222,dbF!$K:$K,$J222)</f>
        <v>0</v>
      </c>
      <c r="Z222" s="1">
        <f ca="1">SUMIFS(INDIRECT($C$1&amp;"!"&amp;$C222&amp;":"&amp;$C222),dbF!$B:$B,"&gt;="&amp;Z$5,dbF!$B:$B,"&lt;="&amp;Z$6,INDIRECT($C$1&amp;"!"&amp;$C$2&amp;":"&amp;$C$2),$I$4,dbF!$J:$J,$I222,dbF!$K:$K,$J222)</f>
        <v>0</v>
      </c>
      <c r="AA222" s="1">
        <f ca="1">SUMIFS(INDIRECT($C$1&amp;"!"&amp;$C222&amp;":"&amp;$C222),dbF!$B:$B,"&gt;="&amp;AA$5,dbF!$B:$B,"&lt;="&amp;AA$6,INDIRECT($C$1&amp;"!"&amp;$C$2&amp;":"&amp;$C$2),$I$4,dbF!$J:$J,$I222,dbF!$K:$K,$J222)</f>
        <v>0</v>
      </c>
      <c r="AB222" s="1">
        <f ca="1">SUMIFS(INDIRECT($C$1&amp;"!"&amp;$C222&amp;":"&amp;$C222),dbF!$B:$B,"&gt;="&amp;AB$5,dbF!$B:$B,"&lt;="&amp;AB$6,INDIRECT($C$1&amp;"!"&amp;$C$2&amp;":"&amp;$C$2),$I$4,dbF!$J:$J,$I222,dbF!$K:$K,$J222)</f>
        <v>0</v>
      </c>
      <c r="AC222" s="1">
        <f ca="1">SUMIFS(INDIRECT($C$1&amp;"!"&amp;$C222&amp;":"&amp;$C222),dbF!$B:$B,"&gt;="&amp;AC$5,dbF!$B:$B,"&lt;="&amp;AC$6,INDIRECT($C$1&amp;"!"&amp;$C$2&amp;":"&amp;$C$2),$I$4,dbF!$J:$J,$I222,dbF!$K:$K,$J222)</f>
        <v>0</v>
      </c>
      <c r="AD222" s="1">
        <f ca="1">SUMIFS(INDIRECT($C$1&amp;"!"&amp;$C222&amp;":"&amp;$C222),dbF!$B:$B,"&gt;="&amp;AD$5,dbF!$B:$B,"&lt;="&amp;AD$6,INDIRECT($C$1&amp;"!"&amp;$C$2&amp;":"&amp;$C$2),$I$4,dbF!$J:$J,$I222,dbF!$K:$K,$J222)</f>
        <v>0</v>
      </c>
      <c r="AE222" s="1">
        <f ca="1">SUMIFS(INDIRECT($C$1&amp;"!"&amp;$C222&amp;":"&amp;$C222),dbF!$B:$B,"&gt;="&amp;AE$5,dbF!$B:$B,"&lt;="&amp;AE$6,INDIRECT($C$1&amp;"!"&amp;$C$2&amp;":"&amp;$C$2),$I$4,dbF!$J:$J,$I222,dbF!$K:$K,$J222)</f>
        <v>0</v>
      </c>
      <c r="AF222" s="1">
        <f ca="1">SUMIFS(INDIRECT($C$1&amp;"!"&amp;$C222&amp;":"&amp;$C222),dbF!$B:$B,"&gt;="&amp;AF$5,dbF!$B:$B,"&lt;="&amp;AF$6,INDIRECT($C$1&amp;"!"&amp;$C$2&amp;":"&amp;$C$2),$I$4,dbF!$J:$J,$I222,dbF!$K:$K,$J222)</f>
        <v>0</v>
      </c>
      <c r="AG222" s="1">
        <f ca="1">SUMIFS(INDIRECT($C$1&amp;"!"&amp;$C222&amp;":"&amp;$C222),dbF!$B:$B,"&gt;="&amp;AG$5,dbF!$B:$B,"&lt;="&amp;AG$6,INDIRECT($C$1&amp;"!"&amp;$C$2&amp;":"&amp;$C$2),$I$4,dbF!$J:$J,$I222,dbF!$K:$K,$J222)</f>
        <v>0</v>
      </c>
      <c r="AH222" s="1">
        <f ca="1">SUMIFS(INDIRECT($C$1&amp;"!"&amp;$C222&amp;":"&amp;$C222),dbF!$B:$B,"&gt;="&amp;AH$5,dbF!$B:$B,"&lt;="&amp;AH$6,INDIRECT($C$1&amp;"!"&amp;$C$2&amp;":"&amp;$C$2),$I$4,dbF!$J:$J,$I222,dbF!$K:$K,$J222)</f>
        <v>0</v>
      </c>
      <c r="AI222" s="1">
        <f ca="1">SUMIFS(INDIRECT($C$1&amp;"!"&amp;$C222&amp;":"&amp;$C222),dbF!$B:$B,"&gt;="&amp;AI$5,dbF!$B:$B,"&lt;="&amp;AI$6,INDIRECT($C$1&amp;"!"&amp;$C$2&amp;":"&amp;$C$2),$I$4,dbF!$J:$J,$I222,dbF!$K:$K,$J222)</f>
        <v>0</v>
      </c>
      <c r="AJ222" s="1">
        <f ca="1">SUMIFS(INDIRECT($C$1&amp;"!"&amp;$C222&amp;":"&amp;$C222),dbF!$B:$B,"&gt;="&amp;AJ$5,dbF!$B:$B,"&lt;="&amp;AJ$6,INDIRECT($C$1&amp;"!"&amp;$C$2&amp;":"&amp;$C$2),$I$4,dbF!$J:$J,$I222,dbF!$K:$K,$J222)</f>
        <v>0</v>
      </c>
      <c r="AK222" s="1">
        <f ca="1">SUMIFS(INDIRECT($C$1&amp;"!"&amp;$C222&amp;":"&amp;$C222),dbF!$B:$B,"&gt;="&amp;AK$5,dbF!$B:$B,"&lt;="&amp;AK$6,INDIRECT($C$1&amp;"!"&amp;$C$2&amp;":"&amp;$C$2),$I$4,dbF!$J:$J,$I222,dbF!$K:$K,$J222)</f>
        <v>0</v>
      </c>
      <c r="AL222" s="1">
        <f ca="1">SUMIFS(INDIRECT($C$1&amp;"!"&amp;$C222&amp;":"&amp;$C222),dbF!$B:$B,"&gt;="&amp;AL$5,dbF!$B:$B,"&lt;="&amp;AL$6,INDIRECT($C$1&amp;"!"&amp;$C$2&amp;":"&amp;$C$2),$I$4,dbF!$J:$J,$I222,dbF!$K:$K,$J222)</f>
        <v>0</v>
      </c>
    </row>
    <row r="223" spans="2:38" s="23" customFormat="1" ht="10.199999999999999" x14ac:dyDescent="0.2">
      <c r="E223" s="23" t="s">
        <v>50</v>
      </c>
    </row>
    <row r="224" spans="2:38" s="2" customFormat="1" x14ac:dyDescent="0.25">
      <c r="B224" s="2">
        <f>Items!$L$60</f>
        <v>0</v>
      </c>
      <c r="C224" s="2" t="str">
        <f>Items!$M$60</f>
        <v>N</v>
      </c>
      <c r="I224" s="2" t="str">
        <f>Items!$J$60</f>
        <v>Оплата постоянных расходов</v>
      </c>
      <c r="Q224" s="2">
        <f ca="1">SUM($S224:INDIRECT(ADDRESS(ROW(),SUMIFS($3:$3,$4:$4,MAX($4:$4)))))</f>
        <v>291091.20000000001</v>
      </c>
      <c r="T224" s="2">
        <f ca="1">SUM(T225:T235)</f>
        <v>18362.099999999999</v>
      </c>
      <c r="U224" s="2">
        <f ca="1">SUM(U225:U235)</f>
        <v>23283.9</v>
      </c>
      <c r="V224" s="2">
        <f t="shared" ref="V224" ca="1" si="167">SUM(V225:V235)</f>
        <v>26691.3</v>
      </c>
      <c r="W224" s="2">
        <f t="shared" ref="W224" ca="1" si="168">SUM(W225:W235)</f>
        <v>17794.2</v>
      </c>
      <c r="X224" s="2">
        <f t="shared" ref="X224" ca="1" si="169">SUM(X225:X235)</f>
        <v>22526.7</v>
      </c>
      <c r="Y224" s="2">
        <f t="shared" ref="Y224" ca="1" si="170">SUM(Y225:Y235)</f>
        <v>18362.099999999999</v>
      </c>
      <c r="Z224" s="2">
        <f t="shared" ref="Z224" ca="1" si="171">SUM(Z225:Z235)</f>
        <v>23283.9</v>
      </c>
      <c r="AA224" s="2">
        <f t="shared" ref="AA224" ca="1" si="172">SUM(AA225:AA235)</f>
        <v>26691.3</v>
      </c>
      <c r="AB224" s="2">
        <f t="shared" ref="AB224" ca="1" si="173">SUM(AB225:AB235)</f>
        <v>17794.2</v>
      </c>
      <c r="AC224" s="2">
        <f t="shared" ref="AC224" ca="1" si="174">SUM(AC225:AC235)</f>
        <v>22526.7</v>
      </c>
      <c r="AD224" s="2">
        <f t="shared" ref="AD224" ca="1" si="175">SUM(AD225:AD235)</f>
        <v>20705.599999999999</v>
      </c>
      <c r="AE224" s="2">
        <f t="shared" ref="AE224" ca="1" si="176">SUM(AE225:AE235)</f>
        <v>23283.9</v>
      </c>
      <c r="AF224" s="2">
        <f t="shared" ref="AF224" ca="1" si="177">SUM(AF225:AF235)</f>
        <v>28238.3</v>
      </c>
      <c r="AG224" s="2">
        <f t="shared" ref="AG224" ca="1" si="178">SUM(AG225:AG235)</f>
        <v>1547</v>
      </c>
      <c r="AH224" s="2">
        <f t="shared" ref="AH224" ca="1" si="179">SUM(AH225:AH235)</f>
        <v>0</v>
      </c>
      <c r="AI224" s="2">
        <f t="shared" ref="AI224" ca="1" si="180">SUM(AI225:AI235)</f>
        <v>0</v>
      </c>
      <c r="AJ224" s="2">
        <f t="shared" ref="AJ224" ca="1" si="181">SUM(AJ225:AJ235)</f>
        <v>0</v>
      </c>
      <c r="AK224" s="2">
        <f t="shared" ref="AK224" ca="1" si="182">SUM(AK225:AK235)</f>
        <v>0</v>
      </c>
      <c r="AL224" s="2">
        <f t="shared" ref="AL224" ca="1" si="183">SUM(AL225:AL235)</f>
        <v>0</v>
      </c>
    </row>
    <row r="225" spans="2:38" x14ac:dyDescent="0.25">
      <c r="B225" s="1" t="str">
        <f>Items!$L61</f>
        <v>CF(-)</v>
      </c>
      <c r="C225" s="1" t="str">
        <f>Items!$M61</f>
        <v>N</v>
      </c>
      <c r="I225" s="22" t="str">
        <f>Items!$J$60</f>
        <v>Оплата постоянных расходов</v>
      </c>
      <c r="J225" s="1" t="str">
        <f>Items!K61</f>
        <v>Аренда офиса</v>
      </c>
      <c r="Q225" s="1">
        <f ca="1">SUM($S225:INDIRECT(ADDRESS(ROW(),SUMIFS($3:$3,$4:$4,MAX($4:$4)))))</f>
        <v>285653.7</v>
      </c>
      <c r="T225" s="1">
        <f ca="1">SUMIFS(INDIRECT($C$1&amp;"!"&amp;$C225&amp;":"&amp;$C225),dbF!$B:$B,"&gt;="&amp;T$5,dbF!$B:$B,"&lt;="&amp;T$6,INDIRECT($C$1&amp;"!"&amp;$C$2&amp;":"&amp;$C$2),$I$4,dbF!$J:$J,$I225,dbF!$K:$K,$J225)</f>
        <v>18362.099999999999</v>
      </c>
      <c r="U225" s="1">
        <f ca="1">SUMIFS(INDIRECT($C$1&amp;"!"&amp;$C225&amp;":"&amp;$C225),dbF!$B:$B,"&gt;="&amp;U$5,dbF!$B:$B,"&lt;="&amp;U$6,INDIRECT($C$1&amp;"!"&amp;$C$2&amp;":"&amp;$C$2),$I$4,dbF!$J:$J,$I225,dbF!$K:$K,$J225)</f>
        <v>23283.9</v>
      </c>
      <c r="V225" s="1">
        <f ca="1">SUMIFS(INDIRECT($C$1&amp;"!"&amp;$C225&amp;":"&amp;$C225),dbF!$B:$B,"&gt;="&amp;V$5,dbF!$B:$B,"&lt;="&amp;V$6,INDIRECT($C$1&amp;"!"&amp;$C$2&amp;":"&amp;$C$2),$I$4,dbF!$J:$J,$I225,dbF!$K:$K,$J225)</f>
        <v>26691.3</v>
      </c>
      <c r="W225" s="1">
        <f ca="1">SUMIFS(INDIRECT($C$1&amp;"!"&amp;$C225&amp;":"&amp;$C225),dbF!$B:$B,"&gt;="&amp;W$5,dbF!$B:$B,"&lt;="&amp;W$6,INDIRECT($C$1&amp;"!"&amp;$C$2&amp;":"&amp;$C$2),$I$4,dbF!$J:$J,$I225,dbF!$K:$K,$J225)</f>
        <v>17794.2</v>
      </c>
      <c r="X225" s="1">
        <f ca="1">SUMIFS(INDIRECT($C$1&amp;"!"&amp;$C225&amp;":"&amp;$C225),dbF!$B:$B,"&gt;="&amp;X$5,dbF!$B:$B,"&lt;="&amp;X$6,INDIRECT($C$1&amp;"!"&amp;$C$2&amp;":"&amp;$C$2),$I$4,dbF!$J:$J,$I225,dbF!$K:$K,$J225)</f>
        <v>22526.7</v>
      </c>
      <c r="Y225" s="1">
        <f ca="1">SUMIFS(INDIRECT($C$1&amp;"!"&amp;$C225&amp;":"&amp;$C225),dbF!$B:$B,"&gt;="&amp;Y$5,dbF!$B:$B,"&lt;="&amp;Y$6,INDIRECT($C$1&amp;"!"&amp;$C$2&amp;":"&amp;$C$2),$I$4,dbF!$J:$J,$I225,dbF!$K:$K,$J225)</f>
        <v>18362.099999999999</v>
      </c>
      <c r="Z225" s="1">
        <f ca="1">SUMIFS(INDIRECT($C$1&amp;"!"&amp;$C225&amp;":"&amp;$C225),dbF!$B:$B,"&gt;="&amp;Z$5,dbF!$B:$B,"&lt;="&amp;Z$6,INDIRECT($C$1&amp;"!"&amp;$C$2&amp;":"&amp;$C$2),$I$4,dbF!$J:$J,$I225,dbF!$K:$K,$J225)</f>
        <v>23283.9</v>
      </c>
      <c r="AA225" s="1">
        <f ca="1">SUMIFS(INDIRECT($C$1&amp;"!"&amp;$C225&amp;":"&amp;$C225),dbF!$B:$B,"&gt;="&amp;AA$5,dbF!$B:$B,"&lt;="&amp;AA$6,INDIRECT($C$1&amp;"!"&amp;$C$2&amp;":"&amp;$C$2),$I$4,dbF!$J:$J,$I225,dbF!$K:$K,$J225)</f>
        <v>26691.3</v>
      </c>
      <c r="AB225" s="1">
        <f ca="1">SUMIFS(INDIRECT($C$1&amp;"!"&amp;$C225&amp;":"&amp;$C225),dbF!$B:$B,"&gt;="&amp;AB$5,dbF!$B:$B,"&lt;="&amp;AB$6,INDIRECT($C$1&amp;"!"&amp;$C$2&amp;":"&amp;$C$2),$I$4,dbF!$J:$J,$I225,dbF!$K:$K,$J225)</f>
        <v>17794.2</v>
      </c>
      <c r="AC225" s="1">
        <f ca="1">SUMIFS(INDIRECT($C$1&amp;"!"&amp;$C225&amp;":"&amp;$C225),dbF!$B:$B,"&gt;="&amp;AC$5,dbF!$B:$B,"&lt;="&amp;AC$6,INDIRECT($C$1&amp;"!"&amp;$C$2&amp;":"&amp;$C$2),$I$4,dbF!$J:$J,$I225,dbF!$K:$K,$J225)</f>
        <v>22526.7</v>
      </c>
      <c r="AD225" s="1">
        <f ca="1">SUMIFS(INDIRECT($C$1&amp;"!"&amp;$C225&amp;":"&amp;$C225),dbF!$B:$B,"&gt;="&amp;AD$5,dbF!$B:$B,"&lt;="&amp;AD$6,INDIRECT($C$1&amp;"!"&amp;$C$2&amp;":"&amp;$C$2),$I$4,dbF!$J:$J,$I225,dbF!$K:$K,$J225)</f>
        <v>18362.099999999999</v>
      </c>
      <c r="AE225" s="1">
        <f ca="1">SUMIFS(INDIRECT($C$1&amp;"!"&amp;$C225&amp;":"&amp;$C225),dbF!$B:$B,"&gt;="&amp;AE$5,dbF!$B:$B,"&lt;="&amp;AE$6,INDIRECT($C$1&amp;"!"&amp;$C$2&amp;":"&amp;$C$2),$I$4,dbF!$J:$J,$I225,dbF!$K:$K,$J225)</f>
        <v>23283.9</v>
      </c>
      <c r="AF225" s="1">
        <f ca="1">SUMIFS(INDIRECT($C$1&amp;"!"&amp;$C225&amp;":"&amp;$C225),dbF!$B:$B,"&gt;="&amp;AF$5,dbF!$B:$B,"&lt;="&amp;AF$6,INDIRECT($C$1&amp;"!"&amp;$C$2&amp;":"&amp;$C$2),$I$4,dbF!$J:$J,$I225,dbF!$K:$K,$J225)</f>
        <v>26691.3</v>
      </c>
      <c r="AG225" s="1">
        <f ca="1">SUMIFS(INDIRECT($C$1&amp;"!"&amp;$C225&amp;":"&amp;$C225),dbF!$B:$B,"&gt;="&amp;AG$5,dbF!$B:$B,"&lt;="&amp;AG$6,INDIRECT($C$1&amp;"!"&amp;$C$2&amp;":"&amp;$C$2),$I$4,dbF!$J:$J,$I225,dbF!$K:$K,$J225)</f>
        <v>0</v>
      </c>
      <c r="AH225" s="1">
        <f ca="1">SUMIFS(INDIRECT($C$1&amp;"!"&amp;$C225&amp;":"&amp;$C225),dbF!$B:$B,"&gt;="&amp;AH$5,dbF!$B:$B,"&lt;="&amp;AH$6,INDIRECT($C$1&amp;"!"&amp;$C$2&amp;":"&amp;$C$2),$I$4,dbF!$J:$J,$I225,dbF!$K:$K,$J225)</f>
        <v>0</v>
      </c>
      <c r="AI225" s="1">
        <f ca="1">SUMIFS(INDIRECT($C$1&amp;"!"&amp;$C225&amp;":"&amp;$C225),dbF!$B:$B,"&gt;="&amp;AI$5,dbF!$B:$B,"&lt;="&amp;AI$6,INDIRECT($C$1&amp;"!"&amp;$C$2&amp;":"&amp;$C$2),$I$4,dbF!$J:$J,$I225,dbF!$K:$K,$J225)</f>
        <v>0</v>
      </c>
      <c r="AJ225" s="1">
        <f ca="1">SUMIFS(INDIRECT($C$1&amp;"!"&amp;$C225&amp;":"&amp;$C225),dbF!$B:$B,"&gt;="&amp;AJ$5,dbF!$B:$B,"&lt;="&amp;AJ$6,INDIRECT($C$1&amp;"!"&amp;$C$2&amp;":"&amp;$C$2),$I$4,dbF!$J:$J,$I225,dbF!$K:$K,$J225)</f>
        <v>0</v>
      </c>
      <c r="AK225" s="1">
        <f ca="1">SUMIFS(INDIRECT($C$1&amp;"!"&amp;$C225&amp;":"&amp;$C225),dbF!$B:$B,"&gt;="&amp;AK$5,dbF!$B:$B,"&lt;="&amp;AK$6,INDIRECT($C$1&amp;"!"&amp;$C$2&amp;":"&amp;$C$2),$I$4,dbF!$J:$J,$I225,dbF!$K:$K,$J225)</f>
        <v>0</v>
      </c>
      <c r="AL225" s="1">
        <f ca="1">SUMIFS(INDIRECT($C$1&amp;"!"&amp;$C225&amp;":"&amp;$C225),dbF!$B:$B,"&gt;="&amp;AL$5,dbF!$B:$B,"&lt;="&amp;AL$6,INDIRECT($C$1&amp;"!"&amp;$C$2&amp;":"&amp;$C$2),$I$4,dbF!$J:$J,$I225,dbF!$K:$K,$J225)</f>
        <v>0</v>
      </c>
    </row>
    <row r="226" spans="2:38" x14ac:dyDescent="0.25">
      <c r="B226" s="1" t="str">
        <f>Items!$L62</f>
        <v>CF(-)</v>
      </c>
      <c r="C226" s="1" t="str">
        <f>Items!$M62</f>
        <v>N</v>
      </c>
      <c r="I226" s="22" t="str">
        <f>Items!$J$60</f>
        <v>Оплата постоянных расходов</v>
      </c>
      <c r="J226" s="1" t="str">
        <f>Items!K62</f>
        <v>Расходы на связь и интернет</v>
      </c>
      <c r="Q226" s="1">
        <f ca="1">SUM($S226:INDIRECT(ADDRESS(ROW(),SUMIFS($3:$3,$4:$4,MAX($4:$4)))))</f>
        <v>5437.5</v>
      </c>
      <c r="T226" s="1">
        <f ca="1">SUMIFS(INDIRECT($C$1&amp;"!"&amp;$C226&amp;":"&amp;$C226),dbF!$B:$B,"&gt;="&amp;T$5,dbF!$B:$B,"&lt;="&amp;T$6,INDIRECT($C$1&amp;"!"&amp;$C$2&amp;":"&amp;$C$2),$I$4,dbF!$J:$J,$I226,dbF!$K:$K,$J226)</f>
        <v>0</v>
      </c>
      <c r="U226" s="1">
        <f ca="1">SUMIFS(INDIRECT($C$1&amp;"!"&amp;$C226&amp;":"&amp;$C226),dbF!$B:$B,"&gt;="&amp;U$5,dbF!$B:$B,"&lt;="&amp;U$6,INDIRECT($C$1&amp;"!"&amp;$C$2&amp;":"&amp;$C$2),$I$4,dbF!$J:$J,$I226,dbF!$K:$K,$J226)</f>
        <v>0</v>
      </c>
      <c r="V226" s="1">
        <f ca="1">SUMIFS(INDIRECT($C$1&amp;"!"&amp;$C226&amp;":"&amp;$C226),dbF!$B:$B,"&gt;="&amp;V$5,dbF!$B:$B,"&lt;="&amp;V$6,INDIRECT($C$1&amp;"!"&amp;$C$2&amp;":"&amp;$C$2),$I$4,dbF!$J:$J,$I226,dbF!$K:$K,$J226)</f>
        <v>0</v>
      </c>
      <c r="W226" s="1">
        <f ca="1">SUMIFS(INDIRECT($C$1&amp;"!"&amp;$C226&amp;":"&amp;$C226),dbF!$B:$B,"&gt;="&amp;W$5,dbF!$B:$B,"&lt;="&amp;W$6,INDIRECT($C$1&amp;"!"&amp;$C$2&amp;":"&amp;$C$2),$I$4,dbF!$J:$J,$I226,dbF!$K:$K,$J226)</f>
        <v>0</v>
      </c>
      <c r="X226" s="1">
        <f ca="1">SUMIFS(INDIRECT($C$1&amp;"!"&amp;$C226&amp;":"&amp;$C226),dbF!$B:$B,"&gt;="&amp;X$5,dbF!$B:$B,"&lt;="&amp;X$6,INDIRECT($C$1&amp;"!"&amp;$C$2&amp;":"&amp;$C$2),$I$4,dbF!$J:$J,$I226,dbF!$K:$K,$J226)</f>
        <v>0</v>
      </c>
      <c r="Y226" s="1">
        <f ca="1">SUMIFS(INDIRECT($C$1&amp;"!"&amp;$C226&amp;":"&amp;$C226),dbF!$B:$B,"&gt;="&amp;Y$5,dbF!$B:$B,"&lt;="&amp;Y$6,INDIRECT($C$1&amp;"!"&amp;$C$2&amp;":"&amp;$C$2),$I$4,dbF!$J:$J,$I226,dbF!$K:$K,$J226)</f>
        <v>0</v>
      </c>
      <c r="Z226" s="1">
        <f ca="1">SUMIFS(INDIRECT($C$1&amp;"!"&amp;$C226&amp;":"&amp;$C226),dbF!$B:$B,"&gt;="&amp;Z$5,dbF!$B:$B,"&lt;="&amp;Z$6,INDIRECT($C$1&amp;"!"&amp;$C$2&amp;":"&amp;$C$2),$I$4,dbF!$J:$J,$I226,dbF!$K:$K,$J226)</f>
        <v>0</v>
      </c>
      <c r="AA226" s="1">
        <f ca="1">SUMIFS(INDIRECT($C$1&amp;"!"&amp;$C226&amp;":"&amp;$C226),dbF!$B:$B,"&gt;="&amp;AA$5,dbF!$B:$B,"&lt;="&amp;AA$6,INDIRECT($C$1&amp;"!"&amp;$C$2&amp;":"&amp;$C$2),$I$4,dbF!$J:$J,$I226,dbF!$K:$K,$J226)</f>
        <v>0</v>
      </c>
      <c r="AB226" s="1">
        <f ca="1">SUMIFS(INDIRECT($C$1&amp;"!"&amp;$C226&amp;":"&amp;$C226),dbF!$B:$B,"&gt;="&amp;AB$5,dbF!$B:$B,"&lt;="&amp;AB$6,INDIRECT($C$1&amp;"!"&amp;$C$2&amp;":"&amp;$C$2),$I$4,dbF!$J:$J,$I226,dbF!$K:$K,$J226)</f>
        <v>0</v>
      </c>
      <c r="AC226" s="1">
        <f ca="1">SUMIFS(INDIRECT($C$1&amp;"!"&amp;$C226&amp;":"&amp;$C226),dbF!$B:$B,"&gt;="&amp;AC$5,dbF!$B:$B,"&lt;="&amp;AC$6,INDIRECT($C$1&amp;"!"&amp;$C$2&amp;":"&amp;$C$2),$I$4,dbF!$J:$J,$I226,dbF!$K:$K,$J226)</f>
        <v>0</v>
      </c>
      <c r="AD226" s="1">
        <f ca="1">SUMIFS(INDIRECT($C$1&amp;"!"&amp;$C226&amp;":"&amp;$C226),dbF!$B:$B,"&gt;="&amp;AD$5,dbF!$B:$B,"&lt;="&amp;AD$6,INDIRECT($C$1&amp;"!"&amp;$C$2&amp;":"&amp;$C$2),$I$4,dbF!$J:$J,$I226,dbF!$K:$K,$J226)</f>
        <v>2343.5</v>
      </c>
      <c r="AE226" s="1">
        <f ca="1">SUMIFS(INDIRECT($C$1&amp;"!"&amp;$C226&amp;":"&amp;$C226),dbF!$B:$B,"&gt;="&amp;AE$5,dbF!$B:$B,"&lt;="&amp;AE$6,INDIRECT($C$1&amp;"!"&amp;$C$2&amp;":"&amp;$C$2),$I$4,dbF!$J:$J,$I226,dbF!$K:$K,$J226)</f>
        <v>0</v>
      </c>
      <c r="AF226" s="1">
        <f ca="1">SUMIFS(INDIRECT($C$1&amp;"!"&amp;$C226&amp;":"&amp;$C226),dbF!$B:$B,"&gt;="&amp;AF$5,dbF!$B:$B,"&lt;="&amp;AF$6,INDIRECT($C$1&amp;"!"&amp;$C$2&amp;":"&amp;$C$2),$I$4,dbF!$J:$J,$I226,dbF!$K:$K,$J226)</f>
        <v>1547</v>
      </c>
      <c r="AG226" s="1">
        <f ca="1">SUMIFS(INDIRECT($C$1&amp;"!"&amp;$C226&amp;":"&amp;$C226),dbF!$B:$B,"&gt;="&amp;AG$5,dbF!$B:$B,"&lt;="&amp;AG$6,INDIRECT($C$1&amp;"!"&amp;$C$2&amp;":"&amp;$C$2),$I$4,dbF!$J:$J,$I226,dbF!$K:$K,$J226)</f>
        <v>1547</v>
      </c>
      <c r="AH226" s="1">
        <f ca="1">SUMIFS(INDIRECT($C$1&amp;"!"&amp;$C226&amp;":"&amp;$C226),dbF!$B:$B,"&gt;="&amp;AH$5,dbF!$B:$B,"&lt;="&amp;AH$6,INDIRECT($C$1&amp;"!"&amp;$C$2&amp;":"&amp;$C$2),$I$4,dbF!$J:$J,$I226,dbF!$K:$K,$J226)</f>
        <v>0</v>
      </c>
      <c r="AI226" s="1">
        <f ca="1">SUMIFS(INDIRECT($C$1&amp;"!"&amp;$C226&amp;":"&amp;$C226),dbF!$B:$B,"&gt;="&amp;AI$5,dbF!$B:$B,"&lt;="&amp;AI$6,INDIRECT($C$1&amp;"!"&amp;$C$2&amp;":"&amp;$C$2),$I$4,dbF!$J:$J,$I226,dbF!$K:$K,$J226)</f>
        <v>0</v>
      </c>
      <c r="AJ226" s="1">
        <f ca="1">SUMIFS(INDIRECT($C$1&amp;"!"&amp;$C226&amp;":"&amp;$C226),dbF!$B:$B,"&gt;="&amp;AJ$5,dbF!$B:$B,"&lt;="&amp;AJ$6,INDIRECT($C$1&amp;"!"&amp;$C$2&amp;":"&amp;$C$2),$I$4,dbF!$J:$J,$I226,dbF!$K:$K,$J226)</f>
        <v>0</v>
      </c>
      <c r="AK226" s="1">
        <f ca="1">SUMIFS(INDIRECT($C$1&amp;"!"&amp;$C226&amp;":"&amp;$C226),dbF!$B:$B,"&gt;="&amp;AK$5,dbF!$B:$B,"&lt;="&amp;AK$6,INDIRECT($C$1&amp;"!"&amp;$C$2&amp;":"&amp;$C$2),$I$4,dbF!$J:$J,$I226,dbF!$K:$K,$J226)</f>
        <v>0</v>
      </c>
      <c r="AL226" s="1">
        <f ca="1">SUMIFS(INDIRECT($C$1&amp;"!"&amp;$C226&amp;":"&amp;$C226),dbF!$B:$B,"&gt;="&amp;AL$5,dbF!$B:$B,"&lt;="&amp;AL$6,INDIRECT($C$1&amp;"!"&amp;$C$2&amp;":"&amp;$C$2),$I$4,dbF!$J:$J,$I226,dbF!$K:$K,$J226)</f>
        <v>0</v>
      </c>
    </row>
    <row r="227" spans="2:38" x14ac:dyDescent="0.25">
      <c r="B227" s="1" t="str">
        <f>Items!$L63</f>
        <v>CF(-)</v>
      </c>
      <c r="C227" s="1" t="str">
        <f>Items!$M63</f>
        <v>N</v>
      </c>
      <c r="I227" s="22" t="str">
        <f>Items!$J$60</f>
        <v>Оплата постоянных расходов</v>
      </c>
      <c r="J227" s="1" t="str">
        <f>Items!K63</f>
        <v>Прочее</v>
      </c>
      <c r="Q227" s="1">
        <f ca="1">SUM($S227:INDIRECT(ADDRESS(ROW(),SUMIFS($3:$3,$4:$4,MAX($4:$4)))))</f>
        <v>0</v>
      </c>
      <c r="T227" s="1">
        <f ca="1">SUMIFS(INDIRECT($C$1&amp;"!"&amp;$C227&amp;":"&amp;$C227),dbF!$B:$B,"&gt;="&amp;T$5,dbF!$B:$B,"&lt;="&amp;T$6,INDIRECT($C$1&amp;"!"&amp;$C$2&amp;":"&amp;$C$2),$I$4,dbF!$J:$J,$I227,dbF!$K:$K,$J227)</f>
        <v>0</v>
      </c>
      <c r="U227" s="1">
        <f ca="1">SUMIFS(INDIRECT($C$1&amp;"!"&amp;$C227&amp;":"&amp;$C227),dbF!$B:$B,"&gt;="&amp;U$5,dbF!$B:$B,"&lt;="&amp;U$6,INDIRECT($C$1&amp;"!"&amp;$C$2&amp;":"&amp;$C$2),$I$4,dbF!$J:$J,$I227,dbF!$K:$K,$J227)</f>
        <v>0</v>
      </c>
      <c r="V227" s="1">
        <f ca="1">SUMIFS(INDIRECT($C$1&amp;"!"&amp;$C227&amp;":"&amp;$C227),dbF!$B:$B,"&gt;="&amp;V$5,dbF!$B:$B,"&lt;="&amp;V$6,INDIRECT($C$1&amp;"!"&amp;$C$2&amp;":"&amp;$C$2),$I$4,dbF!$J:$J,$I227,dbF!$K:$K,$J227)</f>
        <v>0</v>
      </c>
      <c r="W227" s="1">
        <f ca="1">SUMIFS(INDIRECT($C$1&amp;"!"&amp;$C227&amp;":"&amp;$C227),dbF!$B:$B,"&gt;="&amp;W$5,dbF!$B:$B,"&lt;="&amp;W$6,INDIRECT($C$1&amp;"!"&amp;$C$2&amp;":"&amp;$C$2),$I$4,dbF!$J:$J,$I227,dbF!$K:$K,$J227)</f>
        <v>0</v>
      </c>
      <c r="X227" s="1">
        <f ca="1">SUMIFS(INDIRECT($C$1&amp;"!"&amp;$C227&amp;":"&amp;$C227),dbF!$B:$B,"&gt;="&amp;X$5,dbF!$B:$B,"&lt;="&amp;X$6,INDIRECT($C$1&amp;"!"&amp;$C$2&amp;":"&amp;$C$2),$I$4,dbF!$J:$J,$I227,dbF!$K:$K,$J227)</f>
        <v>0</v>
      </c>
      <c r="Y227" s="1">
        <f ca="1">SUMIFS(INDIRECT($C$1&amp;"!"&amp;$C227&amp;":"&amp;$C227),dbF!$B:$B,"&gt;="&amp;Y$5,dbF!$B:$B,"&lt;="&amp;Y$6,INDIRECT($C$1&amp;"!"&amp;$C$2&amp;":"&amp;$C$2),$I$4,dbF!$J:$J,$I227,dbF!$K:$K,$J227)</f>
        <v>0</v>
      </c>
      <c r="Z227" s="1">
        <f ca="1">SUMIFS(INDIRECT($C$1&amp;"!"&amp;$C227&amp;":"&amp;$C227),dbF!$B:$B,"&gt;="&amp;Z$5,dbF!$B:$B,"&lt;="&amp;Z$6,INDIRECT($C$1&amp;"!"&amp;$C$2&amp;":"&amp;$C$2),$I$4,dbF!$J:$J,$I227,dbF!$K:$K,$J227)</f>
        <v>0</v>
      </c>
      <c r="AA227" s="1">
        <f ca="1">SUMIFS(INDIRECT($C$1&amp;"!"&amp;$C227&amp;":"&amp;$C227),dbF!$B:$B,"&gt;="&amp;AA$5,dbF!$B:$B,"&lt;="&amp;AA$6,INDIRECT($C$1&amp;"!"&amp;$C$2&amp;":"&amp;$C$2),$I$4,dbF!$J:$J,$I227,dbF!$K:$K,$J227)</f>
        <v>0</v>
      </c>
      <c r="AB227" s="1">
        <f ca="1">SUMIFS(INDIRECT($C$1&amp;"!"&amp;$C227&amp;":"&amp;$C227),dbF!$B:$B,"&gt;="&amp;AB$5,dbF!$B:$B,"&lt;="&amp;AB$6,INDIRECT($C$1&amp;"!"&amp;$C$2&amp;":"&amp;$C$2),$I$4,dbF!$J:$J,$I227,dbF!$K:$K,$J227)</f>
        <v>0</v>
      </c>
      <c r="AC227" s="1">
        <f ca="1">SUMIFS(INDIRECT($C$1&amp;"!"&amp;$C227&amp;":"&amp;$C227),dbF!$B:$B,"&gt;="&amp;AC$5,dbF!$B:$B,"&lt;="&amp;AC$6,INDIRECT($C$1&amp;"!"&amp;$C$2&amp;":"&amp;$C$2),$I$4,dbF!$J:$J,$I227,dbF!$K:$K,$J227)</f>
        <v>0</v>
      </c>
      <c r="AD227" s="1">
        <f ca="1">SUMIFS(INDIRECT($C$1&amp;"!"&amp;$C227&amp;":"&amp;$C227),dbF!$B:$B,"&gt;="&amp;AD$5,dbF!$B:$B,"&lt;="&amp;AD$6,INDIRECT($C$1&amp;"!"&amp;$C$2&amp;":"&amp;$C$2),$I$4,dbF!$J:$J,$I227,dbF!$K:$K,$J227)</f>
        <v>0</v>
      </c>
      <c r="AE227" s="1">
        <f ca="1">SUMIFS(INDIRECT($C$1&amp;"!"&amp;$C227&amp;":"&amp;$C227),dbF!$B:$B,"&gt;="&amp;AE$5,dbF!$B:$B,"&lt;="&amp;AE$6,INDIRECT($C$1&amp;"!"&amp;$C$2&amp;":"&amp;$C$2),$I$4,dbF!$J:$J,$I227,dbF!$K:$K,$J227)</f>
        <v>0</v>
      </c>
      <c r="AF227" s="1">
        <f ca="1">SUMIFS(INDIRECT($C$1&amp;"!"&amp;$C227&amp;":"&amp;$C227),dbF!$B:$B,"&gt;="&amp;AF$5,dbF!$B:$B,"&lt;="&amp;AF$6,INDIRECT($C$1&amp;"!"&amp;$C$2&amp;":"&amp;$C$2),$I$4,dbF!$J:$J,$I227,dbF!$K:$K,$J227)</f>
        <v>0</v>
      </c>
      <c r="AG227" s="1">
        <f ca="1">SUMIFS(INDIRECT($C$1&amp;"!"&amp;$C227&amp;":"&amp;$C227),dbF!$B:$B,"&gt;="&amp;AG$5,dbF!$B:$B,"&lt;="&amp;AG$6,INDIRECT($C$1&amp;"!"&amp;$C$2&amp;":"&amp;$C$2),$I$4,dbF!$J:$J,$I227,dbF!$K:$K,$J227)</f>
        <v>0</v>
      </c>
      <c r="AH227" s="1">
        <f ca="1">SUMIFS(INDIRECT($C$1&amp;"!"&amp;$C227&amp;":"&amp;$C227),dbF!$B:$B,"&gt;="&amp;AH$5,dbF!$B:$B,"&lt;="&amp;AH$6,INDIRECT($C$1&amp;"!"&amp;$C$2&amp;":"&amp;$C$2),$I$4,dbF!$J:$J,$I227,dbF!$K:$K,$J227)</f>
        <v>0</v>
      </c>
      <c r="AI227" s="1">
        <f ca="1">SUMIFS(INDIRECT($C$1&amp;"!"&amp;$C227&amp;":"&amp;$C227),dbF!$B:$B,"&gt;="&amp;AI$5,dbF!$B:$B,"&lt;="&amp;AI$6,INDIRECT($C$1&amp;"!"&amp;$C$2&amp;":"&amp;$C$2),$I$4,dbF!$J:$J,$I227,dbF!$K:$K,$J227)</f>
        <v>0</v>
      </c>
      <c r="AJ227" s="1">
        <f ca="1">SUMIFS(INDIRECT($C$1&amp;"!"&amp;$C227&amp;":"&amp;$C227),dbF!$B:$B,"&gt;="&amp;AJ$5,dbF!$B:$B,"&lt;="&amp;AJ$6,INDIRECT($C$1&amp;"!"&amp;$C$2&amp;":"&amp;$C$2),$I$4,dbF!$J:$J,$I227,dbF!$K:$K,$J227)</f>
        <v>0</v>
      </c>
      <c r="AK227" s="1">
        <f ca="1">SUMIFS(INDIRECT($C$1&amp;"!"&amp;$C227&amp;":"&amp;$C227),dbF!$B:$B,"&gt;="&amp;AK$5,dbF!$B:$B,"&lt;="&amp;AK$6,INDIRECT($C$1&amp;"!"&amp;$C$2&amp;":"&amp;$C$2),$I$4,dbF!$J:$J,$I227,dbF!$K:$K,$J227)</f>
        <v>0</v>
      </c>
      <c r="AL227" s="1">
        <f ca="1">SUMIFS(INDIRECT($C$1&amp;"!"&amp;$C227&amp;":"&amp;$C227),dbF!$B:$B,"&gt;="&amp;AL$5,dbF!$B:$B,"&lt;="&amp;AL$6,INDIRECT($C$1&amp;"!"&amp;$C$2&amp;":"&amp;$C$2),$I$4,dbF!$J:$J,$I227,dbF!$K:$K,$J227)</f>
        <v>0</v>
      </c>
    </row>
    <row r="228" spans="2:38" x14ac:dyDescent="0.25">
      <c r="B228" s="1" t="str">
        <f>Items!$L64</f>
        <v>CF(-)</v>
      </c>
      <c r="C228" s="1" t="str">
        <f>Items!$M64</f>
        <v>N</v>
      </c>
      <c r="I228" s="22" t="str">
        <f>Items!$J$60</f>
        <v>Оплата постоянных расходов</v>
      </c>
      <c r="J228" s="1" t="str">
        <f>Items!K64</f>
        <v>Банковские расходы</v>
      </c>
      <c r="Q228" s="1">
        <f ca="1">SUM($S228:INDIRECT(ADDRESS(ROW(),SUMIFS($3:$3,$4:$4,MAX($4:$4)))))</f>
        <v>0</v>
      </c>
      <c r="T228" s="1">
        <f ca="1">SUMIFS(INDIRECT($C$1&amp;"!"&amp;$C228&amp;":"&amp;$C228),dbF!$B:$B,"&gt;="&amp;T$5,dbF!$B:$B,"&lt;="&amp;T$6,INDIRECT($C$1&amp;"!"&amp;$C$2&amp;":"&amp;$C$2),$I$4,dbF!$J:$J,$I228,dbF!$K:$K,$J228)</f>
        <v>0</v>
      </c>
      <c r="U228" s="1">
        <f ca="1">SUMIFS(INDIRECT($C$1&amp;"!"&amp;$C228&amp;":"&amp;$C228),dbF!$B:$B,"&gt;="&amp;U$5,dbF!$B:$B,"&lt;="&amp;U$6,INDIRECT($C$1&amp;"!"&amp;$C$2&amp;":"&amp;$C$2),$I$4,dbF!$J:$J,$I228,dbF!$K:$K,$J228)</f>
        <v>0</v>
      </c>
      <c r="V228" s="1">
        <f ca="1">SUMIFS(INDIRECT($C$1&amp;"!"&amp;$C228&amp;":"&amp;$C228),dbF!$B:$B,"&gt;="&amp;V$5,dbF!$B:$B,"&lt;="&amp;V$6,INDIRECT($C$1&amp;"!"&amp;$C$2&amp;":"&amp;$C$2),$I$4,dbF!$J:$J,$I228,dbF!$K:$K,$J228)</f>
        <v>0</v>
      </c>
      <c r="W228" s="1">
        <f ca="1">SUMIFS(INDIRECT($C$1&amp;"!"&amp;$C228&amp;":"&amp;$C228),dbF!$B:$B,"&gt;="&amp;W$5,dbF!$B:$B,"&lt;="&amp;W$6,INDIRECT($C$1&amp;"!"&amp;$C$2&amp;":"&amp;$C$2),$I$4,dbF!$J:$J,$I228,dbF!$K:$K,$J228)</f>
        <v>0</v>
      </c>
      <c r="X228" s="1">
        <f ca="1">SUMIFS(INDIRECT($C$1&amp;"!"&amp;$C228&amp;":"&amp;$C228),dbF!$B:$B,"&gt;="&amp;X$5,dbF!$B:$B,"&lt;="&amp;X$6,INDIRECT($C$1&amp;"!"&amp;$C$2&amp;":"&amp;$C$2),$I$4,dbF!$J:$J,$I228,dbF!$K:$K,$J228)</f>
        <v>0</v>
      </c>
      <c r="Y228" s="1">
        <f ca="1">SUMIFS(INDIRECT($C$1&amp;"!"&amp;$C228&amp;":"&amp;$C228),dbF!$B:$B,"&gt;="&amp;Y$5,dbF!$B:$B,"&lt;="&amp;Y$6,INDIRECT($C$1&amp;"!"&amp;$C$2&amp;":"&amp;$C$2),$I$4,dbF!$J:$J,$I228,dbF!$K:$K,$J228)</f>
        <v>0</v>
      </c>
      <c r="Z228" s="1">
        <f ca="1">SUMIFS(INDIRECT($C$1&amp;"!"&amp;$C228&amp;":"&amp;$C228),dbF!$B:$B,"&gt;="&amp;Z$5,dbF!$B:$B,"&lt;="&amp;Z$6,INDIRECT($C$1&amp;"!"&amp;$C$2&amp;":"&amp;$C$2),$I$4,dbF!$J:$J,$I228,dbF!$K:$K,$J228)</f>
        <v>0</v>
      </c>
      <c r="AA228" s="1">
        <f ca="1">SUMIFS(INDIRECT($C$1&amp;"!"&amp;$C228&amp;":"&amp;$C228),dbF!$B:$B,"&gt;="&amp;AA$5,dbF!$B:$B,"&lt;="&amp;AA$6,INDIRECT($C$1&amp;"!"&amp;$C$2&amp;":"&amp;$C$2),$I$4,dbF!$J:$J,$I228,dbF!$K:$K,$J228)</f>
        <v>0</v>
      </c>
      <c r="AB228" s="1">
        <f ca="1">SUMIFS(INDIRECT($C$1&amp;"!"&amp;$C228&amp;":"&amp;$C228),dbF!$B:$B,"&gt;="&amp;AB$5,dbF!$B:$B,"&lt;="&amp;AB$6,INDIRECT($C$1&amp;"!"&amp;$C$2&amp;":"&amp;$C$2),$I$4,dbF!$J:$J,$I228,dbF!$K:$K,$J228)</f>
        <v>0</v>
      </c>
      <c r="AC228" s="1">
        <f ca="1">SUMIFS(INDIRECT($C$1&amp;"!"&amp;$C228&amp;":"&amp;$C228),dbF!$B:$B,"&gt;="&amp;AC$5,dbF!$B:$B,"&lt;="&amp;AC$6,INDIRECT($C$1&amp;"!"&amp;$C$2&amp;":"&amp;$C$2),$I$4,dbF!$J:$J,$I228,dbF!$K:$K,$J228)</f>
        <v>0</v>
      </c>
      <c r="AD228" s="1">
        <f ca="1">SUMIFS(INDIRECT($C$1&amp;"!"&amp;$C228&amp;":"&amp;$C228),dbF!$B:$B,"&gt;="&amp;AD$5,dbF!$B:$B,"&lt;="&amp;AD$6,INDIRECT($C$1&amp;"!"&amp;$C$2&amp;":"&amp;$C$2),$I$4,dbF!$J:$J,$I228,dbF!$K:$K,$J228)</f>
        <v>0</v>
      </c>
      <c r="AE228" s="1">
        <f ca="1">SUMIFS(INDIRECT($C$1&amp;"!"&amp;$C228&amp;":"&amp;$C228),dbF!$B:$B,"&gt;="&amp;AE$5,dbF!$B:$B,"&lt;="&amp;AE$6,INDIRECT($C$1&amp;"!"&amp;$C$2&amp;":"&amp;$C$2),$I$4,dbF!$J:$J,$I228,dbF!$K:$K,$J228)</f>
        <v>0</v>
      </c>
      <c r="AF228" s="1">
        <f ca="1">SUMIFS(INDIRECT($C$1&amp;"!"&amp;$C228&amp;":"&amp;$C228),dbF!$B:$B,"&gt;="&amp;AF$5,dbF!$B:$B,"&lt;="&amp;AF$6,INDIRECT($C$1&amp;"!"&amp;$C$2&amp;":"&amp;$C$2),$I$4,dbF!$J:$J,$I228,dbF!$K:$K,$J228)</f>
        <v>0</v>
      </c>
      <c r="AG228" s="1">
        <f ca="1">SUMIFS(INDIRECT($C$1&amp;"!"&amp;$C228&amp;":"&amp;$C228),dbF!$B:$B,"&gt;="&amp;AG$5,dbF!$B:$B,"&lt;="&amp;AG$6,INDIRECT($C$1&amp;"!"&amp;$C$2&amp;":"&amp;$C$2),$I$4,dbF!$J:$J,$I228,dbF!$K:$K,$J228)</f>
        <v>0</v>
      </c>
      <c r="AH228" s="1">
        <f ca="1">SUMIFS(INDIRECT($C$1&amp;"!"&amp;$C228&amp;":"&amp;$C228),dbF!$B:$B,"&gt;="&amp;AH$5,dbF!$B:$B,"&lt;="&amp;AH$6,INDIRECT($C$1&amp;"!"&amp;$C$2&amp;":"&amp;$C$2),$I$4,dbF!$J:$J,$I228,dbF!$K:$K,$J228)</f>
        <v>0</v>
      </c>
      <c r="AI228" s="1">
        <f ca="1">SUMIFS(INDIRECT($C$1&amp;"!"&amp;$C228&amp;":"&amp;$C228),dbF!$B:$B,"&gt;="&amp;AI$5,dbF!$B:$B,"&lt;="&amp;AI$6,INDIRECT($C$1&amp;"!"&amp;$C$2&amp;":"&amp;$C$2),$I$4,dbF!$J:$J,$I228,dbF!$K:$K,$J228)</f>
        <v>0</v>
      </c>
      <c r="AJ228" s="1">
        <f ca="1">SUMIFS(INDIRECT($C$1&amp;"!"&amp;$C228&amp;":"&amp;$C228),dbF!$B:$B,"&gt;="&amp;AJ$5,dbF!$B:$B,"&lt;="&amp;AJ$6,INDIRECT($C$1&amp;"!"&amp;$C$2&amp;":"&amp;$C$2),$I$4,dbF!$J:$J,$I228,dbF!$K:$K,$J228)</f>
        <v>0</v>
      </c>
      <c r="AK228" s="1">
        <f ca="1">SUMIFS(INDIRECT($C$1&amp;"!"&amp;$C228&amp;":"&amp;$C228),dbF!$B:$B,"&gt;="&amp;AK$5,dbF!$B:$B,"&lt;="&amp;AK$6,INDIRECT($C$1&amp;"!"&amp;$C$2&amp;":"&amp;$C$2),$I$4,dbF!$J:$J,$I228,dbF!$K:$K,$J228)</f>
        <v>0</v>
      </c>
      <c r="AL228" s="1">
        <f ca="1">SUMIFS(INDIRECT($C$1&amp;"!"&amp;$C228&amp;":"&amp;$C228),dbF!$B:$B,"&gt;="&amp;AL$5,dbF!$B:$B,"&lt;="&amp;AL$6,INDIRECT($C$1&amp;"!"&amp;$C$2&amp;":"&amp;$C$2),$I$4,dbF!$J:$J,$I228,dbF!$K:$K,$J228)</f>
        <v>0</v>
      </c>
    </row>
    <row r="229" spans="2:38" x14ac:dyDescent="0.25">
      <c r="B229" s="1" t="str">
        <f>Items!$L65</f>
        <v>CF(-)</v>
      </c>
      <c r="C229" s="1" t="str">
        <f>Items!$M65</f>
        <v>N</v>
      </c>
      <c r="I229" s="22" t="str">
        <f>Items!$J$60</f>
        <v>Оплата постоянных расходов</v>
      </c>
      <c r="J229" s="1" t="str">
        <f>Items!K65</f>
        <v>Резерв-1</v>
      </c>
      <c r="Q229" s="1">
        <f ca="1">SUM($S229:INDIRECT(ADDRESS(ROW(),SUMIFS($3:$3,$4:$4,MAX($4:$4)))))</f>
        <v>0</v>
      </c>
      <c r="T229" s="1">
        <f ca="1">SUMIFS(INDIRECT($C$1&amp;"!"&amp;$C229&amp;":"&amp;$C229),dbF!$B:$B,"&gt;="&amp;T$5,dbF!$B:$B,"&lt;="&amp;T$6,INDIRECT($C$1&amp;"!"&amp;$C$2&amp;":"&amp;$C$2),$I$4,dbF!$J:$J,$I229,dbF!$K:$K,$J229)</f>
        <v>0</v>
      </c>
      <c r="U229" s="1">
        <f ca="1">SUMIFS(INDIRECT($C$1&amp;"!"&amp;$C229&amp;":"&amp;$C229),dbF!$B:$B,"&gt;="&amp;U$5,dbF!$B:$B,"&lt;="&amp;U$6,INDIRECT($C$1&amp;"!"&amp;$C$2&amp;":"&amp;$C$2),$I$4,dbF!$J:$J,$I229,dbF!$K:$K,$J229)</f>
        <v>0</v>
      </c>
      <c r="V229" s="1">
        <f ca="1">SUMIFS(INDIRECT($C$1&amp;"!"&amp;$C229&amp;":"&amp;$C229),dbF!$B:$B,"&gt;="&amp;V$5,dbF!$B:$B,"&lt;="&amp;V$6,INDIRECT($C$1&amp;"!"&amp;$C$2&amp;":"&amp;$C$2),$I$4,dbF!$J:$J,$I229,dbF!$K:$K,$J229)</f>
        <v>0</v>
      </c>
      <c r="W229" s="1">
        <f ca="1">SUMIFS(INDIRECT($C$1&amp;"!"&amp;$C229&amp;":"&amp;$C229),dbF!$B:$B,"&gt;="&amp;W$5,dbF!$B:$B,"&lt;="&amp;W$6,INDIRECT($C$1&amp;"!"&amp;$C$2&amp;":"&amp;$C$2),$I$4,dbF!$J:$J,$I229,dbF!$K:$K,$J229)</f>
        <v>0</v>
      </c>
      <c r="X229" s="1">
        <f ca="1">SUMIFS(INDIRECT($C$1&amp;"!"&amp;$C229&amp;":"&amp;$C229),dbF!$B:$B,"&gt;="&amp;X$5,dbF!$B:$B,"&lt;="&amp;X$6,INDIRECT($C$1&amp;"!"&amp;$C$2&amp;":"&amp;$C$2),$I$4,dbF!$J:$J,$I229,dbF!$K:$K,$J229)</f>
        <v>0</v>
      </c>
      <c r="Y229" s="1">
        <f ca="1">SUMIFS(INDIRECT($C$1&amp;"!"&amp;$C229&amp;":"&amp;$C229),dbF!$B:$B,"&gt;="&amp;Y$5,dbF!$B:$B,"&lt;="&amp;Y$6,INDIRECT($C$1&amp;"!"&amp;$C$2&amp;":"&amp;$C$2),$I$4,dbF!$J:$J,$I229,dbF!$K:$K,$J229)</f>
        <v>0</v>
      </c>
      <c r="Z229" s="1">
        <f ca="1">SUMIFS(INDIRECT($C$1&amp;"!"&amp;$C229&amp;":"&amp;$C229),dbF!$B:$B,"&gt;="&amp;Z$5,dbF!$B:$B,"&lt;="&amp;Z$6,INDIRECT($C$1&amp;"!"&amp;$C$2&amp;":"&amp;$C$2),$I$4,dbF!$J:$J,$I229,dbF!$K:$K,$J229)</f>
        <v>0</v>
      </c>
      <c r="AA229" s="1">
        <f ca="1">SUMIFS(INDIRECT($C$1&amp;"!"&amp;$C229&amp;":"&amp;$C229),dbF!$B:$B,"&gt;="&amp;AA$5,dbF!$B:$B,"&lt;="&amp;AA$6,INDIRECT($C$1&amp;"!"&amp;$C$2&amp;":"&amp;$C$2),$I$4,dbF!$J:$J,$I229,dbF!$K:$K,$J229)</f>
        <v>0</v>
      </c>
      <c r="AB229" s="1">
        <f ca="1">SUMIFS(INDIRECT($C$1&amp;"!"&amp;$C229&amp;":"&amp;$C229),dbF!$B:$B,"&gt;="&amp;AB$5,dbF!$B:$B,"&lt;="&amp;AB$6,INDIRECT($C$1&amp;"!"&amp;$C$2&amp;":"&amp;$C$2),$I$4,dbF!$J:$J,$I229,dbF!$K:$K,$J229)</f>
        <v>0</v>
      </c>
      <c r="AC229" s="1">
        <f ca="1">SUMIFS(INDIRECT($C$1&amp;"!"&amp;$C229&amp;":"&amp;$C229),dbF!$B:$B,"&gt;="&amp;AC$5,dbF!$B:$B,"&lt;="&amp;AC$6,INDIRECT($C$1&amp;"!"&amp;$C$2&amp;":"&amp;$C$2),$I$4,dbF!$J:$J,$I229,dbF!$K:$K,$J229)</f>
        <v>0</v>
      </c>
      <c r="AD229" s="1">
        <f ca="1">SUMIFS(INDIRECT($C$1&amp;"!"&amp;$C229&amp;":"&amp;$C229),dbF!$B:$B,"&gt;="&amp;AD$5,dbF!$B:$B,"&lt;="&amp;AD$6,INDIRECT($C$1&amp;"!"&amp;$C$2&amp;":"&amp;$C$2),$I$4,dbF!$J:$J,$I229,dbF!$K:$K,$J229)</f>
        <v>0</v>
      </c>
      <c r="AE229" s="1">
        <f ca="1">SUMIFS(INDIRECT($C$1&amp;"!"&amp;$C229&amp;":"&amp;$C229),dbF!$B:$B,"&gt;="&amp;AE$5,dbF!$B:$B,"&lt;="&amp;AE$6,INDIRECT($C$1&amp;"!"&amp;$C$2&amp;":"&amp;$C$2),$I$4,dbF!$J:$J,$I229,dbF!$K:$K,$J229)</f>
        <v>0</v>
      </c>
      <c r="AF229" s="1">
        <f ca="1">SUMIFS(INDIRECT($C$1&amp;"!"&amp;$C229&amp;":"&amp;$C229),dbF!$B:$B,"&gt;="&amp;AF$5,dbF!$B:$B,"&lt;="&amp;AF$6,INDIRECT($C$1&amp;"!"&amp;$C$2&amp;":"&amp;$C$2),$I$4,dbF!$J:$J,$I229,dbF!$K:$K,$J229)</f>
        <v>0</v>
      </c>
      <c r="AG229" s="1">
        <f ca="1">SUMIFS(INDIRECT($C$1&amp;"!"&amp;$C229&amp;":"&amp;$C229),dbF!$B:$B,"&gt;="&amp;AG$5,dbF!$B:$B,"&lt;="&amp;AG$6,INDIRECT($C$1&amp;"!"&amp;$C$2&amp;":"&amp;$C$2),$I$4,dbF!$J:$J,$I229,dbF!$K:$K,$J229)</f>
        <v>0</v>
      </c>
      <c r="AH229" s="1">
        <f ca="1">SUMIFS(INDIRECT($C$1&amp;"!"&amp;$C229&amp;":"&amp;$C229),dbF!$B:$B,"&gt;="&amp;AH$5,dbF!$B:$B,"&lt;="&amp;AH$6,INDIRECT($C$1&amp;"!"&amp;$C$2&amp;":"&amp;$C$2),$I$4,dbF!$J:$J,$I229,dbF!$K:$K,$J229)</f>
        <v>0</v>
      </c>
      <c r="AI229" s="1">
        <f ca="1">SUMIFS(INDIRECT($C$1&amp;"!"&amp;$C229&amp;":"&amp;$C229),dbF!$B:$B,"&gt;="&amp;AI$5,dbF!$B:$B,"&lt;="&amp;AI$6,INDIRECT($C$1&amp;"!"&amp;$C$2&amp;":"&amp;$C$2),$I$4,dbF!$J:$J,$I229,dbF!$K:$K,$J229)</f>
        <v>0</v>
      </c>
      <c r="AJ229" s="1">
        <f ca="1">SUMIFS(INDIRECT($C$1&amp;"!"&amp;$C229&amp;":"&amp;$C229),dbF!$B:$B,"&gt;="&amp;AJ$5,dbF!$B:$B,"&lt;="&amp;AJ$6,INDIRECT($C$1&amp;"!"&amp;$C$2&amp;":"&amp;$C$2),$I$4,dbF!$J:$J,$I229,dbF!$K:$K,$J229)</f>
        <v>0</v>
      </c>
      <c r="AK229" s="1">
        <f ca="1">SUMIFS(INDIRECT($C$1&amp;"!"&amp;$C229&amp;":"&amp;$C229),dbF!$B:$B,"&gt;="&amp;AK$5,dbF!$B:$B,"&lt;="&amp;AK$6,INDIRECT($C$1&amp;"!"&amp;$C$2&amp;":"&amp;$C$2),$I$4,dbF!$J:$J,$I229,dbF!$K:$K,$J229)</f>
        <v>0</v>
      </c>
      <c r="AL229" s="1">
        <f ca="1">SUMIFS(INDIRECT($C$1&amp;"!"&amp;$C229&amp;":"&amp;$C229),dbF!$B:$B,"&gt;="&amp;AL$5,dbF!$B:$B,"&lt;="&amp;AL$6,INDIRECT($C$1&amp;"!"&amp;$C$2&amp;":"&amp;$C$2),$I$4,dbF!$J:$J,$I229,dbF!$K:$K,$J229)</f>
        <v>0</v>
      </c>
    </row>
    <row r="230" spans="2:38" x14ac:dyDescent="0.25">
      <c r="B230" s="1" t="str">
        <f>Items!$L66</f>
        <v>CF(-)</v>
      </c>
      <c r="C230" s="1" t="str">
        <f>Items!$M66</f>
        <v>N</v>
      </c>
      <c r="I230" s="22" t="str">
        <f>Items!$J$60</f>
        <v>Оплата постоянных расходов</v>
      </c>
      <c r="J230" s="1" t="str">
        <f>Items!K66</f>
        <v>Резерв-2</v>
      </c>
      <c r="Q230" s="1">
        <f ca="1">SUM($S230:INDIRECT(ADDRESS(ROW(),SUMIFS($3:$3,$4:$4,MAX($4:$4)))))</f>
        <v>0</v>
      </c>
      <c r="T230" s="1">
        <f ca="1">SUMIFS(INDIRECT($C$1&amp;"!"&amp;$C230&amp;":"&amp;$C230),dbF!$B:$B,"&gt;="&amp;T$5,dbF!$B:$B,"&lt;="&amp;T$6,INDIRECT($C$1&amp;"!"&amp;$C$2&amp;":"&amp;$C$2),$I$4,dbF!$J:$J,$I230,dbF!$K:$K,$J230)</f>
        <v>0</v>
      </c>
      <c r="U230" s="1">
        <f ca="1">SUMIFS(INDIRECT($C$1&amp;"!"&amp;$C230&amp;":"&amp;$C230),dbF!$B:$B,"&gt;="&amp;U$5,dbF!$B:$B,"&lt;="&amp;U$6,INDIRECT($C$1&amp;"!"&amp;$C$2&amp;":"&amp;$C$2),$I$4,dbF!$J:$J,$I230,dbF!$K:$K,$J230)</f>
        <v>0</v>
      </c>
      <c r="V230" s="1">
        <f ca="1">SUMIFS(INDIRECT($C$1&amp;"!"&amp;$C230&amp;":"&amp;$C230),dbF!$B:$B,"&gt;="&amp;V$5,dbF!$B:$B,"&lt;="&amp;V$6,INDIRECT($C$1&amp;"!"&amp;$C$2&amp;":"&amp;$C$2),$I$4,dbF!$J:$J,$I230,dbF!$K:$K,$J230)</f>
        <v>0</v>
      </c>
      <c r="W230" s="1">
        <f ca="1">SUMIFS(INDIRECT($C$1&amp;"!"&amp;$C230&amp;":"&amp;$C230),dbF!$B:$B,"&gt;="&amp;W$5,dbF!$B:$B,"&lt;="&amp;W$6,INDIRECT($C$1&amp;"!"&amp;$C$2&amp;":"&amp;$C$2),$I$4,dbF!$J:$J,$I230,dbF!$K:$K,$J230)</f>
        <v>0</v>
      </c>
      <c r="X230" s="1">
        <f ca="1">SUMIFS(INDIRECT($C$1&amp;"!"&amp;$C230&amp;":"&amp;$C230),dbF!$B:$B,"&gt;="&amp;X$5,dbF!$B:$B,"&lt;="&amp;X$6,INDIRECT($C$1&amp;"!"&amp;$C$2&amp;":"&amp;$C$2),$I$4,dbF!$J:$J,$I230,dbF!$K:$K,$J230)</f>
        <v>0</v>
      </c>
      <c r="Y230" s="1">
        <f ca="1">SUMIFS(INDIRECT($C$1&amp;"!"&amp;$C230&amp;":"&amp;$C230),dbF!$B:$B,"&gt;="&amp;Y$5,dbF!$B:$B,"&lt;="&amp;Y$6,INDIRECT($C$1&amp;"!"&amp;$C$2&amp;":"&amp;$C$2),$I$4,dbF!$J:$J,$I230,dbF!$K:$K,$J230)</f>
        <v>0</v>
      </c>
      <c r="Z230" s="1">
        <f ca="1">SUMIFS(INDIRECT($C$1&amp;"!"&amp;$C230&amp;":"&amp;$C230),dbF!$B:$B,"&gt;="&amp;Z$5,dbF!$B:$B,"&lt;="&amp;Z$6,INDIRECT($C$1&amp;"!"&amp;$C$2&amp;":"&amp;$C$2),$I$4,dbF!$J:$J,$I230,dbF!$K:$K,$J230)</f>
        <v>0</v>
      </c>
      <c r="AA230" s="1">
        <f ca="1">SUMIFS(INDIRECT($C$1&amp;"!"&amp;$C230&amp;":"&amp;$C230),dbF!$B:$B,"&gt;="&amp;AA$5,dbF!$B:$B,"&lt;="&amp;AA$6,INDIRECT($C$1&amp;"!"&amp;$C$2&amp;":"&amp;$C$2),$I$4,dbF!$J:$J,$I230,dbF!$K:$K,$J230)</f>
        <v>0</v>
      </c>
      <c r="AB230" s="1">
        <f ca="1">SUMIFS(INDIRECT($C$1&amp;"!"&amp;$C230&amp;":"&amp;$C230),dbF!$B:$B,"&gt;="&amp;AB$5,dbF!$B:$B,"&lt;="&amp;AB$6,INDIRECT($C$1&amp;"!"&amp;$C$2&amp;":"&amp;$C$2),$I$4,dbF!$J:$J,$I230,dbF!$K:$K,$J230)</f>
        <v>0</v>
      </c>
      <c r="AC230" s="1">
        <f ca="1">SUMIFS(INDIRECT($C$1&amp;"!"&amp;$C230&amp;":"&amp;$C230),dbF!$B:$B,"&gt;="&amp;AC$5,dbF!$B:$B,"&lt;="&amp;AC$6,INDIRECT($C$1&amp;"!"&amp;$C$2&amp;":"&amp;$C$2),$I$4,dbF!$J:$J,$I230,dbF!$K:$K,$J230)</f>
        <v>0</v>
      </c>
      <c r="AD230" s="1">
        <f ca="1">SUMIFS(INDIRECT($C$1&amp;"!"&amp;$C230&amp;":"&amp;$C230),dbF!$B:$B,"&gt;="&amp;AD$5,dbF!$B:$B,"&lt;="&amp;AD$6,INDIRECT($C$1&amp;"!"&amp;$C$2&amp;":"&amp;$C$2),$I$4,dbF!$J:$J,$I230,dbF!$K:$K,$J230)</f>
        <v>0</v>
      </c>
      <c r="AE230" s="1">
        <f ca="1">SUMIFS(INDIRECT($C$1&amp;"!"&amp;$C230&amp;":"&amp;$C230),dbF!$B:$B,"&gt;="&amp;AE$5,dbF!$B:$B,"&lt;="&amp;AE$6,INDIRECT($C$1&amp;"!"&amp;$C$2&amp;":"&amp;$C$2),$I$4,dbF!$J:$J,$I230,dbF!$K:$K,$J230)</f>
        <v>0</v>
      </c>
      <c r="AF230" s="1">
        <f ca="1">SUMIFS(INDIRECT($C$1&amp;"!"&amp;$C230&amp;":"&amp;$C230),dbF!$B:$B,"&gt;="&amp;AF$5,dbF!$B:$B,"&lt;="&amp;AF$6,INDIRECT($C$1&amp;"!"&amp;$C$2&amp;":"&amp;$C$2),$I$4,dbF!$J:$J,$I230,dbF!$K:$K,$J230)</f>
        <v>0</v>
      </c>
      <c r="AG230" s="1">
        <f ca="1">SUMIFS(INDIRECT($C$1&amp;"!"&amp;$C230&amp;":"&amp;$C230),dbF!$B:$B,"&gt;="&amp;AG$5,dbF!$B:$B,"&lt;="&amp;AG$6,INDIRECT($C$1&amp;"!"&amp;$C$2&amp;":"&amp;$C$2),$I$4,dbF!$J:$J,$I230,dbF!$K:$K,$J230)</f>
        <v>0</v>
      </c>
      <c r="AH230" s="1">
        <f ca="1">SUMIFS(INDIRECT($C$1&amp;"!"&amp;$C230&amp;":"&amp;$C230),dbF!$B:$B,"&gt;="&amp;AH$5,dbF!$B:$B,"&lt;="&amp;AH$6,INDIRECT($C$1&amp;"!"&amp;$C$2&amp;":"&amp;$C$2),$I$4,dbF!$J:$J,$I230,dbF!$K:$K,$J230)</f>
        <v>0</v>
      </c>
      <c r="AI230" s="1">
        <f ca="1">SUMIFS(INDIRECT($C$1&amp;"!"&amp;$C230&amp;":"&amp;$C230),dbF!$B:$B,"&gt;="&amp;AI$5,dbF!$B:$B,"&lt;="&amp;AI$6,INDIRECT($C$1&amp;"!"&amp;$C$2&amp;":"&amp;$C$2),$I$4,dbF!$J:$J,$I230,dbF!$K:$K,$J230)</f>
        <v>0</v>
      </c>
      <c r="AJ230" s="1">
        <f ca="1">SUMIFS(INDIRECT($C$1&amp;"!"&amp;$C230&amp;":"&amp;$C230),dbF!$B:$B,"&gt;="&amp;AJ$5,dbF!$B:$B,"&lt;="&amp;AJ$6,INDIRECT($C$1&amp;"!"&amp;$C$2&amp;":"&amp;$C$2),$I$4,dbF!$J:$J,$I230,dbF!$K:$K,$J230)</f>
        <v>0</v>
      </c>
      <c r="AK230" s="1">
        <f ca="1">SUMIFS(INDIRECT($C$1&amp;"!"&amp;$C230&amp;":"&amp;$C230),dbF!$B:$B,"&gt;="&amp;AK$5,dbF!$B:$B,"&lt;="&amp;AK$6,INDIRECT($C$1&amp;"!"&amp;$C$2&amp;":"&amp;$C$2),$I$4,dbF!$J:$J,$I230,dbF!$K:$K,$J230)</f>
        <v>0</v>
      </c>
      <c r="AL230" s="1">
        <f ca="1">SUMIFS(INDIRECT($C$1&amp;"!"&amp;$C230&amp;":"&amp;$C230),dbF!$B:$B,"&gt;="&amp;AL$5,dbF!$B:$B,"&lt;="&amp;AL$6,INDIRECT($C$1&amp;"!"&amp;$C$2&amp;":"&amp;$C$2),$I$4,dbF!$J:$J,$I230,dbF!$K:$K,$J230)</f>
        <v>0</v>
      </c>
    </row>
    <row r="231" spans="2:38" x14ac:dyDescent="0.25">
      <c r="B231" s="1" t="str">
        <f>Items!$L67</f>
        <v>CF(-)</v>
      </c>
      <c r="C231" s="1" t="str">
        <f>Items!$M67</f>
        <v>N</v>
      </c>
      <c r="I231" s="22" t="str">
        <f>Items!$J$60</f>
        <v>Оплата постоянных расходов</v>
      </c>
      <c r="J231" s="1" t="str">
        <f>Items!K67</f>
        <v>Резерв-3</v>
      </c>
      <c r="Q231" s="1">
        <f ca="1">SUM($S231:INDIRECT(ADDRESS(ROW(),SUMIFS($3:$3,$4:$4,MAX($4:$4)))))</f>
        <v>0</v>
      </c>
      <c r="T231" s="1">
        <f ca="1">SUMIFS(INDIRECT($C$1&amp;"!"&amp;$C231&amp;":"&amp;$C231),dbF!$B:$B,"&gt;="&amp;T$5,dbF!$B:$B,"&lt;="&amp;T$6,INDIRECT($C$1&amp;"!"&amp;$C$2&amp;":"&amp;$C$2),$I$4,dbF!$J:$J,$I231,dbF!$K:$K,$J231)</f>
        <v>0</v>
      </c>
      <c r="U231" s="1">
        <f ca="1">SUMIFS(INDIRECT($C$1&amp;"!"&amp;$C231&amp;":"&amp;$C231),dbF!$B:$B,"&gt;="&amp;U$5,dbF!$B:$B,"&lt;="&amp;U$6,INDIRECT($C$1&amp;"!"&amp;$C$2&amp;":"&amp;$C$2),$I$4,dbF!$J:$J,$I231,dbF!$K:$K,$J231)</f>
        <v>0</v>
      </c>
      <c r="V231" s="1">
        <f ca="1">SUMIFS(INDIRECT($C$1&amp;"!"&amp;$C231&amp;":"&amp;$C231),dbF!$B:$B,"&gt;="&amp;V$5,dbF!$B:$B,"&lt;="&amp;V$6,INDIRECT($C$1&amp;"!"&amp;$C$2&amp;":"&amp;$C$2),$I$4,dbF!$J:$J,$I231,dbF!$K:$K,$J231)</f>
        <v>0</v>
      </c>
      <c r="W231" s="1">
        <f ca="1">SUMIFS(INDIRECT($C$1&amp;"!"&amp;$C231&amp;":"&amp;$C231),dbF!$B:$B,"&gt;="&amp;W$5,dbF!$B:$B,"&lt;="&amp;W$6,INDIRECT($C$1&amp;"!"&amp;$C$2&amp;":"&amp;$C$2),$I$4,dbF!$J:$J,$I231,dbF!$K:$K,$J231)</f>
        <v>0</v>
      </c>
      <c r="X231" s="1">
        <f ca="1">SUMIFS(INDIRECT($C$1&amp;"!"&amp;$C231&amp;":"&amp;$C231),dbF!$B:$B,"&gt;="&amp;X$5,dbF!$B:$B,"&lt;="&amp;X$6,INDIRECT($C$1&amp;"!"&amp;$C$2&amp;":"&amp;$C$2),$I$4,dbF!$J:$J,$I231,dbF!$K:$K,$J231)</f>
        <v>0</v>
      </c>
      <c r="Y231" s="1">
        <f ca="1">SUMIFS(INDIRECT($C$1&amp;"!"&amp;$C231&amp;":"&amp;$C231),dbF!$B:$B,"&gt;="&amp;Y$5,dbF!$B:$B,"&lt;="&amp;Y$6,INDIRECT($C$1&amp;"!"&amp;$C$2&amp;":"&amp;$C$2),$I$4,dbF!$J:$J,$I231,dbF!$K:$K,$J231)</f>
        <v>0</v>
      </c>
      <c r="Z231" s="1">
        <f ca="1">SUMIFS(INDIRECT($C$1&amp;"!"&amp;$C231&amp;":"&amp;$C231),dbF!$B:$B,"&gt;="&amp;Z$5,dbF!$B:$B,"&lt;="&amp;Z$6,INDIRECT($C$1&amp;"!"&amp;$C$2&amp;":"&amp;$C$2),$I$4,dbF!$J:$J,$I231,dbF!$K:$K,$J231)</f>
        <v>0</v>
      </c>
      <c r="AA231" s="1">
        <f ca="1">SUMIFS(INDIRECT($C$1&amp;"!"&amp;$C231&amp;":"&amp;$C231),dbF!$B:$B,"&gt;="&amp;AA$5,dbF!$B:$B,"&lt;="&amp;AA$6,INDIRECT($C$1&amp;"!"&amp;$C$2&amp;":"&amp;$C$2),$I$4,dbF!$J:$J,$I231,dbF!$K:$K,$J231)</f>
        <v>0</v>
      </c>
      <c r="AB231" s="1">
        <f ca="1">SUMIFS(INDIRECT($C$1&amp;"!"&amp;$C231&amp;":"&amp;$C231),dbF!$B:$B,"&gt;="&amp;AB$5,dbF!$B:$B,"&lt;="&amp;AB$6,INDIRECT($C$1&amp;"!"&amp;$C$2&amp;":"&amp;$C$2),$I$4,dbF!$J:$J,$I231,dbF!$K:$K,$J231)</f>
        <v>0</v>
      </c>
      <c r="AC231" s="1">
        <f ca="1">SUMIFS(INDIRECT($C$1&amp;"!"&amp;$C231&amp;":"&amp;$C231),dbF!$B:$B,"&gt;="&amp;AC$5,dbF!$B:$B,"&lt;="&amp;AC$6,INDIRECT($C$1&amp;"!"&amp;$C$2&amp;":"&amp;$C$2),$I$4,dbF!$J:$J,$I231,dbF!$K:$K,$J231)</f>
        <v>0</v>
      </c>
      <c r="AD231" s="1">
        <f ca="1">SUMIFS(INDIRECT($C$1&amp;"!"&amp;$C231&amp;":"&amp;$C231),dbF!$B:$B,"&gt;="&amp;AD$5,dbF!$B:$B,"&lt;="&amp;AD$6,INDIRECT($C$1&amp;"!"&amp;$C$2&amp;":"&amp;$C$2),$I$4,dbF!$J:$J,$I231,dbF!$K:$K,$J231)</f>
        <v>0</v>
      </c>
      <c r="AE231" s="1">
        <f ca="1">SUMIFS(INDIRECT($C$1&amp;"!"&amp;$C231&amp;":"&amp;$C231),dbF!$B:$B,"&gt;="&amp;AE$5,dbF!$B:$B,"&lt;="&amp;AE$6,INDIRECT($C$1&amp;"!"&amp;$C$2&amp;":"&amp;$C$2),$I$4,dbF!$J:$J,$I231,dbF!$K:$K,$J231)</f>
        <v>0</v>
      </c>
      <c r="AF231" s="1">
        <f ca="1">SUMIFS(INDIRECT($C$1&amp;"!"&amp;$C231&amp;":"&amp;$C231),dbF!$B:$B,"&gt;="&amp;AF$5,dbF!$B:$B,"&lt;="&amp;AF$6,INDIRECT($C$1&amp;"!"&amp;$C$2&amp;":"&amp;$C$2),$I$4,dbF!$J:$J,$I231,dbF!$K:$K,$J231)</f>
        <v>0</v>
      </c>
      <c r="AG231" s="1">
        <f ca="1">SUMIFS(INDIRECT($C$1&amp;"!"&amp;$C231&amp;":"&amp;$C231),dbF!$B:$B,"&gt;="&amp;AG$5,dbF!$B:$B,"&lt;="&amp;AG$6,INDIRECT($C$1&amp;"!"&amp;$C$2&amp;":"&amp;$C$2),$I$4,dbF!$J:$J,$I231,dbF!$K:$K,$J231)</f>
        <v>0</v>
      </c>
      <c r="AH231" s="1">
        <f ca="1">SUMIFS(INDIRECT($C$1&amp;"!"&amp;$C231&amp;":"&amp;$C231),dbF!$B:$B,"&gt;="&amp;AH$5,dbF!$B:$B,"&lt;="&amp;AH$6,INDIRECT($C$1&amp;"!"&amp;$C$2&amp;":"&amp;$C$2),$I$4,dbF!$J:$J,$I231,dbF!$K:$K,$J231)</f>
        <v>0</v>
      </c>
      <c r="AI231" s="1">
        <f ca="1">SUMIFS(INDIRECT($C$1&amp;"!"&amp;$C231&amp;":"&amp;$C231),dbF!$B:$B,"&gt;="&amp;AI$5,dbF!$B:$B,"&lt;="&amp;AI$6,INDIRECT($C$1&amp;"!"&amp;$C$2&amp;":"&amp;$C$2),$I$4,dbF!$J:$J,$I231,dbF!$K:$K,$J231)</f>
        <v>0</v>
      </c>
      <c r="AJ231" s="1">
        <f ca="1">SUMIFS(INDIRECT($C$1&amp;"!"&amp;$C231&amp;":"&amp;$C231),dbF!$B:$B,"&gt;="&amp;AJ$5,dbF!$B:$B,"&lt;="&amp;AJ$6,INDIRECT($C$1&amp;"!"&amp;$C$2&amp;":"&amp;$C$2),$I$4,dbF!$J:$J,$I231,dbF!$K:$K,$J231)</f>
        <v>0</v>
      </c>
      <c r="AK231" s="1">
        <f ca="1">SUMIFS(INDIRECT($C$1&amp;"!"&amp;$C231&amp;":"&amp;$C231),dbF!$B:$B,"&gt;="&amp;AK$5,dbF!$B:$B,"&lt;="&amp;AK$6,INDIRECT($C$1&amp;"!"&amp;$C$2&amp;":"&amp;$C$2),$I$4,dbF!$J:$J,$I231,dbF!$K:$K,$J231)</f>
        <v>0</v>
      </c>
      <c r="AL231" s="1">
        <f ca="1">SUMIFS(INDIRECT($C$1&amp;"!"&amp;$C231&amp;":"&amp;$C231),dbF!$B:$B,"&gt;="&amp;AL$5,dbF!$B:$B,"&lt;="&amp;AL$6,INDIRECT($C$1&amp;"!"&amp;$C$2&amp;":"&amp;$C$2),$I$4,dbF!$J:$J,$I231,dbF!$K:$K,$J231)</f>
        <v>0</v>
      </c>
    </row>
    <row r="232" spans="2:38" x14ac:dyDescent="0.25">
      <c r="B232" s="1" t="str">
        <f>Items!$L68</f>
        <v>CF(-)</v>
      </c>
      <c r="C232" s="1" t="str">
        <f>Items!$M68</f>
        <v>N</v>
      </c>
      <c r="I232" s="22" t="str">
        <f>Items!$J$60</f>
        <v>Оплата постоянных расходов</v>
      </c>
      <c r="J232" s="1" t="str">
        <f>Items!K68</f>
        <v>Резерв-4</v>
      </c>
      <c r="Q232" s="1">
        <f ca="1">SUM($S232:INDIRECT(ADDRESS(ROW(),SUMIFS($3:$3,$4:$4,MAX($4:$4)))))</f>
        <v>0</v>
      </c>
      <c r="T232" s="1">
        <f ca="1">SUMIFS(INDIRECT($C$1&amp;"!"&amp;$C232&amp;":"&amp;$C232),dbF!$B:$B,"&gt;="&amp;T$5,dbF!$B:$B,"&lt;="&amp;T$6,INDIRECT($C$1&amp;"!"&amp;$C$2&amp;":"&amp;$C$2),$I$4,dbF!$J:$J,$I232,dbF!$K:$K,$J232)</f>
        <v>0</v>
      </c>
      <c r="U232" s="1">
        <f ca="1">SUMIFS(INDIRECT($C$1&amp;"!"&amp;$C232&amp;":"&amp;$C232),dbF!$B:$B,"&gt;="&amp;U$5,dbF!$B:$B,"&lt;="&amp;U$6,INDIRECT($C$1&amp;"!"&amp;$C$2&amp;":"&amp;$C$2),$I$4,dbF!$J:$J,$I232,dbF!$K:$K,$J232)</f>
        <v>0</v>
      </c>
      <c r="V232" s="1">
        <f ca="1">SUMIFS(INDIRECT($C$1&amp;"!"&amp;$C232&amp;":"&amp;$C232),dbF!$B:$B,"&gt;="&amp;V$5,dbF!$B:$B,"&lt;="&amp;V$6,INDIRECT($C$1&amp;"!"&amp;$C$2&amp;":"&amp;$C$2),$I$4,dbF!$J:$J,$I232,dbF!$K:$K,$J232)</f>
        <v>0</v>
      </c>
      <c r="W232" s="1">
        <f ca="1">SUMIFS(INDIRECT($C$1&amp;"!"&amp;$C232&amp;":"&amp;$C232),dbF!$B:$B,"&gt;="&amp;W$5,dbF!$B:$B,"&lt;="&amp;W$6,INDIRECT($C$1&amp;"!"&amp;$C$2&amp;":"&amp;$C$2),$I$4,dbF!$J:$J,$I232,dbF!$K:$K,$J232)</f>
        <v>0</v>
      </c>
      <c r="X232" s="1">
        <f ca="1">SUMIFS(INDIRECT($C$1&amp;"!"&amp;$C232&amp;":"&amp;$C232),dbF!$B:$B,"&gt;="&amp;X$5,dbF!$B:$B,"&lt;="&amp;X$6,INDIRECT($C$1&amp;"!"&amp;$C$2&amp;":"&amp;$C$2),$I$4,dbF!$J:$J,$I232,dbF!$K:$K,$J232)</f>
        <v>0</v>
      </c>
      <c r="Y232" s="1">
        <f ca="1">SUMIFS(INDIRECT($C$1&amp;"!"&amp;$C232&amp;":"&amp;$C232),dbF!$B:$B,"&gt;="&amp;Y$5,dbF!$B:$B,"&lt;="&amp;Y$6,INDIRECT($C$1&amp;"!"&amp;$C$2&amp;":"&amp;$C$2),$I$4,dbF!$J:$J,$I232,dbF!$K:$K,$J232)</f>
        <v>0</v>
      </c>
      <c r="Z232" s="1">
        <f ca="1">SUMIFS(INDIRECT($C$1&amp;"!"&amp;$C232&amp;":"&amp;$C232),dbF!$B:$B,"&gt;="&amp;Z$5,dbF!$B:$B,"&lt;="&amp;Z$6,INDIRECT($C$1&amp;"!"&amp;$C$2&amp;":"&amp;$C$2),$I$4,dbF!$J:$J,$I232,dbF!$K:$K,$J232)</f>
        <v>0</v>
      </c>
      <c r="AA232" s="1">
        <f ca="1">SUMIFS(INDIRECT($C$1&amp;"!"&amp;$C232&amp;":"&amp;$C232),dbF!$B:$B,"&gt;="&amp;AA$5,dbF!$B:$B,"&lt;="&amp;AA$6,INDIRECT($C$1&amp;"!"&amp;$C$2&amp;":"&amp;$C$2),$I$4,dbF!$J:$J,$I232,dbF!$K:$K,$J232)</f>
        <v>0</v>
      </c>
      <c r="AB232" s="1">
        <f ca="1">SUMIFS(INDIRECT($C$1&amp;"!"&amp;$C232&amp;":"&amp;$C232),dbF!$B:$B,"&gt;="&amp;AB$5,dbF!$B:$B,"&lt;="&amp;AB$6,INDIRECT($C$1&amp;"!"&amp;$C$2&amp;":"&amp;$C$2),$I$4,dbF!$J:$J,$I232,dbF!$K:$K,$J232)</f>
        <v>0</v>
      </c>
      <c r="AC232" s="1">
        <f ca="1">SUMIFS(INDIRECT($C$1&amp;"!"&amp;$C232&amp;":"&amp;$C232),dbF!$B:$B,"&gt;="&amp;AC$5,dbF!$B:$B,"&lt;="&amp;AC$6,INDIRECT($C$1&amp;"!"&amp;$C$2&amp;":"&amp;$C$2),$I$4,dbF!$J:$J,$I232,dbF!$K:$K,$J232)</f>
        <v>0</v>
      </c>
      <c r="AD232" s="1">
        <f ca="1">SUMIFS(INDIRECT($C$1&amp;"!"&amp;$C232&amp;":"&amp;$C232),dbF!$B:$B,"&gt;="&amp;AD$5,dbF!$B:$B,"&lt;="&amp;AD$6,INDIRECT($C$1&amp;"!"&amp;$C$2&amp;":"&amp;$C$2),$I$4,dbF!$J:$J,$I232,dbF!$K:$K,$J232)</f>
        <v>0</v>
      </c>
      <c r="AE232" s="1">
        <f ca="1">SUMIFS(INDIRECT($C$1&amp;"!"&amp;$C232&amp;":"&amp;$C232),dbF!$B:$B,"&gt;="&amp;AE$5,dbF!$B:$B,"&lt;="&amp;AE$6,INDIRECT($C$1&amp;"!"&amp;$C$2&amp;":"&amp;$C$2),$I$4,dbF!$J:$J,$I232,dbF!$K:$K,$J232)</f>
        <v>0</v>
      </c>
      <c r="AF232" s="1">
        <f ca="1">SUMIFS(INDIRECT($C$1&amp;"!"&amp;$C232&amp;":"&amp;$C232),dbF!$B:$B,"&gt;="&amp;AF$5,dbF!$B:$B,"&lt;="&amp;AF$6,INDIRECT($C$1&amp;"!"&amp;$C$2&amp;":"&amp;$C$2),$I$4,dbF!$J:$J,$I232,dbF!$K:$K,$J232)</f>
        <v>0</v>
      </c>
      <c r="AG232" s="1">
        <f ca="1">SUMIFS(INDIRECT($C$1&amp;"!"&amp;$C232&amp;":"&amp;$C232),dbF!$B:$B,"&gt;="&amp;AG$5,dbF!$B:$B,"&lt;="&amp;AG$6,INDIRECT($C$1&amp;"!"&amp;$C$2&amp;":"&amp;$C$2),$I$4,dbF!$J:$J,$I232,dbF!$K:$K,$J232)</f>
        <v>0</v>
      </c>
      <c r="AH232" s="1">
        <f ca="1">SUMIFS(INDIRECT($C$1&amp;"!"&amp;$C232&amp;":"&amp;$C232),dbF!$B:$B,"&gt;="&amp;AH$5,dbF!$B:$B,"&lt;="&amp;AH$6,INDIRECT($C$1&amp;"!"&amp;$C$2&amp;":"&amp;$C$2),$I$4,dbF!$J:$J,$I232,dbF!$K:$K,$J232)</f>
        <v>0</v>
      </c>
      <c r="AI232" s="1">
        <f ca="1">SUMIFS(INDIRECT($C$1&amp;"!"&amp;$C232&amp;":"&amp;$C232),dbF!$B:$B,"&gt;="&amp;AI$5,dbF!$B:$B,"&lt;="&amp;AI$6,INDIRECT($C$1&amp;"!"&amp;$C$2&amp;":"&amp;$C$2),$I$4,dbF!$J:$J,$I232,dbF!$K:$K,$J232)</f>
        <v>0</v>
      </c>
      <c r="AJ232" s="1">
        <f ca="1">SUMIFS(INDIRECT($C$1&amp;"!"&amp;$C232&amp;":"&amp;$C232),dbF!$B:$B,"&gt;="&amp;AJ$5,dbF!$B:$B,"&lt;="&amp;AJ$6,INDIRECT($C$1&amp;"!"&amp;$C$2&amp;":"&amp;$C$2),$I$4,dbF!$J:$J,$I232,dbF!$K:$K,$J232)</f>
        <v>0</v>
      </c>
      <c r="AK232" s="1">
        <f ca="1">SUMIFS(INDIRECT($C$1&amp;"!"&amp;$C232&amp;":"&amp;$C232),dbF!$B:$B,"&gt;="&amp;AK$5,dbF!$B:$B,"&lt;="&amp;AK$6,INDIRECT($C$1&amp;"!"&amp;$C$2&amp;":"&amp;$C$2),$I$4,dbF!$J:$J,$I232,dbF!$K:$K,$J232)</f>
        <v>0</v>
      </c>
      <c r="AL232" s="1">
        <f ca="1">SUMIFS(INDIRECT($C$1&amp;"!"&amp;$C232&amp;":"&amp;$C232),dbF!$B:$B,"&gt;="&amp;AL$5,dbF!$B:$B,"&lt;="&amp;AL$6,INDIRECT($C$1&amp;"!"&amp;$C$2&amp;":"&amp;$C$2),$I$4,dbF!$J:$J,$I232,dbF!$K:$K,$J232)</f>
        <v>0</v>
      </c>
    </row>
    <row r="233" spans="2:38" x14ac:dyDescent="0.25">
      <c r="B233" s="1" t="str">
        <f>Items!$L69</f>
        <v>CF(-)</v>
      </c>
      <c r="C233" s="1" t="str">
        <f>Items!$M69</f>
        <v>N</v>
      </c>
      <c r="I233" s="22" t="str">
        <f>Items!$J$60</f>
        <v>Оплата постоянных расходов</v>
      </c>
      <c r="J233" s="1" t="str">
        <f>Items!K69</f>
        <v>Резерв-5</v>
      </c>
      <c r="Q233" s="1">
        <f ca="1">SUM($S233:INDIRECT(ADDRESS(ROW(),SUMIFS($3:$3,$4:$4,MAX($4:$4)))))</f>
        <v>0</v>
      </c>
      <c r="T233" s="1">
        <f ca="1">SUMIFS(INDIRECT($C$1&amp;"!"&amp;$C233&amp;":"&amp;$C233),dbF!$B:$B,"&gt;="&amp;T$5,dbF!$B:$B,"&lt;="&amp;T$6,INDIRECT($C$1&amp;"!"&amp;$C$2&amp;":"&amp;$C$2),$I$4,dbF!$J:$J,$I233,dbF!$K:$K,$J233)</f>
        <v>0</v>
      </c>
      <c r="U233" s="1">
        <f ca="1">SUMIFS(INDIRECT($C$1&amp;"!"&amp;$C233&amp;":"&amp;$C233),dbF!$B:$B,"&gt;="&amp;U$5,dbF!$B:$B,"&lt;="&amp;U$6,INDIRECT($C$1&amp;"!"&amp;$C$2&amp;":"&amp;$C$2),$I$4,dbF!$J:$J,$I233,dbF!$K:$K,$J233)</f>
        <v>0</v>
      </c>
      <c r="V233" s="1">
        <f ca="1">SUMIFS(INDIRECT($C$1&amp;"!"&amp;$C233&amp;":"&amp;$C233),dbF!$B:$B,"&gt;="&amp;V$5,dbF!$B:$B,"&lt;="&amp;V$6,INDIRECT($C$1&amp;"!"&amp;$C$2&amp;":"&amp;$C$2),$I$4,dbF!$J:$J,$I233,dbF!$K:$K,$J233)</f>
        <v>0</v>
      </c>
      <c r="W233" s="1">
        <f ca="1">SUMIFS(INDIRECT($C$1&amp;"!"&amp;$C233&amp;":"&amp;$C233),dbF!$B:$B,"&gt;="&amp;W$5,dbF!$B:$B,"&lt;="&amp;W$6,INDIRECT($C$1&amp;"!"&amp;$C$2&amp;":"&amp;$C$2),$I$4,dbF!$J:$J,$I233,dbF!$K:$K,$J233)</f>
        <v>0</v>
      </c>
      <c r="X233" s="1">
        <f ca="1">SUMIFS(INDIRECT($C$1&amp;"!"&amp;$C233&amp;":"&amp;$C233),dbF!$B:$B,"&gt;="&amp;X$5,dbF!$B:$B,"&lt;="&amp;X$6,INDIRECT($C$1&amp;"!"&amp;$C$2&amp;":"&amp;$C$2),$I$4,dbF!$J:$J,$I233,dbF!$K:$K,$J233)</f>
        <v>0</v>
      </c>
      <c r="Y233" s="1">
        <f ca="1">SUMIFS(INDIRECT($C$1&amp;"!"&amp;$C233&amp;":"&amp;$C233),dbF!$B:$B,"&gt;="&amp;Y$5,dbF!$B:$B,"&lt;="&amp;Y$6,INDIRECT($C$1&amp;"!"&amp;$C$2&amp;":"&amp;$C$2),$I$4,dbF!$J:$J,$I233,dbF!$K:$K,$J233)</f>
        <v>0</v>
      </c>
      <c r="Z233" s="1">
        <f ca="1">SUMIFS(INDIRECT($C$1&amp;"!"&amp;$C233&amp;":"&amp;$C233),dbF!$B:$B,"&gt;="&amp;Z$5,dbF!$B:$B,"&lt;="&amp;Z$6,INDIRECT($C$1&amp;"!"&amp;$C$2&amp;":"&amp;$C$2),$I$4,dbF!$J:$J,$I233,dbF!$K:$K,$J233)</f>
        <v>0</v>
      </c>
      <c r="AA233" s="1">
        <f ca="1">SUMIFS(INDIRECT($C$1&amp;"!"&amp;$C233&amp;":"&amp;$C233),dbF!$B:$B,"&gt;="&amp;AA$5,dbF!$B:$B,"&lt;="&amp;AA$6,INDIRECT($C$1&amp;"!"&amp;$C$2&amp;":"&amp;$C$2),$I$4,dbF!$J:$J,$I233,dbF!$K:$K,$J233)</f>
        <v>0</v>
      </c>
      <c r="AB233" s="1">
        <f ca="1">SUMIFS(INDIRECT($C$1&amp;"!"&amp;$C233&amp;":"&amp;$C233),dbF!$B:$B,"&gt;="&amp;AB$5,dbF!$B:$B,"&lt;="&amp;AB$6,INDIRECT($C$1&amp;"!"&amp;$C$2&amp;":"&amp;$C$2),$I$4,dbF!$J:$J,$I233,dbF!$K:$K,$J233)</f>
        <v>0</v>
      </c>
      <c r="AC233" s="1">
        <f ca="1">SUMIFS(INDIRECT($C$1&amp;"!"&amp;$C233&amp;":"&amp;$C233),dbF!$B:$B,"&gt;="&amp;AC$5,dbF!$B:$B,"&lt;="&amp;AC$6,INDIRECT($C$1&amp;"!"&amp;$C$2&amp;":"&amp;$C$2),$I$4,dbF!$J:$J,$I233,dbF!$K:$K,$J233)</f>
        <v>0</v>
      </c>
      <c r="AD233" s="1">
        <f ca="1">SUMIFS(INDIRECT($C$1&amp;"!"&amp;$C233&amp;":"&amp;$C233),dbF!$B:$B,"&gt;="&amp;AD$5,dbF!$B:$B,"&lt;="&amp;AD$6,INDIRECT($C$1&amp;"!"&amp;$C$2&amp;":"&amp;$C$2),$I$4,dbF!$J:$J,$I233,dbF!$K:$K,$J233)</f>
        <v>0</v>
      </c>
      <c r="AE233" s="1">
        <f ca="1">SUMIFS(INDIRECT($C$1&amp;"!"&amp;$C233&amp;":"&amp;$C233),dbF!$B:$B,"&gt;="&amp;AE$5,dbF!$B:$B,"&lt;="&amp;AE$6,INDIRECT($C$1&amp;"!"&amp;$C$2&amp;":"&amp;$C$2),$I$4,dbF!$J:$J,$I233,dbF!$K:$K,$J233)</f>
        <v>0</v>
      </c>
      <c r="AF233" s="1">
        <f ca="1">SUMIFS(INDIRECT($C$1&amp;"!"&amp;$C233&amp;":"&amp;$C233),dbF!$B:$B,"&gt;="&amp;AF$5,dbF!$B:$B,"&lt;="&amp;AF$6,INDIRECT($C$1&amp;"!"&amp;$C$2&amp;":"&amp;$C$2),$I$4,dbF!$J:$J,$I233,dbF!$K:$K,$J233)</f>
        <v>0</v>
      </c>
      <c r="AG233" s="1">
        <f ca="1">SUMIFS(INDIRECT($C$1&amp;"!"&amp;$C233&amp;":"&amp;$C233),dbF!$B:$B,"&gt;="&amp;AG$5,dbF!$B:$B,"&lt;="&amp;AG$6,INDIRECT($C$1&amp;"!"&amp;$C$2&amp;":"&amp;$C$2),$I$4,dbF!$J:$J,$I233,dbF!$K:$K,$J233)</f>
        <v>0</v>
      </c>
      <c r="AH233" s="1">
        <f ca="1">SUMIFS(INDIRECT($C$1&amp;"!"&amp;$C233&amp;":"&amp;$C233),dbF!$B:$B,"&gt;="&amp;AH$5,dbF!$B:$B,"&lt;="&amp;AH$6,INDIRECT($C$1&amp;"!"&amp;$C$2&amp;":"&amp;$C$2),$I$4,dbF!$J:$J,$I233,dbF!$K:$K,$J233)</f>
        <v>0</v>
      </c>
      <c r="AI233" s="1">
        <f ca="1">SUMIFS(INDIRECT($C$1&amp;"!"&amp;$C233&amp;":"&amp;$C233),dbF!$B:$B,"&gt;="&amp;AI$5,dbF!$B:$B,"&lt;="&amp;AI$6,INDIRECT($C$1&amp;"!"&amp;$C$2&amp;":"&amp;$C$2),$I$4,dbF!$J:$J,$I233,dbF!$K:$K,$J233)</f>
        <v>0</v>
      </c>
      <c r="AJ233" s="1">
        <f ca="1">SUMIFS(INDIRECT($C$1&amp;"!"&amp;$C233&amp;":"&amp;$C233),dbF!$B:$B,"&gt;="&amp;AJ$5,dbF!$B:$B,"&lt;="&amp;AJ$6,INDIRECT($C$1&amp;"!"&amp;$C$2&amp;":"&amp;$C$2),$I$4,dbF!$J:$J,$I233,dbF!$K:$K,$J233)</f>
        <v>0</v>
      </c>
      <c r="AK233" s="1">
        <f ca="1">SUMIFS(INDIRECT($C$1&amp;"!"&amp;$C233&amp;":"&amp;$C233),dbF!$B:$B,"&gt;="&amp;AK$5,dbF!$B:$B,"&lt;="&amp;AK$6,INDIRECT($C$1&amp;"!"&amp;$C$2&amp;":"&amp;$C$2),$I$4,dbF!$J:$J,$I233,dbF!$K:$K,$J233)</f>
        <v>0</v>
      </c>
      <c r="AL233" s="1">
        <f ca="1">SUMIFS(INDIRECT($C$1&amp;"!"&amp;$C233&amp;":"&amp;$C233),dbF!$B:$B,"&gt;="&amp;AL$5,dbF!$B:$B,"&lt;="&amp;AL$6,INDIRECT($C$1&amp;"!"&amp;$C$2&amp;":"&amp;$C$2),$I$4,dbF!$J:$J,$I233,dbF!$K:$K,$J233)</f>
        <v>0</v>
      </c>
    </row>
    <row r="234" spans="2:38" x14ac:dyDescent="0.25">
      <c r="B234" s="1" t="str">
        <f>Items!$L70</f>
        <v>CF(-)</v>
      </c>
      <c r="C234" s="1" t="str">
        <f>Items!$M70</f>
        <v>N</v>
      </c>
      <c r="I234" s="22" t="str">
        <f>Items!$J$60</f>
        <v>Оплата постоянных расходов</v>
      </c>
      <c r="J234" s="1" t="str">
        <f>Items!K70</f>
        <v>Резерв-6</v>
      </c>
      <c r="Q234" s="1">
        <f ca="1">SUM($S234:INDIRECT(ADDRESS(ROW(),SUMIFS($3:$3,$4:$4,MAX($4:$4)))))</f>
        <v>0</v>
      </c>
      <c r="T234" s="1">
        <f ca="1">SUMIFS(INDIRECT($C$1&amp;"!"&amp;$C234&amp;":"&amp;$C234),dbF!$B:$B,"&gt;="&amp;T$5,dbF!$B:$B,"&lt;="&amp;T$6,INDIRECT($C$1&amp;"!"&amp;$C$2&amp;":"&amp;$C$2),$I$4,dbF!$J:$J,$I234,dbF!$K:$K,$J234)</f>
        <v>0</v>
      </c>
      <c r="U234" s="1">
        <f ca="1">SUMIFS(INDIRECT($C$1&amp;"!"&amp;$C234&amp;":"&amp;$C234),dbF!$B:$B,"&gt;="&amp;U$5,dbF!$B:$B,"&lt;="&amp;U$6,INDIRECT($C$1&amp;"!"&amp;$C$2&amp;":"&amp;$C$2),$I$4,dbF!$J:$J,$I234,dbF!$K:$K,$J234)</f>
        <v>0</v>
      </c>
      <c r="V234" s="1">
        <f ca="1">SUMIFS(INDIRECT($C$1&amp;"!"&amp;$C234&amp;":"&amp;$C234),dbF!$B:$B,"&gt;="&amp;V$5,dbF!$B:$B,"&lt;="&amp;V$6,INDIRECT($C$1&amp;"!"&amp;$C$2&amp;":"&amp;$C$2),$I$4,dbF!$J:$J,$I234,dbF!$K:$K,$J234)</f>
        <v>0</v>
      </c>
      <c r="W234" s="1">
        <f ca="1">SUMIFS(INDIRECT($C$1&amp;"!"&amp;$C234&amp;":"&amp;$C234),dbF!$B:$B,"&gt;="&amp;W$5,dbF!$B:$B,"&lt;="&amp;W$6,INDIRECT($C$1&amp;"!"&amp;$C$2&amp;":"&amp;$C$2),$I$4,dbF!$J:$J,$I234,dbF!$K:$K,$J234)</f>
        <v>0</v>
      </c>
      <c r="X234" s="1">
        <f ca="1">SUMIFS(INDIRECT($C$1&amp;"!"&amp;$C234&amp;":"&amp;$C234),dbF!$B:$B,"&gt;="&amp;X$5,dbF!$B:$B,"&lt;="&amp;X$6,INDIRECT($C$1&amp;"!"&amp;$C$2&amp;":"&amp;$C$2),$I$4,dbF!$J:$J,$I234,dbF!$K:$K,$J234)</f>
        <v>0</v>
      </c>
      <c r="Y234" s="1">
        <f ca="1">SUMIFS(INDIRECT($C$1&amp;"!"&amp;$C234&amp;":"&amp;$C234),dbF!$B:$B,"&gt;="&amp;Y$5,dbF!$B:$B,"&lt;="&amp;Y$6,INDIRECT($C$1&amp;"!"&amp;$C$2&amp;":"&amp;$C$2),$I$4,dbF!$J:$J,$I234,dbF!$K:$K,$J234)</f>
        <v>0</v>
      </c>
      <c r="Z234" s="1">
        <f ca="1">SUMIFS(INDIRECT($C$1&amp;"!"&amp;$C234&amp;":"&amp;$C234),dbF!$B:$B,"&gt;="&amp;Z$5,dbF!$B:$B,"&lt;="&amp;Z$6,INDIRECT($C$1&amp;"!"&amp;$C$2&amp;":"&amp;$C$2),$I$4,dbF!$J:$J,$I234,dbF!$K:$K,$J234)</f>
        <v>0</v>
      </c>
      <c r="AA234" s="1">
        <f ca="1">SUMIFS(INDIRECT($C$1&amp;"!"&amp;$C234&amp;":"&amp;$C234),dbF!$B:$B,"&gt;="&amp;AA$5,dbF!$B:$B,"&lt;="&amp;AA$6,INDIRECT($C$1&amp;"!"&amp;$C$2&amp;":"&amp;$C$2),$I$4,dbF!$J:$J,$I234,dbF!$K:$K,$J234)</f>
        <v>0</v>
      </c>
      <c r="AB234" s="1">
        <f ca="1">SUMIFS(INDIRECT($C$1&amp;"!"&amp;$C234&amp;":"&amp;$C234),dbF!$B:$B,"&gt;="&amp;AB$5,dbF!$B:$B,"&lt;="&amp;AB$6,INDIRECT($C$1&amp;"!"&amp;$C$2&amp;":"&amp;$C$2),$I$4,dbF!$J:$J,$I234,dbF!$K:$K,$J234)</f>
        <v>0</v>
      </c>
      <c r="AC234" s="1">
        <f ca="1">SUMIFS(INDIRECT($C$1&amp;"!"&amp;$C234&amp;":"&amp;$C234),dbF!$B:$B,"&gt;="&amp;AC$5,dbF!$B:$B,"&lt;="&amp;AC$6,INDIRECT($C$1&amp;"!"&amp;$C$2&amp;":"&amp;$C$2),$I$4,dbF!$J:$J,$I234,dbF!$K:$K,$J234)</f>
        <v>0</v>
      </c>
      <c r="AD234" s="1">
        <f ca="1">SUMIFS(INDIRECT($C$1&amp;"!"&amp;$C234&amp;":"&amp;$C234),dbF!$B:$B,"&gt;="&amp;AD$5,dbF!$B:$B,"&lt;="&amp;AD$6,INDIRECT($C$1&amp;"!"&amp;$C$2&amp;":"&amp;$C$2),$I$4,dbF!$J:$J,$I234,dbF!$K:$K,$J234)</f>
        <v>0</v>
      </c>
      <c r="AE234" s="1">
        <f ca="1">SUMIFS(INDIRECT($C$1&amp;"!"&amp;$C234&amp;":"&amp;$C234),dbF!$B:$B,"&gt;="&amp;AE$5,dbF!$B:$B,"&lt;="&amp;AE$6,INDIRECT($C$1&amp;"!"&amp;$C$2&amp;":"&amp;$C$2),$I$4,dbF!$J:$J,$I234,dbF!$K:$K,$J234)</f>
        <v>0</v>
      </c>
      <c r="AF234" s="1">
        <f ca="1">SUMIFS(INDIRECT($C$1&amp;"!"&amp;$C234&amp;":"&amp;$C234),dbF!$B:$B,"&gt;="&amp;AF$5,dbF!$B:$B,"&lt;="&amp;AF$6,INDIRECT($C$1&amp;"!"&amp;$C$2&amp;":"&amp;$C$2),$I$4,dbF!$J:$J,$I234,dbF!$K:$K,$J234)</f>
        <v>0</v>
      </c>
      <c r="AG234" s="1">
        <f ca="1">SUMIFS(INDIRECT($C$1&amp;"!"&amp;$C234&amp;":"&amp;$C234),dbF!$B:$B,"&gt;="&amp;AG$5,dbF!$B:$B,"&lt;="&amp;AG$6,INDIRECT($C$1&amp;"!"&amp;$C$2&amp;":"&amp;$C$2),$I$4,dbF!$J:$J,$I234,dbF!$K:$K,$J234)</f>
        <v>0</v>
      </c>
      <c r="AH234" s="1">
        <f ca="1">SUMIFS(INDIRECT($C$1&amp;"!"&amp;$C234&amp;":"&amp;$C234),dbF!$B:$B,"&gt;="&amp;AH$5,dbF!$B:$B,"&lt;="&amp;AH$6,INDIRECT($C$1&amp;"!"&amp;$C$2&amp;":"&amp;$C$2),$I$4,dbF!$J:$J,$I234,dbF!$K:$K,$J234)</f>
        <v>0</v>
      </c>
      <c r="AI234" s="1">
        <f ca="1">SUMIFS(INDIRECT($C$1&amp;"!"&amp;$C234&amp;":"&amp;$C234),dbF!$B:$B,"&gt;="&amp;AI$5,dbF!$B:$B,"&lt;="&amp;AI$6,INDIRECT($C$1&amp;"!"&amp;$C$2&amp;":"&amp;$C$2),$I$4,dbF!$J:$J,$I234,dbF!$K:$K,$J234)</f>
        <v>0</v>
      </c>
      <c r="AJ234" s="1">
        <f ca="1">SUMIFS(INDIRECT($C$1&amp;"!"&amp;$C234&amp;":"&amp;$C234),dbF!$B:$B,"&gt;="&amp;AJ$5,dbF!$B:$B,"&lt;="&amp;AJ$6,INDIRECT($C$1&amp;"!"&amp;$C$2&amp;":"&amp;$C$2),$I$4,dbF!$J:$J,$I234,dbF!$K:$K,$J234)</f>
        <v>0</v>
      </c>
      <c r="AK234" s="1">
        <f ca="1">SUMIFS(INDIRECT($C$1&amp;"!"&amp;$C234&amp;":"&amp;$C234),dbF!$B:$B,"&gt;="&amp;AK$5,dbF!$B:$B,"&lt;="&amp;AK$6,INDIRECT($C$1&amp;"!"&amp;$C$2&amp;":"&amp;$C$2),$I$4,dbF!$J:$J,$I234,dbF!$K:$K,$J234)</f>
        <v>0</v>
      </c>
      <c r="AL234" s="1">
        <f ca="1">SUMIFS(INDIRECT($C$1&amp;"!"&amp;$C234&amp;":"&amp;$C234),dbF!$B:$B,"&gt;="&amp;AL$5,dbF!$B:$B,"&lt;="&amp;AL$6,INDIRECT($C$1&amp;"!"&amp;$C$2&amp;":"&amp;$C$2),$I$4,dbF!$J:$J,$I234,dbF!$K:$K,$J234)</f>
        <v>0</v>
      </c>
    </row>
    <row r="235" spans="2:38" s="23" customFormat="1" ht="10.199999999999999" x14ac:dyDescent="0.2">
      <c r="E235" s="23" t="s">
        <v>50</v>
      </c>
    </row>
    <row r="236" spans="2:38" ht="4.05" customHeight="1" x14ac:dyDescent="0.25"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</row>
    <row r="237" spans="2:38" s="2" customFormat="1" x14ac:dyDescent="0.25">
      <c r="B237" s="2" t="str">
        <f>Items!$L$71</f>
        <v>CF</v>
      </c>
      <c r="C237" s="2">
        <f>Items!$M$71</f>
        <v>0</v>
      </c>
      <c r="I237" s="2" t="str">
        <f>Items!$J$71</f>
        <v>Фипоток от операционной деятельности</v>
      </c>
      <c r="Q237" s="2">
        <f ca="1">SUM($S237:INDIRECT(ADDRESS(ROW(),SUMIFS($3:$3,$4:$4,MAX($4:$4)))))</f>
        <v>-9019413.2800000012</v>
      </c>
      <c r="T237" s="2">
        <f ca="1">SUMIFS(T$159:T236,$B$159:$B236,Items!$L$4)-SUMIFS(T$159:T236,$B$159:$B236,Items!$L$7)</f>
        <v>-194731.87000000002</v>
      </c>
      <c r="U237" s="2">
        <f ca="1">SUMIFS(U$159:U236,$B$159:$B236,Items!$L$4)-SUMIFS(U$159:U236,$B$159:$B236,Items!$L$7)</f>
        <v>-297609</v>
      </c>
      <c r="V237" s="2">
        <f ca="1">SUMIFS(V$159:V236,$B$159:$B236,Items!$L$4)-SUMIFS(V$159:V236,$B$159:$B236,Items!$L$7)</f>
        <v>-188915.25999999998</v>
      </c>
      <c r="W237" s="2">
        <f ca="1">SUMIFS(W$159:W236,$B$159:$B236,Items!$L$4)-SUMIFS(W$159:W236,$B$159:$B236,Items!$L$7)</f>
        <v>-349107.94</v>
      </c>
      <c r="X237" s="2">
        <f ca="1">SUMIFS(X$159:X236,$B$159:$B236,Items!$L$4)-SUMIFS(X$159:X236,$B$159:$B236,Items!$L$7)</f>
        <v>-286535.90999999997</v>
      </c>
      <c r="Y237" s="2">
        <f ca="1">SUMIFS(Y$159:Y236,$B$159:$B236,Items!$L$4)-SUMIFS(Y$159:Y236,$B$159:$B236,Items!$L$7)</f>
        <v>-258606.24</v>
      </c>
      <c r="Z237" s="2">
        <f ca="1">SUMIFS(Z$159:Z236,$B$159:$B236,Items!$L$4)-SUMIFS(Z$159:Z236,$B$159:$B236,Items!$L$7)</f>
        <v>-256976.19999999998</v>
      </c>
      <c r="AA237" s="2">
        <f ca="1">SUMIFS(AA$159:AA236,$B$159:$B236,Items!$L$4)-SUMIFS(AA$159:AA236,$B$159:$B236,Items!$L$7)</f>
        <v>-520994.93</v>
      </c>
      <c r="AB237" s="2">
        <f ca="1">SUMIFS(AB$159:AB236,$B$159:$B236,Items!$L$4)-SUMIFS(AB$159:AB236,$B$159:$B236,Items!$L$7)</f>
        <v>-870008.72</v>
      </c>
      <c r="AC237" s="2">
        <f ca="1">SUMIFS(AC$159:AC236,$B$159:$B236,Items!$L$4)-SUMIFS(AC$159:AC236,$B$159:$B236,Items!$L$7)</f>
        <v>-757759.41999999993</v>
      </c>
      <c r="AD237" s="2">
        <f ca="1">SUMIFS(AD$159:AD236,$B$159:$B236,Items!$L$4)-SUMIFS(AD$159:AD236,$B$159:$B236,Items!$L$7)</f>
        <v>-1082339.4100000001</v>
      </c>
      <c r="AE237" s="2">
        <f ca="1">SUMIFS(AE$159:AE236,$B$159:$B236,Items!$L$4)-SUMIFS(AE$159:AE236,$B$159:$B236,Items!$L$7)</f>
        <v>-1005646.4</v>
      </c>
      <c r="AF237" s="2">
        <f ca="1">SUMIFS(AF$159:AF236,$B$159:$B236,Items!$L$4)-SUMIFS(AF$159:AF236,$B$159:$B236,Items!$L$7)</f>
        <v>-678930.3</v>
      </c>
      <c r="AG237" s="2">
        <f ca="1">SUMIFS(AG$159:AG236,$B$159:$B236,Items!$L$4)-SUMIFS(AG$159:AG236,$B$159:$B236,Items!$L$7)</f>
        <v>-1755892.2799999998</v>
      </c>
      <c r="AH237" s="2">
        <f ca="1">SUMIFS(AH$159:AH236,$B$159:$B236,Items!$L$4)-SUMIFS(AH$159:AH236,$B$159:$B236,Items!$L$7)</f>
        <v>-487159.4</v>
      </c>
      <c r="AI237" s="2">
        <f ca="1">SUMIFS(AI$159:AI236,$B$159:$B236,Items!$L$4)-SUMIFS(AI$159:AI236,$B$159:$B236,Items!$L$7)</f>
        <v>0</v>
      </c>
      <c r="AJ237" s="2">
        <f ca="1">SUMIFS(AJ$159:AJ236,$B$159:$B236,Items!$L$4)-SUMIFS(AJ$159:AJ236,$B$159:$B236,Items!$L$7)</f>
        <v>-28200</v>
      </c>
      <c r="AK237" s="2">
        <f ca="1">SUMIFS(AK$159:AK236,$B$159:$B236,Items!$L$4)-SUMIFS(AK$159:AK236,$B$159:$B236,Items!$L$7)</f>
        <v>0</v>
      </c>
      <c r="AL237" s="2">
        <f ca="1">SUMIFS(AL$159:AL236,$B$159:$B236,Items!$L$4)-SUMIFS(AL$159:AL236,$B$159:$B236,Items!$L$7)</f>
        <v>0</v>
      </c>
    </row>
    <row r="238" spans="2:38" ht="4.05" customHeight="1" x14ac:dyDescent="0.25"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</row>
    <row r="239" spans="2:38" s="2" customFormat="1" x14ac:dyDescent="0.25">
      <c r="B239" s="2">
        <f>Items!$L$72</f>
        <v>0</v>
      </c>
      <c r="C239" s="2">
        <f>Items!$M$72</f>
        <v>0</v>
      </c>
      <c r="I239" s="2" t="str">
        <f>Items!$J$72</f>
        <v>Оплата затрат на основные средства</v>
      </c>
      <c r="Q239" s="2">
        <f ca="1">SUM($S239:INDIRECT(ADDRESS(ROW(),SUMIFS($3:$3,$4:$4,MAX($4:$4)))))</f>
        <v>2762278.2558000004</v>
      </c>
      <c r="T239" s="2">
        <f ca="1">SUM(T240:T245)</f>
        <v>0</v>
      </c>
      <c r="U239" s="2">
        <f t="shared" ref="U239:AL239" ca="1" si="184">SUM(U240:U245)</f>
        <v>119310</v>
      </c>
      <c r="V239" s="2">
        <f t="shared" ca="1" si="184"/>
        <v>0</v>
      </c>
      <c r="W239" s="2">
        <f t="shared" ca="1" si="184"/>
        <v>23807.67</v>
      </c>
      <c r="X239" s="2">
        <f t="shared" ca="1" si="184"/>
        <v>20382.29</v>
      </c>
      <c r="Y239" s="2">
        <f t="shared" ca="1" si="184"/>
        <v>19121.875799999998</v>
      </c>
      <c r="Z239" s="2">
        <f t="shared" ca="1" si="184"/>
        <v>0</v>
      </c>
      <c r="AA239" s="2">
        <f t="shared" ca="1" si="184"/>
        <v>262436.96000000002</v>
      </c>
      <c r="AB239" s="2">
        <f t="shared" ca="1" si="184"/>
        <v>6697.95</v>
      </c>
      <c r="AC239" s="2">
        <f t="shared" ca="1" si="184"/>
        <v>2679</v>
      </c>
      <c r="AD239" s="2">
        <f t="shared" ca="1" si="184"/>
        <v>787495.34</v>
      </c>
      <c r="AE239" s="2">
        <f t="shared" ca="1" si="184"/>
        <v>565535.96</v>
      </c>
      <c r="AF239" s="2">
        <f t="shared" ca="1" si="184"/>
        <v>891963.51</v>
      </c>
      <c r="AG239" s="2">
        <f t="shared" ca="1" si="184"/>
        <v>62847.7</v>
      </c>
      <c r="AH239" s="2">
        <f t="shared" ca="1" si="184"/>
        <v>0</v>
      </c>
      <c r="AI239" s="2">
        <f t="shared" ca="1" si="184"/>
        <v>0</v>
      </c>
      <c r="AJ239" s="2">
        <f t="shared" ca="1" si="184"/>
        <v>0</v>
      </c>
      <c r="AK239" s="2">
        <f t="shared" ca="1" si="184"/>
        <v>0</v>
      </c>
      <c r="AL239" s="2">
        <f t="shared" ca="1" si="184"/>
        <v>0</v>
      </c>
    </row>
    <row r="240" spans="2:38" x14ac:dyDescent="0.25">
      <c r="B240" s="1" t="str">
        <f>Items!$L73</f>
        <v>CF(-)</v>
      </c>
      <c r="C240" s="1" t="str">
        <f>Items!$M73</f>
        <v>N</v>
      </c>
      <c r="I240" s="22" t="str">
        <f>Items!$J$72</f>
        <v>Оплата затрат на основные средства</v>
      </c>
      <c r="J240" s="1" t="str">
        <f>Items!K73</f>
        <v>Оборудование приобретенное в лизинг</v>
      </c>
      <c r="Q240" s="1">
        <f ca="1">SUM($S240:INDIRECT(ADDRESS(ROW(),SUMIFS($3:$3,$4:$4,MAX($4:$4)))))</f>
        <v>0</v>
      </c>
      <c r="T240" s="1">
        <f ca="1">SUMIFS(INDIRECT($C$1&amp;"!"&amp;$C240&amp;":"&amp;$C240),dbF!$B:$B,"&gt;="&amp;T$5,dbF!$B:$B,"&lt;="&amp;T$6,INDIRECT($C$1&amp;"!"&amp;$C$2&amp;":"&amp;$C$2),$I$4,dbF!$J:$J,$I240,dbF!$K:$K,$J240)</f>
        <v>0</v>
      </c>
      <c r="U240" s="1">
        <f ca="1">SUMIFS(INDIRECT($C$1&amp;"!"&amp;$C240&amp;":"&amp;$C240),dbF!$B:$B,"&gt;="&amp;U$5,dbF!$B:$B,"&lt;="&amp;U$6,INDIRECT($C$1&amp;"!"&amp;$C$2&amp;":"&amp;$C$2),$I$4,dbF!$J:$J,$I240,dbF!$K:$K,$J240)</f>
        <v>0</v>
      </c>
      <c r="V240" s="1">
        <f ca="1">SUMIFS(INDIRECT($C$1&amp;"!"&amp;$C240&amp;":"&amp;$C240),dbF!$B:$B,"&gt;="&amp;V$5,dbF!$B:$B,"&lt;="&amp;V$6,INDIRECT($C$1&amp;"!"&amp;$C$2&amp;":"&amp;$C$2),$I$4,dbF!$J:$J,$I240,dbF!$K:$K,$J240)</f>
        <v>0</v>
      </c>
      <c r="W240" s="1">
        <f ca="1">SUMIFS(INDIRECT($C$1&amp;"!"&amp;$C240&amp;":"&amp;$C240),dbF!$B:$B,"&gt;="&amp;W$5,dbF!$B:$B,"&lt;="&amp;W$6,INDIRECT($C$1&amp;"!"&amp;$C$2&amp;":"&amp;$C$2),$I$4,dbF!$J:$J,$I240,dbF!$K:$K,$J240)</f>
        <v>0</v>
      </c>
      <c r="X240" s="1">
        <f ca="1">SUMIFS(INDIRECT($C$1&amp;"!"&amp;$C240&amp;":"&amp;$C240),dbF!$B:$B,"&gt;="&amp;X$5,dbF!$B:$B,"&lt;="&amp;X$6,INDIRECT($C$1&amp;"!"&amp;$C$2&amp;":"&amp;$C$2),$I$4,dbF!$J:$J,$I240,dbF!$K:$K,$J240)</f>
        <v>0</v>
      </c>
      <c r="Y240" s="1">
        <f ca="1">SUMIFS(INDIRECT($C$1&amp;"!"&amp;$C240&amp;":"&amp;$C240),dbF!$B:$B,"&gt;="&amp;Y$5,dbF!$B:$B,"&lt;="&amp;Y$6,INDIRECT($C$1&amp;"!"&amp;$C$2&amp;":"&amp;$C$2),$I$4,dbF!$J:$J,$I240,dbF!$K:$K,$J240)</f>
        <v>0</v>
      </c>
      <c r="Z240" s="1">
        <f ca="1">SUMIFS(INDIRECT($C$1&amp;"!"&amp;$C240&amp;":"&amp;$C240),dbF!$B:$B,"&gt;="&amp;Z$5,dbF!$B:$B,"&lt;="&amp;Z$6,INDIRECT($C$1&amp;"!"&amp;$C$2&amp;":"&amp;$C$2),$I$4,dbF!$J:$J,$I240,dbF!$K:$K,$J240)</f>
        <v>0</v>
      </c>
      <c r="AA240" s="1">
        <f ca="1">SUMIFS(INDIRECT($C$1&amp;"!"&amp;$C240&amp;":"&amp;$C240),dbF!$B:$B,"&gt;="&amp;AA$5,dbF!$B:$B,"&lt;="&amp;AA$6,INDIRECT($C$1&amp;"!"&amp;$C$2&amp;":"&amp;$C$2),$I$4,dbF!$J:$J,$I240,dbF!$K:$K,$J240)</f>
        <v>0</v>
      </c>
      <c r="AB240" s="1">
        <f ca="1">SUMIFS(INDIRECT($C$1&amp;"!"&amp;$C240&amp;":"&amp;$C240),dbF!$B:$B,"&gt;="&amp;AB$5,dbF!$B:$B,"&lt;="&amp;AB$6,INDIRECT($C$1&amp;"!"&amp;$C$2&amp;":"&amp;$C$2),$I$4,dbF!$J:$J,$I240,dbF!$K:$K,$J240)</f>
        <v>0</v>
      </c>
      <c r="AC240" s="1">
        <f ca="1">SUMIFS(INDIRECT($C$1&amp;"!"&amp;$C240&amp;":"&amp;$C240),dbF!$B:$B,"&gt;="&amp;AC$5,dbF!$B:$B,"&lt;="&amp;AC$6,INDIRECT($C$1&amp;"!"&amp;$C$2&amp;":"&amp;$C$2),$I$4,dbF!$J:$J,$I240,dbF!$K:$K,$J240)</f>
        <v>0</v>
      </c>
      <c r="AD240" s="1">
        <f ca="1">SUMIFS(INDIRECT($C$1&amp;"!"&amp;$C240&amp;":"&amp;$C240),dbF!$B:$B,"&gt;="&amp;AD$5,dbF!$B:$B,"&lt;="&amp;AD$6,INDIRECT($C$1&amp;"!"&amp;$C$2&amp;":"&amp;$C$2),$I$4,dbF!$J:$J,$I240,dbF!$K:$K,$J240)</f>
        <v>0</v>
      </c>
      <c r="AE240" s="1">
        <f ca="1">SUMIFS(INDIRECT($C$1&amp;"!"&amp;$C240&amp;":"&amp;$C240),dbF!$B:$B,"&gt;="&amp;AE$5,dbF!$B:$B,"&lt;="&amp;AE$6,INDIRECT($C$1&amp;"!"&amp;$C$2&amp;":"&amp;$C$2),$I$4,dbF!$J:$J,$I240,dbF!$K:$K,$J240)</f>
        <v>0</v>
      </c>
      <c r="AF240" s="1">
        <f ca="1">SUMIFS(INDIRECT($C$1&amp;"!"&amp;$C240&amp;":"&amp;$C240),dbF!$B:$B,"&gt;="&amp;AF$5,dbF!$B:$B,"&lt;="&amp;AF$6,INDIRECT($C$1&amp;"!"&amp;$C$2&amp;":"&amp;$C$2),$I$4,dbF!$J:$J,$I240,dbF!$K:$K,$J240)</f>
        <v>0</v>
      </c>
      <c r="AG240" s="1">
        <f ca="1">SUMIFS(INDIRECT($C$1&amp;"!"&amp;$C240&amp;":"&amp;$C240),dbF!$B:$B,"&gt;="&amp;AG$5,dbF!$B:$B,"&lt;="&amp;AG$6,INDIRECT($C$1&amp;"!"&amp;$C$2&amp;":"&amp;$C$2),$I$4,dbF!$J:$J,$I240,dbF!$K:$K,$J240)</f>
        <v>0</v>
      </c>
      <c r="AH240" s="1">
        <f ca="1">SUMIFS(INDIRECT($C$1&amp;"!"&amp;$C240&amp;":"&amp;$C240),dbF!$B:$B,"&gt;="&amp;AH$5,dbF!$B:$B,"&lt;="&amp;AH$6,INDIRECT($C$1&amp;"!"&amp;$C$2&amp;":"&amp;$C$2),$I$4,dbF!$J:$J,$I240,dbF!$K:$K,$J240)</f>
        <v>0</v>
      </c>
      <c r="AI240" s="1">
        <f ca="1">SUMIFS(INDIRECT($C$1&amp;"!"&amp;$C240&amp;":"&amp;$C240),dbF!$B:$B,"&gt;="&amp;AI$5,dbF!$B:$B,"&lt;="&amp;AI$6,INDIRECT($C$1&amp;"!"&amp;$C$2&amp;":"&amp;$C$2),$I$4,dbF!$J:$J,$I240,dbF!$K:$K,$J240)</f>
        <v>0</v>
      </c>
      <c r="AJ240" s="1">
        <f ca="1">SUMIFS(INDIRECT($C$1&amp;"!"&amp;$C240&amp;":"&amp;$C240),dbF!$B:$B,"&gt;="&amp;AJ$5,dbF!$B:$B,"&lt;="&amp;AJ$6,INDIRECT($C$1&amp;"!"&amp;$C$2&amp;":"&amp;$C$2),$I$4,dbF!$J:$J,$I240,dbF!$K:$K,$J240)</f>
        <v>0</v>
      </c>
      <c r="AK240" s="1">
        <f ca="1">SUMIFS(INDIRECT($C$1&amp;"!"&amp;$C240&amp;":"&amp;$C240),dbF!$B:$B,"&gt;="&amp;AK$5,dbF!$B:$B,"&lt;="&amp;AK$6,INDIRECT($C$1&amp;"!"&amp;$C$2&amp;":"&amp;$C$2),$I$4,dbF!$J:$J,$I240,dbF!$K:$K,$J240)</f>
        <v>0</v>
      </c>
      <c r="AL240" s="1">
        <f ca="1">SUMIFS(INDIRECT($C$1&amp;"!"&amp;$C240&amp;":"&amp;$C240),dbF!$B:$B,"&gt;="&amp;AL$5,dbF!$B:$B,"&lt;="&amp;AL$6,INDIRECT($C$1&amp;"!"&amp;$C$2&amp;":"&amp;$C$2),$I$4,dbF!$J:$J,$I240,dbF!$K:$K,$J240)</f>
        <v>0</v>
      </c>
    </row>
    <row r="241" spans="2:38" x14ac:dyDescent="0.25">
      <c r="B241" s="1" t="str">
        <f>Items!$L74</f>
        <v>CF(-)</v>
      </c>
      <c r="C241" s="1" t="str">
        <f>Items!$M74</f>
        <v>N</v>
      </c>
      <c r="I241" s="22" t="str">
        <f>Items!$J$72</f>
        <v>Оплата затрат на основные средства</v>
      </c>
      <c r="J241" s="1" t="str">
        <f>Items!K74</f>
        <v>Офис CLT перевозимый</v>
      </c>
      <c r="Q241" s="1">
        <f ca="1">SUM($S241:INDIRECT(ADDRESS(ROW(),SUMIFS($3:$3,$4:$4,MAX($4:$4)))))</f>
        <v>873201.77</v>
      </c>
      <c r="T241" s="1">
        <f ca="1">SUMIFS(INDIRECT($C$1&amp;"!"&amp;$C241&amp;":"&amp;$C241),dbF!$B:$B,"&gt;="&amp;T$5,dbF!$B:$B,"&lt;="&amp;T$6,INDIRECT($C$1&amp;"!"&amp;$C$2&amp;":"&amp;$C$2),$I$4,dbF!$J:$J,$I241,dbF!$K:$K,$J241)</f>
        <v>0</v>
      </c>
      <c r="U241" s="1">
        <f ca="1">SUMIFS(INDIRECT($C$1&amp;"!"&amp;$C241&amp;":"&amp;$C241),dbF!$B:$B,"&gt;="&amp;U$5,dbF!$B:$B,"&lt;="&amp;U$6,INDIRECT($C$1&amp;"!"&amp;$C$2&amp;":"&amp;$C$2),$I$4,dbF!$J:$J,$I241,dbF!$K:$K,$J241)</f>
        <v>0</v>
      </c>
      <c r="V241" s="1">
        <f ca="1">SUMIFS(INDIRECT($C$1&amp;"!"&amp;$C241&amp;":"&amp;$C241),dbF!$B:$B,"&gt;="&amp;V$5,dbF!$B:$B,"&lt;="&amp;V$6,INDIRECT($C$1&amp;"!"&amp;$C$2&amp;":"&amp;$C$2),$I$4,dbF!$J:$J,$I241,dbF!$K:$K,$J241)</f>
        <v>0</v>
      </c>
      <c r="W241" s="1">
        <f ca="1">SUMIFS(INDIRECT($C$1&amp;"!"&amp;$C241&amp;":"&amp;$C241),dbF!$B:$B,"&gt;="&amp;W$5,dbF!$B:$B,"&lt;="&amp;W$6,INDIRECT($C$1&amp;"!"&amp;$C$2&amp;":"&amp;$C$2),$I$4,dbF!$J:$J,$I241,dbF!$K:$K,$J241)</f>
        <v>0</v>
      </c>
      <c r="X241" s="1">
        <f ca="1">SUMIFS(INDIRECT($C$1&amp;"!"&amp;$C241&amp;":"&amp;$C241),dbF!$B:$B,"&gt;="&amp;X$5,dbF!$B:$B,"&lt;="&amp;X$6,INDIRECT($C$1&amp;"!"&amp;$C$2&amp;":"&amp;$C$2),$I$4,dbF!$J:$J,$I241,dbF!$K:$K,$J241)</f>
        <v>0</v>
      </c>
      <c r="Y241" s="1">
        <f ca="1">SUMIFS(INDIRECT($C$1&amp;"!"&amp;$C241&amp;":"&amp;$C241),dbF!$B:$B,"&gt;="&amp;Y$5,dbF!$B:$B,"&lt;="&amp;Y$6,INDIRECT($C$1&amp;"!"&amp;$C$2&amp;":"&amp;$C$2),$I$4,dbF!$J:$J,$I241,dbF!$K:$K,$J241)</f>
        <v>0</v>
      </c>
      <c r="Z241" s="1">
        <f ca="1">SUMIFS(INDIRECT($C$1&amp;"!"&amp;$C241&amp;":"&amp;$C241),dbF!$B:$B,"&gt;="&amp;Z$5,dbF!$B:$B,"&lt;="&amp;Z$6,INDIRECT($C$1&amp;"!"&amp;$C$2&amp;":"&amp;$C$2),$I$4,dbF!$J:$J,$I241,dbF!$K:$K,$J241)</f>
        <v>0</v>
      </c>
      <c r="AA241" s="1">
        <f ca="1">SUMIFS(INDIRECT($C$1&amp;"!"&amp;$C241&amp;":"&amp;$C241),dbF!$B:$B,"&gt;="&amp;AA$5,dbF!$B:$B,"&lt;="&amp;AA$6,INDIRECT($C$1&amp;"!"&amp;$C$2&amp;":"&amp;$C$2),$I$4,dbF!$J:$J,$I241,dbF!$K:$K,$J241)</f>
        <v>0</v>
      </c>
      <c r="AB241" s="1">
        <f ca="1">SUMIFS(INDIRECT($C$1&amp;"!"&amp;$C241&amp;":"&amp;$C241),dbF!$B:$B,"&gt;="&amp;AB$5,dbF!$B:$B,"&lt;="&amp;AB$6,INDIRECT($C$1&amp;"!"&amp;$C$2&amp;":"&amp;$C$2),$I$4,dbF!$J:$J,$I241,dbF!$K:$K,$J241)</f>
        <v>0</v>
      </c>
      <c r="AC241" s="1">
        <f ca="1">SUMIFS(INDIRECT($C$1&amp;"!"&amp;$C241&amp;":"&amp;$C241),dbF!$B:$B,"&gt;="&amp;AC$5,dbF!$B:$B,"&lt;="&amp;AC$6,INDIRECT($C$1&amp;"!"&amp;$C$2&amp;":"&amp;$C$2),$I$4,dbF!$J:$J,$I241,dbF!$K:$K,$J241)</f>
        <v>0</v>
      </c>
      <c r="AD241" s="1">
        <f ca="1">SUMIFS(INDIRECT($C$1&amp;"!"&amp;$C241&amp;":"&amp;$C241),dbF!$B:$B,"&gt;="&amp;AD$5,dbF!$B:$B,"&lt;="&amp;AD$6,INDIRECT($C$1&amp;"!"&amp;$C$2&amp;":"&amp;$C$2),$I$4,dbF!$J:$J,$I241,dbF!$K:$K,$J241)</f>
        <v>0</v>
      </c>
      <c r="AE241" s="1">
        <f ca="1">SUMIFS(INDIRECT($C$1&amp;"!"&amp;$C241&amp;":"&amp;$C241),dbF!$B:$B,"&gt;="&amp;AE$5,dbF!$B:$B,"&lt;="&amp;AE$6,INDIRECT($C$1&amp;"!"&amp;$C$2&amp;":"&amp;$C$2),$I$4,dbF!$J:$J,$I241,dbF!$K:$K,$J241)</f>
        <v>0</v>
      </c>
      <c r="AF241" s="1">
        <f ca="1">SUMIFS(INDIRECT($C$1&amp;"!"&amp;$C241&amp;":"&amp;$C241),dbF!$B:$B,"&gt;="&amp;AF$5,dbF!$B:$B,"&lt;="&amp;AF$6,INDIRECT($C$1&amp;"!"&amp;$C$2&amp;":"&amp;$C$2),$I$4,dbF!$J:$J,$I241,dbF!$K:$K,$J241)</f>
        <v>873201.77</v>
      </c>
      <c r="AG241" s="1">
        <f ca="1">SUMIFS(INDIRECT($C$1&amp;"!"&amp;$C241&amp;":"&amp;$C241),dbF!$B:$B,"&gt;="&amp;AG$5,dbF!$B:$B,"&lt;="&amp;AG$6,INDIRECT($C$1&amp;"!"&amp;$C$2&amp;":"&amp;$C$2),$I$4,dbF!$J:$J,$I241,dbF!$K:$K,$J241)</f>
        <v>0</v>
      </c>
      <c r="AH241" s="1">
        <f ca="1">SUMIFS(INDIRECT($C$1&amp;"!"&amp;$C241&amp;":"&amp;$C241),dbF!$B:$B,"&gt;="&amp;AH$5,dbF!$B:$B,"&lt;="&amp;AH$6,INDIRECT($C$1&amp;"!"&amp;$C$2&amp;":"&amp;$C$2),$I$4,dbF!$J:$J,$I241,dbF!$K:$K,$J241)</f>
        <v>0</v>
      </c>
      <c r="AI241" s="1">
        <f ca="1">SUMIFS(INDIRECT($C$1&amp;"!"&amp;$C241&amp;":"&amp;$C241),dbF!$B:$B,"&gt;="&amp;AI$5,dbF!$B:$B,"&lt;="&amp;AI$6,INDIRECT($C$1&amp;"!"&amp;$C$2&amp;":"&amp;$C$2),$I$4,dbF!$J:$J,$I241,dbF!$K:$K,$J241)</f>
        <v>0</v>
      </c>
      <c r="AJ241" s="1">
        <f ca="1">SUMIFS(INDIRECT($C$1&amp;"!"&amp;$C241&amp;":"&amp;$C241),dbF!$B:$B,"&gt;="&amp;AJ$5,dbF!$B:$B,"&lt;="&amp;AJ$6,INDIRECT($C$1&amp;"!"&amp;$C$2&amp;":"&amp;$C$2),$I$4,dbF!$J:$J,$I241,dbF!$K:$K,$J241)</f>
        <v>0</v>
      </c>
      <c r="AK241" s="1">
        <f ca="1">SUMIFS(INDIRECT($C$1&amp;"!"&amp;$C241&amp;":"&amp;$C241),dbF!$B:$B,"&gt;="&amp;AK$5,dbF!$B:$B,"&lt;="&amp;AK$6,INDIRECT($C$1&amp;"!"&amp;$C$2&amp;":"&amp;$C$2),$I$4,dbF!$J:$J,$I241,dbF!$K:$K,$J241)</f>
        <v>0</v>
      </c>
      <c r="AL241" s="1">
        <f ca="1">SUMIFS(INDIRECT($C$1&amp;"!"&amp;$C241&amp;":"&amp;$C241),dbF!$B:$B,"&gt;="&amp;AL$5,dbF!$B:$B,"&lt;="&amp;AL$6,INDIRECT($C$1&amp;"!"&amp;$C$2&amp;":"&amp;$C$2),$I$4,dbF!$J:$J,$I241,dbF!$K:$K,$J241)</f>
        <v>0</v>
      </c>
    </row>
    <row r="242" spans="2:38" x14ac:dyDescent="0.25">
      <c r="B242" s="1" t="str">
        <f>Items!$L75</f>
        <v>CF(-)</v>
      </c>
      <c r="C242" s="1" t="str">
        <f>Items!$M75</f>
        <v>N</v>
      </c>
      <c r="I242" s="22" t="str">
        <f>Items!$J$72</f>
        <v>Оплата затрат на основные средства</v>
      </c>
      <c r="J242" s="1" t="str">
        <f>Items!K75</f>
        <v>Контейнер</v>
      </c>
      <c r="Q242" s="1">
        <f ca="1">SUM($S242:INDIRECT(ADDRESS(ROW(),SUMIFS($3:$3,$4:$4,MAX($4:$4)))))</f>
        <v>616785</v>
      </c>
      <c r="T242" s="1">
        <f ca="1">SUMIFS(INDIRECT($C$1&amp;"!"&amp;$C242&amp;":"&amp;$C242),dbF!$B:$B,"&gt;="&amp;T$5,dbF!$B:$B,"&lt;="&amp;T$6,INDIRECT($C$1&amp;"!"&amp;$C$2&amp;":"&amp;$C$2),$I$4,dbF!$J:$J,$I242,dbF!$K:$K,$J242)</f>
        <v>0</v>
      </c>
      <c r="U242" s="1">
        <f ca="1">SUMIFS(INDIRECT($C$1&amp;"!"&amp;$C242&amp;":"&amp;$C242),dbF!$B:$B,"&gt;="&amp;U$5,dbF!$B:$B,"&lt;="&amp;U$6,INDIRECT($C$1&amp;"!"&amp;$C$2&amp;":"&amp;$C$2),$I$4,dbF!$J:$J,$I242,dbF!$K:$K,$J242)</f>
        <v>119310</v>
      </c>
      <c r="V242" s="1">
        <f ca="1">SUMIFS(INDIRECT($C$1&amp;"!"&amp;$C242&amp;":"&amp;$C242),dbF!$B:$B,"&gt;="&amp;V$5,dbF!$B:$B,"&lt;="&amp;V$6,INDIRECT($C$1&amp;"!"&amp;$C$2&amp;":"&amp;$C$2),$I$4,dbF!$J:$J,$I242,dbF!$K:$K,$J242)</f>
        <v>0</v>
      </c>
      <c r="W242" s="1">
        <f ca="1">SUMIFS(INDIRECT($C$1&amp;"!"&amp;$C242&amp;":"&amp;$C242),dbF!$B:$B,"&gt;="&amp;W$5,dbF!$B:$B,"&lt;="&amp;W$6,INDIRECT($C$1&amp;"!"&amp;$C$2&amp;":"&amp;$C$2),$I$4,dbF!$J:$J,$I242,dbF!$K:$K,$J242)</f>
        <v>0</v>
      </c>
      <c r="X242" s="1">
        <f ca="1">SUMIFS(INDIRECT($C$1&amp;"!"&amp;$C242&amp;":"&amp;$C242),dbF!$B:$B,"&gt;="&amp;X$5,dbF!$B:$B,"&lt;="&amp;X$6,INDIRECT($C$1&amp;"!"&amp;$C$2&amp;":"&amp;$C$2),$I$4,dbF!$J:$J,$I242,dbF!$K:$K,$J242)</f>
        <v>0</v>
      </c>
      <c r="Y242" s="1">
        <f ca="1">SUMIFS(INDIRECT($C$1&amp;"!"&amp;$C242&amp;":"&amp;$C242),dbF!$B:$B,"&gt;="&amp;Y$5,dbF!$B:$B,"&lt;="&amp;Y$6,INDIRECT($C$1&amp;"!"&amp;$C$2&amp;":"&amp;$C$2),$I$4,dbF!$J:$J,$I242,dbF!$K:$K,$J242)</f>
        <v>0</v>
      </c>
      <c r="Z242" s="1">
        <f ca="1">SUMIFS(INDIRECT($C$1&amp;"!"&amp;$C242&amp;":"&amp;$C242),dbF!$B:$B,"&gt;="&amp;Z$5,dbF!$B:$B,"&lt;="&amp;Z$6,INDIRECT($C$1&amp;"!"&amp;$C$2&amp;":"&amp;$C$2),$I$4,dbF!$J:$J,$I242,dbF!$K:$K,$J242)</f>
        <v>0</v>
      </c>
      <c r="AA242" s="1">
        <f ca="1">SUMIFS(INDIRECT($C$1&amp;"!"&amp;$C242&amp;":"&amp;$C242),dbF!$B:$B,"&gt;="&amp;AA$5,dbF!$B:$B,"&lt;="&amp;AA$6,INDIRECT($C$1&amp;"!"&amp;$C$2&amp;":"&amp;$C$2),$I$4,dbF!$J:$J,$I242,dbF!$K:$K,$J242)</f>
        <v>228165</v>
      </c>
      <c r="AB242" s="1">
        <f ca="1">SUMIFS(INDIRECT($C$1&amp;"!"&amp;$C242&amp;":"&amp;$C242),dbF!$B:$B,"&gt;="&amp;AB$5,dbF!$B:$B,"&lt;="&amp;AB$6,INDIRECT($C$1&amp;"!"&amp;$C$2&amp;":"&amp;$C$2),$I$4,dbF!$J:$J,$I242,dbF!$K:$K,$J242)</f>
        <v>0</v>
      </c>
      <c r="AC242" s="1">
        <f ca="1">SUMIFS(INDIRECT($C$1&amp;"!"&amp;$C242&amp;":"&amp;$C242),dbF!$B:$B,"&gt;="&amp;AC$5,dbF!$B:$B,"&lt;="&amp;AC$6,INDIRECT($C$1&amp;"!"&amp;$C$2&amp;":"&amp;$C$2),$I$4,dbF!$J:$J,$I242,dbF!$K:$K,$J242)</f>
        <v>0</v>
      </c>
      <c r="AD242" s="1">
        <f ca="1">SUMIFS(INDIRECT($C$1&amp;"!"&amp;$C242&amp;":"&amp;$C242),dbF!$B:$B,"&gt;="&amp;AD$5,dbF!$B:$B,"&lt;="&amp;AD$6,INDIRECT($C$1&amp;"!"&amp;$C$2&amp;":"&amp;$C$2),$I$4,dbF!$J:$J,$I242,dbF!$K:$K,$J242)</f>
        <v>269310</v>
      </c>
      <c r="AE242" s="1">
        <f ca="1">SUMIFS(INDIRECT($C$1&amp;"!"&amp;$C242&amp;":"&amp;$C242),dbF!$B:$B,"&gt;="&amp;AE$5,dbF!$B:$B,"&lt;="&amp;AE$6,INDIRECT($C$1&amp;"!"&amp;$C$2&amp;":"&amp;$C$2),$I$4,dbF!$J:$J,$I242,dbF!$K:$K,$J242)</f>
        <v>0</v>
      </c>
      <c r="AF242" s="1">
        <f ca="1">SUMIFS(INDIRECT($C$1&amp;"!"&amp;$C242&amp;":"&amp;$C242),dbF!$B:$B,"&gt;="&amp;AF$5,dbF!$B:$B,"&lt;="&amp;AF$6,INDIRECT($C$1&amp;"!"&amp;$C$2&amp;":"&amp;$C$2),$I$4,dbF!$J:$J,$I242,dbF!$K:$K,$J242)</f>
        <v>0</v>
      </c>
      <c r="AG242" s="1">
        <f ca="1">SUMIFS(INDIRECT($C$1&amp;"!"&amp;$C242&amp;":"&amp;$C242),dbF!$B:$B,"&gt;="&amp;AG$5,dbF!$B:$B,"&lt;="&amp;AG$6,INDIRECT($C$1&amp;"!"&amp;$C$2&amp;":"&amp;$C$2),$I$4,dbF!$J:$J,$I242,dbF!$K:$K,$J242)</f>
        <v>0</v>
      </c>
      <c r="AH242" s="1">
        <f ca="1">SUMIFS(INDIRECT($C$1&amp;"!"&amp;$C242&amp;":"&amp;$C242),dbF!$B:$B,"&gt;="&amp;AH$5,dbF!$B:$B,"&lt;="&amp;AH$6,INDIRECT($C$1&amp;"!"&amp;$C$2&amp;":"&amp;$C$2),$I$4,dbF!$J:$J,$I242,dbF!$K:$K,$J242)</f>
        <v>0</v>
      </c>
      <c r="AI242" s="1">
        <f ca="1">SUMIFS(INDIRECT($C$1&amp;"!"&amp;$C242&amp;":"&amp;$C242),dbF!$B:$B,"&gt;="&amp;AI$5,dbF!$B:$B,"&lt;="&amp;AI$6,INDIRECT($C$1&amp;"!"&amp;$C$2&amp;":"&amp;$C$2),$I$4,dbF!$J:$J,$I242,dbF!$K:$K,$J242)</f>
        <v>0</v>
      </c>
      <c r="AJ242" s="1">
        <f ca="1">SUMIFS(INDIRECT($C$1&amp;"!"&amp;$C242&amp;":"&amp;$C242),dbF!$B:$B,"&gt;="&amp;AJ$5,dbF!$B:$B,"&lt;="&amp;AJ$6,INDIRECT($C$1&amp;"!"&amp;$C$2&amp;":"&amp;$C$2),$I$4,dbF!$J:$J,$I242,dbF!$K:$K,$J242)</f>
        <v>0</v>
      </c>
      <c r="AK242" s="1">
        <f ca="1">SUMIFS(INDIRECT($C$1&amp;"!"&amp;$C242&amp;":"&amp;$C242),dbF!$B:$B,"&gt;="&amp;AK$5,dbF!$B:$B,"&lt;="&amp;AK$6,INDIRECT($C$1&amp;"!"&amp;$C$2&amp;":"&amp;$C$2),$I$4,dbF!$J:$J,$I242,dbF!$K:$K,$J242)</f>
        <v>0</v>
      </c>
      <c r="AL242" s="1">
        <f ca="1">SUMIFS(INDIRECT($C$1&amp;"!"&amp;$C242&amp;":"&amp;$C242),dbF!$B:$B,"&gt;="&amp;AL$5,dbF!$B:$B,"&lt;="&amp;AL$6,INDIRECT($C$1&amp;"!"&amp;$C$2&amp;":"&amp;$C$2),$I$4,dbF!$J:$J,$I242,dbF!$K:$K,$J242)</f>
        <v>0</v>
      </c>
    </row>
    <row r="243" spans="2:38" x14ac:dyDescent="0.25">
      <c r="B243" s="1" t="str">
        <f>Items!$L76</f>
        <v>CF(-)</v>
      </c>
      <c r="C243" s="1" t="str">
        <f>Items!$M76</f>
        <v>N</v>
      </c>
      <c r="I243" s="22" t="str">
        <f>Items!$J$72</f>
        <v>Оплата затрат на основные средства</v>
      </c>
      <c r="J243" s="1" t="str">
        <f>Items!K76</f>
        <v>Инструменты</v>
      </c>
      <c r="Q243" s="1">
        <f ca="1">SUM($S243:INDIRECT(ADDRESS(ROW(),SUMIFS($3:$3,$4:$4,MAX($4:$4)))))</f>
        <v>678800.05579999997</v>
      </c>
      <c r="T243" s="1">
        <f ca="1">SUMIFS(INDIRECT($C$1&amp;"!"&amp;$C243&amp;":"&amp;$C243),dbF!$B:$B,"&gt;="&amp;T$5,dbF!$B:$B,"&lt;="&amp;T$6,INDIRECT($C$1&amp;"!"&amp;$C$2&amp;":"&amp;$C$2),$I$4,dbF!$J:$J,$I243,dbF!$K:$K,$J243)</f>
        <v>0</v>
      </c>
      <c r="U243" s="1">
        <f ca="1">SUMIFS(INDIRECT($C$1&amp;"!"&amp;$C243&amp;":"&amp;$C243),dbF!$B:$B,"&gt;="&amp;U$5,dbF!$B:$B,"&lt;="&amp;U$6,INDIRECT($C$1&amp;"!"&amp;$C$2&amp;":"&amp;$C$2),$I$4,dbF!$J:$J,$I243,dbF!$K:$K,$J243)</f>
        <v>0</v>
      </c>
      <c r="V243" s="1">
        <f ca="1">SUMIFS(INDIRECT($C$1&amp;"!"&amp;$C243&amp;":"&amp;$C243),dbF!$B:$B,"&gt;="&amp;V$5,dbF!$B:$B,"&lt;="&amp;V$6,INDIRECT($C$1&amp;"!"&amp;$C$2&amp;":"&amp;$C$2),$I$4,dbF!$J:$J,$I243,dbF!$K:$K,$J243)</f>
        <v>0</v>
      </c>
      <c r="W243" s="1">
        <f ca="1">SUMIFS(INDIRECT($C$1&amp;"!"&amp;$C243&amp;":"&amp;$C243),dbF!$B:$B,"&gt;="&amp;W$5,dbF!$B:$B,"&lt;="&amp;W$6,INDIRECT($C$1&amp;"!"&amp;$C$2&amp;":"&amp;$C$2),$I$4,dbF!$J:$J,$I243,dbF!$K:$K,$J243)</f>
        <v>23807.67</v>
      </c>
      <c r="X243" s="1">
        <f ca="1">SUMIFS(INDIRECT($C$1&amp;"!"&amp;$C243&amp;":"&amp;$C243),dbF!$B:$B,"&gt;="&amp;X$5,dbF!$B:$B,"&lt;="&amp;X$6,INDIRECT($C$1&amp;"!"&amp;$C$2&amp;":"&amp;$C$2),$I$4,dbF!$J:$J,$I243,dbF!$K:$K,$J243)</f>
        <v>20382.29</v>
      </c>
      <c r="Y243" s="1">
        <f ca="1">SUMIFS(INDIRECT($C$1&amp;"!"&amp;$C243&amp;":"&amp;$C243),dbF!$B:$B,"&gt;="&amp;Y$5,dbF!$B:$B,"&lt;="&amp;Y$6,INDIRECT($C$1&amp;"!"&amp;$C$2&amp;":"&amp;$C$2),$I$4,dbF!$J:$J,$I243,dbF!$K:$K,$J243)</f>
        <v>19121.875799999998</v>
      </c>
      <c r="Z243" s="1">
        <f ca="1">SUMIFS(INDIRECT($C$1&amp;"!"&amp;$C243&amp;":"&amp;$C243),dbF!$B:$B,"&gt;="&amp;Z$5,dbF!$B:$B,"&lt;="&amp;Z$6,INDIRECT($C$1&amp;"!"&amp;$C$2&amp;":"&amp;$C$2),$I$4,dbF!$J:$J,$I243,dbF!$K:$K,$J243)</f>
        <v>0</v>
      </c>
      <c r="AA243" s="1">
        <f ca="1">SUMIFS(INDIRECT($C$1&amp;"!"&amp;$C243&amp;":"&amp;$C243),dbF!$B:$B,"&gt;="&amp;AA$5,dbF!$B:$B,"&lt;="&amp;AA$6,INDIRECT($C$1&amp;"!"&amp;$C$2&amp;":"&amp;$C$2),$I$4,dbF!$J:$J,$I243,dbF!$K:$K,$J243)</f>
        <v>34271.96</v>
      </c>
      <c r="AB243" s="1">
        <f ca="1">SUMIFS(INDIRECT($C$1&amp;"!"&amp;$C243&amp;":"&amp;$C243),dbF!$B:$B,"&gt;="&amp;AB$5,dbF!$B:$B,"&lt;="&amp;AB$6,INDIRECT($C$1&amp;"!"&amp;$C$2&amp;":"&amp;$C$2),$I$4,dbF!$J:$J,$I243,dbF!$K:$K,$J243)</f>
        <v>6697.95</v>
      </c>
      <c r="AC243" s="1">
        <f ca="1">SUMIFS(INDIRECT($C$1&amp;"!"&amp;$C243&amp;":"&amp;$C243),dbF!$B:$B,"&gt;="&amp;AC$5,dbF!$B:$B,"&lt;="&amp;AC$6,INDIRECT($C$1&amp;"!"&amp;$C$2&amp;":"&amp;$C$2),$I$4,dbF!$J:$J,$I243,dbF!$K:$K,$J243)</f>
        <v>2679</v>
      </c>
      <c r="AD243" s="1">
        <f ca="1">SUMIFS(INDIRECT($C$1&amp;"!"&amp;$C243&amp;":"&amp;$C243),dbF!$B:$B,"&gt;="&amp;AD$5,dbF!$B:$B,"&lt;="&amp;AD$6,INDIRECT($C$1&amp;"!"&amp;$C$2&amp;":"&amp;$C$2),$I$4,dbF!$J:$J,$I243,dbF!$K:$K,$J243)</f>
        <v>2125.3399999999997</v>
      </c>
      <c r="AE243" s="1">
        <f ca="1">SUMIFS(INDIRECT($C$1&amp;"!"&amp;$C243&amp;":"&amp;$C243),dbF!$B:$B,"&gt;="&amp;AE$5,dbF!$B:$B,"&lt;="&amp;AE$6,INDIRECT($C$1&amp;"!"&amp;$C$2&amp;":"&amp;$C$2),$I$4,dbF!$J:$J,$I243,dbF!$K:$K,$J243)</f>
        <v>505254.13</v>
      </c>
      <c r="AF243" s="1">
        <f ca="1">SUMIFS(INDIRECT($C$1&amp;"!"&amp;$C243&amp;":"&amp;$C243),dbF!$B:$B,"&gt;="&amp;AF$5,dbF!$B:$B,"&lt;="&amp;AF$6,INDIRECT($C$1&amp;"!"&amp;$C$2&amp;":"&amp;$C$2),$I$4,dbF!$J:$J,$I243,dbF!$K:$K,$J243)</f>
        <v>18761.740000000002</v>
      </c>
      <c r="AG243" s="1">
        <f ca="1">SUMIFS(INDIRECT($C$1&amp;"!"&amp;$C243&amp;":"&amp;$C243),dbF!$B:$B,"&gt;="&amp;AG$5,dbF!$B:$B,"&lt;="&amp;AG$6,INDIRECT($C$1&amp;"!"&amp;$C$2&amp;":"&amp;$C$2),$I$4,dbF!$J:$J,$I243,dbF!$K:$K,$J243)</f>
        <v>45698.1</v>
      </c>
      <c r="AH243" s="1">
        <f ca="1">SUMIFS(INDIRECT($C$1&amp;"!"&amp;$C243&amp;":"&amp;$C243),dbF!$B:$B,"&gt;="&amp;AH$5,dbF!$B:$B,"&lt;="&amp;AH$6,INDIRECT($C$1&amp;"!"&amp;$C$2&amp;":"&amp;$C$2),$I$4,dbF!$J:$J,$I243,dbF!$K:$K,$J243)</f>
        <v>0</v>
      </c>
      <c r="AI243" s="1">
        <f ca="1">SUMIFS(INDIRECT($C$1&amp;"!"&amp;$C243&amp;":"&amp;$C243),dbF!$B:$B,"&gt;="&amp;AI$5,dbF!$B:$B,"&lt;="&amp;AI$6,INDIRECT($C$1&amp;"!"&amp;$C$2&amp;":"&amp;$C$2),$I$4,dbF!$J:$J,$I243,dbF!$K:$K,$J243)</f>
        <v>0</v>
      </c>
      <c r="AJ243" s="1">
        <f ca="1">SUMIFS(INDIRECT($C$1&amp;"!"&amp;$C243&amp;":"&amp;$C243),dbF!$B:$B,"&gt;="&amp;AJ$5,dbF!$B:$B,"&lt;="&amp;AJ$6,INDIRECT($C$1&amp;"!"&amp;$C$2&amp;":"&amp;$C$2),$I$4,dbF!$J:$J,$I243,dbF!$K:$K,$J243)</f>
        <v>0</v>
      </c>
      <c r="AK243" s="1">
        <f ca="1">SUMIFS(INDIRECT($C$1&amp;"!"&amp;$C243&amp;":"&amp;$C243),dbF!$B:$B,"&gt;="&amp;AK$5,dbF!$B:$B,"&lt;="&amp;AK$6,INDIRECT($C$1&amp;"!"&amp;$C$2&amp;":"&amp;$C$2),$I$4,dbF!$J:$J,$I243,dbF!$K:$K,$J243)</f>
        <v>0</v>
      </c>
      <c r="AL243" s="1">
        <f ca="1">SUMIFS(INDIRECT($C$1&amp;"!"&amp;$C243&amp;":"&amp;$C243),dbF!$B:$B,"&gt;="&amp;AL$5,dbF!$B:$B,"&lt;="&amp;AL$6,INDIRECT($C$1&amp;"!"&amp;$C$2&amp;":"&amp;$C$2),$I$4,dbF!$J:$J,$I243,dbF!$K:$K,$J243)</f>
        <v>0</v>
      </c>
    </row>
    <row r="244" spans="2:38" x14ac:dyDescent="0.25">
      <c r="B244" s="1" t="str">
        <f>Items!$L77</f>
        <v>CF(-)</v>
      </c>
      <c r="C244" s="1" t="str">
        <f>Items!$M77</f>
        <v>N</v>
      </c>
      <c r="I244" s="22" t="str">
        <f>Items!$J$72</f>
        <v>Оплата затрат на основные средства</v>
      </c>
      <c r="J244" s="1" t="str">
        <f>Items!K77</f>
        <v>Спец техника и оборудование</v>
      </c>
      <c r="Q244" s="1">
        <f ca="1">SUM($S244:INDIRECT(ADDRESS(ROW(),SUMIFS($3:$3,$4:$4,MAX($4:$4)))))</f>
        <v>593491.42999999993</v>
      </c>
      <c r="T244" s="1">
        <f ca="1">SUMIFS(INDIRECT($C$1&amp;"!"&amp;$C244&amp;":"&amp;$C244),dbF!$B:$B,"&gt;="&amp;T$5,dbF!$B:$B,"&lt;="&amp;T$6,INDIRECT($C$1&amp;"!"&amp;$C$2&amp;":"&amp;$C$2),$I$4,dbF!$J:$J,$I244,dbF!$K:$K,$J244)</f>
        <v>0</v>
      </c>
      <c r="U244" s="1">
        <f ca="1">SUMIFS(INDIRECT($C$1&amp;"!"&amp;$C244&amp;":"&amp;$C244),dbF!$B:$B,"&gt;="&amp;U$5,dbF!$B:$B,"&lt;="&amp;U$6,INDIRECT($C$1&amp;"!"&amp;$C$2&amp;":"&amp;$C$2),$I$4,dbF!$J:$J,$I244,dbF!$K:$K,$J244)</f>
        <v>0</v>
      </c>
      <c r="V244" s="1">
        <f ca="1">SUMIFS(INDIRECT($C$1&amp;"!"&amp;$C244&amp;":"&amp;$C244),dbF!$B:$B,"&gt;="&amp;V$5,dbF!$B:$B,"&lt;="&amp;V$6,INDIRECT($C$1&amp;"!"&amp;$C$2&amp;":"&amp;$C$2),$I$4,dbF!$J:$J,$I244,dbF!$K:$K,$J244)</f>
        <v>0</v>
      </c>
      <c r="W244" s="1">
        <f ca="1">SUMIFS(INDIRECT($C$1&amp;"!"&amp;$C244&amp;":"&amp;$C244),dbF!$B:$B,"&gt;="&amp;W$5,dbF!$B:$B,"&lt;="&amp;W$6,INDIRECT($C$1&amp;"!"&amp;$C$2&amp;":"&amp;$C$2),$I$4,dbF!$J:$J,$I244,dbF!$K:$K,$J244)</f>
        <v>0</v>
      </c>
      <c r="X244" s="1">
        <f ca="1">SUMIFS(INDIRECT($C$1&amp;"!"&amp;$C244&amp;":"&amp;$C244),dbF!$B:$B,"&gt;="&amp;X$5,dbF!$B:$B,"&lt;="&amp;X$6,INDIRECT($C$1&amp;"!"&amp;$C$2&amp;":"&amp;$C$2),$I$4,dbF!$J:$J,$I244,dbF!$K:$K,$J244)</f>
        <v>0</v>
      </c>
      <c r="Y244" s="1">
        <f ca="1">SUMIFS(INDIRECT($C$1&amp;"!"&amp;$C244&amp;":"&amp;$C244),dbF!$B:$B,"&gt;="&amp;Y$5,dbF!$B:$B,"&lt;="&amp;Y$6,INDIRECT($C$1&amp;"!"&amp;$C$2&amp;":"&amp;$C$2),$I$4,dbF!$J:$J,$I244,dbF!$K:$K,$J244)</f>
        <v>0</v>
      </c>
      <c r="Z244" s="1">
        <f ca="1">SUMIFS(INDIRECT($C$1&amp;"!"&amp;$C244&amp;":"&amp;$C244),dbF!$B:$B,"&gt;="&amp;Z$5,dbF!$B:$B,"&lt;="&amp;Z$6,INDIRECT($C$1&amp;"!"&amp;$C$2&amp;":"&amp;$C$2),$I$4,dbF!$J:$J,$I244,dbF!$K:$K,$J244)</f>
        <v>0</v>
      </c>
      <c r="AA244" s="1">
        <f ca="1">SUMIFS(INDIRECT($C$1&amp;"!"&amp;$C244&amp;":"&amp;$C244),dbF!$B:$B,"&gt;="&amp;AA$5,dbF!$B:$B,"&lt;="&amp;AA$6,INDIRECT($C$1&amp;"!"&amp;$C$2&amp;":"&amp;$C$2),$I$4,dbF!$J:$J,$I244,dbF!$K:$K,$J244)</f>
        <v>0</v>
      </c>
      <c r="AB244" s="1">
        <f ca="1">SUMIFS(INDIRECT($C$1&amp;"!"&amp;$C244&amp;":"&amp;$C244),dbF!$B:$B,"&gt;="&amp;AB$5,dbF!$B:$B,"&lt;="&amp;AB$6,INDIRECT($C$1&amp;"!"&amp;$C$2&amp;":"&amp;$C$2),$I$4,dbF!$J:$J,$I244,dbF!$K:$K,$J244)</f>
        <v>0</v>
      </c>
      <c r="AC244" s="1">
        <f ca="1">SUMIFS(INDIRECT($C$1&amp;"!"&amp;$C244&amp;":"&amp;$C244),dbF!$B:$B,"&gt;="&amp;AC$5,dbF!$B:$B,"&lt;="&amp;AC$6,INDIRECT($C$1&amp;"!"&amp;$C$2&amp;":"&amp;$C$2),$I$4,dbF!$J:$J,$I244,dbF!$K:$K,$J244)</f>
        <v>0</v>
      </c>
      <c r="AD244" s="1">
        <f ca="1">SUMIFS(INDIRECT($C$1&amp;"!"&amp;$C244&amp;":"&amp;$C244),dbF!$B:$B,"&gt;="&amp;AD$5,dbF!$B:$B,"&lt;="&amp;AD$6,INDIRECT($C$1&amp;"!"&amp;$C$2&amp;":"&amp;$C$2),$I$4,dbF!$J:$J,$I244,dbF!$K:$K,$J244)</f>
        <v>516059.99999999994</v>
      </c>
      <c r="AE244" s="1">
        <f ca="1">SUMIFS(INDIRECT($C$1&amp;"!"&amp;$C244&amp;":"&amp;$C244),dbF!$B:$B,"&gt;="&amp;AE$5,dbF!$B:$B,"&lt;="&amp;AE$6,INDIRECT($C$1&amp;"!"&amp;$C$2&amp;":"&amp;$C$2),$I$4,dbF!$J:$J,$I244,dbF!$K:$K,$J244)</f>
        <v>60281.829999999994</v>
      </c>
      <c r="AF244" s="1">
        <f ca="1">SUMIFS(INDIRECT($C$1&amp;"!"&amp;$C244&amp;":"&amp;$C244),dbF!$B:$B,"&gt;="&amp;AF$5,dbF!$B:$B,"&lt;="&amp;AF$6,INDIRECT($C$1&amp;"!"&amp;$C$2&amp;":"&amp;$C$2),$I$4,dbF!$J:$J,$I244,dbF!$K:$K,$J244)</f>
        <v>0</v>
      </c>
      <c r="AG244" s="1">
        <f ca="1">SUMIFS(INDIRECT($C$1&amp;"!"&amp;$C244&amp;":"&amp;$C244),dbF!$B:$B,"&gt;="&amp;AG$5,dbF!$B:$B,"&lt;="&amp;AG$6,INDIRECT($C$1&amp;"!"&amp;$C$2&amp;":"&amp;$C$2),$I$4,dbF!$J:$J,$I244,dbF!$K:$K,$J244)</f>
        <v>17149.599999999999</v>
      </c>
      <c r="AH244" s="1">
        <f ca="1">SUMIFS(INDIRECT($C$1&amp;"!"&amp;$C244&amp;":"&amp;$C244),dbF!$B:$B,"&gt;="&amp;AH$5,dbF!$B:$B,"&lt;="&amp;AH$6,INDIRECT($C$1&amp;"!"&amp;$C$2&amp;":"&amp;$C$2),$I$4,dbF!$J:$J,$I244,dbF!$K:$K,$J244)</f>
        <v>0</v>
      </c>
      <c r="AI244" s="1">
        <f ca="1">SUMIFS(INDIRECT($C$1&amp;"!"&amp;$C244&amp;":"&amp;$C244),dbF!$B:$B,"&gt;="&amp;AI$5,dbF!$B:$B,"&lt;="&amp;AI$6,INDIRECT($C$1&amp;"!"&amp;$C$2&amp;":"&amp;$C$2),$I$4,dbF!$J:$J,$I244,dbF!$K:$K,$J244)</f>
        <v>0</v>
      </c>
      <c r="AJ244" s="1">
        <f ca="1">SUMIFS(INDIRECT($C$1&amp;"!"&amp;$C244&amp;":"&amp;$C244),dbF!$B:$B,"&gt;="&amp;AJ$5,dbF!$B:$B,"&lt;="&amp;AJ$6,INDIRECT($C$1&amp;"!"&amp;$C$2&amp;":"&amp;$C$2),$I$4,dbF!$J:$J,$I244,dbF!$K:$K,$J244)</f>
        <v>0</v>
      </c>
      <c r="AK244" s="1">
        <f ca="1">SUMIFS(INDIRECT($C$1&amp;"!"&amp;$C244&amp;":"&amp;$C244),dbF!$B:$B,"&gt;="&amp;AK$5,dbF!$B:$B,"&lt;="&amp;AK$6,INDIRECT($C$1&amp;"!"&amp;$C$2&amp;":"&amp;$C$2),$I$4,dbF!$J:$J,$I244,dbF!$K:$K,$J244)</f>
        <v>0</v>
      </c>
      <c r="AL244" s="1">
        <f ca="1">SUMIFS(INDIRECT($C$1&amp;"!"&amp;$C244&amp;":"&amp;$C244),dbF!$B:$B,"&gt;="&amp;AL$5,dbF!$B:$B,"&lt;="&amp;AL$6,INDIRECT($C$1&amp;"!"&amp;$C$2&amp;":"&amp;$C$2),$I$4,dbF!$J:$J,$I244,dbF!$K:$K,$J244)</f>
        <v>0</v>
      </c>
    </row>
    <row r="245" spans="2:38" s="23" customFormat="1" ht="10.199999999999999" x14ac:dyDescent="0.2">
      <c r="E245" s="23" t="s">
        <v>50</v>
      </c>
    </row>
    <row r="246" spans="2:38" s="2" customFormat="1" x14ac:dyDescent="0.25">
      <c r="B246" s="2">
        <f>Items!$L$78</f>
        <v>0</v>
      </c>
      <c r="C246" s="2" t="str">
        <f>Items!$M$78</f>
        <v>N</v>
      </c>
      <c r="I246" s="2" t="str">
        <f>Items!$J$78</f>
        <v>Поступления/Оплаты %%</v>
      </c>
      <c r="Q246" s="2">
        <f ca="1">SUM($S246:INDIRECT(ADDRESS(ROW(),SUMIFS($3:$3,$4:$4,MAX($4:$4)))))</f>
        <v>0</v>
      </c>
      <c r="T246" s="2">
        <f ca="1">SUM(T247:T251)</f>
        <v>0</v>
      </c>
      <c r="U246" s="2">
        <f t="shared" ref="U246:AL246" ca="1" si="185">SUM(U247:U251)</f>
        <v>0</v>
      </c>
      <c r="V246" s="2">
        <f t="shared" ca="1" si="185"/>
        <v>0</v>
      </c>
      <c r="W246" s="2">
        <f t="shared" ca="1" si="185"/>
        <v>0</v>
      </c>
      <c r="X246" s="2">
        <f t="shared" ca="1" si="185"/>
        <v>0</v>
      </c>
      <c r="Y246" s="2">
        <f t="shared" ca="1" si="185"/>
        <v>0</v>
      </c>
      <c r="Z246" s="2">
        <f t="shared" ca="1" si="185"/>
        <v>0</v>
      </c>
      <c r="AA246" s="2">
        <f t="shared" ca="1" si="185"/>
        <v>0</v>
      </c>
      <c r="AB246" s="2">
        <f t="shared" ca="1" si="185"/>
        <v>0</v>
      </c>
      <c r="AC246" s="2">
        <f t="shared" ca="1" si="185"/>
        <v>0</v>
      </c>
      <c r="AD246" s="2">
        <f t="shared" ca="1" si="185"/>
        <v>0</v>
      </c>
      <c r="AE246" s="2">
        <f t="shared" ca="1" si="185"/>
        <v>0</v>
      </c>
      <c r="AF246" s="2">
        <f t="shared" ca="1" si="185"/>
        <v>0</v>
      </c>
      <c r="AG246" s="2">
        <f t="shared" ca="1" si="185"/>
        <v>0</v>
      </c>
      <c r="AH246" s="2">
        <f t="shared" ca="1" si="185"/>
        <v>0</v>
      </c>
      <c r="AI246" s="2">
        <f t="shared" ca="1" si="185"/>
        <v>0</v>
      </c>
      <c r="AJ246" s="2">
        <f t="shared" ca="1" si="185"/>
        <v>0</v>
      </c>
      <c r="AK246" s="2">
        <f t="shared" ca="1" si="185"/>
        <v>0</v>
      </c>
      <c r="AL246" s="2">
        <f t="shared" ca="1" si="185"/>
        <v>0</v>
      </c>
    </row>
    <row r="247" spans="2:38" x14ac:dyDescent="0.25">
      <c r="B247" s="1" t="str">
        <f>Items!$L79</f>
        <v>CF(+)</v>
      </c>
      <c r="C247" s="1" t="str">
        <f>Items!$M79</f>
        <v>M</v>
      </c>
      <c r="I247" s="22" t="str">
        <f>Items!$J$78</f>
        <v>Поступления/Оплаты %%</v>
      </c>
      <c r="J247" s="1" t="str">
        <f>Items!K79</f>
        <v>доходы %% по депозитам</v>
      </c>
      <c r="Q247" s="1">
        <f ca="1">SUM($S247:INDIRECT(ADDRESS(ROW(),SUMIFS($3:$3,$4:$4,MAX($4:$4)))))</f>
        <v>0</v>
      </c>
      <c r="T247" s="1">
        <f ca="1">SUMIFS(INDIRECT($C$1&amp;"!"&amp;$C247&amp;":"&amp;$C247),dbF!$B:$B,"&gt;="&amp;T$5,dbF!$B:$B,"&lt;="&amp;T$6,INDIRECT($C$1&amp;"!"&amp;$C$2&amp;":"&amp;$C$2),$I$4,dbF!$J:$J,$I247,dbF!$K:$K,$J247)</f>
        <v>0</v>
      </c>
      <c r="U247" s="1">
        <f ca="1">SUMIFS(INDIRECT($C$1&amp;"!"&amp;$C247&amp;":"&amp;$C247),dbF!$B:$B,"&gt;="&amp;U$5,dbF!$B:$B,"&lt;="&amp;U$6,INDIRECT($C$1&amp;"!"&amp;$C$2&amp;":"&amp;$C$2),$I$4,dbF!$J:$J,$I247,dbF!$K:$K,$J247)</f>
        <v>0</v>
      </c>
      <c r="V247" s="1">
        <f ca="1">SUMIFS(INDIRECT($C$1&amp;"!"&amp;$C247&amp;":"&amp;$C247),dbF!$B:$B,"&gt;="&amp;V$5,dbF!$B:$B,"&lt;="&amp;V$6,INDIRECT($C$1&amp;"!"&amp;$C$2&amp;":"&amp;$C$2),$I$4,dbF!$J:$J,$I247,dbF!$K:$K,$J247)</f>
        <v>0</v>
      </c>
      <c r="W247" s="1">
        <f ca="1">SUMIFS(INDIRECT($C$1&amp;"!"&amp;$C247&amp;":"&amp;$C247),dbF!$B:$B,"&gt;="&amp;W$5,dbF!$B:$B,"&lt;="&amp;W$6,INDIRECT($C$1&amp;"!"&amp;$C$2&amp;":"&amp;$C$2),$I$4,dbF!$J:$J,$I247,dbF!$K:$K,$J247)</f>
        <v>0</v>
      </c>
      <c r="X247" s="1">
        <f ca="1">SUMIFS(INDIRECT($C$1&amp;"!"&amp;$C247&amp;":"&amp;$C247),dbF!$B:$B,"&gt;="&amp;X$5,dbF!$B:$B,"&lt;="&amp;X$6,INDIRECT($C$1&amp;"!"&amp;$C$2&amp;":"&amp;$C$2),$I$4,dbF!$J:$J,$I247,dbF!$K:$K,$J247)</f>
        <v>0</v>
      </c>
      <c r="Y247" s="1">
        <f ca="1">SUMIFS(INDIRECT($C$1&amp;"!"&amp;$C247&amp;":"&amp;$C247),dbF!$B:$B,"&gt;="&amp;Y$5,dbF!$B:$B,"&lt;="&amp;Y$6,INDIRECT($C$1&amp;"!"&amp;$C$2&amp;":"&amp;$C$2),$I$4,dbF!$J:$J,$I247,dbF!$K:$K,$J247)</f>
        <v>0</v>
      </c>
      <c r="Z247" s="1">
        <f ca="1">SUMIFS(INDIRECT($C$1&amp;"!"&amp;$C247&amp;":"&amp;$C247),dbF!$B:$B,"&gt;="&amp;Z$5,dbF!$B:$B,"&lt;="&amp;Z$6,INDIRECT($C$1&amp;"!"&amp;$C$2&amp;":"&amp;$C$2),$I$4,dbF!$J:$J,$I247,dbF!$K:$K,$J247)</f>
        <v>0</v>
      </c>
      <c r="AA247" s="1">
        <f ca="1">SUMIFS(INDIRECT($C$1&amp;"!"&amp;$C247&amp;":"&amp;$C247),dbF!$B:$B,"&gt;="&amp;AA$5,dbF!$B:$B,"&lt;="&amp;AA$6,INDIRECT($C$1&amp;"!"&amp;$C$2&amp;":"&amp;$C$2),$I$4,dbF!$J:$J,$I247,dbF!$K:$K,$J247)</f>
        <v>0</v>
      </c>
      <c r="AB247" s="1">
        <f ca="1">SUMIFS(INDIRECT($C$1&amp;"!"&amp;$C247&amp;":"&amp;$C247),dbF!$B:$B,"&gt;="&amp;AB$5,dbF!$B:$B,"&lt;="&amp;AB$6,INDIRECT($C$1&amp;"!"&amp;$C$2&amp;":"&amp;$C$2),$I$4,dbF!$J:$J,$I247,dbF!$K:$K,$J247)</f>
        <v>0</v>
      </c>
      <c r="AC247" s="1">
        <f ca="1">SUMIFS(INDIRECT($C$1&amp;"!"&amp;$C247&amp;":"&amp;$C247),dbF!$B:$B,"&gt;="&amp;AC$5,dbF!$B:$B,"&lt;="&amp;AC$6,INDIRECT($C$1&amp;"!"&amp;$C$2&amp;":"&amp;$C$2),$I$4,dbF!$J:$J,$I247,dbF!$K:$K,$J247)</f>
        <v>0</v>
      </c>
      <c r="AD247" s="1">
        <f ca="1">SUMIFS(INDIRECT($C$1&amp;"!"&amp;$C247&amp;":"&amp;$C247),dbF!$B:$B,"&gt;="&amp;AD$5,dbF!$B:$B,"&lt;="&amp;AD$6,INDIRECT($C$1&amp;"!"&amp;$C$2&amp;":"&amp;$C$2),$I$4,dbF!$J:$J,$I247,dbF!$K:$K,$J247)</f>
        <v>0</v>
      </c>
      <c r="AE247" s="1">
        <f ca="1">SUMIFS(INDIRECT($C$1&amp;"!"&amp;$C247&amp;":"&amp;$C247),dbF!$B:$B,"&gt;="&amp;AE$5,dbF!$B:$B,"&lt;="&amp;AE$6,INDIRECT($C$1&amp;"!"&amp;$C$2&amp;":"&amp;$C$2),$I$4,dbF!$J:$J,$I247,dbF!$K:$K,$J247)</f>
        <v>0</v>
      </c>
      <c r="AF247" s="1">
        <f ca="1">SUMIFS(INDIRECT($C$1&amp;"!"&amp;$C247&amp;":"&amp;$C247),dbF!$B:$B,"&gt;="&amp;AF$5,dbF!$B:$B,"&lt;="&amp;AF$6,INDIRECT($C$1&amp;"!"&amp;$C$2&amp;":"&amp;$C$2),$I$4,dbF!$J:$J,$I247,dbF!$K:$K,$J247)</f>
        <v>0</v>
      </c>
      <c r="AG247" s="1">
        <f ca="1">SUMIFS(INDIRECT($C$1&amp;"!"&amp;$C247&amp;":"&amp;$C247),dbF!$B:$B,"&gt;="&amp;AG$5,dbF!$B:$B,"&lt;="&amp;AG$6,INDIRECT($C$1&amp;"!"&amp;$C$2&amp;":"&amp;$C$2),$I$4,dbF!$J:$J,$I247,dbF!$K:$K,$J247)</f>
        <v>0</v>
      </c>
      <c r="AH247" s="1">
        <f ca="1">SUMIFS(INDIRECT($C$1&amp;"!"&amp;$C247&amp;":"&amp;$C247),dbF!$B:$B,"&gt;="&amp;AH$5,dbF!$B:$B,"&lt;="&amp;AH$6,INDIRECT($C$1&amp;"!"&amp;$C$2&amp;":"&amp;$C$2),$I$4,dbF!$J:$J,$I247,dbF!$K:$K,$J247)</f>
        <v>0</v>
      </c>
      <c r="AI247" s="1">
        <f ca="1">SUMIFS(INDIRECT($C$1&amp;"!"&amp;$C247&amp;":"&amp;$C247),dbF!$B:$B,"&gt;="&amp;AI$5,dbF!$B:$B,"&lt;="&amp;AI$6,INDIRECT($C$1&amp;"!"&amp;$C$2&amp;":"&amp;$C$2),$I$4,dbF!$J:$J,$I247,dbF!$K:$K,$J247)</f>
        <v>0</v>
      </c>
      <c r="AJ247" s="1">
        <f ca="1">SUMIFS(INDIRECT($C$1&amp;"!"&amp;$C247&amp;":"&amp;$C247),dbF!$B:$B,"&gt;="&amp;AJ$5,dbF!$B:$B,"&lt;="&amp;AJ$6,INDIRECT($C$1&amp;"!"&amp;$C$2&amp;":"&amp;$C$2),$I$4,dbF!$J:$J,$I247,dbF!$K:$K,$J247)</f>
        <v>0</v>
      </c>
      <c r="AK247" s="1">
        <f ca="1">SUMIFS(INDIRECT($C$1&amp;"!"&amp;$C247&amp;":"&amp;$C247),dbF!$B:$B,"&gt;="&amp;AK$5,dbF!$B:$B,"&lt;="&amp;AK$6,INDIRECT($C$1&amp;"!"&amp;$C$2&amp;":"&amp;$C$2),$I$4,dbF!$J:$J,$I247,dbF!$K:$K,$J247)</f>
        <v>0</v>
      </c>
      <c r="AL247" s="1">
        <f ca="1">SUMIFS(INDIRECT($C$1&amp;"!"&amp;$C247&amp;":"&amp;$C247),dbF!$B:$B,"&gt;="&amp;AL$5,dbF!$B:$B,"&lt;="&amp;AL$6,INDIRECT($C$1&amp;"!"&amp;$C$2&amp;":"&amp;$C$2),$I$4,dbF!$J:$J,$I247,dbF!$K:$K,$J247)</f>
        <v>0</v>
      </c>
    </row>
    <row r="248" spans="2:38" x14ac:dyDescent="0.25">
      <c r="B248" s="1" t="str">
        <f>Items!$L80</f>
        <v>CF(+)</v>
      </c>
      <c r="C248" s="1" t="str">
        <f>Items!$M80</f>
        <v>M</v>
      </c>
      <c r="I248" s="22" t="str">
        <f>Items!$J$78</f>
        <v>Поступления/Оплаты %%</v>
      </c>
      <c r="J248" s="1" t="str">
        <f>Items!K80</f>
        <v>доходы %% от заемщиков</v>
      </c>
      <c r="Q248" s="1">
        <f ca="1">SUM($S248:INDIRECT(ADDRESS(ROW(),SUMIFS($3:$3,$4:$4,MAX($4:$4)))))</f>
        <v>0</v>
      </c>
      <c r="T248" s="1">
        <f ca="1">SUMIFS(INDIRECT($C$1&amp;"!"&amp;$C248&amp;":"&amp;$C248),dbF!$B:$B,"&gt;="&amp;T$5,dbF!$B:$B,"&lt;="&amp;T$6,INDIRECT($C$1&amp;"!"&amp;$C$2&amp;":"&amp;$C$2),$I$4,dbF!$J:$J,$I248,dbF!$K:$K,$J248)</f>
        <v>0</v>
      </c>
      <c r="U248" s="1">
        <f ca="1">SUMIFS(INDIRECT($C$1&amp;"!"&amp;$C248&amp;":"&amp;$C248),dbF!$B:$B,"&gt;="&amp;U$5,dbF!$B:$B,"&lt;="&amp;U$6,INDIRECT($C$1&amp;"!"&amp;$C$2&amp;":"&amp;$C$2),$I$4,dbF!$J:$J,$I248,dbF!$K:$K,$J248)</f>
        <v>0</v>
      </c>
      <c r="V248" s="1">
        <f ca="1">SUMIFS(INDIRECT($C$1&amp;"!"&amp;$C248&amp;":"&amp;$C248),dbF!$B:$B,"&gt;="&amp;V$5,dbF!$B:$B,"&lt;="&amp;V$6,INDIRECT($C$1&amp;"!"&amp;$C$2&amp;":"&amp;$C$2),$I$4,dbF!$J:$J,$I248,dbF!$K:$K,$J248)</f>
        <v>0</v>
      </c>
      <c r="W248" s="1">
        <f ca="1">SUMIFS(INDIRECT($C$1&amp;"!"&amp;$C248&amp;":"&amp;$C248),dbF!$B:$B,"&gt;="&amp;W$5,dbF!$B:$B,"&lt;="&amp;W$6,INDIRECT($C$1&amp;"!"&amp;$C$2&amp;":"&amp;$C$2),$I$4,dbF!$J:$J,$I248,dbF!$K:$K,$J248)</f>
        <v>0</v>
      </c>
      <c r="X248" s="1">
        <f ca="1">SUMIFS(INDIRECT($C$1&amp;"!"&amp;$C248&amp;":"&amp;$C248),dbF!$B:$B,"&gt;="&amp;X$5,dbF!$B:$B,"&lt;="&amp;X$6,INDIRECT($C$1&amp;"!"&amp;$C$2&amp;":"&amp;$C$2),$I$4,dbF!$J:$J,$I248,dbF!$K:$K,$J248)</f>
        <v>0</v>
      </c>
      <c r="Y248" s="1">
        <f ca="1">SUMIFS(INDIRECT($C$1&amp;"!"&amp;$C248&amp;":"&amp;$C248),dbF!$B:$B,"&gt;="&amp;Y$5,dbF!$B:$B,"&lt;="&amp;Y$6,INDIRECT($C$1&amp;"!"&amp;$C$2&amp;":"&amp;$C$2),$I$4,dbF!$J:$J,$I248,dbF!$K:$K,$J248)</f>
        <v>0</v>
      </c>
      <c r="Z248" s="1">
        <f ca="1">SUMIFS(INDIRECT($C$1&amp;"!"&amp;$C248&amp;":"&amp;$C248),dbF!$B:$B,"&gt;="&amp;Z$5,dbF!$B:$B,"&lt;="&amp;Z$6,INDIRECT($C$1&amp;"!"&amp;$C$2&amp;":"&amp;$C$2),$I$4,dbF!$J:$J,$I248,dbF!$K:$K,$J248)</f>
        <v>0</v>
      </c>
      <c r="AA248" s="1">
        <f ca="1">SUMIFS(INDIRECT($C$1&amp;"!"&amp;$C248&amp;":"&amp;$C248),dbF!$B:$B,"&gt;="&amp;AA$5,dbF!$B:$B,"&lt;="&amp;AA$6,INDIRECT($C$1&amp;"!"&amp;$C$2&amp;":"&amp;$C$2),$I$4,dbF!$J:$J,$I248,dbF!$K:$K,$J248)</f>
        <v>0</v>
      </c>
      <c r="AB248" s="1">
        <f ca="1">SUMIFS(INDIRECT($C$1&amp;"!"&amp;$C248&amp;":"&amp;$C248),dbF!$B:$B,"&gt;="&amp;AB$5,dbF!$B:$B,"&lt;="&amp;AB$6,INDIRECT($C$1&amp;"!"&amp;$C$2&amp;":"&amp;$C$2),$I$4,dbF!$J:$J,$I248,dbF!$K:$K,$J248)</f>
        <v>0</v>
      </c>
      <c r="AC248" s="1">
        <f ca="1">SUMIFS(INDIRECT($C$1&amp;"!"&amp;$C248&amp;":"&amp;$C248),dbF!$B:$B,"&gt;="&amp;AC$5,dbF!$B:$B,"&lt;="&amp;AC$6,INDIRECT($C$1&amp;"!"&amp;$C$2&amp;":"&amp;$C$2),$I$4,dbF!$J:$J,$I248,dbF!$K:$K,$J248)</f>
        <v>0</v>
      </c>
      <c r="AD248" s="1">
        <f ca="1">SUMIFS(INDIRECT($C$1&amp;"!"&amp;$C248&amp;":"&amp;$C248),dbF!$B:$B,"&gt;="&amp;AD$5,dbF!$B:$B,"&lt;="&amp;AD$6,INDIRECT($C$1&amp;"!"&amp;$C$2&amp;":"&amp;$C$2),$I$4,dbF!$J:$J,$I248,dbF!$K:$K,$J248)</f>
        <v>0</v>
      </c>
      <c r="AE248" s="1">
        <f ca="1">SUMIFS(INDIRECT($C$1&amp;"!"&amp;$C248&amp;":"&amp;$C248),dbF!$B:$B,"&gt;="&amp;AE$5,dbF!$B:$B,"&lt;="&amp;AE$6,INDIRECT($C$1&amp;"!"&amp;$C$2&amp;":"&amp;$C$2),$I$4,dbF!$J:$J,$I248,dbF!$K:$K,$J248)</f>
        <v>0</v>
      </c>
      <c r="AF248" s="1">
        <f ca="1">SUMIFS(INDIRECT($C$1&amp;"!"&amp;$C248&amp;":"&amp;$C248),dbF!$B:$B,"&gt;="&amp;AF$5,dbF!$B:$B,"&lt;="&amp;AF$6,INDIRECT($C$1&amp;"!"&amp;$C$2&amp;":"&amp;$C$2),$I$4,dbF!$J:$J,$I248,dbF!$K:$K,$J248)</f>
        <v>0</v>
      </c>
      <c r="AG248" s="1">
        <f ca="1">SUMIFS(INDIRECT($C$1&amp;"!"&amp;$C248&amp;":"&amp;$C248),dbF!$B:$B,"&gt;="&amp;AG$5,dbF!$B:$B,"&lt;="&amp;AG$6,INDIRECT($C$1&amp;"!"&amp;$C$2&amp;":"&amp;$C$2),$I$4,dbF!$J:$J,$I248,dbF!$K:$K,$J248)</f>
        <v>0</v>
      </c>
      <c r="AH248" s="1">
        <f ca="1">SUMIFS(INDIRECT($C$1&amp;"!"&amp;$C248&amp;":"&amp;$C248),dbF!$B:$B,"&gt;="&amp;AH$5,dbF!$B:$B,"&lt;="&amp;AH$6,INDIRECT($C$1&amp;"!"&amp;$C$2&amp;":"&amp;$C$2),$I$4,dbF!$J:$J,$I248,dbF!$K:$K,$J248)</f>
        <v>0</v>
      </c>
      <c r="AI248" s="1">
        <f ca="1">SUMIFS(INDIRECT($C$1&amp;"!"&amp;$C248&amp;":"&amp;$C248),dbF!$B:$B,"&gt;="&amp;AI$5,dbF!$B:$B,"&lt;="&amp;AI$6,INDIRECT($C$1&amp;"!"&amp;$C$2&amp;":"&amp;$C$2),$I$4,dbF!$J:$J,$I248,dbF!$K:$K,$J248)</f>
        <v>0</v>
      </c>
      <c r="AJ248" s="1">
        <f ca="1">SUMIFS(INDIRECT($C$1&amp;"!"&amp;$C248&amp;":"&amp;$C248),dbF!$B:$B,"&gt;="&amp;AJ$5,dbF!$B:$B,"&lt;="&amp;AJ$6,INDIRECT($C$1&amp;"!"&amp;$C$2&amp;":"&amp;$C$2),$I$4,dbF!$J:$J,$I248,dbF!$K:$K,$J248)</f>
        <v>0</v>
      </c>
      <c r="AK248" s="1">
        <f ca="1">SUMIFS(INDIRECT($C$1&amp;"!"&amp;$C248&amp;":"&amp;$C248),dbF!$B:$B,"&gt;="&amp;AK$5,dbF!$B:$B,"&lt;="&amp;AK$6,INDIRECT($C$1&amp;"!"&amp;$C$2&amp;":"&amp;$C$2),$I$4,dbF!$J:$J,$I248,dbF!$K:$K,$J248)</f>
        <v>0</v>
      </c>
      <c r="AL248" s="1">
        <f ca="1">SUMIFS(INDIRECT($C$1&amp;"!"&amp;$C248&amp;":"&amp;$C248),dbF!$B:$B,"&gt;="&amp;AL$5,dbF!$B:$B,"&lt;="&amp;AL$6,INDIRECT($C$1&amp;"!"&amp;$C$2&amp;":"&amp;$C$2),$I$4,dbF!$J:$J,$I248,dbF!$K:$K,$J248)</f>
        <v>0</v>
      </c>
    </row>
    <row r="249" spans="2:38" x14ac:dyDescent="0.25">
      <c r="B249" s="1" t="str">
        <f>Items!$L81</f>
        <v>CF(-)</v>
      </c>
      <c r="C249" s="1" t="str">
        <f>Items!$M81</f>
        <v>N</v>
      </c>
      <c r="I249" s="22" t="str">
        <f>Items!$J$78</f>
        <v>Поступления/Оплаты %%</v>
      </c>
      <c r="J249" s="1" t="str">
        <f>Items!K81</f>
        <v>расходы %% по кредитам</v>
      </c>
      <c r="Q249" s="1">
        <f ca="1">SUM($S249:INDIRECT(ADDRESS(ROW(),SUMIFS($3:$3,$4:$4,MAX($4:$4)))))</f>
        <v>0</v>
      </c>
      <c r="T249" s="1">
        <f ca="1">SUMIFS(INDIRECT($C$1&amp;"!"&amp;$C249&amp;":"&amp;$C249),dbF!$B:$B,"&gt;="&amp;T$5,dbF!$B:$B,"&lt;="&amp;T$6,INDIRECT($C$1&amp;"!"&amp;$C$2&amp;":"&amp;$C$2),$I$4,dbF!$J:$J,$I249,dbF!$K:$K,$J249)</f>
        <v>0</v>
      </c>
      <c r="U249" s="1">
        <f ca="1">SUMIFS(INDIRECT($C$1&amp;"!"&amp;$C249&amp;":"&amp;$C249),dbF!$B:$B,"&gt;="&amp;U$5,dbF!$B:$B,"&lt;="&amp;U$6,INDIRECT($C$1&amp;"!"&amp;$C$2&amp;":"&amp;$C$2),$I$4,dbF!$J:$J,$I249,dbF!$K:$K,$J249)</f>
        <v>0</v>
      </c>
      <c r="V249" s="1">
        <f ca="1">SUMIFS(INDIRECT($C$1&amp;"!"&amp;$C249&amp;":"&amp;$C249),dbF!$B:$B,"&gt;="&amp;V$5,dbF!$B:$B,"&lt;="&amp;V$6,INDIRECT($C$1&amp;"!"&amp;$C$2&amp;":"&amp;$C$2),$I$4,dbF!$J:$J,$I249,dbF!$K:$K,$J249)</f>
        <v>0</v>
      </c>
      <c r="W249" s="1">
        <f ca="1">SUMIFS(INDIRECT($C$1&amp;"!"&amp;$C249&amp;":"&amp;$C249),dbF!$B:$B,"&gt;="&amp;W$5,dbF!$B:$B,"&lt;="&amp;W$6,INDIRECT($C$1&amp;"!"&amp;$C$2&amp;":"&amp;$C$2),$I$4,dbF!$J:$J,$I249,dbF!$K:$K,$J249)</f>
        <v>0</v>
      </c>
      <c r="X249" s="1">
        <f ca="1">SUMIFS(INDIRECT($C$1&amp;"!"&amp;$C249&amp;":"&amp;$C249),dbF!$B:$B,"&gt;="&amp;X$5,dbF!$B:$B,"&lt;="&amp;X$6,INDIRECT($C$1&amp;"!"&amp;$C$2&amp;":"&amp;$C$2),$I$4,dbF!$J:$J,$I249,dbF!$K:$K,$J249)</f>
        <v>0</v>
      </c>
      <c r="Y249" s="1">
        <f ca="1">SUMIFS(INDIRECT($C$1&amp;"!"&amp;$C249&amp;":"&amp;$C249),dbF!$B:$B,"&gt;="&amp;Y$5,dbF!$B:$B,"&lt;="&amp;Y$6,INDIRECT($C$1&amp;"!"&amp;$C$2&amp;":"&amp;$C$2),$I$4,dbF!$J:$J,$I249,dbF!$K:$K,$J249)</f>
        <v>0</v>
      </c>
      <c r="Z249" s="1">
        <f ca="1">SUMIFS(INDIRECT($C$1&amp;"!"&amp;$C249&amp;":"&amp;$C249),dbF!$B:$B,"&gt;="&amp;Z$5,dbF!$B:$B,"&lt;="&amp;Z$6,INDIRECT($C$1&amp;"!"&amp;$C$2&amp;":"&amp;$C$2),$I$4,dbF!$J:$J,$I249,dbF!$K:$K,$J249)</f>
        <v>0</v>
      </c>
      <c r="AA249" s="1">
        <f ca="1">SUMIFS(INDIRECT($C$1&amp;"!"&amp;$C249&amp;":"&amp;$C249),dbF!$B:$B,"&gt;="&amp;AA$5,dbF!$B:$B,"&lt;="&amp;AA$6,INDIRECT($C$1&amp;"!"&amp;$C$2&amp;":"&amp;$C$2),$I$4,dbF!$J:$J,$I249,dbF!$K:$K,$J249)</f>
        <v>0</v>
      </c>
      <c r="AB249" s="1">
        <f ca="1">SUMIFS(INDIRECT($C$1&amp;"!"&amp;$C249&amp;":"&amp;$C249),dbF!$B:$B,"&gt;="&amp;AB$5,dbF!$B:$B,"&lt;="&amp;AB$6,INDIRECT($C$1&amp;"!"&amp;$C$2&amp;":"&amp;$C$2),$I$4,dbF!$J:$J,$I249,dbF!$K:$K,$J249)</f>
        <v>0</v>
      </c>
      <c r="AC249" s="1">
        <f ca="1">SUMIFS(INDIRECT($C$1&amp;"!"&amp;$C249&amp;":"&amp;$C249),dbF!$B:$B,"&gt;="&amp;AC$5,dbF!$B:$B,"&lt;="&amp;AC$6,INDIRECT($C$1&amp;"!"&amp;$C$2&amp;":"&amp;$C$2),$I$4,dbF!$J:$J,$I249,dbF!$K:$K,$J249)</f>
        <v>0</v>
      </c>
      <c r="AD249" s="1">
        <f ca="1">SUMIFS(INDIRECT($C$1&amp;"!"&amp;$C249&amp;":"&amp;$C249),dbF!$B:$B,"&gt;="&amp;AD$5,dbF!$B:$B,"&lt;="&amp;AD$6,INDIRECT($C$1&amp;"!"&amp;$C$2&amp;":"&amp;$C$2),$I$4,dbF!$J:$J,$I249,dbF!$K:$K,$J249)</f>
        <v>0</v>
      </c>
      <c r="AE249" s="1">
        <f ca="1">SUMIFS(INDIRECT($C$1&amp;"!"&amp;$C249&amp;":"&amp;$C249),dbF!$B:$B,"&gt;="&amp;AE$5,dbF!$B:$B,"&lt;="&amp;AE$6,INDIRECT($C$1&amp;"!"&amp;$C$2&amp;":"&amp;$C$2),$I$4,dbF!$J:$J,$I249,dbF!$K:$K,$J249)</f>
        <v>0</v>
      </c>
      <c r="AF249" s="1">
        <f ca="1">SUMIFS(INDIRECT($C$1&amp;"!"&amp;$C249&amp;":"&amp;$C249),dbF!$B:$B,"&gt;="&amp;AF$5,dbF!$B:$B,"&lt;="&amp;AF$6,INDIRECT($C$1&amp;"!"&amp;$C$2&amp;":"&amp;$C$2),$I$4,dbF!$J:$J,$I249,dbF!$K:$K,$J249)</f>
        <v>0</v>
      </c>
      <c r="AG249" s="1">
        <f ca="1">SUMIFS(INDIRECT($C$1&amp;"!"&amp;$C249&amp;":"&amp;$C249),dbF!$B:$B,"&gt;="&amp;AG$5,dbF!$B:$B,"&lt;="&amp;AG$6,INDIRECT($C$1&amp;"!"&amp;$C$2&amp;":"&amp;$C$2),$I$4,dbF!$J:$J,$I249,dbF!$K:$K,$J249)</f>
        <v>0</v>
      </c>
      <c r="AH249" s="1">
        <f ca="1">SUMIFS(INDIRECT($C$1&amp;"!"&amp;$C249&amp;":"&amp;$C249),dbF!$B:$B,"&gt;="&amp;AH$5,dbF!$B:$B,"&lt;="&amp;AH$6,INDIRECT($C$1&amp;"!"&amp;$C$2&amp;":"&amp;$C$2),$I$4,dbF!$J:$J,$I249,dbF!$K:$K,$J249)</f>
        <v>0</v>
      </c>
      <c r="AI249" s="1">
        <f ca="1">SUMIFS(INDIRECT($C$1&amp;"!"&amp;$C249&amp;":"&amp;$C249),dbF!$B:$B,"&gt;="&amp;AI$5,dbF!$B:$B,"&lt;="&amp;AI$6,INDIRECT($C$1&amp;"!"&amp;$C$2&amp;":"&amp;$C$2),$I$4,dbF!$J:$J,$I249,dbF!$K:$K,$J249)</f>
        <v>0</v>
      </c>
      <c r="AJ249" s="1">
        <f ca="1">SUMIFS(INDIRECT($C$1&amp;"!"&amp;$C249&amp;":"&amp;$C249),dbF!$B:$B,"&gt;="&amp;AJ$5,dbF!$B:$B,"&lt;="&amp;AJ$6,INDIRECT($C$1&amp;"!"&amp;$C$2&amp;":"&amp;$C$2),$I$4,dbF!$J:$J,$I249,dbF!$K:$K,$J249)</f>
        <v>0</v>
      </c>
      <c r="AK249" s="1">
        <f ca="1">SUMIFS(INDIRECT($C$1&amp;"!"&amp;$C249&amp;":"&amp;$C249),dbF!$B:$B,"&gt;="&amp;AK$5,dbF!$B:$B,"&lt;="&amp;AK$6,INDIRECT($C$1&amp;"!"&amp;$C$2&amp;":"&amp;$C$2),$I$4,dbF!$J:$J,$I249,dbF!$K:$K,$J249)</f>
        <v>0</v>
      </c>
      <c r="AL249" s="1">
        <f ca="1">SUMIFS(INDIRECT($C$1&amp;"!"&amp;$C249&amp;":"&amp;$C249),dbF!$B:$B,"&gt;="&amp;AL$5,dbF!$B:$B,"&lt;="&amp;AL$6,INDIRECT($C$1&amp;"!"&amp;$C$2&amp;":"&amp;$C$2),$I$4,dbF!$J:$J,$I249,dbF!$K:$K,$J249)</f>
        <v>0</v>
      </c>
    </row>
    <row r="250" spans="2:38" x14ac:dyDescent="0.25">
      <c r="B250" s="1" t="str">
        <f>Items!$L82</f>
        <v>CF(-)</v>
      </c>
      <c r="C250" s="1" t="str">
        <f>Items!$M82</f>
        <v>N</v>
      </c>
      <c r="I250" s="22" t="str">
        <f>Items!$J$78</f>
        <v>Поступления/Оплаты %%</v>
      </c>
      <c r="J250" s="1" t="str">
        <f>Items!K82</f>
        <v>расходы %% по займам</v>
      </c>
      <c r="Q250" s="1">
        <f ca="1">SUM($S250:INDIRECT(ADDRESS(ROW(),SUMIFS($3:$3,$4:$4,MAX($4:$4)))))</f>
        <v>0</v>
      </c>
      <c r="T250" s="1">
        <f ca="1">SUMIFS(INDIRECT($C$1&amp;"!"&amp;$C250&amp;":"&amp;$C250),dbF!$B:$B,"&gt;="&amp;T$5,dbF!$B:$B,"&lt;="&amp;T$6,INDIRECT($C$1&amp;"!"&amp;$C$2&amp;":"&amp;$C$2),$I$4,dbF!$J:$J,$I250,dbF!$K:$K,$J250)</f>
        <v>0</v>
      </c>
      <c r="U250" s="1">
        <f ca="1">SUMIFS(INDIRECT($C$1&amp;"!"&amp;$C250&amp;":"&amp;$C250),dbF!$B:$B,"&gt;="&amp;U$5,dbF!$B:$B,"&lt;="&amp;U$6,INDIRECT($C$1&amp;"!"&amp;$C$2&amp;":"&amp;$C$2),$I$4,dbF!$J:$J,$I250,dbF!$K:$K,$J250)</f>
        <v>0</v>
      </c>
      <c r="V250" s="1">
        <f ca="1">SUMIFS(INDIRECT($C$1&amp;"!"&amp;$C250&amp;":"&amp;$C250),dbF!$B:$B,"&gt;="&amp;V$5,dbF!$B:$B,"&lt;="&amp;V$6,INDIRECT($C$1&amp;"!"&amp;$C$2&amp;":"&amp;$C$2),$I$4,dbF!$J:$J,$I250,dbF!$K:$K,$J250)</f>
        <v>0</v>
      </c>
      <c r="W250" s="1">
        <f ca="1">SUMIFS(INDIRECT($C$1&amp;"!"&amp;$C250&amp;":"&amp;$C250),dbF!$B:$B,"&gt;="&amp;W$5,dbF!$B:$B,"&lt;="&amp;W$6,INDIRECT($C$1&amp;"!"&amp;$C$2&amp;":"&amp;$C$2),$I$4,dbF!$J:$J,$I250,dbF!$K:$K,$J250)</f>
        <v>0</v>
      </c>
      <c r="X250" s="1">
        <f ca="1">SUMIFS(INDIRECT($C$1&amp;"!"&amp;$C250&amp;":"&amp;$C250),dbF!$B:$B,"&gt;="&amp;X$5,dbF!$B:$B,"&lt;="&amp;X$6,INDIRECT($C$1&amp;"!"&amp;$C$2&amp;":"&amp;$C$2),$I$4,dbF!$J:$J,$I250,dbF!$K:$K,$J250)</f>
        <v>0</v>
      </c>
      <c r="Y250" s="1">
        <f ca="1">SUMIFS(INDIRECT($C$1&amp;"!"&amp;$C250&amp;":"&amp;$C250),dbF!$B:$B,"&gt;="&amp;Y$5,dbF!$B:$B,"&lt;="&amp;Y$6,INDIRECT($C$1&amp;"!"&amp;$C$2&amp;":"&amp;$C$2),$I$4,dbF!$J:$J,$I250,dbF!$K:$K,$J250)</f>
        <v>0</v>
      </c>
      <c r="Z250" s="1">
        <f ca="1">SUMIFS(INDIRECT($C$1&amp;"!"&amp;$C250&amp;":"&amp;$C250),dbF!$B:$B,"&gt;="&amp;Z$5,dbF!$B:$B,"&lt;="&amp;Z$6,INDIRECT($C$1&amp;"!"&amp;$C$2&amp;":"&amp;$C$2),$I$4,dbF!$J:$J,$I250,dbF!$K:$K,$J250)</f>
        <v>0</v>
      </c>
      <c r="AA250" s="1">
        <f ca="1">SUMIFS(INDIRECT($C$1&amp;"!"&amp;$C250&amp;":"&amp;$C250),dbF!$B:$B,"&gt;="&amp;AA$5,dbF!$B:$B,"&lt;="&amp;AA$6,INDIRECT($C$1&amp;"!"&amp;$C$2&amp;":"&amp;$C$2),$I$4,dbF!$J:$J,$I250,dbF!$K:$K,$J250)</f>
        <v>0</v>
      </c>
      <c r="AB250" s="1">
        <f ca="1">SUMIFS(INDIRECT($C$1&amp;"!"&amp;$C250&amp;":"&amp;$C250),dbF!$B:$B,"&gt;="&amp;AB$5,dbF!$B:$B,"&lt;="&amp;AB$6,INDIRECT($C$1&amp;"!"&amp;$C$2&amp;":"&amp;$C$2),$I$4,dbF!$J:$J,$I250,dbF!$K:$K,$J250)</f>
        <v>0</v>
      </c>
      <c r="AC250" s="1">
        <f ca="1">SUMIFS(INDIRECT($C$1&amp;"!"&amp;$C250&amp;":"&amp;$C250),dbF!$B:$B,"&gt;="&amp;AC$5,dbF!$B:$B,"&lt;="&amp;AC$6,INDIRECT($C$1&amp;"!"&amp;$C$2&amp;":"&amp;$C$2),$I$4,dbF!$J:$J,$I250,dbF!$K:$K,$J250)</f>
        <v>0</v>
      </c>
      <c r="AD250" s="1">
        <f ca="1">SUMIFS(INDIRECT($C$1&amp;"!"&amp;$C250&amp;":"&amp;$C250),dbF!$B:$B,"&gt;="&amp;AD$5,dbF!$B:$B,"&lt;="&amp;AD$6,INDIRECT($C$1&amp;"!"&amp;$C$2&amp;":"&amp;$C$2),$I$4,dbF!$J:$J,$I250,dbF!$K:$K,$J250)</f>
        <v>0</v>
      </c>
      <c r="AE250" s="1">
        <f ca="1">SUMIFS(INDIRECT($C$1&amp;"!"&amp;$C250&amp;":"&amp;$C250),dbF!$B:$B,"&gt;="&amp;AE$5,dbF!$B:$B,"&lt;="&amp;AE$6,INDIRECT($C$1&amp;"!"&amp;$C$2&amp;":"&amp;$C$2),$I$4,dbF!$J:$J,$I250,dbF!$K:$K,$J250)</f>
        <v>0</v>
      </c>
      <c r="AF250" s="1">
        <f ca="1">SUMIFS(INDIRECT($C$1&amp;"!"&amp;$C250&amp;":"&amp;$C250),dbF!$B:$B,"&gt;="&amp;AF$5,dbF!$B:$B,"&lt;="&amp;AF$6,INDIRECT($C$1&amp;"!"&amp;$C$2&amp;":"&amp;$C$2),$I$4,dbF!$J:$J,$I250,dbF!$K:$K,$J250)</f>
        <v>0</v>
      </c>
      <c r="AG250" s="1">
        <f ca="1">SUMIFS(INDIRECT($C$1&amp;"!"&amp;$C250&amp;":"&amp;$C250),dbF!$B:$B,"&gt;="&amp;AG$5,dbF!$B:$B,"&lt;="&amp;AG$6,INDIRECT($C$1&amp;"!"&amp;$C$2&amp;":"&amp;$C$2),$I$4,dbF!$J:$J,$I250,dbF!$K:$K,$J250)</f>
        <v>0</v>
      </c>
      <c r="AH250" s="1">
        <f ca="1">SUMIFS(INDIRECT($C$1&amp;"!"&amp;$C250&amp;":"&amp;$C250),dbF!$B:$B,"&gt;="&amp;AH$5,dbF!$B:$B,"&lt;="&amp;AH$6,INDIRECT($C$1&amp;"!"&amp;$C$2&amp;":"&amp;$C$2),$I$4,dbF!$J:$J,$I250,dbF!$K:$K,$J250)</f>
        <v>0</v>
      </c>
      <c r="AI250" s="1">
        <f ca="1">SUMIFS(INDIRECT($C$1&amp;"!"&amp;$C250&amp;":"&amp;$C250),dbF!$B:$B,"&gt;="&amp;AI$5,dbF!$B:$B,"&lt;="&amp;AI$6,INDIRECT($C$1&amp;"!"&amp;$C$2&amp;":"&amp;$C$2),$I$4,dbF!$J:$J,$I250,dbF!$K:$K,$J250)</f>
        <v>0</v>
      </c>
      <c r="AJ250" s="1">
        <f ca="1">SUMIFS(INDIRECT($C$1&amp;"!"&amp;$C250&amp;":"&amp;$C250),dbF!$B:$B,"&gt;="&amp;AJ$5,dbF!$B:$B,"&lt;="&amp;AJ$6,INDIRECT($C$1&amp;"!"&amp;$C$2&amp;":"&amp;$C$2),$I$4,dbF!$J:$J,$I250,dbF!$K:$K,$J250)</f>
        <v>0</v>
      </c>
      <c r="AK250" s="1">
        <f ca="1">SUMIFS(INDIRECT($C$1&amp;"!"&amp;$C250&amp;":"&amp;$C250),dbF!$B:$B,"&gt;="&amp;AK$5,dbF!$B:$B,"&lt;="&amp;AK$6,INDIRECT($C$1&amp;"!"&amp;$C$2&amp;":"&amp;$C$2),$I$4,dbF!$J:$J,$I250,dbF!$K:$K,$J250)</f>
        <v>0</v>
      </c>
      <c r="AL250" s="1">
        <f ca="1">SUMIFS(INDIRECT($C$1&amp;"!"&amp;$C250&amp;":"&amp;$C250),dbF!$B:$B,"&gt;="&amp;AL$5,dbF!$B:$B,"&lt;="&amp;AL$6,INDIRECT($C$1&amp;"!"&amp;$C$2&amp;":"&amp;$C$2),$I$4,dbF!$J:$J,$I250,dbF!$K:$K,$J250)</f>
        <v>0</v>
      </c>
    </row>
    <row r="251" spans="2:38" s="23" customFormat="1" ht="10.199999999999999" x14ac:dyDescent="0.2">
      <c r="E251" s="23" t="s">
        <v>50</v>
      </c>
    </row>
    <row r="252" spans="2:38" ht="4.05" customHeight="1" x14ac:dyDescent="0.25"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</row>
    <row r="253" spans="2:38" s="2" customFormat="1" x14ac:dyDescent="0.25">
      <c r="B253" s="2" t="str">
        <f>Items!$L$83</f>
        <v>CF</v>
      </c>
      <c r="C253" s="2">
        <f>Items!$M$83</f>
        <v>0</v>
      </c>
      <c r="I253" s="2" t="str">
        <f>Items!$J$83</f>
        <v>Финпоток до выплаты налогов</v>
      </c>
      <c r="Q253" s="2">
        <f ca="1">SUM($S253:INDIRECT(ADDRESS(ROW(),SUMIFS($3:$3,$4:$4,MAX($4:$4)))))</f>
        <v>-11781691.535800001</v>
      </c>
      <c r="T253" s="2">
        <f ca="1">SUMIFS(T$159:T252,$B$159:$B252,Items!$L$4)-SUMIFS(T$159:T252,$B$159:$B252,Items!$L$7)</f>
        <v>-194731.87000000002</v>
      </c>
      <c r="U253" s="2">
        <f ca="1">SUMIFS(U$159:U252,$B$159:$B252,Items!$L$4)-SUMIFS(U$159:U252,$B$159:$B252,Items!$L$7)</f>
        <v>-416919</v>
      </c>
      <c r="V253" s="2">
        <f ca="1">SUMIFS(V$159:V252,$B$159:$B252,Items!$L$4)-SUMIFS(V$159:V252,$B$159:$B252,Items!$L$7)</f>
        <v>-188915.25999999998</v>
      </c>
      <c r="W253" s="2">
        <f ca="1">SUMIFS(W$159:W252,$B$159:$B252,Items!$L$4)-SUMIFS(W$159:W252,$B$159:$B252,Items!$L$7)</f>
        <v>-372915.61</v>
      </c>
      <c r="X253" s="2">
        <f ca="1">SUMIFS(X$159:X252,$B$159:$B252,Items!$L$4)-SUMIFS(X$159:X252,$B$159:$B252,Items!$L$7)</f>
        <v>-306918.19999999995</v>
      </c>
      <c r="Y253" s="2">
        <f ca="1">SUMIFS(Y$159:Y252,$B$159:$B252,Items!$L$4)-SUMIFS(Y$159:Y252,$B$159:$B252,Items!$L$7)</f>
        <v>-277728.11579999997</v>
      </c>
      <c r="Z253" s="2">
        <f ca="1">SUMIFS(Z$159:Z252,$B$159:$B252,Items!$L$4)-SUMIFS(Z$159:Z252,$B$159:$B252,Items!$L$7)</f>
        <v>-256976.19999999998</v>
      </c>
      <c r="AA253" s="2">
        <f ca="1">SUMIFS(AA$159:AA252,$B$159:$B252,Items!$L$4)-SUMIFS(AA$159:AA252,$B$159:$B252,Items!$L$7)</f>
        <v>-783431.8899999999</v>
      </c>
      <c r="AB253" s="2">
        <f ca="1">SUMIFS(AB$159:AB252,$B$159:$B252,Items!$L$4)-SUMIFS(AB$159:AB252,$B$159:$B252,Items!$L$7)</f>
        <v>-876706.66999999993</v>
      </c>
      <c r="AC253" s="2">
        <f ca="1">SUMIFS(AC$159:AC252,$B$159:$B252,Items!$L$4)-SUMIFS(AC$159:AC252,$B$159:$B252,Items!$L$7)</f>
        <v>-760438.41999999993</v>
      </c>
      <c r="AD253" s="2">
        <f ca="1">SUMIFS(AD$159:AD252,$B$159:$B252,Items!$L$4)-SUMIFS(AD$159:AD252,$B$159:$B252,Items!$L$7)</f>
        <v>-1869834.7500000002</v>
      </c>
      <c r="AE253" s="2">
        <f ca="1">SUMIFS(AE$159:AE252,$B$159:$B252,Items!$L$4)-SUMIFS(AE$159:AE252,$B$159:$B252,Items!$L$7)</f>
        <v>-1571182.36</v>
      </c>
      <c r="AF253" s="2">
        <f ca="1">SUMIFS(AF$159:AF252,$B$159:$B252,Items!$L$4)-SUMIFS(AF$159:AF252,$B$159:$B252,Items!$L$7)</f>
        <v>-1570893.81</v>
      </c>
      <c r="AG253" s="2">
        <f ca="1">SUMIFS(AG$159:AG252,$B$159:$B252,Items!$L$4)-SUMIFS(AG$159:AG252,$B$159:$B252,Items!$L$7)</f>
        <v>-1818739.98</v>
      </c>
      <c r="AH253" s="2">
        <f ca="1">SUMIFS(AH$159:AH252,$B$159:$B252,Items!$L$4)-SUMIFS(AH$159:AH252,$B$159:$B252,Items!$L$7)</f>
        <v>-487159.4</v>
      </c>
      <c r="AI253" s="2">
        <f ca="1">SUMIFS(AI$159:AI252,$B$159:$B252,Items!$L$4)-SUMIFS(AI$159:AI252,$B$159:$B252,Items!$L$7)</f>
        <v>0</v>
      </c>
      <c r="AJ253" s="2">
        <f ca="1">SUMIFS(AJ$159:AJ252,$B$159:$B252,Items!$L$4)-SUMIFS(AJ$159:AJ252,$B$159:$B252,Items!$L$7)</f>
        <v>-28200</v>
      </c>
      <c r="AK253" s="2">
        <f ca="1">SUMIFS(AK$159:AK252,$B$159:$B252,Items!$L$4)-SUMIFS(AK$159:AK252,$B$159:$B252,Items!$L$7)</f>
        <v>0</v>
      </c>
      <c r="AL253" s="2">
        <f ca="1">SUMIFS(AL$159:AL252,$B$159:$B252,Items!$L$4)-SUMIFS(AL$159:AL252,$B$159:$B252,Items!$L$7)</f>
        <v>0</v>
      </c>
    </row>
    <row r="254" spans="2:38" ht="4.05" customHeight="1" x14ac:dyDescent="0.25"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</row>
    <row r="255" spans="2:38" s="2" customFormat="1" x14ac:dyDescent="0.25">
      <c r="B255" s="2">
        <f>Items!$L$84</f>
        <v>0</v>
      </c>
      <c r="C255" s="2" t="str">
        <f>Items!$M$84</f>
        <v>N</v>
      </c>
      <c r="I255" s="2" t="str">
        <f>Items!$J$84</f>
        <v>Оплата налогов</v>
      </c>
      <c r="Q255" s="2">
        <f ca="1">SUM($S255:INDIRECT(ADDRESS(ROW(),SUMIFS($3:$3,$4:$4,MAX($4:$4)))))</f>
        <v>63015.1</v>
      </c>
      <c r="T255" s="2">
        <f ca="1">SUM(T256:T260)</f>
        <v>0</v>
      </c>
      <c r="U255" s="2">
        <f t="shared" ref="U255" ca="1" si="186">SUM(U256:U260)</f>
        <v>0</v>
      </c>
      <c r="V255" s="2">
        <f t="shared" ref="V255" ca="1" si="187">SUM(V256:V260)</f>
        <v>0</v>
      </c>
      <c r="W255" s="2">
        <f t="shared" ref="W255" ca="1" si="188">SUM(W256:W260)</f>
        <v>0</v>
      </c>
      <c r="X255" s="2">
        <f t="shared" ref="X255" ca="1" si="189">SUM(X256:X260)</f>
        <v>0</v>
      </c>
      <c r="Y255" s="2">
        <f t="shared" ref="Y255" ca="1" si="190">SUM(Y256:Y260)</f>
        <v>0</v>
      </c>
      <c r="Z255" s="2">
        <f t="shared" ref="Z255" ca="1" si="191">SUM(Z256:Z260)</f>
        <v>18704.61</v>
      </c>
      <c r="AA255" s="2">
        <f t="shared" ref="AA255" ca="1" si="192">SUM(AA256:AA260)</f>
        <v>0</v>
      </c>
      <c r="AB255" s="2">
        <f t="shared" ref="AB255" ca="1" si="193">SUM(AB256:AB260)</f>
        <v>0</v>
      </c>
      <c r="AC255" s="2">
        <f t="shared" ref="AC255" ca="1" si="194">SUM(AC256:AC260)</f>
        <v>0</v>
      </c>
      <c r="AD255" s="2">
        <f t="shared" ref="AD255" ca="1" si="195">SUM(AD256:AD260)</f>
        <v>0</v>
      </c>
      <c r="AE255" s="2">
        <f t="shared" ref="AE255" ca="1" si="196">SUM(AE256:AE260)</f>
        <v>0</v>
      </c>
      <c r="AF255" s="2">
        <f t="shared" ref="AF255" ca="1" si="197">SUM(AF256:AF260)</f>
        <v>10152</v>
      </c>
      <c r="AG255" s="2">
        <f t="shared" ref="AG255" ca="1" si="198">SUM(AG256:AG260)</f>
        <v>34158.49</v>
      </c>
      <c r="AH255" s="2">
        <f t="shared" ref="AH255" ca="1" si="199">SUM(AH256:AH260)</f>
        <v>0</v>
      </c>
      <c r="AI255" s="2">
        <f t="shared" ref="AI255" ca="1" si="200">SUM(AI256:AI260)</f>
        <v>0</v>
      </c>
      <c r="AJ255" s="2">
        <f t="shared" ref="AJ255" ca="1" si="201">SUM(AJ256:AJ260)</f>
        <v>0</v>
      </c>
      <c r="AK255" s="2">
        <f t="shared" ref="AK255" ca="1" si="202">SUM(AK256:AK260)</f>
        <v>0</v>
      </c>
      <c r="AL255" s="2">
        <f t="shared" ref="AL255" ca="1" si="203">SUM(AL256:AL260)</f>
        <v>0</v>
      </c>
    </row>
    <row r="256" spans="2:38" x14ac:dyDescent="0.25">
      <c r="B256" s="1" t="str">
        <f>Items!$L85</f>
        <v>CF(-)</v>
      </c>
      <c r="C256" s="1" t="str">
        <f>Items!$M85</f>
        <v>N</v>
      </c>
      <c r="I256" s="22" t="str">
        <f>Items!$J$84</f>
        <v>Оплата налогов</v>
      </c>
      <c r="J256" s="1" t="str">
        <f>Items!K85</f>
        <v>УСН</v>
      </c>
      <c r="Q256" s="1">
        <f ca="1">SUM($S256:INDIRECT(ADDRESS(ROW(),SUMIFS($3:$3,$4:$4,MAX($4:$4)))))</f>
        <v>0</v>
      </c>
      <c r="T256" s="1">
        <f ca="1">SUMIFS(INDIRECT($C$1&amp;"!"&amp;$C256&amp;":"&amp;$C256),dbF!$B:$B,"&gt;="&amp;T$5,dbF!$B:$B,"&lt;="&amp;T$6,INDIRECT($C$1&amp;"!"&amp;$C$2&amp;":"&amp;$C$2),$I$4,dbF!$J:$J,$I256,dbF!$K:$K,$J256)</f>
        <v>0</v>
      </c>
      <c r="U256" s="1">
        <f ca="1">SUMIFS(INDIRECT($C$1&amp;"!"&amp;$C256&amp;":"&amp;$C256),dbF!$B:$B,"&gt;="&amp;U$5,dbF!$B:$B,"&lt;="&amp;U$6,INDIRECT($C$1&amp;"!"&amp;$C$2&amp;":"&amp;$C$2),$I$4,dbF!$J:$J,$I256,dbF!$K:$K,$J256)</f>
        <v>0</v>
      </c>
      <c r="V256" s="1">
        <f ca="1">SUMIFS(INDIRECT($C$1&amp;"!"&amp;$C256&amp;":"&amp;$C256),dbF!$B:$B,"&gt;="&amp;V$5,dbF!$B:$B,"&lt;="&amp;V$6,INDIRECT($C$1&amp;"!"&amp;$C$2&amp;":"&amp;$C$2),$I$4,dbF!$J:$J,$I256,dbF!$K:$K,$J256)</f>
        <v>0</v>
      </c>
      <c r="W256" s="1">
        <f ca="1">SUMIFS(INDIRECT($C$1&amp;"!"&amp;$C256&amp;":"&amp;$C256),dbF!$B:$B,"&gt;="&amp;W$5,dbF!$B:$B,"&lt;="&amp;W$6,INDIRECT($C$1&amp;"!"&amp;$C$2&amp;":"&amp;$C$2),$I$4,dbF!$J:$J,$I256,dbF!$K:$K,$J256)</f>
        <v>0</v>
      </c>
      <c r="X256" s="1">
        <f ca="1">SUMIFS(INDIRECT($C$1&amp;"!"&amp;$C256&amp;":"&amp;$C256),dbF!$B:$B,"&gt;="&amp;X$5,dbF!$B:$B,"&lt;="&amp;X$6,INDIRECT($C$1&amp;"!"&amp;$C$2&amp;":"&amp;$C$2),$I$4,dbF!$J:$J,$I256,dbF!$K:$K,$J256)</f>
        <v>0</v>
      </c>
      <c r="Y256" s="1">
        <f ca="1">SUMIFS(INDIRECT($C$1&amp;"!"&amp;$C256&amp;":"&amp;$C256),dbF!$B:$B,"&gt;="&amp;Y$5,dbF!$B:$B,"&lt;="&amp;Y$6,INDIRECT($C$1&amp;"!"&amp;$C$2&amp;":"&amp;$C$2),$I$4,dbF!$J:$J,$I256,dbF!$K:$K,$J256)</f>
        <v>0</v>
      </c>
      <c r="Z256" s="1">
        <f ca="1">SUMIFS(INDIRECT($C$1&amp;"!"&amp;$C256&amp;":"&amp;$C256),dbF!$B:$B,"&gt;="&amp;Z$5,dbF!$B:$B,"&lt;="&amp;Z$6,INDIRECT($C$1&amp;"!"&amp;$C$2&amp;":"&amp;$C$2),$I$4,dbF!$J:$J,$I256,dbF!$K:$K,$J256)</f>
        <v>0</v>
      </c>
      <c r="AA256" s="1">
        <f ca="1">SUMIFS(INDIRECT($C$1&amp;"!"&amp;$C256&amp;":"&amp;$C256),dbF!$B:$B,"&gt;="&amp;AA$5,dbF!$B:$B,"&lt;="&amp;AA$6,INDIRECT($C$1&amp;"!"&amp;$C$2&amp;":"&amp;$C$2),$I$4,dbF!$J:$J,$I256,dbF!$K:$K,$J256)</f>
        <v>0</v>
      </c>
      <c r="AB256" s="1">
        <f ca="1">SUMIFS(INDIRECT($C$1&amp;"!"&amp;$C256&amp;":"&amp;$C256),dbF!$B:$B,"&gt;="&amp;AB$5,dbF!$B:$B,"&lt;="&amp;AB$6,INDIRECT($C$1&amp;"!"&amp;$C$2&amp;":"&amp;$C$2),$I$4,dbF!$J:$J,$I256,dbF!$K:$K,$J256)</f>
        <v>0</v>
      </c>
      <c r="AC256" s="1">
        <f ca="1">SUMIFS(INDIRECT($C$1&amp;"!"&amp;$C256&amp;":"&amp;$C256),dbF!$B:$B,"&gt;="&amp;AC$5,dbF!$B:$B,"&lt;="&amp;AC$6,INDIRECT($C$1&amp;"!"&amp;$C$2&amp;":"&amp;$C$2),$I$4,dbF!$J:$J,$I256,dbF!$K:$K,$J256)</f>
        <v>0</v>
      </c>
      <c r="AD256" s="1">
        <f ca="1">SUMIFS(INDIRECT($C$1&amp;"!"&amp;$C256&amp;":"&amp;$C256),dbF!$B:$B,"&gt;="&amp;AD$5,dbF!$B:$B,"&lt;="&amp;AD$6,INDIRECT($C$1&amp;"!"&amp;$C$2&amp;":"&amp;$C$2),$I$4,dbF!$J:$J,$I256,dbF!$K:$K,$J256)</f>
        <v>0</v>
      </c>
      <c r="AE256" s="1">
        <f ca="1">SUMIFS(INDIRECT($C$1&amp;"!"&amp;$C256&amp;":"&amp;$C256),dbF!$B:$B,"&gt;="&amp;AE$5,dbF!$B:$B,"&lt;="&amp;AE$6,INDIRECT($C$1&amp;"!"&amp;$C$2&amp;":"&amp;$C$2),$I$4,dbF!$J:$J,$I256,dbF!$K:$K,$J256)</f>
        <v>0</v>
      </c>
      <c r="AF256" s="1">
        <f ca="1">SUMIFS(INDIRECT($C$1&amp;"!"&amp;$C256&amp;":"&amp;$C256),dbF!$B:$B,"&gt;="&amp;AF$5,dbF!$B:$B,"&lt;="&amp;AF$6,INDIRECT($C$1&amp;"!"&amp;$C$2&amp;":"&amp;$C$2),$I$4,dbF!$J:$J,$I256,dbF!$K:$K,$J256)</f>
        <v>0</v>
      </c>
      <c r="AG256" s="1">
        <f ca="1">SUMIFS(INDIRECT($C$1&amp;"!"&amp;$C256&amp;":"&amp;$C256),dbF!$B:$B,"&gt;="&amp;AG$5,dbF!$B:$B,"&lt;="&amp;AG$6,INDIRECT($C$1&amp;"!"&amp;$C$2&amp;":"&amp;$C$2),$I$4,dbF!$J:$J,$I256,dbF!$K:$K,$J256)</f>
        <v>0</v>
      </c>
      <c r="AH256" s="1">
        <f ca="1">SUMIFS(INDIRECT($C$1&amp;"!"&amp;$C256&amp;":"&amp;$C256),dbF!$B:$B,"&gt;="&amp;AH$5,dbF!$B:$B,"&lt;="&amp;AH$6,INDIRECT($C$1&amp;"!"&amp;$C$2&amp;":"&amp;$C$2),$I$4,dbF!$J:$J,$I256,dbF!$K:$K,$J256)</f>
        <v>0</v>
      </c>
      <c r="AI256" s="1">
        <f ca="1">SUMIFS(INDIRECT($C$1&amp;"!"&amp;$C256&amp;":"&amp;$C256),dbF!$B:$B,"&gt;="&amp;AI$5,dbF!$B:$B,"&lt;="&amp;AI$6,INDIRECT($C$1&amp;"!"&amp;$C$2&amp;":"&amp;$C$2),$I$4,dbF!$J:$J,$I256,dbF!$K:$K,$J256)</f>
        <v>0</v>
      </c>
      <c r="AJ256" s="1">
        <f ca="1">SUMIFS(INDIRECT($C$1&amp;"!"&amp;$C256&amp;":"&amp;$C256),dbF!$B:$B,"&gt;="&amp;AJ$5,dbF!$B:$B,"&lt;="&amp;AJ$6,INDIRECT($C$1&amp;"!"&amp;$C$2&amp;":"&amp;$C$2),$I$4,dbF!$J:$J,$I256,dbF!$K:$K,$J256)</f>
        <v>0</v>
      </c>
      <c r="AK256" s="1">
        <f ca="1">SUMIFS(INDIRECT($C$1&amp;"!"&amp;$C256&amp;":"&amp;$C256),dbF!$B:$B,"&gt;="&amp;AK$5,dbF!$B:$B,"&lt;="&amp;AK$6,INDIRECT($C$1&amp;"!"&amp;$C$2&amp;":"&amp;$C$2),$I$4,dbF!$J:$J,$I256,dbF!$K:$K,$J256)</f>
        <v>0</v>
      </c>
      <c r="AL256" s="1">
        <f ca="1">SUMIFS(INDIRECT($C$1&amp;"!"&amp;$C256&amp;":"&amp;$C256),dbF!$B:$B,"&gt;="&amp;AL$5,dbF!$B:$B,"&lt;="&amp;AL$6,INDIRECT($C$1&amp;"!"&amp;$C$2&amp;":"&amp;$C$2),$I$4,dbF!$J:$J,$I256,dbF!$K:$K,$J256)</f>
        <v>0</v>
      </c>
    </row>
    <row r="257" spans="2:38" x14ac:dyDescent="0.25">
      <c r="B257" s="1" t="str">
        <f>Items!$L86</f>
        <v>CF(-)</v>
      </c>
      <c r="C257" s="1" t="str">
        <f>Items!$M86</f>
        <v>N</v>
      </c>
      <c r="I257" s="22" t="str">
        <f>Items!$J$84</f>
        <v>Оплата налогов</v>
      </c>
      <c r="J257" s="1" t="str">
        <f>Items!K86</f>
        <v>Патент</v>
      </c>
      <c r="Q257" s="1">
        <f ca="1">SUM($S257:INDIRECT(ADDRESS(ROW(),SUMIFS($3:$3,$4:$4,MAX($4:$4)))))</f>
        <v>30251.06</v>
      </c>
      <c r="T257" s="1">
        <f ca="1">SUMIFS(INDIRECT($C$1&amp;"!"&amp;$C257&amp;":"&amp;$C257),dbF!$B:$B,"&gt;="&amp;T$5,dbF!$B:$B,"&lt;="&amp;T$6,INDIRECT($C$1&amp;"!"&amp;$C$2&amp;":"&amp;$C$2),$I$4,dbF!$J:$J,$I257,dbF!$K:$K,$J257)</f>
        <v>0</v>
      </c>
      <c r="U257" s="1">
        <f ca="1">SUMIFS(INDIRECT($C$1&amp;"!"&amp;$C257&amp;":"&amp;$C257),dbF!$B:$B,"&gt;="&amp;U$5,dbF!$B:$B,"&lt;="&amp;U$6,INDIRECT($C$1&amp;"!"&amp;$C$2&amp;":"&amp;$C$2),$I$4,dbF!$J:$J,$I257,dbF!$K:$K,$J257)</f>
        <v>0</v>
      </c>
      <c r="V257" s="1">
        <f ca="1">SUMIFS(INDIRECT($C$1&amp;"!"&amp;$C257&amp;":"&amp;$C257),dbF!$B:$B,"&gt;="&amp;V$5,dbF!$B:$B,"&lt;="&amp;V$6,INDIRECT($C$1&amp;"!"&amp;$C$2&amp;":"&amp;$C$2),$I$4,dbF!$J:$J,$I257,dbF!$K:$K,$J257)</f>
        <v>0</v>
      </c>
      <c r="W257" s="1">
        <f ca="1">SUMIFS(INDIRECT($C$1&amp;"!"&amp;$C257&amp;":"&amp;$C257),dbF!$B:$B,"&gt;="&amp;W$5,dbF!$B:$B,"&lt;="&amp;W$6,INDIRECT($C$1&amp;"!"&amp;$C$2&amp;":"&amp;$C$2),$I$4,dbF!$J:$J,$I257,dbF!$K:$K,$J257)</f>
        <v>0</v>
      </c>
      <c r="X257" s="1">
        <f ca="1">SUMIFS(INDIRECT($C$1&amp;"!"&amp;$C257&amp;":"&amp;$C257),dbF!$B:$B,"&gt;="&amp;X$5,dbF!$B:$B,"&lt;="&amp;X$6,INDIRECT($C$1&amp;"!"&amp;$C$2&amp;":"&amp;$C$2),$I$4,dbF!$J:$J,$I257,dbF!$K:$K,$J257)</f>
        <v>0</v>
      </c>
      <c r="Y257" s="1">
        <f ca="1">SUMIFS(INDIRECT($C$1&amp;"!"&amp;$C257&amp;":"&amp;$C257),dbF!$B:$B,"&gt;="&amp;Y$5,dbF!$B:$B,"&lt;="&amp;Y$6,INDIRECT($C$1&amp;"!"&amp;$C$2&amp;":"&amp;$C$2),$I$4,dbF!$J:$J,$I257,dbF!$K:$K,$J257)</f>
        <v>0</v>
      </c>
      <c r="Z257" s="1">
        <f ca="1">SUMIFS(INDIRECT($C$1&amp;"!"&amp;$C257&amp;":"&amp;$C257),dbF!$B:$B,"&gt;="&amp;Z$5,dbF!$B:$B,"&lt;="&amp;Z$6,INDIRECT($C$1&amp;"!"&amp;$C$2&amp;":"&amp;$C$2),$I$4,dbF!$J:$J,$I257,dbF!$K:$K,$J257)</f>
        <v>18704.61</v>
      </c>
      <c r="AA257" s="1">
        <f ca="1">SUMIFS(INDIRECT($C$1&amp;"!"&amp;$C257&amp;":"&amp;$C257),dbF!$B:$B,"&gt;="&amp;AA$5,dbF!$B:$B,"&lt;="&amp;AA$6,INDIRECT($C$1&amp;"!"&amp;$C$2&amp;":"&amp;$C$2),$I$4,dbF!$J:$J,$I257,dbF!$K:$K,$J257)</f>
        <v>0</v>
      </c>
      <c r="AB257" s="1">
        <f ca="1">SUMIFS(INDIRECT($C$1&amp;"!"&amp;$C257&amp;":"&amp;$C257),dbF!$B:$B,"&gt;="&amp;AB$5,dbF!$B:$B,"&lt;="&amp;AB$6,INDIRECT($C$1&amp;"!"&amp;$C$2&amp;":"&amp;$C$2),$I$4,dbF!$J:$J,$I257,dbF!$K:$K,$J257)</f>
        <v>0</v>
      </c>
      <c r="AC257" s="1">
        <f ca="1">SUMIFS(INDIRECT($C$1&amp;"!"&amp;$C257&amp;":"&amp;$C257),dbF!$B:$B,"&gt;="&amp;AC$5,dbF!$B:$B,"&lt;="&amp;AC$6,INDIRECT($C$1&amp;"!"&amp;$C$2&amp;":"&amp;$C$2),$I$4,dbF!$J:$J,$I257,dbF!$K:$K,$J257)</f>
        <v>0</v>
      </c>
      <c r="AD257" s="1">
        <f ca="1">SUMIFS(INDIRECT($C$1&amp;"!"&amp;$C257&amp;":"&amp;$C257),dbF!$B:$B,"&gt;="&amp;AD$5,dbF!$B:$B,"&lt;="&amp;AD$6,INDIRECT($C$1&amp;"!"&amp;$C$2&amp;":"&amp;$C$2),$I$4,dbF!$J:$J,$I257,dbF!$K:$K,$J257)</f>
        <v>0</v>
      </c>
      <c r="AE257" s="1">
        <f ca="1">SUMIFS(INDIRECT($C$1&amp;"!"&amp;$C257&amp;":"&amp;$C257),dbF!$B:$B,"&gt;="&amp;AE$5,dbF!$B:$B,"&lt;="&amp;AE$6,INDIRECT($C$1&amp;"!"&amp;$C$2&amp;":"&amp;$C$2),$I$4,dbF!$J:$J,$I257,dbF!$K:$K,$J257)</f>
        <v>0</v>
      </c>
      <c r="AF257" s="1">
        <f ca="1">SUMIFS(INDIRECT($C$1&amp;"!"&amp;$C257&amp;":"&amp;$C257),dbF!$B:$B,"&gt;="&amp;AF$5,dbF!$B:$B,"&lt;="&amp;AF$6,INDIRECT($C$1&amp;"!"&amp;$C$2&amp;":"&amp;$C$2),$I$4,dbF!$J:$J,$I257,dbF!$K:$K,$J257)</f>
        <v>10152</v>
      </c>
      <c r="AG257" s="1">
        <f ca="1">SUMIFS(INDIRECT($C$1&amp;"!"&amp;$C257&amp;":"&amp;$C257),dbF!$B:$B,"&gt;="&amp;AG$5,dbF!$B:$B,"&lt;="&amp;AG$6,INDIRECT($C$1&amp;"!"&amp;$C$2&amp;":"&amp;$C$2),$I$4,dbF!$J:$J,$I257,dbF!$K:$K,$J257)</f>
        <v>1394.45</v>
      </c>
      <c r="AH257" s="1">
        <f ca="1">SUMIFS(INDIRECT($C$1&amp;"!"&amp;$C257&amp;":"&amp;$C257),dbF!$B:$B,"&gt;="&amp;AH$5,dbF!$B:$B,"&lt;="&amp;AH$6,INDIRECT($C$1&amp;"!"&amp;$C$2&amp;":"&amp;$C$2),$I$4,dbF!$J:$J,$I257,dbF!$K:$K,$J257)</f>
        <v>0</v>
      </c>
      <c r="AI257" s="1">
        <f ca="1">SUMIFS(INDIRECT($C$1&amp;"!"&amp;$C257&amp;":"&amp;$C257),dbF!$B:$B,"&gt;="&amp;AI$5,dbF!$B:$B,"&lt;="&amp;AI$6,INDIRECT($C$1&amp;"!"&amp;$C$2&amp;":"&amp;$C$2),$I$4,dbF!$J:$J,$I257,dbF!$K:$K,$J257)</f>
        <v>0</v>
      </c>
      <c r="AJ257" s="1">
        <f ca="1">SUMIFS(INDIRECT($C$1&amp;"!"&amp;$C257&amp;":"&amp;$C257),dbF!$B:$B,"&gt;="&amp;AJ$5,dbF!$B:$B,"&lt;="&amp;AJ$6,INDIRECT($C$1&amp;"!"&amp;$C$2&amp;":"&amp;$C$2),$I$4,dbF!$J:$J,$I257,dbF!$K:$K,$J257)</f>
        <v>0</v>
      </c>
      <c r="AK257" s="1">
        <f ca="1">SUMIFS(INDIRECT($C$1&amp;"!"&amp;$C257&amp;":"&amp;$C257),dbF!$B:$B,"&gt;="&amp;AK$5,dbF!$B:$B,"&lt;="&amp;AK$6,INDIRECT($C$1&amp;"!"&amp;$C$2&amp;":"&amp;$C$2),$I$4,dbF!$J:$J,$I257,dbF!$K:$K,$J257)</f>
        <v>0</v>
      </c>
      <c r="AL257" s="1">
        <f ca="1">SUMIFS(INDIRECT($C$1&amp;"!"&amp;$C257&amp;":"&amp;$C257),dbF!$B:$B,"&gt;="&amp;AL$5,dbF!$B:$B,"&lt;="&amp;AL$6,INDIRECT($C$1&amp;"!"&amp;$C$2&amp;":"&amp;$C$2),$I$4,dbF!$J:$J,$I257,dbF!$K:$K,$J257)</f>
        <v>0</v>
      </c>
    </row>
    <row r="258" spans="2:38" x14ac:dyDescent="0.25">
      <c r="B258" s="1" t="str">
        <f>Items!$L87</f>
        <v>CF(-)</v>
      </c>
      <c r="C258" s="1" t="str">
        <f>Items!$M87</f>
        <v>N</v>
      </c>
      <c r="I258" s="22" t="str">
        <f>Items!$J$84</f>
        <v>Оплата налогов</v>
      </c>
      <c r="J258" s="1" t="str">
        <f>Items!K87</f>
        <v>Самозанятые</v>
      </c>
      <c r="Q258" s="1">
        <f ca="1">SUM($S258:INDIRECT(ADDRESS(ROW(),SUMIFS($3:$3,$4:$4,MAX($4:$4)))))</f>
        <v>32764.039999999997</v>
      </c>
      <c r="T258" s="1">
        <f ca="1">SUMIFS(INDIRECT($C$1&amp;"!"&amp;$C258&amp;":"&amp;$C258),dbF!$B:$B,"&gt;="&amp;T$5,dbF!$B:$B,"&lt;="&amp;T$6,INDIRECT($C$1&amp;"!"&amp;$C$2&amp;":"&amp;$C$2),$I$4,dbF!$J:$J,$I258,dbF!$K:$K,$J258)</f>
        <v>0</v>
      </c>
      <c r="U258" s="1">
        <f ca="1">SUMIFS(INDIRECT($C$1&amp;"!"&amp;$C258&amp;":"&amp;$C258),dbF!$B:$B,"&gt;="&amp;U$5,dbF!$B:$B,"&lt;="&amp;U$6,INDIRECT($C$1&amp;"!"&amp;$C$2&amp;":"&amp;$C$2),$I$4,dbF!$J:$J,$I258,dbF!$K:$K,$J258)</f>
        <v>0</v>
      </c>
      <c r="V258" s="1">
        <f ca="1">SUMIFS(INDIRECT($C$1&amp;"!"&amp;$C258&amp;":"&amp;$C258),dbF!$B:$B,"&gt;="&amp;V$5,dbF!$B:$B,"&lt;="&amp;V$6,INDIRECT($C$1&amp;"!"&amp;$C$2&amp;":"&amp;$C$2),$I$4,dbF!$J:$J,$I258,dbF!$K:$K,$J258)</f>
        <v>0</v>
      </c>
      <c r="W258" s="1">
        <f ca="1">SUMIFS(INDIRECT($C$1&amp;"!"&amp;$C258&amp;":"&amp;$C258),dbF!$B:$B,"&gt;="&amp;W$5,dbF!$B:$B,"&lt;="&amp;W$6,INDIRECT($C$1&amp;"!"&amp;$C$2&amp;":"&amp;$C$2),$I$4,dbF!$J:$J,$I258,dbF!$K:$K,$J258)</f>
        <v>0</v>
      </c>
      <c r="X258" s="1">
        <f ca="1">SUMIFS(INDIRECT($C$1&amp;"!"&amp;$C258&amp;":"&amp;$C258),dbF!$B:$B,"&gt;="&amp;X$5,dbF!$B:$B,"&lt;="&amp;X$6,INDIRECT($C$1&amp;"!"&amp;$C$2&amp;":"&amp;$C$2),$I$4,dbF!$J:$J,$I258,dbF!$K:$K,$J258)</f>
        <v>0</v>
      </c>
      <c r="Y258" s="1">
        <f ca="1">SUMIFS(INDIRECT($C$1&amp;"!"&amp;$C258&amp;":"&amp;$C258),dbF!$B:$B,"&gt;="&amp;Y$5,dbF!$B:$B,"&lt;="&amp;Y$6,INDIRECT($C$1&amp;"!"&amp;$C$2&amp;":"&amp;$C$2),$I$4,dbF!$J:$J,$I258,dbF!$K:$K,$J258)</f>
        <v>0</v>
      </c>
      <c r="Z258" s="1">
        <f ca="1">SUMIFS(INDIRECT($C$1&amp;"!"&amp;$C258&amp;":"&amp;$C258),dbF!$B:$B,"&gt;="&amp;Z$5,dbF!$B:$B,"&lt;="&amp;Z$6,INDIRECT($C$1&amp;"!"&amp;$C$2&amp;":"&amp;$C$2),$I$4,dbF!$J:$J,$I258,dbF!$K:$K,$J258)</f>
        <v>0</v>
      </c>
      <c r="AA258" s="1">
        <f ca="1">SUMIFS(INDIRECT($C$1&amp;"!"&amp;$C258&amp;":"&amp;$C258),dbF!$B:$B,"&gt;="&amp;AA$5,dbF!$B:$B,"&lt;="&amp;AA$6,INDIRECT($C$1&amp;"!"&amp;$C$2&amp;":"&amp;$C$2),$I$4,dbF!$J:$J,$I258,dbF!$K:$K,$J258)</f>
        <v>0</v>
      </c>
      <c r="AB258" s="1">
        <f ca="1">SUMIFS(INDIRECT($C$1&amp;"!"&amp;$C258&amp;":"&amp;$C258),dbF!$B:$B,"&gt;="&amp;AB$5,dbF!$B:$B,"&lt;="&amp;AB$6,INDIRECT($C$1&amp;"!"&amp;$C$2&amp;":"&amp;$C$2),$I$4,dbF!$J:$J,$I258,dbF!$K:$K,$J258)</f>
        <v>0</v>
      </c>
      <c r="AC258" s="1">
        <f ca="1">SUMIFS(INDIRECT($C$1&amp;"!"&amp;$C258&amp;":"&amp;$C258),dbF!$B:$B,"&gt;="&amp;AC$5,dbF!$B:$B,"&lt;="&amp;AC$6,INDIRECT($C$1&amp;"!"&amp;$C$2&amp;":"&amp;$C$2),$I$4,dbF!$J:$J,$I258,dbF!$K:$K,$J258)</f>
        <v>0</v>
      </c>
      <c r="AD258" s="1">
        <f ca="1">SUMIFS(INDIRECT($C$1&amp;"!"&amp;$C258&amp;":"&amp;$C258),dbF!$B:$B,"&gt;="&amp;AD$5,dbF!$B:$B,"&lt;="&amp;AD$6,INDIRECT($C$1&amp;"!"&amp;$C$2&amp;":"&amp;$C$2),$I$4,dbF!$J:$J,$I258,dbF!$K:$K,$J258)</f>
        <v>0</v>
      </c>
      <c r="AE258" s="1">
        <f ca="1">SUMIFS(INDIRECT($C$1&amp;"!"&amp;$C258&amp;":"&amp;$C258),dbF!$B:$B,"&gt;="&amp;AE$5,dbF!$B:$B,"&lt;="&amp;AE$6,INDIRECT($C$1&amp;"!"&amp;$C$2&amp;":"&amp;$C$2),$I$4,dbF!$J:$J,$I258,dbF!$K:$K,$J258)</f>
        <v>0</v>
      </c>
      <c r="AF258" s="1">
        <f ca="1">SUMIFS(INDIRECT($C$1&amp;"!"&amp;$C258&amp;":"&amp;$C258),dbF!$B:$B,"&gt;="&amp;AF$5,dbF!$B:$B,"&lt;="&amp;AF$6,INDIRECT($C$1&amp;"!"&amp;$C$2&amp;":"&amp;$C$2),$I$4,dbF!$J:$J,$I258,dbF!$K:$K,$J258)</f>
        <v>0</v>
      </c>
      <c r="AG258" s="1">
        <f ca="1">SUMIFS(INDIRECT($C$1&amp;"!"&amp;$C258&amp;":"&amp;$C258),dbF!$B:$B,"&gt;="&amp;AG$5,dbF!$B:$B,"&lt;="&amp;AG$6,INDIRECT($C$1&amp;"!"&amp;$C$2&amp;":"&amp;$C$2),$I$4,dbF!$J:$J,$I258,dbF!$K:$K,$J258)</f>
        <v>32764.039999999997</v>
      </c>
      <c r="AH258" s="1">
        <f ca="1">SUMIFS(INDIRECT($C$1&amp;"!"&amp;$C258&amp;":"&amp;$C258),dbF!$B:$B,"&gt;="&amp;AH$5,dbF!$B:$B,"&lt;="&amp;AH$6,INDIRECT($C$1&amp;"!"&amp;$C$2&amp;":"&amp;$C$2),$I$4,dbF!$J:$J,$I258,dbF!$K:$K,$J258)</f>
        <v>0</v>
      </c>
      <c r="AI258" s="1">
        <f ca="1">SUMIFS(INDIRECT($C$1&amp;"!"&amp;$C258&amp;":"&amp;$C258),dbF!$B:$B,"&gt;="&amp;AI$5,dbF!$B:$B,"&lt;="&amp;AI$6,INDIRECT($C$1&amp;"!"&amp;$C$2&amp;":"&amp;$C$2),$I$4,dbF!$J:$J,$I258,dbF!$K:$K,$J258)</f>
        <v>0</v>
      </c>
      <c r="AJ258" s="1">
        <f ca="1">SUMIFS(INDIRECT($C$1&amp;"!"&amp;$C258&amp;":"&amp;$C258),dbF!$B:$B,"&gt;="&amp;AJ$5,dbF!$B:$B,"&lt;="&amp;AJ$6,INDIRECT($C$1&amp;"!"&amp;$C$2&amp;":"&amp;$C$2),$I$4,dbF!$J:$J,$I258,dbF!$K:$K,$J258)</f>
        <v>0</v>
      </c>
      <c r="AK258" s="1">
        <f ca="1">SUMIFS(INDIRECT($C$1&amp;"!"&amp;$C258&amp;":"&amp;$C258),dbF!$B:$B,"&gt;="&amp;AK$5,dbF!$B:$B,"&lt;="&amp;AK$6,INDIRECT($C$1&amp;"!"&amp;$C$2&amp;":"&amp;$C$2),$I$4,dbF!$J:$J,$I258,dbF!$K:$K,$J258)</f>
        <v>0</v>
      </c>
      <c r="AL258" s="1">
        <f ca="1">SUMIFS(INDIRECT($C$1&amp;"!"&amp;$C258&amp;":"&amp;$C258),dbF!$B:$B,"&gt;="&amp;AL$5,dbF!$B:$B,"&lt;="&amp;AL$6,INDIRECT($C$1&amp;"!"&amp;$C$2&amp;":"&amp;$C$2),$I$4,dbF!$J:$J,$I258,dbF!$K:$K,$J258)</f>
        <v>0</v>
      </c>
    </row>
    <row r="259" spans="2:38" x14ac:dyDescent="0.25">
      <c r="B259" s="1" t="str">
        <f>Items!$L88</f>
        <v>CF(-)</v>
      </c>
      <c r="C259" s="1" t="str">
        <f>Items!$M88</f>
        <v>N</v>
      </c>
      <c r="I259" s="22" t="str">
        <f>Items!$J$84</f>
        <v>Оплата налогов</v>
      </c>
      <c r="J259" s="1" t="str">
        <f>Items!K88</f>
        <v>НДС</v>
      </c>
      <c r="Q259" s="1">
        <f ca="1">SUM($S259:INDIRECT(ADDRESS(ROW(),SUMIFS($3:$3,$4:$4,MAX($4:$4)))))</f>
        <v>0</v>
      </c>
      <c r="T259" s="1">
        <f ca="1">SUMIFS(INDIRECT($C$1&amp;"!"&amp;$C259&amp;":"&amp;$C259),dbF!$B:$B,"&gt;="&amp;T$5,dbF!$B:$B,"&lt;="&amp;T$6,INDIRECT($C$1&amp;"!"&amp;$C$2&amp;":"&amp;$C$2),$I$4,dbF!$J:$J,$I259,dbF!$K:$K,$J259)</f>
        <v>0</v>
      </c>
      <c r="U259" s="1">
        <f ca="1">SUMIFS(INDIRECT($C$1&amp;"!"&amp;$C259&amp;":"&amp;$C259),dbF!$B:$B,"&gt;="&amp;U$5,dbF!$B:$B,"&lt;="&amp;U$6,INDIRECT($C$1&amp;"!"&amp;$C$2&amp;":"&amp;$C$2),$I$4,dbF!$J:$J,$I259,dbF!$K:$K,$J259)</f>
        <v>0</v>
      </c>
      <c r="V259" s="1">
        <f ca="1">SUMIFS(INDIRECT($C$1&amp;"!"&amp;$C259&amp;":"&amp;$C259),dbF!$B:$B,"&gt;="&amp;V$5,dbF!$B:$B,"&lt;="&amp;V$6,INDIRECT($C$1&amp;"!"&amp;$C$2&amp;":"&amp;$C$2),$I$4,dbF!$J:$J,$I259,dbF!$K:$K,$J259)</f>
        <v>0</v>
      </c>
      <c r="W259" s="1">
        <f ca="1">SUMIFS(INDIRECT($C$1&amp;"!"&amp;$C259&amp;":"&amp;$C259),dbF!$B:$B,"&gt;="&amp;W$5,dbF!$B:$B,"&lt;="&amp;W$6,INDIRECT($C$1&amp;"!"&amp;$C$2&amp;":"&amp;$C$2),$I$4,dbF!$J:$J,$I259,dbF!$K:$K,$J259)</f>
        <v>0</v>
      </c>
      <c r="X259" s="1">
        <f ca="1">SUMIFS(INDIRECT($C$1&amp;"!"&amp;$C259&amp;":"&amp;$C259),dbF!$B:$B,"&gt;="&amp;X$5,dbF!$B:$B,"&lt;="&amp;X$6,INDIRECT($C$1&amp;"!"&amp;$C$2&amp;":"&amp;$C$2),$I$4,dbF!$J:$J,$I259,dbF!$K:$K,$J259)</f>
        <v>0</v>
      </c>
      <c r="Y259" s="1">
        <f ca="1">SUMIFS(INDIRECT($C$1&amp;"!"&amp;$C259&amp;":"&amp;$C259),dbF!$B:$B,"&gt;="&amp;Y$5,dbF!$B:$B,"&lt;="&amp;Y$6,INDIRECT($C$1&amp;"!"&amp;$C$2&amp;":"&amp;$C$2),$I$4,dbF!$J:$J,$I259,dbF!$K:$K,$J259)</f>
        <v>0</v>
      </c>
      <c r="Z259" s="1">
        <f ca="1">SUMIFS(INDIRECT($C$1&amp;"!"&amp;$C259&amp;":"&amp;$C259),dbF!$B:$B,"&gt;="&amp;Z$5,dbF!$B:$B,"&lt;="&amp;Z$6,INDIRECT($C$1&amp;"!"&amp;$C$2&amp;":"&amp;$C$2),$I$4,dbF!$J:$J,$I259,dbF!$K:$K,$J259)</f>
        <v>0</v>
      </c>
      <c r="AA259" s="1">
        <f ca="1">SUMIFS(INDIRECT($C$1&amp;"!"&amp;$C259&amp;":"&amp;$C259),dbF!$B:$B,"&gt;="&amp;AA$5,dbF!$B:$B,"&lt;="&amp;AA$6,INDIRECT($C$1&amp;"!"&amp;$C$2&amp;":"&amp;$C$2),$I$4,dbF!$J:$J,$I259,dbF!$K:$K,$J259)</f>
        <v>0</v>
      </c>
      <c r="AB259" s="1">
        <f ca="1">SUMIFS(INDIRECT($C$1&amp;"!"&amp;$C259&amp;":"&amp;$C259),dbF!$B:$B,"&gt;="&amp;AB$5,dbF!$B:$B,"&lt;="&amp;AB$6,INDIRECT($C$1&amp;"!"&amp;$C$2&amp;":"&amp;$C$2),$I$4,dbF!$J:$J,$I259,dbF!$K:$K,$J259)</f>
        <v>0</v>
      </c>
      <c r="AC259" s="1">
        <f ca="1">SUMIFS(INDIRECT($C$1&amp;"!"&amp;$C259&amp;":"&amp;$C259),dbF!$B:$B,"&gt;="&amp;AC$5,dbF!$B:$B,"&lt;="&amp;AC$6,INDIRECT($C$1&amp;"!"&amp;$C$2&amp;":"&amp;$C$2),$I$4,dbF!$J:$J,$I259,dbF!$K:$K,$J259)</f>
        <v>0</v>
      </c>
      <c r="AD259" s="1">
        <f ca="1">SUMIFS(INDIRECT($C$1&amp;"!"&amp;$C259&amp;":"&amp;$C259),dbF!$B:$B,"&gt;="&amp;AD$5,dbF!$B:$B,"&lt;="&amp;AD$6,INDIRECT($C$1&amp;"!"&amp;$C$2&amp;":"&amp;$C$2),$I$4,dbF!$J:$J,$I259,dbF!$K:$K,$J259)</f>
        <v>0</v>
      </c>
      <c r="AE259" s="1">
        <f ca="1">SUMIFS(INDIRECT($C$1&amp;"!"&amp;$C259&amp;":"&amp;$C259),dbF!$B:$B,"&gt;="&amp;AE$5,dbF!$B:$B,"&lt;="&amp;AE$6,INDIRECT($C$1&amp;"!"&amp;$C$2&amp;":"&amp;$C$2),$I$4,dbF!$J:$J,$I259,dbF!$K:$K,$J259)</f>
        <v>0</v>
      </c>
      <c r="AF259" s="1">
        <f ca="1">SUMIFS(INDIRECT($C$1&amp;"!"&amp;$C259&amp;":"&amp;$C259),dbF!$B:$B,"&gt;="&amp;AF$5,dbF!$B:$B,"&lt;="&amp;AF$6,INDIRECT($C$1&amp;"!"&amp;$C$2&amp;":"&amp;$C$2),$I$4,dbF!$J:$J,$I259,dbF!$K:$K,$J259)</f>
        <v>0</v>
      </c>
      <c r="AG259" s="1">
        <f ca="1">SUMIFS(INDIRECT($C$1&amp;"!"&amp;$C259&amp;":"&amp;$C259),dbF!$B:$B,"&gt;="&amp;AG$5,dbF!$B:$B,"&lt;="&amp;AG$6,INDIRECT($C$1&amp;"!"&amp;$C$2&amp;":"&amp;$C$2),$I$4,dbF!$J:$J,$I259,dbF!$K:$K,$J259)</f>
        <v>0</v>
      </c>
      <c r="AH259" s="1">
        <f ca="1">SUMIFS(INDIRECT($C$1&amp;"!"&amp;$C259&amp;":"&amp;$C259),dbF!$B:$B,"&gt;="&amp;AH$5,dbF!$B:$B,"&lt;="&amp;AH$6,INDIRECT($C$1&amp;"!"&amp;$C$2&amp;":"&amp;$C$2),$I$4,dbF!$J:$J,$I259,dbF!$K:$K,$J259)</f>
        <v>0</v>
      </c>
      <c r="AI259" s="1">
        <f ca="1">SUMIFS(INDIRECT($C$1&amp;"!"&amp;$C259&amp;":"&amp;$C259),dbF!$B:$B,"&gt;="&amp;AI$5,dbF!$B:$B,"&lt;="&amp;AI$6,INDIRECT($C$1&amp;"!"&amp;$C$2&amp;":"&amp;$C$2),$I$4,dbF!$J:$J,$I259,dbF!$K:$K,$J259)</f>
        <v>0</v>
      </c>
      <c r="AJ259" s="1">
        <f ca="1">SUMIFS(INDIRECT($C$1&amp;"!"&amp;$C259&amp;":"&amp;$C259),dbF!$B:$B,"&gt;="&amp;AJ$5,dbF!$B:$B,"&lt;="&amp;AJ$6,INDIRECT($C$1&amp;"!"&amp;$C$2&amp;":"&amp;$C$2),$I$4,dbF!$J:$J,$I259,dbF!$K:$K,$J259)</f>
        <v>0</v>
      </c>
      <c r="AK259" s="1">
        <f ca="1">SUMIFS(INDIRECT($C$1&amp;"!"&amp;$C259&amp;":"&amp;$C259),dbF!$B:$B,"&gt;="&amp;AK$5,dbF!$B:$B,"&lt;="&amp;AK$6,INDIRECT($C$1&amp;"!"&amp;$C$2&amp;":"&amp;$C$2),$I$4,dbF!$J:$J,$I259,dbF!$K:$K,$J259)</f>
        <v>0</v>
      </c>
      <c r="AL259" s="1">
        <f ca="1">SUMIFS(INDIRECT($C$1&amp;"!"&amp;$C259&amp;":"&amp;$C259),dbF!$B:$B,"&gt;="&amp;AL$5,dbF!$B:$B,"&lt;="&amp;AL$6,INDIRECT($C$1&amp;"!"&amp;$C$2&amp;":"&amp;$C$2),$I$4,dbF!$J:$J,$I259,dbF!$K:$K,$J259)</f>
        <v>0</v>
      </c>
    </row>
    <row r="260" spans="2:38" s="23" customFormat="1" ht="10.199999999999999" x14ac:dyDescent="0.2">
      <c r="E260" s="23" t="s">
        <v>50</v>
      </c>
    </row>
    <row r="261" spans="2:38" ht="4.05" customHeight="1" x14ac:dyDescent="0.25"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</row>
    <row r="262" spans="2:38" s="2" customFormat="1" x14ac:dyDescent="0.25">
      <c r="B262" s="2" t="str">
        <f>Items!$L$89</f>
        <v>CF</v>
      </c>
      <c r="C262" s="2">
        <f>Items!$M$89</f>
        <v>0</v>
      </c>
      <c r="I262" s="2" t="str">
        <f>Items!$J$89</f>
        <v>Финпоток по основной деятельности</v>
      </c>
      <c r="Q262" s="2">
        <f ca="1">SUM($S262:INDIRECT(ADDRESS(ROW(),SUMIFS($3:$3,$4:$4,MAX($4:$4)))))</f>
        <v>-11844706.6358</v>
      </c>
      <c r="T262" s="2">
        <f ca="1">SUMIFS(T$159:T261,$B$159:$B261,Items!$L$4)-SUMIFS(T$159:T261,$B$159:$B261,Items!$L$7)</f>
        <v>-194731.87000000002</v>
      </c>
      <c r="U262" s="2">
        <f ca="1">SUMIFS(U$159:U261,$B$159:$B261,Items!$L$4)-SUMIFS(U$159:U261,$B$159:$B261,Items!$L$7)</f>
        <v>-416919</v>
      </c>
      <c r="V262" s="2">
        <f ca="1">SUMIFS(V$159:V261,$B$159:$B261,Items!$L$4)-SUMIFS(V$159:V261,$B$159:$B261,Items!$L$7)</f>
        <v>-188915.25999999998</v>
      </c>
      <c r="W262" s="2">
        <f ca="1">SUMIFS(W$159:W261,$B$159:$B261,Items!$L$4)-SUMIFS(W$159:W261,$B$159:$B261,Items!$L$7)</f>
        <v>-372915.61</v>
      </c>
      <c r="X262" s="2">
        <f ca="1">SUMIFS(X$159:X261,$B$159:$B261,Items!$L$4)-SUMIFS(X$159:X261,$B$159:$B261,Items!$L$7)</f>
        <v>-306918.19999999995</v>
      </c>
      <c r="Y262" s="2">
        <f ca="1">SUMIFS(Y$159:Y261,$B$159:$B261,Items!$L$4)-SUMIFS(Y$159:Y261,$B$159:$B261,Items!$L$7)</f>
        <v>-277728.11579999997</v>
      </c>
      <c r="Z262" s="2">
        <f ca="1">SUMIFS(Z$159:Z261,$B$159:$B261,Items!$L$4)-SUMIFS(Z$159:Z261,$B$159:$B261,Items!$L$7)</f>
        <v>-275680.81</v>
      </c>
      <c r="AA262" s="2">
        <f ca="1">SUMIFS(AA$159:AA261,$B$159:$B261,Items!$L$4)-SUMIFS(AA$159:AA261,$B$159:$B261,Items!$L$7)</f>
        <v>-783431.8899999999</v>
      </c>
      <c r="AB262" s="2">
        <f ca="1">SUMIFS(AB$159:AB261,$B$159:$B261,Items!$L$4)-SUMIFS(AB$159:AB261,$B$159:$B261,Items!$L$7)</f>
        <v>-876706.66999999993</v>
      </c>
      <c r="AC262" s="2">
        <f ca="1">SUMIFS(AC$159:AC261,$B$159:$B261,Items!$L$4)-SUMIFS(AC$159:AC261,$B$159:$B261,Items!$L$7)</f>
        <v>-760438.41999999993</v>
      </c>
      <c r="AD262" s="2">
        <f ca="1">SUMIFS(AD$159:AD261,$B$159:$B261,Items!$L$4)-SUMIFS(AD$159:AD261,$B$159:$B261,Items!$L$7)</f>
        <v>-1869834.7500000002</v>
      </c>
      <c r="AE262" s="2">
        <f ca="1">SUMIFS(AE$159:AE261,$B$159:$B261,Items!$L$4)-SUMIFS(AE$159:AE261,$B$159:$B261,Items!$L$7)</f>
        <v>-1571182.36</v>
      </c>
      <c r="AF262" s="2">
        <f ca="1">SUMIFS(AF$159:AF261,$B$159:$B261,Items!$L$4)-SUMIFS(AF$159:AF261,$B$159:$B261,Items!$L$7)</f>
        <v>-1581045.81</v>
      </c>
      <c r="AG262" s="2">
        <f ca="1">SUMIFS(AG$159:AG261,$B$159:$B261,Items!$L$4)-SUMIFS(AG$159:AG261,$B$159:$B261,Items!$L$7)</f>
        <v>-1852898.47</v>
      </c>
      <c r="AH262" s="2">
        <f ca="1">SUMIFS(AH$159:AH261,$B$159:$B261,Items!$L$4)-SUMIFS(AH$159:AH261,$B$159:$B261,Items!$L$7)</f>
        <v>-487159.4</v>
      </c>
      <c r="AI262" s="2">
        <f ca="1">SUMIFS(AI$159:AI261,$B$159:$B261,Items!$L$4)-SUMIFS(AI$159:AI261,$B$159:$B261,Items!$L$7)</f>
        <v>0</v>
      </c>
      <c r="AJ262" s="2">
        <f ca="1">SUMIFS(AJ$159:AJ261,$B$159:$B261,Items!$L$4)-SUMIFS(AJ$159:AJ261,$B$159:$B261,Items!$L$7)</f>
        <v>-28200</v>
      </c>
      <c r="AK262" s="2">
        <f ca="1">SUMIFS(AK$159:AK261,$B$159:$B261,Items!$L$4)-SUMIFS(AK$159:AK261,$B$159:$B261,Items!$L$7)</f>
        <v>0</v>
      </c>
      <c r="AL262" s="2">
        <f ca="1">SUMIFS(AL$159:AL261,$B$159:$B261,Items!$L$4)-SUMIFS(AL$159:AL261,$B$159:$B261,Items!$L$7)</f>
        <v>0</v>
      </c>
    </row>
    <row r="263" spans="2:38" ht="4.05" customHeight="1" x14ac:dyDescent="0.25"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</row>
    <row r="264" spans="2:38" s="2" customFormat="1" x14ac:dyDescent="0.25">
      <c r="B264" s="2">
        <f>Items!$L$90</f>
        <v>0</v>
      </c>
      <c r="C264" s="2" t="str">
        <f>Items!$M$90</f>
        <v>N</v>
      </c>
      <c r="I264" s="2" t="str">
        <f>Items!$J$90</f>
        <v>Поступления и оплаты по финансовой деятельности</v>
      </c>
      <c r="Q264" s="2">
        <f ca="1">SUM($S264:INDIRECT(ADDRESS(ROW(),SUMIFS($3:$3,$4:$4,MAX($4:$4)))))</f>
        <v>0</v>
      </c>
      <c r="T264" s="2">
        <f ca="1">SUM(T265:T276)</f>
        <v>0</v>
      </c>
      <c r="U264" s="2">
        <f ca="1">SUM(U265:U276)</f>
        <v>0</v>
      </c>
      <c r="V264" s="2">
        <f t="shared" ref="V264" ca="1" si="204">SUM(V265:V276)</f>
        <v>0</v>
      </c>
      <c r="W264" s="2">
        <f t="shared" ref="W264" ca="1" si="205">SUM(W265:W276)</f>
        <v>0</v>
      </c>
      <c r="X264" s="2">
        <f t="shared" ref="X264" ca="1" si="206">SUM(X265:X276)</f>
        <v>0</v>
      </c>
      <c r="Y264" s="2">
        <f t="shared" ref="Y264" ca="1" si="207">SUM(Y265:Y276)</f>
        <v>0</v>
      </c>
      <c r="Z264" s="2">
        <f t="shared" ref="Z264" ca="1" si="208">SUM(Z265:Z276)</f>
        <v>0</v>
      </c>
      <c r="AA264" s="2">
        <f t="shared" ref="AA264" ca="1" si="209">SUM(AA265:AA276)</f>
        <v>0</v>
      </c>
      <c r="AB264" s="2">
        <f t="shared" ref="AB264" ca="1" si="210">SUM(AB265:AB276)</f>
        <v>0</v>
      </c>
      <c r="AC264" s="2">
        <f t="shared" ref="AC264" ca="1" si="211">SUM(AC265:AC276)</f>
        <v>0</v>
      </c>
      <c r="AD264" s="2">
        <f t="shared" ref="AD264" ca="1" si="212">SUM(AD265:AD276)</f>
        <v>0</v>
      </c>
      <c r="AE264" s="2">
        <f t="shared" ref="AE264" ca="1" si="213">SUM(AE265:AE276)</f>
        <v>0</v>
      </c>
      <c r="AF264" s="2">
        <f t="shared" ref="AF264" ca="1" si="214">SUM(AF265:AF276)</f>
        <v>0</v>
      </c>
      <c r="AG264" s="2">
        <f t="shared" ref="AG264" ca="1" si="215">SUM(AG265:AG276)</f>
        <v>0</v>
      </c>
      <c r="AH264" s="2">
        <f t="shared" ref="AH264" ca="1" si="216">SUM(AH265:AH276)</f>
        <v>0</v>
      </c>
      <c r="AI264" s="2">
        <f t="shared" ref="AI264" ca="1" si="217">SUM(AI265:AI276)</f>
        <v>0</v>
      </c>
      <c r="AJ264" s="2">
        <f t="shared" ref="AJ264" ca="1" si="218">SUM(AJ265:AJ276)</f>
        <v>0</v>
      </c>
      <c r="AK264" s="2">
        <f t="shared" ref="AK264" ca="1" si="219">SUM(AK265:AK276)</f>
        <v>0</v>
      </c>
      <c r="AL264" s="2">
        <f t="shared" ref="AL264" ca="1" si="220">SUM(AL265:AL276)</f>
        <v>0</v>
      </c>
    </row>
    <row r="265" spans="2:38" x14ac:dyDescent="0.25">
      <c r="B265" s="1" t="str">
        <f>Items!$L91</f>
        <v>CF(+)</v>
      </c>
      <c r="C265" s="1" t="str">
        <f>Items!$M91</f>
        <v>M</v>
      </c>
      <c r="I265" s="22" t="str">
        <f>Items!$J$90</f>
        <v>Поступления и оплаты по финансовой деятельности</v>
      </c>
      <c r="J265" s="1" t="str">
        <f>Items!K91</f>
        <v>Поступление кредитов в банке</v>
      </c>
      <c r="Q265" s="1">
        <f ca="1">SUM($S265:INDIRECT(ADDRESS(ROW(),SUMIFS($3:$3,$4:$4,MAX($4:$4)))))</f>
        <v>0</v>
      </c>
      <c r="T265" s="1">
        <f ca="1">SUMIFS(INDIRECT($C$1&amp;"!"&amp;$C265&amp;":"&amp;$C265),dbF!$B:$B,"&gt;="&amp;T$5,dbF!$B:$B,"&lt;="&amp;T$6,INDIRECT($C$1&amp;"!"&amp;$C$2&amp;":"&amp;$C$2),$I$4,dbF!$J:$J,$I265,dbF!$K:$K,$J265)</f>
        <v>0</v>
      </c>
      <c r="U265" s="1">
        <f ca="1">SUMIFS(INDIRECT($C$1&amp;"!"&amp;$C265&amp;":"&amp;$C265),dbF!$B:$B,"&gt;="&amp;U$5,dbF!$B:$B,"&lt;="&amp;U$6,INDIRECT($C$1&amp;"!"&amp;$C$2&amp;":"&amp;$C$2),$I$4,dbF!$J:$J,$I265,dbF!$K:$K,$J265)</f>
        <v>0</v>
      </c>
      <c r="V265" s="1">
        <f ca="1">SUMIFS(INDIRECT($C$1&amp;"!"&amp;$C265&amp;":"&amp;$C265),dbF!$B:$B,"&gt;="&amp;V$5,dbF!$B:$B,"&lt;="&amp;V$6,INDIRECT($C$1&amp;"!"&amp;$C$2&amp;":"&amp;$C$2),$I$4,dbF!$J:$J,$I265,dbF!$K:$K,$J265)</f>
        <v>0</v>
      </c>
      <c r="W265" s="1">
        <f ca="1">SUMIFS(INDIRECT($C$1&amp;"!"&amp;$C265&amp;":"&amp;$C265),dbF!$B:$B,"&gt;="&amp;W$5,dbF!$B:$B,"&lt;="&amp;W$6,INDIRECT($C$1&amp;"!"&amp;$C$2&amp;":"&amp;$C$2),$I$4,dbF!$J:$J,$I265,dbF!$K:$K,$J265)</f>
        <v>0</v>
      </c>
      <c r="X265" s="1">
        <f ca="1">SUMIFS(INDIRECT($C$1&amp;"!"&amp;$C265&amp;":"&amp;$C265),dbF!$B:$B,"&gt;="&amp;X$5,dbF!$B:$B,"&lt;="&amp;X$6,INDIRECT($C$1&amp;"!"&amp;$C$2&amp;":"&amp;$C$2),$I$4,dbF!$J:$J,$I265,dbF!$K:$K,$J265)</f>
        <v>0</v>
      </c>
      <c r="Y265" s="1">
        <f ca="1">SUMIFS(INDIRECT($C$1&amp;"!"&amp;$C265&amp;":"&amp;$C265),dbF!$B:$B,"&gt;="&amp;Y$5,dbF!$B:$B,"&lt;="&amp;Y$6,INDIRECT($C$1&amp;"!"&amp;$C$2&amp;":"&amp;$C$2),$I$4,dbF!$J:$J,$I265,dbF!$K:$K,$J265)</f>
        <v>0</v>
      </c>
      <c r="Z265" s="1">
        <f ca="1">SUMIFS(INDIRECT($C$1&amp;"!"&amp;$C265&amp;":"&amp;$C265),dbF!$B:$B,"&gt;="&amp;Z$5,dbF!$B:$B,"&lt;="&amp;Z$6,INDIRECT($C$1&amp;"!"&amp;$C$2&amp;":"&amp;$C$2),$I$4,dbF!$J:$J,$I265,dbF!$K:$K,$J265)</f>
        <v>0</v>
      </c>
      <c r="AA265" s="1">
        <f ca="1">SUMIFS(INDIRECT($C$1&amp;"!"&amp;$C265&amp;":"&amp;$C265),dbF!$B:$B,"&gt;="&amp;AA$5,dbF!$B:$B,"&lt;="&amp;AA$6,INDIRECT($C$1&amp;"!"&amp;$C$2&amp;":"&amp;$C$2),$I$4,dbF!$J:$J,$I265,dbF!$K:$K,$J265)</f>
        <v>0</v>
      </c>
      <c r="AB265" s="1">
        <f ca="1">SUMIFS(INDIRECT($C$1&amp;"!"&amp;$C265&amp;":"&amp;$C265),dbF!$B:$B,"&gt;="&amp;AB$5,dbF!$B:$B,"&lt;="&amp;AB$6,INDIRECT($C$1&amp;"!"&amp;$C$2&amp;":"&amp;$C$2),$I$4,dbF!$J:$J,$I265,dbF!$K:$K,$J265)</f>
        <v>0</v>
      </c>
      <c r="AC265" s="1">
        <f ca="1">SUMIFS(INDIRECT($C$1&amp;"!"&amp;$C265&amp;":"&amp;$C265),dbF!$B:$B,"&gt;="&amp;AC$5,dbF!$B:$B,"&lt;="&amp;AC$6,INDIRECT($C$1&amp;"!"&amp;$C$2&amp;":"&amp;$C$2),$I$4,dbF!$J:$J,$I265,dbF!$K:$K,$J265)</f>
        <v>0</v>
      </c>
      <c r="AD265" s="1">
        <f ca="1">SUMIFS(INDIRECT($C$1&amp;"!"&amp;$C265&amp;":"&amp;$C265),dbF!$B:$B,"&gt;="&amp;AD$5,dbF!$B:$B,"&lt;="&amp;AD$6,INDIRECT($C$1&amp;"!"&amp;$C$2&amp;":"&amp;$C$2),$I$4,dbF!$J:$J,$I265,dbF!$K:$K,$J265)</f>
        <v>0</v>
      </c>
      <c r="AE265" s="1">
        <f ca="1">SUMIFS(INDIRECT($C$1&amp;"!"&amp;$C265&amp;":"&amp;$C265),dbF!$B:$B,"&gt;="&amp;AE$5,dbF!$B:$B,"&lt;="&amp;AE$6,INDIRECT($C$1&amp;"!"&amp;$C$2&amp;":"&amp;$C$2),$I$4,dbF!$J:$J,$I265,dbF!$K:$K,$J265)</f>
        <v>0</v>
      </c>
      <c r="AF265" s="1">
        <f ca="1">SUMIFS(INDIRECT($C$1&amp;"!"&amp;$C265&amp;":"&amp;$C265),dbF!$B:$B,"&gt;="&amp;AF$5,dbF!$B:$B,"&lt;="&amp;AF$6,INDIRECT($C$1&amp;"!"&amp;$C$2&amp;":"&amp;$C$2),$I$4,dbF!$J:$J,$I265,dbF!$K:$K,$J265)</f>
        <v>0</v>
      </c>
      <c r="AG265" s="1">
        <f ca="1">SUMIFS(INDIRECT($C$1&amp;"!"&amp;$C265&amp;":"&amp;$C265),dbF!$B:$B,"&gt;="&amp;AG$5,dbF!$B:$B,"&lt;="&amp;AG$6,INDIRECT($C$1&amp;"!"&amp;$C$2&amp;":"&amp;$C$2),$I$4,dbF!$J:$J,$I265,dbF!$K:$K,$J265)</f>
        <v>0</v>
      </c>
      <c r="AH265" s="1">
        <f ca="1">SUMIFS(INDIRECT($C$1&amp;"!"&amp;$C265&amp;":"&amp;$C265),dbF!$B:$B,"&gt;="&amp;AH$5,dbF!$B:$B,"&lt;="&amp;AH$6,INDIRECT($C$1&amp;"!"&amp;$C$2&amp;":"&amp;$C$2),$I$4,dbF!$J:$J,$I265,dbF!$K:$K,$J265)</f>
        <v>0</v>
      </c>
      <c r="AI265" s="1">
        <f ca="1">SUMIFS(INDIRECT($C$1&amp;"!"&amp;$C265&amp;":"&amp;$C265),dbF!$B:$B,"&gt;="&amp;AI$5,dbF!$B:$B,"&lt;="&amp;AI$6,INDIRECT($C$1&amp;"!"&amp;$C$2&amp;":"&amp;$C$2),$I$4,dbF!$J:$J,$I265,dbF!$K:$K,$J265)</f>
        <v>0</v>
      </c>
      <c r="AJ265" s="1">
        <f ca="1">SUMIFS(INDIRECT($C$1&amp;"!"&amp;$C265&amp;":"&amp;$C265),dbF!$B:$B,"&gt;="&amp;AJ$5,dbF!$B:$B,"&lt;="&amp;AJ$6,INDIRECT($C$1&amp;"!"&amp;$C$2&amp;":"&amp;$C$2),$I$4,dbF!$J:$J,$I265,dbF!$K:$K,$J265)</f>
        <v>0</v>
      </c>
      <c r="AK265" s="1">
        <f ca="1">SUMIFS(INDIRECT($C$1&amp;"!"&amp;$C265&amp;":"&amp;$C265),dbF!$B:$B,"&gt;="&amp;AK$5,dbF!$B:$B,"&lt;="&amp;AK$6,INDIRECT($C$1&amp;"!"&amp;$C$2&amp;":"&amp;$C$2),$I$4,dbF!$J:$J,$I265,dbF!$K:$K,$J265)</f>
        <v>0</v>
      </c>
      <c r="AL265" s="1">
        <f ca="1">SUMIFS(INDIRECT($C$1&amp;"!"&amp;$C265&amp;":"&amp;$C265),dbF!$B:$B,"&gt;="&amp;AL$5,dbF!$B:$B,"&lt;="&amp;AL$6,INDIRECT($C$1&amp;"!"&amp;$C$2&amp;":"&amp;$C$2),$I$4,dbF!$J:$J,$I265,dbF!$K:$K,$J265)</f>
        <v>0</v>
      </c>
    </row>
    <row r="266" spans="2:38" x14ac:dyDescent="0.25">
      <c r="B266" s="1" t="str">
        <f>Items!$L92</f>
        <v>CF(+)</v>
      </c>
      <c r="C266" s="1" t="str">
        <f>Items!$M92</f>
        <v>M</v>
      </c>
      <c r="I266" s="22" t="str">
        <f>Items!$J$90</f>
        <v>Поступления и оплаты по финансовой деятельности</v>
      </c>
      <c r="J266" s="1" t="str">
        <f>Items!K92</f>
        <v>Поступление займов от инвесторов</v>
      </c>
      <c r="Q266" s="1">
        <f ca="1">SUM($S266:INDIRECT(ADDRESS(ROW(),SUMIFS($3:$3,$4:$4,MAX($4:$4)))))</f>
        <v>0</v>
      </c>
      <c r="T266" s="1">
        <f ca="1">SUMIFS(INDIRECT($C$1&amp;"!"&amp;$C266&amp;":"&amp;$C266),dbF!$B:$B,"&gt;="&amp;T$5,dbF!$B:$B,"&lt;="&amp;T$6,INDIRECT($C$1&amp;"!"&amp;$C$2&amp;":"&amp;$C$2),$I$4,dbF!$J:$J,$I266,dbF!$K:$K,$J266)</f>
        <v>0</v>
      </c>
      <c r="U266" s="1">
        <f ca="1">SUMIFS(INDIRECT($C$1&amp;"!"&amp;$C266&amp;":"&amp;$C266),dbF!$B:$B,"&gt;="&amp;U$5,dbF!$B:$B,"&lt;="&amp;U$6,INDIRECT($C$1&amp;"!"&amp;$C$2&amp;":"&amp;$C$2),$I$4,dbF!$J:$J,$I266,dbF!$K:$K,$J266)</f>
        <v>0</v>
      </c>
      <c r="V266" s="1">
        <f ca="1">SUMIFS(INDIRECT($C$1&amp;"!"&amp;$C266&amp;":"&amp;$C266),dbF!$B:$B,"&gt;="&amp;V$5,dbF!$B:$B,"&lt;="&amp;V$6,INDIRECT($C$1&amp;"!"&amp;$C$2&amp;":"&amp;$C$2),$I$4,dbF!$J:$J,$I266,dbF!$K:$K,$J266)</f>
        <v>0</v>
      </c>
      <c r="W266" s="1">
        <f ca="1">SUMIFS(INDIRECT($C$1&amp;"!"&amp;$C266&amp;":"&amp;$C266),dbF!$B:$B,"&gt;="&amp;W$5,dbF!$B:$B,"&lt;="&amp;W$6,INDIRECT($C$1&amp;"!"&amp;$C$2&amp;":"&amp;$C$2),$I$4,dbF!$J:$J,$I266,dbF!$K:$K,$J266)</f>
        <v>0</v>
      </c>
      <c r="X266" s="1">
        <f ca="1">SUMIFS(INDIRECT($C$1&amp;"!"&amp;$C266&amp;":"&amp;$C266),dbF!$B:$B,"&gt;="&amp;X$5,dbF!$B:$B,"&lt;="&amp;X$6,INDIRECT($C$1&amp;"!"&amp;$C$2&amp;":"&amp;$C$2),$I$4,dbF!$J:$J,$I266,dbF!$K:$K,$J266)</f>
        <v>0</v>
      </c>
      <c r="Y266" s="1">
        <f ca="1">SUMIFS(INDIRECT($C$1&amp;"!"&amp;$C266&amp;":"&amp;$C266),dbF!$B:$B,"&gt;="&amp;Y$5,dbF!$B:$B,"&lt;="&amp;Y$6,INDIRECT($C$1&amp;"!"&amp;$C$2&amp;":"&amp;$C$2),$I$4,dbF!$J:$J,$I266,dbF!$K:$K,$J266)</f>
        <v>0</v>
      </c>
      <c r="Z266" s="1">
        <f ca="1">SUMIFS(INDIRECT($C$1&amp;"!"&amp;$C266&amp;":"&amp;$C266),dbF!$B:$B,"&gt;="&amp;Z$5,dbF!$B:$B,"&lt;="&amp;Z$6,INDIRECT($C$1&amp;"!"&amp;$C$2&amp;":"&amp;$C$2),$I$4,dbF!$J:$J,$I266,dbF!$K:$K,$J266)</f>
        <v>0</v>
      </c>
      <c r="AA266" s="1">
        <f ca="1">SUMIFS(INDIRECT($C$1&amp;"!"&amp;$C266&amp;":"&amp;$C266),dbF!$B:$B,"&gt;="&amp;AA$5,dbF!$B:$B,"&lt;="&amp;AA$6,INDIRECT($C$1&amp;"!"&amp;$C$2&amp;":"&amp;$C$2),$I$4,dbF!$J:$J,$I266,dbF!$K:$K,$J266)</f>
        <v>0</v>
      </c>
      <c r="AB266" s="1">
        <f ca="1">SUMIFS(INDIRECT($C$1&amp;"!"&amp;$C266&amp;":"&amp;$C266),dbF!$B:$B,"&gt;="&amp;AB$5,dbF!$B:$B,"&lt;="&amp;AB$6,INDIRECT($C$1&amp;"!"&amp;$C$2&amp;":"&amp;$C$2),$I$4,dbF!$J:$J,$I266,dbF!$K:$K,$J266)</f>
        <v>0</v>
      </c>
      <c r="AC266" s="1">
        <f ca="1">SUMIFS(INDIRECT($C$1&amp;"!"&amp;$C266&amp;":"&amp;$C266),dbF!$B:$B,"&gt;="&amp;AC$5,dbF!$B:$B,"&lt;="&amp;AC$6,INDIRECT($C$1&amp;"!"&amp;$C$2&amp;":"&amp;$C$2),$I$4,dbF!$J:$J,$I266,dbF!$K:$K,$J266)</f>
        <v>0</v>
      </c>
      <c r="AD266" s="1">
        <f ca="1">SUMIFS(INDIRECT($C$1&amp;"!"&amp;$C266&amp;":"&amp;$C266),dbF!$B:$B,"&gt;="&amp;AD$5,dbF!$B:$B,"&lt;="&amp;AD$6,INDIRECT($C$1&amp;"!"&amp;$C$2&amp;":"&amp;$C$2),$I$4,dbF!$J:$J,$I266,dbF!$K:$K,$J266)</f>
        <v>0</v>
      </c>
      <c r="AE266" s="1">
        <f ca="1">SUMIFS(INDIRECT($C$1&amp;"!"&amp;$C266&amp;":"&amp;$C266),dbF!$B:$B,"&gt;="&amp;AE$5,dbF!$B:$B,"&lt;="&amp;AE$6,INDIRECT($C$1&amp;"!"&amp;$C$2&amp;":"&amp;$C$2),$I$4,dbF!$J:$J,$I266,dbF!$K:$K,$J266)</f>
        <v>0</v>
      </c>
      <c r="AF266" s="1">
        <f ca="1">SUMIFS(INDIRECT($C$1&amp;"!"&amp;$C266&amp;":"&amp;$C266),dbF!$B:$B,"&gt;="&amp;AF$5,dbF!$B:$B,"&lt;="&amp;AF$6,INDIRECT($C$1&amp;"!"&amp;$C$2&amp;":"&amp;$C$2),$I$4,dbF!$J:$J,$I266,dbF!$K:$K,$J266)</f>
        <v>0</v>
      </c>
      <c r="AG266" s="1">
        <f ca="1">SUMIFS(INDIRECT($C$1&amp;"!"&amp;$C266&amp;":"&amp;$C266),dbF!$B:$B,"&gt;="&amp;AG$5,dbF!$B:$B,"&lt;="&amp;AG$6,INDIRECT($C$1&amp;"!"&amp;$C$2&amp;":"&amp;$C$2),$I$4,dbF!$J:$J,$I266,dbF!$K:$K,$J266)</f>
        <v>0</v>
      </c>
      <c r="AH266" s="1">
        <f ca="1">SUMIFS(INDIRECT($C$1&amp;"!"&amp;$C266&amp;":"&amp;$C266),dbF!$B:$B,"&gt;="&amp;AH$5,dbF!$B:$B,"&lt;="&amp;AH$6,INDIRECT($C$1&amp;"!"&amp;$C$2&amp;":"&amp;$C$2),$I$4,dbF!$J:$J,$I266,dbF!$K:$K,$J266)</f>
        <v>0</v>
      </c>
      <c r="AI266" s="1">
        <f ca="1">SUMIFS(INDIRECT($C$1&amp;"!"&amp;$C266&amp;":"&amp;$C266),dbF!$B:$B,"&gt;="&amp;AI$5,dbF!$B:$B,"&lt;="&amp;AI$6,INDIRECT($C$1&amp;"!"&amp;$C$2&amp;":"&amp;$C$2),$I$4,dbF!$J:$J,$I266,dbF!$K:$K,$J266)</f>
        <v>0</v>
      </c>
      <c r="AJ266" s="1">
        <f ca="1">SUMIFS(INDIRECT($C$1&amp;"!"&amp;$C266&amp;":"&amp;$C266),dbF!$B:$B,"&gt;="&amp;AJ$5,dbF!$B:$B,"&lt;="&amp;AJ$6,INDIRECT($C$1&amp;"!"&amp;$C$2&amp;":"&amp;$C$2),$I$4,dbF!$J:$J,$I266,dbF!$K:$K,$J266)</f>
        <v>0</v>
      </c>
      <c r="AK266" s="1">
        <f ca="1">SUMIFS(INDIRECT($C$1&amp;"!"&amp;$C266&amp;":"&amp;$C266),dbF!$B:$B,"&gt;="&amp;AK$5,dbF!$B:$B,"&lt;="&amp;AK$6,INDIRECT($C$1&amp;"!"&amp;$C$2&amp;":"&amp;$C$2),$I$4,dbF!$J:$J,$I266,dbF!$K:$K,$J266)</f>
        <v>0</v>
      </c>
      <c r="AL266" s="1">
        <f ca="1">SUMIFS(INDIRECT($C$1&amp;"!"&amp;$C266&amp;":"&amp;$C266),dbF!$B:$B,"&gt;="&amp;AL$5,dbF!$B:$B,"&lt;="&amp;AL$6,INDIRECT($C$1&amp;"!"&amp;$C$2&amp;":"&amp;$C$2),$I$4,dbF!$J:$J,$I266,dbF!$K:$K,$J266)</f>
        <v>0</v>
      </c>
    </row>
    <row r="267" spans="2:38" x14ac:dyDescent="0.25">
      <c r="B267" s="1" t="str">
        <f>Items!$L93</f>
        <v>CF(+)</v>
      </c>
      <c r="C267" s="1" t="str">
        <f>Items!$M93</f>
        <v>M</v>
      </c>
      <c r="I267" s="22" t="str">
        <f>Items!$J$90</f>
        <v>Поступления и оплаты по финансовой деятельности</v>
      </c>
      <c r="J267" s="1" t="str">
        <f>Items!K93</f>
        <v>Возврат депозитов</v>
      </c>
      <c r="Q267" s="1">
        <f ca="1">SUM($S267:INDIRECT(ADDRESS(ROW(),SUMIFS($3:$3,$4:$4,MAX($4:$4)))))</f>
        <v>0</v>
      </c>
      <c r="T267" s="1">
        <f ca="1">SUMIFS(INDIRECT($C$1&amp;"!"&amp;$C267&amp;":"&amp;$C267),dbF!$B:$B,"&gt;="&amp;T$5,dbF!$B:$B,"&lt;="&amp;T$6,INDIRECT($C$1&amp;"!"&amp;$C$2&amp;":"&amp;$C$2),$I$4,dbF!$J:$J,$I267,dbF!$K:$K,$J267)</f>
        <v>0</v>
      </c>
      <c r="U267" s="1">
        <f ca="1">SUMIFS(INDIRECT($C$1&amp;"!"&amp;$C267&amp;":"&amp;$C267),dbF!$B:$B,"&gt;="&amp;U$5,dbF!$B:$B,"&lt;="&amp;U$6,INDIRECT($C$1&amp;"!"&amp;$C$2&amp;":"&amp;$C$2),$I$4,dbF!$J:$J,$I267,dbF!$K:$K,$J267)</f>
        <v>0</v>
      </c>
      <c r="V267" s="1">
        <f ca="1">SUMIFS(INDIRECT($C$1&amp;"!"&amp;$C267&amp;":"&amp;$C267),dbF!$B:$B,"&gt;="&amp;V$5,dbF!$B:$B,"&lt;="&amp;V$6,INDIRECT($C$1&amp;"!"&amp;$C$2&amp;":"&amp;$C$2),$I$4,dbF!$J:$J,$I267,dbF!$K:$K,$J267)</f>
        <v>0</v>
      </c>
      <c r="W267" s="1">
        <f ca="1">SUMIFS(INDIRECT($C$1&amp;"!"&amp;$C267&amp;":"&amp;$C267),dbF!$B:$B,"&gt;="&amp;W$5,dbF!$B:$B,"&lt;="&amp;W$6,INDIRECT($C$1&amp;"!"&amp;$C$2&amp;":"&amp;$C$2),$I$4,dbF!$J:$J,$I267,dbF!$K:$K,$J267)</f>
        <v>0</v>
      </c>
      <c r="X267" s="1">
        <f ca="1">SUMIFS(INDIRECT($C$1&amp;"!"&amp;$C267&amp;":"&amp;$C267),dbF!$B:$B,"&gt;="&amp;X$5,dbF!$B:$B,"&lt;="&amp;X$6,INDIRECT($C$1&amp;"!"&amp;$C$2&amp;":"&amp;$C$2),$I$4,dbF!$J:$J,$I267,dbF!$K:$K,$J267)</f>
        <v>0</v>
      </c>
      <c r="Y267" s="1">
        <f ca="1">SUMIFS(INDIRECT($C$1&amp;"!"&amp;$C267&amp;":"&amp;$C267),dbF!$B:$B,"&gt;="&amp;Y$5,dbF!$B:$B,"&lt;="&amp;Y$6,INDIRECT($C$1&amp;"!"&amp;$C$2&amp;":"&amp;$C$2),$I$4,dbF!$J:$J,$I267,dbF!$K:$K,$J267)</f>
        <v>0</v>
      </c>
      <c r="Z267" s="1">
        <f ca="1">SUMIFS(INDIRECT($C$1&amp;"!"&amp;$C267&amp;":"&amp;$C267),dbF!$B:$B,"&gt;="&amp;Z$5,dbF!$B:$B,"&lt;="&amp;Z$6,INDIRECT($C$1&amp;"!"&amp;$C$2&amp;":"&amp;$C$2),$I$4,dbF!$J:$J,$I267,dbF!$K:$K,$J267)</f>
        <v>0</v>
      </c>
      <c r="AA267" s="1">
        <f ca="1">SUMIFS(INDIRECT($C$1&amp;"!"&amp;$C267&amp;":"&amp;$C267),dbF!$B:$B,"&gt;="&amp;AA$5,dbF!$B:$B,"&lt;="&amp;AA$6,INDIRECT($C$1&amp;"!"&amp;$C$2&amp;":"&amp;$C$2),$I$4,dbF!$J:$J,$I267,dbF!$K:$K,$J267)</f>
        <v>0</v>
      </c>
      <c r="AB267" s="1">
        <f ca="1">SUMIFS(INDIRECT($C$1&amp;"!"&amp;$C267&amp;":"&amp;$C267),dbF!$B:$B,"&gt;="&amp;AB$5,dbF!$B:$B,"&lt;="&amp;AB$6,INDIRECT($C$1&amp;"!"&amp;$C$2&amp;":"&amp;$C$2),$I$4,dbF!$J:$J,$I267,dbF!$K:$K,$J267)</f>
        <v>0</v>
      </c>
      <c r="AC267" s="1">
        <f ca="1">SUMIFS(INDIRECT($C$1&amp;"!"&amp;$C267&amp;":"&amp;$C267),dbF!$B:$B,"&gt;="&amp;AC$5,dbF!$B:$B,"&lt;="&amp;AC$6,INDIRECT($C$1&amp;"!"&amp;$C$2&amp;":"&amp;$C$2),$I$4,dbF!$J:$J,$I267,dbF!$K:$K,$J267)</f>
        <v>0</v>
      </c>
      <c r="AD267" s="1">
        <f ca="1">SUMIFS(INDIRECT($C$1&amp;"!"&amp;$C267&amp;":"&amp;$C267),dbF!$B:$B,"&gt;="&amp;AD$5,dbF!$B:$B,"&lt;="&amp;AD$6,INDIRECT($C$1&amp;"!"&amp;$C$2&amp;":"&amp;$C$2),$I$4,dbF!$J:$J,$I267,dbF!$K:$K,$J267)</f>
        <v>0</v>
      </c>
      <c r="AE267" s="1">
        <f ca="1">SUMIFS(INDIRECT($C$1&amp;"!"&amp;$C267&amp;":"&amp;$C267),dbF!$B:$B,"&gt;="&amp;AE$5,dbF!$B:$B,"&lt;="&amp;AE$6,INDIRECT($C$1&amp;"!"&amp;$C$2&amp;":"&amp;$C$2),$I$4,dbF!$J:$J,$I267,dbF!$K:$K,$J267)</f>
        <v>0</v>
      </c>
      <c r="AF267" s="1">
        <f ca="1">SUMIFS(INDIRECT($C$1&amp;"!"&amp;$C267&amp;":"&amp;$C267),dbF!$B:$B,"&gt;="&amp;AF$5,dbF!$B:$B,"&lt;="&amp;AF$6,INDIRECT($C$1&amp;"!"&amp;$C$2&amp;":"&amp;$C$2),$I$4,dbF!$J:$J,$I267,dbF!$K:$K,$J267)</f>
        <v>0</v>
      </c>
      <c r="AG267" s="1">
        <f ca="1">SUMIFS(INDIRECT($C$1&amp;"!"&amp;$C267&amp;":"&amp;$C267),dbF!$B:$B,"&gt;="&amp;AG$5,dbF!$B:$B,"&lt;="&amp;AG$6,INDIRECT($C$1&amp;"!"&amp;$C$2&amp;":"&amp;$C$2),$I$4,dbF!$J:$J,$I267,dbF!$K:$K,$J267)</f>
        <v>0</v>
      </c>
      <c r="AH267" s="1">
        <f ca="1">SUMIFS(INDIRECT($C$1&amp;"!"&amp;$C267&amp;":"&amp;$C267),dbF!$B:$B,"&gt;="&amp;AH$5,dbF!$B:$B,"&lt;="&amp;AH$6,INDIRECT($C$1&amp;"!"&amp;$C$2&amp;":"&amp;$C$2),$I$4,dbF!$J:$J,$I267,dbF!$K:$K,$J267)</f>
        <v>0</v>
      </c>
      <c r="AI267" s="1">
        <f ca="1">SUMIFS(INDIRECT($C$1&amp;"!"&amp;$C267&amp;":"&amp;$C267),dbF!$B:$B,"&gt;="&amp;AI$5,dbF!$B:$B,"&lt;="&amp;AI$6,INDIRECT($C$1&amp;"!"&amp;$C$2&amp;":"&amp;$C$2),$I$4,dbF!$J:$J,$I267,dbF!$K:$K,$J267)</f>
        <v>0</v>
      </c>
      <c r="AJ267" s="1">
        <f ca="1">SUMIFS(INDIRECT($C$1&amp;"!"&amp;$C267&amp;":"&amp;$C267),dbF!$B:$B,"&gt;="&amp;AJ$5,dbF!$B:$B,"&lt;="&amp;AJ$6,INDIRECT($C$1&amp;"!"&amp;$C$2&amp;":"&amp;$C$2),$I$4,dbF!$J:$J,$I267,dbF!$K:$K,$J267)</f>
        <v>0</v>
      </c>
      <c r="AK267" s="1">
        <f ca="1">SUMIFS(INDIRECT($C$1&amp;"!"&amp;$C267&amp;":"&amp;$C267),dbF!$B:$B,"&gt;="&amp;AK$5,dbF!$B:$B,"&lt;="&amp;AK$6,INDIRECT($C$1&amp;"!"&amp;$C$2&amp;":"&amp;$C$2),$I$4,dbF!$J:$J,$I267,dbF!$K:$K,$J267)</f>
        <v>0</v>
      </c>
      <c r="AL267" s="1">
        <f ca="1">SUMIFS(INDIRECT($C$1&amp;"!"&amp;$C267&amp;":"&amp;$C267),dbF!$B:$B,"&gt;="&amp;AL$5,dbF!$B:$B,"&lt;="&amp;AL$6,INDIRECT($C$1&amp;"!"&amp;$C$2&amp;":"&amp;$C$2),$I$4,dbF!$J:$J,$I267,dbF!$K:$K,$J267)</f>
        <v>0</v>
      </c>
    </row>
    <row r="268" spans="2:38" x14ac:dyDescent="0.25">
      <c r="B268" s="1" t="str">
        <f>Items!$L94</f>
        <v>CF(+)</v>
      </c>
      <c r="C268" s="1" t="str">
        <f>Items!$M94</f>
        <v>M</v>
      </c>
      <c r="I268" s="22" t="str">
        <f>Items!$J$90</f>
        <v>Поступления и оплаты по финансовой деятельности</v>
      </c>
      <c r="J268" s="1" t="str">
        <f>Items!K94</f>
        <v>Возврат займов от заемщиков</v>
      </c>
      <c r="Q268" s="1">
        <f ca="1">SUM($S268:INDIRECT(ADDRESS(ROW(),SUMIFS($3:$3,$4:$4,MAX($4:$4)))))</f>
        <v>0</v>
      </c>
      <c r="T268" s="1">
        <f ca="1">SUMIFS(INDIRECT($C$1&amp;"!"&amp;$C268&amp;":"&amp;$C268),dbF!$B:$B,"&gt;="&amp;T$5,dbF!$B:$B,"&lt;="&amp;T$6,INDIRECT($C$1&amp;"!"&amp;$C$2&amp;":"&amp;$C$2),$I$4,dbF!$J:$J,$I268,dbF!$K:$K,$J268)</f>
        <v>0</v>
      </c>
      <c r="U268" s="1">
        <f ca="1">SUMIFS(INDIRECT($C$1&amp;"!"&amp;$C268&amp;":"&amp;$C268),dbF!$B:$B,"&gt;="&amp;U$5,dbF!$B:$B,"&lt;="&amp;U$6,INDIRECT($C$1&amp;"!"&amp;$C$2&amp;":"&amp;$C$2),$I$4,dbF!$J:$J,$I268,dbF!$K:$K,$J268)</f>
        <v>0</v>
      </c>
      <c r="V268" s="1">
        <f ca="1">SUMIFS(INDIRECT($C$1&amp;"!"&amp;$C268&amp;":"&amp;$C268),dbF!$B:$B,"&gt;="&amp;V$5,dbF!$B:$B,"&lt;="&amp;V$6,INDIRECT($C$1&amp;"!"&amp;$C$2&amp;":"&amp;$C$2),$I$4,dbF!$J:$J,$I268,dbF!$K:$K,$J268)</f>
        <v>0</v>
      </c>
      <c r="W268" s="1">
        <f ca="1">SUMIFS(INDIRECT($C$1&amp;"!"&amp;$C268&amp;":"&amp;$C268),dbF!$B:$B,"&gt;="&amp;W$5,dbF!$B:$B,"&lt;="&amp;W$6,INDIRECT($C$1&amp;"!"&amp;$C$2&amp;":"&amp;$C$2),$I$4,dbF!$J:$J,$I268,dbF!$K:$K,$J268)</f>
        <v>0</v>
      </c>
      <c r="X268" s="1">
        <f ca="1">SUMIFS(INDIRECT($C$1&amp;"!"&amp;$C268&amp;":"&amp;$C268),dbF!$B:$B,"&gt;="&amp;X$5,dbF!$B:$B,"&lt;="&amp;X$6,INDIRECT($C$1&amp;"!"&amp;$C$2&amp;":"&amp;$C$2),$I$4,dbF!$J:$J,$I268,dbF!$K:$K,$J268)</f>
        <v>0</v>
      </c>
      <c r="Y268" s="1">
        <f ca="1">SUMIFS(INDIRECT($C$1&amp;"!"&amp;$C268&amp;":"&amp;$C268),dbF!$B:$B,"&gt;="&amp;Y$5,dbF!$B:$B,"&lt;="&amp;Y$6,INDIRECT($C$1&amp;"!"&amp;$C$2&amp;":"&amp;$C$2),$I$4,dbF!$J:$J,$I268,dbF!$K:$K,$J268)</f>
        <v>0</v>
      </c>
      <c r="Z268" s="1">
        <f ca="1">SUMIFS(INDIRECT($C$1&amp;"!"&amp;$C268&amp;":"&amp;$C268),dbF!$B:$B,"&gt;="&amp;Z$5,dbF!$B:$B,"&lt;="&amp;Z$6,INDIRECT($C$1&amp;"!"&amp;$C$2&amp;":"&amp;$C$2),$I$4,dbF!$J:$J,$I268,dbF!$K:$K,$J268)</f>
        <v>0</v>
      </c>
      <c r="AA268" s="1">
        <f ca="1">SUMIFS(INDIRECT($C$1&amp;"!"&amp;$C268&amp;":"&amp;$C268),dbF!$B:$B,"&gt;="&amp;AA$5,dbF!$B:$B,"&lt;="&amp;AA$6,INDIRECT($C$1&amp;"!"&amp;$C$2&amp;":"&amp;$C$2),$I$4,dbF!$J:$J,$I268,dbF!$K:$K,$J268)</f>
        <v>0</v>
      </c>
      <c r="AB268" s="1">
        <f ca="1">SUMIFS(INDIRECT($C$1&amp;"!"&amp;$C268&amp;":"&amp;$C268),dbF!$B:$B,"&gt;="&amp;AB$5,dbF!$B:$B,"&lt;="&amp;AB$6,INDIRECT($C$1&amp;"!"&amp;$C$2&amp;":"&amp;$C$2),$I$4,dbF!$J:$J,$I268,dbF!$K:$K,$J268)</f>
        <v>0</v>
      </c>
      <c r="AC268" s="1">
        <f ca="1">SUMIFS(INDIRECT($C$1&amp;"!"&amp;$C268&amp;":"&amp;$C268),dbF!$B:$B,"&gt;="&amp;AC$5,dbF!$B:$B,"&lt;="&amp;AC$6,INDIRECT($C$1&amp;"!"&amp;$C$2&amp;":"&amp;$C$2),$I$4,dbF!$J:$J,$I268,dbF!$K:$K,$J268)</f>
        <v>0</v>
      </c>
      <c r="AD268" s="1">
        <f ca="1">SUMIFS(INDIRECT($C$1&amp;"!"&amp;$C268&amp;":"&amp;$C268),dbF!$B:$B,"&gt;="&amp;AD$5,dbF!$B:$B,"&lt;="&amp;AD$6,INDIRECT($C$1&amp;"!"&amp;$C$2&amp;":"&amp;$C$2),$I$4,dbF!$J:$J,$I268,dbF!$K:$K,$J268)</f>
        <v>0</v>
      </c>
      <c r="AE268" s="1">
        <f ca="1">SUMIFS(INDIRECT($C$1&amp;"!"&amp;$C268&amp;":"&amp;$C268),dbF!$B:$B,"&gt;="&amp;AE$5,dbF!$B:$B,"&lt;="&amp;AE$6,INDIRECT($C$1&amp;"!"&amp;$C$2&amp;":"&amp;$C$2),$I$4,dbF!$J:$J,$I268,dbF!$K:$K,$J268)</f>
        <v>0</v>
      </c>
      <c r="AF268" s="1">
        <f ca="1">SUMIFS(INDIRECT($C$1&amp;"!"&amp;$C268&amp;":"&amp;$C268),dbF!$B:$B,"&gt;="&amp;AF$5,dbF!$B:$B,"&lt;="&amp;AF$6,INDIRECT($C$1&amp;"!"&amp;$C$2&amp;":"&amp;$C$2),$I$4,dbF!$J:$J,$I268,dbF!$K:$K,$J268)</f>
        <v>0</v>
      </c>
      <c r="AG268" s="1">
        <f ca="1">SUMIFS(INDIRECT($C$1&amp;"!"&amp;$C268&amp;":"&amp;$C268),dbF!$B:$B,"&gt;="&amp;AG$5,dbF!$B:$B,"&lt;="&amp;AG$6,INDIRECT($C$1&amp;"!"&amp;$C$2&amp;":"&amp;$C$2),$I$4,dbF!$J:$J,$I268,dbF!$K:$K,$J268)</f>
        <v>0</v>
      </c>
      <c r="AH268" s="1">
        <f ca="1">SUMIFS(INDIRECT($C$1&amp;"!"&amp;$C268&amp;":"&amp;$C268),dbF!$B:$B,"&gt;="&amp;AH$5,dbF!$B:$B,"&lt;="&amp;AH$6,INDIRECT($C$1&amp;"!"&amp;$C$2&amp;":"&amp;$C$2),$I$4,dbF!$J:$J,$I268,dbF!$K:$K,$J268)</f>
        <v>0</v>
      </c>
      <c r="AI268" s="1">
        <f ca="1">SUMIFS(INDIRECT($C$1&amp;"!"&amp;$C268&amp;":"&amp;$C268),dbF!$B:$B,"&gt;="&amp;AI$5,dbF!$B:$B,"&lt;="&amp;AI$6,INDIRECT($C$1&amp;"!"&amp;$C$2&amp;":"&amp;$C$2),$I$4,dbF!$J:$J,$I268,dbF!$K:$K,$J268)</f>
        <v>0</v>
      </c>
      <c r="AJ268" s="1">
        <f ca="1">SUMIFS(INDIRECT($C$1&amp;"!"&amp;$C268&amp;":"&amp;$C268),dbF!$B:$B,"&gt;="&amp;AJ$5,dbF!$B:$B,"&lt;="&amp;AJ$6,INDIRECT($C$1&amp;"!"&amp;$C$2&amp;":"&amp;$C$2),$I$4,dbF!$J:$J,$I268,dbF!$K:$K,$J268)</f>
        <v>0</v>
      </c>
      <c r="AK268" s="1">
        <f ca="1">SUMIFS(INDIRECT($C$1&amp;"!"&amp;$C268&amp;":"&amp;$C268),dbF!$B:$B,"&gt;="&amp;AK$5,dbF!$B:$B,"&lt;="&amp;AK$6,INDIRECT($C$1&amp;"!"&amp;$C$2&amp;":"&amp;$C$2),$I$4,dbF!$J:$J,$I268,dbF!$K:$K,$J268)</f>
        <v>0</v>
      </c>
      <c r="AL268" s="1">
        <f ca="1">SUMIFS(INDIRECT($C$1&amp;"!"&amp;$C268&amp;":"&amp;$C268),dbF!$B:$B,"&gt;="&amp;AL$5,dbF!$B:$B,"&lt;="&amp;AL$6,INDIRECT($C$1&amp;"!"&amp;$C$2&amp;":"&amp;$C$2),$I$4,dbF!$J:$J,$I268,dbF!$K:$K,$J268)</f>
        <v>0</v>
      </c>
    </row>
    <row r="269" spans="2:38" x14ac:dyDescent="0.25">
      <c r="B269" s="1" t="str">
        <f>Items!$L95</f>
        <v>CF(-)</v>
      </c>
      <c r="C269" s="1" t="str">
        <f>Items!$M95</f>
        <v>N</v>
      </c>
      <c r="I269" s="22" t="str">
        <f>Items!$J$90</f>
        <v>Поступления и оплаты по финансовой деятельности</v>
      </c>
      <c r="J269" s="1" t="str">
        <f>Items!K95</f>
        <v>Оплата тела кредита</v>
      </c>
      <c r="Q269" s="1">
        <f ca="1">SUM($S269:INDIRECT(ADDRESS(ROW(),SUMIFS($3:$3,$4:$4,MAX($4:$4)))))</f>
        <v>0</v>
      </c>
      <c r="T269" s="1">
        <f ca="1">SUMIFS(INDIRECT($C$1&amp;"!"&amp;$C269&amp;":"&amp;$C269),dbF!$B:$B,"&gt;="&amp;T$5,dbF!$B:$B,"&lt;="&amp;T$6,INDIRECT($C$1&amp;"!"&amp;$C$2&amp;":"&amp;$C$2),$I$4,dbF!$J:$J,$I269,dbF!$K:$K,$J269)</f>
        <v>0</v>
      </c>
      <c r="U269" s="1">
        <f ca="1">SUMIFS(INDIRECT($C$1&amp;"!"&amp;$C269&amp;":"&amp;$C269),dbF!$B:$B,"&gt;="&amp;U$5,dbF!$B:$B,"&lt;="&amp;U$6,INDIRECT($C$1&amp;"!"&amp;$C$2&amp;":"&amp;$C$2),$I$4,dbF!$J:$J,$I269,dbF!$K:$K,$J269)</f>
        <v>0</v>
      </c>
      <c r="V269" s="1">
        <f ca="1">SUMIFS(INDIRECT($C$1&amp;"!"&amp;$C269&amp;":"&amp;$C269),dbF!$B:$B,"&gt;="&amp;V$5,dbF!$B:$B,"&lt;="&amp;V$6,INDIRECT($C$1&amp;"!"&amp;$C$2&amp;":"&amp;$C$2),$I$4,dbF!$J:$J,$I269,dbF!$K:$K,$J269)</f>
        <v>0</v>
      </c>
      <c r="W269" s="1">
        <f ca="1">SUMIFS(INDIRECT($C$1&amp;"!"&amp;$C269&amp;":"&amp;$C269),dbF!$B:$B,"&gt;="&amp;W$5,dbF!$B:$B,"&lt;="&amp;W$6,INDIRECT($C$1&amp;"!"&amp;$C$2&amp;":"&amp;$C$2),$I$4,dbF!$J:$J,$I269,dbF!$K:$K,$J269)</f>
        <v>0</v>
      </c>
      <c r="X269" s="1">
        <f ca="1">SUMIFS(INDIRECT($C$1&amp;"!"&amp;$C269&amp;":"&amp;$C269),dbF!$B:$B,"&gt;="&amp;X$5,dbF!$B:$B,"&lt;="&amp;X$6,INDIRECT($C$1&amp;"!"&amp;$C$2&amp;":"&amp;$C$2),$I$4,dbF!$J:$J,$I269,dbF!$K:$K,$J269)</f>
        <v>0</v>
      </c>
      <c r="Y269" s="1">
        <f ca="1">SUMIFS(INDIRECT($C$1&amp;"!"&amp;$C269&amp;":"&amp;$C269),dbF!$B:$B,"&gt;="&amp;Y$5,dbF!$B:$B,"&lt;="&amp;Y$6,INDIRECT($C$1&amp;"!"&amp;$C$2&amp;":"&amp;$C$2),$I$4,dbF!$J:$J,$I269,dbF!$K:$K,$J269)</f>
        <v>0</v>
      </c>
      <c r="Z269" s="1">
        <f ca="1">SUMIFS(INDIRECT($C$1&amp;"!"&amp;$C269&amp;":"&amp;$C269),dbF!$B:$B,"&gt;="&amp;Z$5,dbF!$B:$B,"&lt;="&amp;Z$6,INDIRECT($C$1&amp;"!"&amp;$C$2&amp;":"&amp;$C$2),$I$4,dbF!$J:$J,$I269,dbF!$K:$K,$J269)</f>
        <v>0</v>
      </c>
      <c r="AA269" s="1">
        <f ca="1">SUMIFS(INDIRECT($C$1&amp;"!"&amp;$C269&amp;":"&amp;$C269),dbF!$B:$B,"&gt;="&amp;AA$5,dbF!$B:$B,"&lt;="&amp;AA$6,INDIRECT($C$1&amp;"!"&amp;$C$2&amp;":"&amp;$C$2),$I$4,dbF!$J:$J,$I269,dbF!$K:$K,$J269)</f>
        <v>0</v>
      </c>
      <c r="AB269" s="1">
        <f ca="1">SUMIFS(INDIRECT($C$1&amp;"!"&amp;$C269&amp;":"&amp;$C269),dbF!$B:$B,"&gt;="&amp;AB$5,dbF!$B:$B,"&lt;="&amp;AB$6,INDIRECT($C$1&amp;"!"&amp;$C$2&amp;":"&amp;$C$2),$I$4,dbF!$J:$J,$I269,dbF!$K:$K,$J269)</f>
        <v>0</v>
      </c>
      <c r="AC269" s="1">
        <f ca="1">SUMIFS(INDIRECT($C$1&amp;"!"&amp;$C269&amp;":"&amp;$C269),dbF!$B:$B,"&gt;="&amp;AC$5,dbF!$B:$B,"&lt;="&amp;AC$6,INDIRECT($C$1&amp;"!"&amp;$C$2&amp;":"&amp;$C$2),$I$4,dbF!$J:$J,$I269,dbF!$K:$K,$J269)</f>
        <v>0</v>
      </c>
      <c r="AD269" s="1">
        <f ca="1">SUMIFS(INDIRECT($C$1&amp;"!"&amp;$C269&amp;":"&amp;$C269),dbF!$B:$B,"&gt;="&amp;AD$5,dbF!$B:$B,"&lt;="&amp;AD$6,INDIRECT($C$1&amp;"!"&amp;$C$2&amp;":"&amp;$C$2),$I$4,dbF!$J:$J,$I269,dbF!$K:$K,$J269)</f>
        <v>0</v>
      </c>
      <c r="AE269" s="1">
        <f ca="1">SUMIFS(INDIRECT($C$1&amp;"!"&amp;$C269&amp;":"&amp;$C269),dbF!$B:$B,"&gt;="&amp;AE$5,dbF!$B:$B,"&lt;="&amp;AE$6,INDIRECT($C$1&amp;"!"&amp;$C$2&amp;":"&amp;$C$2),$I$4,dbF!$J:$J,$I269,dbF!$K:$K,$J269)</f>
        <v>0</v>
      </c>
      <c r="AF269" s="1">
        <f ca="1">SUMIFS(INDIRECT($C$1&amp;"!"&amp;$C269&amp;":"&amp;$C269),dbF!$B:$B,"&gt;="&amp;AF$5,dbF!$B:$B,"&lt;="&amp;AF$6,INDIRECT($C$1&amp;"!"&amp;$C$2&amp;":"&amp;$C$2),$I$4,dbF!$J:$J,$I269,dbF!$K:$K,$J269)</f>
        <v>0</v>
      </c>
      <c r="AG269" s="1">
        <f ca="1">SUMIFS(INDIRECT($C$1&amp;"!"&amp;$C269&amp;":"&amp;$C269),dbF!$B:$B,"&gt;="&amp;AG$5,dbF!$B:$B,"&lt;="&amp;AG$6,INDIRECT($C$1&amp;"!"&amp;$C$2&amp;":"&amp;$C$2),$I$4,dbF!$J:$J,$I269,dbF!$K:$K,$J269)</f>
        <v>0</v>
      </c>
      <c r="AH269" s="1">
        <f ca="1">SUMIFS(INDIRECT($C$1&amp;"!"&amp;$C269&amp;":"&amp;$C269),dbF!$B:$B,"&gt;="&amp;AH$5,dbF!$B:$B,"&lt;="&amp;AH$6,INDIRECT($C$1&amp;"!"&amp;$C$2&amp;":"&amp;$C$2),$I$4,dbF!$J:$J,$I269,dbF!$K:$K,$J269)</f>
        <v>0</v>
      </c>
      <c r="AI269" s="1">
        <f ca="1">SUMIFS(INDIRECT($C$1&amp;"!"&amp;$C269&amp;":"&amp;$C269),dbF!$B:$B,"&gt;="&amp;AI$5,dbF!$B:$B,"&lt;="&amp;AI$6,INDIRECT($C$1&amp;"!"&amp;$C$2&amp;":"&amp;$C$2),$I$4,dbF!$J:$J,$I269,dbF!$K:$K,$J269)</f>
        <v>0</v>
      </c>
      <c r="AJ269" s="1">
        <f ca="1">SUMIFS(INDIRECT($C$1&amp;"!"&amp;$C269&amp;":"&amp;$C269),dbF!$B:$B,"&gt;="&amp;AJ$5,dbF!$B:$B,"&lt;="&amp;AJ$6,INDIRECT($C$1&amp;"!"&amp;$C$2&amp;":"&amp;$C$2),$I$4,dbF!$J:$J,$I269,dbF!$K:$K,$J269)</f>
        <v>0</v>
      </c>
      <c r="AK269" s="1">
        <f ca="1">SUMIFS(INDIRECT($C$1&amp;"!"&amp;$C269&amp;":"&amp;$C269),dbF!$B:$B,"&gt;="&amp;AK$5,dbF!$B:$B,"&lt;="&amp;AK$6,INDIRECT($C$1&amp;"!"&amp;$C$2&amp;":"&amp;$C$2),$I$4,dbF!$J:$J,$I269,dbF!$K:$K,$J269)</f>
        <v>0</v>
      </c>
      <c r="AL269" s="1">
        <f ca="1">SUMIFS(INDIRECT($C$1&amp;"!"&amp;$C269&amp;":"&amp;$C269),dbF!$B:$B,"&gt;="&amp;AL$5,dbF!$B:$B,"&lt;="&amp;AL$6,INDIRECT($C$1&amp;"!"&amp;$C$2&amp;":"&amp;$C$2),$I$4,dbF!$J:$J,$I269,dbF!$K:$K,$J269)</f>
        <v>0</v>
      </c>
    </row>
    <row r="270" spans="2:38" x14ac:dyDescent="0.25">
      <c r="B270" s="1" t="str">
        <f>Items!$L96</f>
        <v>CF(-)</v>
      </c>
      <c r="C270" s="1" t="str">
        <f>Items!$M96</f>
        <v>N</v>
      </c>
      <c r="I270" s="22" t="str">
        <f>Items!$J$90</f>
        <v>Поступления и оплаты по финансовой деятельности</v>
      </c>
      <c r="J270" s="1" t="str">
        <f>Items!K96</f>
        <v>Возврат займов</v>
      </c>
      <c r="Q270" s="1">
        <f ca="1">SUM($S270:INDIRECT(ADDRESS(ROW(),SUMIFS($3:$3,$4:$4,MAX($4:$4)))))</f>
        <v>0</v>
      </c>
      <c r="T270" s="1">
        <f ca="1">SUMIFS(INDIRECT($C$1&amp;"!"&amp;$C270&amp;":"&amp;$C270),dbF!$B:$B,"&gt;="&amp;T$5,dbF!$B:$B,"&lt;="&amp;T$6,INDIRECT($C$1&amp;"!"&amp;$C$2&amp;":"&amp;$C$2),$I$4,dbF!$J:$J,$I270,dbF!$K:$K,$J270)</f>
        <v>0</v>
      </c>
      <c r="U270" s="1">
        <f ca="1">SUMIFS(INDIRECT($C$1&amp;"!"&amp;$C270&amp;":"&amp;$C270),dbF!$B:$B,"&gt;="&amp;U$5,dbF!$B:$B,"&lt;="&amp;U$6,INDIRECT($C$1&amp;"!"&amp;$C$2&amp;":"&amp;$C$2),$I$4,dbF!$J:$J,$I270,dbF!$K:$K,$J270)</f>
        <v>0</v>
      </c>
      <c r="V270" s="1">
        <f ca="1">SUMIFS(INDIRECT($C$1&amp;"!"&amp;$C270&amp;":"&amp;$C270),dbF!$B:$B,"&gt;="&amp;V$5,dbF!$B:$B,"&lt;="&amp;V$6,INDIRECT($C$1&amp;"!"&amp;$C$2&amp;":"&amp;$C$2),$I$4,dbF!$J:$J,$I270,dbF!$K:$K,$J270)</f>
        <v>0</v>
      </c>
      <c r="W270" s="1">
        <f ca="1">SUMIFS(INDIRECT($C$1&amp;"!"&amp;$C270&amp;":"&amp;$C270),dbF!$B:$B,"&gt;="&amp;W$5,dbF!$B:$B,"&lt;="&amp;W$6,INDIRECT($C$1&amp;"!"&amp;$C$2&amp;":"&amp;$C$2),$I$4,dbF!$J:$J,$I270,dbF!$K:$K,$J270)</f>
        <v>0</v>
      </c>
      <c r="X270" s="1">
        <f ca="1">SUMIFS(INDIRECT($C$1&amp;"!"&amp;$C270&amp;":"&amp;$C270),dbF!$B:$B,"&gt;="&amp;X$5,dbF!$B:$B,"&lt;="&amp;X$6,INDIRECT($C$1&amp;"!"&amp;$C$2&amp;":"&amp;$C$2),$I$4,dbF!$J:$J,$I270,dbF!$K:$K,$J270)</f>
        <v>0</v>
      </c>
      <c r="Y270" s="1">
        <f ca="1">SUMIFS(INDIRECT($C$1&amp;"!"&amp;$C270&amp;":"&amp;$C270),dbF!$B:$B,"&gt;="&amp;Y$5,dbF!$B:$B,"&lt;="&amp;Y$6,INDIRECT($C$1&amp;"!"&amp;$C$2&amp;":"&amp;$C$2),$I$4,dbF!$J:$J,$I270,dbF!$K:$K,$J270)</f>
        <v>0</v>
      </c>
      <c r="Z270" s="1">
        <f ca="1">SUMIFS(INDIRECT($C$1&amp;"!"&amp;$C270&amp;":"&amp;$C270),dbF!$B:$B,"&gt;="&amp;Z$5,dbF!$B:$B,"&lt;="&amp;Z$6,INDIRECT($C$1&amp;"!"&amp;$C$2&amp;":"&amp;$C$2),$I$4,dbF!$J:$J,$I270,dbF!$K:$K,$J270)</f>
        <v>0</v>
      </c>
      <c r="AA270" s="1">
        <f ca="1">SUMIFS(INDIRECT($C$1&amp;"!"&amp;$C270&amp;":"&amp;$C270),dbF!$B:$B,"&gt;="&amp;AA$5,dbF!$B:$B,"&lt;="&amp;AA$6,INDIRECT($C$1&amp;"!"&amp;$C$2&amp;":"&amp;$C$2),$I$4,dbF!$J:$J,$I270,dbF!$K:$K,$J270)</f>
        <v>0</v>
      </c>
      <c r="AB270" s="1">
        <f ca="1">SUMIFS(INDIRECT($C$1&amp;"!"&amp;$C270&amp;":"&amp;$C270),dbF!$B:$B,"&gt;="&amp;AB$5,dbF!$B:$B,"&lt;="&amp;AB$6,INDIRECT($C$1&amp;"!"&amp;$C$2&amp;":"&amp;$C$2),$I$4,dbF!$J:$J,$I270,dbF!$K:$K,$J270)</f>
        <v>0</v>
      </c>
      <c r="AC270" s="1">
        <f ca="1">SUMIFS(INDIRECT($C$1&amp;"!"&amp;$C270&amp;":"&amp;$C270),dbF!$B:$B,"&gt;="&amp;AC$5,dbF!$B:$B,"&lt;="&amp;AC$6,INDIRECT($C$1&amp;"!"&amp;$C$2&amp;":"&amp;$C$2),$I$4,dbF!$J:$J,$I270,dbF!$K:$K,$J270)</f>
        <v>0</v>
      </c>
      <c r="AD270" s="1">
        <f ca="1">SUMIFS(INDIRECT($C$1&amp;"!"&amp;$C270&amp;":"&amp;$C270),dbF!$B:$B,"&gt;="&amp;AD$5,dbF!$B:$B,"&lt;="&amp;AD$6,INDIRECT($C$1&amp;"!"&amp;$C$2&amp;":"&amp;$C$2),$I$4,dbF!$J:$J,$I270,dbF!$K:$K,$J270)</f>
        <v>0</v>
      </c>
      <c r="AE270" s="1">
        <f ca="1">SUMIFS(INDIRECT($C$1&amp;"!"&amp;$C270&amp;":"&amp;$C270),dbF!$B:$B,"&gt;="&amp;AE$5,dbF!$B:$B,"&lt;="&amp;AE$6,INDIRECT($C$1&amp;"!"&amp;$C$2&amp;":"&amp;$C$2),$I$4,dbF!$J:$J,$I270,dbF!$K:$K,$J270)</f>
        <v>0</v>
      </c>
      <c r="AF270" s="1">
        <f ca="1">SUMIFS(INDIRECT($C$1&amp;"!"&amp;$C270&amp;":"&amp;$C270),dbF!$B:$B,"&gt;="&amp;AF$5,dbF!$B:$B,"&lt;="&amp;AF$6,INDIRECT($C$1&amp;"!"&amp;$C$2&amp;":"&amp;$C$2),$I$4,dbF!$J:$J,$I270,dbF!$K:$K,$J270)</f>
        <v>0</v>
      </c>
      <c r="AG270" s="1">
        <f ca="1">SUMIFS(INDIRECT($C$1&amp;"!"&amp;$C270&amp;":"&amp;$C270),dbF!$B:$B,"&gt;="&amp;AG$5,dbF!$B:$B,"&lt;="&amp;AG$6,INDIRECT($C$1&amp;"!"&amp;$C$2&amp;":"&amp;$C$2),$I$4,dbF!$J:$J,$I270,dbF!$K:$K,$J270)</f>
        <v>0</v>
      </c>
      <c r="AH270" s="1">
        <f ca="1">SUMIFS(INDIRECT($C$1&amp;"!"&amp;$C270&amp;":"&amp;$C270),dbF!$B:$B,"&gt;="&amp;AH$5,dbF!$B:$B,"&lt;="&amp;AH$6,INDIRECT($C$1&amp;"!"&amp;$C$2&amp;":"&amp;$C$2),$I$4,dbF!$J:$J,$I270,dbF!$K:$K,$J270)</f>
        <v>0</v>
      </c>
      <c r="AI270" s="1">
        <f ca="1">SUMIFS(INDIRECT($C$1&amp;"!"&amp;$C270&amp;":"&amp;$C270),dbF!$B:$B,"&gt;="&amp;AI$5,dbF!$B:$B,"&lt;="&amp;AI$6,INDIRECT($C$1&amp;"!"&amp;$C$2&amp;":"&amp;$C$2),$I$4,dbF!$J:$J,$I270,dbF!$K:$K,$J270)</f>
        <v>0</v>
      </c>
      <c r="AJ270" s="1">
        <f ca="1">SUMIFS(INDIRECT($C$1&amp;"!"&amp;$C270&amp;":"&amp;$C270),dbF!$B:$B,"&gt;="&amp;AJ$5,dbF!$B:$B,"&lt;="&amp;AJ$6,INDIRECT($C$1&amp;"!"&amp;$C$2&amp;":"&amp;$C$2),$I$4,dbF!$J:$J,$I270,dbF!$K:$K,$J270)</f>
        <v>0</v>
      </c>
      <c r="AK270" s="1">
        <f ca="1">SUMIFS(INDIRECT($C$1&amp;"!"&amp;$C270&amp;":"&amp;$C270),dbF!$B:$B,"&gt;="&amp;AK$5,dbF!$B:$B,"&lt;="&amp;AK$6,INDIRECT($C$1&amp;"!"&amp;$C$2&amp;":"&amp;$C$2),$I$4,dbF!$J:$J,$I270,dbF!$K:$K,$J270)</f>
        <v>0</v>
      </c>
      <c r="AL270" s="1">
        <f ca="1">SUMIFS(INDIRECT($C$1&amp;"!"&amp;$C270&amp;":"&amp;$C270),dbF!$B:$B,"&gt;="&amp;AL$5,dbF!$B:$B,"&lt;="&amp;AL$6,INDIRECT($C$1&amp;"!"&amp;$C$2&amp;":"&amp;$C$2),$I$4,dbF!$J:$J,$I270,dbF!$K:$K,$J270)</f>
        <v>0</v>
      </c>
    </row>
    <row r="271" spans="2:38" x14ac:dyDescent="0.25">
      <c r="B271" s="1" t="str">
        <f>Items!$L97</f>
        <v>CF(-)</v>
      </c>
      <c r="C271" s="1" t="str">
        <f>Items!$M97</f>
        <v>N</v>
      </c>
      <c r="I271" s="22" t="str">
        <f>Items!$J$90</f>
        <v>Поступления и оплаты по финансовой деятельности</v>
      </c>
      <c r="J271" s="1" t="str">
        <f>Items!K97</f>
        <v>Оплата по лизингу</v>
      </c>
      <c r="Q271" s="1">
        <f ca="1">SUM($S271:INDIRECT(ADDRESS(ROW(),SUMIFS($3:$3,$4:$4,MAX($4:$4)))))</f>
        <v>0</v>
      </c>
      <c r="T271" s="1">
        <f ca="1">SUMIFS(INDIRECT($C$1&amp;"!"&amp;$C271&amp;":"&amp;$C271),dbF!$B:$B,"&gt;="&amp;T$5,dbF!$B:$B,"&lt;="&amp;T$6,INDIRECT($C$1&amp;"!"&amp;$C$2&amp;":"&amp;$C$2),$I$4,dbF!$J:$J,$I271,dbF!$K:$K,$J271)</f>
        <v>0</v>
      </c>
      <c r="U271" s="1">
        <f ca="1">SUMIFS(INDIRECT($C$1&amp;"!"&amp;$C271&amp;":"&amp;$C271),dbF!$B:$B,"&gt;="&amp;U$5,dbF!$B:$B,"&lt;="&amp;U$6,INDIRECT($C$1&amp;"!"&amp;$C$2&amp;":"&amp;$C$2),$I$4,dbF!$J:$J,$I271,dbF!$K:$K,$J271)</f>
        <v>0</v>
      </c>
      <c r="V271" s="1">
        <f ca="1">SUMIFS(INDIRECT($C$1&amp;"!"&amp;$C271&amp;":"&amp;$C271),dbF!$B:$B,"&gt;="&amp;V$5,dbF!$B:$B,"&lt;="&amp;V$6,INDIRECT($C$1&amp;"!"&amp;$C$2&amp;":"&amp;$C$2),$I$4,dbF!$J:$J,$I271,dbF!$K:$K,$J271)</f>
        <v>0</v>
      </c>
      <c r="W271" s="1">
        <f ca="1">SUMIFS(INDIRECT($C$1&amp;"!"&amp;$C271&amp;":"&amp;$C271),dbF!$B:$B,"&gt;="&amp;W$5,dbF!$B:$B,"&lt;="&amp;W$6,INDIRECT($C$1&amp;"!"&amp;$C$2&amp;":"&amp;$C$2),$I$4,dbF!$J:$J,$I271,dbF!$K:$K,$J271)</f>
        <v>0</v>
      </c>
      <c r="X271" s="1">
        <f ca="1">SUMIFS(INDIRECT($C$1&amp;"!"&amp;$C271&amp;":"&amp;$C271),dbF!$B:$B,"&gt;="&amp;X$5,dbF!$B:$B,"&lt;="&amp;X$6,INDIRECT($C$1&amp;"!"&amp;$C$2&amp;":"&amp;$C$2),$I$4,dbF!$J:$J,$I271,dbF!$K:$K,$J271)</f>
        <v>0</v>
      </c>
      <c r="Y271" s="1">
        <f ca="1">SUMIFS(INDIRECT($C$1&amp;"!"&amp;$C271&amp;":"&amp;$C271),dbF!$B:$B,"&gt;="&amp;Y$5,dbF!$B:$B,"&lt;="&amp;Y$6,INDIRECT($C$1&amp;"!"&amp;$C$2&amp;":"&amp;$C$2),$I$4,dbF!$J:$J,$I271,dbF!$K:$K,$J271)</f>
        <v>0</v>
      </c>
      <c r="Z271" s="1">
        <f ca="1">SUMIFS(INDIRECT($C$1&amp;"!"&amp;$C271&amp;":"&amp;$C271),dbF!$B:$B,"&gt;="&amp;Z$5,dbF!$B:$B,"&lt;="&amp;Z$6,INDIRECT($C$1&amp;"!"&amp;$C$2&amp;":"&amp;$C$2),$I$4,dbF!$J:$J,$I271,dbF!$K:$K,$J271)</f>
        <v>0</v>
      </c>
      <c r="AA271" s="1">
        <f ca="1">SUMIFS(INDIRECT($C$1&amp;"!"&amp;$C271&amp;":"&amp;$C271),dbF!$B:$B,"&gt;="&amp;AA$5,dbF!$B:$B,"&lt;="&amp;AA$6,INDIRECT($C$1&amp;"!"&amp;$C$2&amp;":"&amp;$C$2),$I$4,dbF!$J:$J,$I271,dbF!$K:$K,$J271)</f>
        <v>0</v>
      </c>
      <c r="AB271" s="1">
        <f ca="1">SUMIFS(INDIRECT($C$1&amp;"!"&amp;$C271&amp;":"&amp;$C271),dbF!$B:$B,"&gt;="&amp;AB$5,dbF!$B:$B,"&lt;="&amp;AB$6,INDIRECT($C$1&amp;"!"&amp;$C$2&amp;":"&amp;$C$2),$I$4,dbF!$J:$J,$I271,dbF!$K:$K,$J271)</f>
        <v>0</v>
      </c>
      <c r="AC271" s="1">
        <f ca="1">SUMIFS(INDIRECT($C$1&amp;"!"&amp;$C271&amp;":"&amp;$C271),dbF!$B:$B,"&gt;="&amp;AC$5,dbF!$B:$B,"&lt;="&amp;AC$6,INDIRECT($C$1&amp;"!"&amp;$C$2&amp;":"&amp;$C$2),$I$4,dbF!$J:$J,$I271,dbF!$K:$K,$J271)</f>
        <v>0</v>
      </c>
      <c r="AD271" s="1">
        <f ca="1">SUMIFS(INDIRECT($C$1&amp;"!"&amp;$C271&amp;":"&amp;$C271),dbF!$B:$B,"&gt;="&amp;AD$5,dbF!$B:$B,"&lt;="&amp;AD$6,INDIRECT($C$1&amp;"!"&amp;$C$2&amp;":"&amp;$C$2),$I$4,dbF!$J:$J,$I271,dbF!$K:$K,$J271)</f>
        <v>0</v>
      </c>
      <c r="AE271" s="1">
        <f ca="1">SUMIFS(INDIRECT($C$1&amp;"!"&amp;$C271&amp;":"&amp;$C271),dbF!$B:$B,"&gt;="&amp;AE$5,dbF!$B:$B,"&lt;="&amp;AE$6,INDIRECT($C$1&amp;"!"&amp;$C$2&amp;":"&amp;$C$2),$I$4,dbF!$J:$J,$I271,dbF!$K:$K,$J271)</f>
        <v>0</v>
      </c>
      <c r="AF271" s="1">
        <f ca="1">SUMIFS(INDIRECT($C$1&amp;"!"&amp;$C271&amp;":"&amp;$C271),dbF!$B:$B,"&gt;="&amp;AF$5,dbF!$B:$B,"&lt;="&amp;AF$6,INDIRECT($C$1&amp;"!"&amp;$C$2&amp;":"&amp;$C$2),$I$4,dbF!$J:$J,$I271,dbF!$K:$K,$J271)</f>
        <v>0</v>
      </c>
      <c r="AG271" s="1">
        <f ca="1">SUMIFS(INDIRECT($C$1&amp;"!"&amp;$C271&amp;":"&amp;$C271),dbF!$B:$B,"&gt;="&amp;AG$5,dbF!$B:$B,"&lt;="&amp;AG$6,INDIRECT($C$1&amp;"!"&amp;$C$2&amp;":"&amp;$C$2),$I$4,dbF!$J:$J,$I271,dbF!$K:$K,$J271)</f>
        <v>0</v>
      </c>
      <c r="AH271" s="1">
        <f ca="1">SUMIFS(INDIRECT($C$1&amp;"!"&amp;$C271&amp;":"&amp;$C271),dbF!$B:$B,"&gt;="&amp;AH$5,dbF!$B:$B,"&lt;="&amp;AH$6,INDIRECT($C$1&amp;"!"&amp;$C$2&amp;":"&amp;$C$2),$I$4,dbF!$J:$J,$I271,dbF!$K:$K,$J271)</f>
        <v>0</v>
      </c>
      <c r="AI271" s="1">
        <f ca="1">SUMIFS(INDIRECT($C$1&amp;"!"&amp;$C271&amp;":"&amp;$C271),dbF!$B:$B,"&gt;="&amp;AI$5,dbF!$B:$B,"&lt;="&amp;AI$6,INDIRECT($C$1&amp;"!"&amp;$C$2&amp;":"&amp;$C$2),$I$4,dbF!$J:$J,$I271,dbF!$K:$K,$J271)</f>
        <v>0</v>
      </c>
      <c r="AJ271" s="1">
        <f ca="1">SUMIFS(INDIRECT($C$1&amp;"!"&amp;$C271&amp;":"&amp;$C271),dbF!$B:$B,"&gt;="&amp;AJ$5,dbF!$B:$B,"&lt;="&amp;AJ$6,INDIRECT($C$1&amp;"!"&amp;$C$2&amp;":"&amp;$C$2),$I$4,dbF!$J:$J,$I271,dbF!$K:$K,$J271)</f>
        <v>0</v>
      </c>
      <c r="AK271" s="1">
        <f ca="1">SUMIFS(INDIRECT($C$1&amp;"!"&amp;$C271&amp;":"&amp;$C271),dbF!$B:$B,"&gt;="&amp;AK$5,dbF!$B:$B,"&lt;="&amp;AK$6,INDIRECT($C$1&amp;"!"&amp;$C$2&amp;":"&amp;$C$2),$I$4,dbF!$J:$J,$I271,dbF!$K:$K,$J271)</f>
        <v>0</v>
      </c>
      <c r="AL271" s="1">
        <f ca="1">SUMIFS(INDIRECT($C$1&amp;"!"&amp;$C271&amp;":"&amp;$C271),dbF!$B:$B,"&gt;="&amp;AL$5,dbF!$B:$B,"&lt;="&amp;AL$6,INDIRECT($C$1&amp;"!"&amp;$C$2&amp;":"&amp;$C$2),$I$4,dbF!$J:$J,$I271,dbF!$K:$K,$J271)</f>
        <v>0</v>
      </c>
    </row>
    <row r="272" spans="2:38" x14ac:dyDescent="0.25">
      <c r="B272" s="1" t="str">
        <f>Items!$L98</f>
        <v>CF(-)</v>
      </c>
      <c r="C272" s="1" t="str">
        <f>Items!$M98</f>
        <v>N</v>
      </c>
      <c r="I272" s="22" t="str">
        <f>Items!$J$90</f>
        <v>Поступления и оплаты по финансовой деятельности</v>
      </c>
      <c r="J272" s="1" t="str">
        <f>Items!K98</f>
        <v>Размещение средств на депозитах</v>
      </c>
      <c r="Q272" s="1">
        <f ca="1">SUM($S272:INDIRECT(ADDRESS(ROW(),SUMIFS($3:$3,$4:$4,MAX($4:$4)))))</f>
        <v>0</v>
      </c>
      <c r="T272" s="1">
        <f ca="1">SUMIFS(INDIRECT($C$1&amp;"!"&amp;$C272&amp;":"&amp;$C272),dbF!$B:$B,"&gt;="&amp;T$5,dbF!$B:$B,"&lt;="&amp;T$6,INDIRECT($C$1&amp;"!"&amp;$C$2&amp;":"&amp;$C$2),$I$4,dbF!$J:$J,$I272,dbF!$K:$K,$J272)</f>
        <v>0</v>
      </c>
      <c r="U272" s="1">
        <f ca="1">SUMIFS(INDIRECT($C$1&amp;"!"&amp;$C272&amp;":"&amp;$C272),dbF!$B:$B,"&gt;="&amp;U$5,dbF!$B:$B,"&lt;="&amp;U$6,INDIRECT($C$1&amp;"!"&amp;$C$2&amp;":"&amp;$C$2),$I$4,dbF!$J:$J,$I272,dbF!$K:$K,$J272)</f>
        <v>0</v>
      </c>
      <c r="V272" s="1">
        <f ca="1">SUMIFS(INDIRECT($C$1&amp;"!"&amp;$C272&amp;":"&amp;$C272),dbF!$B:$B,"&gt;="&amp;V$5,dbF!$B:$B,"&lt;="&amp;V$6,INDIRECT($C$1&amp;"!"&amp;$C$2&amp;":"&amp;$C$2),$I$4,dbF!$J:$J,$I272,dbF!$K:$K,$J272)</f>
        <v>0</v>
      </c>
      <c r="W272" s="1">
        <f ca="1">SUMIFS(INDIRECT($C$1&amp;"!"&amp;$C272&amp;":"&amp;$C272),dbF!$B:$B,"&gt;="&amp;W$5,dbF!$B:$B,"&lt;="&amp;W$6,INDIRECT($C$1&amp;"!"&amp;$C$2&amp;":"&amp;$C$2),$I$4,dbF!$J:$J,$I272,dbF!$K:$K,$J272)</f>
        <v>0</v>
      </c>
      <c r="X272" s="1">
        <f ca="1">SUMIFS(INDIRECT($C$1&amp;"!"&amp;$C272&amp;":"&amp;$C272),dbF!$B:$B,"&gt;="&amp;X$5,dbF!$B:$B,"&lt;="&amp;X$6,INDIRECT($C$1&amp;"!"&amp;$C$2&amp;":"&amp;$C$2),$I$4,dbF!$J:$J,$I272,dbF!$K:$K,$J272)</f>
        <v>0</v>
      </c>
      <c r="Y272" s="1">
        <f ca="1">SUMIFS(INDIRECT($C$1&amp;"!"&amp;$C272&amp;":"&amp;$C272),dbF!$B:$B,"&gt;="&amp;Y$5,dbF!$B:$B,"&lt;="&amp;Y$6,INDIRECT($C$1&amp;"!"&amp;$C$2&amp;":"&amp;$C$2),$I$4,dbF!$J:$J,$I272,dbF!$K:$K,$J272)</f>
        <v>0</v>
      </c>
      <c r="Z272" s="1">
        <f ca="1">SUMIFS(INDIRECT($C$1&amp;"!"&amp;$C272&amp;":"&amp;$C272),dbF!$B:$B,"&gt;="&amp;Z$5,dbF!$B:$B,"&lt;="&amp;Z$6,INDIRECT($C$1&amp;"!"&amp;$C$2&amp;":"&amp;$C$2),$I$4,dbF!$J:$J,$I272,dbF!$K:$K,$J272)</f>
        <v>0</v>
      </c>
      <c r="AA272" s="1">
        <f ca="1">SUMIFS(INDIRECT($C$1&amp;"!"&amp;$C272&amp;":"&amp;$C272),dbF!$B:$B,"&gt;="&amp;AA$5,dbF!$B:$B,"&lt;="&amp;AA$6,INDIRECT($C$1&amp;"!"&amp;$C$2&amp;":"&amp;$C$2),$I$4,dbF!$J:$J,$I272,dbF!$K:$K,$J272)</f>
        <v>0</v>
      </c>
      <c r="AB272" s="1">
        <f ca="1">SUMIFS(INDIRECT($C$1&amp;"!"&amp;$C272&amp;":"&amp;$C272),dbF!$B:$B,"&gt;="&amp;AB$5,dbF!$B:$B,"&lt;="&amp;AB$6,INDIRECT($C$1&amp;"!"&amp;$C$2&amp;":"&amp;$C$2),$I$4,dbF!$J:$J,$I272,dbF!$K:$K,$J272)</f>
        <v>0</v>
      </c>
      <c r="AC272" s="1">
        <f ca="1">SUMIFS(INDIRECT($C$1&amp;"!"&amp;$C272&amp;":"&amp;$C272),dbF!$B:$B,"&gt;="&amp;AC$5,dbF!$B:$B,"&lt;="&amp;AC$6,INDIRECT($C$1&amp;"!"&amp;$C$2&amp;":"&amp;$C$2),$I$4,dbF!$J:$J,$I272,dbF!$K:$K,$J272)</f>
        <v>0</v>
      </c>
      <c r="AD272" s="1">
        <f ca="1">SUMIFS(INDIRECT($C$1&amp;"!"&amp;$C272&amp;":"&amp;$C272),dbF!$B:$B,"&gt;="&amp;AD$5,dbF!$B:$B,"&lt;="&amp;AD$6,INDIRECT($C$1&amp;"!"&amp;$C$2&amp;":"&amp;$C$2),$I$4,dbF!$J:$J,$I272,dbF!$K:$K,$J272)</f>
        <v>0</v>
      </c>
      <c r="AE272" s="1">
        <f ca="1">SUMIFS(INDIRECT($C$1&amp;"!"&amp;$C272&amp;":"&amp;$C272),dbF!$B:$B,"&gt;="&amp;AE$5,dbF!$B:$B,"&lt;="&amp;AE$6,INDIRECT($C$1&amp;"!"&amp;$C$2&amp;":"&amp;$C$2),$I$4,dbF!$J:$J,$I272,dbF!$K:$K,$J272)</f>
        <v>0</v>
      </c>
      <c r="AF272" s="1">
        <f ca="1">SUMIFS(INDIRECT($C$1&amp;"!"&amp;$C272&amp;":"&amp;$C272),dbF!$B:$B,"&gt;="&amp;AF$5,dbF!$B:$B,"&lt;="&amp;AF$6,INDIRECT($C$1&amp;"!"&amp;$C$2&amp;":"&amp;$C$2),$I$4,dbF!$J:$J,$I272,dbF!$K:$K,$J272)</f>
        <v>0</v>
      </c>
      <c r="AG272" s="1">
        <f ca="1">SUMIFS(INDIRECT($C$1&amp;"!"&amp;$C272&amp;":"&amp;$C272),dbF!$B:$B,"&gt;="&amp;AG$5,dbF!$B:$B,"&lt;="&amp;AG$6,INDIRECT($C$1&amp;"!"&amp;$C$2&amp;":"&amp;$C$2),$I$4,dbF!$J:$J,$I272,dbF!$K:$K,$J272)</f>
        <v>0</v>
      </c>
      <c r="AH272" s="1">
        <f ca="1">SUMIFS(INDIRECT($C$1&amp;"!"&amp;$C272&amp;":"&amp;$C272),dbF!$B:$B,"&gt;="&amp;AH$5,dbF!$B:$B,"&lt;="&amp;AH$6,INDIRECT($C$1&amp;"!"&amp;$C$2&amp;":"&amp;$C$2),$I$4,dbF!$J:$J,$I272,dbF!$K:$K,$J272)</f>
        <v>0</v>
      </c>
      <c r="AI272" s="1">
        <f ca="1">SUMIFS(INDIRECT($C$1&amp;"!"&amp;$C272&amp;":"&amp;$C272),dbF!$B:$B,"&gt;="&amp;AI$5,dbF!$B:$B,"&lt;="&amp;AI$6,INDIRECT($C$1&amp;"!"&amp;$C$2&amp;":"&amp;$C$2),$I$4,dbF!$J:$J,$I272,dbF!$K:$K,$J272)</f>
        <v>0</v>
      </c>
      <c r="AJ272" s="1">
        <f ca="1">SUMIFS(INDIRECT($C$1&amp;"!"&amp;$C272&amp;":"&amp;$C272),dbF!$B:$B,"&gt;="&amp;AJ$5,dbF!$B:$B,"&lt;="&amp;AJ$6,INDIRECT($C$1&amp;"!"&amp;$C$2&amp;":"&amp;$C$2),$I$4,dbF!$J:$J,$I272,dbF!$K:$K,$J272)</f>
        <v>0</v>
      </c>
      <c r="AK272" s="1">
        <f ca="1">SUMIFS(INDIRECT($C$1&amp;"!"&amp;$C272&amp;":"&amp;$C272),dbF!$B:$B,"&gt;="&amp;AK$5,dbF!$B:$B,"&lt;="&amp;AK$6,INDIRECT($C$1&amp;"!"&amp;$C$2&amp;":"&amp;$C$2),$I$4,dbF!$J:$J,$I272,dbF!$K:$K,$J272)</f>
        <v>0</v>
      </c>
      <c r="AL272" s="1">
        <f ca="1">SUMIFS(INDIRECT($C$1&amp;"!"&amp;$C272&amp;":"&amp;$C272),dbF!$B:$B,"&gt;="&amp;AL$5,dbF!$B:$B,"&lt;="&amp;AL$6,INDIRECT($C$1&amp;"!"&amp;$C$2&amp;":"&amp;$C$2),$I$4,dbF!$J:$J,$I272,dbF!$K:$K,$J272)</f>
        <v>0</v>
      </c>
    </row>
    <row r="273" spans="2:38" x14ac:dyDescent="0.25">
      <c r="B273" s="1" t="str">
        <f>Items!$L99</f>
        <v>CF(-)</v>
      </c>
      <c r="C273" s="1" t="str">
        <f>Items!$M99</f>
        <v>N</v>
      </c>
      <c r="I273" s="22" t="str">
        <f>Items!$J$90</f>
        <v>Поступления и оплаты по финансовой деятельности</v>
      </c>
      <c r="J273" s="1" t="str">
        <f>Items!K99</f>
        <v>Выдача займов заемщикам</v>
      </c>
      <c r="Q273" s="1">
        <f ca="1">SUM($S273:INDIRECT(ADDRESS(ROW(),SUMIFS($3:$3,$4:$4,MAX($4:$4)))))</f>
        <v>0</v>
      </c>
      <c r="T273" s="1">
        <f ca="1">SUMIFS(INDIRECT($C$1&amp;"!"&amp;$C273&amp;":"&amp;$C273),dbF!$B:$B,"&gt;="&amp;T$5,dbF!$B:$B,"&lt;="&amp;T$6,INDIRECT($C$1&amp;"!"&amp;$C$2&amp;":"&amp;$C$2),$I$4,dbF!$J:$J,$I273,dbF!$K:$K,$J273)</f>
        <v>0</v>
      </c>
      <c r="U273" s="1">
        <f ca="1">SUMIFS(INDIRECT($C$1&amp;"!"&amp;$C273&amp;":"&amp;$C273),dbF!$B:$B,"&gt;="&amp;U$5,dbF!$B:$B,"&lt;="&amp;U$6,INDIRECT($C$1&amp;"!"&amp;$C$2&amp;":"&amp;$C$2),$I$4,dbF!$J:$J,$I273,dbF!$K:$K,$J273)</f>
        <v>0</v>
      </c>
      <c r="V273" s="1">
        <f ca="1">SUMIFS(INDIRECT($C$1&amp;"!"&amp;$C273&amp;":"&amp;$C273),dbF!$B:$B,"&gt;="&amp;V$5,dbF!$B:$B,"&lt;="&amp;V$6,INDIRECT($C$1&amp;"!"&amp;$C$2&amp;":"&amp;$C$2),$I$4,dbF!$J:$J,$I273,dbF!$K:$K,$J273)</f>
        <v>0</v>
      </c>
      <c r="W273" s="1">
        <f ca="1">SUMIFS(INDIRECT($C$1&amp;"!"&amp;$C273&amp;":"&amp;$C273),dbF!$B:$B,"&gt;="&amp;W$5,dbF!$B:$B,"&lt;="&amp;W$6,INDIRECT($C$1&amp;"!"&amp;$C$2&amp;":"&amp;$C$2),$I$4,dbF!$J:$J,$I273,dbF!$K:$K,$J273)</f>
        <v>0</v>
      </c>
      <c r="X273" s="1">
        <f ca="1">SUMIFS(INDIRECT($C$1&amp;"!"&amp;$C273&amp;":"&amp;$C273),dbF!$B:$B,"&gt;="&amp;X$5,dbF!$B:$B,"&lt;="&amp;X$6,INDIRECT($C$1&amp;"!"&amp;$C$2&amp;":"&amp;$C$2),$I$4,dbF!$J:$J,$I273,dbF!$K:$K,$J273)</f>
        <v>0</v>
      </c>
      <c r="Y273" s="1">
        <f ca="1">SUMIFS(INDIRECT($C$1&amp;"!"&amp;$C273&amp;":"&amp;$C273),dbF!$B:$B,"&gt;="&amp;Y$5,dbF!$B:$B,"&lt;="&amp;Y$6,INDIRECT($C$1&amp;"!"&amp;$C$2&amp;":"&amp;$C$2),$I$4,dbF!$J:$J,$I273,dbF!$K:$K,$J273)</f>
        <v>0</v>
      </c>
      <c r="Z273" s="1">
        <f ca="1">SUMIFS(INDIRECT($C$1&amp;"!"&amp;$C273&amp;":"&amp;$C273),dbF!$B:$B,"&gt;="&amp;Z$5,dbF!$B:$B,"&lt;="&amp;Z$6,INDIRECT($C$1&amp;"!"&amp;$C$2&amp;":"&amp;$C$2),$I$4,dbF!$J:$J,$I273,dbF!$K:$K,$J273)</f>
        <v>0</v>
      </c>
      <c r="AA273" s="1">
        <f ca="1">SUMIFS(INDIRECT($C$1&amp;"!"&amp;$C273&amp;":"&amp;$C273),dbF!$B:$B,"&gt;="&amp;AA$5,dbF!$B:$B,"&lt;="&amp;AA$6,INDIRECT($C$1&amp;"!"&amp;$C$2&amp;":"&amp;$C$2),$I$4,dbF!$J:$J,$I273,dbF!$K:$K,$J273)</f>
        <v>0</v>
      </c>
      <c r="AB273" s="1">
        <f ca="1">SUMIFS(INDIRECT($C$1&amp;"!"&amp;$C273&amp;":"&amp;$C273),dbF!$B:$B,"&gt;="&amp;AB$5,dbF!$B:$B,"&lt;="&amp;AB$6,INDIRECT($C$1&amp;"!"&amp;$C$2&amp;":"&amp;$C$2),$I$4,dbF!$J:$J,$I273,dbF!$K:$K,$J273)</f>
        <v>0</v>
      </c>
      <c r="AC273" s="1">
        <f ca="1">SUMIFS(INDIRECT($C$1&amp;"!"&amp;$C273&amp;":"&amp;$C273),dbF!$B:$B,"&gt;="&amp;AC$5,dbF!$B:$B,"&lt;="&amp;AC$6,INDIRECT($C$1&amp;"!"&amp;$C$2&amp;":"&amp;$C$2),$I$4,dbF!$J:$J,$I273,dbF!$K:$K,$J273)</f>
        <v>0</v>
      </c>
      <c r="AD273" s="1">
        <f ca="1">SUMIFS(INDIRECT($C$1&amp;"!"&amp;$C273&amp;":"&amp;$C273),dbF!$B:$B,"&gt;="&amp;AD$5,dbF!$B:$B,"&lt;="&amp;AD$6,INDIRECT($C$1&amp;"!"&amp;$C$2&amp;":"&amp;$C$2),$I$4,dbF!$J:$J,$I273,dbF!$K:$K,$J273)</f>
        <v>0</v>
      </c>
      <c r="AE273" s="1">
        <f ca="1">SUMIFS(INDIRECT($C$1&amp;"!"&amp;$C273&amp;":"&amp;$C273),dbF!$B:$B,"&gt;="&amp;AE$5,dbF!$B:$B,"&lt;="&amp;AE$6,INDIRECT($C$1&amp;"!"&amp;$C$2&amp;":"&amp;$C$2),$I$4,dbF!$J:$J,$I273,dbF!$K:$K,$J273)</f>
        <v>0</v>
      </c>
      <c r="AF273" s="1">
        <f ca="1">SUMIFS(INDIRECT($C$1&amp;"!"&amp;$C273&amp;":"&amp;$C273),dbF!$B:$B,"&gt;="&amp;AF$5,dbF!$B:$B,"&lt;="&amp;AF$6,INDIRECT($C$1&amp;"!"&amp;$C$2&amp;":"&amp;$C$2),$I$4,dbF!$J:$J,$I273,dbF!$K:$K,$J273)</f>
        <v>0</v>
      </c>
      <c r="AG273" s="1">
        <f ca="1">SUMIFS(INDIRECT($C$1&amp;"!"&amp;$C273&amp;":"&amp;$C273),dbF!$B:$B,"&gt;="&amp;AG$5,dbF!$B:$B,"&lt;="&amp;AG$6,INDIRECT($C$1&amp;"!"&amp;$C$2&amp;":"&amp;$C$2),$I$4,dbF!$J:$J,$I273,dbF!$K:$K,$J273)</f>
        <v>0</v>
      </c>
      <c r="AH273" s="1">
        <f ca="1">SUMIFS(INDIRECT($C$1&amp;"!"&amp;$C273&amp;":"&amp;$C273),dbF!$B:$B,"&gt;="&amp;AH$5,dbF!$B:$B,"&lt;="&amp;AH$6,INDIRECT($C$1&amp;"!"&amp;$C$2&amp;":"&amp;$C$2),$I$4,dbF!$J:$J,$I273,dbF!$K:$K,$J273)</f>
        <v>0</v>
      </c>
      <c r="AI273" s="1">
        <f ca="1">SUMIFS(INDIRECT($C$1&amp;"!"&amp;$C273&amp;":"&amp;$C273),dbF!$B:$B,"&gt;="&amp;AI$5,dbF!$B:$B,"&lt;="&amp;AI$6,INDIRECT($C$1&amp;"!"&amp;$C$2&amp;":"&amp;$C$2),$I$4,dbF!$J:$J,$I273,dbF!$K:$K,$J273)</f>
        <v>0</v>
      </c>
      <c r="AJ273" s="1">
        <f ca="1">SUMIFS(INDIRECT($C$1&amp;"!"&amp;$C273&amp;":"&amp;$C273),dbF!$B:$B,"&gt;="&amp;AJ$5,dbF!$B:$B,"&lt;="&amp;AJ$6,INDIRECT($C$1&amp;"!"&amp;$C$2&amp;":"&amp;$C$2),$I$4,dbF!$J:$J,$I273,dbF!$K:$K,$J273)</f>
        <v>0</v>
      </c>
      <c r="AK273" s="1">
        <f ca="1">SUMIFS(INDIRECT($C$1&amp;"!"&amp;$C273&amp;":"&amp;$C273),dbF!$B:$B,"&gt;="&amp;AK$5,dbF!$B:$B,"&lt;="&amp;AK$6,INDIRECT($C$1&amp;"!"&amp;$C$2&amp;":"&amp;$C$2),$I$4,dbF!$J:$J,$I273,dbF!$K:$K,$J273)</f>
        <v>0</v>
      </c>
      <c r="AL273" s="1">
        <f ca="1">SUMIFS(INDIRECT($C$1&amp;"!"&amp;$C273&amp;":"&amp;$C273),dbF!$B:$B,"&gt;="&amp;AL$5,dbF!$B:$B,"&lt;="&amp;AL$6,INDIRECT($C$1&amp;"!"&amp;$C$2&amp;":"&amp;$C$2),$I$4,dbF!$J:$J,$I273,dbF!$K:$K,$J273)</f>
        <v>0</v>
      </c>
    </row>
    <row r="274" spans="2:38" x14ac:dyDescent="0.25">
      <c r="B274" s="1" t="str">
        <f>Items!$L100</f>
        <v>CF(-)</v>
      </c>
      <c r="C274" s="1" t="str">
        <f>Items!$M100</f>
        <v>N</v>
      </c>
      <c r="I274" s="22" t="str">
        <f>Items!$J$90</f>
        <v>Поступления и оплаты по финансовой деятельности</v>
      </c>
      <c r="J274" s="1" t="str">
        <f>Items!K100</f>
        <v>Выплаты дивидендов инвесторам</v>
      </c>
      <c r="Q274" s="1">
        <f ca="1">SUM($S274:INDIRECT(ADDRESS(ROW(),SUMIFS($3:$3,$4:$4,MAX($4:$4)))))</f>
        <v>0</v>
      </c>
      <c r="T274" s="1">
        <f ca="1">SUMIFS(INDIRECT($C$1&amp;"!"&amp;$C274&amp;":"&amp;$C274),dbF!$B:$B,"&gt;="&amp;T$5,dbF!$B:$B,"&lt;="&amp;T$6,INDIRECT($C$1&amp;"!"&amp;$C$2&amp;":"&amp;$C$2),$I$4,dbF!$J:$J,$I274,dbF!$K:$K,$J274)</f>
        <v>0</v>
      </c>
      <c r="U274" s="1">
        <f ca="1">SUMIFS(INDIRECT($C$1&amp;"!"&amp;$C274&amp;":"&amp;$C274),dbF!$B:$B,"&gt;="&amp;U$5,dbF!$B:$B,"&lt;="&amp;U$6,INDIRECT($C$1&amp;"!"&amp;$C$2&amp;":"&amp;$C$2),$I$4,dbF!$J:$J,$I274,dbF!$K:$K,$J274)</f>
        <v>0</v>
      </c>
      <c r="V274" s="1">
        <f ca="1">SUMIFS(INDIRECT($C$1&amp;"!"&amp;$C274&amp;":"&amp;$C274),dbF!$B:$B,"&gt;="&amp;V$5,dbF!$B:$B,"&lt;="&amp;V$6,INDIRECT($C$1&amp;"!"&amp;$C$2&amp;":"&amp;$C$2),$I$4,dbF!$J:$J,$I274,dbF!$K:$K,$J274)</f>
        <v>0</v>
      </c>
      <c r="W274" s="1">
        <f ca="1">SUMIFS(INDIRECT($C$1&amp;"!"&amp;$C274&amp;":"&amp;$C274),dbF!$B:$B,"&gt;="&amp;W$5,dbF!$B:$B,"&lt;="&amp;W$6,INDIRECT($C$1&amp;"!"&amp;$C$2&amp;":"&amp;$C$2),$I$4,dbF!$J:$J,$I274,dbF!$K:$K,$J274)</f>
        <v>0</v>
      </c>
      <c r="X274" s="1">
        <f ca="1">SUMIFS(INDIRECT($C$1&amp;"!"&amp;$C274&amp;":"&amp;$C274),dbF!$B:$B,"&gt;="&amp;X$5,dbF!$B:$B,"&lt;="&amp;X$6,INDIRECT($C$1&amp;"!"&amp;$C$2&amp;":"&amp;$C$2),$I$4,dbF!$J:$J,$I274,dbF!$K:$K,$J274)</f>
        <v>0</v>
      </c>
      <c r="Y274" s="1">
        <f ca="1">SUMIFS(INDIRECT($C$1&amp;"!"&amp;$C274&amp;":"&amp;$C274),dbF!$B:$B,"&gt;="&amp;Y$5,dbF!$B:$B,"&lt;="&amp;Y$6,INDIRECT($C$1&amp;"!"&amp;$C$2&amp;":"&amp;$C$2),$I$4,dbF!$J:$J,$I274,dbF!$K:$K,$J274)</f>
        <v>0</v>
      </c>
      <c r="Z274" s="1">
        <f ca="1">SUMIFS(INDIRECT($C$1&amp;"!"&amp;$C274&amp;":"&amp;$C274),dbF!$B:$B,"&gt;="&amp;Z$5,dbF!$B:$B,"&lt;="&amp;Z$6,INDIRECT($C$1&amp;"!"&amp;$C$2&amp;":"&amp;$C$2),$I$4,dbF!$J:$J,$I274,dbF!$K:$K,$J274)</f>
        <v>0</v>
      </c>
      <c r="AA274" s="1">
        <f ca="1">SUMIFS(INDIRECT($C$1&amp;"!"&amp;$C274&amp;":"&amp;$C274),dbF!$B:$B,"&gt;="&amp;AA$5,dbF!$B:$B,"&lt;="&amp;AA$6,INDIRECT($C$1&amp;"!"&amp;$C$2&amp;":"&amp;$C$2),$I$4,dbF!$J:$J,$I274,dbF!$K:$K,$J274)</f>
        <v>0</v>
      </c>
      <c r="AB274" s="1">
        <f ca="1">SUMIFS(INDIRECT($C$1&amp;"!"&amp;$C274&amp;":"&amp;$C274),dbF!$B:$B,"&gt;="&amp;AB$5,dbF!$B:$B,"&lt;="&amp;AB$6,INDIRECT($C$1&amp;"!"&amp;$C$2&amp;":"&amp;$C$2),$I$4,dbF!$J:$J,$I274,dbF!$K:$K,$J274)</f>
        <v>0</v>
      </c>
      <c r="AC274" s="1">
        <f ca="1">SUMIFS(INDIRECT($C$1&amp;"!"&amp;$C274&amp;":"&amp;$C274),dbF!$B:$B,"&gt;="&amp;AC$5,dbF!$B:$B,"&lt;="&amp;AC$6,INDIRECT($C$1&amp;"!"&amp;$C$2&amp;":"&amp;$C$2),$I$4,dbF!$J:$J,$I274,dbF!$K:$K,$J274)</f>
        <v>0</v>
      </c>
      <c r="AD274" s="1">
        <f ca="1">SUMIFS(INDIRECT($C$1&amp;"!"&amp;$C274&amp;":"&amp;$C274),dbF!$B:$B,"&gt;="&amp;AD$5,dbF!$B:$B,"&lt;="&amp;AD$6,INDIRECT($C$1&amp;"!"&amp;$C$2&amp;":"&amp;$C$2),$I$4,dbF!$J:$J,$I274,dbF!$K:$K,$J274)</f>
        <v>0</v>
      </c>
      <c r="AE274" s="1">
        <f ca="1">SUMIFS(INDIRECT($C$1&amp;"!"&amp;$C274&amp;":"&amp;$C274),dbF!$B:$B,"&gt;="&amp;AE$5,dbF!$B:$B,"&lt;="&amp;AE$6,INDIRECT($C$1&amp;"!"&amp;$C$2&amp;":"&amp;$C$2),$I$4,dbF!$J:$J,$I274,dbF!$K:$K,$J274)</f>
        <v>0</v>
      </c>
      <c r="AF274" s="1">
        <f ca="1">SUMIFS(INDIRECT($C$1&amp;"!"&amp;$C274&amp;":"&amp;$C274),dbF!$B:$B,"&gt;="&amp;AF$5,dbF!$B:$B,"&lt;="&amp;AF$6,INDIRECT($C$1&amp;"!"&amp;$C$2&amp;":"&amp;$C$2),$I$4,dbF!$J:$J,$I274,dbF!$K:$K,$J274)</f>
        <v>0</v>
      </c>
      <c r="AG274" s="1">
        <f ca="1">SUMIFS(INDIRECT($C$1&amp;"!"&amp;$C274&amp;":"&amp;$C274),dbF!$B:$B,"&gt;="&amp;AG$5,dbF!$B:$B,"&lt;="&amp;AG$6,INDIRECT($C$1&amp;"!"&amp;$C$2&amp;":"&amp;$C$2),$I$4,dbF!$J:$J,$I274,dbF!$K:$K,$J274)</f>
        <v>0</v>
      </c>
      <c r="AH274" s="1">
        <f ca="1">SUMIFS(INDIRECT($C$1&amp;"!"&amp;$C274&amp;":"&amp;$C274),dbF!$B:$B,"&gt;="&amp;AH$5,dbF!$B:$B,"&lt;="&amp;AH$6,INDIRECT($C$1&amp;"!"&amp;$C$2&amp;":"&amp;$C$2),$I$4,dbF!$J:$J,$I274,dbF!$K:$K,$J274)</f>
        <v>0</v>
      </c>
      <c r="AI274" s="1">
        <f ca="1">SUMIFS(INDIRECT($C$1&amp;"!"&amp;$C274&amp;":"&amp;$C274),dbF!$B:$B,"&gt;="&amp;AI$5,dbF!$B:$B,"&lt;="&amp;AI$6,INDIRECT($C$1&amp;"!"&amp;$C$2&amp;":"&amp;$C$2),$I$4,dbF!$J:$J,$I274,dbF!$K:$K,$J274)</f>
        <v>0</v>
      </c>
      <c r="AJ274" s="1">
        <f ca="1">SUMIFS(INDIRECT($C$1&amp;"!"&amp;$C274&amp;":"&amp;$C274),dbF!$B:$B,"&gt;="&amp;AJ$5,dbF!$B:$B,"&lt;="&amp;AJ$6,INDIRECT($C$1&amp;"!"&amp;$C$2&amp;":"&amp;$C$2),$I$4,dbF!$J:$J,$I274,dbF!$K:$K,$J274)</f>
        <v>0</v>
      </c>
      <c r="AK274" s="1">
        <f ca="1">SUMIFS(INDIRECT($C$1&amp;"!"&amp;$C274&amp;":"&amp;$C274),dbF!$B:$B,"&gt;="&amp;AK$5,dbF!$B:$B,"&lt;="&amp;AK$6,INDIRECT($C$1&amp;"!"&amp;$C$2&amp;":"&amp;$C$2),$I$4,dbF!$J:$J,$I274,dbF!$K:$K,$J274)</f>
        <v>0</v>
      </c>
      <c r="AL274" s="1">
        <f ca="1">SUMIFS(INDIRECT($C$1&amp;"!"&amp;$C274&amp;":"&amp;$C274),dbF!$B:$B,"&gt;="&amp;AL$5,dbF!$B:$B,"&lt;="&amp;AL$6,INDIRECT($C$1&amp;"!"&amp;$C$2&amp;":"&amp;$C$2),$I$4,dbF!$J:$J,$I274,dbF!$K:$K,$J274)</f>
        <v>0</v>
      </c>
    </row>
    <row r="275" spans="2:38" x14ac:dyDescent="0.25">
      <c r="B275" s="1" t="str">
        <f>Items!$L101</f>
        <v>CF(-)</v>
      </c>
      <c r="C275" s="1" t="str">
        <f>Items!$M101</f>
        <v>N</v>
      </c>
      <c r="I275" s="22" t="str">
        <f>Items!$J$90</f>
        <v>Поступления и оплаты по финансовой деятельности</v>
      </c>
      <c r="J275" s="1" t="str">
        <f>Items!K101</f>
        <v>Выплаты дивидендов учредителям</v>
      </c>
      <c r="Q275" s="1">
        <f ca="1">SUM($S275:INDIRECT(ADDRESS(ROW(),SUMIFS($3:$3,$4:$4,MAX($4:$4)))))</f>
        <v>0</v>
      </c>
      <c r="T275" s="1">
        <f ca="1">SUMIFS(INDIRECT($C$1&amp;"!"&amp;$C275&amp;":"&amp;$C275),dbF!$B:$B,"&gt;="&amp;T$5,dbF!$B:$B,"&lt;="&amp;T$6,INDIRECT($C$1&amp;"!"&amp;$C$2&amp;":"&amp;$C$2),$I$4,dbF!$J:$J,$I275,dbF!$K:$K,$J275)</f>
        <v>0</v>
      </c>
      <c r="U275" s="1">
        <f ca="1">SUMIFS(INDIRECT($C$1&amp;"!"&amp;$C275&amp;":"&amp;$C275),dbF!$B:$B,"&gt;="&amp;U$5,dbF!$B:$B,"&lt;="&amp;U$6,INDIRECT($C$1&amp;"!"&amp;$C$2&amp;":"&amp;$C$2),$I$4,dbF!$J:$J,$I275,dbF!$K:$K,$J275)</f>
        <v>0</v>
      </c>
      <c r="V275" s="1">
        <f ca="1">SUMIFS(INDIRECT($C$1&amp;"!"&amp;$C275&amp;":"&amp;$C275),dbF!$B:$B,"&gt;="&amp;V$5,dbF!$B:$B,"&lt;="&amp;V$6,INDIRECT($C$1&amp;"!"&amp;$C$2&amp;":"&amp;$C$2),$I$4,dbF!$J:$J,$I275,dbF!$K:$K,$J275)</f>
        <v>0</v>
      </c>
      <c r="W275" s="1">
        <f ca="1">SUMIFS(INDIRECT($C$1&amp;"!"&amp;$C275&amp;":"&amp;$C275),dbF!$B:$B,"&gt;="&amp;W$5,dbF!$B:$B,"&lt;="&amp;W$6,INDIRECT($C$1&amp;"!"&amp;$C$2&amp;":"&amp;$C$2),$I$4,dbF!$J:$J,$I275,dbF!$K:$K,$J275)</f>
        <v>0</v>
      </c>
      <c r="X275" s="1">
        <f ca="1">SUMIFS(INDIRECT($C$1&amp;"!"&amp;$C275&amp;":"&amp;$C275),dbF!$B:$B,"&gt;="&amp;X$5,dbF!$B:$B,"&lt;="&amp;X$6,INDIRECT($C$1&amp;"!"&amp;$C$2&amp;":"&amp;$C$2),$I$4,dbF!$J:$J,$I275,dbF!$K:$K,$J275)</f>
        <v>0</v>
      </c>
      <c r="Y275" s="1">
        <f ca="1">SUMIFS(INDIRECT($C$1&amp;"!"&amp;$C275&amp;":"&amp;$C275),dbF!$B:$B,"&gt;="&amp;Y$5,dbF!$B:$B,"&lt;="&amp;Y$6,INDIRECT($C$1&amp;"!"&amp;$C$2&amp;":"&amp;$C$2),$I$4,dbF!$J:$J,$I275,dbF!$K:$K,$J275)</f>
        <v>0</v>
      </c>
      <c r="Z275" s="1">
        <f ca="1">SUMIFS(INDIRECT($C$1&amp;"!"&amp;$C275&amp;":"&amp;$C275),dbF!$B:$B,"&gt;="&amp;Z$5,dbF!$B:$B,"&lt;="&amp;Z$6,INDIRECT($C$1&amp;"!"&amp;$C$2&amp;":"&amp;$C$2),$I$4,dbF!$J:$J,$I275,dbF!$K:$K,$J275)</f>
        <v>0</v>
      </c>
      <c r="AA275" s="1">
        <f ca="1">SUMIFS(INDIRECT($C$1&amp;"!"&amp;$C275&amp;":"&amp;$C275),dbF!$B:$B,"&gt;="&amp;AA$5,dbF!$B:$B,"&lt;="&amp;AA$6,INDIRECT($C$1&amp;"!"&amp;$C$2&amp;":"&amp;$C$2),$I$4,dbF!$J:$J,$I275,dbF!$K:$K,$J275)</f>
        <v>0</v>
      </c>
      <c r="AB275" s="1">
        <f ca="1">SUMIFS(INDIRECT($C$1&amp;"!"&amp;$C275&amp;":"&amp;$C275),dbF!$B:$B,"&gt;="&amp;AB$5,dbF!$B:$B,"&lt;="&amp;AB$6,INDIRECT($C$1&amp;"!"&amp;$C$2&amp;":"&amp;$C$2),$I$4,dbF!$J:$J,$I275,dbF!$K:$K,$J275)</f>
        <v>0</v>
      </c>
      <c r="AC275" s="1">
        <f ca="1">SUMIFS(INDIRECT($C$1&amp;"!"&amp;$C275&amp;":"&amp;$C275),dbF!$B:$B,"&gt;="&amp;AC$5,dbF!$B:$B,"&lt;="&amp;AC$6,INDIRECT($C$1&amp;"!"&amp;$C$2&amp;":"&amp;$C$2),$I$4,dbF!$J:$J,$I275,dbF!$K:$K,$J275)</f>
        <v>0</v>
      </c>
      <c r="AD275" s="1">
        <f ca="1">SUMIFS(INDIRECT($C$1&amp;"!"&amp;$C275&amp;":"&amp;$C275),dbF!$B:$B,"&gt;="&amp;AD$5,dbF!$B:$B,"&lt;="&amp;AD$6,INDIRECT($C$1&amp;"!"&amp;$C$2&amp;":"&amp;$C$2),$I$4,dbF!$J:$J,$I275,dbF!$K:$K,$J275)</f>
        <v>0</v>
      </c>
      <c r="AE275" s="1">
        <f ca="1">SUMIFS(INDIRECT($C$1&amp;"!"&amp;$C275&amp;":"&amp;$C275),dbF!$B:$B,"&gt;="&amp;AE$5,dbF!$B:$B,"&lt;="&amp;AE$6,INDIRECT($C$1&amp;"!"&amp;$C$2&amp;":"&amp;$C$2),$I$4,dbF!$J:$J,$I275,dbF!$K:$K,$J275)</f>
        <v>0</v>
      </c>
      <c r="AF275" s="1">
        <f ca="1">SUMIFS(INDIRECT($C$1&amp;"!"&amp;$C275&amp;":"&amp;$C275),dbF!$B:$B,"&gt;="&amp;AF$5,dbF!$B:$B,"&lt;="&amp;AF$6,INDIRECT($C$1&amp;"!"&amp;$C$2&amp;":"&amp;$C$2),$I$4,dbF!$J:$J,$I275,dbF!$K:$K,$J275)</f>
        <v>0</v>
      </c>
      <c r="AG275" s="1">
        <f ca="1">SUMIFS(INDIRECT($C$1&amp;"!"&amp;$C275&amp;":"&amp;$C275),dbF!$B:$B,"&gt;="&amp;AG$5,dbF!$B:$B,"&lt;="&amp;AG$6,INDIRECT($C$1&amp;"!"&amp;$C$2&amp;":"&amp;$C$2),$I$4,dbF!$J:$J,$I275,dbF!$K:$K,$J275)</f>
        <v>0</v>
      </c>
      <c r="AH275" s="1">
        <f ca="1">SUMIFS(INDIRECT($C$1&amp;"!"&amp;$C275&amp;":"&amp;$C275),dbF!$B:$B,"&gt;="&amp;AH$5,dbF!$B:$B,"&lt;="&amp;AH$6,INDIRECT($C$1&amp;"!"&amp;$C$2&amp;":"&amp;$C$2),$I$4,dbF!$J:$J,$I275,dbF!$K:$K,$J275)</f>
        <v>0</v>
      </c>
      <c r="AI275" s="1">
        <f ca="1">SUMIFS(INDIRECT($C$1&amp;"!"&amp;$C275&amp;":"&amp;$C275),dbF!$B:$B,"&gt;="&amp;AI$5,dbF!$B:$B,"&lt;="&amp;AI$6,INDIRECT($C$1&amp;"!"&amp;$C$2&amp;":"&amp;$C$2),$I$4,dbF!$J:$J,$I275,dbF!$K:$K,$J275)</f>
        <v>0</v>
      </c>
      <c r="AJ275" s="1">
        <f ca="1">SUMIFS(INDIRECT($C$1&amp;"!"&amp;$C275&amp;":"&amp;$C275),dbF!$B:$B,"&gt;="&amp;AJ$5,dbF!$B:$B,"&lt;="&amp;AJ$6,INDIRECT($C$1&amp;"!"&amp;$C$2&amp;":"&amp;$C$2),$I$4,dbF!$J:$J,$I275,dbF!$K:$K,$J275)</f>
        <v>0</v>
      </c>
      <c r="AK275" s="1">
        <f ca="1">SUMIFS(INDIRECT($C$1&amp;"!"&amp;$C275&amp;":"&amp;$C275),dbF!$B:$B,"&gt;="&amp;AK$5,dbF!$B:$B,"&lt;="&amp;AK$6,INDIRECT($C$1&amp;"!"&amp;$C$2&amp;":"&amp;$C$2),$I$4,dbF!$J:$J,$I275,dbF!$K:$K,$J275)</f>
        <v>0</v>
      </c>
      <c r="AL275" s="1">
        <f ca="1">SUMIFS(INDIRECT($C$1&amp;"!"&amp;$C275&amp;":"&amp;$C275),dbF!$B:$B,"&gt;="&amp;AL$5,dbF!$B:$B,"&lt;="&amp;AL$6,INDIRECT($C$1&amp;"!"&amp;$C$2&amp;":"&amp;$C$2),$I$4,dbF!$J:$J,$I275,dbF!$K:$K,$J275)</f>
        <v>0</v>
      </c>
    </row>
    <row r="276" spans="2:38" s="23" customFormat="1" ht="10.199999999999999" x14ac:dyDescent="0.2">
      <c r="E276" s="23" t="s">
        <v>50</v>
      </c>
    </row>
    <row r="277" spans="2:38" ht="4.05" customHeight="1" x14ac:dyDescent="0.25"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</row>
    <row r="278" spans="2:38" s="2" customFormat="1" x14ac:dyDescent="0.25">
      <c r="B278" s="2" t="str">
        <f>Items!$L$102</f>
        <v>CF</v>
      </c>
      <c r="C278" s="2">
        <f>Items!$M$102</f>
        <v>0</v>
      </c>
      <c r="I278" s="2" t="str">
        <f>Items!$J$102</f>
        <v>Финпоток по финансовой деятельности</v>
      </c>
      <c r="Q278" s="2">
        <f ca="1">SUM($S278:INDIRECT(ADDRESS(ROW(),SUMIFS($3:$3,$4:$4,MAX($4:$4)))))</f>
        <v>0</v>
      </c>
      <c r="T278" s="2">
        <f ca="1">SUMIFS(T$264:T277,$B$264:$B277,Items!$L$4)-SUMIFS(T$264:T277,$B$264:$B277,Items!$L$7)</f>
        <v>0</v>
      </c>
      <c r="U278" s="2">
        <f ca="1">SUMIFS(U$264:U277,$B$264:$B277,Items!$L$4)-SUMIFS(U$264:U277,$B$264:$B277,Items!$L$7)</f>
        <v>0</v>
      </c>
      <c r="V278" s="2">
        <f ca="1">SUMIFS(V$264:V277,$B$264:$B277,Items!$L$4)-SUMIFS(V$264:V277,$B$264:$B277,Items!$L$7)</f>
        <v>0</v>
      </c>
      <c r="W278" s="2">
        <f ca="1">SUMIFS(W$264:W277,$B$264:$B277,Items!$L$4)-SUMIFS(W$264:W277,$B$264:$B277,Items!$L$7)</f>
        <v>0</v>
      </c>
      <c r="X278" s="2">
        <f ca="1">SUMIFS(X$264:X277,$B$264:$B277,Items!$L$4)-SUMIFS(X$264:X277,$B$264:$B277,Items!$L$7)</f>
        <v>0</v>
      </c>
      <c r="Y278" s="2">
        <f ca="1">SUMIFS(Y$264:Y277,$B$264:$B277,Items!$L$4)-SUMIFS(Y$264:Y277,$B$264:$B277,Items!$L$7)</f>
        <v>0</v>
      </c>
      <c r="Z278" s="2">
        <f ca="1">SUMIFS(Z$264:Z277,$B$264:$B277,Items!$L$4)-SUMIFS(Z$264:Z277,$B$264:$B277,Items!$L$7)</f>
        <v>0</v>
      </c>
      <c r="AA278" s="2">
        <f ca="1">SUMIFS(AA$264:AA277,$B$264:$B277,Items!$L$4)-SUMIFS(AA$264:AA277,$B$264:$B277,Items!$L$7)</f>
        <v>0</v>
      </c>
      <c r="AB278" s="2">
        <f ca="1">SUMIFS(AB$264:AB277,$B$264:$B277,Items!$L$4)-SUMIFS(AB$264:AB277,$B$264:$B277,Items!$L$7)</f>
        <v>0</v>
      </c>
      <c r="AC278" s="2">
        <f ca="1">SUMIFS(AC$264:AC277,$B$264:$B277,Items!$L$4)-SUMIFS(AC$264:AC277,$B$264:$B277,Items!$L$7)</f>
        <v>0</v>
      </c>
      <c r="AD278" s="2">
        <f ca="1">SUMIFS(AD$264:AD277,$B$264:$B277,Items!$L$4)-SUMIFS(AD$264:AD277,$B$264:$B277,Items!$L$7)</f>
        <v>0</v>
      </c>
      <c r="AE278" s="2">
        <f ca="1">SUMIFS(AE$264:AE277,$B$264:$B277,Items!$L$4)-SUMIFS(AE$264:AE277,$B$264:$B277,Items!$L$7)</f>
        <v>0</v>
      </c>
      <c r="AF278" s="2">
        <f ca="1">SUMIFS(AF$264:AF277,$B$264:$B277,Items!$L$4)-SUMIFS(AF$264:AF277,$B$264:$B277,Items!$L$7)</f>
        <v>0</v>
      </c>
      <c r="AG278" s="2">
        <f ca="1">SUMIFS(AG$264:AG277,$B$264:$B277,Items!$L$4)-SUMIFS(AG$264:AG277,$B$264:$B277,Items!$L$7)</f>
        <v>0</v>
      </c>
      <c r="AH278" s="2">
        <f ca="1">SUMIFS(AH$264:AH277,$B$264:$B277,Items!$L$4)-SUMIFS(AH$264:AH277,$B$264:$B277,Items!$L$7)</f>
        <v>0</v>
      </c>
      <c r="AI278" s="2">
        <f ca="1">SUMIFS(AI$264:AI277,$B$264:$B277,Items!$L$4)-SUMIFS(AI$264:AI277,$B$264:$B277,Items!$L$7)</f>
        <v>0</v>
      </c>
      <c r="AJ278" s="2">
        <f ca="1">SUMIFS(AJ$264:AJ277,$B$264:$B277,Items!$L$4)-SUMIFS(AJ$264:AJ277,$B$264:$B277,Items!$L$7)</f>
        <v>0</v>
      </c>
      <c r="AK278" s="2">
        <f ca="1">SUMIFS(AK$264:AK277,$B$264:$B277,Items!$L$4)-SUMIFS(AK$264:AK277,$B$264:$B277,Items!$L$7)</f>
        <v>0</v>
      </c>
      <c r="AL278" s="2">
        <f ca="1">SUMIFS(AL$264:AL277,$B$264:$B277,Items!$L$4)-SUMIFS(AL$264:AL277,$B$264:$B277,Items!$L$7)</f>
        <v>0</v>
      </c>
    </row>
    <row r="279" spans="2:38" ht="4.05" customHeight="1" x14ac:dyDescent="0.25"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</row>
    <row r="280" spans="2:38" s="2" customFormat="1" x14ac:dyDescent="0.25">
      <c r="B280" s="2" t="str">
        <f>Items!$L$103</f>
        <v>CF</v>
      </c>
      <c r="C280" s="2">
        <f>Items!$M$103</f>
        <v>0</v>
      </c>
      <c r="I280" s="2" t="str">
        <f>Items!$J$103</f>
        <v>Итоговый денежный поток</v>
      </c>
      <c r="Q280" s="2">
        <f ca="1">SUM($S280:INDIRECT(ADDRESS(ROW(),SUMIFS($3:$3,$4:$4,MAX($4:$4)))))</f>
        <v>-11844706.6358</v>
      </c>
      <c r="T280" s="2">
        <f ca="1">SUMIFS(T$159:T279,$B$159:$B279,Items!$L$4)-SUMIFS(T$159:T279,$B$159:$B279,Items!$L$7)</f>
        <v>-194731.87000000002</v>
      </c>
      <c r="U280" s="2">
        <f ca="1">SUMIFS(U$159:U279,$B$159:$B279,Items!$L$4)-SUMIFS(U$159:U279,$B$159:$B279,Items!$L$7)</f>
        <v>-416919</v>
      </c>
      <c r="V280" s="2">
        <f ca="1">SUMIFS(V$159:V279,$B$159:$B279,Items!$L$4)-SUMIFS(V$159:V279,$B$159:$B279,Items!$L$7)</f>
        <v>-188915.25999999998</v>
      </c>
      <c r="W280" s="2">
        <f ca="1">SUMIFS(W$159:W279,$B$159:$B279,Items!$L$4)-SUMIFS(W$159:W279,$B$159:$B279,Items!$L$7)</f>
        <v>-372915.61</v>
      </c>
      <c r="X280" s="2">
        <f ca="1">SUMIFS(X$159:X279,$B$159:$B279,Items!$L$4)-SUMIFS(X$159:X279,$B$159:$B279,Items!$L$7)</f>
        <v>-306918.19999999995</v>
      </c>
      <c r="Y280" s="2">
        <f ca="1">SUMIFS(Y$159:Y279,$B$159:$B279,Items!$L$4)-SUMIFS(Y$159:Y279,$B$159:$B279,Items!$L$7)</f>
        <v>-277728.11579999997</v>
      </c>
      <c r="Z280" s="2">
        <f ca="1">SUMIFS(Z$159:Z279,$B$159:$B279,Items!$L$4)-SUMIFS(Z$159:Z279,$B$159:$B279,Items!$L$7)</f>
        <v>-275680.81</v>
      </c>
      <c r="AA280" s="2">
        <f ca="1">SUMIFS(AA$159:AA279,$B$159:$B279,Items!$L$4)-SUMIFS(AA$159:AA279,$B$159:$B279,Items!$L$7)</f>
        <v>-783431.8899999999</v>
      </c>
      <c r="AB280" s="2">
        <f ca="1">SUMIFS(AB$159:AB279,$B$159:$B279,Items!$L$4)-SUMIFS(AB$159:AB279,$B$159:$B279,Items!$L$7)</f>
        <v>-876706.66999999993</v>
      </c>
      <c r="AC280" s="2">
        <f ca="1">SUMIFS(AC$159:AC279,$B$159:$B279,Items!$L$4)-SUMIFS(AC$159:AC279,$B$159:$B279,Items!$L$7)</f>
        <v>-760438.41999999993</v>
      </c>
      <c r="AD280" s="2">
        <f ca="1">SUMIFS(AD$159:AD279,$B$159:$B279,Items!$L$4)-SUMIFS(AD$159:AD279,$B$159:$B279,Items!$L$7)</f>
        <v>-1869834.7500000002</v>
      </c>
      <c r="AE280" s="2">
        <f ca="1">SUMIFS(AE$159:AE279,$B$159:$B279,Items!$L$4)-SUMIFS(AE$159:AE279,$B$159:$B279,Items!$L$7)</f>
        <v>-1571182.36</v>
      </c>
      <c r="AF280" s="2">
        <f ca="1">SUMIFS(AF$159:AF279,$B$159:$B279,Items!$L$4)-SUMIFS(AF$159:AF279,$B$159:$B279,Items!$L$7)</f>
        <v>-1581045.81</v>
      </c>
      <c r="AG280" s="2">
        <f ca="1">SUMIFS(AG$159:AG279,$B$159:$B279,Items!$L$4)-SUMIFS(AG$159:AG279,$B$159:$B279,Items!$L$7)</f>
        <v>-1852898.47</v>
      </c>
      <c r="AH280" s="2">
        <f ca="1">SUMIFS(AH$159:AH279,$B$159:$B279,Items!$L$4)-SUMIFS(AH$159:AH279,$B$159:$B279,Items!$L$7)</f>
        <v>-487159.4</v>
      </c>
      <c r="AI280" s="2">
        <f ca="1">SUMIFS(AI$159:AI279,$B$159:$B279,Items!$L$4)-SUMIFS(AI$159:AI279,$B$159:$B279,Items!$L$7)</f>
        <v>0</v>
      </c>
      <c r="AJ280" s="2">
        <f ca="1">SUMIFS(AJ$159:AJ279,$B$159:$B279,Items!$L$4)-SUMIFS(AJ$159:AJ279,$B$159:$B279,Items!$L$7)</f>
        <v>-28200</v>
      </c>
      <c r="AK280" s="2">
        <f ca="1">SUMIFS(AK$159:AK279,$B$159:$B279,Items!$L$4)-SUMIFS(AK$159:AK279,$B$159:$B279,Items!$L$7)</f>
        <v>0</v>
      </c>
      <c r="AL280" s="2">
        <f ca="1">SUMIFS(AL$159:AL279,$B$159:$B279,Items!$L$4)-SUMIFS(AL$159:AL279,$B$159:$B279,Items!$L$7)</f>
        <v>0</v>
      </c>
    </row>
    <row r="281" spans="2:38" ht="4.05" customHeight="1" x14ac:dyDescent="0.25"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2:38" s="2" customFormat="1" x14ac:dyDescent="0.25">
      <c r="B282" s="2" t="str">
        <f>Items!$L$104</f>
        <v>CF</v>
      </c>
      <c r="C282" s="2">
        <f>Items!$M$104</f>
        <v>0</v>
      </c>
      <c r="I282" s="2" t="str">
        <f>Items!$J$104</f>
        <v>Итоговый денежный поток накопительно</v>
      </c>
      <c r="Q282" s="2">
        <f t="shared" ref="Q282" ca="1" si="221">INDIRECT(ADDRESS(ROW(),SUMIFS($3:$3,$4:$4,MAX($4:$4))))</f>
        <v>-11844706.6358</v>
      </c>
      <c r="T282" s="2">
        <f ca="1">SUM($S280:T280)</f>
        <v>-194731.87000000002</v>
      </c>
      <c r="U282" s="2">
        <f ca="1">SUM($S280:U280)</f>
        <v>-611650.87</v>
      </c>
      <c r="V282" s="2">
        <f ca="1">SUM($S280:V280)</f>
        <v>-800566.13</v>
      </c>
      <c r="W282" s="2">
        <f ca="1">SUM($S280:W280)</f>
        <v>-1173481.74</v>
      </c>
      <c r="X282" s="2">
        <f ca="1">SUM($S280:X280)</f>
        <v>-1480399.94</v>
      </c>
      <c r="Y282" s="2">
        <f ca="1">SUM($S280:Y280)</f>
        <v>-1758128.0558</v>
      </c>
      <c r="Z282" s="2">
        <f ca="1">SUM($S280:Z280)</f>
        <v>-2033808.8658</v>
      </c>
      <c r="AA282" s="2">
        <f ca="1">SUM($S280:AA280)</f>
        <v>-2817240.7557999999</v>
      </c>
      <c r="AB282" s="2">
        <f ca="1">SUM($S280:AB280)</f>
        <v>-3693947.4257999999</v>
      </c>
      <c r="AC282" s="2">
        <f ca="1">SUM($S280:AC280)</f>
        <v>-4454385.8457999993</v>
      </c>
      <c r="AD282" s="2">
        <f ca="1">SUM($S280:AD280)</f>
        <v>-6324220.5957999993</v>
      </c>
      <c r="AE282" s="2">
        <f ca="1">SUM($S280:AE280)</f>
        <v>-7895402.9557999996</v>
      </c>
      <c r="AF282" s="2">
        <f ca="1">SUM($S280:AF280)</f>
        <v>-9476448.7657999992</v>
      </c>
      <c r="AG282" s="2">
        <f ca="1">SUM($S280:AG280)</f>
        <v>-11329347.2358</v>
      </c>
      <c r="AH282" s="2">
        <f ca="1">SUM($S280:AH280)</f>
        <v>-11816506.6358</v>
      </c>
      <c r="AI282" s="2">
        <f ca="1">SUM($S280:AI280)</f>
        <v>-11816506.6358</v>
      </c>
      <c r="AJ282" s="2">
        <f ca="1">SUM($S280:AJ280)</f>
        <v>-11844706.6358</v>
      </c>
      <c r="AK282" s="2">
        <f ca="1">SUM($S280:AK280)</f>
        <v>-11844706.6358</v>
      </c>
      <c r="AL282" s="2">
        <f ca="1">SUM($S280:AL280)</f>
        <v>-11844706.6358</v>
      </c>
    </row>
    <row r="283" spans="2:38" ht="4.05" customHeight="1" x14ac:dyDescent="0.25"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2:38" s="2" customFormat="1" x14ac:dyDescent="0.25">
      <c r="G284" s="26" t="s">
        <v>54</v>
      </c>
      <c r="H284" s="26"/>
      <c r="I284" s="26"/>
      <c r="J284" s="26"/>
      <c r="K284" s="26"/>
      <c r="L284" s="26"/>
    </row>
    <row r="285" spans="2:38" s="2" customFormat="1" x14ac:dyDescent="0.25">
      <c r="B285" s="2">
        <f>Items!$Q$3</f>
        <v>0</v>
      </c>
      <c r="C285" s="2" t="str">
        <f>Items!$R$3</f>
        <v>N</v>
      </c>
      <c r="I285" s="2" t="str">
        <f>Items!$O$3</f>
        <v>Выручка</v>
      </c>
      <c r="Q285" s="2">
        <f ca="1">SUM($S285:INDIRECT(ADDRESS(ROW(),SUMIFS($3:$3,$4:$4,MAX($4:$4)))))</f>
        <v>9400000</v>
      </c>
      <c r="T285" s="2">
        <f ca="1">SUM(T286:T288)</f>
        <v>0</v>
      </c>
      <c r="U285" s="2">
        <f t="shared" ref="U285" ca="1" si="222">SUM(U286:U288)</f>
        <v>0</v>
      </c>
      <c r="V285" s="2">
        <f t="shared" ref="V285" ca="1" si="223">SUM(V286:V288)</f>
        <v>0</v>
      </c>
      <c r="W285" s="2">
        <f t="shared" ref="W285" ca="1" si="224">SUM(W286:W288)</f>
        <v>0</v>
      </c>
      <c r="X285" s="2">
        <f t="shared" ref="X285" ca="1" si="225">SUM(X286:X288)</f>
        <v>0</v>
      </c>
      <c r="Y285" s="2">
        <f t="shared" ref="Y285" ca="1" si="226">SUM(Y286:Y288)</f>
        <v>9400000</v>
      </c>
      <c r="Z285" s="2">
        <f t="shared" ref="Z285" ca="1" si="227">SUM(Z286:Z288)</f>
        <v>0</v>
      </c>
      <c r="AA285" s="2">
        <f t="shared" ref="AA285" ca="1" si="228">SUM(AA286:AA288)</f>
        <v>0</v>
      </c>
      <c r="AB285" s="2">
        <f t="shared" ref="AB285" ca="1" si="229">SUM(AB286:AB288)</f>
        <v>0</v>
      </c>
      <c r="AC285" s="2">
        <f t="shared" ref="AC285" ca="1" si="230">SUM(AC286:AC288)</f>
        <v>0</v>
      </c>
      <c r="AD285" s="2">
        <f t="shared" ref="AD285" ca="1" si="231">SUM(AD286:AD288)</f>
        <v>0</v>
      </c>
      <c r="AE285" s="2">
        <f t="shared" ref="AE285" ca="1" si="232">SUM(AE286:AE288)</f>
        <v>0</v>
      </c>
      <c r="AF285" s="2">
        <f t="shared" ref="AF285" ca="1" si="233">SUM(AF286:AF288)</f>
        <v>0</v>
      </c>
      <c r="AG285" s="2">
        <f t="shared" ref="AG285" ca="1" si="234">SUM(AG286:AG288)</f>
        <v>0</v>
      </c>
      <c r="AH285" s="2">
        <f t="shared" ref="AH285" ca="1" si="235">SUM(AH286:AH288)</f>
        <v>0</v>
      </c>
      <c r="AI285" s="2">
        <f t="shared" ref="AI285" ca="1" si="236">SUM(AI286:AI288)</f>
        <v>0</v>
      </c>
      <c r="AJ285" s="2">
        <f t="shared" ref="AJ285" ca="1" si="237">SUM(AJ286:AJ288)</f>
        <v>0</v>
      </c>
      <c r="AK285" s="2">
        <f t="shared" ref="AK285" ca="1" si="238">SUM(AK286:AK288)</f>
        <v>0</v>
      </c>
      <c r="AL285" s="2">
        <f t="shared" ref="AL285" ca="1" si="239">SUM(AL286:AL288)</f>
        <v>0</v>
      </c>
    </row>
    <row r="286" spans="2:38" x14ac:dyDescent="0.25">
      <c r="B286" s="1" t="str">
        <f>Items!$Q$4</f>
        <v>PL(+)</v>
      </c>
      <c r="C286" s="1" t="str">
        <f>Items!$R$4</f>
        <v>M</v>
      </c>
      <c r="I286" s="22" t="str">
        <f>Items!$O$4</f>
        <v>Выручка</v>
      </c>
      <c r="J286" s="1" t="str">
        <f>Items!$P$4</f>
        <v>Выручка от реализации объектов</v>
      </c>
      <c r="Q286" s="1">
        <f ca="1">SUM($S286:INDIRECT(ADDRESS(ROW(),SUMIFS($3:$3,$4:$4,MAX($4:$4)))))</f>
        <v>9400000</v>
      </c>
      <c r="T286" s="1">
        <f ca="1">SUMIFS(INDIRECT($C$1&amp;"!"&amp;$C286&amp;":"&amp;$C286),dbF!$B:$B,"&gt;="&amp;T$5,dbF!$B:$B,"&lt;="&amp;T$6,INDIRECT($C$1&amp;"!"&amp;$C$2&amp;":"&amp;$C$2),$I$4,dbF!$J:$J,$I286,dbF!$K:$K,$J286)</f>
        <v>0</v>
      </c>
      <c r="U286" s="1">
        <f ca="1">SUMIFS(INDIRECT($C$1&amp;"!"&amp;$C286&amp;":"&amp;$C286),dbF!$B:$B,"&gt;="&amp;U$5,dbF!$B:$B,"&lt;="&amp;U$6,INDIRECT($C$1&amp;"!"&amp;$C$2&amp;":"&amp;$C$2),$I$4,dbF!$J:$J,$I286,dbF!$K:$K,$J286)</f>
        <v>0</v>
      </c>
      <c r="V286" s="1">
        <f ca="1">SUMIFS(INDIRECT($C$1&amp;"!"&amp;$C286&amp;":"&amp;$C286),dbF!$B:$B,"&gt;="&amp;V$5,dbF!$B:$B,"&lt;="&amp;V$6,INDIRECT($C$1&amp;"!"&amp;$C$2&amp;":"&amp;$C$2),$I$4,dbF!$J:$J,$I286,dbF!$K:$K,$J286)</f>
        <v>0</v>
      </c>
      <c r="W286" s="1">
        <f ca="1">SUMIFS(INDIRECT($C$1&amp;"!"&amp;$C286&amp;":"&amp;$C286),dbF!$B:$B,"&gt;="&amp;W$5,dbF!$B:$B,"&lt;="&amp;W$6,INDIRECT($C$1&amp;"!"&amp;$C$2&amp;":"&amp;$C$2),$I$4,dbF!$J:$J,$I286,dbF!$K:$K,$J286)</f>
        <v>0</v>
      </c>
      <c r="X286" s="1">
        <f ca="1">SUMIFS(INDIRECT($C$1&amp;"!"&amp;$C286&amp;":"&amp;$C286),dbF!$B:$B,"&gt;="&amp;X$5,dbF!$B:$B,"&lt;="&amp;X$6,INDIRECT($C$1&amp;"!"&amp;$C$2&amp;":"&amp;$C$2),$I$4,dbF!$J:$J,$I286,dbF!$K:$K,$J286)</f>
        <v>0</v>
      </c>
      <c r="Y286" s="1">
        <f ca="1">SUMIFS(INDIRECT($C$1&amp;"!"&amp;$C286&amp;":"&amp;$C286),dbF!$B:$B,"&gt;="&amp;Y$5,dbF!$B:$B,"&lt;="&amp;Y$6,INDIRECT($C$1&amp;"!"&amp;$C$2&amp;":"&amp;$C$2),$I$4,dbF!$J:$J,$I286,dbF!$K:$K,$J286)</f>
        <v>9400000</v>
      </c>
      <c r="Z286" s="1">
        <f ca="1">SUMIFS(INDIRECT($C$1&amp;"!"&amp;$C286&amp;":"&amp;$C286),dbF!$B:$B,"&gt;="&amp;Z$5,dbF!$B:$B,"&lt;="&amp;Z$6,INDIRECT($C$1&amp;"!"&amp;$C$2&amp;":"&amp;$C$2),$I$4,dbF!$J:$J,$I286,dbF!$K:$K,$J286)</f>
        <v>0</v>
      </c>
      <c r="AA286" s="1">
        <f ca="1">SUMIFS(INDIRECT($C$1&amp;"!"&amp;$C286&amp;":"&amp;$C286),dbF!$B:$B,"&gt;="&amp;AA$5,dbF!$B:$B,"&lt;="&amp;AA$6,INDIRECT($C$1&amp;"!"&amp;$C$2&amp;":"&amp;$C$2),$I$4,dbF!$J:$J,$I286,dbF!$K:$K,$J286)</f>
        <v>0</v>
      </c>
      <c r="AB286" s="1">
        <f ca="1">SUMIFS(INDIRECT($C$1&amp;"!"&amp;$C286&amp;":"&amp;$C286),dbF!$B:$B,"&gt;="&amp;AB$5,dbF!$B:$B,"&lt;="&amp;AB$6,INDIRECT($C$1&amp;"!"&amp;$C$2&amp;":"&amp;$C$2),$I$4,dbF!$J:$J,$I286,dbF!$K:$K,$J286)</f>
        <v>0</v>
      </c>
      <c r="AC286" s="1">
        <f ca="1">SUMIFS(INDIRECT($C$1&amp;"!"&amp;$C286&amp;":"&amp;$C286),dbF!$B:$B,"&gt;="&amp;AC$5,dbF!$B:$B,"&lt;="&amp;AC$6,INDIRECT($C$1&amp;"!"&amp;$C$2&amp;":"&amp;$C$2),$I$4,dbF!$J:$J,$I286,dbF!$K:$K,$J286)</f>
        <v>0</v>
      </c>
      <c r="AD286" s="1">
        <f ca="1">SUMIFS(INDIRECT($C$1&amp;"!"&amp;$C286&amp;":"&amp;$C286),dbF!$B:$B,"&gt;="&amp;AD$5,dbF!$B:$B,"&lt;="&amp;AD$6,INDIRECT($C$1&amp;"!"&amp;$C$2&amp;":"&amp;$C$2),$I$4,dbF!$J:$J,$I286,dbF!$K:$K,$J286)</f>
        <v>0</v>
      </c>
      <c r="AE286" s="1">
        <f ca="1">SUMIFS(INDIRECT($C$1&amp;"!"&amp;$C286&amp;":"&amp;$C286),dbF!$B:$B,"&gt;="&amp;AE$5,dbF!$B:$B,"&lt;="&amp;AE$6,INDIRECT($C$1&amp;"!"&amp;$C$2&amp;":"&amp;$C$2),$I$4,dbF!$J:$J,$I286,dbF!$K:$K,$J286)</f>
        <v>0</v>
      </c>
      <c r="AF286" s="1">
        <f ca="1">SUMIFS(INDIRECT($C$1&amp;"!"&amp;$C286&amp;":"&amp;$C286),dbF!$B:$B,"&gt;="&amp;AF$5,dbF!$B:$B,"&lt;="&amp;AF$6,INDIRECT($C$1&amp;"!"&amp;$C$2&amp;":"&amp;$C$2),$I$4,dbF!$J:$J,$I286,dbF!$K:$K,$J286)</f>
        <v>0</v>
      </c>
      <c r="AG286" s="1">
        <f ca="1">SUMIFS(INDIRECT($C$1&amp;"!"&amp;$C286&amp;":"&amp;$C286),dbF!$B:$B,"&gt;="&amp;AG$5,dbF!$B:$B,"&lt;="&amp;AG$6,INDIRECT($C$1&amp;"!"&amp;$C$2&amp;":"&amp;$C$2),$I$4,dbF!$J:$J,$I286,dbF!$K:$K,$J286)</f>
        <v>0</v>
      </c>
      <c r="AH286" s="1">
        <f ca="1">SUMIFS(INDIRECT($C$1&amp;"!"&amp;$C286&amp;":"&amp;$C286),dbF!$B:$B,"&gt;="&amp;AH$5,dbF!$B:$B,"&lt;="&amp;AH$6,INDIRECT($C$1&amp;"!"&amp;$C$2&amp;":"&amp;$C$2),$I$4,dbF!$J:$J,$I286,dbF!$K:$K,$J286)</f>
        <v>0</v>
      </c>
      <c r="AI286" s="1">
        <f ca="1">SUMIFS(INDIRECT($C$1&amp;"!"&amp;$C286&amp;":"&amp;$C286),dbF!$B:$B,"&gt;="&amp;AI$5,dbF!$B:$B,"&lt;="&amp;AI$6,INDIRECT($C$1&amp;"!"&amp;$C$2&amp;":"&amp;$C$2),$I$4,dbF!$J:$J,$I286,dbF!$K:$K,$J286)</f>
        <v>0</v>
      </c>
      <c r="AJ286" s="1">
        <f ca="1">SUMIFS(INDIRECT($C$1&amp;"!"&amp;$C286&amp;":"&amp;$C286),dbF!$B:$B,"&gt;="&amp;AJ$5,dbF!$B:$B,"&lt;="&amp;AJ$6,INDIRECT($C$1&amp;"!"&amp;$C$2&amp;":"&amp;$C$2),$I$4,dbF!$J:$J,$I286,dbF!$K:$K,$J286)</f>
        <v>0</v>
      </c>
      <c r="AK286" s="1">
        <f ca="1">SUMIFS(INDIRECT($C$1&amp;"!"&amp;$C286&amp;":"&amp;$C286),dbF!$B:$B,"&gt;="&amp;AK$5,dbF!$B:$B,"&lt;="&amp;AK$6,INDIRECT($C$1&amp;"!"&amp;$C$2&amp;":"&amp;$C$2),$I$4,dbF!$J:$J,$I286,dbF!$K:$K,$J286)</f>
        <v>0</v>
      </c>
      <c r="AL286" s="1">
        <f ca="1">SUMIFS(INDIRECT($C$1&amp;"!"&amp;$C286&amp;":"&amp;$C286),dbF!$B:$B,"&gt;="&amp;AL$5,dbF!$B:$B,"&lt;="&amp;AL$6,INDIRECT($C$1&amp;"!"&amp;$C$2&amp;":"&amp;$C$2),$I$4,dbF!$J:$J,$I286,dbF!$K:$K,$J286)</f>
        <v>0</v>
      </c>
    </row>
    <row r="287" spans="2:38" x14ac:dyDescent="0.25">
      <c r="B287" s="1" t="str">
        <f>Items!$Q$5</f>
        <v>PL(+)</v>
      </c>
      <c r="C287" s="1" t="str">
        <f>Items!$R$5</f>
        <v>M</v>
      </c>
      <c r="I287" s="22" t="str">
        <f>Items!$O$5</f>
        <v>Выручка</v>
      </c>
      <c r="J287" s="1" t="str">
        <f>Items!$P$5</f>
        <v>Прочие доходы</v>
      </c>
      <c r="Q287" s="20">
        <f ca="1">SUM($S287:INDIRECT(ADDRESS(ROW(),SUMIFS($3:$3,$4:$4,MAX($4:$4)))))</f>
        <v>0</v>
      </c>
      <c r="T287" s="1">
        <f ca="1">SUMIFS(INDIRECT($C$1&amp;"!"&amp;$C287&amp;":"&amp;$C287),dbF!$B:$B,"&gt;="&amp;T$5,dbF!$B:$B,"&lt;="&amp;T$6,INDIRECT($C$1&amp;"!"&amp;$C$2&amp;":"&amp;$C$2),$I$4,dbF!$J:$J,$I287,dbF!$K:$K,$J287)</f>
        <v>0</v>
      </c>
      <c r="U287" s="1">
        <f ca="1">SUMIFS(INDIRECT($C$1&amp;"!"&amp;$C287&amp;":"&amp;$C287),dbF!$B:$B,"&gt;="&amp;U$5,dbF!$B:$B,"&lt;="&amp;U$6,INDIRECT($C$1&amp;"!"&amp;$C$2&amp;":"&amp;$C$2),$I$4,dbF!$J:$J,$I287,dbF!$K:$K,$J287)</f>
        <v>0</v>
      </c>
      <c r="V287" s="1">
        <f ca="1">SUMIFS(INDIRECT($C$1&amp;"!"&amp;$C287&amp;":"&amp;$C287),dbF!$B:$B,"&gt;="&amp;V$5,dbF!$B:$B,"&lt;="&amp;V$6,INDIRECT($C$1&amp;"!"&amp;$C$2&amp;":"&amp;$C$2),$I$4,dbF!$J:$J,$I287,dbF!$K:$K,$J287)</f>
        <v>0</v>
      </c>
      <c r="W287" s="1">
        <f ca="1">SUMIFS(INDIRECT($C$1&amp;"!"&amp;$C287&amp;":"&amp;$C287),dbF!$B:$B,"&gt;="&amp;W$5,dbF!$B:$B,"&lt;="&amp;W$6,INDIRECT($C$1&amp;"!"&amp;$C$2&amp;":"&amp;$C$2),$I$4,dbF!$J:$J,$I287,dbF!$K:$K,$J287)</f>
        <v>0</v>
      </c>
      <c r="X287" s="1">
        <f ca="1">SUMIFS(INDIRECT($C$1&amp;"!"&amp;$C287&amp;":"&amp;$C287),dbF!$B:$B,"&gt;="&amp;X$5,dbF!$B:$B,"&lt;="&amp;X$6,INDIRECT($C$1&amp;"!"&amp;$C$2&amp;":"&amp;$C$2),$I$4,dbF!$J:$J,$I287,dbF!$K:$K,$J287)</f>
        <v>0</v>
      </c>
      <c r="Y287" s="1">
        <f ca="1">SUMIFS(INDIRECT($C$1&amp;"!"&amp;$C287&amp;":"&amp;$C287),dbF!$B:$B,"&gt;="&amp;Y$5,dbF!$B:$B,"&lt;="&amp;Y$6,INDIRECT($C$1&amp;"!"&amp;$C$2&amp;":"&amp;$C$2),$I$4,dbF!$J:$J,$I287,dbF!$K:$K,$J287)</f>
        <v>0</v>
      </c>
      <c r="Z287" s="1">
        <f ca="1">SUMIFS(INDIRECT($C$1&amp;"!"&amp;$C287&amp;":"&amp;$C287),dbF!$B:$B,"&gt;="&amp;Z$5,dbF!$B:$B,"&lt;="&amp;Z$6,INDIRECT($C$1&amp;"!"&amp;$C$2&amp;":"&amp;$C$2),$I$4,dbF!$J:$J,$I287,dbF!$K:$K,$J287)</f>
        <v>0</v>
      </c>
      <c r="AA287" s="1">
        <f ca="1">SUMIFS(INDIRECT($C$1&amp;"!"&amp;$C287&amp;":"&amp;$C287),dbF!$B:$B,"&gt;="&amp;AA$5,dbF!$B:$B,"&lt;="&amp;AA$6,INDIRECT($C$1&amp;"!"&amp;$C$2&amp;":"&amp;$C$2),$I$4,dbF!$J:$J,$I287,dbF!$K:$K,$J287)</f>
        <v>0</v>
      </c>
      <c r="AB287" s="1">
        <f ca="1">SUMIFS(INDIRECT($C$1&amp;"!"&amp;$C287&amp;":"&amp;$C287),dbF!$B:$B,"&gt;="&amp;AB$5,dbF!$B:$B,"&lt;="&amp;AB$6,INDIRECT($C$1&amp;"!"&amp;$C$2&amp;":"&amp;$C$2),$I$4,dbF!$J:$J,$I287,dbF!$K:$K,$J287)</f>
        <v>0</v>
      </c>
      <c r="AC287" s="1">
        <f ca="1">SUMIFS(INDIRECT($C$1&amp;"!"&amp;$C287&amp;":"&amp;$C287),dbF!$B:$B,"&gt;="&amp;AC$5,dbF!$B:$B,"&lt;="&amp;AC$6,INDIRECT($C$1&amp;"!"&amp;$C$2&amp;":"&amp;$C$2),$I$4,dbF!$J:$J,$I287,dbF!$K:$K,$J287)</f>
        <v>0</v>
      </c>
      <c r="AD287" s="1">
        <f ca="1">SUMIFS(INDIRECT($C$1&amp;"!"&amp;$C287&amp;":"&amp;$C287),dbF!$B:$B,"&gt;="&amp;AD$5,dbF!$B:$B,"&lt;="&amp;AD$6,INDIRECT($C$1&amp;"!"&amp;$C$2&amp;":"&amp;$C$2),$I$4,dbF!$J:$J,$I287,dbF!$K:$K,$J287)</f>
        <v>0</v>
      </c>
      <c r="AE287" s="1">
        <f ca="1">SUMIFS(INDIRECT($C$1&amp;"!"&amp;$C287&amp;":"&amp;$C287),dbF!$B:$B,"&gt;="&amp;AE$5,dbF!$B:$B,"&lt;="&amp;AE$6,INDIRECT($C$1&amp;"!"&amp;$C$2&amp;":"&amp;$C$2),$I$4,dbF!$J:$J,$I287,dbF!$K:$K,$J287)</f>
        <v>0</v>
      </c>
      <c r="AF287" s="1">
        <f ca="1">SUMIFS(INDIRECT($C$1&amp;"!"&amp;$C287&amp;":"&amp;$C287),dbF!$B:$B,"&gt;="&amp;AF$5,dbF!$B:$B,"&lt;="&amp;AF$6,INDIRECT($C$1&amp;"!"&amp;$C$2&amp;":"&amp;$C$2),$I$4,dbF!$J:$J,$I287,dbF!$K:$K,$J287)</f>
        <v>0</v>
      </c>
      <c r="AG287" s="1">
        <f ca="1">SUMIFS(INDIRECT($C$1&amp;"!"&amp;$C287&amp;":"&amp;$C287),dbF!$B:$B,"&gt;="&amp;AG$5,dbF!$B:$B,"&lt;="&amp;AG$6,INDIRECT($C$1&amp;"!"&amp;$C$2&amp;":"&amp;$C$2),$I$4,dbF!$J:$J,$I287,dbF!$K:$K,$J287)</f>
        <v>0</v>
      </c>
      <c r="AH287" s="1">
        <f ca="1">SUMIFS(INDIRECT($C$1&amp;"!"&amp;$C287&amp;":"&amp;$C287),dbF!$B:$B,"&gt;="&amp;AH$5,dbF!$B:$B,"&lt;="&amp;AH$6,INDIRECT($C$1&amp;"!"&amp;$C$2&amp;":"&amp;$C$2),$I$4,dbF!$J:$J,$I287,dbF!$K:$K,$J287)</f>
        <v>0</v>
      </c>
      <c r="AI287" s="1">
        <f ca="1">SUMIFS(INDIRECT($C$1&amp;"!"&amp;$C287&amp;":"&amp;$C287),dbF!$B:$B,"&gt;="&amp;AI$5,dbF!$B:$B,"&lt;="&amp;AI$6,INDIRECT($C$1&amp;"!"&amp;$C$2&amp;":"&amp;$C$2),$I$4,dbF!$J:$J,$I287,dbF!$K:$K,$J287)</f>
        <v>0</v>
      </c>
      <c r="AJ287" s="1">
        <f ca="1">SUMIFS(INDIRECT($C$1&amp;"!"&amp;$C287&amp;":"&amp;$C287),dbF!$B:$B,"&gt;="&amp;AJ$5,dbF!$B:$B,"&lt;="&amp;AJ$6,INDIRECT($C$1&amp;"!"&amp;$C$2&amp;":"&amp;$C$2),$I$4,dbF!$J:$J,$I287,dbF!$K:$K,$J287)</f>
        <v>0</v>
      </c>
      <c r="AK287" s="1">
        <f ca="1">SUMIFS(INDIRECT($C$1&amp;"!"&amp;$C287&amp;":"&amp;$C287),dbF!$B:$B,"&gt;="&amp;AK$5,dbF!$B:$B,"&lt;="&amp;AK$6,INDIRECT($C$1&amp;"!"&amp;$C$2&amp;":"&amp;$C$2),$I$4,dbF!$J:$J,$I287,dbF!$K:$K,$J287)</f>
        <v>0</v>
      </c>
      <c r="AL287" s="1">
        <f ca="1">SUMIFS(INDIRECT($C$1&amp;"!"&amp;$C287&amp;":"&amp;$C287),dbF!$B:$B,"&gt;="&amp;AL$5,dbF!$B:$B,"&lt;="&amp;AL$6,INDIRECT($C$1&amp;"!"&amp;$C$2&amp;":"&amp;$C$2),$I$4,dbF!$J:$J,$I287,dbF!$K:$K,$J287)</f>
        <v>0</v>
      </c>
    </row>
    <row r="288" spans="2:38" s="23" customFormat="1" ht="10.199999999999999" x14ac:dyDescent="0.2">
      <c r="E288" s="23" t="s">
        <v>50</v>
      </c>
    </row>
    <row r="289" spans="2:38" s="2" customFormat="1" x14ac:dyDescent="0.25">
      <c r="B289" s="2">
        <f>Items!$Q$6</f>
        <v>0</v>
      </c>
      <c r="C289" s="2" t="str">
        <f>Items!$R$6</f>
        <v>N</v>
      </c>
      <c r="I289" s="2" t="str">
        <f>Items!$O$6</f>
        <v>Всего себестоимость</v>
      </c>
      <c r="Q289" s="2">
        <f ca="1">SUM($S289:INDIRECT(ADDRESS(ROW(),SUMIFS($3:$3,$4:$4,MAX($4:$4)))))</f>
        <v>7244822.091</v>
      </c>
      <c r="T289" s="2">
        <f ca="1">SUM(T290:T321)</f>
        <v>0</v>
      </c>
      <c r="U289" s="2">
        <f t="shared" ref="U289" ca="1" si="240">SUM(U290:U321)</f>
        <v>0</v>
      </c>
      <c r="V289" s="2">
        <f t="shared" ref="V289" ca="1" si="241">SUM(V290:V321)</f>
        <v>0</v>
      </c>
      <c r="W289" s="2">
        <f t="shared" ref="W289" ca="1" si="242">SUM(W290:W321)</f>
        <v>0</v>
      </c>
      <c r="X289" s="2">
        <f t="shared" ref="X289" ca="1" si="243">SUM(X290:X321)</f>
        <v>0</v>
      </c>
      <c r="Y289" s="2">
        <f t="shared" ref="Y289" ca="1" si="244">SUM(Y290:Y321)</f>
        <v>7244822.091</v>
      </c>
      <c r="Z289" s="2">
        <f t="shared" ref="Z289" ca="1" si="245">SUM(Z290:Z321)</f>
        <v>0</v>
      </c>
      <c r="AA289" s="2">
        <f t="shared" ref="AA289" ca="1" si="246">SUM(AA290:AA321)</f>
        <v>0</v>
      </c>
      <c r="AB289" s="2">
        <f t="shared" ref="AB289" ca="1" si="247">SUM(AB290:AB321)</f>
        <v>0</v>
      </c>
      <c r="AC289" s="2">
        <f t="shared" ref="AC289" ca="1" si="248">SUM(AC290:AC321)</f>
        <v>0</v>
      </c>
      <c r="AD289" s="2">
        <f t="shared" ref="AD289" ca="1" si="249">SUM(AD290:AD321)</f>
        <v>0</v>
      </c>
      <c r="AE289" s="2">
        <f t="shared" ref="AE289" ca="1" si="250">SUM(AE290:AE321)</f>
        <v>0</v>
      </c>
      <c r="AF289" s="2">
        <f t="shared" ref="AF289" ca="1" si="251">SUM(AF290:AF321)</f>
        <v>0</v>
      </c>
      <c r="AG289" s="2">
        <f t="shared" ref="AG289" ca="1" si="252">SUM(AG290:AG321)</f>
        <v>0</v>
      </c>
      <c r="AH289" s="2">
        <f t="shared" ref="AH289" ca="1" si="253">SUM(AH290:AH321)</f>
        <v>0</v>
      </c>
      <c r="AI289" s="2">
        <f t="shared" ref="AI289" ca="1" si="254">SUM(AI290:AI321)</f>
        <v>0</v>
      </c>
      <c r="AJ289" s="2">
        <f t="shared" ref="AJ289" ca="1" si="255">SUM(AJ290:AJ321)</f>
        <v>0</v>
      </c>
      <c r="AK289" s="2">
        <f t="shared" ref="AK289" ca="1" si="256">SUM(AK290:AK321)</f>
        <v>0</v>
      </c>
      <c r="AL289" s="2">
        <f t="shared" ref="AL289" ca="1" si="257">SUM(AL290:AL321)</f>
        <v>0</v>
      </c>
    </row>
    <row r="290" spans="2:38" x14ac:dyDescent="0.25">
      <c r="B290" s="1" t="str">
        <f>Items!$Q$7</f>
        <v>PL(-)</v>
      </c>
      <c r="C290" s="1" t="str">
        <f>Items!$R$7</f>
        <v>N</v>
      </c>
      <c r="I290" s="22" t="str">
        <f>Items!$O$7</f>
        <v>Всего себестоимость</v>
      </c>
      <c r="J290" s="1" t="str">
        <f>Items!P7</f>
        <v>Подготовительные работы</v>
      </c>
      <c r="Q290" s="1">
        <f ca="1">SUM($S290:INDIRECT(ADDRESS(ROW(),SUMIFS($3:$3,$4:$4,MAX($4:$4)))))</f>
        <v>8994.375</v>
      </c>
      <c r="T290" s="1">
        <f ca="1">SUMIFS(INDIRECT($C$1&amp;"!"&amp;$C290&amp;":"&amp;$C290),dbF!$B:$B,"&gt;="&amp;T$5,dbF!$B:$B,"&lt;="&amp;T$6,INDIRECT($C$1&amp;"!"&amp;$C$2&amp;":"&amp;$C$2),$I$4,dbF!$J:$J,$I290,dbF!$K:$K,$J290)</f>
        <v>0</v>
      </c>
      <c r="U290" s="1">
        <f ca="1">SUMIFS(INDIRECT($C$1&amp;"!"&amp;$C290&amp;":"&amp;$C290),dbF!$B:$B,"&gt;="&amp;U$5,dbF!$B:$B,"&lt;="&amp;U$6,INDIRECT($C$1&amp;"!"&amp;$C$2&amp;":"&amp;$C$2),$I$4,dbF!$J:$J,$I290,dbF!$K:$K,$J290)</f>
        <v>0</v>
      </c>
      <c r="V290" s="1">
        <f ca="1">SUMIFS(INDIRECT($C$1&amp;"!"&amp;$C290&amp;":"&amp;$C290),dbF!$B:$B,"&gt;="&amp;V$5,dbF!$B:$B,"&lt;="&amp;V$6,INDIRECT($C$1&amp;"!"&amp;$C$2&amp;":"&amp;$C$2),$I$4,dbF!$J:$J,$I290,dbF!$K:$K,$J290)</f>
        <v>0</v>
      </c>
      <c r="W290" s="1">
        <f ca="1">SUMIFS(INDIRECT($C$1&amp;"!"&amp;$C290&amp;":"&amp;$C290),dbF!$B:$B,"&gt;="&amp;W$5,dbF!$B:$B,"&lt;="&amp;W$6,INDIRECT($C$1&amp;"!"&amp;$C$2&amp;":"&amp;$C$2),$I$4,dbF!$J:$J,$I290,dbF!$K:$K,$J290)</f>
        <v>0</v>
      </c>
      <c r="X290" s="1">
        <f ca="1">SUMIFS(INDIRECT($C$1&amp;"!"&amp;$C290&amp;":"&amp;$C290),dbF!$B:$B,"&gt;="&amp;X$5,dbF!$B:$B,"&lt;="&amp;X$6,INDIRECT($C$1&amp;"!"&amp;$C$2&amp;":"&amp;$C$2),$I$4,dbF!$J:$J,$I290,dbF!$K:$K,$J290)</f>
        <v>0</v>
      </c>
      <c r="Y290" s="1">
        <f ca="1">SUMIFS(INDIRECT($C$1&amp;"!"&amp;$C290&amp;":"&amp;$C290),dbF!$B:$B,"&gt;="&amp;Y$5,dbF!$B:$B,"&lt;="&amp;Y$6,INDIRECT($C$1&amp;"!"&amp;$C$2&amp;":"&amp;$C$2),$I$4,dbF!$J:$J,$I290,dbF!$K:$K,$J290)</f>
        <v>8994.375</v>
      </c>
      <c r="Z290" s="1">
        <f ca="1">SUMIFS(INDIRECT($C$1&amp;"!"&amp;$C290&amp;":"&amp;$C290),dbF!$B:$B,"&gt;="&amp;Z$5,dbF!$B:$B,"&lt;="&amp;Z$6,INDIRECT($C$1&amp;"!"&amp;$C$2&amp;":"&amp;$C$2),$I$4,dbF!$J:$J,$I290,dbF!$K:$K,$J290)</f>
        <v>0</v>
      </c>
      <c r="AA290" s="1">
        <f ca="1">SUMIFS(INDIRECT($C$1&amp;"!"&amp;$C290&amp;":"&amp;$C290),dbF!$B:$B,"&gt;="&amp;AA$5,dbF!$B:$B,"&lt;="&amp;AA$6,INDIRECT($C$1&amp;"!"&amp;$C$2&amp;":"&amp;$C$2),$I$4,dbF!$J:$J,$I290,dbF!$K:$K,$J290)</f>
        <v>0</v>
      </c>
      <c r="AB290" s="1">
        <f ca="1">SUMIFS(INDIRECT($C$1&amp;"!"&amp;$C290&amp;":"&amp;$C290),dbF!$B:$B,"&gt;="&amp;AB$5,dbF!$B:$B,"&lt;="&amp;AB$6,INDIRECT($C$1&amp;"!"&amp;$C$2&amp;":"&amp;$C$2),$I$4,dbF!$J:$J,$I290,dbF!$K:$K,$J290)</f>
        <v>0</v>
      </c>
      <c r="AC290" s="1">
        <f ca="1">SUMIFS(INDIRECT($C$1&amp;"!"&amp;$C290&amp;":"&amp;$C290),dbF!$B:$B,"&gt;="&amp;AC$5,dbF!$B:$B,"&lt;="&amp;AC$6,INDIRECT($C$1&amp;"!"&amp;$C$2&amp;":"&amp;$C$2),$I$4,dbF!$J:$J,$I290,dbF!$K:$K,$J290)</f>
        <v>0</v>
      </c>
      <c r="AD290" s="1">
        <f ca="1">SUMIFS(INDIRECT($C$1&amp;"!"&amp;$C290&amp;":"&amp;$C290),dbF!$B:$B,"&gt;="&amp;AD$5,dbF!$B:$B,"&lt;="&amp;AD$6,INDIRECT($C$1&amp;"!"&amp;$C$2&amp;":"&amp;$C$2),$I$4,dbF!$J:$J,$I290,dbF!$K:$K,$J290)</f>
        <v>0</v>
      </c>
      <c r="AE290" s="1">
        <f ca="1">SUMIFS(INDIRECT($C$1&amp;"!"&amp;$C290&amp;":"&amp;$C290),dbF!$B:$B,"&gt;="&amp;AE$5,dbF!$B:$B,"&lt;="&amp;AE$6,INDIRECT($C$1&amp;"!"&amp;$C$2&amp;":"&amp;$C$2),$I$4,dbF!$J:$J,$I290,dbF!$K:$K,$J290)</f>
        <v>0</v>
      </c>
      <c r="AF290" s="1">
        <f ca="1">SUMIFS(INDIRECT($C$1&amp;"!"&amp;$C290&amp;":"&amp;$C290),dbF!$B:$B,"&gt;="&amp;AF$5,dbF!$B:$B,"&lt;="&amp;AF$6,INDIRECT($C$1&amp;"!"&amp;$C$2&amp;":"&amp;$C$2),$I$4,dbF!$J:$J,$I290,dbF!$K:$K,$J290)</f>
        <v>0</v>
      </c>
      <c r="AG290" s="1">
        <f ca="1">SUMIFS(INDIRECT($C$1&amp;"!"&amp;$C290&amp;":"&amp;$C290),dbF!$B:$B,"&gt;="&amp;AG$5,dbF!$B:$B,"&lt;="&amp;AG$6,INDIRECT($C$1&amp;"!"&amp;$C$2&amp;":"&amp;$C$2),$I$4,dbF!$J:$J,$I290,dbF!$K:$K,$J290)</f>
        <v>0</v>
      </c>
      <c r="AH290" s="1">
        <f ca="1">SUMIFS(INDIRECT($C$1&amp;"!"&amp;$C290&amp;":"&amp;$C290),dbF!$B:$B,"&gt;="&amp;AH$5,dbF!$B:$B,"&lt;="&amp;AH$6,INDIRECT($C$1&amp;"!"&amp;$C$2&amp;":"&amp;$C$2),$I$4,dbF!$J:$J,$I290,dbF!$K:$K,$J290)</f>
        <v>0</v>
      </c>
      <c r="AI290" s="1">
        <f ca="1">SUMIFS(INDIRECT($C$1&amp;"!"&amp;$C290&amp;":"&amp;$C290),dbF!$B:$B,"&gt;="&amp;AI$5,dbF!$B:$B,"&lt;="&amp;AI$6,INDIRECT($C$1&amp;"!"&amp;$C$2&amp;":"&amp;$C$2),$I$4,dbF!$J:$J,$I290,dbF!$K:$K,$J290)</f>
        <v>0</v>
      </c>
      <c r="AJ290" s="1">
        <f ca="1">SUMIFS(INDIRECT($C$1&amp;"!"&amp;$C290&amp;":"&amp;$C290),dbF!$B:$B,"&gt;="&amp;AJ$5,dbF!$B:$B,"&lt;="&amp;AJ$6,INDIRECT($C$1&amp;"!"&amp;$C$2&amp;":"&amp;$C$2),$I$4,dbF!$J:$J,$I290,dbF!$K:$K,$J290)</f>
        <v>0</v>
      </c>
      <c r="AK290" s="1">
        <f ca="1">SUMIFS(INDIRECT($C$1&amp;"!"&amp;$C290&amp;":"&amp;$C290),dbF!$B:$B,"&gt;="&amp;AK$5,dbF!$B:$B,"&lt;="&amp;AK$6,INDIRECT($C$1&amp;"!"&amp;$C$2&amp;":"&amp;$C$2),$I$4,dbF!$J:$J,$I290,dbF!$K:$K,$J290)</f>
        <v>0</v>
      </c>
      <c r="AL290" s="1">
        <f ca="1">SUMIFS(INDIRECT($C$1&amp;"!"&amp;$C290&amp;":"&amp;$C290),dbF!$B:$B,"&gt;="&amp;AL$5,dbF!$B:$B,"&lt;="&amp;AL$6,INDIRECT($C$1&amp;"!"&amp;$C$2&amp;":"&amp;$C$2),$I$4,dbF!$J:$J,$I290,dbF!$K:$K,$J290)</f>
        <v>0</v>
      </c>
    </row>
    <row r="291" spans="2:38" x14ac:dyDescent="0.25">
      <c r="B291" s="1" t="str">
        <f>Items!$Q$8</f>
        <v>PL(-)</v>
      </c>
      <c r="C291" s="1" t="str">
        <f>Items!$R$8</f>
        <v>N</v>
      </c>
      <c r="I291" s="22" t="str">
        <f>Items!$O$8</f>
        <v>Всего себестоимость</v>
      </c>
      <c r="J291" s="1" t="str">
        <f>Items!P8</f>
        <v>Затраты на покупку участка</v>
      </c>
      <c r="Q291" s="1">
        <f ca="1">SUM($S291:INDIRECT(ADDRESS(ROW(),SUMIFS($3:$3,$4:$4,MAX($4:$4)))))</f>
        <v>2088450</v>
      </c>
      <c r="T291" s="1">
        <f ca="1">SUMIFS(INDIRECT($C$1&amp;"!"&amp;$C291&amp;":"&amp;$C291),dbF!$B:$B,"&gt;="&amp;T$5,dbF!$B:$B,"&lt;="&amp;T$6,INDIRECT($C$1&amp;"!"&amp;$C$2&amp;":"&amp;$C$2),$I$4,dbF!$J:$J,$I291,dbF!$K:$K,$J291)</f>
        <v>0</v>
      </c>
      <c r="U291" s="1">
        <f ca="1">SUMIFS(INDIRECT($C$1&amp;"!"&amp;$C291&amp;":"&amp;$C291),dbF!$B:$B,"&gt;="&amp;U$5,dbF!$B:$B,"&lt;="&amp;U$6,INDIRECT($C$1&amp;"!"&amp;$C$2&amp;":"&amp;$C$2),$I$4,dbF!$J:$J,$I291,dbF!$K:$K,$J291)</f>
        <v>0</v>
      </c>
      <c r="V291" s="1">
        <f ca="1">SUMIFS(INDIRECT($C$1&amp;"!"&amp;$C291&amp;":"&amp;$C291),dbF!$B:$B,"&gt;="&amp;V$5,dbF!$B:$B,"&lt;="&amp;V$6,INDIRECT($C$1&amp;"!"&amp;$C$2&amp;":"&amp;$C$2),$I$4,dbF!$J:$J,$I291,dbF!$K:$K,$J291)</f>
        <v>0</v>
      </c>
      <c r="W291" s="1">
        <f ca="1">SUMIFS(INDIRECT($C$1&amp;"!"&amp;$C291&amp;":"&amp;$C291),dbF!$B:$B,"&gt;="&amp;W$5,dbF!$B:$B,"&lt;="&amp;W$6,INDIRECT($C$1&amp;"!"&amp;$C$2&amp;":"&amp;$C$2),$I$4,dbF!$J:$J,$I291,dbF!$K:$K,$J291)</f>
        <v>0</v>
      </c>
      <c r="X291" s="1">
        <f ca="1">SUMIFS(INDIRECT($C$1&amp;"!"&amp;$C291&amp;":"&amp;$C291),dbF!$B:$B,"&gt;="&amp;X$5,dbF!$B:$B,"&lt;="&amp;X$6,INDIRECT($C$1&amp;"!"&amp;$C$2&amp;":"&amp;$C$2),$I$4,dbF!$J:$J,$I291,dbF!$K:$K,$J291)</f>
        <v>0</v>
      </c>
      <c r="Y291" s="1">
        <f ca="1">SUMIFS(INDIRECT($C$1&amp;"!"&amp;$C291&amp;":"&amp;$C291),dbF!$B:$B,"&gt;="&amp;Y$5,dbF!$B:$B,"&lt;="&amp;Y$6,INDIRECT($C$1&amp;"!"&amp;$C$2&amp;":"&amp;$C$2),$I$4,dbF!$J:$J,$I291,dbF!$K:$K,$J291)</f>
        <v>2088450</v>
      </c>
      <c r="Z291" s="1">
        <f ca="1">SUMIFS(INDIRECT($C$1&amp;"!"&amp;$C291&amp;":"&amp;$C291),dbF!$B:$B,"&gt;="&amp;Z$5,dbF!$B:$B,"&lt;="&amp;Z$6,INDIRECT($C$1&amp;"!"&amp;$C$2&amp;":"&amp;$C$2),$I$4,dbF!$J:$J,$I291,dbF!$K:$K,$J291)</f>
        <v>0</v>
      </c>
      <c r="AA291" s="1">
        <f ca="1">SUMIFS(INDIRECT($C$1&amp;"!"&amp;$C291&amp;":"&amp;$C291),dbF!$B:$B,"&gt;="&amp;AA$5,dbF!$B:$B,"&lt;="&amp;AA$6,INDIRECT($C$1&amp;"!"&amp;$C$2&amp;":"&amp;$C$2),$I$4,dbF!$J:$J,$I291,dbF!$K:$K,$J291)</f>
        <v>0</v>
      </c>
      <c r="AB291" s="1">
        <f ca="1">SUMIFS(INDIRECT($C$1&amp;"!"&amp;$C291&amp;":"&amp;$C291),dbF!$B:$B,"&gt;="&amp;AB$5,dbF!$B:$B,"&lt;="&amp;AB$6,INDIRECT($C$1&amp;"!"&amp;$C$2&amp;":"&amp;$C$2),$I$4,dbF!$J:$J,$I291,dbF!$K:$K,$J291)</f>
        <v>0</v>
      </c>
      <c r="AC291" s="1">
        <f ca="1">SUMIFS(INDIRECT($C$1&amp;"!"&amp;$C291&amp;":"&amp;$C291),dbF!$B:$B,"&gt;="&amp;AC$5,dbF!$B:$B,"&lt;="&amp;AC$6,INDIRECT($C$1&amp;"!"&amp;$C$2&amp;":"&amp;$C$2),$I$4,dbF!$J:$J,$I291,dbF!$K:$K,$J291)</f>
        <v>0</v>
      </c>
      <c r="AD291" s="1">
        <f ca="1">SUMIFS(INDIRECT($C$1&amp;"!"&amp;$C291&amp;":"&amp;$C291),dbF!$B:$B,"&gt;="&amp;AD$5,dbF!$B:$B,"&lt;="&amp;AD$6,INDIRECT($C$1&amp;"!"&amp;$C$2&amp;":"&amp;$C$2),$I$4,dbF!$J:$J,$I291,dbF!$K:$K,$J291)</f>
        <v>0</v>
      </c>
      <c r="AE291" s="1">
        <f ca="1">SUMIFS(INDIRECT($C$1&amp;"!"&amp;$C291&amp;":"&amp;$C291),dbF!$B:$B,"&gt;="&amp;AE$5,dbF!$B:$B,"&lt;="&amp;AE$6,INDIRECT($C$1&amp;"!"&amp;$C$2&amp;":"&amp;$C$2),$I$4,dbF!$J:$J,$I291,dbF!$K:$K,$J291)</f>
        <v>0</v>
      </c>
      <c r="AF291" s="1">
        <f ca="1">SUMIFS(INDIRECT($C$1&amp;"!"&amp;$C291&amp;":"&amp;$C291),dbF!$B:$B,"&gt;="&amp;AF$5,dbF!$B:$B,"&lt;="&amp;AF$6,INDIRECT($C$1&amp;"!"&amp;$C$2&amp;":"&amp;$C$2),$I$4,dbF!$J:$J,$I291,dbF!$K:$K,$J291)</f>
        <v>0</v>
      </c>
      <c r="AG291" s="1">
        <f ca="1">SUMIFS(INDIRECT($C$1&amp;"!"&amp;$C291&amp;":"&amp;$C291),dbF!$B:$B,"&gt;="&amp;AG$5,dbF!$B:$B,"&lt;="&amp;AG$6,INDIRECT($C$1&amp;"!"&amp;$C$2&amp;":"&amp;$C$2),$I$4,dbF!$J:$J,$I291,dbF!$K:$K,$J291)</f>
        <v>0</v>
      </c>
      <c r="AH291" s="1">
        <f ca="1">SUMIFS(INDIRECT($C$1&amp;"!"&amp;$C291&amp;":"&amp;$C291),dbF!$B:$B,"&gt;="&amp;AH$5,dbF!$B:$B,"&lt;="&amp;AH$6,INDIRECT($C$1&amp;"!"&amp;$C$2&amp;":"&amp;$C$2),$I$4,dbF!$J:$J,$I291,dbF!$K:$K,$J291)</f>
        <v>0</v>
      </c>
      <c r="AI291" s="1">
        <f ca="1">SUMIFS(INDIRECT($C$1&amp;"!"&amp;$C291&amp;":"&amp;$C291),dbF!$B:$B,"&gt;="&amp;AI$5,dbF!$B:$B,"&lt;="&amp;AI$6,INDIRECT($C$1&amp;"!"&amp;$C$2&amp;":"&amp;$C$2),$I$4,dbF!$J:$J,$I291,dbF!$K:$K,$J291)</f>
        <v>0</v>
      </c>
      <c r="AJ291" s="1">
        <f ca="1">SUMIFS(INDIRECT($C$1&amp;"!"&amp;$C291&amp;":"&amp;$C291),dbF!$B:$B,"&gt;="&amp;AJ$5,dbF!$B:$B,"&lt;="&amp;AJ$6,INDIRECT($C$1&amp;"!"&amp;$C$2&amp;":"&amp;$C$2),$I$4,dbF!$J:$J,$I291,dbF!$K:$K,$J291)</f>
        <v>0</v>
      </c>
      <c r="AK291" s="1">
        <f ca="1">SUMIFS(INDIRECT($C$1&amp;"!"&amp;$C291&amp;":"&amp;$C291),dbF!$B:$B,"&gt;="&amp;AK$5,dbF!$B:$B,"&lt;="&amp;AK$6,INDIRECT($C$1&amp;"!"&amp;$C$2&amp;":"&amp;$C$2),$I$4,dbF!$J:$J,$I291,dbF!$K:$K,$J291)</f>
        <v>0</v>
      </c>
      <c r="AL291" s="1">
        <f ca="1">SUMIFS(INDIRECT($C$1&amp;"!"&amp;$C291&amp;":"&amp;$C291),dbF!$B:$B,"&gt;="&amp;AL$5,dbF!$B:$B,"&lt;="&amp;AL$6,INDIRECT($C$1&amp;"!"&amp;$C$2&amp;":"&amp;$C$2),$I$4,dbF!$J:$J,$I291,dbF!$K:$K,$J291)</f>
        <v>0</v>
      </c>
    </row>
    <row r="292" spans="2:38" x14ac:dyDescent="0.25">
      <c r="B292" s="1" t="str">
        <f>Items!$Q$9</f>
        <v>PL(-)</v>
      </c>
      <c r="C292" s="1" t="str">
        <f>Items!$R$9</f>
        <v>N</v>
      </c>
      <c r="I292" s="22" t="str">
        <f>Items!$O$9</f>
        <v>Всего себестоимость</v>
      </c>
      <c r="J292" s="1" t="str">
        <f>Items!P9</f>
        <v>Прочее</v>
      </c>
      <c r="Q292" s="1">
        <f ca="1">SUM($S292:INDIRECT(ADDRESS(ROW(),SUMIFS($3:$3,$4:$4,MAX($4:$4)))))</f>
        <v>0</v>
      </c>
      <c r="T292" s="1">
        <f ca="1">SUMIFS(INDIRECT($C$1&amp;"!"&amp;$C292&amp;":"&amp;$C292),dbF!$B:$B,"&gt;="&amp;T$5,dbF!$B:$B,"&lt;="&amp;T$6,INDIRECT($C$1&amp;"!"&amp;$C$2&amp;":"&amp;$C$2),$I$4,dbF!$J:$J,$I292,dbF!$K:$K,$J292)</f>
        <v>0</v>
      </c>
      <c r="U292" s="1">
        <f ca="1">SUMIFS(INDIRECT($C$1&amp;"!"&amp;$C292&amp;":"&amp;$C292),dbF!$B:$B,"&gt;="&amp;U$5,dbF!$B:$B,"&lt;="&amp;U$6,INDIRECT($C$1&amp;"!"&amp;$C$2&amp;":"&amp;$C$2),$I$4,dbF!$J:$J,$I292,dbF!$K:$K,$J292)</f>
        <v>0</v>
      </c>
      <c r="V292" s="1">
        <f ca="1">SUMIFS(INDIRECT($C$1&amp;"!"&amp;$C292&amp;":"&amp;$C292),dbF!$B:$B,"&gt;="&amp;V$5,dbF!$B:$B,"&lt;="&amp;V$6,INDIRECT($C$1&amp;"!"&amp;$C$2&amp;":"&amp;$C$2),$I$4,dbF!$J:$J,$I292,dbF!$K:$K,$J292)</f>
        <v>0</v>
      </c>
      <c r="W292" s="1">
        <f ca="1">SUMIFS(INDIRECT($C$1&amp;"!"&amp;$C292&amp;":"&amp;$C292),dbF!$B:$B,"&gt;="&amp;W$5,dbF!$B:$B,"&lt;="&amp;W$6,INDIRECT($C$1&amp;"!"&amp;$C$2&amp;":"&amp;$C$2),$I$4,dbF!$J:$J,$I292,dbF!$K:$K,$J292)</f>
        <v>0</v>
      </c>
      <c r="X292" s="1">
        <f ca="1">SUMIFS(INDIRECT($C$1&amp;"!"&amp;$C292&amp;":"&amp;$C292),dbF!$B:$B,"&gt;="&amp;X$5,dbF!$B:$B,"&lt;="&amp;X$6,INDIRECT($C$1&amp;"!"&amp;$C$2&amp;":"&amp;$C$2),$I$4,dbF!$J:$J,$I292,dbF!$K:$K,$J292)</f>
        <v>0</v>
      </c>
      <c r="Y292" s="1">
        <f ca="1">SUMIFS(INDIRECT($C$1&amp;"!"&amp;$C292&amp;":"&amp;$C292),dbF!$B:$B,"&gt;="&amp;Y$5,dbF!$B:$B,"&lt;="&amp;Y$6,INDIRECT($C$1&amp;"!"&amp;$C$2&amp;":"&amp;$C$2),$I$4,dbF!$J:$J,$I292,dbF!$K:$K,$J292)</f>
        <v>0</v>
      </c>
      <c r="Z292" s="1">
        <f ca="1">SUMIFS(INDIRECT($C$1&amp;"!"&amp;$C292&amp;":"&amp;$C292),dbF!$B:$B,"&gt;="&amp;Z$5,dbF!$B:$B,"&lt;="&amp;Z$6,INDIRECT($C$1&amp;"!"&amp;$C$2&amp;":"&amp;$C$2),$I$4,dbF!$J:$J,$I292,dbF!$K:$K,$J292)</f>
        <v>0</v>
      </c>
      <c r="AA292" s="1">
        <f ca="1">SUMIFS(INDIRECT($C$1&amp;"!"&amp;$C292&amp;":"&amp;$C292),dbF!$B:$B,"&gt;="&amp;AA$5,dbF!$B:$B,"&lt;="&amp;AA$6,INDIRECT($C$1&amp;"!"&amp;$C$2&amp;":"&amp;$C$2),$I$4,dbF!$J:$J,$I292,dbF!$K:$K,$J292)</f>
        <v>0</v>
      </c>
      <c r="AB292" s="1">
        <f ca="1">SUMIFS(INDIRECT($C$1&amp;"!"&amp;$C292&amp;":"&amp;$C292),dbF!$B:$B,"&gt;="&amp;AB$5,dbF!$B:$B,"&lt;="&amp;AB$6,INDIRECT($C$1&amp;"!"&amp;$C$2&amp;":"&amp;$C$2),$I$4,dbF!$J:$J,$I292,dbF!$K:$K,$J292)</f>
        <v>0</v>
      </c>
      <c r="AC292" s="1">
        <f ca="1">SUMIFS(INDIRECT($C$1&amp;"!"&amp;$C292&amp;":"&amp;$C292),dbF!$B:$B,"&gt;="&amp;AC$5,dbF!$B:$B,"&lt;="&amp;AC$6,INDIRECT($C$1&amp;"!"&amp;$C$2&amp;":"&amp;$C$2),$I$4,dbF!$J:$J,$I292,dbF!$K:$K,$J292)</f>
        <v>0</v>
      </c>
      <c r="AD292" s="1">
        <f ca="1">SUMIFS(INDIRECT($C$1&amp;"!"&amp;$C292&amp;":"&amp;$C292),dbF!$B:$B,"&gt;="&amp;AD$5,dbF!$B:$B,"&lt;="&amp;AD$6,INDIRECT($C$1&amp;"!"&amp;$C$2&amp;":"&amp;$C$2),$I$4,dbF!$J:$J,$I292,dbF!$K:$K,$J292)</f>
        <v>0</v>
      </c>
      <c r="AE292" s="1">
        <f ca="1">SUMIFS(INDIRECT($C$1&amp;"!"&amp;$C292&amp;":"&amp;$C292),dbF!$B:$B,"&gt;="&amp;AE$5,dbF!$B:$B,"&lt;="&amp;AE$6,INDIRECT($C$1&amp;"!"&amp;$C$2&amp;":"&amp;$C$2),$I$4,dbF!$J:$J,$I292,dbF!$K:$K,$J292)</f>
        <v>0</v>
      </c>
      <c r="AF292" s="1">
        <f ca="1">SUMIFS(INDIRECT($C$1&amp;"!"&amp;$C292&amp;":"&amp;$C292),dbF!$B:$B,"&gt;="&amp;AF$5,dbF!$B:$B,"&lt;="&amp;AF$6,INDIRECT($C$1&amp;"!"&amp;$C$2&amp;":"&amp;$C$2),$I$4,dbF!$J:$J,$I292,dbF!$K:$K,$J292)</f>
        <v>0</v>
      </c>
      <c r="AG292" s="1">
        <f ca="1">SUMIFS(INDIRECT($C$1&amp;"!"&amp;$C292&amp;":"&amp;$C292),dbF!$B:$B,"&gt;="&amp;AG$5,dbF!$B:$B,"&lt;="&amp;AG$6,INDIRECT($C$1&amp;"!"&amp;$C$2&amp;":"&amp;$C$2),$I$4,dbF!$J:$J,$I292,dbF!$K:$K,$J292)</f>
        <v>0</v>
      </c>
      <c r="AH292" s="1">
        <f ca="1">SUMIFS(INDIRECT($C$1&amp;"!"&amp;$C292&amp;":"&amp;$C292),dbF!$B:$B,"&gt;="&amp;AH$5,dbF!$B:$B,"&lt;="&amp;AH$6,INDIRECT($C$1&amp;"!"&amp;$C$2&amp;":"&amp;$C$2),$I$4,dbF!$J:$J,$I292,dbF!$K:$K,$J292)</f>
        <v>0</v>
      </c>
      <c r="AI292" s="1">
        <f ca="1">SUMIFS(INDIRECT($C$1&amp;"!"&amp;$C292&amp;":"&amp;$C292),dbF!$B:$B,"&gt;="&amp;AI$5,dbF!$B:$B,"&lt;="&amp;AI$6,INDIRECT($C$1&amp;"!"&amp;$C$2&amp;":"&amp;$C$2),$I$4,dbF!$J:$J,$I292,dbF!$K:$K,$J292)</f>
        <v>0</v>
      </c>
      <c r="AJ292" s="1">
        <f ca="1">SUMIFS(INDIRECT($C$1&amp;"!"&amp;$C292&amp;":"&amp;$C292),dbF!$B:$B,"&gt;="&amp;AJ$5,dbF!$B:$B,"&lt;="&amp;AJ$6,INDIRECT($C$1&amp;"!"&amp;$C$2&amp;":"&amp;$C$2),$I$4,dbF!$J:$J,$I292,dbF!$K:$K,$J292)</f>
        <v>0</v>
      </c>
      <c r="AK292" s="1">
        <f ca="1">SUMIFS(INDIRECT($C$1&amp;"!"&amp;$C292&amp;":"&amp;$C292),dbF!$B:$B,"&gt;="&amp;AK$5,dbF!$B:$B,"&lt;="&amp;AK$6,INDIRECT($C$1&amp;"!"&amp;$C$2&amp;":"&amp;$C$2),$I$4,dbF!$J:$J,$I292,dbF!$K:$K,$J292)</f>
        <v>0</v>
      </c>
      <c r="AL292" s="1">
        <f ca="1">SUMIFS(INDIRECT($C$1&amp;"!"&amp;$C292&amp;":"&amp;$C292),dbF!$B:$B,"&gt;="&amp;AL$5,dbF!$B:$B,"&lt;="&amp;AL$6,INDIRECT($C$1&amp;"!"&amp;$C$2&amp;":"&amp;$C$2),$I$4,dbF!$J:$J,$I292,dbF!$K:$K,$J292)</f>
        <v>0</v>
      </c>
    </row>
    <row r="293" spans="2:38" x14ac:dyDescent="0.25">
      <c r="B293" s="1" t="str">
        <f>Items!$Q$10</f>
        <v>PL(-)</v>
      </c>
      <c r="C293" s="1" t="str">
        <f>Items!$R$10</f>
        <v>N</v>
      </c>
      <c r="I293" s="22" t="str">
        <f>Items!$O$10</f>
        <v>Всего себестоимость</v>
      </c>
      <c r="J293" s="1" t="str">
        <f>Items!P10</f>
        <v>ГСМ</v>
      </c>
      <c r="Q293" s="1">
        <f ca="1">SUM($S293:INDIRECT(ADDRESS(ROW(),SUMIFS($3:$3,$4:$4,MAX($4:$4)))))</f>
        <v>0</v>
      </c>
      <c r="T293" s="1">
        <f ca="1">SUMIFS(INDIRECT($C$1&amp;"!"&amp;$C293&amp;":"&amp;$C293),dbF!$B:$B,"&gt;="&amp;T$5,dbF!$B:$B,"&lt;="&amp;T$6,INDIRECT($C$1&amp;"!"&amp;$C$2&amp;":"&amp;$C$2),$I$4,dbF!$J:$J,$I293,dbF!$K:$K,$J293)</f>
        <v>0</v>
      </c>
      <c r="U293" s="1">
        <f ca="1">SUMIFS(INDIRECT($C$1&amp;"!"&amp;$C293&amp;":"&amp;$C293),dbF!$B:$B,"&gt;="&amp;U$5,dbF!$B:$B,"&lt;="&amp;U$6,INDIRECT($C$1&amp;"!"&amp;$C$2&amp;":"&amp;$C$2),$I$4,dbF!$J:$J,$I293,dbF!$K:$K,$J293)</f>
        <v>0</v>
      </c>
      <c r="V293" s="1">
        <f ca="1">SUMIFS(INDIRECT($C$1&amp;"!"&amp;$C293&amp;":"&amp;$C293),dbF!$B:$B,"&gt;="&amp;V$5,dbF!$B:$B,"&lt;="&amp;V$6,INDIRECT($C$1&amp;"!"&amp;$C$2&amp;":"&amp;$C$2),$I$4,dbF!$J:$J,$I293,dbF!$K:$K,$J293)</f>
        <v>0</v>
      </c>
      <c r="W293" s="1">
        <f ca="1">SUMIFS(INDIRECT($C$1&amp;"!"&amp;$C293&amp;":"&amp;$C293),dbF!$B:$B,"&gt;="&amp;W$5,dbF!$B:$B,"&lt;="&amp;W$6,INDIRECT($C$1&amp;"!"&amp;$C$2&amp;":"&amp;$C$2),$I$4,dbF!$J:$J,$I293,dbF!$K:$K,$J293)</f>
        <v>0</v>
      </c>
      <c r="X293" s="1">
        <f ca="1">SUMIFS(INDIRECT($C$1&amp;"!"&amp;$C293&amp;":"&amp;$C293),dbF!$B:$B,"&gt;="&amp;X$5,dbF!$B:$B,"&lt;="&amp;X$6,INDIRECT($C$1&amp;"!"&amp;$C$2&amp;":"&amp;$C$2),$I$4,dbF!$J:$J,$I293,dbF!$K:$K,$J293)</f>
        <v>0</v>
      </c>
      <c r="Y293" s="1">
        <f ca="1">SUMIFS(INDIRECT($C$1&amp;"!"&amp;$C293&amp;":"&amp;$C293),dbF!$B:$B,"&gt;="&amp;Y$5,dbF!$B:$B,"&lt;="&amp;Y$6,INDIRECT($C$1&amp;"!"&amp;$C$2&amp;":"&amp;$C$2),$I$4,dbF!$J:$J,$I293,dbF!$K:$K,$J293)</f>
        <v>0</v>
      </c>
      <c r="Z293" s="1">
        <f ca="1">SUMIFS(INDIRECT($C$1&amp;"!"&amp;$C293&amp;":"&amp;$C293),dbF!$B:$B,"&gt;="&amp;Z$5,dbF!$B:$B,"&lt;="&amp;Z$6,INDIRECT($C$1&amp;"!"&amp;$C$2&amp;":"&amp;$C$2),$I$4,dbF!$J:$J,$I293,dbF!$K:$K,$J293)</f>
        <v>0</v>
      </c>
      <c r="AA293" s="1">
        <f ca="1">SUMIFS(INDIRECT($C$1&amp;"!"&amp;$C293&amp;":"&amp;$C293),dbF!$B:$B,"&gt;="&amp;AA$5,dbF!$B:$B,"&lt;="&amp;AA$6,INDIRECT($C$1&amp;"!"&amp;$C$2&amp;":"&amp;$C$2),$I$4,dbF!$J:$J,$I293,dbF!$K:$K,$J293)</f>
        <v>0</v>
      </c>
      <c r="AB293" s="1">
        <f ca="1">SUMIFS(INDIRECT($C$1&amp;"!"&amp;$C293&amp;":"&amp;$C293),dbF!$B:$B,"&gt;="&amp;AB$5,dbF!$B:$B,"&lt;="&amp;AB$6,INDIRECT($C$1&amp;"!"&amp;$C$2&amp;":"&amp;$C$2),$I$4,dbF!$J:$J,$I293,dbF!$K:$K,$J293)</f>
        <v>0</v>
      </c>
      <c r="AC293" s="1">
        <f ca="1">SUMIFS(INDIRECT($C$1&amp;"!"&amp;$C293&amp;":"&amp;$C293),dbF!$B:$B,"&gt;="&amp;AC$5,dbF!$B:$B,"&lt;="&amp;AC$6,INDIRECT($C$1&amp;"!"&amp;$C$2&amp;":"&amp;$C$2),$I$4,dbF!$J:$J,$I293,dbF!$K:$K,$J293)</f>
        <v>0</v>
      </c>
      <c r="AD293" s="1">
        <f ca="1">SUMIFS(INDIRECT($C$1&amp;"!"&amp;$C293&amp;":"&amp;$C293),dbF!$B:$B,"&gt;="&amp;AD$5,dbF!$B:$B,"&lt;="&amp;AD$6,INDIRECT($C$1&amp;"!"&amp;$C$2&amp;":"&amp;$C$2),$I$4,dbF!$J:$J,$I293,dbF!$K:$K,$J293)</f>
        <v>0</v>
      </c>
      <c r="AE293" s="1">
        <f ca="1">SUMIFS(INDIRECT($C$1&amp;"!"&amp;$C293&amp;":"&amp;$C293),dbF!$B:$B,"&gt;="&amp;AE$5,dbF!$B:$B,"&lt;="&amp;AE$6,INDIRECT($C$1&amp;"!"&amp;$C$2&amp;":"&amp;$C$2),$I$4,dbF!$J:$J,$I293,dbF!$K:$K,$J293)</f>
        <v>0</v>
      </c>
      <c r="AF293" s="1">
        <f ca="1">SUMIFS(INDIRECT($C$1&amp;"!"&amp;$C293&amp;":"&amp;$C293),dbF!$B:$B,"&gt;="&amp;AF$5,dbF!$B:$B,"&lt;="&amp;AF$6,INDIRECT($C$1&amp;"!"&amp;$C$2&amp;":"&amp;$C$2),$I$4,dbF!$J:$J,$I293,dbF!$K:$K,$J293)</f>
        <v>0</v>
      </c>
      <c r="AG293" s="1">
        <f ca="1">SUMIFS(INDIRECT($C$1&amp;"!"&amp;$C293&amp;":"&amp;$C293),dbF!$B:$B,"&gt;="&amp;AG$5,dbF!$B:$B,"&lt;="&amp;AG$6,INDIRECT($C$1&amp;"!"&amp;$C$2&amp;":"&amp;$C$2),$I$4,dbF!$J:$J,$I293,dbF!$K:$K,$J293)</f>
        <v>0</v>
      </c>
      <c r="AH293" s="1">
        <f ca="1">SUMIFS(INDIRECT($C$1&amp;"!"&amp;$C293&amp;":"&amp;$C293),dbF!$B:$B,"&gt;="&amp;AH$5,dbF!$B:$B,"&lt;="&amp;AH$6,INDIRECT($C$1&amp;"!"&amp;$C$2&amp;":"&amp;$C$2),$I$4,dbF!$J:$J,$I293,dbF!$K:$K,$J293)</f>
        <v>0</v>
      </c>
      <c r="AI293" s="1">
        <f ca="1">SUMIFS(INDIRECT($C$1&amp;"!"&amp;$C293&amp;":"&amp;$C293),dbF!$B:$B,"&gt;="&amp;AI$5,dbF!$B:$B,"&lt;="&amp;AI$6,INDIRECT($C$1&amp;"!"&amp;$C$2&amp;":"&amp;$C$2),$I$4,dbF!$J:$J,$I293,dbF!$K:$K,$J293)</f>
        <v>0</v>
      </c>
      <c r="AJ293" s="1">
        <f ca="1">SUMIFS(INDIRECT($C$1&amp;"!"&amp;$C293&amp;":"&amp;$C293),dbF!$B:$B,"&gt;="&amp;AJ$5,dbF!$B:$B,"&lt;="&amp;AJ$6,INDIRECT($C$1&amp;"!"&amp;$C$2&amp;":"&amp;$C$2),$I$4,dbF!$J:$J,$I293,dbF!$K:$K,$J293)</f>
        <v>0</v>
      </c>
      <c r="AK293" s="1">
        <f ca="1">SUMIFS(INDIRECT($C$1&amp;"!"&amp;$C293&amp;":"&amp;$C293),dbF!$B:$B,"&gt;="&amp;AK$5,dbF!$B:$B,"&lt;="&amp;AK$6,INDIRECT($C$1&amp;"!"&amp;$C$2&amp;":"&amp;$C$2),$I$4,dbF!$J:$J,$I293,dbF!$K:$K,$J293)</f>
        <v>0</v>
      </c>
      <c r="AL293" s="1">
        <f ca="1">SUMIFS(INDIRECT($C$1&amp;"!"&amp;$C293&amp;":"&amp;$C293),dbF!$B:$B,"&gt;="&amp;AL$5,dbF!$B:$B,"&lt;="&amp;AL$6,INDIRECT($C$1&amp;"!"&amp;$C$2&amp;":"&amp;$C$2),$I$4,dbF!$J:$J,$I293,dbF!$K:$K,$J293)</f>
        <v>0</v>
      </c>
    </row>
    <row r="294" spans="2:38" x14ac:dyDescent="0.25">
      <c r="B294" s="1" t="str">
        <f>Items!$Q$11</f>
        <v>PL(-)</v>
      </c>
      <c r="C294" s="1" t="str">
        <f>Items!$R$11</f>
        <v>N</v>
      </c>
      <c r="I294" s="22" t="str">
        <f>Items!$O$11</f>
        <v>Всего себестоимость</v>
      </c>
      <c r="J294" s="1" t="str">
        <f>Items!P11</f>
        <v>Электрика</v>
      </c>
      <c r="Q294" s="1">
        <f ca="1">SUM($S294:INDIRECT(ADDRESS(ROW(),SUMIFS($3:$3,$4:$4,MAX($4:$4)))))</f>
        <v>0</v>
      </c>
      <c r="T294" s="1">
        <f ca="1">SUMIFS(INDIRECT($C$1&amp;"!"&amp;$C294&amp;":"&amp;$C294),dbF!$B:$B,"&gt;="&amp;T$5,dbF!$B:$B,"&lt;="&amp;T$6,INDIRECT($C$1&amp;"!"&amp;$C$2&amp;":"&amp;$C$2),$I$4,dbF!$J:$J,$I294,dbF!$K:$K,$J294)</f>
        <v>0</v>
      </c>
      <c r="U294" s="1">
        <f ca="1">SUMIFS(INDIRECT($C$1&amp;"!"&amp;$C294&amp;":"&amp;$C294),dbF!$B:$B,"&gt;="&amp;U$5,dbF!$B:$B,"&lt;="&amp;U$6,INDIRECT($C$1&amp;"!"&amp;$C$2&amp;":"&amp;$C$2),$I$4,dbF!$J:$J,$I294,dbF!$K:$K,$J294)</f>
        <v>0</v>
      </c>
      <c r="V294" s="1">
        <f ca="1">SUMIFS(INDIRECT($C$1&amp;"!"&amp;$C294&amp;":"&amp;$C294),dbF!$B:$B,"&gt;="&amp;V$5,dbF!$B:$B,"&lt;="&amp;V$6,INDIRECT($C$1&amp;"!"&amp;$C$2&amp;":"&amp;$C$2),$I$4,dbF!$J:$J,$I294,dbF!$K:$K,$J294)</f>
        <v>0</v>
      </c>
      <c r="W294" s="1">
        <f ca="1">SUMIFS(INDIRECT($C$1&amp;"!"&amp;$C294&amp;":"&amp;$C294),dbF!$B:$B,"&gt;="&amp;W$5,dbF!$B:$B,"&lt;="&amp;W$6,INDIRECT($C$1&amp;"!"&amp;$C$2&amp;":"&amp;$C$2),$I$4,dbF!$J:$J,$I294,dbF!$K:$K,$J294)</f>
        <v>0</v>
      </c>
      <c r="X294" s="1">
        <f ca="1">SUMIFS(INDIRECT($C$1&amp;"!"&amp;$C294&amp;":"&amp;$C294),dbF!$B:$B,"&gt;="&amp;X$5,dbF!$B:$B,"&lt;="&amp;X$6,INDIRECT($C$1&amp;"!"&amp;$C$2&amp;":"&amp;$C$2),$I$4,dbF!$J:$J,$I294,dbF!$K:$K,$J294)</f>
        <v>0</v>
      </c>
      <c r="Y294" s="1">
        <f ca="1">SUMIFS(INDIRECT($C$1&amp;"!"&amp;$C294&amp;":"&amp;$C294),dbF!$B:$B,"&gt;="&amp;Y$5,dbF!$B:$B,"&lt;="&amp;Y$6,INDIRECT($C$1&amp;"!"&amp;$C$2&amp;":"&amp;$C$2),$I$4,dbF!$J:$J,$I294,dbF!$K:$K,$J294)</f>
        <v>0</v>
      </c>
      <c r="Z294" s="1">
        <f ca="1">SUMIFS(INDIRECT($C$1&amp;"!"&amp;$C294&amp;":"&amp;$C294),dbF!$B:$B,"&gt;="&amp;Z$5,dbF!$B:$B,"&lt;="&amp;Z$6,INDIRECT($C$1&amp;"!"&amp;$C$2&amp;":"&amp;$C$2),$I$4,dbF!$J:$J,$I294,dbF!$K:$K,$J294)</f>
        <v>0</v>
      </c>
      <c r="AA294" s="1">
        <f ca="1">SUMIFS(INDIRECT($C$1&amp;"!"&amp;$C294&amp;":"&amp;$C294),dbF!$B:$B,"&gt;="&amp;AA$5,dbF!$B:$B,"&lt;="&amp;AA$6,INDIRECT($C$1&amp;"!"&amp;$C$2&amp;":"&amp;$C$2),$I$4,dbF!$J:$J,$I294,dbF!$K:$K,$J294)</f>
        <v>0</v>
      </c>
      <c r="AB294" s="1">
        <f ca="1">SUMIFS(INDIRECT($C$1&amp;"!"&amp;$C294&amp;":"&amp;$C294),dbF!$B:$B,"&gt;="&amp;AB$5,dbF!$B:$B,"&lt;="&amp;AB$6,INDIRECT($C$1&amp;"!"&amp;$C$2&amp;":"&amp;$C$2),$I$4,dbF!$J:$J,$I294,dbF!$K:$K,$J294)</f>
        <v>0</v>
      </c>
      <c r="AC294" s="1">
        <f ca="1">SUMIFS(INDIRECT($C$1&amp;"!"&amp;$C294&amp;":"&amp;$C294),dbF!$B:$B,"&gt;="&amp;AC$5,dbF!$B:$B,"&lt;="&amp;AC$6,INDIRECT($C$1&amp;"!"&amp;$C$2&amp;":"&amp;$C$2),$I$4,dbF!$J:$J,$I294,dbF!$K:$K,$J294)</f>
        <v>0</v>
      </c>
      <c r="AD294" s="1">
        <f ca="1">SUMIFS(INDIRECT($C$1&amp;"!"&amp;$C294&amp;":"&amp;$C294),dbF!$B:$B,"&gt;="&amp;AD$5,dbF!$B:$B,"&lt;="&amp;AD$6,INDIRECT($C$1&amp;"!"&amp;$C$2&amp;":"&amp;$C$2),$I$4,dbF!$J:$J,$I294,dbF!$K:$K,$J294)</f>
        <v>0</v>
      </c>
      <c r="AE294" s="1">
        <f ca="1">SUMIFS(INDIRECT($C$1&amp;"!"&amp;$C294&amp;":"&amp;$C294),dbF!$B:$B,"&gt;="&amp;AE$5,dbF!$B:$B,"&lt;="&amp;AE$6,INDIRECT($C$1&amp;"!"&amp;$C$2&amp;":"&amp;$C$2),$I$4,dbF!$J:$J,$I294,dbF!$K:$K,$J294)</f>
        <v>0</v>
      </c>
      <c r="AF294" s="1">
        <f ca="1">SUMIFS(INDIRECT($C$1&amp;"!"&amp;$C294&amp;":"&amp;$C294),dbF!$B:$B,"&gt;="&amp;AF$5,dbF!$B:$B,"&lt;="&amp;AF$6,INDIRECT($C$1&amp;"!"&amp;$C$2&amp;":"&amp;$C$2),$I$4,dbF!$J:$J,$I294,dbF!$K:$K,$J294)</f>
        <v>0</v>
      </c>
      <c r="AG294" s="1">
        <f ca="1">SUMIFS(INDIRECT($C$1&amp;"!"&amp;$C294&amp;":"&amp;$C294),dbF!$B:$B,"&gt;="&amp;AG$5,dbF!$B:$B,"&lt;="&amp;AG$6,INDIRECT($C$1&amp;"!"&amp;$C$2&amp;":"&amp;$C$2),$I$4,dbF!$J:$J,$I294,dbF!$K:$K,$J294)</f>
        <v>0</v>
      </c>
      <c r="AH294" s="1">
        <f ca="1">SUMIFS(INDIRECT($C$1&amp;"!"&amp;$C294&amp;":"&amp;$C294),dbF!$B:$B,"&gt;="&amp;AH$5,dbF!$B:$B,"&lt;="&amp;AH$6,INDIRECT($C$1&amp;"!"&amp;$C$2&amp;":"&amp;$C$2),$I$4,dbF!$J:$J,$I294,dbF!$K:$K,$J294)</f>
        <v>0</v>
      </c>
      <c r="AI294" s="1">
        <f ca="1">SUMIFS(INDIRECT($C$1&amp;"!"&amp;$C294&amp;":"&amp;$C294),dbF!$B:$B,"&gt;="&amp;AI$5,dbF!$B:$B,"&lt;="&amp;AI$6,INDIRECT($C$1&amp;"!"&amp;$C$2&amp;":"&amp;$C$2),$I$4,dbF!$J:$J,$I294,dbF!$K:$K,$J294)</f>
        <v>0</v>
      </c>
      <c r="AJ294" s="1">
        <f ca="1">SUMIFS(INDIRECT($C$1&amp;"!"&amp;$C294&amp;":"&amp;$C294),dbF!$B:$B,"&gt;="&amp;AJ$5,dbF!$B:$B,"&lt;="&amp;AJ$6,INDIRECT($C$1&amp;"!"&amp;$C$2&amp;":"&amp;$C$2),$I$4,dbF!$J:$J,$I294,dbF!$K:$K,$J294)</f>
        <v>0</v>
      </c>
      <c r="AK294" s="1">
        <f ca="1">SUMIFS(INDIRECT($C$1&amp;"!"&amp;$C294&amp;":"&amp;$C294),dbF!$B:$B,"&gt;="&amp;AK$5,dbF!$B:$B,"&lt;="&amp;AK$6,INDIRECT($C$1&amp;"!"&amp;$C$2&amp;":"&amp;$C$2),$I$4,dbF!$J:$J,$I294,dbF!$K:$K,$J294)</f>
        <v>0</v>
      </c>
      <c r="AL294" s="1">
        <f ca="1">SUMIFS(INDIRECT($C$1&amp;"!"&amp;$C294&amp;":"&amp;$C294),dbF!$B:$B,"&gt;="&amp;AL$5,dbF!$B:$B,"&lt;="&amp;AL$6,INDIRECT($C$1&amp;"!"&amp;$C$2&amp;":"&amp;$C$2),$I$4,dbF!$J:$J,$I294,dbF!$K:$K,$J294)</f>
        <v>0</v>
      </c>
    </row>
    <row r="295" spans="2:38" x14ac:dyDescent="0.25">
      <c r="B295" s="1" t="str">
        <f>Items!$Q$12</f>
        <v>PL(-)</v>
      </c>
      <c r="C295" s="1" t="str">
        <f>Items!$R$12</f>
        <v>N</v>
      </c>
      <c r="I295" s="22" t="str">
        <f>Items!$O$12</f>
        <v>Всего себестоимость</v>
      </c>
      <c r="J295" s="1" t="str">
        <f>Items!P12</f>
        <v>Доставка</v>
      </c>
      <c r="Q295" s="1">
        <f ca="1">SUM($S295:INDIRECT(ADDRESS(ROW(),SUMIFS($3:$3,$4:$4,MAX($4:$4)))))</f>
        <v>75660</v>
      </c>
      <c r="T295" s="1">
        <f ca="1">SUMIFS(INDIRECT($C$1&amp;"!"&amp;$C295&amp;":"&amp;$C295),dbF!$B:$B,"&gt;="&amp;T$5,dbF!$B:$B,"&lt;="&amp;T$6,INDIRECT($C$1&amp;"!"&amp;$C$2&amp;":"&amp;$C$2),$I$4,dbF!$J:$J,$I295,dbF!$K:$K,$J295)</f>
        <v>0</v>
      </c>
      <c r="U295" s="1">
        <f ca="1">SUMIFS(INDIRECT($C$1&amp;"!"&amp;$C295&amp;":"&amp;$C295),dbF!$B:$B,"&gt;="&amp;U$5,dbF!$B:$B,"&lt;="&amp;U$6,INDIRECT($C$1&amp;"!"&amp;$C$2&amp;":"&amp;$C$2),$I$4,dbF!$J:$J,$I295,dbF!$K:$K,$J295)</f>
        <v>0</v>
      </c>
      <c r="V295" s="1">
        <f ca="1">SUMIFS(INDIRECT($C$1&amp;"!"&amp;$C295&amp;":"&amp;$C295),dbF!$B:$B,"&gt;="&amp;V$5,dbF!$B:$B,"&lt;="&amp;V$6,INDIRECT($C$1&amp;"!"&amp;$C$2&amp;":"&amp;$C$2),$I$4,dbF!$J:$J,$I295,dbF!$K:$K,$J295)</f>
        <v>0</v>
      </c>
      <c r="W295" s="1">
        <f ca="1">SUMIFS(INDIRECT($C$1&amp;"!"&amp;$C295&amp;":"&amp;$C295),dbF!$B:$B,"&gt;="&amp;W$5,dbF!$B:$B,"&lt;="&amp;W$6,INDIRECT($C$1&amp;"!"&amp;$C$2&amp;":"&amp;$C$2),$I$4,dbF!$J:$J,$I295,dbF!$K:$K,$J295)</f>
        <v>0</v>
      </c>
      <c r="X295" s="1">
        <f ca="1">SUMIFS(INDIRECT($C$1&amp;"!"&amp;$C295&amp;":"&amp;$C295),dbF!$B:$B,"&gt;="&amp;X$5,dbF!$B:$B,"&lt;="&amp;X$6,INDIRECT($C$1&amp;"!"&amp;$C$2&amp;":"&amp;$C$2),$I$4,dbF!$J:$J,$I295,dbF!$K:$K,$J295)</f>
        <v>0</v>
      </c>
      <c r="Y295" s="1">
        <f ca="1">SUMIFS(INDIRECT($C$1&amp;"!"&amp;$C295&amp;":"&amp;$C295),dbF!$B:$B,"&gt;="&amp;Y$5,dbF!$B:$B,"&lt;="&amp;Y$6,INDIRECT($C$1&amp;"!"&amp;$C$2&amp;":"&amp;$C$2),$I$4,dbF!$J:$J,$I295,dbF!$K:$K,$J295)</f>
        <v>75660</v>
      </c>
      <c r="Z295" s="1">
        <f ca="1">SUMIFS(INDIRECT($C$1&amp;"!"&amp;$C295&amp;":"&amp;$C295),dbF!$B:$B,"&gt;="&amp;Z$5,dbF!$B:$B,"&lt;="&amp;Z$6,INDIRECT($C$1&amp;"!"&amp;$C$2&amp;":"&amp;$C$2),$I$4,dbF!$J:$J,$I295,dbF!$K:$K,$J295)</f>
        <v>0</v>
      </c>
      <c r="AA295" s="1">
        <f ca="1">SUMIFS(INDIRECT($C$1&amp;"!"&amp;$C295&amp;":"&amp;$C295),dbF!$B:$B,"&gt;="&amp;AA$5,dbF!$B:$B,"&lt;="&amp;AA$6,INDIRECT($C$1&amp;"!"&amp;$C$2&amp;":"&amp;$C$2),$I$4,dbF!$J:$J,$I295,dbF!$K:$K,$J295)</f>
        <v>0</v>
      </c>
      <c r="AB295" s="1">
        <f ca="1">SUMIFS(INDIRECT($C$1&amp;"!"&amp;$C295&amp;":"&amp;$C295),dbF!$B:$B,"&gt;="&amp;AB$5,dbF!$B:$B,"&lt;="&amp;AB$6,INDIRECT($C$1&amp;"!"&amp;$C$2&amp;":"&amp;$C$2),$I$4,dbF!$J:$J,$I295,dbF!$K:$K,$J295)</f>
        <v>0</v>
      </c>
      <c r="AC295" s="1">
        <f ca="1">SUMIFS(INDIRECT($C$1&amp;"!"&amp;$C295&amp;":"&amp;$C295),dbF!$B:$B,"&gt;="&amp;AC$5,dbF!$B:$B,"&lt;="&amp;AC$6,INDIRECT($C$1&amp;"!"&amp;$C$2&amp;":"&amp;$C$2),$I$4,dbF!$J:$J,$I295,dbF!$K:$K,$J295)</f>
        <v>0</v>
      </c>
      <c r="AD295" s="1">
        <f ca="1">SUMIFS(INDIRECT($C$1&amp;"!"&amp;$C295&amp;":"&amp;$C295),dbF!$B:$B,"&gt;="&amp;AD$5,dbF!$B:$B,"&lt;="&amp;AD$6,INDIRECT($C$1&amp;"!"&amp;$C$2&amp;":"&amp;$C$2),$I$4,dbF!$J:$J,$I295,dbF!$K:$K,$J295)</f>
        <v>0</v>
      </c>
      <c r="AE295" s="1">
        <f ca="1">SUMIFS(INDIRECT($C$1&amp;"!"&amp;$C295&amp;":"&amp;$C295),dbF!$B:$B,"&gt;="&amp;AE$5,dbF!$B:$B,"&lt;="&amp;AE$6,INDIRECT($C$1&amp;"!"&amp;$C$2&amp;":"&amp;$C$2),$I$4,dbF!$J:$J,$I295,dbF!$K:$K,$J295)</f>
        <v>0</v>
      </c>
      <c r="AF295" s="1">
        <f ca="1">SUMIFS(INDIRECT($C$1&amp;"!"&amp;$C295&amp;":"&amp;$C295),dbF!$B:$B,"&gt;="&amp;AF$5,dbF!$B:$B,"&lt;="&amp;AF$6,INDIRECT($C$1&amp;"!"&amp;$C$2&amp;":"&amp;$C$2),$I$4,dbF!$J:$J,$I295,dbF!$K:$K,$J295)</f>
        <v>0</v>
      </c>
      <c r="AG295" s="1">
        <f ca="1">SUMIFS(INDIRECT($C$1&amp;"!"&amp;$C295&amp;":"&amp;$C295),dbF!$B:$B,"&gt;="&amp;AG$5,dbF!$B:$B,"&lt;="&amp;AG$6,INDIRECT($C$1&amp;"!"&amp;$C$2&amp;":"&amp;$C$2),$I$4,dbF!$J:$J,$I295,dbF!$K:$K,$J295)</f>
        <v>0</v>
      </c>
      <c r="AH295" s="1">
        <f ca="1">SUMIFS(INDIRECT($C$1&amp;"!"&amp;$C295&amp;":"&amp;$C295),dbF!$B:$B,"&gt;="&amp;AH$5,dbF!$B:$B,"&lt;="&amp;AH$6,INDIRECT($C$1&amp;"!"&amp;$C$2&amp;":"&amp;$C$2),$I$4,dbF!$J:$J,$I295,dbF!$K:$K,$J295)</f>
        <v>0</v>
      </c>
      <c r="AI295" s="1">
        <f ca="1">SUMIFS(INDIRECT($C$1&amp;"!"&amp;$C295&amp;":"&amp;$C295),dbF!$B:$B,"&gt;="&amp;AI$5,dbF!$B:$B,"&lt;="&amp;AI$6,INDIRECT($C$1&amp;"!"&amp;$C$2&amp;":"&amp;$C$2),$I$4,dbF!$J:$J,$I295,dbF!$K:$K,$J295)</f>
        <v>0</v>
      </c>
      <c r="AJ295" s="1">
        <f ca="1">SUMIFS(INDIRECT($C$1&amp;"!"&amp;$C295&amp;":"&amp;$C295),dbF!$B:$B,"&gt;="&amp;AJ$5,dbF!$B:$B,"&lt;="&amp;AJ$6,INDIRECT($C$1&amp;"!"&amp;$C$2&amp;":"&amp;$C$2),$I$4,dbF!$J:$J,$I295,dbF!$K:$K,$J295)</f>
        <v>0</v>
      </c>
      <c r="AK295" s="1">
        <f ca="1">SUMIFS(INDIRECT($C$1&amp;"!"&amp;$C295&amp;":"&amp;$C295),dbF!$B:$B,"&gt;="&amp;AK$5,dbF!$B:$B,"&lt;="&amp;AK$6,INDIRECT($C$1&amp;"!"&amp;$C$2&amp;":"&amp;$C$2),$I$4,dbF!$J:$J,$I295,dbF!$K:$K,$J295)</f>
        <v>0</v>
      </c>
      <c r="AL295" s="1">
        <f ca="1">SUMIFS(INDIRECT($C$1&amp;"!"&amp;$C295&amp;":"&amp;$C295),dbF!$B:$B,"&gt;="&amp;AL$5,dbF!$B:$B,"&lt;="&amp;AL$6,INDIRECT($C$1&amp;"!"&amp;$C$2&amp;":"&amp;$C$2),$I$4,dbF!$J:$J,$I295,dbF!$K:$K,$J295)</f>
        <v>0</v>
      </c>
    </row>
    <row r="296" spans="2:38" x14ac:dyDescent="0.25">
      <c r="B296" s="1" t="str">
        <f>Items!$Q$13</f>
        <v>PL(-)</v>
      </c>
      <c r="C296" s="1" t="str">
        <f>Items!$R$13</f>
        <v>N</v>
      </c>
      <c r="I296" s="22" t="str">
        <f>Items!$O$13</f>
        <v>Всего себестоимость</v>
      </c>
      <c r="J296" s="1" t="str">
        <f>Items!P13</f>
        <v>Канализация, Скважина,кессон и септик</v>
      </c>
      <c r="Q296" s="1">
        <f ca="1">SUM($S296:INDIRECT(ADDRESS(ROW(),SUMIFS($3:$3,$4:$4,MAX($4:$4)))))</f>
        <v>17813.093999999997</v>
      </c>
      <c r="T296" s="1">
        <f ca="1">SUMIFS(INDIRECT($C$1&amp;"!"&amp;$C296&amp;":"&amp;$C296),dbF!$B:$B,"&gt;="&amp;T$5,dbF!$B:$B,"&lt;="&amp;T$6,INDIRECT($C$1&amp;"!"&amp;$C$2&amp;":"&amp;$C$2),$I$4,dbF!$J:$J,$I296,dbF!$K:$K,$J296)</f>
        <v>0</v>
      </c>
      <c r="U296" s="1">
        <f ca="1">SUMIFS(INDIRECT($C$1&amp;"!"&amp;$C296&amp;":"&amp;$C296),dbF!$B:$B,"&gt;="&amp;U$5,dbF!$B:$B,"&lt;="&amp;U$6,INDIRECT($C$1&amp;"!"&amp;$C$2&amp;":"&amp;$C$2),$I$4,dbF!$J:$J,$I296,dbF!$K:$K,$J296)</f>
        <v>0</v>
      </c>
      <c r="V296" s="1">
        <f ca="1">SUMIFS(INDIRECT($C$1&amp;"!"&amp;$C296&amp;":"&amp;$C296),dbF!$B:$B,"&gt;="&amp;V$5,dbF!$B:$B,"&lt;="&amp;V$6,INDIRECT($C$1&amp;"!"&amp;$C$2&amp;":"&amp;$C$2),$I$4,dbF!$J:$J,$I296,dbF!$K:$K,$J296)</f>
        <v>0</v>
      </c>
      <c r="W296" s="1">
        <f ca="1">SUMIFS(INDIRECT($C$1&amp;"!"&amp;$C296&amp;":"&amp;$C296),dbF!$B:$B,"&gt;="&amp;W$5,dbF!$B:$B,"&lt;="&amp;W$6,INDIRECT($C$1&amp;"!"&amp;$C$2&amp;":"&amp;$C$2),$I$4,dbF!$J:$J,$I296,dbF!$K:$K,$J296)</f>
        <v>0</v>
      </c>
      <c r="X296" s="1">
        <f ca="1">SUMIFS(INDIRECT($C$1&amp;"!"&amp;$C296&amp;":"&amp;$C296),dbF!$B:$B,"&gt;="&amp;X$5,dbF!$B:$B,"&lt;="&amp;X$6,INDIRECT($C$1&amp;"!"&amp;$C$2&amp;":"&amp;$C$2),$I$4,dbF!$J:$J,$I296,dbF!$K:$K,$J296)</f>
        <v>0</v>
      </c>
      <c r="Y296" s="1">
        <f ca="1">SUMIFS(INDIRECT($C$1&amp;"!"&amp;$C296&amp;":"&amp;$C296),dbF!$B:$B,"&gt;="&amp;Y$5,dbF!$B:$B,"&lt;="&amp;Y$6,INDIRECT($C$1&amp;"!"&amp;$C$2&amp;":"&amp;$C$2),$I$4,dbF!$J:$J,$I296,dbF!$K:$K,$J296)</f>
        <v>17813.093999999997</v>
      </c>
      <c r="Z296" s="1">
        <f ca="1">SUMIFS(INDIRECT($C$1&amp;"!"&amp;$C296&amp;":"&amp;$C296),dbF!$B:$B,"&gt;="&amp;Z$5,dbF!$B:$B,"&lt;="&amp;Z$6,INDIRECT($C$1&amp;"!"&amp;$C$2&amp;":"&amp;$C$2),$I$4,dbF!$J:$J,$I296,dbF!$K:$K,$J296)</f>
        <v>0</v>
      </c>
      <c r="AA296" s="1">
        <f ca="1">SUMIFS(INDIRECT($C$1&amp;"!"&amp;$C296&amp;":"&amp;$C296),dbF!$B:$B,"&gt;="&amp;AA$5,dbF!$B:$B,"&lt;="&amp;AA$6,INDIRECT($C$1&amp;"!"&amp;$C$2&amp;":"&amp;$C$2),$I$4,dbF!$J:$J,$I296,dbF!$K:$K,$J296)</f>
        <v>0</v>
      </c>
      <c r="AB296" s="1">
        <f ca="1">SUMIFS(INDIRECT($C$1&amp;"!"&amp;$C296&amp;":"&amp;$C296),dbF!$B:$B,"&gt;="&amp;AB$5,dbF!$B:$B,"&lt;="&amp;AB$6,INDIRECT($C$1&amp;"!"&amp;$C$2&amp;":"&amp;$C$2),$I$4,dbF!$J:$J,$I296,dbF!$K:$K,$J296)</f>
        <v>0</v>
      </c>
      <c r="AC296" s="1">
        <f ca="1">SUMIFS(INDIRECT($C$1&amp;"!"&amp;$C296&amp;":"&amp;$C296),dbF!$B:$B,"&gt;="&amp;AC$5,dbF!$B:$B,"&lt;="&amp;AC$6,INDIRECT($C$1&amp;"!"&amp;$C$2&amp;":"&amp;$C$2),$I$4,dbF!$J:$J,$I296,dbF!$K:$K,$J296)</f>
        <v>0</v>
      </c>
      <c r="AD296" s="1">
        <f ca="1">SUMIFS(INDIRECT($C$1&amp;"!"&amp;$C296&amp;":"&amp;$C296),dbF!$B:$B,"&gt;="&amp;AD$5,dbF!$B:$B,"&lt;="&amp;AD$6,INDIRECT($C$1&amp;"!"&amp;$C$2&amp;":"&amp;$C$2),$I$4,dbF!$J:$J,$I296,dbF!$K:$K,$J296)</f>
        <v>0</v>
      </c>
      <c r="AE296" s="1">
        <f ca="1">SUMIFS(INDIRECT($C$1&amp;"!"&amp;$C296&amp;":"&amp;$C296),dbF!$B:$B,"&gt;="&amp;AE$5,dbF!$B:$B,"&lt;="&amp;AE$6,INDIRECT($C$1&amp;"!"&amp;$C$2&amp;":"&amp;$C$2),$I$4,dbF!$J:$J,$I296,dbF!$K:$K,$J296)</f>
        <v>0</v>
      </c>
      <c r="AF296" s="1">
        <f ca="1">SUMIFS(INDIRECT($C$1&amp;"!"&amp;$C296&amp;":"&amp;$C296),dbF!$B:$B,"&gt;="&amp;AF$5,dbF!$B:$B,"&lt;="&amp;AF$6,INDIRECT($C$1&amp;"!"&amp;$C$2&amp;":"&amp;$C$2),$I$4,dbF!$J:$J,$I296,dbF!$K:$K,$J296)</f>
        <v>0</v>
      </c>
      <c r="AG296" s="1">
        <f ca="1">SUMIFS(INDIRECT($C$1&amp;"!"&amp;$C296&amp;":"&amp;$C296),dbF!$B:$B,"&gt;="&amp;AG$5,dbF!$B:$B,"&lt;="&amp;AG$6,INDIRECT($C$1&amp;"!"&amp;$C$2&amp;":"&amp;$C$2),$I$4,dbF!$J:$J,$I296,dbF!$K:$K,$J296)</f>
        <v>0</v>
      </c>
      <c r="AH296" s="1">
        <f ca="1">SUMIFS(INDIRECT($C$1&amp;"!"&amp;$C296&amp;":"&amp;$C296),dbF!$B:$B,"&gt;="&amp;AH$5,dbF!$B:$B,"&lt;="&amp;AH$6,INDIRECT($C$1&amp;"!"&amp;$C$2&amp;":"&amp;$C$2),$I$4,dbF!$J:$J,$I296,dbF!$K:$K,$J296)</f>
        <v>0</v>
      </c>
      <c r="AI296" s="1">
        <f ca="1">SUMIFS(INDIRECT($C$1&amp;"!"&amp;$C296&amp;":"&amp;$C296),dbF!$B:$B,"&gt;="&amp;AI$5,dbF!$B:$B,"&lt;="&amp;AI$6,INDIRECT($C$1&amp;"!"&amp;$C$2&amp;":"&amp;$C$2),$I$4,dbF!$J:$J,$I296,dbF!$K:$K,$J296)</f>
        <v>0</v>
      </c>
      <c r="AJ296" s="1">
        <f ca="1">SUMIFS(INDIRECT($C$1&amp;"!"&amp;$C296&amp;":"&amp;$C296),dbF!$B:$B,"&gt;="&amp;AJ$5,dbF!$B:$B,"&lt;="&amp;AJ$6,INDIRECT($C$1&amp;"!"&amp;$C$2&amp;":"&amp;$C$2),$I$4,dbF!$J:$J,$I296,dbF!$K:$K,$J296)</f>
        <v>0</v>
      </c>
      <c r="AK296" s="1">
        <f ca="1">SUMIFS(INDIRECT($C$1&amp;"!"&amp;$C296&amp;":"&amp;$C296),dbF!$B:$B,"&gt;="&amp;AK$5,dbF!$B:$B,"&lt;="&amp;AK$6,INDIRECT($C$1&amp;"!"&amp;$C$2&amp;":"&amp;$C$2),$I$4,dbF!$J:$J,$I296,dbF!$K:$K,$J296)</f>
        <v>0</v>
      </c>
      <c r="AL296" s="1">
        <f ca="1">SUMIFS(INDIRECT($C$1&amp;"!"&amp;$C296&amp;":"&amp;$C296),dbF!$B:$B,"&gt;="&amp;AL$5,dbF!$B:$B,"&lt;="&amp;AL$6,INDIRECT($C$1&amp;"!"&amp;$C$2&amp;":"&amp;$C$2),$I$4,dbF!$J:$J,$I296,dbF!$K:$K,$J296)</f>
        <v>0</v>
      </c>
    </row>
    <row r="297" spans="2:38" x14ac:dyDescent="0.25">
      <c r="B297" s="1" t="str">
        <f>Items!Q14</f>
        <v>PL(-)</v>
      </c>
      <c r="C297" s="1" t="str">
        <f>Items!R14</f>
        <v>N</v>
      </c>
      <c r="I297" s="22" t="str">
        <f>Items!O14</f>
        <v>Всего себестоимость</v>
      </c>
      <c r="J297" s="1" t="str">
        <f>Items!P14</f>
        <v>Метизы, расходники</v>
      </c>
      <c r="Q297" s="1">
        <f ca="1">SUM($S297:INDIRECT(ADDRESS(ROW(),SUMIFS($3:$3,$4:$4,MAX($4:$4)))))</f>
        <v>0</v>
      </c>
      <c r="T297" s="1">
        <f ca="1">SUMIFS(INDIRECT($C$1&amp;"!"&amp;$C297&amp;":"&amp;$C297),dbF!$B:$B,"&gt;="&amp;T$5,dbF!$B:$B,"&lt;="&amp;T$6,INDIRECT($C$1&amp;"!"&amp;$C$2&amp;":"&amp;$C$2),$I$4,dbF!$J:$J,$I297,dbF!$K:$K,$J297)</f>
        <v>0</v>
      </c>
      <c r="U297" s="1">
        <f ca="1">SUMIFS(INDIRECT($C$1&amp;"!"&amp;$C297&amp;":"&amp;$C297),dbF!$B:$B,"&gt;="&amp;U$5,dbF!$B:$B,"&lt;="&amp;U$6,INDIRECT($C$1&amp;"!"&amp;$C$2&amp;":"&amp;$C$2),$I$4,dbF!$J:$J,$I297,dbF!$K:$K,$J297)</f>
        <v>0</v>
      </c>
      <c r="V297" s="1">
        <f ca="1">SUMIFS(INDIRECT($C$1&amp;"!"&amp;$C297&amp;":"&amp;$C297),dbF!$B:$B,"&gt;="&amp;V$5,dbF!$B:$B,"&lt;="&amp;V$6,INDIRECT($C$1&amp;"!"&amp;$C$2&amp;":"&amp;$C$2),$I$4,dbF!$J:$J,$I297,dbF!$K:$K,$J297)</f>
        <v>0</v>
      </c>
      <c r="W297" s="1">
        <f ca="1">SUMIFS(INDIRECT($C$1&amp;"!"&amp;$C297&amp;":"&amp;$C297),dbF!$B:$B,"&gt;="&amp;W$5,dbF!$B:$B,"&lt;="&amp;W$6,INDIRECT($C$1&amp;"!"&amp;$C$2&amp;":"&amp;$C$2),$I$4,dbF!$J:$J,$I297,dbF!$K:$K,$J297)</f>
        <v>0</v>
      </c>
      <c r="X297" s="1">
        <f ca="1">SUMIFS(INDIRECT($C$1&amp;"!"&amp;$C297&amp;":"&amp;$C297),dbF!$B:$B,"&gt;="&amp;X$5,dbF!$B:$B,"&lt;="&amp;X$6,INDIRECT($C$1&amp;"!"&amp;$C$2&amp;":"&amp;$C$2),$I$4,dbF!$J:$J,$I297,dbF!$K:$K,$J297)</f>
        <v>0</v>
      </c>
      <c r="Y297" s="1">
        <f ca="1">SUMIFS(INDIRECT($C$1&amp;"!"&amp;$C297&amp;":"&amp;$C297),dbF!$B:$B,"&gt;="&amp;Y$5,dbF!$B:$B,"&lt;="&amp;Y$6,INDIRECT($C$1&amp;"!"&amp;$C$2&amp;":"&amp;$C$2),$I$4,dbF!$J:$J,$I297,dbF!$K:$K,$J297)</f>
        <v>0</v>
      </c>
      <c r="Z297" s="1">
        <f ca="1">SUMIFS(INDIRECT($C$1&amp;"!"&amp;$C297&amp;":"&amp;$C297),dbF!$B:$B,"&gt;="&amp;Z$5,dbF!$B:$B,"&lt;="&amp;Z$6,INDIRECT($C$1&amp;"!"&amp;$C$2&amp;":"&amp;$C$2),$I$4,dbF!$J:$J,$I297,dbF!$K:$K,$J297)</f>
        <v>0</v>
      </c>
      <c r="AA297" s="1">
        <f ca="1">SUMIFS(INDIRECT($C$1&amp;"!"&amp;$C297&amp;":"&amp;$C297),dbF!$B:$B,"&gt;="&amp;AA$5,dbF!$B:$B,"&lt;="&amp;AA$6,INDIRECT($C$1&amp;"!"&amp;$C$2&amp;":"&amp;$C$2),$I$4,dbF!$J:$J,$I297,dbF!$K:$K,$J297)</f>
        <v>0</v>
      </c>
      <c r="AB297" s="1">
        <f ca="1">SUMIFS(INDIRECT($C$1&amp;"!"&amp;$C297&amp;":"&amp;$C297),dbF!$B:$B,"&gt;="&amp;AB$5,dbF!$B:$B,"&lt;="&amp;AB$6,INDIRECT($C$1&amp;"!"&amp;$C$2&amp;":"&amp;$C$2),$I$4,dbF!$J:$J,$I297,dbF!$K:$K,$J297)</f>
        <v>0</v>
      </c>
      <c r="AC297" s="1">
        <f ca="1">SUMIFS(INDIRECT($C$1&amp;"!"&amp;$C297&amp;":"&amp;$C297),dbF!$B:$B,"&gt;="&amp;AC$5,dbF!$B:$B,"&lt;="&amp;AC$6,INDIRECT($C$1&amp;"!"&amp;$C$2&amp;":"&amp;$C$2),$I$4,dbF!$J:$J,$I297,dbF!$K:$K,$J297)</f>
        <v>0</v>
      </c>
      <c r="AD297" s="1">
        <f ca="1">SUMIFS(INDIRECT($C$1&amp;"!"&amp;$C297&amp;":"&amp;$C297),dbF!$B:$B,"&gt;="&amp;AD$5,dbF!$B:$B,"&lt;="&amp;AD$6,INDIRECT($C$1&amp;"!"&amp;$C$2&amp;":"&amp;$C$2),$I$4,dbF!$J:$J,$I297,dbF!$K:$K,$J297)</f>
        <v>0</v>
      </c>
      <c r="AE297" s="1">
        <f ca="1">SUMIFS(INDIRECT($C$1&amp;"!"&amp;$C297&amp;":"&amp;$C297),dbF!$B:$B,"&gt;="&amp;AE$5,dbF!$B:$B,"&lt;="&amp;AE$6,INDIRECT($C$1&amp;"!"&amp;$C$2&amp;":"&amp;$C$2),$I$4,dbF!$J:$J,$I297,dbF!$K:$K,$J297)</f>
        <v>0</v>
      </c>
      <c r="AF297" s="1">
        <f ca="1">SUMIFS(INDIRECT($C$1&amp;"!"&amp;$C297&amp;":"&amp;$C297),dbF!$B:$B,"&gt;="&amp;AF$5,dbF!$B:$B,"&lt;="&amp;AF$6,INDIRECT($C$1&amp;"!"&amp;$C$2&amp;":"&amp;$C$2),$I$4,dbF!$J:$J,$I297,dbF!$K:$K,$J297)</f>
        <v>0</v>
      </c>
      <c r="AG297" s="1">
        <f ca="1">SUMIFS(INDIRECT($C$1&amp;"!"&amp;$C297&amp;":"&amp;$C297),dbF!$B:$B,"&gt;="&amp;AG$5,dbF!$B:$B,"&lt;="&amp;AG$6,INDIRECT($C$1&amp;"!"&amp;$C$2&amp;":"&amp;$C$2),$I$4,dbF!$J:$J,$I297,dbF!$K:$K,$J297)</f>
        <v>0</v>
      </c>
      <c r="AH297" s="1">
        <f ca="1">SUMIFS(INDIRECT($C$1&amp;"!"&amp;$C297&amp;":"&amp;$C297),dbF!$B:$B,"&gt;="&amp;AH$5,dbF!$B:$B,"&lt;="&amp;AH$6,INDIRECT($C$1&amp;"!"&amp;$C$2&amp;":"&amp;$C$2),$I$4,dbF!$J:$J,$I297,dbF!$K:$K,$J297)</f>
        <v>0</v>
      </c>
      <c r="AI297" s="1">
        <f ca="1">SUMIFS(INDIRECT($C$1&amp;"!"&amp;$C297&amp;":"&amp;$C297),dbF!$B:$B,"&gt;="&amp;AI$5,dbF!$B:$B,"&lt;="&amp;AI$6,INDIRECT($C$1&amp;"!"&amp;$C$2&amp;":"&amp;$C$2),$I$4,dbF!$J:$J,$I297,dbF!$K:$K,$J297)</f>
        <v>0</v>
      </c>
      <c r="AJ297" s="1">
        <f ca="1">SUMIFS(INDIRECT($C$1&amp;"!"&amp;$C297&amp;":"&amp;$C297),dbF!$B:$B,"&gt;="&amp;AJ$5,dbF!$B:$B,"&lt;="&amp;AJ$6,INDIRECT($C$1&amp;"!"&amp;$C$2&amp;":"&amp;$C$2),$I$4,dbF!$J:$J,$I297,dbF!$K:$K,$J297)</f>
        <v>0</v>
      </c>
      <c r="AK297" s="1">
        <f ca="1">SUMIFS(INDIRECT($C$1&amp;"!"&amp;$C297&amp;":"&amp;$C297),dbF!$B:$B,"&gt;="&amp;AK$5,dbF!$B:$B,"&lt;="&amp;AK$6,INDIRECT($C$1&amp;"!"&amp;$C$2&amp;":"&amp;$C$2),$I$4,dbF!$J:$J,$I297,dbF!$K:$K,$J297)</f>
        <v>0</v>
      </c>
      <c r="AL297" s="1">
        <f ca="1">SUMIFS(INDIRECT($C$1&amp;"!"&amp;$C297&amp;":"&amp;$C297),dbF!$B:$B,"&gt;="&amp;AL$5,dbF!$B:$B,"&lt;="&amp;AL$6,INDIRECT($C$1&amp;"!"&amp;$C$2&amp;":"&amp;$C$2),$I$4,dbF!$J:$J,$I297,dbF!$K:$K,$J297)</f>
        <v>0</v>
      </c>
    </row>
    <row r="298" spans="2:38" x14ac:dyDescent="0.25">
      <c r="B298" s="1" t="str">
        <f>Items!Q15</f>
        <v>PL(-)</v>
      </c>
      <c r="C298" s="1" t="str">
        <f>Items!R15</f>
        <v>N</v>
      </c>
      <c r="I298" s="22" t="str">
        <f>Items!O15</f>
        <v>Всего себестоимость</v>
      </c>
      <c r="J298" s="1" t="str">
        <f>Items!P15</f>
        <v>Материалы Фундамент</v>
      </c>
      <c r="Q298" s="1">
        <f ca="1">SUM($S298:INDIRECT(ADDRESS(ROW(),SUMIFS($3:$3,$4:$4,MAX($4:$4)))))</f>
        <v>2930609.4870000002</v>
      </c>
      <c r="T298" s="1">
        <f ca="1">SUMIFS(INDIRECT($C$1&amp;"!"&amp;$C298&amp;":"&amp;$C298),dbF!$B:$B,"&gt;="&amp;T$5,dbF!$B:$B,"&lt;="&amp;T$6,INDIRECT($C$1&amp;"!"&amp;$C$2&amp;":"&amp;$C$2),$I$4,dbF!$J:$J,$I298,dbF!$K:$K,$J298)</f>
        <v>0</v>
      </c>
      <c r="U298" s="1">
        <f ca="1">SUMIFS(INDIRECT($C$1&amp;"!"&amp;$C298&amp;":"&amp;$C298),dbF!$B:$B,"&gt;="&amp;U$5,dbF!$B:$B,"&lt;="&amp;U$6,INDIRECT($C$1&amp;"!"&amp;$C$2&amp;":"&amp;$C$2),$I$4,dbF!$J:$J,$I298,dbF!$K:$K,$J298)</f>
        <v>0</v>
      </c>
      <c r="V298" s="1">
        <f ca="1">SUMIFS(INDIRECT($C$1&amp;"!"&amp;$C298&amp;":"&amp;$C298),dbF!$B:$B,"&gt;="&amp;V$5,dbF!$B:$B,"&lt;="&amp;V$6,INDIRECT($C$1&amp;"!"&amp;$C$2&amp;":"&amp;$C$2),$I$4,dbF!$J:$J,$I298,dbF!$K:$K,$J298)</f>
        <v>0</v>
      </c>
      <c r="W298" s="1">
        <f ca="1">SUMIFS(INDIRECT($C$1&amp;"!"&amp;$C298&amp;":"&amp;$C298),dbF!$B:$B,"&gt;="&amp;W$5,dbF!$B:$B,"&lt;="&amp;W$6,INDIRECT($C$1&amp;"!"&amp;$C$2&amp;":"&amp;$C$2),$I$4,dbF!$J:$J,$I298,dbF!$K:$K,$J298)</f>
        <v>0</v>
      </c>
      <c r="X298" s="1">
        <f ca="1">SUMIFS(INDIRECT($C$1&amp;"!"&amp;$C298&amp;":"&amp;$C298),dbF!$B:$B,"&gt;="&amp;X$5,dbF!$B:$B,"&lt;="&amp;X$6,INDIRECT($C$1&amp;"!"&amp;$C$2&amp;":"&amp;$C$2),$I$4,dbF!$J:$J,$I298,dbF!$K:$K,$J298)</f>
        <v>0</v>
      </c>
      <c r="Y298" s="1">
        <f ca="1">SUMIFS(INDIRECT($C$1&amp;"!"&amp;$C298&amp;":"&amp;$C298),dbF!$B:$B,"&gt;="&amp;Y$5,dbF!$B:$B,"&lt;="&amp;Y$6,INDIRECT($C$1&amp;"!"&amp;$C$2&amp;":"&amp;$C$2),$I$4,dbF!$J:$J,$I298,dbF!$K:$K,$J298)</f>
        <v>2930609.4870000002</v>
      </c>
      <c r="Z298" s="1">
        <f ca="1">SUMIFS(INDIRECT($C$1&amp;"!"&amp;$C298&amp;":"&amp;$C298),dbF!$B:$B,"&gt;="&amp;Z$5,dbF!$B:$B,"&lt;="&amp;Z$6,INDIRECT($C$1&amp;"!"&amp;$C$2&amp;":"&amp;$C$2),$I$4,dbF!$J:$J,$I298,dbF!$K:$K,$J298)</f>
        <v>0</v>
      </c>
      <c r="AA298" s="1">
        <f ca="1">SUMIFS(INDIRECT($C$1&amp;"!"&amp;$C298&amp;":"&amp;$C298),dbF!$B:$B,"&gt;="&amp;AA$5,dbF!$B:$B,"&lt;="&amp;AA$6,INDIRECT($C$1&amp;"!"&amp;$C$2&amp;":"&amp;$C$2),$I$4,dbF!$J:$J,$I298,dbF!$K:$K,$J298)</f>
        <v>0</v>
      </c>
      <c r="AB298" s="1">
        <f ca="1">SUMIFS(INDIRECT($C$1&amp;"!"&amp;$C298&amp;":"&amp;$C298),dbF!$B:$B,"&gt;="&amp;AB$5,dbF!$B:$B,"&lt;="&amp;AB$6,INDIRECT($C$1&amp;"!"&amp;$C$2&amp;":"&amp;$C$2),$I$4,dbF!$J:$J,$I298,dbF!$K:$K,$J298)</f>
        <v>0</v>
      </c>
      <c r="AC298" s="1">
        <f ca="1">SUMIFS(INDIRECT($C$1&amp;"!"&amp;$C298&amp;":"&amp;$C298),dbF!$B:$B,"&gt;="&amp;AC$5,dbF!$B:$B,"&lt;="&amp;AC$6,INDIRECT($C$1&amp;"!"&amp;$C$2&amp;":"&amp;$C$2),$I$4,dbF!$J:$J,$I298,dbF!$K:$K,$J298)</f>
        <v>0</v>
      </c>
      <c r="AD298" s="1">
        <f ca="1">SUMIFS(INDIRECT($C$1&amp;"!"&amp;$C298&amp;":"&amp;$C298),dbF!$B:$B,"&gt;="&amp;AD$5,dbF!$B:$B,"&lt;="&amp;AD$6,INDIRECT($C$1&amp;"!"&amp;$C$2&amp;":"&amp;$C$2),$I$4,dbF!$J:$J,$I298,dbF!$K:$K,$J298)</f>
        <v>0</v>
      </c>
      <c r="AE298" s="1">
        <f ca="1">SUMIFS(INDIRECT($C$1&amp;"!"&amp;$C298&amp;":"&amp;$C298),dbF!$B:$B,"&gt;="&amp;AE$5,dbF!$B:$B,"&lt;="&amp;AE$6,INDIRECT($C$1&amp;"!"&amp;$C$2&amp;":"&amp;$C$2),$I$4,dbF!$J:$J,$I298,dbF!$K:$K,$J298)</f>
        <v>0</v>
      </c>
      <c r="AF298" s="1">
        <f ca="1">SUMIFS(INDIRECT($C$1&amp;"!"&amp;$C298&amp;":"&amp;$C298),dbF!$B:$B,"&gt;="&amp;AF$5,dbF!$B:$B,"&lt;="&amp;AF$6,INDIRECT($C$1&amp;"!"&amp;$C$2&amp;":"&amp;$C$2),$I$4,dbF!$J:$J,$I298,dbF!$K:$K,$J298)</f>
        <v>0</v>
      </c>
      <c r="AG298" s="1">
        <f ca="1">SUMIFS(INDIRECT($C$1&amp;"!"&amp;$C298&amp;":"&amp;$C298),dbF!$B:$B,"&gt;="&amp;AG$5,dbF!$B:$B,"&lt;="&amp;AG$6,INDIRECT($C$1&amp;"!"&amp;$C$2&amp;":"&amp;$C$2),$I$4,dbF!$J:$J,$I298,dbF!$K:$K,$J298)</f>
        <v>0</v>
      </c>
      <c r="AH298" s="1">
        <f ca="1">SUMIFS(INDIRECT($C$1&amp;"!"&amp;$C298&amp;":"&amp;$C298),dbF!$B:$B,"&gt;="&amp;AH$5,dbF!$B:$B,"&lt;="&amp;AH$6,INDIRECT($C$1&amp;"!"&amp;$C$2&amp;":"&amp;$C$2),$I$4,dbF!$J:$J,$I298,dbF!$K:$K,$J298)</f>
        <v>0</v>
      </c>
      <c r="AI298" s="1">
        <f ca="1">SUMIFS(INDIRECT($C$1&amp;"!"&amp;$C298&amp;":"&amp;$C298),dbF!$B:$B,"&gt;="&amp;AI$5,dbF!$B:$B,"&lt;="&amp;AI$6,INDIRECT($C$1&amp;"!"&amp;$C$2&amp;":"&amp;$C$2),$I$4,dbF!$J:$J,$I298,dbF!$K:$K,$J298)</f>
        <v>0</v>
      </c>
      <c r="AJ298" s="1">
        <f ca="1">SUMIFS(INDIRECT($C$1&amp;"!"&amp;$C298&amp;":"&amp;$C298),dbF!$B:$B,"&gt;="&amp;AJ$5,dbF!$B:$B,"&lt;="&amp;AJ$6,INDIRECT($C$1&amp;"!"&amp;$C$2&amp;":"&amp;$C$2),$I$4,dbF!$J:$J,$I298,dbF!$K:$K,$J298)</f>
        <v>0</v>
      </c>
      <c r="AK298" s="1">
        <f ca="1">SUMIFS(INDIRECT($C$1&amp;"!"&amp;$C298&amp;":"&amp;$C298),dbF!$B:$B,"&gt;="&amp;AK$5,dbF!$B:$B,"&lt;="&amp;AK$6,INDIRECT($C$1&amp;"!"&amp;$C$2&amp;":"&amp;$C$2),$I$4,dbF!$J:$J,$I298,dbF!$K:$K,$J298)</f>
        <v>0</v>
      </c>
      <c r="AL298" s="1">
        <f ca="1">SUMIFS(INDIRECT($C$1&amp;"!"&amp;$C298&amp;":"&amp;$C298),dbF!$B:$B,"&gt;="&amp;AL$5,dbF!$B:$B,"&lt;="&amp;AL$6,INDIRECT($C$1&amp;"!"&amp;$C$2&amp;":"&amp;$C$2),$I$4,dbF!$J:$J,$I298,dbF!$K:$K,$J298)</f>
        <v>0</v>
      </c>
    </row>
    <row r="299" spans="2:38" x14ac:dyDescent="0.25">
      <c r="B299" s="1" t="str">
        <f>Items!Q16</f>
        <v>PL(-)</v>
      </c>
      <c r="C299" s="1" t="str">
        <f>Items!R16</f>
        <v>N</v>
      </c>
      <c r="I299" s="22" t="str">
        <f>Items!O16</f>
        <v>Всего себестоимость</v>
      </c>
      <c r="J299" s="1" t="str">
        <f>Items!P16</f>
        <v>Материалы Коробка</v>
      </c>
      <c r="Q299" s="1">
        <f ca="1">SUM($S299:INDIRECT(ADDRESS(ROW(),SUMIFS($3:$3,$4:$4,MAX($4:$4)))))</f>
        <v>166727.92500000002</v>
      </c>
      <c r="T299" s="1">
        <f ca="1">SUMIFS(INDIRECT($C$1&amp;"!"&amp;$C299&amp;":"&amp;$C299),dbF!$B:$B,"&gt;="&amp;T$5,dbF!$B:$B,"&lt;="&amp;T$6,INDIRECT($C$1&amp;"!"&amp;$C$2&amp;":"&amp;$C$2),$I$4,dbF!$J:$J,$I299,dbF!$K:$K,$J299)</f>
        <v>0</v>
      </c>
      <c r="U299" s="1">
        <f ca="1">SUMIFS(INDIRECT($C$1&amp;"!"&amp;$C299&amp;":"&amp;$C299),dbF!$B:$B,"&gt;="&amp;U$5,dbF!$B:$B,"&lt;="&amp;U$6,INDIRECT($C$1&amp;"!"&amp;$C$2&amp;":"&amp;$C$2),$I$4,dbF!$J:$J,$I299,dbF!$K:$K,$J299)</f>
        <v>0</v>
      </c>
      <c r="V299" s="1">
        <f ca="1">SUMIFS(INDIRECT($C$1&amp;"!"&amp;$C299&amp;":"&amp;$C299),dbF!$B:$B,"&gt;="&amp;V$5,dbF!$B:$B,"&lt;="&amp;V$6,INDIRECT($C$1&amp;"!"&amp;$C$2&amp;":"&amp;$C$2),$I$4,dbF!$J:$J,$I299,dbF!$K:$K,$J299)</f>
        <v>0</v>
      </c>
      <c r="W299" s="1">
        <f ca="1">SUMIFS(INDIRECT($C$1&amp;"!"&amp;$C299&amp;":"&amp;$C299),dbF!$B:$B,"&gt;="&amp;W$5,dbF!$B:$B,"&lt;="&amp;W$6,INDIRECT($C$1&amp;"!"&amp;$C$2&amp;":"&amp;$C$2),$I$4,dbF!$J:$J,$I299,dbF!$K:$K,$J299)</f>
        <v>0</v>
      </c>
      <c r="X299" s="1">
        <f ca="1">SUMIFS(INDIRECT($C$1&amp;"!"&amp;$C299&amp;":"&amp;$C299),dbF!$B:$B,"&gt;="&amp;X$5,dbF!$B:$B,"&lt;="&amp;X$6,INDIRECT($C$1&amp;"!"&amp;$C$2&amp;":"&amp;$C$2),$I$4,dbF!$J:$J,$I299,dbF!$K:$K,$J299)</f>
        <v>0</v>
      </c>
      <c r="Y299" s="1">
        <f ca="1">SUMIFS(INDIRECT($C$1&amp;"!"&amp;$C299&amp;":"&amp;$C299),dbF!$B:$B,"&gt;="&amp;Y$5,dbF!$B:$B,"&lt;="&amp;Y$6,INDIRECT($C$1&amp;"!"&amp;$C$2&amp;":"&amp;$C$2),$I$4,dbF!$J:$J,$I299,dbF!$K:$K,$J299)</f>
        <v>166727.92500000002</v>
      </c>
      <c r="Z299" s="1">
        <f ca="1">SUMIFS(INDIRECT($C$1&amp;"!"&amp;$C299&amp;":"&amp;$C299),dbF!$B:$B,"&gt;="&amp;Z$5,dbF!$B:$B,"&lt;="&amp;Z$6,INDIRECT($C$1&amp;"!"&amp;$C$2&amp;":"&amp;$C$2),$I$4,dbF!$J:$J,$I299,dbF!$K:$K,$J299)</f>
        <v>0</v>
      </c>
      <c r="AA299" s="1">
        <f ca="1">SUMIFS(INDIRECT($C$1&amp;"!"&amp;$C299&amp;":"&amp;$C299),dbF!$B:$B,"&gt;="&amp;AA$5,dbF!$B:$B,"&lt;="&amp;AA$6,INDIRECT($C$1&amp;"!"&amp;$C$2&amp;":"&amp;$C$2),$I$4,dbF!$J:$J,$I299,dbF!$K:$K,$J299)</f>
        <v>0</v>
      </c>
      <c r="AB299" s="1">
        <f ca="1">SUMIFS(INDIRECT($C$1&amp;"!"&amp;$C299&amp;":"&amp;$C299),dbF!$B:$B,"&gt;="&amp;AB$5,dbF!$B:$B,"&lt;="&amp;AB$6,INDIRECT($C$1&amp;"!"&amp;$C$2&amp;":"&amp;$C$2),$I$4,dbF!$J:$J,$I299,dbF!$K:$K,$J299)</f>
        <v>0</v>
      </c>
      <c r="AC299" s="1">
        <f ca="1">SUMIFS(INDIRECT($C$1&amp;"!"&amp;$C299&amp;":"&amp;$C299),dbF!$B:$B,"&gt;="&amp;AC$5,dbF!$B:$B,"&lt;="&amp;AC$6,INDIRECT($C$1&amp;"!"&amp;$C$2&amp;":"&amp;$C$2),$I$4,dbF!$J:$J,$I299,dbF!$K:$K,$J299)</f>
        <v>0</v>
      </c>
      <c r="AD299" s="1">
        <f ca="1">SUMIFS(INDIRECT($C$1&amp;"!"&amp;$C299&amp;":"&amp;$C299),dbF!$B:$B,"&gt;="&amp;AD$5,dbF!$B:$B,"&lt;="&amp;AD$6,INDIRECT($C$1&amp;"!"&amp;$C$2&amp;":"&amp;$C$2),$I$4,dbF!$J:$J,$I299,dbF!$K:$K,$J299)</f>
        <v>0</v>
      </c>
      <c r="AE299" s="1">
        <f ca="1">SUMIFS(INDIRECT($C$1&amp;"!"&amp;$C299&amp;":"&amp;$C299),dbF!$B:$B,"&gt;="&amp;AE$5,dbF!$B:$B,"&lt;="&amp;AE$6,INDIRECT($C$1&amp;"!"&amp;$C$2&amp;":"&amp;$C$2),$I$4,dbF!$J:$J,$I299,dbF!$K:$K,$J299)</f>
        <v>0</v>
      </c>
      <c r="AF299" s="1">
        <f ca="1">SUMIFS(INDIRECT($C$1&amp;"!"&amp;$C299&amp;":"&amp;$C299),dbF!$B:$B,"&gt;="&amp;AF$5,dbF!$B:$B,"&lt;="&amp;AF$6,INDIRECT($C$1&amp;"!"&amp;$C$2&amp;":"&amp;$C$2),$I$4,dbF!$J:$J,$I299,dbF!$K:$K,$J299)</f>
        <v>0</v>
      </c>
      <c r="AG299" s="1">
        <f ca="1">SUMIFS(INDIRECT($C$1&amp;"!"&amp;$C299&amp;":"&amp;$C299),dbF!$B:$B,"&gt;="&amp;AG$5,dbF!$B:$B,"&lt;="&amp;AG$6,INDIRECT($C$1&amp;"!"&amp;$C$2&amp;":"&amp;$C$2),$I$4,dbF!$J:$J,$I299,dbF!$K:$K,$J299)</f>
        <v>0</v>
      </c>
      <c r="AH299" s="1">
        <f ca="1">SUMIFS(INDIRECT($C$1&amp;"!"&amp;$C299&amp;":"&amp;$C299),dbF!$B:$B,"&gt;="&amp;AH$5,dbF!$B:$B,"&lt;="&amp;AH$6,INDIRECT($C$1&amp;"!"&amp;$C$2&amp;":"&amp;$C$2),$I$4,dbF!$J:$J,$I299,dbF!$K:$K,$J299)</f>
        <v>0</v>
      </c>
      <c r="AI299" s="1">
        <f ca="1">SUMIFS(INDIRECT($C$1&amp;"!"&amp;$C299&amp;":"&amp;$C299),dbF!$B:$B,"&gt;="&amp;AI$5,dbF!$B:$B,"&lt;="&amp;AI$6,INDIRECT($C$1&amp;"!"&amp;$C$2&amp;":"&amp;$C$2),$I$4,dbF!$J:$J,$I299,dbF!$K:$K,$J299)</f>
        <v>0</v>
      </c>
      <c r="AJ299" s="1">
        <f ca="1">SUMIFS(INDIRECT($C$1&amp;"!"&amp;$C299&amp;":"&amp;$C299),dbF!$B:$B,"&gt;="&amp;AJ$5,dbF!$B:$B,"&lt;="&amp;AJ$6,INDIRECT($C$1&amp;"!"&amp;$C$2&amp;":"&amp;$C$2),$I$4,dbF!$J:$J,$I299,dbF!$K:$K,$J299)</f>
        <v>0</v>
      </c>
      <c r="AK299" s="1">
        <f ca="1">SUMIFS(INDIRECT($C$1&amp;"!"&amp;$C299&amp;":"&amp;$C299),dbF!$B:$B,"&gt;="&amp;AK$5,dbF!$B:$B,"&lt;="&amp;AK$6,INDIRECT($C$1&amp;"!"&amp;$C$2&amp;":"&amp;$C$2),$I$4,dbF!$J:$J,$I299,dbF!$K:$K,$J299)</f>
        <v>0</v>
      </c>
      <c r="AL299" s="1">
        <f ca="1">SUMIFS(INDIRECT($C$1&amp;"!"&amp;$C299&amp;":"&amp;$C299),dbF!$B:$B,"&gt;="&amp;AL$5,dbF!$B:$B,"&lt;="&amp;AL$6,INDIRECT($C$1&amp;"!"&amp;$C$2&amp;":"&amp;$C$2),$I$4,dbF!$J:$J,$I299,dbF!$K:$K,$J299)</f>
        <v>0</v>
      </c>
    </row>
    <row r="300" spans="2:38" x14ac:dyDescent="0.25">
      <c r="B300" s="1" t="str">
        <f>Items!Q17</f>
        <v>PL(-)</v>
      </c>
      <c r="C300" s="1" t="str">
        <f>Items!R17</f>
        <v>N</v>
      </c>
      <c r="I300" s="22" t="str">
        <f>Items!O17</f>
        <v>Всего себестоимость</v>
      </c>
      <c r="J300" s="1" t="str">
        <f>Items!P17</f>
        <v>Материалы Кровля</v>
      </c>
      <c r="Q300" s="1">
        <f ca="1">SUM($S300:INDIRECT(ADDRESS(ROW(),SUMIFS($3:$3,$4:$4,MAX($4:$4)))))</f>
        <v>0</v>
      </c>
      <c r="T300" s="1">
        <f ca="1">SUMIFS(INDIRECT($C$1&amp;"!"&amp;$C300&amp;":"&amp;$C300),dbF!$B:$B,"&gt;="&amp;T$5,dbF!$B:$B,"&lt;="&amp;T$6,INDIRECT($C$1&amp;"!"&amp;$C$2&amp;":"&amp;$C$2),$I$4,dbF!$J:$J,$I300,dbF!$K:$K,$J300)</f>
        <v>0</v>
      </c>
      <c r="U300" s="1">
        <f ca="1">SUMIFS(INDIRECT($C$1&amp;"!"&amp;$C300&amp;":"&amp;$C300),dbF!$B:$B,"&gt;="&amp;U$5,dbF!$B:$B,"&lt;="&amp;U$6,INDIRECT($C$1&amp;"!"&amp;$C$2&amp;":"&amp;$C$2),$I$4,dbF!$J:$J,$I300,dbF!$K:$K,$J300)</f>
        <v>0</v>
      </c>
      <c r="V300" s="1">
        <f ca="1">SUMIFS(INDIRECT($C$1&amp;"!"&amp;$C300&amp;":"&amp;$C300),dbF!$B:$B,"&gt;="&amp;V$5,dbF!$B:$B,"&lt;="&amp;V$6,INDIRECT($C$1&amp;"!"&amp;$C$2&amp;":"&amp;$C$2),$I$4,dbF!$J:$J,$I300,dbF!$K:$K,$J300)</f>
        <v>0</v>
      </c>
      <c r="W300" s="1">
        <f ca="1">SUMIFS(INDIRECT($C$1&amp;"!"&amp;$C300&amp;":"&amp;$C300),dbF!$B:$B,"&gt;="&amp;W$5,dbF!$B:$B,"&lt;="&amp;W$6,INDIRECT($C$1&amp;"!"&amp;$C$2&amp;":"&amp;$C$2),$I$4,dbF!$J:$J,$I300,dbF!$K:$K,$J300)</f>
        <v>0</v>
      </c>
      <c r="X300" s="1">
        <f ca="1">SUMIFS(INDIRECT($C$1&amp;"!"&amp;$C300&amp;":"&amp;$C300),dbF!$B:$B,"&gt;="&amp;X$5,dbF!$B:$B,"&lt;="&amp;X$6,INDIRECT($C$1&amp;"!"&amp;$C$2&amp;":"&amp;$C$2),$I$4,dbF!$J:$J,$I300,dbF!$K:$K,$J300)</f>
        <v>0</v>
      </c>
      <c r="Y300" s="1">
        <f ca="1">SUMIFS(INDIRECT($C$1&amp;"!"&amp;$C300&amp;":"&amp;$C300),dbF!$B:$B,"&gt;="&amp;Y$5,dbF!$B:$B,"&lt;="&amp;Y$6,INDIRECT($C$1&amp;"!"&amp;$C$2&amp;":"&amp;$C$2),$I$4,dbF!$J:$J,$I300,dbF!$K:$K,$J300)</f>
        <v>0</v>
      </c>
      <c r="Z300" s="1">
        <f ca="1">SUMIFS(INDIRECT($C$1&amp;"!"&amp;$C300&amp;":"&amp;$C300),dbF!$B:$B,"&gt;="&amp;Z$5,dbF!$B:$B,"&lt;="&amp;Z$6,INDIRECT($C$1&amp;"!"&amp;$C$2&amp;":"&amp;$C$2),$I$4,dbF!$J:$J,$I300,dbF!$K:$K,$J300)</f>
        <v>0</v>
      </c>
      <c r="AA300" s="1">
        <f ca="1">SUMIFS(INDIRECT($C$1&amp;"!"&amp;$C300&amp;":"&amp;$C300),dbF!$B:$B,"&gt;="&amp;AA$5,dbF!$B:$B,"&lt;="&amp;AA$6,INDIRECT($C$1&amp;"!"&amp;$C$2&amp;":"&amp;$C$2),$I$4,dbF!$J:$J,$I300,dbF!$K:$K,$J300)</f>
        <v>0</v>
      </c>
      <c r="AB300" s="1">
        <f ca="1">SUMIFS(INDIRECT($C$1&amp;"!"&amp;$C300&amp;":"&amp;$C300),dbF!$B:$B,"&gt;="&amp;AB$5,dbF!$B:$B,"&lt;="&amp;AB$6,INDIRECT($C$1&amp;"!"&amp;$C$2&amp;":"&amp;$C$2),$I$4,dbF!$J:$J,$I300,dbF!$K:$K,$J300)</f>
        <v>0</v>
      </c>
      <c r="AC300" s="1">
        <f ca="1">SUMIFS(INDIRECT($C$1&amp;"!"&amp;$C300&amp;":"&amp;$C300),dbF!$B:$B,"&gt;="&amp;AC$5,dbF!$B:$B,"&lt;="&amp;AC$6,INDIRECT($C$1&amp;"!"&amp;$C$2&amp;":"&amp;$C$2),$I$4,dbF!$J:$J,$I300,dbF!$K:$K,$J300)</f>
        <v>0</v>
      </c>
      <c r="AD300" s="1">
        <f ca="1">SUMIFS(INDIRECT($C$1&amp;"!"&amp;$C300&amp;":"&amp;$C300),dbF!$B:$B,"&gt;="&amp;AD$5,dbF!$B:$B,"&lt;="&amp;AD$6,INDIRECT($C$1&amp;"!"&amp;$C$2&amp;":"&amp;$C$2),$I$4,dbF!$J:$J,$I300,dbF!$K:$K,$J300)</f>
        <v>0</v>
      </c>
      <c r="AE300" s="1">
        <f ca="1">SUMIFS(INDIRECT($C$1&amp;"!"&amp;$C300&amp;":"&amp;$C300),dbF!$B:$B,"&gt;="&amp;AE$5,dbF!$B:$B,"&lt;="&amp;AE$6,INDIRECT($C$1&amp;"!"&amp;$C$2&amp;":"&amp;$C$2),$I$4,dbF!$J:$J,$I300,dbF!$K:$K,$J300)</f>
        <v>0</v>
      </c>
      <c r="AF300" s="1">
        <f ca="1">SUMIFS(INDIRECT($C$1&amp;"!"&amp;$C300&amp;":"&amp;$C300),dbF!$B:$B,"&gt;="&amp;AF$5,dbF!$B:$B,"&lt;="&amp;AF$6,INDIRECT($C$1&amp;"!"&amp;$C$2&amp;":"&amp;$C$2),$I$4,dbF!$J:$J,$I300,dbF!$K:$K,$J300)</f>
        <v>0</v>
      </c>
      <c r="AG300" s="1">
        <f ca="1">SUMIFS(INDIRECT($C$1&amp;"!"&amp;$C300&amp;":"&amp;$C300),dbF!$B:$B,"&gt;="&amp;AG$5,dbF!$B:$B,"&lt;="&amp;AG$6,INDIRECT($C$1&amp;"!"&amp;$C$2&amp;":"&amp;$C$2),$I$4,dbF!$J:$J,$I300,dbF!$K:$K,$J300)</f>
        <v>0</v>
      </c>
      <c r="AH300" s="1">
        <f ca="1">SUMIFS(INDIRECT($C$1&amp;"!"&amp;$C300&amp;":"&amp;$C300),dbF!$B:$B,"&gt;="&amp;AH$5,dbF!$B:$B,"&lt;="&amp;AH$6,INDIRECT($C$1&amp;"!"&amp;$C$2&amp;":"&amp;$C$2),$I$4,dbF!$J:$J,$I300,dbF!$K:$K,$J300)</f>
        <v>0</v>
      </c>
      <c r="AI300" s="1">
        <f ca="1">SUMIFS(INDIRECT($C$1&amp;"!"&amp;$C300&amp;":"&amp;$C300),dbF!$B:$B,"&gt;="&amp;AI$5,dbF!$B:$B,"&lt;="&amp;AI$6,INDIRECT($C$1&amp;"!"&amp;$C$2&amp;":"&amp;$C$2),$I$4,dbF!$J:$J,$I300,dbF!$K:$K,$J300)</f>
        <v>0</v>
      </c>
      <c r="AJ300" s="1">
        <f ca="1">SUMIFS(INDIRECT($C$1&amp;"!"&amp;$C300&amp;":"&amp;$C300),dbF!$B:$B,"&gt;="&amp;AJ$5,dbF!$B:$B,"&lt;="&amp;AJ$6,INDIRECT($C$1&amp;"!"&amp;$C$2&amp;":"&amp;$C$2),$I$4,dbF!$J:$J,$I300,dbF!$K:$K,$J300)</f>
        <v>0</v>
      </c>
      <c r="AK300" s="1">
        <f ca="1">SUMIFS(INDIRECT($C$1&amp;"!"&amp;$C300&amp;":"&amp;$C300),dbF!$B:$B,"&gt;="&amp;AK$5,dbF!$B:$B,"&lt;="&amp;AK$6,INDIRECT($C$1&amp;"!"&amp;$C$2&amp;":"&amp;$C$2),$I$4,dbF!$J:$J,$I300,dbF!$K:$K,$J300)</f>
        <v>0</v>
      </c>
      <c r="AL300" s="1">
        <f ca="1">SUMIFS(INDIRECT($C$1&amp;"!"&amp;$C300&amp;":"&amp;$C300),dbF!$B:$B,"&gt;="&amp;AL$5,dbF!$B:$B,"&lt;="&amp;AL$6,INDIRECT($C$1&amp;"!"&amp;$C$2&amp;":"&amp;$C$2),$I$4,dbF!$J:$J,$I300,dbF!$K:$K,$J300)</f>
        <v>0</v>
      </c>
    </row>
    <row r="301" spans="2:38" x14ac:dyDescent="0.25">
      <c r="B301" s="1" t="str">
        <f>Items!Q18</f>
        <v>PL(-)</v>
      </c>
      <c r="C301" s="1" t="str">
        <f>Items!R18</f>
        <v>N</v>
      </c>
      <c r="I301" s="22" t="str">
        <f>Items!O18</f>
        <v>Всего себестоимость</v>
      </c>
      <c r="J301" s="1" t="str">
        <f>Items!P18</f>
        <v>Материалы Окна и двери</v>
      </c>
      <c r="Q301" s="1">
        <f ca="1">SUM($S301:INDIRECT(ADDRESS(ROW(),SUMIFS($3:$3,$4:$4,MAX($4:$4)))))</f>
        <v>0</v>
      </c>
      <c r="T301" s="1">
        <f ca="1">SUMIFS(INDIRECT($C$1&amp;"!"&amp;$C301&amp;":"&amp;$C301),dbF!$B:$B,"&gt;="&amp;T$5,dbF!$B:$B,"&lt;="&amp;T$6,INDIRECT($C$1&amp;"!"&amp;$C$2&amp;":"&amp;$C$2),$I$4,dbF!$J:$J,$I301,dbF!$K:$K,$J301)</f>
        <v>0</v>
      </c>
      <c r="U301" s="1">
        <f ca="1">SUMIFS(INDIRECT($C$1&amp;"!"&amp;$C301&amp;":"&amp;$C301),dbF!$B:$B,"&gt;="&amp;U$5,dbF!$B:$B,"&lt;="&amp;U$6,INDIRECT($C$1&amp;"!"&amp;$C$2&amp;":"&amp;$C$2),$I$4,dbF!$J:$J,$I301,dbF!$K:$K,$J301)</f>
        <v>0</v>
      </c>
      <c r="V301" s="1">
        <f ca="1">SUMIFS(INDIRECT($C$1&amp;"!"&amp;$C301&amp;":"&amp;$C301),dbF!$B:$B,"&gt;="&amp;V$5,dbF!$B:$B,"&lt;="&amp;V$6,INDIRECT($C$1&amp;"!"&amp;$C$2&amp;":"&amp;$C$2),$I$4,dbF!$J:$J,$I301,dbF!$K:$K,$J301)</f>
        <v>0</v>
      </c>
      <c r="W301" s="1">
        <f ca="1">SUMIFS(INDIRECT($C$1&amp;"!"&amp;$C301&amp;":"&amp;$C301),dbF!$B:$B,"&gt;="&amp;W$5,dbF!$B:$B,"&lt;="&amp;W$6,INDIRECT($C$1&amp;"!"&amp;$C$2&amp;":"&amp;$C$2),$I$4,dbF!$J:$J,$I301,dbF!$K:$K,$J301)</f>
        <v>0</v>
      </c>
      <c r="X301" s="1">
        <f ca="1">SUMIFS(INDIRECT($C$1&amp;"!"&amp;$C301&amp;":"&amp;$C301),dbF!$B:$B,"&gt;="&amp;X$5,dbF!$B:$B,"&lt;="&amp;X$6,INDIRECT($C$1&amp;"!"&amp;$C$2&amp;":"&amp;$C$2),$I$4,dbF!$J:$J,$I301,dbF!$K:$K,$J301)</f>
        <v>0</v>
      </c>
      <c r="Y301" s="1">
        <f ca="1">SUMIFS(INDIRECT($C$1&amp;"!"&amp;$C301&amp;":"&amp;$C301),dbF!$B:$B,"&gt;="&amp;Y$5,dbF!$B:$B,"&lt;="&amp;Y$6,INDIRECT($C$1&amp;"!"&amp;$C$2&amp;":"&amp;$C$2),$I$4,dbF!$J:$J,$I301,dbF!$K:$K,$J301)</f>
        <v>0</v>
      </c>
      <c r="Z301" s="1">
        <f ca="1">SUMIFS(INDIRECT($C$1&amp;"!"&amp;$C301&amp;":"&amp;$C301),dbF!$B:$B,"&gt;="&amp;Z$5,dbF!$B:$B,"&lt;="&amp;Z$6,INDIRECT($C$1&amp;"!"&amp;$C$2&amp;":"&amp;$C$2),$I$4,dbF!$J:$J,$I301,dbF!$K:$K,$J301)</f>
        <v>0</v>
      </c>
      <c r="AA301" s="1">
        <f ca="1">SUMIFS(INDIRECT($C$1&amp;"!"&amp;$C301&amp;":"&amp;$C301),dbF!$B:$B,"&gt;="&amp;AA$5,dbF!$B:$B,"&lt;="&amp;AA$6,INDIRECT($C$1&amp;"!"&amp;$C$2&amp;":"&amp;$C$2),$I$4,dbF!$J:$J,$I301,dbF!$K:$K,$J301)</f>
        <v>0</v>
      </c>
      <c r="AB301" s="1">
        <f ca="1">SUMIFS(INDIRECT($C$1&amp;"!"&amp;$C301&amp;":"&amp;$C301),dbF!$B:$B,"&gt;="&amp;AB$5,dbF!$B:$B,"&lt;="&amp;AB$6,INDIRECT($C$1&amp;"!"&amp;$C$2&amp;":"&amp;$C$2),$I$4,dbF!$J:$J,$I301,dbF!$K:$K,$J301)</f>
        <v>0</v>
      </c>
      <c r="AC301" s="1">
        <f ca="1">SUMIFS(INDIRECT($C$1&amp;"!"&amp;$C301&amp;":"&amp;$C301),dbF!$B:$B,"&gt;="&amp;AC$5,dbF!$B:$B,"&lt;="&amp;AC$6,INDIRECT($C$1&amp;"!"&amp;$C$2&amp;":"&amp;$C$2),$I$4,dbF!$J:$J,$I301,dbF!$K:$K,$J301)</f>
        <v>0</v>
      </c>
      <c r="AD301" s="1">
        <f ca="1">SUMIFS(INDIRECT($C$1&amp;"!"&amp;$C301&amp;":"&amp;$C301),dbF!$B:$B,"&gt;="&amp;AD$5,dbF!$B:$B,"&lt;="&amp;AD$6,INDIRECT($C$1&amp;"!"&amp;$C$2&amp;":"&amp;$C$2),$I$4,dbF!$J:$J,$I301,dbF!$K:$K,$J301)</f>
        <v>0</v>
      </c>
      <c r="AE301" s="1">
        <f ca="1">SUMIFS(INDIRECT($C$1&amp;"!"&amp;$C301&amp;":"&amp;$C301),dbF!$B:$B,"&gt;="&amp;AE$5,dbF!$B:$B,"&lt;="&amp;AE$6,INDIRECT($C$1&amp;"!"&amp;$C$2&amp;":"&amp;$C$2),$I$4,dbF!$J:$J,$I301,dbF!$K:$K,$J301)</f>
        <v>0</v>
      </c>
      <c r="AF301" s="1">
        <f ca="1">SUMIFS(INDIRECT($C$1&amp;"!"&amp;$C301&amp;":"&amp;$C301),dbF!$B:$B,"&gt;="&amp;AF$5,dbF!$B:$B,"&lt;="&amp;AF$6,INDIRECT($C$1&amp;"!"&amp;$C$2&amp;":"&amp;$C$2),$I$4,dbF!$J:$J,$I301,dbF!$K:$K,$J301)</f>
        <v>0</v>
      </c>
      <c r="AG301" s="1">
        <f ca="1">SUMIFS(INDIRECT($C$1&amp;"!"&amp;$C301&amp;":"&amp;$C301),dbF!$B:$B,"&gt;="&amp;AG$5,dbF!$B:$B,"&lt;="&amp;AG$6,INDIRECT($C$1&amp;"!"&amp;$C$2&amp;":"&amp;$C$2),$I$4,dbF!$J:$J,$I301,dbF!$K:$K,$J301)</f>
        <v>0</v>
      </c>
      <c r="AH301" s="1">
        <f ca="1">SUMIFS(INDIRECT($C$1&amp;"!"&amp;$C301&amp;":"&amp;$C301),dbF!$B:$B,"&gt;="&amp;AH$5,dbF!$B:$B,"&lt;="&amp;AH$6,INDIRECT($C$1&amp;"!"&amp;$C$2&amp;":"&amp;$C$2),$I$4,dbF!$J:$J,$I301,dbF!$K:$K,$J301)</f>
        <v>0</v>
      </c>
      <c r="AI301" s="1">
        <f ca="1">SUMIFS(INDIRECT($C$1&amp;"!"&amp;$C301&amp;":"&amp;$C301),dbF!$B:$B,"&gt;="&amp;AI$5,dbF!$B:$B,"&lt;="&amp;AI$6,INDIRECT($C$1&amp;"!"&amp;$C$2&amp;":"&amp;$C$2),$I$4,dbF!$J:$J,$I301,dbF!$K:$K,$J301)</f>
        <v>0</v>
      </c>
      <c r="AJ301" s="1">
        <f ca="1">SUMIFS(INDIRECT($C$1&amp;"!"&amp;$C301&amp;":"&amp;$C301),dbF!$B:$B,"&gt;="&amp;AJ$5,dbF!$B:$B,"&lt;="&amp;AJ$6,INDIRECT($C$1&amp;"!"&amp;$C$2&amp;":"&amp;$C$2),$I$4,dbF!$J:$J,$I301,dbF!$K:$K,$J301)</f>
        <v>0</v>
      </c>
      <c r="AK301" s="1">
        <f ca="1">SUMIFS(INDIRECT($C$1&amp;"!"&amp;$C301&amp;":"&amp;$C301),dbF!$B:$B,"&gt;="&amp;AK$5,dbF!$B:$B,"&lt;="&amp;AK$6,INDIRECT($C$1&amp;"!"&amp;$C$2&amp;":"&amp;$C$2),$I$4,dbF!$J:$J,$I301,dbF!$K:$K,$J301)</f>
        <v>0</v>
      </c>
      <c r="AL301" s="1">
        <f ca="1">SUMIFS(INDIRECT($C$1&amp;"!"&amp;$C301&amp;":"&amp;$C301),dbF!$B:$B,"&gt;="&amp;AL$5,dbF!$B:$B,"&lt;="&amp;AL$6,INDIRECT($C$1&amp;"!"&amp;$C$2&amp;":"&amp;$C$2),$I$4,dbF!$J:$J,$I301,dbF!$K:$K,$J301)</f>
        <v>0</v>
      </c>
    </row>
    <row r="302" spans="2:38" x14ac:dyDescent="0.25">
      <c r="B302" s="1" t="str">
        <f>Items!Q19</f>
        <v>PL(-)</v>
      </c>
      <c r="C302" s="1" t="str">
        <f>Items!R19</f>
        <v>N</v>
      </c>
      <c r="I302" s="22" t="str">
        <f>Items!O19</f>
        <v>Всего себестоимость</v>
      </c>
      <c r="J302" s="1" t="str">
        <f>Items!P19</f>
        <v>Материалы Фасад</v>
      </c>
      <c r="Q302" s="1">
        <f ca="1">SUM($S302:INDIRECT(ADDRESS(ROW(),SUMIFS($3:$3,$4:$4,MAX($4:$4)))))</f>
        <v>0</v>
      </c>
      <c r="T302" s="1">
        <f ca="1">SUMIFS(INDIRECT($C$1&amp;"!"&amp;$C302&amp;":"&amp;$C302),dbF!$B:$B,"&gt;="&amp;T$5,dbF!$B:$B,"&lt;="&amp;T$6,INDIRECT($C$1&amp;"!"&amp;$C$2&amp;":"&amp;$C$2),$I$4,dbF!$J:$J,$I302,dbF!$K:$K,$J302)</f>
        <v>0</v>
      </c>
      <c r="U302" s="1">
        <f ca="1">SUMIFS(INDIRECT($C$1&amp;"!"&amp;$C302&amp;":"&amp;$C302),dbF!$B:$B,"&gt;="&amp;U$5,dbF!$B:$B,"&lt;="&amp;U$6,INDIRECT($C$1&amp;"!"&amp;$C$2&amp;":"&amp;$C$2),$I$4,dbF!$J:$J,$I302,dbF!$K:$K,$J302)</f>
        <v>0</v>
      </c>
      <c r="V302" s="1">
        <f ca="1">SUMIFS(INDIRECT($C$1&amp;"!"&amp;$C302&amp;":"&amp;$C302),dbF!$B:$B,"&gt;="&amp;V$5,dbF!$B:$B,"&lt;="&amp;V$6,INDIRECT($C$1&amp;"!"&amp;$C$2&amp;":"&amp;$C$2),$I$4,dbF!$J:$J,$I302,dbF!$K:$K,$J302)</f>
        <v>0</v>
      </c>
      <c r="W302" s="1">
        <f ca="1">SUMIFS(INDIRECT($C$1&amp;"!"&amp;$C302&amp;":"&amp;$C302),dbF!$B:$B,"&gt;="&amp;W$5,dbF!$B:$B,"&lt;="&amp;W$6,INDIRECT($C$1&amp;"!"&amp;$C$2&amp;":"&amp;$C$2),$I$4,dbF!$J:$J,$I302,dbF!$K:$K,$J302)</f>
        <v>0</v>
      </c>
      <c r="X302" s="1">
        <f ca="1">SUMIFS(INDIRECT($C$1&amp;"!"&amp;$C302&amp;":"&amp;$C302),dbF!$B:$B,"&gt;="&amp;X$5,dbF!$B:$B,"&lt;="&amp;X$6,INDIRECT($C$1&amp;"!"&amp;$C$2&amp;":"&amp;$C$2),$I$4,dbF!$J:$J,$I302,dbF!$K:$K,$J302)</f>
        <v>0</v>
      </c>
      <c r="Y302" s="1">
        <f ca="1">SUMIFS(INDIRECT($C$1&amp;"!"&amp;$C302&amp;":"&amp;$C302),dbF!$B:$B,"&gt;="&amp;Y$5,dbF!$B:$B,"&lt;="&amp;Y$6,INDIRECT($C$1&amp;"!"&amp;$C$2&amp;":"&amp;$C$2),$I$4,dbF!$J:$J,$I302,dbF!$K:$K,$J302)</f>
        <v>0</v>
      </c>
      <c r="Z302" s="1">
        <f ca="1">SUMIFS(INDIRECT($C$1&amp;"!"&amp;$C302&amp;":"&amp;$C302),dbF!$B:$B,"&gt;="&amp;Z$5,dbF!$B:$B,"&lt;="&amp;Z$6,INDIRECT($C$1&amp;"!"&amp;$C$2&amp;":"&amp;$C$2),$I$4,dbF!$J:$J,$I302,dbF!$K:$K,$J302)</f>
        <v>0</v>
      </c>
      <c r="AA302" s="1">
        <f ca="1">SUMIFS(INDIRECT($C$1&amp;"!"&amp;$C302&amp;":"&amp;$C302),dbF!$B:$B,"&gt;="&amp;AA$5,dbF!$B:$B,"&lt;="&amp;AA$6,INDIRECT($C$1&amp;"!"&amp;$C$2&amp;":"&amp;$C$2),$I$4,dbF!$J:$J,$I302,dbF!$K:$K,$J302)</f>
        <v>0</v>
      </c>
      <c r="AB302" s="1">
        <f ca="1">SUMIFS(INDIRECT($C$1&amp;"!"&amp;$C302&amp;":"&amp;$C302),dbF!$B:$B,"&gt;="&amp;AB$5,dbF!$B:$B,"&lt;="&amp;AB$6,INDIRECT($C$1&amp;"!"&amp;$C$2&amp;":"&amp;$C$2),$I$4,dbF!$J:$J,$I302,dbF!$K:$K,$J302)</f>
        <v>0</v>
      </c>
      <c r="AC302" s="1">
        <f ca="1">SUMIFS(INDIRECT($C$1&amp;"!"&amp;$C302&amp;":"&amp;$C302),dbF!$B:$B,"&gt;="&amp;AC$5,dbF!$B:$B,"&lt;="&amp;AC$6,INDIRECT($C$1&amp;"!"&amp;$C$2&amp;":"&amp;$C$2),$I$4,dbF!$J:$J,$I302,dbF!$K:$K,$J302)</f>
        <v>0</v>
      </c>
      <c r="AD302" s="1">
        <f ca="1">SUMIFS(INDIRECT($C$1&amp;"!"&amp;$C302&amp;":"&amp;$C302),dbF!$B:$B,"&gt;="&amp;AD$5,dbF!$B:$B,"&lt;="&amp;AD$6,INDIRECT($C$1&amp;"!"&amp;$C$2&amp;":"&amp;$C$2),$I$4,dbF!$J:$J,$I302,dbF!$K:$K,$J302)</f>
        <v>0</v>
      </c>
      <c r="AE302" s="1">
        <f ca="1">SUMIFS(INDIRECT($C$1&amp;"!"&amp;$C302&amp;":"&amp;$C302),dbF!$B:$B,"&gt;="&amp;AE$5,dbF!$B:$B,"&lt;="&amp;AE$6,INDIRECT($C$1&amp;"!"&amp;$C$2&amp;":"&amp;$C$2),$I$4,dbF!$J:$J,$I302,dbF!$K:$K,$J302)</f>
        <v>0</v>
      </c>
      <c r="AF302" s="1">
        <f ca="1">SUMIFS(INDIRECT($C$1&amp;"!"&amp;$C302&amp;":"&amp;$C302),dbF!$B:$B,"&gt;="&amp;AF$5,dbF!$B:$B,"&lt;="&amp;AF$6,INDIRECT($C$1&amp;"!"&amp;$C$2&amp;":"&amp;$C$2),$I$4,dbF!$J:$J,$I302,dbF!$K:$K,$J302)</f>
        <v>0</v>
      </c>
      <c r="AG302" s="1">
        <f ca="1">SUMIFS(INDIRECT($C$1&amp;"!"&amp;$C302&amp;":"&amp;$C302),dbF!$B:$B,"&gt;="&amp;AG$5,dbF!$B:$B,"&lt;="&amp;AG$6,INDIRECT($C$1&amp;"!"&amp;$C$2&amp;":"&amp;$C$2),$I$4,dbF!$J:$J,$I302,dbF!$K:$K,$J302)</f>
        <v>0</v>
      </c>
      <c r="AH302" s="1">
        <f ca="1">SUMIFS(INDIRECT($C$1&amp;"!"&amp;$C302&amp;":"&amp;$C302),dbF!$B:$B,"&gt;="&amp;AH$5,dbF!$B:$B,"&lt;="&amp;AH$6,INDIRECT($C$1&amp;"!"&amp;$C$2&amp;":"&amp;$C$2),$I$4,dbF!$J:$J,$I302,dbF!$K:$K,$J302)</f>
        <v>0</v>
      </c>
      <c r="AI302" s="1">
        <f ca="1">SUMIFS(INDIRECT($C$1&amp;"!"&amp;$C302&amp;":"&amp;$C302),dbF!$B:$B,"&gt;="&amp;AI$5,dbF!$B:$B,"&lt;="&amp;AI$6,INDIRECT($C$1&amp;"!"&amp;$C$2&amp;":"&amp;$C$2),$I$4,dbF!$J:$J,$I302,dbF!$K:$K,$J302)</f>
        <v>0</v>
      </c>
      <c r="AJ302" s="1">
        <f ca="1">SUMIFS(INDIRECT($C$1&amp;"!"&amp;$C302&amp;":"&amp;$C302),dbF!$B:$B,"&gt;="&amp;AJ$5,dbF!$B:$B,"&lt;="&amp;AJ$6,INDIRECT($C$1&amp;"!"&amp;$C$2&amp;":"&amp;$C$2),$I$4,dbF!$J:$J,$I302,dbF!$K:$K,$J302)</f>
        <v>0</v>
      </c>
      <c r="AK302" s="1">
        <f ca="1">SUMIFS(INDIRECT($C$1&amp;"!"&amp;$C302&amp;":"&amp;$C302),dbF!$B:$B,"&gt;="&amp;AK$5,dbF!$B:$B,"&lt;="&amp;AK$6,INDIRECT($C$1&amp;"!"&amp;$C$2&amp;":"&amp;$C$2),$I$4,dbF!$J:$J,$I302,dbF!$K:$K,$J302)</f>
        <v>0</v>
      </c>
      <c r="AL302" s="1">
        <f ca="1">SUMIFS(INDIRECT($C$1&amp;"!"&amp;$C302&amp;":"&amp;$C302),dbF!$B:$B,"&gt;="&amp;AL$5,dbF!$B:$B,"&lt;="&amp;AL$6,INDIRECT($C$1&amp;"!"&amp;$C$2&amp;":"&amp;$C$2),$I$4,dbF!$J:$J,$I302,dbF!$K:$K,$J302)</f>
        <v>0</v>
      </c>
    </row>
    <row r="303" spans="2:38" x14ac:dyDescent="0.25">
      <c r="B303" s="1" t="str">
        <f>Items!Q20</f>
        <v>PL(-)</v>
      </c>
      <c r="C303" s="1" t="str">
        <f>Items!R20</f>
        <v>N</v>
      </c>
      <c r="I303" s="22" t="str">
        <f>Items!O20</f>
        <v>Всего себестоимость</v>
      </c>
      <c r="J303" s="1" t="str">
        <f>Items!P20</f>
        <v>Материалы Благоустройство</v>
      </c>
      <c r="Q303" s="1">
        <f ca="1">SUM($S303:INDIRECT(ADDRESS(ROW(),SUMIFS($3:$3,$4:$4,MAX($4:$4)))))</f>
        <v>0</v>
      </c>
      <c r="T303" s="1">
        <f ca="1">SUMIFS(INDIRECT($C$1&amp;"!"&amp;$C303&amp;":"&amp;$C303),dbF!$B:$B,"&gt;="&amp;T$5,dbF!$B:$B,"&lt;="&amp;T$6,INDIRECT($C$1&amp;"!"&amp;$C$2&amp;":"&amp;$C$2),$I$4,dbF!$J:$J,$I303,dbF!$K:$K,$J303)</f>
        <v>0</v>
      </c>
      <c r="U303" s="1">
        <f ca="1">SUMIFS(INDIRECT($C$1&amp;"!"&amp;$C303&amp;":"&amp;$C303),dbF!$B:$B,"&gt;="&amp;U$5,dbF!$B:$B,"&lt;="&amp;U$6,INDIRECT($C$1&amp;"!"&amp;$C$2&amp;":"&amp;$C$2),$I$4,dbF!$J:$J,$I303,dbF!$K:$K,$J303)</f>
        <v>0</v>
      </c>
      <c r="V303" s="1">
        <f ca="1">SUMIFS(INDIRECT($C$1&amp;"!"&amp;$C303&amp;":"&amp;$C303),dbF!$B:$B,"&gt;="&amp;V$5,dbF!$B:$B,"&lt;="&amp;V$6,INDIRECT($C$1&amp;"!"&amp;$C$2&amp;":"&amp;$C$2),$I$4,dbF!$J:$J,$I303,dbF!$K:$K,$J303)</f>
        <v>0</v>
      </c>
      <c r="W303" s="1">
        <f ca="1">SUMIFS(INDIRECT($C$1&amp;"!"&amp;$C303&amp;":"&amp;$C303),dbF!$B:$B,"&gt;="&amp;W$5,dbF!$B:$B,"&lt;="&amp;W$6,INDIRECT($C$1&amp;"!"&amp;$C$2&amp;":"&amp;$C$2),$I$4,dbF!$J:$J,$I303,dbF!$K:$K,$J303)</f>
        <v>0</v>
      </c>
      <c r="X303" s="1">
        <f ca="1">SUMIFS(INDIRECT($C$1&amp;"!"&amp;$C303&amp;":"&amp;$C303),dbF!$B:$B,"&gt;="&amp;X$5,dbF!$B:$B,"&lt;="&amp;X$6,INDIRECT($C$1&amp;"!"&amp;$C$2&amp;":"&amp;$C$2),$I$4,dbF!$J:$J,$I303,dbF!$K:$K,$J303)</f>
        <v>0</v>
      </c>
      <c r="Y303" s="1">
        <f ca="1">SUMIFS(INDIRECT($C$1&amp;"!"&amp;$C303&amp;":"&amp;$C303),dbF!$B:$B,"&gt;="&amp;Y$5,dbF!$B:$B,"&lt;="&amp;Y$6,INDIRECT($C$1&amp;"!"&amp;$C$2&amp;":"&amp;$C$2),$I$4,dbF!$J:$J,$I303,dbF!$K:$K,$J303)</f>
        <v>0</v>
      </c>
      <c r="Z303" s="1">
        <f ca="1">SUMIFS(INDIRECT($C$1&amp;"!"&amp;$C303&amp;":"&amp;$C303),dbF!$B:$B,"&gt;="&amp;Z$5,dbF!$B:$B,"&lt;="&amp;Z$6,INDIRECT($C$1&amp;"!"&amp;$C$2&amp;":"&amp;$C$2),$I$4,dbF!$J:$J,$I303,dbF!$K:$K,$J303)</f>
        <v>0</v>
      </c>
      <c r="AA303" s="1">
        <f ca="1">SUMIFS(INDIRECT($C$1&amp;"!"&amp;$C303&amp;":"&amp;$C303),dbF!$B:$B,"&gt;="&amp;AA$5,dbF!$B:$B,"&lt;="&amp;AA$6,INDIRECT($C$1&amp;"!"&amp;$C$2&amp;":"&amp;$C$2),$I$4,dbF!$J:$J,$I303,dbF!$K:$K,$J303)</f>
        <v>0</v>
      </c>
      <c r="AB303" s="1">
        <f ca="1">SUMIFS(INDIRECT($C$1&amp;"!"&amp;$C303&amp;":"&amp;$C303),dbF!$B:$B,"&gt;="&amp;AB$5,dbF!$B:$B,"&lt;="&amp;AB$6,INDIRECT($C$1&amp;"!"&amp;$C$2&amp;":"&amp;$C$2),$I$4,dbF!$J:$J,$I303,dbF!$K:$K,$J303)</f>
        <v>0</v>
      </c>
      <c r="AC303" s="1">
        <f ca="1">SUMIFS(INDIRECT($C$1&amp;"!"&amp;$C303&amp;":"&amp;$C303),dbF!$B:$B,"&gt;="&amp;AC$5,dbF!$B:$B,"&lt;="&amp;AC$6,INDIRECT($C$1&amp;"!"&amp;$C$2&amp;":"&amp;$C$2),$I$4,dbF!$J:$J,$I303,dbF!$K:$K,$J303)</f>
        <v>0</v>
      </c>
      <c r="AD303" s="1">
        <f ca="1">SUMIFS(INDIRECT($C$1&amp;"!"&amp;$C303&amp;":"&amp;$C303),dbF!$B:$B,"&gt;="&amp;AD$5,dbF!$B:$B,"&lt;="&amp;AD$6,INDIRECT($C$1&amp;"!"&amp;$C$2&amp;":"&amp;$C$2),$I$4,dbF!$J:$J,$I303,dbF!$K:$K,$J303)</f>
        <v>0</v>
      </c>
      <c r="AE303" s="1">
        <f ca="1">SUMIFS(INDIRECT($C$1&amp;"!"&amp;$C303&amp;":"&amp;$C303),dbF!$B:$B,"&gt;="&amp;AE$5,dbF!$B:$B,"&lt;="&amp;AE$6,INDIRECT($C$1&amp;"!"&amp;$C$2&amp;":"&amp;$C$2),$I$4,dbF!$J:$J,$I303,dbF!$K:$K,$J303)</f>
        <v>0</v>
      </c>
      <c r="AF303" s="1">
        <f ca="1">SUMIFS(INDIRECT($C$1&amp;"!"&amp;$C303&amp;":"&amp;$C303),dbF!$B:$B,"&gt;="&amp;AF$5,dbF!$B:$B,"&lt;="&amp;AF$6,INDIRECT($C$1&amp;"!"&amp;$C$2&amp;":"&amp;$C$2),$I$4,dbF!$J:$J,$I303,dbF!$K:$K,$J303)</f>
        <v>0</v>
      </c>
      <c r="AG303" s="1">
        <f ca="1">SUMIFS(INDIRECT($C$1&amp;"!"&amp;$C303&amp;":"&amp;$C303),dbF!$B:$B,"&gt;="&amp;AG$5,dbF!$B:$B,"&lt;="&amp;AG$6,INDIRECT($C$1&amp;"!"&amp;$C$2&amp;":"&amp;$C$2),$I$4,dbF!$J:$J,$I303,dbF!$K:$K,$J303)</f>
        <v>0</v>
      </c>
      <c r="AH303" s="1">
        <f ca="1">SUMIFS(INDIRECT($C$1&amp;"!"&amp;$C303&amp;":"&amp;$C303),dbF!$B:$B,"&gt;="&amp;AH$5,dbF!$B:$B,"&lt;="&amp;AH$6,INDIRECT($C$1&amp;"!"&amp;$C$2&amp;":"&amp;$C$2),$I$4,dbF!$J:$J,$I303,dbF!$K:$K,$J303)</f>
        <v>0</v>
      </c>
      <c r="AI303" s="1">
        <f ca="1">SUMIFS(INDIRECT($C$1&amp;"!"&amp;$C303&amp;":"&amp;$C303),dbF!$B:$B,"&gt;="&amp;AI$5,dbF!$B:$B,"&lt;="&amp;AI$6,INDIRECT($C$1&amp;"!"&amp;$C$2&amp;":"&amp;$C$2),$I$4,dbF!$J:$J,$I303,dbF!$K:$K,$J303)</f>
        <v>0</v>
      </c>
      <c r="AJ303" s="1">
        <f ca="1">SUMIFS(INDIRECT($C$1&amp;"!"&amp;$C303&amp;":"&amp;$C303),dbF!$B:$B,"&gt;="&amp;AJ$5,dbF!$B:$B,"&lt;="&amp;AJ$6,INDIRECT($C$1&amp;"!"&amp;$C$2&amp;":"&amp;$C$2),$I$4,dbF!$J:$J,$I303,dbF!$K:$K,$J303)</f>
        <v>0</v>
      </c>
      <c r="AK303" s="1">
        <f ca="1">SUMIFS(INDIRECT($C$1&amp;"!"&amp;$C303&amp;":"&amp;$C303),dbF!$B:$B,"&gt;="&amp;AK$5,dbF!$B:$B,"&lt;="&amp;AK$6,INDIRECT($C$1&amp;"!"&amp;$C$2&amp;":"&amp;$C$2),$I$4,dbF!$J:$J,$I303,dbF!$K:$K,$J303)</f>
        <v>0</v>
      </c>
      <c r="AL303" s="1">
        <f ca="1">SUMIFS(INDIRECT($C$1&amp;"!"&amp;$C303&amp;":"&amp;$C303),dbF!$B:$B,"&gt;="&amp;AL$5,dbF!$B:$B,"&lt;="&amp;AL$6,INDIRECT($C$1&amp;"!"&amp;$C$2&amp;":"&amp;$C$2),$I$4,dbF!$J:$J,$I303,dbF!$K:$K,$J303)</f>
        <v>0</v>
      </c>
    </row>
    <row r="304" spans="2:38" x14ac:dyDescent="0.25">
      <c r="B304" s="1" t="str">
        <f>Items!Q21</f>
        <v>PL(-)</v>
      </c>
      <c r="C304" s="1" t="str">
        <f>Items!R21</f>
        <v>N</v>
      </c>
      <c r="I304" s="22" t="str">
        <f>Items!O21</f>
        <v>Всего себестоимость</v>
      </c>
      <c r="J304" s="1" t="str">
        <f>Items!P21</f>
        <v>Монтаж фундамента</v>
      </c>
      <c r="Q304" s="1">
        <f ca="1">SUM($S304:INDIRECT(ADDRESS(ROW(),SUMIFS($3:$3,$4:$4,MAX($4:$4)))))</f>
        <v>1535674.686</v>
      </c>
      <c r="T304" s="1">
        <f ca="1">SUMIFS(INDIRECT($C$1&amp;"!"&amp;$C304&amp;":"&amp;$C304),dbF!$B:$B,"&gt;="&amp;T$5,dbF!$B:$B,"&lt;="&amp;T$6,INDIRECT($C$1&amp;"!"&amp;$C$2&amp;":"&amp;$C$2),$I$4,dbF!$J:$J,$I304,dbF!$K:$K,$J304)</f>
        <v>0</v>
      </c>
      <c r="U304" s="1">
        <f ca="1">SUMIFS(INDIRECT($C$1&amp;"!"&amp;$C304&amp;":"&amp;$C304),dbF!$B:$B,"&gt;="&amp;U$5,dbF!$B:$B,"&lt;="&amp;U$6,INDIRECT($C$1&amp;"!"&amp;$C$2&amp;":"&amp;$C$2),$I$4,dbF!$J:$J,$I304,dbF!$K:$K,$J304)</f>
        <v>0</v>
      </c>
      <c r="V304" s="1">
        <f ca="1">SUMIFS(INDIRECT($C$1&amp;"!"&amp;$C304&amp;":"&amp;$C304),dbF!$B:$B,"&gt;="&amp;V$5,dbF!$B:$B,"&lt;="&amp;V$6,INDIRECT($C$1&amp;"!"&amp;$C$2&amp;":"&amp;$C$2),$I$4,dbF!$J:$J,$I304,dbF!$K:$K,$J304)</f>
        <v>0</v>
      </c>
      <c r="W304" s="1">
        <f ca="1">SUMIFS(INDIRECT($C$1&amp;"!"&amp;$C304&amp;":"&amp;$C304),dbF!$B:$B,"&gt;="&amp;W$5,dbF!$B:$B,"&lt;="&amp;W$6,INDIRECT($C$1&amp;"!"&amp;$C$2&amp;":"&amp;$C$2),$I$4,dbF!$J:$J,$I304,dbF!$K:$K,$J304)</f>
        <v>0</v>
      </c>
      <c r="X304" s="1">
        <f ca="1">SUMIFS(INDIRECT($C$1&amp;"!"&amp;$C304&amp;":"&amp;$C304),dbF!$B:$B,"&gt;="&amp;X$5,dbF!$B:$B,"&lt;="&amp;X$6,INDIRECT($C$1&amp;"!"&amp;$C$2&amp;":"&amp;$C$2),$I$4,dbF!$J:$J,$I304,dbF!$K:$K,$J304)</f>
        <v>0</v>
      </c>
      <c r="Y304" s="1">
        <f ca="1">SUMIFS(INDIRECT($C$1&amp;"!"&amp;$C304&amp;":"&amp;$C304),dbF!$B:$B,"&gt;="&amp;Y$5,dbF!$B:$B,"&lt;="&amp;Y$6,INDIRECT($C$1&amp;"!"&amp;$C$2&amp;":"&amp;$C$2),$I$4,dbF!$J:$J,$I304,dbF!$K:$K,$J304)</f>
        <v>1535674.686</v>
      </c>
      <c r="Z304" s="1">
        <f ca="1">SUMIFS(INDIRECT($C$1&amp;"!"&amp;$C304&amp;":"&amp;$C304),dbF!$B:$B,"&gt;="&amp;Z$5,dbF!$B:$B,"&lt;="&amp;Z$6,INDIRECT($C$1&amp;"!"&amp;$C$2&amp;":"&amp;$C$2),$I$4,dbF!$J:$J,$I304,dbF!$K:$K,$J304)</f>
        <v>0</v>
      </c>
      <c r="AA304" s="1">
        <f ca="1">SUMIFS(INDIRECT($C$1&amp;"!"&amp;$C304&amp;":"&amp;$C304),dbF!$B:$B,"&gt;="&amp;AA$5,dbF!$B:$B,"&lt;="&amp;AA$6,INDIRECT($C$1&amp;"!"&amp;$C$2&amp;":"&amp;$C$2),$I$4,dbF!$J:$J,$I304,dbF!$K:$K,$J304)</f>
        <v>0</v>
      </c>
      <c r="AB304" s="1">
        <f ca="1">SUMIFS(INDIRECT($C$1&amp;"!"&amp;$C304&amp;":"&amp;$C304),dbF!$B:$B,"&gt;="&amp;AB$5,dbF!$B:$B,"&lt;="&amp;AB$6,INDIRECT($C$1&amp;"!"&amp;$C$2&amp;":"&amp;$C$2),$I$4,dbF!$J:$J,$I304,dbF!$K:$K,$J304)</f>
        <v>0</v>
      </c>
      <c r="AC304" s="1">
        <f ca="1">SUMIFS(INDIRECT($C$1&amp;"!"&amp;$C304&amp;":"&amp;$C304),dbF!$B:$B,"&gt;="&amp;AC$5,dbF!$B:$B,"&lt;="&amp;AC$6,INDIRECT($C$1&amp;"!"&amp;$C$2&amp;":"&amp;$C$2),$I$4,dbF!$J:$J,$I304,dbF!$K:$K,$J304)</f>
        <v>0</v>
      </c>
      <c r="AD304" s="1">
        <f ca="1">SUMIFS(INDIRECT($C$1&amp;"!"&amp;$C304&amp;":"&amp;$C304),dbF!$B:$B,"&gt;="&amp;AD$5,dbF!$B:$B,"&lt;="&amp;AD$6,INDIRECT($C$1&amp;"!"&amp;$C$2&amp;":"&amp;$C$2),$I$4,dbF!$J:$J,$I304,dbF!$K:$K,$J304)</f>
        <v>0</v>
      </c>
      <c r="AE304" s="1">
        <f ca="1">SUMIFS(INDIRECT($C$1&amp;"!"&amp;$C304&amp;":"&amp;$C304),dbF!$B:$B,"&gt;="&amp;AE$5,dbF!$B:$B,"&lt;="&amp;AE$6,INDIRECT($C$1&amp;"!"&amp;$C$2&amp;":"&amp;$C$2),$I$4,dbF!$J:$J,$I304,dbF!$K:$K,$J304)</f>
        <v>0</v>
      </c>
      <c r="AF304" s="1">
        <f ca="1">SUMIFS(INDIRECT($C$1&amp;"!"&amp;$C304&amp;":"&amp;$C304),dbF!$B:$B,"&gt;="&amp;AF$5,dbF!$B:$B,"&lt;="&amp;AF$6,INDIRECT($C$1&amp;"!"&amp;$C$2&amp;":"&amp;$C$2),$I$4,dbF!$J:$J,$I304,dbF!$K:$K,$J304)</f>
        <v>0</v>
      </c>
      <c r="AG304" s="1">
        <f ca="1">SUMIFS(INDIRECT($C$1&amp;"!"&amp;$C304&amp;":"&amp;$C304),dbF!$B:$B,"&gt;="&amp;AG$5,dbF!$B:$B,"&lt;="&amp;AG$6,INDIRECT($C$1&amp;"!"&amp;$C$2&amp;":"&amp;$C$2),$I$4,dbF!$J:$J,$I304,dbF!$K:$K,$J304)</f>
        <v>0</v>
      </c>
      <c r="AH304" s="1">
        <f ca="1">SUMIFS(INDIRECT($C$1&amp;"!"&amp;$C304&amp;":"&amp;$C304),dbF!$B:$B,"&gt;="&amp;AH$5,dbF!$B:$B,"&lt;="&amp;AH$6,INDIRECT($C$1&amp;"!"&amp;$C$2&amp;":"&amp;$C$2),$I$4,dbF!$J:$J,$I304,dbF!$K:$K,$J304)</f>
        <v>0</v>
      </c>
      <c r="AI304" s="1">
        <f ca="1">SUMIFS(INDIRECT($C$1&amp;"!"&amp;$C304&amp;":"&amp;$C304),dbF!$B:$B,"&gt;="&amp;AI$5,dbF!$B:$B,"&lt;="&amp;AI$6,INDIRECT($C$1&amp;"!"&amp;$C$2&amp;":"&amp;$C$2),$I$4,dbF!$J:$J,$I304,dbF!$K:$K,$J304)</f>
        <v>0</v>
      </c>
      <c r="AJ304" s="1">
        <f ca="1">SUMIFS(INDIRECT($C$1&amp;"!"&amp;$C304&amp;":"&amp;$C304),dbF!$B:$B,"&gt;="&amp;AJ$5,dbF!$B:$B,"&lt;="&amp;AJ$6,INDIRECT($C$1&amp;"!"&amp;$C$2&amp;":"&amp;$C$2),$I$4,dbF!$J:$J,$I304,dbF!$K:$K,$J304)</f>
        <v>0</v>
      </c>
      <c r="AK304" s="1">
        <f ca="1">SUMIFS(INDIRECT($C$1&amp;"!"&amp;$C304&amp;":"&amp;$C304),dbF!$B:$B,"&gt;="&amp;AK$5,dbF!$B:$B,"&lt;="&amp;AK$6,INDIRECT($C$1&amp;"!"&amp;$C$2&amp;":"&amp;$C$2),$I$4,dbF!$J:$J,$I304,dbF!$K:$K,$J304)</f>
        <v>0</v>
      </c>
      <c r="AL304" s="1">
        <f ca="1">SUMIFS(INDIRECT($C$1&amp;"!"&amp;$C304&amp;":"&amp;$C304),dbF!$B:$B,"&gt;="&amp;AL$5,dbF!$B:$B,"&lt;="&amp;AL$6,INDIRECT($C$1&amp;"!"&amp;$C$2&amp;":"&amp;$C$2),$I$4,dbF!$J:$J,$I304,dbF!$K:$K,$J304)</f>
        <v>0</v>
      </c>
    </row>
    <row r="305" spans="2:38" x14ac:dyDescent="0.25">
      <c r="B305" s="1" t="str">
        <f>Items!Q22</f>
        <v>PL(-)</v>
      </c>
      <c r="C305" s="1" t="str">
        <f>Items!R22</f>
        <v>N</v>
      </c>
      <c r="I305" s="22" t="str">
        <f>Items!O22</f>
        <v>Всего себестоимость</v>
      </c>
      <c r="J305" s="1" t="str">
        <f>Items!P22</f>
        <v>Монтаж Коробки</v>
      </c>
      <c r="Q305" s="1">
        <f ca="1">SUM($S305:INDIRECT(ADDRESS(ROW(),SUMIFS($3:$3,$4:$4,MAX($4:$4)))))</f>
        <v>0</v>
      </c>
      <c r="T305" s="1">
        <f ca="1">SUMIFS(INDIRECT($C$1&amp;"!"&amp;$C305&amp;":"&amp;$C305),dbF!$B:$B,"&gt;="&amp;T$5,dbF!$B:$B,"&lt;="&amp;T$6,INDIRECT($C$1&amp;"!"&amp;$C$2&amp;":"&amp;$C$2),$I$4,dbF!$J:$J,$I305,dbF!$K:$K,$J305)</f>
        <v>0</v>
      </c>
      <c r="U305" s="1">
        <f ca="1">SUMIFS(INDIRECT($C$1&amp;"!"&amp;$C305&amp;":"&amp;$C305),dbF!$B:$B,"&gt;="&amp;U$5,dbF!$B:$B,"&lt;="&amp;U$6,INDIRECT($C$1&amp;"!"&amp;$C$2&amp;":"&amp;$C$2),$I$4,dbF!$J:$J,$I305,dbF!$K:$K,$J305)</f>
        <v>0</v>
      </c>
      <c r="V305" s="1">
        <f ca="1">SUMIFS(INDIRECT($C$1&amp;"!"&amp;$C305&amp;":"&amp;$C305),dbF!$B:$B,"&gt;="&amp;V$5,dbF!$B:$B,"&lt;="&amp;V$6,INDIRECT($C$1&amp;"!"&amp;$C$2&amp;":"&amp;$C$2),$I$4,dbF!$J:$J,$I305,dbF!$K:$K,$J305)</f>
        <v>0</v>
      </c>
      <c r="W305" s="1">
        <f ca="1">SUMIFS(INDIRECT($C$1&amp;"!"&amp;$C305&amp;":"&amp;$C305),dbF!$B:$B,"&gt;="&amp;W$5,dbF!$B:$B,"&lt;="&amp;W$6,INDIRECT($C$1&amp;"!"&amp;$C$2&amp;":"&amp;$C$2),$I$4,dbF!$J:$J,$I305,dbF!$K:$K,$J305)</f>
        <v>0</v>
      </c>
      <c r="X305" s="1">
        <f ca="1">SUMIFS(INDIRECT($C$1&amp;"!"&amp;$C305&amp;":"&amp;$C305),dbF!$B:$B,"&gt;="&amp;X$5,dbF!$B:$B,"&lt;="&amp;X$6,INDIRECT($C$1&amp;"!"&amp;$C$2&amp;":"&amp;$C$2),$I$4,dbF!$J:$J,$I305,dbF!$K:$K,$J305)</f>
        <v>0</v>
      </c>
      <c r="Y305" s="1">
        <f ca="1">SUMIFS(INDIRECT($C$1&amp;"!"&amp;$C305&amp;":"&amp;$C305),dbF!$B:$B,"&gt;="&amp;Y$5,dbF!$B:$B,"&lt;="&amp;Y$6,INDIRECT($C$1&amp;"!"&amp;$C$2&amp;":"&amp;$C$2),$I$4,dbF!$J:$J,$I305,dbF!$K:$K,$J305)</f>
        <v>0</v>
      </c>
      <c r="Z305" s="1">
        <f ca="1">SUMIFS(INDIRECT($C$1&amp;"!"&amp;$C305&amp;":"&amp;$C305),dbF!$B:$B,"&gt;="&amp;Z$5,dbF!$B:$B,"&lt;="&amp;Z$6,INDIRECT($C$1&amp;"!"&amp;$C$2&amp;":"&amp;$C$2),$I$4,dbF!$J:$J,$I305,dbF!$K:$K,$J305)</f>
        <v>0</v>
      </c>
      <c r="AA305" s="1">
        <f ca="1">SUMIFS(INDIRECT($C$1&amp;"!"&amp;$C305&amp;":"&amp;$C305),dbF!$B:$B,"&gt;="&amp;AA$5,dbF!$B:$B,"&lt;="&amp;AA$6,INDIRECT($C$1&amp;"!"&amp;$C$2&amp;":"&amp;$C$2),$I$4,dbF!$J:$J,$I305,dbF!$K:$K,$J305)</f>
        <v>0</v>
      </c>
      <c r="AB305" s="1">
        <f ca="1">SUMIFS(INDIRECT($C$1&amp;"!"&amp;$C305&amp;":"&amp;$C305),dbF!$B:$B,"&gt;="&amp;AB$5,dbF!$B:$B,"&lt;="&amp;AB$6,INDIRECT($C$1&amp;"!"&amp;$C$2&amp;":"&amp;$C$2),$I$4,dbF!$J:$J,$I305,dbF!$K:$K,$J305)</f>
        <v>0</v>
      </c>
      <c r="AC305" s="1">
        <f ca="1">SUMIFS(INDIRECT($C$1&amp;"!"&amp;$C305&amp;":"&amp;$C305),dbF!$B:$B,"&gt;="&amp;AC$5,dbF!$B:$B,"&lt;="&amp;AC$6,INDIRECT($C$1&amp;"!"&amp;$C$2&amp;":"&amp;$C$2),$I$4,dbF!$J:$J,$I305,dbF!$K:$K,$J305)</f>
        <v>0</v>
      </c>
      <c r="AD305" s="1">
        <f ca="1">SUMIFS(INDIRECT($C$1&amp;"!"&amp;$C305&amp;":"&amp;$C305),dbF!$B:$B,"&gt;="&amp;AD$5,dbF!$B:$B,"&lt;="&amp;AD$6,INDIRECT($C$1&amp;"!"&amp;$C$2&amp;":"&amp;$C$2),$I$4,dbF!$J:$J,$I305,dbF!$K:$K,$J305)</f>
        <v>0</v>
      </c>
      <c r="AE305" s="1">
        <f ca="1">SUMIFS(INDIRECT($C$1&amp;"!"&amp;$C305&amp;":"&amp;$C305),dbF!$B:$B,"&gt;="&amp;AE$5,dbF!$B:$B,"&lt;="&amp;AE$6,INDIRECT($C$1&amp;"!"&amp;$C$2&amp;":"&amp;$C$2),$I$4,dbF!$J:$J,$I305,dbF!$K:$K,$J305)</f>
        <v>0</v>
      </c>
      <c r="AF305" s="1">
        <f ca="1">SUMIFS(INDIRECT($C$1&amp;"!"&amp;$C305&amp;":"&amp;$C305),dbF!$B:$B,"&gt;="&amp;AF$5,dbF!$B:$B,"&lt;="&amp;AF$6,INDIRECT($C$1&amp;"!"&amp;$C$2&amp;":"&amp;$C$2),$I$4,dbF!$J:$J,$I305,dbF!$K:$K,$J305)</f>
        <v>0</v>
      </c>
      <c r="AG305" s="1">
        <f ca="1">SUMIFS(INDIRECT($C$1&amp;"!"&amp;$C305&amp;":"&amp;$C305),dbF!$B:$B,"&gt;="&amp;AG$5,dbF!$B:$B,"&lt;="&amp;AG$6,INDIRECT($C$1&amp;"!"&amp;$C$2&amp;":"&amp;$C$2),$I$4,dbF!$J:$J,$I305,dbF!$K:$K,$J305)</f>
        <v>0</v>
      </c>
      <c r="AH305" s="1">
        <f ca="1">SUMIFS(INDIRECT($C$1&amp;"!"&amp;$C305&amp;":"&amp;$C305),dbF!$B:$B,"&gt;="&amp;AH$5,dbF!$B:$B,"&lt;="&amp;AH$6,INDIRECT($C$1&amp;"!"&amp;$C$2&amp;":"&amp;$C$2),$I$4,dbF!$J:$J,$I305,dbF!$K:$K,$J305)</f>
        <v>0</v>
      </c>
      <c r="AI305" s="1">
        <f ca="1">SUMIFS(INDIRECT($C$1&amp;"!"&amp;$C305&amp;":"&amp;$C305),dbF!$B:$B,"&gt;="&amp;AI$5,dbF!$B:$B,"&lt;="&amp;AI$6,INDIRECT($C$1&amp;"!"&amp;$C$2&amp;":"&amp;$C$2),$I$4,dbF!$J:$J,$I305,dbF!$K:$K,$J305)</f>
        <v>0</v>
      </c>
      <c r="AJ305" s="1">
        <f ca="1">SUMIFS(INDIRECT($C$1&amp;"!"&amp;$C305&amp;":"&amp;$C305),dbF!$B:$B,"&gt;="&amp;AJ$5,dbF!$B:$B,"&lt;="&amp;AJ$6,INDIRECT($C$1&amp;"!"&amp;$C$2&amp;":"&amp;$C$2),$I$4,dbF!$J:$J,$I305,dbF!$K:$K,$J305)</f>
        <v>0</v>
      </c>
      <c r="AK305" s="1">
        <f ca="1">SUMIFS(INDIRECT($C$1&amp;"!"&amp;$C305&amp;":"&amp;$C305),dbF!$B:$B,"&gt;="&amp;AK$5,dbF!$B:$B,"&lt;="&amp;AK$6,INDIRECT($C$1&amp;"!"&amp;$C$2&amp;":"&amp;$C$2),$I$4,dbF!$J:$J,$I305,dbF!$K:$K,$J305)</f>
        <v>0</v>
      </c>
      <c r="AL305" s="1">
        <f ca="1">SUMIFS(INDIRECT($C$1&amp;"!"&amp;$C305&amp;":"&amp;$C305),dbF!$B:$B,"&gt;="&amp;AL$5,dbF!$B:$B,"&lt;="&amp;AL$6,INDIRECT($C$1&amp;"!"&amp;$C$2&amp;":"&amp;$C$2),$I$4,dbF!$J:$J,$I305,dbF!$K:$K,$J305)</f>
        <v>0</v>
      </c>
    </row>
    <row r="306" spans="2:38" x14ac:dyDescent="0.25">
      <c r="B306" s="1" t="str">
        <f>Items!Q23</f>
        <v>PL(-)</v>
      </c>
      <c r="C306" s="1" t="str">
        <f>Items!R23</f>
        <v>N</v>
      </c>
      <c r="I306" s="22" t="str">
        <f>Items!O23</f>
        <v>Всего себестоимость</v>
      </c>
      <c r="J306" s="1" t="str">
        <f>Items!P23</f>
        <v>Монтаж кровли</v>
      </c>
      <c r="Q306" s="1">
        <f ca="1">SUM($S306:INDIRECT(ADDRESS(ROW(),SUMIFS($3:$3,$4:$4,MAX($4:$4)))))</f>
        <v>0</v>
      </c>
      <c r="T306" s="1">
        <f ca="1">SUMIFS(INDIRECT($C$1&amp;"!"&amp;$C306&amp;":"&amp;$C306),dbF!$B:$B,"&gt;="&amp;T$5,dbF!$B:$B,"&lt;="&amp;T$6,INDIRECT($C$1&amp;"!"&amp;$C$2&amp;":"&amp;$C$2),$I$4,dbF!$J:$J,$I306,dbF!$K:$K,$J306)</f>
        <v>0</v>
      </c>
      <c r="U306" s="1">
        <f ca="1">SUMIFS(INDIRECT($C$1&amp;"!"&amp;$C306&amp;":"&amp;$C306),dbF!$B:$B,"&gt;="&amp;U$5,dbF!$B:$B,"&lt;="&amp;U$6,INDIRECT($C$1&amp;"!"&amp;$C$2&amp;":"&amp;$C$2),$I$4,dbF!$J:$J,$I306,dbF!$K:$K,$J306)</f>
        <v>0</v>
      </c>
      <c r="V306" s="1">
        <f ca="1">SUMIFS(INDIRECT($C$1&amp;"!"&amp;$C306&amp;":"&amp;$C306),dbF!$B:$B,"&gt;="&amp;V$5,dbF!$B:$B,"&lt;="&amp;V$6,INDIRECT($C$1&amp;"!"&amp;$C$2&amp;":"&amp;$C$2),$I$4,dbF!$J:$J,$I306,dbF!$K:$K,$J306)</f>
        <v>0</v>
      </c>
      <c r="W306" s="1">
        <f ca="1">SUMIFS(INDIRECT($C$1&amp;"!"&amp;$C306&amp;":"&amp;$C306),dbF!$B:$B,"&gt;="&amp;W$5,dbF!$B:$B,"&lt;="&amp;W$6,INDIRECT($C$1&amp;"!"&amp;$C$2&amp;":"&amp;$C$2),$I$4,dbF!$J:$J,$I306,dbF!$K:$K,$J306)</f>
        <v>0</v>
      </c>
      <c r="X306" s="1">
        <f ca="1">SUMIFS(INDIRECT($C$1&amp;"!"&amp;$C306&amp;":"&amp;$C306),dbF!$B:$B,"&gt;="&amp;X$5,dbF!$B:$B,"&lt;="&amp;X$6,INDIRECT($C$1&amp;"!"&amp;$C$2&amp;":"&amp;$C$2),$I$4,dbF!$J:$J,$I306,dbF!$K:$K,$J306)</f>
        <v>0</v>
      </c>
      <c r="Y306" s="1">
        <f ca="1">SUMIFS(INDIRECT($C$1&amp;"!"&amp;$C306&amp;":"&amp;$C306),dbF!$B:$B,"&gt;="&amp;Y$5,dbF!$B:$B,"&lt;="&amp;Y$6,INDIRECT($C$1&amp;"!"&amp;$C$2&amp;":"&amp;$C$2),$I$4,dbF!$J:$J,$I306,dbF!$K:$K,$J306)</f>
        <v>0</v>
      </c>
      <c r="Z306" s="1">
        <f ca="1">SUMIFS(INDIRECT($C$1&amp;"!"&amp;$C306&amp;":"&amp;$C306),dbF!$B:$B,"&gt;="&amp;Z$5,dbF!$B:$B,"&lt;="&amp;Z$6,INDIRECT($C$1&amp;"!"&amp;$C$2&amp;":"&amp;$C$2),$I$4,dbF!$J:$J,$I306,dbF!$K:$K,$J306)</f>
        <v>0</v>
      </c>
      <c r="AA306" s="1">
        <f ca="1">SUMIFS(INDIRECT($C$1&amp;"!"&amp;$C306&amp;":"&amp;$C306),dbF!$B:$B,"&gt;="&amp;AA$5,dbF!$B:$B,"&lt;="&amp;AA$6,INDIRECT($C$1&amp;"!"&amp;$C$2&amp;":"&amp;$C$2),$I$4,dbF!$J:$J,$I306,dbF!$K:$K,$J306)</f>
        <v>0</v>
      </c>
      <c r="AB306" s="1">
        <f ca="1">SUMIFS(INDIRECT($C$1&amp;"!"&amp;$C306&amp;":"&amp;$C306),dbF!$B:$B,"&gt;="&amp;AB$5,dbF!$B:$B,"&lt;="&amp;AB$6,INDIRECT($C$1&amp;"!"&amp;$C$2&amp;":"&amp;$C$2),$I$4,dbF!$J:$J,$I306,dbF!$K:$K,$J306)</f>
        <v>0</v>
      </c>
      <c r="AC306" s="1">
        <f ca="1">SUMIFS(INDIRECT($C$1&amp;"!"&amp;$C306&amp;":"&amp;$C306),dbF!$B:$B,"&gt;="&amp;AC$5,dbF!$B:$B,"&lt;="&amp;AC$6,INDIRECT($C$1&amp;"!"&amp;$C$2&amp;":"&amp;$C$2),$I$4,dbF!$J:$J,$I306,dbF!$K:$K,$J306)</f>
        <v>0</v>
      </c>
      <c r="AD306" s="1">
        <f ca="1">SUMIFS(INDIRECT($C$1&amp;"!"&amp;$C306&amp;":"&amp;$C306),dbF!$B:$B,"&gt;="&amp;AD$5,dbF!$B:$B,"&lt;="&amp;AD$6,INDIRECT($C$1&amp;"!"&amp;$C$2&amp;":"&amp;$C$2),$I$4,dbF!$J:$J,$I306,dbF!$K:$K,$J306)</f>
        <v>0</v>
      </c>
      <c r="AE306" s="1">
        <f ca="1">SUMIFS(INDIRECT($C$1&amp;"!"&amp;$C306&amp;":"&amp;$C306),dbF!$B:$B,"&gt;="&amp;AE$5,dbF!$B:$B,"&lt;="&amp;AE$6,INDIRECT($C$1&amp;"!"&amp;$C$2&amp;":"&amp;$C$2),$I$4,dbF!$J:$J,$I306,dbF!$K:$K,$J306)</f>
        <v>0</v>
      </c>
      <c r="AF306" s="1">
        <f ca="1">SUMIFS(INDIRECT($C$1&amp;"!"&amp;$C306&amp;":"&amp;$C306),dbF!$B:$B,"&gt;="&amp;AF$5,dbF!$B:$B,"&lt;="&amp;AF$6,INDIRECT($C$1&amp;"!"&amp;$C$2&amp;":"&amp;$C$2),$I$4,dbF!$J:$J,$I306,dbF!$K:$K,$J306)</f>
        <v>0</v>
      </c>
      <c r="AG306" s="1">
        <f ca="1">SUMIFS(INDIRECT($C$1&amp;"!"&amp;$C306&amp;":"&amp;$C306),dbF!$B:$B,"&gt;="&amp;AG$5,dbF!$B:$B,"&lt;="&amp;AG$6,INDIRECT($C$1&amp;"!"&amp;$C$2&amp;":"&amp;$C$2),$I$4,dbF!$J:$J,$I306,dbF!$K:$K,$J306)</f>
        <v>0</v>
      </c>
      <c r="AH306" s="1">
        <f ca="1">SUMIFS(INDIRECT($C$1&amp;"!"&amp;$C306&amp;":"&amp;$C306),dbF!$B:$B,"&gt;="&amp;AH$5,dbF!$B:$B,"&lt;="&amp;AH$6,INDIRECT($C$1&amp;"!"&amp;$C$2&amp;":"&amp;$C$2),$I$4,dbF!$J:$J,$I306,dbF!$K:$K,$J306)</f>
        <v>0</v>
      </c>
      <c r="AI306" s="1">
        <f ca="1">SUMIFS(INDIRECT($C$1&amp;"!"&amp;$C306&amp;":"&amp;$C306),dbF!$B:$B,"&gt;="&amp;AI$5,dbF!$B:$B,"&lt;="&amp;AI$6,INDIRECT($C$1&amp;"!"&amp;$C$2&amp;":"&amp;$C$2),$I$4,dbF!$J:$J,$I306,dbF!$K:$K,$J306)</f>
        <v>0</v>
      </c>
      <c r="AJ306" s="1">
        <f ca="1">SUMIFS(INDIRECT($C$1&amp;"!"&amp;$C306&amp;":"&amp;$C306),dbF!$B:$B,"&gt;="&amp;AJ$5,dbF!$B:$B,"&lt;="&amp;AJ$6,INDIRECT($C$1&amp;"!"&amp;$C$2&amp;":"&amp;$C$2),$I$4,dbF!$J:$J,$I306,dbF!$K:$K,$J306)</f>
        <v>0</v>
      </c>
      <c r="AK306" s="1">
        <f ca="1">SUMIFS(INDIRECT($C$1&amp;"!"&amp;$C306&amp;":"&amp;$C306),dbF!$B:$B,"&gt;="&amp;AK$5,dbF!$B:$B,"&lt;="&amp;AK$6,INDIRECT($C$1&amp;"!"&amp;$C$2&amp;":"&amp;$C$2),$I$4,dbF!$J:$J,$I306,dbF!$K:$K,$J306)</f>
        <v>0</v>
      </c>
      <c r="AL306" s="1">
        <f ca="1">SUMIFS(INDIRECT($C$1&amp;"!"&amp;$C306&amp;":"&amp;$C306),dbF!$B:$B,"&gt;="&amp;AL$5,dbF!$B:$B,"&lt;="&amp;AL$6,INDIRECT($C$1&amp;"!"&amp;$C$2&amp;":"&amp;$C$2),$I$4,dbF!$J:$J,$I306,dbF!$K:$K,$J306)</f>
        <v>0</v>
      </c>
    </row>
    <row r="307" spans="2:38" x14ac:dyDescent="0.25">
      <c r="B307" s="1" t="str">
        <f>Items!Q24</f>
        <v>PL(-)</v>
      </c>
      <c r="C307" s="1" t="str">
        <f>Items!R24</f>
        <v>N</v>
      </c>
      <c r="I307" s="22" t="str">
        <f>Items!O24</f>
        <v>Всего себестоимость</v>
      </c>
      <c r="J307" s="1" t="str">
        <f>Items!P24</f>
        <v>Монтаж окон</v>
      </c>
      <c r="Q307" s="1">
        <f ca="1">SUM($S307:INDIRECT(ADDRESS(ROW(),SUMIFS($3:$3,$4:$4,MAX($4:$4)))))</f>
        <v>0</v>
      </c>
      <c r="T307" s="1">
        <f ca="1">SUMIFS(INDIRECT($C$1&amp;"!"&amp;$C307&amp;":"&amp;$C307),dbF!$B:$B,"&gt;="&amp;T$5,dbF!$B:$B,"&lt;="&amp;T$6,INDIRECT($C$1&amp;"!"&amp;$C$2&amp;":"&amp;$C$2),$I$4,dbF!$J:$J,$I307,dbF!$K:$K,$J307)</f>
        <v>0</v>
      </c>
      <c r="U307" s="1">
        <f ca="1">SUMIFS(INDIRECT($C$1&amp;"!"&amp;$C307&amp;":"&amp;$C307),dbF!$B:$B,"&gt;="&amp;U$5,dbF!$B:$B,"&lt;="&amp;U$6,INDIRECT($C$1&amp;"!"&amp;$C$2&amp;":"&amp;$C$2),$I$4,dbF!$J:$J,$I307,dbF!$K:$K,$J307)</f>
        <v>0</v>
      </c>
      <c r="V307" s="1">
        <f ca="1">SUMIFS(INDIRECT($C$1&amp;"!"&amp;$C307&amp;":"&amp;$C307),dbF!$B:$B,"&gt;="&amp;V$5,dbF!$B:$B,"&lt;="&amp;V$6,INDIRECT($C$1&amp;"!"&amp;$C$2&amp;":"&amp;$C$2),$I$4,dbF!$J:$J,$I307,dbF!$K:$K,$J307)</f>
        <v>0</v>
      </c>
      <c r="W307" s="1">
        <f ca="1">SUMIFS(INDIRECT($C$1&amp;"!"&amp;$C307&amp;":"&amp;$C307),dbF!$B:$B,"&gt;="&amp;W$5,dbF!$B:$B,"&lt;="&amp;W$6,INDIRECT($C$1&amp;"!"&amp;$C$2&amp;":"&amp;$C$2),$I$4,dbF!$J:$J,$I307,dbF!$K:$K,$J307)</f>
        <v>0</v>
      </c>
      <c r="X307" s="1">
        <f ca="1">SUMIFS(INDIRECT($C$1&amp;"!"&amp;$C307&amp;":"&amp;$C307),dbF!$B:$B,"&gt;="&amp;X$5,dbF!$B:$B,"&lt;="&amp;X$6,INDIRECT($C$1&amp;"!"&amp;$C$2&amp;":"&amp;$C$2),$I$4,dbF!$J:$J,$I307,dbF!$K:$K,$J307)</f>
        <v>0</v>
      </c>
      <c r="Y307" s="1">
        <f ca="1">SUMIFS(INDIRECT($C$1&amp;"!"&amp;$C307&amp;":"&amp;$C307),dbF!$B:$B,"&gt;="&amp;Y$5,dbF!$B:$B,"&lt;="&amp;Y$6,INDIRECT($C$1&amp;"!"&amp;$C$2&amp;":"&amp;$C$2),$I$4,dbF!$J:$J,$I307,dbF!$K:$K,$J307)</f>
        <v>0</v>
      </c>
      <c r="Z307" s="1">
        <f ca="1">SUMIFS(INDIRECT($C$1&amp;"!"&amp;$C307&amp;":"&amp;$C307),dbF!$B:$B,"&gt;="&amp;Z$5,dbF!$B:$B,"&lt;="&amp;Z$6,INDIRECT($C$1&amp;"!"&amp;$C$2&amp;":"&amp;$C$2),$I$4,dbF!$J:$J,$I307,dbF!$K:$K,$J307)</f>
        <v>0</v>
      </c>
      <c r="AA307" s="1">
        <f ca="1">SUMIFS(INDIRECT($C$1&amp;"!"&amp;$C307&amp;":"&amp;$C307),dbF!$B:$B,"&gt;="&amp;AA$5,dbF!$B:$B,"&lt;="&amp;AA$6,INDIRECT($C$1&amp;"!"&amp;$C$2&amp;":"&amp;$C$2),$I$4,dbF!$J:$J,$I307,dbF!$K:$K,$J307)</f>
        <v>0</v>
      </c>
      <c r="AB307" s="1">
        <f ca="1">SUMIFS(INDIRECT($C$1&amp;"!"&amp;$C307&amp;":"&amp;$C307),dbF!$B:$B,"&gt;="&amp;AB$5,dbF!$B:$B,"&lt;="&amp;AB$6,INDIRECT($C$1&amp;"!"&amp;$C$2&amp;":"&amp;$C$2),$I$4,dbF!$J:$J,$I307,dbF!$K:$K,$J307)</f>
        <v>0</v>
      </c>
      <c r="AC307" s="1">
        <f ca="1">SUMIFS(INDIRECT($C$1&amp;"!"&amp;$C307&amp;":"&amp;$C307),dbF!$B:$B,"&gt;="&amp;AC$5,dbF!$B:$B,"&lt;="&amp;AC$6,INDIRECT($C$1&amp;"!"&amp;$C$2&amp;":"&amp;$C$2),$I$4,dbF!$J:$J,$I307,dbF!$K:$K,$J307)</f>
        <v>0</v>
      </c>
      <c r="AD307" s="1">
        <f ca="1">SUMIFS(INDIRECT($C$1&amp;"!"&amp;$C307&amp;":"&amp;$C307),dbF!$B:$B,"&gt;="&amp;AD$5,dbF!$B:$B,"&lt;="&amp;AD$6,INDIRECT($C$1&amp;"!"&amp;$C$2&amp;":"&amp;$C$2),$I$4,dbF!$J:$J,$I307,dbF!$K:$K,$J307)</f>
        <v>0</v>
      </c>
      <c r="AE307" s="1">
        <f ca="1">SUMIFS(INDIRECT($C$1&amp;"!"&amp;$C307&amp;":"&amp;$C307),dbF!$B:$B,"&gt;="&amp;AE$5,dbF!$B:$B,"&lt;="&amp;AE$6,INDIRECT($C$1&amp;"!"&amp;$C$2&amp;":"&amp;$C$2),$I$4,dbF!$J:$J,$I307,dbF!$K:$K,$J307)</f>
        <v>0</v>
      </c>
      <c r="AF307" s="1">
        <f ca="1">SUMIFS(INDIRECT($C$1&amp;"!"&amp;$C307&amp;":"&amp;$C307),dbF!$B:$B,"&gt;="&amp;AF$5,dbF!$B:$B,"&lt;="&amp;AF$6,INDIRECT($C$1&amp;"!"&amp;$C$2&amp;":"&amp;$C$2),$I$4,dbF!$J:$J,$I307,dbF!$K:$K,$J307)</f>
        <v>0</v>
      </c>
      <c r="AG307" s="1">
        <f ca="1">SUMIFS(INDIRECT($C$1&amp;"!"&amp;$C307&amp;":"&amp;$C307),dbF!$B:$B,"&gt;="&amp;AG$5,dbF!$B:$B,"&lt;="&amp;AG$6,INDIRECT($C$1&amp;"!"&amp;$C$2&amp;":"&amp;$C$2),$I$4,dbF!$J:$J,$I307,dbF!$K:$K,$J307)</f>
        <v>0</v>
      </c>
      <c r="AH307" s="1">
        <f ca="1">SUMIFS(INDIRECT($C$1&amp;"!"&amp;$C307&amp;":"&amp;$C307),dbF!$B:$B,"&gt;="&amp;AH$5,dbF!$B:$B,"&lt;="&amp;AH$6,INDIRECT($C$1&amp;"!"&amp;$C$2&amp;":"&amp;$C$2),$I$4,dbF!$J:$J,$I307,dbF!$K:$K,$J307)</f>
        <v>0</v>
      </c>
      <c r="AI307" s="1">
        <f ca="1">SUMIFS(INDIRECT($C$1&amp;"!"&amp;$C307&amp;":"&amp;$C307),dbF!$B:$B,"&gt;="&amp;AI$5,dbF!$B:$B,"&lt;="&amp;AI$6,INDIRECT($C$1&amp;"!"&amp;$C$2&amp;":"&amp;$C$2),$I$4,dbF!$J:$J,$I307,dbF!$K:$K,$J307)</f>
        <v>0</v>
      </c>
      <c r="AJ307" s="1">
        <f ca="1">SUMIFS(INDIRECT($C$1&amp;"!"&amp;$C307&amp;":"&amp;$C307),dbF!$B:$B,"&gt;="&amp;AJ$5,dbF!$B:$B,"&lt;="&amp;AJ$6,INDIRECT($C$1&amp;"!"&amp;$C$2&amp;":"&amp;$C$2),$I$4,dbF!$J:$J,$I307,dbF!$K:$K,$J307)</f>
        <v>0</v>
      </c>
      <c r="AK307" s="1">
        <f ca="1">SUMIFS(INDIRECT($C$1&amp;"!"&amp;$C307&amp;":"&amp;$C307),dbF!$B:$B,"&gt;="&amp;AK$5,dbF!$B:$B,"&lt;="&amp;AK$6,INDIRECT($C$1&amp;"!"&amp;$C$2&amp;":"&amp;$C$2),$I$4,dbF!$J:$J,$I307,dbF!$K:$K,$J307)</f>
        <v>0</v>
      </c>
      <c r="AL307" s="1">
        <f ca="1">SUMIFS(INDIRECT($C$1&amp;"!"&amp;$C307&amp;":"&amp;$C307),dbF!$B:$B,"&gt;="&amp;AL$5,dbF!$B:$B,"&lt;="&amp;AL$6,INDIRECT($C$1&amp;"!"&amp;$C$2&amp;":"&amp;$C$2),$I$4,dbF!$J:$J,$I307,dbF!$K:$K,$J307)</f>
        <v>0</v>
      </c>
    </row>
    <row r="308" spans="2:38" x14ac:dyDescent="0.25">
      <c r="B308" s="1" t="str">
        <f>Items!Q25</f>
        <v>PL(-)</v>
      </c>
      <c r="C308" s="1" t="str">
        <f>Items!R25</f>
        <v>N</v>
      </c>
      <c r="I308" s="22" t="str">
        <f>Items!O25</f>
        <v>Всего себестоимость</v>
      </c>
      <c r="J308" s="1" t="str">
        <f>Items!P25</f>
        <v>Монтаж Фасада</v>
      </c>
      <c r="Q308" s="1">
        <f ca="1">SUM($S308:INDIRECT(ADDRESS(ROW(),SUMIFS($3:$3,$4:$4,MAX($4:$4)))))</f>
        <v>0</v>
      </c>
      <c r="T308" s="1">
        <f ca="1">SUMIFS(INDIRECT($C$1&amp;"!"&amp;$C308&amp;":"&amp;$C308),dbF!$B:$B,"&gt;="&amp;T$5,dbF!$B:$B,"&lt;="&amp;T$6,INDIRECT($C$1&amp;"!"&amp;$C$2&amp;":"&amp;$C$2),$I$4,dbF!$J:$J,$I308,dbF!$K:$K,$J308)</f>
        <v>0</v>
      </c>
      <c r="U308" s="1">
        <f ca="1">SUMIFS(INDIRECT($C$1&amp;"!"&amp;$C308&amp;":"&amp;$C308),dbF!$B:$B,"&gt;="&amp;U$5,dbF!$B:$B,"&lt;="&amp;U$6,INDIRECT($C$1&amp;"!"&amp;$C$2&amp;":"&amp;$C$2),$I$4,dbF!$J:$J,$I308,dbF!$K:$K,$J308)</f>
        <v>0</v>
      </c>
      <c r="V308" s="1">
        <f ca="1">SUMIFS(INDIRECT($C$1&amp;"!"&amp;$C308&amp;":"&amp;$C308),dbF!$B:$B,"&gt;="&amp;V$5,dbF!$B:$B,"&lt;="&amp;V$6,INDIRECT($C$1&amp;"!"&amp;$C$2&amp;":"&amp;$C$2),$I$4,dbF!$J:$J,$I308,dbF!$K:$K,$J308)</f>
        <v>0</v>
      </c>
      <c r="W308" s="1">
        <f ca="1">SUMIFS(INDIRECT($C$1&amp;"!"&amp;$C308&amp;":"&amp;$C308),dbF!$B:$B,"&gt;="&amp;W$5,dbF!$B:$B,"&lt;="&amp;W$6,INDIRECT($C$1&amp;"!"&amp;$C$2&amp;":"&amp;$C$2),$I$4,dbF!$J:$J,$I308,dbF!$K:$K,$J308)</f>
        <v>0</v>
      </c>
      <c r="X308" s="1">
        <f ca="1">SUMIFS(INDIRECT($C$1&amp;"!"&amp;$C308&amp;":"&amp;$C308),dbF!$B:$B,"&gt;="&amp;X$5,dbF!$B:$B,"&lt;="&amp;X$6,INDIRECT($C$1&amp;"!"&amp;$C$2&amp;":"&amp;$C$2),$I$4,dbF!$J:$J,$I308,dbF!$K:$K,$J308)</f>
        <v>0</v>
      </c>
      <c r="Y308" s="1">
        <f ca="1">SUMIFS(INDIRECT($C$1&amp;"!"&amp;$C308&amp;":"&amp;$C308),dbF!$B:$B,"&gt;="&amp;Y$5,dbF!$B:$B,"&lt;="&amp;Y$6,INDIRECT($C$1&amp;"!"&amp;$C$2&amp;":"&amp;$C$2),$I$4,dbF!$J:$J,$I308,dbF!$K:$K,$J308)</f>
        <v>0</v>
      </c>
      <c r="Z308" s="1">
        <f ca="1">SUMIFS(INDIRECT($C$1&amp;"!"&amp;$C308&amp;":"&amp;$C308),dbF!$B:$B,"&gt;="&amp;Z$5,dbF!$B:$B,"&lt;="&amp;Z$6,INDIRECT($C$1&amp;"!"&amp;$C$2&amp;":"&amp;$C$2),$I$4,dbF!$J:$J,$I308,dbF!$K:$K,$J308)</f>
        <v>0</v>
      </c>
      <c r="AA308" s="1">
        <f ca="1">SUMIFS(INDIRECT($C$1&amp;"!"&amp;$C308&amp;":"&amp;$C308),dbF!$B:$B,"&gt;="&amp;AA$5,dbF!$B:$B,"&lt;="&amp;AA$6,INDIRECT($C$1&amp;"!"&amp;$C$2&amp;":"&amp;$C$2),$I$4,dbF!$J:$J,$I308,dbF!$K:$K,$J308)</f>
        <v>0</v>
      </c>
      <c r="AB308" s="1">
        <f ca="1">SUMIFS(INDIRECT($C$1&amp;"!"&amp;$C308&amp;":"&amp;$C308),dbF!$B:$B,"&gt;="&amp;AB$5,dbF!$B:$B,"&lt;="&amp;AB$6,INDIRECT($C$1&amp;"!"&amp;$C$2&amp;":"&amp;$C$2),$I$4,dbF!$J:$J,$I308,dbF!$K:$K,$J308)</f>
        <v>0</v>
      </c>
      <c r="AC308" s="1">
        <f ca="1">SUMIFS(INDIRECT($C$1&amp;"!"&amp;$C308&amp;":"&amp;$C308),dbF!$B:$B,"&gt;="&amp;AC$5,dbF!$B:$B,"&lt;="&amp;AC$6,INDIRECT($C$1&amp;"!"&amp;$C$2&amp;":"&amp;$C$2),$I$4,dbF!$J:$J,$I308,dbF!$K:$K,$J308)</f>
        <v>0</v>
      </c>
      <c r="AD308" s="1">
        <f ca="1">SUMIFS(INDIRECT($C$1&amp;"!"&amp;$C308&amp;":"&amp;$C308),dbF!$B:$B,"&gt;="&amp;AD$5,dbF!$B:$B,"&lt;="&amp;AD$6,INDIRECT($C$1&amp;"!"&amp;$C$2&amp;":"&amp;$C$2),$I$4,dbF!$J:$J,$I308,dbF!$K:$K,$J308)</f>
        <v>0</v>
      </c>
      <c r="AE308" s="1">
        <f ca="1">SUMIFS(INDIRECT($C$1&amp;"!"&amp;$C308&amp;":"&amp;$C308),dbF!$B:$B,"&gt;="&amp;AE$5,dbF!$B:$B,"&lt;="&amp;AE$6,INDIRECT($C$1&amp;"!"&amp;$C$2&amp;":"&amp;$C$2),$I$4,dbF!$J:$J,$I308,dbF!$K:$K,$J308)</f>
        <v>0</v>
      </c>
      <c r="AF308" s="1">
        <f ca="1">SUMIFS(INDIRECT($C$1&amp;"!"&amp;$C308&amp;":"&amp;$C308),dbF!$B:$B,"&gt;="&amp;AF$5,dbF!$B:$B,"&lt;="&amp;AF$6,INDIRECT($C$1&amp;"!"&amp;$C$2&amp;":"&amp;$C$2),$I$4,dbF!$J:$J,$I308,dbF!$K:$K,$J308)</f>
        <v>0</v>
      </c>
      <c r="AG308" s="1">
        <f ca="1">SUMIFS(INDIRECT($C$1&amp;"!"&amp;$C308&amp;":"&amp;$C308),dbF!$B:$B,"&gt;="&amp;AG$5,dbF!$B:$B,"&lt;="&amp;AG$6,INDIRECT($C$1&amp;"!"&amp;$C$2&amp;":"&amp;$C$2),$I$4,dbF!$J:$J,$I308,dbF!$K:$K,$J308)</f>
        <v>0</v>
      </c>
      <c r="AH308" s="1">
        <f ca="1">SUMIFS(INDIRECT($C$1&amp;"!"&amp;$C308&amp;":"&amp;$C308),dbF!$B:$B,"&gt;="&amp;AH$5,dbF!$B:$B,"&lt;="&amp;AH$6,INDIRECT($C$1&amp;"!"&amp;$C$2&amp;":"&amp;$C$2),$I$4,dbF!$J:$J,$I308,dbF!$K:$K,$J308)</f>
        <v>0</v>
      </c>
      <c r="AI308" s="1">
        <f ca="1">SUMIFS(INDIRECT($C$1&amp;"!"&amp;$C308&amp;":"&amp;$C308),dbF!$B:$B,"&gt;="&amp;AI$5,dbF!$B:$B,"&lt;="&amp;AI$6,INDIRECT($C$1&amp;"!"&amp;$C$2&amp;":"&amp;$C$2),$I$4,dbF!$J:$J,$I308,dbF!$K:$K,$J308)</f>
        <v>0</v>
      </c>
      <c r="AJ308" s="1">
        <f ca="1">SUMIFS(INDIRECT($C$1&amp;"!"&amp;$C308&amp;":"&amp;$C308),dbF!$B:$B,"&gt;="&amp;AJ$5,dbF!$B:$B,"&lt;="&amp;AJ$6,INDIRECT($C$1&amp;"!"&amp;$C$2&amp;":"&amp;$C$2),$I$4,dbF!$J:$J,$I308,dbF!$K:$K,$J308)</f>
        <v>0</v>
      </c>
      <c r="AK308" s="1">
        <f ca="1">SUMIFS(INDIRECT($C$1&amp;"!"&amp;$C308&amp;":"&amp;$C308),dbF!$B:$B,"&gt;="&amp;AK$5,dbF!$B:$B,"&lt;="&amp;AK$6,INDIRECT($C$1&amp;"!"&amp;$C$2&amp;":"&amp;$C$2),$I$4,dbF!$J:$J,$I308,dbF!$K:$K,$J308)</f>
        <v>0</v>
      </c>
      <c r="AL308" s="1">
        <f ca="1">SUMIFS(INDIRECT($C$1&amp;"!"&amp;$C308&amp;":"&amp;$C308),dbF!$B:$B,"&gt;="&amp;AL$5,dbF!$B:$B,"&lt;="&amp;AL$6,INDIRECT($C$1&amp;"!"&amp;$C$2&amp;":"&amp;$C$2),$I$4,dbF!$J:$J,$I308,dbF!$K:$K,$J308)</f>
        <v>0</v>
      </c>
    </row>
    <row r="309" spans="2:38" x14ac:dyDescent="0.25">
      <c r="B309" s="1" t="str">
        <f>Items!Q26</f>
        <v>PL(-)</v>
      </c>
      <c r="C309" s="1" t="str">
        <f>Items!R26</f>
        <v>N</v>
      </c>
      <c r="I309" s="22" t="str">
        <f>Items!O26</f>
        <v>Всего себестоимость</v>
      </c>
      <c r="J309" s="1" t="str">
        <f>Items!P26</f>
        <v>Монтаж Благоустройства</v>
      </c>
      <c r="Q309" s="1">
        <f ca="1">SUM($S309:INDIRECT(ADDRESS(ROW(),SUMIFS($3:$3,$4:$4,MAX($4:$4)))))</f>
        <v>0</v>
      </c>
      <c r="T309" s="1">
        <f ca="1">SUMIFS(INDIRECT($C$1&amp;"!"&amp;$C309&amp;":"&amp;$C309),dbF!$B:$B,"&gt;="&amp;T$5,dbF!$B:$B,"&lt;="&amp;T$6,INDIRECT($C$1&amp;"!"&amp;$C$2&amp;":"&amp;$C$2),$I$4,dbF!$J:$J,$I309,dbF!$K:$K,$J309)</f>
        <v>0</v>
      </c>
      <c r="U309" s="1">
        <f ca="1">SUMIFS(INDIRECT($C$1&amp;"!"&amp;$C309&amp;":"&amp;$C309),dbF!$B:$B,"&gt;="&amp;U$5,dbF!$B:$B,"&lt;="&amp;U$6,INDIRECT($C$1&amp;"!"&amp;$C$2&amp;":"&amp;$C$2),$I$4,dbF!$J:$J,$I309,dbF!$K:$K,$J309)</f>
        <v>0</v>
      </c>
      <c r="V309" s="1">
        <f ca="1">SUMIFS(INDIRECT($C$1&amp;"!"&amp;$C309&amp;":"&amp;$C309),dbF!$B:$B,"&gt;="&amp;V$5,dbF!$B:$B,"&lt;="&amp;V$6,INDIRECT($C$1&amp;"!"&amp;$C$2&amp;":"&amp;$C$2),$I$4,dbF!$J:$J,$I309,dbF!$K:$K,$J309)</f>
        <v>0</v>
      </c>
      <c r="W309" s="1">
        <f ca="1">SUMIFS(INDIRECT($C$1&amp;"!"&amp;$C309&amp;":"&amp;$C309),dbF!$B:$B,"&gt;="&amp;W$5,dbF!$B:$B,"&lt;="&amp;W$6,INDIRECT($C$1&amp;"!"&amp;$C$2&amp;":"&amp;$C$2),$I$4,dbF!$J:$J,$I309,dbF!$K:$K,$J309)</f>
        <v>0</v>
      </c>
      <c r="X309" s="1">
        <f ca="1">SUMIFS(INDIRECT($C$1&amp;"!"&amp;$C309&amp;":"&amp;$C309),dbF!$B:$B,"&gt;="&amp;X$5,dbF!$B:$B,"&lt;="&amp;X$6,INDIRECT($C$1&amp;"!"&amp;$C$2&amp;":"&amp;$C$2),$I$4,dbF!$J:$J,$I309,dbF!$K:$K,$J309)</f>
        <v>0</v>
      </c>
      <c r="Y309" s="1">
        <f ca="1">SUMIFS(INDIRECT($C$1&amp;"!"&amp;$C309&amp;":"&amp;$C309),dbF!$B:$B,"&gt;="&amp;Y$5,dbF!$B:$B,"&lt;="&amp;Y$6,INDIRECT($C$1&amp;"!"&amp;$C$2&amp;":"&amp;$C$2),$I$4,dbF!$J:$J,$I309,dbF!$K:$K,$J309)</f>
        <v>0</v>
      </c>
      <c r="Z309" s="1">
        <f ca="1">SUMIFS(INDIRECT($C$1&amp;"!"&amp;$C309&amp;":"&amp;$C309),dbF!$B:$B,"&gt;="&amp;Z$5,dbF!$B:$B,"&lt;="&amp;Z$6,INDIRECT($C$1&amp;"!"&amp;$C$2&amp;":"&amp;$C$2),$I$4,dbF!$J:$J,$I309,dbF!$K:$K,$J309)</f>
        <v>0</v>
      </c>
      <c r="AA309" s="1">
        <f ca="1">SUMIFS(INDIRECT($C$1&amp;"!"&amp;$C309&amp;":"&amp;$C309),dbF!$B:$B,"&gt;="&amp;AA$5,dbF!$B:$B,"&lt;="&amp;AA$6,INDIRECT($C$1&amp;"!"&amp;$C$2&amp;":"&amp;$C$2),$I$4,dbF!$J:$J,$I309,dbF!$K:$K,$J309)</f>
        <v>0</v>
      </c>
      <c r="AB309" s="1">
        <f ca="1">SUMIFS(INDIRECT($C$1&amp;"!"&amp;$C309&amp;":"&amp;$C309),dbF!$B:$B,"&gt;="&amp;AB$5,dbF!$B:$B,"&lt;="&amp;AB$6,INDIRECT($C$1&amp;"!"&amp;$C$2&amp;":"&amp;$C$2),$I$4,dbF!$J:$J,$I309,dbF!$K:$K,$J309)</f>
        <v>0</v>
      </c>
      <c r="AC309" s="1">
        <f ca="1">SUMIFS(INDIRECT($C$1&amp;"!"&amp;$C309&amp;":"&amp;$C309),dbF!$B:$B,"&gt;="&amp;AC$5,dbF!$B:$B,"&lt;="&amp;AC$6,INDIRECT($C$1&amp;"!"&amp;$C$2&amp;":"&amp;$C$2),$I$4,dbF!$J:$J,$I309,dbF!$K:$K,$J309)</f>
        <v>0</v>
      </c>
      <c r="AD309" s="1">
        <f ca="1">SUMIFS(INDIRECT($C$1&amp;"!"&amp;$C309&amp;":"&amp;$C309),dbF!$B:$B,"&gt;="&amp;AD$5,dbF!$B:$B,"&lt;="&amp;AD$6,INDIRECT($C$1&amp;"!"&amp;$C$2&amp;":"&amp;$C$2),$I$4,dbF!$J:$J,$I309,dbF!$K:$K,$J309)</f>
        <v>0</v>
      </c>
      <c r="AE309" s="1">
        <f ca="1">SUMIFS(INDIRECT($C$1&amp;"!"&amp;$C309&amp;":"&amp;$C309),dbF!$B:$B,"&gt;="&amp;AE$5,dbF!$B:$B,"&lt;="&amp;AE$6,INDIRECT($C$1&amp;"!"&amp;$C$2&amp;":"&amp;$C$2),$I$4,dbF!$J:$J,$I309,dbF!$K:$K,$J309)</f>
        <v>0</v>
      </c>
      <c r="AF309" s="1">
        <f ca="1">SUMIFS(INDIRECT($C$1&amp;"!"&amp;$C309&amp;":"&amp;$C309),dbF!$B:$B,"&gt;="&amp;AF$5,dbF!$B:$B,"&lt;="&amp;AF$6,INDIRECT($C$1&amp;"!"&amp;$C$2&amp;":"&amp;$C$2),$I$4,dbF!$J:$J,$I309,dbF!$K:$K,$J309)</f>
        <v>0</v>
      </c>
      <c r="AG309" s="1">
        <f ca="1">SUMIFS(INDIRECT($C$1&amp;"!"&amp;$C309&amp;":"&amp;$C309),dbF!$B:$B,"&gt;="&amp;AG$5,dbF!$B:$B,"&lt;="&amp;AG$6,INDIRECT($C$1&amp;"!"&amp;$C$2&amp;":"&amp;$C$2),$I$4,dbF!$J:$J,$I309,dbF!$K:$K,$J309)</f>
        <v>0</v>
      </c>
      <c r="AH309" s="1">
        <f ca="1">SUMIFS(INDIRECT($C$1&amp;"!"&amp;$C309&amp;":"&amp;$C309),dbF!$B:$B,"&gt;="&amp;AH$5,dbF!$B:$B,"&lt;="&amp;AH$6,INDIRECT($C$1&amp;"!"&amp;$C$2&amp;":"&amp;$C$2),$I$4,dbF!$J:$J,$I309,dbF!$K:$K,$J309)</f>
        <v>0</v>
      </c>
      <c r="AI309" s="1">
        <f ca="1">SUMIFS(INDIRECT($C$1&amp;"!"&amp;$C309&amp;":"&amp;$C309),dbF!$B:$B,"&gt;="&amp;AI$5,dbF!$B:$B,"&lt;="&amp;AI$6,INDIRECT($C$1&amp;"!"&amp;$C$2&amp;":"&amp;$C$2),$I$4,dbF!$J:$J,$I309,dbF!$K:$K,$J309)</f>
        <v>0</v>
      </c>
      <c r="AJ309" s="1">
        <f ca="1">SUMIFS(INDIRECT($C$1&amp;"!"&amp;$C309&amp;":"&amp;$C309),dbF!$B:$B,"&gt;="&amp;AJ$5,dbF!$B:$B,"&lt;="&amp;AJ$6,INDIRECT($C$1&amp;"!"&amp;$C$2&amp;":"&amp;$C$2),$I$4,dbF!$J:$J,$I309,dbF!$K:$K,$J309)</f>
        <v>0</v>
      </c>
      <c r="AK309" s="1">
        <f ca="1">SUMIFS(INDIRECT($C$1&amp;"!"&amp;$C309&amp;":"&amp;$C309),dbF!$B:$B,"&gt;="&amp;AK$5,dbF!$B:$B,"&lt;="&amp;AK$6,INDIRECT($C$1&amp;"!"&amp;$C$2&amp;":"&amp;$C$2),$I$4,dbF!$J:$J,$I309,dbF!$K:$K,$J309)</f>
        <v>0</v>
      </c>
      <c r="AL309" s="1">
        <f ca="1">SUMIFS(INDIRECT($C$1&amp;"!"&amp;$C309&amp;":"&amp;$C309),dbF!$B:$B,"&gt;="&amp;AL$5,dbF!$B:$B,"&lt;="&amp;AL$6,INDIRECT($C$1&amp;"!"&amp;$C$2&amp;":"&amp;$C$2),$I$4,dbF!$J:$J,$I309,dbF!$K:$K,$J309)</f>
        <v>0</v>
      </c>
    </row>
    <row r="310" spans="2:38" x14ac:dyDescent="0.25">
      <c r="B310" s="1" t="str">
        <f>Items!Q27</f>
        <v>PL(-)</v>
      </c>
      <c r="C310" s="1" t="str">
        <f>Items!R27</f>
        <v>N</v>
      </c>
      <c r="I310" s="22" t="str">
        <f>Items!O27</f>
        <v>Всего себестоимость</v>
      </c>
      <c r="J310" s="1" t="str">
        <f>Items!P27</f>
        <v>Спец техника</v>
      </c>
      <c r="Q310" s="1">
        <f ca="1">SUM($S310:INDIRECT(ADDRESS(ROW(),SUMIFS($3:$3,$4:$4,MAX($4:$4)))))</f>
        <v>420892.52399999998</v>
      </c>
      <c r="T310" s="1">
        <f ca="1">SUMIFS(INDIRECT($C$1&amp;"!"&amp;$C310&amp;":"&amp;$C310),dbF!$B:$B,"&gt;="&amp;T$5,dbF!$B:$B,"&lt;="&amp;T$6,INDIRECT($C$1&amp;"!"&amp;$C$2&amp;":"&amp;$C$2),$I$4,dbF!$J:$J,$I310,dbF!$K:$K,$J310)</f>
        <v>0</v>
      </c>
      <c r="U310" s="1">
        <f ca="1">SUMIFS(INDIRECT($C$1&amp;"!"&amp;$C310&amp;":"&amp;$C310),dbF!$B:$B,"&gt;="&amp;U$5,dbF!$B:$B,"&lt;="&amp;U$6,INDIRECT($C$1&amp;"!"&amp;$C$2&amp;":"&amp;$C$2),$I$4,dbF!$J:$J,$I310,dbF!$K:$K,$J310)</f>
        <v>0</v>
      </c>
      <c r="V310" s="1">
        <f ca="1">SUMIFS(INDIRECT($C$1&amp;"!"&amp;$C310&amp;":"&amp;$C310),dbF!$B:$B,"&gt;="&amp;V$5,dbF!$B:$B,"&lt;="&amp;V$6,INDIRECT($C$1&amp;"!"&amp;$C$2&amp;":"&amp;$C$2),$I$4,dbF!$J:$J,$I310,dbF!$K:$K,$J310)</f>
        <v>0</v>
      </c>
      <c r="W310" s="1">
        <f ca="1">SUMIFS(INDIRECT($C$1&amp;"!"&amp;$C310&amp;":"&amp;$C310),dbF!$B:$B,"&gt;="&amp;W$5,dbF!$B:$B,"&lt;="&amp;W$6,INDIRECT($C$1&amp;"!"&amp;$C$2&amp;":"&amp;$C$2),$I$4,dbF!$J:$J,$I310,dbF!$K:$K,$J310)</f>
        <v>0</v>
      </c>
      <c r="X310" s="1">
        <f ca="1">SUMIFS(INDIRECT($C$1&amp;"!"&amp;$C310&amp;":"&amp;$C310),dbF!$B:$B,"&gt;="&amp;X$5,dbF!$B:$B,"&lt;="&amp;X$6,INDIRECT($C$1&amp;"!"&amp;$C$2&amp;":"&amp;$C$2),$I$4,dbF!$J:$J,$I310,dbF!$K:$K,$J310)</f>
        <v>0</v>
      </c>
      <c r="Y310" s="1">
        <f ca="1">SUMIFS(INDIRECT($C$1&amp;"!"&amp;$C310&amp;":"&amp;$C310),dbF!$B:$B,"&gt;="&amp;Y$5,dbF!$B:$B,"&lt;="&amp;Y$6,INDIRECT($C$1&amp;"!"&amp;$C$2&amp;":"&amp;$C$2),$I$4,dbF!$J:$J,$I310,dbF!$K:$K,$J310)</f>
        <v>420892.52399999998</v>
      </c>
      <c r="Z310" s="1">
        <f ca="1">SUMIFS(INDIRECT($C$1&amp;"!"&amp;$C310&amp;":"&amp;$C310),dbF!$B:$B,"&gt;="&amp;Z$5,dbF!$B:$B,"&lt;="&amp;Z$6,INDIRECT($C$1&amp;"!"&amp;$C$2&amp;":"&amp;$C$2),$I$4,dbF!$J:$J,$I310,dbF!$K:$K,$J310)</f>
        <v>0</v>
      </c>
      <c r="AA310" s="1">
        <f ca="1">SUMIFS(INDIRECT($C$1&amp;"!"&amp;$C310&amp;":"&amp;$C310),dbF!$B:$B,"&gt;="&amp;AA$5,dbF!$B:$B,"&lt;="&amp;AA$6,INDIRECT($C$1&amp;"!"&amp;$C$2&amp;":"&amp;$C$2),$I$4,dbF!$J:$J,$I310,dbF!$K:$K,$J310)</f>
        <v>0</v>
      </c>
      <c r="AB310" s="1">
        <f ca="1">SUMIFS(INDIRECT($C$1&amp;"!"&amp;$C310&amp;":"&amp;$C310),dbF!$B:$B,"&gt;="&amp;AB$5,dbF!$B:$B,"&lt;="&amp;AB$6,INDIRECT($C$1&amp;"!"&amp;$C$2&amp;":"&amp;$C$2),$I$4,dbF!$J:$J,$I310,dbF!$K:$K,$J310)</f>
        <v>0</v>
      </c>
      <c r="AC310" s="1">
        <f ca="1">SUMIFS(INDIRECT($C$1&amp;"!"&amp;$C310&amp;":"&amp;$C310),dbF!$B:$B,"&gt;="&amp;AC$5,dbF!$B:$B,"&lt;="&amp;AC$6,INDIRECT($C$1&amp;"!"&amp;$C$2&amp;":"&amp;$C$2),$I$4,dbF!$J:$J,$I310,dbF!$K:$K,$J310)</f>
        <v>0</v>
      </c>
      <c r="AD310" s="1">
        <f ca="1">SUMIFS(INDIRECT($C$1&amp;"!"&amp;$C310&amp;":"&amp;$C310),dbF!$B:$B,"&gt;="&amp;AD$5,dbF!$B:$B,"&lt;="&amp;AD$6,INDIRECT($C$1&amp;"!"&amp;$C$2&amp;":"&amp;$C$2),$I$4,dbF!$J:$J,$I310,dbF!$K:$K,$J310)</f>
        <v>0</v>
      </c>
      <c r="AE310" s="1">
        <f ca="1">SUMIFS(INDIRECT($C$1&amp;"!"&amp;$C310&amp;":"&amp;$C310),dbF!$B:$B,"&gt;="&amp;AE$5,dbF!$B:$B,"&lt;="&amp;AE$6,INDIRECT($C$1&amp;"!"&amp;$C$2&amp;":"&amp;$C$2),$I$4,dbF!$J:$J,$I310,dbF!$K:$K,$J310)</f>
        <v>0</v>
      </c>
      <c r="AF310" s="1">
        <f ca="1">SUMIFS(INDIRECT($C$1&amp;"!"&amp;$C310&amp;":"&amp;$C310),dbF!$B:$B,"&gt;="&amp;AF$5,dbF!$B:$B,"&lt;="&amp;AF$6,INDIRECT($C$1&amp;"!"&amp;$C$2&amp;":"&amp;$C$2),$I$4,dbF!$J:$J,$I310,dbF!$K:$K,$J310)</f>
        <v>0</v>
      </c>
      <c r="AG310" s="1">
        <f ca="1">SUMIFS(INDIRECT($C$1&amp;"!"&amp;$C310&amp;":"&amp;$C310),dbF!$B:$B,"&gt;="&amp;AG$5,dbF!$B:$B,"&lt;="&amp;AG$6,INDIRECT($C$1&amp;"!"&amp;$C$2&amp;":"&amp;$C$2),$I$4,dbF!$J:$J,$I310,dbF!$K:$K,$J310)</f>
        <v>0</v>
      </c>
      <c r="AH310" s="1">
        <f ca="1">SUMIFS(INDIRECT($C$1&amp;"!"&amp;$C310&amp;":"&amp;$C310),dbF!$B:$B,"&gt;="&amp;AH$5,dbF!$B:$B,"&lt;="&amp;AH$6,INDIRECT($C$1&amp;"!"&amp;$C$2&amp;":"&amp;$C$2),$I$4,dbF!$J:$J,$I310,dbF!$K:$K,$J310)</f>
        <v>0</v>
      </c>
      <c r="AI310" s="1">
        <f ca="1">SUMIFS(INDIRECT($C$1&amp;"!"&amp;$C310&amp;":"&amp;$C310),dbF!$B:$B,"&gt;="&amp;AI$5,dbF!$B:$B,"&lt;="&amp;AI$6,INDIRECT($C$1&amp;"!"&amp;$C$2&amp;":"&amp;$C$2),$I$4,dbF!$J:$J,$I310,dbF!$K:$K,$J310)</f>
        <v>0</v>
      </c>
      <c r="AJ310" s="1">
        <f ca="1">SUMIFS(INDIRECT($C$1&amp;"!"&amp;$C310&amp;":"&amp;$C310),dbF!$B:$B,"&gt;="&amp;AJ$5,dbF!$B:$B,"&lt;="&amp;AJ$6,INDIRECT($C$1&amp;"!"&amp;$C$2&amp;":"&amp;$C$2),$I$4,dbF!$J:$J,$I310,dbF!$K:$K,$J310)</f>
        <v>0</v>
      </c>
      <c r="AK310" s="1">
        <f ca="1">SUMIFS(INDIRECT($C$1&amp;"!"&amp;$C310&amp;":"&amp;$C310),dbF!$B:$B,"&gt;="&amp;AK$5,dbF!$B:$B,"&lt;="&amp;AK$6,INDIRECT($C$1&amp;"!"&amp;$C$2&amp;":"&amp;$C$2),$I$4,dbF!$J:$J,$I310,dbF!$K:$K,$J310)</f>
        <v>0</v>
      </c>
      <c r="AL310" s="1">
        <f ca="1">SUMIFS(INDIRECT($C$1&amp;"!"&amp;$C310&amp;":"&amp;$C310),dbF!$B:$B,"&gt;="&amp;AL$5,dbF!$B:$B,"&lt;="&amp;AL$6,INDIRECT($C$1&amp;"!"&amp;$C$2&amp;":"&amp;$C$2),$I$4,dbF!$J:$J,$I310,dbF!$K:$K,$J310)</f>
        <v>0</v>
      </c>
    </row>
    <row r="311" spans="2:38" x14ac:dyDescent="0.25">
      <c r="B311" s="1" t="str">
        <f>Items!Q28</f>
        <v>PL(-)</v>
      </c>
      <c r="C311" s="1" t="str">
        <f>Items!R28</f>
        <v>N</v>
      </c>
      <c r="I311" s="22" t="str">
        <f>Items!O28</f>
        <v>Всего себестоимость</v>
      </c>
      <c r="J311" s="1" t="str">
        <f>Items!P28</f>
        <v>Общая территория (дорога, ливневка, газ, эл-во)</v>
      </c>
      <c r="Q311" s="1">
        <f ca="1">SUM($S311:INDIRECT(ADDRESS(ROW(),SUMIFS($3:$3,$4:$4,MAX($4:$4)))))</f>
        <v>0</v>
      </c>
      <c r="T311" s="1">
        <f ca="1">SUMIFS(INDIRECT($C$1&amp;"!"&amp;$C311&amp;":"&amp;$C311),dbF!$B:$B,"&gt;="&amp;T$5,dbF!$B:$B,"&lt;="&amp;T$6,INDIRECT($C$1&amp;"!"&amp;$C$2&amp;":"&amp;$C$2),$I$4,dbF!$J:$J,$I311,dbF!$K:$K,$J311)</f>
        <v>0</v>
      </c>
      <c r="U311" s="1">
        <f ca="1">SUMIFS(INDIRECT($C$1&amp;"!"&amp;$C311&amp;":"&amp;$C311),dbF!$B:$B,"&gt;="&amp;U$5,dbF!$B:$B,"&lt;="&amp;U$6,INDIRECT($C$1&amp;"!"&amp;$C$2&amp;":"&amp;$C$2),$I$4,dbF!$J:$J,$I311,dbF!$K:$K,$J311)</f>
        <v>0</v>
      </c>
      <c r="V311" s="1">
        <f ca="1">SUMIFS(INDIRECT($C$1&amp;"!"&amp;$C311&amp;":"&amp;$C311),dbF!$B:$B,"&gt;="&amp;V$5,dbF!$B:$B,"&lt;="&amp;V$6,INDIRECT($C$1&amp;"!"&amp;$C$2&amp;":"&amp;$C$2),$I$4,dbF!$J:$J,$I311,dbF!$K:$K,$J311)</f>
        <v>0</v>
      </c>
      <c r="W311" s="1">
        <f ca="1">SUMIFS(INDIRECT($C$1&amp;"!"&amp;$C311&amp;":"&amp;$C311),dbF!$B:$B,"&gt;="&amp;W$5,dbF!$B:$B,"&lt;="&amp;W$6,INDIRECT($C$1&amp;"!"&amp;$C$2&amp;":"&amp;$C$2),$I$4,dbF!$J:$J,$I311,dbF!$K:$K,$J311)</f>
        <v>0</v>
      </c>
      <c r="X311" s="1">
        <f ca="1">SUMIFS(INDIRECT($C$1&amp;"!"&amp;$C311&amp;":"&amp;$C311),dbF!$B:$B,"&gt;="&amp;X$5,dbF!$B:$B,"&lt;="&amp;X$6,INDIRECT($C$1&amp;"!"&amp;$C$2&amp;":"&amp;$C$2),$I$4,dbF!$J:$J,$I311,dbF!$K:$K,$J311)</f>
        <v>0</v>
      </c>
      <c r="Y311" s="1">
        <f ca="1">SUMIFS(INDIRECT($C$1&amp;"!"&amp;$C311&amp;":"&amp;$C311),dbF!$B:$B,"&gt;="&amp;Y$5,dbF!$B:$B,"&lt;="&amp;Y$6,INDIRECT($C$1&amp;"!"&amp;$C$2&amp;":"&amp;$C$2),$I$4,dbF!$J:$J,$I311,dbF!$K:$K,$J311)</f>
        <v>0</v>
      </c>
      <c r="Z311" s="1">
        <f ca="1">SUMIFS(INDIRECT($C$1&amp;"!"&amp;$C311&amp;":"&amp;$C311),dbF!$B:$B,"&gt;="&amp;Z$5,dbF!$B:$B,"&lt;="&amp;Z$6,INDIRECT($C$1&amp;"!"&amp;$C$2&amp;":"&amp;$C$2),$I$4,dbF!$J:$J,$I311,dbF!$K:$K,$J311)</f>
        <v>0</v>
      </c>
      <c r="AA311" s="1">
        <f ca="1">SUMIFS(INDIRECT($C$1&amp;"!"&amp;$C311&amp;":"&amp;$C311),dbF!$B:$B,"&gt;="&amp;AA$5,dbF!$B:$B,"&lt;="&amp;AA$6,INDIRECT($C$1&amp;"!"&amp;$C$2&amp;":"&amp;$C$2),$I$4,dbF!$J:$J,$I311,dbF!$K:$K,$J311)</f>
        <v>0</v>
      </c>
      <c r="AB311" s="1">
        <f ca="1">SUMIFS(INDIRECT($C$1&amp;"!"&amp;$C311&amp;":"&amp;$C311),dbF!$B:$B,"&gt;="&amp;AB$5,dbF!$B:$B,"&lt;="&amp;AB$6,INDIRECT($C$1&amp;"!"&amp;$C$2&amp;":"&amp;$C$2),$I$4,dbF!$J:$J,$I311,dbF!$K:$K,$J311)</f>
        <v>0</v>
      </c>
      <c r="AC311" s="1">
        <f ca="1">SUMIFS(INDIRECT($C$1&amp;"!"&amp;$C311&amp;":"&amp;$C311),dbF!$B:$B,"&gt;="&amp;AC$5,dbF!$B:$B,"&lt;="&amp;AC$6,INDIRECT($C$1&amp;"!"&amp;$C$2&amp;":"&amp;$C$2),$I$4,dbF!$J:$J,$I311,dbF!$K:$K,$J311)</f>
        <v>0</v>
      </c>
      <c r="AD311" s="1">
        <f ca="1">SUMIFS(INDIRECT($C$1&amp;"!"&amp;$C311&amp;":"&amp;$C311),dbF!$B:$B,"&gt;="&amp;AD$5,dbF!$B:$B,"&lt;="&amp;AD$6,INDIRECT($C$1&amp;"!"&amp;$C$2&amp;":"&amp;$C$2),$I$4,dbF!$J:$J,$I311,dbF!$K:$K,$J311)</f>
        <v>0</v>
      </c>
      <c r="AE311" s="1">
        <f ca="1">SUMIFS(INDIRECT($C$1&amp;"!"&amp;$C311&amp;":"&amp;$C311),dbF!$B:$B,"&gt;="&amp;AE$5,dbF!$B:$B,"&lt;="&amp;AE$6,INDIRECT($C$1&amp;"!"&amp;$C$2&amp;":"&amp;$C$2),$I$4,dbF!$J:$J,$I311,dbF!$K:$K,$J311)</f>
        <v>0</v>
      </c>
      <c r="AF311" s="1">
        <f ca="1">SUMIFS(INDIRECT($C$1&amp;"!"&amp;$C311&amp;":"&amp;$C311),dbF!$B:$B,"&gt;="&amp;AF$5,dbF!$B:$B,"&lt;="&amp;AF$6,INDIRECT($C$1&amp;"!"&amp;$C$2&amp;":"&amp;$C$2),$I$4,dbF!$J:$J,$I311,dbF!$K:$K,$J311)</f>
        <v>0</v>
      </c>
      <c r="AG311" s="1">
        <f ca="1">SUMIFS(INDIRECT($C$1&amp;"!"&amp;$C311&amp;":"&amp;$C311),dbF!$B:$B,"&gt;="&amp;AG$5,dbF!$B:$B,"&lt;="&amp;AG$6,INDIRECT($C$1&amp;"!"&amp;$C$2&amp;":"&amp;$C$2),$I$4,dbF!$J:$J,$I311,dbF!$K:$K,$J311)</f>
        <v>0</v>
      </c>
      <c r="AH311" s="1">
        <f ca="1">SUMIFS(INDIRECT($C$1&amp;"!"&amp;$C311&amp;":"&amp;$C311),dbF!$B:$B,"&gt;="&amp;AH$5,dbF!$B:$B,"&lt;="&amp;AH$6,INDIRECT($C$1&amp;"!"&amp;$C$2&amp;":"&amp;$C$2),$I$4,dbF!$J:$J,$I311,dbF!$K:$K,$J311)</f>
        <v>0</v>
      </c>
      <c r="AI311" s="1">
        <f ca="1">SUMIFS(INDIRECT($C$1&amp;"!"&amp;$C311&amp;":"&amp;$C311),dbF!$B:$B,"&gt;="&amp;AI$5,dbF!$B:$B,"&lt;="&amp;AI$6,INDIRECT($C$1&amp;"!"&amp;$C$2&amp;":"&amp;$C$2),$I$4,dbF!$J:$J,$I311,dbF!$K:$K,$J311)</f>
        <v>0</v>
      </c>
      <c r="AJ311" s="1">
        <f ca="1">SUMIFS(INDIRECT($C$1&amp;"!"&amp;$C311&amp;":"&amp;$C311),dbF!$B:$B,"&gt;="&amp;AJ$5,dbF!$B:$B,"&lt;="&amp;AJ$6,INDIRECT($C$1&amp;"!"&amp;$C$2&amp;":"&amp;$C$2),$I$4,dbF!$J:$J,$I311,dbF!$K:$K,$J311)</f>
        <v>0</v>
      </c>
      <c r="AK311" s="1">
        <f ca="1">SUMIFS(INDIRECT($C$1&amp;"!"&amp;$C311&amp;":"&amp;$C311),dbF!$B:$B,"&gt;="&amp;AK$5,dbF!$B:$B,"&lt;="&amp;AK$6,INDIRECT($C$1&amp;"!"&amp;$C$2&amp;":"&amp;$C$2),$I$4,dbF!$J:$J,$I311,dbF!$K:$K,$J311)</f>
        <v>0</v>
      </c>
      <c r="AL311" s="1">
        <f ca="1">SUMIFS(INDIRECT($C$1&amp;"!"&amp;$C311&amp;":"&amp;$C311),dbF!$B:$B,"&gt;="&amp;AL$5,dbF!$B:$B,"&lt;="&amp;AL$6,INDIRECT($C$1&amp;"!"&amp;$C$2&amp;":"&amp;$C$2),$I$4,dbF!$J:$J,$I311,dbF!$K:$K,$J311)</f>
        <v>0</v>
      </c>
    </row>
    <row r="312" spans="2:38" x14ac:dyDescent="0.25">
      <c r="B312" s="1" t="str">
        <f>Items!Q29</f>
        <v>PL(-)</v>
      </c>
      <c r="C312" s="1" t="str">
        <f>Items!R29</f>
        <v>N</v>
      </c>
      <c r="I312" s="22" t="str">
        <f>Items!O29</f>
        <v>Всего себестоимость</v>
      </c>
      <c r="J312" s="1" t="str">
        <f>Items!P29</f>
        <v>Резерв-1</v>
      </c>
      <c r="Q312" s="1">
        <f ca="1">SUM($S312:INDIRECT(ADDRESS(ROW(),SUMIFS($3:$3,$4:$4,MAX($4:$4)))))</f>
        <v>0</v>
      </c>
      <c r="T312" s="1">
        <f ca="1">SUMIFS(INDIRECT($C$1&amp;"!"&amp;$C312&amp;":"&amp;$C312),dbF!$B:$B,"&gt;="&amp;T$5,dbF!$B:$B,"&lt;="&amp;T$6,INDIRECT($C$1&amp;"!"&amp;$C$2&amp;":"&amp;$C$2),$I$4,dbF!$J:$J,$I312,dbF!$K:$K,$J312)</f>
        <v>0</v>
      </c>
      <c r="U312" s="1">
        <f ca="1">SUMIFS(INDIRECT($C$1&amp;"!"&amp;$C312&amp;":"&amp;$C312),dbF!$B:$B,"&gt;="&amp;U$5,dbF!$B:$B,"&lt;="&amp;U$6,INDIRECT($C$1&amp;"!"&amp;$C$2&amp;":"&amp;$C$2),$I$4,dbF!$J:$J,$I312,dbF!$K:$K,$J312)</f>
        <v>0</v>
      </c>
      <c r="V312" s="1">
        <f ca="1">SUMIFS(INDIRECT($C$1&amp;"!"&amp;$C312&amp;":"&amp;$C312),dbF!$B:$B,"&gt;="&amp;V$5,dbF!$B:$B,"&lt;="&amp;V$6,INDIRECT($C$1&amp;"!"&amp;$C$2&amp;":"&amp;$C$2),$I$4,dbF!$J:$J,$I312,dbF!$K:$K,$J312)</f>
        <v>0</v>
      </c>
      <c r="W312" s="1">
        <f ca="1">SUMIFS(INDIRECT($C$1&amp;"!"&amp;$C312&amp;":"&amp;$C312),dbF!$B:$B,"&gt;="&amp;W$5,dbF!$B:$B,"&lt;="&amp;W$6,INDIRECT($C$1&amp;"!"&amp;$C$2&amp;":"&amp;$C$2),$I$4,dbF!$J:$J,$I312,dbF!$K:$K,$J312)</f>
        <v>0</v>
      </c>
      <c r="X312" s="1">
        <f ca="1">SUMIFS(INDIRECT($C$1&amp;"!"&amp;$C312&amp;":"&amp;$C312),dbF!$B:$B,"&gt;="&amp;X$5,dbF!$B:$B,"&lt;="&amp;X$6,INDIRECT($C$1&amp;"!"&amp;$C$2&amp;":"&amp;$C$2),$I$4,dbF!$J:$J,$I312,dbF!$K:$K,$J312)</f>
        <v>0</v>
      </c>
      <c r="Y312" s="1">
        <f ca="1">SUMIFS(INDIRECT($C$1&amp;"!"&amp;$C312&amp;":"&amp;$C312),dbF!$B:$B,"&gt;="&amp;Y$5,dbF!$B:$B,"&lt;="&amp;Y$6,INDIRECT($C$1&amp;"!"&amp;$C$2&amp;":"&amp;$C$2),$I$4,dbF!$J:$J,$I312,dbF!$K:$K,$J312)</f>
        <v>0</v>
      </c>
      <c r="Z312" s="1">
        <f ca="1">SUMIFS(INDIRECT($C$1&amp;"!"&amp;$C312&amp;":"&amp;$C312),dbF!$B:$B,"&gt;="&amp;Z$5,dbF!$B:$B,"&lt;="&amp;Z$6,INDIRECT($C$1&amp;"!"&amp;$C$2&amp;":"&amp;$C$2),$I$4,dbF!$J:$J,$I312,dbF!$K:$K,$J312)</f>
        <v>0</v>
      </c>
      <c r="AA312" s="1">
        <f ca="1">SUMIFS(INDIRECT($C$1&amp;"!"&amp;$C312&amp;":"&amp;$C312),dbF!$B:$B,"&gt;="&amp;AA$5,dbF!$B:$B,"&lt;="&amp;AA$6,INDIRECT($C$1&amp;"!"&amp;$C$2&amp;":"&amp;$C$2),$I$4,dbF!$J:$J,$I312,dbF!$K:$K,$J312)</f>
        <v>0</v>
      </c>
      <c r="AB312" s="1">
        <f ca="1">SUMIFS(INDIRECT($C$1&amp;"!"&amp;$C312&amp;":"&amp;$C312),dbF!$B:$B,"&gt;="&amp;AB$5,dbF!$B:$B,"&lt;="&amp;AB$6,INDIRECT($C$1&amp;"!"&amp;$C$2&amp;":"&amp;$C$2),$I$4,dbF!$J:$J,$I312,dbF!$K:$K,$J312)</f>
        <v>0</v>
      </c>
      <c r="AC312" s="1">
        <f ca="1">SUMIFS(INDIRECT($C$1&amp;"!"&amp;$C312&amp;":"&amp;$C312),dbF!$B:$B,"&gt;="&amp;AC$5,dbF!$B:$B,"&lt;="&amp;AC$6,INDIRECT($C$1&amp;"!"&amp;$C$2&amp;":"&amp;$C$2),$I$4,dbF!$J:$J,$I312,dbF!$K:$K,$J312)</f>
        <v>0</v>
      </c>
      <c r="AD312" s="1">
        <f ca="1">SUMIFS(INDIRECT($C$1&amp;"!"&amp;$C312&amp;":"&amp;$C312),dbF!$B:$B,"&gt;="&amp;AD$5,dbF!$B:$B,"&lt;="&amp;AD$6,INDIRECT($C$1&amp;"!"&amp;$C$2&amp;":"&amp;$C$2),$I$4,dbF!$J:$J,$I312,dbF!$K:$K,$J312)</f>
        <v>0</v>
      </c>
      <c r="AE312" s="1">
        <f ca="1">SUMIFS(INDIRECT($C$1&amp;"!"&amp;$C312&amp;":"&amp;$C312),dbF!$B:$B,"&gt;="&amp;AE$5,dbF!$B:$B,"&lt;="&amp;AE$6,INDIRECT($C$1&amp;"!"&amp;$C$2&amp;":"&amp;$C$2),$I$4,dbF!$J:$J,$I312,dbF!$K:$K,$J312)</f>
        <v>0</v>
      </c>
      <c r="AF312" s="1">
        <f ca="1">SUMIFS(INDIRECT($C$1&amp;"!"&amp;$C312&amp;":"&amp;$C312),dbF!$B:$B,"&gt;="&amp;AF$5,dbF!$B:$B,"&lt;="&amp;AF$6,INDIRECT($C$1&amp;"!"&amp;$C$2&amp;":"&amp;$C$2),$I$4,dbF!$J:$J,$I312,dbF!$K:$K,$J312)</f>
        <v>0</v>
      </c>
      <c r="AG312" s="1">
        <f ca="1">SUMIFS(INDIRECT($C$1&amp;"!"&amp;$C312&amp;":"&amp;$C312),dbF!$B:$B,"&gt;="&amp;AG$5,dbF!$B:$B,"&lt;="&amp;AG$6,INDIRECT($C$1&amp;"!"&amp;$C$2&amp;":"&amp;$C$2),$I$4,dbF!$J:$J,$I312,dbF!$K:$K,$J312)</f>
        <v>0</v>
      </c>
      <c r="AH312" s="1">
        <f ca="1">SUMIFS(INDIRECT($C$1&amp;"!"&amp;$C312&amp;":"&amp;$C312),dbF!$B:$B,"&gt;="&amp;AH$5,dbF!$B:$B,"&lt;="&amp;AH$6,INDIRECT($C$1&amp;"!"&amp;$C$2&amp;":"&amp;$C$2),$I$4,dbF!$J:$J,$I312,dbF!$K:$K,$J312)</f>
        <v>0</v>
      </c>
      <c r="AI312" s="1">
        <f ca="1">SUMIFS(INDIRECT($C$1&amp;"!"&amp;$C312&amp;":"&amp;$C312),dbF!$B:$B,"&gt;="&amp;AI$5,dbF!$B:$B,"&lt;="&amp;AI$6,INDIRECT($C$1&amp;"!"&amp;$C$2&amp;":"&amp;$C$2),$I$4,dbF!$J:$J,$I312,dbF!$K:$K,$J312)</f>
        <v>0</v>
      </c>
      <c r="AJ312" s="1">
        <f ca="1">SUMIFS(INDIRECT($C$1&amp;"!"&amp;$C312&amp;":"&amp;$C312),dbF!$B:$B,"&gt;="&amp;AJ$5,dbF!$B:$B,"&lt;="&amp;AJ$6,INDIRECT($C$1&amp;"!"&amp;$C$2&amp;":"&amp;$C$2),$I$4,dbF!$J:$J,$I312,dbF!$K:$K,$J312)</f>
        <v>0</v>
      </c>
      <c r="AK312" s="1">
        <f ca="1">SUMIFS(INDIRECT($C$1&amp;"!"&amp;$C312&amp;":"&amp;$C312),dbF!$B:$B,"&gt;="&amp;AK$5,dbF!$B:$B,"&lt;="&amp;AK$6,INDIRECT($C$1&amp;"!"&amp;$C$2&amp;":"&amp;$C$2),$I$4,dbF!$J:$J,$I312,dbF!$K:$K,$J312)</f>
        <v>0</v>
      </c>
      <c r="AL312" s="1">
        <f ca="1">SUMIFS(INDIRECT($C$1&amp;"!"&amp;$C312&amp;":"&amp;$C312),dbF!$B:$B,"&gt;="&amp;AL$5,dbF!$B:$B,"&lt;="&amp;AL$6,INDIRECT($C$1&amp;"!"&amp;$C$2&amp;":"&amp;$C$2),$I$4,dbF!$J:$J,$I312,dbF!$K:$K,$J312)</f>
        <v>0</v>
      </c>
    </row>
    <row r="313" spans="2:38" x14ac:dyDescent="0.25">
      <c r="B313" s="1" t="str">
        <f>Items!Q30</f>
        <v>PL(-)</v>
      </c>
      <c r="C313" s="1" t="str">
        <f>Items!R30</f>
        <v>N</v>
      </c>
      <c r="I313" s="22" t="str">
        <f>Items!O30</f>
        <v>Всего себестоимость</v>
      </c>
      <c r="J313" s="1" t="str">
        <f>Items!P30</f>
        <v>Резерв-2</v>
      </c>
      <c r="Q313" s="1">
        <f ca="1">SUM($S313:INDIRECT(ADDRESS(ROW(),SUMIFS($3:$3,$4:$4,MAX($4:$4)))))</f>
        <v>0</v>
      </c>
      <c r="T313" s="1">
        <f ca="1">SUMIFS(INDIRECT($C$1&amp;"!"&amp;$C313&amp;":"&amp;$C313),dbF!$B:$B,"&gt;="&amp;T$5,dbF!$B:$B,"&lt;="&amp;T$6,INDIRECT($C$1&amp;"!"&amp;$C$2&amp;":"&amp;$C$2),$I$4,dbF!$J:$J,$I313,dbF!$K:$K,$J313)</f>
        <v>0</v>
      </c>
      <c r="U313" s="1">
        <f ca="1">SUMIFS(INDIRECT($C$1&amp;"!"&amp;$C313&amp;":"&amp;$C313),dbF!$B:$B,"&gt;="&amp;U$5,dbF!$B:$B,"&lt;="&amp;U$6,INDIRECT($C$1&amp;"!"&amp;$C$2&amp;":"&amp;$C$2),$I$4,dbF!$J:$J,$I313,dbF!$K:$K,$J313)</f>
        <v>0</v>
      </c>
      <c r="V313" s="1">
        <f ca="1">SUMIFS(INDIRECT($C$1&amp;"!"&amp;$C313&amp;":"&amp;$C313),dbF!$B:$B,"&gt;="&amp;V$5,dbF!$B:$B,"&lt;="&amp;V$6,INDIRECT($C$1&amp;"!"&amp;$C$2&amp;":"&amp;$C$2),$I$4,dbF!$J:$J,$I313,dbF!$K:$K,$J313)</f>
        <v>0</v>
      </c>
      <c r="W313" s="1">
        <f ca="1">SUMIFS(INDIRECT($C$1&amp;"!"&amp;$C313&amp;":"&amp;$C313),dbF!$B:$B,"&gt;="&amp;W$5,dbF!$B:$B,"&lt;="&amp;W$6,INDIRECT($C$1&amp;"!"&amp;$C$2&amp;":"&amp;$C$2),$I$4,dbF!$J:$J,$I313,dbF!$K:$K,$J313)</f>
        <v>0</v>
      </c>
      <c r="X313" s="1">
        <f ca="1">SUMIFS(INDIRECT($C$1&amp;"!"&amp;$C313&amp;":"&amp;$C313),dbF!$B:$B,"&gt;="&amp;X$5,dbF!$B:$B,"&lt;="&amp;X$6,INDIRECT($C$1&amp;"!"&amp;$C$2&amp;":"&amp;$C$2),$I$4,dbF!$J:$J,$I313,dbF!$K:$K,$J313)</f>
        <v>0</v>
      </c>
      <c r="Y313" s="1">
        <f ca="1">SUMIFS(INDIRECT($C$1&amp;"!"&amp;$C313&amp;":"&amp;$C313),dbF!$B:$B,"&gt;="&amp;Y$5,dbF!$B:$B,"&lt;="&amp;Y$6,INDIRECT($C$1&amp;"!"&amp;$C$2&amp;":"&amp;$C$2),$I$4,dbF!$J:$J,$I313,dbF!$K:$K,$J313)</f>
        <v>0</v>
      </c>
      <c r="Z313" s="1">
        <f ca="1">SUMIFS(INDIRECT($C$1&amp;"!"&amp;$C313&amp;":"&amp;$C313),dbF!$B:$B,"&gt;="&amp;Z$5,dbF!$B:$B,"&lt;="&amp;Z$6,INDIRECT($C$1&amp;"!"&amp;$C$2&amp;":"&amp;$C$2),$I$4,dbF!$J:$J,$I313,dbF!$K:$K,$J313)</f>
        <v>0</v>
      </c>
      <c r="AA313" s="1">
        <f ca="1">SUMIFS(INDIRECT($C$1&amp;"!"&amp;$C313&amp;":"&amp;$C313),dbF!$B:$B,"&gt;="&amp;AA$5,dbF!$B:$B,"&lt;="&amp;AA$6,INDIRECT($C$1&amp;"!"&amp;$C$2&amp;":"&amp;$C$2),$I$4,dbF!$J:$J,$I313,dbF!$K:$K,$J313)</f>
        <v>0</v>
      </c>
      <c r="AB313" s="1">
        <f ca="1">SUMIFS(INDIRECT($C$1&amp;"!"&amp;$C313&amp;":"&amp;$C313),dbF!$B:$B,"&gt;="&amp;AB$5,dbF!$B:$B,"&lt;="&amp;AB$6,INDIRECT($C$1&amp;"!"&amp;$C$2&amp;":"&amp;$C$2),$I$4,dbF!$J:$J,$I313,dbF!$K:$K,$J313)</f>
        <v>0</v>
      </c>
      <c r="AC313" s="1">
        <f ca="1">SUMIFS(INDIRECT($C$1&amp;"!"&amp;$C313&amp;":"&amp;$C313),dbF!$B:$B,"&gt;="&amp;AC$5,dbF!$B:$B,"&lt;="&amp;AC$6,INDIRECT($C$1&amp;"!"&amp;$C$2&amp;":"&amp;$C$2),$I$4,dbF!$J:$J,$I313,dbF!$K:$K,$J313)</f>
        <v>0</v>
      </c>
      <c r="AD313" s="1">
        <f ca="1">SUMIFS(INDIRECT($C$1&amp;"!"&amp;$C313&amp;":"&amp;$C313),dbF!$B:$B,"&gt;="&amp;AD$5,dbF!$B:$B,"&lt;="&amp;AD$6,INDIRECT($C$1&amp;"!"&amp;$C$2&amp;":"&amp;$C$2),$I$4,dbF!$J:$J,$I313,dbF!$K:$K,$J313)</f>
        <v>0</v>
      </c>
      <c r="AE313" s="1">
        <f ca="1">SUMIFS(INDIRECT($C$1&amp;"!"&amp;$C313&amp;":"&amp;$C313),dbF!$B:$B,"&gt;="&amp;AE$5,dbF!$B:$B,"&lt;="&amp;AE$6,INDIRECT($C$1&amp;"!"&amp;$C$2&amp;":"&amp;$C$2),$I$4,dbF!$J:$J,$I313,dbF!$K:$K,$J313)</f>
        <v>0</v>
      </c>
      <c r="AF313" s="1">
        <f ca="1">SUMIFS(INDIRECT($C$1&amp;"!"&amp;$C313&amp;":"&amp;$C313),dbF!$B:$B,"&gt;="&amp;AF$5,dbF!$B:$B,"&lt;="&amp;AF$6,INDIRECT($C$1&amp;"!"&amp;$C$2&amp;":"&amp;$C$2),$I$4,dbF!$J:$J,$I313,dbF!$K:$K,$J313)</f>
        <v>0</v>
      </c>
      <c r="AG313" s="1">
        <f ca="1">SUMIFS(INDIRECT($C$1&amp;"!"&amp;$C313&amp;":"&amp;$C313),dbF!$B:$B,"&gt;="&amp;AG$5,dbF!$B:$B,"&lt;="&amp;AG$6,INDIRECT($C$1&amp;"!"&amp;$C$2&amp;":"&amp;$C$2),$I$4,dbF!$J:$J,$I313,dbF!$K:$K,$J313)</f>
        <v>0</v>
      </c>
      <c r="AH313" s="1">
        <f ca="1">SUMIFS(INDIRECT($C$1&amp;"!"&amp;$C313&amp;":"&amp;$C313),dbF!$B:$B,"&gt;="&amp;AH$5,dbF!$B:$B,"&lt;="&amp;AH$6,INDIRECT($C$1&amp;"!"&amp;$C$2&amp;":"&amp;$C$2),$I$4,dbF!$J:$J,$I313,dbF!$K:$K,$J313)</f>
        <v>0</v>
      </c>
      <c r="AI313" s="1">
        <f ca="1">SUMIFS(INDIRECT($C$1&amp;"!"&amp;$C313&amp;":"&amp;$C313),dbF!$B:$B,"&gt;="&amp;AI$5,dbF!$B:$B,"&lt;="&amp;AI$6,INDIRECT($C$1&amp;"!"&amp;$C$2&amp;":"&amp;$C$2),$I$4,dbF!$J:$J,$I313,dbF!$K:$K,$J313)</f>
        <v>0</v>
      </c>
      <c r="AJ313" s="1">
        <f ca="1">SUMIFS(INDIRECT($C$1&amp;"!"&amp;$C313&amp;":"&amp;$C313),dbF!$B:$B,"&gt;="&amp;AJ$5,dbF!$B:$B,"&lt;="&amp;AJ$6,INDIRECT($C$1&amp;"!"&amp;$C$2&amp;":"&amp;$C$2),$I$4,dbF!$J:$J,$I313,dbF!$K:$K,$J313)</f>
        <v>0</v>
      </c>
      <c r="AK313" s="1">
        <f ca="1">SUMIFS(INDIRECT($C$1&amp;"!"&amp;$C313&amp;":"&amp;$C313),dbF!$B:$B,"&gt;="&amp;AK$5,dbF!$B:$B,"&lt;="&amp;AK$6,INDIRECT($C$1&amp;"!"&amp;$C$2&amp;":"&amp;$C$2),$I$4,dbF!$J:$J,$I313,dbF!$K:$K,$J313)</f>
        <v>0</v>
      </c>
      <c r="AL313" s="1">
        <f ca="1">SUMIFS(INDIRECT($C$1&amp;"!"&amp;$C313&amp;":"&amp;$C313),dbF!$B:$B,"&gt;="&amp;AL$5,dbF!$B:$B,"&lt;="&amp;AL$6,INDIRECT($C$1&amp;"!"&amp;$C$2&amp;":"&amp;$C$2),$I$4,dbF!$J:$J,$I313,dbF!$K:$K,$J313)</f>
        <v>0</v>
      </c>
    </row>
    <row r="314" spans="2:38" x14ac:dyDescent="0.25">
      <c r="B314" s="1" t="str">
        <f>Items!Q31</f>
        <v>PL(-)</v>
      </c>
      <c r="C314" s="1" t="str">
        <f>Items!R31</f>
        <v>N</v>
      </c>
      <c r="I314" s="22" t="str">
        <f>Items!O31</f>
        <v>Всего себестоимость</v>
      </c>
      <c r="J314" s="1" t="str">
        <f>Items!P31</f>
        <v>Резерв-3</v>
      </c>
      <c r="Q314" s="1">
        <f ca="1">SUM($S314:INDIRECT(ADDRESS(ROW(),SUMIFS($3:$3,$4:$4,MAX($4:$4)))))</f>
        <v>0</v>
      </c>
      <c r="T314" s="1">
        <f ca="1">SUMIFS(INDIRECT($C$1&amp;"!"&amp;$C314&amp;":"&amp;$C314),dbF!$B:$B,"&gt;="&amp;T$5,dbF!$B:$B,"&lt;="&amp;T$6,INDIRECT($C$1&amp;"!"&amp;$C$2&amp;":"&amp;$C$2),$I$4,dbF!$J:$J,$I314,dbF!$K:$K,$J314)</f>
        <v>0</v>
      </c>
      <c r="U314" s="1">
        <f ca="1">SUMIFS(INDIRECT($C$1&amp;"!"&amp;$C314&amp;":"&amp;$C314),dbF!$B:$B,"&gt;="&amp;U$5,dbF!$B:$B,"&lt;="&amp;U$6,INDIRECT($C$1&amp;"!"&amp;$C$2&amp;":"&amp;$C$2),$I$4,dbF!$J:$J,$I314,dbF!$K:$K,$J314)</f>
        <v>0</v>
      </c>
      <c r="V314" s="1">
        <f ca="1">SUMIFS(INDIRECT($C$1&amp;"!"&amp;$C314&amp;":"&amp;$C314),dbF!$B:$B,"&gt;="&amp;V$5,dbF!$B:$B,"&lt;="&amp;V$6,INDIRECT($C$1&amp;"!"&amp;$C$2&amp;":"&amp;$C$2),$I$4,dbF!$J:$J,$I314,dbF!$K:$K,$J314)</f>
        <v>0</v>
      </c>
      <c r="W314" s="1">
        <f ca="1">SUMIFS(INDIRECT($C$1&amp;"!"&amp;$C314&amp;":"&amp;$C314),dbF!$B:$B,"&gt;="&amp;W$5,dbF!$B:$B,"&lt;="&amp;W$6,INDIRECT($C$1&amp;"!"&amp;$C$2&amp;":"&amp;$C$2),$I$4,dbF!$J:$J,$I314,dbF!$K:$K,$J314)</f>
        <v>0</v>
      </c>
      <c r="X314" s="1">
        <f ca="1">SUMIFS(INDIRECT($C$1&amp;"!"&amp;$C314&amp;":"&amp;$C314),dbF!$B:$B,"&gt;="&amp;X$5,dbF!$B:$B,"&lt;="&amp;X$6,INDIRECT($C$1&amp;"!"&amp;$C$2&amp;":"&amp;$C$2),$I$4,dbF!$J:$J,$I314,dbF!$K:$K,$J314)</f>
        <v>0</v>
      </c>
      <c r="Y314" s="1">
        <f ca="1">SUMIFS(INDIRECT($C$1&amp;"!"&amp;$C314&amp;":"&amp;$C314),dbF!$B:$B,"&gt;="&amp;Y$5,dbF!$B:$B,"&lt;="&amp;Y$6,INDIRECT($C$1&amp;"!"&amp;$C$2&amp;":"&amp;$C$2),$I$4,dbF!$J:$J,$I314,dbF!$K:$K,$J314)</f>
        <v>0</v>
      </c>
      <c r="Z314" s="1">
        <f ca="1">SUMIFS(INDIRECT($C$1&amp;"!"&amp;$C314&amp;":"&amp;$C314),dbF!$B:$B,"&gt;="&amp;Z$5,dbF!$B:$B,"&lt;="&amp;Z$6,INDIRECT($C$1&amp;"!"&amp;$C$2&amp;":"&amp;$C$2),$I$4,dbF!$J:$J,$I314,dbF!$K:$K,$J314)</f>
        <v>0</v>
      </c>
      <c r="AA314" s="1">
        <f ca="1">SUMIFS(INDIRECT($C$1&amp;"!"&amp;$C314&amp;":"&amp;$C314),dbF!$B:$B,"&gt;="&amp;AA$5,dbF!$B:$B,"&lt;="&amp;AA$6,INDIRECT($C$1&amp;"!"&amp;$C$2&amp;":"&amp;$C$2),$I$4,dbF!$J:$J,$I314,dbF!$K:$K,$J314)</f>
        <v>0</v>
      </c>
      <c r="AB314" s="1">
        <f ca="1">SUMIFS(INDIRECT($C$1&amp;"!"&amp;$C314&amp;":"&amp;$C314),dbF!$B:$B,"&gt;="&amp;AB$5,dbF!$B:$B,"&lt;="&amp;AB$6,INDIRECT($C$1&amp;"!"&amp;$C$2&amp;":"&amp;$C$2),$I$4,dbF!$J:$J,$I314,dbF!$K:$K,$J314)</f>
        <v>0</v>
      </c>
      <c r="AC314" s="1">
        <f ca="1">SUMIFS(INDIRECT($C$1&amp;"!"&amp;$C314&amp;":"&amp;$C314),dbF!$B:$B,"&gt;="&amp;AC$5,dbF!$B:$B,"&lt;="&amp;AC$6,INDIRECT($C$1&amp;"!"&amp;$C$2&amp;":"&amp;$C$2),$I$4,dbF!$J:$J,$I314,dbF!$K:$K,$J314)</f>
        <v>0</v>
      </c>
      <c r="AD314" s="1">
        <f ca="1">SUMIFS(INDIRECT($C$1&amp;"!"&amp;$C314&amp;":"&amp;$C314),dbF!$B:$B,"&gt;="&amp;AD$5,dbF!$B:$B,"&lt;="&amp;AD$6,INDIRECT($C$1&amp;"!"&amp;$C$2&amp;":"&amp;$C$2),$I$4,dbF!$J:$J,$I314,dbF!$K:$K,$J314)</f>
        <v>0</v>
      </c>
      <c r="AE314" s="1">
        <f ca="1">SUMIFS(INDIRECT($C$1&amp;"!"&amp;$C314&amp;":"&amp;$C314),dbF!$B:$B,"&gt;="&amp;AE$5,dbF!$B:$B,"&lt;="&amp;AE$6,INDIRECT($C$1&amp;"!"&amp;$C$2&amp;":"&amp;$C$2),$I$4,dbF!$J:$J,$I314,dbF!$K:$K,$J314)</f>
        <v>0</v>
      </c>
      <c r="AF314" s="1">
        <f ca="1">SUMIFS(INDIRECT($C$1&amp;"!"&amp;$C314&amp;":"&amp;$C314),dbF!$B:$B,"&gt;="&amp;AF$5,dbF!$B:$B,"&lt;="&amp;AF$6,INDIRECT($C$1&amp;"!"&amp;$C$2&amp;":"&amp;$C$2),$I$4,dbF!$J:$J,$I314,dbF!$K:$K,$J314)</f>
        <v>0</v>
      </c>
      <c r="AG314" s="1">
        <f ca="1">SUMIFS(INDIRECT($C$1&amp;"!"&amp;$C314&amp;":"&amp;$C314),dbF!$B:$B,"&gt;="&amp;AG$5,dbF!$B:$B,"&lt;="&amp;AG$6,INDIRECT($C$1&amp;"!"&amp;$C$2&amp;":"&amp;$C$2),$I$4,dbF!$J:$J,$I314,dbF!$K:$K,$J314)</f>
        <v>0</v>
      </c>
      <c r="AH314" s="1">
        <f ca="1">SUMIFS(INDIRECT($C$1&amp;"!"&amp;$C314&amp;":"&amp;$C314),dbF!$B:$B,"&gt;="&amp;AH$5,dbF!$B:$B,"&lt;="&amp;AH$6,INDIRECT($C$1&amp;"!"&amp;$C$2&amp;":"&amp;$C$2),$I$4,dbF!$J:$J,$I314,dbF!$K:$K,$J314)</f>
        <v>0</v>
      </c>
      <c r="AI314" s="1">
        <f ca="1">SUMIFS(INDIRECT($C$1&amp;"!"&amp;$C314&amp;":"&amp;$C314),dbF!$B:$B,"&gt;="&amp;AI$5,dbF!$B:$B,"&lt;="&amp;AI$6,INDIRECT($C$1&amp;"!"&amp;$C$2&amp;":"&amp;$C$2),$I$4,dbF!$J:$J,$I314,dbF!$K:$K,$J314)</f>
        <v>0</v>
      </c>
      <c r="AJ314" s="1">
        <f ca="1">SUMIFS(INDIRECT($C$1&amp;"!"&amp;$C314&amp;":"&amp;$C314),dbF!$B:$B,"&gt;="&amp;AJ$5,dbF!$B:$B,"&lt;="&amp;AJ$6,INDIRECT($C$1&amp;"!"&amp;$C$2&amp;":"&amp;$C$2),$I$4,dbF!$J:$J,$I314,dbF!$K:$K,$J314)</f>
        <v>0</v>
      </c>
      <c r="AK314" s="1">
        <f ca="1">SUMIFS(INDIRECT($C$1&amp;"!"&amp;$C314&amp;":"&amp;$C314),dbF!$B:$B,"&gt;="&amp;AK$5,dbF!$B:$B,"&lt;="&amp;AK$6,INDIRECT($C$1&amp;"!"&amp;$C$2&amp;":"&amp;$C$2),$I$4,dbF!$J:$J,$I314,dbF!$K:$K,$J314)</f>
        <v>0</v>
      </c>
      <c r="AL314" s="1">
        <f ca="1">SUMIFS(INDIRECT($C$1&amp;"!"&amp;$C314&amp;":"&amp;$C314),dbF!$B:$B,"&gt;="&amp;AL$5,dbF!$B:$B,"&lt;="&amp;AL$6,INDIRECT($C$1&amp;"!"&amp;$C$2&amp;":"&amp;$C$2),$I$4,dbF!$J:$J,$I314,dbF!$K:$K,$J314)</f>
        <v>0</v>
      </c>
    </row>
    <row r="315" spans="2:38" x14ac:dyDescent="0.25">
      <c r="B315" s="1" t="str">
        <f>Items!Q32</f>
        <v>PL(-)</v>
      </c>
      <c r="C315" s="1" t="str">
        <f>Items!R32</f>
        <v>N</v>
      </c>
      <c r="I315" s="22" t="str">
        <f>Items!O32</f>
        <v>Всего себестоимость</v>
      </c>
      <c r="J315" s="1" t="str">
        <f>Items!P32</f>
        <v>Резерв-4</v>
      </c>
      <c r="Q315" s="1">
        <f ca="1">SUM($S315:INDIRECT(ADDRESS(ROW(),SUMIFS($3:$3,$4:$4,MAX($4:$4)))))</f>
        <v>0</v>
      </c>
      <c r="T315" s="1">
        <f ca="1">SUMIFS(INDIRECT($C$1&amp;"!"&amp;$C315&amp;":"&amp;$C315),dbF!$B:$B,"&gt;="&amp;T$5,dbF!$B:$B,"&lt;="&amp;T$6,INDIRECT($C$1&amp;"!"&amp;$C$2&amp;":"&amp;$C$2),$I$4,dbF!$J:$J,$I315,dbF!$K:$K,$J315)</f>
        <v>0</v>
      </c>
      <c r="U315" s="1">
        <f ca="1">SUMIFS(INDIRECT($C$1&amp;"!"&amp;$C315&amp;":"&amp;$C315),dbF!$B:$B,"&gt;="&amp;U$5,dbF!$B:$B,"&lt;="&amp;U$6,INDIRECT($C$1&amp;"!"&amp;$C$2&amp;":"&amp;$C$2),$I$4,dbF!$J:$J,$I315,dbF!$K:$K,$J315)</f>
        <v>0</v>
      </c>
      <c r="V315" s="1">
        <f ca="1">SUMIFS(INDIRECT($C$1&amp;"!"&amp;$C315&amp;":"&amp;$C315),dbF!$B:$B,"&gt;="&amp;V$5,dbF!$B:$B,"&lt;="&amp;V$6,INDIRECT($C$1&amp;"!"&amp;$C$2&amp;":"&amp;$C$2),$I$4,dbF!$J:$J,$I315,dbF!$K:$K,$J315)</f>
        <v>0</v>
      </c>
      <c r="W315" s="1">
        <f ca="1">SUMIFS(INDIRECT($C$1&amp;"!"&amp;$C315&amp;":"&amp;$C315),dbF!$B:$B,"&gt;="&amp;W$5,dbF!$B:$B,"&lt;="&amp;W$6,INDIRECT($C$1&amp;"!"&amp;$C$2&amp;":"&amp;$C$2),$I$4,dbF!$J:$J,$I315,dbF!$K:$K,$J315)</f>
        <v>0</v>
      </c>
      <c r="X315" s="1">
        <f ca="1">SUMIFS(INDIRECT($C$1&amp;"!"&amp;$C315&amp;":"&amp;$C315),dbF!$B:$B,"&gt;="&amp;X$5,dbF!$B:$B,"&lt;="&amp;X$6,INDIRECT($C$1&amp;"!"&amp;$C$2&amp;":"&amp;$C$2),$I$4,dbF!$J:$J,$I315,dbF!$K:$K,$J315)</f>
        <v>0</v>
      </c>
      <c r="Y315" s="1">
        <f ca="1">SUMIFS(INDIRECT($C$1&amp;"!"&amp;$C315&amp;":"&amp;$C315),dbF!$B:$B,"&gt;="&amp;Y$5,dbF!$B:$B,"&lt;="&amp;Y$6,INDIRECT($C$1&amp;"!"&amp;$C$2&amp;":"&amp;$C$2),$I$4,dbF!$J:$J,$I315,dbF!$K:$K,$J315)</f>
        <v>0</v>
      </c>
      <c r="Z315" s="1">
        <f ca="1">SUMIFS(INDIRECT($C$1&amp;"!"&amp;$C315&amp;":"&amp;$C315),dbF!$B:$B,"&gt;="&amp;Z$5,dbF!$B:$B,"&lt;="&amp;Z$6,INDIRECT($C$1&amp;"!"&amp;$C$2&amp;":"&amp;$C$2),$I$4,dbF!$J:$J,$I315,dbF!$K:$K,$J315)</f>
        <v>0</v>
      </c>
      <c r="AA315" s="1">
        <f ca="1">SUMIFS(INDIRECT($C$1&amp;"!"&amp;$C315&amp;":"&amp;$C315),dbF!$B:$B,"&gt;="&amp;AA$5,dbF!$B:$B,"&lt;="&amp;AA$6,INDIRECT($C$1&amp;"!"&amp;$C$2&amp;":"&amp;$C$2),$I$4,dbF!$J:$J,$I315,dbF!$K:$K,$J315)</f>
        <v>0</v>
      </c>
      <c r="AB315" s="1">
        <f ca="1">SUMIFS(INDIRECT($C$1&amp;"!"&amp;$C315&amp;":"&amp;$C315),dbF!$B:$B,"&gt;="&amp;AB$5,dbF!$B:$B,"&lt;="&amp;AB$6,INDIRECT($C$1&amp;"!"&amp;$C$2&amp;":"&amp;$C$2),$I$4,dbF!$J:$J,$I315,dbF!$K:$K,$J315)</f>
        <v>0</v>
      </c>
      <c r="AC315" s="1">
        <f ca="1">SUMIFS(INDIRECT($C$1&amp;"!"&amp;$C315&amp;":"&amp;$C315),dbF!$B:$B,"&gt;="&amp;AC$5,dbF!$B:$B,"&lt;="&amp;AC$6,INDIRECT($C$1&amp;"!"&amp;$C$2&amp;":"&amp;$C$2),$I$4,dbF!$J:$J,$I315,dbF!$K:$K,$J315)</f>
        <v>0</v>
      </c>
      <c r="AD315" s="1">
        <f ca="1">SUMIFS(INDIRECT($C$1&amp;"!"&amp;$C315&amp;":"&amp;$C315),dbF!$B:$B,"&gt;="&amp;AD$5,dbF!$B:$B,"&lt;="&amp;AD$6,INDIRECT($C$1&amp;"!"&amp;$C$2&amp;":"&amp;$C$2),$I$4,dbF!$J:$J,$I315,dbF!$K:$K,$J315)</f>
        <v>0</v>
      </c>
      <c r="AE315" s="1">
        <f ca="1">SUMIFS(INDIRECT($C$1&amp;"!"&amp;$C315&amp;":"&amp;$C315),dbF!$B:$B,"&gt;="&amp;AE$5,dbF!$B:$B,"&lt;="&amp;AE$6,INDIRECT($C$1&amp;"!"&amp;$C$2&amp;":"&amp;$C$2),$I$4,dbF!$J:$J,$I315,dbF!$K:$K,$J315)</f>
        <v>0</v>
      </c>
      <c r="AF315" s="1">
        <f ca="1">SUMIFS(INDIRECT($C$1&amp;"!"&amp;$C315&amp;":"&amp;$C315),dbF!$B:$B,"&gt;="&amp;AF$5,dbF!$B:$B,"&lt;="&amp;AF$6,INDIRECT($C$1&amp;"!"&amp;$C$2&amp;":"&amp;$C$2),$I$4,dbF!$J:$J,$I315,dbF!$K:$K,$J315)</f>
        <v>0</v>
      </c>
      <c r="AG315" s="1">
        <f ca="1">SUMIFS(INDIRECT($C$1&amp;"!"&amp;$C315&amp;":"&amp;$C315),dbF!$B:$B,"&gt;="&amp;AG$5,dbF!$B:$B,"&lt;="&amp;AG$6,INDIRECT($C$1&amp;"!"&amp;$C$2&amp;":"&amp;$C$2),$I$4,dbF!$J:$J,$I315,dbF!$K:$K,$J315)</f>
        <v>0</v>
      </c>
      <c r="AH315" s="1">
        <f ca="1">SUMIFS(INDIRECT($C$1&amp;"!"&amp;$C315&amp;":"&amp;$C315),dbF!$B:$B,"&gt;="&amp;AH$5,dbF!$B:$B,"&lt;="&amp;AH$6,INDIRECT($C$1&amp;"!"&amp;$C$2&amp;":"&amp;$C$2),$I$4,dbF!$J:$J,$I315,dbF!$K:$K,$J315)</f>
        <v>0</v>
      </c>
      <c r="AI315" s="1">
        <f ca="1">SUMIFS(INDIRECT($C$1&amp;"!"&amp;$C315&amp;":"&amp;$C315),dbF!$B:$B,"&gt;="&amp;AI$5,dbF!$B:$B,"&lt;="&amp;AI$6,INDIRECT($C$1&amp;"!"&amp;$C$2&amp;":"&amp;$C$2),$I$4,dbF!$J:$J,$I315,dbF!$K:$K,$J315)</f>
        <v>0</v>
      </c>
      <c r="AJ315" s="1">
        <f ca="1">SUMIFS(INDIRECT($C$1&amp;"!"&amp;$C315&amp;":"&amp;$C315),dbF!$B:$B,"&gt;="&amp;AJ$5,dbF!$B:$B,"&lt;="&amp;AJ$6,INDIRECT($C$1&amp;"!"&amp;$C$2&amp;":"&amp;$C$2),$I$4,dbF!$J:$J,$I315,dbF!$K:$K,$J315)</f>
        <v>0</v>
      </c>
      <c r="AK315" s="1">
        <f ca="1">SUMIFS(INDIRECT($C$1&amp;"!"&amp;$C315&amp;":"&amp;$C315),dbF!$B:$B,"&gt;="&amp;AK$5,dbF!$B:$B,"&lt;="&amp;AK$6,INDIRECT($C$1&amp;"!"&amp;$C$2&amp;":"&amp;$C$2),$I$4,dbF!$J:$J,$I315,dbF!$K:$K,$J315)</f>
        <v>0</v>
      </c>
      <c r="AL315" s="1">
        <f ca="1">SUMIFS(INDIRECT($C$1&amp;"!"&amp;$C315&amp;":"&amp;$C315),dbF!$B:$B,"&gt;="&amp;AL$5,dbF!$B:$B,"&lt;="&amp;AL$6,INDIRECT($C$1&amp;"!"&amp;$C$2&amp;":"&amp;$C$2),$I$4,dbF!$J:$J,$I315,dbF!$K:$K,$J315)</f>
        <v>0</v>
      </c>
    </row>
    <row r="316" spans="2:38" x14ac:dyDescent="0.25">
      <c r="B316" s="1" t="str">
        <f>Items!Q33</f>
        <v>PL(-)</v>
      </c>
      <c r="C316" s="1" t="str">
        <f>Items!R33</f>
        <v>N</v>
      </c>
      <c r="I316" s="22" t="str">
        <f>Items!O33</f>
        <v>Всего себестоимость</v>
      </c>
      <c r="J316" s="1" t="str">
        <f>Items!P33</f>
        <v>Резерв-5</v>
      </c>
      <c r="Q316" s="1">
        <f ca="1">SUM($S316:INDIRECT(ADDRESS(ROW(),SUMIFS($3:$3,$4:$4,MAX($4:$4)))))</f>
        <v>0</v>
      </c>
      <c r="T316" s="1">
        <f ca="1">SUMIFS(INDIRECT($C$1&amp;"!"&amp;$C316&amp;":"&amp;$C316),dbF!$B:$B,"&gt;="&amp;T$5,dbF!$B:$B,"&lt;="&amp;T$6,INDIRECT($C$1&amp;"!"&amp;$C$2&amp;":"&amp;$C$2),$I$4,dbF!$J:$J,$I316,dbF!$K:$K,$J316)</f>
        <v>0</v>
      </c>
      <c r="U316" s="1">
        <f ca="1">SUMIFS(INDIRECT($C$1&amp;"!"&amp;$C316&amp;":"&amp;$C316),dbF!$B:$B,"&gt;="&amp;U$5,dbF!$B:$B,"&lt;="&amp;U$6,INDIRECT($C$1&amp;"!"&amp;$C$2&amp;":"&amp;$C$2),$I$4,dbF!$J:$J,$I316,dbF!$K:$K,$J316)</f>
        <v>0</v>
      </c>
      <c r="V316" s="1">
        <f ca="1">SUMIFS(INDIRECT($C$1&amp;"!"&amp;$C316&amp;":"&amp;$C316),dbF!$B:$B,"&gt;="&amp;V$5,dbF!$B:$B,"&lt;="&amp;V$6,INDIRECT($C$1&amp;"!"&amp;$C$2&amp;":"&amp;$C$2),$I$4,dbF!$J:$J,$I316,dbF!$K:$K,$J316)</f>
        <v>0</v>
      </c>
      <c r="W316" s="1">
        <f ca="1">SUMIFS(INDIRECT($C$1&amp;"!"&amp;$C316&amp;":"&amp;$C316),dbF!$B:$B,"&gt;="&amp;W$5,dbF!$B:$B,"&lt;="&amp;W$6,INDIRECT($C$1&amp;"!"&amp;$C$2&amp;":"&amp;$C$2),$I$4,dbF!$J:$J,$I316,dbF!$K:$K,$J316)</f>
        <v>0</v>
      </c>
      <c r="X316" s="1">
        <f ca="1">SUMIFS(INDIRECT($C$1&amp;"!"&amp;$C316&amp;":"&amp;$C316),dbF!$B:$B,"&gt;="&amp;X$5,dbF!$B:$B,"&lt;="&amp;X$6,INDIRECT($C$1&amp;"!"&amp;$C$2&amp;":"&amp;$C$2),$I$4,dbF!$J:$J,$I316,dbF!$K:$K,$J316)</f>
        <v>0</v>
      </c>
      <c r="Y316" s="1">
        <f ca="1">SUMIFS(INDIRECT($C$1&amp;"!"&amp;$C316&amp;":"&amp;$C316),dbF!$B:$B,"&gt;="&amp;Y$5,dbF!$B:$B,"&lt;="&amp;Y$6,INDIRECT($C$1&amp;"!"&amp;$C$2&amp;":"&amp;$C$2),$I$4,dbF!$J:$J,$I316,dbF!$K:$K,$J316)</f>
        <v>0</v>
      </c>
      <c r="Z316" s="1">
        <f ca="1">SUMIFS(INDIRECT($C$1&amp;"!"&amp;$C316&amp;":"&amp;$C316),dbF!$B:$B,"&gt;="&amp;Z$5,dbF!$B:$B,"&lt;="&amp;Z$6,INDIRECT($C$1&amp;"!"&amp;$C$2&amp;":"&amp;$C$2),$I$4,dbF!$J:$J,$I316,dbF!$K:$K,$J316)</f>
        <v>0</v>
      </c>
      <c r="AA316" s="1">
        <f ca="1">SUMIFS(INDIRECT($C$1&amp;"!"&amp;$C316&amp;":"&amp;$C316),dbF!$B:$B,"&gt;="&amp;AA$5,dbF!$B:$B,"&lt;="&amp;AA$6,INDIRECT($C$1&amp;"!"&amp;$C$2&amp;":"&amp;$C$2),$I$4,dbF!$J:$J,$I316,dbF!$K:$K,$J316)</f>
        <v>0</v>
      </c>
      <c r="AB316" s="1">
        <f ca="1">SUMIFS(INDIRECT($C$1&amp;"!"&amp;$C316&amp;":"&amp;$C316),dbF!$B:$B,"&gt;="&amp;AB$5,dbF!$B:$B,"&lt;="&amp;AB$6,INDIRECT($C$1&amp;"!"&amp;$C$2&amp;":"&amp;$C$2),$I$4,dbF!$J:$J,$I316,dbF!$K:$K,$J316)</f>
        <v>0</v>
      </c>
      <c r="AC316" s="1">
        <f ca="1">SUMIFS(INDIRECT($C$1&amp;"!"&amp;$C316&amp;":"&amp;$C316),dbF!$B:$B,"&gt;="&amp;AC$5,dbF!$B:$B,"&lt;="&amp;AC$6,INDIRECT($C$1&amp;"!"&amp;$C$2&amp;":"&amp;$C$2),$I$4,dbF!$J:$J,$I316,dbF!$K:$K,$J316)</f>
        <v>0</v>
      </c>
      <c r="AD316" s="1">
        <f ca="1">SUMIFS(INDIRECT($C$1&amp;"!"&amp;$C316&amp;":"&amp;$C316),dbF!$B:$B,"&gt;="&amp;AD$5,dbF!$B:$B,"&lt;="&amp;AD$6,INDIRECT($C$1&amp;"!"&amp;$C$2&amp;":"&amp;$C$2),$I$4,dbF!$J:$J,$I316,dbF!$K:$K,$J316)</f>
        <v>0</v>
      </c>
      <c r="AE316" s="1">
        <f ca="1">SUMIFS(INDIRECT($C$1&amp;"!"&amp;$C316&amp;":"&amp;$C316),dbF!$B:$B,"&gt;="&amp;AE$5,dbF!$B:$B,"&lt;="&amp;AE$6,INDIRECT($C$1&amp;"!"&amp;$C$2&amp;":"&amp;$C$2),$I$4,dbF!$J:$J,$I316,dbF!$K:$K,$J316)</f>
        <v>0</v>
      </c>
      <c r="AF316" s="1">
        <f ca="1">SUMIFS(INDIRECT($C$1&amp;"!"&amp;$C316&amp;":"&amp;$C316),dbF!$B:$B,"&gt;="&amp;AF$5,dbF!$B:$B,"&lt;="&amp;AF$6,INDIRECT($C$1&amp;"!"&amp;$C$2&amp;":"&amp;$C$2),$I$4,dbF!$J:$J,$I316,dbF!$K:$K,$J316)</f>
        <v>0</v>
      </c>
      <c r="AG316" s="1">
        <f ca="1">SUMIFS(INDIRECT($C$1&amp;"!"&amp;$C316&amp;":"&amp;$C316),dbF!$B:$B,"&gt;="&amp;AG$5,dbF!$B:$B,"&lt;="&amp;AG$6,INDIRECT($C$1&amp;"!"&amp;$C$2&amp;":"&amp;$C$2),$I$4,dbF!$J:$J,$I316,dbF!$K:$K,$J316)</f>
        <v>0</v>
      </c>
      <c r="AH316" s="1">
        <f ca="1">SUMIFS(INDIRECT($C$1&amp;"!"&amp;$C316&amp;":"&amp;$C316),dbF!$B:$B,"&gt;="&amp;AH$5,dbF!$B:$B,"&lt;="&amp;AH$6,INDIRECT($C$1&amp;"!"&amp;$C$2&amp;":"&amp;$C$2),$I$4,dbF!$J:$J,$I316,dbF!$K:$K,$J316)</f>
        <v>0</v>
      </c>
      <c r="AI316" s="1">
        <f ca="1">SUMIFS(INDIRECT($C$1&amp;"!"&amp;$C316&amp;":"&amp;$C316),dbF!$B:$B,"&gt;="&amp;AI$5,dbF!$B:$B,"&lt;="&amp;AI$6,INDIRECT($C$1&amp;"!"&amp;$C$2&amp;":"&amp;$C$2),$I$4,dbF!$J:$J,$I316,dbF!$K:$K,$J316)</f>
        <v>0</v>
      </c>
      <c r="AJ316" s="1">
        <f ca="1">SUMIFS(INDIRECT($C$1&amp;"!"&amp;$C316&amp;":"&amp;$C316),dbF!$B:$B,"&gt;="&amp;AJ$5,dbF!$B:$B,"&lt;="&amp;AJ$6,INDIRECT($C$1&amp;"!"&amp;$C$2&amp;":"&amp;$C$2),$I$4,dbF!$J:$J,$I316,dbF!$K:$K,$J316)</f>
        <v>0</v>
      </c>
      <c r="AK316" s="1">
        <f ca="1">SUMIFS(INDIRECT($C$1&amp;"!"&amp;$C316&amp;":"&amp;$C316),dbF!$B:$B,"&gt;="&amp;AK$5,dbF!$B:$B,"&lt;="&amp;AK$6,INDIRECT($C$1&amp;"!"&amp;$C$2&amp;":"&amp;$C$2),$I$4,dbF!$J:$J,$I316,dbF!$K:$K,$J316)</f>
        <v>0</v>
      </c>
      <c r="AL316" s="1">
        <f ca="1">SUMIFS(INDIRECT($C$1&amp;"!"&amp;$C316&amp;":"&amp;$C316),dbF!$B:$B,"&gt;="&amp;AL$5,dbF!$B:$B,"&lt;="&amp;AL$6,INDIRECT($C$1&amp;"!"&amp;$C$2&amp;":"&amp;$C$2),$I$4,dbF!$J:$J,$I316,dbF!$K:$K,$J316)</f>
        <v>0</v>
      </c>
    </row>
    <row r="317" spans="2:38" x14ac:dyDescent="0.25">
      <c r="B317" s="1" t="str">
        <f>Items!Q34</f>
        <v>PL(-)</v>
      </c>
      <c r="C317" s="1" t="str">
        <f>Items!R34</f>
        <v>N</v>
      </c>
      <c r="I317" s="22" t="str">
        <f>Items!O34</f>
        <v>Всего себестоимость</v>
      </c>
      <c r="J317" s="1" t="str">
        <f>Items!P34</f>
        <v>Резерв-6</v>
      </c>
      <c r="Q317" s="1">
        <f ca="1">SUM($S317:INDIRECT(ADDRESS(ROW(),SUMIFS($3:$3,$4:$4,MAX($4:$4)))))</f>
        <v>0</v>
      </c>
      <c r="T317" s="1">
        <f ca="1">SUMIFS(INDIRECT($C$1&amp;"!"&amp;$C317&amp;":"&amp;$C317),dbF!$B:$B,"&gt;="&amp;T$5,dbF!$B:$B,"&lt;="&amp;T$6,INDIRECT($C$1&amp;"!"&amp;$C$2&amp;":"&amp;$C$2),$I$4,dbF!$J:$J,$I317,dbF!$K:$K,$J317)</f>
        <v>0</v>
      </c>
      <c r="U317" s="1">
        <f ca="1">SUMIFS(INDIRECT($C$1&amp;"!"&amp;$C317&amp;":"&amp;$C317),dbF!$B:$B,"&gt;="&amp;U$5,dbF!$B:$B,"&lt;="&amp;U$6,INDIRECT($C$1&amp;"!"&amp;$C$2&amp;":"&amp;$C$2),$I$4,dbF!$J:$J,$I317,dbF!$K:$K,$J317)</f>
        <v>0</v>
      </c>
      <c r="V317" s="1">
        <f ca="1">SUMIFS(INDIRECT($C$1&amp;"!"&amp;$C317&amp;":"&amp;$C317),dbF!$B:$B,"&gt;="&amp;V$5,dbF!$B:$B,"&lt;="&amp;V$6,INDIRECT($C$1&amp;"!"&amp;$C$2&amp;":"&amp;$C$2),$I$4,dbF!$J:$J,$I317,dbF!$K:$K,$J317)</f>
        <v>0</v>
      </c>
      <c r="W317" s="1">
        <f ca="1">SUMIFS(INDIRECT($C$1&amp;"!"&amp;$C317&amp;":"&amp;$C317),dbF!$B:$B,"&gt;="&amp;W$5,dbF!$B:$B,"&lt;="&amp;W$6,INDIRECT($C$1&amp;"!"&amp;$C$2&amp;":"&amp;$C$2),$I$4,dbF!$J:$J,$I317,dbF!$K:$K,$J317)</f>
        <v>0</v>
      </c>
      <c r="X317" s="1">
        <f ca="1">SUMIFS(INDIRECT($C$1&amp;"!"&amp;$C317&amp;":"&amp;$C317),dbF!$B:$B,"&gt;="&amp;X$5,dbF!$B:$B,"&lt;="&amp;X$6,INDIRECT($C$1&amp;"!"&amp;$C$2&amp;":"&amp;$C$2),$I$4,dbF!$J:$J,$I317,dbF!$K:$K,$J317)</f>
        <v>0</v>
      </c>
      <c r="Y317" s="1">
        <f ca="1">SUMIFS(INDIRECT($C$1&amp;"!"&amp;$C317&amp;":"&amp;$C317),dbF!$B:$B,"&gt;="&amp;Y$5,dbF!$B:$B,"&lt;="&amp;Y$6,INDIRECT($C$1&amp;"!"&amp;$C$2&amp;":"&amp;$C$2),$I$4,dbF!$J:$J,$I317,dbF!$K:$K,$J317)</f>
        <v>0</v>
      </c>
      <c r="Z317" s="1">
        <f ca="1">SUMIFS(INDIRECT($C$1&amp;"!"&amp;$C317&amp;":"&amp;$C317),dbF!$B:$B,"&gt;="&amp;Z$5,dbF!$B:$B,"&lt;="&amp;Z$6,INDIRECT($C$1&amp;"!"&amp;$C$2&amp;":"&amp;$C$2),$I$4,dbF!$J:$J,$I317,dbF!$K:$K,$J317)</f>
        <v>0</v>
      </c>
      <c r="AA317" s="1">
        <f ca="1">SUMIFS(INDIRECT($C$1&amp;"!"&amp;$C317&amp;":"&amp;$C317),dbF!$B:$B,"&gt;="&amp;AA$5,dbF!$B:$B,"&lt;="&amp;AA$6,INDIRECT($C$1&amp;"!"&amp;$C$2&amp;":"&amp;$C$2),$I$4,dbF!$J:$J,$I317,dbF!$K:$K,$J317)</f>
        <v>0</v>
      </c>
      <c r="AB317" s="1">
        <f ca="1">SUMIFS(INDIRECT($C$1&amp;"!"&amp;$C317&amp;":"&amp;$C317),dbF!$B:$B,"&gt;="&amp;AB$5,dbF!$B:$B,"&lt;="&amp;AB$6,INDIRECT($C$1&amp;"!"&amp;$C$2&amp;":"&amp;$C$2),$I$4,dbF!$J:$J,$I317,dbF!$K:$K,$J317)</f>
        <v>0</v>
      </c>
      <c r="AC317" s="1">
        <f ca="1">SUMIFS(INDIRECT($C$1&amp;"!"&amp;$C317&amp;":"&amp;$C317),dbF!$B:$B,"&gt;="&amp;AC$5,dbF!$B:$B,"&lt;="&amp;AC$6,INDIRECT($C$1&amp;"!"&amp;$C$2&amp;":"&amp;$C$2),$I$4,dbF!$J:$J,$I317,dbF!$K:$K,$J317)</f>
        <v>0</v>
      </c>
      <c r="AD317" s="1">
        <f ca="1">SUMIFS(INDIRECT($C$1&amp;"!"&amp;$C317&amp;":"&amp;$C317),dbF!$B:$B,"&gt;="&amp;AD$5,dbF!$B:$B,"&lt;="&amp;AD$6,INDIRECT($C$1&amp;"!"&amp;$C$2&amp;":"&amp;$C$2),$I$4,dbF!$J:$J,$I317,dbF!$K:$K,$J317)</f>
        <v>0</v>
      </c>
      <c r="AE317" s="1">
        <f ca="1">SUMIFS(INDIRECT($C$1&amp;"!"&amp;$C317&amp;":"&amp;$C317),dbF!$B:$B,"&gt;="&amp;AE$5,dbF!$B:$B,"&lt;="&amp;AE$6,INDIRECT($C$1&amp;"!"&amp;$C$2&amp;":"&amp;$C$2),$I$4,dbF!$J:$J,$I317,dbF!$K:$K,$J317)</f>
        <v>0</v>
      </c>
      <c r="AF317" s="1">
        <f ca="1">SUMIFS(INDIRECT($C$1&amp;"!"&amp;$C317&amp;":"&amp;$C317),dbF!$B:$B,"&gt;="&amp;AF$5,dbF!$B:$B,"&lt;="&amp;AF$6,INDIRECT($C$1&amp;"!"&amp;$C$2&amp;":"&amp;$C$2),$I$4,dbF!$J:$J,$I317,dbF!$K:$K,$J317)</f>
        <v>0</v>
      </c>
      <c r="AG317" s="1">
        <f ca="1">SUMIFS(INDIRECT($C$1&amp;"!"&amp;$C317&amp;":"&amp;$C317),dbF!$B:$B,"&gt;="&amp;AG$5,dbF!$B:$B,"&lt;="&amp;AG$6,INDIRECT($C$1&amp;"!"&amp;$C$2&amp;":"&amp;$C$2),$I$4,dbF!$J:$J,$I317,dbF!$K:$K,$J317)</f>
        <v>0</v>
      </c>
      <c r="AH317" s="1">
        <f ca="1">SUMIFS(INDIRECT($C$1&amp;"!"&amp;$C317&amp;":"&amp;$C317),dbF!$B:$B,"&gt;="&amp;AH$5,dbF!$B:$B,"&lt;="&amp;AH$6,INDIRECT($C$1&amp;"!"&amp;$C$2&amp;":"&amp;$C$2),$I$4,dbF!$J:$J,$I317,dbF!$K:$K,$J317)</f>
        <v>0</v>
      </c>
      <c r="AI317" s="1">
        <f ca="1">SUMIFS(INDIRECT($C$1&amp;"!"&amp;$C317&amp;":"&amp;$C317),dbF!$B:$B,"&gt;="&amp;AI$5,dbF!$B:$B,"&lt;="&amp;AI$6,INDIRECT($C$1&amp;"!"&amp;$C$2&amp;":"&amp;$C$2),$I$4,dbF!$J:$J,$I317,dbF!$K:$K,$J317)</f>
        <v>0</v>
      </c>
      <c r="AJ317" s="1">
        <f ca="1">SUMIFS(INDIRECT($C$1&amp;"!"&amp;$C317&amp;":"&amp;$C317),dbF!$B:$B,"&gt;="&amp;AJ$5,dbF!$B:$B,"&lt;="&amp;AJ$6,INDIRECT($C$1&amp;"!"&amp;$C$2&amp;":"&amp;$C$2),$I$4,dbF!$J:$J,$I317,dbF!$K:$K,$J317)</f>
        <v>0</v>
      </c>
      <c r="AK317" s="1">
        <f ca="1">SUMIFS(INDIRECT($C$1&amp;"!"&amp;$C317&amp;":"&amp;$C317),dbF!$B:$B,"&gt;="&amp;AK$5,dbF!$B:$B,"&lt;="&amp;AK$6,INDIRECT($C$1&amp;"!"&amp;$C$2&amp;":"&amp;$C$2),$I$4,dbF!$J:$J,$I317,dbF!$K:$K,$J317)</f>
        <v>0</v>
      </c>
      <c r="AL317" s="1">
        <f ca="1">SUMIFS(INDIRECT($C$1&amp;"!"&amp;$C317&amp;":"&amp;$C317),dbF!$B:$B,"&gt;="&amp;AL$5,dbF!$B:$B,"&lt;="&amp;AL$6,INDIRECT($C$1&amp;"!"&amp;$C$2&amp;":"&amp;$C$2),$I$4,dbF!$J:$J,$I317,dbF!$K:$K,$J317)</f>
        <v>0</v>
      </c>
    </row>
    <row r="318" spans="2:38" x14ac:dyDescent="0.25">
      <c r="B318" s="1" t="str">
        <f>Items!Q35</f>
        <v>PL(-)</v>
      </c>
      <c r="C318" s="1" t="str">
        <f>Items!R35</f>
        <v>N</v>
      </c>
      <c r="I318" s="22" t="str">
        <f>Items!O35</f>
        <v>Всего себестоимость</v>
      </c>
      <c r="J318" s="1" t="str">
        <f>Items!P35</f>
        <v>Резерв-7</v>
      </c>
      <c r="Q318" s="1">
        <f ca="1">SUM($S318:INDIRECT(ADDRESS(ROW(),SUMIFS($3:$3,$4:$4,MAX($4:$4)))))</f>
        <v>0</v>
      </c>
      <c r="T318" s="1">
        <f ca="1">SUMIFS(INDIRECT($C$1&amp;"!"&amp;$C318&amp;":"&amp;$C318),dbF!$B:$B,"&gt;="&amp;T$5,dbF!$B:$B,"&lt;="&amp;T$6,INDIRECT($C$1&amp;"!"&amp;$C$2&amp;":"&amp;$C$2),$I$4,dbF!$J:$J,$I318,dbF!$K:$K,$J318)</f>
        <v>0</v>
      </c>
      <c r="U318" s="1">
        <f ca="1">SUMIFS(INDIRECT($C$1&amp;"!"&amp;$C318&amp;":"&amp;$C318),dbF!$B:$B,"&gt;="&amp;U$5,dbF!$B:$B,"&lt;="&amp;U$6,INDIRECT($C$1&amp;"!"&amp;$C$2&amp;":"&amp;$C$2),$I$4,dbF!$J:$J,$I318,dbF!$K:$K,$J318)</f>
        <v>0</v>
      </c>
      <c r="V318" s="1">
        <f ca="1">SUMIFS(INDIRECT($C$1&amp;"!"&amp;$C318&amp;":"&amp;$C318),dbF!$B:$B,"&gt;="&amp;V$5,dbF!$B:$B,"&lt;="&amp;V$6,INDIRECT($C$1&amp;"!"&amp;$C$2&amp;":"&amp;$C$2),$I$4,dbF!$J:$J,$I318,dbF!$K:$K,$J318)</f>
        <v>0</v>
      </c>
      <c r="W318" s="1">
        <f ca="1">SUMIFS(INDIRECT($C$1&amp;"!"&amp;$C318&amp;":"&amp;$C318),dbF!$B:$B,"&gt;="&amp;W$5,dbF!$B:$B,"&lt;="&amp;W$6,INDIRECT($C$1&amp;"!"&amp;$C$2&amp;":"&amp;$C$2),$I$4,dbF!$J:$J,$I318,dbF!$K:$K,$J318)</f>
        <v>0</v>
      </c>
      <c r="X318" s="1">
        <f ca="1">SUMIFS(INDIRECT($C$1&amp;"!"&amp;$C318&amp;":"&amp;$C318),dbF!$B:$B,"&gt;="&amp;X$5,dbF!$B:$B,"&lt;="&amp;X$6,INDIRECT($C$1&amp;"!"&amp;$C$2&amp;":"&amp;$C$2),$I$4,dbF!$J:$J,$I318,dbF!$K:$K,$J318)</f>
        <v>0</v>
      </c>
      <c r="Y318" s="1">
        <f ca="1">SUMIFS(INDIRECT($C$1&amp;"!"&amp;$C318&amp;":"&amp;$C318),dbF!$B:$B,"&gt;="&amp;Y$5,dbF!$B:$B,"&lt;="&amp;Y$6,INDIRECT($C$1&amp;"!"&amp;$C$2&amp;":"&amp;$C$2),$I$4,dbF!$J:$J,$I318,dbF!$K:$K,$J318)</f>
        <v>0</v>
      </c>
      <c r="Z318" s="1">
        <f ca="1">SUMIFS(INDIRECT($C$1&amp;"!"&amp;$C318&amp;":"&amp;$C318),dbF!$B:$B,"&gt;="&amp;Z$5,dbF!$B:$B,"&lt;="&amp;Z$6,INDIRECT($C$1&amp;"!"&amp;$C$2&amp;":"&amp;$C$2),$I$4,dbF!$J:$J,$I318,dbF!$K:$K,$J318)</f>
        <v>0</v>
      </c>
      <c r="AA318" s="1">
        <f ca="1">SUMIFS(INDIRECT($C$1&amp;"!"&amp;$C318&amp;":"&amp;$C318),dbF!$B:$B,"&gt;="&amp;AA$5,dbF!$B:$B,"&lt;="&amp;AA$6,INDIRECT($C$1&amp;"!"&amp;$C$2&amp;":"&amp;$C$2),$I$4,dbF!$J:$J,$I318,dbF!$K:$K,$J318)</f>
        <v>0</v>
      </c>
      <c r="AB318" s="1">
        <f ca="1">SUMIFS(INDIRECT($C$1&amp;"!"&amp;$C318&amp;":"&amp;$C318),dbF!$B:$B,"&gt;="&amp;AB$5,dbF!$B:$B,"&lt;="&amp;AB$6,INDIRECT($C$1&amp;"!"&amp;$C$2&amp;":"&amp;$C$2),$I$4,dbF!$J:$J,$I318,dbF!$K:$K,$J318)</f>
        <v>0</v>
      </c>
      <c r="AC318" s="1">
        <f ca="1">SUMIFS(INDIRECT($C$1&amp;"!"&amp;$C318&amp;":"&amp;$C318),dbF!$B:$B,"&gt;="&amp;AC$5,dbF!$B:$B,"&lt;="&amp;AC$6,INDIRECT($C$1&amp;"!"&amp;$C$2&amp;":"&amp;$C$2),$I$4,dbF!$J:$J,$I318,dbF!$K:$K,$J318)</f>
        <v>0</v>
      </c>
      <c r="AD318" s="1">
        <f ca="1">SUMIFS(INDIRECT($C$1&amp;"!"&amp;$C318&amp;":"&amp;$C318),dbF!$B:$B,"&gt;="&amp;AD$5,dbF!$B:$B,"&lt;="&amp;AD$6,INDIRECT($C$1&amp;"!"&amp;$C$2&amp;":"&amp;$C$2),$I$4,dbF!$J:$J,$I318,dbF!$K:$K,$J318)</f>
        <v>0</v>
      </c>
      <c r="AE318" s="1">
        <f ca="1">SUMIFS(INDIRECT($C$1&amp;"!"&amp;$C318&amp;":"&amp;$C318),dbF!$B:$B,"&gt;="&amp;AE$5,dbF!$B:$B,"&lt;="&amp;AE$6,INDIRECT($C$1&amp;"!"&amp;$C$2&amp;":"&amp;$C$2),$I$4,dbF!$J:$J,$I318,dbF!$K:$K,$J318)</f>
        <v>0</v>
      </c>
      <c r="AF318" s="1">
        <f ca="1">SUMIFS(INDIRECT($C$1&amp;"!"&amp;$C318&amp;":"&amp;$C318),dbF!$B:$B,"&gt;="&amp;AF$5,dbF!$B:$B,"&lt;="&amp;AF$6,INDIRECT($C$1&amp;"!"&amp;$C$2&amp;":"&amp;$C$2),$I$4,dbF!$J:$J,$I318,dbF!$K:$K,$J318)</f>
        <v>0</v>
      </c>
      <c r="AG318" s="1">
        <f ca="1">SUMIFS(INDIRECT($C$1&amp;"!"&amp;$C318&amp;":"&amp;$C318),dbF!$B:$B,"&gt;="&amp;AG$5,dbF!$B:$B,"&lt;="&amp;AG$6,INDIRECT($C$1&amp;"!"&amp;$C$2&amp;":"&amp;$C$2),$I$4,dbF!$J:$J,$I318,dbF!$K:$K,$J318)</f>
        <v>0</v>
      </c>
      <c r="AH318" s="1">
        <f ca="1">SUMIFS(INDIRECT($C$1&amp;"!"&amp;$C318&amp;":"&amp;$C318),dbF!$B:$B,"&gt;="&amp;AH$5,dbF!$B:$B,"&lt;="&amp;AH$6,INDIRECT($C$1&amp;"!"&amp;$C$2&amp;":"&amp;$C$2),$I$4,dbF!$J:$J,$I318,dbF!$K:$K,$J318)</f>
        <v>0</v>
      </c>
      <c r="AI318" s="1">
        <f ca="1">SUMIFS(INDIRECT($C$1&amp;"!"&amp;$C318&amp;":"&amp;$C318),dbF!$B:$B,"&gt;="&amp;AI$5,dbF!$B:$B,"&lt;="&amp;AI$6,INDIRECT($C$1&amp;"!"&amp;$C$2&amp;":"&amp;$C$2),$I$4,dbF!$J:$J,$I318,dbF!$K:$K,$J318)</f>
        <v>0</v>
      </c>
      <c r="AJ318" s="1">
        <f ca="1">SUMIFS(INDIRECT($C$1&amp;"!"&amp;$C318&amp;":"&amp;$C318),dbF!$B:$B,"&gt;="&amp;AJ$5,dbF!$B:$B,"&lt;="&amp;AJ$6,INDIRECT($C$1&amp;"!"&amp;$C$2&amp;":"&amp;$C$2),$I$4,dbF!$J:$J,$I318,dbF!$K:$K,$J318)</f>
        <v>0</v>
      </c>
      <c r="AK318" s="1">
        <f ca="1">SUMIFS(INDIRECT($C$1&amp;"!"&amp;$C318&amp;":"&amp;$C318),dbF!$B:$B,"&gt;="&amp;AK$5,dbF!$B:$B,"&lt;="&amp;AK$6,INDIRECT($C$1&amp;"!"&amp;$C$2&amp;":"&amp;$C$2),$I$4,dbF!$J:$J,$I318,dbF!$K:$K,$J318)</f>
        <v>0</v>
      </c>
      <c r="AL318" s="1">
        <f ca="1">SUMIFS(INDIRECT($C$1&amp;"!"&amp;$C318&amp;":"&amp;$C318),dbF!$B:$B,"&gt;="&amp;AL$5,dbF!$B:$B,"&lt;="&amp;AL$6,INDIRECT($C$1&amp;"!"&amp;$C$2&amp;":"&amp;$C$2),$I$4,dbF!$J:$J,$I318,dbF!$K:$K,$J318)</f>
        <v>0</v>
      </c>
    </row>
    <row r="319" spans="2:38" x14ac:dyDescent="0.25">
      <c r="B319" s="1" t="str">
        <f>Items!Q36</f>
        <v>PL(-)</v>
      </c>
      <c r="C319" s="1" t="str">
        <f>Items!R36</f>
        <v>N</v>
      </c>
      <c r="I319" s="22" t="str">
        <f>Items!O36</f>
        <v>Всего себестоимость</v>
      </c>
      <c r="J319" s="1" t="str">
        <f>Items!P36</f>
        <v>Резерв-8</v>
      </c>
      <c r="Q319" s="1">
        <f ca="1">SUM($S319:INDIRECT(ADDRESS(ROW(),SUMIFS($3:$3,$4:$4,MAX($4:$4)))))</f>
        <v>0</v>
      </c>
      <c r="T319" s="1">
        <f ca="1">SUMIFS(INDIRECT($C$1&amp;"!"&amp;$C319&amp;":"&amp;$C319),dbF!$B:$B,"&gt;="&amp;T$5,dbF!$B:$B,"&lt;="&amp;T$6,INDIRECT($C$1&amp;"!"&amp;$C$2&amp;":"&amp;$C$2),$I$4,dbF!$J:$J,$I319,dbF!$K:$K,$J319)</f>
        <v>0</v>
      </c>
      <c r="U319" s="1">
        <f ca="1">SUMIFS(INDIRECT($C$1&amp;"!"&amp;$C319&amp;":"&amp;$C319),dbF!$B:$B,"&gt;="&amp;U$5,dbF!$B:$B,"&lt;="&amp;U$6,INDIRECT($C$1&amp;"!"&amp;$C$2&amp;":"&amp;$C$2),$I$4,dbF!$J:$J,$I319,dbF!$K:$K,$J319)</f>
        <v>0</v>
      </c>
      <c r="V319" s="1">
        <f ca="1">SUMIFS(INDIRECT($C$1&amp;"!"&amp;$C319&amp;":"&amp;$C319),dbF!$B:$B,"&gt;="&amp;V$5,dbF!$B:$B,"&lt;="&amp;V$6,INDIRECT($C$1&amp;"!"&amp;$C$2&amp;":"&amp;$C$2),$I$4,dbF!$J:$J,$I319,dbF!$K:$K,$J319)</f>
        <v>0</v>
      </c>
      <c r="W319" s="1">
        <f ca="1">SUMIFS(INDIRECT($C$1&amp;"!"&amp;$C319&amp;":"&amp;$C319),dbF!$B:$B,"&gt;="&amp;W$5,dbF!$B:$B,"&lt;="&amp;W$6,INDIRECT($C$1&amp;"!"&amp;$C$2&amp;":"&amp;$C$2),$I$4,dbF!$J:$J,$I319,dbF!$K:$K,$J319)</f>
        <v>0</v>
      </c>
      <c r="X319" s="1">
        <f ca="1">SUMIFS(INDIRECT($C$1&amp;"!"&amp;$C319&amp;":"&amp;$C319),dbF!$B:$B,"&gt;="&amp;X$5,dbF!$B:$B,"&lt;="&amp;X$6,INDIRECT($C$1&amp;"!"&amp;$C$2&amp;":"&amp;$C$2),$I$4,dbF!$J:$J,$I319,dbF!$K:$K,$J319)</f>
        <v>0</v>
      </c>
      <c r="Y319" s="1">
        <f ca="1">SUMIFS(INDIRECT($C$1&amp;"!"&amp;$C319&amp;":"&amp;$C319),dbF!$B:$B,"&gt;="&amp;Y$5,dbF!$B:$B,"&lt;="&amp;Y$6,INDIRECT($C$1&amp;"!"&amp;$C$2&amp;":"&amp;$C$2),$I$4,dbF!$J:$J,$I319,dbF!$K:$K,$J319)</f>
        <v>0</v>
      </c>
      <c r="Z319" s="1">
        <f ca="1">SUMIFS(INDIRECT($C$1&amp;"!"&amp;$C319&amp;":"&amp;$C319),dbF!$B:$B,"&gt;="&amp;Z$5,dbF!$B:$B,"&lt;="&amp;Z$6,INDIRECT($C$1&amp;"!"&amp;$C$2&amp;":"&amp;$C$2),$I$4,dbF!$J:$J,$I319,dbF!$K:$K,$J319)</f>
        <v>0</v>
      </c>
      <c r="AA319" s="1">
        <f ca="1">SUMIFS(INDIRECT($C$1&amp;"!"&amp;$C319&amp;":"&amp;$C319),dbF!$B:$B,"&gt;="&amp;AA$5,dbF!$B:$B,"&lt;="&amp;AA$6,INDIRECT($C$1&amp;"!"&amp;$C$2&amp;":"&amp;$C$2),$I$4,dbF!$J:$J,$I319,dbF!$K:$K,$J319)</f>
        <v>0</v>
      </c>
      <c r="AB319" s="1">
        <f ca="1">SUMIFS(INDIRECT($C$1&amp;"!"&amp;$C319&amp;":"&amp;$C319),dbF!$B:$B,"&gt;="&amp;AB$5,dbF!$B:$B,"&lt;="&amp;AB$6,INDIRECT($C$1&amp;"!"&amp;$C$2&amp;":"&amp;$C$2),$I$4,dbF!$J:$J,$I319,dbF!$K:$K,$J319)</f>
        <v>0</v>
      </c>
      <c r="AC319" s="1">
        <f ca="1">SUMIFS(INDIRECT($C$1&amp;"!"&amp;$C319&amp;":"&amp;$C319),dbF!$B:$B,"&gt;="&amp;AC$5,dbF!$B:$B,"&lt;="&amp;AC$6,INDIRECT($C$1&amp;"!"&amp;$C$2&amp;":"&amp;$C$2),$I$4,dbF!$J:$J,$I319,dbF!$K:$K,$J319)</f>
        <v>0</v>
      </c>
      <c r="AD319" s="1">
        <f ca="1">SUMIFS(INDIRECT($C$1&amp;"!"&amp;$C319&amp;":"&amp;$C319),dbF!$B:$B,"&gt;="&amp;AD$5,dbF!$B:$B,"&lt;="&amp;AD$6,INDIRECT($C$1&amp;"!"&amp;$C$2&amp;":"&amp;$C$2),$I$4,dbF!$J:$J,$I319,dbF!$K:$K,$J319)</f>
        <v>0</v>
      </c>
      <c r="AE319" s="1">
        <f ca="1">SUMIFS(INDIRECT($C$1&amp;"!"&amp;$C319&amp;":"&amp;$C319),dbF!$B:$B,"&gt;="&amp;AE$5,dbF!$B:$B,"&lt;="&amp;AE$6,INDIRECT($C$1&amp;"!"&amp;$C$2&amp;":"&amp;$C$2),$I$4,dbF!$J:$J,$I319,dbF!$K:$K,$J319)</f>
        <v>0</v>
      </c>
      <c r="AF319" s="1">
        <f ca="1">SUMIFS(INDIRECT($C$1&amp;"!"&amp;$C319&amp;":"&amp;$C319),dbF!$B:$B,"&gt;="&amp;AF$5,dbF!$B:$B,"&lt;="&amp;AF$6,INDIRECT($C$1&amp;"!"&amp;$C$2&amp;":"&amp;$C$2),$I$4,dbF!$J:$J,$I319,dbF!$K:$K,$J319)</f>
        <v>0</v>
      </c>
      <c r="AG319" s="1">
        <f ca="1">SUMIFS(INDIRECT($C$1&amp;"!"&amp;$C319&amp;":"&amp;$C319),dbF!$B:$B,"&gt;="&amp;AG$5,dbF!$B:$B,"&lt;="&amp;AG$6,INDIRECT($C$1&amp;"!"&amp;$C$2&amp;":"&amp;$C$2),$I$4,dbF!$J:$J,$I319,dbF!$K:$K,$J319)</f>
        <v>0</v>
      </c>
      <c r="AH319" s="1">
        <f ca="1">SUMIFS(INDIRECT($C$1&amp;"!"&amp;$C319&amp;":"&amp;$C319),dbF!$B:$B,"&gt;="&amp;AH$5,dbF!$B:$B,"&lt;="&amp;AH$6,INDIRECT($C$1&amp;"!"&amp;$C$2&amp;":"&amp;$C$2),$I$4,dbF!$J:$J,$I319,dbF!$K:$K,$J319)</f>
        <v>0</v>
      </c>
      <c r="AI319" s="1">
        <f ca="1">SUMIFS(INDIRECT($C$1&amp;"!"&amp;$C319&amp;":"&amp;$C319),dbF!$B:$B,"&gt;="&amp;AI$5,dbF!$B:$B,"&lt;="&amp;AI$6,INDIRECT($C$1&amp;"!"&amp;$C$2&amp;":"&amp;$C$2),$I$4,dbF!$J:$J,$I319,dbF!$K:$K,$J319)</f>
        <v>0</v>
      </c>
      <c r="AJ319" s="1">
        <f ca="1">SUMIFS(INDIRECT($C$1&amp;"!"&amp;$C319&amp;":"&amp;$C319),dbF!$B:$B,"&gt;="&amp;AJ$5,dbF!$B:$B,"&lt;="&amp;AJ$6,INDIRECT($C$1&amp;"!"&amp;$C$2&amp;":"&amp;$C$2),$I$4,dbF!$J:$J,$I319,dbF!$K:$K,$J319)</f>
        <v>0</v>
      </c>
      <c r="AK319" s="1">
        <f ca="1">SUMIFS(INDIRECT($C$1&amp;"!"&amp;$C319&amp;":"&amp;$C319),dbF!$B:$B,"&gt;="&amp;AK$5,dbF!$B:$B,"&lt;="&amp;AK$6,INDIRECT($C$1&amp;"!"&amp;$C$2&amp;":"&amp;$C$2),$I$4,dbF!$J:$J,$I319,dbF!$K:$K,$J319)</f>
        <v>0</v>
      </c>
      <c r="AL319" s="1">
        <f ca="1">SUMIFS(INDIRECT($C$1&amp;"!"&amp;$C319&amp;":"&amp;$C319),dbF!$B:$B,"&gt;="&amp;AL$5,dbF!$B:$B,"&lt;="&amp;AL$6,INDIRECT($C$1&amp;"!"&amp;$C$2&amp;":"&amp;$C$2),$I$4,dbF!$J:$J,$I319,dbF!$K:$K,$J319)</f>
        <v>0</v>
      </c>
    </row>
    <row r="320" spans="2:38" s="23" customFormat="1" ht="10.199999999999999" x14ac:dyDescent="0.2">
      <c r="E320" s="23" t="s">
        <v>50</v>
      </c>
    </row>
    <row r="321" spans="2:38" ht="4.05" customHeight="1" x14ac:dyDescent="0.25"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</row>
    <row r="322" spans="2:38" s="2" customFormat="1" x14ac:dyDescent="0.25">
      <c r="B322" s="2" t="str">
        <f>Items!$Q$37</f>
        <v>PL</v>
      </c>
      <c r="C322" s="2">
        <f>Items!$R$37</f>
        <v>0</v>
      </c>
      <c r="I322" s="2" t="str">
        <f>Items!$O$37</f>
        <v>Валовая прибыль</v>
      </c>
      <c r="Q322" s="2">
        <f ca="1">SUM($S322:INDIRECT(ADDRESS(ROW(),SUMIFS($3:$3,$4:$4,MAX($4:$4)))))</f>
        <v>2155177.909</v>
      </c>
      <c r="T322" s="2">
        <f ca="1">SUMIFS(T$283:T321,$B$283:$B321,Items!$Q$4)-SUMIFS(T$283:T321,$B$283:$B321,Items!$Q$7)</f>
        <v>0</v>
      </c>
      <c r="U322" s="2">
        <f ca="1">SUMIFS(U$283:U321,$B$283:$B321,Items!$Q$4)-SUMIFS(U$283:U321,$B$283:$B321,Items!$Q$7)</f>
        <v>0</v>
      </c>
      <c r="V322" s="2">
        <f ca="1">SUMIFS(V$283:V321,$B$283:$B321,Items!$Q$4)-SUMIFS(V$283:V321,$B$283:$B321,Items!$Q$7)</f>
        <v>0</v>
      </c>
      <c r="W322" s="2">
        <f ca="1">SUMIFS(W$283:W321,$B$283:$B321,Items!$Q$4)-SUMIFS(W$283:W321,$B$283:$B321,Items!$Q$7)</f>
        <v>0</v>
      </c>
      <c r="X322" s="2">
        <f ca="1">SUMIFS(X$283:X321,$B$283:$B321,Items!$Q$4)-SUMIFS(X$283:X321,$B$283:$B321,Items!$Q$7)</f>
        <v>0</v>
      </c>
      <c r="Y322" s="2">
        <f ca="1">SUMIFS(Y$283:Y321,$B$283:$B321,Items!$Q$4)-SUMIFS(Y$283:Y321,$B$283:$B321,Items!$Q$7)</f>
        <v>2155177.909</v>
      </c>
      <c r="Z322" s="2">
        <f ca="1">SUMIFS(Z$283:Z321,$B$283:$B321,Items!$Q$4)-SUMIFS(Z$283:Z321,$B$283:$B321,Items!$Q$7)</f>
        <v>0</v>
      </c>
      <c r="AA322" s="2">
        <f ca="1">SUMIFS(AA$283:AA321,$B$283:$B321,Items!$Q$4)-SUMIFS(AA$283:AA321,$B$283:$B321,Items!$Q$7)</f>
        <v>0</v>
      </c>
      <c r="AB322" s="2">
        <f ca="1">SUMIFS(AB$283:AB321,$B$283:$B321,Items!$Q$4)-SUMIFS(AB$283:AB321,$B$283:$B321,Items!$Q$7)</f>
        <v>0</v>
      </c>
      <c r="AC322" s="2">
        <f ca="1">SUMIFS(AC$283:AC321,$B$283:$B321,Items!$Q$4)-SUMIFS(AC$283:AC321,$B$283:$B321,Items!$Q$7)</f>
        <v>0</v>
      </c>
      <c r="AD322" s="2">
        <f ca="1">SUMIFS(AD$283:AD321,$B$283:$B321,Items!$Q$4)-SUMIFS(AD$283:AD321,$B$283:$B321,Items!$Q$7)</f>
        <v>0</v>
      </c>
      <c r="AE322" s="2">
        <f ca="1">SUMIFS(AE$283:AE321,$B$283:$B321,Items!$Q$4)-SUMIFS(AE$283:AE321,$B$283:$B321,Items!$Q$7)</f>
        <v>0</v>
      </c>
      <c r="AF322" s="2">
        <f ca="1">SUMIFS(AF$283:AF321,$B$283:$B321,Items!$Q$4)-SUMIFS(AF$283:AF321,$B$283:$B321,Items!$Q$7)</f>
        <v>0</v>
      </c>
      <c r="AG322" s="2">
        <f ca="1">SUMIFS(AG$283:AG321,$B$283:$B321,Items!$Q$4)-SUMIFS(AG$283:AG321,$B$283:$B321,Items!$Q$7)</f>
        <v>0</v>
      </c>
      <c r="AH322" s="2">
        <f ca="1">SUMIFS(AH$283:AH321,$B$283:$B321,Items!$Q$4)-SUMIFS(AH$283:AH321,$B$283:$B321,Items!$Q$7)</f>
        <v>0</v>
      </c>
      <c r="AI322" s="2">
        <f ca="1">SUMIFS(AI$283:AI321,$B$283:$B321,Items!$Q$4)-SUMIFS(AI$283:AI321,$B$283:$B321,Items!$Q$7)</f>
        <v>0</v>
      </c>
      <c r="AJ322" s="2">
        <f ca="1">SUMIFS(AJ$283:AJ321,$B$283:$B321,Items!$Q$4)-SUMIFS(AJ$283:AJ321,$B$283:$B321,Items!$Q$7)</f>
        <v>0</v>
      </c>
      <c r="AK322" s="2">
        <f ca="1">SUMIFS(AK$283:AK321,$B$283:$B321,Items!$Q$4)-SUMIFS(AK$283:AK321,$B$283:$B321,Items!$Q$7)</f>
        <v>0</v>
      </c>
      <c r="AL322" s="2">
        <f ca="1">SUMIFS(AL$283:AL321,$B$283:$B321,Items!$Q$4)-SUMIFS(AL$283:AL321,$B$283:$B321,Items!$Q$7)</f>
        <v>0</v>
      </c>
    </row>
    <row r="323" spans="2:38" ht="4.05" customHeight="1" x14ac:dyDescent="0.25"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</row>
    <row r="324" spans="2:38" s="2" customFormat="1" x14ac:dyDescent="0.25">
      <c r="B324" s="2">
        <f>Items!$Q$38</f>
        <v>0</v>
      </c>
      <c r="C324" s="2" t="str">
        <f>Items!$R$38</f>
        <v>N</v>
      </c>
      <c r="I324" s="2" t="str">
        <f>Items!$O$38</f>
        <v>Расходы на персонал</v>
      </c>
      <c r="Q324" s="2">
        <f ca="1">SUM($S324:INDIRECT(ADDRESS(ROW(),SUMIFS($3:$3,$4:$4,MAX($4:$4)))))</f>
        <v>6408839.4000000004</v>
      </c>
      <c r="T324" s="2">
        <f ca="1">SUM(T325:T335)</f>
        <v>170748.53999999998</v>
      </c>
      <c r="U324" s="2">
        <f t="shared" ref="U324:AL324" ca="1" si="258">SUM(U325:U335)</f>
        <v>265811.95</v>
      </c>
      <c r="V324" s="2">
        <f t="shared" ca="1" si="258"/>
        <v>180763.88</v>
      </c>
      <c r="W324" s="2">
        <f t="shared" ca="1" si="258"/>
        <v>277883.65999999997</v>
      </c>
      <c r="X324" s="2">
        <f t="shared" ca="1" si="258"/>
        <v>283958.78999999998</v>
      </c>
      <c r="Y324" s="2">
        <f t="shared" ca="1" si="258"/>
        <v>230956.96</v>
      </c>
      <c r="Z324" s="2">
        <f t="shared" ca="1" si="258"/>
        <v>214412.7</v>
      </c>
      <c r="AA324" s="2">
        <f t="shared" ca="1" si="258"/>
        <v>395452.92</v>
      </c>
      <c r="AB324" s="2">
        <f t="shared" ca="1" si="258"/>
        <v>579980</v>
      </c>
      <c r="AC324" s="2">
        <f t="shared" ca="1" si="258"/>
        <v>633500</v>
      </c>
      <c r="AD324" s="2">
        <f t="shared" ca="1" si="258"/>
        <v>1195400</v>
      </c>
      <c r="AE324" s="2">
        <f t="shared" ca="1" si="258"/>
        <v>889070</v>
      </c>
      <c r="AF324" s="2">
        <f t="shared" ca="1" si="258"/>
        <v>504100</v>
      </c>
      <c r="AG324" s="2">
        <f t="shared" ca="1" si="258"/>
        <v>586800</v>
      </c>
      <c r="AH324" s="2">
        <f t="shared" ca="1" si="258"/>
        <v>0</v>
      </c>
      <c r="AI324" s="2">
        <f t="shared" ca="1" si="258"/>
        <v>0</v>
      </c>
      <c r="AJ324" s="2">
        <f t="shared" ca="1" si="258"/>
        <v>0</v>
      </c>
      <c r="AK324" s="2">
        <f t="shared" ca="1" si="258"/>
        <v>0</v>
      </c>
      <c r="AL324" s="2">
        <f t="shared" ca="1" si="258"/>
        <v>0</v>
      </c>
    </row>
    <row r="325" spans="2:38" x14ac:dyDescent="0.25">
      <c r="B325" s="1" t="str">
        <f>Items!$Q39</f>
        <v>PL(-)</v>
      </c>
      <c r="C325" s="1" t="str">
        <f>Items!$R39</f>
        <v>N</v>
      </c>
      <c r="I325" s="22" t="str">
        <f>Items!$O$38</f>
        <v>Расходы на персонал</v>
      </c>
      <c r="J325" s="1" t="str">
        <f>Items!P39</f>
        <v>Руководитель снабжения</v>
      </c>
      <c r="Q325" s="1">
        <f ca="1">SUM($S325:INDIRECT(ADDRESS(ROW(),SUMIFS($3:$3,$4:$4,MAX($4:$4)))))</f>
        <v>1938195.08</v>
      </c>
      <c r="T325" s="1">
        <f ca="1">SUMIFS(INDIRECT($C$1&amp;"!"&amp;$C325&amp;":"&amp;$C325),dbF!$B:$B,"&gt;="&amp;T$5,dbF!$B:$B,"&lt;="&amp;T$6,INDIRECT($C$1&amp;"!"&amp;$C$2&amp;":"&amp;$C$2),$I$4,dbF!$J:$J,$I325,dbF!$K:$K,$J325)</f>
        <v>101150</v>
      </c>
      <c r="U325" s="1">
        <f ca="1">SUMIFS(INDIRECT($C$1&amp;"!"&amp;$C325&amp;":"&amp;$C325),dbF!$B:$B,"&gt;="&amp;U$5,dbF!$B:$B,"&lt;="&amp;U$6,INDIRECT($C$1&amp;"!"&amp;$C$2&amp;":"&amp;$C$2),$I$4,dbF!$J:$J,$I325,dbF!$K:$K,$J325)</f>
        <v>148053.87</v>
      </c>
      <c r="V325" s="1">
        <f ca="1">SUMIFS(INDIRECT($C$1&amp;"!"&amp;$C325&amp;":"&amp;$C325),dbF!$B:$B,"&gt;="&amp;V$5,dbF!$B:$B,"&lt;="&amp;V$6,INDIRECT($C$1&amp;"!"&amp;$C$2&amp;":"&amp;$C$2),$I$4,dbF!$J:$J,$I325,dbF!$K:$K,$J325)</f>
        <v>51421.759999999995</v>
      </c>
      <c r="W325" s="1">
        <f ca="1">SUMIFS(INDIRECT($C$1&amp;"!"&amp;$C325&amp;":"&amp;$C325),dbF!$B:$B,"&gt;="&amp;W$5,dbF!$B:$B,"&lt;="&amp;W$6,INDIRECT($C$1&amp;"!"&amp;$C$2&amp;":"&amp;$C$2),$I$4,dbF!$J:$J,$I325,dbF!$K:$K,$J325)</f>
        <v>105299.31999999999</v>
      </c>
      <c r="X325" s="1">
        <f ca="1">SUMIFS(INDIRECT($C$1&amp;"!"&amp;$C325&amp;":"&amp;$C325),dbF!$B:$B,"&gt;="&amp;X$5,dbF!$B:$B,"&lt;="&amp;X$6,INDIRECT($C$1&amp;"!"&amp;$C$2&amp;":"&amp;$C$2),$I$4,dbF!$J:$J,$I325,dbF!$K:$K,$J325)</f>
        <v>125671.89</v>
      </c>
      <c r="Y325" s="1">
        <f ca="1">SUMIFS(INDIRECT($C$1&amp;"!"&amp;$C325&amp;":"&amp;$C325),dbF!$B:$B,"&gt;="&amp;Y$5,dbF!$B:$B,"&lt;="&amp;Y$6,INDIRECT($C$1&amp;"!"&amp;$C$2&amp;":"&amp;$C$2),$I$4,dbF!$J:$J,$I325,dbF!$K:$K,$J325)</f>
        <v>99622.04</v>
      </c>
      <c r="Z325" s="1">
        <f ca="1">SUMIFS(INDIRECT($C$1&amp;"!"&amp;$C325&amp;":"&amp;$C325),dbF!$B:$B,"&gt;="&amp;Z$5,dbF!$B:$B,"&lt;="&amp;Z$6,INDIRECT($C$1&amp;"!"&amp;$C$2&amp;":"&amp;$C$2),$I$4,dbF!$J:$J,$I325,dbF!$K:$K,$J325)</f>
        <v>104291.7</v>
      </c>
      <c r="AA325" s="1">
        <f ca="1">SUMIFS(INDIRECT($C$1&amp;"!"&amp;$C325&amp;":"&amp;$C325),dbF!$B:$B,"&gt;="&amp;AA$5,dbF!$B:$B,"&lt;="&amp;AA$6,INDIRECT($C$1&amp;"!"&amp;$C$2&amp;":"&amp;$C$2),$I$4,dbF!$J:$J,$I325,dbF!$K:$K,$J325)</f>
        <v>94000</v>
      </c>
      <c r="AB325" s="1">
        <f ca="1">SUMIFS(INDIRECT($C$1&amp;"!"&amp;$C325&amp;":"&amp;$C325),dbF!$B:$B,"&gt;="&amp;AB$5,dbF!$B:$B,"&lt;="&amp;AB$6,INDIRECT($C$1&amp;"!"&amp;$C$2&amp;":"&amp;$C$2),$I$4,dbF!$J:$J,$I325,dbF!$K:$K,$J325)</f>
        <v>145500</v>
      </c>
      <c r="AC325" s="1">
        <f ca="1">SUMIFS(INDIRECT($C$1&amp;"!"&amp;$C325&amp;":"&amp;$C325),dbF!$B:$B,"&gt;="&amp;AC$5,dbF!$B:$B,"&lt;="&amp;AC$6,INDIRECT($C$1&amp;"!"&amp;$C$2&amp;":"&amp;$C$2),$I$4,dbF!$J:$J,$I325,dbF!$K:$K,$J325)</f>
        <v>211500</v>
      </c>
      <c r="AD325" s="1">
        <f ca="1">SUMIFS(INDIRECT($C$1&amp;"!"&amp;$C325&amp;":"&amp;$C325),dbF!$B:$B,"&gt;="&amp;AD$5,dbF!$B:$B,"&lt;="&amp;AD$6,INDIRECT($C$1&amp;"!"&amp;$C$2&amp;":"&amp;$C$2),$I$4,dbF!$J:$J,$I325,dbF!$K:$K,$J325)</f>
        <v>178500</v>
      </c>
      <c r="AE325" s="1">
        <f ca="1">SUMIFS(INDIRECT($C$1&amp;"!"&amp;$C325&amp;":"&amp;$C325),dbF!$B:$B,"&gt;="&amp;AE$5,dbF!$B:$B,"&lt;="&amp;AE$6,INDIRECT($C$1&amp;"!"&amp;$C$2&amp;":"&amp;$C$2),$I$4,dbF!$J:$J,$I325,dbF!$K:$K,$J325)</f>
        <v>183184.5</v>
      </c>
      <c r="AF325" s="1">
        <f ca="1">SUMIFS(INDIRECT($C$1&amp;"!"&amp;$C325&amp;":"&amp;$C325),dbF!$B:$B,"&gt;="&amp;AF$5,dbF!$B:$B,"&lt;="&amp;AF$6,INDIRECT($C$1&amp;"!"&amp;$C$2&amp;":"&amp;$C$2),$I$4,dbF!$J:$J,$I325,dbF!$K:$K,$J325)</f>
        <v>211500</v>
      </c>
      <c r="AG325" s="1">
        <f ca="1">SUMIFS(INDIRECT($C$1&amp;"!"&amp;$C325&amp;":"&amp;$C325),dbF!$B:$B,"&gt;="&amp;AG$5,dbF!$B:$B,"&lt;="&amp;AG$6,INDIRECT($C$1&amp;"!"&amp;$C$2&amp;":"&amp;$C$2),$I$4,dbF!$J:$J,$I325,dbF!$K:$K,$J325)</f>
        <v>178500</v>
      </c>
      <c r="AH325" s="1">
        <f ca="1">SUMIFS(INDIRECT($C$1&amp;"!"&amp;$C325&amp;":"&amp;$C325),dbF!$B:$B,"&gt;="&amp;AH$5,dbF!$B:$B,"&lt;="&amp;AH$6,INDIRECT($C$1&amp;"!"&amp;$C$2&amp;":"&amp;$C$2),$I$4,dbF!$J:$J,$I325,dbF!$K:$K,$J325)</f>
        <v>0</v>
      </c>
      <c r="AI325" s="1">
        <f ca="1">SUMIFS(INDIRECT($C$1&amp;"!"&amp;$C325&amp;":"&amp;$C325),dbF!$B:$B,"&gt;="&amp;AI$5,dbF!$B:$B,"&lt;="&amp;AI$6,INDIRECT($C$1&amp;"!"&amp;$C$2&amp;":"&amp;$C$2),$I$4,dbF!$J:$J,$I325,dbF!$K:$K,$J325)</f>
        <v>0</v>
      </c>
      <c r="AJ325" s="1">
        <f ca="1">SUMIFS(INDIRECT($C$1&amp;"!"&amp;$C325&amp;":"&amp;$C325),dbF!$B:$B,"&gt;="&amp;AJ$5,dbF!$B:$B,"&lt;="&amp;AJ$6,INDIRECT($C$1&amp;"!"&amp;$C$2&amp;":"&amp;$C$2),$I$4,dbF!$J:$J,$I325,dbF!$K:$K,$J325)</f>
        <v>0</v>
      </c>
      <c r="AK325" s="1">
        <f ca="1">SUMIFS(INDIRECT($C$1&amp;"!"&amp;$C325&amp;":"&amp;$C325),dbF!$B:$B,"&gt;="&amp;AK$5,dbF!$B:$B,"&lt;="&amp;AK$6,INDIRECT($C$1&amp;"!"&amp;$C$2&amp;":"&amp;$C$2),$I$4,dbF!$J:$J,$I325,dbF!$K:$K,$J325)</f>
        <v>0</v>
      </c>
      <c r="AL325" s="1">
        <f ca="1">SUMIFS(INDIRECT($C$1&amp;"!"&amp;$C325&amp;":"&amp;$C325),dbF!$B:$B,"&gt;="&amp;AL$5,dbF!$B:$B,"&lt;="&amp;AL$6,INDIRECT($C$1&amp;"!"&amp;$C$2&amp;":"&amp;$C$2),$I$4,dbF!$J:$J,$I325,dbF!$K:$K,$J325)</f>
        <v>0</v>
      </c>
    </row>
    <row r="326" spans="2:38" x14ac:dyDescent="0.25">
      <c r="B326" s="1" t="str">
        <f>Items!$Q40</f>
        <v>PL(-)</v>
      </c>
      <c r="C326" s="1" t="str">
        <f>Items!$R40</f>
        <v>N</v>
      </c>
      <c r="I326" s="22" t="str">
        <f>Items!$O$38</f>
        <v>Расходы на персонал</v>
      </c>
      <c r="J326" s="1" t="str">
        <f>Items!P40</f>
        <v>Руководитель производства</v>
      </c>
      <c r="Q326" s="1">
        <f ca="1">SUM($S326:INDIRECT(ADDRESS(ROW(),SUMIFS($3:$3,$4:$4,MAX($4:$4)))))</f>
        <v>1873581.4</v>
      </c>
      <c r="T326" s="1">
        <f ca="1">SUMIFS(INDIRECT($C$1&amp;"!"&amp;$C326&amp;":"&amp;$C326),dbF!$B:$B,"&gt;="&amp;T$5,dbF!$B:$B,"&lt;="&amp;T$6,INDIRECT($C$1&amp;"!"&amp;$C$2&amp;":"&amp;$C$2),$I$4,dbF!$J:$J,$I326,dbF!$K:$K,$J326)</f>
        <v>69598.539999999994</v>
      </c>
      <c r="U326" s="1">
        <f ca="1">SUMIFS(INDIRECT($C$1&amp;"!"&amp;$C326&amp;":"&amp;$C326),dbF!$B:$B,"&gt;="&amp;U$5,dbF!$B:$B,"&lt;="&amp;U$6,INDIRECT($C$1&amp;"!"&amp;$C$2&amp;":"&amp;$C$2),$I$4,dbF!$J:$J,$I326,dbF!$K:$K,$J326)</f>
        <v>93958.080000000002</v>
      </c>
      <c r="V326" s="1">
        <f ca="1">SUMIFS(INDIRECT($C$1&amp;"!"&amp;$C326&amp;":"&amp;$C326),dbF!$B:$B,"&gt;="&amp;V$5,dbF!$B:$B,"&lt;="&amp;V$6,INDIRECT($C$1&amp;"!"&amp;$C$2&amp;":"&amp;$C$2),$I$4,dbF!$J:$J,$I326,dbF!$K:$K,$J326)</f>
        <v>129342.12</v>
      </c>
      <c r="W326" s="1">
        <f ca="1">SUMIFS(INDIRECT($C$1&amp;"!"&amp;$C326&amp;":"&amp;$C326),dbF!$B:$B,"&gt;="&amp;W$5,dbF!$B:$B,"&lt;="&amp;W$6,INDIRECT($C$1&amp;"!"&amp;$C$2&amp;":"&amp;$C$2),$I$4,dbF!$J:$J,$I326,dbF!$K:$K,$J326)</f>
        <v>122434.34</v>
      </c>
      <c r="X326" s="1">
        <f ca="1">SUMIFS(INDIRECT($C$1&amp;"!"&amp;$C326&amp;":"&amp;$C326),dbF!$B:$B,"&gt;="&amp;X$5,dbF!$B:$B,"&lt;="&amp;X$6,INDIRECT($C$1&amp;"!"&amp;$C$2&amp;":"&amp;$C$2),$I$4,dbF!$J:$J,$I326,dbF!$K:$K,$J326)</f>
        <v>123036.9</v>
      </c>
      <c r="Y326" s="1">
        <f ca="1">SUMIFS(INDIRECT($C$1&amp;"!"&amp;$C326&amp;":"&amp;$C326),dbF!$B:$B,"&gt;="&amp;Y$5,dbF!$B:$B,"&lt;="&amp;Y$6,INDIRECT($C$1&amp;"!"&amp;$C$2&amp;":"&amp;$C$2),$I$4,dbF!$J:$J,$I326,dbF!$K:$K,$J326)</f>
        <v>84804.92</v>
      </c>
      <c r="Z326" s="1">
        <f ca="1">SUMIFS(INDIRECT($C$1&amp;"!"&amp;$C326&amp;":"&amp;$C326),dbF!$B:$B,"&gt;="&amp;Z$5,dbF!$B:$B,"&lt;="&amp;Z$6,INDIRECT($C$1&amp;"!"&amp;$C$2&amp;":"&amp;$C$2),$I$4,dbF!$J:$J,$I326,dbF!$K:$K,$J326)</f>
        <v>86621</v>
      </c>
      <c r="AA326" s="1">
        <f ca="1">SUMIFS(INDIRECT($C$1&amp;"!"&amp;$C326&amp;":"&amp;$C326),dbF!$B:$B,"&gt;="&amp;AA$5,dbF!$B:$B,"&lt;="&amp;AA$6,INDIRECT($C$1&amp;"!"&amp;$C$2&amp;":"&amp;$C$2),$I$4,dbF!$J:$J,$I326,dbF!$K:$K,$J326)</f>
        <v>141000</v>
      </c>
      <c r="AB326" s="1">
        <f ca="1">SUMIFS(INDIRECT($C$1&amp;"!"&amp;$C326&amp;":"&amp;$C326),dbF!$B:$B,"&gt;="&amp;AB$5,dbF!$B:$B,"&lt;="&amp;AB$6,INDIRECT($C$1&amp;"!"&amp;$C$2&amp;":"&amp;$C$2),$I$4,dbF!$J:$J,$I326,dbF!$K:$K,$J326)</f>
        <v>178500</v>
      </c>
      <c r="AC326" s="1">
        <f ca="1">SUMIFS(INDIRECT($C$1&amp;"!"&amp;$C326&amp;":"&amp;$C326),dbF!$B:$B,"&gt;="&amp;AC$5,dbF!$B:$B,"&lt;="&amp;AC$6,INDIRECT($C$1&amp;"!"&amp;$C$2&amp;":"&amp;$C$2),$I$4,dbF!$J:$J,$I326,dbF!$K:$K,$J326)</f>
        <v>184500</v>
      </c>
      <c r="AD326" s="1">
        <f ca="1">SUMIFS(INDIRECT($C$1&amp;"!"&amp;$C326&amp;":"&amp;$C326),dbF!$B:$B,"&gt;="&amp;AD$5,dbF!$B:$B,"&lt;="&amp;AD$6,INDIRECT($C$1&amp;"!"&amp;$C$2&amp;":"&amp;$C$2),$I$4,dbF!$J:$J,$I326,dbF!$K:$K,$J326)</f>
        <v>141000</v>
      </c>
      <c r="AE326" s="1">
        <f ca="1">SUMIFS(INDIRECT($C$1&amp;"!"&amp;$C326&amp;":"&amp;$C326),dbF!$B:$B,"&gt;="&amp;AE$5,dbF!$B:$B,"&lt;="&amp;AE$6,INDIRECT($C$1&amp;"!"&amp;$C$2&amp;":"&amp;$C$2),$I$4,dbF!$J:$J,$I326,dbF!$K:$K,$J326)</f>
        <v>232285.5</v>
      </c>
      <c r="AF326" s="1">
        <f ca="1">SUMIFS(INDIRECT($C$1&amp;"!"&amp;$C326&amp;":"&amp;$C326),dbF!$B:$B,"&gt;="&amp;AF$5,dbF!$B:$B,"&lt;="&amp;AF$6,INDIRECT($C$1&amp;"!"&amp;$C$2&amp;":"&amp;$C$2),$I$4,dbF!$J:$J,$I326,dbF!$K:$K,$J326)</f>
        <v>141000</v>
      </c>
      <c r="AG326" s="1">
        <f ca="1">SUMIFS(INDIRECT($C$1&amp;"!"&amp;$C326&amp;":"&amp;$C326),dbF!$B:$B,"&gt;="&amp;AG$5,dbF!$B:$B,"&lt;="&amp;AG$6,INDIRECT($C$1&amp;"!"&amp;$C$2&amp;":"&amp;$C$2),$I$4,dbF!$J:$J,$I326,dbF!$K:$K,$J326)</f>
        <v>145500</v>
      </c>
      <c r="AH326" s="1">
        <f ca="1">SUMIFS(INDIRECT($C$1&amp;"!"&amp;$C326&amp;":"&amp;$C326),dbF!$B:$B,"&gt;="&amp;AH$5,dbF!$B:$B,"&lt;="&amp;AH$6,INDIRECT($C$1&amp;"!"&amp;$C$2&amp;":"&amp;$C$2),$I$4,dbF!$J:$J,$I326,dbF!$K:$K,$J326)</f>
        <v>0</v>
      </c>
      <c r="AI326" s="1">
        <f ca="1">SUMIFS(INDIRECT($C$1&amp;"!"&amp;$C326&amp;":"&amp;$C326),dbF!$B:$B,"&gt;="&amp;AI$5,dbF!$B:$B,"&lt;="&amp;AI$6,INDIRECT($C$1&amp;"!"&amp;$C$2&amp;":"&amp;$C$2),$I$4,dbF!$J:$J,$I326,dbF!$K:$K,$J326)</f>
        <v>0</v>
      </c>
      <c r="AJ326" s="1">
        <f ca="1">SUMIFS(INDIRECT($C$1&amp;"!"&amp;$C326&amp;":"&amp;$C326),dbF!$B:$B,"&gt;="&amp;AJ$5,dbF!$B:$B,"&lt;="&amp;AJ$6,INDIRECT($C$1&amp;"!"&amp;$C$2&amp;":"&amp;$C$2),$I$4,dbF!$J:$J,$I326,dbF!$K:$K,$J326)</f>
        <v>0</v>
      </c>
      <c r="AK326" s="1">
        <f ca="1">SUMIFS(INDIRECT($C$1&amp;"!"&amp;$C326&amp;":"&amp;$C326),dbF!$B:$B,"&gt;="&amp;AK$5,dbF!$B:$B,"&lt;="&amp;AK$6,INDIRECT($C$1&amp;"!"&amp;$C$2&amp;":"&amp;$C$2),$I$4,dbF!$J:$J,$I326,dbF!$K:$K,$J326)</f>
        <v>0</v>
      </c>
      <c r="AL326" s="1">
        <f ca="1">SUMIFS(INDIRECT($C$1&amp;"!"&amp;$C326&amp;":"&amp;$C326),dbF!$B:$B,"&gt;="&amp;AL$5,dbF!$B:$B,"&lt;="&amp;AL$6,INDIRECT($C$1&amp;"!"&amp;$C$2&amp;":"&amp;$C$2),$I$4,dbF!$J:$J,$I326,dbF!$K:$K,$J326)</f>
        <v>0</v>
      </c>
    </row>
    <row r="327" spans="2:38" x14ac:dyDescent="0.25">
      <c r="B327" s="1" t="str">
        <f>Items!$Q41</f>
        <v>PL(-)</v>
      </c>
      <c r="C327" s="1" t="str">
        <f>Items!$R41</f>
        <v>N</v>
      </c>
      <c r="I327" s="22" t="str">
        <f>Items!$O$38</f>
        <v>Расходы на персонал</v>
      </c>
      <c r="J327" s="1" t="str">
        <f>Items!P41</f>
        <v>Архитектор</v>
      </c>
      <c r="Q327" s="1">
        <f ca="1">SUM($S327:INDIRECT(ADDRESS(ROW(),SUMIFS($3:$3,$4:$4,MAX($4:$4)))))</f>
        <v>247780</v>
      </c>
      <c r="T327" s="1">
        <f ca="1">SUMIFS(INDIRECT($C$1&amp;"!"&amp;$C327&amp;":"&amp;$C327),dbF!$B:$B,"&gt;="&amp;T$5,dbF!$B:$B,"&lt;="&amp;T$6,INDIRECT($C$1&amp;"!"&amp;$C$2&amp;":"&amp;$C$2),$I$4,dbF!$J:$J,$I327,dbF!$K:$K,$J327)</f>
        <v>0</v>
      </c>
      <c r="U327" s="1">
        <f ca="1">SUMIFS(INDIRECT($C$1&amp;"!"&amp;$C327&amp;":"&amp;$C327),dbF!$B:$B,"&gt;="&amp;U$5,dbF!$B:$B,"&lt;="&amp;U$6,INDIRECT($C$1&amp;"!"&amp;$C$2&amp;":"&amp;$C$2),$I$4,dbF!$J:$J,$I327,dbF!$K:$K,$J327)</f>
        <v>0</v>
      </c>
      <c r="V327" s="1">
        <f ca="1">SUMIFS(INDIRECT($C$1&amp;"!"&amp;$C327&amp;":"&amp;$C327),dbF!$B:$B,"&gt;="&amp;V$5,dbF!$B:$B,"&lt;="&amp;V$6,INDIRECT($C$1&amp;"!"&amp;$C$2&amp;":"&amp;$C$2),$I$4,dbF!$J:$J,$I327,dbF!$K:$K,$J327)</f>
        <v>0</v>
      </c>
      <c r="W327" s="1">
        <f ca="1">SUMIFS(INDIRECT($C$1&amp;"!"&amp;$C327&amp;":"&amp;$C327),dbF!$B:$B,"&gt;="&amp;W$5,dbF!$B:$B,"&lt;="&amp;W$6,INDIRECT($C$1&amp;"!"&amp;$C$2&amp;":"&amp;$C$2),$I$4,dbF!$J:$J,$I327,dbF!$K:$K,$J327)</f>
        <v>0</v>
      </c>
      <c r="X327" s="1">
        <f ca="1">SUMIFS(INDIRECT($C$1&amp;"!"&amp;$C327&amp;":"&amp;$C327),dbF!$B:$B,"&gt;="&amp;X$5,dbF!$B:$B,"&lt;="&amp;X$6,INDIRECT($C$1&amp;"!"&amp;$C$2&amp;":"&amp;$C$2),$I$4,dbF!$J:$J,$I327,dbF!$K:$K,$J327)</f>
        <v>0</v>
      </c>
      <c r="Y327" s="1">
        <f ca="1">SUMIFS(INDIRECT($C$1&amp;"!"&amp;$C327&amp;":"&amp;$C327),dbF!$B:$B,"&gt;="&amp;Y$5,dbF!$B:$B,"&lt;="&amp;Y$6,INDIRECT($C$1&amp;"!"&amp;$C$2&amp;":"&amp;$C$2),$I$4,dbF!$J:$J,$I327,dbF!$K:$K,$J327)</f>
        <v>0</v>
      </c>
      <c r="Z327" s="1">
        <f ca="1">SUMIFS(INDIRECT($C$1&amp;"!"&amp;$C327&amp;":"&amp;$C327),dbF!$B:$B,"&gt;="&amp;Z$5,dbF!$B:$B,"&lt;="&amp;Z$6,INDIRECT($C$1&amp;"!"&amp;$C$2&amp;":"&amp;$C$2),$I$4,dbF!$J:$J,$I327,dbF!$K:$K,$J327)</f>
        <v>0</v>
      </c>
      <c r="AA327" s="1">
        <f ca="1">SUMIFS(INDIRECT($C$1&amp;"!"&amp;$C327&amp;":"&amp;$C327),dbF!$B:$B,"&gt;="&amp;AA$5,dbF!$B:$B,"&lt;="&amp;AA$6,INDIRECT($C$1&amp;"!"&amp;$C$2&amp;":"&amp;$C$2),$I$4,dbF!$J:$J,$I327,dbF!$K:$K,$J327)</f>
        <v>0</v>
      </c>
      <c r="AB327" s="1">
        <f ca="1">SUMIFS(INDIRECT($C$1&amp;"!"&amp;$C327&amp;":"&amp;$C327),dbF!$B:$B,"&gt;="&amp;AB$5,dbF!$B:$B,"&lt;="&amp;AB$6,INDIRECT($C$1&amp;"!"&amp;$C$2&amp;":"&amp;$C$2),$I$4,dbF!$J:$J,$I327,dbF!$K:$K,$J327)</f>
        <v>74580</v>
      </c>
      <c r="AC327" s="1">
        <f ca="1">SUMIFS(INDIRECT($C$1&amp;"!"&amp;$C327&amp;":"&amp;$C327),dbF!$B:$B,"&gt;="&amp;AC$5,dbF!$B:$B,"&lt;="&amp;AC$6,INDIRECT($C$1&amp;"!"&amp;$C$2&amp;":"&amp;$C$2),$I$4,dbF!$J:$J,$I327,dbF!$K:$K,$J327)</f>
        <v>37600</v>
      </c>
      <c r="AD327" s="1">
        <f ca="1">SUMIFS(INDIRECT($C$1&amp;"!"&amp;$C327&amp;":"&amp;$C327),dbF!$B:$B,"&gt;="&amp;AD$5,dbF!$B:$B,"&lt;="&amp;AD$6,INDIRECT($C$1&amp;"!"&amp;$C$2&amp;":"&amp;$C$2),$I$4,dbF!$J:$J,$I327,dbF!$K:$K,$J327)</f>
        <v>0</v>
      </c>
      <c r="AE327" s="1">
        <f ca="1">SUMIFS(INDIRECT($C$1&amp;"!"&amp;$C327&amp;":"&amp;$C327),dbF!$B:$B,"&gt;="&amp;AE$5,dbF!$B:$B,"&lt;="&amp;AE$6,INDIRECT($C$1&amp;"!"&amp;$C$2&amp;":"&amp;$C$2),$I$4,dbF!$J:$J,$I327,dbF!$K:$K,$J327)</f>
        <v>47600</v>
      </c>
      <c r="AF327" s="1">
        <f ca="1">SUMIFS(INDIRECT($C$1&amp;"!"&amp;$C327&amp;":"&amp;$C327),dbF!$B:$B,"&gt;="&amp;AF$5,dbF!$B:$B,"&lt;="&amp;AF$6,INDIRECT($C$1&amp;"!"&amp;$C$2&amp;":"&amp;$C$2),$I$4,dbF!$J:$J,$I327,dbF!$K:$K,$J327)</f>
        <v>38800</v>
      </c>
      <c r="AG327" s="1">
        <f ca="1">SUMIFS(INDIRECT($C$1&amp;"!"&amp;$C327&amp;":"&amp;$C327),dbF!$B:$B,"&gt;="&amp;AG$5,dbF!$B:$B,"&lt;="&amp;AG$6,INDIRECT($C$1&amp;"!"&amp;$C$2&amp;":"&amp;$C$2),$I$4,dbF!$J:$J,$I327,dbF!$K:$K,$J327)</f>
        <v>49200</v>
      </c>
      <c r="AH327" s="1">
        <f ca="1">SUMIFS(INDIRECT($C$1&amp;"!"&amp;$C327&amp;":"&amp;$C327),dbF!$B:$B,"&gt;="&amp;AH$5,dbF!$B:$B,"&lt;="&amp;AH$6,INDIRECT($C$1&amp;"!"&amp;$C$2&amp;":"&amp;$C$2),$I$4,dbF!$J:$J,$I327,dbF!$K:$K,$J327)</f>
        <v>0</v>
      </c>
      <c r="AI327" s="1">
        <f ca="1">SUMIFS(INDIRECT($C$1&amp;"!"&amp;$C327&amp;":"&amp;$C327),dbF!$B:$B,"&gt;="&amp;AI$5,dbF!$B:$B,"&lt;="&amp;AI$6,INDIRECT($C$1&amp;"!"&amp;$C$2&amp;":"&amp;$C$2),$I$4,dbF!$J:$J,$I327,dbF!$K:$K,$J327)</f>
        <v>0</v>
      </c>
      <c r="AJ327" s="1">
        <f ca="1">SUMIFS(INDIRECT($C$1&amp;"!"&amp;$C327&amp;":"&amp;$C327),dbF!$B:$B,"&gt;="&amp;AJ$5,dbF!$B:$B,"&lt;="&amp;AJ$6,INDIRECT($C$1&amp;"!"&amp;$C$2&amp;":"&amp;$C$2),$I$4,dbF!$J:$J,$I327,dbF!$K:$K,$J327)</f>
        <v>0</v>
      </c>
      <c r="AK327" s="1">
        <f ca="1">SUMIFS(INDIRECT($C$1&amp;"!"&amp;$C327&amp;":"&amp;$C327),dbF!$B:$B,"&gt;="&amp;AK$5,dbF!$B:$B,"&lt;="&amp;AK$6,INDIRECT($C$1&amp;"!"&amp;$C$2&amp;":"&amp;$C$2),$I$4,dbF!$J:$J,$I327,dbF!$K:$K,$J327)</f>
        <v>0</v>
      </c>
      <c r="AL327" s="1">
        <f ca="1">SUMIFS(INDIRECT($C$1&amp;"!"&amp;$C327&amp;":"&amp;$C327),dbF!$B:$B,"&gt;="&amp;AL$5,dbF!$B:$B,"&lt;="&amp;AL$6,INDIRECT($C$1&amp;"!"&amp;$C$2&amp;":"&amp;$C$2),$I$4,dbF!$J:$J,$I327,dbF!$K:$K,$J327)</f>
        <v>0</v>
      </c>
    </row>
    <row r="328" spans="2:38" x14ac:dyDescent="0.25">
      <c r="B328" s="1" t="str">
        <f>Items!$Q42</f>
        <v>PL(-)</v>
      </c>
      <c r="C328" s="1" t="str">
        <f>Items!$R42</f>
        <v>N</v>
      </c>
      <c r="I328" s="22" t="str">
        <f>Items!$O$38</f>
        <v>Расходы на персонал</v>
      </c>
      <c r="J328" s="1" t="str">
        <f>Items!P42</f>
        <v>Маркетолог</v>
      </c>
      <c r="Q328" s="1">
        <f ca="1">SUM($S328:INDIRECT(ADDRESS(ROW(),SUMIFS($3:$3,$4:$4,MAX($4:$4)))))</f>
        <v>315750.33999999997</v>
      </c>
      <c r="T328" s="1">
        <f ca="1">SUMIFS(INDIRECT($C$1&amp;"!"&amp;$C328&amp;":"&amp;$C328),dbF!$B:$B,"&gt;="&amp;T$5,dbF!$B:$B,"&lt;="&amp;T$6,INDIRECT($C$1&amp;"!"&amp;$C$2&amp;":"&amp;$C$2),$I$4,dbF!$J:$J,$I328,dbF!$K:$K,$J328)</f>
        <v>0</v>
      </c>
      <c r="U328" s="1">
        <f ca="1">SUMIFS(INDIRECT($C$1&amp;"!"&amp;$C328&amp;":"&amp;$C328),dbF!$B:$B,"&gt;="&amp;U$5,dbF!$B:$B,"&lt;="&amp;U$6,INDIRECT($C$1&amp;"!"&amp;$C$2&amp;":"&amp;$C$2),$I$4,dbF!$J:$J,$I328,dbF!$K:$K,$J328)</f>
        <v>0</v>
      </c>
      <c r="V328" s="1">
        <f ca="1">SUMIFS(INDIRECT($C$1&amp;"!"&amp;$C328&amp;":"&amp;$C328),dbF!$B:$B,"&gt;="&amp;V$5,dbF!$B:$B,"&lt;="&amp;V$6,INDIRECT($C$1&amp;"!"&amp;$C$2&amp;":"&amp;$C$2),$I$4,dbF!$J:$J,$I328,dbF!$K:$K,$J328)</f>
        <v>0</v>
      </c>
      <c r="W328" s="1">
        <f ca="1">SUMIFS(INDIRECT($C$1&amp;"!"&amp;$C328&amp;":"&amp;$C328),dbF!$B:$B,"&gt;="&amp;W$5,dbF!$B:$B,"&lt;="&amp;W$6,INDIRECT($C$1&amp;"!"&amp;$C$2&amp;":"&amp;$C$2),$I$4,dbF!$J:$J,$I328,dbF!$K:$K,$J328)</f>
        <v>0</v>
      </c>
      <c r="X328" s="1">
        <f ca="1">SUMIFS(INDIRECT($C$1&amp;"!"&amp;$C328&amp;":"&amp;$C328),dbF!$B:$B,"&gt;="&amp;X$5,dbF!$B:$B,"&lt;="&amp;X$6,INDIRECT($C$1&amp;"!"&amp;$C$2&amp;":"&amp;$C$2),$I$4,dbF!$J:$J,$I328,dbF!$K:$K,$J328)</f>
        <v>0</v>
      </c>
      <c r="Y328" s="1">
        <f ca="1">SUMIFS(INDIRECT($C$1&amp;"!"&amp;$C328&amp;":"&amp;$C328),dbF!$B:$B,"&gt;="&amp;Y$5,dbF!$B:$B,"&lt;="&amp;Y$6,INDIRECT($C$1&amp;"!"&amp;$C$2&amp;":"&amp;$C$2),$I$4,dbF!$J:$J,$I328,dbF!$K:$K,$J328)</f>
        <v>35250</v>
      </c>
      <c r="Z328" s="1">
        <f ca="1">SUMIFS(INDIRECT($C$1&amp;"!"&amp;$C328&amp;":"&amp;$C328),dbF!$B:$B,"&gt;="&amp;Z$5,dbF!$B:$B,"&lt;="&amp;Z$6,INDIRECT($C$1&amp;"!"&amp;$C$2&amp;":"&amp;$C$2),$I$4,dbF!$J:$J,$I328,dbF!$K:$K,$J328)</f>
        <v>23500</v>
      </c>
      <c r="AA328" s="1">
        <f ca="1">SUMIFS(INDIRECT($C$1&amp;"!"&amp;$C328&amp;":"&amp;$C328),dbF!$B:$B,"&gt;="&amp;AA$5,dbF!$B:$B,"&lt;="&amp;AA$6,INDIRECT($C$1&amp;"!"&amp;$C$2&amp;":"&amp;$C$2),$I$4,dbF!$J:$J,$I328,dbF!$K:$K,$J328)</f>
        <v>76500.34</v>
      </c>
      <c r="AB328" s="1">
        <f ca="1">SUMIFS(INDIRECT($C$1&amp;"!"&amp;$C328&amp;":"&amp;$C328),dbF!$B:$B,"&gt;="&amp;AB$5,dbF!$B:$B,"&lt;="&amp;AB$6,INDIRECT($C$1&amp;"!"&amp;$C$2&amp;":"&amp;$C$2),$I$4,dbF!$J:$J,$I328,dbF!$K:$K,$J328)</f>
        <v>48500</v>
      </c>
      <c r="AC328" s="1">
        <f ca="1">SUMIFS(INDIRECT($C$1&amp;"!"&amp;$C328&amp;":"&amp;$C328),dbF!$B:$B,"&gt;="&amp;AC$5,dbF!$B:$B,"&lt;="&amp;AC$6,INDIRECT($C$1&amp;"!"&amp;$C$2&amp;":"&amp;$C$2),$I$4,dbF!$J:$J,$I328,dbF!$K:$K,$J328)</f>
        <v>61500</v>
      </c>
      <c r="AD328" s="1">
        <f ca="1">SUMIFS(INDIRECT($C$1&amp;"!"&amp;$C328&amp;":"&amp;$C328),dbF!$B:$B,"&gt;="&amp;AD$5,dbF!$B:$B,"&lt;="&amp;AD$6,INDIRECT($C$1&amp;"!"&amp;$C$2&amp;":"&amp;$C$2),$I$4,dbF!$J:$J,$I328,dbF!$K:$K,$J328)</f>
        <v>70500</v>
      </c>
      <c r="AE328" s="1">
        <f ca="1">SUMIFS(INDIRECT($C$1&amp;"!"&amp;$C328&amp;":"&amp;$C328),dbF!$B:$B,"&gt;="&amp;AE$5,dbF!$B:$B,"&lt;="&amp;AE$6,INDIRECT($C$1&amp;"!"&amp;$C$2&amp;":"&amp;$C$2),$I$4,dbF!$J:$J,$I328,dbF!$K:$K,$J328)</f>
        <v>0</v>
      </c>
      <c r="AF328" s="1">
        <f ca="1">SUMIFS(INDIRECT($C$1&amp;"!"&amp;$C328&amp;":"&amp;$C328),dbF!$B:$B,"&gt;="&amp;AF$5,dbF!$B:$B,"&lt;="&amp;AF$6,INDIRECT($C$1&amp;"!"&amp;$C$2&amp;":"&amp;$C$2),$I$4,dbF!$J:$J,$I328,dbF!$K:$K,$J328)</f>
        <v>0</v>
      </c>
      <c r="AG328" s="1">
        <f ca="1">SUMIFS(INDIRECT($C$1&amp;"!"&amp;$C328&amp;":"&amp;$C328),dbF!$B:$B,"&gt;="&amp;AG$5,dbF!$B:$B,"&lt;="&amp;AG$6,INDIRECT($C$1&amp;"!"&amp;$C$2&amp;":"&amp;$C$2),$I$4,dbF!$J:$J,$I328,dbF!$K:$K,$J328)</f>
        <v>0</v>
      </c>
      <c r="AH328" s="1">
        <f ca="1">SUMIFS(INDIRECT($C$1&amp;"!"&amp;$C328&amp;":"&amp;$C328),dbF!$B:$B,"&gt;="&amp;AH$5,dbF!$B:$B,"&lt;="&amp;AH$6,INDIRECT($C$1&amp;"!"&amp;$C$2&amp;":"&amp;$C$2),$I$4,dbF!$J:$J,$I328,dbF!$K:$K,$J328)</f>
        <v>0</v>
      </c>
      <c r="AI328" s="1">
        <f ca="1">SUMIFS(INDIRECT($C$1&amp;"!"&amp;$C328&amp;":"&amp;$C328),dbF!$B:$B,"&gt;="&amp;AI$5,dbF!$B:$B,"&lt;="&amp;AI$6,INDIRECT($C$1&amp;"!"&amp;$C$2&amp;":"&amp;$C$2),$I$4,dbF!$J:$J,$I328,dbF!$K:$K,$J328)</f>
        <v>0</v>
      </c>
      <c r="AJ328" s="1">
        <f ca="1">SUMIFS(INDIRECT($C$1&amp;"!"&amp;$C328&amp;":"&amp;$C328),dbF!$B:$B,"&gt;="&amp;AJ$5,dbF!$B:$B,"&lt;="&amp;AJ$6,INDIRECT($C$1&amp;"!"&amp;$C$2&amp;":"&amp;$C$2),$I$4,dbF!$J:$J,$I328,dbF!$K:$K,$J328)</f>
        <v>0</v>
      </c>
      <c r="AK328" s="1">
        <f ca="1">SUMIFS(INDIRECT($C$1&amp;"!"&amp;$C328&amp;":"&amp;$C328),dbF!$B:$B,"&gt;="&amp;AK$5,dbF!$B:$B,"&lt;="&amp;AK$6,INDIRECT($C$1&amp;"!"&amp;$C$2&amp;":"&amp;$C$2),$I$4,dbF!$J:$J,$I328,dbF!$K:$K,$J328)</f>
        <v>0</v>
      </c>
      <c r="AL328" s="1">
        <f ca="1">SUMIFS(INDIRECT($C$1&amp;"!"&amp;$C328&amp;":"&amp;$C328),dbF!$B:$B,"&gt;="&amp;AL$5,dbF!$B:$B,"&lt;="&amp;AL$6,INDIRECT($C$1&amp;"!"&amp;$C$2&amp;":"&amp;$C$2),$I$4,dbF!$J:$J,$I328,dbF!$K:$K,$J328)</f>
        <v>0</v>
      </c>
    </row>
    <row r="329" spans="2:38" x14ac:dyDescent="0.25">
      <c r="B329" s="1" t="str">
        <f>Items!$Q43</f>
        <v>PL(-)</v>
      </c>
      <c r="C329" s="1" t="str">
        <f>Items!$R43</f>
        <v>N</v>
      </c>
      <c r="I329" s="22" t="str">
        <f>Items!$O$38</f>
        <v>Расходы на персонал</v>
      </c>
      <c r="J329" s="1" t="str">
        <f>Items!P43</f>
        <v>Брокер</v>
      </c>
      <c r="Q329" s="1">
        <f ca="1">SUM($S329:INDIRECT(ADDRESS(ROW(),SUMIFS($3:$3,$4:$4,MAX($4:$4)))))</f>
        <v>459540</v>
      </c>
      <c r="T329" s="1">
        <f ca="1">SUMIFS(INDIRECT($C$1&amp;"!"&amp;$C329&amp;":"&amp;$C329),dbF!$B:$B,"&gt;="&amp;T$5,dbF!$B:$B,"&lt;="&amp;T$6,INDIRECT($C$1&amp;"!"&amp;$C$2&amp;":"&amp;$C$2),$I$4,dbF!$J:$J,$I329,dbF!$K:$K,$J329)</f>
        <v>0</v>
      </c>
      <c r="U329" s="1">
        <f ca="1">SUMIFS(INDIRECT($C$1&amp;"!"&amp;$C329&amp;":"&amp;$C329),dbF!$B:$B,"&gt;="&amp;U$5,dbF!$B:$B,"&lt;="&amp;U$6,INDIRECT($C$1&amp;"!"&amp;$C$2&amp;":"&amp;$C$2),$I$4,dbF!$J:$J,$I329,dbF!$K:$K,$J329)</f>
        <v>0</v>
      </c>
      <c r="V329" s="1">
        <f ca="1">SUMIFS(INDIRECT($C$1&amp;"!"&amp;$C329&amp;":"&amp;$C329),dbF!$B:$B,"&gt;="&amp;V$5,dbF!$B:$B,"&lt;="&amp;V$6,INDIRECT($C$1&amp;"!"&amp;$C$2&amp;":"&amp;$C$2),$I$4,dbF!$J:$J,$I329,dbF!$K:$K,$J329)</f>
        <v>0</v>
      </c>
      <c r="W329" s="1">
        <f ca="1">SUMIFS(INDIRECT($C$1&amp;"!"&amp;$C329&amp;":"&amp;$C329),dbF!$B:$B,"&gt;="&amp;W$5,dbF!$B:$B,"&lt;="&amp;W$6,INDIRECT($C$1&amp;"!"&amp;$C$2&amp;":"&amp;$C$2),$I$4,dbF!$J:$J,$I329,dbF!$K:$K,$J329)</f>
        <v>0</v>
      </c>
      <c r="X329" s="1">
        <f ca="1">SUMIFS(INDIRECT($C$1&amp;"!"&amp;$C329&amp;":"&amp;$C329),dbF!$B:$B,"&gt;="&amp;X$5,dbF!$B:$B,"&lt;="&amp;X$6,INDIRECT($C$1&amp;"!"&amp;$C$2&amp;":"&amp;$C$2),$I$4,dbF!$J:$J,$I329,dbF!$K:$K,$J329)</f>
        <v>0</v>
      </c>
      <c r="Y329" s="1">
        <f ca="1">SUMIFS(INDIRECT($C$1&amp;"!"&amp;$C329&amp;":"&amp;$C329),dbF!$B:$B,"&gt;="&amp;Y$5,dbF!$B:$B,"&lt;="&amp;Y$6,INDIRECT($C$1&amp;"!"&amp;$C$2&amp;":"&amp;$C$2),$I$4,dbF!$J:$J,$I329,dbF!$K:$K,$J329)</f>
        <v>0</v>
      </c>
      <c r="Z329" s="1">
        <f ca="1">SUMIFS(INDIRECT($C$1&amp;"!"&amp;$C329&amp;":"&amp;$C329),dbF!$B:$B,"&gt;="&amp;Z$5,dbF!$B:$B,"&lt;="&amp;Z$6,INDIRECT($C$1&amp;"!"&amp;$C$2&amp;":"&amp;$C$2),$I$4,dbF!$J:$J,$I329,dbF!$K:$K,$J329)</f>
        <v>0</v>
      </c>
      <c r="AA329" s="1">
        <f ca="1">SUMIFS(INDIRECT($C$1&amp;"!"&amp;$C329&amp;":"&amp;$C329),dbF!$B:$B,"&gt;="&amp;AA$5,dbF!$B:$B,"&lt;="&amp;AA$6,INDIRECT($C$1&amp;"!"&amp;$C$2&amp;":"&amp;$C$2),$I$4,dbF!$J:$J,$I329,dbF!$K:$K,$J329)</f>
        <v>33840</v>
      </c>
      <c r="AB329" s="1">
        <f ca="1">SUMIFS(INDIRECT($C$1&amp;"!"&amp;$C329&amp;":"&amp;$C329),dbF!$B:$B,"&gt;="&amp;AB$5,dbF!$B:$B,"&lt;="&amp;AB$6,INDIRECT($C$1&amp;"!"&amp;$C$2&amp;":"&amp;$C$2),$I$4,dbF!$J:$J,$I329,dbF!$K:$K,$J329)</f>
        <v>71400</v>
      </c>
      <c r="AC329" s="1">
        <f ca="1">SUMIFS(INDIRECT($C$1&amp;"!"&amp;$C329&amp;":"&amp;$C329),dbF!$B:$B,"&gt;="&amp;AC$5,dbF!$B:$B,"&lt;="&amp;AC$6,INDIRECT($C$1&amp;"!"&amp;$C$2&amp;":"&amp;$C$2),$I$4,dbF!$J:$J,$I329,dbF!$K:$K,$J329)</f>
        <v>67900</v>
      </c>
      <c r="AD329" s="1">
        <f ca="1">SUMIFS(INDIRECT($C$1&amp;"!"&amp;$C329&amp;":"&amp;$C329),dbF!$B:$B,"&gt;="&amp;AD$5,dbF!$B:$B,"&lt;="&amp;AD$6,INDIRECT($C$1&amp;"!"&amp;$C$2&amp;":"&amp;$C$2),$I$4,dbF!$J:$J,$I329,dbF!$K:$K,$J329)</f>
        <v>98400</v>
      </c>
      <c r="AE329" s="1">
        <f ca="1">SUMIFS(INDIRECT($C$1&amp;"!"&amp;$C329&amp;":"&amp;$C329),dbF!$B:$B,"&gt;="&amp;AE$5,dbF!$B:$B,"&lt;="&amp;AE$6,INDIRECT($C$1&amp;"!"&amp;$C$2&amp;":"&amp;$C$2),$I$4,dbF!$J:$J,$I329,dbF!$K:$K,$J329)</f>
        <v>0</v>
      </c>
      <c r="AF329" s="1">
        <f ca="1">SUMIFS(INDIRECT($C$1&amp;"!"&amp;$C329&amp;":"&amp;$C329),dbF!$B:$B,"&gt;="&amp;AF$5,dbF!$B:$B,"&lt;="&amp;AF$6,INDIRECT($C$1&amp;"!"&amp;$C$2&amp;":"&amp;$C$2),$I$4,dbF!$J:$J,$I329,dbF!$K:$K,$J329)</f>
        <v>112800</v>
      </c>
      <c r="AG329" s="1">
        <f ca="1">SUMIFS(INDIRECT($C$1&amp;"!"&amp;$C329&amp;":"&amp;$C329),dbF!$B:$B,"&gt;="&amp;AG$5,dbF!$B:$B,"&lt;="&amp;AG$6,INDIRECT($C$1&amp;"!"&amp;$C$2&amp;":"&amp;$C$2),$I$4,dbF!$J:$J,$I329,dbF!$K:$K,$J329)</f>
        <v>75200</v>
      </c>
      <c r="AH329" s="1">
        <f ca="1">SUMIFS(INDIRECT($C$1&amp;"!"&amp;$C329&amp;":"&amp;$C329),dbF!$B:$B,"&gt;="&amp;AH$5,dbF!$B:$B,"&lt;="&amp;AH$6,INDIRECT($C$1&amp;"!"&amp;$C$2&amp;":"&amp;$C$2),$I$4,dbF!$J:$J,$I329,dbF!$K:$K,$J329)</f>
        <v>0</v>
      </c>
      <c r="AI329" s="1">
        <f ca="1">SUMIFS(INDIRECT($C$1&amp;"!"&amp;$C329&amp;":"&amp;$C329),dbF!$B:$B,"&gt;="&amp;AI$5,dbF!$B:$B,"&lt;="&amp;AI$6,INDIRECT($C$1&amp;"!"&amp;$C$2&amp;":"&amp;$C$2),$I$4,dbF!$J:$J,$I329,dbF!$K:$K,$J329)</f>
        <v>0</v>
      </c>
      <c r="AJ329" s="1">
        <f ca="1">SUMIFS(INDIRECT($C$1&amp;"!"&amp;$C329&amp;":"&amp;$C329),dbF!$B:$B,"&gt;="&amp;AJ$5,dbF!$B:$B,"&lt;="&amp;AJ$6,INDIRECT($C$1&amp;"!"&amp;$C$2&amp;":"&amp;$C$2),$I$4,dbF!$J:$J,$I329,dbF!$K:$K,$J329)</f>
        <v>0</v>
      </c>
      <c r="AK329" s="1">
        <f ca="1">SUMIFS(INDIRECT($C$1&amp;"!"&amp;$C329&amp;":"&amp;$C329),dbF!$B:$B,"&gt;="&amp;AK$5,dbF!$B:$B,"&lt;="&amp;AK$6,INDIRECT($C$1&amp;"!"&amp;$C$2&amp;":"&amp;$C$2),$I$4,dbF!$J:$J,$I329,dbF!$K:$K,$J329)</f>
        <v>0</v>
      </c>
      <c r="AL329" s="1">
        <f ca="1">SUMIFS(INDIRECT($C$1&amp;"!"&amp;$C329&amp;":"&amp;$C329),dbF!$B:$B,"&gt;="&amp;AL$5,dbF!$B:$B,"&lt;="&amp;AL$6,INDIRECT($C$1&amp;"!"&amp;$C$2&amp;":"&amp;$C$2),$I$4,dbF!$J:$J,$I329,dbF!$K:$K,$J329)</f>
        <v>0</v>
      </c>
    </row>
    <row r="330" spans="2:38" x14ac:dyDescent="0.25">
      <c r="B330" s="1" t="str">
        <f>Items!$Q44</f>
        <v>PL(-)</v>
      </c>
      <c r="C330" s="1" t="str">
        <f>Items!$R44</f>
        <v>N</v>
      </c>
      <c r="I330" s="22" t="str">
        <f>Items!$O$38</f>
        <v>Расходы на персонал</v>
      </c>
      <c r="J330" s="1" t="str">
        <f>Items!P44</f>
        <v>Бухгалтер</v>
      </c>
      <c r="Q330" s="1">
        <f ca="1">SUM($S330:INDIRECT(ADDRESS(ROW(),SUMIFS($3:$3,$4:$4,MAX($4:$4)))))</f>
        <v>487992.58</v>
      </c>
      <c r="T330" s="1">
        <f ca="1">SUMIFS(INDIRECT($C$1&amp;"!"&amp;$C330&amp;":"&amp;$C330),dbF!$B:$B,"&gt;="&amp;T$5,dbF!$B:$B,"&lt;="&amp;T$6,INDIRECT($C$1&amp;"!"&amp;$C$2&amp;":"&amp;$C$2),$I$4,dbF!$J:$J,$I330,dbF!$K:$K,$J330)</f>
        <v>0</v>
      </c>
      <c r="U330" s="1">
        <f ca="1">SUMIFS(INDIRECT($C$1&amp;"!"&amp;$C330&amp;":"&amp;$C330),dbF!$B:$B,"&gt;="&amp;U$5,dbF!$B:$B,"&lt;="&amp;U$6,INDIRECT($C$1&amp;"!"&amp;$C$2&amp;":"&amp;$C$2),$I$4,dbF!$J:$J,$I330,dbF!$K:$K,$J330)</f>
        <v>23800</v>
      </c>
      <c r="V330" s="1">
        <f ca="1">SUMIFS(INDIRECT($C$1&amp;"!"&amp;$C330&amp;":"&amp;$C330),dbF!$B:$B,"&gt;="&amp;V$5,dbF!$B:$B,"&lt;="&amp;V$6,INDIRECT($C$1&amp;"!"&amp;$C$2&amp;":"&amp;$C$2),$I$4,dbF!$J:$J,$I330,dbF!$K:$K,$J330)</f>
        <v>0</v>
      </c>
      <c r="W330" s="1">
        <f ca="1">SUMIFS(INDIRECT($C$1&amp;"!"&amp;$C330&amp;":"&amp;$C330),dbF!$B:$B,"&gt;="&amp;W$5,dbF!$B:$B,"&lt;="&amp;W$6,INDIRECT($C$1&amp;"!"&amp;$C$2&amp;":"&amp;$C$2),$I$4,dbF!$J:$J,$I330,dbF!$K:$K,$J330)</f>
        <v>50150</v>
      </c>
      <c r="X330" s="1">
        <f ca="1">SUMIFS(INDIRECT($C$1&amp;"!"&amp;$C330&amp;":"&amp;$C330),dbF!$B:$B,"&gt;="&amp;X$5,dbF!$B:$B,"&lt;="&amp;X$6,INDIRECT($C$1&amp;"!"&amp;$C$2&amp;":"&amp;$C$2),$I$4,dbF!$J:$J,$I330,dbF!$K:$K,$J330)</f>
        <v>35250</v>
      </c>
      <c r="Y330" s="1">
        <f ca="1">SUMIFS(INDIRECT($C$1&amp;"!"&amp;$C330&amp;":"&amp;$C330),dbF!$B:$B,"&gt;="&amp;Y$5,dbF!$B:$B,"&lt;="&amp;Y$6,INDIRECT($C$1&amp;"!"&amp;$C$2&amp;":"&amp;$C$2),$I$4,dbF!$J:$J,$I330,dbF!$K:$K,$J330)</f>
        <v>11280</v>
      </c>
      <c r="Z330" s="1">
        <f ca="1">SUMIFS(INDIRECT($C$1&amp;"!"&amp;$C330&amp;":"&amp;$C330),dbF!$B:$B,"&gt;="&amp;Z$5,dbF!$B:$B,"&lt;="&amp;Z$6,INDIRECT($C$1&amp;"!"&amp;$C$2&amp;":"&amp;$C$2),$I$4,dbF!$J:$J,$I330,dbF!$K:$K,$J330)</f>
        <v>0</v>
      </c>
      <c r="AA330" s="1">
        <f ca="1">SUMIFS(INDIRECT($C$1&amp;"!"&amp;$C330&amp;":"&amp;$C330),dbF!$B:$B,"&gt;="&amp;AA$5,dbF!$B:$B,"&lt;="&amp;AA$6,INDIRECT($C$1&amp;"!"&amp;$C$2&amp;":"&amp;$C$2),$I$4,dbF!$J:$J,$I330,dbF!$K:$K,$J330)</f>
        <v>50112.58</v>
      </c>
      <c r="AB330" s="1">
        <f ca="1">SUMIFS(INDIRECT($C$1&amp;"!"&amp;$C330&amp;":"&amp;$C330),dbF!$B:$B,"&gt;="&amp;AB$5,dbF!$B:$B,"&lt;="&amp;AB$6,INDIRECT($C$1&amp;"!"&amp;$C$2&amp;":"&amp;$C$2),$I$4,dbF!$J:$J,$I330,dbF!$K:$K,$J330)</f>
        <v>61500</v>
      </c>
      <c r="AC330" s="1">
        <f ca="1">SUMIFS(INDIRECT($C$1&amp;"!"&amp;$C330&amp;":"&amp;$C330),dbF!$B:$B,"&gt;="&amp;AC$5,dbF!$B:$B,"&lt;="&amp;AC$6,INDIRECT($C$1&amp;"!"&amp;$C$2&amp;":"&amp;$C$2),$I$4,dbF!$J:$J,$I330,dbF!$K:$K,$J330)</f>
        <v>70500</v>
      </c>
      <c r="AD330" s="1">
        <f ca="1">SUMIFS(INDIRECT($C$1&amp;"!"&amp;$C330&amp;":"&amp;$C330),dbF!$B:$B,"&gt;="&amp;AD$5,dbF!$B:$B,"&lt;="&amp;AD$6,INDIRECT($C$1&amp;"!"&amp;$C$2&amp;":"&amp;$C$2),$I$4,dbF!$J:$J,$I330,dbF!$K:$K,$J330)</f>
        <v>47000</v>
      </c>
      <c r="AE330" s="1">
        <f ca="1">SUMIFS(INDIRECT($C$1&amp;"!"&amp;$C330&amp;":"&amp;$C330),dbF!$B:$B,"&gt;="&amp;AE$5,dbF!$B:$B,"&lt;="&amp;AE$6,INDIRECT($C$1&amp;"!"&amp;$C$2&amp;":"&amp;$C$2),$I$4,dbF!$J:$J,$I330,dbF!$K:$K,$J330)</f>
        <v>0</v>
      </c>
      <c r="AF330" s="1">
        <f ca="1">SUMIFS(INDIRECT($C$1&amp;"!"&amp;$C330&amp;":"&amp;$C330),dbF!$B:$B,"&gt;="&amp;AF$5,dbF!$B:$B,"&lt;="&amp;AF$6,INDIRECT($C$1&amp;"!"&amp;$C$2&amp;":"&amp;$C$2),$I$4,dbF!$J:$J,$I330,dbF!$K:$K,$J330)</f>
        <v>0</v>
      </c>
      <c r="AG330" s="1">
        <f ca="1">SUMIFS(INDIRECT($C$1&amp;"!"&amp;$C330&amp;":"&amp;$C330),dbF!$B:$B,"&gt;="&amp;AG$5,dbF!$B:$B,"&lt;="&amp;AG$6,INDIRECT($C$1&amp;"!"&amp;$C$2&amp;":"&amp;$C$2),$I$4,dbF!$J:$J,$I330,dbF!$K:$K,$J330)</f>
        <v>138400</v>
      </c>
      <c r="AH330" s="1">
        <f ca="1">SUMIFS(INDIRECT($C$1&amp;"!"&amp;$C330&amp;":"&amp;$C330),dbF!$B:$B,"&gt;="&amp;AH$5,dbF!$B:$B,"&lt;="&amp;AH$6,INDIRECT($C$1&amp;"!"&amp;$C$2&amp;":"&amp;$C$2),$I$4,dbF!$J:$J,$I330,dbF!$K:$K,$J330)</f>
        <v>0</v>
      </c>
      <c r="AI330" s="1">
        <f ca="1">SUMIFS(INDIRECT($C$1&amp;"!"&amp;$C330&amp;":"&amp;$C330),dbF!$B:$B,"&gt;="&amp;AI$5,dbF!$B:$B,"&lt;="&amp;AI$6,INDIRECT($C$1&amp;"!"&amp;$C$2&amp;":"&amp;$C$2),$I$4,dbF!$J:$J,$I330,dbF!$K:$K,$J330)</f>
        <v>0</v>
      </c>
      <c r="AJ330" s="1">
        <f ca="1">SUMIFS(INDIRECT($C$1&amp;"!"&amp;$C330&amp;":"&amp;$C330),dbF!$B:$B,"&gt;="&amp;AJ$5,dbF!$B:$B,"&lt;="&amp;AJ$6,INDIRECT($C$1&amp;"!"&amp;$C$2&amp;":"&amp;$C$2),$I$4,dbF!$J:$J,$I330,dbF!$K:$K,$J330)</f>
        <v>0</v>
      </c>
      <c r="AK330" s="1">
        <f ca="1">SUMIFS(INDIRECT($C$1&amp;"!"&amp;$C330&amp;":"&amp;$C330),dbF!$B:$B,"&gt;="&amp;AK$5,dbF!$B:$B,"&lt;="&amp;AK$6,INDIRECT($C$1&amp;"!"&amp;$C$2&amp;":"&amp;$C$2),$I$4,dbF!$J:$J,$I330,dbF!$K:$K,$J330)</f>
        <v>0</v>
      </c>
      <c r="AL330" s="1">
        <f ca="1">SUMIFS(INDIRECT($C$1&amp;"!"&amp;$C330&amp;":"&amp;$C330),dbF!$B:$B,"&gt;="&amp;AL$5,dbF!$B:$B,"&lt;="&amp;AL$6,INDIRECT($C$1&amp;"!"&amp;$C$2&amp;":"&amp;$C$2),$I$4,dbF!$J:$J,$I330,dbF!$K:$K,$J330)</f>
        <v>0</v>
      </c>
    </row>
    <row r="331" spans="2:38" x14ac:dyDescent="0.25">
      <c r="B331" s="1" t="str">
        <f>Items!$Q45</f>
        <v>PL(-)</v>
      </c>
      <c r="C331" s="1" t="str">
        <f>Items!$R45</f>
        <v>N</v>
      </c>
      <c r="I331" s="22" t="str">
        <f>Items!$O$38</f>
        <v>Расходы на персонал</v>
      </c>
      <c r="J331" s="1" t="str">
        <f>Items!P45</f>
        <v>Директор</v>
      </c>
      <c r="Q331" s="1">
        <f ca="1">SUM($S331:INDIRECT(ADDRESS(ROW(),SUMIFS($3:$3,$4:$4,MAX($4:$4)))))</f>
        <v>495500</v>
      </c>
      <c r="T331" s="1">
        <f ca="1">SUMIFS(INDIRECT($C$1&amp;"!"&amp;$C331&amp;":"&amp;$C331),dbF!$B:$B,"&gt;="&amp;T$5,dbF!$B:$B,"&lt;="&amp;T$6,INDIRECT($C$1&amp;"!"&amp;$C$2&amp;":"&amp;$C$2),$I$4,dbF!$J:$J,$I331,dbF!$K:$K,$J331)</f>
        <v>0</v>
      </c>
      <c r="U331" s="1">
        <f ca="1">SUMIFS(INDIRECT($C$1&amp;"!"&amp;$C331&amp;":"&amp;$C331),dbF!$B:$B,"&gt;="&amp;U$5,dbF!$B:$B,"&lt;="&amp;U$6,INDIRECT($C$1&amp;"!"&amp;$C$2&amp;":"&amp;$C$2),$I$4,dbF!$J:$J,$I331,dbF!$K:$K,$J331)</f>
        <v>0</v>
      </c>
      <c r="V331" s="1">
        <f ca="1">SUMIFS(INDIRECT($C$1&amp;"!"&amp;$C331&amp;":"&amp;$C331),dbF!$B:$B,"&gt;="&amp;V$5,dbF!$B:$B,"&lt;="&amp;V$6,INDIRECT($C$1&amp;"!"&amp;$C$2&amp;":"&amp;$C$2),$I$4,dbF!$J:$J,$I331,dbF!$K:$K,$J331)</f>
        <v>0</v>
      </c>
      <c r="W331" s="1">
        <f ca="1">SUMIFS(INDIRECT($C$1&amp;"!"&amp;$C331&amp;":"&amp;$C331),dbF!$B:$B,"&gt;="&amp;W$5,dbF!$B:$B,"&lt;="&amp;W$6,INDIRECT($C$1&amp;"!"&amp;$C$2&amp;":"&amp;$C$2),$I$4,dbF!$J:$J,$I331,dbF!$K:$K,$J331)</f>
        <v>0</v>
      </c>
      <c r="X331" s="1">
        <f ca="1">SUMIFS(INDIRECT($C$1&amp;"!"&amp;$C331&amp;":"&amp;$C331),dbF!$B:$B,"&gt;="&amp;X$5,dbF!$B:$B,"&lt;="&amp;X$6,INDIRECT($C$1&amp;"!"&amp;$C$2&amp;":"&amp;$C$2),$I$4,dbF!$J:$J,$I331,dbF!$K:$K,$J331)</f>
        <v>0</v>
      </c>
      <c r="Y331" s="1">
        <f ca="1">SUMIFS(INDIRECT($C$1&amp;"!"&amp;$C331&amp;":"&amp;$C331),dbF!$B:$B,"&gt;="&amp;Y$5,dbF!$B:$B,"&lt;="&amp;Y$6,INDIRECT($C$1&amp;"!"&amp;$C$2&amp;":"&amp;$C$2),$I$4,dbF!$J:$J,$I331,dbF!$K:$K,$J331)</f>
        <v>0</v>
      </c>
      <c r="Z331" s="1">
        <f ca="1">SUMIFS(INDIRECT($C$1&amp;"!"&amp;$C331&amp;":"&amp;$C331),dbF!$B:$B,"&gt;="&amp;Z$5,dbF!$B:$B,"&lt;="&amp;Z$6,INDIRECT($C$1&amp;"!"&amp;$C$2&amp;":"&amp;$C$2),$I$4,dbF!$J:$J,$I331,dbF!$K:$K,$J331)</f>
        <v>0</v>
      </c>
      <c r="AA331" s="1">
        <f ca="1">SUMIFS(INDIRECT($C$1&amp;"!"&amp;$C331&amp;":"&amp;$C331),dbF!$B:$B,"&gt;="&amp;AA$5,dbF!$B:$B,"&lt;="&amp;AA$6,INDIRECT($C$1&amp;"!"&amp;$C$2&amp;":"&amp;$C$2),$I$4,dbF!$J:$J,$I331,dbF!$K:$K,$J331)</f>
        <v>0</v>
      </c>
      <c r="AB331" s="1">
        <f ca="1">SUMIFS(INDIRECT($C$1&amp;"!"&amp;$C331&amp;":"&amp;$C331),dbF!$B:$B,"&gt;="&amp;AB$5,dbF!$B:$B,"&lt;="&amp;AB$6,INDIRECT($C$1&amp;"!"&amp;$C$2&amp;":"&amp;$C$2),$I$4,dbF!$J:$J,$I331,dbF!$K:$K,$J331)</f>
        <v>0</v>
      </c>
      <c r="AC331" s="1">
        <f ca="1">SUMIFS(INDIRECT($C$1&amp;"!"&amp;$C331&amp;":"&amp;$C331),dbF!$B:$B,"&gt;="&amp;AC$5,dbF!$B:$B,"&lt;="&amp;AC$6,INDIRECT($C$1&amp;"!"&amp;$C$2&amp;":"&amp;$C$2),$I$4,dbF!$J:$J,$I331,dbF!$K:$K,$J331)</f>
        <v>0</v>
      </c>
      <c r="AD331" s="1">
        <f ca="1">SUMIFS(INDIRECT($C$1&amp;"!"&amp;$C331&amp;":"&amp;$C331),dbF!$B:$B,"&gt;="&amp;AD$5,dbF!$B:$B,"&lt;="&amp;AD$6,INDIRECT($C$1&amp;"!"&amp;$C$2&amp;":"&amp;$C$2),$I$4,dbF!$J:$J,$I331,dbF!$K:$K,$J331)</f>
        <v>307500</v>
      </c>
      <c r="AE331" s="1">
        <f ca="1">SUMIFS(INDIRECT($C$1&amp;"!"&amp;$C331&amp;":"&amp;$C331),dbF!$B:$B,"&gt;="&amp;AE$5,dbF!$B:$B,"&lt;="&amp;AE$6,INDIRECT($C$1&amp;"!"&amp;$C$2&amp;":"&amp;$C$2),$I$4,dbF!$J:$J,$I331,dbF!$K:$K,$J331)</f>
        <v>188000</v>
      </c>
      <c r="AF331" s="1">
        <f ca="1">SUMIFS(INDIRECT($C$1&amp;"!"&amp;$C331&amp;":"&amp;$C331),dbF!$B:$B,"&gt;="&amp;AF$5,dbF!$B:$B,"&lt;="&amp;AF$6,INDIRECT($C$1&amp;"!"&amp;$C$2&amp;":"&amp;$C$2),$I$4,dbF!$J:$J,$I331,dbF!$K:$K,$J331)</f>
        <v>0</v>
      </c>
      <c r="AG331" s="1">
        <f ca="1">SUMIFS(INDIRECT($C$1&amp;"!"&amp;$C331&amp;":"&amp;$C331),dbF!$B:$B,"&gt;="&amp;AG$5,dbF!$B:$B,"&lt;="&amp;AG$6,INDIRECT($C$1&amp;"!"&amp;$C$2&amp;":"&amp;$C$2),$I$4,dbF!$J:$J,$I331,dbF!$K:$K,$J331)</f>
        <v>0</v>
      </c>
      <c r="AH331" s="1">
        <f ca="1">SUMIFS(INDIRECT($C$1&amp;"!"&amp;$C331&amp;":"&amp;$C331),dbF!$B:$B,"&gt;="&amp;AH$5,dbF!$B:$B,"&lt;="&amp;AH$6,INDIRECT($C$1&amp;"!"&amp;$C$2&amp;":"&amp;$C$2),$I$4,dbF!$J:$J,$I331,dbF!$K:$K,$J331)</f>
        <v>0</v>
      </c>
      <c r="AI331" s="1">
        <f ca="1">SUMIFS(INDIRECT($C$1&amp;"!"&amp;$C331&amp;":"&amp;$C331),dbF!$B:$B,"&gt;="&amp;AI$5,dbF!$B:$B,"&lt;="&amp;AI$6,INDIRECT($C$1&amp;"!"&amp;$C$2&amp;":"&amp;$C$2),$I$4,dbF!$J:$J,$I331,dbF!$K:$K,$J331)</f>
        <v>0</v>
      </c>
      <c r="AJ331" s="1">
        <f ca="1">SUMIFS(INDIRECT($C$1&amp;"!"&amp;$C331&amp;":"&amp;$C331),dbF!$B:$B,"&gt;="&amp;AJ$5,dbF!$B:$B,"&lt;="&amp;AJ$6,INDIRECT($C$1&amp;"!"&amp;$C$2&amp;":"&amp;$C$2),$I$4,dbF!$J:$J,$I331,dbF!$K:$K,$J331)</f>
        <v>0</v>
      </c>
      <c r="AK331" s="1">
        <f ca="1">SUMIFS(INDIRECT($C$1&amp;"!"&amp;$C331&amp;":"&amp;$C331),dbF!$B:$B,"&gt;="&amp;AK$5,dbF!$B:$B,"&lt;="&amp;AK$6,INDIRECT($C$1&amp;"!"&amp;$C$2&amp;":"&amp;$C$2),$I$4,dbF!$J:$J,$I331,dbF!$K:$K,$J331)</f>
        <v>0</v>
      </c>
      <c r="AL331" s="1">
        <f ca="1">SUMIFS(INDIRECT($C$1&amp;"!"&amp;$C331&amp;":"&amp;$C331),dbF!$B:$B,"&gt;="&amp;AL$5,dbF!$B:$B,"&lt;="&amp;AL$6,INDIRECT($C$1&amp;"!"&amp;$C$2&amp;":"&amp;$C$2),$I$4,dbF!$J:$J,$I331,dbF!$K:$K,$J331)</f>
        <v>0</v>
      </c>
    </row>
    <row r="332" spans="2:38" x14ac:dyDescent="0.25">
      <c r="B332" s="1" t="str">
        <f>Items!$Q46</f>
        <v>PL(-)</v>
      </c>
      <c r="C332" s="1" t="str">
        <f>Items!$R46</f>
        <v>N</v>
      </c>
      <c r="I332" s="22" t="str">
        <f>Items!$O$38</f>
        <v>Расходы на персонал</v>
      </c>
      <c r="J332" s="1" t="str">
        <f>Items!P46</f>
        <v>Фин директор</v>
      </c>
      <c r="Q332" s="1">
        <f ca="1">SUM($S332:INDIRECT(ADDRESS(ROW(),SUMIFS($3:$3,$4:$4,MAX($4:$4)))))</f>
        <v>590500</v>
      </c>
      <c r="T332" s="1">
        <f ca="1">SUMIFS(INDIRECT($C$1&amp;"!"&amp;$C332&amp;":"&amp;$C332),dbF!$B:$B,"&gt;="&amp;T$5,dbF!$B:$B,"&lt;="&amp;T$6,INDIRECT($C$1&amp;"!"&amp;$C$2&amp;":"&amp;$C$2),$I$4,dbF!$J:$J,$I332,dbF!$K:$K,$J332)</f>
        <v>0</v>
      </c>
      <c r="U332" s="1">
        <f ca="1">SUMIFS(INDIRECT($C$1&amp;"!"&amp;$C332&amp;":"&amp;$C332),dbF!$B:$B,"&gt;="&amp;U$5,dbF!$B:$B,"&lt;="&amp;U$6,INDIRECT($C$1&amp;"!"&amp;$C$2&amp;":"&amp;$C$2),$I$4,dbF!$J:$J,$I332,dbF!$K:$K,$J332)</f>
        <v>0</v>
      </c>
      <c r="V332" s="1">
        <f ca="1">SUMIFS(INDIRECT($C$1&amp;"!"&amp;$C332&amp;":"&amp;$C332),dbF!$B:$B,"&gt;="&amp;V$5,dbF!$B:$B,"&lt;="&amp;V$6,INDIRECT($C$1&amp;"!"&amp;$C$2&amp;":"&amp;$C$2),$I$4,dbF!$J:$J,$I332,dbF!$K:$K,$J332)</f>
        <v>0</v>
      </c>
      <c r="W332" s="1">
        <f ca="1">SUMIFS(INDIRECT($C$1&amp;"!"&amp;$C332&amp;":"&amp;$C332),dbF!$B:$B,"&gt;="&amp;W$5,dbF!$B:$B,"&lt;="&amp;W$6,INDIRECT($C$1&amp;"!"&amp;$C$2&amp;":"&amp;$C$2),$I$4,dbF!$J:$J,$I332,dbF!$K:$K,$J332)</f>
        <v>0</v>
      </c>
      <c r="X332" s="1">
        <f ca="1">SUMIFS(INDIRECT($C$1&amp;"!"&amp;$C332&amp;":"&amp;$C332),dbF!$B:$B,"&gt;="&amp;X$5,dbF!$B:$B,"&lt;="&amp;X$6,INDIRECT($C$1&amp;"!"&amp;$C$2&amp;":"&amp;$C$2),$I$4,dbF!$J:$J,$I332,dbF!$K:$K,$J332)</f>
        <v>0</v>
      </c>
      <c r="Y332" s="1">
        <f ca="1">SUMIFS(INDIRECT($C$1&amp;"!"&amp;$C332&amp;":"&amp;$C332),dbF!$B:$B,"&gt;="&amp;Y$5,dbF!$B:$B,"&lt;="&amp;Y$6,INDIRECT($C$1&amp;"!"&amp;$C$2&amp;":"&amp;$C$2),$I$4,dbF!$J:$J,$I332,dbF!$K:$K,$J332)</f>
        <v>0</v>
      </c>
      <c r="Z332" s="1">
        <f ca="1">SUMIFS(INDIRECT($C$1&amp;"!"&amp;$C332&amp;":"&amp;$C332),dbF!$B:$B,"&gt;="&amp;Z$5,dbF!$B:$B,"&lt;="&amp;Z$6,INDIRECT($C$1&amp;"!"&amp;$C$2&amp;":"&amp;$C$2),$I$4,dbF!$J:$J,$I332,dbF!$K:$K,$J332)</f>
        <v>0</v>
      </c>
      <c r="AA332" s="1">
        <f ca="1">SUMIFS(INDIRECT($C$1&amp;"!"&amp;$C332&amp;":"&amp;$C332),dbF!$B:$B,"&gt;="&amp;AA$5,dbF!$B:$B,"&lt;="&amp;AA$6,INDIRECT($C$1&amp;"!"&amp;$C$2&amp;":"&amp;$C$2),$I$4,dbF!$J:$J,$I332,dbF!$K:$K,$J332)</f>
        <v>0</v>
      </c>
      <c r="AB332" s="1">
        <f ca="1">SUMIFS(INDIRECT($C$1&amp;"!"&amp;$C332&amp;":"&amp;$C332),dbF!$B:$B,"&gt;="&amp;AB$5,dbF!$B:$B,"&lt;="&amp;AB$6,INDIRECT($C$1&amp;"!"&amp;$C$2&amp;":"&amp;$C$2),$I$4,dbF!$J:$J,$I332,dbF!$K:$K,$J332)</f>
        <v>0</v>
      </c>
      <c r="AC332" s="1">
        <f ca="1">SUMIFS(INDIRECT($C$1&amp;"!"&amp;$C332&amp;":"&amp;$C332),dbF!$B:$B,"&gt;="&amp;AC$5,dbF!$B:$B,"&lt;="&amp;AC$6,INDIRECT($C$1&amp;"!"&amp;$C$2&amp;":"&amp;$C$2),$I$4,dbF!$J:$J,$I332,dbF!$K:$K,$J332)</f>
        <v>0</v>
      </c>
      <c r="AD332" s="1">
        <f ca="1">SUMIFS(INDIRECT($C$1&amp;"!"&amp;$C332&amp;":"&amp;$C332),dbF!$B:$B,"&gt;="&amp;AD$5,dbF!$B:$B,"&lt;="&amp;AD$6,INDIRECT($C$1&amp;"!"&amp;$C$2&amp;":"&amp;$C$2),$I$4,dbF!$J:$J,$I332,dbF!$K:$K,$J332)</f>
        <v>352500</v>
      </c>
      <c r="AE332" s="1">
        <f ca="1">SUMIFS(INDIRECT($C$1&amp;"!"&amp;$C332&amp;":"&amp;$C332),dbF!$B:$B,"&gt;="&amp;AE$5,dbF!$B:$B,"&lt;="&amp;AE$6,INDIRECT($C$1&amp;"!"&amp;$C$2&amp;":"&amp;$C$2),$I$4,dbF!$J:$J,$I332,dbF!$K:$K,$J332)</f>
        <v>238000</v>
      </c>
      <c r="AF332" s="1">
        <f ca="1">SUMIFS(INDIRECT($C$1&amp;"!"&amp;$C332&amp;":"&amp;$C332),dbF!$B:$B,"&gt;="&amp;AF$5,dbF!$B:$B,"&lt;="&amp;AF$6,INDIRECT($C$1&amp;"!"&amp;$C$2&amp;":"&amp;$C$2),$I$4,dbF!$J:$J,$I332,dbF!$K:$K,$J332)</f>
        <v>0</v>
      </c>
      <c r="AG332" s="1">
        <f ca="1">SUMIFS(INDIRECT($C$1&amp;"!"&amp;$C332&amp;":"&amp;$C332),dbF!$B:$B,"&gt;="&amp;AG$5,dbF!$B:$B,"&lt;="&amp;AG$6,INDIRECT($C$1&amp;"!"&amp;$C$2&amp;":"&amp;$C$2),$I$4,dbF!$J:$J,$I332,dbF!$K:$K,$J332)</f>
        <v>0</v>
      </c>
      <c r="AH332" s="1">
        <f ca="1">SUMIFS(INDIRECT($C$1&amp;"!"&amp;$C332&amp;":"&amp;$C332),dbF!$B:$B,"&gt;="&amp;AH$5,dbF!$B:$B,"&lt;="&amp;AH$6,INDIRECT($C$1&amp;"!"&amp;$C$2&amp;":"&amp;$C$2),$I$4,dbF!$J:$J,$I332,dbF!$K:$K,$J332)</f>
        <v>0</v>
      </c>
      <c r="AI332" s="1">
        <f ca="1">SUMIFS(INDIRECT($C$1&amp;"!"&amp;$C332&amp;":"&amp;$C332),dbF!$B:$B,"&gt;="&amp;AI$5,dbF!$B:$B,"&lt;="&amp;AI$6,INDIRECT($C$1&amp;"!"&amp;$C$2&amp;":"&amp;$C$2),$I$4,dbF!$J:$J,$I332,dbF!$K:$K,$J332)</f>
        <v>0</v>
      </c>
      <c r="AJ332" s="1">
        <f ca="1">SUMIFS(INDIRECT($C$1&amp;"!"&amp;$C332&amp;":"&amp;$C332),dbF!$B:$B,"&gt;="&amp;AJ$5,dbF!$B:$B,"&lt;="&amp;AJ$6,INDIRECT($C$1&amp;"!"&amp;$C$2&amp;":"&amp;$C$2),$I$4,dbF!$J:$J,$I332,dbF!$K:$K,$J332)</f>
        <v>0</v>
      </c>
      <c r="AK332" s="1">
        <f ca="1">SUMIFS(INDIRECT($C$1&amp;"!"&amp;$C332&amp;":"&amp;$C332),dbF!$B:$B,"&gt;="&amp;AK$5,dbF!$B:$B,"&lt;="&amp;AK$6,INDIRECT($C$1&amp;"!"&amp;$C$2&amp;":"&amp;$C$2),$I$4,dbF!$J:$J,$I332,dbF!$K:$K,$J332)</f>
        <v>0</v>
      </c>
      <c r="AL332" s="1">
        <f ca="1">SUMIFS(INDIRECT($C$1&amp;"!"&amp;$C332&amp;":"&amp;$C332),dbF!$B:$B,"&gt;="&amp;AL$5,dbF!$B:$B,"&lt;="&amp;AL$6,INDIRECT($C$1&amp;"!"&amp;$C$2&amp;":"&amp;$C$2),$I$4,dbF!$J:$J,$I332,dbF!$K:$K,$J332)</f>
        <v>0</v>
      </c>
    </row>
    <row r="333" spans="2:38" x14ac:dyDescent="0.25">
      <c r="B333" s="1" t="str">
        <f>Items!$Q47</f>
        <v>PL(-)</v>
      </c>
      <c r="C333" s="1" t="str">
        <f>Items!$R47</f>
        <v>N</v>
      </c>
      <c r="I333" s="22" t="str">
        <f>Items!$O$38</f>
        <v>Расходы на персонал</v>
      </c>
      <c r="J333" s="1" t="str">
        <f>Items!P47</f>
        <v>Резерв-1</v>
      </c>
      <c r="Q333" s="1">
        <f ca="1">SUM($S333:INDIRECT(ADDRESS(ROW(),SUMIFS($3:$3,$4:$4,MAX($4:$4)))))</f>
        <v>0</v>
      </c>
      <c r="T333" s="1">
        <f ca="1">SUMIFS(INDIRECT($C$1&amp;"!"&amp;$C333&amp;":"&amp;$C333),dbF!$B:$B,"&gt;="&amp;T$5,dbF!$B:$B,"&lt;="&amp;T$6,INDIRECT($C$1&amp;"!"&amp;$C$2&amp;":"&amp;$C$2),$I$4,dbF!$J:$J,$I333,dbF!$K:$K,$J333)</f>
        <v>0</v>
      </c>
      <c r="U333" s="1">
        <f ca="1">SUMIFS(INDIRECT($C$1&amp;"!"&amp;$C333&amp;":"&amp;$C333),dbF!$B:$B,"&gt;="&amp;U$5,dbF!$B:$B,"&lt;="&amp;U$6,INDIRECT($C$1&amp;"!"&amp;$C$2&amp;":"&amp;$C$2),$I$4,dbF!$J:$J,$I333,dbF!$K:$K,$J333)</f>
        <v>0</v>
      </c>
      <c r="V333" s="1">
        <f ca="1">SUMIFS(INDIRECT($C$1&amp;"!"&amp;$C333&amp;":"&amp;$C333),dbF!$B:$B,"&gt;="&amp;V$5,dbF!$B:$B,"&lt;="&amp;V$6,INDIRECT($C$1&amp;"!"&amp;$C$2&amp;":"&amp;$C$2),$I$4,dbF!$J:$J,$I333,dbF!$K:$K,$J333)</f>
        <v>0</v>
      </c>
      <c r="W333" s="1">
        <f ca="1">SUMIFS(INDIRECT($C$1&amp;"!"&amp;$C333&amp;":"&amp;$C333),dbF!$B:$B,"&gt;="&amp;W$5,dbF!$B:$B,"&lt;="&amp;W$6,INDIRECT($C$1&amp;"!"&amp;$C$2&amp;":"&amp;$C$2),$I$4,dbF!$J:$J,$I333,dbF!$K:$K,$J333)</f>
        <v>0</v>
      </c>
      <c r="X333" s="1">
        <f ca="1">SUMIFS(INDIRECT($C$1&amp;"!"&amp;$C333&amp;":"&amp;$C333),dbF!$B:$B,"&gt;="&amp;X$5,dbF!$B:$B,"&lt;="&amp;X$6,INDIRECT($C$1&amp;"!"&amp;$C$2&amp;":"&amp;$C$2),$I$4,dbF!$J:$J,$I333,dbF!$K:$K,$J333)</f>
        <v>0</v>
      </c>
      <c r="Y333" s="1">
        <f ca="1">SUMIFS(INDIRECT($C$1&amp;"!"&amp;$C333&amp;":"&amp;$C333),dbF!$B:$B,"&gt;="&amp;Y$5,dbF!$B:$B,"&lt;="&amp;Y$6,INDIRECT($C$1&amp;"!"&amp;$C$2&amp;":"&amp;$C$2),$I$4,dbF!$J:$J,$I333,dbF!$K:$K,$J333)</f>
        <v>0</v>
      </c>
      <c r="Z333" s="1">
        <f ca="1">SUMIFS(INDIRECT($C$1&amp;"!"&amp;$C333&amp;":"&amp;$C333),dbF!$B:$B,"&gt;="&amp;Z$5,dbF!$B:$B,"&lt;="&amp;Z$6,INDIRECT($C$1&amp;"!"&amp;$C$2&amp;":"&amp;$C$2),$I$4,dbF!$J:$J,$I333,dbF!$K:$K,$J333)</f>
        <v>0</v>
      </c>
      <c r="AA333" s="1">
        <f ca="1">SUMIFS(INDIRECT($C$1&amp;"!"&amp;$C333&amp;":"&amp;$C333),dbF!$B:$B,"&gt;="&amp;AA$5,dbF!$B:$B,"&lt;="&amp;AA$6,INDIRECT($C$1&amp;"!"&amp;$C$2&amp;":"&amp;$C$2),$I$4,dbF!$J:$J,$I333,dbF!$K:$K,$J333)</f>
        <v>0</v>
      </c>
      <c r="AB333" s="1">
        <f ca="1">SUMIFS(INDIRECT($C$1&amp;"!"&amp;$C333&amp;":"&amp;$C333),dbF!$B:$B,"&gt;="&amp;AB$5,dbF!$B:$B,"&lt;="&amp;AB$6,INDIRECT($C$1&amp;"!"&amp;$C$2&amp;":"&amp;$C$2),$I$4,dbF!$J:$J,$I333,dbF!$K:$K,$J333)</f>
        <v>0</v>
      </c>
      <c r="AC333" s="1">
        <f ca="1">SUMIFS(INDIRECT($C$1&amp;"!"&amp;$C333&amp;":"&amp;$C333),dbF!$B:$B,"&gt;="&amp;AC$5,dbF!$B:$B,"&lt;="&amp;AC$6,INDIRECT($C$1&amp;"!"&amp;$C$2&amp;":"&amp;$C$2),$I$4,dbF!$J:$J,$I333,dbF!$K:$K,$J333)</f>
        <v>0</v>
      </c>
      <c r="AD333" s="1">
        <f ca="1">SUMIFS(INDIRECT($C$1&amp;"!"&amp;$C333&amp;":"&amp;$C333),dbF!$B:$B,"&gt;="&amp;AD$5,dbF!$B:$B,"&lt;="&amp;AD$6,INDIRECT($C$1&amp;"!"&amp;$C$2&amp;":"&amp;$C$2),$I$4,dbF!$J:$J,$I333,dbF!$K:$K,$J333)</f>
        <v>0</v>
      </c>
      <c r="AE333" s="1">
        <f ca="1">SUMIFS(INDIRECT($C$1&amp;"!"&amp;$C333&amp;":"&amp;$C333),dbF!$B:$B,"&gt;="&amp;AE$5,dbF!$B:$B,"&lt;="&amp;AE$6,INDIRECT($C$1&amp;"!"&amp;$C$2&amp;":"&amp;$C$2),$I$4,dbF!$J:$J,$I333,dbF!$K:$K,$J333)</f>
        <v>0</v>
      </c>
      <c r="AF333" s="1">
        <f ca="1">SUMIFS(INDIRECT($C$1&amp;"!"&amp;$C333&amp;":"&amp;$C333),dbF!$B:$B,"&gt;="&amp;AF$5,dbF!$B:$B,"&lt;="&amp;AF$6,INDIRECT($C$1&amp;"!"&amp;$C$2&amp;":"&amp;$C$2),$I$4,dbF!$J:$J,$I333,dbF!$K:$K,$J333)</f>
        <v>0</v>
      </c>
      <c r="AG333" s="1">
        <f ca="1">SUMIFS(INDIRECT($C$1&amp;"!"&amp;$C333&amp;":"&amp;$C333),dbF!$B:$B,"&gt;="&amp;AG$5,dbF!$B:$B,"&lt;="&amp;AG$6,INDIRECT($C$1&amp;"!"&amp;$C$2&amp;":"&amp;$C$2),$I$4,dbF!$J:$J,$I333,dbF!$K:$K,$J333)</f>
        <v>0</v>
      </c>
      <c r="AH333" s="1">
        <f ca="1">SUMIFS(INDIRECT($C$1&amp;"!"&amp;$C333&amp;":"&amp;$C333),dbF!$B:$B,"&gt;="&amp;AH$5,dbF!$B:$B,"&lt;="&amp;AH$6,INDIRECT($C$1&amp;"!"&amp;$C$2&amp;":"&amp;$C$2),$I$4,dbF!$J:$J,$I333,dbF!$K:$K,$J333)</f>
        <v>0</v>
      </c>
      <c r="AI333" s="1">
        <f ca="1">SUMIFS(INDIRECT($C$1&amp;"!"&amp;$C333&amp;":"&amp;$C333),dbF!$B:$B,"&gt;="&amp;AI$5,dbF!$B:$B,"&lt;="&amp;AI$6,INDIRECT($C$1&amp;"!"&amp;$C$2&amp;":"&amp;$C$2),$I$4,dbF!$J:$J,$I333,dbF!$K:$K,$J333)</f>
        <v>0</v>
      </c>
      <c r="AJ333" s="1">
        <f ca="1">SUMIFS(INDIRECT($C$1&amp;"!"&amp;$C333&amp;":"&amp;$C333),dbF!$B:$B,"&gt;="&amp;AJ$5,dbF!$B:$B,"&lt;="&amp;AJ$6,INDIRECT($C$1&amp;"!"&amp;$C$2&amp;":"&amp;$C$2),$I$4,dbF!$J:$J,$I333,dbF!$K:$K,$J333)</f>
        <v>0</v>
      </c>
      <c r="AK333" s="1">
        <f ca="1">SUMIFS(INDIRECT($C$1&amp;"!"&amp;$C333&amp;":"&amp;$C333),dbF!$B:$B,"&gt;="&amp;AK$5,dbF!$B:$B,"&lt;="&amp;AK$6,INDIRECT($C$1&amp;"!"&amp;$C$2&amp;":"&amp;$C$2),$I$4,dbF!$J:$J,$I333,dbF!$K:$K,$J333)</f>
        <v>0</v>
      </c>
      <c r="AL333" s="1">
        <f ca="1">SUMIFS(INDIRECT($C$1&amp;"!"&amp;$C333&amp;":"&amp;$C333),dbF!$B:$B,"&gt;="&amp;AL$5,dbF!$B:$B,"&lt;="&amp;AL$6,INDIRECT($C$1&amp;"!"&amp;$C$2&amp;":"&amp;$C$2),$I$4,dbF!$J:$J,$I333,dbF!$K:$K,$J333)</f>
        <v>0</v>
      </c>
    </row>
    <row r="334" spans="2:38" x14ac:dyDescent="0.25">
      <c r="B334" s="1" t="str">
        <f>Items!$Q48</f>
        <v>PL(-)</v>
      </c>
      <c r="C334" s="1" t="str">
        <f>Items!$R48</f>
        <v>N</v>
      </c>
      <c r="I334" s="22" t="str">
        <f>Items!$O$38</f>
        <v>Расходы на персонал</v>
      </c>
      <c r="J334" s="1" t="str">
        <f>Items!P48</f>
        <v>Резерв-2</v>
      </c>
      <c r="Q334" s="1">
        <f ca="1">SUM($S334:INDIRECT(ADDRESS(ROW(),SUMIFS($3:$3,$4:$4,MAX($4:$4)))))</f>
        <v>0</v>
      </c>
      <c r="T334" s="1">
        <f ca="1">SUMIFS(INDIRECT($C$1&amp;"!"&amp;$C334&amp;":"&amp;$C334),dbF!$B:$B,"&gt;="&amp;T$5,dbF!$B:$B,"&lt;="&amp;T$6,INDIRECT($C$1&amp;"!"&amp;$C$2&amp;":"&amp;$C$2),$I$4,dbF!$J:$J,$I334,dbF!$K:$K,$J334)</f>
        <v>0</v>
      </c>
      <c r="U334" s="1">
        <f ca="1">SUMIFS(INDIRECT($C$1&amp;"!"&amp;$C334&amp;":"&amp;$C334),dbF!$B:$B,"&gt;="&amp;U$5,dbF!$B:$B,"&lt;="&amp;U$6,INDIRECT($C$1&amp;"!"&amp;$C$2&amp;":"&amp;$C$2),$I$4,dbF!$J:$J,$I334,dbF!$K:$K,$J334)</f>
        <v>0</v>
      </c>
      <c r="V334" s="1">
        <f ca="1">SUMIFS(INDIRECT($C$1&amp;"!"&amp;$C334&amp;":"&amp;$C334),dbF!$B:$B,"&gt;="&amp;V$5,dbF!$B:$B,"&lt;="&amp;V$6,INDIRECT($C$1&amp;"!"&amp;$C$2&amp;":"&amp;$C$2),$I$4,dbF!$J:$J,$I334,dbF!$K:$K,$J334)</f>
        <v>0</v>
      </c>
      <c r="W334" s="1">
        <f ca="1">SUMIFS(INDIRECT($C$1&amp;"!"&amp;$C334&amp;":"&amp;$C334),dbF!$B:$B,"&gt;="&amp;W$5,dbF!$B:$B,"&lt;="&amp;W$6,INDIRECT($C$1&amp;"!"&amp;$C$2&amp;":"&amp;$C$2),$I$4,dbF!$J:$J,$I334,dbF!$K:$K,$J334)</f>
        <v>0</v>
      </c>
      <c r="X334" s="1">
        <f ca="1">SUMIFS(INDIRECT($C$1&amp;"!"&amp;$C334&amp;":"&amp;$C334),dbF!$B:$B,"&gt;="&amp;X$5,dbF!$B:$B,"&lt;="&amp;X$6,INDIRECT($C$1&amp;"!"&amp;$C$2&amp;":"&amp;$C$2),$I$4,dbF!$J:$J,$I334,dbF!$K:$K,$J334)</f>
        <v>0</v>
      </c>
      <c r="Y334" s="1">
        <f ca="1">SUMIFS(INDIRECT($C$1&amp;"!"&amp;$C334&amp;":"&amp;$C334),dbF!$B:$B,"&gt;="&amp;Y$5,dbF!$B:$B,"&lt;="&amp;Y$6,INDIRECT($C$1&amp;"!"&amp;$C$2&amp;":"&amp;$C$2),$I$4,dbF!$J:$J,$I334,dbF!$K:$K,$J334)</f>
        <v>0</v>
      </c>
      <c r="Z334" s="1">
        <f ca="1">SUMIFS(INDIRECT($C$1&amp;"!"&amp;$C334&amp;":"&amp;$C334),dbF!$B:$B,"&gt;="&amp;Z$5,dbF!$B:$B,"&lt;="&amp;Z$6,INDIRECT($C$1&amp;"!"&amp;$C$2&amp;":"&amp;$C$2),$I$4,dbF!$J:$J,$I334,dbF!$K:$K,$J334)</f>
        <v>0</v>
      </c>
      <c r="AA334" s="1">
        <f ca="1">SUMIFS(INDIRECT($C$1&amp;"!"&amp;$C334&amp;":"&amp;$C334),dbF!$B:$B,"&gt;="&amp;AA$5,dbF!$B:$B,"&lt;="&amp;AA$6,INDIRECT($C$1&amp;"!"&amp;$C$2&amp;":"&amp;$C$2),$I$4,dbF!$J:$J,$I334,dbF!$K:$K,$J334)</f>
        <v>0</v>
      </c>
      <c r="AB334" s="1">
        <f ca="1">SUMIFS(INDIRECT($C$1&amp;"!"&amp;$C334&amp;":"&amp;$C334),dbF!$B:$B,"&gt;="&amp;AB$5,dbF!$B:$B,"&lt;="&amp;AB$6,INDIRECT($C$1&amp;"!"&amp;$C$2&amp;":"&amp;$C$2),$I$4,dbF!$J:$J,$I334,dbF!$K:$K,$J334)</f>
        <v>0</v>
      </c>
      <c r="AC334" s="1">
        <f ca="1">SUMIFS(INDIRECT($C$1&amp;"!"&amp;$C334&amp;":"&amp;$C334),dbF!$B:$B,"&gt;="&amp;AC$5,dbF!$B:$B,"&lt;="&amp;AC$6,INDIRECT($C$1&amp;"!"&amp;$C$2&amp;":"&amp;$C$2),$I$4,dbF!$J:$J,$I334,dbF!$K:$K,$J334)</f>
        <v>0</v>
      </c>
      <c r="AD334" s="1">
        <f ca="1">SUMIFS(INDIRECT($C$1&amp;"!"&amp;$C334&amp;":"&amp;$C334),dbF!$B:$B,"&gt;="&amp;AD$5,dbF!$B:$B,"&lt;="&amp;AD$6,INDIRECT($C$1&amp;"!"&amp;$C$2&amp;":"&amp;$C$2),$I$4,dbF!$J:$J,$I334,dbF!$K:$K,$J334)</f>
        <v>0</v>
      </c>
      <c r="AE334" s="1">
        <f ca="1">SUMIFS(INDIRECT($C$1&amp;"!"&amp;$C334&amp;":"&amp;$C334),dbF!$B:$B,"&gt;="&amp;AE$5,dbF!$B:$B,"&lt;="&amp;AE$6,INDIRECT($C$1&amp;"!"&amp;$C$2&amp;":"&amp;$C$2),$I$4,dbF!$J:$J,$I334,dbF!$K:$K,$J334)</f>
        <v>0</v>
      </c>
      <c r="AF334" s="1">
        <f ca="1">SUMIFS(INDIRECT($C$1&amp;"!"&amp;$C334&amp;":"&amp;$C334),dbF!$B:$B,"&gt;="&amp;AF$5,dbF!$B:$B,"&lt;="&amp;AF$6,INDIRECT($C$1&amp;"!"&amp;$C$2&amp;":"&amp;$C$2),$I$4,dbF!$J:$J,$I334,dbF!$K:$K,$J334)</f>
        <v>0</v>
      </c>
      <c r="AG334" s="1">
        <f ca="1">SUMIFS(INDIRECT($C$1&amp;"!"&amp;$C334&amp;":"&amp;$C334),dbF!$B:$B,"&gt;="&amp;AG$5,dbF!$B:$B,"&lt;="&amp;AG$6,INDIRECT($C$1&amp;"!"&amp;$C$2&amp;":"&amp;$C$2),$I$4,dbF!$J:$J,$I334,dbF!$K:$K,$J334)</f>
        <v>0</v>
      </c>
      <c r="AH334" s="1">
        <f ca="1">SUMIFS(INDIRECT($C$1&amp;"!"&amp;$C334&amp;":"&amp;$C334),dbF!$B:$B,"&gt;="&amp;AH$5,dbF!$B:$B,"&lt;="&amp;AH$6,INDIRECT($C$1&amp;"!"&amp;$C$2&amp;":"&amp;$C$2),$I$4,dbF!$J:$J,$I334,dbF!$K:$K,$J334)</f>
        <v>0</v>
      </c>
      <c r="AI334" s="1">
        <f ca="1">SUMIFS(INDIRECT($C$1&amp;"!"&amp;$C334&amp;":"&amp;$C334),dbF!$B:$B,"&gt;="&amp;AI$5,dbF!$B:$B,"&lt;="&amp;AI$6,INDIRECT($C$1&amp;"!"&amp;$C$2&amp;":"&amp;$C$2),$I$4,dbF!$J:$J,$I334,dbF!$K:$K,$J334)</f>
        <v>0</v>
      </c>
      <c r="AJ334" s="1">
        <f ca="1">SUMIFS(INDIRECT($C$1&amp;"!"&amp;$C334&amp;":"&amp;$C334),dbF!$B:$B,"&gt;="&amp;AJ$5,dbF!$B:$B,"&lt;="&amp;AJ$6,INDIRECT($C$1&amp;"!"&amp;$C$2&amp;":"&amp;$C$2),$I$4,dbF!$J:$J,$I334,dbF!$K:$K,$J334)</f>
        <v>0</v>
      </c>
      <c r="AK334" s="1">
        <f ca="1">SUMIFS(INDIRECT($C$1&amp;"!"&amp;$C334&amp;":"&amp;$C334),dbF!$B:$B,"&gt;="&amp;AK$5,dbF!$B:$B,"&lt;="&amp;AK$6,INDIRECT($C$1&amp;"!"&amp;$C$2&amp;":"&amp;$C$2),$I$4,dbF!$J:$J,$I334,dbF!$K:$K,$J334)</f>
        <v>0</v>
      </c>
      <c r="AL334" s="1">
        <f ca="1">SUMIFS(INDIRECT($C$1&amp;"!"&amp;$C334&amp;":"&amp;$C334),dbF!$B:$B,"&gt;="&amp;AL$5,dbF!$B:$B,"&lt;="&amp;AL$6,INDIRECT($C$1&amp;"!"&amp;$C$2&amp;":"&amp;$C$2),$I$4,dbF!$J:$J,$I334,dbF!$K:$K,$J334)</f>
        <v>0</v>
      </c>
    </row>
    <row r="335" spans="2:38" s="23" customFormat="1" ht="10.199999999999999" x14ac:dyDescent="0.2">
      <c r="E335" s="23" t="s">
        <v>50</v>
      </c>
    </row>
    <row r="336" spans="2:38" s="2" customFormat="1" x14ac:dyDescent="0.25">
      <c r="B336" s="2">
        <f>Items!$Q$49</f>
        <v>0</v>
      </c>
      <c r="C336" s="2" t="str">
        <f>Items!$R$49</f>
        <v>N</v>
      </c>
      <c r="I336" s="2" t="str">
        <f>Items!$O$49</f>
        <v>Переменные расходы</v>
      </c>
      <c r="Q336" s="2">
        <f ca="1">SUM($S336:INDIRECT(ADDRESS(ROW(),SUMIFS($3:$3,$4:$4,MAX($4:$4)))))</f>
        <v>2492928.6500000004</v>
      </c>
      <c r="T336" s="2">
        <f ca="1">SUM(T337:T347)</f>
        <v>0</v>
      </c>
      <c r="U336" s="2">
        <f ca="1">SUM(U337:U347)</f>
        <v>0</v>
      </c>
      <c r="V336" s="2">
        <f t="shared" ref="V336" ca="1" si="259">SUM(V337:V347)</f>
        <v>0</v>
      </c>
      <c r="W336" s="2">
        <f ca="1">SUM(W337:W347)</f>
        <v>0</v>
      </c>
      <c r="X336" s="2">
        <f t="shared" ref="X336:AL336" ca="1" si="260">SUM(X337:X347)</f>
        <v>35817.5</v>
      </c>
      <c r="Y336" s="2">
        <f t="shared" ca="1" si="260"/>
        <v>7156</v>
      </c>
      <c r="Z336" s="2">
        <f t="shared" ca="1" si="260"/>
        <v>3570.35</v>
      </c>
      <c r="AA336" s="2">
        <f t="shared" ca="1" si="260"/>
        <v>101655.87</v>
      </c>
      <c r="AB336" s="2">
        <f t="shared" ca="1" si="260"/>
        <v>192291.44</v>
      </c>
      <c r="AC336" s="2">
        <f t="shared" ca="1" si="260"/>
        <v>169582.75</v>
      </c>
      <c r="AD336" s="2">
        <f t="shared" ca="1" si="260"/>
        <v>18913.77</v>
      </c>
      <c r="AE336" s="2">
        <f t="shared" ca="1" si="260"/>
        <v>50810</v>
      </c>
      <c r="AF336" s="2">
        <f t="shared" ca="1" si="260"/>
        <v>254176</v>
      </c>
      <c r="AG336" s="2">
        <f t="shared" ca="1" si="260"/>
        <v>1126049.77</v>
      </c>
      <c r="AH336" s="2">
        <f t="shared" ca="1" si="260"/>
        <v>509105.19999999995</v>
      </c>
      <c r="AI336" s="2">
        <f t="shared" ca="1" si="260"/>
        <v>0</v>
      </c>
      <c r="AJ336" s="2">
        <f t="shared" ca="1" si="260"/>
        <v>23800</v>
      </c>
      <c r="AK336" s="2">
        <f t="shared" ca="1" si="260"/>
        <v>0</v>
      </c>
      <c r="AL336" s="2">
        <f t="shared" ca="1" si="260"/>
        <v>0</v>
      </c>
    </row>
    <row r="337" spans="2:38" x14ac:dyDescent="0.25">
      <c r="B337" s="1" t="str">
        <f>Items!$Q50</f>
        <v>PL(-)</v>
      </c>
      <c r="C337" s="1" t="str">
        <f>Items!$R50</f>
        <v>N</v>
      </c>
      <c r="I337" s="22" t="str">
        <f>Items!$O$49</f>
        <v>Переменные расходы</v>
      </c>
      <c r="J337" s="1" t="str">
        <f>Items!P50</f>
        <v>Реклама</v>
      </c>
      <c r="Q337" s="1">
        <f ca="1">SUM($S337:INDIRECT(ADDRESS(ROW(),SUMIFS($3:$3,$4:$4,MAX($4:$4)))))</f>
        <v>1036834.67</v>
      </c>
      <c r="T337" s="1">
        <f ca="1">SUMIFS(INDIRECT($C$1&amp;"!"&amp;$C337&amp;":"&amp;$C337),dbF!$B:$B,"&gt;="&amp;T$5,dbF!$B:$B,"&lt;="&amp;T$6,INDIRECT($C$1&amp;"!"&amp;$C$2&amp;":"&amp;$C$2),$I$4,dbF!$J:$J,$I337,dbF!$K:$K,$J337)</f>
        <v>0</v>
      </c>
      <c r="U337" s="1">
        <f ca="1">SUMIFS(INDIRECT($C$1&amp;"!"&amp;$C337&amp;":"&amp;$C337),dbF!$B:$B,"&gt;="&amp;U$5,dbF!$B:$B,"&lt;="&amp;U$6,INDIRECT($C$1&amp;"!"&amp;$C$2&amp;":"&amp;$C$2),$I$4,dbF!$J:$J,$I337,dbF!$K:$K,$J337)</f>
        <v>0</v>
      </c>
      <c r="V337" s="1">
        <f ca="1">SUMIFS(INDIRECT($C$1&amp;"!"&amp;$C337&amp;":"&amp;$C337),dbF!$B:$B,"&gt;="&amp;V$5,dbF!$B:$B,"&lt;="&amp;V$6,INDIRECT($C$1&amp;"!"&amp;$C$2&amp;":"&amp;$C$2),$I$4,dbF!$J:$J,$I337,dbF!$K:$K,$J337)</f>
        <v>0</v>
      </c>
      <c r="W337" s="1">
        <f ca="1">SUMIFS(INDIRECT($C$1&amp;"!"&amp;$C337&amp;":"&amp;$C337),dbF!$B:$B,"&gt;="&amp;W$5,dbF!$B:$B,"&lt;="&amp;W$6,INDIRECT($C$1&amp;"!"&amp;$C$2&amp;":"&amp;$C$2),$I$4,dbF!$J:$J,$I337,dbF!$K:$K,$J337)</f>
        <v>0</v>
      </c>
      <c r="X337" s="1">
        <f ca="1">SUMIFS(INDIRECT($C$1&amp;"!"&amp;$C337&amp;":"&amp;$C337),dbF!$B:$B,"&gt;="&amp;X$5,dbF!$B:$B,"&lt;="&amp;X$6,INDIRECT($C$1&amp;"!"&amp;$C$2&amp;":"&amp;$C$2),$I$4,dbF!$J:$J,$I337,dbF!$K:$K,$J337)</f>
        <v>0</v>
      </c>
      <c r="Y337" s="1">
        <f ca="1">SUMIFS(INDIRECT($C$1&amp;"!"&amp;$C337&amp;":"&amp;$C337),dbF!$B:$B,"&gt;="&amp;Y$5,dbF!$B:$B,"&lt;="&amp;Y$6,INDIRECT($C$1&amp;"!"&amp;$C$2&amp;":"&amp;$C$2),$I$4,dbF!$J:$J,$I337,dbF!$K:$K,$J337)</f>
        <v>6664</v>
      </c>
      <c r="Z337" s="1">
        <f ca="1">SUMIFS(INDIRECT($C$1&amp;"!"&amp;$C337&amp;":"&amp;$C337),dbF!$B:$B,"&gt;="&amp;Z$5,dbF!$B:$B,"&lt;="&amp;Z$6,INDIRECT($C$1&amp;"!"&amp;$C$2&amp;":"&amp;$C$2),$I$4,dbF!$J:$J,$I337,dbF!$K:$K,$J337)</f>
        <v>0</v>
      </c>
      <c r="AA337" s="1">
        <f ca="1">SUMIFS(INDIRECT($C$1&amp;"!"&amp;$C337&amp;":"&amp;$C337),dbF!$B:$B,"&gt;="&amp;AA$5,dbF!$B:$B,"&lt;="&amp;AA$6,INDIRECT($C$1&amp;"!"&amp;$C$2&amp;":"&amp;$C$2),$I$4,dbF!$J:$J,$I337,dbF!$K:$K,$J337)</f>
        <v>4386</v>
      </c>
      <c r="AB337" s="1">
        <f ca="1">SUMIFS(INDIRECT($C$1&amp;"!"&amp;$C337&amp;":"&amp;$C337),dbF!$B:$B,"&gt;="&amp;AB$5,dbF!$B:$B,"&lt;="&amp;AB$6,INDIRECT($C$1&amp;"!"&amp;$C$2&amp;":"&amp;$C$2),$I$4,dbF!$J:$J,$I337,dbF!$K:$K,$J337)</f>
        <v>2100.9</v>
      </c>
      <c r="AC337" s="1">
        <f ca="1">SUMIFS(INDIRECT($C$1&amp;"!"&amp;$C337&amp;":"&amp;$C337),dbF!$B:$B,"&gt;="&amp;AC$5,dbF!$B:$B,"&lt;="&amp;AC$6,INDIRECT($C$1&amp;"!"&amp;$C$2&amp;":"&amp;$C$2),$I$4,dbF!$J:$J,$I337,dbF!$K:$K,$J337)</f>
        <v>0</v>
      </c>
      <c r="AD337" s="1">
        <f ca="1">SUMIFS(INDIRECT($C$1&amp;"!"&amp;$C337&amp;":"&amp;$C337),dbF!$B:$B,"&gt;="&amp;AD$5,dbF!$B:$B,"&lt;="&amp;AD$6,INDIRECT($C$1&amp;"!"&amp;$C$2&amp;":"&amp;$C$2),$I$4,dbF!$J:$J,$I337,dbF!$K:$K,$J337)</f>
        <v>0</v>
      </c>
      <c r="AE337" s="1">
        <f ca="1">SUMIFS(INDIRECT($C$1&amp;"!"&amp;$C337&amp;":"&amp;$C337),dbF!$B:$B,"&gt;="&amp;AE$5,dbF!$B:$B,"&lt;="&amp;AE$6,INDIRECT($C$1&amp;"!"&amp;$C$2&amp;":"&amp;$C$2),$I$4,dbF!$J:$J,$I337,dbF!$K:$K,$J337)</f>
        <v>0</v>
      </c>
      <c r="AF337" s="1">
        <f ca="1">SUMIFS(INDIRECT($C$1&amp;"!"&amp;$C337&amp;":"&amp;$C337),dbF!$B:$B,"&gt;="&amp;AF$5,dbF!$B:$B,"&lt;="&amp;AF$6,INDIRECT($C$1&amp;"!"&amp;$C$2&amp;":"&amp;$C$2),$I$4,dbF!$J:$J,$I337,dbF!$K:$K,$J337)</f>
        <v>0</v>
      </c>
      <c r="AG337" s="1">
        <f ca="1">SUMIFS(INDIRECT($C$1&amp;"!"&amp;$C337&amp;":"&amp;$C337),dbF!$B:$B,"&gt;="&amp;AG$5,dbF!$B:$B,"&lt;="&amp;AG$6,INDIRECT($C$1&amp;"!"&amp;$C$2&amp;":"&amp;$C$2),$I$4,dbF!$J:$J,$I337,dbF!$K:$K,$J337)</f>
        <v>1023683.77</v>
      </c>
      <c r="AH337" s="1">
        <f ca="1">SUMIFS(INDIRECT($C$1&amp;"!"&amp;$C337&amp;":"&amp;$C337),dbF!$B:$B,"&gt;="&amp;AH$5,dbF!$B:$B,"&lt;="&amp;AH$6,INDIRECT($C$1&amp;"!"&amp;$C$2&amp;":"&amp;$C$2),$I$4,dbF!$J:$J,$I337,dbF!$K:$K,$J337)</f>
        <v>0</v>
      </c>
      <c r="AI337" s="1">
        <f ca="1">SUMIFS(INDIRECT($C$1&amp;"!"&amp;$C337&amp;":"&amp;$C337),dbF!$B:$B,"&gt;="&amp;AI$5,dbF!$B:$B,"&lt;="&amp;AI$6,INDIRECT($C$1&amp;"!"&amp;$C$2&amp;":"&amp;$C$2),$I$4,dbF!$J:$J,$I337,dbF!$K:$K,$J337)</f>
        <v>0</v>
      </c>
      <c r="AJ337" s="1">
        <f ca="1">SUMIFS(INDIRECT($C$1&amp;"!"&amp;$C337&amp;":"&amp;$C337),dbF!$B:$B,"&gt;="&amp;AJ$5,dbF!$B:$B,"&lt;="&amp;AJ$6,INDIRECT($C$1&amp;"!"&amp;$C$2&amp;":"&amp;$C$2),$I$4,dbF!$J:$J,$I337,dbF!$K:$K,$J337)</f>
        <v>0</v>
      </c>
      <c r="AK337" s="1">
        <f ca="1">SUMIFS(INDIRECT($C$1&amp;"!"&amp;$C337&amp;":"&amp;$C337),dbF!$B:$B,"&gt;="&amp;AK$5,dbF!$B:$B,"&lt;="&amp;AK$6,INDIRECT($C$1&amp;"!"&amp;$C$2&amp;":"&amp;$C$2),$I$4,dbF!$J:$J,$I337,dbF!$K:$K,$J337)</f>
        <v>0</v>
      </c>
      <c r="AL337" s="1">
        <f ca="1">SUMIFS(INDIRECT($C$1&amp;"!"&amp;$C337&amp;":"&amp;$C337),dbF!$B:$B,"&gt;="&amp;AL$5,dbF!$B:$B,"&lt;="&amp;AL$6,INDIRECT($C$1&amp;"!"&amp;$C$2&amp;":"&amp;$C$2),$I$4,dbF!$J:$J,$I337,dbF!$K:$K,$J337)</f>
        <v>0</v>
      </c>
    </row>
    <row r="338" spans="2:38" x14ac:dyDescent="0.25">
      <c r="B338" s="1" t="str">
        <f>Items!$Q51</f>
        <v>PL(-)</v>
      </c>
      <c r="C338" s="1" t="str">
        <f>Items!$R51</f>
        <v>N</v>
      </c>
      <c r="I338" s="22" t="str">
        <f>Items!$O$49</f>
        <v>Переменные расходы</v>
      </c>
      <c r="J338" s="1" t="str">
        <f>Items!P51</f>
        <v>Проектирование</v>
      </c>
      <c r="Q338" s="1">
        <f ca="1">SUM($S338:INDIRECT(ADDRESS(ROW(),SUMIFS($3:$3,$4:$4,MAX($4:$4)))))</f>
        <v>421723.31</v>
      </c>
      <c r="T338" s="1">
        <f ca="1">SUMIFS(INDIRECT($C$1&amp;"!"&amp;$C338&amp;":"&amp;$C338),dbF!$B:$B,"&gt;="&amp;T$5,dbF!$B:$B,"&lt;="&amp;T$6,INDIRECT($C$1&amp;"!"&amp;$C$2&amp;":"&amp;$C$2),$I$4,dbF!$J:$J,$I338,dbF!$K:$K,$J338)</f>
        <v>0</v>
      </c>
      <c r="U338" s="1">
        <f ca="1">SUMIFS(INDIRECT($C$1&amp;"!"&amp;$C338&amp;":"&amp;$C338),dbF!$B:$B,"&gt;="&amp;U$5,dbF!$B:$B,"&lt;="&amp;U$6,INDIRECT($C$1&amp;"!"&amp;$C$2&amp;":"&amp;$C$2),$I$4,dbF!$J:$J,$I338,dbF!$K:$K,$J338)</f>
        <v>0</v>
      </c>
      <c r="V338" s="1">
        <f ca="1">SUMIFS(INDIRECT($C$1&amp;"!"&amp;$C338&amp;":"&amp;$C338),dbF!$B:$B,"&gt;="&amp;V$5,dbF!$B:$B,"&lt;="&amp;V$6,INDIRECT($C$1&amp;"!"&amp;$C$2&amp;":"&amp;$C$2),$I$4,dbF!$J:$J,$I338,dbF!$K:$K,$J338)</f>
        <v>0</v>
      </c>
      <c r="W338" s="1">
        <f ca="1">SUMIFS(INDIRECT($C$1&amp;"!"&amp;$C338&amp;":"&amp;$C338),dbF!$B:$B,"&gt;="&amp;W$5,dbF!$B:$B,"&lt;="&amp;W$6,INDIRECT($C$1&amp;"!"&amp;$C$2&amp;":"&amp;$C$2),$I$4,dbF!$J:$J,$I338,dbF!$K:$K,$J338)</f>
        <v>0</v>
      </c>
      <c r="X338" s="1">
        <f ca="1">SUMIFS(INDIRECT($C$1&amp;"!"&amp;$C338&amp;":"&amp;$C338),dbF!$B:$B,"&gt;="&amp;X$5,dbF!$B:$B,"&lt;="&amp;X$6,INDIRECT($C$1&amp;"!"&amp;$C$2&amp;":"&amp;$C$2),$I$4,dbF!$J:$J,$I338,dbF!$K:$K,$J338)</f>
        <v>4850</v>
      </c>
      <c r="Y338" s="1">
        <f ca="1">SUMIFS(INDIRECT($C$1&amp;"!"&amp;$C338&amp;":"&amp;$C338),dbF!$B:$B,"&gt;="&amp;Y$5,dbF!$B:$B,"&lt;="&amp;Y$6,INDIRECT($C$1&amp;"!"&amp;$C$2&amp;":"&amp;$C$2),$I$4,dbF!$J:$J,$I338,dbF!$K:$K,$J338)</f>
        <v>0</v>
      </c>
      <c r="Z338" s="1">
        <f ca="1">SUMIFS(INDIRECT($C$1&amp;"!"&amp;$C338&amp;":"&amp;$C338),dbF!$B:$B,"&gt;="&amp;Z$5,dbF!$B:$B,"&lt;="&amp;Z$6,INDIRECT($C$1&amp;"!"&amp;$C$2&amp;":"&amp;$C$2),$I$4,dbF!$J:$J,$I338,dbF!$K:$K,$J338)</f>
        <v>0</v>
      </c>
      <c r="AA338" s="1">
        <f ca="1">SUMIFS(INDIRECT($C$1&amp;"!"&amp;$C338&amp;":"&amp;$C338),dbF!$B:$B,"&gt;="&amp;AA$5,dbF!$B:$B,"&lt;="&amp;AA$6,INDIRECT($C$1&amp;"!"&amp;$C$2&amp;":"&amp;$C$2),$I$4,dbF!$J:$J,$I338,dbF!$K:$K,$J338)</f>
        <v>94359.87</v>
      </c>
      <c r="AB338" s="1">
        <f ca="1">SUMIFS(INDIRECT($C$1&amp;"!"&amp;$C338&amp;":"&amp;$C338),dbF!$B:$B,"&gt;="&amp;AB$5,dbF!$B:$B,"&lt;="&amp;AB$6,INDIRECT($C$1&amp;"!"&amp;$C$2&amp;":"&amp;$C$2),$I$4,dbF!$J:$J,$I338,dbF!$K:$K,$J338)</f>
        <v>163584.44</v>
      </c>
      <c r="AC338" s="1">
        <f ca="1">SUMIFS(INDIRECT($C$1&amp;"!"&amp;$C338&amp;":"&amp;$C338),dbF!$B:$B,"&gt;="&amp;AC$5,dbF!$B:$B,"&lt;="&amp;AC$6,INDIRECT($C$1&amp;"!"&amp;$C$2&amp;":"&amp;$C$2),$I$4,dbF!$J:$J,$I338,dbF!$K:$K,$J338)</f>
        <v>61719</v>
      </c>
      <c r="AD338" s="1">
        <f ca="1">SUMIFS(INDIRECT($C$1&amp;"!"&amp;$C338&amp;":"&amp;$C338),dbF!$B:$B,"&gt;="&amp;AD$5,dbF!$B:$B,"&lt;="&amp;AD$6,INDIRECT($C$1&amp;"!"&amp;$C$2&amp;":"&amp;$C$2),$I$4,dbF!$J:$J,$I338,dbF!$K:$K,$J338)</f>
        <v>7050</v>
      </c>
      <c r="AE338" s="1">
        <f ca="1">SUMIFS(INDIRECT($C$1&amp;"!"&amp;$C338&amp;":"&amp;$C338),dbF!$B:$B,"&gt;="&amp;AE$5,dbF!$B:$B,"&lt;="&amp;AE$6,INDIRECT($C$1&amp;"!"&amp;$C$2&amp;":"&amp;$C$2),$I$4,dbF!$J:$J,$I338,dbF!$K:$K,$J338)</f>
        <v>48500</v>
      </c>
      <c r="AF338" s="1">
        <f ca="1">SUMIFS(INDIRECT($C$1&amp;"!"&amp;$C338&amp;":"&amp;$C338),dbF!$B:$B,"&gt;="&amp;AF$5,dbF!$B:$B,"&lt;="&amp;AF$6,INDIRECT($C$1&amp;"!"&amp;$C$2&amp;":"&amp;$C$2),$I$4,dbF!$J:$J,$I338,dbF!$K:$K,$J338)</f>
        <v>0</v>
      </c>
      <c r="AG338" s="1">
        <f ca="1">SUMIFS(INDIRECT($C$1&amp;"!"&amp;$C338&amp;":"&amp;$C338),dbF!$B:$B,"&gt;="&amp;AG$5,dbF!$B:$B,"&lt;="&amp;AG$6,INDIRECT($C$1&amp;"!"&amp;$C$2&amp;":"&amp;$C$2),$I$4,dbF!$J:$J,$I338,dbF!$K:$K,$J338)</f>
        <v>17860</v>
      </c>
      <c r="AH338" s="1">
        <f ca="1">SUMIFS(INDIRECT($C$1&amp;"!"&amp;$C338&amp;":"&amp;$C338),dbF!$B:$B,"&gt;="&amp;AH$5,dbF!$B:$B,"&lt;="&amp;AH$6,INDIRECT($C$1&amp;"!"&amp;$C$2&amp;":"&amp;$C$2),$I$4,dbF!$J:$J,$I338,dbF!$K:$K,$J338)</f>
        <v>0</v>
      </c>
      <c r="AI338" s="1">
        <f ca="1">SUMIFS(INDIRECT($C$1&amp;"!"&amp;$C338&amp;":"&amp;$C338),dbF!$B:$B,"&gt;="&amp;AI$5,dbF!$B:$B,"&lt;="&amp;AI$6,INDIRECT($C$1&amp;"!"&amp;$C$2&amp;":"&amp;$C$2),$I$4,dbF!$J:$J,$I338,dbF!$K:$K,$J338)</f>
        <v>0</v>
      </c>
      <c r="AJ338" s="1">
        <f ca="1">SUMIFS(INDIRECT($C$1&amp;"!"&amp;$C338&amp;":"&amp;$C338),dbF!$B:$B,"&gt;="&amp;AJ$5,dbF!$B:$B,"&lt;="&amp;AJ$6,INDIRECT($C$1&amp;"!"&amp;$C$2&amp;":"&amp;$C$2),$I$4,dbF!$J:$J,$I338,dbF!$K:$K,$J338)</f>
        <v>23800</v>
      </c>
      <c r="AK338" s="1">
        <f ca="1">SUMIFS(INDIRECT($C$1&amp;"!"&amp;$C338&amp;":"&amp;$C338),dbF!$B:$B,"&gt;="&amp;AK$5,dbF!$B:$B,"&lt;="&amp;AK$6,INDIRECT($C$1&amp;"!"&amp;$C$2&amp;":"&amp;$C$2),$I$4,dbF!$J:$J,$I338,dbF!$K:$K,$J338)</f>
        <v>0</v>
      </c>
      <c r="AL338" s="1">
        <f ca="1">SUMIFS(INDIRECT($C$1&amp;"!"&amp;$C338&amp;":"&amp;$C338),dbF!$B:$B,"&gt;="&amp;AL$5,dbF!$B:$B,"&lt;="&amp;AL$6,INDIRECT($C$1&amp;"!"&amp;$C$2&amp;":"&amp;$C$2),$I$4,dbF!$J:$J,$I338,dbF!$K:$K,$J338)</f>
        <v>0</v>
      </c>
    </row>
    <row r="339" spans="2:38" x14ac:dyDescent="0.25">
      <c r="B339" s="1" t="str">
        <f>Items!$Q52</f>
        <v>PL(-)</v>
      </c>
      <c r="C339" s="1" t="str">
        <f>Items!$R52</f>
        <v>N</v>
      </c>
      <c r="I339" s="22" t="str">
        <f>Items!$O$49</f>
        <v>Переменные расходы</v>
      </c>
      <c r="J339" s="1" t="str">
        <f>Items!P52</f>
        <v>Расходы брокера</v>
      </c>
      <c r="Q339" s="1">
        <f ca="1">SUM($S339:INDIRECT(ADDRESS(ROW(),SUMIFS($3:$3,$4:$4,MAX($4:$4)))))</f>
        <v>69292.45</v>
      </c>
      <c r="T339" s="1">
        <f ca="1">SUMIFS(INDIRECT($C$1&amp;"!"&amp;$C339&amp;":"&amp;$C339),dbF!$B:$B,"&gt;="&amp;T$5,dbF!$B:$B,"&lt;="&amp;T$6,INDIRECT($C$1&amp;"!"&amp;$C$2&amp;":"&amp;$C$2),$I$4,dbF!$J:$J,$I339,dbF!$K:$K,$J339)</f>
        <v>0</v>
      </c>
      <c r="U339" s="1">
        <f ca="1">SUMIFS(INDIRECT($C$1&amp;"!"&amp;$C339&amp;":"&amp;$C339),dbF!$B:$B,"&gt;="&amp;U$5,dbF!$B:$B,"&lt;="&amp;U$6,INDIRECT($C$1&amp;"!"&amp;$C$2&amp;":"&amp;$C$2),$I$4,dbF!$J:$J,$I339,dbF!$K:$K,$J339)</f>
        <v>0</v>
      </c>
      <c r="V339" s="1">
        <f ca="1">SUMIFS(INDIRECT($C$1&amp;"!"&amp;$C339&amp;":"&amp;$C339),dbF!$B:$B,"&gt;="&amp;V$5,dbF!$B:$B,"&lt;="&amp;V$6,INDIRECT($C$1&amp;"!"&amp;$C$2&amp;":"&amp;$C$2),$I$4,dbF!$J:$J,$I339,dbF!$K:$K,$J339)</f>
        <v>0</v>
      </c>
      <c r="W339" s="1">
        <f ca="1">SUMIFS(INDIRECT($C$1&amp;"!"&amp;$C339&amp;":"&amp;$C339),dbF!$B:$B,"&gt;="&amp;W$5,dbF!$B:$B,"&lt;="&amp;W$6,INDIRECT($C$1&amp;"!"&amp;$C$2&amp;":"&amp;$C$2),$I$4,dbF!$J:$J,$I339,dbF!$K:$K,$J339)</f>
        <v>0</v>
      </c>
      <c r="X339" s="1">
        <f ca="1">SUMIFS(INDIRECT($C$1&amp;"!"&amp;$C339&amp;":"&amp;$C339),dbF!$B:$B,"&gt;="&amp;X$5,dbF!$B:$B,"&lt;="&amp;X$6,INDIRECT($C$1&amp;"!"&amp;$C$2&amp;":"&amp;$C$2),$I$4,dbF!$J:$J,$I339,dbF!$K:$K,$J339)</f>
        <v>0</v>
      </c>
      <c r="Y339" s="1">
        <f ca="1">SUMIFS(INDIRECT($C$1&amp;"!"&amp;$C339&amp;":"&amp;$C339),dbF!$B:$B,"&gt;="&amp;Y$5,dbF!$B:$B,"&lt;="&amp;Y$6,INDIRECT($C$1&amp;"!"&amp;$C$2&amp;":"&amp;$C$2),$I$4,dbF!$J:$J,$I339,dbF!$K:$K,$J339)</f>
        <v>0</v>
      </c>
      <c r="Z339" s="1">
        <f ca="1">SUMIFS(INDIRECT($C$1&amp;"!"&amp;$C339&amp;":"&amp;$C339),dbF!$B:$B,"&gt;="&amp;Z$5,dbF!$B:$B,"&lt;="&amp;Z$6,INDIRECT($C$1&amp;"!"&amp;$C$2&amp;":"&amp;$C$2),$I$4,dbF!$J:$J,$I339,dbF!$K:$K,$J339)</f>
        <v>2865.35</v>
      </c>
      <c r="AA339" s="1">
        <f ca="1">SUMIFS(INDIRECT($C$1&amp;"!"&amp;$C339&amp;":"&amp;$C339),dbF!$B:$B,"&gt;="&amp;AA$5,dbF!$B:$B,"&lt;="&amp;AA$6,INDIRECT($C$1&amp;"!"&amp;$C$2&amp;":"&amp;$C$2),$I$4,dbF!$J:$J,$I339,dbF!$K:$K,$J339)</f>
        <v>2910</v>
      </c>
      <c r="AB339" s="1">
        <f ca="1">SUMIFS(INDIRECT($C$1&amp;"!"&amp;$C339&amp;":"&amp;$C339),dbF!$B:$B,"&gt;="&amp;AB$5,dbF!$B:$B,"&lt;="&amp;AB$6,INDIRECT($C$1&amp;"!"&amp;$C$2&amp;":"&amp;$C$2),$I$4,dbF!$J:$J,$I339,dbF!$K:$K,$J339)</f>
        <v>26324.1</v>
      </c>
      <c r="AC339" s="1">
        <f ca="1">SUMIFS(INDIRECT($C$1&amp;"!"&amp;$C339&amp;":"&amp;$C339),dbF!$B:$B,"&gt;="&amp;AC$5,dbF!$B:$B,"&lt;="&amp;AC$6,INDIRECT($C$1&amp;"!"&amp;$C$2&amp;":"&amp;$C$2),$I$4,dbF!$J:$J,$I339,dbF!$K:$K,$J339)</f>
        <v>27793</v>
      </c>
      <c r="AD339" s="1">
        <f ca="1">SUMIFS(INDIRECT($C$1&amp;"!"&amp;$C339&amp;":"&amp;$C339),dbF!$B:$B,"&gt;="&amp;AD$5,dbF!$B:$B,"&lt;="&amp;AD$6,INDIRECT($C$1&amp;"!"&amp;$C$2&amp;":"&amp;$C$2),$I$4,dbF!$J:$J,$I339,dbF!$K:$K,$J339)</f>
        <v>0</v>
      </c>
      <c r="AE339" s="1">
        <f ca="1">SUMIFS(INDIRECT($C$1&amp;"!"&amp;$C339&amp;":"&amp;$C339),dbF!$B:$B,"&gt;="&amp;AE$5,dbF!$B:$B,"&lt;="&amp;AE$6,INDIRECT($C$1&amp;"!"&amp;$C$2&amp;":"&amp;$C$2),$I$4,dbF!$J:$J,$I339,dbF!$K:$K,$J339)</f>
        <v>0</v>
      </c>
      <c r="AF339" s="1">
        <f ca="1">SUMIFS(INDIRECT($C$1&amp;"!"&amp;$C339&amp;":"&amp;$C339),dbF!$B:$B,"&gt;="&amp;AF$5,dbF!$B:$B,"&lt;="&amp;AF$6,INDIRECT($C$1&amp;"!"&amp;$C$2&amp;":"&amp;$C$2),$I$4,dbF!$J:$J,$I339,dbF!$K:$K,$J339)</f>
        <v>0</v>
      </c>
      <c r="AG339" s="1">
        <f ca="1">SUMIFS(INDIRECT($C$1&amp;"!"&amp;$C339&amp;":"&amp;$C339),dbF!$B:$B,"&gt;="&amp;AG$5,dbF!$B:$B,"&lt;="&amp;AG$6,INDIRECT($C$1&amp;"!"&amp;$C$2&amp;":"&amp;$C$2),$I$4,dbF!$J:$J,$I339,dbF!$K:$K,$J339)</f>
        <v>9400</v>
      </c>
      <c r="AH339" s="1">
        <f ca="1">SUMIFS(INDIRECT($C$1&amp;"!"&amp;$C339&amp;":"&amp;$C339),dbF!$B:$B,"&gt;="&amp;AH$5,dbF!$B:$B,"&lt;="&amp;AH$6,INDIRECT($C$1&amp;"!"&amp;$C$2&amp;":"&amp;$C$2),$I$4,dbF!$J:$J,$I339,dbF!$K:$K,$J339)</f>
        <v>0</v>
      </c>
      <c r="AI339" s="1">
        <f ca="1">SUMIFS(INDIRECT($C$1&amp;"!"&amp;$C339&amp;":"&amp;$C339),dbF!$B:$B,"&gt;="&amp;AI$5,dbF!$B:$B,"&lt;="&amp;AI$6,INDIRECT($C$1&amp;"!"&amp;$C$2&amp;":"&amp;$C$2),$I$4,dbF!$J:$J,$I339,dbF!$K:$K,$J339)</f>
        <v>0</v>
      </c>
      <c r="AJ339" s="1">
        <f ca="1">SUMIFS(INDIRECT($C$1&amp;"!"&amp;$C339&amp;":"&amp;$C339),dbF!$B:$B,"&gt;="&amp;AJ$5,dbF!$B:$B,"&lt;="&amp;AJ$6,INDIRECT($C$1&amp;"!"&amp;$C$2&amp;":"&amp;$C$2),$I$4,dbF!$J:$J,$I339,dbF!$K:$K,$J339)</f>
        <v>0</v>
      </c>
      <c r="AK339" s="1">
        <f ca="1">SUMIFS(INDIRECT($C$1&amp;"!"&amp;$C339&amp;":"&amp;$C339),dbF!$B:$B,"&gt;="&amp;AK$5,dbF!$B:$B,"&lt;="&amp;AK$6,INDIRECT($C$1&amp;"!"&amp;$C$2&amp;":"&amp;$C$2),$I$4,dbF!$J:$J,$I339,dbF!$K:$K,$J339)</f>
        <v>0</v>
      </c>
      <c r="AL339" s="1">
        <f ca="1">SUMIFS(INDIRECT($C$1&amp;"!"&amp;$C339&amp;":"&amp;$C339),dbF!$B:$B,"&gt;="&amp;AL$5,dbF!$B:$B,"&lt;="&amp;AL$6,INDIRECT($C$1&amp;"!"&amp;$C$2&amp;":"&amp;$C$2),$I$4,dbF!$J:$J,$I339,dbF!$K:$K,$J339)</f>
        <v>0</v>
      </c>
    </row>
    <row r="340" spans="2:38" x14ac:dyDescent="0.25">
      <c r="B340" s="1" t="str">
        <f>Items!$Q53</f>
        <v>PL(-)</v>
      </c>
      <c r="C340" s="1" t="str">
        <f>Items!$R53</f>
        <v>N</v>
      </c>
      <c r="I340" s="22" t="str">
        <f>Items!$O$49</f>
        <v>Переменные расходы</v>
      </c>
      <c r="J340" s="1" t="str">
        <f>Items!P53</f>
        <v>ГСМ</v>
      </c>
      <c r="Q340" s="1">
        <f ca="1">SUM($S340:INDIRECT(ADDRESS(ROW(),SUMIFS($3:$3,$4:$4,MAX($4:$4)))))</f>
        <v>520745.19999999995</v>
      </c>
      <c r="T340" s="1">
        <f ca="1">SUMIFS(INDIRECT($C$1&amp;"!"&amp;$C340&amp;":"&amp;$C340),dbF!$B:$B,"&gt;="&amp;T$5,dbF!$B:$B,"&lt;="&amp;T$6,INDIRECT($C$1&amp;"!"&amp;$C$2&amp;":"&amp;$C$2),$I$4,dbF!$J:$J,$I340,dbF!$K:$K,$J340)</f>
        <v>0</v>
      </c>
      <c r="U340" s="1">
        <f ca="1">SUMIFS(INDIRECT($C$1&amp;"!"&amp;$C340&amp;":"&amp;$C340),dbF!$B:$B,"&gt;="&amp;U$5,dbF!$B:$B,"&lt;="&amp;U$6,INDIRECT($C$1&amp;"!"&amp;$C$2&amp;":"&amp;$C$2),$I$4,dbF!$J:$J,$I340,dbF!$K:$K,$J340)</f>
        <v>0</v>
      </c>
      <c r="V340" s="1">
        <f ca="1">SUMIFS(INDIRECT($C$1&amp;"!"&amp;$C340&amp;":"&amp;$C340),dbF!$B:$B,"&gt;="&amp;V$5,dbF!$B:$B,"&lt;="&amp;V$6,INDIRECT($C$1&amp;"!"&amp;$C$2&amp;":"&amp;$C$2),$I$4,dbF!$J:$J,$I340,dbF!$K:$K,$J340)</f>
        <v>0</v>
      </c>
      <c r="W340" s="1">
        <f ca="1">SUMIFS(INDIRECT($C$1&amp;"!"&amp;$C340&amp;":"&amp;$C340),dbF!$B:$B,"&gt;="&amp;W$5,dbF!$B:$B,"&lt;="&amp;W$6,INDIRECT($C$1&amp;"!"&amp;$C$2&amp;":"&amp;$C$2),$I$4,dbF!$J:$J,$I340,dbF!$K:$K,$J340)</f>
        <v>0</v>
      </c>
      <c r="X340" s="1">
        <f ca="1">SUMIFS(INDIRECT($C$1&amp;"!"&amp;$C340&amp;":"&amp;$C340),dbF!$B:$B,"&gt;="&amp;X$5,dbF!$B:$B,"&lt;="&amp;X$6,INDIRECT($C$1&amp;"!"&amp;$C$2&amp;":"&amp;$C$2),$I$4,dbF!$J:$J,$I340,dbF!$K:$K,$J340)</f>
        <v>0</v>
      </c>
      <c r="Y340" s="1">
        <f ca="1">SUMIFS(INDIRECT($C$1&amp;"!"&amp;$C340&amp;":"&amp;$C340),dbF!$B:$B,"&gt;="&amp;Y$5,dbF!$B:$B,"&lt;="&amp;Y$6,INDIRECT($C$1&amp;"!"&amp;$C$2&amp;":"&amp;$C$2),$I$4,dbF!$J:$J,$I340,dbF!$K:$K,$J340)</f>
        <v>0</v>
      </c>
      <c r="Z340" s="1">
        <f ca="1">SUMIFS(INDIRECT($C$1&amp;"!"&amp;$C340&amp;":"&amp;$C340),dbF!$B:$B,"&gt;="&amp;Z$5,dbF!$B:$B,"&lt;="&amp;Z$6,INDIRECT($C$1&amp;"!"&amp;$C$2&amp;":"&amp;$C$2),$I$4,dbF!$J:$J,$I340,dbF!$K:$K,$J340)</f>
        <v>0</v>
      </c>
      <c r="AA340" s="1">
        <f ca="1">SUMIFS(INDIRECT($C$1&amp;"!"&amp;$C340&amp;":"&amp;$C340),dbF!$B:$B,"&gt;="&amp;AA$5,dbF!$B:$B,"&lt;="&amp;AA$6,INDIRECT($C$1&amp;"!"&amp;$C$2&amp;":"&amp;$C$2),$I$4,dbF!$J:$J,$I340,dbF!$K:$K,$J340)</f>
        <v>0</v>
      </c>
      <c r="AB340" s="1">
        <f ca="1">SUMIFS(INDIRECT($C$1&amp;"!"&amp;$C340&amp;":"&amp;$C340),dbF!$B:$B,"&gt;="&amp;AB$5,dbF!$B:$B,"&lt;="&amp;AB$6,INDIRECT($C$1&amp;"!"&amp;$C$2&amp;":"&amp;$C$2),$I$4,dbF!$J:$J,$I340,dbF!$K:$K,$J340)</f>
        <v>0</v>
      </c>
      <c r="AC340" s="1">
        <f ca="1">SUMIFS(INDIRECT($C$1&amp;"!"&amp;$C340&amp;":"&amp;$C340),dbF!$B:$B,"&gt;="&amp;AC$5,dbF!$B:$B,"&lt;="&amp;AC$6,INDIRECT($C$1&amp;"!"&amp;$C$2&amp;":"&amp;$C$2),$I$4,dbF!$J:$J,$I340,dbF!$K:$K,$J340)</f>
        <v>11640</v>
      </c>
      <c r="AD340" s="1">
        <f ca="1">SUMIFS(INDIRECT($C$1&amp;"!"&amp;$C340&amp;":"&amp;$C340),dbF!$B:$B,"&gt;="&amp;AD$5,dbF!$B:$B,"&lt;="&amp;AD$6,INDIRECT($C$1&amp;"!"&amp;$C$2&amp;":"&amp;$C$2),$I$4,dbF!$J:$J,$I340,dbF!$K:$K,$J340)</f>
        <v>0</v>
      </c>
      <c r="AE340" s="1">
        <f ca="1">SUMIFS(INDIRECT($C$1&amp;"!"&amp;$C340&amp;":"&amp;$C340),dbF!$B:$B,"&gt;="&amp;AE$5,dbF!$B:$B,"&lt;="&amp;AE$6,INDIRECT($C$1&amp;"!"&amp;$C$2&amp;":"&amp;$C$2),$I$4,dbF!$J:$J,$I340,dbF!$K:$K,$J340)</f>
        <v>0</v>
      </c>
      <c r="AF340" s="1">
        <f ca="1">SUMIFS(INDIRECT($C$1&amp;"!"&amp;$C340&amp;":"&amp;$C340),dbF!$B:$B,"&gt;="&amp;AF$5,dbF!$B:$B,"&lt;="&amp;AF$6,INDIRECT($C$1&amp;"!"&amp;$C$2&amp;":"&amp;$C$2),$I$4,dbF!$J:$J,$I340,dbF!$K:$K,$J340)</f>
        <v>0</v>
      </c>
      <c r="AG340" s="1">
        <f ca="1">SUMIFS(INDIRECT($C$1&amp;"!"&amp;$C340&amp;":"&amp;$C340),dbF!$B:$B,"&gt;="&amp;AG$5,dbF!$B:$B,"&lt;="&amp;AG$6,INDIRECT($C$1&amp;"!"&amp;$C$2&amp;":"&amp;$C$2),$I$4,dbF!$J:$J,$I340,dbF!$K:$K,$J340)</f>
        <v>0</v>
      </c>
      <c r="AH340" s="1">
        <f ca="1">SUMIFS(INDIRECT($C$1&amp;"!"&amp;$C340&amp;":"&amp;$C340),dbF!$B:$B,"&gt;="&amp;AH$5,dbF!$B:$B,"&lt;="&amp;AH$6,INDIRECT($C$1&amp;"!"&amp;$C$2&amp;":"&amp;$C$2),$I$4,dbF!$J:$J,$I340,dbF!$K:$K,$J340)</f>
        <v>509105.19999999995</v>
      </c>
      <c r="AI340" s="1">
        <f ca="1">SUMIFS(INDIRECT($C$1&amp;"!"&amp;$C340&amp;":"&amp;$C340),dbF!$B:$B,"&gt;="&amp;AI$5,dbF!$B:$B,"&lt;="&amp;AI$6,INDIRECT($C$1&amp;"!"&amp;$C$2&amp;":"&amp;$C$2),$I$4,dbF!$J:$J,$I340,dbF!$K:$K,$J340)</f>
        <v>0</v>
      </c>
      <c r="AJ340" s="1">
        <f ca="1">SUMIFS(INDIRECT($C$1&amp;"!"&amp;$C340&amp;":"&amp;$C340),dbF!$B:$B,"&gt;="&amp;AJ$5,dbF!$B:$B,"&lt;="&amp;AJ$6,INDIRECT($C$1&amp;"!"&amp;$C$2&amp;":"&amp;$C$2),$I$4,dbF!$J:$J,$I340,dbF!$K:$K,$J340)</f>
        <v>0</v>
      </c>
      <c r="AK340" s="1">
        <f ca="1">SUMIFS(INDIRECT($C$1&amp;"!"&amp;$C340&amp;":"&amp;$C340),dbF!$B:$B,"&gt;="&amp;AK$5,dbF!$B:$B,"&lt;="&amp;AK$6,INDIRECT($C$1&amp;"!"&amp;$C$2&amp;":"&amp;$C$2),$I$4,dbF!$J:$J,$I340,dbF!$K:$K,$J340)</f>
        <v>0</v>
      </c>
      <c r="AL340" s="1">
        <f ca="1">SUMIFS(INDIRECT($C$1&amp;"!"&amp;$C340&amp;":"&amp;$C340),dbF!$B:$B,"&gt;="&amp;AL$5,dbF!$B:$B,"&lt;="&amp;AL$6,INDIRECT($C$1&amp;"!"&amp;$C$2&amp;":"&amp;$C$2),$I$4,dbF!$J:$J,$I340,dbF!$K:$K,$J340)</f>
        <v>0</v>
      </c>
    </row>
    <row r="341" spans="2:38" x14ac:dyDescent="0.25">
      <c r="B341" s="1" t="str">
        <f>Items!$Q54</f>
        <v>PL(-)</v>
      </c>
      <c r="C341" s="1" t="str">
        <f>Items!$R54</f>
        <v>N</v>
      </c>
      <c r="I341" s="22" t="str">
        <f>Items!$O$49</f>
        <v>Переменные расходы</v>
      </c>
      <c r="J341" s="1" t="str">
        <f>Items!P54</f>
        <v>Прочие расходы</v>
      </c>
      <c r="Q341" s="1">
        <f ca="1">SUM($S341:INDIRECT(ADDRESS(ROW(),SUMIFS($3:$3,$4:$4,MAX($4:$4)))))</f>
        <v>444333.02</v>
      </c>
      <c r="T341" s="1">
        <f ca="1">SUMIFS(INDIRECT($C$1&amp;"!"&amp;$C341&amp;":"&amp;$C341),dbF!$B:$B,"&gt;="&amp;T$5,dbF!$B:$B,"&lt;="&amp;T$6,INDIRECT($C$1&amp;"!"&amp;$C$2&amp;":"&amp;$C$2),$I$4,dbF!$J:$J,$I341,dbF!$K:$K,$J341)</f>
        <v>0</v>
      </c>
      <c r="U341" s="1">
        <f ca="1">SUMIFS(INDIRECT($C$1&amp;"!"&amp;$C341&amp;":"&amp;$C341),dbF!$B:$B,"&gt;="&amp;U$5,dbF!$B:$B,"&lt;="&amp;U$6,INDIRECT($C$1&amp;"!"&amp;$C$2&amp;":"&amp;$C$2),$I$4,dbF!$J:$J,$I341,dbF!$K:$K,$J341)</f>
        <v>0</v>
      </c>
      <c r="V341" s="1">
        <f ca="1">SUMIFS(INDIRECT($C$1&amp;"!"&amp;$C341&amp;":"&amp;$C341),dbF!$B:$B,"&gt;="&amp;V$5,dbF!$B:$B,"&lt;="&amp;V$6,INDIRECT($C$1&amp;"!"&amp;$C$2&amp;":"&amp;$C$2),$I$4,dbF!$J:$J,$I341,dbF!$K:$K,$J341)</f>
        <v>0</v>
      </c>
      <c r="W341" s="1">
        <f ca="1">SUMIFS(INDIRECT($C$1&amp;"!"&amp;$C341&amp;":"&amp;$C341),dbF!$B:$B,"&gt;="&amp;W$5,dbF!$B:$B,"&lt;="&amp;W$6,INDIRECT($C$1&amp;"!"&amp;$C$2&amp;":"&amp;$C$2),$I$4,dbF!$J:$J,$I341,dbF!$K:$K,$J341)</f>
        <v>0</v>
      </c>
      <c r="X341" s="1">
        <f ca="1">SUMIFS(INDIRECT($C$1&amp;"!"&amp;$C341&amp;":"&amp;$C341),dbF!$B:$B,"&gt;="&amp;X$5,dbF!$B:$B,"&lt;="&amp;X$6,INDIRECT($C$1&amp;"!"&amp;$C$2&amp;":"&amp;$C$2),$I$4,dbF!$J:$J,$I341,dbF!$K:$K,$J341)</f>
        <v>30967.5</v>
      </c>
      <c r="Y341" s="1">
        <f ca="1">SUMIFS(INDIRECT($C$1&amp;"!"&amp;$C341&amp;":"&amp;$C341),dbF!$B:$B,"&gt;="&amp;Y$5,dbF!$B:$B,"&lt;="&amp;Y$6,INDIRECT($C$1&amp;"!"&amp;$C$2&amp;":"&amp;$C$2),$I$4,dbF!$J:$J,$I341,dbF!$K:$K,$J341)</f>
        <v>492</v>
      </c>
      <c r="Z341" s="1">
        <f ca="1">SUMIFS(INDIRECT($C$1&amp;"!"&amp;$C341&amp;":"&amp;$C341),dbF!$B:$B,"&gt;="&amp;Z$5,dbF!$B:$B,"&lt;="&amp;Z$6,INDIRECT($C$1&amp;"!"&amp;$C$2&amp;":"&amp;$C$2),$I$4,dbF!$J:$J,$I341,dbF!$K:$K,$J341)</f>
        <v>705</v>
      </c>
      <c r="AA341" s="1">
        <f ca="1">SUMIFS(INDIRECT($C$1&amp;"!"&amp;$C341&amp;":"&amp;$C341),dbF!$B:$B,"&gt;="&amp;AA$5,dbF!$B:$B,"&lt;="&amp;AA$6,INDIRECT($C$1&amp;"!"&amp;$C$2&amp;":"&amp;$C$2),$I$4,dbF!$J:$J,$I341,dbF!$K:$K,$J341)</f>
        <v>0</v>
      </c>
      <c r="AB341" s="1">
        <f ca="1">SUMIFS(INDIRECT($C$1&amp;"!"&amp;$C341&amp;":"&amp;$C341),dbF!$B:$B,"&gt;="&amp;AB$5,dbF!$B:$B,"&lt;="&amp;AB$6,INDIRECT($C$1&amp;"!"&amp;$C$2&amp;":"&amp;$C$2),$I$4,dbF!$J:$J,$I341,dbF!$K:$K,$J341)</f>
        <v>282</v>
      </c>
      <c r="AC341" s="1">
        <f ca="1">SUMIFS(INDIRECT($C$1&amp;"!"&amp;$C341&amp;":"&amp;$C341),dbF!$B:$B,"&gt;="&amp;AC$5,dbF!$B:$B,"&lt;="&amp;AC$6,INDIRECT($C$1&amp;"!"&amp;$C$2&amp;":"&amp;$C$2),$I$4,dbF!$J:$J,$I341,dbF!$K:$K,$J341)</f>
        <v>68430.75</v>
      </c>
      <c r="AD341" s="1">
        <f ca="1">SUMIFS(INDIRECT($C$1&amp;"!"&amp;$C341&amp;":"&amp;$C341),dbF!$B:$B,"&gt;="&amp;AD$5,dbF!$B:$B,"&lt;="&amp;AD$6,INDIRECT($C$1&amp;"!"&amp;$C$2&amp;":"&amp;$C$2),$I$4,dbF!$J:$J,$I341,dbF!$K:$K,$J341)</f>
        <v>11863.77</v>
      </c>
      <c r="AE341" s="1">
        <f ca="1">SUMIFS(INDIRECT($C$1&amp;"!"&amp;$C341&amp;":"&amp;$C341),dbF!$B:$B,"&gt;="&amp;AE$5,dbF!$B:$B,"&lt;="&amp;AE$6,INDIRECT($C$1&amp;"!"&amp;$C$2&amp;":"&amp;$C$2),$I$4,dbF!$J:$J,$I341,dbF!$K:$K,$J341)</f>
        <v>2310</v>
      </c>
      <c r="AF341" s="1">
        <f ca="1">SUMIFS(INDIRECT($C$1&amp;"!"&amp;$C341&amp;":"&amp;$C341),dbF!$B:$B,"&gt;="&amp;AF$5,dbF!$B:$B,"&lt;="&amp;AF$6,INDIRECT($C$1&amp;"!"&amp;$C$2&amp;":"&amp;$C$2),$I$4,dbF!$J:$J,$I341,dbF!$K:$K,$J341)</f>
        <v>254176</v>
      </c>
      <c r="AG341" s="1">
        <f ca="1">SUMIFS(INDIRECT($C$1&amp;"!"&amp;$C341&amp;":"&amp;$C341),dbF!$B:$B,"&gt;="&amp;AG$5,dbF!$B:$B,"&lt;="&amp;AG$6,INDIRECT($C$1&amp;"!"&amp;$C$2&amp;":"&amp;$C$2),$I$4,dbF!$J:$J,$I341,dbF!$K:$K,$J341)</f>
        <v>75106</v>
      </c>
      <c r="AH341" s="1">
        <f ca="1">SUMIFS(INDIRECT($C$1&amp;"!"&amp;$C341&amp;":"&amp;$C341),dbF!$B:$B,"&gt;="&amp;AH$5,dbF!$B:$B,"&lt;="&amp;AH$6,INDIRECT($C$1&amp;"!"&amp;$C$2&amp;":"&amp;$C$2),$I$4,dbF!$J:$J,$I341,dbF!$K:$K,$J341)</f>
        <v>0</v>
      </c>
      <c r="AI341" s="1">
        <f ca="1">SUMIFS(INDIRECT($C$1&amp;"!"&amp;$C341&amp;":"&amp;$C341),dbF!$B:$B,"&gt;="&amp;AI$5,dbF!$B:$B,"&lt;="&amp;AI$6,INDIRECT($C$1&amp;"!"&amp;$C$2&amp;":"&amp;$C$2),$I$4,dbF!$J:$J,$I341,dbF!$K:$K,$J341)</f>
        <v>0</v>
      </c>
      <c r="AJ341" s="1">
        <f ca="1">SUMIFS(INDIRECT($C$1&amp;"!"&amp;$C341&amp;":"&amp;$C341),dbF!$B:$B,"&gt;="&amp;AJ$5,dbF!$B:$B,"&lt;="&amp;AJ$6,INDIRECT($C$1&amp;"!"&amp;$C$2&amp;":"&amp;$C$2),$I$4,dbF!$J:$J,$I341,dbF!$K:$K,$J341)</f>
        <v>0</v>
      </c>
      <c r="AK341" s="1">
        <f ca="1">SUMIFS(INDIRECT($C$1&amp;"!"&amp;$C341&amp;":"&amp;$C341),dbF!$B:$B,"&gt;="&amp;AK$5,dbF!$B:$B,"&lt;="&amp;AK$6,INDIRECT($C$1&amp;"!"&amp;$C$2&amp;":"&amp;$C$2),$I$4,dbF!$J:$J,$I341,dbF!$K:$K,$J341)</f>
        <v>0</v>
      </c>
      <c r="AL341" s="1">
        <f ca="1">SUMIFS(INDIRECT($C$1&amp;"!"&amp;$C341&amp;":"&amp;$C341),dbF!$B:$B,"&gt;="&amp;AL$5,dbF!$B:$B,"&lt;="&amp;AL$6,INDIRECT($C$1&amp;"!"&amp;$C$2&amp;":"&amp;$C$2),$I$4,dbF!$J:$J,$I341,dbF!$K:$K,$J341)</f>
        <v>0</v>
      </c>
    </row>
    <row r="342" spans="2:38" x14ac:dyDescent="0.25">
      <c r="B342" s="1" t="str">
        <f>Items!$Q55</f>
        <v>PL(-)</v>
      </c>
      <c r="C342" s="1" t="str">
        <f>Items!$R55</f>
        <v>N</v>
      </c>
      <c r="I342" s="22" t="str">
        <f>Items!$O$49</f>
        <v>Переменные расходы</v>
      </c>
      <c r="J342" s="1" t="str">
        <f>Items!P55</f>
        <v>Инструменты</v>
      </c>
      <c r="Q342" s="1">
        <f ca="1">SUM($S342:INDIRECT(ADDRESS(ROW(),SUMIFS($3:$3,$4:$4,MAX($4:$4)))))</f>
        <v>0</v>
      </c>
      <c r="T342" s="1">
        <f ca="1">SUMIFS(INDIRECT($C$1&amp;"!"&amp;$C342&amp;":"&amp;$C342),dbF!$B:$B,"&gt;="&amp;T$5,dbF!$B:$B,"&lt;="&amp;T$6,INDIRECT($C$1&amp;"!"&amp;$C$2&amp;":"&amp;$C$2),$I$4,dbF!$J:$J,$I342,dbF!$K:$K,$J342)</f>
        <v>0</v>
      </c>
      <c r="U342" s="1">
        <f ca="1">SUMIFS(INDIRECT($C$1&amp;"!"&amp;$C342&amp;":"&amp;$C342),dbF!$B:$B,"&gt;="&amp;U$5,dbF!$B:$B,"&lt;="&amp;U$6,INDIRECT($C$1&amp;"!"&amp;$C$2&amp;":"&amp;$C$2),$I$4,dbF!$J:$J,$I342,dbF!$K:$K,$J342)</f>
        <v>0</v>
      </c>
      <c r="V342" s="1">
        <f ca="1">SUMIFS(INDIRECT($C$1&amp;"!"&amp;$C342&amp;":"&amp;$C342),dbF!$B:$B,"&gt;="&amp;V$5,dbF!$B:$B,"&lt;="&amp;V$6,INDIRECT($C$1&amp;"!"&amp;$C$2&amp;":"&amp;$C$2),$I$4,dbF!$J:$J,$I342,dbF!$K:$K,$J342)</f>
        <v>0</v>
      </c>
      <c r="W342" s="1">
        <f ca="1">SUMIFS(INDIRECT($C$1&amp;"!"&amp;$C342&amp;":"&amp;$C342),dbF!$B:$B,"&gt;="&amp;W$5,dbF!$B:$B,"&lt;="&amp;W$6,INDIRECT($C$1&amp;"!"&amp;$C$2&amp;":"&amp;$C$2),$I$4,dbF!$J:$J,$I342,dbF!$K:$K,$J342)</f>
        <v>0</v>
      </c>
      <c r="X342" s="1">
        <f ca="1">SUMIFS(INDIRECT($C$1&amp;"!"&amp;$C342&amp;":"&amp;$C342),dbF!$B:$B,"&gt;="&amp;X$5,dbF!$B:$B,"&lt;="&amp;X$6,INDIRECT($C$1&amp;"!"&amp;$C$2&amp;":"&amp;$C$2),$I$4,dbF!$J:$J,$I342,dbF!$K:$K,$J342)</f>
        <v>0</v>
      </c>
      <c r="Y342" s="1">
        <f ca="1">SUMIFS(INDIRECT($C$1&amp;"!"&amp;$C342&amp;":"&amp;$C342),dbF!$B:$B,"&gt;="&amp;Y$5,dbF!$B:$B,"&lt;="&amp;Y$6,INDIRECT($C$1&amp;"!"&amp;$C$2&amp;":"&amp;$C$2),$I$4,dbF!$J:$J,$I342,dbF!$K:$K,$J342)</f>
        <v>0</v>
      </c>
      <c r="Z342" s="1">
        <f ca="1">SUMIFS(INDIRECT($C$1&amp;"!"&amp;$C342&amp;":"&amp;$C342),dbF!$B:$B,"&gt;="&amp;Z$5,dbF!$B:$B,"&lt;="&amp;Z$6,INDIRECT($C$1&amp;"!"&amp;$C$2&amp;":"&amp;$C$2),$I$4,dbF!$J:$J,$I342,dbF!$K:$K,$J342)</f>
        <v>0</v>
      </c>
      <c r="AA342" s="1">
        <f ca="1">SUMIFS(INDIRECT($C$1&amp;"!"&amp;$C342&amp;":"&amp;$C342),dbF!$B:$B,"&gt;="&amp;AA$5,dbF!$B:$B,"&lt;="&amp;AA$6,INDIRECT($C$1&amp;"!"&amp;$C$2&amp;":"&amp;$C$2),$I$4,dbF!$J:$J,$I342,dbF!$K:$K,$J342)</f>
        <v>0</v>
      </c>
      <c r="AB342" s="1">
        <f ca="1">SUMIFS(INDIRECT($C$1&amp;"!"&amp;$C342&amp;":"&amp;$C342),dbF!$B:$B,"&gt;="&amp;AB$5,dbF!$B:$B,"&lt;="&amp;AB$6,INDIRECT($C$1&amp;"!"&amp;$C$2&amp;":"&amp;$C$2),$I$4,dbF!$J:$J,$I342,dbF!$K:$K,$J342)</f>
        <v>0</v>
      </c>
      <c r="AC342" s="1">
        <f ca="1">SUMIFS(INDIRECT($C$1&amp;"!"&amp;$C342&amp;":"&amp;$C342),dbF!$B:$B,"&gt;="&amp;AC$5,dbF!$B:$B,"&lt;="&amp;AC$6,INDIRECT($C$1&amp;"!"&amp;$C$2&amp;":"&amp;$C$2),$I$4,dbF!$J:$J,$I342,dbF!$K:$K,$J342)</f>
        <v>0</v>
      </c>
      <c r="AD342" s="1">
        <f ca="1">SUMIFS(INDIRECT($C$1&amp;"!"&amp;$C342&amp;":"&amp;$C342),dbF!$B:$B,"&gt;="&amp;AD$5,dbF!$B:$B,"&lt;="&amp;AD$6,INDIRECT($C$1&amp;"!"&amp;$C$2&amp;":"&amp;$C$2),$I$4,dbF!$J:$J,$I342,dbF!$K:$K,$J342)</f>
        <v>0</v>
      </c>
      <c r="AE342" s="1">
        <f ca="1">SUMIFS(INDIRECT($C$1&amp;"!"&amp;$C342&amp;":"&amp;$C342),dbF!$B:$B,"&gt;="&amp;AE$5,dbF!$B:$B,"&lt;="&amp;AE$6,INDIRECT($C$1&amp;"!"&amp;$C$2&amp;":"&amp;$C$2),$I$4,dbF!$J:$J,$I342,dbF!$K:$K,$J342)</f>
        <v>0</v>
      </c>
      <c r="AF342" s="1">
        <f ca="1">SUMIFS(INDIRECT($C$1&amp;"!"&amp;$C342&amp;":"&amp;$C342),dbF!$B:$B,"&gt;="&amp;AF$5,dbF!$B:$B,"&lt;="&amp;AF$6,INDIRECT($C$1&amp;"!"&amp;$C$2&amp;":"&amp;$C$2),$I$4,dbF!$J:$J,$I342,dbF!$K:$K,$J342)</f>
        <v>0</v>
      </c>
      <c r="AG342" s="1">
        <f ca="1">SUMIFS(INDIRECT($C$1&amp;"!"&amp;$C342&amp;":"&amp;$C342),dbF!$B:$B,"&gt;="&amp;AG$5,dbF!$B:$B,"&lt;="&amp;AG$6,INDIRECT($C$1&amp;"!"&amp;$C$2&amp;":"&amp;$C$2),$I$4,dbF!$J:$J,$I342,dbF!$K:$K,$J342)</f>
        <v>0</v>
      </c>
      <c r="AH342" s="1">
        <f ca="1">SUMIFS(INDIRECT($C$1&amp;"!"&amp;$C342&amp;":"&amp;$C342),dbF!$B:$B,"&gt;="&amp;AH$5,dbF!$B:$B,"&lt;="&amp;AH$6,INDIRECT($C$1&amp;"!"&amp;$C$2&amp;":"&amp;$C$2),$I$4,dbF!$J:$J,$I342,dbF!$K:$K,$J342)</f>
        <v>0</v>
      </c>
      <c r="AI342" s="1">
        <f ca="1">SUMIFS(INDIRECT($C$1&amp;"!"&amp;$C342&amp;":"&amp;$C342),dbF!$B:$B,"&gt;="&amp;AI$5,dbF!$B:$B,"&lt;="&amp;AI$6,INDIRECT($C$1&amp;"!"&amp;$C$2&amp;":"&amp;$C$2),$I$4,dbF!$J:$J,$I342,dbF!$K:$K,$J342)</f>
        <v>0</v>
      </c>
      <c r="AJ342" s="1">
        <f ca="1">SUMIFS(INDIRECT($C$1&amp;"!"&amp;$C342&amp;":"&amp;$C342),dbF!$B:$B,"&gt;="&amp;AJ$5,dbF!$B:$B,"&lt;="&amp;AJ$6,INDIRECT($C$1&amp;"!"&amp;$C$2&amp;":"&amp;$C$2),$I$4,dbF!$J:$J,$I342,dbF!$K:$K,$J342)</f>
        <v>0</v>
      </c>
      <c r="AK342" s="1">
        <f ca="1">SUMIFS(INDIRECT($C$1&amp;"!"&amp;$C342&amp;":"&amp;$C342),dbF!$B:$B,"&gt;="&amp;AK$5,dbF!$B:$B,"&lt;="&amp;AK$6,INDIRECT($C$1&amp;"!"&amp;$C$2&amp;":"&amp;$C$2),$I$4,dbF!$J:$J,$I342,dbF!$K:$K,$J342)</f>
        <v>0</v>
      </c>
      <c r="AL342" s="1">
        <f ca="1">SUMIFS(INDIRECT($C$1&amp;"!"&amp;$C342&amp;":"&amp;$C342),dbF!$B:$B,"&gt;="&amp;AL$5,dbF!$B:$B,"&lt;="&amp;AL$6,INDIRECT($C$1&amp;"!"&amp;$C$2&amp;":"&amp;$C$2),$I$4,dbF!$J:$J,$I342,dbF!$K:$K,$J342)</f>
        <v>0</v>
      </c>
    </row>
    <row r="343" spans="2:38" x14ac:dyDescent="0.25">
      <c r="B343" s="1" t="str">
        <f>Items!$Q56</f>
        <v>PL(-)</v>
      </c>
      <c r="C343" s="1" t="str">
        <f>Items!$R56</f>
        <v>N</v>
      </c>
      <c r="I343" s="22" t="str">
        <f>Items!$O$49</f>
        <v>Переменные расходы</v>
      </c>
      <c r="J343" s="1" t="str">
        <f>Items!P56</f>
        <v>Резерв-1</v>
      </c>
      <c r="Q343" s="1">
        <f ca="1">SUM($S343:INDIRECT(ADDRESS(ROW(),SUMIFS($3:$3,$4:$4,MAX($4:$4)))))</f>
        <v>0</v>
      </c>
      <c r="T343" s="1">
        <f ca="1">SUMIFS(INDIRECT($C$1&amp;"!"&amp;$C343&amp;":"&amp;$C343),dbF!$B:$B,"&gt;="&amp;T$5,dbF!$B:$B,"&lt;="&amp;T$6,INDIRECT($C$1&amp;"!"&amp;$C$2&amp;":"&amp;$C$2),$I$4,dbF!$J:$J,$I343,dbF!$K:$K,$J343)</f>
        <v>0</v>
      </c>
      <c r="U343" s="1">
        <f ca="1">SUMIFS(INDIRECT($C$1&amp;"!"&amp;$C343&amp;":"&amp;$C343),dbF!$B:$B,"&gt;="&amp;U$5,dbF!$B:$B,"&lt;="&amp;U$6,INDIRECT($C$1&amp;"!"&amp;$C$2&amp;":"&amp;$C$2),$I$4,dbF!$J:$J,$I343,dbF!$K:$K,$J343)</f>
        <v>0</v>
      </c>
      <c r="V343" s="1">
        <f ca="1">SUMIFS(INDIRECT($C$1&amp;"!"&amp;$C343&amp;":"&amp;$C343),dbF!$B:$B,"&gt;="&amp;V$5,dbF!$B:$B,"&lt;="&amp;V$6,INDIRECT($C$1&amp;"!"&amp;$C$2&amp;":"&amp;$C$2),$I$4,dbF!$J:$J,$I343,dbF!$K:$K,$J343)</f>
        <v>0</v>
      </c>
      <c r="W343" s="1">
        <f ca="1">SUMIFS(INDIRECT($C$1&amp;"!"&amp;$C343&amp;":"&amp;$C343),dbF!$B:$B,"&gt;="&amp;W$5,dbF!$B:$B,"&lt;="&amp;W$6,INDIRECT($C$1&amp;"!"&amp;$C$2&amp;":"&amp;$C$2),$I$4,dbF!$J:$J,$I343,dbF!$K:$K,$J343)</f>
        <v>0</v>
      </c>
      <c r="X343" s="1">
        <f ca="1">SUMIFS(INDIRECT($C$1&amp;"!"&amp;$C343&amp;":"&amp;$C343),dbF!$B:$B,"&gt;="&amp;X$5,dbF!$B:$B,"&lt;="&amp;X$6,INDIRECT($C$1&amp;"!"&amp;$C$2&amp;":"&amp;$C$2),$I$4,dbF!$J:$J,$I343,dbF!$K:$K,$J343)</f>
        <v>0</v>
      </c>
      <c r="Y343" s="1">
        <f ca="1">SUMIFS(INDIRECT($C$1&amp;"!"&amp;$C343&amp;":"&amp;$C343),dbF!$B:$B,"&gt;="&amp;Y$5,dbF!$B:$B,"&lt;="&amp;Y$6,INDIRECT($C$1&amp;"!"&amp;$C$2&amp;":"&amp;$C$2),$I$4,dbF!$J:$J,$I343,dbF!$K:$K,$J343)</f>
        <v>0</v>
      </c>
      <c r="Z343" s="1">
        <f ca="1">SUMIFS(INDIRECT($C$1&amp;"!"&amp;$C343&amp;":"&amp;$C343),dbF!$B:$B,"&gt;="&amp;Z$5,dbF!$B:$B,"&lt;="&amp;Z$6,INDIRECT($C$1&amp;"!"&amp;$C$2&amp;":"&amp;$C$2),$I$4,dbF!$J:$J,$I343,dbF!$K:$K,$J343)</f>
        <v>0</v>
      </c>
      <c r="AA343" s="1">
        <f ca="1">SUMIFS(INDIRECT($C$1&amp;"!"&amp;$C343&amp;":"&amp;$C343),dbF!$B:$B,"&gt;="&amp;AA$5,dbF!$B:$B,"&lt;="&amp;AA$6,INDIRECT($C$1&amp;"!"&amp;$C$2&amp;":"&amp;$C$2),$I$4,dbF!$J:$J,$I343,dbF!$K:$K,$J343)</f>
        <v>0</v>
      </c>
      <c r="AB343" s="1">
        <f ca="1">SUMIFS(INDIRECT($C$1&amp;"!"&amp;$C343&amp;":"&amp;$C343),dbF!$B:$B,"&gt;="&amp;AB$5,dbF!$B:$B,"&lt;="&amp;AB$6,INDIRECT($C$1&amp;"!"&amp;$C$2&amp;":"&amp;$C$2),$I$4,dbF!$J:$J,$I343,dbF!$K:$K,$J343)</f>
        <v>0</v>
      </c>
      <c r="AC343" s="1">
        <f ca="1">SUMIFS(INDIRECT($C$1&amp;"!"&amp;$C343&amp;":"&amp;$C343),dbF!$B:$B,"&gt;="&amp;AC$5,dbF!$B:$B,"&lt;="&amp;AC$6,INDIRECT($C$1&amp;"!"&amp;$C$2&amp;":"&amp;$C$2),$I$4,dbF!$J:$J,$I343,dbF!$K:$K,$J343)</f>
        <v>0</v>
      </c>
      <c r="AD343" s="1">
        <f ca="1">SUMIFS(INDIRECT($C$1&amp;"!"&amp;$C343&amp;":"&amp;$C343),dbF!$B:$B,"&gt;="&amp;AD$5,dbF!$B:$B,"&lt;="&amp;AD$6,INDIRECT($C$1&amp;"!"&amp;$C$2&amp;":"&amp;$C$2),$I$4,dbF!$J:$J,$I343,dbF!$K:$K,$J343)</f>
        <v>0</v>
      </c>
      <c r="AE343" s="1">
        <f ca="1">SUMIFS(INDIRECT($C$1&amp;"!"&amp;$C343&amp;":"&amp;$C343),dbF!$B:$B,"&gt;="&amp;AE$5,dbF!$B:$B,"&lt;="&amp;AE$6,INDIRECT($C$1&amp;"!"&amp;$C$2&amp;":"&amp;$C$2),$I$4,dbF!$J:$J,$I343,dbF!$K:$K,$J343)</f>
        <v>0</v>
      </c>
      <c r="AF343" s="1">
        <f ca="1">SUMIFS(INDIRECT($C$1&amp;"!"&amp;$C343&amp;":"&amp;$C343),dbF!$B:$B,"&gt;="&amp;AF$5,dbF!$B:$B,"&lt;="&amp;AF$6,INDIRECT($C$1&amp;"!"&amp;$C$2&amp;":"&amp;$C$2),$I$4,dbF!$J:$J,$I343,dbF!$K:$K,$J343)</f>
        <v>0</v>
      </c>
      <c r="AG343" s="1">
        <f ca="1">SUMIFS(INDIRECT($C$1&amp;"!"&amp;$C343&amp;":"&amp;$C343),dbF!$B:$B,"&gt;="&amp;AG$5,dbF!$B:$B,"&lt;="&amp;AG$6,INDIRECT($C$1&amp;"!"&amp;$C$2&amp;":"&amp;$C$2),$I$4,dbF!$J:$J,$I343,dbF!$K:$K,$J343)</f>
        <v>0</v>
      </c>
      <c r="AH343" s="1">
        <f ca="1">SUMIFS(INDIRECT($C$1&amp;"!"&amp;$C343&amp;":"&amp;$C343),dbF!$B:$B,"&gt;="&amp;AH$5,dbF!$B:$B,"&lt;="&amp;AH$6,INDIRECT($C$1&amp;"!"&amp;$C$2&amp;":"&amp;$C$2),$I$4,dbF!$J:$J,$I343,dbF!$K:$K,$J343)</f>
        <v>0</v>
      </c>
      <c r="AI343" s="1">
        <f ca="1">SUMIFS(INDIRECT($C$1&amp;"!"&amp;$C343&amp;":"&amp;$C343),dbF!$B:$B,"&gt;="&amp;AI$5,dbF!$B:$B,"&lt;="&amp;AI$6,INDIRECT($C$1&amp;"!"&amp;$C$2&amp;":"&amp;$C$2),$I$4,dbF!$J:$J,$I343,dbF!$K:$K,$J343)</f>
        <v>0</v>
      </c>
      <c r="AJ343" s="1">
        <f ca="1">SUMIFS(INDIRECT($C$1&amp;"!"&amp;$C343&amp;":"&amp;$C343),dbF!$B:$B,"&gt;="&amp;AJ$5,dbF!$B:$B,"&lt;="&amp;AJ$6,INDIRECT($C$1&amp;"!"&amp;$C$2&amp;":"&amp;$C$2),$I$4,dbF!$J:$J,$I343,dbF!$K:$K,$J343)</f>
        <v>0</v>
      </c>
      <c r="AK343" s="1">
        <f ca="1">SUMIFS(INDIRECT($C$1&amp;"!"&amp;$C343&amp;":"&amp;$C343),dbF!$B:$B,"&gt;="&amp;AK$5,dbF!$B:$B,"&lt;="&amp;AK$6,INDIRECT($C$1&amp;"!"&amp;$C$2&amp;":"&amp;$C$2),$I$4,dbF!$J:$J,$I343,dbF!$K:$K,$J343)</f>
        <v>0</v>
      </c>
      <c r="AL343" s="1">
        <f ca="1">SUMIFS(INDIRECT($C$1&amp;"!"&amp;$C343&amp;":"&amp;$C343),dbF!$B:$B,"&gt;="&amp;AL$5,dbF!$B:$B,"&lt;="&amp;AL$6,INDIRECT($C$1&amp;"!"&amp;$C$2&amp;":"&amp;$C$2),$I$4,dbF!$J:$J,$I343,dbF!$K:$K,$J343)</f>
        <v>0</v>
      </c>
    </row>
    <row r="344" spans="2:38" x14ac:dyDescent="0.25">
      <c r="B344" s="1" t="str">
        <f>Items!$Q57</f>
        <v>PL(-)</v>
      </c>
      <c r="C344" s="1" t="str">
        <f>Items!$R57</f>
        <v>N</v>
      </c>
      <c r="I344" s="22" t="str">
        <f>Items!$O$49</f>
        <v>Переменные расходы</v>
      </c>
      <c r="J344" s="1" t="str">
        <f>Items!P57</f>
        <v>Резерв-2</v>
      </c>
      <c r="Q344" s="1">
        <f ca="1">SUM($S344:INDIRECT(ADDRESS(ROW(),SUMIFS($3:$3,$4:$4,MAX($4:$4)))))</f>
        <v>0</v>
      </c>
      <c r="T344" s="1">
        <f ca="1">SUMIFS(INDIRECT($C$1&amp;"!"&amp;$C344&amp;":"&amp;$C344),dbF!$B:$B,"&gt;="&amp;T$5,dbF!$B:$B,"&lt;="&amp;T$6,INDIRECT($C$1&amp;"!"&amp;$C$2&amp;":"&amp;$C$2),$I$4,dbF!$J:$J,$I344,dbF!$K:$K,$J344)</f>
        <v>0</v>
      </c>
      <c r="U344" s="1">
        <f ca="1">SUMIFS(INDIRECT($C$1&amp;"!"&amp;$C344&amp;":"&amp;$C344),dbF!$B:$B,"&gt;="&amp;U$5,dbF!$B:$B,"&lt;="&amp;U$6,INDIRECT($C$1&amp;"!"&amp;$C$2&amp;":"&amp;$C$2),$I$4,dbF!$J:$J,$I344,dbF!$K:$K,$J344)</f>
        <v>0</v>
      </c>
      <c r="V344" s="1">
        <f ca="1">SUMIFS(INDIRECT($C$1&amp;"!"&amp;$C344&amp;":"&amp;$C344),dbF!$B:$B,"&gt;="&amp;V$5,dbF!$B:$B,"&lt;="&amp;V$6,INDIRECT($C$1&amp;"!"&amp;$C$2&amp;":"&amp;$C$2),$I$4,dbF!$J:$J,$I344,dbF!$K:$K,$J344)</f>
        <v>0</v>
      </c>
      <c r="W344" s="1">
        <f ca="1">SUMIFS(INDIRECT($C$1&amp;"!"&amp;$C344&amp;":"&amp;$C344),dbF!$B:$B,"&gt;="&amp;W$5,dbF!$B:$B,"&lt;="&amp;W$6,INDIRECT($C$1&amp;"!"&amp;$C$2&amp;":"&amp;$C$2),$I$4,dbF!$J:$J,$I344,dbF!$K:$K,$J344)</f>
        <v>0</v>
      </c>
      <c r="X344" s="1">
        <f ca="1">SUMIFS(INDIRECT($C$1&amp;"!"&amp;$C344&amp;":"&amp;$C344),dbF!$B:$B,"&gt;="&amp;X$5,dbF!$B:$B,"&lt;="&amp;X$6,INDIRECT($C$1&amp;"!"&amp;$C$2&amp;":"&amp;$C$2),$I$4,dbF!$J:$J,$I344,dbF!$K:$K,$J344)</f>
        <v>0</v>
      </c>
      <c r="Y344" s="1">
        <f ca="1">SUMIFS(INDIRECT($C$1&amp;"!"&amp;$C344&amp;":"&amp;$C344),dbF!$B:$B,"&gt;="&amp;Y$5,dbF!$B:$B,"&lt;="&amp;Y$6,INDIRECT($C$1&amp;"!"&amp;$C$2&amp;":"&amp;$C$2),$I$4,dbF!$J:$J,$I344,dbF!$K:$K,$J344)</f>
        <v>0</v>
      </c>
      <c r="Z344" s="1">
        <f ca="1">SUMIFS(INDIRECT($C$1&amp;"!"&amp;$C344&amp;":"&amp;$C344),dbF!$B:$B,"&gt;="&amp;Z$5,dbF!$B:$B,"&lt;="&amp;Z$6,INDIRECT($C$1&amp;"!"&amp;$C$2&amp;":"&amp;$C$2),$I$4,dbF!$J:$J,$I344,dbF!$K:$K,$J344)</f>
        <v>0</v>
      </c>
      <c r="AA344" s="1">
        <f ca="1">SUMIFS(INDIRECT($C$1&amp;"!"&amp;$C344&amp;":"&amp;$C344),dbF!$B:$B,"&gt;="&amp;AA$5,dbF!$B:$B,"&lt;="&amp;AA$6,INDIRECT($C$1&amp;"!"&amp;$C$2&amp;":"&amp;$C$2),$I$4,dbF!$J:$J,$I344,dbF!$K:$K,$J344)</f>
        <v>0</v>
      </c>
      <c r="AB344" s="1">
        <f ca="1">SUMIFS(INDIRECT($C$1&amp;"!"&amp;$C344&amp;":"&amp;$C344),dbF!$B:$B,"&gt;="&amp;AB$5,dbF!$B:$B,"&lt;="&amp;AB$6,INDIRECT($C$1&amp;"!"&amp;$C$2&amp;":"&amp;$C$2),$I$4,dbF!$J:$J,$I344,dbF!$K:$K,$J344)</f>
        <v>0</v>
      </c>
      <c r="AC344" s="1">
        <f ca="1">SUMIFS(INDIRECT($C$1&amp;"!"&amp;$C344&amp;":"&amp;$C344),dbF!$B:$B,"&gt;="&amp;AC$5,dbF!$B:$B,"&lt;="&amp;AC$6,INDIRECT($C$1&amp;"!"&amp;$C$2&amp;":"&amp;$C$2),$I$4,dbF!$J:$J,$I344,dbF!$K:$K,$J344)</f>
        <v>0</v>
      </c>
      <c r="AD344" s="1">
        <f ca="1">SUMIFS(INDIRECT($C$1&amp;"!"&amp;$C344&amp;":"&amp;$C344),dbF!$B:$B,"&gt;="&amp;AD$5,dbF!$B:$B,"&lt;="&amp;AD$6,INDIRECT($C$1&amp;"!"&amp;$C$2&amp;":"&amp;$C$2),$I$4,dbF!$J:$J,$I344,dbF!$K:$K,$J344)</f>
        <v>0</v>
      </c>
      <c r="AE344" s="1">
        <f ca="1">SUMIFS(INDIRECT($C$1&amp;"!"&amp;$C344&amp;":"&amp;$C344),dbF!$B:$B,"&gt;="&amp;AE$5,dbF!$B:$B,"&lt;="&amp;AE$6,INDIRECT($C$1&amp;"!"&amp;$C$2&amp;":"&amp;$C$2),$I$4,dbF!$J:$J,$I344,dbF!$K:$K,$J344)</f>
        <v>0</v>
      </c>
      <c r="AF344" s="1">
        <f ca="1">SUMIFS(INDIRECT($C$1&amp;"!"&amp;$C344&amp;":"&amp;$C344),dbF!$B:$B,"&gt;="&amp;AF$5,dbF!$B:$B,"&lt;="&amp;AF$6,INDIRECT($C$1&amp;"!"&amp;$C$2&amp;":"&amp;$C$2),$I$4,dbF!$J:$J,$I344,dbF!$K:$K,$J344)</f>
        <v>0</v>
      </c>
      <c r="AG344" s="1">
        <f ca="1">SUMIFS(INDIRECT($C$1&amp;"!"&amp;$C344&amp;":"&amp;$C344),dbF!$B:$B,"&gt;="&amp;AG$5,dbF!$B:$B,"&lt;="&amp;AG$6,INDIRECT($C$1&amp;"!"&amp;$C$2&amp;":"&amp;$C$2),$I$4,dbF!$J:$J,$I344,dbF!$K:$K,$J344)</f>
        <v>0</v>
      </c>
      <c r="AH344" s="1">
        <f ca="1">SUMIFS(INDIRECT($C$1&amp;"!"&amp;$C344&amp;":"&amp;$C344),dbF!$B:$B,"&gt;="&amp;AH$5,dbF!$B:$B,"&lt;="&amp;AH$6,INDIRECT($C$1&amp;"!"&amp;$C$2&amp;":"&amp;$C$2),$I$4,dbF!$J:$J,$I344,dbF!$K:$K,$J344)</f>
        <v>0</v>
      </c>
      <c r="AI344" s="1">
        <f ca="1">SUMIFS(INDIRECT($C$1&amp;"!"&amp;$C344&amp;":"&amp;$C344),dbF!$B:$B,"&gt;="&amp;AI$5,dbF!$B:$B,"&lt;="&amp;AI$6,INDIRECT($C$1&amp;"!"&amp;$C$2&amp;":"&amp;$C$2),$I$4,dbF!$J:$J,$I344,dbF!$K:$K,$J344)</f>
        <v>0</v>
      </c>
      <c r="AJ344" s="1">
        <f ca="1">SUMIFS(INDIRECT($C$1&amp;"!"&amp;$C344&amp;":"&amp;$C344),dbF!$B:$B,"&gt;="&amp;AJ$5,dbF!$B:$B,"&lt;="&amp;AJ$6,INDIRECT($C$1&amp;"!"&amp;$C$2&amp;":"&amp;$C$2),$I$4,dbF!$J:$J,$I344,dbF!$K:$K,$J344)</f>
        <v>0</v>
      </c>
      <c r="AK344" s="1">
        <f ca="1">SUMIFS(INDIRECT($C$1&amp;"!"&amp;$C344&amp;":"&amp;$C344),dbF!$B:$B,"&gt;="&amp;AK$5,dbF!$B:$B,"&lt;="&amp;AK$6,INDIRECT($C$1&amp;"!"&amp;$C$2&amp;":"&amp;$C$2),$I$4,dbF!$J:$J,$I344,dbF!$K:$K,$J344)</f>
        <v>0</v>
      </c>
      <c r="AL344" s="1">
        <f ca="1">SUMIFS(INDIRECT($C$1&amp;"!"&amp;$C344&amp;":"&amp;$C344),dbF!$B:$B,"&gt;="&amp;AL$5,dbF!$B:$B,"&lt;="&amp;AL$6,INDIRECT($C$1&amp;"!"&amp;$C$2&amp;":"&amp;$C$2),$I$4,dbF!$J:$J,$I344,dbF!$K:$K,$J344)</f>
        <v>0</v>
      </c>
    </row>
    <row r="345" spans="2:38" x14ac:dyDescent="0.25">
      <c r="B345" s="1" t="str">
        <f>Items!$Q58</f>
        <v>PL(-)</v>
      </c>
      <c r="C345" s="1" t="str">
        <f>Items!$R58</f>
        <v>N</v>
      </c>
      <c r="I345" s="22" t="str">
        <f>Items!$O$49</f>
        <v>Переменные расходы</v>
      </c>
      <c r="J345" s="1" t="str">
        <f>Items!P58</f>
        <v>Резерв-3</v>
      </c>
      <c r="Q345" s="1">
        <f ca="1">SUM($S345:INDIRECT(ADDRESS(ROW(),SUMIFS($3:$3,$4:$4,MAX($4:$4)))))</f>
        <v>0</v>
      </c>
      <c r="T345" s="1">
        <f ca="1">SUMIFS(INDIRECT($C$1&amp;"!"&amp;$C345&amp;":"&amp;$C345),dbF!$B:$B,"&gt;="&amp;T$5,dbF!$B:$B,"&lt;="&amp;T$6,INDIRECT($C$1&amp;"!"&amp;$C$2&amp;":"&amp;$C$2),$I$4,dbF!$J:$J,$I345,dbF!$K:$K,$J345)</f>
        <v>0</v>
      </c>
      <c r="U345" s="1">
        <f ca="1">SUMIFS(INDIRECT($C$1&amp;"!"&amp;$C345&amp;":"&amp;$C345),dbF!$B:$B,"&gt;="&amp;U$5,dbF!$B:$B,"&lt;="&amp;U$6,INDIRECT($C$1&amp;"!"&amp;$C$2&amp;":"&amp;$C$2),$I$4,dbF!$J:$J,$I345,dbF!$K:$K,$J345)</f>
        <v>0</v>
      </c>
      <c r="V345" s="1">
        <f ca="1">SUMIFS(INDIRECT($C$1&amp;"!"&amp;$C345&amp;":"&amp;$C345),dbF!$B:$B,"&gt;="&amp;V$5,dbF!$B:$B,"&lt;="&amp;V$6,INDIRECT($C$1&amp;"!"&amp;$C$2&amp;":"&amp;$C$2),$I$4,dbF!$J:$J,$I345,dbF!$K:$K,$J345)</f>
        <v>0</v>
      </c>
      <c r="W345" s="1">
        <f ca="1">SUMIFS(INDIRECT($C$1&amp;"!"&amp;$C345&amp;":"&amp;$C345),dbF!$B:$B,"&gt;="&amp;W$5,dbF!$B:$B,"&lt;="&amp;W$6,INDIRECT($C$1&amp;"!"&amp;$C$2&amp;":"&amp;$C$2),$I$4,dbF!$J:$J,$I345,dbF!$K:$K,$J345)</f>
        <v>0</v>
      </c>
      <c r="X345" s="1">
        <f ca="1">SUMIFS(INDIRECT($C$1&amp;"!"&amp;$C345&amp;":"&amp;$C345),dbF!$B:$B,"&gt;="&amp;X$5,dbF!$B:$B,"&lt;="&amp;X$6,INDIRECT($C$1&amp;"!"&amp;$C$2&amp;":"&amp;$C$2),$I$4,dbF!$J:$J,$I345,dbF!$K:$K,$J345)</f>
        <v>0</v>
      </c>
      <c r="Y345" s="1">
        <f ca="1">SUMIFS(INDIRECT($C$1&amp;"!"&amp;$C345&amp;":"&amp;$C345),dbF!$B:$B,"&gt;="&amp;Y$5,dbF!$B:$B,"&lt;="&amp;Y$6,INDIRECT($C$1&amp;"!"&amp;$C$2&amp;":"&amp;$C$2),$I$4,dbF!$J:$J,$I345,dbF!$K:$K,$J345)</f>
        <v>0</v>
      </c>
      <c r="Z345" s="1">
        <f ca="1">SUMIFS(INDIRECT($C$1&amp;"!"&amp;$C345&amp;":"&amp;$C345),dbF!$B:$B,"&gt;="&amp;Z$5,dbF!$B:$B,"&lt;="&amp;Z$6,INDIRECT($C$1&amp;"!"&amp;$C$2&amp;":"&amp;$C$2),$I$4,dbF!$J:$J,$I345,dbF!$K:$K,$J345)</f>
        <v>0</v>
      </c>
      <c r="AA345" s="1">
        <f ca="1">SUMIFS(INDIRECT($C$1&amp;"!"&amp;$C345&amp;":"&amp;$C345),dbF!$B:$B,"&gt;="&amp;AA$5,dbF!$B:$B,"&lt;="&amp;AA$6,INDIRECT($C$1&amp;"!"&amp;$C$2&amp;":"&amp;$C$2),$I$4,dbF!$J:$J,$I345,dbF!$K:$K,$J345)</f>
        <v>0</v>
      </c>
      <c r="AB345" s="1">
        <f ca="1">SUMIFS(INDIRECT($C$1&amp;"!"&amp;$C345&amp;":"&amp;$C345),dbF!$B:$B,"&gt;="&amp;AB$5,dbF!$B:$B,"&lt;="&amp;AB$6,INDIRECT($C$1&amp;"!"&amp;$C$2&amp;":"&amp;$C$2),$I$4,dbF!$J:$J,$I345,dbF!$K:$K,$J345)</f>
        <v>0</v>
      </c>
      <c r="AC345" s="1">
        <f ca="1">SUMIFS(INDIRECT($C$1&amp;"!"&amp;$C345&amp;":"&amp;$C345),dbF!$B:$B,"&gt;="&amp;AC$5,dbF!$B:$B,"&lt;="&amp;AC$6,INDIRECT($C$1&amp;"!"&amp;$C$2&amp;":"&amp;$C$2),$I$4,dbF!$J:$J,$I345,dbF!$K:$K,$J345)</f>
        <v>0</v>
      </c>
      <c r="AD345" s="1">
        <f ca="1">SUMIFS(INDIRECT($C$1&amp;"!"&amp;$C345&amp;":"&amp;$C345),dbF!$B:$B,"&gt;="&amp;AD$5,dbF!$B:$B,"&lt;="&amp;AD$6,INDIRECT($C$1&amp;"!"&amp;$C$2&amp;":"&amp;$C$2),$I$4,dbF!$J:$J,$I345,dbF!$K:$K,$J345)</f>
        <v>0</v>
      </c>
      <c r="AE345" s="1">
        <f ca="1">SUMIFS(INDIRECT($C$1&amp;"!"&amp;$C345&amp;":"&amp;$C345),dbF!$B:$B,"&gt;="&amp;AE$5,dbF!$B:$B,"&lt;="&amp;AE$6,INDIRECT($C$1&amp;"!"&amp;$C$2&amp;":"&amp;$C$2),$I$4,dbF!$J:$J,$I345,dbF!$K:$K,$J345)</f>
        <v>0</v>
      </c>
      <c r="AF345" s="1">
        <f ca="1">SUMIFS(INDIRECT($C$1&amp;"!"&amp;$C345&amp;":"&amp;$C345),dbF!$B:$B,"&gt;="&amp;AF$5,dbF!$B:$B,"&lt;="&amp;AF$6,INDIRECT($C$1&amp;"!"&amp;$C$2&amp;":"&amp;$C$2),$I$4,dbF!$J:$J,$I345,dbF!$K:$K,$J345)</f>
        <v>0</v>
      </c>
      <c r="AG345" s="1">
        <f ca="1">SUMIFS(INDIRECT($C$1&amp;"!"&amp;$C345&amp;":"&amp;$C345),dbF!$B:$B,"&gt;="&amp;AG$5,dbF!$B:$B,"&lt;="&amp;AG$6,INDIRECT($C$1&amp;"!"&amp;$C$2&amp;":"&amp;$C$2),$I$4,dbF!$J:$J,$I345,dbF!$K:$K,$J345)</f>
        <v>0</v>
      </c>
      <c r="AH345" s="1">
        <f ca="1">SUMIFS(INDIRECT($C$1&amp;"!"&amp;$C345&amp;":"&amp;$C345),dbF!$B:$B,"&gt;="&amp;AH$5,dbF!$B:$B,"&lt;="&amp;AH$6,INDIRECT($C$1&amp;"!"&amp;$C$2&amp;":"&amp;$C$2),$I$4,dbF!$J:$J,$I345,dbF!$K:$K,$J345)</f>
        <v>0</v>
      </c>
      <c r="AI345" s="1">
        <f ca="1">SUMIFS(INDIRECT($C$1&amp;"!"&amp;$C345&amp;":"&amp;$C345),dbF!$B:$B,"&gt;="&amp;AI$5,dbF!$B:$B,"&lt;="&amp;AI$6,INDIRECT($C$1&amp;"!"&amp;$C$2&amp;":"&amp;$C$2),$I$4,dbF!$J:$J,$I345,dbF!$K:$K,$J345)</f>
        <v>0</v>
      </c>
      <c r="AJ345" s="1">
        <f ca="1">SUMIFS(INDIRECT($C$1&amp;"!"&amp;$C345&amp;":"&amp;$C345),dbF!$B:$B,"&gt;="&amp;AJ$5,dbF!$B:$B,"&lt;="&amp;AJ$6,INDIRECT($C$1&amp;"!"&amp;$C$2&amp;":"&amp;$C$2),$I$4,dbF!$J:$J,$I345,dbF!$K:$K,$J345)</f>
        <v>0</v>
      </c>
      <c r="AK345" s="1">
        <f ca="1">SUMIFS(INDIRECT($C$1&amp;"!"&amp;$C345&amp;":"&amp;$C345),dbF!$B:$B,"&gt;="&amp;AK$5,dbF!$B:$B,"&lt;="&amp;AK$6,INDIRECT($C$1&amp;"!"&amp;$C$2&amp;":"&amp;$C$2),$I$4,dbF!$J:$J,$I345,dbF!$K:$K,$J345)</f>
        <v>0</v>
      </c>
      <c r="AL345" s="1">
        <f ca="1">SUMIFS(INDIRECT($C$1&amp;"!"&amp;$C345&amp;":"&amp;$C345),dbF!$B:$B,"&gt;="&amp;AL$5,dbF!$B:$B,"&lt;="&amp;AL$6,INDIRECT($C$1&amp;"!"&amp;$C$2&amp;":"&amp;$C$2),$I$4,dbF!$J:$J,$I345,dbF!$K:$K,$J345)</f>
        <v>0</v>
      </c>
    </row>
    <row r="346" spans="2:38" x14ac:dyDescent="0.25">
      <c r="B346" s="1" t="str">
        <f>Items!$Q59</f>
        <v>PL(-)</v>
      </c>
      <c r="C346" s="1" t="str">
        <f>Items!$R59</f>
        <v>N</v>
      </c>
      <c r="I346" s="22" t="str">
        <f>Items!$O$49</f>
        <v>Переменные расходы</v>
      </c>
      <c r="J346" s="1" t="str">
        <f>Items!P59</f>
        <v>Резерв-4</v>
      </c>
      <c r="Q346" s="1">
        <f ca="1">SUM($S346:INDIRECT(ADDRESS(ROW(),SUMIFS($3:$3,$4:$4,MAX($4:$4)))))</f>
        <v>0</v>
      </c>
      <c r="T346" s="1">
        <f ca="1">SUMIFS(INDIRECT($C$1&amp;"!"&amp;$C346&amp;":"&amp;$C346),dbF!$B:$B,"&gt;="&amp;T$5,dbF!$B:$B,"&lt;="&amp;T$6,INDIRECT($C$1&amp;"!"&amp;$C$2&amp;":"&amp;$C$2),$I$4,dbF!$J:$J,$I346,dbF!$K:$K,$J346)</f>
        <v>0</v>
      </c>
      <c r="U346" s="1">
        <f ca="1">SUMIFS(INDIRECT($C$1&amp;"!"&amp;$C346&amp;":"&amp;$C346),dbF!$B:$B,"&gt;="&amp;U$5,dbF!$B:$B,"&lt;="&amp;U$6,INDIRECT($C$1&amp;"!"&amp;$C$2&amp;":"&amp;$C$2),$I$4,dbF!$J:$J,$I346,dbF!$K:$K,$J346)</f>
        <v>0</v>
      </c>
      <c r="V346" s="1">
        <f ca="1">SUMIFS(INDIRECT($C$1&amp;"!"&amp;$C346&amp;":"&amp;$C346),dbF!$B:$B,"&gt;="&amp;V$5,dbF!$B:$B,"&lt;="&amp;V$6,INDIRECT($C$1&amp;"!"&amp;$C$2&amp;":"&amp;$C$2),$I$4,dbF!$J:$J,$I346,dbF!$K:$K,$J346)</f>
        <v>0</v>
      </c>
      <c r="W346" s="1">
        <f ca="1">SUMIFS(INDIRECT($C$1&amp;"!"&amp;$C346&amp;":"&amp;$C346),dbF!$B:$B,"&gt;="&amp;W$5,dbF!$B:$B,"&lt;="&amp;W$6,INDIRECT($C$1&amp;"!"&amp;$C$2&amp;":"&amp;$C$2),$I$4,dbF!$J:$J,$I346,dbF!$K:$K,$J346)</f>
        <v>0</v>
      </c>
      <c r="X346" s="1">
        <f ca="1">SUMIFS(INDIRECT($C$1&amp;"!"&amp;$C346&amp;":"&amp;$C346),dbF!$B:$B,"&gt;="&amp;X$5,dbF!$B:$B,"&lt;="&amp;X$6,INDIRECT($C$1&amp;"!"&amp;$C$2&amp;":"&amp;$C$2),$I$4,dbF!$J:$J,$I346,dbF!$K:$K,$J346)</f>
        <v>0</v>
      </c>
      <c r="Y346" s="1">
        <f ca="1">SUMIFS(INDIRECT($C$1&amp;"!"&amp;$C346&amp;":"&amp;$C346),dbF!$B:$B,"&gt;="&amp;Y$5,dbF!$B:$B,"&lt;="&amp;Y$6,INDIRECT($C$1&amp;"!"&amp;$C$2&amp;":"&amp;$C$2),$I$4,dbF!$J:$J,$I346,dbF!$K:$K,$J346)</f>
        <v>0</v>
      </c>
      <c r="Z346" s="1">
        <f ca="1">SUMIFS(INDIRECT($C$1&amp;"!"&amp;$C346&amp;":"&amp;$C346),dbF!$B:$B,"&gt;="&amp;Z$5,dbF!$B:$B,"&lt;="&amp;Z$6,INDIRECT($C$1&amp;"!"&amp;$C$2&amp;":"&amp;$C$2),$I$4,dbF!$J:$J,$I346,dbF!$K:$K,$J346)</f>
        <v>0</v>
      </c>
      <c r="AA346" s="1">
        <f ca="1">SUMIFS(INDIRECT($C$1&amp;"!"&amp;$C346&amp;":"&amp;$C346),dbF!$B:$B,"&gt;="&amp;AA$5,dbF!$B:$B,"&lt;="&amp;AA$6,INDIRECT($C$1&amp;"!"&amp;$C$2&amp;":"&amp;$C$2),$I$4,dbF!$J:$J,$I346,dbF!$K:$K,$J346)</f>
        <v>0</v>
      </c>
      <c r="AB346" s="1">
        <f ca="1">SUMIFS(INDIRECT($C$1&amp;"!"&amp;$C346&amp;":"&amp;$C346),dbF!$B:$B,"&gt;="&amp;AB$5,dbF!$B:$B,"&lt;="&amp;AB$6,INDIRECT($C$1&amp;"!"&amp;$C$2&amp;":"&amp;$C$2),$I$4,dbF!$J:$J,$I346,dbF!$K:$K,$J346)</f>
        <v>0</v>
      </c>
      <c r="AC346" s="1">
        <f ca="1">SUMIFS(INDIRECT($C$1&amp;"!"&amp;$C346&amp;":"&amp;$C346),dbF!$B:$B,"&gt;="&amp;AC$5,dbF!$B:$B,"&lt;="&amp;AC$6,INDIRECT($C$1&amp;"!"&amp;$C$2&amp;":"&amp;$C$2),$I$4,dbF!$J:$J,$I346,dbF!$K:$K,$J346)</f>
        <v>0</v>
      </c>
      <c r="AD346" s="1">
        <f ca="1">SUMIFS(INDIRECT($C$1&amp;"!"&amp;$C346&amp;":"&amp;$C346),dbF!$B:$B,"&gt;="&amp;AD$5,dbF!$B:$B,"&lt;="&amp;AD$6,INDIRECT($C$1&amp;"!"&amp;$C$2&amp;":"&amp;$C$2),$I$4,dbF!$J:$J,$I346,dbF!$K:$K,$J346)</f>
        <v>0</v>
      </c>
      <c r="AE346" s="1">
        <f ca="1">SUMIFS(INDIRECT($C$1&amp;"!"&amp;$C346&amp;":"&amp;$C346),dbF!$B:$B,"&gt;="&amp;AE$5,dbF!$B:$B,"&lt;="&amp;AE$6,INDIRECT($C$1&amp;"!"&amp;$C$2&amp;":"&amp;$C$2),$I$4,dbF!$J:$J,$I346,dbF!$K:$K,$J346)</f>
        <v>0</v>
      </c>
      <c r="AF346" s="1">
        <f ca="1">SUMIFS(INDIRECT($C$1&amp;"!"&amp;$C346&amp;":"&amp;$C346),dbF!$B:$B,"&gt;="&amp;AF$5,dbF!$B:$B,"&lt;="&amp;AF$6,INDIRECT($C$1&amp;"!"&amp;$C$2&amp;":"&amp;$C$2),$I$4,dbF!$J:$J,$I346,dbF!$K:$K,$J346)</f>
        <v>0</v>
      </c>
      <c r="AG346" s="1">
        <f ca="1">SUMIFS(INDIRECT($C$1&amp;"!"&amp;$C346&amp;":"&amp;$C346),dbF!$B:$B,"&gt;="&amp;AG$5,dbF!$B:$B,"&lt;="&amp;AG$6,INDIRECT($C$1&amp;"!"&amp;$C$2&amp;":"&amp;$C$2),$I$4,dbF!$J:$J,$I346,dbF!$K:$K,$J346)</f>
        <v>0</v>
      </c>
      <c r="AH346" s="1">
        <f ca="1">SUMIFS(INDIRECT($C$1&amp;"!"&amp;$C346&amp;":"&amp;$C346),dbF!$B:$B,"&gt;="&amp;AH$5,dbF!$B:$B,"&lt;="&amp;AH$6,INDIRECT($C$1&amp;"!"&amp;$C$2&amp;":"&amp;$C$2),$I$4,dbF!$J:$J,$I346,dbF!$K:$K,$J346)</f>
        <v>0</v>
      </c>
      <c r="AI346" s="1">
        <f ca="1">SUMIFS(INDIRECT($C$1&amp;"!"&amp;$C346&amp;":"&amp;$C346),dbF!$B:$B,"&gt;="&amp;AI$5,dbF!$B:$B,"&lt;="&amp;AI$6,INDIRECT($C$1&amp;"!"&amp;$C$2&amp;":"&amp;$C$2),$I$4,dbF!$J:$J,$I346,dbF!$K:$K,$J346)</f>
        <v>0</v>
      </c>
      <c r="AJ346" s="1">
        <f ca="1">SUMIFS(INDIRECT($C$1&amp;"!"&amp;$C346&amp;":"&amp;$C346),dbF!$B:$B,"&gt;="&amp;AJ$5,dbF!$B:$B,"&lt;="&amp;AJ$6,INDIRECT($C$1&amp;"!"&amp;$C$2&amp;":"&amp;$C$2),$I$4,dbF!$J:$J,$I346,dbF!$K:$K,$J346)</f>
        <v>0</v>
      </c>
      <c r="AK346" s="1">
        <f ca="1">SUMIFS(INDIRECT($C$1&amp;"!"&amp;$C346&amp;":"&amp;$C346),dbF!$B:$B,"&gt;="&amp;AK$5,dbF!$B:$B,"&lt;="&amp;AK$6,INDIRECT($C$1&amp;"!"&amp;$C$2&amp;":"&amp;$C$2),$I$4,dbF!$J:$J,$I346,dbF!$K:$K,$J346)</f>
        <v>0</v>
      </c>
      <c r="AL346" s="1">
        <f ca="1">SUMIFS(INDIRECT($C$1&amp;"!"&amp;$C346&amp;":"&amp;$C346),dbF!$B:$B,"&gt;="&amp;AL$5,dbF!$B:$B,"&lt;="&amp;AL$6,INDIRECT($C$1&amp;"!"&amp;$C$2&amp;":"&amp;$C$2),$I$4,dbF!$J:$J,$I346,dbF!$K:$K,$J346)</f>
        <v>0</v>
      </c>
    </row>
    <row r="347" spans="2:38" s="23" customFormat="1" ht="10.199999999999999" x14ac:dyDescent="0.2">
      <c r="E347" s="23" t="s">
        <v>50</v>
      </c>
    </row>
    <row r="348" spans="2:38" s="2" customFormat="1" x14ac:dyDescent="0.25">
      <c r="B348" s="2">
        <f>Items!$Q$60</f>
        <v>0</v>
      </c>
      <c r="C348" s="2" t="str">
        <f>Items!$R$60</f>
        <v>N</v>
      </c>
      <c r="I348" s="2" t="str">
        <f>Items!$O$60</f>
        <v>Постоянные расходы</v>
      </c>
      <c r="Q348" s="2">
        <f ca="1">SUM($S348:INDIRECT(ADDRESS(ROW(),SUMIFS($3:$3,$4:$4,MAX($4:$4)))))</f>
        <v>287900.59999999998</v>
      </c>
      <c r="T348" s="2">
        <f ca="1">SUM(T349:T359)</f>
        <v>26691.3</v>
      </c>
      <c r="U348" s="2">
        <f ca="1">SUM(U349:U359)</f>
        <v>17794.2</v>
      </c>
      <c r="V348" s="2">
        <f t="shared" ref="V348:AL348" ca="1" si="261">SUM(V349:V359)</f>
        <v>22526.7</v>
      </c>
      <c r="W348" s="2">
        <f t="shared" ca="1" si="261"/>
        <v>18362.099999999999</v>
      </c>
      <c r="X348" s="2">
        <f t="shared" ca="1" si="261"/>
        <v>23283.9</v>
      </c>
      <c r="Y348" s="2">
        <f t="shared" ca="1" si="261"/>
        <v>26691.3</v>
      </c>
      <c r="Z348" s="2">
        <f t="shared" ca="1" si="261"/>
        <v>17794.2</v>
      </c>
      <c r="AA348" s="2">
        <f t="shared" ca="1" si="261"/>
        <v>22526.7</v>
      </c>
      <c r="AB348" s="2">
        <f t="shared" ca="1" si="261"/>
        <v>18362.099999999999</v>
      </c>
      <c r="AC348" s="2">
        <f t="shared" ca="1" si="261"/>
        <v>23283.9</v>
      </c>
      <c r="AD348" s="2">
        <f t="shared" ca="1" si="261"/>
        <v>28664.3</v>
      </c>
      <c r="AE348" s="2">
        <f t="shared" ca="1" si="261"/>
        <v>17794.2</v>
      </c>
      <c r="AF348" s="2">
        <f t="shared" ca="1" si="261"/>
        <v>24125.7</v>
      </c>
      <c r="AG348" s="2">
        <f t="shared" ca="1" si="261"/>
        <v>0</v>
      </c>
      <c r="AH348" s="2">
        <f t="shared" ca="1" si="261"/>
        <v>0</v>
      </c>
      <c r="AI348" s="2">
        <f t="shared" ca="1" si="261"/>
        <v>0</v>
      </c>
      <c r="AJ348" s="2">
        <f t="shared" ca="1" si="261"/>
        <v>0</v>
      </c>
      <c r="AK348" s="2">
        <f t="shared" ca="1" si="261"/>
        <v>0</v>
      </c>
      <c r="AL348" s="2">
        <f t="shared" ca="1" si="261"/>
        <v>0</v>
      </c>
    </row>
    <row r="349" spans="2:38" x14ac:dyDescent="0.25">
      <c r="B349" s="1" t="str">
        <f>Items!$Q61</f>
        <v>PL(-)</v>
      </c>
      <c r="C349" s="1" t="str">
        <f>Items!$R61</f>
        <v>N</v>
      </c>
      <c r="I349" s="22" t="str">
        <f>Items!$O$60</f>
        <v>Постоянные расходы</v>
      </c>
      <c r="J349" s="1" t="str">
        <f>Items!P61</f>
        <v>Аренда офиса</v>
      </c>
      <c r="Q349" s="1">
        <f ca="1">SUM($S349:INDIRECT(ADDRESS(ROW(),SUMIFS($3:$3,$4:$4,MAX($4:$4)))))</f>
        <v>284328.59999999998</v>
      </c>
      <c r="T349" s="1">
        <f ca="1">SUMIFS(INDIRECT($C$1&amp;"!"&amp;$C349&amp;":"&amp;$C349),dbF!$B:$B,"&gt;="&amp;T$5,dbF!$B:$B,"&lt;="&amp;T$6,INDIRECT($C$1&amp;"!"&amp;$C$2&amp;":"&amp;$C$2),$I$4,dbF!$J:$J,$I349,dbF!$K:$K,$J349)</f>
        <v>26691.3</v>
      </c>
      <c r="U349" s="1">
        <f ca="1">SUMIFS(INDIRECT($C$1&amp;"!"&amp;$C349&amp;":"&amp;$C349),dbF!$B:$B,"&gt;="&amp;U$5,dbF!$B:$B,"&lt;="&amp;U$6,INDIRECT($C$1&amp;"!"&amp;$C$2&amp;":"&amp;$C$2),$I$4,dbF!$J:$J,$I349,dbF!$K:$K,$J349)</f>
        <v>17794.2</v>
      </c>
      <c r="V349" s="1">
        <f ca="1">SUMIFS(INDIRECT($C$1&amp;"!"&amp;$C349&amp;":"&amp;$C349),dbF!$B:$B,"&gt;="&amp;V$5,dbF!$B:$B,"&lt;="&amp;V$6,INDIRECT($C$1&amp;"!"&amp;$C$2&amp;":"&amp;$C$2),$I$4,dbF!$J:$J,$I349,dbF!$K:$K,$J349)</f>
        <v>22526.7</v>
      </c>
      <c r="W349" s="1">
        <f ca="1">SUMIFS(INDIRECT($C$1&amp;"!"&amp;$C349&amp;":"&amp;$C349),dbF!$B:$B,"&gt;="&amp;W$5,dbF!$B:$B,"&lt;="&amp;W$6,INDIRECT($C$1&amp;"!"&amp;$C$2&amp;":"&amp;$C$2),$I$4,dbF!$J:$J,$I349,dbF!$K:$K,$J349)</f>
        <v>18362.099999999999</v>
      </c>
      <c r="X349" s="1">
        <f ca="1">SUMIFS(INDIRECT($C$1&amp;"!"&amp;$C349&amp;":"&amp;$C349),dbF!$B:$B,"&gt;="&amp;X$5,dbF!$B:$B,"&lt;="&amp;X$6,INDIRECT($C$1&amp;"!"&amp;$C$2&amp;":"&amp;$C$2),$I$4,dbF!$J:$J,$I349,dbF!$K:$K,$J349)</f>
        <v>23283.9</v>
      </c>
      <c r="Y349" s="1">
        <f ca="1">SUMIFS(INDIRECT($C$1&amp;"!"&amp;$C349&amp;":"&amp;$C349),dbF!$B:$B,"&gt;="&amp;Y$5,dbF!$B:$B,"&lt;="&amp;Y$6,INDIRECT($C$1&amp;"!"&amp;$C$2&amp;":"&amp;$C$2),$I$4,dbF!$J:$J,$I349,dbF!$K:$K,$J349)</f>
        <v>26691.3</v>
      </c>
      <c r="Z349" s="1">
        <f ca="1">SUMIFS(INDIRECT($C$1&amp;"!"&amp;$C349&amp;":"&amp;$C349),dbF!$B:$B,"&gt;="&amp;Z$5,dbF!$B:$B,"&lt;="&amp;Z$6,INDIRECT($C$1&amp;"!"&amp;$C$2&amp;":"&amp;$C$2),$I$4,dbF!$J:$J,$I349,dbF!$K:$K,$J349)</f>
        <v>17794.2</v>
      </c>
      <c r="AA349" s="1">
        <f ca="1">SUMIFS(INDIRECT($C$1&amp;"!"&amp;$C349&amp;":"&amp;$C349),dbF!$B:$B,"&gt;="&amp;AA$5,dbF!$B:$B,"&lt;="&amp;AA$6,INDIRECT($C$1&amp;"!"&amp;$C$2&amp;":"&amp;$C$2),$I$4,dbF!$J:$J,$I349,dbF!$K:$K,$J349)</f>
        <v>22526.7</v>
      </c>
      <c r="AB349" s="1">
        <f ca="1">SUMIFS(INDIRECT($C$1&amp;"!"&amp;$C349&amp;":"&amp;$C349),dbF!$B:$B,"&gt;="&amp;AB$5,dbF!$B:$B,"&lt;="&amp;AB$6,INDIRECT($C$1&amp;"!"&amp;$C$2&amp;":"&amp;$C$2),$I$4,dbF!$J:$J,$I349,dbF!$K:$K,$J349)</f>
        <v>18362.099999999999</v>
      </c>
      <c r="AC349" s="1">
        <f ca="1">SUMIFS(INDIRECT($C$1&amp;"!"&amp;$C349&amp;":"&amp;$C349),dbF!$B:$B,"&gt;="&amp;AC$5,dbF!$B:$B,"&lt;="&amp;AC$6,INDIRECT($C$1&amp;"!"&amp;$C$2&amp;":"&amp;$C$2),$I$4,dbF!$J:$J,$I349,dbF!$K:$K,$J349)</f>
        <v>23283.9</v>
      </c>
      <c r="AD349" s="1">
        <f ca="1">SUMIFS(INDIRECT($C$1&amp;"!"&amp;$C349&amp;":"&amp;$C349),dbF!$B:$B,"&gt;="&amp;AD$5,dbF!$B:$B,"&lt;="&amp;AD$6,INDIRECT($C$1&amp;"!"&amp;$C$2&amp;":"&amp;$C$2),$I$4,dbF!$J:$J,$I349,dbF!$K:$K,$J349)</f>
        <v>26691.3</v>
      </c>
      <c r="AE349" s="1">
        <f ca="1">SUMIFS(INDIRECT($C$1&amp;"!"&amp;$C349&amp;":"&amp;$C349),dbF!$B:$B,"&gt;="&amp;AE$5,dbF!$B:$B,"&lt;="&amp;AE$6,INDIRECT($C$1&amp;"!"&amp;$C$2&amp;":"&amp;$C$2),$I$4,dbF!$J:$J,$I349,dbF!$K:$K,$J349)</f>
        <v>17794.2</v>
      </c>
      <c r="AF349" s="1">
        <f ca="1">SUMIFS(INDIRECT($C$1&amp;"!"&amp;$C349&amp;":"&amp;$C349),dbF!$B:$B,"&gt;="&amp;AF$5,dbF!$B:$B,"&lt;="&amp;AF$6,INDIRECT($C$1&amp;"!"&amp;$C$2&amp;":"&amp;$C$2),$I$4,dbF!$J:$J,$I349,dbF!$K:$K,$J349)</f>
        <v>22526.7</v>
      </c>
      <c r="AG349" s="1">
        <f ca="1">SUMIFS(INDIRECT($C$1&amp;"!"&amp;$C349&amp;":"&amp;$C349),dbF!$B:$B,"&gt;="&amp;AG$5,dbF!$B:$B,"&lt;="&amp;AG$6,INDIRECT($C$1&amp;"!"&amp;$C$2&amp;":"&amp;$C$2),$I$4,dbF!$J:$J,$I349,dbF!$K:$K,$J349)</f>
        <v>0</v>
      </c>
      <c r="AH349" s="1">
        <f ca="1">SUMIFS(INDIRECT($C$1&amp;"!"&amp;$C349&amp;":"&amp;$C349),dbF!$B:$B,"&gt;="&amp;AH$5,dbF!$B:$B,"&lt;="&amp;AH$6,INDIRECT($C$1&amp;"!"&amp;$C$2&amp;":"&amp;$C$2),$I$4,dbF!$J:$J,$I349,dbF!$K:$K,$J349)</f>
        <v>0</v>
      </c>
      <c r="AI349" s="1">
        <f ca="1">SUMIFS(INDIRECT($C$1&amp;"!"&amp;$C349&amp;":"&amp;$C349),dbF!$B:$B,"&gt;="&amp;AI$5,dbF!$B:$B,"&lt;="&amp;AI$6,INDIRECT($C$1&amp;"!"&amp;$C$2&amp;":"&amp;$C$2),$I$4,dbF!$J:$J,$I349,dbF!$K:$K,$J349)</f>
        <v>0</v>
      </c>
      <c r="AJ349" s="1">
        <f ca="1">SUMIFS(INDIRECT($C$1&amp;"!"&amp;$C349&amp;":"&amp;$C349),dbF!$B:$B,"&gt;="&amp;AJ$5,dbF!$B:$B,"&lt;="&amp;AJ$6,INDIRECT($C$1&amp;"!"&amp;$C$2&amp;":"&amp;$C$2),$I$4,dbF!$J:$J,$I349,dbF!$K:$K,$J349)</f>
        <v>0</v>
      </c>
      <c r="AK349" s="1">
        <f ca="1">SUMIFS(INDIRECT($C$1&amp;"!"&amp;$C349&amp;":"&amp;$C349),dbF!$B:$B,"&gt;="&amp;AK$5,dbF!$B:$B,"&lt;="&amp;AK$6,INDIRECT($C$1&amp;"!"&amp;$C$2&amp;":"&amp;$C$2),$I$4,dbF!$J:$J,$I349,dbF!$K:$K,$J349)</f>
        <v>0</v>
      </c>
      <c r="AL349" s="1">
        <f ca="1">SUMIFS(INDIRECT($C$1&amp;"!"&amp;$C349&amp;":"&amp;$C349),dbF!$B:$B,"&gt;="&amp;AL$5,dbF!$B:$B,"&lt;="&amp;AL$6,INDIRECT($C$1&amp;"!"&amp;$C$2&amp;":"&amp;$C$2),$I$4,dbF!$J:$J,$I349,dbF!$K:$K,$J349)</f>
        <v>0</v>
      </c>
    </row>
    <row r="350" spans="2:38" x14ac:dyDescent="0.25">
      <c r="B350" s="1" t="str">
        <f>Items!$Q62</f>
        <v>PL(-)</v>
      </c>
      <c r="C350" s="1" t="str">
        <f>Items!$R62</f>
        <v>N</v>
      </c>
      <c r="I350" s="22" t="str">
        <f>Items!$O$60</f>
        <v>Постоянные расходы</v>
      </c>
      <c r="J350" s="1" t="str">
        <f>Items!P62</f>
        <v>Расходы на связь и интернет</v>
      </c>
      <c r="Q350" s="1">
        <f ca="1">SUM($S350:INDIRECT(ADDRESS(ROW(),SUMIFS($3:$3,$4:$4,MAX($4:$4)))))</f>
        <v>3572</v>
      </c>
      <c r="T350" s="1">
        <f ca="1">SUMIFS(INDIRECT($C$1&amp;"!"&amp;$C350&amp;":"&amp;$C350),dbF!$B:$B,"&gt;="&amp;T$5,dbF!$B:$B,"&lt;="&amp;T$6,INDIRECT($C$1&amp;"!"&amp;$C$2&amp;":"&amp;$C$2),$I$4,dbF!$J:$J,$I350,dbF!$K:$K,$J350)</f>
        <v>0</v>
      </c>
      <c r="U350" s="1">
        <f ca="1">SUMIFS(INDIRECT($C$1&amp;"!"&amp;$C350&amp;":"&amp;$C350),dbF!$B:$B,"&gt;="&amp;U$5,dbF!$B:$B,"&lt;="&amp;U$6,INDIRECT($C$1&amp;"!"&amp;$C$2&amp;":"&amp;$C$2),$I$4,dbF!$J:$J,$I350,dbF!$K:$K,$J350)</f>
        <v>0</v>
      </c>
      <c r="V350" s="1">
        <f ca="1">SUMIFS(INDIRECT($C$1&amp;"!"&amp;$C350&amp;":"&amp;$C350),dbF!$B:$B,"&gt;="&amp;V$5,dbF!$B:$B,"&lt;="&amp;V$6,INDIRECT($C$1&amp;"!"&amp;$C$2&amp;":"&amp;$C$2),$I$4,dbF!$J:$J,$I350,dbF!$K:$K,$J350)</f>
        <v>0</v>
      </c>
      <c r="W350" s="1">
        <f ca="1">SUMIFS(INDIRECT($C$1&amp;"!"&amp;$C350&amp;":"&amp;$C350),dbF!$B:$B,"&gt;="&amp;W$5,dbF!$B:$B,"&lt;="&amp;W$6,INDIRECT($C$1&amp;"!"&amp;$C$2&amp;":"&amp;$C$2),$I$4,dbF!$J:$J,$I350,dbF!$K:$K,$J350)</f>
        <v>0</v>
      </c>
      <c r="X350" s="1">
        <f ca="1">SUMIFS(INDIRECT($C$1&amp;"!"&amp;$C350&amp;":"&amp;$C350),dbF!$B:$B,"&gt;="&amp;X$5,dbF!$B:$B,"&lt;="&amp;X$6,INDIRECT($C$1&amp;"!"&amp;$C$2&amp;":"&amp;$C$2),$I$4,dbF!$J:$J,$I350,dbF!$K:$K,$J350)</f>
        <v>0</v>
      </c>
      <c r="Y350" s="1">
        <f ca="1">SUMIFS(INDIRECT($C$1&amp;"!"&amp;$C350&amp;":"&amp;$C350),dbF!$B:$B,"&gt;="&amp;Y$5,dbF!$B:$B,"&lt;="&amp;Y$6,INDIRECT($C$1&amp;"!"&amp;$C$2&amp;":"&amp;$C$2),$I$4,dbF!$J:$J,$I350,dbF!$K:$K,$J350)</f>
        <v>0</v>
      </c>
      <c r="Z350" s="1">
        <f ca="1">SUMIFS(INDIRECT($C$1&amp;"!"&amp;$C350&amp;":"&amp;$C350),dbF!$B:$B,"&gt;="&amp;Z$5,dbF!$B:$B,"&lt;="&amp;Z$6,INDIRECT($C$1&amp;"!"&amp;$C$2&amp;":"&amp;$C$2),$I$4,dbF!$J:$J,$I350,dbF!$K:$K,$J350)</f>
        <v>0</v>
      </c>
      <c r="AA350" s="1">
        <f ca="1">SUMIFS(INDIRECT($C$1&amp;"!"&amp;$C350&amp;":"&amp;$C350),dbF!$B:$B,"&gt;="&amp;AA$5,dbF!$B:$B,"&lt;="&amp;AA$6,INDIRECT($C$1&amp;"!"&amp;$C$2&amp;":"&amp;$C$2),$I$4,dbF!$J:$J,$I350,dbF!$K:$K,$J350)</f>
        <v>0</v>
      </c>
      <c r="AB350" s="1">
        <f ca="1">SUMIFS(INDIRECT($C$1&amp;"!"&amp;$C350&amp;":"&amp;$C350),dbF!$B:$B,"&gt;="&amp;AB$5,dbF!$B:$B,"&lt;="&amp;AB$6,INDIRECT($C$1&amp;"!"&amp;$C$2&amp;":"&amp;$C$2),$I$4,dbF!$J:$J,$I350,dbF!$K:$K,$J350)</f>
        <v>0</v>
      </c>
      <c r="AC350" s="1">
        <f ca="1">SUMIFS(INDIRECT($C$1&amp;"!"&amp;$C350&amp;":"&amp;$C350),dbF!$B:$B,"&gt;="&amp;AC$5,dbF!$B:$B,"&lt;="&amp;AC$6,INDIRECT($C$1&amp;"!"&amp;$C$2&amp;":"&amp;$C$2),$I$4,dbF!$J:$J,$I350,dbF!$K:$K,$J350)</f>
        <v>0</v>
      </c>
      <c r="AD350" s="1">
        <f ca="1">SUMIFS(INDIRECT($C$1&amp;"!"&amp;$C350&amp;":"&amp;$C350),dbF!$B:$B,"&gt;="&amp;AD$5,dbF!$B:$B,"&lt;="&amp;AD$6,INDIRECT($C$1&amp;"!"&amp;$C$2&amp;":"&amp;$C$2),$I$4,dbF!$J:$J,$I350,dbF!$K:$K,$J350)</f>
        <v>1973</v>
      </c>
      <c r="AE350" s="1">
        <f ca="1">SUMIFS(INDIRECT($C$1&amp;"!"&amp;$C350&amp;":"&amp;$C350),dbF!$B:$B,"&gt;="&amp;AE$5,dbF!$B:$B,"&lt;="&amp;AE$6,INDIRECT($C$1&amp;"!"&amp;$C$2&amp;":"&amp;$C$2),$I$4,dbF!$J:$J,$I350,dbF!$K:$K,$J350)</f>
        <v>0</v>
      </c>
      <c r="AF350" s="1">
        <f ca="1">SUMIFS(INDIRECT($C$1&amp;"!"&amp;$C350&amp;":"&amp;$C350),dbF!$B:$B,"&gt;="&amp;AF$5,dbF!$B:$B,"&lt;="&amp;AF$6,INDIRECT($C$1&amp;"!"&amp;$C$2&amp;":"&amp;$C$2),$I$4,dbF!$J:$J,$I350,dbF!$K:$K,$J350)</f>
        <v>1599</v>
      </c>
      <c r="AG350" s="1">
        <f ca="1">SUMIFS(INDIRECT($C$1&amp;"!"&amp;$C350&amp;":"&amp;$C350),dbF!$B:$B,"&gt;="&amp;AG$5,dbF!$B:$B,"&lt;="&amp;AG$6,INDIRECT($C$1&amp;"!"&amp;$C$2&amp;":"&amp;$C$2),$I$4,dbF!$J:$J,$I350,dbF!$K:$K,$J350)</f>
        <v>0</v>
      </c>
      <c r="AH350" s="1">
        <f ca="1">SUMIFS(INDIRECT($C$1&amp;"!"&amp;$C350&amp;":"&amp;$C350),dbF!$B:$B,"&gt;="&amp;AH$5,dbF!$B:$B,"&lt;="&amp;AH$6,INDIRECT($C$1&amp;"!"&amp;$C$2&amp;":"&amp;$C$2),$I$4,dbF!$J:$J,$I350,dbF!$K:$K,$J350)</f>
        <v>0</v>
      </c>
      <c r="AI350" s="1">
        <f ca="1">SUMIFS(INDIRECT($C$1&amp;"!"&amp;$C350&amp;":"&amp;$C350),dbF!$B:$B,"&gt;="&amp;AI$5,dbF!$B:$B,"&lt;="&amp;AI$6,INDIRECT($C$1&amp;"!"&amp;$C$2&amp;":"&amp;$C$2),$I$4,dbF!$J:$J,$I350,dbF!$K:$K,$J350)</f>
        <v>0</v>
      </c>
      <c r="AJ350" s="1">
        <f ca="1">SUMIFS(INDIRECT($C$1&amp;"!"&amp;$C350&amp;":"&amp;$C350),dbF!$B:$B,"&gt;="&amp;AJ$5,dbF!$B:$B,"&lt;="&amp;AJ$6,INDIRECT($C$1&amp;"!"&amp;$C$2&amp;":"&amp;$C$2),$I$4,dbF!$J:$J,$I350,dbF!$K:$K,$J350)</f>
        <v>0</v>
      </c>
      <c r="AK350" s="1">
        <f ca="1">SUMIFS(INDIRECT($C$1&amp;"!"&amp;$C350&amp;":"&amp;$C350),dbF!$B:$B,"&gt;="&amp;AK$5,dbF!$B:$B,"&lt;="&amp;AK$6,INDIRECT($C$1&amp;"!"&amp;$C$2&amp;":"&amp;$C$2),$I$4,dbF!$J:$J,$I350,dbF!$K:$K,$J350)</f>
        <v>0</v>
      </c>
      <c r="AL350" s="1">
        <f ca="1">SUMIFS(INDIRECT($C$1&amp;"!"&amp;$C350&amp;":"&amp;$C350),dbF!$B:$B,"&gt;="&amp;AL$5,dbF!$B:$B,"&lt;="&amp;AL$6,INDIRECT($C$1&amp;"!"&amp;$C$2&amp;":"&amp;$C$2),$I$4,dbF!$J:$J,$I350,dbF!$K:$K,$J350)</f>
        <v>0</v>
      </c>
    </row>
    <row r="351" spans="2:38" x14ac:dyDescent="0.25">
      <c r="B351" s="1" t="str">
        <f>Items!$Q63</f>
        <v>PL(-)</v>
      </c>
      <c r="C351" s="1" t="str">
        <f>Items!$R63</f>
        <v>N</v>
      </c>
      <c r="I351" s="22" t="str">
        <f>Items!$O$60</f>
        <v>Постоянные расходы</v>
      </c>
      <c r="J351" s="1" t="str">
        <f>Items!P63</f>
        <v>Прочее</v>
      </c>
      <c r="Q351" s="1">
        <f ca="1">SUM($S351:INDIRECT(ADDRESS(ROW(),SUMIFS($3:$3,$4:$4,MAX($4:$4)))))</f>
        <v>0</v>
      </c>
      <c r="T351" s="1">
        <f ca="1">SUMIFS(INDIRECT($C$1&amp;"!"&amp;$C351&amp;":"&amp;$C351),dbF!$B:$B,"&gt;="&amp;T$5,dbF!$B:$B,"&lt;="&amp;T$6,INDIRECT($C$1&amp;"!"&amp;$C$2&amp;":"&amp;$C$2),$I$4,dbF!$J:$J,$I351,dbF!$K:$K,$J351)</f>
        <v>0</v>
      </c>
      <c r="U351" s="1">
        <f ca="1">SUMIFS(INDIRECT($C$1&amp;"!"&amp;$C351&amp;":"&amp;$C351),dbF!$B:$B,"&gt;="&amp;U$5,dbF!$B:$B,"&lt;="&amp;U$6,INDIRECT($C$1&amp;"!"&amp;$C$2&amp;":"&amp;$C$2),$I$4,dbF!$J:$J,$I351,dbF!$K:$K,$J351)</f>
        <v>0</v>
      </c>
      <c r="V351" s="1">
        <f ca="1">SUMIFS(INDIRECT($C$1&amp;"!"&amp;$C351&amp;":"&amp;$C351),dbF!$B:$B,"&gt;="&amp;V$5,dbF!$B:$B,"&lt;="&amp;V$6,INDIRECT($C$1&amp;"!"&amp;$C$2&amp;":"&amp;$C$2),$I$4,dbF!$J:$J,$I351,dbF!$K:$K,$J351)</f>
        <v>0</v>
      </c>
      <c r="W351" s="1">
        <f ca="1">SUMIFS(INDIRECT($C$1&amp;"!"&amp;$C351&amp;":"&amp;$C351),dbF!$B:$B,"&gt;="&amp;W$5,dbF!$B:$B,"&lt;="&amp;W$6,INDIRECT($C$1&amp;"!"&amp;$C$2&amp;":"&amp;$C$2),$I$4,dbF!$J:$J,$I351,dbF!$K:$K,$J351)</f>
        <v>0</v>
      </c>
      <c r="X351" s="1">
        <f ca="1">SUMIFS(INDIRECT($C$1&amp;"!"&amp;$C351&amp;":"&amp;$C351),dbF!$B:$B,"&gt;="&amp;X$5,dbF!$B:$B,"&lt;="&amp;X$6,INDIRECT($C$1&amp;"!"&amp;$C$2&amp;":"&amp;$C$2),$I$4,dbF!$J:$J,$I351,dbF!$K:$K,$J351)</f>
        <v>0</v>
      </c>
      <c r="Y351" s="1">
        <f ca="1">SUMIFS(INDIRECT($C$1&amp;"!"&amp;$C351&amp;":"&amp;$C351),dbF!$B:$B,"&gt;="&amp;Y$5,dbF!$B:$B,"&lt;="&amp;Y$6,INDIRECT($C$1&amp;"!"&amp;$C$2&amp;":"&amp;$C$2),$I$4,dbF!$J:$J,$I351,dbF!$K:$K,$J351)</f>
        <v>0</v>
      </c>
      <c r="Z351" s="1">
        <f ca="1">SUMIFS(INDIRECT($C$1&amp;"!"&amp;$C351&amp;":"&amp;$C351),dbF!$B:$B,"&gt;="&amp;Z$5,dbF!$B:$B,"&lt;="&amp;Z$6,INDIRECT($C$1&amp;"!"&amp;$C$2&amp;":"&amp;$C$2),$I$4,dbF!$J:$J,$I351,dbF!$K:$K,$J351)</f>
        <v>0</v>
      </c>
      <c r="AA351" s="1">
        <f ca="1">SUMIFS(INDIRECT($C$1&amp;"!"&amp;$C351&amp;":"&amp;$C351),dbF!$B:$B,"&gt;="&amp;AA$5,dbF!$B:$B,"&lt;="&amp;AA$6,INDIRECT($C$1&amp;"!"&amp;$C$2&amp;":"&amp;$C$2),$I$4,dbF!$J:$J,$I351,dbF!$K:$K,$J351)</f>
        <v>0</v>
      </c>
      <c r="AB351" s="1">
        <f ca="1">SUMIFS(INDIRECT($C$1&amp;"!"&amp;$C351&amp;":"&amp;$C351),dbF!$B:$B,"&gt;="&amp;AB$5,dbF!$B:$B,"&lt;="&amp;AB$6,INDIRECT($C$1&amp;"!"&amp;$C$2&amp;":"&amp;$C$2),$I$4,dbF!$J:$J,$I351,dbF!$K:$K,$J351)</f>
        <v>0</v>
      </c>
      <c r="AC351" s="1">
        <f ca="1">SUMIFS(INDIRECT($C$1&amp;"!"&amp;$C351&amp;":"&amp;$C351),dbF!$B:$B,"&gt;="&amp;AC$5,dbF!$B:$B,"&lt;="&amp;AC$6,INDIRECT($C$1&amp;"!"&amp;$C$2&amp;":"&amp;$C$2),$I$4,dbF!$J:$J,$I351,dbF!$K:$K,$J351)</f>
        <v>0</v>
      </c>
      <c r="AD351" s="1">
        <f ca="1">SUMIFS(INDIRECT($C$1&amp;"!"&amp;$C351&amp;":"&amp;$C351),dbF!$B:$B,"&gt;="&amp;AD$5,dbF!$B:$B,"&lt;="&amp;AD$6,INDIRECT($C$1&amp;"!"&amp;$C$2&amp;":"&amp;$C$2),$I$4,dbF!$J:$J,$I351,dbF!$K:$K,$J351)</f>
        <v>0</v>
      </c>
      <c r="AE351" s="1">
        <f ca="1">SUMIFS(INDIRECT($C$1&amp;"!"&amp;$C351&amp;":"&amp;$C351),dbF!$B:$B,"&gt;="&amp;AE$5,dbF!$B:$B,"&lt;="&amp;AE$6,INDIRECT($C$1&amp;"!"&amp;$C$2&amp;":"&amp;$C$2),$I$4,dbF!$J:$J,$I351,dbF!$K:$K,$J351)</f>
        <v>0</v>
      </c>
      <c r="AF351" s="1">
        <f ca="1">SUMIFS(INDIRECT($C$1&amp;"!"&amp;$C351&amp;":"&amp;$C351),dbF!$B:$B,"&gt;="&amp;AF$5,dbF!$B:$B,"&lt;="&amp;AF$6,INDIRECT($C$1&amp;"!"&amp;$C$2&amp;":"&amp;$C$2),$I$4,dbF!$J:$J,$I351,dbF!$K:$K,$J351)</f>
        <v>0</v>
      </c>
      <c r="AG351" s="1">
        <f ca="1">SUMIFS(INDIRECT($C$1&amp;"!"&amp;$C351&amp;":"&amp;$C351),dbF!$B:$B,"&gt;="&amp;AG$5,dbF!$B:$B,"&lt;="&amp;AG$6,INDIRECT($C$1&amp;"!"&amp;$C$2&amp;":"&amp;$C$2),$I$4,dbF!$J:$J,$I351,dbF!$K:$K,$J351)</f>
        <v>0</v>
      </c>
      <c r="AH351" s="1">
        <f ca="1">SUMIFS(INDIRECT($C$1&amp;"!"&amp;$C351&amp;":"&amp;$C351),dbF!$B:$B,"&gt;="&amp;AH$5,dbF!$B:$B,"&lt;="&amp;AH$6,INDIRECT($C$1&amp;"!"&amp;$C$2&amp;":"&amp;$C$2),$I$4,dbF!$J:$J,$I351,dbF!$K:$K,$J351)</f>
        <v>0</v>
      </c>
      <c r="AI351" s="1">
        <f ca="1">SUMIFS(INDIRECT($C$1&amp;"!"&amp;$C351&amp;":"&amp;$C351),dbF!$B:$B,"&gt;="&amp;AI$5,dbF!$B:$B,"&lt;="&amp;AI$6,INDIRECT($C$1&amp;"!"&amp;$C$2&amp;":"&amp;$C$2),$I$4,dbF!$J:$J,$I351,dbF!$K:$K,$J351)</f>
        <v>0</v>
      </c>
      <c r="AJ351" s="1">
        <f ca="1">SUMIFS(INDIRECT($C$1&amp;"!"&amp;$C351&amp;":"&amp;$C351),dbF!$B:$B,"&gt;="&amp;AJ$5,dbF!$B:$B,"&lt;="&amp;AJ$6,INDIRECT($C$1&amp;"!"&amp;$C$2&amp;":"&amp;$C$2),$I$4,dbF!$J:$J,$I351,dbF!$K:$K,$J351)</f>
        <v>0</v>
      </c>
      <c r="AK351" s="1">
        <f ca="1">SUMIFS(INDIRECT($C$1&amp;"!"&amp;$C351&amp;":"&amp;$C351),dbF!$B:$B,"&gt;="&amp;AK$5,dbF!$B:$B,"&lt;="&amp;AK$6,INDIRECT($C$1&amp;"!"&amp;$C$2&amp;":"&amp;$C$2),$I$4,dbF!$J:$J,$I351,dbF!$K:$K,$J351)</f>
        <v>0</v>
      </c>
      <c r="AL351" s="1">
        <f ca="1">SUMIFS(INDIRECT($C$1&amp;"!"&amp;$C351&amp;":"&amp;$C351),dbF!$B:$B,"&gt;="&amp;AL$5,dbF!$B:$B,"&lt;="&amp;AL$6,INDIRECT($C$1&amp;"!"&amp;$C$2&amp;":"&amp;$C$2),$I$4,dbF!$J:$J,$I351,dbF!$K:$K,$J351)</f>
        <v>0</v>
      </c>
    </row>
    <row r="352" spans="2:38" x14ac:dyDescent="0.25">
      <c r="B352" s="1" t="str">
        <f>Items!$Q64</f>
        <v>PL(-)</v>
      </c>
      <c r="C352" s="1" t="str">
        <f>Items!$R64</f>
        <v>N</v>
      </c>
      <c r="I352" s="22" t="str">
        <f>Items!$O$60</f>
        <v>Постоянные расходы</v>
      </c>
      <c r="J352" s="1" t="str">
        <f>Items!P64</f>
        <v>Банковские расходы</v>
      </c>
      <c r="Q352" s="1">
        <f ca="1">SUM($S352:INDIRECT(ADDRESS(ROW(),SUMIFS($3:$3,$4:$4,MAX($4:$4)))))</f>
        <v>0</v>
      </c>
      <c r="T352" s="1">
        <f ca="1">SUMIFS(INDIRECT($C$1&amp;"!"&amp;$C352&amp;":"&amp;$C352),dbF!$B:$B,"&gt;="&amp;T$5,dbF!$B:$B,"&lt;="&amp;T$6,INDIRECT($C$1&amp;"!"&amp;$C$2&amp;":"&amp;$C$2),$I$4,dbF!$J:$J,$I352,dbF!$K:$K,$J352)</f>
        <v>0</v>
      </c>
      <c r="U352" s="1">
        <f ca="1">SUMIFS(INDIRECT($C$1&amp;"!"&amp;$C352&amp;":"&amp;$C352),dbF!$B:$B,"&gt;="&amp;U$5,dbF!$B:$B,"&lt;="&amp;U$6,INDIRECT($C$1&amp;"!"&amp;$C$2&amp;":"&amp;$C$2),$I$4,dbF!$J:$J,$I352,dbF!$K:$K,$J352)</f>
        <v>0</v>
      </c>
      <c r="V352" s="1">
        <f ca="1">SUMIFS(INDIRECT($C$1&amp;"!"&amp;$C352&amp;":"&amp;$C352),dbF!$B:$B,"&gt;="&amp;V$5,dbF!$B:$B,"&lt;="&amp;V$6,INDIRECT($C$1&amp;"!"&amp;$C$2&amp;":"&amp;$C$2),$I$4,dbF!$J:$J,$I352,dbF!$K:$K,$J352)</f>
        <v>0</v>
      </c>
      <c r="W352" s="1">
        <f ca="1">SUMIFS(INDIRECT($C$1&amp;"!"&amp;$C352&amp;":"&amp;$C352),dbF!$B:$B,"&gt;="&amp;W$5,dbF!$B:$B,"&lt;="&amp;W$6,INDIRECT($C$1&amp;"!"&amp;$C$2&amp;":"&amp;$C$2),$I$4,dbF!$J:$J,$I352,dbF!$K:$K,$J352)</f>
        <v>0</v>
      </c>
      <c r="X352" s="1">
        <f ca="1">SUMIFS(INDIRECT($C$1&amp;"!"&amp;$C352&amp;":"&amp;$C352),dbF!$B:$B,"&gt;="&amp;X$5,dbF!$B:$B,"&lt;="&amp;X$6,INDIRECT($C$1&amp;"!"&amp;$C$2&amp;":"&amp;$C$2),$I$4,dbF!$J:$J,$I352,dbF!$K:$K,$J352)</f>
        <v>0</v>
      </c>
      <c r="Y352" s="1">
        <f ca="1">SUMIFS(INDIRECT($C$1&amp;"!"&amp;$C352&amp;":"&amp;$C352),dbF!$B:$B,"&gt;="&amp;Y$5,dbF!$B:$B,"&lt;="&amp;Y$6,INDIRECT($C$1&amp;"!"&amp;$C$2&amp;":"&amp;$C$2),$I$4,dbF!$J:$J,$I352,dbF!$K:$K,$J352)</f>
        <v>0</v>
      </c>
      <c r="Z352" s="1">
        <f ca="1">SUMIFS(INDIRECT($C$1&amp;"!"&amp;$C352&amp;":"&amp;$C352),dbF!$B:$B,"&gt;="&amp;Z$5,dbF!$B:$B,"&lt;="&amp;Z$6,INDIRECT($C$1&amp;"!"&amp;$C$2&amp;":"&amp;$C$2),$I$4,dbF!$J:$J,$I352,dbF!$K:$K,$J352)</f>
        <v>0</v>
      </c>
      <c r="AA352" s="1">
        <f ca="1">SUMIFS(INDIRECT($C$1&amp;"!"&amp;$C352&amp;":"&amp;$C352),dbF!$B:$B,"&gt;="&amp;AA$5,dbF!$B:$B,"&lt;="&amp;AA$6,INDIRECT($C$1&amp;"!"&amp;$C$2&amp;":"&amp;$C$2),$I$4,dbF!$J:$J,$I352,dbF!$K:$K,$J352)</f>
        <v>0</v>
      </c>
      <c r="AB352" s="1">
        <f ca="1">SUMIFS(INDIRECT($C$1&amp;"!"&amp;$C352&amp;":"&amp;$C352),dbF!$B:$B,"&gt;="&amp;AB$5,dbF!$B:$B,"&lt;="&amp;AB$6,INDIRECT($C$1&amp;"!"&amp;$C$2&amp;":"&amp;$C$2),$I$4,dbF!$J:$J,$I352,dbF!$K:$K,$J352)</f>
        <v>0</v>
      </c>
      <c r="AC352" s="1">
        <f ca="1">SUMIFS(INDIRECT($C$1&amp;"!"&amp;$C352&amp;":"&amp;$C352),dbF!$B:$B,"&gt;="&amp;AC$5,dbF!$B:$B,"&lt;="&amp;AC$6,INDIRECT($C$1&amp;"!"&amp;$C$2&amp;":"&amp;$C$2),$I$4,dbF!$J:$J,$I352,dbF!$K:$K,$J352)</f>
        <v>0</v>
      </c>
      <c r="AD352" s="1">
        <f ca="1">SUMIFS(INDIRECT($C$1&amp;"!"&amp;$C352&amp;":"&amp;$C352),dbF!$B:$B,"&gt;="&amp;AD$5,dbF!$B:$B,"&lt;="&amp;AD$6,INDIRECT($C$1&amp;"!"&amp;$C$2&amp;":"&amp;$C$2),$I$4,dbF!$J:$J,$I352,dbF!$K:$K,$J352)</f>
        <v>0</v>
      </c>
      <c r="AE352" s="1">
        <f ca="1">SUMIFS(INDIRECT($C$1&amp;"!"&amp;$C352&amp;":"&amp;$C352),dbF!$B:$B,"&gt;="&amp;AE$5,dbF!$B:$B,"&lt;="&amp;AE$6,INDIRECT($C$1&amp;"!"&amp;$C$2&amp;":"&amp;$C$2),$I$4,dbF!$J:$J,$I352,dbF!$K:$K,$J352)</f>
        <v>0</v>
      </c>
      <c r="AF352" s="1">
        <f ca="1">SUMIFS(INDIRECT($C$1&amp;"!"&amp;$C352&amp;":"&amp;$C352),dbF!$B:$B,"&gt;="&amp;AF$5,dbF!$B:$B,"&lt;="&amp;AF$6,INDIRECT($C$1&amp;"!"&amp;$C$2&amp;":"&amp;$C$2),$I$4,dbF!$J:$J,$I352,dbF!$K:$K,$J352)</f>
        <v>0</v>
      </c>
      <c r="AG352" s="1">
        <f ca="1">SUMIFS(INDIRECT($C$1&amp;"!"&amp;$C352&amp;":"&amp;$C352),dbF!$B:$B,"&gt;="&amp;AG$5,dbF!$B:$B,"&lt;="&amp;AG$6,INDIRECT($C$1&amp;"!"&amp;$C$2&amp;":"&amp;$C$2),$I$4,dbF!$J:$J,$I352,dbF!$K:$K,$J352)</f>
        <v>0</v>
      </c>
      <c r="AH352" s="1">
        <f ca="1">SUMIFS(INDIRECT($C$1&amp;"!"&amp;$C352&amp;":"&amp;$C352),dbF!$B:$B,"&gt;="&amp;AH$5,dbF!$B:$B,"&lt;="&amp;AH$6,INDIRECT($C$1&amp;"!"&amp;$C$2&amp;":"&amp;$C$2),$I$4,dbF!$J:$J,$I352,dbF!$K:$K,$J352)</f>
        <v>0</v>
      </c>
      <c r="AI352" s="1">
        <f ca="1">SUMIFS(INDIRECT($C$1&amp;"!"&amp;$C352&amp;":"&amp;$C352),dbF!$B:$B,"&gt;="&amp;AI$5,dbF!$B:$B,"&lt;="&amp;AI$6,INDIRECT($C$1&amp;"!"&amp;$C$2&amp;":"&amp;$C$2),$I$4,dbF!$J:$J,$I352,dbF!$K:$K,$J352)</f>
        <v>0</v>
      </c>
      <c r="AJ352" s="1">
        <f ca="1">SUMIFS(INDIRECT($C$1&amp;"!"&amp;$C352&amp;":"&amp;$C352),dbF!$B:$B,"&gt;="&amp;AJ$5,dbF!$B:$B,"&lt;="&amp;AJ$6,INDIRECT($C$1&amp;"!"&amp;$C$2&amp;":"&amp;$C$2),$I$4,dbF!$J:$J,$I352,dbF!$K:$K,$J352)</f>
        <v>0</v>
      </c>
      <c r="AK352" s="1">
        <f ca="1">SUMIFS(INDIRECT($C$1&amp;"!"&amp;$C352&amp;":"&amp;$C352),dbF!$B:$B,"&gt;="&amp;AK$5,dbF!$B:$B,"&lt;="&amp;AK$6,INDIRECT($C$1&amp;"!"&amp;$C$2&amp;":"&amp;$C$2),$I$4,dbF!$J:$J,$I352,dbF!$K:$K,$J352)</f>
        <v>0</v>
      </c>
      <c r="AL352" s="1">
        <f ca="1">SUMIFS(INDIRECT($C$1&amp;"!"&amp;$C352&amp;":"&amp;$C352),dbF!$B:$B,"&gt;="&amp;AL$5,dbF!$B:$B,"&lt;="&amp;AL$6,INDIRECT($C$1&amp;"!"&amp;$C$2&amp;":"&amp;$C$2),$I$4,dbF!$J:$J,$I352,dbF!$K:$K,$J352)</f>
        <v>0</v>
      </c>
    </row>
    <row r="353" spans="2:38" x14ac:dyDescent="0.25">
      <c r="B353" s="1" t="str">
        <f>Items!$Q65</f>
        <v>PL(-)</v>
      </c>
      <c r="C353" s="1" t="str">
        <f>Items!$R65</f>
        <v>N</v>
      </c>
      <c r="I353" s="22" t="str">
        <f>Items!$O$60</f>
        <v>Постоянные расходы</v>
      </c>
      <c r="J353" s="1" t="str">
        <f>Items!P65</f>
        <v>Резерв-1</v>
      </c>
      <c r="Q353" s="1">
        <f ca="1">SUM($S353:INDIRECT(ADDRESS(ROW(),SUMIFS($3:$3,$4:$4,MAX($4:$4)))))</f>
        <v>0</v>
      </c>
      <c r="T353" s="1">
        <f ca="1">SUMIFS(INDIRECT($C$1&amp;"!"&amp;$C353&amp;":"&amp;$C353),dbF!$B:$B,"&gt;="&amp;T$5,dbF!$B:$B,"&lt;="&amp;T$6,INDIRECT($C$1&amp;"!"&amp;$C$2&amp;":"&amp;$C$2),$I$4,dbF!$J:$J,$I353,dbF!$K:$K,$J353)</f>
        <v>0</v>
      </c>
      <c r="U353" s="1">
        <f ca="1">SUMIFS(INDIRECT($C$1&amp;"!"&amp;$C353&amp;":"&amp;$C353),dbF!$B:$B,"&gt;="&amp;U$5,dbF!$B:$B,"&lt;="&amp;U$6,INDIRECT($C$1&amp;"!"&amp;$C$2&amp;":"&amp;$C$2),$I$4,dbF!$J:$J,$I353,dbF!$K:$K,$J353)</f>
        <v>0</v>
      </c>
      <c r="V353" s="1">
        <f ca="1">SUMIFS(INDIRECT($C$1&amp;"!"&amp;$C353&amp;":"&amp;$C353),dbF!$B:$B,"&gt;="&amp;V$5,dbF!$B:$B,"&lt;="&amp;V$6,INDIRECT($C$1&amp;"!"&amp;$C$2&amp;":"&amp;$C$2),$I$4,dbF!$J:$J,$I353,dbF!$K:$K,$J353)</f>
        <v>0</v>
      </c>
      <c r="W353" s="1">
        <f ca="1">SUMIFS(INDIRECT($C$1&amp;"!"&amp;$C353&amp;":"&amp;$C353),dbF!$B:$B,"&gt;="&amp;W$5,dbF!$B:$B,"&lt;="&amp;W$6,INDIRECT($C$1&amp;"!"&amp;$C$2&amp;":"&amp;$C$2),$I$4,dbF!$J:$J,$I353,dbF!$K:$K,$J353)</f>
        <v>0</v>
      </c>
      <c r="X353" s="1">
        <f ca="1">SUMIFS(INDIRECT($C$1&amp;"!"&amp;$C353&amp;":"&amp;$C353),dbF!$B:$B,"&gt;="&amp;X$5,dbF!$B:$B,"&lt;="&amp;X$6,INDIRECT($C$1&amp;"!"&amp;$C$2&amp;":"&amp;$C$2),$I$4,dbF!$J:$J,$I353,dbF!$K:$K,$J353)</f>
        <v>0</v>
      </c>
      <c r="Y353" s="1">
        <f ca="1">SUMIFS(INDIRECT($C$1&amp;"!"&amp;$C353&amp;":"&amp;$C353),dbF!$B:$B,"&gt;="&amp;Y$5,dbF!$B:$B,"&lt;="&amp;Y$6,INDIRECT($C$1&amp;"!"&amp;$C$2&amp;":"&amp;$C$2),$I$4,dbF!$J:$J,$I353,dbF!$K:$K,$J353)</f>
        <v>0</v>
      </c>
      <c r="Z353" s="1">
        <f ca="1">SUMIFS(INDIRECT($C$1&amp;"!"&amp;$C353&amp;":"&amp;$C353),dbF!$B:$B,"&gt;="&amp;Z$5,dbF!$B:$B,"&lt;="&amp;Z$6,INDIRECT($C$1&amp;"!"&amp;$C$2&amp;":"&amp;$C$2),$I$4,dbF!$J:$J,$I353,dbF!$K:$K,$J353)</f>
        <v>0</v>
      </c>
      <c r="AA353" s="1">
        <f ca="1">SUMIFS(INDIRECT($C$1&amp;"!"&amp;$C353&amp;":"&amp;$C353),dbF!$B:$B,"&gt;="&amp;AA$5,dbF!$B:$B,"&lt;="&amp;AA$6,INDIRECT($C$1&amp;"!"&amp;$C$2&amp;":"&amp;$C$2),$I$4,dbF!$J:$J,$I353,dbF!$K:$K,$J353)</f>
        <v>0</v>
      </c>
      <c r="AB353" s="1">
        <f ca="1">SUMIFS(INDIRECT($C$1&amp;"!"&amp;$C353&amp;":"&amp;$C353),dbF!$B:$B,"&gt;="&amp;AB$5,dbF!$B:$B,"&lt;="&amp;AB$6,INDIRECT($C$1&amp;"!"&amp;$C$2&amp;":"&amp;$C$2),$I$4,dbF!$J:$J,$I353,dbF!$K:$K,$J353)</f>
        <v>0</v>
      </c>
      <c r="AC353" s="1">
        <f ca="1">SUMIFS(INDIRECT($C$1&amp;"!"&amp;$C353&amp;":"&amp;$C353),dbF!$B:$B,"&gt;="&amp;AC$5,dbF!$B:$B,"&lt;="&amp;AC$6,INDIRECT($C$1&amp;"!"&amp;$C$2&amp;":"&amp;$C$2),$I$4,dbF!$J:$J,$I353,dbF!$K:$K,$J353)</f>
        <v>0</v>
      </c>
      <c r="AD353" s="1">
        <f ca="1">SUMIFS(INDIRECT($C$1&amp;"!"&amp;$C353&amp;":"&amp;$C353),dbF!$B:$B,"&gt;="&amp;AD$5,dbF!$B:$B,"&lt;="&amp;AD$6,INDIRECT($C$1&amp;"!"&amp;$C$2&amp;":"&amp;$C$2),$I$4,dbF!$J:$J,$I353,dbF!$K:$K,$J353)</f>
        <v>0</v>
      </c>
      <c r="AE353" s="1">
        <f ca="1">SUMIFS(INDIRECT($C$1&amp;"!"&amp;$C353&amp;":"&amp;$C353),dbF!$B:$B,"&gt;="&amp;AE$5,dbF!$B:$B,"&lt;="&amp;AE$6,INDIRECT($C$1&amp;"!"&amp;$C$2&amp;":"&amp;$C$2),$I$4,dbF!$J:$J,$I353,dbF!$K:$K,$J353)</f>
        <v>0</v>
      </c>
      <c r="AF353" s="1">
        <f ca="1">SUMIFS(INDIRECT($C$1&amp;"!"&amp;$C353&amp;":"&amp;$C353),dbF!$B:$B,"&gt;="&amp;AF$5,dbF!$B:$B,"&lt;="&amp;AF$6,INDIRECT($C$1&amp;"!"&amp;$C$2&amp;":"&amp;$C$2),$I$4,dbF!$J:$J,$I353,dbF!$K:$K,$J353)</f>
        <v>0</v>
      </c>
      <c r="AG353" s="1">
        <f ca="1">SUMIFS(INDIRECT($C$1&amp;"!"&amp;$C353&amp;":"&amp;$C353),dbF!$B:$B,"&gt;="&amp;AG$5,dbF!$B:$B,"&lt;="&amp;AG$6,INDIRECT($C$1&amp;"!"&amp;$C$2&amp;":"&amp;$C$2),$I$4,dbF!$J:$J,$I353,dbF!$K:$K,$J353)</f>
        <v>0</v>
      </c>
      <c r="AH353" s="1">
        <f ca="1">SUMIFS(INDIRECT($C$1&amp;"!"&amp;$C353&amp;":"&amp;$C353),dbF!$B:$B,"&gt;="&amp;AH$5,dbF!$B:$B,"&lt;="&amp;AH$6,INDIRECT($C$1&amp;"!"&amp;$C$2&amp;":"&amp;$C$2),$I$4,dbF!$J:$J,$I353,dbF!$K:$K,$J353)</f>
        <v>0</v>
      </c>
      <c r="AI353" s="1">
        <f ca="1">SUMIFS(INDIRECT($C$1&amp;"!"&amp;$C353&amp;":"&amp;$C353),dbF!$B:$B,"&gt;="&amp;AI$5,dbF!$B:$B,"&lt;="&amp;AI$6,INDIRECT($C$1&amp;"!"&amp;$C$2&amp;":"&amp;$C$2),$I$4,dbF!$J:$J,$I353,dbF!$K:$K,$J353)</f>
        <v>0</v>
      </c>
      <c r="AJ353" s="1">
        <f ca="1">SUMIFS(INDIRECT($C$1&amp;"!"&amp;$C353&amp;":"&amp;$C353),dbF!$B:$B,"&gt;="&amp;AJ$5,dbF!$B:$B,"&lt;="&amp;AJ$6,INDIRECT($C$1&amp;"!"&amp;$C$2&amp;":"&amp;$C$2),$I$4,dbF!$J:$J,$I353,dbF!$K:$K,$J353)</f>
        <v>0</v>
      </c>
      <c r="AK353" s="1">
        <f ca="1">SUMIFS(INDIRECT($C$1&amp;"!"&amp;$C353&amp;":"&amp;$C353),dbF!$B:$B,"&gt;="&amp;AK$5,dbF!$B:$B,"&lt;="&amp;AK$6,INDIRECT($C$1&amp;"!"&amp;$C$2&amp;":"&amp;$C$2),$I$4,dbF!$J:$J,$I353,dbF!$K:$K,$J353)</f>
        <v>0</v>
      </c>
      <c r="AL353" s="1">
        <f ca="1">SUMIFS(INDIRECT($C$1&amp;"!"&amp;$C353&amp;":"&amp;$C353),dbF!$B:$B,"&gt;="&amp;AL$5,dbF!$B:$B,"&lt;="&amp;AL$6,INDIRECT($C$1&amp;"!"&amp;$C$2&amp;":"&amp;$C$2),$I$4,dbF!$J:$J,$I353,dbF!$K:$K,$J353)</f>
        <v>0</v>
      </c>
    </row>
    <row r="354" spans="2:38" x14ac:dyDescent="0.25">
      <c r="B354" s="1" t="str">
        <f>Items!$Q66</f>
        <v>PL(-)</v>
      </c>
      <c r="C354" s="1" t="str">
        <f>Items!$R66</f>
        <v>N</v>
      </c>
      <c r="I354" s="22" t="str">
        <f>Items!$O$60</f>
        <v>Постоянные расходы</v>
      </c>
      <c r="J354" s="1" t="str">
        <f>Items!P66</f>
        <v>Резерв-2</v>
      </c>
      <c r="Q354" s="1">
        <f ca="1">SUM($S354:INDIRECT(ADDRESS(ROW(),SUMIFS($3:$3,$4:$4,MAX($4:$4)))))</f>
        <v>0</v>
      </c>
      <c r="T354" s="1">
        <f ca="1">SUMIFS(INDIRECT($C$1&amp;"!"&amp;$C354&amp;":"&amp;$C354),dbF!$B:$B,"&gt;="&amp;T$5,dbF!$B:$B,"&lt;="&amp;T$6,INDIRECT($C$1&amp;"!"&amp;$C$2&amp;":"&amp;$C$2),$I$4,dbF!$J:$J,$I354,dbF!$K:$K,$J354)</f>
        <v>0</v>
      </c>
      <c r="U354" s="1">
        <f ca="1">SUMIFS(INDIRECT($C$1&amp;"!"&amp;$C354&amp;":"&amp;$C354),dbF!$B:$B,"&gt;="&amp;U$5,dbF!$B:$B,"&lt;="&amp;U$6,INDIRECT($C$1&amp;"!"&amp;$C$2&amp;":"&amp;$C$2),$I$4,dbF!$J:$J,$I354,dbF!$K:$K,$J354)</f>
        <v>0</v>
      </c>
      <c r="V354" s="1">
        <f ca="1">SUMIFS(INDIRECT($C$1&amp;"!"&amp;$C354&amp;":"&amp;$C354),dbF!$B:$B,"&gt;="&amp;V$5,dbF!$B:$B,"&lt;="&amp;V$6,INDIRECT($C$1&amp;"!"&amp;$C$2&amp;":"&amp;$C$2),$I$4,dbF!$J:$J,$I354,dbF!$K:$K,$J354)</f>
        <v>0</v>
      </c>
      <c r="W354" s="1">
        <f ca="1">SUMIFS(INDIRECT($C$1&amp;"!"&amp;$C354&amp;":"&amp;$C354),dbF!$B:$B,"&gt;="&amp;W$5,dbF!$B:$B,"&lt;="&amp;W$6,INDIRECT($C$1&amp;"!"&amp;$C$2&amp;":"&amp;$C$2),$I$4,dbF!$J:$J,$I354,dbF!$K:$K,$J354)</f>
        <v>0</v>
      </c>
      <c r="X354" s="1">
        <f ca="1">SUMIFS(INDIRECT($C$1&amp;"!"&amp;$C354&amp;":"&amp;$C354),dbF!$B:$B,"&gt;="&amp;X$5,dbF!$B:$B,"&lt;="&amp;X$6,INDIRECT($C$1&amp;"!"&amp;$C$2&amp;":"&amp;$C$2),$I$4,dbF!$J:$J,$I354,dbF!$K:$K,$J354)</f>
        <v>0</v>
      </c>
      <c r="Y354" s="1">
        <f ca="1">SUMIFS(INDIRECT($C$1&amp;"!"&amp;$C354&amp;":"&amp;$C354),dbF!$B:$B,"&gt;="&amp;Y$5,dbF!$B:$B,"&lt;="&amp;Y$6,INDIRECT($C$1&amp;"!"&amp;$C$2&amp;":"&amp;$C$2),$I$4,dbF!$J:$J,$I354,dbF!$K:$K,$J354)</f>
        <v>0</v>
      </c>
      <c r="Z354" s="1">
        <f ca="1">SUMIFS(INDIRECT($C$1&amp;"!"&amp;$C354&amp;":"&amp;$C354),dbF!$B:$B,"&gt;="&amp;Z$5,dbF!$B:$B,"&lt;="&amp;Z$6,INDIRECT($C$1&amp;"!"&amp;$C$2&amp;":"&amp;$C$2),$I$4,dbF!$J:$J,$I354,dbF!$K:$K,$J354)</f>
        <v>0</v>
      </c>
      <c r="AA354" s="1">
        <f ca="1">SUMIFS(INDIRECT($C$1&amp;"!"&amp;$C354&amp;":"&amp;$C354),dbF!$B:$B,"&gt;="&amp;AA$5,dbF!$B:$B,"&lt;="&amp;AA$6,INDIRECT($C$1&amp;"!"&amp;$C$2&amp;":"&amp;$C$2),$I$4,dbF!$J:$J,$I354,dbF!$K:$K,$J354)</f>
        <v>0</v>
      </c>
      <c r="AB354" s="1">
        <f ca="1">SUMIFS(INDIRECT($C$1&amp;"!"&amp;$C354&amp;":"&amp;$C354),dbF!$B:$B,"&gt;="&amp;AB$5,dbF!$B:$B,"&lt;="&amp;AB$6,INDIRECT($C$1&amp;"!"&amp;$C$2&amp;":"&amp;$C$2),$I$4,dbF!$J:$J,$I354,dbF!$K:$K,$J354)</f>
        <v>0</v>
      </c>
      <c r="AC354" s="1">
        <f ca="1">SUMIFS(INDIRECT($C$1&amp;"!"&amp;$C354&amp;":"&amp;$C354),dbF!$B:$B,"&gt;="&amp;AC$5,dbF!$B:$B,"&lt;="&amp;AC$6,INDIRECT($C$1&amp;"!"&amp;$C$2&amp;":"&amp;$C$2),$I$4,dbF!$J:$J,$I354,dbF!$K:$K,$J354)</f>
        <v>0</v>
      </c>
      <c r="AD354" s="1">
        <f ca="1">SUMIFS(INDIRECT($C$1&amp;"!"&amp;$C354&amp;":"&amp;$C354),dbF!$B:$B,"&gt;="&amp;AD$5,dbF!$B:$B,"&lt;="&amp;AD$6,INDIRECT($C$1&amp;"!"&amp;$C$2&amp;":"&amp;$C$2),$I$4,dbF!$J:$J,$I354,dbF!$K:$K,$J354)</f>
        <v>0</v>
      </c>
      <c r="AE354" s="1">
        <f ca="1">SUMIFS(INDIRECT($C$1&amp;"!"&amp;$C354&amp;":"&amp;$C354),dbF!$B:$B,"&gt;="&amp;AE$5,dbF!$B:$B,"&lt;="&amp;AE$6,INDIRECT($C$1&amp;"!"&amp;$C$2&amp;":"&amp;$C$2),$I$4,dbF!$J:$J,$I354,dbF!$K:$K,$J354)</f>
        <v>0</v>
      </c>
      <c r="AF354" s="1">
        <f ca="1">SUMIFS(INDIRECT($C$1&amp;"!"&amp;$C354&amp;":"&amp;$C354),dbF!$B:$B,"&gt;="&amp;AF$5,dbF!$B:$B,"&lt;="&amp;AF$6,INDIRECT($C$1&amp;"!"&amp;$C$2&amp;":"&amp;$C$2),$I$4,dbF!$J:$J,$I354,dbF!$K:$K,$J354)</f>
        <v>0</v>
      </c>
      <c r="AG354" s="1">
        <f ca="1">SUMIFS(INDIRECT($C$1&amp;"!"&amp;$C354&amp;":"&amp;$C354),dbF!$B:$B,"&gt;="&amp;AG$5,dbF!$B:$B,"&lt;="&amp;AG$6,INDIRECT($C$1&amp;"!"&amp;$C$2&amp;":"&amp;$C$2),$I$4,dbF!$J:$J,$I354,dbF!$K:$K,$J354)</f>
        <v>0</v>
      </c>
      <c r="AH354" s="1">
        <f ca="1">SUMIFS(INDIRECT($C$1&amp;"!"&amp;$C354&amp;":"&amp;$C354),dbF!$B:$B,"&gt;="&amp;AH$5,dbF!$B:$B,"&lt;="&amp;AH$6,INDIRECT($C$1&amp;"!"&amp;$C$2&amp;":"&amp;$C$2),$I$4,dbF!$J:$J,$I354,dbF!$K:$K,$J354)</f>
        <v>0</v>
      </c>
      <c r="AI354" s="1">
        <f ca="1">SUMIFS(INDIRECT($C$1&amp;"!"&amp;$C354&amp;":"&amp;$C354),dbF!$B:$B,"&gt;="&amp;AI$5,dbF!$B:$B,"&lt;="&amp;AI$6,INDIRECT($C$1&amp;"!"&amp;$C$2&amp;":"&amp;$C$2),$I$4,dbF!$J:$J,$I354,dbF!$K:$K,$J354)</f>
        <v>0</v>
      </c>
      <c r="AJ354" s="1">
        <f ca="1">SUMIFS(INDIRECT($C$1&amp;"!"&amp;$C354&amp;":"&amp;$C354),dbF!$B:$B,"&gt;="&amp;AJ$5,dbF!$B:$B,"&lt;="&amp;AJ$6,INDIRECT($C$1&amp;"!"&amp;$C$2&amp;":"&amp;$C$2),$I$4,dbF!$J:$J,$I354,dbF!$K:$K,$J354)</f>
        <v>0</v>
      </c>
      <c r="AK354" s="1">
        <f ca="1">SUMIFS(INDIRECT($C$1&amp;"!"&amp;$C354&amp;":"&amp;$C354),dbF!$B:$B,"&gt;="&amp;AK$5,dbF!$B:$B,"&lt;="&amp;AK$6,INDIRECT($C$1&amp;"!"&amp;$C$2&amp;":"&amp;$C$2),$I$4,dbF!$J:$J,$I354,dbF!$K:$K,$J354)</f>
        <v>0</v>
      </c>
      <c r="AL354" s="1">
        <f ca="1">SUMIFS(INDIRECT($C$1&amp;"!"&amp;$C354&amp;":"&amp;$C354),dbF!$B:$B,"&gt;="&amp;AL$5,dbF!$B:$B,"&lt;="&amp;AL$6,INDIRECT($C$1&amp;"!"&amp;$C$2&amp;":"&amp;$C$2),$I$4,dbF!$J:$J,$I354,dbF!$K:$K,$J354)</f>
        <v>0</v>
      </c>
    </row>
    <row r="355" spans="2:38" x14ac:dyDescent="0.25">
      <c r="B355" s="1" t="str">
        <f>Items!$Q67</f>
        <v>PL(-)</v>
      </c>
      <c r="C355" s="1" t="str">
        <f>Items!$R67</f>
        <v>N</v>
      </c>
      <c r="I355" s="22" t="str">
        <f>Items!$O$60</f>
        <v>Постоянные расходы</v>
      </c>
      <c r="J355" s="1" t="str">
        <f>Items!P67</f>
        <v>Резерв-3</v>
      </c>
      <c r="Q355" s="1">
        <f ca="1">SUM($S355:INDIRECT(ADDRESS(ROW(),SUMIFS($3:$3,$4:$4,MAX($4:$4)))))</f>
        <v>0</v>
      </c>
      <c r="T355" s="1">
        <f ca="1">SUMIFS(INDIRECT($C$1&amp;"!"&amp;$C355&amp;":"&amp;$C355),dbF!$B:$B,"&gt;="&amp;T$5,dbF!$B:$B,"&lt;="&amp;T$6,INDIRECT($C$1&amp;"!"&amp;$C$2&amp;":"&amp;$C$2),$I$4,dbF!$J:$J,$I355,dbF!$K:$K,$J355)</f>
        <v>0</v>
      </c>
      <c r="U355" s="1">
        <f ca="1">SUMIFS(INDIRECT($C$1&amp;"!"&amp;$C355&amp;":"&amp;$C355),dbF!$B:$B,"&gt;="&amp;U$5,dbF!$B:$B,"&lt;="&amp;U$6,INDIRECT($C$1&amp;"!"&amp;$C$2&amp;":"&amp;$C$2),$I$4,dbF!$J:$J,$I355,dbF!$K:$K,$J355)</f>
        <v>0</v>
      </c>
      <c r="V355" s="1">
        <f ca="1">SUMIFS(INDIRECT($C$1&amp;"!"&amp;$C355&amp;":"&amp;$C355),dbF!$B:$B,"&gt;="&amp;V$5,dbF!$B:$B,"&lt;="&amp;V$6,INDIRECT($C$1&amp;"!"&amp;$C$2&amp;":"&amp;$C$2),$I$4,dbF!$J:$J,$I355,dbF!$K:$K,$J355)</f>
        <v>0</v>
      </c>
      <c r="W355" s="1">
        <f ca="1">SUMIFS(INDIRECT($C$1&amp;"!"&amp;$C355&amp;":"&amp;$C355),dbF!$B:$B,"&gt;="&amp;W$5,dbF!$B:$B,"&lt;="&amp;W$6,INDIRECT($C$1&amp;"!"&amp;$C$2&amp;":"&amp;$C$2),$I$4,dbF!$J:$J,$I355,dbF!$K:$K,$J355)</f>
        <v>0</v>
      </c>
      <c r="X355" s="1">
        <f ca="1">SUMIFS(INDIRECT($C$1&amp;"!"&amp;$C355&amp;":"&amp;$C355),dbF!$B:$B,"&gt;="&amp;X$5,dbF!$B:$B,"&lt;="&amp;X$6,INDIRECT($C$1&amp;"!"&amp;$C$2&amp;":"&amp;$C$2),$I$4,dbF!$J:$J,$I355,dbF!$K:$K,$J355)</f>
        <v>0</v>
      </c>
      <c r="Y355" s="1">
        <f ca="1">SUMIFS(INDIRECT($C$1&amp;"!"&amp;$C355&amp;":"&amp;$C355),dbF!$B:$B,"&gt;="&amp;Y$5,dbF!$B:$B,"&lt;="&amp;Y$6,INDIRECT($C$1&amp;"!"&amp;$C$2&amp;":"&amp;$C$2),$I$4,dbF!$J:$J,$I355,dbF!$K:$K,$J355)</f>
        <v>0</v>
      </c>
      <c r="Z355" s="1">
        <f ca="1">SUMIFS(INDIRECT($C$1&amp;"!"&amp;$C355&amp;":"&amp;$C355),dbF!$B:$B,"&gt;="&amp;Z$5,dbF!$B:$B,"&lt;="&amp;Z$6,INDIRECT($C$1&amp;"!"&amp;$C$2&amp;":"&amp;$C$2),$I$4,dbF!$J:$J,$I355,dbF!$K:$K,$J355)</f>
        <v>0</v>
      </c>
      <c r="AA355" s="1">
        <f ca="1">SUMIFS(INDIRECT($C$1&amp;"!"&amp;$C355&amp;":"&amp;$C355),dbF!$B:$B,"&gt;="&amp;AA$5,dbF!$B:$B,"&lt;="&amp;AA$6,INDIRECT($C$1&amp;"!"&amp;$C$2&amp;":"&amp;$C$2),$I$4,dbF!$J:$J,$I355,dbF!$K:$K,$J355)</f>
        <v>0</v>
      </c>
      <c r="AB355" s="1">
        <f ca="1">SUMIFS(INDIRECT($C$1&amp;"!"&amp;$C355&amp;":"&amp;$C355),dbF!$B:$B,"&gt;="&amp;AB$5,dbF!$B:$B,"&lt;="&amp;AB$6,INDIRECT($C$1&amp;"!"&amp;$C$2&amp;":"&amp;$C$2),$I$4,dbF!$J:$J,$I355,dbF!$K:$K,$J355)</f>
        <v>0</v>
      </c>
      <c r="AC355" s="1">
        <f ca="1">SUMIFS(INDIRECT($C$1&amp;"!"&amp;$C355&amp;":"&amp;$C355),dbF!$B:$B,"&gt;="&amp;AC$5,dbF!$B:$B,"&lt;="&amp;AC$6,INDIRECT($C$1&amp;"!"&amp;$C$2&amp;":"&amp;$C$2),$I$4,dbF!$J:$J,$I355,dbF!$K:$K,$J355)</f>
        <v>0</v>
      </c>
      <c r="AD355" s="1">
        <f ca="1">SUMIFS(INDIRECT($C$1&amp;"!"&amp;$C355&amp;":"&amp;$C355),dbF!$B:$B,"&gt;="&amp;AD$5,dbF!$B:$B,"&lt;="&amp;AD$6,INDIRECT($C$1&amp;"!"&amp;$C$2&amp;":"&amp;$C$2),$I$4,dbF!$J:$J,$I355,dbF!$K:$K,$J355)</f>
        <v>0</v>
      </c>
      <c r="AE355" s="1">
        <f ca="1">SUMIFS(INDIRECT($C$1&amp;"!"&amp;$C355&amp;":"&amp;$C355),dbF!$B:$B,"&gt;="&amp;AE$5,dbF!$B:$B,"&lt;="&amp;AE$6,INDIRECT($C$1&amp;"!"&amp;$C$2&amp;":"&amp;$C$2),$I$4,dbF!$J:$J,$I355,dbF!$K:$K,$J355)</f>
        <v>0</v>
      </c>
      <c r="AF355" s="1">
        <f ca="1">SUMIFS(INDIRECT($C$1&amp;"!"&amp;$C355&amp;":"&amp;$C355),dbF!$B:$B,"&gt;="&amp;AF$5,dbF!$B:$B,"&lt;="&amp;AF$6,INDIRECT($C$1&amp;"!"&amp;$C$2&amp;":"&amp;$C$2),$I$4,dbF!$J:$J,$I355,dbF!$K:$K,$J355)</f>
        <v>0</v>
      </c>
      <c r="AG355" s="1">
        <f ca="1">SUMIFS(INDIRECT($C$1&amp;"!"&amp;$C355&amp;":"&amp;$C355),dbF!$B:$B,"&gt;="&amp;AG$5,dbF!$B:$B,"&lt;="&amp;AG$6,INDIRECT($C$1&amp;"!"&amp;$C$2&amp;":"&amp;$C$2),$I$4,dbF!$J:$J,$I355,dbF!$K:$K,$J355)</f>
        <v>0</v>
      </c>
      <c r="AH355" s="1">
        <f ca="1">SUMIFS(INDIRECT($C$1&amp;"!"&amp;$C355&amp;":"&amp;$C355),dbF!$B:$B,"&gt;="&amp;AH$5,dbF!$B:$B,"&lt;="&amp;AH$6,INDIRECT($C$1&amp;"!"&amp;$C$2&amp;":"&amp;$C$2),$I$4,dbF!$J:$J,$I355,dbF!$K:$K,$J355)</f>
        <v>0</v>
      </c>
      <c r="AI355" s="1">
        <f ca="1">SUMIFS(INDIRECT($C$1&amp;"!"&amp;$C355&amp;":"&amp;$C355),dbF!$B:$B,"&gt;="&amp;AI$5,dbF!$B:$B,"&lt;="&amp;AI$6,INDIRECT($C$1&amp;"!"&amp;$C$2&amp;":"&amp;$C$2),$I$4,dbF!$J:$J,$I355,dbF!$K:$K,$J355)</f>
        <v>0</v>
      </c>
      <c r="AJ355" s="1">
        <f ca="1">SUMIFS(INDIRECT($C$1&amp;"!"&amp;$C355&amp;":"&amp;$C355),dbF!$B:$B,"&gt;="&amp;AJ$5,dbF!$B:$B,"&lt;="&amp;AJ$6,INDIRECT($C$1&amp;"!"&amp;$C$2&amp;":"&amp;$C$2),$I$4,dbF!$J:$J,$I355,dbF!$K:$K,$J355)</f>
        <v>0</v>
      </c>
      <c r="AK355" s="1">
        <f ca="1">SUMIFS(INDIRECT($C$1&amp;"!"&amp;$C355&amp;":"&amp;$C355),dbF!$B:$B,"&gt;="&amp;AK$5,dbF!$B:$B,"&lt;="&amp;AK$6,INDIRECT($C$1&amp;"!"&amp;$C$2&amp;":"&amp;$C$2),$I$4,dbF!$J:$J,$I355,dbF!$K:$K,$J355)</f>
        <v>0</v>
      </c>
      <c r="AL355" s="1">
        <f ca="1">SUMIFS(INDIRECT($C$1&amp;"!"&amp;$C355&amp;":"&amp;$C355),dbF!$B:$B,"&gt;="&amp;AL$5,dbF!$B:$B,"&lt;="&amp;AL$6,INDIRECT($C$1&amp;"!"&amp;$C$2&amp;":"&amp;$C$2),$I$4,dbF!$J:$J,$I355,dbF!$K:$K,$J355)</f>
        <v>0</v>
      </c>
    </row>
    <row r="356" spans="2:38" x14ac:dyDescent="0.25">
      <c r="B356" s="1" t="str">
        <f>Items!$Q68</f>
        <v>PL(-)</v>
      </c>
      <c r="C356" s="1" t="str">
        <f>Items!$R68</f>
        <v>N</v>
      </c>
      <c r="I356" s="22" t="str">
        <f>Items!$O$60</f>
        <v>Постоянные расходы</v>
      </c>
      <c r="J356" s="1" t="str">
        <f>Items!P68</f>
        <v>Резерв-4</v>
      </c>
      <c r="Q356" s="1">
        <f ca="1">SUM($S356:INDIRECT(ADDRESS(ROW(),SUMIFS($3:$3,$4:$4,MAX($4:$4)))))</f>
        <v>0</v>
      </c>
      <c r="T356" s="1">
        <f ca="1">SUMIFS(INDIRECT($C$1&amp;"!"&amp;$C356&amp;":"&amp;$C356),dbF!$B:$B,"&gt;="&amp;T$5,dbF!$B:$B,"&lt;="&amp;T$6,INDIRECT($C$1&amp;"!"&amp;$C$2&amp;":"&amp;$C$2),$I$4,dbF!$J:$J,$I356,dbF!$K:$K,$J356)</f>
        <v>0</v>
      </c>
      <c r="U356" s="1">
        <f ca="1">SUMIFS(INDIRECT($C$1&amp;"!"&amp;$C356&amp;":"&amp;$C356),dbF!$B:$B,"&gt;="&amp;U$5,dbF!$B:$B,"&lt;="&amp;U$6,INDIRECT($C$1&amp;"!"&amp;$C$2&amp;":"&amp;$C$2),$I$4,dbF!$J:$J,$I356,dbF!$K:$K,$J356)</f>
        <v>0</v>
      </c>
      <c r="V356" s="1">
        <f ca="1">SUMIFS(INDIRECT($C$1&amp;"!"&amp;$C356&amp;":"&amp;$C356),dbF!$B:$B,"&gt;="&amp;V$5,dbF!$B:$B,"&lt;="&amp;V$6,INDIRECT($C$1&amp;"!"&amp;$C$2&amp;":"&amp;$C$2),$I$4,dbF!$J:$J,$I356,dbF!$K:$K,$J356)</f>
        <v>0</v>
      </c>
      <c r="W356" s="1">
        <f ca="1">SUMIFS(INDIRECT($C$1&amp;"!"&amp;$C356&amp;":"&amp;$C356),dbF!$B:$B,"&gt;="&amp;W$5,dbF!$B:$B,"&lt;="&amp;W$6,INDIRECT($C$1&amp;"!"&amp;$C$2&amp;":"&amp;$C$2),$I$4,dbF!$J:$J,$I356,dbF!$K:$K,$J356)</f>
        <v>0</v>
      </c>
      <c r="X356" s="1">
        <f ca="1">SUMIFS(INDIRECT($C$1&amp;"!"&amp;$C356&amp;":"&amp;$C356),dbF!$B:$B,"&gt;="&amp;X$5,dbF!$B:$B,"&lt;="&amp;X$6,INDIRECT($C$1&amp;"!"&amp;$C$2&amp;":"&amp;$C$2),$I$4,dbF!$J:$J,$I356,dbF!$K:$K,$J356)</f>
        <v>0</v>
      </c>
      <c r="Y356" s="1">
        <f ca="1">SUMIFS(INDIRECT($C$1&amp;"!"&amp;$C356&amp;":"&amp;$C356),dbF!$B:$B,"&gt;="&amp;Y$5,dbF!$B:$B,"&lt;="&amp;Y$6,INDIRECT($C$1&amp;"!"&amp;$C$2&amp;":"&amp;$C$2),$I$4,dbF!$J:$J,$I356,dbF!$K:$K,$J356)</f>
        <v>0</v>
      </c>
      <c r="Z356" s="1">
        <f ca="1">SUMIFS(INDIRECT($C$1&amp;"!"&amp;$C356&amp;":"&amp;$C356),dbF!$B:$B,"&gt;="&amp;Z$5,dbF!$B:$B,"&lt;="&amp;Z$6,INDIRECT($C$1&amp;"!"&amp;$C$2&amp;":"&amp;$C$2),$I$4,dbF!$J:$J,$I356,dbF!$K:$K,$J356)</f>
        <v>0</v>
      </c>
      <c r="AA356" s="1">
        <f ca="1">SUMIFS(INDIRECT($C$1&amp;"!"&amp;$C356&amp;":"&amp;$C356),dbF!$B:$B,"&gt;="&amp;AA$5,dbF!$B:$B,"&lt;="&amp;AA$6,INDIRECT($C$1&amp;"!"&amp;$C$2&amp;":"&amp;$C$2),$I$4,dbF!$J:$J,$I356,dbF!$K:$K,$J356)</f>
        <v>0</v>
      </c>
      <c r="AB356" s="1">
        <f ca="1">SUMIFS(INDIRECT($C$1&amp;"!"&amp;$C356&amp;":"&amp;$C356),dbF!$B:$B,"&gt;="&amp;AB$5,dbF!$B:$B,"&lt;="&amp;AB$6,INDIRECT($C$1&amp;"!"&amp;$C$2&amp;":"&amp;$C$2),$I$4,dbF!$J:$J,$I356,dbF!$K:$K,$J356)</f>
        <v>0</v>
      </c>
      <c r="AC356" s="1">
        <f ca="1">SUMIFS(INDIRECT($C$1&amp;"!"&amp;$C356&amp;":"&amp;$C356),dbF!$B:$B,"&gt;="&amp;AC$5,dbF!$B:$B,"&lt;="&amp;AC$6,INDIRECT($C$1&amp;"!"&amp;$C$2&amp;":"&amp;$C$2),$I$4,dbF!$J:$J,$I356,dbF!$K:$K,$J356)</f>
        <v>0</v>
      </c>
      <c r="AD356" s="1">
        <f ca="1">SUMIFS(INDIRECT($C$1&amp;"!"&amp;$C356&amp;":"&amp;$C356),dbF!$B:$B,"&gt;="&amp;AD$5,dbF!$B:$B,"&lt;="&amp;AD$6,INDIRECT($C$1&amp;"!"&amp;$C$2&amp;":"&amp;$C$2),$I$4,dbF!$J:$J,$I356,dbF!$K:$K,$J356)</f>
        <v>0</v>
      </c>
      <c r="AE356" s="1">
        <f ca="1">SUMIFS(INDIRECT($C$1&amp;"!"&amp;$C356&amp;":"&amp;$C356),dbF!$B:$B,"&gt;="&amp;AE$5,dbF!$B:$B,"&lt;="&amp;AE$6,INDIRECT($C$1&amp;"!"&amp;$C$2&amp;":"&amp;$C$2),$I$4,dbF!$J:$J,$I356,dbF!$K:$K,$J356)</f>
        <v>0</v>
      </c>
      <c r="AF356" s="1">
        <f ca="1">SUMIFS(INDIRECT($C$1&amp;"!"&amp;$C356&amp;":"&amp;$C356),dbF!$B:$B,"&gt;="&amp;AF$5,dbF!$B:$B,"&lt;="&amp;AF$6,INDIRECT($C$1&amp;"!"&amp;$C$2&amp;":"&amp;$C$2),$I$4,dbF!$J:$J,$I356,dbF!$K:$K,$J356)</f>
        <v>0</v>
      </c>
      <c r="AG356" s="1">
        <f ca="1">SUMIFS(INDIRECT($C$1&amp;"!"&amp;$C356&amp;":"&amp;$C356),dbF!$B:$B,"&gt;="&amp;AG$5,dbF!$B:$B,"&lt;="&amp;AG$6,INDIRECT($C$1&amp;"!"&amp;$C$2&amp;":"&amp;$C$2),$I$4,dbF!$J:$J,$I356,dbF!$K:$K,$J356)</f>
        <v>0</v>
      </c>
      <c r="AH356" s="1">
        <f ca="1">SUMIFS(INDIRECT($C$1&amp;"!"&amp;$C356&amp;":"&amp;$C356),dbF!$B:$B,"&gt;="&amp;AH$5,dbF!$B:$B,"&lt;="&amp;AH$6,INDIRECT($C$1&amp;"!"&amp;$C$2&amp;":"&amp;$C$2),$I$4,dbF!$J:$J,$I356,dbF!$K:$K,$J356)</f>
        <v>0</v>
      </c>
      <c r="AI356" s="1">
        <f ca="1">SUMIFS(INDIRECT($C$1&amp;"!"&amp;$C356&amp;":"&amp;$C356),dbF!$B:$B,"&gt;="&amp;AI$5,dbF!$B:$B,"&lt;="&amp;AI$6,INDIRECT($C$1&amp;"!"&amp;$C$2&amp;":"&amp;$C$2),$I$4,dbF!$J:$J,$I356,dbF!$K:$K,$J356)</f>
        <v>0</v>
      </c>
      <c r="AJ356" s="1">
        <f ca="1">SUMIFS(INDIRECT($C$1&amp;"!"&amp;$C356&amp;":"&amp;$C356),dbF!$B:$B,"&gt;="&amp;AJ$5,dbF!$B:$B,"&lt;="&amp;AJ$6,INDIRECT($C$1&amp;"!"&amp;$C$2&amp;":"&amp;$C$2),$I$4,dbF!$J:$J,$I356,dbF!$K:$K,$J356)</f>
        <v>0</v>
      </c>
      <c r="AK356" s="1">
        <f ca="1">SUMIFS(INDIRECT($C$1&amp;"!"&amp;$C356&amp;":"&amp;$C356),dbF!$B:$B,"&gt;="&amp;AK$5,dbF!$B:$B,"&lt;="&amp;AK$6,INDIRECT($C$1&amp;"!"&amp;$C$2&amp;":"&amp;$C$2),$I$4,dbF!$J:$J,$I356,dbF!$K:$K,$J356)</f>
        <v>0</v>
      </c>
      <c r="AL356" s="1">
        <f ca="1">SUMIFS(INDIRECT($C$1&amp;"!"&amp;$C356&amp;":"&amp;$C356),dbF!$B:$B,"&gt;="&amp;AL$5,dbF!$B:$B,"&lt;="&amp;AL$6,INDIRECT($C$1&amp;"!"&amp;$C$2&amp;":"&amp;$C$2),$I$4,dbF!$J:$J,$I356,dbF!$K:$K,$J356)</f>
        <v>0</v>
      </c>
    </row>
    <row r="357" spans="2:38" x14ac:dyDescent="0.25">
      <c r="B357" s="1" t="str">
        <f>Items!$Q69</f>
        <v>PL(-)</v>
      </c>
      <c r="C357" s="1" t="str">
        <f>Items!$R69</f>
        <v>N</v>
      </c>
      <c r="I357" s="22" t="str">
        <f>Items!$O$60</f>
        <v>Постоянные расходы</v>
      </c>
      <c r="J357" s="1" t="str">
        <f>Items!P69</f>
        <v>Резерв-5</v>
      </c>
      <c r="Q357" s="1">
        <f ca="1">SUM($S357:INDIRECT(ADDRESS(ROW(),SUMIFS($3:$3,$4:$4,MAX($4:$4)))))</f>
        <v>0</v>
      </c>
      <c r="T357" s="1">
        <f ca="1">SUMIFS(INDIRECT($C$1&amp;"!"&amp;$C357&amp;":"&amp;$C357),dbF!$B:$B,"&gt;="&amp;T$5,dbF!$B:$B,"&lt;="&amp;T$6,INDIRECT($C$1&amp;"!"&amp;$C$2&amp;":"&amp;$C$2),$I$4,dbF!$J:$J,$I357,dbF!$K:$K,$J357)</f>
        <v>0</v>
      </c>
      <c r="U357" s="1">
        <f ca="1">SUMIFS(INDIRECT($C$1&amp;"!"&amp;$C357&amp;":"&amp;$C357),dbF!$B:$B,"&gt;="&amp;U$5,dbF!$B:$B,"&lt;="&amp;U$6,INDIRECT($C$1&amp;"!"&amp;$C$2&amp;":"&amp;$C$2),$I$4,dbF!$J:$J,$I357,dbF!$K:$K,$J357)</f>
        <v>0</v>
      </c>
      <c r="V357" s="1">
        <f ca="1">SUMIFS(INDIRECT($C$1&amp;"!"&amp;$C357&amp;":"&amp;$C357),dbF!$B:$B,"&gt;="&amp;V$5,dbF!$B:$B,"&lt;="&amp;V$6,INDIRECT($C$1&amp;"!"&amp;$C$2&amp;":"&amp;$C$2),$I$4,dbF!$J:$J,$I357,dbF!$K:$K,$J357)</f>
        <v>0</v>
      </c>
      <c r="W357" s="1">
        <f ca="1">SUMIFS(INDIRECT($C$1&amp;"!"&amp;$C357&amp;":"&amp;$C357),dbF!$B:$B,"&gt;="&amp;W$5,dbF!$B:$B,"&lt;="&amp;W$6,INDIRECT($C$1&amp;"!"&amp;$C$2&amp;":"&amp;$C$2),$I$4,dbF!$J:$J,$I357,dbF!$K:$K,$J357)</f>
        <v>0</v>
      </c>
      <c r="X357" s="1">
        <f ca="1">SUMIFS(INDIRECT($C$1&amp;"!"&amp;$C357&amp;":"&amp;$C357),dbF!$B:$B,"&gt;="&amp;X$5,dbF!$B:$B,"&lt;="&amp;X$6,INDIRECT($C$1&amp;"!"&amp;$C$2&amp;":"&amp;$C$2),$I$4,dbF!$J:$J,$I357,dbF!$K:$K,$J357)</f>
        <v>0</v>
      </c>
      <c r="Y357" s="1">
        <f ca="1">SUMIFS(INDIRECT($C$1&amp;"!"&amp;$C357&amp;":"&amp;$C357),dbF!$B:$B,"&gt;="&amp;Y$5,dbF!$B:$B,"&lt;="&amp;Y$6,INDIRECT($C$1&amp;"!"&amp;$C$2&amp;":"&amp;$C$2),$I$4,dbF!$J:$J,$I357,dbF!$K:$K,$J357)</f>
        <v>0</v>
      </c>
      <c r="Z357" s="1">
        <f ca="1">SUMIFS(INDIRECT($C$1&amp;"!"&amp;$C357&amp;":"&amp;$C357),dbF!$B:$B,"&gt;="&amp;Z$5,dbF!$B:$B,"&lt;="&amp;Z$6,INDIRECT($C$1&amp;"!"&amp;$C$2&amp;":"&amp;$C$2),$I$4,dbF!$J:$J,$I357,dbF!$K:$K,$J357)</f>
        <v>0</v>
      </c>
      <c r="AA357" s="1">
        <f ca="1">SUMIFS(INDIRECT($C$1&amp;"!"&amp;$C357&amp;":"&amp;$C357),dbF!$B:$B,"&gt;="&amp;AA$5,dbF!$B:$B,"&lt;="&amp;AA$6,INDIRECT($C$1&amp;"!"&amp;$C$2&amp;":"&amp;$C$2),$I$4,dbF!$J:$J,$I357,dbF!$K:$K,$J357)</f>
        <v>0</v>
      </c>
      <c r="AB357" s="1">
        <f ca="1">SUMIFS(INDIRECT($C$1&amp;"!"&amp;$C357&amp;":"&amp;$C357),dbF!$B:$B,"&gt;="&amp;AB$5,dbF!$B:$B,"&lt;="&amp;AB$6,INDIRECT($C$1&amp;"!"&amp;$C$2&amp;":"&amp;$C$2),$I$4,dbF!$J:$J,$I357,dbF!$K:$K,$J357)</f>
        <v>0</v>
      </c>
      <c r="AC357" s="1">
        <f ca="1">SUMIFS(INDIRECT($C$1&amp;"!"&amp;$C357&amp;":"&amp;$C357),dbF!$B:$B,"&gt;="&amp;AC$5,dbF!$B:$B,"&lt;="&amp;AC$6,INDIRECT($C$1&amp;"!"&amp;$C$2&amp;":"&amp;$C$2),$I$4,dbF!$J:$J,$I357,dbF!$K:$K,$J357)</f>
        <v>0</v>
      </c>
      <c r="AD357" s="1">
        <f ca="1">SUMIFS(INDIRECT($C$1&amp;"!"&amp;$C357&amp;":"&amp;$C357),dbF!$B:$B,"&gt;="&amp;AD$5,dbF!$B:$B,"&lt;="&amp;AD$6,INDIRECT($C$1&amp;"!"&amp;$C$2&amp;":"&amp;$C$2),$I$4,dbF!$J:$J,$I357,dbF!$K:$K,$J357)</f>
        <v>0</v>
      </c>
      <c r="AE357" s="1">
        <f ca="1">SUMIFS(INDIRECT($C$1&amp;"!"&amp;$C357&amp;":"&amp;$C357),dbF!$B:$B,"&gt;="&amp;AE$5,dbF!$B:$B,"&lt;="&amp;AE$6,INDIRECT($C$1&amp;"!"&amp;$C$2&amp;":"&amp;$C$2),$I$4,dbF!$J:$J,$I357,dbF!$K:$K,$J357)</f>
        <v>0</v>
      </c>
      <c r="AF357" s="1">
        <f ca="1">SUMIFS(INDIRECT($C$1&amp;"!"&amp;$C357&amp;":"&amp;$C357),dbF!$B:$B,"&gt;="&amp;AF$5,dbF!$B:$B,"&lt;="&amp;AF$6,INDIRECT($C$1&amp;"!"&amp;$C$2&amp;":"&amp;$C$2),$I$4,dbF!$J:$J,$I357,dbF!$K:$K,$J357)</f>
        <v>0</v>
      </c>
      <c r="AG357" s="1">
        <f ca="1">SUMIFS(INDIRECT($C$1&amp;"!"&amp;$C357&amp;":"&amp;$C357),dbF!$B:$B,"&gt;="&amp;AG$5,dbF!$B:$B,"&lt;="&amp;AG$6,INDIRECT($C$1&amp;"!"&amp;$C$2&amp;":"&amp;$C$2),$I$4,dbF!$J:$J,$I357,dbF!$K:$K,$J357)</f>
        <v>0</v>
      </c>
      <c r="AH357" s="1">
        <f ca="1">SUMIFS(INDIRECT($C$1&amp;"!"&amp;$C357&amp;":"&amp;$C357),dbF!$B:$B,"&gt;="&amp;AH$5,dbF!$B:$B,"&lt;="&amp;AH$6,INDIRECT($C$1&amp;"!"&amp;$C$2&amp;":"&amp;$C$2),$I$4,dbF!$J:$J,$I357,dbF!$K:$K,$J357)</f>
        <v>0</v>
      </c>
      <c r="AI357" s="1">
        <f ca="1">SUMIFS(INDIRECT($C$1&amp;"!"&amp;$C357&amp;":"&amp;$C357),dbF!$B:$B,"&gt;="&amp;AI$5,dbF!$B:$B,"&lt;="&amp;AI$6,INDIRECT($C$1&amp;"!"&amp;$C$2&amp;":"&amp;$C$2),$I$4,dbF!$J:$J,$I357,dbF!$K:$K,$J357)</f>
        <v>0</v>
      </c>
      <c r="AJ357" s="1">
        <f ca="1">SUMIFS(INDIRECT($C$1&amp;"!"&amp;$C357&amp;":"&amp;$C357),dbF!$B:$B,"&gt;="&amp;AJ$5,dbF!$B:$B,"&lt;="&amp;AJ$6,INDIRECT($C$1&amp;"!"&amp;$C$2&amp;":"&amp;$C$2),$I$4,dbF!$J:$J,$I357,dbF!$K:$K,$J357)</f>
        <v>0</v>
      </c>
      <c r="AK357" s="1">
        <f ca="1">SUMIFS(INDIRECT($C$1&amp;"!"&amp;$C357&amp;":"&amp;$C357),dbF!$B:$B,"&gt;="&amp;AK$5,dbF!$B:$B,"&lt;="&amp;AK$6,INDIRECT($C$1&amp;"!"&amp;$C$2&amp;":"&amp;$C$2),$I$4,dbF!$J:$J,$I357,dbF!$K:$K,$J357)</f>
        <v>0</v>
      </c>
      <c r="AL357" s="1">
        <f ca="1">SUMIFS(INDIRECT($C$1&amp;"!"&amp;$C357&amp;":"&amp;$C357),dbF!$B:$B,"&gt;="&amp;AL$5,dbF!$B:$B,"&lt;="&amp;AL$6,INDIRECT($C$1&amp;"!"&amp;$C$2&amp;":"&amp;$C$2),$I$4,dbF!$J:$J,$I357,dbF!$K:$K,$J357)</f>
        <v>0</v>
      </c>
    </row>
    <row r="358" spans="2:38" x14ac:dyDescent="0.25">
      <c r="B358" s="1" t="str">
        <f>Items!$Q70</f>
        <v>PL(-)</v>
      </c>
      <c r="C358" s="1" t="str">
        <f>Items!$R70</f>
        <v>N</v>
      </c>
      <c r="I358" s="22" t="str">
        <f>Items!$O$60</f>
        <v>Постоянные расходы</v>
      </c>
      <c r="J358" s="1" t="str">
        <f>Items!P70</f>
        <v>Резерв-6</v>
      </c>
      <c r="Q358" s="1">
        <f ca="1">SUM($S358:INDIRECT(ADDRESS(ROW(),SUMIFS($3:$3,$4:$4,MAX($4:$4)))))</f>
        <v>0</v>
      </c>
      <c r="T358" s="1">
        <f ca="1">SUMIFS(INDIRECT($C$1&amp;"!"&amp;$C358&amp;":"&amp;$C358),dbF!$B:$B,"&gt;="&amp;T$5,dbF!$B:$B,"&lt;="&amp;T$6,INDIRECT($C$1&amp;"!"&amp;$C$2&amp;":"&amp;$C$2),$I$4,dbF!$J:$J,$I358,dbF!$K:$K,$J358)</f>
        <v>0</v>
      </c>
      <c r="U358" s="1">
        <f ca="1">SUMIFS(INDIRECT($C$1&amp;"!"&amp;$C358&amp;":"&amp;$C358),dbF!$B:$B,"&gt;="&amp;U$5,dbF!$B:$B,"&lt;="&amp;U$6,INDIRECT($C$1&amp;"!"&amp;$C$2&amp;":"&amp;$C$2),$I$4,dbF!$J:$J,$I358,dbF!$K:$K,$J358)</f>
        <v>0</v>
      </c>
      <c r="V358" s="1">
        <f ca="1">SUMIFS(INDIRECT($C$1&amp;"!"&amp;$C358&amp;":"&amp;$C358),dbF!$B:$B,"&gt;="&amp;V$5,dbF!$B:$B,"&lt;="&amp;V$6,INDIRECT($C$1&amp;"!"&amp;$C$2&amp;":"&amp;$C$2),$I$4,dbF!$J:$J,$I358,dbF!$K:$K,$J358)</f>
        <v>0</v>
      </c>
      <c r="W358" s="1">
        <f ca="1">SUMIFS(INDIRECT($C$1&amp;"!"&amp;$C358&amp;":"&amp;$C358),dbF!$B:$B,"&gt;="&amp;W$5,dbF!$B:$B,"&lt;="&amp;W$6,INDIRECT($C$1&amp;"!"&amp;$C$2&amp;":"&amp;$C$2),$I$4,dbF!$J:$J,$I358,dbF!$K:$K,$J358)</f>
        <v>0</v>
      </c>
      <c r="X358" s="1">
        <f ca="1">SUMIFS(INDIRECT($C$1&amp;"!"&amp;$C358&amp;":"&amp;$C358),dbF!$B:$B,"&gt;="&amp;X$5,dbF!$B:$B,"&lt;="&amp;X$6,INDIRECT($C$1&amp;"!"&amp;$C$2&amp;":"&amp;$C$2),$I$4,dbF!$J:$J,$I358,dbF!$K:$K,$J358)</f>
        <v>0</v>
      </c>
      <c r="Y358" s="1">
        <f ca="1">SUMIFS(INDIRECT($C$1&amp;"!"&amp;$C358&amp;":"&amp;$C358),dbF!$B:$B,"&gt;="&amp;Y$5,dbF!$B:$B,"&lt;="&amp;Y$6,INDIRECT($C$1&amp;"!"&amp;$C$2&amp;":"&amp;$C$2),$I$4,dbF!$J:$J,$I358,dbF!$K:$K,$J358)</f>
        <v>0</v>
      </c>
      <c r="Z358" s="1">
        <f ca="1">SUMIFS(INDIRECT($C$1&amp;"!"&amp;$C358&amp;":"&amp;$C358),dbF!$B:$B,"&gt;="&amp;Z$5,dbF!$B:$B,"&lt;="&amp;Z$6,INDIRECT($C$1&amp;"!"&amp;$C$2&amp;":"&amp;$C$2),$I$4,dbF!$J:$J,$I358,dbF!$K:$K,$J358)</f>
        <v>0</v>
      </c>
      <c r="AA358" s="1">
        <f ca="1">SUMIFS(INDIRECT($C$1&amp;"!"&amp;$C358&amp;":"&amp;$C358),dbF!$B:$B,"&gt;="&amp;AA$5,dbF!$B:$B,"&lt;="&amp;AA$6,INDIRECT($C$1&amp;"!"&amp;$C$2&amp;":"&amp;$C$2),$I$4,dbF!$J:$J,$I358,dbF!$K:$K,$J358)</f>
        <v>0</v>
      </c>
      <c r="AB358" s="1">
        <f ca="1">SUMIFS(INDIRECT($C$1&amp;"!"&amp;$C358&amp;":"&amp;$C358),dbF!$B:$B,"&gt;="&amp;AB$5,dbF!$B:$B,"&lt;="&amp;AB$6,INDIRECT($C$1&amp;"!"&amp;$C$2&amp;":"&amp;$C$2),$I$4,dbF!$J:$J,$I358,dbF!$K:$K,$J358)</f>
        <v>0</v>
      </c>
      <c r="AC358" s="1">
        <f ca="1">SUMIFS(INDIRECT($C$1&amp;"!"&amp;$C358&amp;":"&amp;$C358),dbF!$B:$B,"&gt;="&amp;AC$5,dbF!$B:$B,"&lt;="&amp;AC$6,INDIRECT($C$1&amp;"!"&amp;$C$2&amp;":"&amp;$C$2),$I$4,dbF!$J:$J,$I358,dbF!$K:$K,$J358)</f>
        <v>0</v>
      </c>
      <c r="AD358" s="1">
        <f ca="1">SUMIFS(INDIRECT($C$1&amp;"!"&amp;$C358&amp;":"&amp;$C358),dbF!$B:$B,"&gt;="&amp;AD$5,dbF!$B:$B,"&lt;="&amp;AD$6,INDIRECT($C$1&amp;"!"&amp;$C$2&amp;":"&amp;$C$2),$I$4,dbF!$J:$J,$I358,dbF!$K:$K,$J358)</f>
        <v>0</v>
      </c>
      <c r="AE358" s="1">
        <f ca="1">SUMIFS(INDIRECT($C$1&amp;"!"&amp;$C358&amp;":"&amp;$C358),dbF!$B:$B,"&gt;="&amp;AE$5,dbF!$B:$B,"&lt;="&amp;AE$6,INDIRECT($C$1&amp;"!"&amp;$C$2&amp;":"&amp;$C$2),$I$4,dbF!$J:$J,$I358,dbF!$K:$K,$J358)</f>
        <v>0</v>
      </c>
      <c r="AF358" s="1">
        <f ca="1">SUMIFS(INDIRECT($C$1&amp;"!"&amp;$C358&amp;":"&amp;$C358),dbF!$B:$B,"&gt;="&amp;AF$5,dbF!$B:$B,"&lt;="&amp;AF$6,INDIRECT($C$1&amp;"!"&amp;$C$2&amp;":"&amp;$C$2),$I$4,dbF!$J:$J,$I358,dbF!$K:$K,$J358)</f>
        <v>0</v>
      </c>
      <c r="AG358" s="1">
        <f ca="1">SUMIFS(INDIRECT($C$1&amp;"!"&amp;$C358&amp;":"&amp;$C358),dbF!$B:$B,"&gt;="&amp;AG$5,dbF!$B:$B,"&lt;="&amp;AG$6,INDIRECT($C$1&amp;"!"&amp;$C$2&amp;":"&amp;$C$2),$I$4,dbF!$J:$J,$I358,dbF!$K:$K,$J358)</f>
        <v>0</v>
      </c>
      <c r="AH358" s="1">
        <f ca="1">SUMIFS(INDIRECT($C$1&amp;"!"&amp;$C358&amp;":"&amp;$C358),dbF!$B:$B,"&gt;="&amp;AH$5,dbF!$B:$B,"&lt;="&amp;AH$6,INDIRECT($C$1&amp;"!"&amp;$C$2&amp;":"&amp;$C$2),$I$4,dbF!$J:$J,$I358,dbF!$K:$K,$J358)</f>
        <v>0</v>
      </c>
      <c r="AI358" s="1">
        <f ca="1">SUMIFS(INDIRECT($C$1&amp;"!"&amp;$C358&amp;":"&amp;$C358),dbF!$B:$B,"&gt;="&amp;AI$5,dbF!$B:$B,"&lt;="&amp;AI$6,INDIRECT($C$1&amp;"!"&amp;$C$2&amp;":"&amp;$C$2),$I$4,dbF!$J:$J,$I358,dbF!$K:$K,$J358)</f>
        <v>0</v>
      </c>
      <c r="AJ358" s="1">
        <f ca="1">SUMIFS(INDIRECT($C$1&amp;"!"&amp;$C358&amp;":"&amp;$C358),dbF!$B:$B,"&gt;="&amp;AJ$5,dbF!$B:$B,"&lt;="&amp;AJ$6,INDIRECT($C$1&amp;"!"&amp;$C$2&amp;":"&amp;$C$2),$I$4,dbF!$J:$J,$I358,dbF!$K:$K,$J358)</f>
        <v>0</v>
      </c>
      <c r="AK358" s="1">
        <f ca="1">SUMIFS(INDIRECT($C$1&amp;"!"&amp;$C358&amp;":"&amp;$C358),dbF!$B:$B,"&gt;="&amp;AK$5,dbF!$B:$B,"&lt;="&amp;AK$6,INDIRECT($C$1&amp;"!"&amp;$C$2&amp;":"&amp;$C$2),$I$4,dbF!$J:$J,$I358,dbF!$K:$K,$J358)</f>
        <v>0</v>
      </c>
      <c r="AL358" s="1">
        <f ca="1">SUMIFS(INDIRECT($C$1&amp;"!"&amp;$C358&amp;":"&amp;$C358),dbF!$B:$B,"&gt;="&amp;AL$5,dbF!$B:$B,"&lt;="&amp;AL$6,INDIRECT($C$1&amp;"!"&amp;$C$2&amp;":"&amp;$C$2),$I$4,dbF!$J:$J,$I358,dbF!$K:$K,$J358)</f>
        <v>0</v>
      </c>
    </row>
    <row r="359" spans="2:38" s="23" customFormat="1" ht="10.199999999999999" x14ac:dyDescent="0.2">
      <c r="E359" s="23" t="s">
        <v>50</v>
      </c>
    </row>
    <row r="360" spans="2:38" ht="4.05" customHeight="1" x14ac:dyDescent="0.25"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</row>
    <row r="361" spans="2:38" s="2" customFormat="1" x14ac:dyDescent="0.25">
      <c r="B361" s="2" t="str">
        <f>Items!$Q$71</f>
        <v>PL</v>
      </c>
      <c r="C361" s="2">
        <f>Items!$R$71</f>
        <v>0</v>
      </c>
      <c r="I361" s="2" t="str">
        <f>Items!$O$71</f>
        <v>Операционная прибыль</v>
      </c>
      <c r="Q361" s="2">
        <f ca="1">SUM($S361:INDIRECT(ADDRESS(ROW(),SUMIFS($3:$3,$4:$4,MAX($4:$4)))))</f>
        <v>-7034490.7410000013</v>
      </c>
      <c r="T361" s="2">
        <f ca="1">SUMIFS(T$283:T360,$B$283:$B360,Items!$Q$4)-SUMIFS(T$283:T360,$B$283:$B360,Items!$Q$7)</f>
        <v>-197439.83999999997</v>
      </c>
      <c r="U361" s="2">
        <f ca="1">SUMIFS(U$283:U360,$B$283:$B360,Items!$Q$4)-SUMIFS(U$283:U360,$B$283:$B360,Items!$Q$7)</f>
        <v>-283606.15000000002</v>
      </c>
      <c r="V361" s="2">
        <f ca="1">SUMIFS(V$283:V360,$B$283:$B360,Items!$Q$4)-SUMIFS(V$283:V360,$B$283:$B360,Items!$Q$7)</f>
        <v>-203290.58000000002</v>
      </c>
      <c r="W361" s="2">
        <f ca="1">SUMIFS(W$283:W360,$B$283:$B360,Items!$Q$4)-SUMIFS(W$283:W360,$B$283:$B360,Items!$Q$7)</f>
        <v>-296245.75999999995</v>
      </c>
      <c r="X361" s="2">
        <f ca="1">SUMIFS(X$283:X360,$B$283:$B360,Items!$Q$4)-SUMIFS(X$283:X360,$B$283:$B360,Items!$Q$7)</f>
        <v>-343060.19</v>
      </c>
      <c r="Y361" s="2">
        <f ca="1">SUMIFS(Y$283:Y360,$B$283:$B360,Items!$Q$4)-SUMIFS(Y$283:Y360,$B$283:$B360,Items!$Q$7)</f>
        <v>1890373.6490000002</v>
      </c>
      <c r="Z361" s="2">
        <f ca="1">SUMIFS(Z$283:Z360,$B$283:$B360,Items!$Q$4)-SUMIFS(Z$283:Z360,$B$283:$B360,Items!$Q$7)</f>
        <v>-235777.25000000003</v>
      </c>
      <c r="AA361" s="2">
        <f ca="1">SUMIFS(AA$283:AA360,$B$283:$B360,Items!$Q$4)-SUMIFS(AA$283:AA360,$B$283:$B360,Items!$Q$7)</f>
        <v>-519635.49</v>
      </c>
      <c r="AB361" s="2">
        <f ca="1">SUMIFS(AB$283:AB360,$B$283:$B360,Items!$Q$4)-SUMIFS(AB$283:AB360,$B$283:$B360,Items!$Q$7)</f>
        <v>-790633.54</v>
      </c>
      <c r="AC361" s="2">
        <f ca="1">SUMIFS(AC$283:AC360,$B$283:$B360,Items!$Q$4)-SUMIFS(AC$283:AC360,$B$283:$B360,Items!$Q$7)</f>
        <v>-826366.65</v>
      </c>
      <c r="AD361" s="2">
        <f ca="1">SUMIFS(AD$283:AD360,$B$283:$B360,Items!$Q$4)-SUMIFS(AD$283:AD360,$B$283:$B360,Items!$Q$7)</f>
        <v>-1242978.07</v>
      </c>
      <c r="AE361" s="2">
        <f ca="1">SUMIFS(AE$283:AE360,$B$283:$B360,Items!$Q$4)-SUMIFS(AE$283:AE360,$B$283:$B360,Items!$Q$7)</f>
        <v>-957674.2</v>
      </c>
      <c r="AF361" s="2">
        <f ca="1">SUMIFS(AF$283:AF360,$B$283:$B360,Items!$Q$4)-SUMIFS(AF$283:AF360,$B$283:$B360,Items!$Q$7)</f>
        <v>-782401.7</v>
      </c>
      <c r="AG361" s="2">
        <f ca="1">SUMIFS(AG$283:AG360,$B$283:$B360,Items!$Q$4)-SUMIFS(AG$283:AG360,$B$283:$B360,Items!$Q$7)</f>
        <v>-1712849.77</v>
      </c>
      <c r="AH361" s="2">
        <f ca="1">SUMIFS(AH$283:AH360,$B$283:$B360,Items!$Q$4)-SUMIFS(AH$283:AH360,$B$283:$B360,Items!$Q$7)</f>
        <v>-509105.19999999995</v>
      </c>
      <c r="AI361" s="2">
        <f ca="1">SUMIFS(AI$283:AI360,$B$283:$B360,Items!$Q$4)-SUMIFS(AI$283:AI360,$B$283:$B360,Items!$Q$7)</f>
        <v>0</v>
      </c>
      <c r="AJ361" s="2">
        <f ca="1">SUMIFS(AJ$283:AJ360,$B$283:$B360,Items!$Q$4)-SUMIFS(AJ$283:AJ360,$B$283:$B360,Items!$Q$7)</f>
        <v>-23800</v>
      </c>
      <c r="AK361" s="2">
        <f ca="1">SUMIFS(AK$283:AK360,$B$283:$B360,Items!$Q$4)-SUMIFS(AK$283:AK360,$B$283:$B360,Items!$Q$7)</f>
        <v>0</v>
      </c>
      <c r="AL361" s="2">
        <f ca="1">SUMIFS(AL$283:AL360,$B$283:$B360,Items!$Q$4)-SUMIFS(AL$283:AL360,$B$283:$B360,Items!$Q$7)</f>
        <v>0</v>
      </c>
    </row>
    <row r="362" spans="2:38" ht="4.05" customHeight="1" x14ac:dyDescent="0.25"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</row>
    <row r="363" spans="2:38" s="2" customFormat="1" x14ac:dyDescent="0.25">
      <c r="B363" s="2">
        <f>Items!$Q$72</f>
        <v>0</v>
      </c>
      <c r="C363" s="2" t="str">
        <f>Items!$R$72</f>
        <v>N</v>
      </c>
      <c r="I363" s="2" t="str">
        <f>Items!$O$72</f>
        <v>Амортизация основных средств</v>
      </c>
      <c r="Q363" s="2">
        <f ca="1">SUM($S363:INDIRECT(ADDRESS(ROW(),SUMIFS($3:$3,$4:$4,MAX($4:$4)))))</f>
        <v>0</v>
      </c>
      <c r="T363" s="2">
        <f ca="1">SUM(T364:T369)</f>
        <v>0</v>
      </c>
      <c r="U363" s="2">
        <f t="shared" ref="U363:AL363" ca="1" si="262">SUM(U364:U369)</f>
        <v>0</v>
      </c>
      <c r="V363" s="2">
        <f t="shared" ca="1" si="262"/>
        <v>0</v>
      </c>
      <c r="W363" s="2">
        <f t="shared" ca="1" si="262"/>
        <v>0</v>
      </c>
      <c r="X363" s="2">
        <f t="shared" ca="1" si="262"/>
        <v>0</v>
      </c>
      <c r="Y363" s="2">
        <f t="shared" ca="1" si="262"/>
        <v>0</v>
      </c>
      <c r="Z363" s="2">
        <f t="shared" ca="1" si="262"/>
        <v>0</v>
      </c>
      <c r="AA363" s="2">
        <f t="shared" ca="1" si="262"/>
        <v>0</v>
      </c>
      <c r="AB363" s="2">
        <f t="shared" ca="1" si="262"/>
        <v>0</v>
      </c>
      <c r="AC363" s="2">
        <f t="shared" ca="1" si="262"/>
        <v>0</v>
      </c>
      <c r="AD363" s="2">
        <f t="shared" ca="1" si="262"/>
        <v>0</v>
      </c>
      <c r="AE363" s="2">
        <f t="shared" ca="1" si="262"/>
        <v>0</v>
      </c>
      <c r="AF363" s="2">
        <f t="shared" ca="1" si="262"/>
        <v>0</v>
      </c>
      <c r="AG363" s="2">
        <f t="shared" ca="1" si="262"/>
        <v>0</v>
      </c>
      <c r="AH363" s="2">
        <f t="shared" ca="1" si="262"/>
        <v>0</v>
      </c>
      <c r="AI363" s="2">
        <f t="shared" ca="1" si="262"/>
        <v>0</v>
      </c>
      <c r="AJ363" s="2">
        <f t="shared" ca="1" si="262"/>
        <v>0</v>
      </c>
      <c r="AK363" s="2">
        <f t="shared" ca="1" si="262"/>
        <v>0</v>
      </c>
      <c r="AL363" s="2">
        <f t="shared" ca="1" si="262"/>
        <v>0</v>
      </c>
    </row>
    <row r="364" spans="2:38" x14ac:dyDescent="0.25">
      <c r="B364" s="1" t="str">
        <f>Items!$Q73</f>
        <v>PL(-)</v>
      </c>
      <c r="C364" s="1" t="str">
        <f>Items!$R73</f>
        <v>N</v>
      </c>
      <c r="I364" s="22" t="str">
        <f>Items!$O$72</f>
        <v>Амортизация основных средств</v>
      </c>
      <c r="J364" s="1" t="str">
        <f>Items!P73</f>
        <v>Оборудование приобретенное в лизинг</v>
      </c>
      <c r="Q364" s="1">
        <f ca="1">SUM($S364:INDIRECT(ADDRESS(ROW(),SUMIFS($3:$3,$4:$4,MAX($4:$4)))))</f>
        <v>0</v>
      </c>
      <c r="T364" s="1">
        <f ca="1">SUMIFS(INDIRECT($C$1&amp;"!"&amp;$C364&amp;":"&amp;$C364),dbF!$B:$B,"&gt;="&amp;T$5,dbF!$B:$B,"&lt;="&amp;T$6,INDIRECT($C$1&amp;"!"&amp;$C$2&amp;":"&amp;$C$2),$I$4,dbF!$J:$J,$I364,dbF!$K:$K,$J364)</f>
        <v>0</v>
      </c>
      <c r="U364" s="1">
        <f ca="1">SUMIFS(INDIRECT($C$1&amp;"!"&amp;$C364&amp;":"&amp;$C364),dbF!$B:$B,"&gt;="&amp;U$5,dbF!$B:$B,"&lt;="&amp;U$6,INDIRECT($C$1&amp;"!"&amp;$C$2&amp;":"&amp;$C$2),$I$4,dbF!$J:$J,$I364,dbF!$K:$K,$J364)</f>
        <v>0</v>
      </c>
      <c r="V364" s="1">
        <f ca="1">SUMIFS(INDIRECT($C$1&amp;"!"&amp;$C364&amp;":"&amp;$C364),dbF!$B:$B,"&gt;="&amp;V$5,dbF!$B:$B,"&lt;="&amp;V$6,INDIRECT($C$1&amp;"!"&amp;$C$2&amp;":"&amp;$C$2),$I$4,dbF!$J:$J,$I364,dbF!$K:$K,$J364)</f>
        <v>0</v>
      </c>
      <c r="W364" s="1">
        <f ca="1">SUMIFS(INDIRECT($C$1&amp;"!"&amp;$C364&amp;":"&amp;$C364),dbF!$B:$B,"&gt;="&amp;W$5,dbF!$B:$B,"&lt;="&amp;W$6,INDIRECT($C$1&amp;"!"&amp;$C$2&amp;":"&amp;$C$2),$I$4,dbF!$J:$J,$I364,dbF!$K:$K,$J364)</f>
        <v>0</v>
      </c>
      <c r="X364" s="1">
        <f ca="1">SUMIFS(INDIRECT($C$1&amp;"!"&amp;$C364&amp;":"&amp;$C364),dbF!$B:$B,"&gt;="&amp;X$5,dbF!$B:$B,"&lt;="&amp;X$6,INDIRECT($C$1&amp;"!"&amp;$C$2&amp;":"&amp;$C$2),$I$4,dbF!$J:$J,$I364,dbF!$K:$K,$J364)</f>
        <v>0</v>
      </c>
      <c r="Y364" s="1">
        <f ca="1">SUMIFS(INDIRECT($C$1&amp;"!"&amp;$C364&amp;":"&amp;$C364),dbF!$B:$B,"&gt;="&amp;Y$5,dbF!$B:$B,"&lt;="&amp;Y$6,INDIRECT($C$1&amp;"!"&amp;$C$2&amp;":"&amp;$C$2),$I$4,dbF!$J:$J,$I364,dbF!$K:$K,$J364)</f>
        <v>0</v>
      </c>
      <c r="Z364" s="1">
        <f ca="1">SUMIFS(INDIRECT($C$1&amp;"!"&amp;$C364&amp;":"&amp;$C364),dbF!$B:$B,"&gt;="&amp;Z$5,dbF!$B:$B,"&lt;="&amp;Z$6,INDIRECT($C$1&amp;"!"&amp;$C$2&amp;":"&amp;$C$2),$I$4,dbF!$J:$J,$I364,dbF!$K:$K,$J364)</f>
        <v>0</v>
      </c>
      <c r="AA364" s="1">
        <f ca="1">SUMIFS(INDIRECT($C$1&amp;"!"&amp;$C364&amp;":"&amp;$C364),dbF!$B:$B,"&gt;="&amp;AA$5,dbF!$B:$B,"&lt;="&amp;AA$6,INDIRECT($C$1&amp;"!"&amp;$C$2&amp;":"&amp;$C$2),$I$4,dbF!$J:$J,$I364,dbF!$K:$K,$J364)</f>
        <v>0</v>
      </c>
      <c r="AB364" s="1">
        <f ca="1">SUMIFS(INDIRECT($C$1&amp;"!"&amp;$C364&amp;":"&amp;$C364),dbF!$B:$B,"&gt;="&amp;AB$5,dbF!$B:$B,"&lt;="&amp;AB$6,INDIRECT($C$1&amp;"!"&amp;$C$2&amp;":"&amp;$C$2),$I$4,dbF!$J:$J,$I364,dbF!$K:$K,$J364)</f>
        <v>0</v>
      </c>
      <c r="AC364" s="1">
        <f ca="1">SUMIFS(INDIRECT($C$1&amp;"!"&amp;$C364&amp;":"&amp;$C364),dbF!$B:$B,"&gt;="&amp;AC$5,dbF!$B:$B,"&lt;="&amp;AC$6,INDIRECT($C$1&amp;"!"&amp;$C$2&amp;":"&amp;$C$2),$I$4,dbF!$J:$J,$I364,dbF!$K:$K,$J364)</f>
        <v>0</v>
      </c>
      <c r="AD364" s="1">
        <f ca="1">SUMIFS(INDIRECT($C$1&amp;"!"&amp;$C364&amp;":"&amp;$C364),dbF!$B:$B,"&gt;="&amp;AD$5,dbF!$B:$B,"&lt;="&amp;AD$6,INDIRECT($C$1&amp;"!"&amp;$C$2&amp;":"&amp;$C$2),$I$4,dbF!$J:$J,$I364,dbF!$K:$K,$J364)</f>
        <v>0</v>
      </c>
      <c r="AE364" s="1">
        <f ca="1">SUMIFS(INDIRECT($C$1&amp;"!"&amp;$C364&amp;":"&amp;$C364),dbF!$B:$B,"&gt;="&amp;AE$5,dbF!$B:$B,"&lt;="&amp;AE$6,INDIRECT($C$1&amp;"!"&amp;$C$2&amp;":"&amp;$C$2),$I$4,dbF!$J:$J,$I364,dbF!$K:$K,$J364)</f>
        <v>0</v>
      </c>
      <c r="AF364" s="1">
        <f ca="1">SUMIFS(INDIRECT($C$1&amp;"!"&amp;$C364&amp;":"&amp;$C364),dbF!$B:$B,"&gt;="&amp;AF$5,dbF!$B:$B,"&lt;="&amp;AF$6,INDIRECT($C$1&amp;"!"&amp;$C$2&amp;":"&amp;$C$2),$I$4,dbF!$J:$J,$I364,dbF!$K:$K,$J364)</f>
        <v>0</v>
      </c>
      <c r="AG364" s="1">
        <f ca="1">SUMIFS(INDIRECT($C$1&amp;"!"&amp;$C364&amp;":"&amp;$C364),dbF!$B:$B,"&gt;="&amp;AG$5,dbF!$B:$B,"&lt;="&amp;AG$6,INDIRECT($C$1&amp;"!"&amp;$C$2&amp;":"&amp;$C$2),$I$4,dbF!$J:$J,$I364,dbF!$K:$K,$J364)</f>
        <v>0</v>
      </c>
      <c r="AH364" s="1">
        <f ca="1">SUMIFS(INDIRECT($C$1&amp;"!"&amp;$C364&amp;":"&amp;$C364),dbF!$B:$B,"&gt;="&amp;AH$5,dbF!$B:$B,"&lt;="&amp;AH$6,INDIRECT($C$1&amp;"!"&amp;$C$2&amp;":"&amp;$C$2),$I$4,dbF!$J:$J,$I364,dbF!$K:$K,$J364)</f>
        <v>0</v>
      </c>
      <c r="AI364" s="1">
        <f ca="1">SUMIFS(INDIRECT($C$1&amp;"!"&amp;$C364&amp;":"&amp;$C364),dbF!$B:$B,"&gt;="&amp;AI$5,dbF!$B:$B,"&lt;="&amp;AI$6,INDIRECT($C$1&amp;"!"&amp;$C$2&amp;":"&amp;$C$2),$I$4,dbF!$J:$J,$I364,dbF!$K:$K,$J364)</f>
        <v>0</v>
      </c>
      <c r="AJ364" s="1">
        <f ca="1">SUMIFS(INDIRECT($C$1&amp;"!"&amp;$C364&amp;":"&amp;$C364),dbF!$B:$B,"&gt;="&amp;AJ$5,dbF!$B:$B,"&lt;="&amp;AJ$6,INDIRECT($C$1&amp;"!"&amp;$C$2&amp;":"&amp;$C$2),$I$4,dbF!$J:$J,$I364,dbF!$K:$K,$J364)</f>
        <v>0</v>
      </c>
      <c r="AK364" s="1">
        <f ca="1">SUMIFS(INDIRECT($C$1&amp;"!"&amp;$C364&amp;":"&amp;$C364),dbF!$B:$B,"&gt;="&amp;AK$5,dbF!$B:$B,"&lt;="&amp;AK$6,INDIRECT($C$1&amp;"!"&amp;$C$2&amp;":"&amp;$C$2),$I$4,dbF!$J:$J,$I364,dbF!$K:$K,$J364)</f>
        <v>0</v>
      </c>
      <c r="AL364" s="1">
        <f ca="1">SUMIFS(INDIRECT($C$1&amp;"!"&amp;$C364&amp;":"&amp;$C364),dbF!$B:$B,"&gt;="&amp;AL$5,dbF!$B:$B,"&lt;="&amp;AL$6,INDIRECT($C$1&amp;"!"&amp;$C$2&amp;":"&amp;$C$2),$I$4,dbF!$J:$J,$I364,dbF!$K:$K,$J364)</f>
        <v>0</v>
      </c>
    </row>
    <row r="365" spans="2:38" x14ac:dyDescent="0.25">
      <c r="B365" s="1" t="str">
        <f>Items!$Q74</f>
        <v>PL(-)</v>
      </c>
      <c r="C365" s="1" t="str">
        <f>Items!$R74</f>
        <v>N</v>
      </c>
      <c r="I365" s="22" t="str">
        <f>Items!$O$72</f>
        <v>Амортизация основных средств</v>
      </c>
      <c r="J365" s="1" t="str">
        <f>Items!P74</f>
        <v>Офис CLT перевозимый</v>
      </c>
      <c r="Q365" s="1">
        <f ca="1">SUM($S365:INDIRECT(ADDRESS(ROW(),SUMIFS($3:$3,$4:$4,MAX($4:$4)))))</f>
        <v>0</v>
      </c>
      <c r="T365" s="1">
        <f ca="1">SUMIFS(INDIRECT($C$1&amp;"!"&amp;$C365&amp;":"&amp;$C365),dbF!$B:$B,"&gt;="&amp;T$5,dbF!$B:$B,"&lt;="&amp;T$6,INDIRECT($C$1&amp;"!"&amp;$C$2&amp;":"&amp;$C$2),$I$4,dbF!$J:$J,$I365,dbF!$K:$K,$J365)</f>
        <v>0</v>
      </c>
      <c r="U365" s="1">
        <f ca="1">SUMIFS(INDIRECT($C$1&amp;"!"&amp;$C365&amp;":"&amp;$C365),dbF!$B:$B,"&gt;="&amp;U$5,dbF!$B:$B,"&lt;="&amp;U$6,INDIRECT($C$1&amp;"!"&amp;$C$2&amp;":"&amp;$C$2),$I$4,dbF!$J:$J,$I365,dbF!$K:$K,$J365)</f>
        <v>0</v>
      </c>
      <c r="V365" s="1">
        <f ca="1">SUMIFS(INDIRECT($C$1&amp;"!"&amp;$C365&amp;":"&amp;$C365),dbF!$B:$B,"&gt;="&amp;V$5,dbF!$B:$B,"&lt;="&amp;V$6,INDIRECT($C$1&amp;"!"&amp;$C$2&amp;":"&amp;$C$2),$I$4,dbF!$J:$J,$I365,dbF!$K:$K,$J365)</f>
        <v>0</v>
      </c>
      <c r="W365" s="1">
        <f ca="1">SUMIFS(INDIRECT($C$1&amp;"!"&amp;$C365&amp;":"&amp;$C365),dbF!$B:$B,"&gt;="&amp;W$5,dbF!$B:$B,"&lt;="&amp;W$6,INDIRECT($C$1&amp;"!"&amp;$C$2&amp;":"&amp;$C$2),$I$4,dbF!$J:$J,$I365,dbF!$K:$K,$J365)</f>
        <v>0</v>
      </c>
      <c r="X365" s="1">
        <f ca="1">SUMIFS(INDIRECT($C$1&amp;"!"&amp;$C365&amp;":"&amp;$C365),dbF!$B:$B,"&gt;="&amp;X$5,dbF!$B:$B,"&lt;="&amp;X$6,INDIRECT($C$1&amp;"!"&amp;$C$2&amp;":"&amp;$C$2),$I$4,dbF!$J:$J,$I365,dbF!$K:$K,$J365)</f>
        <v>0</v>
      </c>
      <c r="Y365" s="1">
        <f ca="1">SUMIFS(INDIRECT($C$1&amp;"!"&amp;$C365&amp;":"&amp;$C365),dbF!$B:$B,"&gt;="&amp;Y$5,dbF!$B:$B,"&lt;="&amp;Y$6,INDIRECT($C$1&amp;"!"&amp;$C$2&amp;":"&amp;$C$2),$I$4,dbF!$J:$J,$I365,dbF!$K:$K,$J365)</f>
        <v>0</v>
      </c>
      <c r="Z365" s="1">
        <f ca="1">SUMIFS(INDIRECT($C$1&amp;"!"&amp;$C365&amp;":"&amp;$C365),dbF!$B:$B,"&gt;="&amp;Z$5,dbF!$B:$B,"&lt;="&amp;Z$6,INDIRECT($C$1&amp;"!"&amp;$C$2&amp;":"&amp;$C$2),$I$4,dbF!$J:$J,$I365,dbF!$K:$K,$J365)</f>
        <v>0</v>
      </c>
      <c r="AA365" s="1">
        <f ca="1">SUMIFS(INDIRECT($C$1&amp;"!"&amp;$C365&amp;":"&amp;$C365),dbF!$B:$B,"&gt;="&amp;AA$5,dbF!$B:$B,"&lt;="&amp;AA$6,INDIRECT($C$1&amp;"!"&amp;$C$2&amp;":"&amp;$C$2),$I$4,dbF!$J:$J,$I365,dbF!$K:$K,$J365)</f>
        <v>0</v>
      </c>
      <c r="AB365" s="1">
        <f ca="1">SUMIFS(INDIRECT($C$1&amp;"!"&amp;$C365&amp;":"&amp;$C365),dbF!$B:$B,"&gt;="&amp;AB$5,dbF!$B:$B,"&lt;="&amp;AB$6,INDIRECT($C$1&amp;"!"&amp;$C$2&amp;":"&amp;$C$2),$I$4,dbF!$J:$J,$I365,dbF!$K:$K,$J365)</f>
        <v>0</v>
      </c>
      <c r="AC365" s="1">
        <f ca="1">SUMIFS(INDIRECT($C$1&amp;"!"&amp;$C365&amp;":"&amp;$C365),dbF!$B:$B,"&gt;="&amp;AC$5,dbF!$B:$B,"&lt;="&amp;AC$6,INDIRECT($C$1&amp;"!"&amp;$C$2&amp;":"&amp;$C$2),$I$4,dbF!$J:$J,$I365,dbF!$K:$K,$J365)</f>
        <v>0</v>
      </c>
      <c r="AD365" s="1">
        <f ca="1">SUMIFS(INDIRECT($C$1&amp;"!"&amp;$C365&amp;":"&amp;$C365),dbF!$B:$B,"&gt;="&amp;AD$5,dbF!$B:$B,"&lt;="&amp;AD$6,INDIRECT($C$1&amp;"!"&amp;$C$2&amp;":"&amp;$C$2),$I$4,dbF!$J:$J,$I365,dbF!$K:$K,$J365)</f>
        <v>0</v>
      </c>
      <c r="AE365" s="1">
        <f ca="1">SUMIFS(INDIRECT($C$1&amp;"!"&amp;$C365&amp;":"&amp;$C365),dbF!$B:$B,"&gt;="&amp;AE$5,dbF!$B:$B,"&lt;="&amp;AE$6,INDIRECT($C$1&amp;"!"&amp;$C$2&amp;":"&amp;$C$2),$I$4,dbF!$J:$J,$I365,dbF!$K:$K,$J365)</f>
        <v>0</v>
      </c>
      <c r="AF365" s="1">
        <f ca="1">SUMIFS(INDIRECT($C$1&amp;"!"&amp;$C365&amp;":"&amp;$C365),dbF!$B:$B,"&gt;="&amp;AF$5,dbF!$B:$B,"&lt;="&amp;AF$6,INDIRECT($C$1&amp;"!"&amp;$C$2&amp;":"&amp;$C$2),$I$4,dbF!$J:$J,$I365,dbF!$K:$K,$J365)</f>
        <v>0</v>
      </c>
      <c r="AG365" s="1">
        <f ca="1">SUMIFS(INDIRECT($C$1&amp;"!"&amp;$C365&amp;":"&amp;$C365),dbF!$B:$B,"&gt;="&amp;AG$5,dbF!$B:$B,"&lt;="&amp;AG$6,INDIRECT($C$1&amp;"!"&amp;$C$2&amp;":"&amp;$C$2),$I$4,dbF!$J:$J,$I365,dbF!$K:$K,$J365)</f>
        <v>0</v>
      </c>
      <c r="AH365" s="1">
        <f ca="1">SUMIFS(INDIRECT($C$1&amp;"!"&amp;$C365&amp;":"&amp;$C365),dbF!$B:$B,"&gt;="&amp;AH$5,dbF!$B:$B,"&lt;="&amp;AH$6,INDIRECT($C$1&amp;"!"&amp;$C$2&amp;":"&amp;$C$2),$I$4,dbF!$J:$J,$I365,dbF!$K:$K,$J365)</f>
        <v>0</v>
      </c>
      <c r="AI365" s="1">
        <f ca="1">SUMIFS(INDIRECT($C$1&amp;"!"&amp;$C365&amp;":"&amp;$C365),dbF!$B:$B,"&gt;="&amp;AI$5,dbF!$B:$B,"&lt;="&amp;AI$6,INDIRECT($C$1&amp;"!"&amp;$C$2&amp;":"&amp;$C$2),$I$4,dbF!$J:$J,$I365,dbF!$K:$K,$J365)</f>
        <v>0</v>
      </c>
      <c r="AJ365" s="1">
        <f ca="1">SUMIFS(INDIRECT($C$1&amp;"!"&amp;$C365&amp;":"&amp;$C365),dbF!$B:$B,"&gt;="&amp;AJ$5,dbF!$B:$B,"&lt;="&amp;AJ$6,INDIRECT($C$1&amp;"!"&amp;$C$2&amp;":"&amp;$C$2),$I$4,dbF!$J:$J,$I365,dbF!$K:$K,$J365)</f>
        <v>0</v>
      </c>
      <c r="AK365" s="1">
        <f ca="1">SUMIFS(INDIRECT($C$1&amp;"!"&amp;$C365&amp;":"&amp;$C365),dbF!$B:$B,"&gt;="&amp;AK$5,dbF!$B:$B,"&lt;="&amp;AK$6,INDIRECT($C$1&amp;"!"&amp;$C$2&amp;":"&amp;$C$2),$I$4,dbF!$J:$J,$I365,dbF!$K:$K,$J365)</f>
        <v>0</v>
      </c>
      <c r="AL365" s="1">
        <f ca="1">SUMIFS(INDIRECT($C$1&amp;"!"&amp;$C365&amp;":"&amp;$C365),dbF!$B:$B,"&gt;="&amp;AL$5,dbF!$B:$B,"&lt;="&amp;AL$6,INDIRECT($C$1&amp;"!"&amp;$C$2&amp;":"&amp;$C$2),$I$4,dbF!$J:$J,$I365,dbF!$K:$K,$J365)</f>
        <v>0</v>
      </c>
    </row>
    <row r="366" spans="2:38" x14ac:dyDescent="0.25">
      <c r="B366" s="1" t="str">
        <f>Items!$Q75</f>
        <v>PL(-)</v>
      </c>
      <c r="C366" s="1" t="str">
        <f>Items!$R75</f>
        <v>N</v>
      </c>
      <c r="I366" s="22" t="str">
        <f>Items!$O$72</f>
        <v>Амортизация основных средств</v>
      </c>
      <c r="J366" s="1" t="str">
        <f>Items!P75</f>
        <v>Контейнер</v>
      </c>
      <c r="Q366" s="1">
        <f ca="1">SUM($S366:INDIRECT(ADDRESS(ROW(),SUMIFS($3:$3,$4:$4,MAX($4:$4)))))</f>
        <v>0</v>
      </c>
      <c r="T366" s="1">
        <f ca="1">SUMIFS(INDIRECT($C$1&amp;"!"&amp;$C366&amp;":"&amp;$C366),dbF!$B:$B,"&gt;="&amp;T$5,dbF!$B:$B,"&lt;="&amp;T$6,INDIRECT($C$1&amp;"!"&amp;$C$2&amp;":"&amp;$C$2),$I$4,dbF!$J:$J,$I366,dbF!$K:$K,$J366)</f>
        <v>0</v>
      </c>
      <c r="U366" s="1">
        <f ca="1">SUMIFS(INDIRECT($C$1&amp;"!"&amp;$C366&amp;":"&amp;$C366),dbF!$B:$B,"&gt;="&amp;U$5,dbF!$B:$B,"&lt;="&amp;U$6,INDIRECT($C$1&amp;"!"&amp;$C$2&amp;":"&amp;$C$2),$I$4,dbF!$J:$J,$I366,dbF!$K:$K,$J366)</f>
        <v>0</v>
      </c>
      <c r="V366" s="1">
        <f ca="1">SUMIFS(INDIRECT($C$1&amp;"!"&amp;$C366&amp;":"&amp;$C366),dbF!$B:$B,"&gt;="&amp;V$5,dbF!$B:$B,"&lt;="&amp;V$6,INDIRECT($C$1&amp;"!"&amp;$C$2&amp;":"&amp;$C$2),$I$4,dbF!$J:$J,$I366,dbF!$K:$K,$J366)</f>
        <v>0</v>
      </c>
      <c r="W366" s="1">
        <f ca="1">SUMIFS(INDIRECT($C$1&amp;"!"&amp;$C366&amp;":"&amp;$C366),dbF!$B:$B,"&gt;="&amp;W$5,dbF!$B:$B,"&lt;="&amp;W$6,INDIRECT($C$1&amp;"!"&amp;$C$2&amp;":"&amp;$C$2),$I$4,dbF!$J:$J,$I366,dbF!$K:$K,$J366)</f>
        <v>0</v>
      </c>
      <c r="X366" s="1">
        <f ca="1">SUMIFS(INDIRECT($C$1&amp;"!"&amp;$C366&amp;":"&amp;$C366),dbF!$B:$B,"&gt;="&amp;X$5,dbF!$B:$B,"&lt;="&amp;X$6,INDIRECT($C$1&amp;"!"&amp;$C$2&amp;":"&amp;$C$2),$I$4,dbF!$J:$J,$I366,dbF!$K:$K,$J366)</f>
        <v>0</v>
      </c>
      <c r="Y366" s="1">
        <f ca="1">SUMIFS(INDIRECT($C$1&amp;"!"&amp;$C366&amp;":"&amp;$C366),dbF!$B:$B,"&gt;="&amp;Y$5,dbF!$B:$B,"&lt;="&amp;Y$6,INDIRECT($C$1&amp;"!"&amp;$C$2&amp;":"&amp;$C$2),$I$4,dbF!$J:$J,$I366,dbF!$K:$K,$J366)</f>
        <v>0</v>
      </c>
      <c r="Z366" s="1">
        <f ca="1">SUMIFS(INDIRECT($C$1&amp;"!"&amp;$C366&amp;":"&amp;$C366),dbF!$B:$B,"&gt;="&amp;Z$5,dbF!$B:$B,"&lt;="&amp;Z$6,INDIRECT($C$1&amp;"!"&amp;$C$2&amp;":"&amp;$C$2),$I$4,dbF!$J:$J,$I366,dbF!$K:$K,$J366)</f>
        <v>0</v>
      </c>
      <c r="AA366" s="1">
        <f ca="1">SUMIFS(INDIRECT($C$1&amp;"!"&amp;$C366&amp;":"&amp;$C366),dbF!$B:$B,"&gt;="&amp;AA$5,dbF!$B:$B,"&lt;="&amp;AA$6,INDIRECT($C$1&amp;"!"&amp;$C$2&amp;":"&amp;$C$2),$I$4,dbF!$J:$J,$I366,dbF!$K:$K,$J366)</f>
        <v>0</v>
      </c>
      <c r="AB366" s="1">
        <f ca="1">SUMIFS(INDIRECT($C$1&amp;"!"&amp;$C366&amp;":"&amp;$C366),dbF!$B:$B,"&gt;="&amp;AB$5,dbF!$B:$B,"&lt;="&amp;AB$6,INDIRECT($C$1&amp;"!"&amp;$C$2&amp;":"&amp;$C$2),$I$4,dbF!$J:$J,$I366,dbF!$K:$K,$J366)</f>
        <v>0</v>
      </c>
      <c r="AC366" s="1">
        <f ca="1">SUMIFS(INDIRECT($C$1&amp;"!"&amp;$C366&amp;":"&amp;$C366),dbF!$B:$B,"&gt;="&amp;AC$5,dbF!$B:$B,"&lt;="&amp;AC$6,INDIRECT($C$1&amp;"!"&amp;$C$2&amp;":"&amp;$C$2),$I$4,dbF!$J:$J,$I366,dbF!$K:$K,$J366)</f>
        <v>0</v>
      </c>
      <c r="AD366" s="1">
        <f ca="1">SUMIFS(INDIRECT($C$1&amp;"!"&amp;$C366&amp;":"&amp;$C366),dbF!$B:$B,"&gt;="&amp;AD$5,dbF!$B:$B,"&lt;="&amp;AD$6,INDIRECT($C$1&amp;"!"&amp;$C$2&amp;":"&amp;$C$2),$I$4,dbF!$J:$J,$I366,dbF!$K:$K,$J366)</f>
        <v>0</v>
      </c>
      <c r="AE366" s="1">
        <f ca="1">SUMIFS(INDIRECT($C$1&amp;"!"&amp;$C366&amp;":"&amp;$C366),dbF!$B:$B,"&gt;="&amp;AE$5,dbF!$B:$B,"&lt;="&amp;AE$6,INDIRECT($C$1&amp;"!"&amp;$C$2&amp;":"&amp;$C$2),$I$4,dbF!$J:$J,$I366,dbF!$K:$K,$J366)</f>
        <v>0</v>
      </c>
      <c r="AF366" s="1">
        <f ca="1">SUMIFS(INDIRECT($C$1&amp;"!"&amp;$C366&amp;":"&amp;$C366),dbF!$B:$B,"&gt;="&amp;AF$5,dbF!$B:$B,"&lt;="&amp;AF$6,INDIRECT($C$1&amp;"!"&amp;$C$2&amp;":"&amp;$C$2),$I$4,dbF!$J:$J,$I366,dbF!$K:$K,$J366)</f>
        <v>0</v>
      </c>
      <c r="AG366" s="1">
        <f ca="1">SUMIFS(INDIRECT($C$1&amp;"!"&amp;$C366&amp;":"&amp;$C366),dbF!$B:$B,"&gt;="&amp;AG$5,dbF!$B:$B,"&lt;="&amp;AG$6,INDIRECT($C$1&amp;"!"&amp;$C$2&amp;":"&amp;$C$2),$I$4,dbF!$J:$J,$I366,dbF!$K:$K,$J366)</f>
        <v>0</v>
      </c>
      <c r="AH366" s="1">
        <f ca="1">SUMIFS(INDIRECT($C$1&amp;"!"&amp;$C366&amp;":"&amp;$C366),dbF!$B:$B,"&gt;="&amp;AH$5,dbF!$B:$B,"&lt;="&amp;AH$6,INDIRECT($C$1&amp;"!"&amp;$C$2&amp;":"&amp;$C$2),$I$4,dbF!$J:$J,$I366,dbF!$K:$K,$J366)</f>
        <v>0</v>
      </c>
      <c r="AI366" s="1">
        <f ca="1">SUMIFS(INDIRECT($C$1&amp;"!"&amp;$C366&amp;":"&amp;$C366),dbF!$B:$B,"&gt;="&amp;AI$5,dbF!$B:$B,"&lt;="&amp;AI$6,INDIRECT($C$1&amp;"!"&amp;$C$2&amp;":"&amp;$C$2),$I$4,dbF!$J:$J,$I366,dbF!$K:$K,$J366)</f>
        <v>0</v>
      </c>
      <c r="AJ366" s="1">
        <f ca="1">SUMIFS(INDIRECT($C$1&amp;"!"&amp;$C366&amp;":"&amp;$C366),dbF!$B:$B,"&gt;="&amp;AJ$5,dbF!$B:$B,"&lt;="&amp;AJ$6,INDIRECT($C$1&amp;"!"&amp;$C$2&amp;":"&amp;$C$2),$I$4,dbF!$J:$J,$I366,dbF!$K:$K,$J366)</f>
        <v>0</v>
      </c>
      <c r="AK366" s="1">
        <f ca="1">SUMIFS(INDIRECT($C$1&amp;"!"&amp;$C366&amp;":"&amp;$C366),dbF!$B:$B,"&gt;="&amp;AK$5,dbF!$B:$B,"&lt;="&amp;AK$6,INDIRECT($C$1&amp;"!"&amp;$C$2&amp;":"&amp;$C$2),$I$4,dbF!$J:$J,$I366,dbF!$K:$K,$J366)</f>
        <v>0</v>
      </c>
      <c r="AL366" s="1">
        <f ca="1">SUMIFS(INDIRECT($C$1&amp;"!"&amp;$C366&amp;":"&amp;$C366),dbF!$B:$B,"&gt;="&amp;AL$5,dbF!$B:$B,"&lt;="&amp;AL$6,INDIRECT($C$1&amp;"!"&amp;$C$2&amp;":"&amp;$C$2),$I$4,dbF!$J:$J,$I366,dbF!$K:$K,$J366)</f>
        <v>0</v>
      </c>
    </row>
    <row r="367" spans="2:38" x14ac:dyDescent="0.25">
      <c r="B367" s="1" t="str">
        <f>Items!$Q76</f>
        <v>PL(-)</v>
      </c>
      <c r="C367" s="1" t="str">
        <f>Items!$R76</f>
        <v>N</v>
      </c>
      <c r="I367" s="22" t="str">
        <f>Items!$O$72</f>
        <v>Амортизация основных средств</v>
      </c>
      <c r="J367" s="1" t="str">
        <f>Items!P76</f>
        <v>Инструменты</v>
      </c>
      <c r="Q367" s="1">
        <f ca="1">SUM($S367:INDIRECT(ADDRESS(ROW(),SUMIFS($3:$3,$4:$4,MAX($4:$4)))))</f>
        <v>0</v>
      </c>
      <c r="T367" s="1">
        <f ca="1">SUMIFS(INDIRECT($C$1&amp;"!"&amp;$C367&amp;":"&amp;$C367),dbF!$B:$B,"&gt;="&amp;T$5,dbF!$B:$B,"&lt;="&amp;T$6,INDIRECT($C$1&amp;"!"&amp;$C$2&amp;":"&amp;$C$2),$I$4,dbF!$J:$J,$I367,dbF!$K:$K,$J367)</f>
        <v>0</v>
      </c>
      <c r="U367" s="1">
        <f ca="1">SUMIFS(INDIRECT($C$1&amp;"!"&amp;$C367&amp;":"&amp;$C367),dbF!$B:$B,"&gt;="&amp;U$5,dbF!$B:$B,"&lt;="&amp;U$6,INDIRECT($C$1&amp;"!"&amp;$C$2&amp;":"&amp;$C$2),$I$4,dbF!$J:$J,$I367,dbF!$K:$K,$J367)</f>
        <v>0</v>
      </c>
      <c r="V367" s="1">
        <f ca="1">SUMIFS(INDIRECT($C$1&amp;"!"&amp;$C367&amp;":"&amp;$C367),dbF!$B:$B,"&gt;="&amp;V$5,dbF!$B:$B,"&lt;="&amp;V$6,INDIRECT($C$1&amp;"!"&amp;$C$2&amp;":"&amp;$C$2),$I$4,dbF!$J:$J,$I367,dbF!$K:$K,$J367)</f>
        <v>0</v>
      </c>
      <c r="W367" s="1">
        <f ca="1">SUMIFS(INDIRECT($C$1&amp;"!"&amp;$C367&amp;":"&amp;$C367),dbF!$B:$B,"&gt;="&amp;W$5,dbF!$B:$B,"&lt;="&amp;W$6,INDIRECT($C$1&amp;"!"&amp;$C$2&amp;":"&amp;$C$2),$I$4,dbF!$J:$J,$I367,dbF!$K:$K,$J367)</f>
        <v>0</v>
      </c>
      <c r="X367" s="1">
        <f ca="1">SUMIFS(INDIRECT($C$1&amp;"!"&amp;$C367&amp;":"&amp;$C367),dbF!$B:$B,"&gt;="&amp;X$5,dbF!$B:$B,"&lt;="&amp;X$6,INDIRECT($C$1&amp;"!"&amp;$C$2&amp;":"&amp;$C$2),$I$4,dbF!$J:$J,$I367,dbF!$K:$K,$J367)</f>
        <v>0</v>
      </c>
      <c r="Y367" s="1">
        <f ca="1">SUMIFS(INDIRECT($C$1&amp;"!"&amp;$C367&amp;":"&amp;$C367),dbF!$B:$B,"&gt;="&amp;Y$5,dbF!$B:$B,"&lt;="&amp;Y$6,INDIRECT($C$1&amp;"!"&amp;$C$2&amp;":"&amp;$C$2),$I$4,dbF!$J:$J,$I367,dbF!$K:$K,$J367)</f>
        <v>0</v>
      </c>
      <c r="Z367" s="1">
        <f ca="1">SUMIFS(INDIRECT($C$1&amp;"!"&amp;$C367&amp;":"&amp;$C367),dbF!$B:$B,"&gt;="&amp;Z$5,dbF!$B:$B,"&lt;="&amp;Z$6,INDIRECT($C$1&amp;"!"&amp;$C$2&amp;":"&amp;$C$2),$I$4,dbF!$J:$J,$I367,dbF!$K:$K,$J367)</f>
        <v>0</v>
      </c>
      <c r="AA367" s="1">
        <f ca="1">SUMIFS(INDIRECT($C$1&amp;"!"&amp;$C367&amp;":"&amp;$C367),dbF!$B:$B,"&gt;="&amp;AA$5,dbF!$B:$B,"&lt;="&amp;AA$6,INDIRECT($C$1&amp;"!"&amp;$C$2&amp;":"&amp;$C$2),$I$4,dbF!$J:$J,$I367,dbF!$K:$K,$J367)</f>
        <v>0</v>
      </c>
      <c r="AB367" s="1">
        <f ca="1">SUMIFS(INDIRECT($C$1&amp;"!"&amp;$C367&amp;":"&amp;$C367),dbF!$B:$B,"&gt;="&amp;AB$5,dbF!$B:$B,"&lt;="&amp;AB$6,INDIRECT($C$1&amp;"!"&amp;$C$2&amp;":"&amp;$C$2),$I$4,dbF!$J:$J,$I367,dbF!$K:$K,$J367)</f>
        <v>0</v>
      </c>
      <c r="AC367" s="1">
        <f ca="1">SUMIFS(INDIRECT($C$1&amp;"!"&amp;$C367&amp;":"&amp;$C367),dbF!$B:$B,"&gt;="&amp;AC$5,dbF!$B:$B,"&lt;="&amp;AC$6,INDIRECT($C$1&amp;"!"&amp;$C$2&amp;":"&amp;$C$2),$I$4,dbF!$J:$J,$I367,dbF!$K:$K,$J367)</f>
        <v>0</v>
      </c>
      <c r="AD367" s="1">
        <f ca="1">SUMIFS(INDIRECT($C$1&amp;"!"&amp;$C367&amp;":"&amp;$C367),dbF!$B:$B,"&gt;="&amp;AD$5,dbF!$B:$B,"&lt;="&amp;AD$6,INDIRECT($C$1&amp;"!"&amp;$C$2&amp;":"&amp;$C$2),$I$4,dbF!$J:$J,$I367,dbF!$K:$K,$J367)</f>
        <v>0</v>
      </c>
      <c r="AE367" s="1">
        <f ca="1">SUMIFS(INDIRECT($C$1&amp;"!"&amp;$C367&amp;":"&amp;$C367),dbF!$B:$B,"&gt;="&amp;AE$5,dbF!$B:$B,"&lt;="&amp;AE$6,INDIRECT($C$1&amp;"!"&amp;$C$2&amp;":"&amp;$C$2),$I$4,dbF!$J:$J,$I367,dbF!$K:$K,$J367)</f>
        <v>0</v>
      </c>
      <c r="AF367" s="1">
        <f ca="1">SUMIFS(INDIRECT($C$1&amp;"!"&amp;$C367&amp;":"&amp;$C367),dbF!$B:$B,"&gt;="&amp;AF$5,dbF!$B:$B,"&lt;="&amp;AF$6,INDIRECT($C$1&amp;"!"&amp;$C$2&amp;":"&amp;$C$2),$I$4,dbF!$J:$J,$I367,dbF!$K:$K,$J367)</f>
        <v>0</v>
      </c>
      <c r="AG367" s="1">
        <f ca="1">SUMIFS(INDIRECT($C$1&amp;"!"&amp;$C367&amp;":"&amp;$C367),dbF!$B:$B,"&gt;="&amp;AG$5,dbF!$B:$B,"&lt;="&amp;AG$6,INDIRECT($C$1&amp;"!"&amp;$C$2&amp;":"&amp;$C$2),$I$4,dbF!$J:$J,$I367,dbF!$K:$K,$J367)</f>
        <v>0</v>
      </c>
      <c r="AH367" s="1">
        <f ca="1">SUMIFS(INDIRECT($C$1&amp;"!"&amp;$C367&amp;":"&amp;$C367),dbF!$B:$B,"&gt;="&amp;AH$5,dbF!$B:$B,"&lt;="&amp;AH$6,INDIRECT($C$1&amp;"!"&amp;$C$2&amp;":"&amp;$C$2),$I$4,dbF!$J:$J,$I367,dbF!$K:$K,$J367)</f>
        <v>0</v>
      </c>
      <c r="AI367" s="1">
        <f ca="1">SUMIFS(INDIRECT($C$1&amp;"!"&amp;$C367&amp;":"&amp;$C367),dbF!$B:$B,"&gt;="&amp;AI$5,dbF!$B:$B,"&lt;="&amp;AI$6,INDIRECT($C$1&amp;"!"&amp;$C$2&amp;":"&amp;$C$2),$I$4,dbF!$J:$J,$I367,dbF!$K:$K,$J367)</f>
        <v>0</v>
      </c>
      <c r="AJ367" s="1">
        <f ca="1">SUMIFS(INDIRECT($C$1&amp;"!"&amp;$C367&amp;":"&amp;$C367),dbF!$B:$B,"&gt;="&amp;AJ$5,dbF!$B:$B,"&lt;="&amp;AJ$6,INDIRECT($C$1&amp;"!"&amp;$C$2&amp;":"&amp;$C$2),$I$4,dbF!$J:$J,$I367,dbF!$K:$K,$J367)</f>
        <v>0</v>
      </c>
      <c r="AK367" s="1">
        <f ca="1">SUMIFS(INDIRECT($C$1&amp;"!"&amp;$C367&amp;":"&amp;$C367),dbF!$B:$B,"&gt;="&amp;AK$5,dbF!$B:$B,"&lt;="&amp;AK$6,INDIRECT($C$1&amp;"!"&amp;$C$2&amp;":"&amp;$C$2),$I$4,dbF!$J:$J,$I367,dbF!$K:$K,$J367)</f>
        <v>0</v>
      </c>
      <c r="AL367" s="1">
        <f ca="1">SUMIFS(INDIRECT($C$1&amp;"!"&amp;$C367&amp;":"&amp;$C367),dbF!$B:$B,"&gt;="&amp;AL$5,dbF!$B:$B,"&lt;="&amp;AL$6,INDIRECT($C$1&amp;"!"&amp;$C$2&amp;":"&amp;$C$2),$I$4,dbF!$J:$J,$I367,dbF!$K:$K,$J367)</f>
        <v>0</v>
      </c>
    </row>
    <row r="368" spans="2:38" x14ac:dyDescent="0.25">
      <c r="B368" s="1" t="str">
        <f>Items!$Q77</f>
        <v>PL(-)</v>
      </c>
      <c r="C368" s="1" t="str">
        <f>Items!$R77</f>
        <v>N</v>
      </c>
      <c r="I368" s="22" t="str">
        <f>Items!$O$72</f>
        <v>Амортизация основных средств</v>
      </c>
      <c r="J368" s="1" t="str">
        <f>Items!P77</f>
        <v>Спец техника и оборудование</v>
      </c>
      <c r="Q368" s="1">
        <f ca="1">SUM($S368:INDIRECT(ADDRESS(ROW(),SUMIFS($3:$3,$4:$4,MAX($4:$4)))))</f>
        <v>0</v>
      </c>
      <c r="T368" s="1">
        <f ca="1">SUMIFS(INDIRECT($C$1&amp;"!"&amp;$C368&amp;":"&amp;$C368),dbF!$B:$B,"&gt;="&amp;T$5,dbF!$B:$B,"&lt;="&amp;T$6,INDIRECT($C$1&amp;"!"&amp;$C$2&amp;":"&amp;$C$2),$I$4,dbF!$J:$J,$I368,dbF!$K:$K,$J368)</f>
        <v>0</v>
      </c>
      <c r="U368" s="1">
        <f ca="1">SUMIFS(INDIRECT($C$1&amp;"!"&amp;$C368&amp;":"&amp;$C368),dbF!$B:$B,"&gt;="&amp;U$5,dbF!$B:$B,"&lt;="&amp;U$6,INDIRECT($C$1&amp;"!"&amp;$C$2&amp;":"&amp;$C$2),$I$4,dbF!$J:$J,$I368,dbF!$K:$K,$J368)</f>
        <v>0</v>
      </c>
      <c r="V368" s="1">
        <f ca="1">SUMIFS(INDIRECT($C$1&amp;"!"&amp;$C368&amp;":"&amp;$C368),dbF!$B:$B,"&gt;="&amp;V$5,dbF!$B:$B,"&lt;="&amp;V$6,INDIRECT($C$1&amp;"!"&amp;$C$2&amp;":"&amp;$C$2),$I$4,dbF!$J:$J,$I368,dbF!$K:$K,$J368)</f>
        <v>0</v>
      </c>
      <c r="W368" s="1">
        <f ca="1">SUMIFS(INDIRECT($C$1&amp;"!"&amp;$C368&amp;":"&amp;$C368),dbF!$B:$B,"&gt;="&amp;W$5,dbF!$B:$B,"&lt;="&amp;W$6,INDIRECT($C$1&amp;"!"&amp;$C$2&amp;":"&amp;$C$2),$I$4,dbF!$J:$J,$I368,dbF!$K:$K,$J368)</f>
        <v>0</v>
      </c>
      <c r="X368" s="1">
        <f ca="1">SUMIFS(INDIRECT($C$1&amp;"!"&amp;$C368&amp;":"&amp;$C368),dbF!$B:$B,"&gt;="&amp;X$5,dbF!$B:$B,"&lt;="&amp;X$6,INDIRECT($C$1&amp;"!"&amp;$C$2&amp;":"&amp;$C$2),$I$4,dbF!$J:$J,$I368,dbF!$K:$K,$J368)</f>
        <v>0</v>
      </c>
      <c r="Y368" s="1">
        <f ca="1">SUMIFS(INDIRECT($C$1&amp;"!"&amp;$C368&amp;":"&amp;$C368),dbF!$B:$B,"&gt;="&amp;Y$5,dbF!$B:$B,"&lt;="&amp;Y$6,INDIRECT($C$1&amp;"!"&amp;$C$2&amp;":"&amp;$C$2),$I$4,dbF!$J:$J,$I368,dbF!$K:$K,$J368)</f>
        <v>0</v>
      </c>
      <c r="Z368" s="1">
        <f ca="1">SUMIFS(INDIRECT($C$1&amp;"!"&amp;$C368&amp;":"&amp;$C368),dbF!$B:$B,"&gt;="&amp;Z$5,dbF!$B:$B,"&lt;="&amp;Z$6,INDIRECT($C$1&amp;"!"&amp;$C$2&amp;":"&amp;$C$2),$I$4,dbF!$J:$J,$I368,dbF!$K:$K,$J368)</f>
        <v>0</v>
      </c>
      <c r="AA368" s="1">
        <f ca="1">SUMIFS(INDIRECT($C$1&amp;"!"&amp;$C368&amp;":"&amp;$C368),dbF!$B:$B,"&gt;="&amp;AA$5,dbF!$B:$B,"&lt;="&amp;AA$6,INDIRECT($C$1&amp;"!"&amp;$C$2&amp;":"&amp;$C$2),$I$4,dbF!$J:$J,$I368,dbF!$K:$K,$J368)</f>
        <v>0</v>
      </c>
      <c r="AB368" s="1">
        <f ca="1">SUMIFS(INDIRECT($C$1&amp;"!"&amp;$C368&amp;":"&amp;$C368),dbF!$B:$B,"&gt;="&amp;AB$5,dbF!$B:$B,"&lt;="&amp;AB$6,INDIRECT($C$1&amp;"!"&amp;$C$2&amp;":"&amp;$C$2),$I$4,dbF!$J:$J,$I368,dbF!$K:$K,$J368)</f>
        <v>0</v>
      </c>
      <c r="AC368" s="1">
        <f ca="1">SUMIFS(INDIRECT($C$1&amp;"!"&amp;$C368&amp;":"&amp;$C368),dbF!$B:$B,"&gt;="&amp;AC$5,dbF!$B:$B,"&lt;="&amp;AC$6,INDIRECT($C$1&amp;"!"&amp;$C$2&amp;":"&amp;$C$2),$I$4,dbF!$J:$J,$I368,dbF!$K:$K,$J368)</f>
        <v>0</v>
      </c>
      <c r="AD368" s="1">
        <f ca="1">SUMIFS(INDIRECT($C$1&amp;"!"&amp;$C368&amp;":"&amp;$C368),dbF!$B:$B,"&gt;="&amp;AD$5,dbF!$B:$B,"&lt;="&amp;AD$6,INDIRECT($C$1&amp;"!"&amp;$C$2&amp;":"&amp;$C$2),$I$4,dbF!$J:$J,$I368,dbF!$K:$K,$J368)</f>
        <v>0</v>
      </c>
      <c r="AE368" s="1">
        <f ca="1">SUMIFS(INDIRECT($C$1&amp;"!"&amp;$C368&amp;":"&amp;$C368),dbF!$B:$B,"&gt;="&amp;AE$5,dbF!$B:$B,"&lt;="&amp;AE$6,INDIRECT($C$1&amp;"!"&amp;$C$2&amp;":"&amp;$C$2),$I$4,dbF!$J:$J,$I368,dbF!$K:$K,$J368)</f>
        <v>0</v>
      </c>
      <c r="AF368" s="1">
        <f ca="1">SUMIFS(INDIRECT($C$1&amp;"!"&amp;$C368&amp;":"&amp;$C368),dbF!$B:$B,"&gt;="&amp;AF$5,dbF!$B:$B,"&lt;="&amp;AF$6,INDIRECT($C$1&amp;"!"&amp;$C$2&amp;":"&amp;$C$2),$I$4,dbF!$J:$J,$I368,dbF!$K:$K,$J368)</f>
        <v>0</v>
      </c>
      <c r="AG368" s="1">
        <f ca="1">SUMIFS(INDIRECT($C$1&amp;"!"&amp;$C368&amp;":"&amp;$C368),dbF!$B:$B,"&gt;="&amp;AG$5,dbF!$B:$B,"&lt;="&amp;AG$6,INDIRECT($C$1&amp;"!"&amp;$C$2&amp;":"&amp;$C$2),$I$4,dbF!$J:$J,$I368,dbF!$K:$K,$J368)</f>
        <v>0</v>
      </c>
      <c r="AH368" s="1">
        <f ca="1">SUMIFS(INDIRECT($C$1&amp;"!"&amp;$C368&amp;":"&amp;$C368),dbF!$B:$B,"&gt;="&amp;AH$5,dbF!$B:$B,"&lt;="&amp;AH$6,INDIRECT($C$1&amp;"!"&amp;$C$2&amp;":"&amp;$C$2),$I$4,dbF!$J:$J,$I368,dbF!$K:$K,$J368)</f>
        <v>0</v>
      </c>
      <c r="AI368" s="1">
        <f ca="1">SUMIFS(INDIRECT($C$1&amp;"!"&amp;$C368&amp;":"&amp;$C368),dbF!$B:$B,"&gt;="&amp;AI$5,dbF!$B:$B,"&lt;="&amp;AI$6,INDIRECT($C$1&amp;"!"&amp;$C$2&amp;":"&amp;$C$2),$I$4,dbF!$J:$J,$I368,dbF!$K:$K,$J368)</f>
        <v>0</v>
      </c>
      <c r="AJ368" s="1">
        <f ca="1">SUMIFS(INDIRECT($C$1&amp;"!"&amp;$C368&amp;":"&amp;$C368),dbF!$B:$B,"&gt;="&amp;AJ$5,dbF!$B:$B,"&lt;="&amp;AJ$6,INDIRECT($C$1&amp;"!"&amp;$C$2&amp;":"&amp;$C$2),$I$4,dbF!$J:$J,$I368,dbF!$K:$K,$J368)</f>
        <v>0</v>
      </c>
      <c r="AK368" s="1">
        <f ca="1">SUMIFS(INDIRECT($C$1&amp;"!"&amp;$C368&amp;":"&amp;$C368),dbF!$B:$B,"&gt;="&amp;AK$5,dbF!$B:$B,"&lt;="&amp;AK$6,INDIRECT($C$1&amp;"!"&amp;$C$2&amp;":"&amp;$C$2),$I$4,dbF!$J:$J,$I368,dbF!$K:$K,$J368)</f>
        <v>0</v>
      </c>
      <c r="AL368" s="1">
        <f ca="1">SUMIFS(INDIRECT($C$1&amp;"!"&amp;$C368&amp;":"&amp;$C368),dbF!$B:$B,"&gt;="&amp;AL$5,dbF!$B:$B,"&lt;="&amp;AL$6,INDIRECT($C$1&amp;"!"&amp;$C$2&amp;":"&amp;$C$2),$I$4,dbF!$J:$J,$I368,dbF!$K:$K,$J368)</f>
        <v>0</v>
      </c>
    </row>
    <row r="369" spans="2:38" s="23" customFormat="1" ht="10.199999999999999" x14ac:dyDescent="0.2">
      <c r="E369" s="23" t="s">
        <v>50</v>
      </c>
    </row>
    <row r="370" spans="2:38" s="2" customFormat="1" x14ac:dyDescent="0.25">
      <c r="B370" s="2">
        <f>Items!$Q$78</f>
        <v>0</v>
      </c>
      <c r="C370" s="2" t="str">
        <f>Items!$R$78</f>
        <v>N</v>
      </c>
      <c r="I370" s="2" t="str">
        <f>Items!$O$78</f>
        <v>Начисление %%</v>
      </c>
      <c r="Q370" s="2">
        <f ca="1">SUM($S370:INDIRECT(ADDRESS(ROW(),SUMIFS($3:$3,$4:$4,MAX($4:$4)))))</f>
        <v>0</v>
      </c>
      <c r="T370" s="2">
        <f ca="1">SUM(T371:T375)</f>
        <v>0</v>
      </c>
      <c r="U370" s="2">
        <f t="shared" ref="U370:AL370" ca="1" si="263">SUM(U371:U375)</f>
        <v>0</v>
      </c>
      <c r="V370" s="2">
        <f t="shared" ca="1" si="263"/>
        <v>0</v>
      </c>
      <c r="W370" s="2">
        <f t="shared" ca="1" si="263"/>
        <v>0</v>
      </c>
      <c r="X370" s="2">
        <f t="shared" ca="1" si="263"/>
        <v>0</v>
      </c>
      <c r="Y370" s="2">
        <f t="shared" ca="1" si="263"/>
        <v>0</v>
      </c>
      <c r="Z370" s="2">
        <f t="shared" ca="1" si="263"/>
        <v>0</v>
      </c>
      <c r="AA370" s="2">
        <f t="shared" ca="1" si="263"/>
        <v>0</v>
      </c>
      <c r="AB370" s="2">
        <f t="shared" ca="1" si="263"/>
        <v>0</v>
      </c>
      <c r="AC370" s="2">
        <f t="shared" ca="1" si="263"/>
        <v>0</v>
      </c>
      <c r="AD370" s="2">
        <f t="shared" ca="1" si="263"/>
        <v>0</v>
      </c>
      <c r="AE370" s="2">
        <f t="shared" ca="1" si="263"/>
        <v>0</v>
      </c>
      <c r="AF370" s="2">
        <f t="shared" ca="1" si="263"/>
        <v>0</v>
      </c>
      <c r="AG370" s="2">
        <f t="shared" ca="1" si="263"/>
        <v>0</v>
      </c>
      <c r="AH370" s="2">
        <f t="shared" ca="1" si="263"/>
        <v>0</v>
      </c>
      <c r="AI370" s="2">
        <f t="shared" ca="1" si="263"/>
        <v>0</v>
      </c>
      <c r="AJ370" s="2">
        <f t="shared" ca="1" si="263"/>
        <v>0</v>
      </c>
      <c r="AK370" s="2">
        <f t="shared" ca="1" si="263"/>
        <v>0</v>
      </c>
      <c r="AL370" s="2">
        <f t="shared" ca="1" si="263"/>
        <v>0</v>
      </c>
    </row>
    <row r="371" spans="2:38" x14ac:dyDescent="0.25">
      <c r="B371" s="1" t="str">
        <f>Items!$Q79</f>
        <v>PL(+)</v>
      </c>
      <c r="C371" s="1" t="str">
        <f>Items!$R79</f>
        <v>M</v>
      </c>
      <c r="I371" s="22" t="str">
        <f>Items!$O$78</f>
        <v>Начисление %%</v>
      </c>
      <c r="J371" s="1" t="str">
        <f>Items!P79</f>
        <v>доходы %% по депозитам</v>
      </c>
      <c r="Q371" s="1">
        <f ca="1">SUM($S371:INDIRECT(ADDRESS(ROW(),SUMIFS($3:$3,$4:$4,MAX($4:$4)))))</f>
        <v>0</v>
      </c>
      <c r="T371" s="1">
        <f ca="1">SUMIFS(INDIRECT($C$1&amp;"!"&amp;$C371&amp;":"&amp;$C371),dbF!$B:$B,"&gt;="&amp;T$5,dbF!$B:$B,"&lt;="&amp;T$6,INDIRECT($C$1&amp;"!"&amp;$C$2&amp;":"&amp;$C$2),$I$4,dbF!$J:$J,$I371,dbF!$K:$K,$J371)</f>
        <v>0</v>
      </c>
      <c r="U371" s="1">
        <f ca="1">SUMIFS(INDIRECT($C$1&amp;"!"&amp;$C371&amp;":"&amp;$C371),dbF!$B:$B,"&gt;="&amp;U$5,dbF!$B:$B,"&lt;="&amp;U$6,INDIRECT($C$1&amp;"!"&amp;$C$2&amp;":"&amp;$C$2),$I$4,dbF!$J:$J,$I371,dbF!$K:$K,$J371)</f>
        <v>0</v>
      </c>
      <c r="V371" s="1">
        <f ca="1">SUMIFS(INDIRECT($C$1&amp;"!"&amp;$C371&amp;":"&amp;$C371),dbF!$B:$B,"&gt;="&amp;V$5,dbF!$B:$B,"&lt;="&amp;V$6,INDIRECT($C$1&amp;"!"&amp;$C$2&amp;":"&amp;$C$2),$I$4,dbF!$J:$J,$I371,dbF!$K:$K,$J371)</f>
        <v>0</v>
      </c>
      <c r="W371" s="1">
        <f ca="1">SUMIFS(INDIRECT($C$1&amp;"!"&amp;$C371&amp;":"&amp;$C371),dbF!$B:$B,"&gt;="&amp;W$5,dbF!$B:$B,"&lt;="&amp;W$6,INDIRECT($C$1&amp;"!"&amp;$C$2&amp;":"&amp;$C$2),$I$4,dbF!$J:$J,$I371,dbF!$K:$K,$J371)</f>
        <v>0</v>
      </c>
      <c r="X371" s="1">
        <f ca="1">SUMIFS(INDIRECT($C$1&amp;"!"&amp;$C371&amp;":"&amp;$C371),dbF!$B:$B,"&gt;="&amp;X$5,dbF!$B:$B,"&lt;="&amp;X$6,INDIRECT($C$1&amp;"!"&amp;$C$2&amp;":"&amp;$C$2),$I$4,dbF!$J:$J,$I371,dbF!$K:$K,$J371)</f>
        <v>0</v>
      </c>
      <c r="Y371" s="1">
        <f ca="1">SUMIFS(INDIRECT($C$1&amp;"!"&amp;$C371&amp;":"&amp;$C371),dbF!$B:$B,"&gt;="&amp;Y$5,dbF!$B:$B,"&lt;="&amp;Y$6,INDIRECT($C$1&amp;"!"&amp;$C$2&amp;":"&amp;$C$2),$I$4,dbF!$J:$J,$I371,dbF!$K:$K,$J371)</f>
        <v>0</v>
      </c>
      <c r="Z371" s="1">
        <f ca="1">SUMIFS(INDIRECT($C$1&amp;"!"&amp;$C371&amp;":"&amp;$C371),dbF!$B:$B,"&gt;="&amp;Z$5,dbF!$B:$B,"&lt;="&amp;Z$6,INDIRECT($C$1&amp;"!"&amp;$C$2&amp;":"&amp;$C$2),$I$4,dbF!$J:$J,$I371,dbF!$K:$K,$J371)</f>
        <v>0</v>
      </c>
      <c r="AA371" s="1">
        <f ca="1">SUMIFS(INDIRECT($C$1&amp;"!"&amp;$C371&amp;":"&amp;$C371),dbF!$B:$B,"&gt;="&amp;AA$5,dbF!$B:$B,"&lt;="&amp;AA$6,INDIRECT($C$1&amp;"!"&amp;$C$2&amp;":"&amp;$C$2),$I$4,dbF!$J:$J,$I371,dbF!$K:$K,$J371)</f>
        <v>0</v>
      </c>
      <c r="AB371" s="1">
        <f ca="1">SUMIFS(INDIRECT($C$1&amp;"!"&amp;$C371&amp;":"&amp;$C371),dbF!$B:$B,"&gt;="&amp;AB$5,dbF!$B:$B,"&lt;="&amp;AB$6,INDIRECT($C$1&amp;"!"&amp;$C$2&amp;":"&amp;$C$2),$I$4,dbF!$J:$J,$I371,dbF!$K:$K,$J371)</f>
        <v>0</v>
      </c>
      <c r="AC371" s="1">
        <f ca="1">SUMIFS(INDIRECT($C$1&amp;"!"&amp;$C371&amp;":"&amp;$C371),dbF!$B:$B,"&gt;="&amp;AC$5,dbF!$B:$B,"&lt;="&amp;AC$6,INDIRECT($C$1&amp;"!"&amp;$C$2&amp;":"&amp;$C$2),$I$4,dbF!$J:$J,$I371,dbF!$K:$K,$J371)</f>
        <v>0</v>
      </c>
      <c r="AD371" s="1">
        <f ca="1">SUMIFS(INDIRECT($C$1&amp;"!"&amp;$C371&amp;":"&amp;$C371),dbF!$B:$B,"&gt;="&amp;AD$5,dbF!$B:$B,"&lt;="&amp;AD$6,INDIRECT($C$1&amp;"!"&amp;$C$2&amp;":"&amp;$C$2),$I$4,dbF!$J:$J,$I371,dbF!$K:$K,$J371)</f>
        <v>0</v>
      </c>
      <c r="AE371" s="1">
        <f ca="1">SUMIFS(INDIRECT($C$1&amp;"!"&amp;$C371&amp;":"&amp;$C371),dbF!$B:$B,"&gt;="&amp;AE$5,dbF!$B:$B,"&lt;="&amp;AE$6,INDIRECT($C$1&amp;"!"&amp;$C$2&amp;":"&amp;$C$2),$I$4,dbF!$J:$J,$I371,dbF!$K:$K,$J371)</f>
        <v>0</v>
      </c>
      <c r="AF371" s="1">
        <f ca="1">SUMIFS(INDIRECT($C$1&amp;"!"&amp;$C371&amp;":"&amp;$C371),dbF!$B:$B,"&gt;="&amp;AF$5,dbF!$B:$B,"&lt;="&amp;AF$6,INDIRECT($C$1&amp;"!"&amp;$C$2&amp;":"&amp;$C$2),$I$4,dbF!$J:$J,$I371,dbF!$K:$K,$J371)</f>
        <v>0</v>
      </c>
      <c r="AG371" s="1">
        <f ca="1">SUMIFS(INDIRECT($C$1&amp;"!"&amp;$C371&amp;":"&amp;$C371),dbF!$B:$B,"&gt;="&amp;AG$5,dbF!$B:$B,"&lt;="&amp;AG$6,INDIRECT($C$1&amp;"!"&amp;$C$2&amp;":"&amp;$C$2),$I$4,dbF!$J:$J,$I371,dbF!$K:$K,$J371)</f>
        <v>0</v>
      </c>
      <c r="AH371" s="1">
        <f ca="1">SUMIFS(INDIRECT($C$1&amp;"!"&amp;$C371&amp;":"&amp;$C371),dbF!$B:$B,"&gt;="&amp;AH$5,dbF!$B:$B,"&lt;="&amp;AH$6,INDIRECT($C$1&amp;"!"&amp;$C$2&amp;":"&amp;$C$2),$I$4,dbF!$J:$J,$I371,dbF!$K:$K,$J371)</f>
        <v>0</v>
      </c>
      <c r="AI371" s="1">
        <f ca="1">SUMIFS(INDIRECT($C$1&amp;"!"&amp;$C371&amp;":"&amp;$C371),dbF!$B:$B,"&gt;="&amp;AI$5,dbF!$B:$B,"&lt;="&amp;AI$6,INDIRECT($C$1&amp;"!"&amp;$C$2&amp;":"&amp;$C$2),$I$4,dbF!$J:$J,$I371,dbF!$K:$K,$J371)</f>
        <v>0</v>
      </c>
      <c r="AJ371" s="1">
        <f ca="1">SUMIFS(INDIRECT($C$1&amp;"!"&amp;$C371&amp;":"&amp;$C371),dbF!$B:$B,"&gt;="&amp;AJ$5,dbF!$B:$B,"&lt;="&amp;AJ$6,INDIRECT($C$1&amp;"!"&amp;$C$2&amp;":"&amp;$C$2),$I$4,dbF!$J:$J,$I371,dbF!$K:$K,$J371)</f>
        <v>0</v>
      </c>
      <c r="AK371" s="1">
        <f ca="1">SUMIFS(INDIRECT($C$1&amp;"!"&amp;$C371&amp;":"&amp;$C371),dbF!$B:$B,"&gt;="&amp;AK$5,dbF!$B:$B,"&lt;="&amp;AK$6,INDIRECT($C$1&amp;"!"&amp;$C$2&amp;":"&amp;$C$2),$I$4,dbF!$J:$J,$I371,dbF!$K:$K,$J371)</f>
        <v>0</v>
      </c>
      <c r="AL371" s="1">
        <f ca="1">SUMIFS(INDIRECT($C$1&amp;"!"&amp;$C371&amp;":"&amp;$C371),dbF!$B:$B,"&gt;="&amp;AL$5,dbF!$B:$B,"&lt;="&amp;AL$6,INDIRECT($C$1&amp;"!"&amp;$C$2&amp;":"&amp;$C$2),$I$4,dbF!$J:$J,$I371,dbF!$K:$K,$J371)</f>
        <v>0</v>
      </c>
    </row>
    <row r="372" spans="2:38" x14ac:dyDescent="0.25">
      <c r="B372" s="1" t="str">
        <f>Items!$Q80</f>
        <v>PL(+)</v>
      </c>
      <c r="C372" s="1" t="str">
        <f>Items!$R80</f>
        <v>M</v>
      </c>
      <c r="I372" s="22" t="str">
        <f>Items!$O$78</f>
        <v>Начисление %%</v>
      </c>
      <c r="J372" s="1" t="str">
        <f>Items!P80</f>
        <v>доходы %% от заемщиков</v>
      </c>
      <c r="Q372" s="1">
        <f ca="1">SUM($S372:INDIRECT(ADDRESS(ROW(),SUMIFS($3:$3,$4:$4,MAX($4:$4)))))</f>
        <v>0</v>
      </c>
      <c r="T372" s="1">
        <f ca="1">SUMIFS(INDIRECT($C$1&amp;"!"&amp;$C372&amp;":"&amp;$C372),dbF!$B:$B,"&gt;="&amp;T$5,dbF!$B:$B,"&lt;="&amp;T$6,INDIRECT($C$1&amp;"!"&amp;$C$2&amp;":"&amp;$C$2),$I$4,dbF!$J:$J,$I372,dbF!$K:$K,$J372)</f>
        <v>0</v>
      </c>
      <c r="U372" s="1">
        <f ca="1">SUMIFS(INDIRECT($C$1&amp;"!"&amp;$C372&amp;":"&amp;$C372),dbF!$B:$B,"&gt;="&amp;U$5,dbF!$B:$B,"&lt;="&amp;U$6,INDIRECT($C$1&amp;"!"&amp;$C$2&amp;":"&amp;$C$2),$I$4,dbF!$J:$J,$I372,dbF!$K:$K,$J372)</f>
        <v>0</v>
      </c>
      <c r="V372" s="1">
        <f ca="1">SUMIFS(INDIRECT($C$1&amp;"!"&amp;$C372&amp;":"&amp;$C372),dbF!$B:$B,"&gt;="&amp;V$5,dbF!$B:$B,"&lt;="&amp;V$6,INDIRECT($C$1&amp;"!"&amp;$C$2&amp;":"&amp;$C$2),$I$4,dbF!$J:$J,$I372,dbF!$K:$K,$J372)</f>
        <v>0</v>
      </c>
      <c r="W372" s="1">
        <f ca="1">SUMIFS(INDIRECT($C$1&amp;"!"&amp;$C372&amp;":"&amp;$C372),dbF!$B:$B,"&gt;="&amp;W$5,dbF!$B:$B,"&lt;="&amp;W$6,INDIRECT($C$1&amp;"!"&amp;$C$2&amp;":"&amp;$C$2),$I$4,dbF!$J:$J,$I372,dbF!$K:$K,$J372)</f>
        <v>0</v>
      </c>
      <c r="X372" s="1">
        <f ca="1">SUMIFS(INDIRECT($C$1&amp;"!"&amp;$C372&amp;":"&amp;$C372),dbF!$B:$B,"&gt;="&amp;X$5,dbF!$B:$B,"&lt;="&amp;X$6,INDIRECT($C$1&amp;"!"&amp;$C$2&amp;":"&amp;$C$2),$I$4,dbF!$J:$J,$I372,dbF!$K:$K,$J372)</f>
        <v>0</v>
      </c>
      <c r="Y372" s="1">
        <f ca="1">SUMIFS(INDIRECT($C$1&amp;"!"&amp;$C372&amp;":"&amp;$C372),dbF!$B:$B,"&gt;="&amp;Y$5,dbF!$B:$B,"&lt;="&amp;Y$6,INDIRECT($C$1&amp;"!"&amp;$C$2&amp;":"&amp;$C$2),$I$4,dbF!$J:$J,$I372,dbF!$K:$K,$J372)</f>
        <v>0</v>
      </c>
      <c r="Z372" s="1">
        <f ca="1">SUMIFS(INDIRECT($C$1&amp;"!"&amp;$C372&amp;":"&amp;$C372),dbF!$B:$B,"&gt;="&amp;Z$5,dbF!$B:$B,"&lt;="&amp;Z$6,INDIRECT($C$1&amp;"!"&amp;$C$2&amp;":"&amp;$C$2),$I$4,dbF!$J:$J,$I372,dbF!$K:$K,$J372)</f>
        <v>0</v>
      </c>
      <c r="AA372" s="1">
        <f ca="1">SUMIFS(INDIRECT($C$1&amp;"!"&amp;$C372&amp;":"&amp;$C372),dbF!$B:$B,"&gt;="&amp;AA$5,dbF!$B:$B,"&lt;="&amp;AA$6,INDIRECT($C$1&amp;"!"&amp;$C$2&amp;":"&amp;$C$2),$I$4,dbF!$J:$J,$I372,dbF!$K:$K,$J372)</f>
        <v>0</v>
      </c>
      <c r="AB372" s="1">
        <f ca="1">SUMIFS(INDIRECT($C$1&amp;"!"&amp;$C372&amp;":"&amp;$C372),dbF!$B:$B,"&gt;="&amp;AB$5,dbF!$B:$B,"&lt;="&amp;AB$6,INDIRECT($C$1&amp;"!"&amp;$C$2&amp;":"&amp;$C$2),$I$4,dbF!$J:$J,$I372,dbF!$K:$K,$J372)</f>
        <v>0</v>
      </c>
      <c r="AC372" s="1">
        <f ca="1">SUMIFS(INDIRECT($C$1&amp;"!"&amp;$C372&amp;":"&amp;$C372),dbF!$B:$B,"&gt;="&amp;AC$5,dbF!$B:$B,"&lt;="&amp;AC$6,INDIRECT($C$1&amp;"!"&amp;$C$2&amp;":"&amp;$C$2),$I$4,dbF!$J:$J,$I372,dbF!$K:$K,$J372)</f>
        <v>0</v>
      </c>
      <c r="AD372" s="1">
        <f ca="1">SUMIFS(INDIRECT($C$1&amp;"!"&amp;$C372&amp;":"&amp;$C372),dbF!$B:$B,"&gt;="&amp;AD$5,dbF!$B:$B,"&lt;="&amp;AD$6,INDIRECT($C$1&amp;"!"&amp;$C$2&amp;":"&amp;$C$2),$I$4,dbF!$J:$J,$I372,dbF!$K:$K,$J372)</f>
        <v>0</v>
      </c>
      <c r="AE372" s="1">
        <f ca="1">SUMIFS(INDIRECT($C$1&amp;"!"&amp;$C372&amp;":"&amp;$C372),dbF!$B:$B,"&gt;="&amp;AE$5,dbF!$B:$B,"&lt;="&amp;AE$6,INDIRECT($C$1&amp;"!"&amp;$C$2&amp;":"&amp;$C$2),$I$4,dbF!$J:$J,$I372,dbF!$K:$K,$J372)</f>
        <v>0</v>
      </c>
      <c r="AF372" s="1">
        <f ca="1">SUMIFS(INDIRECT($C$1&amp;"!"&amp;$C372&amp;":"&amp;$C372),dbF!$B:$B,"&gt;="&amp;AF$5,dbF!$B:$B,"&lt;="&amp;AF$6,INDIRECT($C$1&amp;"!"&amp;$C$2&amp;":"&amp;$C$2),$I$4,dbF!$J:$J,$I372,dbF!$K:$K,$J372)</f>
        <v>0</v>
      </c>
      <c r="AG372" s="1">
        <f ca="1">SUMIFS(INDIRECT($C$1&amp;"!"&amp;$C372&amp;":"&amp;$C372),dbF!$B:$B,"&gt;="&amp;AG$5,dbF!$B:$B,"&lt;="&amp;AG$6,INDIRECT($C$1&amp;"!"&amp;$C$2&amp;":"&amp;$C$2),$I$4,dbF!$J:$J,$I372,dbF!$K:$K,$J372)</f>
        <v>0</v>
      </c>
      <c r="AH372" s="1">
        <f ca="1">SUMIFS(INDIRECT($C$1&amp;"!"&amp;$C372&amp;":"&amp;$C372),dbF!$B:$B,"&gt;="&amp;AH$5,dbF!$B:$B,"&lt;="&amp;AH$6,INDIRECT($C$1&amp;"!"&amp;$C$2&amp;":"&amp;$C$2),$I$4,dbF!$J:$J,$I372,dbF!$K:$K,$J372)</f>
        <v>0</v>
      </c>
      <c r="AI372" s="1">
        <f ca="1">SUMIFS(INDIRECT($C$1&amp;"!"&amp;$C372&amp;":"&amp;$C372),dbF!$B:$B,"&gt;="&amp;AI$5,dbF!$B:$B,"&lt;="&amp;AI$6,INDIRECT($C$1&amp;"!"&amp;$C$2&amp;":"&amp;$C$2),$I$4,dbF!$J:$J,$I372,dbF!$K:$K,$J372)</f>
        <v>0</v>
      </c>
      <c r="AJ372" s="1">
        <f ca="1">SUMIFS(INDIRECT($C$1&amp;"!"&amp;$C372&amp;":"&amp;$C372),dbF!$B:$B,"&gt;="&amp;AJ$5,dbF!$B:$B,"&lt;="&amp;AJ$6,INDIRECT($C$1&amp;"!"&amp;$C$2&amp;":"&amp;$C$2),$I$4,dbF!$J:$J,$I372,dbF!$K:$K,$J372)</f>
        <v>0</v>
      </c>
      <c r="AK372" s="1">
        <f ca="1">SUMIFS(INDIRECT($C$1&amp;"!"&amp;$C372&amp;":"&amp;$C372),dbF!$B:$B,"&gt;="&amp;AK$5,dbF!$B:$B,"&lt;="&amp;AK$6,INDIRECT($C$1&amp;"!"&amp;$C$2&amp;":"&amp;$C$2),$I$4,dbF!$J:$J,$I372,dbF!$K:$K,$J372)</f>
        <v>0</v>
      </c>
      <c r="AL372" s="1">
        <f ca="1">SUMIFS(INDIRECT($C$1&amp;"!"&amp;$C372&amp;":"&amp;$C372),dbF!$B:$B,"&gt;="&amp;AL$5,dbF!$B:$B,"&lt;="&amp;AL$6,INDIRECT($C$1&amp;"!"&amp;$C$2&amp;":"&amp;$C$2),$I$4,dbF!$J:$J,$I372,dbF!$K:$K,$J372)</f>
        <v>0</v>
      </c>
    </row>
    <row r="373" spans="2:38" x14ac:dyDescent="0.25">
      <c r="B373" s="1" t="str">
        <f>Items!$Q81</f>
        <v>PL(-)</v>
      </c>
      <c r="C373" s="1" t="str">
        <f>Items!$R81</f>
        <v>N</v>
      </c>
      <c r="I373" s="22" t="str">
        <f>Items!$O$78</f>
        <v>Начисление %%</v>
      </c>
      <c r="J373" s="1" t="str">
        <f>Items!P81</f>
        <v>расходы %% по кредитам</v>
      </c>
      <c r="Q373" s="1">
        <f ca="1">SUM($S373:INDIRECT(ADDRESS(ROW(),SUMIFS($3:$3,$4:$4,MAX($4:$4)))))</f>
        <v>0</v>
      </c>
      <c r="T373" s="1">
        <f ca="1">SUMIFS(INDIRECT($C$1&amp;"!"&amp;$C373&amp;":"&amp;$C373),dbF!$B:$B,"&gt;="&amp;T$5,dbF!$B:$B,"&lt;="&amp;T$6,INDIRECT($C$1&amp;"!"&amp;$C$2&amp;":"&amp;$C$2),$I$4,dbF!$J:$J,$I373,dbF!$K:$K,$J373)</f>
        <v>0</v>
      </c>
      <c r="U373" s="1">
        <f ca="1">SUMIFS(INDIRECT($C$1&amp;"!"&amp;$C373&amp;":"&amp;$C373),dbF!$B:$B,"&gt;="&amp;U$5,dbF!$B:$B,"&lt;="&amp;U$6,INDIRECT($C$1&amp;"!"&amp;$C$2&amp;":"&amp;$C$2),$I$4,dbF!$J:$J,$I373,dbF!$K:$K,$J373)</f>
        <v>0</v>
      </c>
      <c r="V373" s="1">
        <f ca="1">SUMIFS(INDIRECT($C$1&amp;"!"&amp;$C373&amp;":"&amp;$C373),dbF!$B:$B,"&gt;="&amp;V$5,dbF!$B:$B,"&lt;="&amp;V$6,INDIRECT($C$1&amp;"!"&amp;$C$2&amp;":"&amp;$C$2),$I$4,dbF!$J:$J,$I373,dbF!$K:$K,$J373)</f>
        <v>0</v>
      </c>
      <c r="W373" s="1">
        <f ca="1">SUMIFS(INDIRECT($C$1&amp;"!"&amp;$C373&amp;":"&amp;$C373),dbF!$B:$B,"&gt;="&amp;W$5,dbF!$B:$B,"&lt;="&amp;W$6,INDIRECT($C$1&amp;"!"&amp;$C$2&amp;":"&amp;$C$2),$I$4,dbF!$J:$J,$I373,dbF!$K:$K,$J373)</f>
        <v>0</v>
      </c>
      <c r="X373" s="1">
        <f ca="1">SUMIFS(INDIRECT($C$1&amp;"!"&amp;$C373&amp;":"&amp;$C373),dbF!$B:$B,"&gt;="&amp;X$5,dbF!$B:$B,"&lt;="&amp;X$6,INDIRECT($C$1&amp;"!"&amp;$C$2&amp;":"&amp;$C$2),$I$4,dbF!$J:$J,$I373,dbF!$K:$K,$J373)</f>
        <v>0</v>
      </c>
      <c r="Y373" s="1">
        <f ca="1">SUMIFS(INDIRECT($C$1&amp;"!"&amp;$C373&amp;":"&amp;$C373),dbF!$B:$B,"&gt;="&amp;Y$5,dbF!$B:$B,"&lt;="&amp;Y$6,INDIRECT($C$1&amp;"!"&amp;$C$2&amp;":"&amp;$C$2),$I$4,dbF!$J:$J,$I373,dbF!$K:$K,$J373)</f>
        <v>0</v>
      </c>
      <c r="Z373" s="1">
        <f ca="1">SUMIFS(INDIRECT($C$1&amp;"!"&amp;$C373&amp;":"&amp;$C373),dbF!$B:$B,"&gt;="&amp;Z$5,dbF!$B:$B,"&lt;="&amp;Z$6,INDIRECT($C$1&amp;"!"&amp;$C$2&amp;":"&amp;$C$2),$I$4,dbF!$J:$J,$I373,dbF!$K:$K,$J373)</f>
        <v>0</v>
      </c>
      <c r="AA373" s="1">
        <f ca="1">SUMIFS(INDIRECT($C$1&amp;"!"&amp;$C373&amp;":"&amp;$C373),dbF!$B:$B,"&gt;="&amp;AA$5,dbF!$B:$B,"&lt;="&amp;AA$6,INDIRECT($C$1&amp;"!"&amp;$C$2&amp;":"&amp;$C$2),$I$4,dbF!$J:$J,$I373,dbF!$K:$K,$J373)</f>
        <v>0</v>
      </c>
      <c r="AB373" s="1">
        <f ca="1">SUMIFS(INDIRECT($C$1&amp;"!"&amp;$C373&amp;":"&amp;$C373),dbF!$B:$B,"&gt;="&amp;AB$5,dbF!$B:$B,"&lt;="&amp;AB$6,INDIRECT($C$1&amp;"!"&amp;$C$2&amp;":"&amp;$C$2),$I$4,dbF!$J:$J,$I373,dbF!$K:$K,$J373)</f>
        <v>0</v>
      </c>
      <c r="AC373" s="1">
        <f ca="1">SUMIFS(INDIRECT($C$1&amp;"!"&amp;$C373&amp;":"&amp;$C373),dbF!$B:$B,"&gt;="&amp;AC$5,dbF!$B:$B,"&lt;="&amp;AC$6,INDIRECT($C$1&amp;"!"&amp;$C$2&amp;":"&amp;$C$2),$I$4,dbF!$J:$J,$I373,dbF!$K:$K,$J373)</f>
        <v>0</v>
      </c>
      <c r="AD373" s="1">
        <f ca="1">SUMIFS(INDIRECT($C$1&amp;"!"&amp;$C373&amp;":"&amp;$C373),dbF!$B:$B,"&gt;="&amp;AD$5,dbF!$B:$B,"&lt;="&amp;AD$6,INDIRECT($C$1&amp;"!"&amp;$C$2&amp;":"&amp;$C$2),$I$4,dbF!$J:$J,$I373,dbF!$K:$K,$J373)</f>
        <v>0</v>
      </c>
      <c r="AE373" s="1">
        <f ca="1">SUMIFS(INDIRECT($C$1&amp;"!"&amp;$C373&amp;":"&amp;$C373),dbF!$B:$B,"&gt;="&amp;AE$5,dbF!$B:$B,"&lt;="&amp;AE$6,INDIRECT($C$1&amp;"!"&amp;$C$2&amp;":"&amp;$C$2),$I$4,dbF!$J:$J,$I373,dbF!$K:$K,$J373)</f>
        <v>0</v>
      </c>
      <c r="AF373" s="1">
        <f ca="1">SUMIFS(INDIRECT($C$1&amp;"!"&amp;$C373&amp;":"&amp;$C373),dbF!$B:$B,"&gt;="&amp;AF$5,dbF!$B:$B,"&lt;="&amp;AF$6,INDIRECT($C$1&amp;"!"&amp;$C$2&amp;":"&amp;$C$2),$I$4,dbF!$J:$J,$I373,dbF!$K:$K,$J373)</f>
        <v>0</v>
      </c>
      <c r="AG373" s="1">
        <f ca="1">SUMIFS(INDIRECT($C$1&amp;"!"&amp;$C373&amp;":"&amp;$C373),dbF!$B:$B,"&gt;="&amp;AG$5,dbF!$B:$B,"&lt;="&amp;AG$6,INDIRECT($C$1&amp;"!"&amp;$C$2&amp;":"&amp;$C$2),$I$4,dbF!$J:$J,$I373,dbF!$K:$K,$J373)</f>
        <v>0</v>
      </c>
      <c r="AH373" s="1">
        <f ca="1">SUMIFS(INDIRECT($C$1&amp;"!"&amp;$C373&amp;":"&amp;$C373),dbF!$B:$B,"&gt;="&amp;AH$5,dbF!$B:$B,"&lt;="&amp;AH$6,INDIRECT($C$1&amp;"!"&amp;$C$2&amp;":"&amp;$C$2),$I$4,dbF!$J:$J,$I373,dbF!$K:$K,$J373)</f>
        <v>0</v>
      </c>
      <c r="AI373" s="1">
        <f ca="1">SUMIFS(INDIRECT($C$1&amp;"!"&amp;$C373&amp;":"&amp;$C373),dbF!$B:$B,"&gt;="&amp;AI$5,dbF!$B:$B,"&lt;="&amp;AI$6,INDIRECT($C$1&amp;"!"&amp;$C$2&amp;":"&amp;$C$2),$I$4,dbF!$J:$J,$I373,dbF!$K:$K,$J373)</f>
        <v>0</v>
      </c>
      <c r="AJ373" s="1">
        <f ca="1">SUMIFS(INDIRECT($C$1&amp;"!"&amp;$C373&amp;":"&amp;$C373),dbF!$B:$B,"&gt;="&amp;AJ$5,dbF!$B:$B,"&lt;="&amp;AJ$6,INDIRECT($C$1&amp;"!"&amp;$C$2&amp;":"&amp;$C$2),$I$4,dbF!$J:$J,$I373,dbF!$K:$K,$J373)</f>
        <v>0</v>
      </c>
      <c r="AK373" s="1">
        <f ca="1">SUMIFS(INDIRECT($C$1&amp;"!"&amp;$C373&amp;":"&amp;$C373),dbF!$B:$B,"&gt;="&amp;AK$5,dbF!$B:$B,"&lt;="&amp;AK$6,INDIRECT($C$1&amp;"!"&amp;$C$2&amp;":"&amp;$C$2),$I$4,dbF!$J:$J,$I373,dbF!$K:$K,$J373)</f>
        <v>0</v>
      </c>
      <c r="AL373" s="1">
        <f ca="1">SUMIFS(INDIRECT($C$1&amp;"!"&amp;$C373&amp;":"&amp;$C373),dbF!$B:$B,"&gt;="&amp;AL$5,dbF!$B:$B,"&lt;="&amp;AL$6,INDIRECT($C$1&amp;"!"&amp;$C$2&amp;":"&amp;$C$2),$I$4,dbF!$J:$J,$I373,dbF!$K:$K,$J373)</f>
        <v>0</v>
      </c>
    </row>
    <row r="374" spans="2:38" x14ac:dyDescent="0.25">
      <c r="B374" s="1" t="str">
        <f>Items!$Q82</f>
        <v>PL(-)</v>
      </c>
      <c r="C374" s="1" t="str">
        <f>Items!$R82</f>
        <v>N</v>
      </c>
      <c r="I374" s="22" t="str">
        <f>Items!$O$78</f>
        <v>Начисление %%</v>
      </c>
      <c r="J374" s="1" t="str">
        <f>Items!P82</f>
        <v>расходы %% по займам</v>
      </c>
      <c r="Q374" s="1">
        <f ca="1">SUM($S374:INDIRECT(ADDRESS(ROW(),SUMIFS($3:$3,$4:$4,MAX($4:$4)))))</f>
        <v>0</v>
      </c>
      <c r="T374" s="1">
        <f ca="1">SUMIFS(INDIRECT($C$1&amp;"!"&amp;$C374&amp;":"&amp;$C374),dbF!$B:$B,"&gt;="&amp;T$5,dbF!$B:$B,"&lt;="&amp;T$6,INDIRECT($C$1&amp;"!"&amp;$C$2&amp;":"&amp;$C$2),$I$4,dbF!$J:$J,$I374,dbF!$K:$K,$J374)</f>
        <v>0</v>
      </c>
      <c r="U374" s="1">
        <f ca="1">SUMIFS(INDIRECT($C$1&amp;"!"&amp;$C374&amp;":"&amp;$C374),dbF!$B:$B,"&gt;="&amp;U$5,dbF!$B:$B,"&lt;="&amp;U$6,INDIRECT($C$1&amp;"!"&amp;$C$2&amp;":"&amp;$C$2),$I$4,dbF!$J:$J,$I374,dbF!$K:$K,$J374)</f>
        <v>0</v>
      </c>
      <c r="V374" s="1">
        <f ca="1">SUMIFS(INDIRECT($C$1&amp;"!"&amp;$C374&amp;":"&amp;$C374),dbF!$B:$B,"&gt;="&amp;V$5,dbF!$B:$B,"&lt;="&amp;V$6,INDIRECT($C$1&amp;"!"&amp;$C$2&amp;":"&amp;$C$2),$I$4,dbF!$J:$J,$I374,dbF!$K:$K,$J374)</f>
        <v>0</v>
      </c>
      <c r="W374" s="1">
        <f ca="1">SUMIFS(INDIRECT($C$1&amp;"!"&amp;$C374&amp;":"&amp;$C374),dbF!$B:$B,"&gt;="&amp;W$5,dbF!$B:$B,"&lt;="&amp;W$6,INDIRECT($C$1&amp;"!"&amp;$C$2&amp;":"&amp;$C$2),$I$4,dbF!$J:$J,$I374,dbF!$K:$K,$J374)</f>
        <v>0</v>
      </c>
      <c r="X374" s="1">
        <f ca="1">SUMIFS(INDIRECT($C$1&amp;"!"&amp;$C374&amp;":"&amp;$C374),dbF!$B:$B,"&gt;="&amp;X$5,dbF!$B:$B,"&lt;="&amp;X$6,INDIRECT($C$1&amp;"!"&amp;$C$2&amp;":"&amp;$C$2),$I$4,dbF!$J:$J,$I374,dbF!$K:$K,$J374)</f>
        <v>0</v>
      </c>
      <c r="Y374" s="1">
        <f ca="1">SUMIFS(INDIRECT($C$1&amp;"!"&amp;$C374&amp;":"&amp;$C374),dbF!$B:$B,"&gt;="&amp;Y$5,dbF!$B:$B,"&lt;="&amp;Y$6,INDIRECT($C$1&amp;"!"&amp;$C$2&amp;":"&amp;$C$2),$I$4,dbF!$J:$J,$I374,dbF!$K:$K,$J374)</f>
        <v>0</v>
      </c>
      <c r="Z374" s="1">
        <f ca="1">SUMIFS(INDIRECT($C$1&amp;"!"&amp;$C374&amp;":"&amp;$C374),dbF!$B:$B,"&gt;="&amp;Z$5,dbF!$B:$B,"&lt;="&amp;Z$6,INDIRECT($C$1&amp;"!"&amp;$C$2&amp;":"&amp;$C$2),$I$4,dbF!$J:$J,$I374,dbF!$K:$K,$J374)</f>
        <v>0</v>
      </c>
      <c r="AA374" s="1">
        <f ca="1">SUMIFS(INDIRECT($C$1&amp;"!"&amp;$C374&amp;":"&amp;$C374),dbF!$B:$B,"&gt;="&amp;AA$5,dbF!$B:$B,"&lt;="&amp;AA$6,INDIRECT($C$1&amp;"!"&amp;$C$2&amp;":"&amp;$C$2),$I$4,dbF!$J:$J,$I374,dbF!$K:$K,$J374)</f>
        <v>0</v>
      </c>
      <c r="AB374" s="1">
        <f ca="1">SUMIFS(INDIRECT($C$1&amp;"!"&amp;$C374&amp;":"&amp;$C374),dbF!$B:$B,"&gt;="&amp;AB$5,dbF!$B:$B,"&lt;="&amp;AB$6,INDIRECT($C$1&amp;"!"&amp;$C$2&amp;":"&amp;$C$2),$I$4,dbF!$J:$J,$I374,dbF!$K:$K,$J374)</f>
        <v>0</v>
      </c>
      <c r="AC374" s="1">
        <f ca="1">SUMIFS(INDIRECT($C$1&amp;"!"&amp;$C374&amp;":"&amp;$C374),dbF!$B:$B,"&gt;="&amp;AC$5,dbF!$B:$B,"&lt;="&amp;AC$6,INDIRECT($C$1&amp;"!"&amp;$C$2&amp;":"&amp;$C$2),$I$4,dbF!$J:$J,$I374,dbF!$K:$K,$J374)</f>
        <v>0</v>
      </c>
      <c r="AD374" s="1">
        <f ca="1">SUMIFS(INDIRECT($C$1&amp;"!"&amp;$C374&amp;":"&amp;$C374),dbF!$B:$B,"&gt;="&amp;AD$5,dbF!$B:$B,"&lt;="&amp;AD$6,INDIRECT($C$1&amp;"!"&amp;$C$2&amp;":"&amp;$C$2),$I$4,dbF!$J:$J,$I374,dbF!$K:$K,$J374)</f>
        <v>0</v>
      </c>
      <c r="AE374" s="1">
        <f ca="1">SUMIFS(INDIRECT($C$1&amp;"!"&amp;$C374&amp;":"&amp;$C374),dbF!$B:$B,"&gt;="&amp;AE$5,dbF!$B:$B,"&lt;="&amp;AE$6,INDIRECT($C$1&amp;"!"&amp;$C$2&amp;":"&amp;$C$2),$I$4,dbF!$J:$J,$I374,dbF!$K:$K,$J374)</f>
        <v>0</v>
      </c>
      <c r="AF374" s="1">
        <f ca="1">SUMIFS(INDIRECT($C$1&amp;"!"&amp;$C374&amp;":"&amp;$C374),dbF!$B:$B,"&gt;="&amp;AF$5,dbF!$B:$B,"&lt;="&amp;AF$6,INDIRECT($C$1&amp;"!"&amp;$C$2&amp;":"&amp;$C$2),$I$4,dbF!$J:$J,$I374,dbF!$K:$K,$J374)</f>
        <v>0</v>
      </c>
      <c r="AG374" s="1">
        <f ca="1">SUMIFS(INDIRECT($C$1&amp;"!"&amp;$C374&amp;":"&amp;$C374),dbF!$B:$B,"&gt;="&amp;AG$5,dbF!$B:$B,"&lt;="&amp;AG$6,INDIRECT($C$1&amp;"!"&amp;$C$2&amp;":"&amp;$C$2),$I$4,dbF!$J:$J,$I374,dbF!$K:$K,$J374)</f>
        <v>0</v>
      </c>
      <c r="AH374" s="1">
        <f ca="1">SUMIFS(INDIRECT($C$1&amp;"!"&amp;$C374&amp;":"&amp;$C374),dbF!$B:$B,"&gt;="&amp;AH$5,dbF!$B:$B,"&lt;="&amp;AH$6,INDIRECT($C$1&amp;"!"&amp;$C$2&amp;":"&amp;$C$2),$I$4,dbF!$J:$J,$I374,dbF!$K:$K,$J374)</f>
        <v>0</v>
      </c>
      <c r="AI374" s="1">
        <f ca="1">SUMIFS(INDIRECT($C$1&amp;"!"&amp;$C374&amp;":"&amp;$C374),dbF!$B:$B,"&gt;="&amp;AI$5,dbF!$B:$B,"&lt;="&amp;AI$6,INDIRECT($C$1&amp;"!"&amp;$C$2&amp;":"&amp;$C$2),$I$4,dbF!$J:$J,$I374,dbF!$K:$K,$J374)</f>
        <v>0</v>
      </c>
      <c r="AJ374" s="1">
        <f ca="1">SUMIFS(INDIRECT($C$1&amp;"!"&amp;$C374&amp;":"&amp;$C374),dbF!$B:$B,"&gt;="&amp;AJ$5,dbF!$B:$B,"&lt;="&amp;AJ$6,INDIRECT($C$1&amp;"!"&amp;$C$2&amp;":"&amp;$C$2),$I$4,dbF!$J:$J,$I374,dbF!$K:$K,$J374)</f>
        <v>0</v>
      </c>
      <c r="AK374" s="1">
        <f ca="1">SUMIFS(INDIRECT($C$1&amp;"!"&amp;$C374&amp;":"&amp;$C374),dbF!$B:$B,"&gt;="&amp;AK$5,dbF!$B:$B,"&lt;="&amp;AK$6,INDIRECT($C$1&amp;"!"&amp;$C$2&amp;":"&amp;$C$2),$I$4,dbF!$J:$J,$I374,dbF!$K:$K,$J374)</f>
        <v>0</v>
      </c>
      <c r="AL374" s="1">
        <f ca="1">SUMIFS(INDIRECT($C$1&amp;"!"&amp;$C374&amp;":"&amp;$C374),dbF!$B:$B,"&gt;="&amp;AL$5,dbF!$B:$B,"&lt;="&amp;AL$6,INDIRECT($C$1&amp;"!"&amp;$C$2&amp;":"&amp;$C$2),$I$4,dbF!$J:$J,$I374,dbF!$K:$K,$J374)</f>
        <v>0</v>
      </c>
    </row>
    <row r="375" spans="2:38" s="23" customFormat="1" ht="10.199999999999999" x14ac:dyDescent="0.2">
      <c r="E375" s="23" t="s">
        <v>50</v>
      </c>
    </row>
    <row r="376" spans="2:38" ht="4.05" customHeight="1" x14ac:dyDescent="0.25"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</row>
    <row r="377" spans="2:38" s="2" customFormat="1" x14ac:dyDescent="0.25">
      <c r="B377" s="2" t="str">
        <f>Items!$Q$83</f>
        <v>PL</v>
      </c>
      <c r="C377" s="2">
        <f>Items!$R$83</f>
        <v>0</v>
      </c>
      <c r="I377" s="2" t="str">
        <f>Items!$O$83</f>
        <v>Прибыль до налогов</v>
      </c>
      <c r="Q377" s="2">
        <f ca="1">SUM($S377:INDIRECT(ADDRESS(ROW(),SUMIFS($3:$3,$4:$4,MAX($4:$4)))))</f>
        <v>-7034490.7410000013</v>
      </c>
      <c r="T377" s="2">
        <f ca="1">SUMIFS(T$283:T376,$B$283:$B376,Items!$Q$4)-SUMIFS(T$283:T376,$B$283:$B376,Items!$Q$7)</f>
        <v>-197439.83999999997</v>
      </c>
      <c r="U377" s="2">
        <f ca="1">SUMIFS(U$283:U376,$B$283:$B376,Items!$Q$4)-SUMIFS(U$283:U376,$B$283:$B376,Items!$Q$7)</f>
        <v>-283606.15000000002</v>
      </c>
      <c r="V377" s="2">
        <f ca="1">SUMIFS(V$283:V376,$B$283:$B376,Items!$Q$4)-SUMIFS(V$283:V376,$B$283:$B376,Items!$Q$7)</f>
        <v>-203290.58000000002</v>
      </c>
      <c r="W377" s="2">
        <f ca="1">SUMIFS(W$283:W376,$B$283:$B376,Items!$Q$4)-SUMIFS(W$283:W376,$B$283:$B376,Items!$Q$7)</f>
        <v>-296245.75999999995</v>
      </c>
      <c r="X377" s="2">
        <f ca="1">SUMIFS(X$283:X376,$B$283:$B376,Items!$Q$4)-SUMIFS(X$283:X376,$B$283:$B376,Items!$Q$7)</f>
        <v>-343060.19</v>
      </c>
      <c r="Y377" s="2">
        <f ca="1">SUMIFS(Y$283:Y376,$B$283:$B376,Items!$Q$4)-SUMIFS(Y$283:Y376,$B$283:$B376,Items!$Q$7)</f>
        <v>1890373.6490000002</v>
      </c>
      <c r="Z377" s="2">
        <f ca="1">SUMIFS(Z$283:Z376,$B$283:$B376,Items!$Q$4)-SUMIFS(Z$283:Z376,$B$283:$B376,Items!$Q$7)</f>
        <v>-235777.25000000003</v>
      </c>
      <c r="AA377" s="2">
        <f ca="1">SUMIFS(AA$283:AA376,$B$283:$B376,Items!$Q$4)-SUMIFS(AA$283:AA376,$B$283:$B376,Items!$Q$7)</f>
        <v>-519635.49</v>
      </c>
      <c r="AB377" s="2">
        <f ca="1">SUMIFS(AB$283:AB376,$B$283:$B376,Items!$Q$4)-SUMIFS(AB$283:AB376,$B$283:$B376,Items!$Q$7)</f>
        <v>-790633.54</v>
      </c>
      <c r="AC377" s="2">
        <f ca="1">SUMIFS(AC$283:AC376,$B$283:$B376,Items!$Q$4)-SUMIFS(AC$283:AC376,$B$283:$B376,Items!$Q$7)</f>
        <v>-826366.65</v>
      </c>
      <c r="AD377" s="2">
        <f ca="1">SUMIFS(AD$283:AD376,$B$283:$B376,Items!$Q$4)-SUMIFS(AD$283:AD376,$B$283:$B376,Items!$Q$7)</f>
        <v>-1242978.07</v>
      </c>
      <c r="AE377" s="2">
        <f ca="1">SUMIFS(AE$283:AE376,$B$283:$B376,Items!$Q$4)-SUMIFS(AE$283:AE376,$B$283:$B376,Items!$Q$7)</f>
        <v>-957674.2</v>
      </c>
      <c r="AF377" s="2">
        <f ca="1">SUMIFS(AF$283:AF376,$B$283:$B376,Items!$Q$4)-SUMIFS(AF$283:AF376,$B$283:$B376,Items!$Q$7)</f>
        <v>-782401.7</v>
      </c>
      <c r="AG377" s="2">
        <f ca="1">SUMIFS(AG$283:AG376,$B$283:$B376,Items!$Q$4)-SUMIFS(AG$283:AG376,$B$283:$B376,Items!$Q$7)</f>
        <v>-1712849.77</v>
      </c>
      <c r="AH377" s="2">
        <f ca="1">SUMIFS(AH$283:AH376,$B$283:$B376,Items!$Q$4)-SUMIFS(AH$283:AH376,$B$283:$B376,Items!$Q$7)</f>
        <v>-509105.19999999995</v>
      </c>
      <c r="AI377" s="2">
        <f ca="1">SUMIFS(AI$283:AI376,$B$283:$B376,Items!$Q$4)-SUMIFS(AI$283:AI376,$B$283:$B376,Items!$Q$7)</f>
        <v>0</v>
      </c>
      <c r="AJ377" s="2">
        <f ca="1">SUMIFS(AJ$283:AJ376,$B$283:$B376,Items!$Q$4)-SUMIFS(AJ$283:AJ376,$B$283:$B376,Items!$Q$7)</f>
        <v>-23800</v>
      </c>
      <c r="AK377" s="2">
        <f ca="1">SUMIFS(AK$283:AK376,$B$283:$B376,Items!$Q$4)-SUMIFS(AK$283:AK376,$B$283:$B376,Items!$Q$7)</f>
        <v>0</v>
      </c>
      <c r="AL377" s="2">
        <f ca="1">SUMIFS(AL$283:AL376,$B$283:$B376,Items!$Q$4)-SUMIFS(AL$283:AL376,$B$283:$B376,Items!$Q$7)</f>
        <v>0</v>
      </c>
    </row>
    <row r="378" spans="2:38" ht="4.05" customHeight="1" x14ac:dyDescent="0.25"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</row>
    <row r="379" spans="2:38" s="2" customFormat="1" x14ac:dyDescent="0.25">
      <c r="B379" s="2">
        <f>Items!$Q$84</f>
        <v>0</v>
      </c>
      <c r="C379" s="2" t="str">
        <f>Items!$R$84</f>
        <v>N</v>
      </c>
      <c r="I379" s="2" t="str">
        <f>Items!$O$84</f>
        <v>Налоги</v>
      </c>
      <c r="Q379" s="2">
        <f ca="1">SUM($S379:INDIRECT(ADDRESS(ROW(),SUMIFS($3:$3,$4:$4,MAX($4:$4)))))</f>
        <v>56593.13</v>
      </c>
      <c r="T379" s="2">
        <f ca="1">SUM(T380:T384)</f>
        <v>0</v>
      </c>
      <c r="U379" s="2">
        <f t="shared" ref="U379:AL379" ca="1" si="264">SUM(U380:U384)</f>
        <v>0</v>
      </c>
      <c r="V379" s="2">
        <f t="shared" ca="1" si="264"/>
        <v>0</v>
      </c>
      <c r="W379" s="2">
        <f t="shared" ca="1" si="264"/>
        <v>0</v>
      </c>
      <c r="X379" s="2">
        <f t="shared" ca="1" si="264"/>
        <v>0</v>
      </c>
      <c r="Y379" s="2">
        <f t="shared" ca="1" si="264"/>
        <v>0</v>
      </c>
      <c r="Z379" s="2">
        <f t="shared" ca="1" si="264"/>
        <v>21441.87</v>
      </c>
      <c r="AA379" s="2">
        <f t="shared" ca="1" si="264"/>
        <v>0</v>
      </c>
      <c r="AB379" s="2">
        <f t="shared" ca="1" si="264"/>
        <v>0</v>
      </c>
      <c r="AC379" s="2">
        <f t="shared" ca="1" si="264"/>
        <v>0</v>
      </c>
      <c r="AD379" s="2">
        <f t="shared" ca="1" si="264"/>
        <v>0</v>
      </c>
      <c r="AE379" s="2">
        <f t="shared" ca="1" si="264"/>
        <v>0</v>
      </c>
      <c r="AF379" s="2">
        <f t="shared" ca="1" si="264"/>
        <v>6768</v>
      </c>
      <c r="AG379" s="2">
        <f t="shared" ca="1" si="264"/>
        <v>28383.26</v>
      </c>
      <c r="AH379" s="2">
        <f t="shared" ca="1" si="264"/>
        <v>0</v>
      </c>
      <c r="AI379" s="2">
        <f t="shared" ca="1" si="264"/>
        <v>0</v>
      </c>
      <c r="AJ379" s="2">
        <f t="shared" ca="1" si="264"/>
        <v>0</v>
      </c>
      <c r="AK379" s="2">
        <f t="shared" ca="1" si="264"/>
        <v>0</v>
      </c>
      <c r="AL379" s="2">
        <f t="shared" ca="1" si="264"/>
        <v>0</v>
      </c>
    </row>
    <row r="380" spans="2:38" x14ac:dyDescent="0.25">
      <c r="B380" s="1" t="str">
        <f>Items!$Q85</f>
        <v>PL(-)</v>
      </c>
      <c r="C380" s="1" t="str">
        <f>Items!$R85</f>
        <v>N</v>
      </c>
      <c r="I380" s="22" t="str">
        <f>Items!$O$84</f>
        <v>Налоги</v>
      </c>
      <c r="J380" s="1" t="str">
        <f>Items!P85</f>
        <v>УСН</v>
      </c>
      <c r="Q380" s="1">
        <f ca="1">SUM($S380:INDIRECT(ADDRESS(ROW(),SUMIFS($3:$3,$4:$4,MAX($4:$4)))))</f>
        <v>0</v>
      </c>
      <c r="T380" s="1">
        <f ca="1">SUMIFS(INDIRECT($C$1&amp;"!"&amp;$C380&amp;":"&amp;$C380),dbF!$B:$B,"&gt;="&amp;T$5,dbF!$B:$B,"&lt;="&amp;T$6,INDIRECT($C$1&amp;"!"&amp;$C$2&amp;":"&amp;$C$2),$I$4,dbF!$J:$J,$I380,dbF!$K:$K,$J380)</f>
        <v>0</v>
      </c>
      <c r="U380" s="1">
        <f ca="1">SUMIFS(INDIRECT($C$1&amp;"!"&amp;$C380&amp;":"&amp;$C380),dbF!$B:$B,"&gt;="&amp;U$5,dbF!$B:$B,"&lt;="&amp;U$6,INDIRECT($C$1&amp;"!"&amp;$C$2&amp;":"&amp;$C$2),$I$4,dbF!$J:$J,$I380,dbF!$K:$K,$J380)</f>
        <v>0</v>
      </c>
      <c r="V380" s="1">
        <f ca="1">SUMIFS(INDIRECT($C$1&amp;"!"&amp;$C380&amp;":"&amp;$C380),dbF!$B:$B,"&gt;="&amp;V$5,dbF!$B:$B,"&lt;="&amp;V$6,INDIRECT($C$1&amp;"!"&amp;$C$2&amp;":"&amp;$C$2),$I$4,dbF!$J:$J,$I380,dbF!$K:$K,$J380)</f>
        <v>0</v>
      </c>
      <c r="W380" s="1">
        <f ca="1">SUMIFS(INDIRECT($C$1&amp;"!"&amp;$C380&amp;":"&amp;$C380),dbF!$B:$B,"&gt;="&amp;W$5,dbF!$B:$B,"&lt;="&amp;W$6,INDIRECT($C$1&amp;"!"&amp;$C$2&amp;":"&amp;$C$2),$I$4,dbF!$J:$J,$I380,dbF!$K:$K,$J380)</f>
        <v>0</v>
      </c>
      <c r="X380" s="1">
        <f ca="1">SUMIFS(INDIRECT($C$1&amp;"!"&amp;$C380&amp;":"&amp;$C380),dbF!$B:$B,"&gt;="&amp;X$5,dbF!$B:$B,"&lt;="&amp;X$6,INDIRECT($C$1&amp;"!"&amp;$C$2&amp;":"&amp;$C$2),$I$4,dbF!$J:$J,$I380,dbF!$K:$K,$J380)</f>
        <v>0</v>
      </c>
      <c r="Y380" s="1">
        <f ca="1">SUMIFS(INDIRECT($C$1&amp;"!"&amp;$C380&amp;":"&amp;$C380),dbF!$B:$B,"&gt;="&amp;Y$5,dbF!$B:$B,"&lt;="&amp;Y$6,INDIRECT($C$1&amp;"!"&amp;$C$2&amp;":"&amp;$C$2),$I$4,dbF!$J:$J,$I380,dbF!$K:$K,$J380)</f>
        <v>0</v>
      </c>
      <c r="Z380" s="1">
        <f ca="1">SUMIFS(INDIRECT($C$1&amp;"!"&amp;$C380&amp;":"&amp;$C380),dbF!$B:$B,"&gt;="&amp;Z$5,dbF!$B:$B,"&lt;="&amp;Z$6,INDIRECT($C$1&amp;"!"&amp;$C$2&amp;":"&amp;$C$2),$I$4,dbF!$J:$J,$I380,dbF!$K:$K,$J380)</f>
        <v>0</v>
      </c>
      <c r="AA380" s="1">
        <f ca="1">SUMIFS(INDIRECT($C$1&amp;"!"&amp;$C380&amp;":"&amp;$C380),dbF!$B:$B,"&gt;="&amp;AA$5,dbF!$B:$B,"&lt;="&amp;AA$6,INDIRECT($C$1&amp;"!"&amp;$C$2&amp;":"&amp;$C$2),$I$4,dbF!$J:$J,$I380,dbF!$K:$K,$J380)</f>
        <v>0</v>
      </c>
      <c r="AB380" s="1">
        <f ca="1">SUMIFS(INDIRECT($C$1&amp;"!"&amp;$C380&amp;":"&amp;$C380),dbF!$B:$B,"&gt;="&amp;AB$5,dbF!$B:$B,"&lt;="&amp;AB$6,INDIRECT($C$1&amp;"!"&amp;$C$2&amp;":"&amp;$C$2),$I$4,dbF!$J:$J,$I380,dbF!$K:$K,$J380)</f>
        <v>0</v>
      </c>
      <c r="AC380" s="1">
        <f ca="1">SUMIFS(INDIRECT($C$1&amp;"!"&amp;$C380&amp;":"&amp;$C380),dbF!$B:$B,"&gt;="&amp;AC$5,dbF!$B:$B,"&lt;="&amp;AC$6,INDIRECT($C$1&amp;"!"&amp;$C$2&amp;":"&amp;$C$2),$I$4,dbF!$J:$J,$I380,dbF!$K:$K,$J380)</f>
        <v>0</v>
      </c>
      <c r="AD380" s="1">
        <f ca="1">SUMIFS(INDIRECT($C$1&amp;"!"&amp;$C380&amp;":"&amp;$C380),dbF!$B:$B,"&gt;="&amp;AD$5,dbF!$B:$B,"&lt;="&amp;AD$6,INDIRECT($C$1&amp;"!"&amp;$C$2&amp;":"&amp;$C$2),$I$4,dbF!$J:$J,$I380,dbF!$K:$K,$J380)</f>
        <v>0</v>
      </c>
      <c r="AE380" s="1">
        <f ca="1">SUMIFS(INDIRECT($C$1&amp;"!"&amp;$C380&amp;":"&amp;$C380),dbF!$B:$B,"&gt;="&amp;AE$5,dbF!$B:$B,"&lt;="&amp;AE$6,INDIRECT($C$1&amp;"!"&amp;$C$2&amp;":"&amp;$C$2),$I$4,dbF!$J:$J,$I380,dbF!$K:$K,$J380)</f>
        <v>0</v>
      </c>
      <c r="AF380" s="1">
        <f ca="1">SUMIFS(INDIRECT($C$1&amp;"!"&amp;$C380&amp;":"&amp;$C380),dbF!$B:$B,"&gt;="&amp;AF$5,dbF!$B:$B,"&lt;="&amp;AF$6,INDIRECT($C$1&amp;"!"&amp;$C$2&amp;":"&amp;$C$2),$I$4,dbF!$J:$J,$I380,dbF!$K:$K,$J380)</f>
        <v>0</v>
      </c>
      <c r="AG380" s="1">
        <f ca="1">SUMIFS(INDIRECT($C$1&amp;"!"&amp;$C380&amp;":"&amp;$C380),dbF!$B:$B,"&gt;="&amp;AG$5,dbF!$B:$B,"&lt;="&amp;AG$6,INDIRECT($C$1&amp;"!"&amp;$C$2&amp;":"&amp;$C$2),$I$4,dbF!$J:$J,$I380,dbF!$K:$K,$J380)</f>
        <v>0</v>
      </c>
      <c r="AH380" s="1">
        <f ca="1">SUMIFS(INDIRECT($C$1&amp;"!"&amp;$C380&amp;":"&amp;$C380),dbF!$B:$B,"&gt;="&amp;AH$5,dbF!$B:$B,"&lt;="&amp;AH$6,INDIRECT($C$1&amp;"!"&amp;$C$2&amp;":"&amp;$C$2),$I$4,dbF!$J:$J,$I380,dbF!$K:$K,$J380)</f>
        <v>0</v>
      </c>
      <c r="AI380" s="1">
        <f ca="1">SUMIFS(INDIRECT($C$1&amp;"!"&amp;$C380&amp;":"&amp;$C380),dbF!$B:$B,"&gt;="&amp;AI$5,dbF!$B:$B,"&lt;="&amp;AI$6,INDIRECT($C$1&amp;"!"&amp;$C$2&amp;":"&amp;$C$2),$I$4,dbF!$J:$J,$I380,dbF!$K:$K,$J380)</f>
        <v>0</v>
      </c>
      <c r="AJ380" s="1">
        <f ca="1">SUMIFS(INDIRECT($C$1&amp;"!"&amp;$C380&amp;":"&amp;$C380),dbF!$B:$B,"&gt;="&amp;AJ$5,dbF!$B:$B,"&lt;="&amp;AJ$6,INDIRECT($C$1&amp;"!"&amp;$C$2&amp;":"&amp;$C$2),$I$4,dbF!$J:$J,$I380,dbF!$K:$K,$J380)</f>
        <v>0</v>
      </c>
      <c r="AK380" s="1">
        <f ca="1">SUMIFS(INDIRECT($C$1&amp;"!"&amp;$C380&amp;":"&amp;$C380),dbF!$B:$B,"&gt;="&amp;AK$5,dbF!$B:$B,"&lt;="&amp;AK$6,INDIRECT($C$1&amp;"!"&amp;$C$2&amp;":"&amp;$C$2),$I$4,dbF!$J:$J,$I380,dbF!$K:$K,$J380)</f>
        <v>0</v>
      </c>
      <c r="AL380" s="1">
        <f ca="1">SUMIFS(INDIRECT($C$1&amp;"!"&amp;$C380&amp;":"&amp;$C380),dbF!$B:$B,"&gt;="&amp;AL$5,dbF!$B:$B,"&lt;="&amp;AL$6,INDIRECT($C$1&amp;"!"&amp;$C$2&amp;":"&amp;$C$2),$I$4,dbF!$J:$J,$I380,dbF!$K:$K,$J380)</f>
        <v>0</v>
      </c>
    </row>
    <row r="381" spans="2:38" x14ac:dyDescent="0.25">
      <c r="B381" s="1" t="str">
        <f>Items!$Q86</f>
        <v>PL(-)</v>
      </c>
      <c r="C381" s="1" t="str">
        <f>Items!$R86</f>
        <v>N</v>
      </c>
      <c r="I381" s="22" t="str">
        <f>Items!$O$84</f>
        <v>Налоги</v>
      </c>
      <c r="J381" s="1" t="str">
        <f>Items!P86</f>
        <v>Патент</v>
      </c>
      <c r="Q381" s="1">
        <f ca="1">SUM($S381:INDIRECT(ADDRESS(ROW(),SUMIFS($3:$3,$4:$4,MAX($4:$4)))))</f>
        <v>29813.579999999998</v>
      </c>
      <c r="T381" s="1">
        <f ca="1">SUMIFS(INDIRECT($C$1&amp;"!"&amp;$C381&amp;":"&amp;$C381),dbF!$B:$B,"&gt;="&amp;T$5,dbF!$B:$B,"&lt;="&amp;T$6,INDIRECT($C$1&amp;"!"&amp;$C$2&amp;":"&amp;$C$2),$I$4,dbF!$J:$J,$I381,dbF!$K:$K,$J381)</f>
        <v>0</v>
      </c>
      <c r="U381" s="1">
        <f ca="1">SUMIFS(INDIRECT($C$1&amp;"!"&amp;$C381&amp;":"&amp;$C381),dbF!$B:$B,"&gt;="&amp;U$5,dbF!$B:$B,"&lt;="&amp;U$6,INDIRECT($C$1&amp;"!"&amp;$C$2&amp;":"&amp;$C$2),$I$4,dbF!$J:$J,$I381,dbF!$K:$K,$J381)</f>
        <v>0</v>
      </c>
      <c r="V381" s="1">
        <f ca="1">SUMIFS(INDIRECT($C$1&amp;"!"&amp;$C381&amp;":"&amp;$C381),dbF!$B:$B,"&gt;="&amp;V$5,dbF!$B:$B,"&lt;="&amp;V$6,INDIRECT($C$1&amp;"!"&amp;$C$2&amp;":"&amp;$C$2),$I$4,dbF!$J:$J,$I381,dbF!$K:$K,$J381)</f>
        <v>0</v>
      </c>
      <c r="W381" s="1">
        <f ca="1">SUMIFS(INDIRECT($C$1&amp;"!"&amp;$C381&amp;":"&amp;$C381),dbF!$B:$B,"&gt;="&amp;W$5,dbF!$B:$B,"&lt;="&amp;W$6,INDIRECT($C$1&amp;"!"&amp;$C$2&amp;":"&amp;$C$2),$I$4,dbF!$J:$J,$I381,dbF!$K:$K,$J381)</f>
        <v>0</v>
      </c>
      <c r="X381" s="1">
        <f ca="1">SUMIFS(INDIRECT($C$1&amp;"!"&amp;$C381&amp;":"&amp;$C381),dbF!$B:$B,"&gt;="&amp;X$5,dbF!$B:$B,"&lt;="&amp;X$6,INDIRECT($C$1&amp;"!"&amp;$C$2&amp;":"&amp;$C$2),$I$4,dbF!$J:$J,$I381,dbF!$K:$K,$J381)</f>
        <v>0</v>
      </c>
      <c r="Y381" s="1">
        <f ca="1">SUMIFS(INDIRECT($C$1&amp;"!"&amp;$C381&amp;":"&amp;$C381),dbF!$B:$B,"&gt;="&amp;Y$5,dbF!$B:$B,"&lt;="&amp;Y$6,INDIRECT($C$1&amp;"!"&amp;$C$2&amp;":"&amp;$C$2),$I$4,dbF!$J:$J,$I381,dbF!$K:$K,$J381)</f>
        <v>0</v>
      </c>
      <c r="Z381" s="1">
        <f ca="1">SUMIFS(INDIRECT($C$1&amp;"!"&amp;$C381&amp;":"&amp;$C381),dbF!$B:$B,"&gt;="&amp;Z$5,dbF!$B:$B,"&lt;="&amp;Z$6,INDIRECT($C$1&amp;"!"&amp;$C$2&amp;":"&amp;$C$2),$I$4,dbF!$J:$J,$I381,dbF!$K:$K,$J381)</f>
        <v>21441.87</v>
      </c>
      <c r="AA381" s="1">
        <f ca="1">SUMIFS(INDIRECT($C$1&amp;"!"&amp;$C381&amp;":"&amp;$C381),dbF!$B:$B,"&gt;="&amp;AA$5,dbF!$B:$B,"&lt;="&amp;AA$6,INDIRECT($C$1&amp;"!"&amp;$C$2&amp;":"&amp;$C$2),$I$4,dbF!$J:$J,$I381,dbF!$K:$K,$J381)</f>
        <v>0</v>
      </c>
      <c r="AB381" s="1">
        <f ca="1">SUMIFS(INDIRECT($C$1&amp;"!"&amp;$C381&amp;":"&amp;$C381),dbF!$B:$B,"&gt;="&amp;AB$5,dbF!$B:$B,"&lt;="&amp;AB$6,INDIRECT($C$1&amp;"!"&amp;$C$2&amp;":"&amp;$C$2),$I$4,dbF!$J:$J,$I381,dbF!$K:$K,$J381)</f>
        <v>0</v>
      </c>
      <c r="AC381" s="1">
        <f ca="1">SUMIFS(INDIRECT($C$1&amp;"!"&amp;$C381&amp;":"&amp;$C381),dbF!$B:$B,"&gt;="&amp;AC$5,dbF!$B:$B,"&lt;="&amp;AC$6,INDIRECT($C$1&amp;"!"&amp;$C$2&amp;":"&amp;$C$2),$I$4,dbF!$J:$J,$I381,dbF!$K:$K,$J381)</f>
        <v>0</v>
      </c>
      <c r="AD381" s="1">
        <f ca="1">SUMIFS(INDIRECT($C$1&amp;"!"&amp;$C381&amp;":"&amp;$C381),dbF!$B:$B,"&gt;="&amp;AD$5,dbF!$B:$B,"&lt;="&amp;AD$6,INDIRECT($C$1&amp;"!"&amp;$C$2&amp;":"&amp;$C$2),$I$4,dbF!$J:$J,$I381,dbF!$K:$K,$J381)</f>
        <v>0</v>
      </c>
      <c r="AE381" s="1">
        <f ca="1">SUMIFS(INDIRECT($C$1&amp;"!"&amp;$C381&amp;":"&amp;$C381),dbF!$B:$B,"&gt;="&amp;AE$5,dbF!$B:$B,"&lt;="&amp;AE$6,INDIRECT($C$1&amp;"!"&amp;$C$2&amp;":"&amp;$C$2),$I$4,dbF!$J:$J,$I381,dbF!$K:$K,$J381)</f>
        <v>0</v>
      </c>
      <c r="AF381" s="1">
        <f ca="1">SUMIFS(INDIRECT($C$1&amp;"!"&amp;$C381&amp;":"&amp;$C381),dbF!$B:$B,"&gt;="&amp;AF$5,dbF!$B:$B,"&lt;="&amp;AF$6,INDIRECT($C$1&amp;"!"&amp;$C$2&amp;":"&amp;$C$2),$I$4,dbF!$J:$J,$I381,dbF!$K:$K,$J381)</f>
        <v>6768</v>
      </c>
      <c r="AG381" s="1">
        <f ca="1">SUMIFS(INDIRECT($C$1&amp;"!"&amp;$C381&amp;":"&amp;$C381),dbF!$B:$B,"&gt;="&amp;AG$5,dbF!$B:$B,"&lt;="&amp;AG$6,INDIRECT($C$1&amp;"!"&amp;$C$2&amp;":"&amp;$C$2),$I$4,dbF!$J:$J,$I381,dbF!$K:$K,$J381)</f>
        <v>1603.7099999999998</v>
      </c>
      <c r="AH381" s="1">
        <f ca="1">SUMIFS(INDIRECT($C$1&amp;"!"&amp;$C381&amp;":"&amp;$C381),dbF!$B:$B,"&gt;="&amp;AH$5,dbF!$B:$B,"&lt;="&amp;AH$6,INDIRECT($C$1&amp;"!"&amp;$C$2&amp;":"&amp;$C$2),$I$4,dbF!$J:$J,$I381,dbF!$K:$K,$J381)</f>
        <v>0</v>
      </c>
      <c r="AI381" s="1">
        <f ca="1">SUMIFS(INDIRECT($C$1&amp;"!"&amp;$C381&amp;":"&amp;$C381),dbF!$B:$B,"&gt;="&amp;AI$5,dbF!$B:$B,"&lt;="&amp;AI$6,INDIRECT($C$1&amp;"!"&amp;$C$2&amp;":"&amp;$C$2),$I$4,dbF!$J:$J,$I381,dbF!$K:$K,$J381)</f>
        <v>0</v>
      </c>
      <c r="AJ381" s="1">
        <f ca="1">SUMIFS(INDIRECT($C$1&amp;"!"&amp;$C381&amp;":"&amp;$C381),dbF!$B:$B,"&gt;="&amp;AJ$5,dbF!$B:$B,"&lt;="&amp;AJ$6,INDIRECT($C$1&amp;"!"&amp;$C$2&amp;":"&amp;$C$2),$I$4,dbF!$J:$J,$I381,dbF!$K:$K,$J381)</f>
        <v>0</v>
      </c>
      <c r="AK381" s="1">
        <f ca="1">SUMIFS(INDIRECT($C$1&amp;"!"&amp;$C381&amp;":"&amp;$C381),dbF!$B:$B,"&gt;="&amp;AK$5,dbF!$B:$B,"&lt;="&amp;AK$6,INDIRECT($C$1&amp;"!"&amp;$C$2&amp;":"&amp;$C$2),$I$4,dbF!$J:$J,$I381,dbF!$K:$K,$J381)</f>
        <v>0</v>
      </c>
      <c r="AL381" s="1">
        <f ca="1">SUMIFS(INDIRECT($C$1&amp;"!"&amp;$C381&amp;":"&amp;$C381),dbF!$B:$B,"&gt;="&amp;AL$5,dbF!$B:$B,"&lt;="&amp;AL$6,INDIRECT($C$1&amp;"!"&amp;$C$2&amp;":"&amp;$C$2),$I$4,dbF!$J:$J,$I381,dbF!$K:$K,$J381)</f>
        <v>0</v>
      </c>
    </row>
    <row r="382" spans="2:38" x14ac:dyDescent="0.25">
      <c r="B382" s="1" t="str">
        <f>Items!$Q87</f>
        <v>PL(-)</v>
      </c>
      <c r="C382" s="1" t="str">
        <f>Items!$R87</f>
        <v>N</v>
      </c>
      <c r="I382" s="22" t="str">
        <f>Items!$O$84</f>
        <v>Налоги</v>
      </c>
      <c r="J382" s="1" t="str">
        <f>Items!P87</f>
        <v>Самозанятые</v>
      </c>
      <c r="Q382" s="1">
        <f ca="1">SUM($S382:INDIRECT(ADDRESS(ROW(),SUMIFS($3:$3,$4:$4,MAX($4:$4)))))</f>
        <v>26779.55</v>
      </c>
      <c r="T382" s="1">
        <f ca="1">SUMIFS(INDIRECT($C$1&amp;"!"&amp;$C382&amp;":"&amp;$C382),dbF!$B:$B,"&gt;="&amp;T$5,dbF!$B:$B,"&lt;="&amp;T$6,INDIRECT($C$1&amp;"!"&amp;$C$2&amp;":"&amp;$C$2),$I$4,dbF!$J:$J,$I382,dbF!$K:$K,$J382)</f>
        <v>0</v>
      </c>
      <c r="U382" s="1">
        <f ca="1">SUMIFS(INDIRECT($C$1&amp;"!"&amp;$C382&amp;":"&amp;$C382),dbF!$B:$B,"&gt;="&amp;U$5,dbF!$B:$B,"&lt;="&amp;U$6,INDIRECT($C$1&amp;"!"&amp;$C$2&amp;":"&amp;$C$2),$I$4,dbF!$J:$J,$I382,dbF!$K:$K,$J382)</f>
        <v>0</v>
      </c>
      <c r="V382" s="1">
        <f ca="1">SUMIFS(INDIRECT($C$1&amp;"!"&amp;$C382&amp;":"&amp;$C382),dbF!$B:$B,"&gt;="&amp;V$5,dbF!$B:$B,"&lt;="&amp;V$6,INDIRECT($C$1&amp;"!"&amp;$C$2&amp;":"&amp;$C$2),$I$4,dbF!$J:$J,$I382,dbF!$K:$K,$J382)</f>
        <v>0</v>
      </c>
      <c r="W382" s="1">
        <f ca="1">SUMIFS(INDIRECT($C$1&amp;"!"&amp;$C382&amp;":"&amp;$C382),dbF!$B:$B,"&gt;="&amp;W$5,dbF!$B:$B,"&lt;="&amp;W$6,INDIRECT($C$1&amp;"!"&amp;$C$2&amp;":"&amp;$C$2),$I$4,dbF!$J:$J,$I382,dbF!$K:$K,$J382)</f>
        <v>0</v>
      </c>
      <c r="X382" s="1">
        <f ca="1">SUMIFS(INDIRECT($C$1&amp;"!"&amp;$C382&amp;":"&amp;$C382),dbF!$B:$B,"&gt;="&amp;X$5,dbF!$B:$B,"&lt;="&amp;X$6,INDIRECT($C$1&amp;"!"&amp;$C$2&amp;":"&amp;$C$2),$I$4,dbF!$J:$J,$I382,dbF!$K:$K,$J382)</f>
        <v>0</v>
      </c>
      <c r="Y382" s="1">
        <f ca="1">SUMIFS(INDIRECT($C$1&amp;"!"&amp;$C382&amp;":"&amp;$C382),dbF!$B:$B,"&gt;="&amp;Y$5,dbF!$B:$B,"&lt;="&amp;Y$6,INDIRECT($C$1&amp;"!"&amp;$C$2&amp;":"&amp;$C$2),$I$4,dbF!$J:$J,$I382,dbF!$K:$K,$J382)</f>
        <v>0</v>
      </c>
      <c r="Z382" s="1">
        <f ca="1">SUMIFS(INDIRECT($C$1&amp;"!"&amp;$C382&amp;":"&amp;$C382),dbF!$B:$B,"&gt;="&amp;Z$5,dbF!$B:$B,"&lt;="&amp;Z$6,INDIRECT($C$1&amp;"!"&amp;$C$2&amp;":"&amp;$C$2),$I$4,dbF!$J:$J,$I382,dbF!$K:$K,$J382)</f>
        <v>0</v>
      </c>
      <c r="AA382" s="1">
        <f ca="1">SUMIFS(INDIRECT($C$1&amp;"!"&amp;$C382&amp;":"&amp;$C382),dbF!$B:$B,"&gt;="&amp;AA$5,dbF!$B:$B,"&lt;="&amp;AA$6,INDIRECT($C$1&amp;"!"&amp;$C$2&amp;":"&amp;$C$2),$I$4,dbF!$J:$J,$I382,dbF!$K:$K,$J382)</f>
        <v>0</v>
      </c>
      <c r="AB382" s="1">
        <f ca="1">SUMIFS(INDIRECT($C$1&amp;"!"&amp;$C382&amp;":"&amp;$C382),dbF!$B:$B,"&gt;="&amp;AB$5,dbF!$B:$B,"&lt;="&amp;AB$6,INDIRECT($C$1&amp;"!"&amp;$C$2&amp;":"&amp;$C$2),$I$4,dbF!$J:$J,$I382,dbF!$K:$K,$J382)</f>
        <v>0</v>
      </c>
      <c r="AC382" s="1">
        <f ca="1">SUMIFS(INDIRECT($C$1&amp;"!"&amp;$C382&amp;":"&amp;$C382),dbF!$B:$B,"&gt;="&amp;AC$5,dbF!$B:$B,"&lt;="&amp;AC$6,INDIRECT($C$1&amp;"!"&amp;$C$2&amp;":"&amp;$C$2),$I$4,dbF!$J:$J,$I382,dbF!$K:$K,$J382)</f>
        <v>0</v>
      </c>
      <c r="AD382" s="1">
        <f ca="1">SUMIFS(INDIRECT($C$1&amp;"!"&amp;$C382&amp;":"&amp;$C382),dbF!$B:$B,"&gt;="&amp;AD$5,dbF!$B:$B,"&lt;="&amp;AD$6,INDIRECT($C$1&amp;"!"&amp;$C$2&amp;":"&amp;$C$2),$I$4,dbF!$J:$J,$I382,dbF!$K:$K,$J382)</f>
        <v>0</v>
      </c>
      <c r="AE382" s="1">
        <f ca="1">SUMIFS(INDIRECT($C$1&amp;"!"&amp;$C382&amp;":"&amp;$C382),dbF!$B:$B,"&gt;="&amp;AE$5,dbF!$B:$B,"&lt;="&amp;AE$6,INDIRECT($C$1&amp;"!"&amp;$C$2&amp;":"&amp;$C$2),$I$4,dbF!$J:$J,$I382,dbF!$K:$K,$J382)</f>
        <v>0</v>
      </c>
      <c r="AF382" s="1">
        <f ca="1">SUMIFS(INDIRECT($C$1&amp;"!"&amp;$C382&amp;":"&amp;$C382),dbF!$B:$B,"&gt;="&amp;AF$5,dbF!$B:$B,"&lt;="&amp;AF$6,INDIRECT($C$1&amp;"!"&amp;$C$2&amp;":"&amp;$C$2),$I$4,dbF!$J:$J,$I382,dbF!$K:$K,$J382)</f>
        <v>0</v>
      </c>
      <c r="AG382" s="1">
        <f ca="1">SUMIFS(INDIRECT($C$1&amp;"!"&amp;$C382&amp;":"&amp;$C382),dbF!$B:$B,"&gt;="&amp;AG$5,dbF!$B:$B,"&lt;="&amp;AG$6,INDIRECT($C$1&amp;"!"&amp;$C$2&amp;":"&amp;$C$2),$I$4,dbF!$J:$J,$I382,dbF!$K:$K,$J382)</f>
        <v>26779.55</v>
      </c>
      <c r="AH382" s="1">
        <f ca="1">SUMIFS(INDIRECT($C$1&amp;"!"&amp;$C382&amp;":"&amp;$C382),dbF!$B:$B,"&gt;="&amp;AH$5,dbF!$B:$B,"&lt;="&amp;AH$6,INDIRECT($C$1&amp;"!"&amp;$C$2&amp;":"&amp;$C$2),$I$4,dbF!$J:$J,$I382,dbF!$K:$K,$J382)</f>
        <v>0</v>
      </c>
      <c r="AI382" s="1">
        <f ca="1">SUMIFS(INDIRECT($C$1&amp;"!"&amp;$C382&amp;":"&amp;$C382),dbF!$B:$B,"&gt;="&amp;AI$5,dbF!$B:$B,"&lt;="&amp;AI$6,INDIRECT($C$1&amp;"!"&amp;$C$2&amp;":"&amp;$C$2),$I$4,dbF!$J:$J,$I382,dbF!$K:$K,$J382)</f>
        <v>0</v>
      </c>
      <c r="AJ382" s="1">
        <f ca="1">SUMIFS(INDIRECT($C$1&amp;"!"&amp;$C382&amp;":"&amp;$C382),dbF!$B:$B,"&gt;="&amp;AJ$5,dbF!$B:$B,"&lt;="&amp;AJ$6,INDIRECT($C$1&amp;"!"&amp;$C$2&amp;":"&amp;$C$2),$I$4,dbF!$J:$J,$I382,dbF!$K:$K,$J382)</f>
        <v>0</v>
      </c>
      <c r="AK382" s="1">
        <f ca="1">SUMIFS(INDIRECT($C$1&amp;"!"&amp;$C382&amp;":"&amp;$C382),dbF!$B:$B,"&gt;="&amp;AK$5,dbF!$B:$B,"&lt;="&amp;AK$6,INDIRECT($C$1&amp;"!"&amp;$C$2&amp;":"&amp;$C$2),$I$4,dbF!$J:$J,$I382,dbF!$K:$K,$J382)</f>
        <v>0</v>
      </c>
      <c r="AL382" s="1">
        <f ca="1">SUMIFS(INDIRECT($C$1&amp;"!"&amp;$C382&amp;":"&amp;$C382),dbF!$B:$B,"&gt;="&amp;AL$5,dbF!$B:$B,"&lt;="&amp;AL$6,INDIRECT($C$1&amp;"!"&amp;$C$2&amp;":"&amp;$C$2),$I$4,dbF!$J:$J,$I382,dbF!$K:$K,$J382)</f>
        <v>0</v>
      </c>
    </row>
    <row r="383" spans="2:38" x14ac:dyDescent="0.25">
      <c r="B383" s="1" t="str">
        <f>Items!$Q88</f>
        <v>PL(-)</v>
      </c>
      <c r="C383" s="1" t="str">
        <f>Items!$R88</f>
        <v>N</v>
      </c>
      <c r="I383" s="22" t="str">
        <f>Items!$O$84</f>
        <v>Налоги</v>
      </c>
      <c r="J383" s="1" t="str">
        <f>Items!P88</f>
        <v>НДС</v>
      </c>
      <c r="Q383" s="1">
        <f ca="1">SUM($S383:INDIRECT(ADDRESS(ROW(),SUMIFS($3:$3,$4:$4,MAX($4:$4)))))</f>
        <v>0</v>
      </c>
      <c r="T383" s="1">
        <f ca="1">SUMIFS(INDIRECT($C$1&amp;"!"&amp;$C383&amp;":"&amp;$C383),dbF!$B:$B,"&gt;="&amp;T$5,dbF!$B:$B,"&lt;="&amp;T$6,INDIRECT($C$1&amp;"!"&amp;$C$2&amp;":"&amp;$C$2),$I$4,dbF!$J:$J,$I383,dbF!$K:$K,$J383)</f>
        <v>0</v>
      </c>
      <c r="U383" s="1">
        <f ca="1">SUMIFS(INDIRECT($C$1&amp;"!"&amp;$C383&amp;":"&amp;$C383),dbF!$B:$B,"&gt;="&amp;U$5,dbF!$B:$B,"&lt;="&amp;U$6,INDIRECT($C$1&amp;"!"&amp;$C$2&amp;":"&amp;$C$2),$I$4,dbF!$J:$J,$I383,dbF!$K:$K,$J383)</f>
        <v>0</v>
      </c>
      <c r="V383" s="1">
        <f ca="1">SUMIFS(INDIRECT($C$1&amp;"!"&amp;$C383&amp;":"&amp;$C383),dbF!$B:$B,"&gt;="&amp;V$5,dbF!$B:$B,"&lt;="&amp;V$6,INDIRECT($C$1&amp;"!"&amp;$C$2&amp;":"&amp;$C$2),$I$4,dbF!$J:$J,$I383,dbF!$K:$K,$J383)</f>
        <v>0</v>
      </c>
      <c r="W383" s="1">
        <f ca="1">SUMIFS(INDIRECT($C$1&amp;"!"&amp;$C383&amp;":"&amp;$C383),dbF!$B:$B,"&gt;="&amp;W$5,dbF!$B:$B,"&lt;="&amp;W$6,INDIRECT($C$1&amp;"!"&amp;$C$2&amp;":"&amp;$C$2),$I$4,dbF!$J:$J,$I383,dbF!$K:$K,$J383)</f>
        <v>0</v>
      </c>
      <c r="X383" s="1">
        <f ca="1">SUMIFS(INDIRECT($C$1&amp;"!"&amp;$C383&amp;":"&amp;$C383),dbF!$B:$B,"&gt;="&amp;X$5,dbF!$B:$B,"&lt;="&amp;X$6,INDIRECT($C$1&amp;"!"&amp;$C$2&amp;":"&amp;$C$2),$I$4,dbF!$J:$J,$I383,dbF!$K:$K,$J383)</f>
        <v>0</v>
      </c>
      <c r="Y383" s="1">
        <f ca="1">SUMIFS(INDIRECT($C$1&amp;"!"&amp;$C383&amp;":"&amp;$C383),dbF!$B:$B,"&gt;="&amp;Y$5,dbF!$B:$B,"&lt;="&amp;Y$6,INDIRECT($C$1&amp;"!"&amp;$C$2&amp;":"&amp;$C$2),$I$4,dbF!$J:$J,$I383,dbF!$K:$K,$J383)</f>
        <v>0</v>
      </c>
      <c r="Z383" s="1">
        <f ca="1">SUMIFS(INDIRECT($C$1&amp;"!"&amp;$C383&amp;":"&amp;$C383),dbF!$B:$B,"&gt;="&amp;Z$5,dbF!$B:$B,"&lt;="&amp;Z$6,INDIRECT($C$1&amp;"!"&amp;$C$2&amp;":"&amp;$C$2),$I$4,dbF!$J:$J,$I383,dbF!$K:$K,$J383)</f>
        <v>0</v>
      </c>
      <c r="AA383" s="1">
        <f ca="1">SUMIFS(INDIRECT($C$1&amp;"!"&amp;$C383&amp;":"&amp;$C383),dbF!$B:$B,"&gt;="&amp;AA$5,dbF!$B:$B,"&lt;="&amp;AA$6,INDIRECT($C$1&amp;"!"&amp;$C$2&amp;":"&amp;$C$2),$I$4,dbF!$J:$J,$I383,dbF!$K:$K,$J383)</f>
        <v>0</v>
      </c>
      <c r="AB383" s="1">
        <f ca="1">SUMIFS(INDIRECT($C$1&amp;"!"&amp;$C383&amp;":"&amp;$C383),dbF!$B:$B,"&gt;="&amp;AB$5,dbF!$B:$B,"&lt;="&amp;AB$6,INDIRECT($C$1&amp;"!"&amp;$C$2&amp;":"&amp;$C$2),$I$4,dbF!$J:$J,$I383,dbF!$K:$K,$J383)</f>
        <v>0</v>
      </c>
      <c r="AC383" s="1">
        <f ca="1">SUMIFS(INDIRECT($C$1&amp;"!"&amp;$C383&amp;":"&amp;$C383),dbF!$B:$B,"&gt;="&amp;AC$5,dbF!$B:$B,"&lt;="&amp;AC$6,INDIRECT($C$1&amp;"!"&amp;$C$2&amp;":"&amp;$C$2),$I$4,dbF!$J:$J,$I383,dbF!$K:$K,$J383)</f>
        <v>0</v>
      </c>
      <c r="AD383" s="1">
        <f ca="1">SUMIFS(INDIRECT($C$1&amp;"!"&amp;$C383&amp;":"&amp;$C383),dbF!$B:$B,"&gt;="&amp;AD$5,dbF!$B:$B,"&lt;="&amp;AD$6,INDIRECT($C$1&amp;"!"&amp;$C$2&amp;":"&amp;$C$2),$I$4,dbF!$J:$J,$I383,dbF!$K:$K,$J383)</f>
        <v>0</v>
      </c>
      <c r="AE383" s="1">
        <f ca="1">SUMIFS(INDIRECT($C$1&amp;"!"&amp;$C383&amp;":"&amp;$C383),dbF!$B:$B,"&gt;="&amp;AE$5,dbF!$B:$B,"&lt;="&amp;AE$6,INDIRECT($C$1&amp;"!"&amp;$C$2&amp;":"&amp;$C$2),$I$4,dbF!$J:$J,$I383,dbF!$K:$K,$J383)</f>
        <v>0</v>
      </c>
      <c r="AF383" s="1">
        <f ca="1">SUMIFS(INDIRECT($C$1&amp;"!"&amp;$C383&amp;":"&amp;$C383),dbF!$B:$B,"&gt;="&amp;AF$5,dbF!$B:$B,"&lt;="&amp;AF$6,INDIRECT($C$1&amp;"!"&amp;$C$2&amp;":"&amp;$C$2),$I$4,dbF!$J:$J,$I383,dbF!$K:$K,$J383)</f>
        <v>0</v>
      </c>
      <c r="AG383" s="1">
        <f ca="1">SUMIFS(INDIRECT($C$1&amp;"!"&amp;$C383&amp;":"&amp;$C383),dbF!$B:$B,"&gt;="&amp;AG$5,dbF!$B:$B,"&lt;="&amp;AG$6,INDIRECT($C$1&amp;"!"&amp;$C$2&amp;":"&amp;$C$2),$I$4,dbF!$J:$J,$I383,dbF!$K:$K,$J383)</f>
        <v>0</v>
      </c>
      <c r="AH383" s="1">
        <f ca="1">SUMIFS(INDIRECT($C$1&amp;"!"&amp;$C383&amp;":"&amp;$C383),dbF!$B:$B,"&gt;="&amp;AH$5,dbF!$B:$B,"&lt;="&amp;AH$6,INDIRECT($C$1&amp;"!"&amp;$C$2&amp;":"&amp;$C$2),$I$4,dbF!$J:$J,$I383,dbF!$K:$K,$J383)</f>
        <v>0</v>
      </c>
      <c r="AI383" s="1">
        <f ca="1">SUMIFS(INDIRECT($C$1&amp;"!"&amp;$C383&amp;":"&amp;$C383),dbF!$B:$B,"&gt;="&amp;AI$5,dbF!$B:$B,"&lt;="&amp;AI$6,INDIRECT($C$1&amp;"!"&amp;$C$2&amp;":"&amp;$C$2),$I$4,dbF!$J:$J,$I383,dbF!$K:$K,$J383)</f>
        <v>0</v>
      </c>
      <c r="AJ383" s="1">
        <f ca="1">SUMIFS(INDIRECT($C$1&amp;"!"&amp;$C383&amp;":"&amp;$C383),dbF!$B:$B,"&gt;="&amp;AJ$5,dbF!$B:$B,"&lt;="&amp;AJ$6,INDIRECT($C$1&amp;"!"&amp;$C$2&amp;":"&amp;$C$2),$I$4,dbF!$J:$J,$I383,dbF!$K:$K,$J383)</f>
        <v>0</v>
      </c>
      <c r="AK383" s="1">
        <f ca="1">SUMIFS(INDIRECT($C$1&amp;"!"&amp;$C383&amp;":"&amp;$C383),dbF!$B:$B,"&gt;="&amp;AK$5,dbF!$B:$B,"&lt;="&amp;AK$6,INDIRECT($C$1&amp;"!"&amp;$C$2&amp;":"&amp;$C$2),$I$4,dbF!$J:$J,$I383,dbF!$K:$K,$J383)</f>
        <v>0</v>
      </c>
      <c r="AL383" s="1">
        <f ca="1">SUMIFS(INDIRECT($C$1&amp;"!"&amp;$C383&amp;":"&amp;$C383),dbF!$B:$B,"&gt;="&amp;AL$5,dbF!$B:$B,"&lt;="&amp;AL$6,INDIRECT($C$1&amp;"!"&amp;$C$2&amp;":"&amp;$C$2),$I$4,dbF!$J:$J,$I383,dbF!$K:$K,$J383)</f>
        <v>0</v>
      </c>
    </row>
    <row r="384" spans="2:38" s="23" customFormat="1" ht="10.199999999999999" x14ac:dyDescent="0.2">
      <c r="E384" s="23" t="s">
        <v>50</v>
      </c>
    </row>
    <row r="385" spans="2:38" ht="4.05" customHeight="1" x14ac:dyDescent="0.25"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</row>
    <row r="386" spans="2:38" s="2" customFormat="1" x14ac:dyDescent="0.25">
      <c r="B386" s="2" t="str">
        <f>Items!$Q$89</f>
        <v>PL</v>
      </c>
      <c r="C386" s="2">
        <f>Items!$R$89</f>
        <v>0</v>
      </c>
      <c r="I386" s="2" t="str">
        <f>Items!$O$89</f>
        <v>Чистая прибыль</v>
      </c>
      <c r="Q386" s="2">
        <f ca="1">SUM($S386:INDIRECT(ADDRESS(ROW(),SUMIFS($3:$3,$4:$4,MAX($4:$4)))))</f>
        <v>-7091083.8710000003</v>
      </c>
      <c r="T386" s="2">
        <f ca="1">SUMIFS(T$283:T385,$B$283:$B385,Items!$Q$4)-SUMIFS(T$283:T385,$B$283:$B385,Items!$Q$7)</f>
        <v>-197439.83999999997</v>
      </c>
      <c r="U386" s="2">
        <f ca="1">SUMIFS(U$283:U385,$B$283:$B385,Items!$Q$4)-SUMIFS(U$283:U385,$B$283:$B385,Items!$Q$7)</f>
        <v>-283606.15000000002</v>
      </c>
      <c r="V386" s="2">
        <f ca="1">SUMIFS(V$283:V385,$B$283:$B385,Items!$Q$4)-SUMIFS(V$283:V385,$B$283:$B385,Items!$Q$7)</f>
        <v>-203290.58000000002</v>
      </c>
      <c r="W386" s="2">
        <f ca="1">SUMIFS(W$283:W385,$B$283:$B385,Items!$Q$4)-SUMIFS(W$283:W385,$B$283:$B385,Items!$Q$7)</f>
        <v>-296245.75999999995</v>
      </c>
      <c r="X386" s="2">
        <f ca="1">SUMIFS(X$283:X385,$B$283:$B385,Items!$Q$4)-SUMIFS(X$283:X385,$B$283:$B385,Items!$Q$7)</f>
        <v>-343060.19</v>
      </c>
      <c r="Y386" s="2">
        <f ca="1">SUMIFS(Y$283:Y385,$B$283:$B385,Items!$Q$4)-SUMIFS(Y$283:Y385,$B$283:$B385,Items!$Q$7)</f>
        <v>1890373.6490000002</v>
      </c>
      <c r="Z386" s="2">
        <f ca="1">SUMIFS(Z$283:Z385,$B$283:$B385,Items!$Q$4)-SUMIFS(Z$283:Z385,$B$283:$B385,Items!$Q$7)</f>
        <v>-257219.12000000002</v>
      </c>
      <c r="AA386" s="2">
        <f ca="1">SUMIFS(AA$283:AA385,$B$283:$B385,Items!$Q$4)-SUMIFS(AA$283:AA385,$B$283:$B385,Items!$Q$7)</f>
        <v>-519635.49</v>
      </c>
      <c r="AB386" s="2">
        <f ca="1">SUMIFS(AB$283:AB385,$B$283:$B385,Items!$Q$4)-SUMIFS(AB$283:AB385,$B$283:$B385,Items!$Q$7)</f>
        <v>-790633.54</v>
      </c>
      <c r="AC386" s="2">
        <f ca="1">SUMIFS(AC$283:AC385,$B$283:$B385,Items!$Q$4)-SUMIFS(AC$283:AC385,$B$283:$B385,Items!$Q$7)</f>
        <v>-826366.65</v>
      </c>
      <c r="AD386" s="2">
        <f ca="1">SUMIFS(AD$283:AD385,$B$283:$B385,Items!$Q$4)-SUMIFS(AD$283:AD385,$B$283:$B385,Items!$Q$7)</f>
        <v>-1242978.07</v>
      </c>
      <c r="AE386" s="2">
        <f ca="1">SUMIFS(AE$283:AE385,$B$283:$B385,Items!$Q$4)-SUMIFS(AE$283:AE385,$B$283:$B385,Items!$Q$7)</f>
        <v>-957674.2</v>
      </c>
      <c r="AF386" s="2">
        <f ca="1">SUMIFS(AF$283:AF385,$B$283:$B385,Items!$Q$4)-SUMIFS(AF$283:AF385,$B$283:$B385,Items!$Q$7)</f>
        <v>-789169.7</v>
      </c>
      <c r="AG386" s="2">
        <f ca="1">SUMIFS(AG$283:AG385,$B$283:$B385,Items!$Q$4)-SUMIFS(AG$283:AG385,$B$283:$B385,Items!$Q$7)</f>
        <v>-1741233.03</v>
      </c>
      <c r="AH386" s="2">
        <f ca="1">SUMIFS(AH$283:AH385,$B$283:$B385,Items!$Q$4)-SUMIFS(AH$283:AH385,$B$283:$B385,Items!$Q$7)</f>
        <v>-509105.19999999995</v>
      </c>
      <c r="AI386" s="2">
        <f ca="1">SUMIFS(AI$283:AI385,$B$283:$B385,Items!$Q$4)-SUMIFS(AI$283:AI385,$B$283:$B385,Items!$Q$7)</f>
        <v>0</v>
      </c>
      <c r="AJ386" s="2">
        <f ca="1">SUMIFS(AJ$283:AJ385,$B$283:$B385,Items!$Q$4)-SUMIFS(AJ$283:AJ385,$B$283:$B385,Items!$Q$7)</f>
        <v>-23800</v>
      </c>
      <c r="AK386" s="2">
        <f ca="1">SUMIFS(AK$283:AK385,$B$283:$B385,Items!$Q$4)-SUMIFS(AK$283:AK385,$B$283:$B385,Items!$Q$7)</f>
        <v>0</v>
      </c>
      <c r="AL386" s="2">
        <f ca="1">SUMIFS(AL$283:AL385,$B$283:$B385,Items!$Q$4)-SUMIFS(AL$283:AL385,$B$283:$B385,Items!$Q$7)</f>
        <v>0</v>
      </c>
    </row>
    <row r="387" spans="2:38" ht="4.05" customHeight="1" x14ac:dyDescent="0.25"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</row>
    <row r="388" spans="2:38" s="2" customFormat="1" x14ac:dyDescent="0.25">
      <c r="B388" s="2">
        <f>Items!$Q$90</f>
        <v>0</v>
      </c>
      <c r="C388" s="2" t="str">
        <f>Items!$R$90</f>
        <v>N</v>
      </c>
      <c r="I388" s="2" t="str">
        <f>Items!$O$90</f>
        <v>Начисление дивидендов</v>
      </c>
      <c r="Q388" s="2">
        <f ca="1">SUM($S388:INDIRECT(ADDRESS(ROW(),SUMIFS($3:$3,$4:$4,MAX($4:$4)))))</f>
        <v>0</v>
      </c>
      <c r="T388" s="2">
        <f ca="1">SUM(T389:T391)</f>
        <v>0</v>
      </c>
      <c r="U388" s="2">
        <f t="shared" ref="U388:AL388" ca="1" si="265">SUM(U389:U391)</f>
        <v>0</v>
      </c>
      <c r="V388" s="2">
        <f t="shared" ca="1" si="265"/>
        <v>0</v>
      </c>
      <c r="W388" s="2">
        <f t="shared" ca="1" si="265"/>
        <v>0</v>
      </c>
      <c r="X388" s="2">
        <f t="shared" ca="1" si="265"/>
        <v>0</v>
      </c>
      <c r="Y388" s="2">
        <f t="shared" ca="1" si="265"/>
        <v>0</v>
      </c>
      <c r="Z388" s="2">
        <f t="shared" ca="1" si="265"/>
        <v>0</v>
      </c>
      <c r="AA388" s="2">
        <f t="shared" ca="1" si="265"/>
        <v>0</v>
      </c>
      <c r="AB388" s="2">
        <f t="shared" ca="1" si="265"/>
        <v>0</v>
      </c>
      <c r="AC388" s="2">
        <f t="shared" ca="1" si="265"/>
        <v>0</v>
      </c>
      <c r="AD388" s="2">
        <f t="shared" ca="1" si="265"/>
        <v>0</v>
      </c>
      <c r="AE388" s="2">
        <f t="shared" ca="1" si="265"/>
        <v>0</v>
      </c>
      <c r="AF388" s="2">
        <f t="shared" ca="1" si="265"/>
        <v>0</v>
      </c>
      <c r="AG388" s="2">
        <f t="shared" ca="1" si="265"/>
        <v>0</v>
      </c>
      <c r="AH388" s="2">
        <f t="shared" ca="1" si="265"/>
        <v>0</v>
      </c>
      <c r="AI388" s="2">
        <f t="shared" ca="1" si="265"/>
        <v>0</v>
      </c>
      <c r="AJ388" s="2">
        <f t="shared" ca="1" si="265"/>
        <v>0</v>
      </c>
      <c r="AK388" s="2">
        <f t="shared" ca="1" si="265"/>
        <v>0</v>
      </c>
      <c r="AL388" s="2">
        <f t="shared" ca="1" si="265"/>
        <v>0</v>
      </c>
    </row>
    <row r="389" spans="2:38" x14ac:dyDescent="0.25">
      <c r="B389" s="1" t="str">
        <f>Items!$Q91</f>
        <v>PL(-)</v>
      </c>
      <c r="C389" s="1" t="str">
        <f>Items!$R91</f>
        <v>N</v>
      </c>
      <c r="I389" s="22" t="str">
        <f>Items!$O$90</f>
        <v>Начисление дивидендов</v>
      </c>
      <c r="J389" s="1" t="str">
        <f>Items!P91</f>
        <v>Инвесторы</v>
      </c>
      <c r="Q389" s="1">
        <f ca="1">SUM($S389:INDIRECT(ADDRESS(ROW(),SUMIFS($3:$3,$4:$4,MAX($4:$4)))))</f>
        <v>0</v>
      </c>
      <c r="T389" s="1">
        <f ca="1">SUMIFS(INDIRECT($C$1&amp;"!"&amp;$C389&amp;":"&amp;$C389),dbF!$B:$B,"&gt;="&amp;T$5,dbF!$B:$B,"&lt;="&amp;T$6,INDIRECT($C$1&amp;"!"&amp;$C$2&amp;":"&amp;$C$2),$I$4,dbF!$J:$J,$I389,dbF!$K:$K,$J389)</f>
        <v>0</v>
      </c>
      <c r="U389" s="1">
        <f ca="1">SUMIFS(INDIRECT($C$1&amp;"!"&amp;$C389&amp;":"&amp;$C389),dbF!$B:$B,"&gt;="&amp;U$5,dbF!$B:$B,"&lt;="&amp;U$6,INDIRECT($C$1&amp;"!"&amp;$C$2&amp;":"&amp;$C$2),$I$4,dbF!$J:$J,$I389,dbF!$K:$K,$J389)</f>
        <v>0</v>
      </c>
      <c r="V389" s="1">
        <f ca="1">SUMIFS(INDIRECT($C$1&amp;"!"&amp;$C389&amp;":"&amp;$C389),dbF!$B:$B,"&gt;="&amp;V$5,dbF!$B:$B,"&lt;="&amp;V$6,INDIRECT($C$1&amp;"!"&amp;$C$2&amp;":"&amp;$C$2),$I$4,dbF!$J:$J,$I389,dbF!$K:$K,$J389)</f>
        <v>0</v>
      </c>
      <c r="W389" s="1">
        <f ca="1">SUMIFS(INDIRECT($C$1&amp;"!"&amp;$C389&amp;":"&amp;$C389),dbF!$B:$B,"&gt;="&amp;W$5,dbF!$B:$B,"&lt;="&amp;W$6,INDIRECT($C$1&amp;"!"&amp;$C$2&amp;":"&amp;$C$2),$I$4,dbF!$J:$J,$I389,dbF!$K:$K,$J389)</f>
        <v>0</v>
      </c>
      <c r="X389" s="1">
        <f ca="1">SUMIFS(INDIRECT($C$1&amp;"!"&amp;$C389&amp;":"&amp;$C389),dbF!$B:$B,"&gt;="&amp;X$5,dbF!$B:$B,"&lt;="&amp;X$6,INDIRECT($C$1&amp;"!"&amp;$C$2&amp;":"&amp;$C$2),$I$4,dbF!$J:$J,$I389,dbF!$K:$K,$J389)</f>
        <v>0</v>
      </c>
      <c r="Y389" s="1">
        <f ca="1">SUMIFS(INDIRECT($C$1&amp;"!"&amp;$C389&amp;":"&amp;$C389),dbF!$B:$B,"&gt;="&amp;Y$5,dbF!$B:$B,"&lt;="&amp;Y$6,INDIRECT($C$1&amp;"!"&amp;$C$2&amp;":"&amp;$C$2),$I$4,dbF!$J:$J,$I389,dbF!$K:$K,$J389)</f>
        <v>0</v>
      </c>
      <c r="Z389" s="1">
        <f ca="1">SUMIFS(INDIRECT($C$1&amp;"!"&amp;$C389&amp;":"&amp;$C389),dbF!$B:$B,"&gt;="&amp;Z$5,dbF!$B:$B,"&lt;="&amp;Z$6,INDIRECT($C$1&amp;"!"&amp;$C$2&amp;":"&amp;$C$2),$I$4,dbF!$J:$J,$I389,dbF!$K:$K,$J389)</f>
        <v>0</v>
      </c>
      <c r="AA389" s="1">
        <f ca="1">SUMIFS(INDIRECT($C$1&amp;"!"&amp;$C389&amp;":"&amp;$C389),dbF!$B:$B,"&gt;="&amp;AA$5,dbF!$B:$B,"&lt;="&amp;AA$6,INDIRECT($C$1&amp;"!"&amp;$C$2&amp;":"&amp;$C$2),$I$4,dbF!$J:$J,$I389,dbF!$K:$K,$J389)</f>
        <v>0</v>
      </c>
      <c r="AB389" s="1">
        <f ca="1">SUMIFS(INDIRECT($C$1&amp;"!"&amp;$C389&amp;":"&amp;$C389),dbF!$B:$B,"&gt;="&amp;AB$5,dbF!$B:$B,"&lt;="&amp;AB$6,INDIRECT($C$1&amp;"!"&amp;$C$2&amp;":"&amp;$C$2),$I$4,dbF!$J:$J,$I389,dbF!$K:$K,$J389)</f>
        <v>0</v>
      </c>
      <c r="AC389" s="1">
        <f ca="1">SUMIFS(INDIRECT($C$1&amp;"!"&amp;$C389&amp;":"&amp;$C389),dbF!$B:$B,"&gt;="&amp;AC$5,dbF!$B:$B,"&lt;="&amp;AC$6,INDIRECT($C$1&amp;"!"&amp;$C$2&amp;":"&amp;$C$2),$I$4,dbF!$J:$J,$I389,dbF!$K:$K,$J389)</f>
        <v>0</v>
      </c>
      <c r="AD389" s="1">
        <f ca="1">SUMIFS(INDIRECT($C$1&amp;"!"&amp;$C389&amp;":"&amp;$C389),dbF!$B:$B,"&gt;="&amp;AD$5,dbF!$B:$B,"&lt;="&amp;AD$6,INDIRECT($C$1&amp;"!"&amp;$C$2&amp;":"&amp;$C$2),$I$4,dbF!$J:$J,$I389,dbF!$K:$K,$J389)</f>
        <v>0</v>
      </c>
      <c r="AE389" s="1">
        <f ca="1">SUMIFS(INDIRECT($C$1&amp;"!"&amp;$C389&amp;":"&amp;$C389),dbF!$B:$B,"&gt;="&amp;AE$5,dbF!$B:$B,"&lt;="&amp;AE$6,INDIRECT($C$1&amp;"!"&amp;$C$2&amp;":"&amp;$C$2),$I$4,dbF!$J:$J,$I389,dbF!$K:$K,$J389)</f>
        <v>0</v>
      </c>
      <c r="AF389" s="1">
        <f ca="1">SUMIFS(INDIRECT($C$1&amp;"!"&amp;$C389&amp;":"&amp;$C389),dbF!$B:$B,"&gt;="&amp;AF$5,dbF!$B:$B,"&lt;="&amp;AF$6,INDIRECT($C$1&amp;"!"&amp;$C$2&amp;":"&amp;$C$2),$I$4,dbF!$J:$J,$I389,dbF!$K:$K,$J389)</f>
        <v>0</v>
      </c>
      <c r="AG389" s="1">
        <f ca="1">SUMIFS(INDIRECT($C$1&amp;"!"&amp;$C389&amp;":"&amp;$C389),dbF!$B:$B,"&gt;="&amp;AG$5,dbF!$B:$B,"&lt;="&amp;AG$6,INDIRECT($C$1&amp;"!"&amp;$C$2&amp;":"&amp;$C$2),$I$4,dbF!$J:$J,$I389,dbF!$K:$K,$J389)</f>
        <v>0</v>
      </c>
      <c r="AH389" s="1">
        <f ca="1">SUMIFS(INDIRECT($C$1&amp;"!"&amp;$C389&amp;":"&amp;$C389),dbF!$B:$B,"&gt;="&amp;AH$5,dbF!$B:$B,"&lt;="&amp;AH$6,INDIRECT($C$1&amp;"!"&amp;$C$2&amp;":"&amp;$C$2),$I$4,dbF!$J:$J,$I389,dbF!$K:$K,$J389)</f>
        <v>0</v>
      </c>
      <c r="AI389" s="1">
        <f ca="1">SUMIFS(INDIRECT($C$1&amp;"!"&amp;$C389&amp;":"&amp;$C389),dbF!$B:$B,"&gt;="&amp;AI$5,dbF!$B:$B,"&lt;="&amp;AI$6,INDIRECT($C$1&amp;"!"&amp;$C$2&amp;":"&amp;$C$2),$I$4,dbF!$J:$J,$I389,dbF!$K:$K,$J389)</f>
        <v>0</v>
      </c>
      <c r="AJ389" s="1">
        <f ca="1">SUMIFS(INDIRECT($C$1&amp;"!"&amp;$C389&amp;":"&amp;$C389),dbF!$B:$B,"&gt;="&amp;AJ$5,dbF!$B:$B,"&lt;="&amp;AJ$6,INDIRECT($C$1&amp;"!"&amp;$C$2&amp;":"&amp;$C$2),$I$4,dbF!$J:$J,$I389,dbF!$K:$K,$J389)</f>
        <v>0</v>
      </c>
      <c r="AK389" s="1">
        <f ca="1">SUMIFS(INDIRECT($C$1&amp;"!"&amp;$C389&amp;":"&amp;$C389),dbF!$B:$B,"&gt;="&amp;AK$5,dbF!$B:$B,"&lt;="&amp;AK$6,INDIRECT($C$1&amp;"!"&amp;$C$2&amp;":"&amp;$C$2),$I$4,dbF!$J:$J,$I389,dbF!$K:$K,$J389)</f>
        <v>0</v>
      </c>
      <c r="AL389" s="1">
        <f ca="1">SUMIFS(INDIRECT($C$1&amp;"!"&amp;$C389&amp;":"&amp;$C389),dbF!$B:$B,"&gt;="&amp;AL$5,dbF!$B:$B,"&lt;="&amp;AL$6,INDIRECT($C$1&amp;"!"&amp;$C$2&amp;":"&amp;$C$2),$I$4,dbF!$J:$J,$I389,dbF!$K:$K,$J389)</f>
        <v>0</v>
      </c>
    </row>
    <row r="390" spans="2:38" x14ac:dyDescent="0.25">
      <c r="B390" s="1" t="str">
        <f>Items!$Q92</f>
        <v>PL(-)</v>
      </c>
      <c r="C390" s="1" t="str">
        <f>Items!$R92</f>
        <v>N</v>
      </c>
      <c r="I390" s="22" t="str">
        <f>Items!$O$90</f>
        <v>Начисление дивидендов</v>
      </c>
      <c r="J390" s="1" t="str">
        <f>Items!P92</f>
        <v>Учредители</v>
      </c>
      <c r="Q390" s="1">
        <f ca="1">SUM($S390:INDIRECT(ADDRESS(ROW(),SUMIFS($3:$3,$4:$4,MAX($4:$4)))))</f>
        <v>0</v>
      </c>
      <c r="T390" s="1">
        <f ca="1">SUMIFS(INDIRECT($C$1&amp;"!"&amp;$C390&amp;":"&amp;$C390),dbF!$B:$B,"&gt;="&amp;T$5,dbF!$B:$B,"&lt;="&amp;T$6,INDIRECT($C$1&amp;"!"&amp;$C$2&amp;":"&amp;$C$2),$I$4,dbF!$J:$J,$I390,dbF!$K:$K,$J390)</f>
        <v>0</v>
      </c>
      <c r="U390" s="1">
        <f ca="1">SUMIFS(INDIRECT($C$1&amp;"!"&amp;$C390&amp;":"&amp;$C390),dbF!$B:$B,"&gt;="&amp;U$5,dbF!$B:$B,"&lt;="&amp;U$6,INDIRECT($C$1&amp;"!"&amp;$C$2&amp;":"&amp;$C$2),$I$4,dbF!$J:$J,$I390,dbF!$K:$K,$J390)</f>
        <v>0</v>
      </c>
      <c r="V390" s="1">
        <f ca="1">SUMIFS(INDIRECT($C$1&amp;"!"&amp;$C390&amp;":"&amp;$C390),dbF!$B:$B,"&gt;="&amp;V$5,dbF!$B:$B,"&lt;="&amp;V$6,INDIRECT($C$1&amp;"!"&amp;$C$2&amp;":"&amp;$C$2),$I$4,dbF!$J:$J,$I390,dbF!$K:$K,$J390)</f>
        <v>0</v>
      </c>
      <c r="W390" s="1">
        <f ca="1">SUMIFS(INDIRECT($C$1&amp;"!"&amp;$C390&amp;":"&amp;$C390),dbF!$B:$B,"&gt;="&amp;W$5,dbF!$B:$B,"&lt;="&amp;W$6,INDIRECT($C$1&amp;"!"&amp;$C$2&amp;":"&amp;$C$2),$I$4,dbF!$J:$J,$I390,dbF!$K:$K,$J390)</f>
        <v>0</v>
      </c>
      <c r="X390" s="1">
        <f ca="1">SUMIFS(INDIRECT($C$1&amp;"!"&amp;$C390&amp;":"&amp;$C390),dbF!$B:$B,"&gt;="&amp;X$5,dbF!$B:$B,"&lt;="&amp;X$6,INDIRECT($C$1&amp;"!"&amp;$C$2&amp;":"&amp;$C$2),$I$4,dbF!$J:$J,$I390,dbF!$K:$K,$J390)</f>
        <v>0</v>
      </c>
      <c r="Y390" s="1">
        <f ca="1">SUMIFS(INDIRECT($C$1&amp;"!"&amp;$C390&amp;":"&amp;$C390),dbF!$B:$B,"&gt;="&amp;Y$5,dbF!$B:$B,"&lt;="&amp;Y$6,INDIRECT($C$1&amp;"!"&amp;$C$2&amp;":"&amp;$C$2),$I$4,dbF!$J:$J,$I390,dbF!$K:$K,$J390)</f>
        <v>0</v>
      </c>
      <c r="Z390" s="1">
        <f ca="1">SUMIFS(INDIRECT($C$1&amp;"!"&amp;$C390&amp;":"&amp;$C390),dbF!$B:$B,"&gt;="&amp;Z$5,dbF!$B:$B,"&lt;="&amp;Z$6,INDIRECT($C$1&amp;"!"&amp;$C$2&amp;":"&amp;$C$2),$I$4,dbF!$J:$J,$I390,dbF!$K:$K,$J390)</f>
        <v>0</v>
      </c>
      <c r="AA390" s="1">
        <f ca="1">SUMIFS(INDIRECT($C$1&amp;"!"&amp;$C390&amp;":"&amp;$C390),dbF!$B:$B,"&gt;="&amp;AA$5,dbF!$B:$B,"&lt;="&amp;AA$6,INDIRECT($C$1&amp;"!"&amp;$C$2&amp;":"&amp;$C$2),$I$4,dbF!$J:$J,$I390,dbF!$K:$K,$J390)</f>
        <v>0</v>
      </c>
      <c r="AB390" s="1">
        <f ca="1">SUMIFS(INDIRECT($C$1&amp;"!"&amp;$C390&amp;":"&amp;$C390),dbF!$B:$B,"&gt;="&amp;AB$5,dbF!$B:$B,"&lt;="&amp;AB$6,INDIRECT($C$1&amp;"!"&amp;$C$2&amp;":"&amp;$C$2),$I$4,dbF!$J:$J,$I390,dbF!$K:$K,$J390)</f>
        <v>0</v>
      </c>
      <c r="AC390" s="1">
        <f ca="1">SUMIFS(INDIRECT($C$1&amp;"!"&amp;$C390&amp;":"&amp;$C390),dbF!$B:$B,"&gt;="&amp;AC$5,dbF!$B:$B,"&lt;="&amp;AC$6,INDIRECT($C$1&amp;"!"&amp;$C$2&amp;":"&amp;$C$2),$I$4,dbF!$J:$J,$I390,dbF!$K:$K,$J390)</f>
        <v>0</v>
      </c>
      <c r="AD390" s="1">
        <f ca="1">SUMIFS(INDIRECT($C$1&amp;"!"&amp;$C390&amp;":"&amp;$C390),dbF!$B:$B,"&gt;="&amp;AD$5,dbF!$B:$B,"&lt;="&amp;AD$6,INDIRECT($C$1&amp;"!"&amp;$C$2&amp;":"&amp;$C$2),$I$4,dbF!$J:$J,$I390,dbF!$K:$K,$J390)</f>
        <v>0</v>
      </c>
      <c r="AE390" s="1">
        <f ca="1">SUMIFS(INDIRECT($C$1&amp;"!"&amp;$C390&amp;":"&amp;$C390),dbF!$B:$B,"&gt;="&amp;AE$5,dbF!$B:$B,"&lt;="&amp;AE$6,INDIRECT($C$1&amp;"!"&amp;$C$2&amp;":"&amp;$C$2),$I$4,dbF!$J:$J,$I390,dbF!$K:$K,$J390)</f>
        <v>0</v>
      </c>
      <c r="AF390" s="1">
        <f ca="1">SUMIFS(INDIRECT($C$1&amp;"!"&amp;$C390&amp;":"&amp;$C390),dbF!$B:$B,"&gt;="&amp;AF$5,dbF!$B:$B,"&lt;="&amp;AF$6,INDIRECT($C$1&amp;"!"&amp;$C$2&amp;":"&amp;$C$2),$I$4,dbF!$J:$J,$I390,dbF!$K:$K,$J390)</f>
        <v>0</v>
      </c>
      <c r="AG390" s="1">
        <f ca="1">SUMIFS(INDIRECT($C$1&amp;"!"&amp;$C390&amp;":"&amp;$C390),dbF!$B:$B,"&gt;="&amp;AG$5,dbF!$B:$B,"&lt;="&amp;AG$6,INDIRECT($C$1&amp;"!"&amp;$C$2&amp;":"&amp;$C$2),$I$4,dbF!$J:$J,$I390,dbF!$K:$K,$J390)</f>
        <v>0</v>
      </c>
      <c r="AH390" s="1">
        <f ca="1">SUMIFS(INDIRECT($C$1&amp;"!"&amp;$C390&amp;":"&amp;$C390),dbF!$B:$B,"&gt;="&amp;AH$5,dbF!$B:$B,"&lt;="&amp;AH$6,INDIRECT($C$1&amp;"!"&amp;$C$2&amp;":"&amp;$C$2),$I$4,dbF!$J:$J,$I390,dbF!$K:$K,$J390)</f>
        <v>0</v>
      </c>
      <c r="AI390" s="1">
        <f ca="1">SUMIFS(INDIRECT($C$1&amp;"!"&amp;$C390&amp;":"&amp;$C390),dbF!$B:$B,"&gt;="&amp;AI$5,dbF!$B:$B,"&lt;="&amp;AI$6,INDIRECT($C$1&amp;"!"&amp;$C$2&amp;":"&amp;$C$2),$I$4,dbF!$J:$J,$I390,dbF!$K:$K,$J390)</f>
        <v>0</v>
      </c>
      <c r="AJ390" s="1">
        <f ca="1">SUMIFS(INDIRECT($C$1&amp;"!"&amp;$C390&amp;":"&amp;$C390),dbF!$B:$B,"&gt;="&amp;AJ$5,dbF!$B:$B,"&lt;="&amp;AJ$6,INDIRECT($C$1&amp;"!"&amp;$C$2&amp;":"&amp;$C$2),$I$4,dbF!$J:$J,$I390,dbF!$K:$K,$J390)</f>
        <v>0</v>
      </c>
      <c r="AK390" s="1">
        <f ca="1">SUMIFS(INDIRECT($C$1&amp;"!"&amp;$C390&amp;":"&amp;$C390),dbF!$B:$B,"&gt;="&amp;AK$5,dbF!$B:$B,"&lt;="&amp;AK$6,INDIRECT($C$1&amp;"!"&amp;$C$2&amp;":"&amp;$C$2),$I$4,dbF!$J:$J,$I390,dbF!$K:$K,$J390)</f>
        <v>0</v>
      </c>
      <c r="AL390" s="1">
        <f ca="1">SUMIFS(INDIRECT($C$1&amp;"!"&amp;$C390&amp;":"&amp;$C390),dbF!$B:$B,"&gt;="&amp;AL$5,dbF!$B:$B,"&lt;="&amp;AL$6,INDIRECT($C$1&amp;"!"&amp;$C$2&amp;":"&amp;$C$2),$I$4,dbF!$J:$J,$I390,dbF!$K:$K,$J390)</f>
        <v>0</v>
      </c>
    </row>
    <row r="391" spans="2:38" s="23" customFormat="1" ht="10.199999999999999" x14ac:dyDescent="0.2">
      <c r="E391" s="23" t="s">
        <v>50</v>
      </c>
    </row>
    <row r="392" spans="2:38" ht="4.05" customHeight="1" x14ac:dyDescent="0.25"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</row>
    <row r="393" spans="2:38" s="2" customFormat="1" x14ac:dyDescent="0.25">
      <c r="B393" s="2" t="str">
        <f>Items!$Q$93</f>
        <v>PL</v>
      </c>
      <c r="C393" s="2">
        <f>Items!$R$93</f>
        <v>0</v>
      </c>
      <c r="I393" s="2" t="str">
        <f>Items!$O$93</f>
        <v>Нераспределенная прибыль</v>
      </c>
      <c r="Q393" s="2">
        <f ca="1">SUM($S393:INDIRECT(ADDRESS(ROW(),SUMIFS($3:$3,$4:$4,MAX($4:$4)))))</f>
        <v>-7091083.8710000003</v>
      </c>
      <c r="T393" s="2">
        <f ca="1">SUMIFS(T$283:T392,$B$283:$B392,Items!$Q$4)-SUMIFS(T$283:T392,$B$283:$B392,Items!$Q$7)</f>
        <v>-197439.83999999997</v>
      </c>
      <c r="U393" s="2">
        <f ca="1">SUMIFS(U$283:U392,$B$283:$B392,Items!$Q$4)-SUMIFS(U$283:U392,$B$283:$B392,Items!$Q$7)</f>
        <v>-283606.15000000002</v>
      </c>
      <c r="V393" s="2">
        <f ca="1">SUMIFS(V$283:V392,$B$283:$B392,Items!$Q$4)-SUMIFS(V$283:V392,$B$283:$B392,Items!$Q$7)</f>
        <v>-203290.58000000002</v>
      </c>
      <c r="W393" s="2">
        <f ca="1">SUMIFS(W$283:W392,$B$283:$B392,Items!$Q$4)-SUMIFS(W$283:W392,$B$283:$B392,Items!$Q$7)</f>
        <v>-296245.75999999995</v>
      </c>
      <c r="X393" s="2">
        <f ca="1">SUMIFS(X$283:X392,$B$283:$B392,Items!$Q$4)-SUMIFS(X$283:X392,$B$283:$B392,Items!$Q$7)</f>
        <v>-343060.19</v>
      </c>
      <c r="Y393" s="2">
        <f ca="1">SUMIFS(Y$283:Y392,$B$283:$B392,Items!$Q$4)-SUMIFS(Y$283:Y392,$B$283:$B392,Items!$Q$7)</f>
        <v>1890373.6490000002</v>
      </c>
      <c r="Z393" s="2">
        <f ca="1">SUMIFS(Z$283:Z392,$B$283:$B392,Items!$Q$4)-SUMIFS(Z$283:Z392,$B$283:$B392,Items!$Q$7)</f>
        <v>-257219.12000000002</v>
      </c>
      <c r="AA393" s="2">
        <f ca="1">SUMIFS(AA$283:AA392,$B$283:$B392,Items!$Q$4)-SUMIFS(AA$283:AA392,$B$283:$B392,Items!$Q$7)</f>
        <v>-519635.49</v>
      </c>
      <c r="AB393" s="2">
        <f ca="1">SUMIFS(AB$283:AB392,$B$283:$B392,Items!$Q$4)-SUMIFS(AB$283:AB392,$B$283:$B392,Items!$Q$7)</f>
        <v>-790633.54</v>
      </c>
      <c r="AC393" s="2">
        <f ca="1">SUMIFS(AC$283:AC392,$B$283:$B392,Items!$Q$4)-SUMIFS(AC$283:AC392,$B$283:$B392,Items!$Q$7)</f>
        <v>-826366.65</v>
      </c>
      <c r="AD393" s="2">
        <f ca="1">SUMIFS(AD$283:AD392,$B$283:$B392,Items!$Q$4)-SUMIFS(AD$283:AD392,$B$283:$B392,Items!$Q$7)</f>
        <v>-1242978.07</v>
      </c>
      <c r="AE393" s="2">
        <f ca="1">SUMIFS(AE$283:AE392,$B$283:$B392,Items!$Q$4)-SUMIFS(AE$283:AE392,$B$283:$B392,Items!$Q$7)</f>
        <v>-957674.2</v>
      </c>
      <c r="AF393" s="2">
        <f ca="1">SUMIFS(AF$283:AF392,$B$283:$B392,Items!$Q$4)-SUMIFS(AF$283:AF392,$B$283:$B392,Items!$Q$7)</f>
        <v>-789169.7</v>
      </c>
      <c r="AG393" s="2">
        <f ca="1">SUMIFS(AG$283:AG392,$B$283:$B392,Items!$Q$4)-SUMIFS(AG$283:AG392,$B$283:$B392,Items!$Q$7)</f>
        <v>-1741233.03</v>
      </c>
      <c r="AH393" s="2">
        <f ca="1">SUMIFS(AH$283:AH392,$B$283:$B392,Items!$Q$4)-SUMIFS(AH$283:AH392,$B$283:$B392,Items!$Q$7)</f>
        <v>-509105.19999999995</v>
      </c>
      <c r="AI393" s="2">
        <f ca="1">SUMIFS(AI$283:AI392,$B$283:$B392,Items!$Q$4)-SUMIFS(AI$283:AI392,$B$283:$B392,Items!$Q$7)</f>
        <v>0</v>
      </c>
      <c r="AJ393" s="2">
        <f ca="1">SUMIFS(AJ$283:AJ392,$B$283:$B392,Items!$Q$4)-SUMIFS(AJ$283:AJ392,$B$283:$B392,Items!$Q$7)</f>
        <v>-23800</v>
      </c>
      <c r="AK393" s="2">
        <f ca="1">SUMIFS(AK$283:AK392,$B$283:$B392,Items!$Q$4)-SUMIFS(AK$283:AK392,$B$283:$B392,Items!$Q$7)</f>
        <v>0</v>
      </c>
      <c r="AL393" s="2">
        <f ca="1">SUMIFS(AL$283:AL392,$B$283:$B392,Items!$Q$4)-SUMIFS(AL$283:AL392,$B$283:$B392,Items!$Q$7)</f>
        <v>0</v>
      </c>
    </row>
    <row r="394" spans="2:38" ht="4.05" customHeight="1" x14ac:dyDescent="0.25"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</row>
    <row r="395" spans="2:38" s="2" customFormat="1" x14ac:dyDescent="0.25">
      <c r="G395" s="26" t="s">
        <v>20</v>
      </c>
      <c r="H395" s="26"/>
      <c r="I395" s="26"/>
      <c r="J395" s="26"/>
      <c r="K395" s="26"/>
      <c r="L395" s="26"/>
      <c r="Q395" s="2">
        <f ca="1">SUM($S395:INDIRECT(ADDRESS(ROW(),SUMIFS($3:$3,$4:$4,MAX($4:$4)))))</f>
        <v>0</v>
      </c>
      <c r="T395" s="2">
        <f t="shared" ref="T395:AL395" ca="1" si="266">T397-T449</f>
        <v>0</v>
      </c>
      <c r="U395" s="2">
        <f t="shared" ca="1" si="266"/>
        <v>0</v>
      </c>
      <c r="V395" s="2">
        <f t="shared" ca="1" si="266"/>
        <v>0</v>
      </c>
      <c r="W395" s="2">
        <f t="shared" ca="1" si="266"/>
        <v>0</v>
      </c>
      <c r="X395" s="2">
        <f t="shared" ca="1" si="266"/>
        <v>0</v>
      </c>
      <c r="Y395" s="2">
        <f t="shared" ca="1" si="266"/>
        <v>0</v>
      </c>
      <c r="Z395" s="2">
        <f t="shared" ca="1" si="266"/>
        <v>0</v>
      </c>
      <c r="AA395" s="2">
        <f t="shared" ca="1" si="266"/>
        <v>0</v>
      </c>
      <c r="AB395" s="2">
        <f t="shared" ca="1" si="266"/>
        <v>0</v>
      </c>
      <c r="AC395" s="2">
        <f t="shared" ca="1" si="266"/>
        <v>0</v>
      </c>
      <c r="AD395" s="2">
        <f t="shared" ca="1" si="266"/>
        <v>0</v>
      </c>
      <c r="AE395" s="2">
        <f t="shared" ca="1" si="266"/>
        <v>0</v>
      </c>
      <c r="AF395" s="2">
        <f t="shared" ca="1" si="266"/>
        <v>0</v>
      </c>
      <c r="AG395" s="2">
        <f t="shared" ca="1" si="266"/>
        <v>0</v>
      </c>
      <c r="AH395" s="2">
        <f t="shared" ca="1" si="266"/>
        <v>0</v>
      </c>
      <c r="AI395" s="2">
        <f t="shared" ca="1" si="266"/>
        <v>0</v>
      </c>
      <c r="AJ395" s="2">
        <f t="shared" ca="1" si="266"/>
        <v>0</v>
      </c>
      <c r="AK395" s="2">
        <f t="shared" ca="1" si="266"/>
        <v>0</v>
      </c>
      <c r="AL395" s="2">
        <f t="shared" ca="1" si="266"/>
        <v>0</v>
      </c>
    </row>
    <row r="396" spans="2:38" ht="4.05" customHeight="1" x14ac:dyDescent="0.25"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</row>
    <row r="397" spans="2:38" s="12" customFormat="1" ht="13.8" x14ac:dyDescent="0.3">
      <c r="H397" s="12" t="str">
        <f>Items!$E$69</f>
        <v>Активы</v>
      </c>
      <c r="Q397" s="12">
        <f ca="1">INDIRECT(ADDRESS(ROW(),SUMIFS($3:$3,$4:$4,MAX($4:$4))))</f>
        <v>73830639.700599998</v>
      </c>
      <c r="T397" s="12">
        <f ca="1">T398+T399+T403+T435+T441</f>
        <v>21807886.129999999</v>
      </c>
      <c r="U397" s="12">
        <f t="shared" ref="U397:AL397" ca="1" si="267">U398+U399+U403+U435+U441</f>
        <v>23538862.559999999</v>
      </c>
      <c r="V397" s="12">
        <f ca="1">V398+V399+V403+V435+V441</f>
        <v>26708964.819999997</v>
      </c>
      <c r="W397" s="12">
        <f t="shared" ca="1" si="267"/>
        <v>28024499.27</v>
      </c>
      <c r="X397" s="12">
        <f t="shared" ca="1" si="267"/>
        <v>29156895.969999999</v>
      </c>
      <c r="Y397" s="12">
        <f t="shared" ca="1" si="267"/>
        <v>38386702.730999999</v>
      </c>
      <c r="Z397" s="12">
        <f t="shared" ca="1" si="267"/>
        <v>41829910.751000002</v>
      </c>
      <c r="AA397" s="12">
        <f t="shared" ca="1" si="267"/>
        <v>43912036.605599999</v>
      </c>
      <c r="AB397" s="12">
        <f t="shared" ca="1" si="267"/>
        <v>47130603.495599993</v>
      </c>
      <c r="AC397" s="12">
        <f t="shared" ca="1" si="267"/>
        <v>49079953.725599997</v>
      </c>
      <c r="AD397" s="12">
        <f t="shared" ca="1" si="267"/>
        <v>50617455.115599997</v>
      </c>
      <c r="AE397" s="12">
        <f t="shared" ca="1" si="267"/>
        <v>65053539.480599999</v>
      </c>
      <c r="AF397" s="12">
        <f t="shared" ca="1" si="267"/>
        <v>69670308.300600007</v>
      </c>
      <c r="AG397" s="12">
        <f t="shared" ca="1" si="267"/>
        <v>74345999.100599989</v>
      </c>
      <c r="AH397" s="12">
        <f t="shared" ca="1" si="267"/>
        <v>73858839.700599998</v>
      </c>
      <c r="AI397" s="12">
        <f t="shared" ca="1" si="267"/>
        <v>73858839.700599998</v>
      </c>
      <c r="AJ397" s="12">
        <f t="shared" ca="1" si="267"/>
        <v>73830639.700599998</v>
      </c>
      <c r="AK397" s="12">
        <f t="shared" ca="1" si="267"/>
        <v>73830639.700599998</v>
      </c>
      <c r="AL397" s="12">
        <f t="shared" ca="1" si="267"/>
        <v>73830639.700599998</v>
      </c>
    </row>
    <row r="398" spans="2:38" s="2" customFormat="1" x14ac:dyDescent="0.25">
      <c r="I398" s="2" t="str">
        <f>Items!$E$68</f>
        <v>Денежные средства</v>
      </c>
      <c r="Q398" s="27">
        <f t="shared" ref="Q398:Q401" ca="1" si="268">INDIRECT(ADDRESS(ROW(),SUMIFS($3:$3,$4:$4,MAX($4:$4))))</f>
        <v>10155293.364199994</v>
      </c>
      <c r="T398" s="2">
        <f ca="1">T12+T280</f>
        <v>21805268.129999999</v>
      </c>
      <c r="U398" s="2">
        <f t="shared" ref="U398:AL398" ca="1" si="269">U12+U280</f>
        <v>21388349.129999999</v>
      </c>
      <c r="V398" s="2">
        <f t="shared" ca="1" si="269"/>
        <v>21199433.869999997</v>
      </c>
      <c r="W398" s="2">
        <f t="shared" ca="1" si="269"/>
        <v>20826518.259999998</v>
      </c>
      <c r="X398" s="2">
        <f t="shared" ca="1" si="269"/>
        <v>20519600.059999999</v>
      </c>
      <c r="Y398" s="2">
        <f t="shared" ca="1" si="269"/>
        <v>20241871.944199998</v>
      </c>
      <c r="Z398" s="2">
        <f t="shared" ca="1" si="269"/>
        <v>19966191.134199999</v>
      </c>
      <c r="AA398" s="2">
        <f t="shared" ca="1" si="269"/>
        <v>19182759.244199999</v>
      </c>
      <c r="AB398" s="2">
        <f t="shared" ca="1" si="269"/>
        <v>18306052.574199997</v>
      </c>
      <c r="AC398" s="2">
        <f t="shared" ca="1" si="269"/>
        <v>17545614.154199995</v>
      </c>
      <c r="AD398" s="2">
        <f t="shared" ca="1" si="269"/>
        <v>15675779.404199995</v>
      </c>
      <c r="AE398" s="2">
        <f t="shared" ca="1" si="269"/>
        <v>14104597.044199996</v>
      </c>
      <c r="AF398" s="2">
        <f t="shared" ca="1" si="269"/>
        <v>12523551.234199995</v>
      </c>
      <c r="AG398" s="2">
        <f t="shared" ca="1" si="269"/>
        <v>10670652.764199995</v>
      </c>
      <c r="AH398" s="2">
        <f t="shared" ca="1" si="269"/>
        <v>10183493.364199994</v>
      </c>
      <c r="AI398" s="2">
        <f t="shared" ca="1" si="269"/>
        <v>10183493.364199994</v>
      </c>
      <c r="AJ398" s="2">
        <f t="shared" ca="1" si="269"/>
        <v>10155293.364199994</v>
      </c>
      <c r="AK398" s="2">
        <f t="shared" ca="1" si="269"/>
        <v>10155293.364199994</v>
      </c>
      <c r="AL398" s="2">
        <f t="shared" ca="1" si="269"/>
        <v>10155293.364199994</v>
      </c>
    </row>
    <row r="399" spans="2:38" s="2" customFormat="1" x14ac:dyDescent="0.25">
      <c r="I399" s="2" t="str">
        <f>Items!$E$3</f>
        <v>Дебиторская задолженность</v>
      </c>
      <c r="Q399" s="29">
        <f t="shared" ca="1" si="268"/>
        <v>9400000</v>
      </c>
      <c r="T399" s="2">
        <f t="shared" ref="T399:AL399" ca="1" si="270">T400+T401</f>
        <v>0</v>
      </c>
      <c r="U399" s="2">
        <f t="shared" ca="1" si="270"/>
        <v>0</v>
      </c>
      <c r="V399" s="2">
        <f t="shared" ca="1" si="270"/>
        <v>0</v>
      </c>
      <c r="W399" s="2">
        <f t="shared" ca="1" si="270"/>
        <v>0</v>
      </c>
      <c r="X399" s="2">
        <f t="shared" ca="1" si="270"/>
        <v>0</v>
      </c>
      <c r="Y399" s="2">
        <f t="shared" ca="1" si="270"/>
        <v>9400000</v>
      </c>
      <c r="Z399" s="2">
        <f t="shared" ca="1" si="270"/>
        <v>9400000</v>
      </c>
      <c r="AA399" s="2">
        <f t="shared" ca="1" si="270"/>
        <v>9400000</v>
      </c>
      <c r="AB399" s="2">
        <f t="shared" ca="1" si="270"/>
        <v>9400000</v>
      </c>
      <c r="AC399" s="2">
        <f t="shared" ca="1" si="270"/>
        <v>9400000</v>
      </c>
      <c r="AD399" s="2">
        <f t="shared" ca="1" si="270"/>
        <v>9400000</v>
      </c>
      <c r="AE399" s="2">
        <f t="shared" ca="1" si="270"/>
        <v>9400000</v>
      </c>
      <c r="AF399" s="2">
        <f t="shared" ca="1" si="270"/>
        <v>9400000</v>
      </c>
      <c r="AG399" s="2">
        <f t="shared" ca="1" si="270"/>
        <v>9400000</v>
      </c>
      <c r="AH399" s="2">
        <f t="shared" ca="1" si="270"/>
        <v>9400000</v>
      </c>
      <c r="AI399" s="2">
        <f t="shared" ca="1" si="270"/>
        <v>9400000</v>
      </c>
      <c r="AJ399" s="2">
        <f t="shared" ca="1" si="270"/>
        <v>9400000</v>
      </c>
      <c r="AK399" s="2">
        <f t="shared" ca="1" si="270"/>
        <v>9400000</v>
      </c>
      <c r="AL399" s="2">
        <f t="shared" ca="1" si="270"/>
        <v>9400000</v>
      </c>
    </row>
    <row r="400" spans="2:38" x14ac:dyDescent="0.25">
      <c r="I400" s="22" t="str">
        <f>Items!$E$4</f>
        <v>Дебиторская задолженность</v>
      </c>
      <c r="J400" s="1" t="str">
        <f>Items!$F$4</f>
        <v>ДЗ по реализации</v>
      </c>
      <c r="Q400" s="20">
        <f t="shared" ca="1" si="268"/>
        <v>9400000</v>
      </c>
      <c r="T400" s="1">
        <f t="shared" ref="T400:AL400" ca="1" si="271">T14+T286-T162</f>
        <v>0</v>
      </c>
      <c r="U400" s="1">
        <f t="shared" ca="1" si="271"/>
        <v>0</v>
      </c>
      <c r="V400" s="1">
        <f t="shared" ca="1" si="271"/>
        <v>0</v>
      </c>
      <c r="W400" s="1">
        <f t="shared" ca="1" si="271"/>
        <v>0</v>
      </c>
      <c r="X400" s="1">
        <f t="shared" ca="1" si="271"/>
        <v>0</v>
      </c>
      <c r="Y400" s="1">
        <f t="shared" ca="1" si="271"/>
        <v>9400000</v>
      </c>
      <c r="Z400" s="1">
        <f t="shared" ca="1" si="271"/>
        <v>9400000</v>
      </c>
      <c r="AA400" s="1">
        <f t="shared" ca="1" si="271"/>
        <v>9400000</v>
      </c>
      <c r="AB400" s="1">
        <f t="shared" ca="1" si="271"/>
        <v>9400000</v>
      </c>
      <c r="AC400" s="1">
        <f t="shared" ca="1" si="271"/>
        <v>9400000</v>
      </c>
      <c r="AD400" s="1">
        <f t="shared" ca="1" si="271"/>
        <v>9400000</v>
      </c>
      <c r="AE400" s="1">
        <f t="shared" ca="1" si="271"/>
        <v>9400000</v>
      </c>
      <c r="AF400" s="1">
        <f t="shared" ca="1" si="271"/>
        <v>9400000</v>
      </c>
      <c r="AG400" s="1">
        <f t="shared" ca="1" si="271"/>
        <v>9400000</v>
      </c>
      <c r="AH400" s="1">
        <f t="shared" ca="1" si="271"/>
        <v>9400000</v>
      </c>
      <c r="AI400" s="1">
        <f t="shared" ca="1" si="271"/>
        <v>9400000</v>
      </c>
      <c r="AJ400" s="1">
        <f t="shared" ca="1" si="271"/>
        <v>9400000</v>
      </c>
      <c r="AK400" s="1">
        <f t="shared" ca="1" si="271"/>
        <v>9400000</v>
      </c>
      <c r="AL400" s="1">
        <f t="shared" ca="1" si="271"/>
        <v>9400000</v>
      </c>
    </row>
    <row r="401" spans="5:38" x14ac:dyDescent="0.25">
      <c r="I401" s="22" t="str">
        <f>Items!$E$5</f>
        <v>Дебиторская задолженность</v>
      </c>
      <c r="J401" s="1" t="str">
        <f>Items!$F$5</f>
        <v>ДЗ по прочим доходам</v>
      </c>
      <c r="Q401" s="20">
        <f t="shared" ca="1" si="268"/>
        <v>0</v>
      </c>
      <c r="T401" s="1">
        <f t="shared" ref="T401:AL401" ca="1" si="272">T15+T287-T163</f>
        <v>0</v>
      </c>
      <c r="U401" s="1">
        <f t="shared" ca="1" si="272"/>
        <v>0</v>
      </c>
      <c r="V401" s="1">
        <f t="shared" ca="1" si="272"/>
        <v>0</v>
      </c>
      <c r="W401" s="1">
        <f t="shared" ca="1" si="272"/>
        <v>0</v>
      </c>
      <c r="X401" s="1">
        <f t="shared" ca="1" si="272"/>
        <v>0</v>
      </c>
      <c r="Y401" s="1">
        <f t="shared" ca="1" si="272"/>
        <v>0</v>
      </c>
      <c r="Z401" s="1">
        <f t="shared" ca="1" si="272"/>
        <v>0</v>
      </c>
      <c r="AA401" s="1">
        <f t="shared" ca="1" si="272"/>
        <v>0</v>
      </c>
      <c r="AB401" s="1">
        <f t="shared" ca="1" si="272"/>
        <v>0</v>
      </c>
      <c r="AC401" s="1">
        <f t="shared" ca="1" si="272"/>
        <v>0</v>
      </c>
      <c r="AD401" s="1">
        <f t="shared" ca="1" si="272"/>
        <v>0</v>
      </c>
      <c r="AE401" s="1">
        <f t="shared" ca="1" si="272"/>
        <v>0</v>
      </c>
      <c r="AF401" s="1">
        <f t="shared" ca="1" si="272"/>
        <v>0</v>
      </c>
      <c r="AG401" s="1">
        <f t="shared" ca="1" si="272"/>
        <v>0</v>
      </c>
      <c r="AH401" s="1">
        <f t="shared" ca="1" si="272"/>
        <v>0</v>
      </c>
      <c r="AI401" s="1">
        <f t="shared" ca="1" si="272"/>
        <v>0</v>
      </c>
      <c r="AJ401" s="1">
        <f t="shared" ca="1" si="272"/>
        <v>0</v>
      </c>
      <c r="AK401" s="1">
        <f t="shared" ca="1" si="272"/>
        <v>0</v>
      </c>
      <c r="AL401" s="1">
        <f t="shared" ca="1" si="272"/>
        <v>0</v>
      </c>
    </row>
    <row r="402" spans="5:38" s="23" customFormat="1" ht="10.199999999999999" x14ac:dyDescent="0.2">
      <c r="E402" s="23" t="s">
        <v>50</v>
      </c>
      <c r="Q402" s="28"/>
    </row>
    <row r="403" spans="5:38" s="2" customFormat="1" x14ac:dyDescent="0.25">
      <c r="I403" s="2" t="str">
        <f>Items!$E$37</f>
        <v>Незавершенное производство и запасы</v>
      </c>
      <c r="Q403" s="29">
        <f t="shared" ref="Q403:Q433" ca="1" si="273">INDIRECT(ADDRESS(ROW(),SUMIFS($3:$3,$4:$4,MAX($4:$4))))</f>
        <v>51570622.401599996</v>
      </c>
      <c r="T403" s="2">
        <f t="shared" ref="T403:AL403" ca="1" si="274">SUM(T404:T434)</f>
        <v>2618</v>
      </c>
      <c r="U403" s="2">
        <f t="shared" ca="1" si="274"/>
        <v>1977083.43</v>
      </c>
      <c r="V403" s="2">
        <f t="shared" ca="1" si="274"/>
        <v>5336100.9499999993</v>
      </c>
      <c r="W403" s="2">
        <f t="shared" ca="1" si="274"/>
        <v>7005836.5</v>
      </c>
      <c r="X403" s="2">
        <f t="shared" ca="1" si="274"/>
        <v>8422830.9200000018</v>
      </c>
      <c r="Y403" s="2">
        <f t="shared" ca="1" si="274"/>
        <v>8512083.3619999979</v>
      </c>
      <c r="Z403" s="2">
        <f t="shared" ca="1" si="274"/>
        <v>12230972.192000002</v>
      </c>
      <c r="AA403" s="2">
        <f t="shared" ca="1" si="274"/>
        <v>14893214.5166</v>
      </c>
      <c r="AB403" s="2">
        <f t="shared" ca="1" si="274"/>
        <v>18980871.726599995</v>
      </c>
      <c r="AC403" s="2">
        <f t="shared" ca="1" si="274"/>
        <v>21688399.376600001</v>
      </c>
      <c r="AD403" s="2">
        <f t="shared" ca="1" si="274"/>
        <v>24333722.3466</v>
      </c>
      <c r="AE403" s="2">
        <f t="shared" ca="1" si="274"/>
        <v>39844478.611600004</v>
      </c>
      <c r="AF403" s="2">
        <f t="shared" ca="1" si="274"/>
        <v>45116176.931600012</v>
      </c>
      <c r="AG403" s="2">
        <f t="shared" ca="1" si="274"/>
        <v>51570622.401599996</v>
      </c>
      <c r="AH403" s="2">
        <f t="shared" ca="1" si="274"/>
        <v>51570622.401599996</v>
      </c>
      <c r="AI403" s="2">
        <f t="shared" ca="1" si="274"/>
        <v>51570622.401599996</v>
      </c>
      <c r="AJ403" s="2">
        <f t="shared" ca="1" si="274"/>
        <v>51570622.401599996</v>
      </c>
      <c r="AK403" s="2">
        <f t="shared" ca="1" si="274"/>
        <v>51570622.401599996</v>
      </c>
      <c r="AL403" s="2">
        <f t="shared" ca="1" si="274"/>
        <v>51570622.401599996</v>
      </c>
    </row>
    <row r="404" spans="5:38" x14ac:dyDescent="0.25">
      <c r="I404" s="22" t="str">
        <f>Items!$E$38</f>
        <v>Незавершенное производство и запасы</v>
      </c>
      <c r="J404" s="1" t="str">
        <f>Items!F38</f>
        <v>Подготовительные работы</v>
      </c>
      <c r="Q404" s="20">
        <f t="shared" ca="1" si="273"/>
        <v>1036226.1749999999</v>
      </c>
      <c r="T404" s="1">
        <f t="shared" ref="T404:AL404" ca="1" si="275">T18+T127-T290</f>
        <v>0</v>
      </c>
      <c r="U404" s="1">
        <f t="shared" ca="1" si="275"/>
        <v>81762.23</v>
      </c>
      <c r="V404" s="1">
        <f t="shared" ca="1" si="275"/>
        <v>142353.22999999998</v>
      </c>
      <c r="W404" s="1">
        <f t="shared" ca="1" si="275"/>
        <v>261686.50999999998</v>
      </c>
      <c r="X404" s="1">
        <f t="shared" ca="1" si="275"/>
        <v>261686.50999999998</v>
      </c>
      <c r="Y404" s="1">
        <f t="shared" ca="1" si="275"/>
        <v>297649.33499999996</v>
      </c>
      <c r="Z404" s="1">
        <f t="shared" ca="1" si="275"/>
        <v>298524.94499999995</v>
      </c>
      <c r="AA404" s="1">
        <f t="shared" ca="1" si="275"/>
        <v>456773.32499999995</v>
      </c>
      <c r="AB404" s="1">
        <f t="shared" ca="1" si="275"/>
        <v>456773.32499999995</v>
      </c>
      <c r="AC404" s="1">
        <f t="shared" ca="1" si="275"/>
        <v>517619.32499999995</v>
      </c>
      <c r="AD404" s="1">
        <f t="shared" ca="1" si="275"/>
        <v>787493.32499999995</v>
      </c>
      <c r="AE404" s="1">
        <f t="shared" ca="1" si="275"/>
        <v>937641.17499999993</v>
      </c>
      <c r="AF404" s="1">
        <f t="shared" ca="1" si="275"/>
        <v>1036226.1749999999</v>
      </c>
      <c r="AG404" s="1">
        <f t="shared" ca="1" si="275"/>
        <v>1036226.1749999999</v>
      </c>
      <c r="AH404" s="1">
        <f t="shared" ca="1" si="275"/>
        <v>1036226.1749999999</v>
      </c>
      <c r="AI404" s="1">
        <f t="shared" ca="1" si="275"/>
        <v>1036226.1749999999</v>
      </c>
      <c r="AJ404" s="1">
        <f t="shared" ca="1" si="275"/>
        <v>1036226.1749999999</v>
      </c>
      <c r="AK404" s="1">
        <f t="shared" ca="1" si="275"/>
        <v>1036226.1749999999</v>
      </c>
      <c r="AL404" s="1">
        <f t="shared" ca="1" si="275"/>
        <v>1036226.1749999999</v>
      </c>
    </row>
    <row r="405" spans="5:38" x14ac:dyDescent="0.25">
      <c r="I405" s="22" t="str">
        <f>Items!$E$39</f>
        <v>Незавершенное производство и запасы</v>
      </c>
      <c r="J405" s="1" t="str">
        <f>Items!F39</f>
        <v>Затраты на покупку участка</v>
      </c>
      <c r="Q405" s="20">
        <f t="shared" ca="1" si="273"/>
        <v>19344705.84</v>
      </c>
      <c r="T405" s="1">
        <f t="shared" ref="T405:AL405" ca="1" si="276">T19+T128-T291</f>
        <v>0</v>
      </c>
      <c r="U405" s="1">
        <f t="shared" ca="1" si="276"/>
        <v>1127490</v>
      </c>
      <c r="V405" s="1">
        <f t="shared" ca="1" si="276"/>
        <v>1348852.14</v>
      </c>
      <c r="W405" s="1">
        <f t="shared" ca="1" si="276"/>
        <v>1558466.0099999998</v>
      </c>
      <c r="X405" s="1">
        <f t="shared" ca="1" si="276"/>
        <v>1777354.8299999998</v>
      </c>
      <c r="Y405" s="1">
        <f t="shared" ca="1" si="276"/>
        <v>5733716.9700000007</v>
      </c>
      <c r="Z405" s="1">
        <f t="shared" ca="1" si="276"/>
        <v>5943330.8400000008</v>
      </c>
      <c r="AA405" s="1">
        <f t="shared" ca="1" si="276"/>
        <v>6550650.8400000008</v>
      </c>
      <c r="AB405" s="1">
        <f t="shared" ca="1" si="276"/>
        <v>7043280.8400000008</v>
      </c>
      <c r="AC405" s="1">
        <f t="shared" ca="1" si="276"/>
        <v>7123230.8400000008</v>
      </c>
      <c r="AD405" s="1">
        <f t="shared" ca="1" si="276"/>
        <v>7441555.8400000008</v>
      </c>
      <c r="AE405" s="1">
        <f t="shared" ca="1" si="276"/>
        <v>18825755.84</v>
      </c>
      <c r="AF405" s="1">
        <f t="shared" ca="1" si="276"/>
        <v>18825755.84</v>
      </c>
      <c r="AG405" s="1">
        <f t="shared" ca="1" si="276"/>
        <v>19344705.84</v>
      </c>
      <c r="AH405" s="1">
        <f t="shared" ca="1" si="276"/>
        <v>19344705.84</v>
      </c>
      <c r="AI405" s="1">
        <f t="shared" ca="1" si="276"/>
        <v>19344705.84</v>
      </c>
      <c r="AJ405" s="1">
        <f t="shared" ca="1" si="276"/>
        <v>19344705.84</v>
      </c>
      <c r="AK405" s="1">
        <f t="shared" ca="1" si="276"/>
        <v>19344705.84</v>
      </c>
      <c r="AL405" s="1">
        <f t="shared" ca="1" si="276"/>
        <v>19344705.84</v>
      </c>
    </row>
    <row r="406" spans="5:38" x14ac:dyDescent="0.25">
      <c r="I406" s="22" t="str">
        <f>Items!$E$40</f>
        <v>Незавершенное производство и запасы</v>
      </c>
      <c r="J406" s="1" t="str">
        <f>Items!F40</f>
        <v>Прочее</v>
      </c>
      <c r="Q406" s="20">
        <f t="shared" ca="1" si="273"/>
        <v>190352.49</v>
      </c>
      <c r="T406" s="1">
        <f t="shared" ref="T406:AL406" ca="1" si="277">T20+T129-T292</f>
        <v>2618</v>
      </c>
      <c r="U406" s="1">
        <f t="shared" ca="1" si="277"/>
        <v>2618</v>
      </c>
      <c r="V406" s="1">
        <f t="shared" ca="1" si="277"/>
        <v>2618</v>
      </c>
      <c r="W406" s="1">
        <f t="shared" ca="1" si="277"/>
        <v>5528</v>
      </c>
      <c r="X406" s="1">
        <f t="shared" ca="1" si="277"/>
        <v>35388</v>
      </c>
      <c r="Y406" s="1">
        <f t="shared" ca="1" si="277"/>
        <v>38191.199999999997</v>
      </c>
      <c r="Z406" s="1">
        <f t="shared" ca="1" si="277"/>
        <v>53658.959999999992</v>
      </c>
      <c r="AA406" s="1">
        <f t="shared" ca="1" si="277"/>
        <v>61113.959999999992</v>
      </c>
      <c r="AB406" s="1">
        <f t="shared" ca="1" si="277"/>
        <v>96382.489999999991</v>
      </c>
      <c r="AC406" s="1">
        <f t="shared" ca="1" si="277"/>
        <v>104567.34999999999</v>
      </c>
      <c r="AD406" s="1">
        <f t="shared" ca="1" si="277"/>
        <v>124368.26999999999</v>
      </c>
      <c r="AE406" s="1">
        <f t="shared" ca="1" si="277"/>
        <v>127736.76</v>
      </c>
      <c r="AF406" s="1">
        <f t="shared" ca="1" si="277"/>
        <v>153358.51</v>
      </c>
      <c r="AG406" s="1">
        <f t="shared" ca="1" si="277"/>
        <v>190352.49</v>
      </c>
      <c r="AH406" s="1">
        <f t="shared" ca="1" si="277"/>
        <v>190352.49</v>
      </c>
      <c r="AI406" s="1">
        <f t="shared" ca="1" si="277"/>
        <v>190352.49</v>
      </c>
      <c r="AJ406" s="1">
        <f t="shared" ca="1" si="277"/>
        <v>190352.49</v>
      </c>
      <c r="AK406" s="1">
        <f t="shared" ca="1" si="277"/>
        <v>190352.49</v>
      </c>
      <c r="AL406" s="1">
        <f t="shared" ca="1" si="277"/>
        <v>190352.49</v>
      </c>
    </row>
    <row r="407" spans="5:38" x14ac:dyDescent="0.25">
      <c r="I407" s="22" t="str">
        <f>Items!$E$41</f>
        <v>Незавершенное производство и запасы</v>
      </c>
      <c r="J407" s="1" t="str">
        <f>Items!F41</f>
        <v>ГСМ</v>
      </c>
      <c r="Q407" s="20">
        <f t="shared" ca="1" si="273"/>
        <v>133811.245</v>
      </c>
      <c r="T407" s="1">
        <f t="shared" ref="T407:AL407" ca="1" si="278">T21+T130-T293</f>
        <v>0</v>
      </c>
      <c r="U407" s="1">
        <f t="shared" ca="1" si="278"/>
        <v>454.96</v>
      </c>
      <c r="V407" s="1">
        <f t="shared" ca="1" si="278"/>
        <v>454.96</v>
      </c>
      <c r="W407" s="1">
        <f t="shared" ca="1" si="278"/>
        <v>454.96</v>
      </c>
      <c r="X407" s="1">
        <f t="shared" ca="1" si="278"/>
        <v>454.96</v>
      </c>
      <c r="Y407" s="1">
        <f t="shared" ca="1" si="278"/>
        <v>9679.9599999999991</v>
      </c>
      <c r="Z407" s="1">
        <f t="shared" ca="1" si="278"/>
        <v>9679.9599999999991</v>
      </c>
      <c r="AA407" s="1">
        <f t="shared" ca="1" si="278"/>
        <v>24674.85</v>
      </c>
      <c r="AB407" s="1">
        <f t="shared" ca="1" si="278"/>
        <v>40514.85</v>
      </c>
      <c r="AC407" s="1">
        <f t="shared" ca="1" si="278"/>
        <v>40514.85</v>
      </c>
      <c r="AD407" s="1">
        <f t="shared" ca="1" si="278"/>
        <v>51824.05</v>
      </c>
      <c r="AE407" s="1">
        <f t="shared" ca="1" si="278"/>
        <v>74468.255000000005</v>
      </c>
      <c r="AF407" s="1">
        <f t="shared" ca="1" si="278"/>
        <v>133811.245</v>
      </c>
      <c r="AG407" s="1">
        <f t="shared" ca="1" si="278"/>
        <v>133811.245</v>
      </c>
      <c r="AH407" s="1">
        <f t="shared" ca="1" si="278"/>
        <v>133811.245</v>
      </c>
      <c r="AI407" s="1">
        <f t="shared" ca="1" si="278"/>
        <v>133811.245</v>
      </c>
      <c r="AJ407" s="1">
        <f t="shared" ca="1" si="278"/>
        <v>133811.245</v>
      </c>
      <c r="AK407" s="1">
        <f t="shared" ca="1" si="278"/>
        <v>133811.245</v>
      </c>
      <c r="AL407" s="1">
        <f t="shared" ca="1" si="278"/>
        <v>133811.245</v>
      </c>
    </row>
    <row r="408" spans="5:38" x14ac:dyDescent="0.25">
      <c r="I408" s="22" t="str">
        <f>Items!$E$42</f>
        <v>Незавершенное производство и запасы</v>
      </c>
      <c r="J408" s="1" t="str">
        <f>Items!F42</f>
        <v>Электрика</v>
      </c>
      <c r="Q408" s="20">
        <f t="shared" ca="1" si="273"/>
        <v>521342.59999999992</v>
      </c>
      <c r="T408" s="1">
        <f t="shared" ref="T408:AL408" ca="1" si="279">T22+T131-T294</f>
        <v>0</v>
      </c>
      <c r="U408" s="1">
        <f t="shared" ca="1" si="279"/>
        <v>2655</v>
      </c>
      <c r="V408" s="1">
        <f t="shared" ca="1" si="279"/>
        <v>39000.21</v>
      </c>
      <c r="W408" s="1">
        <f t="shared" ca="1" si="279"/>
        <v>204254.46</v>
      </c>
      <c r="X408" s="1">
        <f t="shared" ca="1" si="279"/>
        <v>204254.46</v>
      </c>
      <c r="Y408" s="1">
        <f t="shared" ca="1" si="279"/>
        <v>204254.46</v>
      </c>
      <c r="Z408" s="1">
        <f t="shared" ca="1" si="279"/>
        <v>204254.46</v>
      </c>
      <c r="AA408" s="1">
        <f t="shared" ca="1" si="279"/>
        <v>204254.46</v>
      </c>
      <c r="AB408" s="1">
        <f t="shared" ca="1" si="279"/>
        <v>270894.42</v>
      </c>
      <c r="AC408" s="1">
        <f t="shared" ca="1" si="279"/>
        <v>365584.31999999995</v>
      </c>
      <c r="AD408" s="1">
        <f t="shared" ca="1" si="279"/>
        <v>390884.31999999995</v>
      </c>
      <c r="AE408" s="1">
        <f t="shared" ca="1" si="279"/>
        <v>432017.31999999995</v>
      </c>
      <c r="AF408" s="1">
        <f t="shared" ca="1" si="279"/>
        <v>506180.86999999994</v>
      </c>
      <c r="AG408" s="1">
        <f t="shared" ca="1" si="279"/>
        <v>521342.59999999992</v>
      </c>
      <c r="AH408" s="1">
        <f t="shared" ca="1" si="279"/>
        <v>521342.59999999992</v>
      </c>
      <c r="AI408" s="1">
        <f t="shared" ca="1" si="279"/>
        <v>521342.59999999992</v>
      </c>
      <c r="AJ408" s="1">
        <f t="shared" ca="1" si="279"/>
        <v>521342.59999999992</v>
      </c>
      <c r="AK408" s="1">
        <f t="shared" ca="1" si="279"/>
        <v>521342.59999999992</v>
      </c>
      <c r="AL408" s="1">
        <f t="shared" ca="1" si="279"/>
        <v>521342.59999999992</v>
      </c>
    </row>
    <row r="409" spans="5:38" x14ac:dyDescent="0.25">
      <c r="I409" s="22" t="str">
        <f>Items!$E$43</f>
        <v>Незавершенное производство и запасы</v>
      </c>
      <c r="J409" s="1" t="str">
        <f>Items!F43</f>
        <v>Доставка</v>
      </c>
      <c r="Q409" s="20">
        <f t="shared" ca="1" si="273"/>
        <v>454699.15999999992</v>
      </c>
      <c r="T409" s="1">
        <f t="shared" ref="T409:AL409" ca="1" si="280">T23+T132-T295</f>
        <v>0</v>
      </c>
      <c r="U409" s="1">
        <f t="shared" ca="1" si="280"/>
        <v>2142</v>
      </c>
      <c r="V409" s="1">
        <f t="shared" ca="1" si="280"/>
        <v>54106</v>
      </c>
      <c r="W409" s="1">
        <f t="shared" ca="1" si="280"/>
        <v>57866</v>
      </c>
      <c r="X409" s="1">
        <f t="shared" ca="1" si="280"/>
        <v>64737</v>
      </c>
      <c r="Y409" s="1">
        <f t="shared" ca="1" si="280"/>
        <v>56186</v>
      </c>
      <c r="Z409" s="1">
        <f t="shared" ca="1" si="280"/>
        <v>89906.92</v>
      </c>
      <c r="AA409" s="1">
        <f t="shared" ca="1" si="280"/>
        <v>156341.15</v>
      </c>
      <c r="AB409" s="1">
        <f t="shared" ca="1" si="280"/>
        <v>178250.93</v>
      </c>
      <c r="AC409" s="1">
        <f t="shared" ca="1" si="280"/>
        <v>296660.31999999995</v>
      </c>
      <c r="AD409" s="1">
        <f t="shared" ca="1" si="280"/>
        <v>336912.45999999996</v>
      </c>
      <c r="AE409" s="1">
        <f t="shared" ca="1" si="280"/>
        <v>421202.45999999996</v>
      </c>
      <c r="AF409" s="1">
        <f t="shared" ca="1" si="280"/>
        <v>441951.05999999994</v>
      </c>
      <c r="AG409" s="1">
        <f t="shared" ca="1" si="280"/>
        <v>454699.15999999992</v>
      </c>
      <c r="AH409" s="1">
        <f t="shared" ca="1" si="280"/>
        <v>454699.15999999992</v>
      </c>
      <c r="AI409" s="1">
        <f t="shared" ca="1" si="280"/>
        <v>454699.15999999992</v>
      </c>
      <c r="AJ409" s="1">
        <f t="shared" ca="1" si="280"/>
        <v>454699.15999999992</v>
      </c>
      <c r="AK409" s="1">
        <f t="shared" ca="1" si="280"/>
        <v>454699.15999999992</v>
      </c>
      <c r="AL409" s="1">
        <f t="shared" ca="1" si="280"/>
        <v>454699.15999999992</v>
      </c>
    </row>
    <row r="410" spans="5:38" x14ac:dyDescent="0.25">
      <c r="I410" s="22" t="str">
        <f>Items!$E$44</f>
        <v>Незавершенное производство и запасы</v>
      </c>
      <c r="J410" s="1" t="str">
        <f>Items!F44</f>
        <v>Канализация, Скважина,кессон и септик</v>
      </c>
      <c r="Q410" s="20">
        <f t="shared" ca="1" si="273"/>
        <v>1905299.4559999998</v>
      </c>
      <c r="T410" s="1">
        <f t="shared" ref="T410:AL410" ca="1" si="281">T24+T133-T296</f>
        <v>0</v>
      </c>
      <c r="U410" s="1">
        <f ca="1">U24+U133-U296</f>
        <v>284038.53999999998</v>
      </c>
      <c r="V410" s="1">
        <f t="shared" ca="1" si="281"/>
        <v>1051119.28</v>
      </c>
      <c r="W410" s="1">
        <f t="shared" ca="1" si="281"/>
        <v>1095865.6100000001</v>
      </c>
      <c r="X410" s="1">
        <f t="shared" ca="1" si="281"/>
        <v>1095865.6100000001</v>
      </c>
      <c r="Y410" s="1">
        <f t="shared" ca="1" si="281"/>
        <v>1079565.416</v>
      </c>
      <c r="Z410" s="1">
        <f t="shared" ca="1" si="281"/>
        <v>1079565.416</v>
      </c>
      <c r="AA410" s="1">
        <f t="shared" ca="1" si="281"/>
        <v>1079565.416</v>
      </c>
      <c r="AB410" s="1">
        <f t="shared" ca="1" si="281"/>
        <v>1253404.976</v>
      </c>
      <c r="AC410" s="1">
        <f t="shared" ca="1" si="281"/>
        <v>1261236.1159999999</v>
      </c>
      <c r="AD410" s="1">
        <f t="shared" ca="1" si="281"/>
        <v>1353445.0959999999</v>
      </c>
      <c r="AE410" s="1">
        <f t="shared" ca="1" si="281"/>
        <v>1439620.0959999999</v>
      </c>
      <c r="AF410" s="1">
        <f t="shared" ca="1" si="281"/>
        <v>1902151.3159999999</v>
      </c>
      <c r="AG410" s="1">
        <f t="shared" ca="1" si="281"/>
        <v>1905299.4559999998</v>
      </c>
      <c r="AH410" s="1">
        <f t="shared" ca="1" si="281"/>
        <v>1905299.4559999998</v>
      </c>
      <c r="AI410" s="1">
        <f t="shared" ca="1" si="281"/>
        <v>1905299.4559999998</v>
      </c>
      <c r="AJ410" s="1">
        <f t="shared" ca="1" si="281"/>
        <v>1905299.4559999998</v>
      </c>
      <c r="AK410" s="1">
        <f t="shared" ca="1" si="281"/>
        <v>1905299.4559999998</v>
      </c>
      <c r="AL410" s="1">
        <f t="shared" ca="1" si="281"/>
        <v>1905299.4559999998</v>
      </c>
    </row>
    <row r="411" spans="5:38" x14ac:dyDescent="0.25">
      <c r="I411" s="22" t="str">
        <f>Items!$E$38</f>
        <v>Незавершенное производство и запасы</v>
      </c>
      <c r="J411" s="1" t="str">
        <f>Items!F45</f>
        <v>Метизы, расходники</v>
      </c>
      <c r="Q411" s="20">
        <f t="shared" ca="1" si="273"/>
        <v>509299.17759999994</v>
      </c>
      <c r="T411" s="1">
        <f t="shared" ref="T411:AL411" ca="1" si="282">T25+T134-T297</f>
        <v>0</v>
      </c>
      <c r="U411" s="1">
        <f t="shared" ca="1" si="282"/>
        <v>7391.2199999999993</v>
      </c>
      <c r="V411" s="1">
        <f t="shared" ca="1" si="282"/>
        <v>35940.019999999997</v>
      </c>
      <c r="W411" s="1">
        <f t="shared" ca="1" si="282"/>
        <v>46436.819999999992</v>
      </c>
      <c r="X411" s="1">
        <f t="shared" ca="1" si="282"/>
        <v>52293.829999999994</v>
      </c>
      <c r="Y411" s="1">
        <f t="shared" ca="1" si="282"/>
        <v>92676.312999999995</v>
      </c>
      <c r="Z411" s="1">
        <f t="shared" ca="1" si="282"/>
        <v>143645.59299999999</v>
      </c>
      <c r="AA411" s="1">
        <f t="shared" ca="1" si="282"/>
        <v>237023.07759999999</v>
      </c>
      <c r="AB411" s="1">
        <f t="shared" ca="1" si="282"/>
        <v>264563.53759999998</v>
      </c>
      <c r="AC411" s="1">
        <f t="shared" ca="1" si="282"/>
        <v>272287.26759999996</v>
      </c>
      <c r="AD411" s="1">
        <f t="shared" ca="1" si="282"/>
        <v>313746.43759999995</v>
      </c>
      <c r="AE411" s="1">
        <f t="shared" ca="1" si="282"/>
        <v>314513.98759999993</v>
      </c>
      <c r="AF411" s="1">
        <f t="shared" ca="1" si="282"/>
        <v>398091.40759999992</v>
      </c>
      <c r="AG411" s="1">
        <f t="shared" ca="1" si="282"/>
        <v>509299.17759999994</v>
      </c>
      <c r="AH411" s="1">
        <f t="shared" ca="1" si="282"/>
        <v>509299.17759999994</v>
      </c>
      <c r="AI411" s="1">
        <f t="shared" ca="1" si="282"/>
        <v>509299.17759999994</v>
      </c>
      <c r="AJ411" s="1">
        <f t="shared" ca="1" si="282"/>
        <v>509299.17759999994</v>
      </c>
      <c r="AK411" s="1">
        <f t="shared" ca="1" si="282"/>
        <v>509299.17759999994</v>
      </c>
      <c r="AL411" s="1">
        <f t="shared" ca="1" si="282"/>
        <v>509299.17759999994</v>
      </c>
    </row>
    <row r="412" spans="5:38" x14ac:dyDescent="0.25">
      <c r="I412" s="22" t="str">
        <f>Items!$E$39</f>
        <v>Незавершенное производство и запасы</v>
      </c>
      <c r="J412" s="1" t="str">
        <f>Items!F46</f>
        <v>Материалы Фундамент</v>
      </c>
      <c r="Q412" s="20">
        <f t="shared" ca="1" si="273"/>
        <v>7616991.902999999</v>
      </c>
      <c r="T412" s="1">
        <f t="shared" ref="T412:AL412" ca="1" si="283">T26+T135-T298</f>
        <v>0</v>
      </c>
      <c r="U412" s="1">
        <f t="shared" ca="1" si="283"/>
        <v>285577.31</v>
      </c>
      <c r="V412" s="1">
        <f t="shared" ca="1" si="283"/>
        <v>1655363.28</v>
      </c>
      <c r="W412" s="1">
        <f t="shared" ca="1" si="283"/>
        <v>1705221.28</v>
      </c>
      <c r="X412" s="1">
        <f t="shared" ca="1" si="283"/>
        <v>1705221.28</v>
      </c>
      <c r="Y412" s="1">
        <f t="shared" ca="1" si="283"/>
        <v>-1225388.2070000002</v>
      </c>
      <c r="Z412" s="1">
        <f t="shared" ca="1" si="283"/>
        <v>-1225388.2070000002</v>
      </c>
      <c r="AA412" s="1">
        <f t="shared" ca="1" si="283"/>
        <v>-1225388.2070000002</v>
      </c>
      <c r="AB412" s="1">
        <f t="shared" ca="1" si="283"/>
        <v>323150.46299999999</v>
      </c>
      <c r="AC412" s="1">
        <f t="shared" ca="1" si="283"/>
        <v>1074167.7830000001</v>
      </c>
      <c r="AD412" s="1">
        <f t="shared" ca="1" si="283"/>
        <v>2173265.6429999997</v>
      </c>
      <c r="AE412" s="1">
        <f t="shared" ca="1" si="283"/>
        <v>2775006.1829999997</v>
      </c>
      <c r="AF412" s="1">
        <f t="shared" ca="1" si="283"/>
        <v>3995442.5029999996</v>
      </c>
      <c r="AG412" s="1">
        <f t="shared" ca="1" si="283"/>
        <v>7616991.902999999</v>
      </c>
      <c r="AH412" s="1">
        <f t="shared" ca="1" si="283"/>
        <v>7616991.902999999</v>
      </c>
      <c r="AI412" s="1">
        <f t="shared" ca="1" si="283"/>
        <v>7616991.902999999</v>
      </c>
      <c r="AJ412" s="1">
        <f t="shared" ca="1" si="283"/>
        <v>7616991.902999999</v>
      </c>
      <c r="AK412" s="1">
        <f t="shared" ca="1" si="283"/>
        <v>7616991.902999999</v>
      </c>
      <c r="AL412" s="1">
        <f t="shared" ca="1" si="283"/>
        <v>7616991.902999999</v>
      </c>
    </row>
    <row r="413" spans="5:38" x14ac:dyDescent="0.25">
      <c r="I413" s="22" t="str">
        <f>Items!$E$40</f>
        <v>Незавершенное производство и запасы</v>
      </c>
      <c r="J413" s="1" t="str">
        <f>Items!F47</f>
        <v>Материалы Коробка</v>
      </c>
      <c r="Q413" s="20">
        <f t="shared" ca="1" si="273"/>
        <v>4276074.7249999996</v>
      </c>
      <c r="T413" s="1">
        <f t="shared" ref="T413:AL413" ca="1" si="284">T27+T136-T299</f>
        <v>0</v>
      </c>
      <c r="U413" s="1">
        <f t="shared" ca="1" si="284"/>
        <v>0</v>
      </c>
      <c r="V413" s="1">
        <f t="shared" ca="1" si="284"/>
        <v>442010.56</v>
      </c>
      <c r="W413" s="1">
        <f t="shared" ca="1" si="284"/>
        <v>538493.31999999995</v>
      </c>
      <c r="X413" s="1">
        <f t="shared" ca="1" si="284"/>
        <v>1160797.2599999998</v>
      </c>
      <c r="Y413" s="1">
        <f t="shared" ca="1" si="284"/>
        <v>1389658.7449999996</v>
      </c>
      <c r="Z413" s="1">
        <f t="shared" ca="1" si="284"/>
        <v>3352896.9649999999</v>
      </c>
      <c r="AA413" s="1">
        <f t="shared" ca="1" si="284"/>
        <v>3354081.3649999998</v>
      </c>
      <c r="AB413" s="1">
        <f t="shared" ca="1" si="284"/>
        <v>3354081.3649999998</v>
      </c>
      <c r="AC413" s="1">
        <f t="shared" ca="1" si="284"/>
        <v>3694672.6849999996</v>
      </c>
      <c r="AD413" s="1">
        <f t="shared" ca="1" si="284"/>
        <v>3792297.6849999996</v>
      </c>
      <c r="AE413" s="1">
        <f t="shared" ca="1" si="284"/>
        <v>4225593.7249999996</v>
      </c>
      <c r="AF413" s="1">
        <f t="shared" ca="1" si="284"/>
        <v>4276074.7249999996</v>
      </c>
      <c r="AG413" s="1">
        <f t="shared" ca="1" si="284"/>
        <v>4276074.7249999996</v>
      </c>
      <c r="AH413" s="1">
        <f t="shared" ca="1" si="284"/>
        <v>4276074.7249999996</v>
      </c>
      <c r="AI413" s="1">
        <f t="shared" ca="1" si="284"/>
        <v>4276074.7249999996</v>
      </c>
      <c r="AJ413" s="1">
        <f t="shared" ca="1" si="284"/>
        <v>4276074.7249999996</v>
      </c>
      <c r="AK413" s="1">
        <f t="shared" ca="1" si="284"/>
        <v>4276074.7249999996</v>
      </c>
      <c r="AL413" s="1">
        <f t="shared" ca="1" si="284"/>
        <v>4276074.7249999996</v>
      </c>
    </row>
    <row r="414" spans="5:38" x14ac:dyDescent="0.25">
      <c r="I414" s="22" t="str">
        <f>Items!$E$41</f>
        <v>Незавершенное производство и запасы</v>
      </c>
      <c r="J414" s="1" t="str">
        <f>Items!F48</f>
        <v>Материалы Кровля</v>
      </c>
      <c r="Q414" s="20">
        <f t="shared" ca="1" si="273"/>
        <v>2821832.04</v>
      </c>
      <c r="T414" s="1">
        <f t="shared" ref="T414:AL414" ca="1" si="285">T28+T137-T300</f>
        <v>0</v>
      </c>
      <c r="U414" s="1">
        <f t="shared" ca="1" si="285"/>
        <v>182954.16999999998</v>
      </c>
      <c r="V414" s="1">
        <f t="shared" ca="1" si="285"/>
        <v>293653.26999999996</v>
      </c>
      <c r="W414" s="1">
        <f t="shared" ca="1" si="285"/>
        <v>739334.53</v>
      </c>
      <c r="X414" s="1">
        <f t="shared" ca="1" si="285"/>
        <v>814351.73</v>
      </c>
      <c r="Y414" s="1">
        <f t="shared" ca="1" si="285"/>
        <v>871117.42999999993</v>
      </c>
      <c r="Z414" s="1">
        <f t="shared" ca="1" si="285"/>
        <v>1072333.69</v>
      </c>
      <c r="AA414" s="1">
        <f t="shared" ca="1" si="285"/>
        <v>1731539.11</v>
      </c>
      <c r="AB414" s="1">
        <f t="shared" ca="1" si="285"/>
        <v>1783161.73</v>
      </c>
      <c r="AC414" s="1">
        <f t="shared" ca="1" si="285"/>
        <v>2021161.73</v>
      </c>
      <c r="AD414" s="1">
        <f t="shared" ca="1" si="285"/>
        <v>2021161.73</v>
      </c>
      <c r="AE414" s="1">
        <f t="shared" ca="1" si="285"/>
        <v>2773798.19</v>
      </c>
      <c r="AF414" s="1">
        <f t="shared" ca="1" si="285"/>
        <v>2791385.8</v>
      </c>
      <c r="AG414" s="1">
        <f t="shared" ca="1" si="285"/>
        <v>2821832.04</v>
      </c>
      <c r="AH414" s="1">
        <f t="shared" ca="1" si="285"/>
        <v>2821832.04</v>
      </c>
      <c r="AI414" s="1">
        <f t="shared" ca="1" si="285"/>
        <v>2821832.04</v>
      </c>
      <c r="AJ414" s="1">
        <f t="shared" ca="1" si="285"/>
        <v>2821832.04</v>
      </c>
      <c r="AK414" s="1">
        <f t="shared" ca="1" si="285"/>
        <v>2821832.04</v>
      </c>
      <c r="AL414" s="1">
        <f t="shared" ca="1" si="285"/>
        <v>2821832.04</v>
      </c>
    </row>
    <row r="415" spans="5:38" x14ac:dyDescent="0.25">
      <c r="I415" s="22" t="str">
        <f>Items!$E$42</f>
        <v>Незавершенное производство и запасы</v>
      </c>
      <c r="J415" s="1" t="str">
        <f>Items!F49</f>
        <v>Материалы Окна и двери</v>
      </c>
      <c r="Q415" s="20">
        <f t="shared" ca="1" si="273"/>
        <v>951479.7699999999</v>
      </c>
      <c r="T415" s="1">
        <f t="shared" ref="T415:AL415" ca="1" si="286">T29+T138-T301</f>
        <v>0</v>
      </c>
      <c r="U415" s="1">
        <f t="shared" ca="1" si="286"/>
        <v>0</v>
      </c>
      <c r="V415" s="1">
        <f t="shared" ca="1" si="286"/>
        <v>0</v>
      </c>
      <c r="W415" s="1">
        <f t="shared" ca="1" si="286"/>
        <v>0</v>
      </c>
      <c r="X415" s="1">
        <f t="shared" ca="1" si="286"/>
        <v>289586.44999999995</v>
      </c>
      <c r="Y415" s="1">
        <f t="shared" ca="1" si="286"/>
        <v>289586.44999999995</v>
      </c>
      <c r="Z415" s="1">
        <f t="shared" ca="1" si="286"/>
        <v>600965.8899999999</v>
      </c>
      <c r="AA415" s="1">
        <f t="shared" ca="1" si="286"/>
        <v>609334.7699999999</v>
      </c>
      <c r="AB415" s="1">
        <f t="shared" ca="1" si="286"/>
        <v>609334.7699999999</v>
      </c>
      <c r="AC415" s="1">
        <f t="shared" ca="1" si="286"/>
        <v>609334.7699999999</v>
      </c>
      <c r="AD415" s="1">
        <f t="shared" ca="1" si="286"/>
        <v>689838.2699999999</v>
      </c>
      <c r="AE415" s="1">
        <f t="shared" ca="1" si="286"/>
        <v>948718.96999999986</v>
      </c>
      <c r="AF415" s="1">
        <f t="shared" ca="1" si="286"/>
        <v>951479.7699999999</v>
      </c>
      <c r="AG415" s="1">
        <f t="shared" ca="1" si="286"/>
        <v>951479.7699999999</v>
      </c>
      <c r="AH415" s="1">
        <f t="shared" ca="1" si="286"/>
        <v>951479.7699999999</v>
      </c>
      <c r="AI415" s="1">
        <f t="shared" ca="1" si="286"/>
        <v>951479.7699999999</v>
      </c>
      <c r="AJ415" s="1">
        <f t="shared" ca="1" si="286"/>
        <v>951479.7699999999</v>
      </c>
      <c r="AK415" s="1">
        <f t="shared" ca="1" si="286"/>
        <v>951479.7699999999</v>
      </c>
      <c r="AL415" s="1">
        <f t="shared" ca="1" si="286"/>
        <v>951479.7699999999</v>
      </c>
    </row>
    <row r="416" spans="5:38" x14ac:dyDescent="0.25">
      <c r="I416" s="22" t="str">
        <f>Items!$E$43</f>
        <v>Незавершенное производство и запасы</v>
      </c>
      <c r="J416" s="1" t="str">
        <f>Items!F50</f>
        <v>Материалы Фасад</v>
      </c>
      <c r="Q416" s="20">
        <f t="shared" ca="1" si="273"/>
        <v>1224639.44</v>
      </c>
      <c r="T416" s="1">
        <f t="shared" ref="T416:AL416" ca="1" si="287">T30+T139-T302</f>
        <v>0</v>
      </c>
      <c r="U416" s="1">
        <f t="shared" ca="1" si="287"/>
        <v>0</v>
      </c>
      <c r="V416" s="1">
        <f t="shared" ca="1" si="287"/>
        <v>0</v>
      </c>
      <c r="W416" s="1">
        <f t="shared" ca="1" si="287"/>
        <v>0</v>
      </c>
      <c r="X416" s="1">
        <f t="shared" ca="1" si="287"/>
        <v>0</v>
      </c>
      <c r="Y416" s="1">
        <f t="shared" ca="1" si="287"/>
        <v>175745.89999999997</v>
      </c>
      <c r="Z416" s="1">
        <f t="shared" ca="1" si="287"/>
        <v>310737.01999999996</v>
      </c>
      <c r="AA416" s="1">
        <f t="shared" ca="1" si="287"/>
        <v>362363.80999999994</v>
      </c>
      <c r="AB416" s="1">
        <f t="shared" ca="1" si="287"/>
        <v>642449.35999999987</v>
      </c>
      <c r="AC416" s="1">
        <f t="shared" ca="1" si="287"/>
        <v>659140.34999999986</v>
      </c>
      <c r="AD416" s="1">
        <f t="shared" ca="1" si="287"/>
        <v>659140.34999999986</v>
      </c>
      <c r="AE416" s="1">
        <f t="shared" ca="1" si="287"/>
        <v>659140.34999999986</v>
      </c>
      <c r="AF416" s="1">
        <f t="shared" ca="1" si="287"/>
        <v>1167684.1299999999</v>
      </c>
      <c r="AG416" s="1">
        <f t="shared" ca="1" si="287"/>
        <v>1224639.44</v>
      </c>
      <c r="AH416" s="1">
        <f t="shared" ca="1" si="287"/>
        <v>1224639.44</v>
      </c>
      <c r="AI416" s="1">
        <f t="shared" ca="1" si="287"/>
        <v>1224639.44</v>
      </c>
      <c r="AJ416" s="1">
        <f t="shared" ca="1" si="287"/>
        <v>1224639.44</v>
      </c>
      <c r="AK416" s="1">
        <f t="shared" ca="1" si="287"/>
        <v>1224639.44</v>
      </c>
      <c r="AL416" s="1">
        <f t="shared" ca="1" si="287"/>
        <v>1224639.44</v>
      </c>
    </row>
    <row r="417" spans="9:38" x14ac:dyDescent="0.25">
      <c r="I417" s="22" t="str">
        <f>Items!$E$44</f>
        <v>Незавершенное производство и запасы</v>
      </c>
      <c r="J417" s="1" t="str">
        <f>Items!F51</f>
        <v>Материалы Благоустройство</v>
      </c>
      <c r="Q417" s="20">
        <f t="shared" ca="1" si="273"/>
        <v>783226.74999999988</v>
      </c>
      <c r="T417" s="1">
        <f t="shared" ref="T417:AL417" ca="1" si="288">T31+T140-T303</f>
        <v>0</v>
      </c>
      <c r="U417" s="1">
        <f t="shared" ca="1" si="288"/>
        <v>0</v>
      </c>
      <c r="V417" s="1">
        <f t="shared" ca="1" si="288"/>
        <v>0</v>
      </c>
      <c r="W417" s="1">
        <f t="shared" ca="1" si="288"/>
        <v>0</v>
      </c>
      <c r="X417" s="1">
        <f t="shared" ca="1" si="288"/>
        <v>0</v>
      </c>
      <c r="Y417" s="1">
        <f t="shared" ca="1" si="288"/>
        <v>0</v>
      </c>
      <c r="Z417" s="1">
        <f t="shared" ca="1" si="288"/>
        <v>0</v>
      </c>
      <c r="AA417" s="1">
        <f t="shared" ca="1" si="288"/>
        <v>0</v>
      </c>
      <c r="AB417" s="1">
        <f t="shared" ca="1" si="288"/>
        <v>0</v>
      </c>
      <c r="AC417" s="1">
        <f t="shared" ca="1" si="288"/>
        <v>0</v>
      </c>
      <c r="AD417" s="1">
        <f t="shared" ca="1" si="288"/>
        <v>0</v>
      </c>
      <c r="AE417" s="1">
        <f t="shared" ca="1" si="288"/>
        <v>0</v>
      </c>
      <c r="AF417" s="1">
        <f t="shared" ca="1" si="288"/>
        <v>720264.66999999993</v>
      </c>
      <c r="AG417" s="1">
        <f t="shared" ca="1" si="288"/>
        <v>783226.74999999988</v>
      </c>
      <c r="AH417" s="1">
        <f t="shared" ca="1" si="288"/>
        <v>783226.74999999988</v>
      </c>
      <c r="AI417" s="1">
        <f t="shared" ca="1" si="288"/>
        <v>783226.74999999988</v>
      </c>
      <c r="AJ417" s="1">
        <f t="shared" ca="1" si="288"/>
        <v>783226.74999999988</v>
      </c>
      <c r="AK417" s="1">
        <f t="shared" ca="1" si="288"/>
        <v>783226.74999999988</v>
      </c>
      <c r="AL417" s="1">
        <f t="shared" ca="1" si="288"/>
        <v>783226.74999999988</v>
      </c>
    </row>
    <row r="418" spans="9:38" x14ac:dyDescent="0.25">
      <c r="I418" s="22" t="str">
        <f>Items!$E$44</f>
        <v>Незавершенное производство и запасы</v>
      </c>
      <c r="J418" s="1" t="str">
        <f>Items!F52</f>
        <v>Монтаж фундамента</v>
      </c>
      <c r="Q418" s="20">
        <f t="shared" ca="1" si="273"/>
        <v>1832983.8640000001</v>
      </c>
      <c r="T418" s="1">
        <f t="shared" ref="T418:AL418" ca="1" si="289">T32+T141-T304</f>
        <v>0</v>
      </c>
      <c r="U418" s="1">
        <f t="shared" ca="1" si="289"/>
        <v>0</v>
      </c>
      <c r="V418" s="1">
        <f t="shared" ca="1" si="289"/>
        <v>270630</v>
      </c>
      <c r="W418" s="1">
        <f t="shared" ca="1" si="289"/>
        <v>595306</v>
      </c>
      <c r="X418" s="1">
        <f t="shared" ca="1" si="289"/>
        <v>595306</v>
      </c>
      <c r="Y418" s="1">
        <f t="shared" ca="1" si="289"/>
        <v>-940368.68599999999</v>
      </c>
      <c r="Z418" s="1">
        <f t="shared" ca="1" si="289"/>
        <v>-940368.68599999999</v>
      </c>
      <c r="AA418" s="1">
        <f t="shared" ca="1" si="289"/>
        <v>-940368.68599999999</v>
      </c>
      <c r="AB418" s="1">
        <f t="shared" ca="1" si="289"/>
        <v>-497958.79599999997</v>
      </c>
      <c r="AC418" s="1">
        <f t="shared" ca="1" si="289"/>
        <v>187966.20400000003</v>
      </c>
      <c r="AD418" s="1">
        <f t="shared" ca="1" si="289"/>
        <v>239283.90400000004</v>
      </c>
      <c r="AE418" s="1">
        <f t="shared" ca="1" si="289"/>
        <v>367481.03400000004</v>
      </c>
      <c r="AF418" s="1">
        <f t="shared" ca="1" si="289"/>
        <v>1226973.534</v>
      </c>
      <c r="AG418" s="1">
        <f t="shared" ca="1" si="289"/>
        <v>1832983.8640000001</v>
      </c>
      <c r="AH418" s="1">
        <f t="shared" ca="1" si="289"/>
        <v>1832983.8640000001</v>
      </c>
      <c r="AI418" s="1">
        <f t="shared" ca="1" si="289"/>
        <v>1832983.8640000001</v>
      </c>
      <c r="AJ418" s="1">
        <f t="shared" ca="1" si="289"/>
        <v>1832983.8640000001</v>
      </c>
      <c r="AK418" s="1">
        <f t="shared" ca="1" si="289"/>
        <v>1832983.8640000001</v>
      </c>
      <c r="AL418" s="1">
        <f t="shared" ca="1" si="289"/>
        <v>1832983.8640000001</v>
      </c>
    </row>
    <row r="419" spans="9:38" x14ac:dyDescent="0.25">
      <c r="I419" s="22" t="str">
        <f>Items!$E$44</f>
        <v>Незавершенное производство и запасы</v>
      </c>
      <c r="J419" s="1" t="str">
        <f>Items!F53</f>
        <v>Монтаж Коробки</v>
      </c>
      <c r="Q419" s="20">
        <f t="shared" ca="1" si="273"/>
        <v>3386956.55</v>
      </c>
      <c r="T419" s="1">
        <f t="shared" ref="T419:AL419" ca="1" si="290">T33+T142-T305</f>
        <v>0</v>
      </c>
      <c r="U419" s="1">
        <f t="shared" ca="1" si="290"/>
        <v>0</v>
      </c>
      <c r="V419" s="1">
        <f t="shared" ca="1" si="290"/>
        <v>0</v>
      </c>
      <c r="W419" s="1">
        <f t="shared" ca="1" si="290"/>
        <v>167878</v>
      </c>
      <c r="X419" s="1">
        <f t="shared" ca="1" si="290"/>
        <v>336488</v>
      </c>
      <c r="Y419" s="1">
        <f t="shared" ca="1" si="290"/>
        <v>698129</v>
      </c>
      <c r="Z419" s="1">
        <f t="shared" ca="1" si="290"/>
        <v>1255241.05</v>
      </c>
      <c r="AA419" s="1">
        <f t="shared" ca="1" si="290"/>
        <v>1255241.05</v>
      </c>
      <c r="AB419" s="1">
        <f t="shared" ca="1" si="290"/>
        <v>1255241.05</v>
      </c>
      <c r="AC419" s="1">
        <f t="shared" ca="1" si="290"/>
        <v>1358594.55</v>
      </c>
      <c r="AD419" s="1">
        <f t="shared" ca="1" si="290"/>
        <v>1856844.05</v>
      </c>
      <c r="AE419" s="1">
        <f t="shared" ca="1" si="290"/>
        <v>3071156.55</v>
      </c>
      <c r="AF419" s="1">
        <f t="shared" ca="1" si="290"/>
        <v>3154456.55</v>
      </c>
      <c r="AG419" s="1">
        <f t="shared" ca="1" si="290"/>
        <v>3386956.55</v>
      </c>
      <c r="AH419" s="1">
        <f t="shared" ca="1" si="290"/>
        <v>3386956.55</v>
      </c>
      <c r="AI419" s="1">
        <f t="shared" ca="1" si="290"/>
        <v>3386956.55</v>
      </c>
      <c r="AJ419" s="1">
        <f t="shared" ca="1" si="290"/>
        <v>3386956.55</v>
      </c>
      <c r="AK419" s="1">
        <f t="shared" ca="1" si="290"/>
        <v>3386956.55</v>
      </c>
      <c r="AL419" s="1">
        <f t="shared" ca="1" si="290"/>
        <v>3386956.55</v>
      </c>
    </row>
    <row r="420" spans="9:38" x14ac:dyDescent="0.25">
      <c r="I420" s="22" t="str">
        <f>Items!$E$44</f>
        <v>Незавершенное производство и запасы</v>
      </c>
      <c r="J420" s="1" t="str">
        <f>Items!F54</f>
        <v>Монтаж кровли</v>
      </c>
      <c r="Q420" s="20">
        <f t="shared" ca="1" si="273"/>
        <v>2102552.4699999997</v>
      </c>
      <c r="T420" s="1">
        <f t="shared" ref="T420:AL420" ca="1" si="291">T34+T143-T306</f>
        <v>0</v>
      </c>
      <c r="U420" s="1">
        <f t="shared" ca="1" si="291"/>
        <v>0</v>
      </c>
      <c r="V420" s="1">
        <f t="shared" ca="1" si="291"/>
        <v>0</v>
      </c>
      <c r="W420" s="1">
        <f t="shared" ca="1" si="291"/>
        <v>0</v>
      </c>
      <c r="X420" s="1">
        <f t="shared" ca="1" si="291"/>
        <v>0</v>
      </c>
      <c r="Y420" s="1">
        <f t="shared" ca="1" si="291"/>
        <v>117565.6</v>
      </c>
      <c r="Z420" s="1">
        <f t="shared" ca="1" si="291"/>
        <v>283469.90000000002</v>
      </c>
      <c r="AA420" s="1">
        <f t="shared" ca="1" si="291"/>
        <v>600389.44999999995</v>
      </c>
      <c r="AB420" s="1">
        <f t="shared" ca="1" si="291"/>
        <v>939194.95</v>
      </c>
      <c r="AC420" s="1">
        <f t="shared" ca="1" si="291"/>
        <v>939194.95</v>
      </c>
      <c r="AD420" s="1">
        <f t="shared" ca="1" si="291"/>
        <v>939194.95</v>
      </c>
      <c r="AE420" s="1">
        <f t="shared" ca="1" si="291"/>
        <v>1169189.45</v>
      </c>
      <c r="AF420" s="1">
        <f t="shared" ca="1" si="291"/>
        <v>1561574.95</v>
      </c>
      <c r="AG420" s="1">
        <f t="shared" ca="1" si="291"/>
        <v>2102552.4699999997</v>
      </c>
      <c r="AH420" s="1">
        <f t="shared" ca="1" si="291"/>
        <v>2102552.4699999997</v>
      </c>
      <c r="AI420" s="1">
        <f t="shared" ca="1" si="291"/>
        <v>2102552.4699999997</v>
      </c>
      <c r="AJ420" s="1">
        <f t="shared" ca="1" si="291"/>
        <v>2102552.4699999997</v>
      </c>
      <c r="AK420" s="1">
        <f t="shared" ca="1" si="291"/>
        <v>2102552.4699999997</v>
      </c>
      <c r="AL420" s="1">
        <f t="shared" ca="1" si="291"/>
        <v>2102552.4699999997</v>
      </c>
    </row>
    <row r="421" spans="9:38" x14ac:dyDescent="0.25">
      <c r="I421" s="22" t="str">
        <f>Items!$E$44</f>
        <v>Незавершенное производство и запасы</v>
      </c>
      <c r="J421" s="1" t="str">
        <f>Items!F55</f>
        <v>Монтаж окон</v>
      </c>
      <c r="Q421" s="20">
        <f t="shared" ca="1" si="273"/>
        <v>106550</v>
      </c>
      <c r="T421" s="1">
        <f t="shared" ref="T421:AL421" ca="1" si="292">T35+T144-T307</f>
        <v>0</v>
      </c>
      <c r="U421" s="1">
        <f t="shared" ca="1" si="292"/>
        <v>0</v>
      </c>
      <c r="V421" s="1">
        <f t="shared" ca="1" si="292"/>
        <v>0</v>
      </c>
      <c r="W421" s="1">
        <f t="shared" ca="1" si="292"/>
        <v>0</v>
      </c>
      <c r="X421" s="1">
        <f t="shared" ca="1" si="292"/>
        <v>0</v>
      </c>
      <c r="Y421" s="1">
        <f t="shared" ca="1" si="292"/>
        <v>0</v>
      </c>
      <c r="Z421" s="1">
        <f t="shared" ca="1" si="292"/>
        <v>0</v>
      </c>
      <c r="AA421" s="1">
        <f t="shared" ca="1" si="292"/>
        <v>50150</v>
      </c>
      <c r="AB421" s="1">
        <f t="shared" ca="1" si="292"/>
        <v>50150</v>
      </c>
      <c r="AC421" s="1">
        <f t="shared" ca="1" si="292"/>
        <v>50150</v>
      </c>
      <c r="AD421" s="1">
        <f t="shared" ca="1" si="292"/>
        <v>50150</v>
      </c>
      <c r="AE421" s="1">
        <f t="shared" ca="1" si="292"/>
        <v>50150</v>
      </c>
      <c r="AF421" s="1">
        <f t="shared" ca="1" si="292"/>
        <v>106550</v>
      </c>
      <c r="AG421" s="1">
        <f t="shared" ca="1" si="292"/>
        <v>106550</v>
      </c>
      <c r="AH421" s="1">
        <f t="shared" ca="1" si="292"/>
        <v>106550</v>
      </c>
      <c r="AI421" s="1">
        <f t="shared" ca="1" si="292"/>
        <v>106550</v>
      </c>
      <c r="AJ421" s="1">
        <f t="shared" ca="1" si="292"/>
        <v>106550</v>
      </c>
      <c r="AK421" s="1">
        <f t="shared" ca="1" si="292"/>
        <v>106550</v>
      </c>
      <c r="AL421" s="1">
        <f t="shared" ca="1" si="292"/>
        <v>106550</v>
      </c>
    </row>
    <row r="422" spans="9:38" x14ac:dyDescent="0.25">
      <c r="I422" s="22" t="str">
        <f>Items!$E$44</f>
        <v>Незавершенное производство и запасы</v>
      </c>
      <c r="J422" s="1" t="str">
        <f>Items!F56</f>
        <v>Монтаж Фасада</v>
      </c>
      <c r="Q422" s="20">
        <f t="shared" ca="1" si="273"/>
        <v>1466698.74</v>
      </c>
      <c r="T422" s="1">
        <f t="shared" ref="T422:AL422" ca="1" si="293">T36+T145-T308</f>
        <v>0</v>
      </c>
      <c r="U422" s="1">
        <f t="shared" ca="1" si="293"/>
        <v>0</v>
      </c>
      <c r="V422" s="1">
        <f t="shared" ca="1" si="293"/>
        <v>0</v>
      </c>
      <c r="W422" s="1">
        <f t="shared" ca="1" si="293"/>
        <v>0</v>
      </c>
      <c r="X422" s="1">
        <f t="shared" ca="1" si="293"/>
        <v>0</v>
      </c>
      <c r="Y422" s="1">
        <f t="shared" ca="1" si="293"/>
        <v>0</v>
      </c>
      <c r="Z422" s="1">
        <f t="shared" ca="1" si="293"/>
        <v>41350</v>
      </c>
      <c r="AA422" s="1">
        <f t="shared" ca="1" si="293"/>
        <v>644260.80000000005</v>
      </c>
      <c r="AB422" s="1">
        <f t="shared" ca="1" si="293"/>
        <v>899493.74</v>
      </c>
      <c r="AC422" s="1">
        <f t="shared" ca="1" si="293"/>
        <v>952565.74</v>
      </c>
      <c r="AD422" s="1">
        <f t="shared" ca="1" si="293"/>
        <v>952565.74</v>
      </c>
      <c r="AE422" s="1">
        <f t="shared" ca="1" si="293"/>
        <v>952565.74</v>
      </c>
      <c r="AF422" s="1">
        <f t="shared" ca="1" si="293"/>
        <v>1255621.74</v>
      </c>
      <c r="AG422" s="1">
        <f t="shared" ca="1" si="293"/>
        <v>1466698.74</v>
      </c>
      <c r="AH422" s="1">
        <f t="shared" ca="1" si="293"/>
        <v>1466698.74</v>
      </c>
      <c r="AI422" s="1">
        <f t="shared" ca="1" si="293"/>
        <v>1466698.74</v>
      </c>
      <c r="AJ422" s="1">
        <f t="shared" ca="1" si="293"/>
        <v>1466698.74</v>
      </c>
      <c r="AK422" s="1">
        <f t="shared" ca="1" si="293"/>
        <v>1466698.74</v>
      </c>
      <c r="AL422" s="1">
        <f t="shared" ca="1" si="293"/>
        <v>1466698.74</v>
      </c>
    </row>
    <row r="423" spans="9:38" x14ac:dyDescent="0.25">
      <c r="I423" s="22" t="str">
        <f>Items!$E$44</f>
        <v>Незавершенное производство и запасы</v>
      </c>
      <c r="J423" s="1" t="str">
        <f>Items!F57</f>
        <v>Монтаж Благоустройства</v>
      </c>
      <c r="Q423" s="20">
        <f t="shared" ca="1" si="273"/>
        <v>297156</v>
      </c>
      <c r="T423" s="1">
        <f t="shared" ref="T423:AL423" ca="1" si="294">T37+T146-T309</f>
        <v>0</v>
      </c>
      <c r="U423" s="1">
        <f t="shared" ca="1" si="294"/>
        <v>0</v>
      </c>
      <c r="V423" s="1">
        <f t="shared" ca="1" si="294"/>
        <v>0</v>
      </c>
      <c r="W423" s="1">
        <f t="shared" ca="1" si="294"/>
        <v>0</v>
      </c>
      <c r="X423" s="1">
        <f t="shared" ca="1" si="294"/>
        <v>0</v>
      </c>
      <c r="Y423" s="1">
        <f t="shared" ca="1" si="294"/>
        <v>0</v>
      </c>
      <c r="Z423" s="1">
        <f t="shared" ca="1" si="294"/>
        <v>0</v>
      </c>
      <c r="AA423" s="1">
        <f t="shared" ca="1" si="294"/>
        <v>0</v>
      </c>
      <c r="AB423" s="1">
        <f t="shared" ca="1" si="294"/>
        <v>0</v>
      </c>
      <c r="AC423" s="1">
        <f t="shared" ca="1" si="294"/>
        <v>0</v>
      </c>
      <c r="AD423" s="1">
        <f t="shared" ca="1" si="294"/>
        <v>0</v>
      </c>
      <c r="AE423" s="1">
        <f t="shared" ca="1" si="294"/>
        <v>17108</v>
      </c>
      <c r="AF423" s="1">
        <f t="shared" ca="1" si="294"/>
        <v>17108</v>
      </c>
      <c r="AG423" s="1">
        <f t="shared" ca="1" si="294"/>
        <v>297156</v>
      </c>
      <c r="AH423" s="1">
        <f t="shared" ca="1" si="294"/>
        <v>297156</v>
      </c>
      <c r="AI423" s="1">
        <f t="shared" ca="1" si="294"/>
        <v>297156</v>
      </c>
      <c r="AJ423" s="1">
        <f t="shared" ca="1" si="294"/>
        <v>297156</v>
      </c>
      <c r="AK423" s="1">
        <f t="shared" ca="1" si="294"/>
        <v>297156</v>
      </c>
      <c r="AL423" s="1">
        <f t="shared" ca="1" si="294"/>
        <v>297156</v>
      </c>
    </row>
    <row r="424" spans="9:38" x14ac:dyDescent="0.25">
      <c r="I424" s="22" t="str">
        <f>Items!$E$44</f>
        <v>Незавершенное производство и запасы</v>
      </c>
      <c r="J424" s="1" t="str">
        <f>Items!F58</f>
        <v>Спец техника</v>
      </c>
      <c r="Q424" s="20">
        <f t="shared" ca="1" si="273"/>
        <v>593436.50600000005</v>
      </c>
      <c r="T424" s="1">
        <f t="shared" ref="T424:AL424" ca="1" si="295">T38+T147-T310</f>
        <v>0</v>
      </c>
      <c r="U424" s="1">
        <f t="shared" ca="1" si="295"/>
        <v>0</v>
      </c>
      <c r="V424" s="1">
        <f t="shared" ca="1" si="295"/>
        <v>0</v>
      </c>
      <c r="W424" s="1">
        <f t="shared" ca="1" si="295"/>
        <v>29045</v>
      </c>
      <c r="X424" s="1">
        <f t="shared" ca="1" si="295"/>
        <v>29045</v>
      </c>
      <c r="Y424" s="1">
        <f t="shared" ca="1" si="295"/>
        <v>-375882.52399999998</v>
      </c>
      <c r="Z424" s="1">
        <f t="shared" ca="1" si="295"/>
        <v>-342832.52399999998</v>
      </c>
      <c r="AA424" s="1">
        <f t="shared" ca="1" si="295"/>
        <v>-318786.02399999998</v>
      </c>
      <c r="AB424" s="1">
        <f t="shared" ca="1" si="295"/>
        <v>4200.2260000000824</v>
      </c>
      <c r="AC424" s="1">
        <f t="shared" ca="1" si="295"/>
        <v>145442.72600000008</v>
      </c>
      <c r="AD424" s="1">
        <f t="shared" ca="1" si="295"/>
        <v>145442.72600000008</v>
      </c>
      <c r="AE424" s="1">
        <f t="shared" ca="1" si="295"/>
        <v>247307.02600000007</v>
      </c>
      <c r="AF424" s="1">
        <f t="shared" ca="1" si="295"/>
        <v>479726.63600000006</v>
      </c>
      <c r="AG424" s="1">
        <f t="shared" ca="1" si="295"/>
        <v>593436.50600000005</v>
      </c>
      <c r="AH424" s="1">
        <f t="shared" ca="1" si="295"/>
        <v>593436.50600000005</v>
      </c>
      <c r="AI424" s="1">
        <f t="shared" ca="1" si="295"/>
        <v>593436.50600000005</v>
      </c>
      <c r="AJ424" s="1">
        <f t="shared" ca="1" si="295"/>
        <v>593436.50600000005</v>
      </c>
      <c r="AK424" s="1">
        <f t="shared" ca="1" si="295"/>
        <v>593436.50600000005</v>
      </c>
      <c r="AL424" s="1">
        <f t="shared" ca="1" si="295"/>
        <v>593436.50600000005</v>
      </c>
    </row>
    <row r="425" spans="9:38" x14ac:dyDescent="0.25">
      <c r="I425" s="22" t="str">
        <f>Items!$E$44</f>
        <v>Незавершенное производство и запасы</v>
      </c>
      <c r="J425" s="1" t="str">
        <f>Items!F59</f>
        <v>Общая территория (дорога, ливневка, газ, эл-во)</v>
      </c>
      <c r="Q425" s="20">
        <f t="shared" ca="1" si="273"/>
        <v>14307.5</v>
      </c>
      <c r="T425" s="1">
        <f t="shared" ref="T425:AL425" ca="1" si="296">T39+T148-T311</f>
        <v>0</v>
      </c>
      <c r="U425" s="1">
        <f t="shared" ca="1" si="296"/>
        <v>0</v>
      </c>
      <c r="V425" s="1">
        <f t="shared" ca="1" si="296"/>
        <v>0</v>
      </c>
      <c r="W425" s="1">
        <f t="shared" ca="1" si="296"/>
        <v>0</v>
      </c>
      <c r="X425" s="1">
        <f t="shared" ca="1" si="296"/>
        <v>0</v>
      </c>
      <c r="Y425" s="1">
        <f t="shared" ca="1" si="296"/>
        <v>0</v>
      </c>
      <c r="Z425" s="1">
        <f t="shared" ca="1" si="296"/>
        <v>0</v>
      </c>
      <c r="AA425" s="1">
        <f t="shared" ca="1" si="296"/>
        <v>0</v>
      </c>
      <c r="AB425" s="1">
        <f t="shared" ca="1" si="296"/>
        <v>14307.5</v>
      </c>
      <c r="AC425" s="1">
        <f t="shared" ca="1" si="296"/>
        <v>14307.5</v>
      </c>
      <c r="AD425" s="1">
        <f t="shared" ca="1" si="296"/>
        <v>14307.5</v>
      </c>
      <c r="AE425" s="1">
        <f t="shared" ca="1" si="296"/>
        <v>14307.5</v>
      </c>
      <c r="AF425" s="1">
        <f t="shared" ca="1" si="296"/>
        <v>14307.5</v>
      </c>
      <c r="AG425" s="1">
        <f t="shared" ca="1" si="296"/>
        <v>14307.5</v>
      </c>
      <c r="AH425" s="1">
        <f t="shared" ca="1" si="296"/>
        <v>14307.5</v>
      </c>
      <c r="AI425" s="1">
        <f t="shared" ca="1" si="296"/>
        <v>14307.5</v>
      </c>
      <c r="AJ425" s="1">
        <f t="shared" ca="1" si="296"/>
        <v>14307.5</v>
      </c>
      <c r="AK425" s="1">
        <f t="shared" ca="1" si="296"/>
        <v>14307.5</v>
      </c>
      <c r="AL425" s="1">
        <f t="shared" ca="1" si="296"/>
        <v>14307.5</v>
      </c>
    </row>
    <row r="426" spans="9:38" x14ac:dyDescent="0.25">
      <c r="I426" s="22" t="str">
        <f>Items!$E$44</f>
        <v>Незавершенное производство и запасы</v>
      </c>
      <c r="J426" s="1" t="str">
        <f>Items!F60</f>
        <v>Резерв-1</v>
      </c>
      <c r="Q426" s="20">
        <f t="shared" ca="1" si="273"/>
        <v>0</v>
      </c>
      <c r="T426" s="1">
        <f t="shared" ref="T426:AL426" ca="1" si="297">T40+T149-T312</f>
        <v>0</v>
      </c>
      <c r="U426" s="1">
        <f t="shared" ca="1" si="297"/>
        <v>0</v>
      </c>
      <c r="V426" s="1">
        <f t="shared" ca="1" si="297"/>
        <v>0</v>
      </c>
      <c r="W426" s="1">
        <f t="shared" ca="1" si="297"/>
        <v>0</v>
      </c>
      <c r="X426" s="1">
        <f t="shared" ca="1" si="297"/>
        <v>0</v>
      </c>
      <c r="Y426" s="1">
        <f t="shared" ca="1" si="297"/>
        <v>0</v>
      </c>
      <c r="Z426" s="1">
        <f t="shared" ca="1" si="297"/>
        <v>0</v>
      </c>
      <c r="AA426" s="1">
        <f t="shared" ca="1" si="297"/>
        <v>0</v>
      </c>
      <c r="AB426" s="1">
        <f t="shared" ca="1" si="297"/>
        <v>0</v>
      </c>
      <c r="AC426" s="1">
        <f t="shared" ca="1" si="297"/>
        <v>0</v>
      </c>
      <c r="AD426" s="1">
        <f t="shared" ca="1" si="297"/>
        <v>0</v>
      </c>
      <c r="AE426" s="1">
        <f t="shared" ca="1" si="297"/>
        <v>0</v>
      </c>
      <c r="AF426" s="1">
        <f t="shared" ca="1" si="297"/>
        <v>0</v>
      </c>
      <c r="AG426" s="1">
        <f t="shared" ca="1" si="297"/>
        <v>0</v>
      </c>
      <c r="AH426" s="1">
        <f t="shared" ca="1" si="297"/>
        <v>0</v>
      </c>
      <c r="AI426" s="1">
        <f t="shared" ca="1" si="297"/>
        <v>0</v>
      </c>
      <c r="AJ426" s="1">
        <f t="shared" ca="1" si="297"/>
        <v>0</v>
      </c>
      <c r="AK426" s="1">
        <f t="shared" ca="1" si="297"/>
        <v>0</v>
      </c>
      <c r="AL426" s="1">
        <f t="shared" ca="1" si="297"/>
        <v>0</v>
      </c>
    </row>
    <row r="427" spans="9:38" x14ac:dyDescent="0.25">
      <c r="I427" s="22" t="str">
        <f>Items!$E$44</f>
        <v>Незавершенное производство и запасы</v>
      </c>
      <c r="J427" s="1" t="str">
        <f>Items!F61</f>
        <v>Резерв-2</v>
      </c>
      <c r="Q427" s="20">
        <f t="shared" ca="1" si="273"/>
        <v>0</v>
      </c>
      <c r="T427" s="1">
        <f t="shared" ref="T427:AL427" ca="1" si="298">T41+T150-T313</f>
        <v>0</v>
      </c>
      <c r="U427" s="1">
        <f t="shared" ca="1" si="298"/>
        <v>0</v>
      </c>
      <c r="V427" s="1">
        <f t="shared" ca="1" si="298"/>
        <v>0</v>
      </c>
      <c r="W427" s="1">
        <f t="shared" ca="1" si="298"/>
        <v>0</v>
      </c>
      <c r="X427" s="1">
        <f t="shared" ca="1" si="298"/>
        <v>0</v>
      </c>
      <c r="Y427" s="1">
        <f t="shared" ca="1" si="298"/>
        <v>0</v>
      </c>
      <c r="Z427" s="1">
        <f t="shared" ca="1" si="298"/>
        <v>0</v>
      </c>
      <c r="AA427" s="1">
        <f t="shared" ca="1" si="298"/>
        <v>0</v>
      </c>
      <c r="AB427" s="1">
        <f t="shared" ca="1" si="298"/>
        <v>0</v>
      </c>
      <c r="AC427" s="1">
        <f t="shared" ca="1" si="298"/>
        <v>0</v>
      </c>
      <c r="AD427" s="1">
        <f t="shared" ca="1" si="298"/>
        <v>0</v>
      </c>
      <c r="AE427" s="1">
        <f t="shared" ca="1" si="298"/>
        <v>0</v>
      </c>
      <c r="AF427" s="1">
        <f t="shared" ca="1" si="298"/>
        <v>0</v>
      </c>
      <c r="AG427" s="1">
        <f t="shared" ca="1" si="298"/>
        <v>0</v>
      </c>
      <c r="AH427" s="1">
        <f t="shared" ca="1" si="298"/>
        <v>0</v>
      </c>
      <c r="AI427" s="1">
        <f t="shared" ca="1" si="298"/>
        <v>0</v>
      </c>
      <c r="AJ427" s="1">
        <f t="shared" ca="1" si="298"/>
        <v>0</v>
      </c>
      <c r="AK427" s="1">
        <f t="shared" ca="1" si="298"/>
        <v>0</v>
      </c>
      <c r="AL427" s="1">
        <f t="shared" ca="1" si="298"/>
        <v>0</v>
      </c>
    </row>
    <row r="428" spans="9:38" x14ac:dyDescent="0.25">
      <c r="I428" s="22" t="str">
        <f>Items!$E$44</f>
        <v>Незавершенное производство и запасы</v>
      </c>
      <c r="J428" s="1" t="str">
        <f>Items!F62</f>
        <v>Резерв-3</v>
      </c>
      <c r="Q428" s="20">
        <f t="shared" ca="1" si="273"/>
        <v>0</v>
      </c>
      <c r="T428" s="1">
        <f t="shared" ref="T428:AL428" ca="1" si="299">T42+T151-T314</f>
        <v>0</v>
      </c>
      <c r="U428" s="1">
        <f t="shared" ca="1" si="299"/>
        <v>0</v>
      </c>
      <c r="V428" s="1">
        <f t="shared" ca="1" si="299"/>
        <v>0</v>
      </c>
      <c r="W428" s="1">
        <f t="shared" ca="1" si="299"/>
        <v>0</v>
      </c>
      <c r="X428" s="1">
        <f t="shared" ca="1" si="299"/>
        <v>0</v>
      </c>
      <c r="Y428" s="1">
        <f t="shared" ca="1" si="299"/>
        <v>0</v>
      </c>
      <c r="Z428" s="1">
        <f t="shared" ca="1" si="299"/>
        <v>0</v>
      </c>
      <c r="AA428" s="1">
        <f t="shared" ca="1" si="299"/>
        <v>0</v>
      </c>
      <c r="AB428" s="1">
        <f t="shared" ca="1" si="299"/>
        <v>0</v>
      </c>
      <c r="AC428" s="1">
        <f t="shared" ca="1" si="299"/>
        <v>0</v>
      </c>
      <c r="AD428" s="1">
        <f t="shared" ca="1" si="299"/>
        <v>0</v>
      </c>
      <c r="AE428" s="1">
        <f t="shared" ca="1" si="299"/>
        <v>0</v>
      </c>
      <c r="AF428" s="1">
        <f t="shared" ca="1" si="299"/>
        <v>0</v>
      </c>
      <c r="AG428" s="1">
        <f t="shared" ca="1" si="299"/>
        <v>0</v>
      </c>
      <c r="AH428" s="1">
        <f t="shared" ca="1" si="299"/>
        <v>0</v>
      </c>
      <c r="AI428" s="1">
        <f t="shared" ca="1" si="299"/>
        <v>0</v>
      </c>
      <c r="AJ428" s="1">
        <f t="shared" ca="1" si="299"/>
        <v>0</v>
      </c>
      <c r="AK428" s="1">
        <f t="shared" ca="1" si="299"/>
        <v>0</v>
      </c>
      <c r="AL428" s="1">
        <f t="shared" ca="1" si="299"/>
        <v>0</v>
      </c>
    </row>
    <row r="429" spans="9:38" x14ac:dyDescent="0.25">
      <c r="I429" s="22" t="str">
        <f>Items!$E$44</f>
        <v>Незавершенное производство и запасы</v>
      </c>
      <c r="J429" s="1" t="str">
        <f>Items!F63</f>
        <v>Резерв-4</v>
      </c>
      <c r="Q429" s="20">
        <f t="shared" ca="1" si="273"/>
        <v>0</v>
      </c>
      <c r="T429" s="1">
        <f t="shared" ref="T429:AL429" ca="1" si="300">T43+T152-T315</f>
        <v>0</v>
      </c>
      <c r="U429" s="1">
        <f t="shared" ca="1" si="300"/>
        <v>0</v>
      </c>
      <c r="V429" s="1">
        <f t="shared" ca="1" si="300"/>
        <v>0</v>
      </c>
      <c r="W429" s="1">
        <f t="shared" ca="1" si="300"/>
        <v>0</v>
      </c>
      <c r="X429" s="1">
        <f t="shared" ca="1" si="300"/>
        <v>0</v>
      </c>
      <c r="Y429" s="1">
        <f t="shared" ca="1" si="300"/>
        <v>0</v>
      </c>
      <c r="Z429" s="1">
        <f t="shared" ca="1" si="300"/>
        <v>0</v>
      </c>
      <c r="AA429" s="1">
        <f t="shared" ca="1" si="300"/>
        <v>0</v>
      </c>
      <c r="AB429" s="1">
        <f t="shared" ca="1" si="300"/>
        <v>0</v>
      </c>
      <c r="AC429" s="1">
        <f t="shared" ca="1" si="300"/>
        <v>0</v>
      </c>
      <c r="AD429" s="1">
        <f t="shared" ca="1" si="300"/>
        <v>0</v>
      </c>
      <c r="AE429" s="1">
        <f t="shared" ca="1" si="300"/>
        <v>0</v>
      </c>
      <c r="AF429" s="1">
        <f t="shared" ca="1" si="300"/>
        <v>0</v>
      </c>
      <c r="AG429" s="1">
        <f t="shared" ca="1" si="300"/>
        <v>0</v>
      </c>
      <c r="AH429" s="1">
        <f t="shared" ca="1" si="300"/>
        <v>0</v>
      </c>
      <c r="AI429" s="1">
        <f t="shared" ca="1" si="300"/>
        <v>0</v>
      </c>
      <c r="AJ429" s="1">
        <f t="shared" ca="1" si="300"/>
        <v>0</v>
      </c>
      <c r="AK429" s="1">
        <f t="shared" ca="1" si="300"/>
        <v>0</v>
      </c>
      <c r="AL429" s="1">
        <f t="shared" ca="1" si="300"/>
        <v>0</v>
      </c>
    </row>
    <row r="430" spans="9:38" x14ac:dyDescent="0.25">
      <c r="I430" s="22" t="str">
        <f>Items!$E$44</f>
        <v>Незавершенное производство и запасы</v>
      </c>
      <c r="J430" s="1" t="str">
        <f>Items!F64</f>
        <v>Резерв-5</v>
      </c>
      <c r="Q430" s="20">
        <f t="shared" ca="1" si="273"/>
        <v>0</v>
      </c>
      <c r="T430" s="1">
        <f t="shared" ref="T430:AL430" ca="1" si="301">T44+T153-T316</f>
        <v>0</v>
      </c>
      <c r="U430" s="1">
        <f t="shared" ca="1" si="301"/>
        <v>0</v>
      </c>
      <c r="V430" s="1">
        <f t="shared" ca="1" si="301"/>
        <v>0</v>
      </c>
      <c r="W430" s="1">
        <f t="shared" ca="1" si="301"/>
        <v>0</v>
      </c>
      <c r="X430" s="1">
        <f t="shared" ca="1" si="301"/>
        <v>0</v>
      </c>
      <c r="Y430" s="1">
        <f t="shared" ca="1" si="301"/>
        <v>0</v>
      </c>
      <c r="Z430" s="1">
        <f t="shared" ca="1" si="301"/>
        <v>0</v>
      </c>
      <c r="AA430" s="1">
        <f t="shared" ca="1" si="301"/>
        <v>0</v>
      </c>
      <c r="AB430" s="1">
        <f t="shared" ca="1" si="301"/>
        <v>0</v>
      </c>
      <c r="AC430" s="1">
        <f t="shared" ca="1" si="301"/>
        <v>0</v>
      </c>
      <c r="AD430" s="1">
        <f t="shared" ca="1" si="301"/>
        <v>0</v>
      </c>
      <c r="AE430" s="1">
        <f t="shared" ca="1" si="301"/>
        <v>0</v>
      </c>
      <c r="AF430" s="1">
        <f t="shared" ca="1" si="301"/>
        <v>0</v>
      </c>
      <c r="AG430" s="1">
        <f t="shared" ca="1" si="301"/>
        <v>0</v>
      </c>
      <c r="AH430" s="1">
        <f t="shared" ca="1" si="301"/>
        <v>0</v>
      </c>
      <c r="AI430" s="1">
        <f t="shared" ca="1" si="301"/>
        <v>0</v>
      </c>
      <c r="AJ430" s="1">
        <f t="shared" ca="1" si="301"/>
        <v>0</v>
      </c>
      <c r="AK430" s="1">
        <f t="shared" ca="1" si="301"/>
        <v>0</v>
      </c>
      <c r="AL430" s="1">
        <f t="shared" ca="1" si="301"/>
        <v>0</v>
      </c>
    </row>
    <row r="431" spans="9:38" x14ac:dyDescent="0.25">
      <c r="I431" s="22" t="str">
        <f>Items!$E$44</f>
        <v>Незавершенное производство и запасы</v>
      </c>
      <c r="J431" s="1" t="str">
        <f>Items!F65</f>
        <v>Резерв-6</v>
      </c>
      <c r="Q431" s="20">
        <f t="shared" ca="1" si="273"/>
        <v>0</v>
      </c>
      <c r="T431" s="1">
        <f t="shared" ref="T431:AL431" ca="1" si="302">T45+T154-T317</f>
        <v>0</v>
      </c>
      <c r="U431" s="1">
        <f t="shared" ca="1" si="302"/>
        <v>0</v>
      </c>
      <c r="V431" s="1">
        <f t="shared" ca="1" si="302"/>
        <v>0</v>
      </c>
      <c r="W431" s="1">
        <f t="shared" ca="1" si="302"/>
        <v>0</v>
      </c>
      <c r="X431" s="1">
        <f t="shared" ca="1" si="302"/>
        <v>0</v>
      </c>
      <c r="Y431" s="1">
        <f t="shared" ca="1" si="302"/>
        <v>0</v>
      </c>
      <c r="Z431" s="1">
        <f t="shared" ca="1" si="302"/>
        <v>0</v>
      </c>
      <c r="AA431" s="1">
        <f t="shared" ca="1" si="302"/>
        <v>0</v>
      </c>
      <c r="AB431" s="1">
        <f t="shared" ca="1" si="302"/>
        <v>0</v>
      </c>
      <c r="AC431" s="1">
        <f t="shared" ca="1" si="302"/>
        <v>0</v>
      </c>
      <c r="AD431" s="1">
        <f t="shared" ca="1" si="302"/>
        <v>0</v>
      </c>
      <c r="AE431" s="1">
        <f t="shared" ca="1" si="302"/>
        <v>0</v>
      </c>
      <c r="AF431" s="1">
        <f t="shared" ca="1" si="302"/>
        <v>0</v>
      </c>
      <c r="AG431" s="1">
        <f t="shared" ca="1" si="302"/>
        <v>0</v>
      </c>
      <c r="AH431" s="1">
        <f t="shared" ca="1" si="302"/>
        <v>0</v>
      </c>
      <c r="AI431" s="1">
        <f t="shared" ca="1" si="302"/>
        <v>0</v>
      </c>
      <c r="AJ431" s="1">
        <f t="shared" ca="1" si="302"/>
        <v>0</v>
      </c>
      <c r="AK431" s="1">
        <f t="shared" ca="1" si="302"/>
        <v>0</v>
      </c>
      <c r="AL431" s="1">
        <f t="shared" ca="1" si="302"/>
        <v>0</v>
      </c>
    </row>
    <row r="432" spans="9:38" x14ac:dyDescent="0.25">
      <c r="I432" s="22" t="str">
        <f>Items!$E$44</f>
        <v>Незавершенное производство и запасы</v>
      </c>
      <c r="J432" s="1" t="str">
        <f>Items!F66</f>
        <v>Резерв-7</v>
      </c>
      <c r="Q432" s="20">
        <f t="shared" ca="1" si="273"/>
        <v>0</v>
      </c>
      <c r="T432" s="1">
        <f t="shared" ref="T432:AL432" ca="1" si="303">T46+T155-T318</f>
        <v>0</v>
      </c>
      <c r="U432" s="1">
        <f t="shared" ca="1" si="303"/>
        <v>0</v>
      </c>
      <c r="V432" s="1">
        <f t="shared" ca="1" si="303"/>
        <v>0</v>
      </c>
      <c r="W432" s="1">
        <f t="shared" ca="1" si="303"/>
        <v>0</v>
      </c>
      <c r="X432" s="1">
        <f t="shared" ca="1" si="303"/>
        <v>0</v>
      </c>
      <c r="Y432" s="1">
        <f t="shared" ca="1" si="303"/>
        <v>0</v>
      </c>
      <c r="Z432" s="1">
        <f t="shared" ca="1" si="303"/>
        <v>0</v>
      </c>
      <c r="AA432" s="1">
        <f t="shared" ca="1" si="303"/>
        <v>0</v>
      </c>
      <c r="AB432" s="1">
        <f t="shared" ca="1" si="303"/>
        <v>0</v>
      </c>
      <c r="AC432" s="1">
        <f t="shared" ca="1" si="303"/>
        <v>0</v>
      </c>
      <c r="AD432" s="1">
        <f t="shared" ca="1" si="303"/>
        <v>0</v>
      </c>
      <c r="AE432" s="1">
        <f t="shared" ca="1" si="303"/>
        <v>0</v>
      </c>
      <c r="AF432" s="1">
        <f t="shared" ca="1" si="303"/>
        <v>0</v>
      </c>
      <c r="AG432" s="1">
        <f t="shared" ca="1" si="303"/>
        <v>0</v>
      </c>
      <c r="AH432" s="1">
        <f t="shared" ca="1" si="303"/>
        <v>0</v>
      </c>
      <c r="AI432" s="1">
        <f t="shared" ca="1" si="303"/>
        <v>0</v>
      </c>
      <c r="AJ432" s="1">
        <f t="shared" ca="1" si="303"/>
        <v>0</v>
      </c>
      <c r="AK432" s="1">
        <f t="shared" ca="1" si="303"/>
        <v>0</v>
      </c>
      <c r="AL432" s="1">
        <f t="shared" ca="1" si="303"/>
        <v>0</v>
      </c>
    </row>
    <row r="433" spans="5:38" x14ac:dyDescent="0.25">
      <c r="I433" s="22" t="str">
        <f>Items!$E$44</f>
        <v>Незавершенное производство и запасы</v>
      </c>
      <c r="J433" s="1" t="str">
        <f>Items!F67</f>
        <v>Резерв-8</v>
      </c>
      <c r="Q433" s="20">
        <f t="shared" ca="1" si="273"/>
        <v>0</v>
      </c>
      <c r="T433" s="1">
        <f t="shared" ref="T433:AL433" ca="1" si="304">T47+T156-T319</f>
        <v>0</v>
      </c>
      <c r="U433" s="1">
        <f t="shared" ca="1" si="304"/>
        <v>0</v>
      </c>
      <c r="V433" s="1">
        <f t="shared" ca="1" si="304"/>
        <v>0</v>
      </c>
      <c r="W433" s="1">
        <f t="shared" ca="1" si="304"/>
        <v>0</v>
      </c>
      <c r="X433" s="1">
        <f t="shared" ca="1" si="304"/>
        <v>0</v>
      </c>
      <c r="Y433" s="1">
        <f t="shared" ca="1" si="304"/>
        <v>0</v>
      </c>
      <c r="Z433" s="1">
        <f t="shared" ca="1" si="304"/>
        <v>0</v>
      </c>
      <c r="AA433" s="1">
        <f t="shared" ca="1" si="304"/>
        <v>0</v>
      </c>
      <c r="AB433" s="1">
        <f t="shared" ca="1" si="304"/>
        <v>0</v>
      </c>
      <c r="AC433" s="1">
        <f t="shared" ca="1" si="304"/>
        <v>0</v>
      </c>
      <c r="AD433" s="1">
        <f t="shared" ca="1" si="304"/>
        <v>0</v>
      </c>
      <c r="AE433" s="1">
        <f t="shared" ca="1" si="304"/>
        <v>0</v>
      </c>
      <c r="AF433" s="1">
        <f t="shared" ca="1" si="304"/>
        <v>0</v>
      </c>
      <c r="AG433" s="1">
        <f t="shared" ca="1" si="304"/>
        <v>0</v>
      </c>
      <c r="AH433" s="1">
        <f t="shared" ca="1" si="304"/>
        <v>0</v>
      </c>
      <c r="AI433" s="1">
        <f t="shared" ca="1" si="304"/>
        <v>0</v>
      </c>
      <c r="AJ433" s="1">
        <f t="shared" ca="1" si="304"/>
        <v>0</v>
      </c>
      <c r="AK433" s="1">
        <f t="shared" ca="1" si="304"/>
        <v>0</v>
      </c>
      <c r="AL433" s="1">
        <f t="shared" ca="1" si="304"/>
        <v>0</v>
      </c>
    </row>
    <row r="434" spans="5:38" s="23" customFormat="1" ht="10.199999999999999" x14ac:dyDescent="0.2">
      <c r="E434" s="23" t="s">
        <v>50</v>
      </c>
    </row>
    <row r="435" spans="5:38" s="2" customFormat="1" x14ac:dyDescent="0.25">
      <c r="I435" s="2" t="str">
        <f>Items!$E$122</f>
        <v>Финансовые активы</v>
      </c>
      <c r="Q435" s="29">
        <f t="shared" ref="Q435:Q439" ca="1" si="305">INDIRECT(ADDRESS(ROW(),SUMIFS($3:$3,$4:$4,MAX($4:$4))))</f>
        <v>0</v>
      </c>
      <c r="T435" s="2">
        <f ca="1">SUM(T436:T440)</f>
        <v>0</v>
      </c>
      <c r="U435" s="2">
        <f t="shared" ref="U435:AL435" ca="1" si="306">SUM(U436:U440)</f>
        <v>0</v>
      </c>
      <c r="V435" s="2">
        <f t="shared" ca="1" si="306"/>
        <v>0</v>
      </c>
      <c r="W435" s="2">
        <f t="shared" ca="1" si="306"/>
        <v>0</v>
      </c>
      <c r="X435" s="2">
        <f t="shared" ca="1" si="306"/>
        <v>0</v>
      </c>
      <c r="Y435" s="2">
        <f t="shared" ca="1" si="306"/>
        <v>0</v>
      </c>
      <c r="Z435" s="2">
        <f t="shared" ca="1" si="306"/>
        <v>0</v>
      </c>
      <c r="AA435" s="2">
        <f t="shared" ca="1" si="306"/>
        <v>0</v>
      </c>
      <c r="AB435" s="2">
        <f t="shared" ca="1" si="306"/>
        <v>0</v>
      </c>
      <c r="AC435" s="2">
        <f t="shared" ca="1" si="306"/>
        <v>0</v>
      </c>
      <c r="AD435" s="2">
        <f t="shared" ca="1" si="306"/>
        <v>0</v>
      </c>
      <c r="AE435" s="2">
        <f t="shared" ca="1" si="306"/>
        <v>0</v>
      </c>
      <c r="AF435" s="2">
        <f t="shared" ca="1" si="306"/>
        <v>0</v>
      </c>
      <c r="AG435" s="2">
        <f t="shared" ca="1" si="306"/>
        <v>0</v>
      </c>
      <c r="AH435" s="2">
        <f t="shared" ca="1" si="306"/>
        <v>0</v>
      </c>
      <c r="AI435" s="2">
        <f t="shared" ca="1" si="306"/>
        <v>0</v>
      </c>
      <c r="AJ435" s="2">
        <f t="shared" ca="1" si="306"/>
        <v>0</v>
      </c>
      <c r="AK435" s="2">
        <f t="shared" ca="1" si="306"/>
        <v>0</v>
      </c>
      <c r="AL435" s="2">
        <f t="shared" ca="1" si="306"/>
        <v>0</v>
      </c>
    </row>
    <row r="436" spans="5:38" x14ac:dyDescent="0.25">
      <c r="I436" s="22" t="str">
        <f>Items!$E$122</f>
        <v>Финансовые активы</v>
      </c>
      <c r="J436" s="1" t="str">
        <f>Items!F123</f>
        <v>%% по депозитам</v>
      </c>
      <c r="Q436" s="20">
        <f t="shared" ca="1" si="305"/>
        <v>0</v>
      </c>
      <c r="T436" s="1">
        <f ca="1">T50+T371-T247</f>
        <v>0</v>
      </c>
      <c r="U436" s="1">
        <f t="shared" ref="U436:AL436" ca="1" si="307">U50+U371-U247</f>
        <v>0</v>
      </c>
      <c r="V436" s="1">
        <f t="shared" ca="1" si="307"/>
        <v>0</v>
      </c>
      <c r="W436" s="1">
        <f t="shared" ca="1" si="307"/>
        <v>0</v>
      </c>
      <c r="X436" s="1">
        <f t="shared" ca="1" si="307"/>
        <v>0</v>
      </c>
      <c r="Y436" s="1">
        <f t="shared" ca="1" si="307"/>
        <v>0</v>
      </c>
      <c r="Z436" s="1">
        <f t="shared" ca="1" si="307"/>
        <v>0</v>
      </c>
      <c r="AA436" s="1">
        <f t="shared" ca="1" si="307"/>
        <v>0</v>
      </c>
      <c r="AB436" s="1">
        <f t="shared" ca="1" si="307"/>
        <v>0</v>
      </c>
      <c r="AC436" s="1">
        <f t="shared" ca="1" si="307"/>
        <v>0</v>
      </c>
      <c r="AD436" s="1">
        <f t="shared" ca="1" si="307"/>
        <v>0</v>
      </c>
      <c r="AE436" s="1">
        <f t="shared" ca="1" si="307"/>
        <v>0</v>
      </c>
      <c r="AF436" s="1">
        <f t="shared" ca="1" si="307"/>
        <v>0</v>
      </c>
      <c r="AG436" s="1">
        <f t="shared" ca="1" si="307"/>
        <v>0</v>
      </c>
      <c r="AH436" s="1">
        <f t="shared" ca="1" si="307"/>
        <v>0</v>
      </c>
      <c r="AI436" s="1">
        <f t="shared" ca="1" si="307"/>
        <v>0</v>
      </c>
      <c r="AJ436" s="1">
        <f t="shared" ca="1" si="307"/>
        <v>0</v>
      </c>
      <c r="AK436" s="1">
        <f t="shared" ca="1" si="307"/>
        <v>0</v>
      </c>
      <c r="AL436" s="1">
        <f t="shared" ca="1" si="307"/>
        <v>0</v>
      </c>
    </row>
    <row r="437" spans="5:38" x14ac:dyDescent="0.25">
      <c r="I437" s="22" t="str">
        <f>Items!$E$122</f>
        <v>Финансовые активы</v>
      </c>
      <c r="J437" s="1" t="str">
        <f>Items!F124</f>
        <v>%% по займам</v>
      </c>
      <c r="Q437" s="20">
        <f t="shared" ca="1" si="305"/>
        <v>0</v>
      </c>
      <c r="T437" s="1">
        <f ca="1">T51+T372-T248</f>
        <v>0</v>
      </c>
      <c r="U437" s="1">
        <f t="shared" ref="U437:AL437" ca="1" si="308">U51+U372-U248</f>
        <v>0</v>
      </c>
      <c r="V437" s="1">
        <f t="shared" ca="1" si="308"/>
        <v>0</v>
      </c>
      <c r="W437" s="1">
        <f t="shared" ca="1" si="308"/>
        <v>0</v>
      </c>
      <c r="X437" s="1">
        <f t="shared" ca="1" si="308"/>
        <v>0</v>
      </c>
      <c r="Y437" s="1">
        <f t="shared" ca="1" si="308"/>
        <v>0</v>
      </c>
      <c r="Z437" s="1">
        <f t="shared" ca="1" si="308"/>
        <v>0</v>
      </c>
      <c r="AA437" s="1">
        <f t="shared" ca="1" si="308"/>
        <v>0</v>
      </c>
      <c r="AB437" s="1">
        <f t="shared" ca="1" si="308"/>
        <v>0</v>
      </c>
      <c r="AC437" s="1">
        <f t="shared" ca="1" si="308"/>
        <v>0</v>
      </c>
      <c r="AD437" s="1">
        <f t="shared" ca="1" si="308"/>
        <v>0</v>
      </c>
      <c r="AE437" s="1">
        <f t="shared" ca="1" si="308"/>
        <v>0</v>
      </c>
      <c r="AF437" s="1">
        <f t="shared" ca="1" si="308"/>
        <v>0</v>
      </c>
      <c r="AG437" s="1">
        <f t="shared" ca="1" si="308"/>
        <v>0</v>
      </c>
      <c r="AH437" s="1">
        <f t="shared" ca="1" si="308"/>
        <v>0</v>
      </c>
      <c r="AI437" s="1">
        <f t="shared" ca="1" si="308"/>
        <v>0</v>
      </c>
      <c r="AJ437" s="1">
        <f t="shared" ca="1" si="308"/>
        <v>0</v>
      </c>
      <c r="AK437" s="1">
        <f t="shared" ca="1" si="308"/>
        <v>0</v>
      </c>
      <c r="AL437" s="1">
        <f t="shared" ca="1" si="308"/>
        <v>0</v>
      </c>
    </row>
    <row r="438" spans="5:38" x14ac:dyDescent="0.25">
      <c r="I438" s="22" t="str">
        <f>Items!$E$122</f>
        <v>Финансовые активы</v>
      </c>
      <c r="J438" s="1" t="str">
        <f>Items!F125</f>
        <v>Депозиты</v>
      </c>
      <c r="Q438" s="20">
        <f t="shared" ca="1" si="305"/>
        <v>0</v>
      </c>
      <c r="T438" s="1">
        <f ca="1">T52+T272-T267</f>
        <v>0</v>
      </c>
      <c r="U438" s="1">
        <f t="shared" ref="U438:AL438" ca="1" si="309">U52+U272-U267</f>
        <v>0</v>
      </c>
      <c r="V438" s="1">
        <f t="shared" ca="1" si="309"/>
        <v>0</v>
      </c>
      <c r="W438" s="1">
        <f t="shared" ca="1" si="309"/>
        <v>0</v>
      </c>
      <c r="X438" s="1">
        <f t="shared" ca="1" si="309"/>
        <v>0</v>
      </c>
      <c r="Y438" s="1">
        <f t="shared" ca="1" si="309"/>
        <v>0</v>
      </c>
      <c r="Z438" s="1">
        <f t="shared" ca="1" si="309"/>
        <v>0</v>
      </c>
      <c r="AA438" s="1">
        <f t="shared" ca="1" si="309"/>
        <v>0</v>
      </c>
      <c r="AB438" s="1">
        <f t="shared" ca="1" si="309"/>
        <v>0</v>
      </c>
      <c r="AC438" s="1">
        <f t="shared" ca="1" si="309"/>
        <v>0</v>
      </c>
      <c r="AD438" s="1">
        <f t="shared" ca="1" si="309"/>
        <v>0</v>
      </c>
      <c r="AE438" s="1">
        <f t="shared" ca="1" si="309"/>
        <v>0</v>
      </c>
      <c r="AF438" s="1">
        <f t="shared" ca="1" si="309"/>
        <v>0</v>
      </c>
      <c r="AG438" s="1">
        <f t="shared" ca="1" si="309"/>
        <v>0</v>
      </c>
      <c r="AH438" s="1">
        <f t="shared" ca="1" si="309"/>
        <v>0</v>
      </c>
      <c r="AI438" s="1">
        <f t="shared" ca="1" si="309"/>
        <v>0</v>
      </c>
      <c r="AJ438" s="1">
        <f t="shared" ca="1" si="309"/>
        <v>0</v>
      </c>
      <c r="AK438" s="1">
        <f t="shared" ca="1" si="309"/>
        <v>0</v>
      </c>
      <c r="AL438" s="1">
        <f t="shared" ca="1" si="309"/>
        <v>0</v>
      </c>
    </row>
    <row r="439" spans="5:38" x14ac:dyDescent="0.25">
      <c r="I439" s="22" t="str">
        <f>Items!$E$122</f>
        <v>Финансовые активы</v>
      </c>
      <c r="J439" s="1" t="str">
        <f>Items!F126</f>
        <v>Выданные займы</v>
      </c>
      <c r="Q439" s="20">
        <f t="shared" ca="1" si="305"/>
        <v>0</v>
      </c>
      <c r="T439" s="1">
        <f ca="1">T53+T273-T268</f>
        <v>0</v>
      </c>
      <c r="U439" s="1">
        <f t="shared" ref="U439:AL439" ca="1" si="310">U53+U273-U268</f>
        <v>0</v>
      </c>
      <c r="V439" s="1">
        <f t="shared" ca="1" si="310"/>
        <v>0</v>
      </c>
      <c r="W439" s="1">
        <f t="shared" ca="1" si="310"/>
        <v>0</v>
      </c>
      <c r="X439" s="1">
        <f t="shared" ca="1" si="310"/>
        <v>0</v>
      </c>
      <c r="Y439" s="1">
        <f t="shared" ca="1" si="310"/>
        <v>0</v>
      </c>
      <c r="Z439" s="1">
        <f t="shared" ca="1" si="310"/>
        <v>0</v>
      </c>
      <c r="AA439" s="1">
        <f t="shared" ca="1" si="310"/>
        <v>0</v>
      </c>
      <c r="AB439" s="1">
        <f t="shared" ca="1" si="310"/>
        <v>0</v>
      </c>
      <c r="AC439" s="1">
        <f t="shared" ca="1" si="310"/>
        <v>0</v>
      </c>
      <c r="AD439" s="1">
        <f t="shared" ca="1" si="310"/>
        <v>0</v>
      </c>
      <c r="AE439" s="1">
        <f t="shared" ca="1" si="310"/>
        <v>0</v>
      </c>
      <c r="AF439" s="1">
        <f t="shared" ca="1" si="310"/>
        <v>0</v>
      </c>
      <c r="AG439" s="1">
        <f t="shared" ca="1" si="310"/>
        <v>0</v>
      </c>
      <c r="AH439" s="1">
        <f t="shared" ca="1" si="310"/>
        <v>0</v>
      </c>
      <c r="AI439" s="1">
        <f t="shared" ca="1" si="310"/>
        <v>0</v>
      </c>
      <c r="AJ439" s="1">
        <f t="shared" ca="1" si="310"/>
        <v>0</v>
      </c>
      <c r="AK439" s="1">
        <f t="shared" ca="1" si="310"/>
        <v>0</v>
      </c>
      <c r="AL439" s="1">
        <f t="shared" ca="1" si="310"/>
        <v>0</v>
      </c>
    </row>
    <row r="440" spans="5:38" s="23" customFormat="1" ht="10.199999999999999" x14ac:dyDescent="0.2">
      <c r="E440" s="23" t="s">
        <v>50</v>
      </c>
    </row>
    <row r="441" spans="5:38" s="2" customFormat="1" x14ac:dyDescent="0.25">
      <c r="I441" s="2" t="str">
        <f>Items!$E$127</f>
        <v>Основные средства</v>
      </c>
      <c r="Q441" s="29">
        <f t="shared" ref="Q441:Q446" ca="1" si="311">INDIRECT(ADDRESS(ROW(),SUMIFS($3:$3,$4:$4,MAX($4:$4))))</f>
        <v>2704723.9347999999</v>
      </c>
      <c r="T441" s="2">
        <f ca="1">SUM(T442:T447)</f>
        <v>0</v>
      </c>
      <c r="U441" s="2">
        <f t="shared" ref="U441:AL441" ca="1" si="312">SUM(U442:U447)</f>
        <v>173430</v>
      </c>
      <c r="V441" s="2">
        <f t="shared" ca="1" si="312"/>
        <v>173430</v>
      </c>
      <c r="W441" s="2">
        <f t="shared" ca="1" si="312"/>
        <v>192144.51</v>
      </c>
      <c r="X441" s="2">
        <f t="shared" ca="1" si="312"/>
        <v>214464.99</v>
      </c>
      <c r="Y441" s="2">
        <f t="shared" ca="1" si="312"/>
        <v>232747.42479999998</v>
      </c>
      <c r="Z441" s="2">
        <f t="shared" ca="1" si="312"/>
        <v>232747.42479999998</v>
      </c>
      <c r="AA441" s="2">
        <f t="shared" ca="1" si="312"/>
        <v>436062.84479999996</v>
      </c>
      <c r="AB441" s="2">
        <f t="shared" ca="1" si="312"/>
        <v>443679.1948</v>
      </c>
      <c r="AC441" s="2">
        <f t="shared" ca="1" si="312"/>
        <v>445940.1948</v>
      </c>
      <c r="AD441" s="2">
        <f t="shared" ca="1" si="312"/>
        <v>1207953.3648000001</v>
      </c>
      <c r="AE441" s="2">
        <f t="shared" ca="1" si="312"/>
        <v>1704463.8248000001</v>
      </c>
      <c r="AF441" s="2">
        <f t="shared" ca="1" si="312"/>
        <v>2630580.1347999997</v>
      </c>
      <c r="AG441" s="2">
        <f t="shared" ca="1" si="312"/>
        <v>2704723.9347999999</v>
      </c>
      <c r="AH441" s="2">
        <f t="shared" ca="1" si="312"/>
        <v>2704723.9347999999</v>
      </c>
      <c r="AI441" s="2">
        <f t="shared" ca="1" si="312"/>
        <v>2704723.9347999999</v>
      </c>
      <c r="AJ441" s="2">
        <f t="shared" ca="1" si="312"/>
        <v>2704723.9347999999</v>
      </c>
      <c r="AK441" s="2">
        <f t="shared" ca="1" si="312"/>
        <v>2704723.9347999999</v>
      </c>
      <c r="AL441" s="2">
        <f t="shared" ca="1" si="312"/>
        <v>2704723.9347999999</v>
      </c>
    </row>
    <row r="442" spans="5:38" x14ac:dyDescent="0.25">
      <c r="I442" s="22" t="str">
        <f>Items!$E$127</f>
        <v>Основные средства</v>
      </c>
      <c r="J442" s="1" t="str">
        <f>Items!F128</f>
        <v>Оборудование приобретенное в лизинг</v>
      </c>
      <c r="Q442" s="20">
        <f t="shared" ca="1" si="311"/>
        <v>0</v>
      </c>
      <c r="T442" s="1">
        <f ca="1">T56+T119-T364</f>
        <v>0</v>
      </c>
      <c r="U442" s="1">
        <f t="shared" ref="U442:AL445" ca="1" si="313">U56+U119-U364</f>
        <v>0</v>
      </c>
      <c r="V442" s="1">
        <f t="shared" ca="1" si="313"/>
        <v>0</v>
      </c>
      <c r="W442" s="1">
        <f t="shared" ca="1" si="313"/>
        <v>0</v>
      </c>
      <c r="X442" s="1">
        <f t="shared" ca="1" si="313"/>
        <v>0</v>
      </c>
      <c r="Y442" s="1">
        <f t="shared" ca="1" si="313"/>
        <v>0</v>
      </c>
      <c r="Z442" s="1">
        <f t="shared" ca="1" si="313"/>
        <v>0</v>
      </c>
      <c r="AA442" s="1">
        <f t="shared" ca="1" si="313"/>
        <v>0</v>
      </c>
      <c r="AB442" s="1">
        <f t="shared" ca="1" si="313"/>
        <v>0</v>
      </c>
      <c r="AC442" s="1">
        <f t="shared" ca="1" si="313"/>
        <v>0</v>
      </c>
      <c r="AD442" s="1">
        <f t="shared" ca="1" si="313"/>
        <v>0</v>
      </c>
      <c r="AE442" s="1">
        <f t="shared" ca="1" si="313"/>
        <v>0</v>
      </c>
      <c r="AF442" s="1">
        <f t="shared" ca="1" si="313"/>
        <v>0</v>
      </c>
      <c r="AG442" s="1">
        <f t="shared" ca="1" si="313"/>
        <v>0</v>
      </c>
      <c r="AH442" s="1">
        <f t="shared" ca="1" si="313"/>
        <v>0</v>
      </c>
      <c r="AI442" s="1">
        <f t="shared" ca="1" si="313"/>
        <v>0</v>
      </c>
      <c r="AJ442" s="1">
        <f t="shared" ca="1" si="313"/>
        <v>0</v>
      </c>
      <c r="AK442" s="1">
        <f t="shared" ca="1" si="313"/>
        <v>0</v>
      </c>
      <c r="AL442" s="1">
        <f t="shared" ca="1" si="313"/>
        <v>0</v>
      </c>
    </row>
    <row r="443" spans="5:38" x14ac:dyDescent="0.25">
      <c r="I443" s="22" t="str">
        <f>Items!$E$127</f>
        <v>Основные средства</v>
      </c>
      <c r="J443" s="1" t="str">
        <f>Items!F129</f>
        <v>Офис CLT перевозимый</v>
      </c>
      <c r="Q443" s="20">
        <f t="shared" ca="1" si="311"/>
        <v>902553.09</v>
      </c>
      <c r="T443" s="1">
        <f t="shared" ref="T443:AI445" ca="1" si="314">T57+T120-T365</f>
        <v>0</v>
      </c>
      <c r="U443" s="1">
        <f t="shared" ca="1" si="314"/>
        <v>0</v>
      </c>
      <c r="V443" s="1">
        <f t="shared" ca="1" si="314"/>
        <v>0</v>
      </c>
      <c r="W443" s="1">
        <f t="shared" ca="1" si="314"/>
        <v>0</v>
      </c>
      <c r="X443" s="1">
        <f t="shared" ca="1" si="314"/>
        <v>0</v>
      </c>
      <c r="Y443" s="1">
        <f t="shared" ca="1" si="314"/>
        <v>0</v>
      </c>
      <c r="Z443" s="1">
        <f t="shared" ca="1" si="314"/>
        <v>0</v>
      </c>
      <c r="AA443" s="1">
        <f t="shared" ca="1" si="314"/>
        <v>0</v>
      </c>
      <c r="AB443" s="1">
        <f t="shared" ca="1" si="314"/>
        <v>0</v>
      </c>
      <c r="AC443" s="1">
        <f t="shared" ca="1" si="314"/>
        <v>0</v>
      </c>
      <c r="AD443" s="1">
        <f t="shared" ca="1" si="314"/>
        <v>0</v>
      </c>
      <c r="AE443" s="1">
        <f t="shared" ca="1" si="314"/>
        <v>0</v>
      </c>
      <c r="AF443" s="1">
        <f t="shared" ca="1" si="314"/>
        <v>902553.09</v>
      </c>
      <c r="AG443" s="1">
        <f t="shared" ca="1" si="314"/>
        <v>902553.09</v>
      </c>
      <c r="AH443" s="1">
        <f t="shared" ca="1" si="314"/>
        <v>902553.09</v>
      </c>
      <c r="AI443" s="1">
        <f t="shared" ca="1" si="314"/>
        <v>902553.09</v>
      </c>
      <c r="AJ443" s="1">
        <f t="shared" ca="1" si="313"/>
        <v>902553.09</v>
      </c>
      <c r="AK443" s="1">
        <f t="shared" ca="1" si="313"/>
        <v>902553.09</v>
      </c>
      <c r="AL443" s="1">
        <f t="shared" ca="1" si="313"/>
        <v>902553.09</v>
      </c>
    </row>
    <row r="444" spans="5:38" x14ac:dyDescent="0.25">
      <c r="I444" s="22" t="str">
        <f>Items!$E$127</f>
        <v>Основные средства</v>
      </c>
      <c r="J444" s="1" t="str">
        <f>Items!F130</f>
        <v>Контейнер</v>
      </c>
      <c r="Q444" s="20">
        <f t="shared" ca="1" si="311"/>
        <v>575090</v>
      </c>
      <c r="T444" s="1">
        <f t="shared" ca="1" si="314"/>
        <v>0</v>
      </c>
      <c r="U444" s="1">
        <f t="shared" ca="1" si="313"/>
        <v>173430</v>
      </c>
      <c r="V444" s="1">
        <f t="shared" ca="1" si="313"/>
        <v>173430</v>
      </c>
      <c r="W444" s="1">
        <f t="shared" ca="1" si="313"/>
        <v>173430</v>
      </c>
      <c r="X444" s="1">
        <f t="shared" ca="1" si="313"/>
        <v>173430</v>
      </c>
      <c r="Y444" s="1">
        <f t="shared" ca="1" si="313"/>
        <v>173430</v>
      </c>
      <c r="Z444" s="1">
        <f t="shared" ca="1" si="313"/>
        <v>173430</v>
      </c>
      <c r="AA444" s="1">
        <f t="shared" ca="1" si="313"/>
        <v>347800</v>
      </c>
      <c r="AB444" s="1">
        <f t="shared" ca="1" si="313"/>
        <v>347800</v>
      </c>
      <c r="AC444" s="1">
        <f t="shared" ca="1" si="313"/>
        <v>347800</v>
      </c>
      <c r="AD444" s="1">
        <f t="shared" ca="1" si="313"/>
        <v>575090</v>
      </c>
      <c r="AE444" s="1">
        <f t="shared" ca="1" si="313"/>
        <v>575090</v>
      </c>
      <c r="AF444" s="1">
        <f t="shared" ca="1" si="313"/>
        <v>575090</v>
      </c>
      <c r="AG444" s="1">
        <f t="shared" ca="1" si="313"/>
        <v>575090</v>
      </c>
      <c r="AH444" s="1">
        <f t="shared" ca="1" si="313"/>
        <v>575090</v>
      </c>
      <c r="AI444" s="1">
        <f t="shared" ca="1" si="313"/>
        <v>575090</v>
      </c>
      <c r="AJ444" s="1">
        <f t="shared" ca="1" si="313"/>
        <v>575090</v>
      </c>
      <c r="AK444" s="1">
        <f t="shared" ca="1" si="313"/>
        <v>575090</v>
      </c>
      <c r="AL444" s="1">
        <f t="shared" ca="1" si="313"/>
        <v>575090</v>
      </c>
    </row>
    <row r="445" spans="5:38" x14ac:dyDescent="0.25">
      <c r="I445" s="22" t="str">
        <f>Items!$E$127</f>
        <v>Основные средства</v>
      </c>
      <c r="J445" s="1" t="str">
        <f>Items!F131</f>
        <v>Инструменты</v>
      </c>
      <c r="Q445" s="20">
        <f t="shared" ca="1" si="311"/>
        <v>607313.93479999993</v>
      </c>
      <c r="T445" s="1">
        <f t="shared" ca="1" si="314"/>
        <v>0</v>
      </c>
      <c r="U445" s="1">
        <f t="shared" ca="1" si="313"/>
        <v>0</v>
      </c>
      <c r="V445" s="1">
        <f t="shared" ca="1" si="313"/>
        <v>0</v>
      </c>
      <c r="W445" s="1">
        <f t="shared" ca="1" si="313"/>
        <v>18714.509999999998</v>
      </c>
      <c r="X445" s="1">
        <f t="shared" ca="1" si="313"/>
        <v>41034.99</v>
      </c>
      <c r="Y445" s="1">
        <f t="shared" ca="1" si="313"/>
        <v>59317.424799999993</v>
      </c>
      <c r="Z445" s="1">
        <f t="shared" ca="1" si="313"/>
        <v>59317.424799999993</v>
      </c>
      <c r="AA445" s="1">
        <f t="shared" ca="1" si="313"/>
        <v>88262.844799999992</v>
      </c>
      <c r="AB445" s="1">
        <f t="shared" ca="1" si="313"/>
        <v>95879.194799999997</v>
      </c>
      <c r="AC445" s="1">
        <f t="shared" ca="1" si="313"/>
        <v>98140.194799999997</v>
      </c>
      <c r="AD445" s="1">
        <f t="shared" ca="1" si="313"/>
        <v>100333.3648</v>
      </c>
      <c r="AE445" s="1">
        <f t="shared" ca="1" si="313"/>
        <v>534535.71479999996</v>
      </c>
      <c r="AF445" s="1">
        <f t="shared" ca="1" si="313"/>
        <v>558098.93479999993</v>
      </c>
      <c r="AG445" s="1">
        <f t="shared" ca="1" si="313"/>
        <v>607313.93479999993</v>
      </c>
      <c r="AH445" s="1">
        <f t="shared" ca="1" si="313"/>
        <v>607313.93479999993</v>
      </c>
      <c r="AI445" s="1">
        <f t="shared" ca="1" si="313"/>
        <v>607313.93479999993</v>
      </c>
      <c r="AJ445" s="1">
        <f t="shared" ca="1" si="313"/>
        <v>607313.93479999993</v>
      </c>
      <c r="AK445" s="1">
        <f t="shared" ca="1" si="313"/>
        <v>607313.93479999993</v>
      </c>
      <c r="AL445" s="1">
        <f t="shared" ca="1" si="313"/>
        <v>607313.93479999993</v>
      </c>
    </row>
    <row r="446" spans="5:38" x14ac:dyDescent="0.25">
      <c r="I446" s="22" t="str">
        <f>Items!$E$127</f>
        <v>Основные средства</v>
      </c>
      <c r="J446" s="1" t="str">
        <f>Items!F132</f>
        <v>Спец техника и оборудование</v>
      </c>
      <c r="Q446" s="20">
        <f t="shared" ca="1" si="311"/>
        <v>619766.91</v>
      </c>
      <c r="T446" s="1">
        <f ca="1">T60+T123-T368</f>
        <v>0</v>
      </c>
      <c r="U446" s="1">
        <f t="shared" ref="U446:AL446" ca="1" si="315">U60+U123-U368</f>
        <v>0</v>
      </c>
      <c r="V446" s="1">
        <f t="shared" ca="1" si="315"/>
        <v>0</v>
      </c>
      <c r="W446" s="1">
        <f t="shared" ca="1" si="315"/>
        <v>0</v>
      </c>
      <c r="X446" s="1">
        <f t="shared" ca="1" si="315"/>
        <v>0</v>
      </c>
      <c r="Y446" s="1">
        <f t="shared" ca="1" si="315"/>
        <v>0</v>
      </c>
      <c r="Z446" s="1">
        <f t="shared" ca="1" si="315"/>
        <v>0</v>
      </c>
      <c r="AA446" s="1">
        <f t="shared" ca="1" si="315"/>
        <v>0</v>
      </c>
      <c r="AB446" s="1">
        <f t="shared" ca="1" si="315"/>
        <v>0</v>
      </c>
      <c r="AC446" s="1">
        <f t="shared" ca="1" si="315"/>
        <v>0</v>
      </c>
      <c r="AD446" s="1">
        <f t="shared" ca="1" si="315"/>
        <v>532530</v>
      </c>
      <c r="AE446" s="1">
        <f t="shared" ca="1" si="315"/>
        <v>594838.11</v>
      </c>
      <c r="AF446" s="1">
        <f t="shared" ca="1" si="315"/>
        <v>594838.11</v>
      </c>
      <c r="AG446" s="1">
        <f t="shared" ca="1" si="315"/>
        <v>619766.91</v>
      </c>
      <c r="AH446" s="1">
        <f t="shared" ca="1" si="315"/>
        <v>619766.91</v>
      </c>
      <c r="AI446" s="1">
        <f t="shared" ca="1" si="315"/>
        <v>619766.91</v>
      </c>
      <c r="AJ446" s="1">
        <f t="shared" ca="1" si="315"/>
        <v>619766.91</v>
      </c>
      <c r="AK446" s="1">
        <f t="shared" ca="1" si="315"/>
        <v>619766.91</v>
      </c>
      <c r="AL446" s="1">
        <f t="shared" ca="1" si="315"/>
        <v>619766.91</v>
      </c>
    </row>
    <row r="447" spans="5:38" s="23" customFormat="1" ht="10.199999999999999" x14ac:dyDescent="0.2">
      <c r="E447" s="23" t="s">
        <v>50</v>
      </c>
    </row>
    <row r="448" spans="5:38" ht="4.05" customHeight="1" x14ac:dyDescent="0.25"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</row>
    <row r="449" spans="8:38" s="12" customFormat="1" ht="13.8" x14ac:dyDescent="0.3">
      <c r="H449" s="12" t="str">
        <f>Items!$E$70</f>
        <v>Пассивы</v>
      </c>
      <c r="Q449" s="12">
        <f t="shared" ref="Q449:Q481" ca="1" si="316">INDIRECT(ADDRESS(ROW(),SUMIFS($3:$3,$4:$4,MAX($4:$4))))</f>
        <v>73830639.700599998</v>
      </c>
      <c r="T449" s="12">
        <f ca="1">T450+T451+T484+T492</f>
        <v>21807886.129999999</v>
      </c>
      <c r="U449" s="12">
        <f t="shared" ref="U449:AL449" ca="1" si="317">U450+U451+U484+U492</f>
        <v>23538862.560000002</v>
      </c>
      <c r="V449" s="12">
        <f t="shared" ca="1" si="317"/>
        <v>26708964.820000004</v>
      </c>
      <c r="W449" s="12">
        <f t="shared" ca="1" si="317"/>
        <v>28024499.270000003</v>
      </c>
      <c r="X449" s="12">
        <f t="shared" ca="1" si="317"/>
        <v>29156895.970000003</v>
      </c>
      <c r="Y449" s="12">
        <f t="shared" ca="1" si="317"/>
        <v>38386702.730999999</v>
      </c>
      <c r="Z449" s="12">
        <f t="shared" ca="1" si="317"/>
        <v>41829910.750999995</v>
      </c>
      <c r="AA449" s="12">
        <f t="shared" ca="1" si="317"/>
        <v>43912036.605599999</v>
      </c>
      <c r="AB449" s="12">
        <f t="shared" ca="1" si="317"/>
        <v>47130603.4956</v>
      </c>
      <c r="AC449" s="12">
        <f t="shared" ca="1" si="317"/>
        <v>49079953.725599997</v>
      </c>
      <c r="AD449" s="12">
        <f t="shared" ca="1" si="317"/>
        <v>50617455.115600005</v>
      </c>
      <c r="AE449" s="12">
        <f t="shared" ca="1" si="317"/>
        <v>65053539.480599999</v>
      </c>
      <c r="AF449" s="12">
        <f t="shared" ca="1" si="317"/>
        <v>69670308.300600007</v>
      </c>
      <c r="AG449" s="12">
        <f t="shared" ca="1" si="317"/>
        <v>74345999.100600004</v>
      </c>
      <c r="AH449" s="12">
        <f t="shared" ca="1" si="317"/>
        <v>73858839.700599998</v>
      </c>
      <c r="AI449" s="12">
        <f t="shared" ca="1" si="317"/>
        <v>73858839.700599998</v>
      </c>
      <c r="AJ449" s="12">
        <f t="shared" ca="1" si="317"/>
        <v>73830639.700599998</v>
      </c>
      <c r="AK449" s="12">
        <f t="shared" ca="1" si="317"/>
        <v>73830639.700599998</v>
      </c>
      <c r="AL449" s="12">
        <f t="shared" ca="1" si="317"/>
        <v>73830639.700599998</v>
      </c>
    </row>
    <row r="450" spans="8:38" s="2" customFormat="1" x14ac:dyDescent="0.25">
      <c r="I450" s="2" t="str">
        <f>Items!$E$71</f>
        <v>Собственный капитал</v>
      </c>
      <c r="Q450" s="27">
        <f t="shared" ca="1" si="316"/>
        <v>14908916.129000006</v>
      </c>
      <c r="T450" s="2">
        <f ca="1">T64+T393</f>
        <v>21802560.16</v>
      </c>
      <c r="U450" s="2">
        <f t="shared" ref="U450:AL450" ca="1" si="318">U64+U393</f>
        <v>21518954.010000002</v>
      </c>
      <c r="V450" s="2">
        <f t="shared" ca="1" si="318"/>
        <v>21315663.430000003</v>
      </c>
      <c r="W450" s="2">
        <f t="shared" ca="1" si="318"/>
        <v>21019417.670000002</v>
      </c>
      <c r="X450" s="2">
        <f t="shared" ca="1" si="318"/>
        <v>20676357.48</v>
      </c>
      <c r="Y450" s="2">
        <f t="shared" ca="1" si="318"/>
        <v>22566731.129000001</v>
      </c>
      <c r="Z450" s="2">
        <f t="shared" ca="1" si="318"/>
        <v>22309512.009</v>
      </c>
      <c r="AA450" s="2">
        <f t="shared" ca="1" si="318"/>
        <v>21789876.519000001</v>
      </c>
      <c r="AB450" s="2">
        <f t="shared" ca="1" si="318"/>
        <v>20999242.979000002</v>
      </c>
      <c r="AC450" s="2">
        <f t="shared" ca="1" si="318"/>
        <v>20172876.329000004</v>
      </c>
      <c r="AD450" s="2">
        <f t="shared" ca="1" si="318"/>
        <v>18929898.259000003</v>
      </c>
      <c r="AE450" s="2">
        <f t="shared" ca="1" si="318"/>
        <v>17972224.059000004</v>
      </c>
      <c r="AF450" s="2">
        <f t="shared" ca="1" si="318"/>
        <v>17183054.359000005</v>
      </c>
      <c r="AG450" s="2">
        <f t="shared" ca="1" si="318"/>
        <v>15441821.329000005</v>
      </c>
      <c r="AH450" s="2">
        <f t="shared" ca="1" si="318"/>
        <v>14932716.129000006</v>
      </c>
      <c r="AI450" s="2">
        <f t="shared" ca="1" si="318"/>
        <v>14932716.129000006</v>
      </c>
      <c r="AJ450" s="2">
        <f t="shared" ca="1" si="318"/>
        <v>14908916.129000006</v>
      </c>
      <c r="AK450" s="2">
        <f t="shared" ca="1" si="318"/>
        <v>14908916.129000006</v>
      </c>
      <c r="AL450" s="2">
        <f t="shared" ca="1" si="318"/>
        <v>14908916.129000006</v>
      </c>
    </row>
    <row r="451" spans="8:38" s="2" customFormat="1" x14ac:dyDescent="0.25">
      <c r="I451" s="2" t="str">
        <f>Items!$E$72</f>
        <v>Кредиторская задолженность по себестоимостным затратам</v>
      </c>
      <c r="Q451" s="29">
        <f t="shared" ca="1" si="316"/>
        <v>58815444.492599994</v>
      </c>
      <c r="T451" s="2">
        <f t="shared" ref="T451" ca="1" si="319">SUM(T452:T482)</f>
        <v>2618</v>
      </c>
      <c r="U451" s="2">
        <f ca="1">SUM(U452:U482)</f>
        <v>1977083.43</v>
      </c>
      <c r="V451" s="2">
        <f t="shared" ref="V451:Z451" ca="1" si="320">SUM(V452:V482)</f>
        <v>5336100.9499999993</v>
      </c>
      <c r="W451" s="2">
        <f t="shared" ca="1" si="320"/>
        <v>7005836.5</v>
      </c>
      <c r="X451" s="2">
        <f t="shared" ca="1" si="320"/>
        <v>8422830.9200000018</v>
      </c>
      <c r="Y451" s="2">
        <f t="shared" ca="1" si="320"/>
        <v>15756905.452999998</v>
      </c>
      <c r="Z451" s="2">
        <f t="shared" ca="1" si="320"/>
        <v>19475794.283</v>
      </c>
      <c r="AA451" s="2">
        <f t="shared" ref="AA451:AL451" ca="1" si="321">SUM(AA452:AA482)</f>
        <v>22138036.6076</v>
      </c>
      <c r="AB451" s="2">
        <f t="shared" ca="1" si="321"/>
        <v>26225693.817599997</v>
      </c>
      <c r="AC451" s="2">
        <f t="shared" ca="1" si="321"/>
        <v>28933221.467599999</v>
      </c>
      <c r="AD451" s="2">
        <f t="shared" ca="1" si="321"/>
        <v>31578544.437599998</v>
      </c>
      <c r="AE451" s="2">
        <f t="shared" ca="1" si="321"/>
        <v>47089300.702599995</v>
      </c>
      <c r="AF451" s="2">
        <f t="shared" ca="1" si="321"/>
        <v>52360999.022600003</v>
      </c>
      <c r="AG451" s="2">
        <f t="shared" ca="1" si="321"/>
        <v>58815444.492599994</v>
      </c>
      <c r="AH451" s="2">
        <f t="shared" ca="1" si="321"/>
        <v>58815444.492599994</v>
      </c>
      <c r="AI451" s="2">
        <f t="shared" ca="1" si="321"/>
        <v>58815444.492599994</v>
      </c>
      <c r="AJ451" s="2">
        <f t="shared" ca="1" si="321"/>
        <v>58815444.492599994</v>
      </c>
      <c r="AK451" s="2">
        <f t="shared" ca="1" si="321"/>
        <v>58815444.492599994</v>
      </c>
      <c r="AL451" s="2">
        <f t="shared" ca="1" si="321"/>
        <v>58815444.492599994</v>
      </c>
    </row>
    <row r="452" spans="8:38" x14ac:dyDescent="0.25">
      <c r="I452" s="22" t="str">
        <f>Items!$E$73</f>
        <v>Кредиторская задолженность по себестоимостным затратам</v>
      </c>
      <c r="J452" s="1" t="str">
        <f>Items!F73</f>
        <v>Подготовительные работы</v>
      </c>
      <c r="Q452" s="20">
        <f t="shared" ca="1" si="316"/>
        <v>1045220.5499999999</v>
      </c>
      <c r="T452" s="1">
        <f t="shared" ref="T452:AL452" ca="1" si="322">T66+T127-T166</f>
        <v>0</v>
      </c>
      <c r="U452" s="1">
        <f t="shared" ca="1" si="322"/>
        <v>81762.23</v>
      </c>
      <c r="V452" s="1">
        <f t="shared" ca="1" si="322"/>
        <v>142353.22999999998</v>
      </c>
      <c r="W452" s="1">
        <f t="shared" ca="1" si="322"/>
        <v>261686.50999999998</v>
      </c>
      <c r="X452" s="1">
        <f t="shared" ca="1" si="322"/>
        <v>261686.50999999998</v>
      </c>
      <c r="Y452" s="1">
        <f t="shared" ca="1" si="322"/>
        <v>306643.70999999996</v>
      </c>
      <c r="Z452" s="1">
        <f t="shared" ca="1" si="322"/>
        <v>307519.31999999995</v>
      </c>
      <c r="AA452" s="1">
        <f t="shared" ca="1" si="322"/>
        <v>465767.69999999995</v>
      </c>
      <c r="AB452" s="1">
        <f t="shared" ca="1" si="322"/>
        <v>465767.69999999995</v>
      </c>
      <c r="AC452" s="1">
        <f t="shared" ca="1" si="322"/>
        <v>526613.69999999995</v>
      </c>
      <c r="AD452" s="1">
        <f t="shared" ca="1" si="322"/>
        <v>796487.7</v>
      </c>
      <c r="AE452" s="1">
        <f t="shared" ca="1" si="322"/>
        <v>946635.54999999993</v>
      </c>
      <c r="AF452" s="1">
        <f t="shared" ca="1" si="322"/>
        <v>1045220.5499999999</v>
      </c>
      <c r="AG452" s="1">
        <f t="shared" ca="1" si="322"/>
        <v>1045220.5499999999</v>
      </c>
      <c r="AH452" s="1">
        <f t="shared" ca="1" si="322"/>
        <v>1045220.5499999999</v>
      </c>
      <c r="AI452" s="1">
        <f t="shared" ca="1" si="322"/>
        <v>1045220.5499999999</v>
      </c>
      <c r="AJ452" s="1">
        <f t="shared" ca="1" si="322"/>
        <v>1045220.5499999999</v>
      </c>
      <c r="AK452" s="1">
        <f t="shared" ca="1" si="322"/>
        <v>1045220.5499999999</v>
      </c>
      <c r="AL452" s="1">
        <f t="shared" ca="1" si="322"/>
        <v>1045220.5499999999</v>
      </c>
    </row>
    <row r="453" spans="8:38" x14ac:dyDescent="0.25">
      <c r="I453" s="22" t="str">
        <f>Items!$E$74</f>
        <v>Кредиторская задолженность по себестоимостным затратам</v>
      </c>
      <c r="J453" s="1" t="str">
        <f>Items!F74</f>
        <v>Затраты на покупку участка</v>
      </c>
      <c r="Q453" s="20">
        <f t="shared" ca="1" si="316"/>
        <v>21433155.84</v>
      </c>
      <c r="T453" s="1">
        <f t="shared" ref="T453:AL453" ca="1" si="323">T67+T128-T167</f>
        <v>0</v>
      </c>
      <c r="U453" s="1">
        <f t="shared" ca="1" si="323"/>
        <v>1127490</v>
      </c>
      <c r="V453" s="1">
        <f t="shared" ca="1" si="323"/>
        <v>1348852.14</v>
      </c>
      <c r="W453" s="1">
        <f t="shared" ca="1" si="323"/>
        <v>1558466.0099999998</v>
      </c>
      <c r="X453" s="1">
        <f t="shared" ca="1" si="323"/>
        <v>1777354.8299999998</v>
      </c>
      <c r="Y453" s="1">
        <f t="shared" ca="1" si="323"/>
        <v>7822166.9700000007</v>
      </c>
      <c r="Z453" s="1">
        <f t="shared" ca="1" si="323"/>
        <v>8031780.8400000008</v>
      </c>
      <c r="AA453" s="1">
        <f t="shared" ca="1" si="323"/>
        <v>8639100.8399999999</v>
      </c>
      <c r="AB453" s="1">
        <f t="shared" ca="1" si="323"/>
        <v>9131730.8399999999</v>
      </c>
      <c r="AC453" s="1">
        <f t="shared" ca="1" si="323"/>
        <v>9211680.8399999999</v>
      </c>
      <c r="AD453" s="1">
        <f t="shared" ca="1" si="323"/>
        <v>9530005.8399999999</v>
      </c>
      <c r="AE453" s="1">
        <f t="shared" ca="1" si="323"/>
        <v>20914205.84</v>
      </c>
      <c r="AF453" s="1">
        <f t="shared" ca="1" si="323"/>
        <v>20914205.84</v>
      </c>
      <c r="AG453" s="1">
        <f t="shared" ca="1" si="323"/>
        <v>21433155.84</v>
      </c>
      <c r="AH453" s="1">
        <f t="shared" ca="1" si="323"/>
        <v>21433155.84</v>
      </c>
      <c r="AI453" s="1">
        <f t="shared" ca="1" si="323"/>
        <v>21433155.84</v>
      </c>
      <c r="AJ453" s="1">
        <f t="shared" ca="1" si="323"/>
        <v>21433155.84</v>
      </c>
      <c r="AK453" s="1">
        <f t="shared" ca="1" si="323"/>
        <v>21433155.84</v>
      </c>
      <c r="AL453" s="1">
        <f t="shared" ca="1" si="323"/>
        <v>21433155.84</v>
      </c>
    </row>
    <row r="454" spans="8:38" x14ac:dyDescent="0.25">
      <c r="I454" s="22" t="str">
        <f>Items!$E$75</f>
        <v>Кредиторская задолженность по себестоимостным затратам</v>
      </c>
      <c r="J454" s="1" t="str">
        <f>Items!F75</f>
        <v>Прочее</v>
      </c>
      <c r="Q454" s="20">
        <f t="shared" ca="1" si="316"/>
        <v>190352.49</v>
      </c>
      <c r="T454" s="1">
        <f t="shared" ref="T454:AL454" ca="1" si="324">T68+T129-T168</f>
        <v>2618</v>
      </c>
      <c r="U454" s="1">
        <f t="shared" ca="1" si="324"/>
        <v>2618</v>
      </c>
      <c r="V454" s="1">
        <f t="shared" ca="1" si="324"/>
        <v>2618</v>
      </c>
      <c r="W454" s="1">
        <f t="shared" ca="1" si="324"/>
        <v>5528</v>
      </c>
      <c r="X454" s="1">
        <f t="shared" ca="1" si="324"/>
        <v>35388</v>
      </c>
      <c r="Y454" s="1">
        <f t="shared" ca="1" si="324"/>
        <v>38191.199999999997</v>
      </c>
      <c r="Z454" s="1">
        <f t="shared" ca="1" si="324"/>
        <v>53658.959999999992</v>
      </c>
      <c r="AA454" s="1">
        <f t="shared" ca="1" si="324"/>
        <v>61113.959999999992</v>
      </c>
      <c r="AB454" s="1">
        <f t="shared" ca="1" si="324"/>
        <v>96382.489999999991</v>
      </c>
      <c r="AC454" s="1">
        <f t="shared" ca="1" si="324"/>
        <v>104567.34999999999</v>
      </c>
      <c r="AD454" s="1">
        <f t="shared" ca="1" si="324"/>
        <v>124368.26999999999</v>
      </c>
      <c r="AE454" s="1">
        <f t="shared" ca="1" si="324"/>
        <v>127736.76</v>
      </c>
      <c r="AF454" s="1">
        <f t="shared" ca="1" si="324"/>
        <v>153358.51</v>
      </c>
      <c r="AG454" s="1">
        <f t="shared" ca="1" si="324"/>
        <v>190352.49</v>
      </c>
      <c r="AH454" s="1">
        <f t="shared" ca="1" si="324"/>
        <v>190352.49</v>
      </c>
      <c r="AI454" s="1">
        <f t="shared" ca="1" si="324"/>
        <v>190352.49</v>
      </c>
      <c r="AJ454" s="1">
        <f t="shared" ca="1" si="324"/>
        <v>190352.49</v>
      </c>
      <c r="AK454" s="1">
        <f t="shared" ca="1" si="324"/>
        <v>190352.49</v>
      </c>
      <c r="AL454" s="1">
        <f t="shared" ca="1" si="324"/>
        <v>190352.49</v>
      </c>
    </row>
    <row r="455" spans="8:38" x14ac:dyDescent="0.25">
      <c r="I455" s="22" t="str">
        <f>Items!$E$76</f>
        <v>Кредиторская задолженность по себестоимостным затратам</v>
      </c>
      <c r="J455" s="1" t="str">
        <f>Items!F76</f>
        <v>ГСМ</v>
      </c>
      <c r="Q455" s="20">
        <f t="shared" ca="1" si="316"/>
        <v>133811.245</v>
      </c>
      <c r="T455" s="1">
        <f t="shared" ref="T455:AL455" ca="1" si="325">T69+T130-T169</f>
        <v>0</v>
      </c>
      <c r="U455" s="1">
        <f t="shared" ca="1" si="325"/>
        <v>454.96</v>
      </c>
      <c r="V455" s="1">
        <f t="shared" ca="1" si="325"/>
        <v>454.96</v>
      </c>
      <c r="W455" s="1">
        <f t="shared" ca="1" si="325"/>
        <v>454.96</v>
      </c>
      <c r="X455" s="1">
        <f t="shared" ca="1" si="325"/>
        <v>454.96</v>
      </c>
      <c r="Y455" s="1">
        <f t="shared" ca="1" si="325"/>
        <v>9679.9599999999991</v>
      </c>
      <c r="Z455" s="1">
        <f t="shared" ca="1" si="325"/>
        <v>9679.9599999999991</v>
      </c>
      <c r="AA455" s="1">
        <f t="shared" ca="1" si="325"/>
        <v>24674.85</v>
      </c>
      <c r="AB455" s="1">
        <f t="shared" ca="1" si="325"/>
        <v>40514.85</v>
      </c>
      <c r="AC455" s="1">
        <f t="shared" ca="1" si="325"/>
        <v>40514.85</v>
      </c>
      <c r="AD455" s="1">
        <f t="shared" ca="1" si="325"/>
        <v>51824.05</v>
      </c>
      <c r="AE455" s="1">
        <f t="shared" ca="1" si="325"/>
        <v>74468.255000000005</v>
      </c>
      <c r="AF455" s="1">
        <f t="shared" ca="1" si="325"/>
        <v>133811.245</v>
      </c>
      <c r="AG455" s="1">
        <f t="shared" ca="1" si="325"/>
        <v>133811.245</v>
      </c>
      <c r="AH455" s="1">
        <f t="shared" ca="1" si="325"/>
        <v>133811.245</v>
      </c>
      <c r="AI455" s="1">
        <f t="shared" ca="1" si="325"/>
        <v>133811.245</v>
      </c>
      <c r="AJ455" s="1">
        <f t="shared" ca="1" si="325"/>
        <v>133811.245</v>
      </c>
      <c r="AK455" s="1">
        <f t="shared" ca="1" si="325"/>
        <v>133811.245</v>
      </c>
      <c r="AL455" s="1">
        <f t="shared" ca="1" si="325"/>
        <v>133811.245</v>
      </c>
    </row>
    <row r="456" spans="8:38" x14ac:dyDescent="0.25">
      <c r="I456" s="22" t="str">
        <f>Items!$E$77</f>
        <v>Кредиторская задолженность по себестоимостным затратам</v>
      </c>
      <c r="J456" s="1" t="str">
        <f>Items!F77</f>
        <v>Электрика</v>
      </c>
      <c r="Q456" s="20">
        <f t="shared" ca="1" si="316"/>
        <v>521342.59999999992</v>
      </c>
      <c r="T456" s="1">
        <f t="shared" ref="T456:AL456" ca="1" si="326">T70+T131-T170</f>
        <v>0</v>
      </c>
      <c r="U456" s="1">
        <f t="shared" ca="1" si="326"/>
        <v>2655</v>
      </c>
      <c r="V456" s="1">
        <f t="shared" ca="1" si="326"/>
        <v>39000.21</v>
      </c>
      <c r="W456" s="1">
        <f t="shared" ca="1" si="326"/>
        <v>204254.46</v>
      </c>
      <c r="X456" s="1">
        <f t="shared" ca="1" si="326"/>
        <v>204254.46</v>
      </c>
      <c r="Y456" s="1">
        <f t="shared" ca="1" si="326"/>
        <v>204254.46</v>
      </c>
      <c r="Z456" s="1">
        <f t="shared" ca="1" si="326"/>
        <v>204254.46</v>
      </c>
      <c r="AA456" s="1">
        <f t="shared" ca="1" si="326"/>
        <v>204254.46</v>
      </c>
      <c r="AB456" s="1">
        <f t="shared" ca="1" si="326"/>
        <v>270894.42</v>
      </c>
      <c r="AC456" s="1">
        <f t="shared" ca="1" si="326"/>
        <v>365584.31999999995</v>
      </c>
      <c r="AD456" s="1">
        <f t="shared" ca="1" si="326"/>
        <v>390884.31999999995</v>
      </c>
      <c r="AE456" s="1">
        <f t="shared" ca="1" si="326"/>
        <v>432017.31999999995</v>
      </c>
      <c r="AF456" s="1">
        <f t="shared" ca="1" si="326"/>
        <v>506180.86999999994</v>
      </c>
      <c r="AG456" s="1">
        <f t="shared" ca="1" si="326"/>
        <v>521342.59999999992</v>
      </c>
      <c r="AH456" s="1">
        <f t="shared" ca="1" si="326"/>
        <v>521342.59999999992</v>
      </c>
      <c r="AI456" s="1">
        <f t="shared" ca="1" si="326"/>
        <v>521342.59999999992</v>
      </c>
      <c r="AJ456" s="1">
        <f t="shared" ca="1" si="326"/>
        <v>521342.59999999992</v>
      </c>
      <c r="AK456" s="1">
        <f t="shared" ca="1" si="326"/>
        <v>521342.59999999992</v>
      </c>
      <c r="AL456" s="1">
        <f t="shared" ca="1" si="326"/>
        <v>521342.59999999992</v>
      </c>
    </row>
    <row r="457" spans="8:38" x14ac:dyDescent="0.25">
      <c r="I457" s="22" t="str">
        <f>Items!$E$78</f>
        <v>Кредиторская задолженность по себестоимостным затратам</v>
      </c>
      <c r="J457" s="1" t="str">
        <f>Items!F78</f>
        <v>Доставка</v>
      </c>
      <c r="Q457" s="20">
        <f t="shared" ca="1" si="316"/>
        <v>530359.15999999992</v>
      </c>
      <c r="T457" s="1">
        <f t="shared" ref="T457:AL457" ca="1" si="327">T71+T132-T171</f>
        <v>0</v>
      </c>
      <c r="U457" s="1">
        <f t="shared" ca="1" si="327"/>
        <v>2142</v>
      </c>
      <c r="V457" s="1">
        <f t="shared" ca="1" si="327"/>
        <v>54106</v>
      </c>
      <c r="W457" s="1">
        <f t="shared" ca="1" si="327"/>
        <v>57866</v>
      </c>
      <c r="X457" s="1">
        <f t="shared" ca="1" si="327"/>
        <v>64737</v>
      </c>
      <c r="Y457" s="1">
        <f t="shared" ca="1" si="327"/>
        <v>131846</v>
      </c>
      <c r="Z457" s="1">
        <f t="shared" ca="1" si="327"/>
        <v>165566.91999999998</v>
      </c>
      <c r="AA457" s="1">
        <f t="shared" ca="1" si="327"/>
        <v>232001.14999999997</v>
      </c>
      <c r="AB457" s="1">
        <f t="shared" ca="1" si="327"/>
        <v>253910.92999999996</v>
      </c>
      <c r="AC457" s="1">
        <f t="shared" ca="1" si="327"/>
        <v>372320.31999999995</v>
      </c>
      <c r="AD457" s="1">
        <f t="shared" ca="1" si="327"/>
        <v>412572.45999999996</v>
      </c>
      <c r="AE457" s="1">
        <f t="shared" ca="1" si="327"/>
        <v>496862.45999999996</v>
      </c>
      <c r="AF457" s="1">
        <f t="shared" ca="1" si="327"/>
        <v>517611.05999999994</v>
      </c>
      <c r="AG457" s="1">
        <f t="shared" ca="1" si="327"/>
        <v>530359.15999999992</v>
      </c>
      <c r="AH457" s="1">
        <f t="shared" ca="1" si="327"/>
        <v>530359.15999999992</v>
      </c>
      <c r="AI457" s="1">
        <f t="shared" ca="1" si="327"/>
        <v>530359.15999999992</v>
      </c>
      <c r="AJ457" s="1">
        <f t="shared" ca="1" si="327"/>
        <v>530359.15999999992</v>
      </c>
      <c r="AK457" s="1">
        <f t="shared" ca="1" si="327"/>
        <v>530359.15999999992</v>
      </c>
      <c r="AL457" s="1">
        <f t="shared" ca="1" si="327"/>
        <v>530359.15999999992</v>
      </c>
    </row>
    <row r="458" spans="8:38" x14ac:dyDescent="0.25">
      <c r="I458" s="22" t="str">
        <f>Items!$E$79</f>
        <v>Кредиторская задолженность по себестоимостным затратам</v>
      </c>
      <c r="J458" s="1" t="str">
        <f>Items!F79</f>
        <v>Канализация, Скважина,кессон и септик</v>
      </c>
      <c r="Q458" s="20">
        <f t="shared" ca="1" si="316"/>
        <v>1923112.5499999998</v>
      </c>
      <c r="T458" s="1">
        <f t="shared" ref="T458:AL458" ca="1" si="328">T72+T133-T172</f>
        <v>0</v>
      </c>
      <c r="U458" s="1">
        <f t="shared" ca="1" si="328"/>
        <v>284038.53999999998</v>
      </c>
      <c r="V458" s="1">
        <f t="shared" ca="1" si="328"/>
        <v>1051119.28</v>
      </c>
      <c r="W458" s="1">
        <f t="shared" ca="1" si="328"/>
        <v>1095865.6100000001</v>
      </c>
      <c r="X458" s="1">
        <f t="shared" ca="1" si="328"/>
        <v>1095865.6100000001</v>
      </c>
      <c r="Y458" s="1">
        <f t="shared" ca="1" si="328"/>
        <v>1097378.51</v>
      </c>
      <c r="Z458" s="1">
        <f t="shared" ca="1" si="328"/>
        <v>1097378.51</v>
      </c>
      <c r="AA458" s="1">
        <f t="shared" ca="1" si="328"/>
        <v>1097378.51</v>
      </c>
      <c r="AB458" s="1">
        <f t="shared" ca="1" si="328"/>
        <v>1271218.07</v>
      </c>
      <c r="AC458" s="1">
        <f t="shared" ca="1" si="328"/>
        <v>1279049.21</v>
      </c>
      <c r="AD458" s="1">
        <f t="shared" ca="1" si="328"/>
        <v>1371258.19</v>
      </c>
      <c r="AE458" s="1">
        <f t="shared" ca="1" si="328"/>
        <v>1457433.19</v>
      </c>
      <c r="AF458" s="1">
        <f t="shared" ca="1" si="328"/>
        <v>1919964.41</v>
      </c>
      <c r="AG458" s="1">
        <f t="shared" ca="1" si="328"/>
        <v>1923112.5499999998</v>
      </c>
      <c r="AH458" s="1">
        <f t="shared" ca="1" si="328"/>
        <v>1923112.5499999998</v>
      </c>
      <c r="AI458" s="1">
        <f t="shared" ca="1" si="328"/>
        <v>1923112.5499999998</v>
      </c>
      <c r="AJ458" s="1">
        <f t="shared" ca="1" si="328"/>
        <v>1923112.5499999998</v>
      </c>
      <c r="AK458" s="1">
        <f t="shared" ca="1" si="328"/>
        <v>1923112.5499999998</v>
      </c>
      <c r="AL458" s="1">
        <f t="shared" ca="1" si="328"/>
        <v>1923112.5499999998</v>
      </c>
    </row>
    <row r="459" spans="8:38" x14ac:dyDescent="0.25">
      <c r="I459" s="22" t="str">
        <f>Items!$E$73</f>
        <v>Кредиторская задолженность по себестоимостным затратам</v>
      </c>
      <c r="J459" s="1" t="str">
        <f>Items!F80</f>
        <v>Метизы, расходники</v>
      </c>
      <c r="Q459" s="20">
        <f t="shared" ca="1" si="316"/>
        <v>509299.17759999994</v>
      </c>
      <c r="T459" s="1">
        <f t="shared" ref="T459:AL459" ca="1" si="329">T73+T134-T173</f>
        <v>0</v>
      </c>
      <c r="U459" s="1">
        <f t="shared" ca="1" si="329"/>
        <v>7391.2199999999993</v>
      </c>
      <c r="V459" s="1">
        <f t="shared" ca="1" si="329"/>
        <v>35940.019999999997</v>
      </c>
      <c r="W459" s="1">
        <f t="shared" ca="1" si="329"/>
        <v>46436.819999999992</v>
      </c>
      <c r="X459" s="1">
        <f t="shared" ca="1" si="329"/>
        <v>52293.829999999994</v>
      </c>
      <c r="Y459" s="1">
        <f t="shared" ca="1" si="329"/>
        <v>92676.312999999995</v>
      </c>
      <c r="Z459" s="1">
        <f t="shared" ca="1" si="329"/>
        <v>143645.59299999999</v>
      </c>
      <c r="AA459" s="1">
        <f t="shared" ca="1" si="329"/>
        <v>237023.07759999999</v>
      </c>
      <c r="AB459" s="1">
        <f t="shared" ca="1" si="329"/>
        <v>264563.53759999998</v>
      </c>
      <c r="AC459" s="1">
        <f t="shared" ca="1" si="329"/>
        <v>272287.26759999996</v>
      </c>
      <c r="AD459" s="1">
        <f t="shared" ca="1" si="329"/>
        <v>313746.43759999995</v>
      </c>
      <c r="AE459" s="1">
        <f t="shared" ca="1" si="329"/>
        <v>314513.98759999993</v>
      </c>
      <c r="AF459" s="1">
        <f t="shared" ca="1" si="329"/>
        <v>398091.40759999992</v>
      </c>
      <c r="AG459" s="1">
        <f t="shared" ca="1" si="329"/>
        <v>509299.17759999994</v>
      </c>
      <c r="AH459" s="1">
        <f t="shared" ca="1" si="329"/>
        <v>509299.17759999994</v>
      </c>
      <c r="AI459" s="1">
        <f t="shared" ca="1" si="329"/>
        <v>509299.17759999994</v>
      </c>
      <c r="AJ459" s="1">
        <f t="shared" ca="1" si="329"/>
        <v>509299.17759999994</v>
      </c>
      <c r="AK459" s="1">
        <f t="shared" ca="1" si="329"/>
        <v>509299.17759999994</v>
      </c>
      <c r="AL459" s="1">
        <f t="shared" ca="1" si="329"/>
        <v>509299.17759999994</v>
      </c>
    </row>
    <row r="460" spans="8:38" x14ac:dyDescent="0.25">
      <c r="I460" s="22" t="str">
        <f>Items!$E$74</f>
        <v>Кредиторская задолженность по себестоимостным затратам</v>
      </c>
      <c r="J460" s="1" t="str">
        <f>Items!F81</f>
        <v>Материалы Фундамент</v>
      </c>
      <c r="Q460" s="20">
        <f t="shared" ca="1" si="316"/>
        <v>10547601.390000001</v>
      </c>
      <c r="T460" s="1">
        <f t="shared" ref="T460:AL460" ca="1" si="330">T74+T135-T174</f>
        <v>0</v>
      </c>
      <c r="U460" s="1">
        <f ca="1">U74+U135-U174</f>
        <v>285577.31</v>
      </c>
      <c r="V460" s="1">
        <f t="shared" ca="1" si="330"/>
        <v>1655363.28</v>
      </c>
      <c r="W460" s="1">
        <f t="shared" ca="1" si="330"/>
        <v>1705221.28</v>
      </c>
      <c r="X460" s="1">
        <f t="shared" ca="1" si="330"/>
        <v>1705221.28</v>
      </c>
      <c r="Y460" s="1">
        <f t="shared" ca="1" si="330"/>
        <v>1705221.28</v>
      </c>
      <c r="Z460" s="1">
        <f t="shared" ca="1" si="330"/>
        <v>1705221.28</v>
      </c>
      <c r="AA460" s="1">
        <f t="shared" ca="1" si="330"/>
        <v>1705221.28</v>
      </c>
      <c r="AB460" s="1">
        <f t="shared" ca="1" si="330"/>
        <v>3253759.95</v>
      </c>
      <c r="AC460" s="1">
        <f t="shared" ca="1" si="330"/>
        <v>4004777.2700000005</v>
      </c>
      <c r="AD460" s="1">
        <f t="shared" ca="1" si="330"/>
        <v>5103875.13</v>
      </c>
      <c r="AE460" s="1">
        <f t="shared" ca="1" si="330"/>
        <v>5705615.6699999999</v>
      </c>
      <c r="AF460" s="1">
        <f t="shared" ca="1" si="330"/>
        <v>6926051.9900000002</v>
      </c>
      <c r="AG460" s="1">
        <f t="shared" ca="1" si="330"/>
        <v>10547601.390000001</v>
      </c>
      <c r="AH460" s="1">
        <f t="shared" ca="1" si="330"/>
        <v>10547601.390000001</v>
      </c>
      <c r="AI460" s="1">
        <f t="shared" ca="1" si="330"/>
        <v>10547601.390000001</v>
      </c>
      <c r="AJ460" s="1">
        <f t="shared" ca="1" si="330"/>
        <v>10547601.390000001</v>
      </c>
      <c r="AK460" s="1">
        <f t="shared" ca="1" si="330"/>
        <v>10547601.390000001</v>
      </c>
      <c r="AL460" s="1">
        <f t="shared" ca="1" si="330"/>
        <v>10547601.390000001</v>
      </c>
    </row>
    <row r="461" spans="8:38" x14ac:dyDescent="0.25">
      <c r="I461" s="22" t="str">
        <f>Items!$E$75</f>
        <v>Кредиторская задолженность по себестоимостным затратам</v>
      </c>
      <c r="J461" s="1" t="str">
        <f>Items!F82</f>
        <v>Материалы Коробка</v>
      </c>
      <c r="Q461" s="20">
        <f t="shared" ca="1" si="316"/>
        <v>4442802.6499999994</v>
      </c>
      <c r="T461" s="1">
        <f t="shared" ref="T461:AL461" ca="1" si="331">T75+T136-T175</f>
        <v>0</v>
      </c>
      <c r="U461" s="1">
        <f t="shared" ca="1" si="331"/>
        <v>0</v>
      </c>
      <c r="V461" s="1">
        <f t="shared" ca="1" si="331"/>
        <v>442010.56</v>
      </c>
      <c r="W461" s="1">
        <f t="shared" ca="1" si="331"/>
        <v>538493.31999999995</v>
      </c>
      <c r="X461" s="1">
        <f t="shared" ca="1" si="331"/>
        <v>1160797.2599999998</v>
      </c>
      <c r="Y461" s="1">
        <f t="shared" ca="1" si="331"/>
        <v>1556386.6699999997</v>
      </c>
      <c r="Z461" s="1">
        <f t="shared" ca="1" si="331"/>
        <v>3519624.8899999997</v>
      </c>
      <c r="AA461" s="1">
        <f t="shared" ca="1" si="331"/>
        <v>3520809.2899999996</v>
      </c>
      <c r="AB461" s="1">
        <f t="shared" ca="1" si="331"/>
        <v>3520809.2899999996</v>
      </c>
      <c r="AC461" s="1">
        <f t="shared" ca="1" si="331"/>
        <v>3861400.6099999994</v>
      </c>
      <c r="AD461" s="1">
        <f t="shared" ca="1" si="331"/>
        <v>3959025.6099999994</v>
      </c>
      <c r="AE461" s="1">
        <f t="shared" ca="1" si="331"/>
        <v>4392321.6499999994</v>
      </c>
      <c r="AF461" s="1">
        <f t="shared" ca="1" si="331"/>
        <v>4442802.6499999994</v>
      </c>
      <c r="AG461" s="1">
        <f t="shared" ca="1" si="331"/>
        <v>4442802.6499999994</v>
      </c>
      <c r="AH461" s="1">
        <f t="shared" ca="1" si="331"/>
        <v>4442802.6499999994</v>
      </c>
      <c r="AI461" s="1">
        <f t="shared" ca="1" si="331"/>
        <v>4442802.6499999994</v>
      </c>
      <c r="AJ461" s="1">
        <f t="shared" ca="1" si="331"/>
        <v>4442802.6499999994</v>
      </c>
      <c r="AK461" s="1">
        <f t="shared" ca="1" si="331"/>
        <v>4442802.6499999994</v>
      </c>
      <c r="AL461" s="1">
        <f t="shared" ca="1" si="331"/>
        <v>4442802.6499999994</v>
      </c>
    </row>
    <row r="462" spans="8:38" x14ac:dyDescent="0.25">
      <c r="I462" s="22" t="str">
        <f>Items!$E$76</f>
        <v>Кредиторская задолженность по себестоимостным затратам</v>
      </c>
      <c r="J462" s="1" t="str">
        <f>Items!F83</f>
        <v>Материалы Кровля</v>
      </c>
      <c r="Q462" s="20">
        <f t="shared" ca="1" si="316"/>
        <v>2821832.04</v>
      </c>
      <c r="T462" s="1">
        <f t="shared" ref="T462:AL462" ca="1" si="332">T76+T137-T176</f>
        <v>0</v>
      </c>
      <c r="U462" s="1">
        <f t="shared" ca="1" si="332"/>
        <v>182954.16999999998</v>
      </c>
      <c r="V462" s="1">
        <f t="shared" ca="1" si="332"/>
        <v>293653.26999999996</v>
      </c>
      <c r="W462" s="1">
        <f t="shared" ca="1" si="332"/>
        <v>739334.53</v>
      </c>
      <c r="X462" s="1">
        <f t="shared" ca="1" si="332"/>
        <v>814351.73</v>
      </c>
      <c r="Y462" s="1">
        <f t="shared" ca="1" si="332"/>
        <v>871117.42999999993</v>
      </c>
      <c r="Z462" s="1">
        <f t="shared" ca="1" si="332"/>
        <v>1072333.69</v>
      </c>
      <c r="AA462" s="1">
        <f t="shared" ca="1" si="332"/>
        <v>1731539.11</v>
      </c>
      <c r="AB462" s="1">
        <f t="shared" ca="1" si="332"/>
        <v>1783161.73</v>
      </c>
      <c r="AC462" s="1">
        <f t="shared" ca="1" si="332"/>
        <v>2021161.73</v>
      </c>
      <c r="AD462" s="1">
        <f t="shared" ca="1" si="332"/>
        <v>2021161.73</v>
      </c>
      <c r="AE462" s="1">
        <f t="shared" ca="1" si="332"/>
        <v>2773798.19</v>
      </c>
      <c r="AF462" s="1">
        <f t="shared" ca="1" si="332"/>
        <v>2791385.8</v>
      </c>
      <c r="AG462" s="1">
        <f t="shared" ca="1" si="332"/>
        <v>2821832.04</v>
      </c>
      <c r="AH462" s="1">
        <f t="shared" ca="1" si="332"/>
        <v>2821832.04</v>
      </c>
      <c r="AI462" s="1">
        <f t="shared" ca="1" si="332"/>
        <v>2821832.04</v>
      </c>
      <c r="AJ462" s="1">
        <f t="shared" ca="1" si="332"/>
        <v>2821832.04</v>
      </c>
      <c r="AK462" s="1">
        <f t="shared" ca="1" si="332"/>
        <v>2821832.04</v>
      </c>
      <c r="AL462" s="1">
        <f t="shared" ca="1" si="332"/>
        <v>2821832.04</v>
      </c>
    </row>
    <row r="463" spans="8:38" x14ac:dyDescent="0.25">
      <c r="I463" s="22" t="str">
        <f>Items!$E$77</f>
        <v>Кредиторская задолженность по себестоимостным затратам</v>
      </c>
      <c r="J463" s="1" t="str">
        <f>Items!F84</f>
        <v>Материалы Окна и двери</v>
      </c>
      <c r="Q463" s="20">
        <f t="shared" ca="1" si="316"/>
        <v>951479.7699999999</v>
      </c>
      <c r="T463" s="1">
        <f t="shared" ref="T463:AL463" ca="1" si="333">T77+T138-T177</f>
        <v>0</v>
      </c>
      <c r="U463" s="1">
        <f t="shared" ca="1" si="333"/>
        <v>0</v>
      </c>
      <c r="V463" s="1">
        <f t="shared" ca="1" si="333"/>
        <v>0</v>
      </c>
      <c r="W463" s="1">
        <f t="shared" ca="1" si="333"/>
        <v>0</v>
      </c>
      <c r="X463" s="1">
        <f t="shared" ca="1" si="333"/>
        <v>289586.44999999995</v>
      </c>
      <c r="Y463" s="1">
        <f t="shared" ca="1" si="333"/>
        <v>289586.44999999995</v>
      </c>
      <c r="Z463" s="1">
        <f t="shared" ca="1" si="333"/>
        <v>600965.8899999999</v>
      </c>
      <c r="AA463" s="1">
        <f t="shared" ca="1" si="333"/>
        <v>609334.7699999999</v>
      </c>
      <c r="AB463" s="1">
        <f t="shared" ca="1" si="333"/>
        <v>609334.7699999999</v>
      </c>
      <c r="AC463" s="1">
        <f t="shared" ca="1" si="333"/>
        <v>609334.7699999999</v>
      </c>
      <c r="AD463" s="1">
        <f t="shared" ca="1" si="333"/>
        <v>689838.2699999999</v>
      </c>
      <c r="AE463" s="1">
        <f t="shared" ca="1" si="333"/>
        <v>948718.96999999986</v>
      </c>
      <c r="AF463" s="1">
        <f t="shared" ca="1" si="333"/>
        <v>951479.7699999999</v>
      </c>
      <c r="AG463" s="1">
        <f t="shared" ca="1" si="333"/>
        <v>951479.7699999999</v>
      </c>
      <c r="AH463" s="1">
        <f t="shared" ca="1" si="333"/>
        <v>951479.7699999999</v>
      </c>
      <c r="AI463" s="1">
        <f t="shared" ca="1" si="333"/>
        <v>951479.7699999999</v>
      </c>
      <c r="AJ463" s="1">
        <f t="shared" ca="1" si="333"/>
        <v>951479.7699999999</v>
      </c>
      <c r="AK463" s="1">
        <f t="shared" ca="1" si="333"/>
        <v>951479.7699999999</v>
      </c>
      <c r="AL463" s="1">
        <f t="shared" ca="1" si="333"/>
        <v>951479.7699999999</v>
      </c>
    </row>
    <row r="464" spans="8:38" x14ac:dyDescent="0.25">
      <c r="I464" s="22" t="str">
        <f>Items!$E$78</f>
        <v>Кредиторская задолженность по себестоимостным затратам</v>
      </c>
      <c r="J464" s="1" t="str">
        <f>Items!F85</f>
        <v>Материалы Фасад</v>
      </c>
      <c r="Q464" s="20">
        <f t="shared" ca="1" si="316"/>
        <v>1224639.44</v>
      </c>
      <c r="T464" s="1">
        <f t="shared" ref="T464:AL464" ca="1" si="334">T78+T139-T178</f>
        <v>0</v>
      </c>
      <c r="U464" s="1">
        <f t="shared" ca="1" si="334"/>
        <v>0</v>
      </c>
      <c r="V464" s="1">
        <f t="shared" ca="1" si="334"/>
        <v>0</v>
      </c>
      <c r="W464" s="1">
        <f t="shared" ca="1" si="334"/>
        <v>0</v>
      </c>
      <c r="X464" s="1">
        <f t="shared" ca="1" si="334"/>
        <v>0</v>
      </c>
      <c r="Y464" s="1">
        <f t="shared" ca="1" si="334"/>
        <v>175745.89999999997</v>
      </c>
      <c r="Z464" s="1">
        <f t="shared" ca="1" si="334"/>
        <v>310737.01999999996</v>
      </c>
      <c r="AA464" s="1">
        <f t="shared" ca="1" si="334"/>
        <v>362363.80999999994</v>
      </c>
      <c r="AB464" s="1">
        <f t="shared" ca="1" si="334"/>
        <v>642449.35999999987</v>
      </c>
      <c r="AC464" s="1">
        <f t="shared" ca="1" si="334"/>
        <v>659140.34999999986</v>
      </c>
      <c r="AD464" s="1">
        <f t="shared" ca="1" si="334"/>
        <v>659140.34999999986</v>
      </c>
      <c r="AE464" s="1">
        <f t="shared" ca="1" si="334"/>
        <v>659140.34999999986</v>
      </c>
      <c r="AF464" s="1">
        <f t="shared" ca="1" si="334"/>
        <v>1167684.1299999999</v>
      </c>
      <c r="AG464" s="1">
        <f t="shared" ca="1" si="334"/>
        <v>1224639.44</v>
      </c>
      <c r="AH464" s="1">
        <f t="shared" ca="1" si="334"/>
        <v>1224639.44</v>
      </c>
      <c r="AI464" s="1">
        <f t="shared" ca="1" si="334"/>
        <v>1224639.44</v>
      </c>
      <c r="AJ464" s="1">
        <f t="shared" ca="1" si="334"/>
        <v>1224639.44</v>
      </c>
      <c r="AK464" s="1">
        <f t="shared" ca="1" si="334"/>
        <v>1224639.44</v>
      </c>
      <c r="AL464" s="1">
        <f t="shared" ca="1" si="334"/>
        <v>1224639.44</v>
      </c>
    </row>
    <row r="465" spans="9:38" x14ac:dyDescent="0.25">
      <c r="I465" s="22" t="str">
        <f>Items!$E$79</f>
        <v>Кредиторская задолженность по себестоимостным затратам</v>
      </c>
      <c r="J465" s="1" t="str">
        <f>Items!F86</f>
        <v>Материалы Благоустройство</v>
      </c>
      <c r="Q465" s="20">
        <f t="shared" ca="1" si="316"/>
        <v>783226.74999999988</v>
      </c>
      <c r="T465" s="1">
        <f t="shared" ref="T465:AL465" ca="1" si="335">T79+T140-T179</f>
        <v>0</v>
      </c>
      <c r="U465" s="1">
        <f t="shared" ca="1" si="335"/>
        <v>0</v>
      </c>
      <c r="V465" s="1">
        <f t="shared" ca="1" si="335"/>
        <v>0</v>
      </c>
      <c r="W465" s="1">
        <f t="shared" ca="1" si="335"/>
        <v>0</v>
      </c>
      <c r="X465" s="1">
        <f t="shared" ca="1" si="335"/>
        <v>0</v>
      </c>
      <c r="Y465" s="1">
        <f t="shared" ca="1" si="335"/>
        <v>0</v>
      </c>
      <c r="Z465" s="1">
        <f t="shared" ca="1" si="335"/>
        <v>0</v>
      </c>
      <c r="AA465" s="1">
        <f t="shared" ca="1" si="335"/>
        <v>0</v>
      </c>
      <c r="AB465" s="1">
        <f t="shared" ca="1" si="335"/>
        <v>0</v>
      </c>
      <c r="AC465" s="1">
        <f t="shared" ca="1" si="335"/>
        <v>0</v>
      </c>
      <c r="AD465" s="1">
        <f t="shared" ca="1" si="335"/>
        <v>0</v>
      </c>
      <c r="AE465" s="1">
        <f t="shared" ca="1" si="335"/>
        <v>0</v>
      </c>
      <c r="AF465" s="1">
        <f t="shared" ca="1" si="335"/>
        <v>720264.66999999993</v>
      </c>
      <c r="AG465" s="1">
        <f t="shared" ca="1" si="335"/>
        <v>783226.74999999988</v>
      </c>
      <c r="AH465" s="1">
        <f t="shared" ca="1" si="335"/>
        <v>783226.74999999988</v>
      </c>
      <c r="AI465" s="1">
        <f t="shared" ca="1" si="335"/>
        <v>783226.74999999988</v>
      </c>
      <c r="AJ465" s="1">
        <f t="shared" ca="1" si="335"/>
        <v>783226.74999999988</v>
      </c>
      <c r="AK465" s="1">
        <f t="shared" ca="1" si="335"/>
        <v>783226.74999999988</v>
      </c>
      <c r="AL465" s="1">
        <f t="shared" ca="1" si="335"/>
        <v>783226.74999999988</v>
      </c>
    </row>
    <row r="466" spans="9:38" x14ac:dyDescent="0.25">
      <c r="I466" s="22" t="str">
        <f>Items!$E$79</f>
        <v>Кредиторская задолженность по себестоимостным затратам</v>
      </c>
      <c r="J466" s="1" t="str">
        <f>Items!F87</f>
        <v>Монтаж фундамента</v>
      </c>
      <c r="Q466" s="20">
        <f t="shared" ca="1" si="316"/>
        <v>3368658.5500000003</v>
      </c>
      <c r="T466" s="1">
        <f t="shared" ref="T466:AL466" ca="1" si="336">T80+T141-T180</f>
        <v>0</v>
      </c>
      <c r="U466" s="1">
        <f t="shared" ca="1" si="336"/>
        <v>0</v>
      </c>
      <c r="V466" s="1">
        <f t="shared" ca="1" si="336"/>
        <v>270630</v>
      </c>
      <c r="W466" s="1">
        <f t="shared" ca="1" si="336"/>
        <v>595306</v>
      </c>
      <c r="X466" s="1">
        <f t="shared" ca="1" si="336"/>
        <v>595306</v>
      </c>
      <c r="Y466" s="1">
        <f t="shared" ca="1" si="336"/>
        <v>595306</v>
      </c>
      <c r="Z466" s="1">
        <f t="shared" ca="1" si="336"/>
        <v>595306</v>
      </c>
      <c r="AA466" s="1">
        <f t="shared" ca="1" si="336"/>
        <v>595306</v>
      </c>
      <c r="AB466" s="1">
        <f t="shared" ca="1" si="336"/>
        <v>1037715.89</v>
      </c>
      <c r="AC466" s="1">
        <f t="shared" ca="1" si="336"/>
        <v>1723640.8900000001</v>
      </c>
      <c r="AD466" s="1">
        <f t="shared" ca="1" si="336"/>
        <v>1774958.59</v>
      </c>
      <c r="AE466" s="1">
        <f t="shared" ca="1" si="336"/>
        <v>1903155.7200000002</v>
      </c>
      <c r="AF466" s="1">
        <f t="shared" ca="1" si="336"/>
        <v>2762648.22</v>
      </c>
      <c r="AG466" s="1">
        <f t="shared" ca="1" si="336"/>
        <v>3368658.5500000003</v>
      </c>
      <c r="AH466" s="1">
        <f t="shared" ca="1" si="336"/>
        <v>3368658.5500000003</v>
      </c>
      <c r="AI466" s="1">
        <f t="shared" ca="1" si="336"/>
        <v>3368658.5500000003</v>
      </c>
      <c r="AJ466" s="1">
        <f t="shared" ca="1" si="336"/>
        <v>3368658.5500000003</v>
      </c>
      <c r="AK466" s="1">
        <f t="shared" ca="1" si="336"/>
        <v>3368658.5500000003</v>
      </c>
      <c r="AL466" s="1">
        <f t="shared" ca="1" si="336"/>
        <v>3368658.5500000003</v>
      </c>
    </row>
    <row r="467" spans="9:38" x14ac:dyDescent="0.25">
      <c r="I467" s="22" t="str">
        <f>Items!$E$79</f>
        <v>Кредиторская задолженность по себестоимостным затратам</v>
      </c>
      <c r="J467" s="1" t="str">
        <f>Items!F88</f>
        <v>Монтаж Коробки</v>
      </c>
      <c r="Q467" s="20">
        <f t="shared" ca="1" si="316"/>
        <v>3386956.55</v>
      </c>
      <c r="T467" s="1">
        <f t="shared" ref="T467:AL467" ca="1" si="337">T81+T142-T181</f>
        <v>0</v>
      </c>
      <c r="U467" s="1">
        <f t="shared" ca="1" si="337"/>
        <v>0</v>
      </c>
      <c r="V467" s="1">
        <f t="shared" ca="1" si="337"/>
        <v>0</v>
      </c>
      <c r="W467" s="1">
        <f t="shared" ca="1" si="337"/>
        <v>167878</v>
      </c>
      <c r="X467" s="1">
        <f t="shared" ca="1" si="337"/>
        <v>336488</v>
      </c>
      <c r="Y467" s="1">
        <f t="shared" ca="1" si="337"/>
        <v>698129</v>
      </c>
      <c r="Z467" s="1">
        <f t="shared" ca="1" si="337"/>
        <v>1255241.05</v>
      </c>
      <c r="AA467" s="1">
        <f t="shared" ca="1" si="337"/>
        <v>1255241.05</v>
      </c>
      <c r="AB467" s="1">
        <f t="shared" ca="1" si="337"/>
        <v>1255241.05</v>
      </c>
      <c r="AC467" s="1">
        <f t="shared" ca="1" si="337"/>
        <v>1358594.55</v>
      </c>
      <c r="AD467" s="1">
        <f t="shared" ca="1" si="337"/>
        <v>1856844.05</v>
      </c>
      <c r="AE467" s="1">
        <f t="shared" ca="1" si="337"/>
        <v>3071156.55</v>
      </c>
      <c r="AF467" s="1">
        <f t="shared" ca="1" si="337"/>
        <v>3154456.55</v>
      </c>
      <c r="AG467" s="1">
        <f t="shared" ca="1" si="337"/>
        <v>3386956.55</v>
      </c>
      <c r="AH467" s="1">
        <f t="shared" ca="1" si="337"/>
        <v>3386956.55</v>
      </c>
      <c r="AI467" s="1">
        <f t="shared" ca="1" si="337"/>
        <v>3386956.55</v>
      </c>
      <c r="AJ467" s="1">
        <f t="shared" ca="1" si="337"/>
        <v>3386956.55</v>
      </c>
      <c r="AK467" s="1">
        <f t="shared" ca="1" si="337"/>
        <v>3386956.55</v>
      </c>
      <c r="AL467" s="1">
        <f t="shared" ca="1" si="337"/>
        <v>3386956.55</v>
      </c>
    </row>
    <row r="468" spans="9:38" x14ac:dyDescent="0.25">
      <c r="I468" s="22" t="str">
        <f>Items!$E$79</f>
        <v>Кредиторская задолженность по себестоимостным затратам</v>
      </c>
      <c r="J468" s="1" t="str">
        <f>Items!F89</f>
        <v>Монтаж кровли</v>
      </c>
      <c r="Q468" s="20">
        <f t="shared" ca="1" si="316"/>
        <v>2102552.4699999997</v>
      </c>
      <c r="T468" s="1">
        <f t="shared" ref="T468:AL468" ca="1" si="338">T82+T143-T182</f>
        <v>0</v>
      </c>
      <c r="U468" s="1">
        <f t="shared" ca="1" si="338"/>
        <v>0</v>
      </c>
      <c r="V468" s="1">
        <f t="shared" ca="1" si="338"/>
        <v>0</v>
      </c>
      <c r="W468" s="1">
        <f t="shared" ca="1" si="338"/>
        <v>0</v>
      </c>
      <c r="X468" s="1">
        <f t="shared" ca="1" si="338"/>
        <v>0</v>
      </c>
      <c r="Y468" s="1">
        <f t="shared" ca="1" si="338"/>
        <v>117565.6</v>
      </c>
      <c r="Z468" s="1">
        <f t="shared" ca="1" si="338"/>
        <v>283469.90000000002</v>
      </c>
      <c r="AA468" s="1">
        <f t="shared" ca="1" si="338"/>
        <v>600389.44999999995</v>
      </c>
      <c r="AB468" s="1">
        <f t="shared" ca="1" si="338"/>
        <v>939194.95</v>
      </c>
      <c r="AC468" s="1">
        <f t="shared" ca="1" si="338"/>
        <v>939194.95</v>
      </c>
      <c r="AD468" s="1">
        <f t="shared" ca="1" si="338"/>
        <v>939194.95</v>
      </c>
      <c r="AE468" s="1">
        <f t="shared" ca="1" si="338"/>
        <v>1169189.45</v>
      </c>
      <c r="AF468" s="1">
        <f t="shared" ca="1" si="338"/>
        <v>1561574.95</v>
      </c>
      <c r="AG468" s="1">
        <f t="shared" ca="1" si="338"/>
        <v>2102552.4699999997</v>
      </c>
      <c r="AH468" s="1">
        <f t="shared" ca="1" si="338"/>
        <v>2102552.4699999997</v>
      </c>
      <c r="AI468" s="1">
        <f t="shared" ca="1" si="338"/>
        <v>2102552.4699999997</v>
      </c>
      <c r="AJ468" s="1">
        <f t="shared" ca="1" si="338"/>
        <v>2102552.4699999997</v>
      </c>
      <c r="AK468" s="1">
        <f t="shared" ca="1" si="338"/>
        <v>2102552.4699999997</v>
      </c>
      <c r="AL468" s="1">
        <f t="shared" ca="1" si="338"/>
        <v>2102552.4699999997</v>
      </c>
    </row>
    <row r="469" spans="9:38" x14ac:dyDescent="0.25">
      <c r="I469" s="22" t="str">
        <f>Items!$E$79</f>
        <v>Кредиторская задолженность по себестоимостным затратам</v>
      </c>
      <c r="J469" s="1" t="str">
        <f>Items!F90</f>
        <v>Монтаж окон</v>
      </c>
      <c r="Q469" s="20">
        <f t="shared" ca="1" si="316"/>
        <v>106550</v>
      </c>
      <c r="T469" s="1">
        <f t="shared" ref="T469:AL469" ca="1" si="339">T83+T144-T183</f>
        <v>0</v>
      </c>
      <c r="U469" s="1">
        <f t="shared" ca="1" si="339"/>
        <v>0</v>
      </c>
      <c r="V469" s="1">
        <f t="shared" ca="1" si="339"/>
        <v>0</v>
      </c>
      <c r="W469" s="1">
        <f t="shared" ca="1" si="339"/>
        <v>0</v>
      </c>
      <c r="X469" s="1">
        <f t="shared" ca="1" si="339"/>
        <v>0</v>
      </c>
      <c r="Y469" s="1">
        <f t="shared" ca="1" si="339"/>
        <v>0</v>
      </c>
      <c r="Z469" s="1">
        <f t="shared" ca="1" si="339"/>
        <v>0</v>
      </c>
      <c r="AA469" s="1">
        <f t="shared" ca="1" si="339"/>
        <v>50150</v>
      </c>
      <c r="AB469" s="1">
        <f t="shared" ca="1" si="339"/>
        <v>50150</v>
      </c>
      <c r="AC469" s="1">
        <f t="shared" ca="1" si="339"/>
        <v>50150</v>
      </c>
      <c r="AD469" s="1">
        <f t="shared" ca="1" si="339"/>
        <v>50150</v>
      </c>
      <c r="AE469" s="1">
        <f t="shared" ca="1" si="339"/>
        <v>50150</v>
      </c>
      <c r="AF469" s="1">
        <f t="shared" ca="1" si="339"/>
        <v>106550</v>
      </c>
      <c r="AG469" s="1">
        <f t="shared" ca="1" si="339"/>
        <v>106550</v>
      </c>
      <c r="AH469" s="1">
        <f t="shared" ca="1" si="339"/>
        <v>106550</v>
      </c>
      <c r="AI469" s="1">
        <f t="shared" ca="1" si="339"/>
        <v>106550</v>
      </c>
      <c r="AJ469" s="1">
        <f t="shared" ca="1" si="339"/>
        <v>106550</v>
      </c>
      <c r="AK469" s="1">
        <f t="shared" ca="1" si="339"/>
        <v>106550</v>
      </c>
      <c r="AL469" s="1">
        <f t="shared" ca="1" si="339"/>
        <v>106550</v>
      </c>
    </row>
    <row r="470" spans="9:38" x14ac:dyDescent="0.25">
      <c r="I470" s="22" t="str">
        <f>Items!$E$79</f>
        <v>Кредиторская задолженность по себестоимостным затратам</v>
      </c>
      <c r="J470" s="1" t="str">
        <f>Items!F91</f>
        <v>Монтаж Фасада</v>
      </c>
      <c r="Q470" s="20">
        <f t="shared" ca="1" si="316"/>
        <v>1466698.74</v>
      </c>
      <c r="T470" s="1">
        <f t="shared" ref="T470:AL470" ca="1" si="340">T84+T145-T184</f>
        <v>0</v>
      </c>
      <c r="U470" s="1">
        <f t="shared" ca="1" si="340"/>
        <v>0</v>
      </c>
      <c r="V470" s="1">
        <f t="shared" ca="1" si="340"/>
        <v>0</v>
      </c>
      <c r="W470" s="1">
        <f t="shared" ca="1" si="340"/>
        <v>0</v>
      </c>
      <c r="X470" s="1">
        <f t="shared" ca="1" si="340"/>
        <v>0</v>
      </c>
      <c r="Y470" s="1">
        <f t="shared" ca="1" si="340"/>
        <v>0</v>
      </c>
      <c r="Z470" s="1">
        <f t="shared" ca="1" si="340"/>
        <v>41350</v>
      </c>
      <c r="AA470" s="1">
        <f t="shared" ca="1" si="340"/>
        <v>644260.80000000005</v>
      </c>
      <c r="AB470" s="1">
        <f t="shared" ca="1" si="340"/>
        <v>899493.74</v>
      </c>
      <c r="AC470" s="1">
        <f t="shared" ca="1" si="340"/>
        <v>952565.74</v>
      </c>
      <c r="AD470" s="1">
        <f t="shared" ca="1" si="340"/>
        <v>952565.74</v>
      </c>
      <c r="AE470" s="1">
        <f t="shared" ca="1" si="340"/>
        <v>952565.74</v>
      </c>
      <c r="AF470" s="1">
        <f t="shared" ca="1" si="340"/>
        <v>1255621.74</v>
      </c>
      <c r="AG470" s="1">
        <f t="shared" ca="1" si="340"/>
        <v>1466698.74</v>
      </c>
      <c r="AH470" s="1">
        <f t="shared" ca="1" si="340"/>
        <v>1466698.74</v>
      </c>
      <c r="AI470" s="1">
        <f t="shared" ca="1" si="340"/>
        <v>1466698.74</v>
      </c>
      <c r="AJ470" s="1">
        <f t="shared" ca="1" si="340"/>
        <v>1466698.74</v>
      </c>
      <c r="AK470" s="1">
        <f t="shared" ca="1" si="340"/>
        <v>1466698.74</v>
      </c>
      <c r="AL470" s="1">
        <f t="shared" ca="1" si="340"/>
        <v>1466698.74</v>
      </c>
    </row>
    <row r="471" spans="9:38" x14ac:dyDescent="0.25">
      <c r="I471" s="22" t="str">
        <f>Items!$E$79</f>
        <v>Кредиторская задолженность по себестоимостным затратам</v>
      </c>
      <c r="J471" s="1" t="str">
        <f>Items!F92</f>
        <v>Монтаж Благоустройства</v>
      </c>
      <c r="Q471" s="20">
        <f t="shared" ca="1" si="316"/>
        <v>297156</v>
      </c>
      <c r="T471" s="1">
        <f t="shared" ref="T471:AL471" ca="1" si="341">T85+T146-T185</f>
        <v>0</v>
      </c>
      <c r="U471" s="1">
        <f t="shared" ca="1" si="341"/>
        <v>0</v>
      </c>
      <c r="V471" s="1">
        <f t="shared" ca="1" si="341"/>
        <v>0</v>
      </c>
      <c r="W471" s="1">
        <f t="shared" ca="1" si="341"/>
        <v>0</v>
      </c>
      <c r="X471" s="1">
        <f t="shared" ca="1" si="341"/>
        <v>0</v>
      </c>
      <c r="Y471" s="1">
        <f t="shared" ca="1" si="341"/>
        <v>0</v>
      </c>
      <c r="Z471" s="1">
        <f t="shared" ca="1" si="341"/>
        <v>0</v>
      </c>
      <c r="AA471" s="1">
        <f t="shared" ca="1" si="341"/>
        <v>0</v>
      </c>
      <c r="AB471" s="1">
        <f t="shared" ca="1" si="341"/>
        <v>0</v>
      </c>
      <c r="AC471" s="1">
        <f t="shared" ca="1" si="341"/>
        <v>0</v>
      </c>
      <c r="AD471" s="1">
        <f t="shared" ca="1" si="341"/>
        <v>0</v>
      </c>
      <c r="AE471" s="1">
        <f t="shared" ca="1" si="341"/>
        <v>17108</v>
      </c>
      <c r="AF471" s="1">
        <f t="shared" ca="1" si="341"/>
        <v>17108</v>
      </c>
      <c r="AG471" s="1">
        <f t="shared" ca="1" si="341"/>
        <v>297156</v>
      </c>
      <c r="AH471" s="1">
        <f t="shared" ca="1" si="341"/>
        <v>297156</v>
      </c>
      <c r="AI471" s="1">
        <f t="shared" ca="1" si="341"/>
        <v>297156</v>
      </c>
      <c r="AJ471" s="1">
        <f t="shared" ca="1" si="341"/>
        <v>297156</v>
      </c>
      <c r="AK471" s="1">
        <f t="shared" ca="1" si="341"/>
        <v>297156</v>
      </c>
      <c r="AL471" s="1">
        <f t="shared" ca="1" si="341"/>
        <v>297156</v>
      </c>
    </row>
    <row r="472" spans="9:38" x14ac:dyDescent="0.25">
      <c r="I472" s="22" t="str">
        <f>Items!$E$79</f>
        <v>Кредиторская задолженность по себестоимостным затратам</v>
      </c>
      <c r="J472" s="1" t="str">
        <f>Items!F93</f>
        <v>Спец техника</v>
      </c>
      <c r="Q472" s="20">
        <f t="shared" ca="1" si="316"/>
        <v>1014329.03</v>
      </c>
      <c r="T472" s="1">
        <f t="shared" ref="T472:AL472" ca="1" si="342">T86+T147-T186</f>
        <v>0</v>
      </c>
      <c r="U472" s="1">
        <f t="shared" ca="1" si="342"/>
        <v>0</v>
      </c>
      <c r="V472" s="1">
        <f t="shared" ca="1" si="342"/>
        <v>0</v>
      </c>
      <c r="W472" s="1">
        <f t="shared" ca="1" si="342"/>
        <v>29045</v>
      </c>
      <c r="X472" s="1">
        <f t="shared" ca="1" si="342"/>
        <v>29045</v>
      </c>
      <c r="Y472" s="1">
        <f t="shared" ca="1" si="342"/>
        <v>45010</v>
      </c>
      <c r="Z472" s="1">
        <f t="shared" ca="1" si="342"/>
        <v>78060</v>
      </c>
      <c r="AA472" s="1">
        <f t="shared" ca="1" si="342"/>
        <v>102106.5</v>
      </c>
      <c r="AB472" s="1">
        <f t="shared" ca="1" si="342"/>
        <v>425092.75000000006</v>
      </c>
      <c r="AC472" s="1">
        <f t="shared" ca="1" si="342"/>
        <v>566335.25</v>
      </c>
      <c r="AD472" s="1">
        <f t="shared" ca="1" si="342"/>
        <v>566335.25</v>
      </c>
      <c r="AE472" s="1">
        <f t="shared" ca="1" si="342"/>
        <v>668199.55000000005</v>
      </c>
      <c r="AF472" s="1">
        <f t="shared" ca="1" si="342"/>
        <v>900619.16</v>
      </c>
      <c r="AG472" s="1">
        <f t="shared" ca="1" si="342"/>
        <v>1014329.03</v>
      </c>
      <c r="AH472" s="1">
        <f t="shared" ca="1" si="342"/>
        <v>1014329.03</v>
      </c>
      <c r="AI472" s="1">
        <f t="shared" ca="1" si="342"/>
        <v>1014329.03</v>
      </c>
      <c r="AJ472" s="1">
        <f t="shared" ca="1" si="342"/>
        <v>1014329.03</v>
      </c>
      <c r="AK472" s="1">
        <f t="shared" ca="1" si="342"/>
        <v>1014329.03</v>
      </c>
      <c r="AL472" s="1">
        <f t="shared" ca="1" si="342"/>
        <v>1014329.03</v>
      </c>
    </row>
    <row r="473" spans="9:38" x14ac:dyDescent="0.25">
      <c r="I473" s="22" t="str">
        <f>Items!$E$79</f>
        <v>Кредиторская задолженность по себестоимостным затратам</v>
      </c>
      <c r="J473" s="1" t="str">
        <f>Items!F94</f>
        <v>Общая территория (дорога, ливневка, газ, эл-во)</v>
      </c>
      <c r="Q473" s="20">
        <f t="shared" ca="1" si="316"/>
        <v>14307.5</v>
      </c>
      <c r="T473" s="1">
        <f t="shared" ref="T473:AL473" ca="1" si="343">T87+T148-T187</f>
        <v>0</v>
      </c>
      <c r="U473" s="1">
        <f t="shared" ca="1" si="343"/>
        <v>0</v>
      </c>
      <c r="V473" s="1">
        <f t="shared" ca="1" si="343"/>
        <v>0</v>
      </c>
      <c r="W473" s="1">
        <f t="shared" ca="1" si="343"/>
        <v>0</v>
      </c>
      <c r="X473" s="1">
        <f t="shared" ca="1" si="343"/>
        <v>0</v>
      </c>
      <c r="Y473" s="1">
        <f t="shared" ca="1" si="343"/>
        <v>0</v>
      </c>
      <c r="Z473" s="1">
        <f t="shared" ca="1" si="343"/>
        <v>0</v>
      </c>
      <c r="AA473" s="1">
        <f t="shared" ca="1" si="343"/>
        <v>0</v>
      </c>
      <c r="AB473" s="1">
        <f t="shared" ca="1" si="343"/>
        <v>14307.5</v>
      </c>
      <c r="AC473" s="1">
        <f t="shared" ca="1" si="343"/>
        <v>14307.5</v>
      </c>
      <c r="AD473" s="1">
        <f t="shared" ca="1" si="343"/>
        <v>14307.5</v>
      </c>
      <c r="AE473" s="1">
        <f t="shared" ca="1" si="343"/>
        <v>14307.5</v>
      </c>
      <c r="AF473" s="1">
        <f t="shared" ca="1" si="343"/>
        <v>14307.5</v>
      </c>
      <c r="AG473" s="1">
        <f t="shared" ca="1" si="343"/>
        <v>14307.5</v>
      </c>
      <c r="AH473" s="1">
        <f t="shared" ca="1" si="343"/>
        <v>14307.5</v>
      </c>
      <c r="AI473" s="1">
        <f t="shared" ca="1" si="343"/>
        <v>14307.5</v>
      </c>
      <c r="AJ473" s="1">
        <f t="shared" ca="1" si="343"/>
        <v>14307.5</v>
      </c>
      <c r="AK473" s="1">
        <f t="shared" ca="1" si="343"/>
        <v>14307.5</v>
      </c>
      <c r="AL473" s="1">
        <f t="shared" ca="1" si="343"/>
        <v>14307.5</v>
      </c>
    </row>
    <row r="474" spans="9:38" x14ac:dyDescent="0.25">
      <c r="I474" s="22" t="str">
        <f>Items!$E$79</f>
        <v>Кредиторская задолженность по себестоимостным затратам</v>
      </c>
      <c r="J474" s="1" t="str">
        <f>Items!F95</f>
        <v>Резерв-1</v>
      </c>
      <c r="Q474" s="20">
        <f t="shared" ca="1" si="316"/>
        <v>0</v>
      </c>
      <c r="T474" s="1">
        <f t="shared" ref="T474:AL474" ca="1" si="344">T88+T149-T188</f>
        <v>0</v>
      </c>
      <c r="U474" s="1">
        <f t="shared" ca="1" si="344"/>
        <v>0</v>
      </c>
      <c r="V474" s="1">
        <f t="shared" ca="1" si="344"/>
        <v>0</v>
      </c>
      <c r="W474" s="1">
        <f t="shared" ca="1" si="344"/>
        <v>0</v>
      </c>
      <c r="X474" s="1">
        <f t="shared" ca="1" si="344"/>
        <v>0</v>
      </c>
      <c r="Y474" s="1">
        <f t="shared" ca="1" si="344"/>
        <v>0</v>
      </c>
      <c r="Z474" s="1">
        <f t="shared" ca="1" si="344"/>
        <v>0</v>
      </c>
      <c r="AA474" s="1">
        <f t="shared" ca="1" si="344"/>
        <v>0</v>
      </c>
      <c r="AB474" s="1">
        <f t="shared" ca="1" si="344"/>
        <v>0</v>
      </c>
      <c r="AC474" s="1">
        <f t="shared" ca="1" si="344"/>
        <v>0</v>
      </c>
      <c r="AD474" s="1">
        <f t="shared" ca="1" si="344"/>
        <v>0</v>
      </c>
      <c r="AE474" s="1">
        <f t="shared" ca="1" si="344"/>
        <v>0</v>
      </c>
      <c r="AF474" s="1">
        <f t="shared" ca="1" si="344"/>
        <v>0</v>
      </c>
      <c r="AG474" s="1">
        <f t="shared" ca="1" si="344"/>
        <v>0</v>
      </c>
      <c r="AH474" s="1">
        <f t="shared" ca="1" si="344"/>
        <v>0</v>
      </c>
      <c r="AI474" s="1">
        <f t="shared" ca="1" si="344"/>
        <v>0</v>
      </c>
      <c r="AJ474" s="1">
        <f t="shared" ca="1" si="344"/>
        <v>0</v>
      </c>
      <c r="AK474" s="1">
        <f t="shared" ca="1" si="344"/>
        <v>0</v>
      </c>
      <c r="AL474" s="1">
        <f t="shared" ca="1" si="344"/>
        <v>0</v>
      </c>
    </row>
    <row r="475" spans="9:38" x14ac:dyDescent="0.25">
      <c r="I475" s="22" t="str">
        <f>Items!$E$79</f>
        <v>Кредиторская задолженность по себестоимостным затратам</v>
      </c>
      <c r="J475" s="1" t="str">
        <f>Items!F96</f>
        <v>Резерв-2</v>
      </c>
      <c r="Q475" s="20">
        <f t="shared" ca="1" si="316"/>
        <v>0</v>
      </c>
      <c r="T475" s="1">
        <f t="shared" ref="T475:AL475" ca="1" si="345">T89+T150-T189</f>
        <v>0</v>
      </c>
      <c r="U475" s="1">
        <f t="shared" ca="1" si="345"/>
        <v>0</v>
      </c>
      <c r="V475" s="1">
        <f t="shared" ca="1" si="345"/>
        <v>0</v>
      </c>
      <c r="W475" s="1">
        <f t="shared" ca="1" si="345"/>
        <v>0</v>
      </c>
      <c r="X475" s="1">
        <f t="shared" ca="1" si="345"/>
        <v>0</v>
      </c>
      <c r="Y475" s="1">
        <f t="shared" ca="1" si="345"/>
        <v>0</v>
      </c>
      <c r="Z475" s="1">
        <f t="shared" ca="1" si="345"/>
        <v>0</v>
      </c>
      <c r="AA475" s="1">
        <f t="shared" ca="1" si="345"/>
        <v>0</v>
      </c>
      <c r="AB475" s="1">
        <f t="shared" ca="1" si="345"/>
        <v>0</v>
      </c>
      <c r="AC475" s="1">
        <f t="shared" ca="1" si="345"/>
        <v>0</v>
      </c>
      <c r="AD475" s="1">
        <f t="shared" ca="1" si="345"/>
        <v>0</v>
      </c>
      <c r="AE475" s="1">
        <f t="shared" ca="1" si="345"/>
        <v>0</v>
      </c>
      <c r="AF475" s="1">
        <f t="shared" ca="1" si="345"/>
        <v>0</v>
      </c>
      <c r="AG475" s="1">
        <f t="shared" ca="1" si="345"/>
        <v>0</v>
      </c>
      <c r="AH475" s="1">
        <f t="shared" ca="1" si="345"/>
        <v>0</v>
      </c>
      <c r="AI475" s="1">
        <f t="shared" ca="1" si="345"/>
        <v>0</v>
      </c>
      <c r="AJ475" s="1">
        <f t="shared" ca="1" si="345"/>
        <v>0</v>
      </c>
      <c r="AK475" s="1">
        <f t="shared" ca="1" si="345"/>
        <v>0</v>
      </c>
      <c r="AL475" s="1">
        <f t="shared" ca="1" si="345"/>
        <v>0</v>
      </c>
    </row>
    <row r="476" spans="9:38" x14ac:dyDescent="0.25">
      <c r="I476" s="22" t="str">
        <f>Items!$E$79</f>
        <v>Кредиторская задолженность по себестоимостным затратам</v>
      </c>
      <c r="J476" s="1" t="str">
        <f>Items!F97</f>
        <v>Резерв-3</v>
      </c>
      <c r="Q476" s="20">
        <f t="shared" ca="1" si="316"/>
        <v>0</v>
      </c>
      <c r="T476" s="1">
        <f t="shared" ref="T476:AL476" ca="1" si="346">T90+T151-T190</f>
        <v>0</v>
      </c>
      <c r="U476" s="1">
        <f t="shared" ca="1" si="346"/>
        <v>0</v>
      </c>
      <c r="V476" s="1">
        <f t="shared" ca="1" si="346"/>
        <v>0</v>
      </c>
      <c r="W476" s="1">
        <f t="shared" ca="1" si="346"/>
        <v>0</v>
      </c>
      <c r="X476" s="1">
        <f t="shared" ca="1" si="346"/>
        <v>0</v>
      </c>
      <c r="Y476" s="1">
        <f t="shared" ca="1" si="346"/>
        <v>0</v>
      </c>
      <c r="Z476" s="1">
        <f t="shared" ca="1" si="346"/>
        <v>0</v>
      </c>
      <c r="AA476" s="1">
        <f t="shared" ca="1" si="346"/>
        <v>0</v>
      </c>
      <c r="AB476" s="1">
        <f t="shared" ca="1" si="346"/>
        <v>0</v>
      </c>
      <c r="AC476" s="1">
        <f t="shared" ca="1" si="346"/>
        <v>0</v>
      </c>
      <c r="AD476" s="1">
        <f t="shared" ca="1" si="346"/>
        <v>0</v>
      </c>
      <c r="AE476" s="1">
        <f t="shared" ca="1" si="346"/>
        <v>0</v>
      </c>
      <c r="AF476" s="1">
        <f t="shared" ca="1" si="346"/>
        <v>0</v>
      </c>
      <c r="AG476" s="1">
        <f t="shared" ca="1" si="346"/>
        <v>0</v>
      </c>
      <c r="AH476" s="1">
        <f t="shared" ca="1" si="346"/>
        <v>0</v>
      </c>
      <c r="AI476" s="1">
        <f t="shared" ca="1" si="346"/>
        <v>0</v>
      </c>
      <c r="AJ476" s="1">
        <f t="shared" ca="1" si="346"/>
        <v>0</v>
      </c>
      <c r="AK476" s="1">
        <f t="shared" ca="1" si="346"/>
        <v>0</v>
      </c>
      <c r="AL476" s="1">
        <f t="shared" ca="1" si="346"/>
        <v>0</v>
      </c>
    </row>
    <row r="477" spans="9:38" x14ac:dyDescent="0.25">
      <c r="I477" s="22" t="str">
        <f>Items!$E$79</f>
        <v>Кредиторская задолженность по себестоимостным затратам</v>
      </c>
      <c r="J477" s="1" t="str">
        <f>Items!F98</f>
        <v>Резерв-4</v>
      </c>
      <c r="Q477" s="20">
        <f t="shared" ca="1" si="316"/>
        <v>0</v>
      </c>
      <c r="T477" s="1">
        <f t="shared" ref="T477:AL477" ca="1" si="347">T91+T152-T191</f>
        <v>0</v>
      </c>
      <c r="U477" s="1">
        <f t="shared" ca="1" si="347"/>
        <v>0</v>
      </c>
      <c r="V477" s="1">
        <f t="shared" ca="1" si="347"/>
        <v>0</v>
      </c>
      <c r="W477" s="1">
        <f t="shared" ca="1" si="347"/>
        <v>0</v>
      </c>
      <c r="X477" s="1">
        <f t="shared" ca="1" si="347"/>
        <v>0</v>
      </c>
      <c r="Y477" s="1">
        <f t="shared" ca="1" si="347"/>
        <v>0</v>
      </c>
      <c r="Z477" s="1">
        <f t="shared" ca="1" si="347"/>
        <v>0</v>
      </c>
      <c r="AA477" s="1">
        <f t="shared" ca="1" si="347"/>
        <v>0</v>
      </c>
      <c r="AB477" s="1">
        <f t="shared" ca="1" si="347"/>
        <v>0</v>
      </c>
      <c r="AC477" s="1">
        <f t="shared" ca="1" si="347"/>
        <v>0</v>
      </c>
      <c r="AD477" s="1">
        <f t="shared" ca="1" si="347"/>
        <v>0</v>
      </c>
      <c r="AE477" s="1">
        <f t="shared" ca="1" si="347"/>
        <v>0</v>
      </c>
      <c r="AF477" s="1">
        <f t="shared" ca="1" si="347"/>
        <v>0</v>
      </c>
      <c r="AG477" s="1">
        <f t="shared" ca="1" si="347"/>
        <v>0</v>
      </c>
      <c r="AH477" s="1">
        <f t="shared" ca="1" si="347"/>
        <v>0</v>
      </c>
      <c r="AI477" s="1">
        <f t="shared" ca="1" si="347"/>
        <v>0</v>
      </c>
      <c r="AJ477" s="1">
        <f t="shared" ca="1" si="347"/>
        <v>0</v>
      </c>
      <c r="AK477" s="1">
        <f t="shared" ca="1" si="347"/>
        <v>0</v>
      </c>
      <c r="AL477" s="1">
        <f t="shared" ca="1" si="347"/>
        <v>0</v>
      </c>
    </row>
    <row r="478" spans="9:38" x14ac:dyDescent="0.25">
      <c r="I478" s="22" t="str">
        <f>Items!$E$79</f>
        <v>Кредиторская задолженность по себестоимостным затратам</v>
      </c>
      <c r="J478" s="1" t="str">
        <f>Items!F99</f>
        <v>Резерв-5</v>
      </c>
      <c r="Q478" s="20">
        <f t="shared" ca="1" si="316"/>
        <v>0</v>
      </c>
      <c r="T478" s="1">
        <f t="shared" ref="T478:AL478" ca="1" si="348">T92+T153-T192</f>
        <v>0</v>
      </c>
      <c r="U478" s="1">
        <f t="shared" ca="1" si="348"/>
        <v>0</v>
      </c>
      <c r="V478" s="1">
        <f t="shared" ca="1" si="348"/>
        <v>0</v>
      </c>
      <c r="W478" s="1">
        <f t="shared" ca="1" si="348"/>
        <v>0</v>
      </c>
      <c r="X478" s="1">
        <f t="shared" ca="1" si="348"/>
        <v>0</v>
      </c>
      <c r="Y478" s="1">
        <f t="shared" ca="1" si="348"/>
        <v>0</v>
      </c>
      <c r="Z478" s="1">
        <f t="shared" ca="1" si="348"/>
        <v>0</v>
      </c>
      <c r="AA478" s="1">
        <f t="shared" ca="1" si="348"/>
        <v>0</v>
      </c>
      <c r="AB478" s="1">
        <f t="shared" ca="1" si="348"/>
        <v>0</v>
      </c>
      <c r="AC478" s="1">
        <f t="shared" ca="1" si="348"/>
        <v>0</v>
      </c>
      <c r="AD478" s="1">
        <f t="shared" ca="1" si="348"/>
        <v>0</v>
      </c>
      <c r="AE478" s="1">
        <f t="shared" ca="1" si="348"/>
        <v>0</v>
      </c>
      <c r="AF478" s="1">
        <f t="shared" ca="1" si="348"/>
        <v>0</v>
      </c>
      <c r="AG478" s="1">
        <f t="shared" ca="1" si="348"/>
        <v>0</v>
      </c>
      <c r="AH478" s="1">
        <f t="shared" ca="1" si="348"/>
        <v>0</v>
      </c>
      <c r="AI478" s="1">
        <f t="shared" ca="1" si="348"/>
        <v>0</v>
      </c>
      <c r="AJ478" s="1">
        <f t="shared" ca="1" si="348"/>
        <v>0</v>
      </c>
      <c r="AK478" s="1">
        <f t="shared" ca="1" si="348"/>
        <v>0</v>
      </c>
      <c r="AL478" s="1">
        <f t="shared" ca="1" si="348"/>
        <v>0</v>
      </c>
    </row>
    <row r="479" spans="9:38" x14ac:dyDescent="0.25">
      <c r="I479" s="22" t="str">
        <f>Items!$E$79</f>
        <v>Кредиторская задолженность по себестоимостным затратам</v>
      </c>
      <c r="J479" s="1" t="str">
        <f>Items!F100</f>
        <v>Резерв-6</v>
      </c>
      <c r="Q479" s="20">
        <f t="shared" ca="1" si="316"/>
        <v>0</v>
      </c>
      <c r="T479" s="1">
        <f t="shared" ref="T479:AL479" ca="1" si="349">T93+T154-T193</f>
        <v>0</v>
      </c>
      <c r="U479" s="1">
        <f t="shared" ca="1" si="349"/>
        <v>0</v>
      </c>
      <c r="V479" s="1">
        <f t="shared" ca="1" si="349"/>
        <v>0</v>
      </c>
      <c r="W479" s="1">
        <f t="shared" ca="1" si="349"/>
        <v>0</v>
      </c>
      <c r="X479" s="1">
        <f t="shared" ca="1" si="349"/>
        <v>0</v>
      </c>
      <c r="Y479" s="1">
        <f t="shared" ca="1" si="349"/>
        <v>0</v>
      </c>
      <c r="Z479" s="1">
        <f t="shared" ca="1" si="349"/>
        <v>0</v>
      </c>
      <c r="AA479" s="1">
        <f t="shared" ca="1" si="349"/>
        <v>0</v>
      </c>
      <c r="AB479" s="1">
        <f t="shared" ca="1" si="349"/>
        <v>0</v>
      </c>
      <c r="AC479" s="1">
        <f t="shared" ca="1" si="349"/>
        <v>0</v>
      </c>
      <c r="AD479" s="1">
        <f t="shared" ca="1" si="349"/>
        <v>0</v>
      </c>
      <c r="AE479" s="1">
        <f t="shared" ca="1" si="349"/>
        <v>0</v>
      </c>
      <c r="AF479" s="1">
        <f t="shared" ca="1" si="349"/>
        <v>0</v>
      </c>
      <c r="AG479" s="1">
        <f t="shared" ca="1" si="349"/>
        <v>0</v>
      </c>
      <c r="AH479" s="1">
        <f t="shared" ca="1" si="349"/>
        <v>0</v>
      </c>
      <c r="AI479" s="1">
        <f t="shared" ca="1" si="349"/>
        <v>0</v>
      </c>
      <c r="AJ479" s="1">
        <f t="shared" ca="1" si="349"/>
        <v>0</v>
      </c>
      <c r="AK479" s="1">
        <f t="shared" ca="1" si="349"/>
        <v>0</v>
      </c>
      <c r="AL479" s="1">
        <f t="shared" ca="1" si="349"/>
        <v>0</v>
      </c>
    </row>
    <row r="480" spans="9:38" x14ac:dyDescent="0.25">
      <c r="I480" s="22" t="str">
        <f>Items!$E$79</f>
        <v>Кредиторская задолженность по себестоимостным затратам</v>
      </c>
      <c r="J480" s="1" t="str">
        <f>Items!F101</f>
        <v>Резерв-7</v>
      </c>
      <c r="Q480" s="20">
        <f t="shared" ca="1" si="316"/>
        <v>0</v>
      </c>
      <c r="T480" s="1">
        <f t="shared" ref="T480:AL480" ca="1" si="350">T94+T155-T194</f>
        <v>0</v>
      </c>
      <c r="U480" s="1">
        <f t="shared" ca="1" si="350"/>
        <v>0</v>
      </c>
      <c r="V480" s="1">
        <f t="shared" ca="1" si="350"/>
        <v>0</v>
      </c>
      <c r="W480" s="1">
        <f t="shared" ca="1" si="350"/>
        <v>0</v>
      </c>
      <c r="X480" s="1">
        <f t="shared" ca="1" si="350"/>
        <v>0</v>
      </c>
      <c r="Y480" s="1">
        <f t="shared" ca="1" si="350"/>
        <v>0</v>
      </c>
      <c r="Z480" s="1">
        <f t="shared" ca="1" si="350"/>
        <v>0</v>
      </c>
      <c r="AA480" s="1">
        <f t="shared" ca="1" si="350"/>
        <v>0</v>
      </c>
      <c r="AB480" s="1">
        <f t="shared" ca="1" si="350"/>
        <v>0</v>
      </c>
      <c r="AC480" s="1">
        <f t="shared" ca="1" si="350"/>
        <v>0</v>
      </c>
      <c r="AD480" s="1">
        <f t="shared" ca="1" si="350"/>
        <v>0</v>
      </c>
      <c r="AE480" s="1">
        <f t="shared" ca="1" si="350"/>
        <v>0</v>
      </c>
      <c r="AF480" s="1">
        <f t="shared" ca="1" si="350"/>
        <v>0</v>
      </c>
      <c r="AG480" s="1">
        <f t="shared" ca="1" si="350"/>
        <v>0</v>
      </c>
      <c r="AH480" s="1">
        <f t="shared" ca="1" si="350"/>
        <v>0</v>
      </c>
      <c r="AI480" s="1">
        <f t="shared" ca="1" si="350"/>
        <v>0</v>
      </c>
      <c r="AJ480" s="1">
        <f t="shared" ca="1" si="350"/>
        <v>0</v>
      </c>
      <c r="AK480" s="1">
        <f t="shared" ca="1" si="350"/>
        <v>0</v>
      </c>
      <c r="AL480" s="1">
        <f t="shared" ca="1" si="350"/>
        <v>0</v>
      </c>
    </row>
    <row r="481" spans="5:38" x14ac:dyDescent="0.25">
      <c r="I481" s="22" t="str">
        <f>Items!$E$79</f>
        <v>Кредиторская задолженность по себестоимостным затратам</v>
      </c>
      <c r="J481" s="1" t="str">
        <f>Items!F102</f>
        <v>Резерв-8</v>
      </c>
      <c r="Q481" s="20">
        <f t="shared" ca="1" si="316"/>
        <v>0</v>
      </c>
      <c r="T481" s="1">
        <f t="shared" ref="T481:AL481" ca="1" si="351">T95+T156-T195</f>
        <v>0</v>
      </c>
      <c r="U481" s="1">
        <f t="shared" ca="1" si="351"/>
        <v>0</v>
      </c>
      <c r="V481" s="1">
        <f t="shared" ca="1" si="351"/>
        <v>0</v>
      </c>
      <c r="W481" s="1">
        <f t="shared" ca="1" si="351"/>
        <v>0</v>
      </c>
      <c r="X481" s="1">
        <f t="shared" ca="1" si="351"/>
        <v>0</v>
      </c>
      <c r="Y481" s="1">
        <f t="shared" ca="1" si="351"/>
        <v>0</v>
      </c>
      <c r="Z481" s="1">
        <f t="shared" ca="1" si="351"/>
        <v>0</v>
      </c>
      <c r="AA481" s="1">
        <f t="shared" ca="1" si="351"/>
        <v>0</v>
      </c>
      <c r="AB481" s="1">
        <f t="shared" ca="1" si="351"/>
        <v>0</v>
      </c>
      <c r="AC481" s="1">
        <f t="shared" ca="1" si="351"/>
        <v>0</v>
      </c>
      <c r="AD481" s="1">
        <f t="shared" ca="1" si="351"/>
        <v>0</v>
      </c>
      <c r="AE481" s="1">
        <f t="shared" ca="1" si="351"/>
        <v>0</v>
      </c>
      <c r="AF481" s="1">
        <f t="shared" ca="1" si="351"/>
        <v>0</v>
      </c>
      <c r="AG481" s="1">
        <f t="shared" ca="1" si="351"/>
        <v>0</v>
      </c>
      <c r="AH481" s="1">
        <f t="shared" ca="1" si="351"/>
        <v>0</v>
      </c>
      <c r="AI481" s="1">
        <f t="shared" ca="1" si="351"/>
        <v>0</v>
      </c>
      <c r="AJ481" s="1">
        <f t="shared" ca="1" si="351"/>
        <v>0</v>
      </c>
      <c r="AK481" s="1">
        <f t="shared" ca="1" si="351"/>
        <v>0</v>
      </c>
      <c r="AL481" s="1">
        <f t="shared" ca="1" si="351"/>
        <v>0</v>
      </c>
    </row>
    <row r="482" spans="5:38" s="23" customFormat="1" ht="10.199999999999999" x14ac:dyDescent="0.2">
      <c r="E482" s="23" t="s">
        <v>50</v>
      </c>
    </row>
    <row r="483" spans="5:38" ht="4.05" customHeight="1" x14ac:dyDescent="0.25"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</row>
    <row r="484" spans="5:38" s="2" customFormat="1" x14ac:dyDescent="0.25">
      <c r="I484" s="2" t="str">
        <f>Items!$E$109</f>
        <v>Прочая кредиторская задолженность</v>
      </c>
      <c r="Q484" s="29">
        <f t="shared" ref="Q484:Q489" ca="1" si="352">INDIRECT(ADDRESS(ROW(),SUMIFS($3:$3,$4:$4,MAX($4:$4))))</f>
        <v>106279.079</v>
      </c>
      <c r="T484" s="2">
        <f ca="1">SUM(T485:T490)</f>
        <v>2707.9699999999611</v>
      </c>
      <c r="U484" s="2">
        <f t="shared" ref="U484:AL484" ca="1" si="353">SUM(U485:U490)</f>
        <v>42825.119999999995</v>
      </c>
      <c r="V484" s="2">
        <f t="shared" ca="1" si="353"/>
        <v>57200.44000000001</v>
      </c>
      <c r="W484" s="2">
        <f t="shared" ca="1" si="353"/>
        <v>-754.90000000003783</v>
      </c>
      <c r="X484" s="2">
        <f t="shared" ca="1" si="353"/>
        <v>57707.569999999942</v>
      </c>
      <c r="Y484" s="2">
        <f t="shared" ca="1" si="353"/>
        <v>63066.148999999947</v>
      </c>
      <c r="Z484" s="2">
        <f t="shared" ca="1" si="353"/>
        <v>44604.458999999981</v>
      </c>
      <c r="AA484" s="2">
        <f t="shared" ca="1" si="353"/>
        <v>-15876.521000000084</v>
      </c>
      <c r="AB484" s="2">
        <f t="shared" ca="1" si="353"/>
        <v>-94333.301000000065</v>
      </c>
      <c r="AC484" s="2">
        <f t="shared" ca="1" si="353"/>
        <v>-26144.071000000033</v>
      </c>
      <c r="AD484" s="2">
        <f t="shared" ca="1" si="353"/>
        <v>109012.41899999991</v>
      </c>
      <c r="AE484" s="2">
        <f t="shared" ca="1" si="353"/>
        <v>-7985.2810000001191</v>
      </c>
      <c r="AF484" s="2">
        <f t="shared" ca="1" si="353"/>
        <v>126254.91899999982</v>
      </c>
      <c r="AG484" s="2">
        <f t="shared" ca="1" si="353"/>
        <v>88733.279000000068</v>
      </c>
      <c r="AH484" s="2">
        <f t="shared" ca="1" si="353"/>
        <v>110679.079</v>
      </c>
      <c r="AI484" s="2">
        <f t="shared" ca="1" si="353"/>
        <v>110679.079</v>
      </c>
      <c r="AJ484" s="2">
        <f t="shared" ca="1" si="353"/>
        <v>106279.079</v>
      </c>
      <c r="AK484" s="2">
        <f t="shared" ca="1" si="353"/>
        <v>106279.079</v>
      </c>
      <c r="AL484" s="2">
        <f t="shared" ca="1" si="353"/>
        <v>106279.079</v>
      </c>
    </row>
    <row r="485" spans="5:38" x14ac:dyDescent="0.25">
      <c r="I485" s="22" t="str">
        <f>Items!$E$109</f>
        <v>Прочая кредиторская задолженность</v>
      </c>
      <c r="J485" s="1" t="str">
        <f>Items!F110</f>
        <v>Расходы на персонал</v>
      </c>
      <c r="Q485" s="20">
        <f t="shared" ca="1" si="352"/>
        <v>50171.35999999987</v>
      </c>
      <c r="T485" s="1">
        <f t="shared" ref="T485:AL485" ca="1" si="354">T99+T324-T200</f>
        <v>-5621.2300000000396</v>
      </c>
      <c r="U485" s="1">
        <f t="shared" ca="1" si="354"/>
        <v>-14134.380000000005</v>
      </c>
      <c r="V485" s="1">
        <f t="shared" ca="1" si="354"/>
        <v>4405.5400000000081</v>
      </c>
      <c r="W485" s="1">
        <f t="shared" ca="1" si="354"/>
        <v>-49024.540000000037</v>
      </c>
      <c r="X485" s="1">
        <f t="shared" ca="1" si="354"/>
        <v>5092.5399999999499</v>
      </c>
      <c r="Y485" s="1">
        <f t="shared" ca="1" si="354"/>
        <v>4177.3599999999569</v>
      </c>
      <c r="Z485" s="1">
        <f t="shared" ca="1" si="354"/>
        <v>-11275.540000000008</v>
      </c>
      <c r="AA485" s="1">
        <f t="shared" ca="1" si="354"/>
        <v>-12161.140000000014</v>
      </c>
      <c r="AB485" s="1">
        <f t="shared" ca="1" si="354"/>
        <v>-78501.140000000014</v>
      </c>
      <c r="AC485" s="1">
        <f t="shared" ca="1" si="354"/>
        <v>-8501.140000000014</v>
      </c>
      <c r="AD485" s="1">
        <f t="shared" ca="1" si="354"/>
        <v>141198.85999999987</v>
      </c>
      <c r="AE485" s="1">
        <f t="shared" ca="1" si="354"/>
        <v>97271.35999999987</v>
      </c>
      <c r="AF485" s="1">
        <f t="shared" ca="1" si="354"/>
        <v>125771.35999999987</v>
      </c>
      <c r="AG485" s="1">
        <f t="shared" ca="1" si="354"/>
        <v>50171.35999999987</v>
      </c>
      <c r="AH485" s="1">
        <f t="shared" ca="1" si="354"/>
        <v>50171.35999999987</v>
      </c>
      <c r="AI485" s="1">
        <f t="shared" ca="1" si="354"/>
        <v>50171.35999999987</v>
      </c>
      <c r="AJ485" s="1">
        <f t="shared" ca="1" si="354"/>
        <v>50171.35999999987</v>
      </c>
      <c r="AK485" s="1">
        <f t="shared" ca="1" si="354"/>
        <v>50171.35999999987</v>
      </c>
      <c r="AL485" s="1">
        <f t="shared" ca="1" si="354"/>
        <v>50171.35999999987</v>
      </c>
    </row>
    <row r="486" spans="5:38" x14ac:dyDescent="0.25">
      <c r="I486" s="22" t="str">
        <f>Items!$E$109</f>
        <v>Прочая кредиторская задолженность</v>
      </c>
      <c r="J486" s="1" t="str">
        <f>Items!F111</f>
        <v>Переменные расходы</v>
      </c>
      <c r="Q486" s="20">
        <f t="shared" ca="1" si="352"/>
        <v>123274.61000000022</v>
      </c>
      <c r="T486" s="1">
        <f t="shared" ref="T486:AL486" ca="1" si="355">T100+T336-T212</f>
        <v>0</v>
      </c>
      <c r="U486" s="1">
        <f t="shared" ca="1" si="355"/>
        <v>0</v>
      </c>
      <c r="V486" s="1">
        <f t="shared" ca="1" si="355"/>
        <v>0</v>
      </c>
      <c r="W486" s="1">
        <f t="shared" ca="1" si="355"/>
        <v>0</v>
      </c>
      <c r="X486" s="1">
        <f t="shared" ca="1" si="355"/>
        <v>1650</v>
      </c>
      <c r="Y486" s="1">
        <f t="shared" ca="1" si="355"/>
        <v>434</v>
      </c>
      <c r="Z486" s="1">
        <f t="shared" ca="1" si="355"/>
        <v>177.65000000000009</v>
      </c>
      <c r="AA486" s="1">
        <f t="shared" ca="1" si="355"/>
        <v>3868.4099999999889</v>
      </c>
      <c r="AB486" s="1">
        <f t="shared" ca="1" si="355"/>
        <v>-9734.6699999999837</v>
      </c>
      <c r="AC486" s="1">
        <f t="shared" ca="1" si="355"/>
        <v>-11884.639999999956</v>
      </c>
      <c r="AD486" s="1">
        <f t="shared" ca="1" si="355"/>
        <v>-8904.6799999999548</v>
      </c>
      <c r="AE486" s="1">
        <f t="shared" ca="1" si="355"/>
        <v>-7459.6799999999566</v>
      </c>
      <c r="AF486" s="1">
        <f t="shared" ca="1" si="355"/>
        <v>71624.320000000036</v>
      </c>
      <c r="AG486" s="1">
        <f t="shared" ca="1" si="355"/>
        <v>105728.81000000029</v>
      </c>
      <c r="AH486" s="1">
        <f t="shared" ca="1" si="355"/>
        <v>127674.61000000022</v>
      </c>
      <c r="AI486" s="1">
        <f t="shared" ca="1" si="355"/>
        <v>127674.61000000022</v>
      </c>
      <c r="AJ486" s="1">
        <f t="shared" ca="1" si="355"/>
        <v>123274.61000000022</v>
      </c>
      <c r="AK486" s="1">
        <f t="shared" ca="1" si="355"/>
        <v>123274.61000000022</v>
      </c>
      <c r="AL486" s="1">
        <f t="shared" ca="1" si="355"/>
        <v>123274.61000000022</v>
      </c>
    </row>
    <row r="487" spans="5:38" x14ac:dyDescent="0.25">
      <c r="I487" s="22" t="str">
        <f>Items!$E$109</f>
        <v>Прочая кредиторская задолженность</v>
      </c>
      <c r="J487" s="1" t="str">
        <f>Items!F112</f>
        <v>Постоянные расходы</v>
      </c>
      <c r="Q487" s="20">
        <f t="shared" ca="1" si="352"/>
        <v>-3190.5999999999985</v>
      </c>
      <c r="T487" s="1">
        <f t="shared" ref="T487:AL487" ca="1" si="356">T101+T348-T224</f>
        <v>8329.2000000000007</v>
      </c>
      <c r="U487" s="1">
        <f t="shared" ca="1" si="356"/>
        <v>2839.5</v>
      </c>
      <c r="V487" s="1">
        <f t="shared" ca="1" si="356"/>
        <v>-1325.0999999999985</v>
      </c>
      <c r="W487" s="1">
        <f t="shared" ca="1" si="356"/>
        <v>-757.20000000000073</v>
      </c>
      <c r="X487" s="1">
        <f t="shared" ca="1" si="356"/>
        <v>0</v>
      </c>
      <c r="Y487" s="1">
        <f t="shared" ca="1" si="356"/>
        <v>8329.2000000000007</v>
      </c>
      <c r="Z487" s="1">
        <f t="shared" ca="1" si="356"/>
        <v>2839.5</v>
      </c>
      <c r="AA487" s="1">
        <f t="shared" ca="1" si="356"/>
        <v>-1325.0999999999985</v>
      </c>
      <c r="AB487" s="1">
        <f t="shared" ca="1" si="356"/>
        <v>-757.20000000000073</v>
      </c>
      <c r="AC487" s="1">
        <f t="shared" ca="1" si="356"/>
        <v>0</v>
      </c>
      <c r="AD487" s="1">
        <f t="shared" ca="1" si="356"/>
        <v>7958.7000000000007</v>
      </c>
      <c r="AE487" s="1">
        <f t="shared" ca="1" si="356"/>
        <v>2469</v>
      </c>
      <c r="AF487" s="1">
        <f t="shared" ca="1" si="356"/>
        <v>-1643.5999999999985</v>
      </c>
      <c r="AG487" s="1">
        <f t="shared" ca="1" si="356"/>
        <v>-3190.5999999999985</v>
      </c>
      <c r="AH487" s="1">
        <f t="shared" ca="1" si="356"/>
        <v>-3190.5999999999985</v>
      </c>
      <c r="AI487" s="1">
        <f t="shared" ca="1" si="356"/>
        <v>-3190.5999999999985</v>
      </c>
      <c r="AJ487" s="1">
        <f t="shared" ca="1" si="356"/>
        <v>-3190.5999999999985</v>
      </c>
      <c r="AK487" s="1">
        <f t="shared" ca="1" si="356"/>
        <v>-3190.5999999999985</v>
      </c>
      <c r="AL487" s="1">
        <f t="shared" ca="1" si="356"/>
        <v>-3190.5999999999985</v>
      </c>
    </row>
    <row r="488" spans="5:38" x14ac:dyDescent="0.25">
      <c r="I488" s="22" t="str">
        <f>Items!$E$109</f>
        <v>Прочая кредиторская задолженность</v>
      </c>
      <c r="J488" s="1" t="str">
        <f>Items!F113</f>
        <v>Налоги</v>
      </c>
      <c r="Q488" s="20">
        <f t="shared" ca="1" si="352"/>
        <v>-6421.9700000000012</v>
      </c>
      <c r="T488" s="1">
        <f t="shared" ref="T488:AL488" ca="1" si="357">T102+T379-T255</f>
        <v>0</v>
      </c>
      <c r="U488" s="1">
        <f t="shared" ca="1" si="357"/>
        <v>0</v>
      </c>
      <c r="V488" s="1">
        <f t="shared" ca="1" si="357"/>
        <v>0</v>
      </c>
      <c r="W488" s="1">
        <f t="shared" ca="1" si="357"/>
        <v>0</v>
      </c>
      <c r="X488" s="1">
        <f t="shared" ca="1" si="357"/>
        <v>0</v>
      </c>
      <c r="Y488" s="1">
        <f t="shared" ca="1" si="357"/>
        <v>0</v>
      </c>
      <c r="Z488" s="1">
        <f t="shared" ca="1" si="357"/>
        <v>2737.2599999999984</v>
      </c>
      <c r="AA488" s="1">
        <f t="shared" ca="1" si="357"/>
        <v>2737.2599999999984</v>
      </c>
      <c r="AB488" s="1">
        <f t="shared" ca="1" si="357"/>
        <v>2737.2599999999984</v>
      </c>
      <c r="AC488" s="1">
        <f t="shared" ca="1" si="357"/>
        <v>2737.2599999999984</v>
      </c>
      <c r="AD488" s="1">
        <f t="shared" ca="1" si="357"/>
        <v>2737.2599999999984</v>
      </c>
      <c r="AE488" s="1">
        <f t="shared" ca="1" si="357"/>
        <v>2737.2599999999984</v>
      </c>
      <c r="AF488" s="1">
        <f t="shared" ca="1" si="357"/>
        <v>-646.7400000000016</v>
      </c>
      <c r="AG488" s="1">
        <f t="shared" ca="1" si="357"/>
        <v>-6421.9700000000012</v>
      </c>
      <c r="AH488" s="1">
        <f t="shared" ca="1" si="357"/>
        <v>-6421.9700000000012</v>
      </c>
      <c r="AI488" s="1">
        <f t="shared" ca="1" si="357"/>
        <v>-6421.9700000000012</v>
      </c>
      <c r="AJ488" s="1">
        <f t="shared" ca="1" si="357"/>
        <v>-6421.9700000000012</v>
      </c>
      <c r="AK488" s="1">
        <f t="shared" ca="1" si="357"/>
        <v>-6421.9700000000012</v>
      </c>
      <c r="AL488" s="1">
        <f t="shared" ca="1" si="357"/>
        <v>-6421.9700000000012</v>
      </c>
    </row>
    <row r="489" spans="5:38" x14ac:dyDescent="0.25">
      <c r="I489" s="22" t="str">
        <f>Items!$E$109</f>
        <v>Прочая кредиторская задолженность</v>
      </c>
      <c r="J489" s="1" t="str">
        <f>Items!F114</f>
        <v>Капитальные затраты на основные средства</v>
      </c>
      <c r="Q489" s="20">
        <f t="shared" ca="1" si="352"/>
        <v>-57554.321000000084</v>
      </c>
      <c r="T489" s="1">
        <f t="shared" ref="T489:AL489" ca="1" si="358">T103+T118-T239</f>
        <v>0</v>
      </c>
      <c r="U489" s="1">
        <f t="shared" ca="1" si="358"/>
        <v>54120</v>
      </c>
      <c r="V489" s="1">
        <f t="shared" ca="1" si="358"/>
        <v>54120</v>
      </c>
      <c r="W489" s="1">
        <f t="shared" ca="1" si="358"/>
        <v>49026.84</v>
      </c>
      <c r="X489" s="1">
        <f t="shared" ca="1" si="358"/>
        <v>50965.029999999992</v>
      </c>
      <c r="Y489" s="1">
        <f t="shared" ca="1" si="358"/>
        <v>50125.588999999993</v>
      </c>
      <c r="Z489" s="1">
        <f t="shared" ca="1" si="358"/>
        <v>50125.588999999993</v>
      </c>
      <c r="AA489" s="1">
        <f t="shared" ca="1" si="358"/>
        <v>-8995.9510000000591</v>
      </c>
      <c r="AB489" s="1">
        <f t="shared" ca="1" si="358"/>
        <v>-8077.5510000000595</v>
      </c>
      <c r="AC489" s="1">
        <f t="shared" ca="1" si="358"/>
        <v>-8495.5510000000595</v>
      </c>
      <c r="AD489" s="1">
        <f t="shared" ca="1" si="358"/>
        <v>-33977.72100000002</v>
      </c>
      <c r="AE489" s="1">
        <f t="shared" ca="1" si="358"/>
        <v>-103003.22100000002</v>
      </c>
      <c r="AF489" s="1">
        <f t="shared" ca="1" si="358"/>
        <v>-68850.421000000089</v>
      </c>
      <c r="AG489" s="1">
        <f t="shared" ca="1" si="358"/>
        <v>-57554.321000000084</v>
      </c>
      <c r="AH489" s="1">
        <f t="shared" ca="1" si="358"/>
        <v>-57554.321000000084</v>
      </c>
      <c r="AI489" s="1">
        <f t="shared" ca="1" si="358"/>
        <v>-57554.321000000084</v>
      </c>
      <c r="AJ489" s="1">
        <f t="shared" ca="1" si="358"/>
        <v>-57554.321000000084</v>
      </c>
      <c r="AK489" s="1">
        <f t="shared" ca="1" si="358"/>
        <v>-57554.321000000084</v>
      </c>
      <c r="AL489" s="1">
        <f t="shared" ca="1" si="358"/>
        <v>-57554.321000000084</v>
      </c>
    </row>
    <row r="490" spans="5:38" s="23" customFormat="1" ht="10.199999999999999" x14ac:dyDescent="0.2">
      <c r="E490" s="23" t="s">
        <v>50</v>
      </c>
    </row>
    <row r="491" spans="5:38" ht="4.05" customHeight="1" x14ac:dyDescent="0.25"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</row>
    <row r="492" spans="5:38" s="2" customFormat="1" x14ac:dyDescent="0.25">
      <c r="I492" s="2" t="str">
        <f>Items!$E$115</f>
        <v>Финансовые обязательства</v>
      </c>
      <c r="Q492" s="29">
        <f t="shared" ref="Q492:Q498" ca="1" si="359">INDIRECT(ADDRESS(ROW(),SUMIFS($3:$3,$4:$4,MAX($4:$4))))</f>
        <v>0</v>
      </c>
      <c r="T492" s="2">
        <f ca="1">SUM(T493:T499)</f>
        <v>0</v>
      </c>
      <c r="U492" s="2">
        <f t="shared" ref="U492:AL492" ca="1" si="360">SUM(U493:U499)</f>
        <v>0</v>
      </c>
      <c r="V492" s="2">
        <f t="shared" ca="1" si="360"/>
        <v>0</v>
      </c>
      <c r="W492" s="2">
        <f t="shared" ca="1" si="360"/>
        <v>0</v>
      </c>
      <c r="X492" s="2">
        <f t="shared" ca="1" si="360"/>
        <v>0</v>
      </c>
      <c r="Y492" s="2">
        <f t="shared" ca="1" si="360"/>
        <v>0</v>
      </c>
      <c r="Z492" s="2">
        <f t="shared" ca="1" si="360"/>
        <v>0</v>
      </c>
      <c r="AA492" s="2">
        <f t="shared" ca="1" si="360"/>
        <v>0</v>
      </c>
      <c r="AB492" s="2">
        <f t="shared" ca="1" si="360"/>
        <v>0</v>
      </c>
      <c r="AC492" s="2">
        <f t="shared" ca="1" si="360"/>
        <v>0</v>
      </c>
      <c r="AD492" s="2">
        <f t="shared" ca="1" si="360"/>
        <v>0</v>
      </c>
      <c r="AE492" s="2">
        <f t="shared" ca="1" si="360"/>
        <v>0</v>
      </c>
      <c r="AF492" s="2">
        <f t="shared" ca="1" si="360"/>
        <v>0</v>
      </c>
      <c r="AG492" s="2">
        <f t="shared" ca="1" si="360"/>
        <v>0</v>
      </c>
      <c r="AH492" s="2">
        <f t="shared" ca="1" si="360"/>
        <v>0</v>
      </c>
      <c r="AI492" s="2">
        <f t="shared" ca="1" si="360"/>
        <v>0</v>
      </c>
      <c r="AJ492" s="2">
        <f t="shared" ca="1" si="360"/>
        <v>0</v>
      </c>
      <c r="AK492" s="2">
        <f t="shared" ca="1" si="360"/>
        <v>0</v>
      </c>
      <c r="AL492" s="2">
        <f t="shared" ca="1" si="360"/>
        <v>0</v>
      </c>
    </row>
    <row r="493" spans="5:38" x14ac:dyDescent="0.25">
      <c r="I493" s="22" t="str">
        <f>Items!$E$115</f>
        <v>Финансовые обязательства</v>
      </c>
      <c r="J493" s="1" t="str">
        <f>Items!F116</f>
        <v>%% по кредитам</v>
      </c>
      <c r="Q493" s="20">
        <f t="shared" ca="1" si="359"/>
        <v>0</v>
      </c>
      <c r="T493" s="1">
        <f t="shared" ref="T493:AL493" ca="1" si="361">T107+T373-T249</f>
        <v>0</v>
      </c>
      <c r="U493" s="1">
        <f t="shared" ca="1" si="361"/>
        <v>0</v>
      </c>
      <c r="V493" s="1">
        <f t="shared" ca="1" si="361"/>
        <v>0</v>
      </c>
      <c r="W493" s="1">
        <f t="shared" ca="1" si="361"/>
        <v>0</v>
      </c>
      <c r="X493" s="1">
        <f t="shared" ca="1" si="361"/>
        <v>0</v>
      </c>
      <c r="Y493" s="1">
        <f t="shared" ca="1" si="361"/>
        <v>0</v>
      </c>
      <c r="Z493" s="1">
        <f t="shared" ca="1" si="361"/>
        <v>0</v>
      </c>
      <c r="AA493" s="1">
        <f t="shared" ca="1" si="361"/>
        <v>0</v>
      </c>
      <c r="AB493" s="1">
        <f t="shared" ca="1" si="361"/>
        <v>0</v>
      </c>
      <c r="AC493" s="1">
        <f t="shared" ca="1" si="361"/>
        <v>0</v>
      </c>
      <c r="AD493" s="1">
        <f t="shared" ca="1" si="361"/>
        <v>0</v>
      </c>
      <c r="AE493" s="1">
        <f t="shared" ca="1" si="361"/>
        <v>0</v>
      </c>
      <c r="AF493" s="1">
        <f t="shared" ca="1" si="361"/>
        <v>0</v>
      </c>
      <c r="AG493" s="1">
        <f t="shared" ca="1" si="361"/>
        <v>0</v>
      </c>
      <c r="AH493" s="1">
        <f t="shared" ca="1" si="361"/>
        <v>0</v>
      </c>
      <c r="AI493" s="1">
        <f t="shared" ca="1" si="361"/>
        <v>0</v>
      </c>
      <c r="AJ493" s="1">
        <f t="shared" ca="1" si="361"/>
        <v>0</v>
      </c>
      <c r="AK493" s="1">
        <f t="shared" ca="1" si="361"/>
        <v>0</v>
      </c>
      <c r="AL493" s="1">
        <f t="shared" ca="1" si="361"/>
        <v>0</v>
      </c>
    </row>
    <row r="494" spans="5:38" x14ac:dyDescent="0.25">
      <c r="I494" s="22" t="str">
        <f>Items!$E$115</f>
        <v>Финансовые обязательства</v>
      </c>
      <c r="J494" s="1" t="str">
        <f>Items!F117</f>
        <v>%% по займам</v>
      </c>
      <c r="Q494" s="20">
        <f t="shared" ca="1" si="359"/>
        <v>0</v>
      </c>
      <c r="T494" s="1">
        <f t="shared" ref="T494:AL494" ca="1" si="362">T108+T374-T250</f>
        <v>0</v>
      </c>
      <c r="U494" s="1">
        <f t="shared" ca="1" si="362"/>
        <v>0</v>
      </c>
      <c r="V494" s="1">
        <f t="shared" ca="1" si="362"/>
        <v>0</v>
      </c>
      <c r="W494" s="1">
        <f t="shared" ca="1" si="362"/>
        <v>0</v>
      </c>
      <c r="X494" s="1">
        <f t="shared" ca="1" si="362"/>
        <v>0</v>
      </c>
      <c r="Y494" s="1">
        <f t="shared" ca="1" si="362"/>
        <v>0</v>
      </c>
      <c r="Z494" s="1">
        <f t="shared" ca="1" si="362"/>
        <v>0</v>
      </c>
      <c r="AA494" s="1">
        <f t="shared" ca="1" si="362"/>
        <v>0</v>
      </c>
      <c r="AB494" s="1">
        <f t="shared" ca="1" si="362"/>
        <v>0</v>
      </c>
      <c r="AC494" s="1">
        <f t="shared" ca="1" si="362"/>
        <v>0</v>
      </c>
      <c r="AD494" s="1">
        <f t="shared" ca="1" si="362"/>
        <v>0</v>
      </c>
      <c r="AE494" s="1">
        <f t="shared" ca="1" si="362"/>
        <v>0</v>
      </c>
      <c r="AF494" s="1">
        <f t="shared" ca="1" si="362"/>
        <v>0</v>
      </c>
      <c r="AG494" s="1">
        <f t="shared" ca="1" si="362"/>
        <v>0</v>
      </c>
      <c r="AH494" s="1">
        <f t="shared" ca="1" si="362"/>
        <v>0</v>
      </c>
      <c r="AI494" s="1">
        <f t="shared" ca="1" si="362"/>
        <v>0</v>
      </c>
      <c r="AJ494" s="1">
        <f t="shared" ca="1" si="362"/>
        <v>0</v>
      </c>
      <c r="AK494" s="1">
        <f t="shared" ca="1" si="362"/>
        <v>0</v>
      </c>
      <c r="AL494" s="1">
        <f t="shared" ca="1" si="362"/>
        <v>0</v>
      </c>
    </row>
    <row r="495" spans="5:38" x14ac:dyDescent="0.25">
      <c r="I495" s="22" t="str">
        <f>Items!$E$115</f>
        <v>Финансовые обязательства</v>
      </c>
      <c r="J495" s="1" t="str">
        <f>Items!F118</f>
        <v>Кредиты</v>
      </c>
      <c r="Q495" s="20">
        <f t="shared" ca="1" si="359"/>
        <v>0</v>
      </c>
      <c r="T495" s="1">
        <f t="shared" ref="T495:AL495" ca="1" si="363">T109+T265-T269</f>
        <v>0</v>
      </c>
      <c r="U495" s="1">
        <f t="shared" ca="1" si="363"/>
        <v>0</v>
      </c>
      <c r="V495" s="1">
        <f t="shared" ca="1" si="363"/>
        <v>0</v>
      </c>
      <c r="W495" s="1">
        <f t="shared" ca="1" si="363"/>
        <v>0</v>
      </c>
      <c r="X495" s="1">
        <f t="shared" ca="1" si="363"/>
        <v>0</v>
      </c>
      <c r="Y495" s="1">
        <f t="shared" ca="1" si="363"/>
        <v>0</v>
      </c>
      <c r="Z495" s="1">
        <f t="shared" ca="1" si="363"/>
        <v>0</v>
      </c>
      <c r="AA495" s="1">
        <f t="shared" ca="1" si="363"/>
        <v>0</v>
      </c>
      <c r="AB495" s="1">
        <f t="shared" ca="1" si="363"/>
        <v>0</v>
      </c>
      <c r="AC495" s="1">
        <f t="shared" ca="1" si="363"/>
        <v>0</v>
      </c>
      <c r="AD495" s="1">
        <f t="shared" ca="1" si="363"/>
        <v>0</v>
      </c>
      <c r="AE495" s="1">
        <f t="shared" ca="1" si="363"/>
        <v>0</v>
      </c>
      <c r="AF495" s="1">
        <f t="shared" ca="1" si="363"/>
        <v>0</v>
      </c>
      <c r="AG495" s="1">
        <f t="shared" ca="1" si="363"/>
        <v>0</v>
      </c>
      <c r="AH495" s="1">
        <f t="shared" ca="1" si="363"/>
        <v>0</v>
      </c>
      <c r="AI495" s="1">
        <f t="shared" ca="1" si="363"/>
        <v>0</v>
      </c>
      <c r="AJ495" s="1">
        <f t="shared" ca="1" si="363"/>
        <v>0</v>
      </c>
      <c r="AK495" s="1">
        <f t="shared" ca="1" si="363"/>
        <v>0</v>
      </c>
      <c r="AL495" s="1">
        <f t="shared" ca="1" si="363"/>
        <v>0</v>
      </c>
    </row>
    <row r="496" spans="5:38" x14ac:dyDescent="0.25">
      <c r="I496" s="22" t="str">
        <f>Items!$E$115</f>
        <v>Финансовые обязательства</v>
      </c>
      <c r="J496" s="1" t="str">
        <f>Items!F119</f>
        <v>Займы</v>
      </c>
      <c r="Q496" s="20">
        <f t="shared" ca="1" si="359"/>
        <v>0</v>
      </c>
      <c r="T496" s="1">
        <f t="shared" ref="T496:AL496" ca="1" si="364">T110+T266-T270</f>
        <v>0</v>
      </c>
      <c r="U496" s="1">
        <f t="shared" ca="1" si="364"/>
        <v>0</v>
      </c>
      <c r="V496" s="1">
        <f t="shared" ca="1" si="364"/>
        <v>0</v>
      </c>
      <c r="W496" s="1">
        <f t="shared" ca="1" si="364"/>
        <v>0</v>
      </c>
      <c r="X496" s="1">
        <f t="shared" ca="1" si="364"/>
        <v>0</v>
      </c>
      <c r="Y496" s="1">
        <f t="shared" ca="1" si="364"/>
        <v>0</v>
      </c>
      <c r="Z496" s="1">
        <f t="shared" ca="1" si="364"/>
        <v>0</v>
      </c>
      <c r="AA496" s="1">
        <f t="shared" ca="1" si="364"/>
        <v>0</v>
      </c>
      <c r="AB496" s="1">
        <f t="shared" ca="1" si="364"/>
        <v>0</v>
      </c>
      <c r="AC496" s="1">
        <f t="shared" ca="1" si="364"/>
        <v>0</v>
      </c>
      <c r="AD496" s="1">
        <f t="shared" ca="1" si="364"/>
        <v>0</v>
      </c>
      <c r="AE496" s="1">
        <f t="shared" ca="1" si="364"/>
        <v>0</v>
      </c>
      <c r="AF496" s="1">
        <f t="shared" ca="1" si="364"/>
        <v>0</v>
      </c>
      <c r="AG496" s="1">
        <f t="shared" ca="1" si="364"/>
        <v>0</v>
      </c>
      <c r="AH496" s="1">
        <f t="shared" ca="1" si="364"/>
        <v>0</v>
      </c>
      <c r="AI496" s="1">
        <f t="shared" ca="1" si="364"/>
        <v>0</v>
      </c>
      <c r="AJ496" s="1">
        <f t="shared" ca="1" si="364"/>
        <v>0</v>
      </c>
      <c r="AK496" s="1">
        <f t="shared" ca="1" si="364"/>
        <v>0</v>
      </c>
      <c r="AL496" s="1">
        <f t="shared" ca="1" si="364"/>
        <v>0</v>
      </c>
    </row>
    <row r="497" spans="5:38" x14ac:dyDescent="0.25">
      <c r="I497" s="22" t="str">
        <f>Items!$E$115</f>
        <v>Финансовые обязательства</v>
      </c>
      <c r="J497" s="1" t="str">
        <f>Items!F120</f>
        <v>Задолженность по лизингу</v>
      </c>
      <c r="Q497" s="20">
        <f t="shared" ca="1" si="359"/>
        <v>0</v>
      </c>
      <c r="T497" s="1">
        <f t="shared" ref="T497:AL497" ca="1" si="365">T111+T119-T271</f>
        <v>0</v>
      </c>
      <c r="U497" s="1">
        <f t="shared" ca="1" si="365"/>
        <v>0</v>
      </c>
      <c r="V497" s="1">
        <f t="shared" ca="1" si="365"/>
        <v>0</v>
      </c>
      <c r="W497" s="1">
        <f t="shared" ca="1" si="365"/>
        <v>0</v>
      </c>
      <c r="X497" s="1">
        <f t="shared" ca="1" si="365"/>
        <v>0</v>
      </c>
      <c r="Y497" s="1">
        <f t="shared" ca="1" si="365"/>
        <v>0</v>
      </c>
      <c r="Z497" s="1">
        <f t="shared" ca="1" si="365"/>
        <v>0</v>
      </c>
      <c r="AA497" s="1">
        <f t="shared" ca="1" si="365"/>
        <v>0</v>
      </c>
      <c r="AB497" s="1">
        <f t="shared" ca="1" si="365"/>
        <v>0</v>
      </c>
      <c r="AC497" s="1">
        <f t="shared" ca="1" si="365"/>
        <v>0</v>
      </c>
      <c r="AD497" s="1">
        <f t="shared" ca="1" si="365"/>
        <v>0</v>
      </c>
      <c r="AE497" s="1">
        <f t="shared" ca="1" si="365"/>
        <v>0</v>
      </c>
      <c r="AF497" s="1">
        <f t="shared" ca="1" si="365"/>
        <v>0</v>
      </c>
      <c r="AG497" s="1">
        <f t="shared" ca="1" si="365"/>
        <v>0</v>
      </c>
      <c r="AH497" s="1">
        <f t="shared" ca="1" si="365"/>
        <v>0</v>
      </c>
      <c r="AI497" s="1">
        <f t="shared" ca="1" si="365"/>
        <v>0</v>
      </c>
      <c r="AJ497" s="1">
        <f t="shared" ca="1" si="365"/>
        <v>0</v>
      </c>
      <c r="AK497" s="1">
        <f t="shared" ca="1" si="365"/>
        <v>0</v>
      </c>
      <c r="AL497" s="1">
        <f t="shared" ca="1" si="365"/>
        <v>0</v>
      </c>
    </row>
    <row r="498" spans="5:38" x14ac:dyDescent="0.25">
      <c r="I498" s="22" t="str">
        <f>Items!$E$115</f>
        <v>Финансовые обязательства</v>
      </c>
      <c r="J498" s="1" t="str">
        <f>Items!F121</f>
        <v>Задолженность по дивидендам</v>
      </c>
      <c r="Q498" s="20">
        <f t="shared" ca="1" si="359"/>
        <v>0</v>
      </c>
      <c r="T498" s="1">
        <f t="shared" ref="T498:AL498" ca="1" si="366">T112+T388-T274-T275</f>
        <v>0</v>
      </c>
      <c r="U498" s="1">
        <f t="shared" ca="1" si="366"/>
        <v>0</v>
      </c>
      <c r="V498" s="1">
        <f t="shared" ca="1" si="366"/>
        <v>0</v>
      </c>
      <c r="W498" s="1">
        <f t="shared" ca="1" si="366"/>
        <v>0</v>
      </c>
      <c r="X498" s="1">
        <f t="shared" ca="1" si="366"/>
        <v>0</v>
      </c>
      <c r="Y498" s="1">
        <f t="shared" ca="1" si="366"/>
        <v>0</v>
      </c>
      <c r="Z498" s="1">
        <f t="shared" ca="1" si="366"/>
        <v>0</v>
      </c>
      <c r="AA498" s="1">
        <f t="shared" ca="1" si="366"/>
        <v>0</v>
      </c>
      <c r="AB498" s="1">
        <f t="shared" ca="1" si="366"/>
        <v>0</v>
      </c>
      <c r="AC498" s="1">
        <f t="shared" ca="1" si="366"/>
        <v>0</v>
      </c>
      <c r="AD498" s="1">
        <f t="shared" ca="1" si="366"/>
        <v>0</v>
      </c>
      <c r="AE498" s="1">
        <f t="shared" ca="1" si="366"/>
        <v>0</v>
      </c>
      <c r="AF498" s="1">
        <f t="shared" ca="1" si="366"/>
        <v>0</v>
      </c>
      <c r="AG498" s="1">
        <f t="shared" ca="1" si="366"/>
        <v>0</v>
      </c>
      <c r="AH498" s="1">
        <f t="shared" ca="1" si="366"/>
        <v>0</v>
      </c>
      <c r="AI498" s="1">
        <f t="shared" ca="1" si="366"/>
        <v>0</v>
      </c>
      <c r="AJ498" s="1">
        <f t="shared" ca="1" si="366"/>
        <v>0</v>
      </c>
      <c r="AK498" s="1">
        <f t="shared" ca="1" si="366"/>
        <v>0</v>
      </c>
      <c r="AL498" s="1">
        <f t="shared" ca="1" si="366"/>
        <v>0</v>
      </c>
    </row>
    <row r="499" spans="5:38" s="23" customFormat="1" ht="10.199999999999999" x14ac:dyDescent="0.2">
      <c r="E499" s="23" t="s">
        <v>50</v>
      </c>
    </row>
    <row r="500" spans="5:38" ht="4.05" customHeight="1" x14ac:dyDescent="0.25"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</row>
  </sheetData>
  <conditionalFormatting sqref="A278:P278 AM278:XFD278 A157:XFD277 A126:XFD140 A279:XFD1048576 A1:XFD117">
    <cfRule type="cellIs" dxfId="14" priority="23" operator="equal">
      <formula>0</formula>
    </cfRule>
  </conditionalFormatting>
  <conditionalFormatting sqref="A141:XFD156">
    <cfRule type="cellIs" dxfId="13" priority="16" operator="equal">
      <formula>0</formula>
    </cfRule>
  </conditionalFormatting>
  <conditionalFormatting sqref="Q237:AL237">
    <cfRule type="cellIs" dxfId="12" priority="15" operator="lessThan">
      <formula>0</formula>
    </cfRule>
  </conditionalFormatting>
  <conditionalFormatting sqref="Q198:AL198">
    <cfRule type="cellIs" dxfId="11" priority="14" operator="lessThan">
      <formula>0</formula>
    </cfRule>
  </conditionalFormatting>
  <conditionalFormatting sqref="Q253:AL253">
    <cfRule type="cellIs" dxfId="10" priority="13" operator="lessThan">
      <formula>0</formula>
    </cfRule>
  </conditionalFormatting>
  <conditionalFormatting sqref="Q262:AL262">
    <cfRule type="cellIs" dxfId="9" priority="12" operator="lessThan">
      <formula>0</formula>
    </cfRule>
  </conditionalFormatting>
  <conditionalFormatting sqref="Q280:AL282">
    <cfRule type="cellIs" dxfId="8" priority="10" operator="lessThan">
      <formula>0</formula>
    </cfRule>
  </conditionalFormatting>
  <conditionalFormatting sqref="Q278:AL278">
    <cfRule type="cellIs" dxfId="7" priority="9" operator="equal">
      <formula>0</formula>
    </cfRule>
  </conditionalFormatting>
  <conditionalFormatting sqref="Q278:AL278">
    <cfRule type="cellIs" dxfId="6" priority="8" operator="lessThan">
      <formula>0</formula>
    </cfRule>
  </conditionalFormatting>
  <conditionalFormatting sqref="Q322:AL322">
    <cfRule type="cellIs" dxfId="5" priority="7" operator="lessThan">
      <formula>0</formula>
    </cfRule>
  </conditionalFormatting>
  <conditionalFormatting sqref="Q361:AL361">
    <cfRule type="cellIs" dxfId="4" priority="6" operator="lessThan">
      <formula>0</formula>
    </cfRule>
  </conditionalFormatting>
  <conditionalFormatting sqref="Q377:AL377">
    <cfRule type="cellIs" dxfId="3" priority="5" operator="lessThan">
      <formula>0</formula>
    </cfRule>
  </conditionalFormatting>
  <conditionalFormatting sqref="Q386:AL386">
    <cfRule type="cellIs" dxfId="2" priority="4" operator="lessThan">
      <formula>0</formula>
    </cfRule>
  </conditionalFormatting>
  <conditionalFormatting sqref="Q393:AL393">
    <cfRule type="cellIs" dxfId="1" priority="3" operator="lessThan">
      <formula>0</formula>
    </cfRule>
  </conditionalFormatting>
  <conditionalFormatting sqref="A118:XFD125">
    <cfRule type="cellIs" dxfId="0" priority="2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249977111117893"/>
  </sheetPr>
  <dimension ref="B1:AL391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4.77734375" style="1" customWidth="1"/>
    <col min="39" max="16384" width="8.88671875" style="1"/>
  </cols>
  <sheetData>
    <row r="1" spans="3:38" x14ac:dyDescent="0.25">
      <c r="C1" s="1" t="s">
        <v>53</v>
      </c>
    </row>
    <row r="2" spans="3:38" x14ac:dyDescent="0.25">
      <c r="C2" s="1" t="str">
        <f>dbF!$T$2</f>
        <v>T</v>
      </c>
      <c r="G2" s="1" t="s">
        <v>191</v>
      </c>
    </row>
    <row r="3" spans="3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3:38" x14ac:dyDescent="0.25">
      <c r="I4" s="2" t="str">
        <f>RepPF!$L$4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3:38" s="11" customFormat="1" ht="10.199999999999999" x14ac:dyDescent="0.2">
      <c r="T5" s="11">
        <f>RepPd!T5</f>
        <v>45292</v>
      </c>
      <c r="U5" s="11">
        <f>T6+1</f>
        <v>45323</v>
      </c>
      <c r="V5" s="11">
        <f t="shared" ref="V5:AL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si="0"/>
        <v>45505</v>
      </c>
      <c r="AB5" s="11">
        <f t="shared" si="0"/>
        <v>45536</v>
      </c>
      <c r="AC5" s="11">
        <f t="shared" si="0"/>
        <v>45566</v>
      </c>
      <c r="AD5" s="11">
        <f t="shared" si="0"/>
        <v>45597</v>
      </c>
      <c r="AE5" s="11">
        <f t="shared" si="0"/>
        <v>45627</v>
      </c>
      <c r="AF5" s="11">
        <f t="shared" si="0"/>
        <v>45658</v>
      </c>
      <c r="AG5" s="11">
        <f t="shared" si="0"/>
        <v>45689</v>
      </c>
      <c r="AH5" s="11">
        <f t="shared" si="0"/>
        <v>45717</v>
      </c>
      <c r="AI5" s="11">
        <f t="shared" si="0"/>
        <v>45748</v>
      </c>
      <c r="AJ5" s="11">
        <f t="shared" si="0"/>
        <v>45778</v>
      </c>
      <c r="AK5" s="11">
        <f t="shared" si="0"/>
        <v>45809</v>
      </c>
      <c r="AL5" s="11">
        <f t="shared" si="0"/>
        <v>45839</v>
      </c>
    </row>
    <row r="6" spans="3:38" s="11" customFormat="1" ht="10.199999999999999" x14ac:dyDescent="0.2">
      <c r="Q6" s="13" t="s">
        <v>1</v>
      </c>
      <c r="T6" s="11">
        <f>EOMONTH(T5,0)</f>
        <v>45322</v>
      </c>
      <c r="U6" s="11">
        <f t="shared" ref="U6:AL6" si="1">EOMONTH(U5,0)</f>
        <v>45351</v>
      </c>
      <c r="V6" s="11">
        <f t="shared" si="1"/>
        <v>45382</v>
      </c>
      <c r="W6" s="11">
        <f t="shared" si="1"/>
        <v>45412</v>
      </c>
      <c r="X6" s="11">
        <f t="shared" si="1"/>
        <v>45443</v>
      </c>
      <c r="Y6" s="11">
        <f t="shared" si="1"/>
        <v>45473</v>
      </c>
      <c r="Z6" s="11">
        <f t="shared" si="1"/>
        <v>45504</v>
      </c>
      <c r="AA6" s="11">
        <f t="shared" si="1"/>
        <v>45535</v>
      </c>
      <c r="AB6" s="11">
        <f t="shared" si="1"/>
        <v>45565</v>
      </c>
      <c r="AC6" s="11">
        <f t="shared" si="1"/>
        <v>45596</v>
      </c>
      <c r="AD6" s="11">
        <f t="shared" si="1"/>
        <v>45626</v>
      </c>
      <c r="AE6" s="11">
        <f t="shared" si="1"/>
        <v>45657</v>
      </c>
      <c r="AF6" s="11">
        <f t="shared" si="1"/>
        <v>45688</v>
      </c>
      <c r="AG6" s="11">
        <f t="shared" si="1"/>
        <v>45716</v>
      </c>
      <c r="AH6" s="11">
        <f t="shared" si="1"/>
        <v>45747</v>
      </c>
      <c r="AI6" s="11">
        <f t="shared" si="1"/>
        <v>45777</v>
      </c>
      <c r="AJ6" s="11">
        <f t="shared" si="1"/>
        <v>45808</v>
      </c>
      <c r="AK6" s="11">
        <f t="shared" si="1"/>
        <v>45838</v>
      </c>
      <c r="AL6" s="11">
        <f t="shared" si="1"/>
        <v>45869</v>
      </c>
    </row>
    <row r="8" spans="3:38" ht="4.05" customHeight="1" x14ac:dyDescent="0.25"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</row>
    <row r="9" spans="3:38" s="2" customFormat="1" x14ac:dyDescent="0.25">
      <c r="G9" s="26" t="s">
        <v>15</v>
      </c>
      <c r="H9" s="26"/>
      <c r="I9" s="26"/>
      <c r="J9" s="26"/>
      <c r="K9" s="26"/>
      <c r="L9" s="26"/>
      <c r="Q9" s="2">
        <f ca="1">RepPd!Q9</f>
        <v>0</v>
      </c>
      <c r="T9" s="2">
        <f>RepPd!T9</f>
        <v>0</v>
      </c>
      <c r="U9" s="2">
        <f ca="1">RepPd!U9</f>
        <v>0</v>
      </c>
      <c r="V9" s="2">
        <f ca="1">RepPd!V9</f>
        <v>0</v>
      </c>
      <c r="W9" s="2">
        <f ca="1">RepPd!W9</f>
        <v>0</v>
      </c>
      <c r="X9" s="2">
        <f ca="1">RepPd!X9</f>
        <v>0</v>
      </c>
      <c r="Y9" s="2">
        <f ca="1">RepPd!Y9</f>
        <v>0</v>
      </c>
      <c r="Z9" s="2">
        <f ca="1">RepPd!Z9</f>
        <v>0</v>
      </c>
      <c r="AA9" s="2">
        <f ca="1">RepPd!AA9</f>
        <v>0</v>
      </c>
      <c r="AB9" s="2">
        <f ca="1">RepPd!AB9</f>
        <v>0</v>
      </c>
      <c r="AC9" s="2">
        <f ca="1">RepPd!AC9</f>
        <v>0</v>
      </c>
      <c r="AD9" s="2">
        <f ca="1">RepPd!AD9</f>
        <v>0</v>
      </c>
      <c r="AE9" s="2">
        <f ca="1">RepPd!AE9</f>
        <v>0</v>
      </c>
      <c r="AF9" s="2">
        <f ca="1">RepPd!AF9</f>
        <v>0</v>
      </c>
      <c r="AG9" s="2">
        <f ca="1">RepPd!AG9</f>
        <v>0</v>
      </c>
      <c r="AH9" s="2">
        <f ca="1">RepPd!AH9</f>
        <v>0</v>
      </c>
      <c r="AI9" s="2">
        <f ca="1">RepPd!AI9</f>
        <v>0</v>
      </c>
      <c r="AJ9" s="2">
        <f ca="1">RepPd!AJ9</f>
        <v>0</v>
      </c>
      <c r="AK9" s="2">
        <f ca="1">RepPd!AK9</f>
        <v>0</v>
      </c>
      <c r="AL9" s="2">
        <f ca="1">RepPd!AL9</f>
        <v>0</v>
      </c>
    </row>
    <row r="10" spans="3:38" ht="4.05" customHeight="1" x14ac:dyDescent="0.25"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</row>
    <row r="11" spans="3:38" s="12" customFormat="1" ht="13.8" x14ac:dyDescent="0.3">
      <c r="H11" s="12" t="str">
        <f>Items!$E$69</f>
        <v>Активы</v>
      </c>
      <c r="Q11" s="12">
        <f>RepPd!Q11</f>
        <v>25000000</v>
      </c>
      <c r="T11" s="12">
        <f>RepPd!T11</f>
        <v>25000000</v>
      </c>
      <c r="U11" s="12">
        <f ca="1">RepPd!U11</f>
        <v>25881568.609999999</v>
      </c>
      <c r="V11" s="12">
        <f ca="1">RepPd!V11</f>
        <v>29072028.389999997</v>
      </c>
      <c r="W11" s="12">
        <f ca="1">RepPd!W11</f>
        <v>31394379.739999998</v>
      </c>
      <c r="X11" s="12">
        <f ca="1">RepPd!X11</f>
        <v>31975392.07</v>
      </c>
      <c r="Y11" s="12">
        <f ca="1">RepPd!Y11</f>
        <v>40715772.644000001</v>
      </c>
      <c r="Z11" s="12">
        <f ca="1">RepPd!Z11</f>
        <v>41919107.163999997</v>
      </c>
      <c r="AA11" s="12">
        <f ca="1">RepPd!AA11</f>
        <v>46968826.958399996</v>
      </c>
      <c r="AB11" s="12">
        <f ca="1">RepPd!AB11</f>
        <v>49106803.508400001</v>
      </c>
      <c r="AC11" s="12">
        <f ca="1">RepPd!AC11</f>
        <v>51619947.798399992</v>
      </c>
      <c r="AD11" s="12">
        <f ca="1">RepPd!AD11</f>
        <v>53206940.468399994</v>
      </c>
      <c r="AE11" s="12">
        <f ca="1">RepPd!AE11</f>
        <v>62728178.183399998</v>
      </c>
      <c r="AF11" s="12">
        <f ca="1">RepPd!AF11</f>
        <v>67650172.623399988</v>
      </c>
      <c r="AG11" s="12">
        <f ca="1">RepPd!AG11</f>
        <v>75432264.113399997</v>
      </c>
      <c r="AH11" s="12">
        <f ca="1">RepPd!AH11</f>
        <v>74235830.753399998</v>
      </c>
      <c r="AI11" s="12">
        <f ca="1">RepPd!AI11</f>
        <v>74235830.753399998</v>
      </c>
      <c r="AJ11" s="12">
        <f ca="1">RepPd!AJ11</f>
        <v>74234910.753399998</v>
      </c>
      <c r="AK11" s="12">
        <f ca="1">RepPd!AK11</f>
        <v>74234910.753399998</v>
      </c>
      <c r="AL11" s="12">
        <f ca="1">RepPd!AL11</f>
        <v>74234910.753399998</v>
      </c>
    </row>
    <row r="12" spans="3:38" s="2" customFormat="1" x14ac:dyDescent="0.25">
      <c r="I12" s="2" t="str">
        <f>Items!$E$68</f>
        <v>Денежные средства</v>
      </c>
      <c r="Q12" s="24">
        <f>RepPd!Q12</f>
        <v>25000000</v>
      </c>
      <c r="T12" s="2">
        <f>RepPd!T12</f>
        <v>25000000</v>
      </c>
      <c r="U12" s="2">
        <f ca="1">RepPd!U12</f>
        <v>24022917.25</v>
      </c>
      <c r="V12" s="2">
        <f ca="1">RepPd!V12</f>
        <v>23749897.859999999</v>
      </c>
      <c r="W12" s="2">
        <f ca="1">RepPd!W12</f>
        <v>23547101.969999999</v>
      </c>
      <c r="X12" s="2">
        <f ca="1">RepPd!X12</f>
        <v>23170760.02</v>
      </c>
      <c r="Y12" s="2">
        <f ca="1">RepPd!Y12</f>
        <v>22866956.191199999</v>
      </c>
      <c r="Z12" s="2">
        <f ca="1">RepPd!Z12</f>
        <v>22379044.571199998</v>
      </c>
      <c r="AA12" s="2">
        <f ca="1">RepPd!AA12</f>
        <v>21817819.091199998</v>
      </c>
      <c r="AB12" s="2">
        <f ca="1">RepPd!AB12</f>
        <v>21019416.901199996</v>
      </c>
      <c r="AC12" s="2">
        <f ca="1">RepPd!AC12</f>
        <v>20181917.371199995</v>
      </c>
      <c r="AD12" s="2">
        <f ca="1">RepPd!AD12</f>
        <v>18706939.561199997</v>
      </c>
      <c r="AE12" s="2">
        <f ca="1">RepPd!AE12</f>
        <v>16937236.011199996</v>
      </c>
      <c r="AF12" s="2">
        <f ca="1">RepPd!AF12</f>
        <v>16150905.991199996</v>
      </c>
      <c r="AG12" s="2">
        <f ca="1">RepPd!AG12</f>
        <v>15156431.441199996</v>
      </c>
      <c r="AH12" s="2">
        <f ca="1">RepPd!AH12</f>
        <v>13555559.351199996</v>
      </c>
      <c r="AI12" s="2">
        <f ca="1">RepPd!AI12</f>
        <v>13555559.351199996</v>
      </c>
      <c r="AJ12" s="2">
        <f ca="1">RepPd!AJ12</f>
        <v>13554639.351199996</v>
      </c>
      <c r="AK12" s="2">
        <f ca="1">RepPd!AK12</f>
        <v>13554639.351199996</v>
      </c>
      <c r="AL12" s="2">
        <f ca="1">RepPd!AL12</f>
        <v>13554639.351199996</v>
      </c>
    </row>
    <row r="13" spans="3:38" s="2" customFormat="1" x14ac:dyDescent="0.25">
      <c r="I13" s="2" t="str">
        <f>Items!$E$3</f>
        <v>Дебиторская задолженность</v>
      </c>
      <c r="Q13" s="2">
        <f>RepPd!Q13</f>
        <v>0</v>
      </c>
      <c r="T13" s="2">
        <f>RepPd!T13</f>
        <v>0</v>
      </c>
      <c r="U13" s="2">
        <f ca="1">RepPd!U13</f>
        <v>0</v>
      </c>
      <c r="V13" s="2">
        <f ca="1">RepPd!V13</f>
        <v>0</v>
      </c>
      <c r="W13" s="2">
        <f ca="1">RepPd!W13</f>
        <v>0</v>
      </c>
      <c r="X13" s="2">
        <f ca="1">RepPd!X13</f>
        <v>0</v>
      </c>
      <c r="Y13" s="2">
        <f ca="1">RepPd!Y13</f>
        <v>0</v>
      </c>
      <c r="Z13" s="2">
        <f ca="1">RepPd!Z13</f>
        <v>0</v>
      </c>
      <c r="AA13" s="2">
        <f ca="1">RepPd!AA13</f>
        <v>0</v>
      </c>
      <c r="AB13" s="2">
        <f ca="1">RepPd!AB13</f>
        <v>0</v>
      </c>
      <c r="AC13" s="2">
        <f ca="1">RepPd!AC13</f>
        <v>0</v>
      </c>
      <c r="AD13" s="2">
        <f ca="1">RepPd!AD13</f>
        <v>0</v>
      </c>
      <c r="AE13" s="2">
        <f ca="1">RepPd!AE13</f>
        <v>0</v>
      </c>
      <c r="AF13" s="2">
        <f ca="1">RepPd!AF13</f>
        <v>0</v>
      </c>
      <c r="AG13" s="2">
        <f ca="1">RepPd!AG13</f>
        <v>0</v>
      </c>
      <c r="AH13" s="2">
        <f ca="1">RepPd!AH13</f>
        <v>0</v>
      </c>
      <c r="AI13" s="2">
        <f ca="1">RepPd!AI13</f>
        <v>0</v>
      </c>
      <c r="AJ13" s="2">
        <f ca="1">RepPd!AJ13</f>
        <v>0</v>
      </c>
      <c r="AK13" s="2">
        <f ca="1">RepPd!AK13</f>
        <v>0</v>
      </c>
      <c r="AL13" s="2">
        <f ca="1">RepPd!AL13</f>
        <v>0</v>
      </c>
    </row>
    <row r="14" spans="3:38" x14ac:dyDescent="0.25">
      <c r="I14" s="22" t="str">
        <f>Items!$E$4</f>
        <v>Дебиторская задолженность</v>
      </c>
      <c r="J14" s="1" t="str">
        <f>Items!$F$4</f>
        <v>ДЗ по реализации</v>
      </c>
      <c r="Q14" s="15">
        <f>RepPd!Q14</f>
        <v>0</v>
      </c>
      <c r="T14" s="1">
        <f>RepPd!T14</f>
        <v>0</v>
      </c>
      <c r="U14" s="1">
        <f ca="1">RepPd!U14</f>
        <v>0</v>
      </c>
      <c r="V14" s="1">
        <f ca="1">RepPd!V14</f>
        <v>0</v>
      </c>
      <c r="W14" s="1">
        <f ca="1">RepPd!W14</f>
        <v>0</v>
      </c>
      <c r="X14" s="1">
        <f ca="1">RepPd!X14</f>
        <v>0</v>
      </c>
      <c r="Y14" s="1">
        <f ca="1">RepPd!Y14</f>
        <v>0</v>
      </c>
      <c r="Z14" s="1">
        <f ca="1">RepPd!Z14</f>
        <v>0</v>
      </c>
      <c r="AA14" s="1">
        <f ca="1">RepPd!AA14</f>
        <v>0</v>
      </c>
      <c r="AB14" s="1">
        <f ca="1">RepPd!AB14</f>
        <v>0</v>
      </c>
      <c r="AC14" s="1">
        <f ca="1">RepPd!AC14</f>
        <v>0</v>
      </c>
      <c r="AD14" s="1">
        <f ca="1">RepPd!AD14</f>
        <v>0</v>
      </c>
      <c r="AE14" s="1">
        <f ca="1">RepPd!AE14</f>
        <v>0</v>
      </c>
      <c r="AF14" s="1">
        <f ca="1">RepPd!AF14</f>
        <v>0</v>
      </c>
      <c r="AG14" s="1">
        <f ca="1">RepPd!AG14</f>
        <v>0</v>
      </c>
      <c r="AH14" s="1">
        <f ca="1">RepPd!AH14</f>
        <v>0</v>
      </c>
      <c r="AI14" s="1">
        <f ca="1">RepPd!AI14</f>
        <v>0</v>
      </c>
      <c r="AJ14" s="1">
        <f ca="1">RepPd!AJ14</f>
        <v>0</v>
      </c>
      <c r="AK14" s="1">
        <f ca="1">RepPd!AK14</f>
        <v>0</v>
      </c>
      <c r="AL14" s="1">
        <f ca="1">RepPd!AL14</f>
        <v>0</v>
      </c>
    </row>
    <row r="15" spans="3:38" x14ac:dyDescent="0.25">
      <c r="I15" s="22" t="str">
        <f>Items!$E$5</f>
        <v>Дебиторская задолженность</v>
      </c>
      <c r="J15" s="1" t="str">
        <f>Items!$F$5</f>
        <v>ДЗ по прочим доходам</v>
      </c>
      <c r="Q15" s="15">
        <f>RepPd!Q15</f>
        <v>0</v>
      </c>
      <c r="T15" s="1">
        <f>RepPd!T15</f>
        <v>0</v>
      </c>
      <c r="U15" s="1">
        <f ca="1">RepPd!U15</f>
        <v>0</v>
      </c>
      <c r="V15" s="1">
        <f ca="1">RepPd!V15</f>
        <v>0</v>
      </c>
      <c r="W15" s="1">
        <f ca="1">RepPd!W15</f>
        <v>0</v>
      </c>
      <c r="X15" s="1">
        <f ca="1">RepPd!X15</f>
        <v>0</v>
      </c>
      <c r="Y15" s="1">
        <f ca="1">RepPd!Y15</f>
        <v>0</v>
      </c>
      <c r="Z15" s="1">
        <f ca="1">RepPd!Z15</f>
        <v>0</v>
      </c>
      <c r="AA15" s="1">
        <f ca="1">RepPd!AA15</f>
        <v>0</v>
      </c>
      <c r="AB15" s="1">
        <f ca="1">RepPd!AB15</f>
        <v>0</v>
      </c>
      <c r="AC15" s="1">
        <f ca="1">RepPd!AC15</f>
        <v>0</v>
      </c>
      <c r="AD15" s="1">
        <f ca="1">RepPd!AD15</f>
        <v>0</v>
      </c>
      <c r="AE15" s="1">
        <f ca="1">RepPd!AE15</f>
        <v>0</v>
      </c>
      <c r="AF15" s="1">
        <f ca="1">RepPd!AF15</f>
        <v>0</v>
      </c>
      <c r="AG15" s="1">
        <f ca="1">RepPd!AG15</f>
        <v>0</v>
      </c>
      <c r="AH15" s="1">
        <f ca="1">RepPd!AH15</f>
        <v>0</v>
      </c>
      <c r="AI15" s="1">
        <f ca="1">RepPd!AI15</f>
        <v>0</v>
      </c>
      <c r="AJ15" s="1">
        <f ca="1">RepPd!AJ15</f>
        <v>0</v>
      </c>
      <c r="AK15" s="1">
        <f ca="1">RepPd!AK15</f>
        <v>0</v>
      </c>
      <c r="AL15" s="1">
        <f ca="1">RepPd!AL15</f>
        <v>0</v>
      </c>
    </row>
    <row r="16" spans="3:38" s="23" customFormat="1" ht="10.199999999999999" x14ac:dyDescent="0.2">
      <c r="E16" s="23" t="s">
        <v>50</v>
      </c>
    </row>
    <row r="17" spans="9:38" s="2" customFormat="1" x14ac:dyDescent="0.25">
      <c r="I17" s="2" t="str">
        <f>Items!$E$37</f>
        <v>Незавершенное производство и запасы</v>
      </c>
      <c r="Q17" s="2">
        <f>RepPd!Q17</f>
        <v>0</v>
      </c>
      <c r="T17" s="2">
        <f>RepPd!T17</f>
        <v>0</v>
      </c>
      <c r="U17" s="2">
        <f ca="1">RepPd!U17</f>
        <v>1183571</v>
      </c>
      <c r="V17" s="2">
        <f ca="1">RepPd!V17</f>
        <v>4647050.169999999</v>
      </c>
      <c r="W17" s="2">
        <f ca="1">RepPd!W17</f>
        <v>7171219.959999999</v>
      </c>
      <c r="X17" s="2">
        <f ca="1">RepPd!X17</f>
        <v>8087984.7200000007</v>
      </c>
      <c r="Y17" s="2">
        <f ca="1">RepPd!Y17</f>
        <v>17121533.941</v>
      </c>
      <c r="Z17" s="2">
        <f ca="1">RepPd!Z17</f>
        <v>18812780.081</v>
      </c>
      <c r="AA17" s="2">
        <f ca="1">RepPd!AA17</f>
        <v>24233813.835399996</v>
      </c>
      <c r="AB17" s="2">
        <f ca="1">RepPd!AB17</f>
        <v>27170192.575400002</v>
      </c>
      <c r="AC17" s="2">
        <f ca="1">RepPd!AC17</f>
        <v>30508735.2454</v>
      </c>
      <c r="AD17" s="2">
        <f ca="1">RepPd!AD17</f>
        <v>33114777.805399995</v>
      </c>
      <c r="AE17" s="2">
        <f ca="1">RepPd!AE17</f>
        <v>43596467.160400003</v>
      </c>
      <c r="AF17" s="2">
        <f ca="1">RepPd!AF17</f>
        <v>48905172.720399998</v>
      </c>
      <c r="AG17" s="2">
        <f ca="1">RepPd!AG17</f>
        <v>57597031.900400005</v>
      </c>
      <c r="AH17" s="2">
        <f ca="1">RepPd!AH17</f>
        <v>57983392.510400005</v>
      </c>
      <c r="AI17" s="2">
        <f ca="1">RepPd!AI17</f>
        <v>57983392.510400005</v>
      </c>
      <c r="AJ17" s="2">
        <f ca="1">RepPd!AJ17</f>
        <v>57983392.510400005</v>
      </c>
      <c r="AK17" s="2">
        <f ca="1">RepPd!AK17</f>
        <v>57983392.510400005</v>
      </c>
      <c r="AL17" s="2">
        <f ca="1">RepPd!AL17</f>
        <v>57983392.510400005</v>
      </c>
    </row>
    <row r="18" spans="9:38" x14ac:dyDescent="0.25">
      <c r="I18" s="22" t="str">
        <f>Items!$E$38</f>
        <v>Незавершенное производство и запасы</v>
      </c>
      <c r="J18" s="1" t="str">
        <f>Items!F38</f>
        <v>Подготовительные работы</v>
      </c>
      <c r="Q18" s="15">
        <f>RepPd!Q18</f>
        <v>0</v>
      </c>
      <c r="T18" s="1">
        <f>RepPd!T18</f>
        <v>0</v>
      </c>
      <c r="U18" s="1">
        <f ca="1">RepPd!U18</f>
        <v>43820</v>
      </c>
      <c r="V18" s="1">
        <f ca="1">RepPd!V18</f>
        <v>136923.83000000002</v>
      </c>
      <c r="W18" s="1">
        <f ca="1">RepPd!W18</f>
        <v>254287.31</v>
      </c>
      <c r="X18" s="1">
        <f ca="1">RepPd!X18</f>
        <v>254287.31</v>
      </c>
      <c r="Y18" s="1">
        <f ca="1">RepPd!Y18</f>
        <v>281742.01</v>
      </c>
      <c r="Z18" s="1">
        <f ca="1">RepPd!Z18</f>
        <v>307572.01</v>
      </c>
      <c r="AA18" s="1">
        <f ca="1">RepPd!AA18</f>
        <v>398541.35</v>
      </c>
      <c r="AB18" s="1">
        <f ca="1">RepPd!AB18</f>
        <v>482845.86</v>
      </c>
      <c r="AC18" s="1">
        <f ca="1">RepPd!AC18</f>
        <v>482845.86</v>
      </c>
      <c r="AD18" s="1">
        <f ca="1">RepPd!AD18</f>
        <v>783891.86</v>
      </c>
      <c r="AE18" s="1">
        <f ca="1">RepPd!AE18</f>
        <v>892552.6</v>
      </c>
      <c r="AF18" s="1">
        <f ca="1">RepPd!AF18</f>
        <v>952285.46</v>
      </c>
      <c r="AG18" s="1">
        <f ca="1">RepPd!AG18</f>
        <v>1005996.46</v>
      </c>
      <c r="AH18" s="1">
        <f ca="1">RepPd!AH18</f>
        <v>1005996.46</v>
      </c>
      <c r="AI18" s="1">
        <f ca="1">RepPd!AI18</f>
        <v>1005996.46</v>
      </c>
      <c r="AJ18" s="1">
        <f ca="1">RepPd!AJ18</f>
        <v>1005996.46</v>
      </c>
      <c r="AK18" s="1">
        <f ca="1">RepPd!AK18</f>
        <v>1005996.46</v>
      </c>
      <c r="AL18" s="1">
        <f ca="1">RepPd!AL18</f>
        <v>1005996.46</v>
      </c>
    </row>
    <row r="19" spans="9:38" x14ac:dyDescent="0.25">
      <c r="I19" s="22" t="str">
        <f>Items!$E$39</f>
        <v>Незавершенное производство и запасы</v>
      </c>
      <c r="J19" s="1" t="str">
        <f>Items!F39</f>
        <v>Затраты на покупку участка</v>
      </c>
      <c r="Q19" s="15">
        <f>RepPd!Q19</f>
        <v>0</v>
      </c>
      <c r="T19" s="1">
        <f>RepPd!T19</f>
        <v>0</v>
      </c>
      <c r="U19" s="1">
        <f ca="1">RepPd!U19</f>
        <v>1137045</v>
      </c>
      <c r="V19" s="1">
        <f ca="1">RepPd!V19</f>
        <v>1351605.51</v>
      </c>
      <c r="W19" s="1">
        <f ca="1">RepPd!W19</f>
        <v>1554417.75</v>
      </c>
      <c r="X19" s="1">
        <f ca="1">RepPd!X19</f>
        <v>1775161.56</v>
      </c>
      <c r="Y19" s="1">
        <f ca="1">RepPd!Y19</f>
        <v>9934072.0700000003</v>
      </c>
      <c r="Z19" s="1">
        <f ca="1">RepPd!Z19</f>
        <v>10136884.310000001</v>
      </c>
      <c r="AA19" s="1">
        <f ca="1">RepPd!AA19</f>
        <v>11208604.310000001</v>
      </c>
      <c r="AB19" s="1">
        <f ca="1">RepPd!AB19</f>
        <v>11669934.310000001</v>
      </c>
      <c r="AC19" s="1">
        <f ca="1">RepPd!AC19</f>
        <v>11743384.310000001</v>
      </c>
      <c r="AD19" s="1">
        <f ca="1">RepPd!AD19</f>
        <v>12072409.310000001</v>
      </c>
      <c r="AE19" s="1">
        <f ca="1">RepPd!AE19</f>
        <v>19109309.310000002</v>
      </c>
      <c r="AF19" s="1">
        <f ca="1">RepPd!AF19</f>
        <v>20056409.310000002</v>
      </c>
      <c r="AG19" s="1">
        <f ca="1">RepPd!AG19</f>
        <v>21372509.310000002</v>
      </c>
      <c r="AH19" s="1">
        <f ca="1">RepPd!AH19</f>
        <v>21372509.310000002</v>
      </c>
      <c r="AI19" s="1">
        <f ca="1">RepPd!AI19</f>
        <v>21372509.310000002</v>
      </c>
      <c r="AJ19" s="1">
        <f ca="1">RepPd!AJ19</f>
        <v>21372509.310000002</v>
      </c>
      <c r="AK19" s="1">
        <f ca="1">RepPd!AK19</f>
        <v>21372509.310000002</v>
      </c>
      <c r="AL19" s="1">
        <f ca="1">RepPd!AL19</f>
        <v>21372509.310000002</v>
      </c>
    </row>
    <row r="20" spans="9:38" x14ac:dyDescent="0.25">
      <c r="I20" s="22" t="str">
        <f>Items!$E$40</f>
        <v>Незавершенное производство и запасы</v>
      </c>
      <c r="J20" s="1" t="str">
        <f>Items!F40</f>
        <v>Прочее</v>
      </c>
      <c r="Q20" s="15">
        <f>RepPd!Q20</f>
        <v>0</v>
      </c>
      <c r="T20" s="1">
        <f>RepPd!T20</f>
        <v>0</v>
      </c>
      <c r="U20" s="1">
        <f ca="1">RepPd!U20</f>
        <v>2706</v>
      </c>
      <c r="V20" s="1">
        <f ca="1">RepPd!V20</f>
        <v>2706</v>
      </c>
      <c r="W20" s="1">
        <f ca="1">RepPd!W20</f>
        <v>5466</v>
      </c>
      <c r="X20" s="1">
        <f ca="1">RepPd!X20</f>
        <v>5926</v>
      </c>
      <c r="Y20" s="1">
        <f ca="1">RepPd!Y20</f>
        <v>36636.199999999997</v>
      </c>
      <c r="Z20" s="1">
        <f ca="1">RepPd!Z20</f>
        <v>45784.92</v>
      </c>
      <c r="AA20" s="1">
        <f ca="1">RepPd!AA20</f>
        <v>52934.92</v>
      </c>
      <c r="AB20" s="1">
        <f ca="1">RepPd!AB20</f>
        <v>95146</v>
      </c>
      <c r="AC20" s="1">
        <f ca="1">RepPd!AC20</f>
        <v>102506</v>
      </c>
      <c r="AD20" s="1">
        <f ca="1">RepPd!AD20</f>
        <v>121460.26</v>
      </c>
      <c r="AE20" s="1">
        <f ca="1">RepPd!AE20</f>
        <v>130322.84999999999</v>
      </c>
      <c r="AF20" s="1">
        <f ca="1">RepPd!AF20</f>
        <v>147786.66</v>
      </c>
      <c r="AG20" s="1">
        <f ca="1">RepPd!AG20</f>
        <v>185872.48</v>
      </c>
      <c r="AH20" s="1">
        <f ca="1">RepPd!AH20</f>
        <v>185872.48</v>
      </c>
      <c r="AI20" s="1">
        <f ca="1">RepPd!AI20</f>
        <v>185872.48</v>
      </c>
      <c r="AJ20" s="1">
        <f ca="1">RepPd!AJ20</f>
        <v>185872.48</v>
      </c>
      <c r="AK20" s="1">
        <f ca="1">RepPd!AK20</f>
        <v>185872.48</v>
      </c>
      <c r="AL20" s="1">
        <f ca="1">RepPd!AL20</f>
        <v>185872.48</v>
      </c>
    </row>
    <row r="21" spans="9:38" x14ac:dyDescent="0.25">
      <c r="I21" s="22" t="str">
        <f>Items!$E$41</f>
        <v>Незавершенное производство и запасы</v>
      </c>
      <c r="J21" s="1" t="str">
        <f>Items!F41</f>
        <v>ГСМ</v>
      </c>
      <c r="Q21" s="15">
        <f>RepPd!Q21</f>
        <v>0</v>
      </c>
      <c r="T21" s="1">
        <f>RepPd!T21</f>
        <v>0</v>
      </c>
      <c r="U21" s="1">
        <f ca="1">RepPd!U21</f>
        <v>0</v>
      </c>
      <c r="V21" s="1">
        <f ca="1">RepPd!V21</f>
        <v>440.44</v>
      </c>
      <c r="W21" s="1">
        <f ca="1">RepPd!W21</f>
        <v>440.44</v>
      </c>
      <c r="X21" s="1">
        <f ca="1">RepPd!X21</f>
        <v>440.44</v>
      </c>
      <c r="Y21" s="1">
        <f ca="1">RepPd!Y21</f>
        <v>440.44</v>
      </c>
      <c r="Z21" s="1">
        <f ca="1">RepPd!Z21</f>
        <v>8915.44</v>
      </c>
      <c r="AA21" s="1">
        <f ca="1">RepPd!AA21</f>
        <v>23060.440000000002</v>
      </c>
      <c r="AB21" s="1">
        <f ca="1">RepPd!AB21</f>
        <v>39470.210000000006</v>
      </c>
      <c r="AC21" s="1">
        <f ca="1">RepPd!AC21</f>
        <v>39470.210000000006</v>
      </c>
      <c r="AD21" s="1">
        <f ca="1">RepPd!AD21</f>
        <v>39470.210000000006</v>
      </c>
      <c r="AE21" s="1">
        <f ca="1">RepPd!AE21</f>
        <v>70055.125</v>
      </c>
      <c r="AF21" s="1">
        <f ca="1">RepPd!AF21</f>
        <v>100604.505</v>
      </c>
      <c r="AG21" s="1">
        <f ca="1">RepPd!AG21</f>
        <v>117422.215</v>
      </c>
      <c r="AH21" s="1">
        <f ca="1">RepPd!AH21</f>
        <v>117422.215</v>
      </c>
      <c r="AI21" s="1">
        <f ca="1">RepPd!AI21</f>
        <v>117422.215</v>
      </c>
      <c r="AJ21" s="1">
        <f ca="1">RepPd!AJ21</f>
        <v>117422.215</v>
      </c>
      <c r="AK21" s="1">
        <f ca="1">RepPd!AK21</f>
        <v>117422.215</v>
      </c>
      <c r="AL21" s="1">
        <f ca="1">RepPd!AL21</f>
        <v>117422.215</v>
      </c>
    </row>
    <row r="22" spans="9:38" x14ac:dyDescent="0.25">
      <c r="I22" s="22" t="str">
        <f>Items!$E$42</f>
        <v>Незавершенное производство и запасы</v>
      </c>
      <c r="J22" s="1" t="str">
        <f>Items!F42</f>
        <v>Электрика</v>
      </c>
      <c r="Q22" s="15">
        <f>RepPd!Q22</f>
        <v>0</v>
      </c>
      <c r="T22" s="1">
        <f>RepPd!T22</f>
        <v>0</v>
      </c>
      <c r="U22" s="1">
        <f ca="1">RepPd!U22</f>
        <v>0</v>
      </c>
      <c r="V22" s="1">
        <f ca="1">RepPd!V22</f>
        <v>38630.160000000003</v>
      </c>
      <c r="W22" s="1">
        <f ca="1">RepPd!W22</f>
        <v>120455.16</v>
      </c>
      <c r="X22" s="1">
        <f ca="1">RepPd!X22</f>
        <v>201444.38</v>
      </c>
      <c r="Y22" s="1">
        <f ca="1">RepPd!Y22</f>
        <v>201444.38</v>
      </c>
      <c r="Z22" s="1">
        <f ca="1">RepPd!Z22</f>
        <v>201444.38</v>
      </c>
      <c r="AA22" s="1">
        <f ca="1">RepPd!AA22</f>
        <v>201444.38</v>
      </c>
      <c r="AB22" s="1">
        <f ca="1">RepPd!AB22</f>
        <v>251430.76</v>
      </c>
      <c r="AC22" s="1">
        <f ca="1">RepPd!AC22</f>
        <v>314644.31</v>
      </c>
      <c r="AD22" s="1">
        <f ca="1">RepPd!AD22</f>
        <v>366876</v>
      </c>
      <c r="AE22" s="1">
        <f ca="1">RepPd!AE22</f>
        <v>379871</v>
      </c>
      <c r="AF22" s="1">
        <f ca="1">RepPd!AF22</f>
        <v>458362.4</v>
      </c>
      <c r="AG22" s="1">
        <f ca="1">RepPd!AG22</f>
        <v>480445.82</v>
      </c>
      <c r="AH22" s="1">
        <f ca="1">RepPd!AH22</f>
        <v>491365.82</v>
      </c>
      <c r="AI22" s="1">
        <f ca="1">RepPd!AI22</f>
        <v>491365.82</v>
      </c>
      <c r="AJ22" s="1">
        <f ca="1">RepPd!AJ22</f>
        <v>491365.82</v>
      </c>
      <c r="AK22" s="1">
        <f ca="1">RepPd!AK22</f>
        <v>491365.82</v>
      </c>
      <c r="AL22" s="1">
        <f ca="1">RepPd!AL22</f>
        <v>491365.82</v>
      </c>
    </row>
    <row r="23" spans="9:38" x14ac:dyDescent="0.25">
      <c r="I23" s="22" t="str">
        <f>Items!$E$43</f>
        <v>Незавершенное производство и запасы</v>
      </c>
      <c r="J23" s="1" t="str">
        <f>Items!F43</f>
        <v>Доставка</v>
      </c>
      <c r="Q23" s="15">
        <f>RepPd!Q23</f>
        <v>0</v>
      </c>
      <c r="T23" s="1">
        <f>RepPd!T23</f>
        <v>0</v>
      </c>
      <c r="U23" s="1">
        <f ca="1">RepPd!U23</f>
        <v>0</v>
      </c>
      <c r="V23" s="1">
        <f ca="1">RepPd!V23</f>
        <v>33024</v>
      </c>
      <c r="W23" s="1">
        <f ca="1">RepPd!W23</f>
        <v>58312</v>
      </c>
      <c r="X23" s="1">
        <f ca="1">RepPd!X23</f>
        <v>62617</v>
      </c>
      <c r="Y23" s="1">
        <f ca="1">RepPd!Y23</f>
        <v>116268</v>
      </c>
      <c r="Z23" s="1">
        <f ca="1">RepPd!Z23</f>
        <v>158865.27000000002</v>
      </c>
      <c r="AA23" s="1">
        <f ca="1">RepPd!AA23</f>
        <v>209284.92</v>
      </c>
      <c r="AB23" s="1">
        <f ca="1">RepPd!AB23</f>
        <v>250530.74000000002</v>
      </c>
      <c r="AC23" s="1">
        <f ca="1">RepPd!AC23</f>
        <v>338260.45</v>
      </c>
      <c r="AD23" s="1">
        <f ca="1">RepPd!AD23</f>
        <v>349232.54000000004</v>
      </c>
      <c r="AE23" s="1">
        <f ca="1">RepPd!AE23</f>
        <v>458817.54000000004</v>
      </c>
      <c r="AF23" s="1">
        <f ca="1">RepPd!AF23</f>
        <v>472382.54000000004</v>
      </c>
      <c r="AG23" s="1">
        <f ca="1">RepPd!AG23</f>
        <v>488651.7</v>
      </c>
      <c r="AH23" s="1">
        <f ca="1">RepPd!AH23</f>
        <v>496623.09</v>
      </c>
      <c r="AI23" s="1">
        <f ca="1">RepPd!AI23</f>
        <v>496623.09</v>
      </c>
      <c r="AJ23" s="1">
        <f ca="1">RepPd!AJ23</f>
        <v>496623.09</v>
      </c>
      <c r="AK23" s="1">
        <f ca="1">RepPd!AK23</f>
        <v>496623.09</v>
      </c>
      <c r="AL23" s="1">
        <f ca="1">RepPd!AL23</f>
        <v>496623.09</v>
      </c>
    </row>
    <row r="24" spans="9:38" x14ac:dyDescent="0.25">
      <c r="I24" s="22" t="str">
        <f>Items!$E$44</f>
        <v>Незавершенное производство и запасы</v>
      </c>
      <c r="J24" s="1" t="str">
        <f>Items!F44</f>
        <v>Канализация, Скважина,кессон и септик</v>
      </c>
      <c r="Q24" s="15">
        <f>RepPd!Q24</f>
        <v>0</v>
      </c>
      <c r="T24" s="1">
        <f>RepPd!T24</f>
        <v>0</v>
      </c>
      <c r="U24" s="1">
        <f ca="1">RepPd!U24</f>
        <v>0</v>
      </c>
      <c r="V24" s="1">
        <f ca="1">RepPd!V24</f>
        <v>886655.73</v>
      </c>
      <c r="W24" s="1">
        <f ca="1">RepPd!W24</f>
        <v>1085534.56</v>
      </c>
      <c r="X24" s="1">
        <f ca="1">RepPd!X24</f>
        <v>1085534.56</v>
      </c>
      <c r="Y24" s="1">
        <f ca="1">RepPd!Y24</f>
        <v>1085534.56</v>
      </c>
      <c r="Z24" s="1">
        <f ca="1">RepPd!Z24</f>
        <v>1086924.46</v>
      </c>
      <c r="AA24" s="1">
        <f ca="1">RepPd!AA24</f>
        <v>1086924.46</v>
      </c>
      <c r="AB24" s="1">
        <f ca="1">RepPd!AB24</f>
        <v>1196352.6299999999</v>
      </c>
      <c r="AC24" s="1">
        <f ca="1">RepPd!AC24</f>
        <v>1263350.77</v>
      </c>
      <c r="AD24" s="1">
        <f ca="1">RepPd!AD24</f>
        <v>1263994.1400000001</v>
      </c>
      <c r="AE24" s="1">
        <f ca="1">RepPd!AE24</f>
        <v>1377268.34</v>
      </c>
      <c r="AF24" s="1">
        <f ca="1">RepPd!AF24</f>
        <v>1728528.03</v>
      </c>
      <c r="AG24" s="1">
        <f ca="1">RepPd!AG24</f>
        <v>1823096.05</v>
      </c>
      <c r="AH24" s="1">
        <f ca="1">RepPd!AH24</f>
        <v>1823096.05</v>
      </c>
      <c r="AI24" s="1">
        <f ca="1">RepPd!AI24</f>
        <v>1823096.05</v>
      </c>
      <c r="AJ24" s="1">
        <f ca="1">RepPd!AJ24</f>
        <v>1823096.05</v>
      </c>
      <c r="AK24" s="1">
        <f ca="1">RepPd!AK24</f>
        <v>1823096.05</v>
      </c>
      <c r="AL24" s="1">
        <f ca="1">RepPd!AL24</f>
        <v>1823096.05</v>
      </c>
    </row>
    <row r="25" spans="9:38" x14ac:dyDescent="0.25">
      <c r="I25" s="22" t="str">
        <f>Items!$E$38</f>
        <v>Незавершенное производство и запасы</v>
      </c>
      <c r="J25" s="1" t="str">
        <f>Items!F45</f>
        <v>Метизы, расходники</v>
      </c>
      <c r="Q25" s="15">
        <f>RepPd!Q25</f>
        <v>0</v>
      </c>
      <c r="T25" s="1">
        <f>RepPd!T25</f>
        <v>0</v>
      </c>
      <c r="U25" s="1">
        <f ca="1">RepPd!U25</f>
        <v>0</v>
      </c>
      <c r="V25" s="1">
        <f ca="1">RepPd!V25</f>
        <v>31243.07</v>
      </c>
      <c r="W25" s="1">
        <f ca="1">RepPd!W25</f>
        <v>42348.869999999995</v>
      </c>
      <c r="X25" s="1">
        <f ca="1">RepPd!X25</f>
        <v>51702.7</v>
      </c>
      <c r="Y25" s="1">
        <f ca="1">RepPd!Y25</f>
        <v>82995.880999999994</v>
      </c>
      <c r="Z25" s="1">
        <f ca="1">RepPd!Z25</f>
        <v>101743.83099999999</v>
      </c>
      <c r="AA25" s="1">
        <f ca="1">RepPd!AA25</f>
        <v>166444.24539999999</v>
      </c>
      <c r="AB25" s="1">
        <f ca="1">RepPd!AB25</f>
        <v>253791.27539999998</v>
      </c>
      <c r="AC25" s="1">
        <f ca="1">RepPd!AC25</f>
        <v>264101.40539999999</v>
      </c>
      <c r="AD25" s="1">
        <f ca="1">RepPd!AD25</f>
        <v>304188.8554</v>
      </c>
      <c r="AE25" s="1">
        <f ca="1">RepPd!AE25</f>
        <v>318006.19540000003</v>
      </c>
      <c r="AF25" s="1">
        <f ca="1">RepPd!AF25</f>
        <v>412830.59539999999</v>
      </c>
      <c r="AG25" s="1">
        <f ca="1">RepPd!AG25</f>
        <v>503174.07539999997</v>
      </c>
      <c r="AH25" s="1">
        <f ca="1">RepPd!AH25</f>
        <v>503174.07539999997</v>
      </c>
      <c r="AI25" s="1">
        <f ca="1">RepPd!AI25</f>
        <v>503174.07539999997</v>
      </c>
      <c r="AJ25" s="1">
        <f ca="1">RepPd!AJ25</f>
        <v>503174.07539999997</v>
      </c>
      <c r="AK25" s="1">
        <f ca="1">RepPd!AK25</f>
        <v>503174.07539999997</v>
      </c>
      <c r="AL25" s="1">
        <f ca="1">RepPd!AL25</f>
        <v>503174.07539999997</v>
      </c>
    </row>
    <row r="26" spans="9:38" x14ac:dyDescent="0.25">
      <c r="I26" s="22" t="str">
        <f>Items!$E$39</f>
        <v>Незавершенное производство и запасы</v>
      </c>
      <c r="J26" s="1" t="str">
        <f>Items!F46</f>
        <v>Материалы Фундамент</v>
      </c>
      <c r="Q26" s="15">
        <f>RepPd!Q26</f>
        <v>0</v>
      </c>
      <c r="T26" s="1">
        <f>RepPd!T26</f>
        <v>0</v>
      </c>
      <c r="U26" s="1">
        <f ca="1">RepPd!U26</f>
        <v>0</v>
      </c>
      <c r="V26" s="1">
        <f ca="1">RepPd!V26</f>
        <v>1292133.6999999997</v>
      </c>
      <c r="W26" s="1">
        <f ca="1">RepPd!W26</f>
        <v>1616716.6999999997</v>
      </c>
      <c r="X26" s="1">
        <f ca="1">RepPd!X26</f>
        <v>1616716.6999999997</v>
      </c>
      <c r="Y26" s="1">
        <f ca="1">RepPd!Y26</f>
        <v>2097283.9299999997</v>
      </c>
      <c r="Z26" s="1">
        <f ca="1">RepPd!Z26</f>
        <v>2097283.9299999997</v>
      </c>
      <c r="AA26" s="1">
        <f ca="1">RepPd!AA26</f>
        <v>2097283.9299999997</v>
      </c>
      <c r="AB26" s="1">
        <f ca="1">RepPd!AB26</f>
        <v>2491261.0099999998</v>
      </c>
      <c r="AC26" s="1">
        <f ca="1">RepPd!AC26</f>
        <v>3810747.26</v>
      </c>
      <c r="AD26" s="1">
        <f ca="1">RepPd!AD26</f>
        <v>5122902.63</v>
      </c>
      <c r="AE26" s="1">
        <f ca="1">RepPd!AE26</f>
        <v>6029766.0600000005</v>
      </c>
      <c r="AF26" s="1">
        <f ca="1">RepPd!AF26</f>
        <v>6744435.3400000008</v>
      </c>
      <c r="AG26" s="1">
        <f ca="1">RepPd!AG26</f>
        <v>10604789.890000001</v>
      </c>
      <c r="AH26" s="1">
        <f ca="1">RepPd!AH26</f>
        <v>10604789.890000001</v>
      </c>
      <c r="AI26" s="1">
        <f ca="1">RepPd!AI26</f>
        <v>10604789.890000001</v>
      </c>
      <c r="AJ26" s="1">
        <f ca="1">RepPd!AJ26</f>
        <v>10604789.890000001</v>
      </c>
      <c r="AK26" s="1">
        <f ca="1">RepPd!AK26</f>
        <v>10604789.890000001</v>
      </c>
      <c r="AL26" s="1">
        <f ca="1">RepPd!AL26</f>
        <v>10604789.890000001</v>
      </c>
    </row>
    <row r="27" spans="9:38" x14ac:dyDescent="0.25">
      <c r="I27" s="22" t="str">
        <f>Items!$E$40</f>
        <v>Незавершенное производство и запасы</v>
      </c>
      <c r="J27" s="1" t="str">
        <f>Items!F47</f>
        <v>Материалы Коробка</v>
      </c>
      <c r="Q27" s="15">
        <f>RepPd!Q27</f>
        <v>0</v>
      </c>
      <c r="T27" s="1">
        <f>RepPd!T27</f>
        <v>0</v>
      </c>
      <c r="U27" s="1">
        <f ca="1">RepPd!U27</f>
        <v>0</v>
      </c>
      <c r="V27" s="1">
        <f ca="1">RepPd!V27</f>
        <v>427903.84</v>
      </c>
      <c r="W27" s="1">
        <f ca="1">RepPd!W27</f>
        <v>1047954.74</v>
      </c>
      <c r="X27" s="1">
        <f ca="1">RepPd!X27</f>
        <v>1094938.04</v>
      </c>
      <c r="Y27" s="1">
        <f ca="1">RepPd!Y27</f>
        <v>1117637.24</v>
      </c>
      <c r="Z27" s="1">
        <f ca="1">RepPd!Z27</f>
        <v>1519059.83</v>
      </c>
      <c r="AA27" s="1">
        <f ca="1">RepPd!AA27</f>
        <v>3392657.63</v>
      </c>
      <c r="AB27" s="1">
        <f ca="1">RepPd!AB27</f>
        <v>3392657.63</v>
      </c>
      <c r="AC27" s="1">
        <f ca="1">RepPd!AC27</f>
        <v>3722462.32</v>
      </c>
      <c r="AD27" s="1">
        <f ca="1">RepPd!AD27</f>
        <v>3722462.32</v>
      </c>
      <c r="AE27" s="1">
        <f ca="1">RepPd!AE27</f>
        <v>4192691.7399999998</v>
      </c>
      <c r="AF27" s="1">
        <f ca="1">RepPd!AF27</f>
        <v>4248149.74</v>
      </c>
      <c r="AG27" s="1">
        <f ca="1">RepPd!AG27</f>
        <v>4248149.74</v>
      </c>
      <c r="AH27" s="1">
        <f ca="1">RepPd!AH27</f>
        <v>4248149.74</v>
      </c>
      <c r="AI27" s="1">
        <f ca="1">RepPd!AI27</f>
        <v>4248149.74</v>
      </c>
      <c r="AJ27" s="1">
        <f ca="1">RepPd!AJ27</f>
        <v>4248149.74</v>
      </c>
      <c r="AK27" s="1">
        <f ca="1">RepPd!AK27</f>
        <v>4248149.74</v>
      </c>
      <c r="AL27" s="1">
        <f ca="1">RepPd!AL27</f>
        <v>4248149.74</v>
      </c>
    </row>
    <row r="28" spans="9:38" x14ac:dyDescent="0.25">
      <c r="I28" s="22" t="str">
        <f>Items!$E$41</f>
        <v>Незавершенное производство и запасы</v>
      </c>
      <c r="J28" s="1" t="str">
        <f>Items!F48</f>
        <v>Материалы Кровля</v>
      </c>
      <c r="Q28" s="15">
        <f>RepPd!Q28</f>
        <v>0</v>
      </c>
      <c r="T28" s="1">
        <f>RepPd!T28</f>
        <v>0</v>
      </c>
      <c r="U28" s="1">
        <f ca="1">RepPd!U28</f>
        <v>0</v>
      </c>
      <c r="V28" s="1">
        <f ca="1">RepPd!V28</f>
        <v>189103.88999999998</v>
      </c>
      <c r="W28" s="1">
        <f ca="1">RepPd!W28</f>
        <v>761692.43</v>
      </c>
      <c r="X28" s="1">
        <f ca="1">RepPd!X28</f>
        <v>795290.83000000007</v>
      </c>
      <c r="Y28" s="1">
        <f ca="1">RepPd!Y28</f>
        <v>833620.03</v>
      </c>
      <c r="Z28" s="1">
        <f ca="1">RepPd!Z28</f>
        <v>976568.9</v>
      </c>
      <c r="AA28" s="1">
        <f ca="1">RepPd!AA28</f>
        <v>1634378.2200000002</v>
      </c>
      <c r="AB28" s="1">
        <f ca="1">RepPd!AB28</f>
        <v>1764095.1300000001</v>
      </c>
      <c r="AC28" s="1">
        <f ca="1">RepPd!AC28</f>
        <v>2010095.1300000001</v>
      </c>
      <c r="AD28" s="1">
        <f ca="1">RepPd!AD28</f>
        <v>2010095.1300000001</v>
      </c>
      <c r="AE28" s="1">
        <f ca="1">RepPd!AE28</f>
        <v>2055088.6500000001</v>
      </c>
      <c r="AF28" s="1">
        <f ca="1">RepPd!AF28</f>
        <v>2662596.4700000002</v>
      </c>
      <c r="AG28" s="1">
        <f ca="1">RepPd!AG28</f>
        <v>2707693.43</v>
      </c>
      <c r="AH28" s="1">
        <f ca="1">RepPd!AH28</f>
        <v>2707693.43</v>
      </c>
      <c r="AI28" s="1">
        <f ca="1">RepPd!AI28</f>
        <v>2707693.43</v>
      </c>
      <c r="AJ28" s="1">
        <f ca="1">RepPd!AJ28</f>
        <v>2707693.43</v>
      </c>
      <c r="AK28" s="1">
        <f ca="1">RepPd!AK28</f>
        <v>2707693.43</v>
      </c>
      <c r="AL28" s="1">
        <f ca="1">RepPd!AL28</f>
        <v>2707693.43</v>
      </c>
    </row>
    <row r="29" spans="9:38" x14ac:dyDescent="0.25">
      <c r="I29" s="22" t="str">
        <f>Items!$E$42</f>
        <v>Незавершенное производство и запасы</v>
      </c>
      <c r="J29" s="1" t="str">
        <f>Items!F49</f>
        <v>Материалы Окна и двери</v>
      </c>
      <c r="Q29" s="15">
        <f>RepPd!Q29</f>
        <v>0</v>
      </c>
      <c r="T29" s="1">
        <f>RepPd!T29</f>
        <v>0</v>
      </c>
      <c r="U29" s="1">
        <f ca="1">RepPd!U29</f>
        <v>0</v>
      </c>
      <c r="V29" s="1">
        <f ca="1">RepPd!V29</f>
        <v>0</v>
      </c>
      <c r="W29" s="1">
        <f ca="1">RepPd!W29</f>
        <v>0</v>
      </c>
      <c r="X29" s="1">
        <f ca="1">RepPd!X29</f>
        <v>272057.2</v>
      </c>
      <c r="Y29" s="1">
        <f ca="1">RepPd!Y29</f>
        <v>272057.2</v>
      </c>
      <c r="Z29" s="1">
        <f ca="1">RepPd!Z29</f>
        <v>290457.2</v>
      </c>
      <c r="AA29" s="1">
        <f ca="1">RepPd!AA29</f>
        <v>586678.5</v>
      </c>
      <c r="AB29" s="1">
        <f ca="1">RepPd!AB29</f>
        <v>586678.5</v>
      </c>
      <c r="AC29" s="1">
        <f ca="1">RepPd!AC29</f>
        <v>586678.5</v>
      </c>
      <c r="AD29" s="1">
        <f ca="1">RepPd!AD29</f>
        <v>586678.5</v>
      </c>
      <c r="AE29" s="1">
        <f ca="1">RepPd!AE29</f>
        <v>1042069.1499999999</v>
      </c>
      <c r="AF29" s="1">
        <f ca="1">RepPd!AF29</f>
        <v>1044180.3499999999</v>
      </c>
      <c r="AG29" s="1">
        <f ca="1">RepPd!AG29</f>
        <v>1044180.3499999999</v>
      </c>
      <c r="AH29" s="1">
        <f ca="1">RepPd!AH29</f>
        <v>1044180.3499999999</v>
      </c>
      <c r="AI29" s="1">
        <f ca="1">RepPd!AI29</f>
        <v>1044180.3499999999</v>
      </c>
      <c r="AJ29" s="1">
        <f ca="1">RepPd!AJ29</f>
        <v>1044180.3499999999</v>
      </c>
      <c r="AK29" s="1">
        <f ca="1">RepPd!AK29</f>
        <v>1044180.3499999999</v>
      </c>
      <c r="AL29" s="1">
        <f ca="1">RepPd!AL29</f>
        <v>1044180.3499999999</v>
      </c>
    </row>
    <row r="30" spans="9:38" x14ac:dyDescent="0.25">
      <c r="I30" s="22" t="str">
        <f>Items!$E$43</f>
        <v>Незавершенное производство и запасы</v>
      </c>
      <c r="J30" s="1" t="str">
        <f>Items!F50</f>
        <v>Материалы Фасад</v>
      </c>
      <c r="Q30" s="15">
        <f>RepPd!Q30</f>
        <v>0</v>
      </c>
      <c r="T30" s="1">
        <f>RepPd!T30</f>
        <v>0</v>
      </c>
      <c r="U30" s="1">
        <f ca="1">RepPd!U30</f>
        <v>0</v>
      </c>
      <c r="V30" s="1">
        <f ca="1">RepPd!V30</f>
        <v>0</v>
      </c>
      <c r="W30" s="1">
        <f ca="1">RepPd!W30</f>
        <v>0</v>
      </c>
      <c r="X30" s="1">
        <f ca="1">RepPd!X30</f>
        <v>0</v>
      </c>
      <c r="Y30" s="1">
        <f ca="1">RepPd!Y30</f>
        <v>0</v>
      </c>
      <c r="Z30" s="1">
        <f ca="1">RepPd!Z30</f>
        <v>194155.7</v>
      </c>
      <c r="AA30" s="1">
        <f ca="1">RepPd!AA30</f>
        <v>353905.33</v>
      </c>
      <c r="AB30" s="1">
        <f ca="1">RepPd!AB30</f>
        <v>633285.66999999993</v>
      </c>
      <c r="AC30" s="1">
        <f ca="1">RepPd!AC30</f>
        <v>639439.1</v>
      </c>
      <c r="AD30" s="1">
        <f ca="1">RepPd!AD30</f>
        <v>649854.74</v>
      </c>
      <c r="AE30" s="1">
        <f ca="1">RepPd!AE30</f>
        <v>649854.74</v>
      </c>
      <c r="AF30" s="1">
        <f ca="1">RepPd!AF30</f>
        <v>992530.36</v>
      </c>
      <c r="AG30" s="1">
        <f ca="1">RepPd!AG30</f>
        <v>1113786.6399999999</v>
      </c>
      <c r="AH30" s="1">
        <f ca="1">RepPd!AH30</f>
        <v>1156786.6399999999</v>
      </c>
      <c r="AI30" s="1">
        <f ca="1">RepPd!AI30</f>
        <v>1156786.6399999999</v>
      </c>
      <c r="AJ30" s="1">
        <f ca="1">RepPd!AJ30</f>
        <v>1156786.6399999999</v>
      </c>
      <c r="AK30" s="1">
        <f ca="1">RepPd!AK30</f>
        <v>1156786.6399999999</v>
      </c>
      <c r="AL30" s="1">
        <f ca="1">RepPd!AL30</f>
        <v>1156786.6399999999</v>
      </c>
    </row>
    <row r="31" spans="9:38" x14ac:dyDescent="0.25">
      <c r="I31" s="22" t="str">
        <f>Items!$E$44</f>
        <v>Незавершенное производство и запасы</v>
      </c>
      <c r="J31" s="1" t="str">
        <f>Items!F51</f>
        <v>Материалы Благоустройство</v>
      </c>
      <c r="Q31" s="15">
        <f>RepPd!Q31</f>
        <v>0</v>
      </c>
      <c r="T31" s="1">
        <f>RepPd!T31</f>
        <v>0</v>
      </c>
      <c r="U31" s="1">
        <f ca="1">RepPd!U31</f>
        <v>0</v>
      </c>
      <c r="V31" s="1">
        <f ca="1">RepPd!V31</f>
        <v>0</v>
      </c>
      <c r="W31" s="1">
        <f ca="1">RepPd!W31</f>
        <v>0</v>
      </c>
      <c r="X31" s="1">
        <f ca="1">RepPd!X31</f>
        <v>0</v>
      </c>
      <c r="Y31" s="1">
        <f ca="1">RepPd!Y31</f>
        <v>0</v>
      </c>
      <c r="Z31" s="1">
        <f ca="1">RepPd!Z31</f>
        <v>0</v>
      </c>
      <c r="AA31" s="1">
        <f ca="1">RepPd!AA31</f>
        <v>0</v>
      </c>
      <c r="AB31" s="1">
        <f ca="1">RepPd!AB31</f>
        <v>0</v>
      </c>
      <c r="AC31" s="1">
        <f ca="1">RepPd!AC31</f>
        <v>0</v>
      </c>
      <c r="AD31" s="1">
        <f ca="1">RepPd!AD31</f>
        <v>0</v>
      </c>
      <c r="AE31" s="1">
        <f ca="1">RepPd!AE31</f>
        <v>0</v>
      </c>
      <c r="AF31" s="1">
        <f ca="1">RepPd!AF31</f>
        <v>254800</v>
      </c>
      <c r="AG31" s="1">
        <f ca="1">RepPd!AG31</f>
        <v>638013.53</v>
      </c>
      <c r="AH31" s="1">
        <f ca="1">RepPd!AH31</f>
        <v>640210.25</v>
      </c>
      <c r="AI31" s="1">
        <f ca="1">RepPd!AI31</f>
        <v>640210.25</v>
      </c>
      <c r="AJ31" s="1">
        <f ca="1">RepPd!AJ31</f>
        <v>640210.25</v>
      </c>
      <c r="AK31" s="1">
        <f ca="1">RepPd!AK31</f>
        <v>640210.25</v>
      </c>
      <c r="AL31" s="1">
        <f ca="1">RepPd!AL31</f>
        <v>640210.25</v>
      </c>
    </row>
    <row r="32" spans="9:38" x14ac:dyDescent="0.25">
      <c r="I32" s="22" t="str">
        <f>Items!$E$44</f>
        <v>Незавершенное производство и запасы</v>
      </c>
      <c r="J32" s="1" t="str">
        <f>Items!F52</f>
        <v>Монтаж фундамента</v>
      </c>
      <c r="Q32" s="15">
        <f>RepPd!Q32</f>
        <v>0</v>
      </c>
      <c r="T32" s="1">
        <f>RepPd!T32</f>
        <v>0</v>
      </c>
      <c r="U32" s="1">
        <f ca="1">RepPd!U32</f>
        <v>0</v>
      </c>
      <c r="V32" s="1">
        <f ca="1">RepPd!V32</f>
        <v>256680</v>
      </c>
      <c r="W32" s="1">
        <f ca="1">RepPd!W32</f>
        <v>570994</v>
      </c>
      <c r="X32" s="1">
        <f ca="1">RepPd!X32</f>
        <v>570994</v>
      </c>
      <c r="Y32" s="1">
        <f ca="1">RepPd!Y32</f>
        <v>570994</v>
      </c>
      <c r="Z32" s="1">
        <f ca="1">RepPd!Z32</f>
        <v>570994</v>
      </c>
      <c r="AA32" s="1">
        <f ca="1">RepPd!AA32</f>
        <v>570994</v>
      </c>
      <c r="AB32" s="1">
        <f ca="1">RepPd!AB32</f>
        <v>670271.48</v>
      </c>
      <c r="AC32" s="1">
        <f ca="1">RepPd!AC32</f>
        <v>1488194.5799999998</v>
      </c>
      <c r="AD32" s="1">
        <f ca="1">RepPd!AD32</f>
        <v>1698165.7699999998</v>
      </c>
      <c r="AE32" s="1">
        <f ca="1">RepPd!AE32</f>
        <v>1815015.5099999998</v>
      </c>
      <c r="AF32" s="1">
        <f ca="1">RepPd!AF32</f>
        <v>2403275.5099999998</v>
      </c>
      <c r="AG32" s="1">
        <f ca="1">RepPd!AG32</f>
        <v>3397557.9799999995</v>
      </c>
      <c r="AH32" s="1">
        <f ca="1">RepPd!AH32</f>
        <v>3397557.9799999995</v>
      </c>
      <c r="AI32" s="1">
        <f ca="1">RepPd!AI32</f>
        <v>3397557.9799999995</v>
      </c>
      <c r="AJ32" s="1">
        <f ca="1">RepPd!AJ32</f>
        <v>3397557.9799999995</v>
      </c>
      <c r="AK32" s="1">
        <f ca="1">RepPd!AK32</f>
        <v>3397557.9799999995</v>
      </c>
      <c r="AL32" s="1">
        <f ca="1">RepPd!AL32</f>
        <v>3397557.9799999995</v>
      </c>
    </row>
    <row r="33" spans="5:38" x14ac:dyDescent="0.25">
      <c r="I33" s="22" t="str">
        <f>Items!$E$44</f>
        <v>Незавершенное производство и запасы</v>
      </c>
      <c r="J33" s="1" t="str">
        <f>Items!F53</f>
        <v>Монтаж Коробки</v>
      </c>
      <c r="Q33" s="15">
        <f>RepPd!Q33</f>
        <v>0</v>
      </c>
      <c r="T33" s="1">
        <f>RepPd!T33</f>
        <v>0</v>
      </c>
      <c r="U33" s="1">
        <f ca="1">RepPd!U33</f>
        <v>0</v>
      </c>
      <c r="V33" s="1">
        <f ca="1">RepPd!V33</f>
        <v>0</v>
      </c>
      <c r="W33" s="1">
        <f ca="1">RepPd!W33</f>
        <v>23940</v>
      </c>
      <c r="X33" s="1">
        <f ca="1">RepPd!X33</f>
        <v>272214</v>
      </c>
      <c r="Y33" s="1">
        <f ca="1">RepPd!Y33</f>
        <v>438454</v>
      </c>
      <c r="Z33" s="1">
        <f ca="1">RepPd!Z33</f>
        <v>884851.3</v>
      </c>
      <c r="AA33" s="1">
        <f ca="1">RepPd!AA33</f>
        <v>1227365.05</v>
      </c>
      <c r="AB33" s="1">
        <f ca="1">RepPd!AB33</f>
        <v>1227365.05</v>
      </c>
      <c r="AC33" s="1">
        <f ca="1">RepPd!AC33</f>
        <v>1227365.05</v>
      </c>
      <c r="AD33" s="1">
        <f ca="1">RepPd!AD33</f>
        <v>1536605.55</v>
      </c>
      <c r="AE33" s="1">
        <f ca="1">RepPd!AE33</f>
        <v>2496607.5499999998</v>
      </c>
      <c r="AF33" s="1">
        <f ca="1">RepPd!AF33</f>
        <v>2931057.55</v>
      </c>
      <c r="AG33" s="1">
        <f ca="1">RepPd!AG33</f>
        <v>3019857.55</v>
      </c>
      <c r="AH33" s="1">
        <f ca="1">RepPd!AH33</f>
        <v>3144157.55</v>
      </c>
      <c r="AI33" s="1">
        <f ca="1">RepPd!AI33</f>
        <v>3144157.55</v>
      </c>
      <c r="AJ33" s="1">
        <f ca="1">RepPd!AJ33</f>
        <v>3144157.55</v>
      </c>
      <c r="AK33" s="1">
        <f ca="1">RepPd!AK33</f>
        <v>3144157.55</v>
      </c>
      <c r="AL33" s="1">
        <f ca="1">RepPd!AL33</f>
        <v>3144157.55</v>
      </c>
    </row>
    <row r="34" spans="5:38" x14ac:dyDescent="0.25">
      <c r="I34" s="22" t="str">
        <f>Items!$E$44</f>
        <v>Незавершенное производство и запасы</v>
      </c>
      <c r="J34" s="1" t="str">
        <f>Items!F54</f>
        <v>Монтаж кровли</v>
      </c>
      <c r="Q34" s="15">
        <f>RepPd!Q34</f>
        <v>0</v>
      </c>
      <c r="T34" s="1">
        <f>RepPd!T34</f>
        <v>0</v>
      </c>
      <c r="U34" s="1">
        <f ca="1">RepPd!U34</f>
        <v>0</v>
      </c>
      <c r="V34" s="1">
        <f ca="1">RepPd!V34</f>
        <v>0</v>
      </c>
      <c r="W34" s="1">
        <f ca="1">RepPd!W34</f>
        <v>0</v>
      </c>
      <c r="X34" s="1">
        <f ca="1">RepPd!X34</f>
        <v>0</v>
      </c>
      <c r="Y34" s="1">
        <f ca="1">RepPd!Y34</f>
        <v>17434</v>
      </c>
      <c r="Z34" s="1">
        <f ca="1">RepPd!Z34</f>
        <v>187154.6</v>
      </c>
      <c r="AA34" s="1">
        <f ca="1">RepPd!AA34</f>
        <v>506602.20000000007</v>
      </c>
      <c r="AB34" s="1">
        <f ca="1">RepPd!AB34</f>
        <v>897951.20000000007</v>
      </c>
      <c r="AC34" s="1">
        <f ca="1">RepPd!AC34</f>
        <v>897951.20000000007</v>
      </c>
      <c r="AD34" s="1">
        <f ca="1">RepPd!AD34</f>
        <v>897951.20000000007</v>
      </c>
      <c r="AE34" s="1">
        <f ca="1">RepPd!AE34</f>
        <v>915579.20000000007</v>
      </c>
      <c r="AF34" s="1">
        <f ca="1">RepPd!AF34</f>
        <v>1323577.7000000002</v>
      </c>
      <c r="AG34" s="1">
        <f ca="1">RepPd!AG34</f>
        <v>1923853.4800000002</v>
      </c>
      <c r="AH34" s="1">
        <f ca="1">RepPd!AH34</f>
        <v>2030745.9800000002</v>
      </c>
      <c r="AI34" s="1">
        <f ca="1">RepPd!AI34</f>
        <v>2030745.9800000002</v>
      </c>
      <c r="AJ34" s="1">
        <f ca="1">RepPd!AJ34</f>
        <v>2030745.9800000002</v>
      </c>
      <c r="AK34" s="1">
        <f ca="1">RepPd!AK34</f>
        <v>2030745.9800000002</v>
      </c>
      <c r="AL34" s="1">
        <f ca="1">RepPd!AL34</f>
        <v>2030745.9800000002</v>
      </c>
    </row>
    <row r="35" spans="5:38" x14ac:dyDescent="0.25">
      <c r="I35" s="22" t="str">
        <f>Items!$E$44</f>
        <v>Незавершенное производство и запасы</v>
      </c>
      <c r="J35" s="1" t="str">
        <f>Items!F55</f>
        <v>Монтаж окон</v>
      </c>
      <c r="Q35" s="15">
        <f>RepPd!Q35</f>
        <v>0</v>
      </c>
      <c r="T35" s="1">
        <f>RepPd!T35</f>
        <v>0</v>
      </c>
      <c r="U35" s="1">
        <f ca="1">RepPd!U35</f>
        <v>0</v>
      </c>
      <c r="V35" s="1">
        <f ca="1">RepPd!V35</f>
        <v>0</v>
      </c>
      <c r="W35" s="1">
        <f ca="1">RepPd!W35</f>
        <v>0</v>
      </c>
      <c r="X35" s="1">
        <f ca="1">RepPd!X35</f>
        <v>0</v>
      </c>
      <c r="Y35" s="1">
        <f ca="1">RepPd!Y35</f>
        <v>0</v>
      </c>
      <c r="Z35" s="1">
        <f ca="1">RepPd!Z35</f>
        <v>0</v>
      </c>
      <c r="AA35" s="1">
        <f ca="1">RepPd!AA35</f>
        <v>46650</v>
      </c>
      <c r="AB35" s="1">
        <f ca="1">RepPd!AB35</f>
        <v>46650</v>
      </c>
      <c r="AC35" s="1">
        <f ca="1">RepPd!AC35</f>
        <v>46650</v>
      </c>
      <c r="AD35" s="1">
        <f ca="1">RepPd!AD35</f>
        <v>46650</v>
      </c>
      <c r="AE35" s="1">
        <f ca="1">RepPd!AE35</f>
        <v>46650</v>
      </c>
      <c r="AF35" s="1">
        <f ca="1">RepPd!AF35</f>
        <v>91850</v>
      </c>
      <c r="AG35" s="1">
        <f ca="1">RepPd!AG35</f>
        <v>91850</v>
      </c>
      <c r="AH35" s="1">
        <f ca="1">RepPd!AH35</f>
        <v>91850</v>
      </c>
      <c r="AI35" s="1">
        <f ca="1">RepPd!AI35</f>
        <v>91850</v>
      </c>
      <c r="AJ35" s="1">
        <f ca="1">RepPd!AJ35</f>
        <v>91850</v>
      </c>
      <c r="AK35" s="1">
        <f ca="1">RepPd!AK35</f>
        <v>91850</v>
      </c>
      <c r="AL35" s="1">
        <f ca="1">RepPd!AL35</f>
        <v>91850</v>
      </c>
    </row>
    <row r="36" spans="5:38" x14ac:dyDescent="0.25">
      <c r="I36" s="22" t="str">
        <f>Items!$E$44</f>
        <v>Незавершенное производство и запасы</v>
      </c>
      <c r="J36" s="1" t="str">
        <f>Items!F56</f>
        <v>Монтаж Фасада</v>
      </c>
      <c r="Q36" s="15">
        <f>RepPd!Q36</f>
        <v>0</v>
      </c>
      <c r="T36" s="1">
        <f>RepPd!T36</f>
        <v>0</v>
      </c>
      <c r="U36" s="1">
        <f ca="1">RepPd!U36</f>
        <v>0</v>
      </c>
      <c r="V36" s="1">
        <f ca="1">RepPd!V36</f>
        <v>0</v>
      </c>
      <c r="W36" s="1">
        <f ca="1">RepPd!W36</f>
        <v>0</v>
      </c>
      <c r="X36" s="1">
        <f ca="1">RepPd!X36</f>
        <v>0</v>
      </c>
      <c r="Y36" s="1">
        <f ca="1">RepPd!Y36</f>
        <v>0</v>
      </c>
      <c r="Z36" s="1">
        <f ca="1">RepPd!Z36</f>
        <v>0</v>
      </c>
      <c r="AA36" s="1">
        <f ca="1">RepPd!AA36</f>
        <v>394039.95</v>
      </c>
      <c r="AB36" s="1">
        <f ca="1">RepPd!AB36</f>
        <v>829639.67999999993</v>
      </c>
      <c r="AC36" s="1">
        <f ca="1">RepPd!AC36</f>
        <v>943693.67999999993</v>
      </c>
      <c r="AD36" s="1">
        <f ca="1">RepPd!AD36</f>
        <v>943693.67999999993</v>
      </c>
      <c r="AE36" s="1">
        <f ca="1">RepPd!AE36</f>
        <v>943693.67999999993</v>
      </c>
      <c r="AF36" s="1">
        <f ca="1">RepPd!AF36</f>
        <v>943693.67999999993</v>
      </c>
      <c r="AG36" s="1">
        <f ca="1">RepPd!AG36</f>
        <v>1573886.68</v>
      </c>
      <c r="AH36" s="1">
        <f ca="1">RepPd!AH36</f>
        <v>1573886.68</v>
      </c>
      <c r="AI36" s="1">
        <f ca="1">RepPd!AI36</f>
        <v>1573886.68</v>
      </c>
      <c r="AJ36" s="1">
        <f ca="1">RepPd!AJ36</f>
        <v>1573886.68</v>
      </c>
      <c r="AK36" s="1">
        <f ca="1">RepPd!AK36</f>
        <v>1573886.68</v>
      </c>
      <c r="AL36" s="1">
        <f ca="1">RepPd!AL36</f>
        <v>1573886.68</v>
      </c>
    </row>
    <row r="37" spans="5:38" x14ac:dyDescent="0.25">
      <c r="I37" s="22" t="str">
        <f>Items!$E$44</f>
        <v>Незавершенное производство и запасы</v>
      </c>
      <c r="J37" s="1" t="str">
        <f>Items!F57</f>
        <v>Монтаж Благоустройства</v>
      </c>
      <c r="Q37" s="15">
        <f>RepPd!Q37</f>
        <v>0</v>
      </c>
      <c r="T37" s="1">
        <f>RepPd!T37</f>
        <v>0</v>
      </c>
      <c r="U37" s="1">
        <f ca="1">RepPd!U37</f>
        <v>0</v>
      </c>
      <c r="V37" s="1">
        <f ca="1">RepPd!V37</f>
        <v>0</v>
      </c>
      <c r="W37" s="1">
        <f ca="1">RepPd!W37</f>
        <v>0</v>
      </c>
      <c r="X37" s="1">
        <f ca="1">RepPd!X37</f>
        <v>0</v>
      </c>
      <c r="Y37" s="1">
        <f ca="1">RepPd!Y37</f>
        <v>0</v>
      </c>
      <c r="Z37" s="1">
        <f ca="1">RepPd!Z37</f>
        <v>0</v>
      </c>
      <c r="AA37" s="1">
        <f ca="1">RepPd!AA37</f>
        <v>0</v>
      </c>
      <c r="AB37" s="1">
        <f ca="1">RepPd!AB37</f>
        <v>0</v>
      </c>
      <c r="AC37" s="1">
        <f ca="1">RepPd!AC37</f>
        <v>0</v>
      </c>
      <c r="AD37" s="1">
        <f ca="1">RepPd!AD37</f>
        <v>0</v>
      </c>
      <c r="AE37" s="1">
        <f ca="1">RepPd!AE37</f>
        <v>26026</v>
      </c>
      <c r="AF37" s="1">
        <f ca="1">RepPd!AF37</f>
        <v>26026</v>
      </c>
      <c r="AG37" s="1">
        <f ca="1">RepPd!AG37</f>
        <v>226354</v>
      </c>
      <c r="AH37" s="1">
        <f ca="1">RepPd!AH37</f>
        <v>310994</v>
      </c>
      <c r="AI37" s="1">
        <f ca="1">RepPd!AI37</f>
        <v>310994</v>
      </c>
      <c r="AJ37" s="1">
        <f ca="1">RepPd!AJ37</f>
        <v>310994</v>
      </c>
      <c r="AK37" s="1">
        <f ca="1">RepPd!AK37</f>
        <v>310994</v>
      </c>
      <c r="AL37" s="1">
        <f ca="1">RepPd!AL37</f>
        <v>310994</v>
      </c>
    </row>
    <row r="38" spans="5:38" x14ac:dyDescent="0.25">
      <c r="I38" s="22" t="str">
        <f>Items!$E$44</f>
        <v>Незавершенное производство и запасы</v>
      </c>
      <c r="J38" s="1" t="str">
        <f>Items!F58</f>
        <v>Спец техника</v>
      </c>
      <c r="Q38" s="15">
        <f>RepPd!Q38</f>
        <v>0</v>
      </c>
      <c r="T38" s="1">
        <f>RepPd!T38</f>
        <v>0</v>
      </c>
      <c r="U38" s="1">
        <f ca="1">RepPd!U38</f>
        <v>0</v>
      </c>
      <c r="V38" s="1">
        <f ca="1">RepPd!V38</f>
        <v>0</v>
      </c>
      <c r="W38" s="1">
        <f ca="1">RepPd!W38</f>
        <v>28660</v>
      </c>
      <c r="X38" s="1">
        <f ca="1">RepPd!X38</f>
        <v>28660</v>
      </c>
      <c r="Y38" s="1">
        <f ca="1">RepPd!Y38</f>
        <v>34920</v>
      </c>
      <c r="Z38" s="1">
        <f ca="1">RepPd!Z38</f>
        <v>44120</v>
      </c>
      <c r="AA38" s="1">
        <f ca="1">RepPd!AA38</f>
        <v>76020</v>
      </c>
      <c r="AB38" s="1">
        <f ca="1">RepPd!AB38</f>
        <v>390835.44</v>
      </c>
      <c r="AC38" s="1">
        <f ca="1">RepPd!AC38</f>
        <v>573325.11</v>
      </c>
      <c r="AD38" s="1">
        <f ca="1">RepPd!AD38</f>
        <v>584625.11</v>
      </c>
      <c r="AE38" s="1">
        <f ca="1">RepPd!AE38</f>
        <v>633651.91999999993</v>
      </c>
      <c r="AF38" s="1">
        <f ca="1">RepPd!AF38</f>
        <v>896240.5199999999</v>
      </c>
      <c r="AG38" s="1">
        <f ca="1">RepPd!AG38</f>
        <v>1016320.5199999999</v>
      </c>
      <c r="AH38" s="1">
        <f ca="1">RepPd!AH38</f>
        <v>1022760.5199999999</v>
      </c>
      <c r="AI38" s="1">
        <f ca="1">RepPd!AI38</f>
        <v>1022760.5199999999</v>
      </c>
      <c r="AJ38" s="1">
        <f ca="1">RepPd!AJ38</f>
        <v>1022760.5199999999</v>
      </c>
      <c r="AK38" s="1">
        <f ca="1">RepPd!AK38</f>
        <v>1022760.5199999999</v>
      </c>
      <c r="AL38" s="1">
        <f ca="1">RepPd!AL38</f>
        <v>1022760.5199999999</v>
      </c>
    </row>
    <row r="39" spans="5:38" x14ac:dyDescent="0.25">
      <c r="I39" s="22" t="str">
        <f>Items!$E$44</f>
        <v>Незавершенное производство и запасы</v>
      </c>
      <c r="J39" s="1" t="str">
        <f>Items!F59</f>
        <v>Общая территория (дорога, ливневка, газ, эл-во)</v>
      </c>
      <c r="Q39" s="15">
        <f>RepPd!Q39</f>
        <v>0</v>
      </c>
      <c r="T39" s="1">
        <f>RepPd!T39</f>
        <v>0</v>
      </c>
      <c r="U39" s="1">
        <f ca="1">RepPd!U39</f>
        <v>0</v>
      </c>
      <c r="V39" s="1">
        <f ca="1">RepPd!V39</f>
        <v>0</v>
      </c>
      <c r="W39" s="1">
        <f ca="1">RepPd!W39</f>
        <v>0</v>
      </c>
      <c r="X39" s="1">
        <f ca="1">RepPd!X39</f>
        <v>0</v>
      </c>
      <c r="Y39" s="1">
        <f ca="1">RepPd!Y39</f>
        <v>0</v>
      </c>
      <c r="Z39" s="1">
        <f ca="1">RepPd!Z39</f>
        <v>0</v>
      </c>
      <c r="AA39" s="1">
        <f ca="1">RepPd!AA39</f>
        <v>0</v>
      </c>
      <c r="AB39" s="1">
        <f ca="1">RepPd!AB39</f>
        <v>0</v>
      </c>
      <c r="AC39" s="1">
        <f ca="1">RepPd!AC39</f>
        <v>13570</v>
      </c>
      <c r="AD39" s="1">
        <f ca="1">RepPd!AD39</f>
        <v>13570</v>
      </c>
      <c r="AE39" s="1">
        <f ca="1">RepPd!AE39</f>
        <v>13570</v>
      </c>
      <c r="AF39" s="1">
        <f ca="1">RepPd!AF39</f>
        <v>13570</v>
      </c>
      <c r="AG39" s="1">
        <f ca="1">RepPd!AG39</f>
        <v>13570</v>
      </c>
      <c r="AH39" s="1">
        <f ca="1">RepPd!AH39</f>
        <v>13570</v>
      </c>
      <c r="AI39" s="1">
        <f ca="1">RepPd!AI39</f>
        <v>13570</v>
      </c>
      <c r="AJ39" s="1">
        <f ca="1">RepPd!AJ39</f>
        <v>13570</v>
      </c>
      <c r="AK39" s="1">
        <f ca="1">RepPd!AK39</f>
        <v>13570</v>
      </c>
      <c r="AL39" s="1">
        <f ca="1">RepPd!AL39</f>
        <v>13570</v>
      </c>
    </row>
    <row r="40" spans="5:38" x14ac:dyDescent="0.25">
      <c r="I40" s="22" t="str">
        <f>Items!$E$44</f>
        <v>Незавершенное производство и запасы</v>
      </c>
      <c r="J40" s="1" t="str">
        <f>Items!F60</f>
        <v>Резерв-1</v>
      </c>
      <c r="Q40" s="15">
        <f>RepPd!Q40</f>
        <v>0</v>
      </c>
      <c r="T40" s="1">
        <f>RepPd!T40</f>
        <v>0</v>
      </c>
      <c r="U40" s="1">
        <f ca="1">RepPd!U40</f>
        <v>0</v>
      </c>
      <c r="V40" s="1">
        <f ca="1">RepPd!V40</f>
        <v>0</v>
      </c>
      <c r="W40" s="1">
        <f ca="1">RepPd!W40</f>
        <v>0</v>
      </c>
      <c r="X40" s="1">
        <f ca="1">RepPd!X40</f>
        <v>0</v>
      </c>
      <c r="Y40" s="1">
        <f ca="1">RepPd!Y40</f>
        <v>0</v>
      </c>
      <c r="Z40" s="1">
        <f ca="1">RepPd!Z40</f>
        <v>0</v>
      </c>
      <c r="AA40" s="1">
        <f ca="1">RepPd!AA40</f>
        <v>0</v>
      </c>
      <c r="AB40" s="1">
        <f ca="1">RepPd!AB40</f>
        <v>0</v>
      </c>
      <c r="AC40" s="1">
        <f ca="1">RepPd!AC40</f>
        <v>0</v>
      </c>
      <c r="AD40" s="1">
        <f ca="1">RepPd!AD40</f>
        <v>0</v>
      </c>
      <c r="AE40" s="1">
        <f ca="1">RepPd!AE40</f>
        <v>0</v>
      </c>
      <c r="AF40" s="1">
        <f ca="1">RepPd!AF40</f>
        <v>0</v>
      </c>
      <c r="AG40" s="1">
        <f ca="1">RepPd!AG40</f>
        <v>0</v>
      </c>
      <c r="AH40" s="1">
        <f ca="1">RepPd!AH40</f>
        <v>0</v>
      </c>
      <c r="AI40" s="1">
        <f ca="1">RepPd!AI40</f>
        <v>0</v>
      </c>
      <c r="AJ40" s="1">
        <f ca="1">RepPd!AJ40</f>
        <v>0</v>
      </c>
      <c r="AK40" s="1">
        <f ca="1">RepPd!AK40</f>
        <v>0</v>
      </c>
      <c r="AL40" s="1">
        <f ca="1">RepPd!AL40</f>
        <v>0</v>
      </c>
    </row>
    <row r="41" spans="5:38" x14ac:dyDescent="0.25">
      <c r="I41" s="22" t="str">
        <f>Items!$E$44</f>
        <v>Незавершенное производство и запасы</v>
      </c>
      <c r="J41" s="1" t="str">
        <f>Items!F61</f>
        <v>Резерв-2</v>
      </c>
      <c r="Q41" s="15">
        <f>RepPd!Q41</f>
        <v>0</v>
      </c>
      <c r="T41" s="1">
        <f>RepPd!T41</f>
        <v>0</v>
      </c>
      <c r="U41" s="1">
        <f ca="1">RepPd!U41</f>
        <v>0</v>
      </c>
      <c r="V41" s="1">
        <f ca="1">RepPd!V41</f>
        <v>0</v>
      </c>
      <c r="W41" s="1">
        <f ca="1">RepPd!W41</f>
        <v>0</v>
      </c>
      <c r="X41" s="1">
        <f ca="1">RepPd!X41</f>
        <v>0</v>
      </c>
      <c r="Y41" s="1">
        <f ca="1">RepPd!Y41</f>
        <v>0</v>
      </c>
      <c r="Z41" s="1">
        <f ca="1">RepPd!Z41</f>
        <v>0</v>
      </c>
      <c r="AA41" s="1">
        <f ca="1">RepPd!AA41</f>
        <v>0</v>
      </c>
      <c r="AB41" s="1">
        <f ca="1">RepPd!AB41</f>
        <v>0</v>
      </c>
      <c r="AC41" s="1">
        <f ca="1">RepPd!AC41</f>
        <v>0</v>
      </c>
      <c r="AD41" s="1">
        <f ca="1">RepPd!AD41</f>
        <v>0</v>
      </c>
      <c r="AE41" s="1">
        <f ca="1">RepPd!AE41</f>
        <v>0</v>
      </c>
      <c r="AF41" s="1">
        <f ca="1">RepPd!AF41</f>
        <v>0</v>
      </c>
      <c r="AG41" s="1">
        <f ca="1">RepPd!AG41</f>
        <v>0</v>
      </c>
      <c r="AH41" s="1">
        <f ca="1">RepPd!AH41</f>
        <v>0</v>
      </c>
      <c r="AI41" s="1">
        <f ca="1">RepPd!AI41</f>
        <v>0</v>
      </c>
      <c r="AJ41" s="1">
        <f ca="1">RepPd!AJ41</f>
        <v>0</v>
      </c>
      <c r="AK41" s="1">
        <f ca="1">RepPd!AK41</f>
        <v>0</v>
      </c>
      <c r="AL41" s="1">
        <f ca="1">RepPd!AL41</f>
        <v>0</v>
      </c>
    </row>
    <row r="42" spans="5:38" x14ac:dyDescent="0.25">
      <c r="I42" s="22" t="str">
        <f>Items!$E$44</f>
        <v>Незавершенное производство и запасы</v>
      </c>
      <c r="J42" s="1" t="str">
        <f>Items!F62</f>
        <v>Резерв-3</v>
      </c>
      <c r="Q42" s="15">
        <f>RepPd!Q42</f>
        <v>0</v>
      </c>
      <c r="T42" s="1">
        <f>RepPd!T42</f>
        <v>0</v>
      </c>
      <c r="U42" s="1">
        <f ca="1">RepPd!U42</f>
        <v>0</v>
      </c>
      <c r="V42" s="1">
        <f ca="1">RepPd!V42</f>
        <v>0</v>
      </c>
      <c r="W42" s="1">
        <f ca="1">RepPd!W42</f>
        <v>0</v>
      </c>
      <c r="X42" s="1">
        <f ca="1">RepPd!X42</f>
        <v>0</v>
      </c>
      <c r="Y42" s="1">
        <f ca="1">RepPd!Y42</f>
        <v>0</v>
      </c>
      <c r="Z42" s="1">
        <f ca="1">RepPd!Z42</f>
        <v>0</v>
      </c>
      <c r="AA42" s="1">
        <f ca="1">RepPd!AA42</f>
        <v>0</v>
      </c>
      <c r="AB42" s="1">
        <f ca="1">RepPd!AB42</f>
        <v>0</v>
      </c>
      <c r="AC42" s="1">
        <f ca="1">RepPd!AC42</f>
        <v>0</v>
      </c>
      <c r="AD42" s="1">
        <f ca="1">RepPd!AD42</f>
        <v>0</v>
      </c>
      <c r="AE42" s="1">
        <f ca="1">RepPd!AE42</f>
        <v>0</v>
      </c>
      <c r="AF42" s="1">
        <f ca="1">RepPd!AF42</f>
        <v>0</v>
      </c>
      <c r="AG42" s="1">
        <f ca="1">RepPd!AG42</f>
        <v>0</v>
      </c>
      <c r="AH42" s="1">
        <f ca="1">RepPd!AH42</f>
        <v>0</v>
      </c>
      <c r="AI42" s="1">
        <f ca="1">RepPd!AI42</f>
        <v>0</v>
      </c>
      <c r="AJ42" s="1">
        <f ca="1">RepPd!AJ42</f>
        <v>0</v>
      </c>
      <c r="AK42" s="1">
        <f ca="1">RepPd!AK42</f>
        <v>0</v>
      </c>
      <c r="AL42" s="1">
        <f ca="1">RepPd!AL42</f>
        <v>0</v>
      </c>
    </row>
    <row r="43" spans="5:38" x14ac:dyDescent="0.25">
      <c r="I43" s="22" t="str">
        <f>Items!$E$44</f>
        <v>Незавершенное производство и запасы</v>
      </c>
      <c r="J43" s="1" t="str">
        <f>Items!F63</f>
        <v>Резерв-4</v>
      </c>
      <c r="Q43" s="15">
        <f>RepPd!Q43</f>
        <v>0</v>
      </c>
      <c r="T43" s="1">
        <f>RepPd!T43</f>
        <v>0</v>
      </c>
      <c r="U43" s="1">
        <f ca="1">RepPd!U43</f>
        <v>0</v>
      </c>
      <c r="V43" s="1">
        <f ca="1">RepPd!V43</f>
        <v>0</v>
      </c>
      <c r="W43" s="1">
        <f ca="1">RepPd!W43</f>
        <v>0</v>
      </c>
      <c r="X43" s="1">
        <f ca="1">RepPd!X43</f>
        <v>0</v>
      </c>
      <c r="Y43" s="1">
        <f ca="1">RepPd!Y43</f>
        <v>0</v>
      </c>
      <c r="Z43" s="1">
        <f ca="1">RepPd!Z43</f>
        <v>0</v>
      </c>
      <c r="AA43" s="1">
        <f ca="1">RepPd!AA43</f>
        <v>0</v>
      </c>
      <c r="AB43" s="1">
        <f ca="1">RepPd!AB43</f>
        <v>0</v>
      </c>
      <c r="AC43" s="1">
        <f ca="1">RepPd!AC43</f>
        <v>0</v>
      </c>
      <c r="AD43" s="1">
        <f ca="1">RepPd!AD43</f>
        <v>0</v>
      </c>
      <c r="AE43" s="1">
        <f ca="1">RepPd!AE43</f>
        <v>0</v>
      </c>
      <c r="AF43" s="1">
        <f ca="1">RepPd!AF43</f>
        <v>0</v>
      </c>
      <c r="AG43" s="1">
        <f ca="1">RepPd!AG43</f>
        <v>0</v>
      </c>
      <c r="AH43" s="1">
        <f ca="1">RepPd!AH43</f>
        <v>0</v>
      </c>
      <c r="AI43" s="1">
        <f ca="1">RepPd!AI43</f>
        <v>0</v>
      </c>
      <c r="AJ43" s="1">
        <f ca="1">RepPd!AJ43</f>
        <v>0</v>
      </c>
      <c r="AK43" s="1">
        <f ca="1">RepPd!AK43</f>
        <v>0</v>
      </c>
      <c r="AL43" s="1">
        <f ca="1">RepPd!AL43</f>
        <v>0</v>
      </c>
    </row>
    <row r="44" spans="5:38" x14ac:dyDescent="0.25">
      <c r="I44" s="22" t="str">
        <f>Items!$E$44</f>
        <v>Незавершенное производство и запасы</v>
      </c>
      <c r="J44" s="1" t="str">
        <f>Items!F64</f>
        <v>Резерв-5</v>
      </c>
      <c r="Q44" s="15">
        <f>RepPd!Q44</f>
        <v>0</v>
      </c>
      <c r="T44" s="1">
        <f>RepPd!T44</f>
        <v>0</v>
      </c>
      <c r="U44" s="1">
        <f ca="1">RepPd!U44</f>
        <v>0</v>
      </c>
      <c r="V44" s="1">
        <f ca="1">RepPd!V44</f>
        <v>0</v>
      </c>
      <c r="W44" s="1">
        <f ca="1">RepPd!W44</f>
        <v>0</v>
      </c>
      <c r="X44" s="1">
        <f ca="1">RepPd!X44</f>
        <v>0</v>
      </c>
      <c r="Y44" s="1">
        <f ca="1">RepPd!Y44</f>
        <v>0</v>
      </c>
      <c r="Z44" s="1">
        <f ca="1">RepPd!Z44</f>
        <v>0</v>
      </c>
      <c r="AA44" s="1">
        <f ca="1">RepPd!AA44</f>
        <v>0</v>
      </c>
      <c r="AB44" s="1">
        <f ca="1">RepPd!AB44</f>
        <v>0</v>
      </c>
      <c r="AC44" s="1">
        <f ca="1">RepPd!AC44</f>
        <v>0</v>
      </c>
      <c r="AD44" s="1">
        <f ca="1">RepPd!AD44</f>
        <v>0</v>
      </c>
      <c r="AE44" s="1">
        <f ca="1">RepPd!AE44</f>
        <v>0</v>
      </c>
      <c r="AF44" s="1">
        <f ca="1">RepPd!AF44</f>
        <v>0</v>
      </c>
      <c r="AG44" s="1">
        <f ca="1">RepPd!AG44</f>
        <v>0</v>
      </c>
      <c r="AH44" s="1">
        <f ca="1">RepPd!AH44</f>
        <v>0</v>
      </c>
      <c r="AI44" s="1">
        <f ca="1">RepPd!AI44</f>
        <v>0</v>
      </c>
      <c r="AJ44" s="1">
        <f ca="1">RepPd!AJ44</f>
        <v>0</v>
      </c>
      <c r="AK44" s="1">
        <f ca="1">RepPd!AK44</f>
        <v>0</v>
      </c>
      <c r="AL44" s="1">
        <f ca="1">RepPd!AL44</f>
        <v>0</v>
      </c>
    </row>
    <row r="45" spans="5:38" x14ac:dyDescent="0.25">
      <c r="I45" s="22" t="str">
        <f>Items!$E$44</f>
        <v>Незавершенное производство и запасы</v>
      </c>
      <c r="J45" s="1" t="str">
        <f>Items!F65</f>
        <v>Резерв-6</v>
      </c>
      <c r="Q45" s="15">
        <f>RepPd!Q45</f>
        <v>0</v>
      </c>
      <c r="T45" s="1">
        <f>RepPd!T45</f>
        <v>0</v>
      </c>
      <c r="U45" s="1">
        <f ca="1">RepPd!U45</f>
        <v>0</v>
      </c>
      <c r="V45" s="1">
        <f ca="1">RepPd!V45</f>
        <v>0</v>
      </c>
      <c r="W45" s="1">
        <f ca="1">RepPd!W45</f>
        <v>0</v>
      </c>
      <c r="X45" s="1">
        <f ca="1">RepPd!X45</f>
        <v>0</v>
      </c>
      <c r="Y45" s="1">
        <f ca="1">RepPd!Y45</f>
        <v>0</v>
      </c>
      <c r="Z45" s="1">
        <f ca="1">RepPd!Z45</f>
        <v>0</v>
      </c>
      <c r="AA45" s="1">
        <f ca="1">RepPd!AA45</f>
        <v>0</v>
      </c>
      <c r="AB45" s="1">
        <f ca="1">RepPd!AB45</f>
        <v>0</v>
      </c>
      <c r="AC45" s="1">
        <f ca="1">RepPd!AC45</f>
        <v>0</v>
      </c>
      <c r="AD45" s="1">
        <f ca="1">RepPd!AD45</f>
        <v>0</v>
      </c>
      <c r="AE45" s="1">
        <f ca="1">RepPd!AE45</f>
        <v>0</v>
      </c>
      <c r="AF45" s="1">
        <f ca="1">RepPd!AF45</f>
        <v>0</v>
      </c>
      <c r="AG45" s="1">
        <f ca="1">RepPd!AG45</f>
        <v>0</v>
      </c>
      <c r="AH45" s="1">
        <f ca="1">RepPd!AH45</f>
        <v>0</v>
      </c>
      <c r="AI45" s="1">
        <f ca="1">RepPd!AI45</f>
        <v>0</v>
      </c>
      <c r="AJ45" s="1">
        <f ca="1">RepPd!AJ45</f>
        <v>0</v>
      </c>
      <c r="AK45" s="1">
        <f ca="1">RepPd!AK45</f>
        <v>0</v>
      </c>
      <c r="AL45" s="1">
        <f ca="1">RepPd!AL45</f>
        <v>0</v>
      </c>
    </row>
    <row r="46" spans="5:38" x14ac:dyDescent="0.25">
      <c r="I46" s="22" t="str">
        <f>Items!$E$44</f>
        <v>Незавершенное производство и запасы</v>
      </c>
      <c r="J46" s="1" t="str">
        <f>Items!F66</f>
        <v>Резерв-7</v>
      </c>
      <c r="Q46" s="15">
        <f>RepPd!Q46</f>
        <v>0</v>
      </c>
      <c r="T46" s="1">
        <f>RepPd!T46</f>
        <v>0</v>
      </c>
      <c r="U46" s="1">
        <f ca="1">RepPd!U46</f>
        <v>0</v>
      </c>
      <c r="V46" s="1">
        <f ca="1">RepPd!V46</f>
        <v>0</v>
      </c>
      <c r="W46" s="1">
        <f ca="1">RepPd!W46</f>
        <v>0</v>
      </c>
      <c r="X46" s="1">
        <f ca="1">RepPd!X46</f>
        <v>0</v>
      </c>
      <c r="Y46" s="1">
        <f ca="1">RepPd!Y46</f>
        <v>0</v>
      </c>
      <c r="Z46" s="1">
        <f ca="1">RepPd!Z46</f>
        <v>0</v>
      </c>
      <c r="AA46" s="1">
        <f ca="1">RepPd!AA46</f>
        <v>0</v>
      </c>
      <c r="AB46" s="1">
        <f ca="1">RepPd!AB46</f>
        <v>0</v>
      </c>
      <c r="AC46" s="1">
        <f ca="1">RepPd!AC46</f>
        <v>0</v>
      </c>
      <c r="AD46" s="1">
        <f ca="1">RepPd!AD46</f>
        <v>0</v>
      </c>
      <c r="AE46" s="1">
        <f ca="1">RepPd!AE46</f>
        <v>0</v>
      </c>
      <c r="AF46" s="1">
        <f ca="1">RepPd!AF46</f>
        <v>0</v>
      </c>
      <c r="AG46" s="1">
        <f ca="1">RepPd!AG46</f>
        <v>0</v>
      </c>
      <c r="AH46" s="1">
        <f ca="1">RepPd!AH46</f>
        <v>0</v>
      </c>
      <c r="AI46" s="1">
        <f ca="1">RepPd!AI46</f>
        <v>0</v>
      </c>
      <c r="AJ46" s="1">
        <f ca="1">RepPd!AJ46</f>
        <v>0</v>
      </c>
      <c r="AK46" s="1">
        <f ca="1">RepPd!AK46</f>
        <v>0</v>
      </c>
      <c r="AL46" s="1">
        <f ca="1">RepPd!AL46</f>
        <v>0</v>
      </c>
    </row>
    <row r="47" spans="5:38" x14ac:dyDescent="0.25">
      <c r="I47" s="22" t="str">
        <f>Items!$E$44</f>
        <v>Незавершенное производство и запасы</v>
      </c>
      <c r="J47" s="1" t="str">
        <f>Items!F67</f>
        <v>Резерв-8</v>
      </c>
      <c r="Q47" s="15">
        <f>RepPd!Q47</f>
        <v>0</v>
      </c>
      <c r="T47" s="1">
        <f>RepPd!T47</f>
        <v>0</v>
      </c>
      <c r="U47" s="1">
        <f ca="1">RepPd!U47</f>
        <v>0</v>
      </c>
      <c r="V47" s="1">
        <f ca="1">RepPd!V47</f>
        <v>0</v>
      </c>
      <c r="W47" s="1">
        <f ca="1">RepPd!W47</f>
        <v>0</v>
      </c>
      <c r="X47" s="1">
        <f ca="1">RepPd!X47</f>
        <v>0</v>
      </c>
      <c r="Y47" s="1">
        <f ca="1">RepPd!Y47</f>
        <v>0</v>
      </c>
      <c r="Z47" s="1">
        <f ca="1">RepPd!Z47</f>
        <v>0</v>
      </c>
      <c r="AA47" s="1">
        <f ca="1">RepPd!AA47</f>
        <v>0</v>
      </c>
      <c r="AB47" s="1">
        <f ca="1">RepPd!AB47</f>
        <v>0</v>
      </c>
      <c r="AC47" s="1">
        <f ca="1">RepPd!AC47</f>
        <v>0</v>
      </c>
      <c r="AD47" s="1">
        <f ca="1">RepPd!AD47</f>
        <v>0</v>
      </c>
      <c r="AE47" s="1">
        <f ca="1">RepPd!AE47</f>
        <v>0</v>
      </c>
      <c r="AF47" s="1">
        <f ca="1">RepPd!AF47</f>
        <v>0</v>
      </c>
      <c r="AG47" s="1">
        <f ca="1">RepPd!AG47</f>
        <v>0</v>
      </c>
      <c r="AH47" s="1">
        <f ca="1">RepPd!AH47</f>
        <v>0</v>
      </c>
      <c r="AI47" s="1">
        <f ca="1">RepPd!AI47</f>
        <v>0</v>
      </c>
      <c r="AJ47" s="1">
        <f ca="1">RepPd!AJ47</f>
        <v>0</v>
      </c>
      <c r="AK47" s="1">
        <f ca="1">RepPd!AK47</f>
        <v>0</v>
      </c>
      <c r="AL47" s="1">
        <f ca="1">RepPd!AL47</f>
        <v>0</v>
      </c>
    </row>
    <row r="48" spans="5:38" s="23" customFormat="1" ht="10.199999999999999" x14ac:dyDescent="0.2">
      <c r="E48" s="23" t="s">
        <v>50</v>
      </c>
    </row>
    <row r="49" spans="5:38" s="2" customFormat="1" x14ac:dyDescent="0.25">
      <c r="I49" s="2" t="str">
        <f>Items!$E$122</f>
        <v>Финансовые активы</v>
      </c>
      <c r="Q49" s="2">
        <f>RepPd!Q49</f>
        <v>0</v>
      </c>
      <c r="T49" s="2">
        <f>RepPd!T49</f>
        <v>0</v>
      </c>
      <c r="U49" s="2">
        <f ca="1">RepPd!U49</f>
        <v>0</v>
      </c>
      <c r="V49" s="2">
        <f ca="1">RepPd!V49</f>
        <v>0</v>
      </c>
      <c r="W49" s="2">
        <f ca="1">RepPd!W49</f>
        <v>0</v>
      </c>
      <c r="X49" s="2">
        <f ca="1">RepPd!X49</f>
        <v>0</v>
      </c>
      <c r="Y49" s="2">
        <f ca="1">RepPd!Y49</f>
        <v>0</v>
      </c>
      <c r="Z49" s="2">
        <f ca="1">RepPd!Z49</f>
        <v>0</v>
      </c>
      <c r="AA49" s="2">
        <f ca="1">RepPd!AA49</f>
        <v>0</v>
      </c>
      <c r="AB49" s="2">
        <f ca="1">RepPd!AB49</f>
        <v>0</v>
      </c>
      <c r="AC49" s="2">
        <f ca="1">RepPd!AC49</f>
        <v>0</v>
      </c>
      <c r="AD49" s="2">
        <f ca="1">RepPd!AD49</f>
        <v>0</v>
      </c>
      <c r="AE49" s="2">
        <f ca="1">RepPd!AE49</f>
        <v>0</v>
      </c>
      <c r="AF49" s="2">
        <f ca="1">RepPd!AF49</f>
        <v>0</v>
      </c>
      <c r="AG49" s="2">
        <f ca="1">RepPd!AG49</f>
        <v>0</v>
      </c>
      <c r="AH49" s="2">
        <f ca="1">RepPd!AH49</f>
        <v>0</v>
      </c>
      <c r="AI49" s="2">
        <f ca="1">RepPd!AI49</f>
        <v>0</v>
      </c>
      <c r="AJ49" s="2">
        <f ca="1">RepPd!AJ49</f>
        <v>0</v>
      </c>
      <c r="AK49" s="2">
        <f ca="1">RepPd!AK49</f>
        <v>0</v>
      </c>
      <c r="AL49" s="2">
        <f ca="1">RepPd!AL49</f>
        <v>0</v>
      </c>
    </row>
    <row r="50" spans="5:38" x14ac:dyDescent="0.25">
      <c r="I50" s="22" t="str">
        <f>Items!$E$122</f>
        <v>Финансовые активы</v>
      </c>
      <c r="J50" s="1" t="str">
        <f>Items!F123</f>
        <v>%% по депозитам</v>
      </c>
      <c r="Q50" s="15">
        <f>RepPd!Q50</f>
        <v>0</v>
      </c>
      <c r="T50" s="1">
        <f>RepPd!T50</f>
        <v>0</v>
      </c>
      <c r="U50" s="1">
        <f ca="1">RepPd!U50</f>
        <v>0</v>
      </c>
      <c r="V50" s="1">
        <f ca="1">RepPd!V50</f>
        <v>0</v>
      </c>
      <c r="W50" s="1">
        <f ca="1">RepPd!W50</f>
        <v>0</v>
      </c>
      <c r="X50" s="1">
        <f ca="1">RepPd!X50</f>
        <v>0</v>
      </c>
      <c r="Y50" s="1">
        <f ca="1">RepPd!Y50</f>
        <v>0</v>
      </c>
      <c r="Z50" s="1">
        <f ca="1">RepPd!Z50</f>
        <v>0</v>
      </c>
      <c r="AA50" s="1">
        <f ca="1">RepPd!AA50</f>
        <v>0</v>
      </c>
      <c r="AB50" s="1">
        <f ca="1">RepPd!AB50</f>
        <v>0</v>
      </c>
      <c r="AC50" s="1">
        <f ca="1">RepPd!AC50</f>
        <v>0</v>
      </c>
      <c r="AD50" s="1">
        <f ca="1">RepPd!AD50</f>
        <v>0</v>
      </c>
      <c r="AE50" s="1">
        <f ca="1">RepPd!AE50</f>
        <v>0</v>
      </c>
      <c r="AF50" s="1">
        <f ca="1">RepPd!AF50</f>
        <v>0</v>
      </c>
      <c r="AG50" s="1">
        <f ca="1">RepPd!AG50</f>
        <v>0</v>
      </c>
      <c r="AH50" s="1">
        <f ca="1">RepPd!AH50</f>
        <v>0</v>
      </c>
      <c r="AI50" s="1">
        <f ca="1">RepPd!AI50</f>
        <v>0</v>
      </c>
      <c r="AJ50" s="1">
        <f ca="1">RepPd!AJ50</f>
        <v>0</v>
      </c>
      <c r="AK50" s="1">
        <f ca="1">RepPd!AK50</f>
        <v>0</v>
      </c>
      <c r="AL50" s="1">
        <f ca="1">RepPd!AL50</f>
        <v>0</v>
      </c>
    </row>
    <row r="51" spans="5:38" x14ac:dyDescent="0.25">
      <c r="I51" s="22" t="str">
        <f>Items!$E$122</f>
        <v>Финансовые активы</v>
      </c>
      <c r="J51" s="1" t="str">
        <f>Items!F124</f>
        <v>%% по займам</v>
      </c>
      <c r="Q51" s="15">
        <f>RepPd!Q51</f>
        <v>0</v>
      </c>
      <c r="T51" s="1">
        <f>RepPd!T51</f>
        <v>0</v>
      </c>
      <c r="U51" s="1">
        <f ca="1">RepPd!U51</f>
        <v>0</v>
      </c>
      <c r="V51" s="1">
        <f ca="1">RepPd!V51</f>
        <v>0</v>
      </c>
      <c r="W51" s="1">
        <f ca="1">RepPd!W51</f>
        <v>0</v>
      </c>
      <c r="X51" s="1">
        <f ca="1">RepPd!X51</f>
        <v>0</v>
      </c>
      <c r="Y51" s="1">
        <f ca="1">RepPd!Y51</f>
        <v>0</v>
      </c>
      <c r="Z51" s="1">
        <f ca="1">RepPd!Z51</f>
        <v>0</v>
      </c>
      <c r="AA51" s="1">
        <f ca="1">RepPd!AA51</f>
        <v>0</v>
      </c>
      <c r="AB51" s="1">
        <f ca="1">RepPd!AB51</f>
        <v>0</v>
      </c>
      <c r="AC51" s="1">
        <f ca="1">RepPd!AC51</f>
        <v>0</v>
      </c>
      <c r="AD51" s="1">
        <f ca="1">RepPd!AD51</f>
        <v>0</v>
      </c>
      <c r="AE51" s="1">
        <f ca="1">RepPd!AE51</f>
        <v>0</v>
      </c>
      <c r="AF51" s="1">
        <f ca="1">RepPd!AF51</f>
        <v>0</v>
      </c>
      <c r="AG51" s="1">
        <f ca="1">RepPd!AG51</f>
        <v>0</v>
      </c>
      <c r="AH51" s="1">
        <f ca="1">RepPd!AH51</f>
        <v>0</v>
      </c>
      <c r="AI51" s="1">
        <f ca="1">RepPd!AI51</f>
        <v>0</v>
      </c>
      <c r="AJ51" s="1">
        <f ca="1">RepPd!AJ51</f>
        <v>0</v>
      </c>
      <c r="AK51" s="1">
        <f ca="1">RepPd!AK51</f>
        <v>0</v>
      </c>
      <c r="AL51" s="1">
        <f ca="1">RepPd!AL51</f>
        <v>0</v>
      </c>
    </row>
    <row r="52" spans="5:38" x14ac:dyDescent="0.25">
      <c r="I52" s="22" t="str">
        <f>Items!$E$122</f>
        <v>Финансовые активы</v>
      </c>
      <c r="J52" s="1" t="str">
        <f>Items!F125</f>
        <v>Депозиты</v>
      </c>
      <c r="Q52" s="15">
        <f>RepPd!Q52</f>
        <v>0</v>
      </c>
      <c r="T52" s="1">
        <f>RepPd!T52</f>
        <v>0</v>
      </c>
      <c r="U52" s="1">
        <f ca="1">RepPd!U52</f>
        <v>0</v>
      </c>
      <c r="V52" s="1">
        <f ca="1">RepPd!V52</f>
        <v>0</v>
      </c>
      <c r="W52" s="1">
        <f ca="1">RepPd!W52</f>
        <v>0</v>
      </c>
      <c r="X52" s="1">
        <f ca="1">RepPd!X52</f>
        <v>0</v>
      </c>
      <c r="Y52" s="1">
        <f ca="1">RepPd!Y52</f>
        <v>0</v>
      </c>
      <c r="Z52" s="1">
        <f ca="1">RepPd!Z52</f>
        <v>0</v>
      </c>
      <c r="AA52" s="1">
        <f ca="1">RepPd!AA52</f>
        <v>0</v>
      </c>
      <c r="AB52" s="1">
        <f ca="1">RepPd!AB52</f>
        <v>0</v>
      </c>
      <c r="AC52" s="1">
        <f ca="1">RepPd!AC52</f>
        <v>0</v>
      </c>
      <c r="AD52" s="1">
        <f ca="1">RepPd!AD52</f>
        <v>0</v>
      </c>
      <c r="AE52" s="1">
        <f ca="1">RepPd!AE52</f>
        <v>0</v>
      </c>
      <c r="AF52" s="1">
        <f ca="1">RepPd!AF52</f>
        <v>0</v>
      </c>
      <c r="AG52" s="1">
        <f ca="1">RepPd!AG52</f>
        <v>0</v>
      </c>
      <c r="AH52" s="1">
        <f ca="1">RepPd!AH52</f>
        <v>0</v>
      </c>
      <c r="AI52" s="1">
        <f ca="1">RepPd!AI52</f>
        <v>0</v>
      </c>
      <c r="AJ52" s="1">
        <f ca="1">RepPd!AJ52</f>
        <v>0</v>
      </c>
      <c r="AK52" s="1">
        <f ca="1">RepPd!AK52</f>
        <v>0</v>
      </c>
      <c r="AL52" s="1">
        <f ca="1">RepPd!AL52</f>
        <v>0</v>
      </c>
    </row>
    <row r="53" spans="5:38" x14ac:dyDescent="0.25">
      <c r="I53" s="22" t="str">
        <f>Items!$E$122</f>
        <v>Финансовые активы</v>
      </c>
      <c r="J53" s="1" t="str">
        <f>Items!F126</f>
        <v>Выданные займы</v>
      </c>
      <c r="Q53" s="15">
        <f>RepPd!Q53</f>
        <v>0</v>
      </c>
      <c r="T53" s="1">
        <f>RepPd!T53</f>
        <v>0</v>
      </c>
      <c r="U53" s="1">
        <f ca="1">RepPd!U53</f>
        <v>0</v>
      </c>
      <c r="V53" s="1">
        <f ca="1">RepPd!V53</f>
        <v>0</v>
      </c>
      <c r="W53" s="1">
        <f ca="1">RepPd!W53</f>
        <v>0</v>
      </c>
      <c r="X53" s="1">
        <f ca="1">RepPd!X53</f>
        <v>0</v>
      </c>
      <c r="Y53" s="1">
        <f ca="1">RepPd!Y53</f>
        <v>0</v>
      </c>
      <c r="Z53" s="1">
        <f ca="1">RepPd!Z53</f>
        <v>0</v>
      </c>
      <c r="AA53" s="1">
        <f ca="1">RepPd!AA53</f>
        <v>0</v>
      </c>
      <c r="AB53" s="1">
        <f ca="1">RepPd!AB53</f>
        <v>0</v>
      </c>
      <c r="AC53" s="1">
        <f ca="1">RepPd!AC53</f>
        <v>0</v>
      </c>
      <c r="AD53" s="1">
        <f ca="1">RepPd!AD53</f>
        <v>0</v>
      </c>
      <c r="AE53" s="1">
        <f ca="1">RepPd!AE53</f>
        <v>0</v>
      </c>
      <c r="AF53" s="1">
        <f ca="1">RepPd!AF53</f>
        <v>0</v>
      </c>
      <c r="AG53" s="1">
        <f ca="1">RepPd!AG53</f>
        <v>0</v>
      </c>
      <c r="AH53" s="1">
        <f ca="1">RepPd!AH53</f>
        <v>0</v>
      </c>
      <c r="AI53" s="1">
        <f ca="1">RepPd!AI53</f>
        <v>0</v>
      </c>
      <c r="AJ53" s="1">
        <f ca="1">RepPd!AJ53</f>
        <v>0</v>
      </c>
      <c r="AK53" s="1">
        <f ca="1">RepPd!AK53</f>
        <v>0</v>
      </c>
      <c r="AL53" s="1">
        <f ca="1">RepPd!AL53</f>
        <v>0</v>
      </c>
    </row>
    <row r="54" spans="5:38" s="23" customFormat="1" ht="10.199999999999999" x14ac:dyDescent="0.2">
      <c r="E54" s="23" t="s">
        <v>50</v>
      </c>
    </row>
    <row r="55" spans="5:38" s="2" customFormat="1" x14ac:dyDescent="0.25">
      <c r="I55" s="2" t="str">
        <f>Items!$E$127</f>
        <v>Основные средства</v>
      </c>
      <c r="Q55" s="2">
        <f>RepPd!Q55</f>
        <v>0</v>
      </c>
      <c r="T55" s="2">
        <f>RepPd!T55</f>
        <v>0</v>
      </c>
      <c r="U55" s="2">
        <f ca="1">RepPd!U55</f>
        <v>675080.36</v>
      </c>
      <c r="V55" s="2">
        <f ca="1">RepPd!V55</f>
        <v>675080.36</v>
      </c>
      <c r="W55" s="2">
        <f ca="1">RepPd!W55</f>
        <v>676057.80999999994</v>
      </c>
      <c r="X55" s="2">
        <f ca="1">RepPd!X55</f>
        <v>716647.33</v>
      </c>
      <c r="Y55" s="2">
        <f ca="1">RepPd!Y55</f>
        <v>727282.51179999998</v>
      </c>
      <c r="Z55" s="2">
        <f ca="1">RepPd!Z55</f>
        <v>727282.51179999998</v>
      </c>
      <c r="AA55" s="2">
        <f ca="1">RepPd!AA55</f>
        <v>917194.0318</v>
      </c>
      <c r="AB55" s="2">
        <f ca="1">RepPd!AB55</f>
        <v>917194.0318</v>
      </c>
      <c r="AC55" s="2">
        <f ca="1">RepPd!AC55</f>
        <v>929295.18180000002</v>
      </c>
      <c r="AD55" s="2">
        <f ca="1">RepPd!AD55</f>
        <v>1385223.1017999998</v>
      </c>
      <c r="AE55" s="2">
        <f ca="1">RepPd!AE55</f>
        <v>2194475.0118</v>
      </c>
      <c r="AF55" s="2">
        <f ca="1">RepPd!AF55</f>
        <v>2594093.9117999999</v>
      </c>
      <c r="AG55" s="2">
        <f ca="1">RepPd!AG55</f>
        <v>2678800.7718000002</v>
      </c>
      <c r="AH55" s="2">
        <f ca="1">RepPd!AH55</f>
        <v>2696878.8917999999</v>
      </c>
      <c r="AI55" s="2">
        <f ca="1">RepPd!AI55</f>
        <v>2696878.8917999999</v>
      </c>
      <c r="AJ55" s="2">
        <f ca="1">RepPd!AJ55</f>
        <v>2696878.8917999999</v>
      </c>
      <c r="AK55" s="2">
        <f ca="1">RepPd!AK55</f>
        <v>2696878.8917999999</v>
      </c>
      <c r="AL55" s="2">
        <f ca="1">RepPd!AL55</f>
        <v>2696878.8917999999</v>
      </c>
    </row>
    <row r="56" spans="5:38" s="23" customFormat="1" ht="10.199999999999999" x14ac:dyDescent="0.2">
      <c r="E56" s="23" t="s">
        <v>50</v>
      </c>
    </row>
    <row r="57" spans="5:38" ht="4.05" customHeight="1" x14ac:dyDescent="0.25"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</row>
    <row r="58" spans="5:38" s="12" customFormat="1" ht="13.8" x14ac:dyDescent="0.3">
      <c r="H58" s="12" t="str">
        <f>Items!$E$70</f>
        <v>Пассивы</v>
      </c>
      <c r="Q58" s="12">
        <f>RepPd!Q63</f>
        <v>25000000</v>
      </c>
      <c r="T58" s="12">
        <f>RepPd!T63</f>
        <v>25000000</v>
      </c>
      <c r="U58" s="12">
        <f ca="1">RepPd!U63</f>
        <v>25881568.609999999</v>
      </c>
      <c r="V58" s="12">
        <f ca="1">RepPd!V63</f>
        <v>29072028.389999997</v>
      </c>
      <c r="W58" s="12">
        <f ca="1">RepPd!W63</f>
        <v>31394379.739999995</v>
      </c>
      <c r="X58" s="12">
        <f ca="1">RepPd!X63</f>
        <v>31975392.07</v>
      </c>
      <c r="Y58" s="12">
        <f ca="1">RepPd!Y63</f>
        <v>40715772.644000001</v>
      </c>
      <c r="Z58" s="12">
        <f ca="1">RepPd!Z63</f>
        <v>41919107.163999997</v>
      </c>
      <c r="AA58" s="12">
        <f ca="1">RepPd!AA63</f>
        <v>46968826.958399996</v>
      </c>
      <c r="AB58" s="12">
        <f ca="1">RepPd!AB63</f>
        <v>49106803.508400008</v>
      </c>
      <c r="AC58" s="12">
        <f ca="1">RepPd!AC63</f>
        <v>51619947.798400007</v>
      </c>
      <c r="AD58" s="12">
        <f ca="1">RepPd!AD63</f>
        <v>53206940.468400002</v>
      </c>
      <c r="AE58" s="12">
        <f ca="1">RepPd!AE63</f>
        <v>62728178.183400013</v>
      </c>
      <c r="AF58" s="12">
        <f ca="1">RepPd!AF63</f>
        <v>67650172.623400003</v>
      </c>
      <c r="AG58" s="12">
        <f ca="1">RepPd!AG63</f>
        <v>75432264.113400012</v>
      </c>
      <c r="AH58" s="12">
        <f ca="1">RepPd!AH63</f>
        <v>74235830.753400013</v>
      </c>
      <c r="AI58" s="12">
        <f ca="1">RepPd!AI63</f>
        <v>74235830.753400013</v>
      </c>
      <c r="AJ58" s="12">
        <f ca="1">RepPd!AJ63</f>
        <v>74234910.753400013</v>
      </c>
      <c r="AK58" s="12">
        <f ca="1">RepPd!AK63</f>
        <v>74234910.753400013</v>
      </c>
      <c r="AL58" s="12">
        <f ca="1">RepPd!AL63</f>
        <v>74234910.753400013</v>
      </c>
    </row>
    <row r="59" spans="5:38" s="2" customFormat="1" x14ac:dyDescent="0.25">
      <c r="I59" s="2" t="str">
        <f>Items!$E$71</f>
        <v>Собственный капитал</v>
      </c>
      <c r="Q59" s="24">
        <f>RepPd!Q64</f>
        <v>25000000</v>
      </c>
      <c r="T59" s="2">
        <f>RepPd!T64</f>
        <v>25000000</v>
      </c>
      <c r="U59" s="2">
        <f ca="1">RepPd!U64</f>
        <v>24667716.379999999</v>
      </c>
      <c r="V59" s="2">
        <f ca="1">RepPd!V64</f>
        <v>24426249.84</v>
      </c>
      <c r="W59" s="2">
        <f ca="1">RepPd!W64</f>
        <v>24218970.559999999</v>
      </c>
      <c r="X59" s="2">
        <f ca="1">RepPd!X64</f>
        <v>23922690.68</v>
      </c>
      <c r="Y59" s="2">
        <f ca="1">RepPd!Y64</f>
        <v>23597212.57</v>
      </c>
      <c r="Z59" s="2">
        <f ca="1">RepPd!Z64</f>
        <v>23290631.550000001</v>
      </c>
      <c r="AA59" s="2">
        <f ca="1">RepPd!AA64</f>
        <v>22941319.850000001</v>
      </c>
      <c r="AB59" s="2">
        <f ca="1">RepPd!AB64</f>
        <v>22097426.020000003</v>
      </c>
      <c r="AC59" s="2">
        <f ca="1">RepPd!AC64</f>
        <v>21342622.460000005</v>
      </c>
      <c r="AD59" s="2">
        <f ca="1">RepPd!AD64</f>
        <v>20353627.090000004</v>
      </c>
      <c r="AE59" s="2">
        <f ca="1">RepPd!AE64</f>
        <v>19392720.040000003</v>
      </c>
      <c r="AF59" s="2">
        <f ca="1">RepPd!AF64</f>
        <v>18914053.140000004</v>
      </c>
      <c r="AG59" s="2">
        <f ca="1">RepPd!AG64</f>
        <v>17986742.720000006</v>
      </c>
      <c r="AH59" s="2">
        <f ca="1">RepPd!AH64</f>
        <v>16363308.600000007</v>
      </c>
      <c r="AI59" s="2">
        <f ca="1">RepPd!AI64</f>
        <v>16363308.600000007</v>
      </c>
      <c r="AJ59" s="2">
        <f ca="1">RepPd!AJ64</f>
        <v>16361878.600000007</v>
      </c>
      <c r="AK59" s="2">
        <f ca="1">RepPd!AK64</f>
        <v>16361878.600000007</v>
      </c>
      <c r="AL59" s="2">
        <f ca="1">RepPd!AL64</f>
        <v>16361878.600000007</v>
      </c>
    </row>
    <row r="60" spans="5:38" s="2" customFormat="1" x14ac:dyDescent="0.25">
      <c r="I60" s="2" t="str">
        <f>Items!$E$72</f>
        <v>Кредиторская задолженность по себестоимостным затратам</v>
      </c>
      <c r="Q60" s="2">
        <f>RepPd!Q65</f>
        <v>0</v>
      </c>
      <c r="T60" s="2">
        <f>RepPd!T65</f>
        <v>0</v>
      </c>
      <c r="U60" s="2">
        <f ca="1">RepPd!U65</f>
        <v>1183571</v>
      </c>
      <c r="V60" s="2">
        <f ca="1">RepPd!V65</f>
        <v>4647050.169999999</v>
      </c>
      <c r="W60" s="2">
        <f ca="1">RepPd!W65</f>
        <v>7171219.959999999</v>
      </c>
      <c r="X60" s="2">
        <f ca="1">RepPd!X65</f>
        <v>8087984.7200000007</v>
      </c>
      <c r="Y60" s="2">
        <f ca="1">RepPd!Y65</f>
        <v>17121533.941</v>
      </c>
      <c r="Z60" s="2">
        <f ca="1">RepPd!Z65</f>
        <v>18812780.081</v>
      </c>
      <c r="AA60" s="2">
        <f ca="1">RepPd!AA65</f>
        <v>24233813.835399996</v>
      </c>
      <c r="AB60" s="2">
        <f ca="1">RepPd!AB65</f>
        <v>27170192.575400002</v>
      </c>
      <c r="AC60" s="2">
        <f ca="1">RepPd!AC65</f>
        <v>30508735.2454</v>
      </c>
      <c r="AD60" s="2">
        <f ca="1">RepPd!AD65</f>
        <v>33114777.805399995</v>
      </c>
      <c r="AE60" s="2">
        <f ca="1">RepPd!AE65</f>
        <v>43596467.160400003</v>
      </c>
      <c r="AF60" s="2">
        <f ca="1">RepPd!AF65</f>
        <v>48905172.720399998</v>
      </c>
      <c r="AG60" s="2">
        <f ca="1">RepPd!AG65</f>
        <v>57597031.900400005</v>
      </c>
      <c r="AH60" s="2">
        <f ca="1">RepPd!AH65</f>
        <v>57983392.510400005</v>
      </c>
      <c r="AI60" s="2">
        <f ca="1">RepPd!AI65</f>
        <v>57983392.510400005</v>
      </c>
      <c r="AJ60" s="2">
        <f ca="1">RepPd!AJ65</f>
        <v>57983392.510400005</v>
      </c>
      <c r="AK60" s="2">
        <f ca="1">RepPd!AK65</f>
        <v>57983392.510400005</v>
      </c>
      <c r="AL60" s="2">
        <f ca="1">RepPd!AL65</f>
        <v>57983392.510400005</v>
      </c>
    </row>
    <row r="61" spans="5:38" x14ac:dyDescent="0.25">
      <c r="I61" s="22" t="str">
        <f>Items!$E$73</f>
        <v>Кредиторская задолженность по себестоимостным затратам</v>
      </c>
      <c r="J61" s="1" t="str">
        <f>Items!F73</f>
        <v>Подготовительные работы</v>
      </c>
      <c r="Q61" s="15">
        <f>RepPd!Q66</f>
        <v>0</v>
      </c>
      <c r="T61" s="1">
        <f>RepPd!T66</f>
        <v>0</v>
      </c>
      <c r="U61" s="1">
        <f ca="1">RepPd!U66</f>
        <v>43820</v>
      </c>
      <c r="V61" s="1">
        <f ca="1">RepPd!V66</f>
        <v>136923.83000000002</v>
      </c>
      <c r="W61" s="1">
        <f ca="1">RepPd!W66</f>
        <v>254287.31</v>
      </c>
      <c r="X61" s="1">
        <f ca="1">RepPd!X66</f>
        <v>254287.31</v>
      </c>
      <c r="Y61" s="1">
        <f ca="1">RepPd!Y66</f>
        <v>281742.01</v>
      </c>
      <c r="Z61" s="1">
        <f ca="1">RepPd!Z66</f>
        <v>307572.01</v>
      </c>
      <c r="AA61" s="1">
        <f ca="1">RepPd!AA66</f>
        <v>398541.35</v>
      </c>
      <c r="AB61" s="1">
        <f ca="1">RepPd!AB66</f>
        <v>482845.86</v>
      </c>
      <c r="AC61" s="1">
        <f ca="1">RepPd!AC66</f>
        <v>482845.86</v>
      </c>
      <c r="AD61" s="1">
        <f ca="1">RepPd!AD66</f>
        <v>783891.86</v>
      </c>
      <c r="AE61" s="1">
        <f ca="1">RepPd!AE66</f>
        <v>892552.6</v>
      </c>
      <c r="AF61" s="1">
        <f ca="1">RepPd!AF66</f>
        <v>952285.46</v>
      </c>
      <c r="AG61" s="1">
        <f ca="1">RepPd!AG66</f>
        <v>1005996.46</v>
      </c>
      <c r="AH61" s="1">
        <f ca="1">RepPd!AH66</f>
        <v>1005996.46</v>
      </c>
      <c r="AI61" s="1">
        <f ca="1">RepPd!AI66</f>
        <v>1005996.46</v>
      </c>
      <c r="AJ61" s="1">
        <f ca="1">RepPd!AJ66</f>
        <v>1005996.46</v>
      </c>
      <c r="AK61" s="1">
        <f ca="1">RepPd!AK66</f>
        <v>1005996.46</v>
      </c>
      <c r="AL61" s="1">
        <f ca="1">RepPd!AL66</f>
        <v>1005996.46</v>
      </c>
    </row>
    <row r="62" spans="5:38" x14ac:dyDescent="0.25">
      <c r="I62" s="22" t="str">
        <f>Items!$E$74</f>
        <v>Кредиторская задолженность по себестоимостным затратам</v>
      </c>
      <c r="J62" s="1" t="str">
        <f>Items!F74</f>
        <v>Затраты на покупку участка</v>
      </c>
      <c r="Q62" s="15">
        <f>RepPd!Q67</f>
        <v>0</v>
      </c>
      <c r="T62" s="1">
        <f>RepPd!T67</f>
        <v>0</v>
      </c>
      <c r="U62" s="1">
        <f ca="1">RepPd!U67</f>
        <v>1137045</v>
      </c>
      <c r="V62" s="1">
        <f ca="1">RepPd!V67</f>
        <v>1351605.51</v>
      </c>
      <c r="W62" s="1">
        <f ca="1">RepPd!W67</f>
        <v>1554417.75</v>
      </c>
      <c r="X62" s="1">
        <f ca="1">RepPd!X67</f>
        <v>1775161.56</v>
      </c>
      <c r="Y62" s="1">
        <f ca="1">RepPd!Y67</f>
        <v>9934072.0700000003</v>
      </c>
      <c r="Z62" s="1">
        <f ca="1">RepPd!Z67</f>
        <v>10136884.310000001</v>
      </c>
      <c r="AA62" s="1">
        <f ca="1">RepPd!AA67</f>
        <v>11208604.310000001</v>
      </c>
      <c r="AB62" s="1">
        <f ca="1">RepPd!AB67</f>
        <v>11669934.310000001</v>
      </c>
      <c r="AC62" s="1">
        <f ca="1">RepPd!AC67</f>
        <v>11743384.310000001</v>
      </c>
      <c r="AD62" s="1">
        <f ca="1">RepPd!AD67</f>
        <v>12072409.310000001</v>
      </c>
      <c r="AE62" s="1">
        <f ca="1">RepPd!AE67</f>
        <v>19109309.310000002</v>
      </c>
      <c r="AF62" s="1">
        <f ca="1">RepPd!AF67</f>
        <v>20056409.310000002</v>
      </c>
      <c r="AG62" s="1">
        <f ca="1">RepPd!AG67</f>
        <v>21372509.310000002</v>
      </c>
      <c r="AH62" s="1">
        <f ca="1">RepPd!AH67</f>
        <v>21372509.310000002</v>
      </c>
      <c r="AI62" s="1">
        <f ca="1">RepPd!AI67</f>
        <v>21372509.310000002</v>
      </c>
      <c r="AJ62" s="1">
        <f ca="1">RepPd!AJ67</f>
        <v>21372509.310000002</v>
      </c>
      <c r="AK62" s="1">
        <f ca="1">RepPd!AK67</f>
        <v>21372509.310000002</v>
      </c>
      <c r="AL62" s="1">
        <f ca="1">RepPd!AL67</f>
        <v>21372509.310000002</v>
      </c>
    </row>
    <row r="63" spans="5:38" x14ac:dyDescent="0.25">
      <c r="I63" s="22" t="str">
        <f>Items!$E$75</f>
        <v>Кредиторская задолженность по себестоимостным затратам</v>
      </c>
      <c r="J63" s="1" t="str">
        <f>Items!F75</f>
        <v>Прочее</v>
      </c>
      <c r="Q63" s="15">
        <f>RepPd!Q68</f>
        <v>0</v>
      </c>
      <c r="T63" s="1">
        <f>RepPd!T68</f>
        <v>0</v>
      </c>
      <c r="U63" s="1">
        <f ca="1">RepPd!U68</f>
        <v>2706</v>
      </c>
      <c r="V63" s="1">
        <f ca="1">RepPd!V68</f>
        <v>2706</v>
      </c>
      <c r="W63" s="1">
        <f ca="1">RepPd!W68</f>
        <v>5466</v>
      </c>
      <c r="X63" s="1">
        <f ca="1">RepPd!X68</f>
        <v>5926</v>
      </c>
      <c r="Y63" s="1">
        <f ca="1">RepPd!Y68</f>
        <v>36636.199999999997</v>
      </c>
      <c r="Z63" s="1">
        <f ca="1">RepPd!Z68</f>
        <v>45784.92</v>
      </c>
      <c r="AA63" s="1">
        <f ca="1">RepPd!AA68</f>
        <v>52934.92</v>
      </c>
      <c r="AB63" s="1">
        <f ca="1">RepPd!AB68</f>
        <v>95146</v>
      </c>
      <c r="AC63" s="1">
        <f ca="1">RepPd!AC68</f>
        <v>102506</v>
      </c>
      <c r="AD63" s="1">
        <f ca="1">RepPd!AD68</f>
        <v>121460.26</v>
      </c>
      <c r="AE63" s="1">
        <f ca="1">RepPd!AE68</f>
        <v>130322.84999999999</v>
      </c>
      <c r="AF63" s="1">
        <f ca="1">RepPd!AF68</f>
        <v>147786.66</v>
      </c>
      <c r="AG63" s="1">
        <f ca="1">RepPd!AG68</f>
        <v>185872.48</v>
      </c>
      <c r="AH63" s="1">
        <f ca="1">RepPd!AH68</f>
        <v>185872.48</v>
      </c>
      <c r="AI63" s="1">
        <f ca="1">RepPd!AI68</f>
        <v>185872.48</v>
      </c>
      <c r="AJ63" s="1">
        <f ca="1">RepPd!AJ68</f>
        <v>185872.48</v>
      </c>
      <c r="AK63" s="1">
        <f ca="1">RepPd!AK68</f>
        <v>185872.48</v>
      </c>
      <c r="AL63" s="1">
        <f ca="1">RepPd!AL68</f>
        <v>185872.48</v>
      </c>
    </row>
    <row r="64" spans="5:38" x14ac:dyDescent="0.25">
      <c r="I64" s="22" t="str">
        <f>Items!$E$76</f>
        <v>Кредиторская задолженность по себестоимостным затратам</v>
      </c>
      <c r="J64" s="1" t="str">
        <f>Items!F76</f>
        <v>ГСМ</v>
      </c>
      <c r="Q64" s="15">
        <f>RepPd!Q69</f>
        <v>0</v>
      </c>
      <c r="T64" s="1">
        <f>RepPd!T69</f>
        <v>0</v>
      </c>
      <c r="U64" s="1">
        <f ca="1">RepPd!U69</f>
        <v>0</v>
      </c>
      <c r="V64" s="1">
        <f ca="1">RepPd!V69</f>
        <v>440.44</v>
      </c>
      <c r="W64" s="1">
        <f ca="1">RepPd!W69</f>
        <v>440.44</v>
      </c>
      <c r="X64" s="1">
        <f ca="1">RepPd!X69</f>
        <v>440.44</v>
      </c>
      <c r="Y64" s="1">
        <f ca="1">RepPd!Y69</f>
        <v>440.44</v>
      </c>
      <c r="Z64" s="1">
        <f ca="1">RepPd!Z69</f>
        <v>8915.44</v>
      </c>
      <c r="AA64" s="1">
        <f ca="1">RepPd!AA69</f>
        <v>23060.440000000002</v>
      </c>
      <c r="AB64" s="1">
        <f ca="1">RepPd!AB69</f>
        <v>39470.210000000006</v>
      </c>
      <c r="AC64" s="1">
        <f ca="1">RepPd!AC69</f>
        <v>39470.210000000006</v>
      </c>
      <c r="AD64" s="1">
        <f ca="1">RepPd!AD69</f>
        <v>39470.210000000006</v>
      </c>
      <c r="AE64" s="1">
        <f ca="1">RepPd!AE69</f>
        <v>70055.125</v>
      </c>
      <c r="AF64" s="1">
        <f ca="1">RepPd!AF69</f>
        <v>100604.505</v>
      </c>
      <c r="AG64" s="1">
        <f ca="1">RepPd!AG69</f>
        <v>117422.215</v>
      </c>
      <c r="AH64" s="1">
        <f ca="1">RepPd!AH69</f>
        <v>117422.215</v>
      </c>
      <c r="AI64" s="1">
        <f ca="1">RepPd!AI69</f>
        <v>117422.215</v>
      </c>
      <c r="AJ64" s="1">
        <f ca="1">RepPd!AJ69</f>
        <v>117422.215</v>
      </c>
      <c r="AK64" s="1">
        <f ca="1">RepPd!AK69</f>
        <v>117422.215</v>
      </c>
      <c r="AL64" s="1">
        <f ca="1">RepPd!AL69</f>
        <v>117422.215</v>
      </c>
    </row>
    <row r="65" spans="9:38" x14ac:dyDescent="0.25">
      <c r="I65" s="22" t="str">
        <f>Items!$E$77</f>
        <v>Кредиторская задолженность по себестоимостным затратам</v>
      </c>
      <c r="J65" s="1" t="str">
        <f>Items!F77</f>
        <v>Электрика</v>
      </c>
      <c r="Q65" s="15">
        <f>RepPd!Q70</f>
        <v>0</v>
      </c>
      <c r="T65" s="1">
        <f>RepPd!T70</f>
        <v>0</v>
      </c>
      <c r="U65" s="1">
        <f ca="1">RepPd!U70</f>
        <v>0</v>
      </c>
      <c r="V65" s="1">
        <f ca="1">RepPd!V70</f>
        <v>38630.160000000003</v>
      </c>
      <c r="W65" s="1">
        <f ca="1">RepPd!W70</f>
        <v>120455.16</v>
      </c>
      <c r="X65" s="1">
        <f ca="1">RepPd!X70</f>
        <v>201444.38</v>
      </c>
      <c r="Y65" s="1">
        <f ca="1">RepPd!Y70</f>
        <v>201444.38</v>
      </c>
      <c r="Z65" s="1">
        <f ca="1">RepPd!Z70</f>
        <v>201444.38</v>
      </c>
      <c r="AA65" s="1">
        <f ca="1">RepPd!AA70</f>
        <v>201444.38</v>
      </c>
      <c r="AB65" s="1">
        <f ca="1">RepPd!AB70</f>
        <v>251430.76</v>
      </c>
      <c r="AC65" s="1">
        <f ca="1">RepPd!AC70</f>
        <v>314644.31</v>
      </c>
      <c r="AD65" s="1">
        <f ca="1">RepPd!AD70</f>
        <v>366876</v>
      </c>
      <c r="AE65" s="1">
        <f ca="1">RepPd!AE70</f>
        <v>379871</v>
      </c>
      <c r="AF65" s="1">
        <f ca="1">RepPd!AF70</f>
        <v>458362.4</v>
      </c>
      <c r="AG65" s="1">
        <f ca="1">RepPd!AG70</f>
        <v>480445.82</v>
      </c>
      <c r="AH65" s="1">
        <f ca="1">RepPd!AH70</f>
        <v>491365.82</v>
      </c>
      <c r="AI65" s="1">
        <f ca="1">RepPd!AI70</f>
        <v>491365.82</v>
      </c>
      <c r="AJ65" s="1">
        <f ca="1">RepPd!AJ70</f>
        <v>491365.82</v>
      </c>
      <c r="AK65" s="1">
        <f ca="1">RepPd!AK70</f>
        <v>491365.82</v>
      </c>
      <c r="AL65" s="1">
        <f ca="1">RepPd!AL70</f>
        <v>491365.82</v>
      </c>
    </row>
    <row r="66" spans="9:38" x14ac:dyDescent="0.25">
      <c r="I66" s="22" t="str">
        <f>Items!$E$78</f>
        <v>Кредиторская задолженность по себестоимостным затратам</v>
      </c>
      <c r="J66" s="1" t="str">
        <f>Items!F78</f>
        <v>Доставка</v>
      </c>
      <c r="Q66" s="15">
        <f>RepPd!Q71</f>
        <v>0</v>
      </c>
      <c r="T66" s="1">
        <f>RepPd!T71</f>
        <v>0</v>
      </c>
      <c r="U66" s="1">
        <f ca="1">RepPd!U71</f>
        <v>0</v>
      </c>
      <c r="V66" s="1">
        <f ca="1">RepPd!V71</f>
        <v>33024</v>
      </c>
      <c r="W66" s="1">
        <f ca="1">RepPd!W71</f>
        <v>58312</v>
      </c>
      <c r="X66" s="1">
        <f ca="1">RepPd!X71</f>
        <v>62617</v>
      </c>
      <c r="Y66" s="1">
        <f ca="1">RepPd!Y71</f>
        <v>116268</v>
      </c>
      <c r="Z66" s="1">
        <f ca="1">RepPd!Z71</f>
        <v>158865.27000000002</v>
      </c>
      <c r="AA66" s="1">
        <f ca="1">RepPd!AA71</f>
        <v>209284.92</v>
      </c>
      <c r="AB66" s="1">
        <f ca="1">RepPd!AB71</f>
        <v>250530.74000000002</v>
      </c>
      <c r="AC66" s="1">
        <f ca="1">RepPd!AC71</f>
        <v>338260.45</v>
      </c>
      <c r="AD66" s="1">
        <f ca="1">RepPd!AD71</f>
        <v>349232.54000000004</v>
      </c>
      <c r="AE66" s="1">
        <f ca="1">RepPd!AE71</f>
        <v>458817.54000000004</v>
      </c>
      <c r="AF66" s="1">
        <f ca="1">RepPd!AF71</f>
        <v>472382.54000000004</v>
      </c>
      <c r="AG66" s="1">
        <f ca="1">RepPd!AG71</f>
        <v>488651.7</v>
      </c>
      <c r="AH66" s="1">
        <f ca="1">RepPd!AH71</f>
        <v>496623.09</v>
      </c>
      <c r="AI66" s="1">
        <f ca="1">RepPd!AI71</f>
        <v>496623.09</v>
      </c>
      <c r="AJ66" s="1">
        <f ca="1">RepPd!AJ71</f>
        <v>496623.09</v>
      </c>
      <c r="AK66" s="1">
        <f ca="1">RepPd!AK71</f>
        <v>496623.09</v>
      </c>
      <c r="AL66" s="1">
        <f ca="1">RepPd!AL71</f>
        <v>496623.09</v>
      </c>
    </row>
    <row r="67" spans="9:38" x14ac:dyDescent="0.25">
      <c r="I67" s="22" t="str">
        <f>Items!$E$79</f>
        <v>Кредиторская задолженность по себестоимостным затратам</v>
      </c>
      <c r="J67" s="1" t="str">
        <f>Items!F79</f>
        <v>Канализация, Скважина,кессон и септик</v>
      </c>
      <c r="Q67" s="15">
        <f>RepPd!Q72</f>
        <v>0</v>
      </c>
      <c r="T67" s="1">
        <f>RepPd!T72</f>
        <v>0</v>
      </c>
      <c r="U67" s="1">
        <f ca="1">RepPd!U72</f>
        <v>0</v>
      </c>
      <c r="V67" s="1">
        <f ca="1">RepPd!V72</f>
        <v>886655.73</v>
      </c>
      <c r="W67" s="1">
        <f ca="1">RepPd!W72</f>
        <v>1085534.56</v>
      </c>
      <c r="X67" s="1">
        <f ca="1">RepPd!X72</f>
        <v>1085534.56</v>
      </c>
      <c r="Y67" s="1">
        <f ca="1">RepPd!Y72</f>
        <v>1085534.56</v>
      </c>
      <c r="Z67" s="1">
        <f ca="1">RepPd!Z72</f>
        <v>1086924.46</v>
      </c>
      <c r="AA67" s="1">
        <f ca="1">RepPd!AA72</f>
        <v>1086924.46</v>
      </c>
      <c r="AB67" s="1">
        <f ca="1">RepPd!AB72</f>
        <v>1196352.6299999999</v>
      </c>
      <c r="AC67" s="1">
        <f ca="1">RepPd!AC72</f>
        <v>1263350.77</v>
      </c>
      <c r="AD67" s="1">
        <f ca="1">RepPd!AD72</f>
        <v>1263994.1400000001</v>
      </c>
      <c r="AE67" s="1">
        <f ca="1">RepPd!AE72</f>
        <v>1377268.34</v>
      </c>
      <c r="AF67" s="1">
        <f ca="1">RepPd!AF72</f>
        <v>1728528.03</v>
      </c>
      <c r="AG67" s="1">
        <f ca="1">RepPd!AG72</f>
        <v>1823096.05</v>
      </c>
      <c r="AH67" s="1">
        <f ca="1">RepPd!AH72</f>
        <v>1823096.05</v>
      </c>
      <c r="AI67" s="1">
        <f ca="1">RepPd!AI72</f>
        <v>1823096.05</v>
      </c>
      <c r="AJ67" s="1">
        <f ca="1">RepPd!AJ72</f>
        <v>1823096.05</v>
      </c>
      <c r="AK67" s="1">
        <f ca="1">RepPd!AK72</f>
        <v>1823096.05</v>
      </c>
      <c r="AL67" s="1">
        <f ca="1">RepPd!AL72</f>
        <v>1823096.05</v>
      </c>
    </row>
    <row r="68" spans="9:38" x14ac:dyDescent="0.25">
      <c r="I68" s="22" t="str">
        <f>Items!$E$73</f>
        <v>Кредиторская задолженность по себестоимостным затратам</v>
      </c>
      <c r="J68" s="1" t="str">
        <f>Items!F80</f>
        <v>Метизы, расходники</v>
      </c>
      <c r="Q68" s="15">
        <f>RepPd!Q73</f>
        <v>0</v>
      </c>
      <c r="T68" s="1">
        <f>RepPd!T73</f>
        <v>0</v>
      </c>
      <c r="U68" s="1">
        <f ca="1">RepPd!U73</f>
        <v>0</v>
      </c>
      <c r="V68" s="1">
        <f ca="1">RepPd!V73</f>
        <v>31243.07</v>
      </c>
      <c r="W68" s="1">
        <f ca="1">RepPd!W73</f>
        <v>42348.869999999995</v>
      </c>
      <c r="X68" s="1">
        <f ca="1">RepPd!X73</f>
        <v>51702.7</v>
      </c>
      <c r="Y68" s="1">
        <f ca="1">RepPd!Y73</f>
        <v>82995.880999999994</v>
      </c>
      <c r="Z68" s="1">
        <f ca="1">RepPd!Z73</f>
        <v>101743.83099999999</v>
      </c>
      <c r="AA68" s="1">
        <f ca="1">RepPd!AA73</f>
        <v>166444.24539999999</v>
      </c>
      <c r="AB68" s="1">
        <f ca="1">RepPd!AB73</f>
        <v>253791.27539999998</v>
      </c>
      <c r="AC68" s="1">
        <f ca="1">RepPd!AC73</f>
        <v>264101.40539999999</v>
      </c>
      <c r="AD68" s="1">
        <f ca="1">RepPd!AD73</f>
        <v>304188.8554</v>
      </c>
      <c r="AE68" s="1">
        <f ca="1">RepPd!AE73</f>
        <v>318006.19540000003</v>
      </c>
      <c r="AF68" s="1">
        <f ca="1">RepPd!AF73</f>
        <v>412830.59539999999</v>
      </c>
      <c r="AG68" s="1">
        <f ca="1">RepPd!AG73</f>
        <v>503174.07539999997</v>
      </c>
      <c r="AH68" s="1">
        <f ca="1">RepPd!AH73</f>
        <v>503174.07539999997</v>
      </c>
      <c r="AI68" s="1">
        <f ca="1">RepPd!AI73</f>
        <v>503174.07539999997</v>
      </c>
      <c r="AJ68" s="1">
        <f ca="1">RepPd!AJ73</f>
        <v>503174.07539999997</v>
      </c>
      <c r="AK68" s="1">
        <f ca="1">RepPd!AK73</f>
        <v>503174.07539999997</v>
      </c>
      <c r="AL68" s="1">
        <f ca="1">RepPd!AL73</f>
        <v>503174.07539999997</v>
      </c>
    </row>
    <row r="69" spans="9:38" x14ac:dyDescent="0.25">
      <c r="I69" s="22" t="str">
        <f>Items!$E$74</f>
        <v>Кредиторская задолженность по себестоимостным затратам</v>
      </c>
      <c r="J69" s="1" t="str">
        <f>Items!F81</f>
        <v>Материалы Фундамент</v>
      </c>
      <c r="Q69" s="15">
        <f>RepPd!Q74</f>
        <v>0</v>
      </c>
      <c r="T69" s="1">
        <f>RepPd!T74</f>
        <v>0</v>
      </c>
      <c r="U69" s="1">
        <f ca="1">RepPd!U74</f>
        <v>0</v>
      </c>
      <c r="V69" s="1">
        <f ca="1">RepPd!V74</f>
        <v>1292133.6999999997</v>
      </c>
      <c r="W69" s="1">
        <f ca="1">RepPd!W74</f>
        <v>1616716.6999999997</v>
      </c>
      <c r="X69" s="1">
        <f ca="1">RepPd!X74</f>
        <v>1616716.6999999997</v>
      </c>
      <c r="Y69" s="1">
        <f ca="1">RepPd!Y74</f>
        <v>2097283.9299999997</v>
      </c>
      <c r="Z69" s="1">
        <f ca="1">RepPd!Z74</f>
        <v>2097283.9299999997</v>
      </c>
      <c r="AA69" s="1">
        <f ca="1">RepPd!AA74</f>
        <v>2097283.9299999997</v>
      </c>
      <c r="AB69" s="1">
        <f ca="1">RepPd!AB74</f>
        <v>2491261.0099999998</v>
      </c>
      <c r="AC69" s="1">
        <f ca="1">RepPd!AC74</f>
        <v>3810747.26</v>
      </c>
      <c r="AD69" s="1">
        <f ca="1">RepPd!AD74</f>
        <v>5122902.63</v>
      </c>
      <c r="AE69" s="1">
        <f ca="1">RepPd!AE74</f>
        <v>6029766.0600000005</v>
      </c>
      <c r="AF69" s="1">
        <f ca="1">RepPd!AF74</f>
        <v>6744435.3400000008</v>
      </c>
      <c r="AG69" s="1">
        <f ca="1">RepPd!AG74</f>
        <v>10604789.890000001</v>
      </c>
      <c r="AH69" s="1">
        <f ca="1">RepPd!AH74</f>
        <v>10604789.890000001</v>
      </c>
      <c r="AI69" s="1">
        <f ca="1">RepPd!AI74</f>
        <v>10604789.890000001</v>
      </c>
      <c r="AJ69" s="1">
        <f ca="1">RepPd!AJ74</f>
        <v>10604789.890000001</v>
      </c>
      <c r="AK69" s="1">
        <f ca="1">RepPd!AK74</f>
        <v>10604789.890000001</v>
      </c>
      <c r="AL69" s="1">
        <f ca="1">RepPd!AL74</f>
        <v>10604789.890000001</v>
      </c>
    </row>
    <row r="70" spans="9:38" x14ac:dyDescent="0.25">
      <c r="I70" s="22" t="str">
        <f>Items!$E$75</f>
        <v>Кредиторская задолженность по себестоимостным затратам</v>
      </c>
      <c r="J70" s="1" t="str">
        <f>Items!F82</f>
        <v>Материалы Коробка</v>
      </c>
      <c r="Q70" s="15">
        <f>RepPd!Q75</f>
        <v>0</v>
      </c>
      <c r="T70" s="1">
        <f>RepPd!T75</f>
        <v>0</v>
      </c>
      <c r="U70" s="1">
        <f ca="1">RepPd!U75</f>
        <v>0</v>
      </c>
      <c r="V70" s="1">
        <f ca="1">RepPd!V75</f>
        <v>427903.84</v>
      </c>
      <c r="W70" s="1">
        <f ca="1">RepPd!W75</f>
        <v>1047954.74</v>
      </c>
      <c r="X70" s="1">
        <f ca="1">RepPd!X75</f>
        <v>1094938.04</v>
      </c>
      <c r="Y70" s="1">
        <f ca="1">RepPd!Y75</f>
        <v>1117637.24</v>
      </c>
      <c r="Z70" s="1">
        <f ca="1">RepPd!Z75</f>
        <v>1519059.83</v>
      </c>
      <c r="AA70" s="1">
        <f ca="1">RepPd!AA75</f>
        <v>3392657.63</v>
      </c>
      <c r="AB70" s="1">
        <f ca="1">RepPd!AB75</f>
        <v>3392657.63</v>
      </c>
      <c r="AC70" s="1">
        <f ca="1">RepPd!AC75</f>
        <v>3722462.32</v>
      </c>
      <c r="AD70" s="1">
        <f ca="1">RepPd!AD75</f>
        <v>3722462.32</v>
      </c>
      <c r="AE70" s="1">
        <f ca="1">RepPd!AE75</f>
        <v>4192691.7399999998</v>
      </c>
      <c r="AF70" s="1">
        <f ca="1">RepPd!AF75</f>
        <v>4248149.74</v>
      </c>
      <c r="AG70" s="1">
        <f ca="1">RepPd!AG75</f>
        <v>4248149.74</v>
      </c>
      <c r="AH70" s="1">
        <f ca="1">RepPd!AH75</f>
        <v>4248149.74</v>
      </c>
      <c r="AI70" s="1">
        <f ca="1">RepPd!AI75</f>
        <v>4248149.74</v>
      </c>
      <c r="AJ70" s="1">
        <f ca="1">RepPd!AJ75</f>
        <v>4248149.74</v>
      </c>
      <c r="AK70" s="1">
        <f ca="1">RepPd!AK75</f>
        <v>4248149.74</v>
      </c>
      <c r="AL70" s="1">
        <f ca="1">RepPd!AL75</f>
        <v>4248149.74</v>
      </c>
    </row>
    <row r="71" spans="9:38" x14ac:dyDescent="0.25">
      <c r="I71" s="22" t="str">
        <f>Items!$E$76</f>
        <v>Кредиторская задолженность по себестоимостным затратам</v>
      </c>
      <c r="J71" s="1" t="str">
        <f>Items!F83</f>
        <v>Материалы Кровля</v>
      </c>
      <c r="Q71" s="15">
        <f>RepPd!Q76</f>
        <v>0</v>
      </c>
      <c r="T71" s="1">
        <f>RepPd!T76</f>
        <v>0</v>
      </c>
      <c r="U71" s="1">
        <f ca="1">RepPd!U76</f>
        <v>0</v>
      </c>
      <c r="V71" s="1">
        <f ca="1">RepPd!V76</f>
        <v>189103.88999999998</v>
      </c>
      <c r="W71" s="1">
        <f ca="1">RepPd!W76</f>
        <v>761692.43</v>
      </c>
      <c r="X71" s="1">
        <f ca="1">RepPd!X76</f>
        <v>795290.83000000007</v>
      </c>
      <c r="Y71" s="1">
        <f ca="1">RepPd!Y76</f>
        <v>833620.03</v>
      </c>
      <c r="Z71" s="1">
        <f ca="1">RepPd!Z76</f>
        <v>976568.9</v>
      </c>
      <c r="AA71" s="1">
        <f ca="1">RepPd!AA76</f>
        <v>1634378.2200000002</v>
      </c>
      <c r="AB71" s="1">
        <f ca="1">RepPd!AB76</f>
        <v>1764095.1300000001</v>
      </c>
      <c r="AC71" s="1">
        <f ca="1">RepPd!AC76</f>
        <v>2010095.1300000001</v>
      </c>
      <c r="AD71" s="1">
        <f ca="1">RepPd!AD76</f>
        <v>2010095.1300000001</v>
      </c>
      <c r="AE71" s="1">
        <f ca="1">RepPd!AE76</f>
        <v>2055088.6500000001</v>
      </c>
      <c r="AF71" s="1">
        <f ca="1">RepPd!AF76</f>
        <v>2662596.4700000002</v>
      </c>
      <c r="AG71" s="1">
        <f ca="1">RepPd!AG76</f>
        <v>2707693.43</v>
      </c>
      <c r="AH71" s="1">
        <f ca="1">RepPd!AH76</f>
        <v>2707693.43</v>
      </c>
      <c r="AI71" s="1">
        <f ca="1">RepPd!AI76</f>
        <v>2707693.43</v>
      </c>
      <c r="AJ71" s="1">
        <f ca="1">RepPd!AJ76</f>
        <v>2707693.43</v>
      </c>
      <c r="AK71" s="1">
        <f ca="1">RepPd!AK76</f>
        <v>2707693.43</v>
      </c>
      <c r="AL71" s="1">
        <f ca="1">RepPd!AL76</f>
        <v>2707693.43</v>
      </c>
    </row>
    <row r="72" spans="9:38" x14ac:dyDescent="0.25">
      <c r="I72" s="22" t="str">
        <f>Items!$E$77</f>
        <v>Кредиторская задолженность по себестоимостным затратам</v>
      </c>
      <c r="J72" s="1" t="str">
        <f>Items!F84</f>
        <v>Материалы Окна и двери</v>
      </c>
      <c r="Q72" s="15">
        <f>RepPd!Q77</f>
        <v>0</v>
      </c>
      <c r="T72" s="1">
        <f>RepPd!T77</f>
        <v>0</v>
      </c>
      <c r="U72" s="1">
        <f ca="1">RepPd!U77</f>
        <v>0</v>
      </c>
      <c r="V72" s="1">
        <f ca="1">RepPd!V77</f>
        <v>0</v>
      </c>
      <c r="W72" s="1">
        <f ca="1">RepPd!W77</f>
        <v>0</v>
      </c>
      <c r="X72" s="1">
        <f ca="1">RepPd!X77</f>
        <v>272057.2</v>
      </c>
      <c r="Y72" s="1">
        <f ca="1">RepPd!Y77</f>
        <v>272057.2</v>
      </c>
      <c r="Z72" s="1">
        <f ca="1">RepPd!Z77</f>
        <v>290457.2</v>
      </c>
      <c r="AA72" s="1">
        <f ca="1">RepPd!AA77</f>
        <v>586678.5</v>
      </c>
      <c r="AB72" s="1">
        <f ca="1">RepPd!AB77</f>
        <v>586678.5</v>
      </c>
      <c r="AC72" s="1">
        <f ca="1">RepPd!AC77</f>
        <v>586678.5</v>
      </c>
      <c r="AD72" s="1">
        <f ca="1">RepPd!AD77</f>
        <v>586678.5</v>
      </c>
      <c r="AE72" s="1">
        <f ca="1">RepPd!AE77</f>
        <v>1042069.1499999999</v>
      </c>
      <c r="AF72" s="1">
        <f ca="1">RepPd!AF77</f>
        <v>1044180.3499999999</v>
      </c>
      <c r="AG72" s="1">
        <f ca="1">RepPd!AG77</f>
        <v>1044180.3499999999</v>
      </c>
      <c r="AH72" s="1">
        <f ca="1">RepPd!AH77</f>
        <v>1044180.3499999999</v>
      </c>
      <c r="AI72" s="1">
        <f ca="1">RepPd!AI77</f>
        <v>1044180.3499999999</v>
      </c>
      <c r="AJ72" s="1">
        <f ca="1">RepPd!AJ77</f>
        <v>1044180.3499999999</v>
      </c>
      <c r="AK72" s="1">
        <f ca="1">RepPd!AK77</f>
        <v>1044180.3499999999</v>
      </c>
      <c r="AL72" s="1">
        <f ca="1">RepPd!AL77</f>
        <v>1044180.3499999999</v>
      </c>
    </row>
    <row r="73" spans="9:38" x14ac:dyDescent="0.25">
      <c r="I73" s="22" t="str">
        <f>Items!$E$78</f>
        <v>Кредиторская задолженность по себестоимостным затратам</v>
      </c>
      <c r="J73" s="1" t="str">
        <f>Items!F85</f>
        <v>Материалы Фасад</v>
      </c>
      <c r="Q73" s="15">
        <f>RepPd!Q78</f>
        <v>0</v>
      </c>
      <c r="T73" s="1">
        <f>RepPd!T78</f>
        <v>0</v>
      </c>
      <c r="U73" s="1">
        <f ca="1">RepPd!U78</f>
        <v>0</v>
      </c>
      <c r="V73" s="1">
        <f ca="1">RepPd!V78</f>
        <v>0</v>
      </c>
      <c r="W73" s="1">
        <f ca="1">RepPd!W78</f>
        <v>0</v>
      </c>
      <c r="X73" s="1">
        <f ca="1">RepPd!X78</f>
        <v>0</v>
      </c>
      <c r="Y73" s="1">
        <f ca="1">RepPd!Y78</f>
        <v>0</v>
      </c>
      <c r="Z73" s="1">
        <f ca="1">RepPd!Z78</f>
        <v>194155.7</v>
      </c>
      <c r="AA73" s="1">
        <f ca="1">RepPd!AA78</f>
        <v>353905.33</v>
      </c>
      <c r="AB73" s="1">
        <f ca="1">RepPd!AB78</f>
        <v>633285.66999999993</v>
      </c>
      <c r="AC73" s="1">
        <f ca="1">RepPd!AC78</f>
        <v>639439.1</v>
      </c>
      <c r="AD73" s="1">
        <f ca="1">RepPd!AD78</f>
        <v>649854.74</v>
      </c>
      <c r="AE73" s="1">
        <f ca="1">RepPd!AE78</f>
        <v>649854.74</v>
      </c>
      <c r="AF73" s="1">
        <f ca="1">RepPd!AF78</f>
        <v>992530.36</v>
      </c>
      <c r="AG73" s="1">
        <f ca="1">RepPd!AG78</f>
        <v>1113786.6399999999</v>
      </c>
      <c r="AH73" s="1">
        <f ca="1">RepPd!AH78</f>
        <v>1156786.6399999999</v>
      </c>
      <c r="AI73" s="1">
        <f ca="1">RepPd!AI78</f>
        <v>1156786.6399999999</v>
      </c>
      <c r="AJ73" s="1">
        <f ca="1">RepPd!AJ78</f>
        <v>1156786.6399999999</v>
      </c>
      <c r="AK73" s="1">
        <f ca="1">RepPd!AK78</f>
        <v>1156786.6399999999</v>
      </c>
      <c r="AL73" s="1">
        <f ca="1">RepPd!AL78</f>
        <v>1156786.6399999999</v>
      </c>
    </row>
    <row r="74" spans="9:38" x14ac:dyDescent="0.25">
      <c r="I74" s="22" t="str">
        <f>Items!$E$79</f>
        <v>Кредиторская задолженность по себестоимостным затратам</v>
      </c>
      <c r="J74" s="1" t="str">
        <f>Items!F86</f>
        <v>Материалы Благоустройство</v>
      </c>
      <c r="Q74" s="15">
        <f>RepPd!Q79</f>
        <v>0</v>
      </c>
      <c r="T74" s="1">
        <f>RepPd!T79</f>
        <v>0</v>
      </c>
      <c r="U74" s="1">
        <f ca="1">RepPd!U79</f>
        <v>0</v>
      </c>
      <c r="V74" s="1">
        <f ca="1">RepPd!V79</f>
        <v>0</v>
      </c>
      <c r="W74" s="1">
        <f ca="1">RepPd!W79</f>
        <v>0</v>
      </c>
      <c r="X74" s="1">
        <f ca="1">RepPd!X79</f>
        <v>0</v>
      </c>
      <c r="Y74" s="1">
        <f ca="1">RepPd!Y79</f>
        <v>0</v>
      </c>
      <c r="Z74" s="1">
        <f ca="1">RepPd!Z79</f>
        <v>0</v>
      </c>
      <c r="AA74" s="1">
        <f ca="1">RepPd!AA79</f>
        <v>0</v>
      </c>
      <c r="AB74" s="1">
        <f ca="1">RepPd!AB79</f>
        <v>0</v>
      </c>
      <c r="AC74" s="1">
        <f ca="1">RepPd!AC79</f>
        <v>0</v>
      </c>
      <c r="AD74" s="1">
        <f ca="1">RepPd!AD79</f>
        <v>0</v>
      </c>
      <c r="AE74" s="1">
        <f ca="1">RepPd!AE79</f>
        <v>0</v>
      </c>
      <c r="AF74" s="1">
        <f ca="1">RepPd!AF79</f>
        <v>254800</v>
      </c>
      <c r="AG74" s="1">
        <f ca="1">RepPd!AG79</f>
        <v>638013.53</v>
      </c>
      <c r="AH74" s="1">
        <f ca="1">RepPd!AH79</f>
        <v>640210.25</v>
      </c>
      <c r="AI74" s="1">
        <f ca="1">RepPd!AI79</f>
        <v>640210.25</v>
      </c>
      <c r="AJ74" s="1">
        <f ca="1">RepPd!AJ79</f>
        <v>640210.25</v>
      </c>
      <c r="AK74" s="1">
        <f ca="1">RepPd!AK79</f>
        <v>640210.25</v>
      </c>
      <c r="AL74" s="1">
        <f ca="1">RepPd!AL79</f>
        <v>640210.25</v>
      </c>
    </row>
    <row r="75" spans="9:38" x14ac:dyDescent="0.25">
      <c r="I75" s="22" t="str">
        <f>Items!$E$79</f>
        <v>Кредиторская задолженность по себестоимостным затратам</v>
      </c>
      <c r="J75" s="1" t="str">
        <f>Items!F87</f>
        <v>Монтаж фундамента</v>
      </c>
      <c r="Q75" s="15">
        <f>RepPd!Q80</f>
        <v>0</v>
      </c>
      <c r="T75" s="1">
        <f>RepPd!T80</f>
        <v>0</v>
      </c>
      <c r="U75" s="1">
        <f ca="1">RepPd!U80</f>
        <v>0</v>
      </c>
      <c r="V75" s="1">
        <f ca="1">RepPd!V80</f>
        <v>256680</v>
      </c>
      <c r="W75" s="1">
        <f ca="1">RepPd!W80</f>
        <v>570994</v>
      </c>
      <c r="X75" s="1">
        <f ca="1">RepPd!X80</f>
        <v>570994</v>
      </c>
      <c r="Y75" s="1">
        <f ca="1">RepPd!Y80</f>
        <v>570994</v>
      </c>
      <c r="Z75" s="1">
        <f ca="1">RepPd!Z80</f>
        <v>570994</v>
      </c>
      <c r="AA75" s="1">
        <f ca="1">RepPd!AA80</f>
        <v>570994</v>
      </c>
      <c r="AB75" s="1">
        <f ca="1">RepPd!AB80</f>
        <v>670271.48</v>
      </c>
      <c r="AC75" s="1">
        <f ca="1">RepPd!AC80</f>
        <v>1488194.5799999998</v>
      </c>
      <c r="AD75" s="1">
        <f ca="1">RepPd!AD80</f>
        <v>1698165.7699999998</v>
      </c>
      <c r="AE75" s="1">
        <f ca="1">RepPd!AE80</f>
        <v>1815015.5099999998</v>
      </c>
      <c r="AF75" s="1">
        <f ca="1">RepPd!AF80</f>
        <v>2403275.5099999998</v>
      </c>
      <c r="AG75" s="1">
        <f ca="1">RepPd!AG80</f>
        <v>3397557.9799999995</v>
      </c>
      <c r="AH75" s="1">
        <f ca="1">RepPd!AH80</f>
        <v>3397557.9799999995</v>
      </c>
      <c r="AI75" s="1">
        <f ca="1">RepPd!AI80</f>
        <v>3397557.9799999995</v>
      </c>
      <c r="AJ75" s="1">
        <f ca="1">RepPd!AJ80</f>
        <v>3397557.9799999995</v>
      </c>
      <c r="AK75" s="1">
        <f ca="1">RepPd!AK80</f>
        <v>3397557.9799999995</v>
      </c>
      <c r="AL75" s="1">
        <f ca="1">RepPd!AL80</f>
        <v>3397557.9799999995</v>
      </c>
    </row>
    <row r="76" spans="9:38" x14ac:dyDescent="0.25">
      <c r="I76" s="22" t="str">
        <f>Items!$E$79</f>
        <v>Кредиторская задолженность по себестоимостным затратам</v>
      </c>
      <c r="J76" s="1" t="str">
        <f>Items!F88</f>
        <v>Монтаж Коробки</v>
      </c>
      <c r="Q76" s="15">
        <f>RepPd!Q81</f>
        <v>0</v>
      </c>
      <c r="T76" s="1">
        <f>RepPd!T81</f>
        <v>0</v>
      </c>
      <c r="U76" s="1">
        <f ca="1">RepPd!U81</f>
        <v>0</v>
      </c>
      <c r="V76" s="1">
        <f ca="1">RepPd!V81</f>
        <v>0</v>
      </c>
      <c r="W76" s="1">
        <f ca="1">RepPd!W81</f>
        <v>23940</v>
      </c>
      <c r="X76" s="1">
        <f ca="1">RepPd!X81</f>
        <v>272214</v>
      </c>
      <c r="Y76" s="1">
        <f ca="1">RepPd!Y81</f>
        <v>438454</v>
      </c>
      <c r="Z76" s="1">
        <f ca="1">RepPd!Z81</f>
        <v>884851.3</v>
      </c>
      <c r="AA76" s="1">
        <f ca="1">RepPd!AA81</f>
        <v>1227365.05</v>
      </c>
      <c r="AB76" s="1">
        <f ca="1">RepPd!AB81</f>
        <v>1227365.05</v>
      </c>
      <c r="AC76" s="1">
        <f ca="1">RepPd!AC81</f>
        <v>1227365.05</v>
      </c>
      <c r="AD76" s="1">
        <f ca="1">RepPd!AD81</f>
        <v>1536605.55</v>
      </c>
      <c r="AE76" s="1">
        <f ca="1">RepPd!AE81</f>
        <v>2496607.5499999998</v>
      </c>
      <c r="AF76" s="1">
        <f ca="1">RepPd!AF81</f>
        <v>2931057.55</v>
      </c>
      <c r="AG76" s="1">
        <f ca="1">RepPd!AG81</f>
        <v>3019857.55</v>
      </c>
      <c r="AH76" s="1">
        <f ca="1">RepPd!AH81</f>
        <v>3144157.55</v>
      </c>
      <c r="AI76" s="1">
        <f ca="1">RepPd!AI81</f>
        <v>3144157.55</v>
      </c>
      <c r="AJ76" s="1">
        <f ca="1">RepPd!AJ81</f>
        <v>3144157.55</v>
      </c>
      <c r="AK76" s="1">
        <f ca="1">RepPd!AK81</f>
        <v>3144157.55</v>
      </c>
      <c r="AL76" s="1">
        <f ca="1">RepPd!AL81</f>
        <v>3144157.55</v>
      </c>
    </row>
    <row r="77" spans="9:38" x14ac:dyDescent="0.25">
      <c r="I77" s="22" t="str">
        <f>Items!$E$79</f>
        <v>Кредиторская задолженность по себестоимостным затратам</v>
      </c>
      <c r="J77" s="1" t="str">
        <f>Items!F89</f>
        <v>Монтаж кровли</v>
      </c>
      <c r="Q77" s="15">
        <f>RepPd!Q82</f>
        <v>0</v>
      </c>
      <c r="T77" s="1">
        <f>RepPd!T82</f>
        <v>0</v>
      </c>
      <c r="U77" s="1">
        <f ca="1">RepPd!U82</f>
        <v>0</v>
      </c>
      <c r="V77" s="1">
        <f ca="1">RepPd!V82</f>
        <v>0</v>
      </c>
      <c r="W77" s="1">
        <f ca="1">RepPd!W82</f>
        <v>0</v>
      </c>
      <c r="X77" s="1">
        <f ca="1">RepPd!X82</f>
        <v>0</v>
      </c>
      <c r="Y77" s="1">
        <f ca="1">RepPd!Y82</f>
        <v>17434</v>
      </c>
      <c r="Z77" s="1">
        <f ca="1">RepPd!Z82</f>
        <v>187154.6</v>
      </c>
      <c r="AA77" s="1">
        <f ca="1">RepPd!AA82</f>
        <v>506602.20000000007</v>
      </c>
      <c r="AB77" s="1">
        <f ca="1">RepPd!AB82</f>
        <v>897951.20000000007</v>
      </c>
      <c r="AC77" s="1">
        <f ca="1">RepPd!AC82</f>
        <v>897951.20000000007</v>
      </c>
      <c r="AD77" s="1">
        <f ca="1">RepPd!AD82</f>
        <v>897951.20000000007</v>
      </c>
      <c r="AE77" s="1">
        <f ca="1">RepPd!AE82</f>
        <v>915579.20000000007</v>
      </c>
      <c r="AF77" s="1">
        <f ca="1">RepPd!AF82</f>
        <v>1323577.7000000002</v>
      </c>
      <c r="AG77" s="1">
        <f ca="1">RepPd!AG82</f>
        <v>1923853.4800000002</v>
      </c>
      <c r="AH77" s="1">
        <f ca="1">RepPd!AH82</f>
        <v>2030745.9800000002</v>
      </c>
      <c r="AI77" s="1">
        <f ca="1">RepPd!AI82</f>
        <v>2030745.9800000002</v>
      </c>
      <c r="AJ77" s="1">
        <f ca="1">RepPd!AJ82</f>
        <v>2030745.9800000002</v>
      </c>
      <c r="AK77" s="1">
        <f ca="1">RepPd!AK82</f>
        <v>2030745.9800000002</v>
      </c>
      <c r="AL77" s="1">
        <f ca="1">RepPd!AL82</f>
        <v>2030745.9800000002</v>
      </c>
    </row>
    <row r="78" spans="9:38" x14ac:dyDescent="0.25">
      <c r="I78" s="22" t="str">
        <f>Items!$E$79</f>
        <v>Кредиторская задолженность по себестоимостным затратам</v>
      </c>
      <c r="J78" s="1" t="str">
        <f>Items!F90</f>
        <v>Монтаж окон</v>
      </c>
      <c r="Q78" s="15">
        <f>RepPd!Q83</f>
        <v>0</v>
      </c>
      <c r="T78" s="1">
        <f>RepPd!T83</f>
        <v>0</v>
      </c>
      <c r="U78" s="1">
        <f ca="1">RepPd!U83</f>
        <v>0</v>
      </c>
      <c r="V78" s="1">
        <f ca="1">RepPd!V83</f>
        <v>0</v>
      </c>
      <c r="W78" s="1">
        <f ca="1">RepPd!W83</f>
        <v>0</v>
      </c>
      <c r="X78" s="1">
        <f ca="1">RepPd!X83</f>
        <v>0</v>
      </c>
      <c r="Y78" s="1">
        <f ca="1">RepPd!Y83</f>
        <v>0</v>
      </c>
      <c r="Z78" s="1">
        <f ca="1">RepPd!Z83</f>
        <v>0</v>
      </c>
      <c r="AA78" s="1">
        <f ca="1">RepPd!AA83</f>
        <v>46650</v>
      </c>
      <c r="AB78" s="1">
        <f ca="1">RepPd!AB83</f>
        <v>46650</v>
      </c>
      <c r="AC78" s="1">
        <f ca="1">RepPd!AC83</f>
        <v>46650</v>
      </c>
      <c r="AD78" s="1">
        <f ca="1">RepPd!AD83</f>
        <v>46650</v>
      </c>
      <c r="AE78" s="1">
        <f ca="1">RepPd!AE83</f>
        <v>46650</v>
      </c>
      <c r="AF78" s="1">
        <f ca="1">RepPd!AF83</f>
        <v>91850</v>
      </c>
      <c r="AG78" s="1">
        <f ca="1">RepPd!AG83</f>
        <v>91850</v>
      </c>
      <c r="AH78" s="1">
        <f ca="1">RepPd!AH83</f>
        <v>91850</v>
      </c>
      <c r="AI78" s="1">
        <f ca="1">RepPd!AI83</f>
        <v>91850</v>
      </c>
      <c r="AJ78" s="1">
        <f ca="1">RepPd!AJ83</f>
        <v>91850</v>
      </c>
      <c r="AK78" s="1">
        <f ca="1">RepPd!AK83</f>
        <v>91850</v>
      </c>
      <c r="AL78" s="1">
        <f ca="1">RepPd!AL83</f>
        <v>91850</v>
      </c>
    </row>
    <row r="79" spans="9:38" x14ac:dyDescent="0.25">
      <c r="I79" s="22" t="str">
        <f>Items!$E$79</f>
        <v>Кредиторская задолженность по себестоимостным затратам</v>
      </c>
      <c r="J79" s="1" t="str">
        <f>Items!F91</f>
        <v>Монтаж Фасада</v>
      </c>
      <c r="Q79" s="15">
        <f>RepPd!Q84</f>
        <v>0</v>
      </c>
      <c r="T79" s="1">
        <f>RepPd!T84</f>
        <v>0</v>
      </c>
      <c r="U79" s="1">
        <f ca="1">RepPd!U84</f>
        <v>0</v>
      </c>
      <c r="V79" s="1">
        <f ca="1">RepPd!V84</f>
        <v>0</v>
      </c>
      <c r="W79" s="1">
        <f ca="1">RepPd!W84</f>
        <v>0</v>
      </c>
      <c r="X79" s="1">
        <f ca="1">RepPd!X84</f>
        <v>0</v>
      </c>
      <c r="Y79" s="1">
        <f ca="1">RepPd!Y84</f>
        <v>0</v>
      </c>
      <c r="Z79" s="1">
        <f ca="1">RepPd!Z84</f>
        <v>0</v>
      </c>
      <c r="AA79" s="1">
        <f ca="1">RepPd!AA84</f>
        <v>394039.95</v>
      </c>
      <c r="AB79" s="1">
        <f ca="1">RepPd!AB84</f>
        <v>829639.67999999993</v>
      </c>
      <c r="AC79" s="1">
        <f ca="1">RepPd!AC84</f>
        <v>943693.67999999993</v>
      </c>
      <c r="AD79" s="1">
        <f ca="1">RepPd!AD84</f>
        <v>943693.67999999993</v>
      </c>
      <c r="AE79" s="1">
        <f ca="1">RepPd!AE84</f>
        <v>943693.67999999993</v>
      </c>
      <c r="AF79" s="1">
        <f ca="1">RepPd!AF84</f>
        <v>943693.67999999993</v>
      </c>
      <c r="AG79" s="1">
        <f ca="1">RepPd!AG84</f>
        <v>1573886.68</v>
      </c>
      <c r="AH79" s="1">
        <f ca="1">RepPd!AH84</f>
        <v>1573886.68</v>
      </c>
      <c r="AI79" s="1">
        <f ca="1">RepPd!AI84</f>
        <v>1573886.68</v>
      </c>
      <c r="AJ79" s="1">
        <f ca="1">RepPd!AJ84</f>
        <v>1573886.68</v>
      </c>
      <c r="AK79" s="1">
        <f ca="1">RepPd!AK84</f>
        <v>1573886.68</v>
      </c>
      <c r="AL79" s="1">
        <f ca="1">RepPd!AL84</f>
        <v>1573886.68</v>
      </c>
    </row>
    <row r="80" spans="9:38" x14ac:dyDescent="0.25">
      <c r="I80" s="22" t="str">
        <f>Items!$E$79</f>
        <v>Кредиторская задолженность по себестоимостным затратам</v>
      </c>
      <c r="J80" s="1" t="str">
        <f>Items!F92</f>
        <v>Монтаж Благоустройства</v>
      </c>
      <c r="Q80" s="15">
        <f>RepPd!Q85</f>
        <v>0</v>
      </c>
      <c r="T80" s="1">
        <f>RepPd!T85</f>
        <v>0</v>
      </c>
      <c r="U80" s="1">
        <f ca="1">RepPd!U85</f>
        <v>0</v>
      </c>
      <c r="V80" s="1">
        <f ca="1">RepPd!V85</f>
        <v>0</v>
      </c>
      <c r="W80" s="1">
        <f ca="1">RepPd!W85</f>
        <v>0</v>
      </c>
      <c r="X80" s="1">
        <f ca="1">RepPd!X85</f>
        <v>0</v>
      </c>
      <c r="Y80" s="1">
        <f ca="1">RepPd!Y85</f>
        <v>0</v>
      </c>
      <c r="Z80" s="1">
        <f ca="1">RepPd!Z85</f>
        <v>0</v>
      </c>
      <c r="AA80" s="1">
        <f ca="1">RepPd!AA85</f>
        <v>0</v>
      </c>
      <c r="AB80" s="1">
        <f ca="1">RepPd!AB85</f>
        <v>0</v>
      </c>
      <c r="AC80" s="1">
        <f ca="1">RepPd!AC85</f>
        <v>0</v>
      </c>
      <c r="AD80" s="1">
        <f ca="1">RepPd!AD85</f>
        <v>0</v>
      </c>
      <c r="AE80" s="1">
        <f ca="1">RepPd!AE85</f>
        <v>26026</v>
      </c>
      <c r="AF80" s="1">
        <f ca="1">RepPd!AF85</f>
        <v>26026</v>
      </c>
      <c r="AG80" s="1">
        <f ca="1">RepPd!AG85</f>
        <v>226354</v>
      </c>
      <c r="AH80" s="1">
        <f ca="1">RepPd!AH85</f>
        <v>310994</v>
      </c>
      <c r="AI80" s="1">
        <f ca="1">RepPd!AI85</f>
        <v>310994</v>
      </c>
      <c r="AJ80" s="1">
        <f ca="1">RepPd!AJ85</f>
        <v>310994</v>
      </c>
      <c r="AK80" s="1">
        <f ca="1">RepPd!AK85</f>
        <v>310994</v>
      </c>
      <c r="AL80" s="1">
        <f ca="1">RepPd!AL85</f>
        <v>310994</v>
      </c>
    </row>
    <row r="81" spans="5:38" x14ac:dyDescent="0.25">
      <c r="I81" s="22" t="str">
        <f>Items!$E$79</f>
        <v>Кредиторская задолженность по себестоимостным затратам</v>
      </c>
      <c r="J81" s="1" t="str">
        <f>Items!F93</f>
        <v>Спец техника</v>
      </c>
      <c r="Q81" s="15">
        <f>RepPd!Q86</f>
        <v>0</v>
      </c>
      <c r="T81" s="1">
        <f>RepPd!T86</f>
        <v>0</v>
      </c>
      <c r="U81" s="1">
        <f ca="1">RepPd!U86</f>
        <v>0</v>
      </c>
      <c r="V81" s="1">
        <f ca="1">RepPd!V86</f>
        <v>0</v>
      </c>
      <c r="W81" s="1">
        <f ca="1">RepPd!W86</f>
        <v>28660</v>
      </c>
      <c r="X81" s="1">
        <f ca="1">RepPd!X86</f>
        <v>28660</v>
      </c>
      <c r="Y81" s="1">
        <f ca="1">RepPd!Y86</f>
        <v>34920</v>
      </c>
      <c r="Z81" s="1">
        <f ca="1">RepPd!Z86</f>
        <v>44120</v>
      </c>
      <c r="AA81" s="1">
        <f ca="1">RepPd!AA86</f>
        <v>76020</v>
      </c>
      <c r="AB81" s="1">
        <f ca="1">RepPd!AB86</f>
        <v>390835.44</v>
      </c>
      <c r="AC81" s="1">
        <f ca="1">RepPd!AC86</f>
        <v>573325.11</v>
      </c>
      <c r="AD81" s="1">
        <f ca="1">RepPd!AD86</f>
        <v>584625.11</v>
      </c>
      <c r="AE81" s="1">
        <f ca="1">RepPd!AE86</f>
        <v>633651.91999999993</v>
      </c>
      <c r="AF81" s="1">
        <f ca="1">RepPd!AF86</f>
        <v>896240.5199999999</v>
      </c>
      <c r="AG81" s="1">
        <f ca="1">RepPd!AG86</f>
        <v>1016320.5199999999</v>
      </c>
      <c r="AH81" s="1">
        <f ca="1">RepPd!AH86</f>
        <v>1022760.5199999999</v>
      </c>
      <c r="AI81" s="1">
        <f ca="1">RepPd!AI86</f>
        <v>1022760.5199999999</v>
      </c>
      <c r="AJ81" s="1">
        <f ca="1">RepPd!AJ86</f>
        <v>1022760.5199999999</v>
      </c>
      <c r="AK81" s="1">
        <f ca="1">RepPd!AK86</f>
        <v>1022760.5199999999</v>
      </c>
      <c r="AL81" s="1">
        <f ca="1">RepPd!AL86</f>
        <v>1022760.5199999999</v>
      </c>
    </row>
    <row r="82" spans="5:38" x14ac:dyDescent="0.25">
      <c r="I82" s="22" t="str">
        <f>Items!$E$79</f>
        <v>Кредиторская задолженность по себестоимостным затратам</v>
      </c>
      <c r="J82" s="1" t="str">
        <f>Items!F94</f>
        <v>Общая территория (дорога, ливневка, газ, эл-во)</v>
      </c>
      <c r="Q82" s="15">
        <f>RepPd!Q87</f>
        <v>0</v>
      </c>
      <c r="T82" s="1">
        <f>RepPd!T87</f>
        <v>0</v>
      </c>
      <c r="U82" s="1">
        <f ca="1">RepPd!U87</f>
        <v>0</v>
      </c>
      <c r="V82" s="1">
        <f ca="1">RepPd!V87</f>
        <v>0</v>
      </c>
      <c r="W82" s="1">
        <f ca="1">RepPd!W87</f>
        <v>0</v>
      </c>
      <c r="X82" s="1">
        <f ca="1">RepPd!X87</f>
        <v>0</v>
      </c>
      <c r="Y82" s="1">
        <f ca="1">RepPd!Y87</f>
        <v>0</v>
      </c>
      <c r="Z82" s="1">
        <f ca="1">RepPd!Z87</f>
        <v>0</v>
      </c>
      <c r="AA82" s="1">
        <f ca="1">RepPd!AA87</f>
        <v>0</v>
      </c>
      <c r="AB82" s="1">
        <f ca="1">RepPd!AB87</f>
        <v>0</v>
      </c>
      <c r="AC82" s="1">
        <f ca="1">RepPd!AC87</f>
        <v>13570</v>
      </c>
      <c r="AD82" s="1">
        <f ca="1">RepPd!AD87</f>
        <v>13570</v>
      </c>
      <c r="AE82" s="1">
        <f ca="1">RepPd!AE87</f>
        <v>13570</v>
      </c>
      <c r="AF82" s="1">
        <f ca="1">RepPd!AF87</f>
        <v>13570</v>
      </c>
      <c r="AG82" s="1">
        <f ca="1">RepPd!AG87</f>
        <v>13570</v>
      </c>
      <c r="AH82" s="1">
        <f ca="1">RepPd!AH87</f>
        <v>13570</v>
      </c>
      <c r="AI82" s="1">
        <f ca="1">RepPd!AI87</f>
        <v>13570</v>
      </c>
      <c r="AJ82" s="1">
        <f ca="1">RepPd!AJ87</f>
        <v>13570</v>
      </c>
      <c r="AK82" s="1">
        <f ca="1">RepPd!AK87</f>
        <v>13570</v>
      </c>
      <c r="AL82" s="1">
        <f ca="1">RepPd!AL87</f>
        <v>13570</v>
      </c>
    </row>
    <row r="83" spans="5:38" x14ac:dyDescent="0.25">
      <c r="I83" s="22" t="str">
        <f>Items!$E$79</f>
        <v>Кредиторская задолженность по себестоимостным затратам</v>
      </c>
      <c r="J83" s="1" t="str">
        <f>Items!F95</f>
        <v>Резерв-1</v>
      </c>
      <c r="Q83" s="15">
        <f>RepPd!Q88</f>
        <v>0</v>
      </c>
      <c r="T83" s="1">
        <f>RepPd!T88</f>
        <v>0</v>
      </c>
      <c r="U83" s="1">
        <f ca="1">RepPd!U88</f>
        <v>0</v>
      </c>
      <c r="V83" s="1">
        <f ca="1">RepPd!V88</f>
        <v>0</v>
      </c>
      <c r="W83" s="1">
        <f ca="1">RepPd!W88</f>
        <v>0</v>
      </c>
      <c r="X83" s="1">
        <f ca="1">RepPd!X88</f>
        <v>0</v>
      </c>
      <c r="Y83" s="1">
        <f ca="1">RepPd!Y88</f>
        <v>0</v>
      </c>
      <c r="Z83" s="1">
        <f ca="1">RepPd!Z88</f>
        <v>0</v>
      </c>
      <c r="AA83" s="1">
        <f ca="1">RepPd!AA88</f>
        <v>0</v>
      </c>
      <c r="AB83" s="1">
        <f ca="1">RepPd!AB88</f>
        <v>0</v>
      </c>
      <c r="AC83" s="1">
        <f ca="1">RepPd!AC88</f>
        <v>0</v>
      </c>
      <c r="AD83" s="1">
        <f ca="1">RepPd!AD88</f>
        <v>0</v>
      </c>
      <c r="AE83" s="1">
        <f ca="1">RepPd!AE88</f>
        <v>0</v>
      </c>
      <c r="AF83" s="1">
        <f ca="1">RepPd!AF88</f>
        <v>0</v>
      </c>
      <c r="AG83" s="1">
        <f ca="1">RepPd!AG88</f>
        <v>0</v>
      </c>
      <c r="AH83" s="1">
        <f ca="1">RepPd!AH88</f>
        <v>0</v>
      </c>
      <c r="AI83" s="1">
        <f ca="1">RepPd!AI88</f>
        <v>0</v>
      </c>
      <c r="AJ83" s="1">
        <f ca="1">RepPd!AJ88</f>
        <v>0</v>
      </c>
      <c r="AK83" s="1">
        <f ca="1">RepPd!AK88</f>
        <v>0</v>
      </c>
      <c r="AL83" s="1">
        <f ca="1">RepPd!AL88</f>
        <v>0</v>
      </c>
    </row>
    <row r="84" spans="5:38" x14ac:dyDescent="0.25">
      <c r="I84" s="22" t="str">
        <f>Items!$E$79</f>
        <v>Кредиторская задолженность по себестоимостным затратам</v>
      </c>
      <c r="J84" s="1" t="str">
        <f>Items!F96</f>
        <v>Резерв-2</v>
      </c>
      <c r="Q84" s="15">
        <f>RepPd!Q89</f>
        <v>0</v>
      </c>
      <c r="T84" s="1">
        <f>RepPd!T89</f>
        <v>0</v>
      </c>
      <c r="U84" s="1">
        <f ca="1">RepPd!U89</f>
        <v>0</v>
      </c>
      <c r="V84" s="1">
        <f ca="1">RepPd!V89</f>
        <v>0</v>
      </c>
      <c r="W84" s="1">
        <f ca="1">RepPd!W89</f>
        <v>0</v>
      </c>
      <c r="X84" s="1">
        <f ca="1">RepPd!X89</f>
        <v>0</v>
      </c>
      <c r="Y84" s="1">
        <f ca="1">RepPd!Y89</f>
        <v>0</v>
      </c>
      <c r="Z84" s="1">
        <f ca="1">RepPd!Z89</f>
        <v>0</v>
      </c>
      <c r="AA84" s="1">
        <f ca="1">RepPd!AA89</f>
        <v>0</v>
      </c>
      <c r="AB84" s="1">
        <f ca="1">RepPd!AB89</f>
        <v>0</v>
      </c>
      <c r="AC84" s="1">
        <f ca="1">RepPd!AC89</f>
        <v>0</v>
      </c>
      <c r="AD84" s="1">
        <f ca="1">RepPd!AD89</f>
        <v>0</v>
      </c>
      <c r="AE84" s="1">
        <f ca="1">RepPd!AE89</f>
        <v>0</v>
      </c>
      <c r="AF84" s="1">
        <f ca="1">RepPd!AF89</f>
        <v>0</v>
      </c>
      <c r="AG84" s="1">
        <f ca="1">RepPd!AG89</f>
        <v>0</v>
      </c>
      <c r="AH84" s="1">
        <f ca="1">RepPd!AH89</f>
        <v>0</v>
      </c>
      <c r="AI84" s="1">
        <f ca="1">RepPd!AI89</f>
        <v>0</v>
      </c>
      <c r="AJ84" s="1">
        <f ca="1">RepPd!AJ89</f>
        <v>0</v>
      </c>
      <c r="AK84" s="1">
        <f ca="1">RepPd!AK89</f>
        <v>0</v>
      </c>
      <c r="AL84" s="1">
        <f ca="1">RepPd!AL89</f>
        <v>0</v>
      </c>
    </row>
    <row r="85" spans="5:38" x14ac:dyDescent="0.25">
      <c r="I85" s="22" t="str">
        <f>Items!$E$79</f>
        <v>Кредиторская задолженность по себестоимостным затратам</v>
      </c>
      <c r="J85" s="1" t="str">
        <f>Items!F97</f>
        <v>Резерв-3</v>
      </c>
      <c r="Q85" s="15">
        <f>RepPd!Q90</f>
        <v>0</v>
      </c>
      <c r="T85" s="1">
        <f>RepPd!T90</f>
        <v>0</v>
      </c>
      <c r="U85" s="1">
        <f ca="1">RepPd!U90</f>
        <v>0</v>
      </c>
      <c r="V85" s="1">
        <f ca="1">RepPd!V90</f>
        <v>0</v>
      </c>
      <c r="W85" s="1">
        <f ca="1">RepPd!W90</f>
        <v>0</v>
      </c>
      <c r="X85" s="1">
        <f ca="1">RepPd!X90</f>
        <v>0</v>
      </c>
      <c r="Y85" s="1">
        <f ca="1">RepPd!Y90</f>
        <v>0</v>
      </c>
      <c r="Z85" s="1">
        <f ca="1">RepPd!Z90</f>
        <v>0</v>
      </c>
      <c r="AA85" s="1">
        <f ca="1">RepPd!AA90</f>
        <v>0</v>
      </c>
      <c r="AB85" s="1">
        <f ca="1">RepPd!AB90</f>
        <v>0</v>
      </c>
      <c r="AC85" s="1">
        <f ca="1">RepPd!AC90</f>
        <v>0</v>
      </c>
      <c r="AD85" s="1">
        <f ca="1">RepPd!AD90</f>
        <v>0</v>
      </c>
      <c r="AE85" s="1">
        <f ca="1">RepPd!AE90</f>
        <v>0</v>
      </c>
      <c r="AF85" s="1">
        <f ca="1">RepPd!AF90</f>
        <v>0</v>
      </c>
      <c r="AG85" s="1">
        <f ca="1">RepPd!AG90</f>
        <v>0</v>
      </c>
      <c r="AH85" s="1">
        <f ca="1">RepPd!AH90</f>
        <v>0</v>
      </c>
      <c r="AI85" s="1">
        <f ca="1">RepPd!AI90</f>
        <v>0</v>
      </c>
      <c r="AJ85" s="1">
        <f ca="1">RepPd!AJ90</f>
        <v>0</v>
      </c>
      <c r="AK85" s="1">
        <f ca="1">RepPd!AK90</f>
        <v>0</v>
      </c>
      <c r="AL85" s="1">
        <f ca="1">RepPd!AL90</f>
        <v>0</v>
      </c>
    </row>
    <row r="86" spans="5:38" x14ac:dyDescent="0.25">
      <c r="I86" s="22" t="str">
        <f>Items!$E$79</f>
        <v>Кредиторская задолженность по себестоимостным затратам</v>
      </c>
      <c r="J86" s="1" t="str">
        <f>Items!F98</f>
        <v>Резерв-4</v>
      </c>
      <c r="Q86" s="15">
        <f>RepPd!Q91</f>
        <v>0</v>
      </c>
      <c r="T86" s="1">
        <f>RepPd!T91</f>
        <v>0</v>
      </c>
      <c r="U86" s="1">
        <f ca="1">RepPd!U91</f>
        <v>0</v>
      </c>
      <c r="V86" s="1">
        <f ca="1">RepPd!V91</f>
        <v>0</v>
      </c>
      <c r="W86" s="1">
        <f ca="1">RepPd!W91</f>
        <v>0</v>
      </c>
      <c r="X86" s="1">
        <f ca="1">RepPd!X91</f>
        <v>0</v>
      </c>
      <c r="Y86" s="1">
        <f ca="1">RepPd!Y91</f>
        <v>0</v>
      </c>
      <c r="Z86" s="1">
        <f ca="1">RepPd!Z91</f>
        <v>0</v>
      </c>
      <c r="AA86" s="1">
        <f ca="1">RepPd!AA91</f>
        <v>0</v>
      </c>
      <c r="AB86" s="1">
        <f ca="1">RepPd!AB91</f>
        <v>0</v>
      </c>
      <c r="AC86" s="1">
        <f ca="1">RepPd!AC91</f>
        <v>0</v>
      </c>
      <c r="AD86" s="1">
        <f ca="1">RepPd!AD91</f>
        <v>0</v>
      </c>
      <c r="AE86" s="1">
        <f ca="1">RepPd!AE91</f>
        <v>0</v>
      </c>
      <c r="AF86" s="1">
        <f ca="1">RepPd!AF91</f>
        <v>0</v>
      </c>
      <c r="AG86" s="1">
        <f ca="1">RepPd!AG91</f>
        <v>0</v>
      </c>
      <c r="AH86" s="1">
        <f ca="1">RepPd!AH91</f>
        <v>0</v>
      </c>
      <c r="AI86" s="1">
        <f ca="1">RepPd!AI91</f>
        <v>0</v>
      </c>
      <c r="AJ86" s="1">
        <f ca="1">RepPd!AJ91</f>
        <v>0</v>
      </c>
      <c r="AK86" s="1">
        <f ca="1">RepPd!AK91</f>
        <v>0</v>
      </c>
      <c r="AL86" s="1">
        <f ca="1">RepPd!AL91</f>
        <v>0</v>
      </c>
    </row>
    <row r="87" spans="5:38" x14ac:dyDescent="0.25">
      <c r="I87" s="22" t="str">
        <f>Items!$E$79</f>
        <v>Кредиторская задолженность по себестоимостным затратам</v>
      </c>
      <c r="J87" s="1" t="str">
        <f>Items!F99</f>
        <v>Резерв-5</v>
      </c>
      <c r="Q87" s="15">
        <f>RepPd!Q92</f>
        <v>0</v>
      </c>
      <c r="T87" s="1">
        <f>RepPd!T92</f>
        <v>0</v>
      </c>
      <c r="U87" s="1">
        <f ca="1">RepPd!U92</f>
        <v>0</v>
      </c>
      <c r="V87" s="1">
        <f ca="1">RepPd!V92</f>
        <v>0</v>
      </c>
      <c r="W87" s="1">
        <f ca="1">RepPd!W92</f>
        <v>0</v>
      </c>
      <c r="X87" s="1">
        <f ca="1">RepPd!X92</f>
        <v>0</v>
      </c>
      <c r="Y87" s="1">
        <f ca="1">RepPd!Y92</f>
        <v>0</v>
      </c>
      <c r="Z87" s="1">
        <f ca="1">RepPd!Z92</f>
        <v>0</v>
      </c>
      <c r="AA87" s="1">
        <f ca="1">RepPd!AA92</f>
        <v>0</v>
      </c>
      <c r="AB87" s="1">
        <f ca="1">RepPd!AB92</f>
        <v>0</v>
      </c>
      <c r="AC87" s="1">
        <f ca="1">RepPd!AC92</f>
        <v>0</v>
      </c>
      <c r="AD87" s="1">
        <f ca="1">RepPd!AD92</f>
        <v>0</v>
      </c>
      <c r="AE87" s="1">
        <f ca="1">RepPd!AE92</f>
        <v>0</v>
      </c>
      <c r="AF87" s="1">
        <f ca="1">RepPd!AF92</f>
        <v>0</v>
      </c>
      <c r="AG87" s="1">
        <f ca="1">RepPd!AG92</f>
        <v>0</v>
      </c>
      <c r="AH87" s="1">
        <f ca="1">RepPd!AH92</f>
        <v>0</v>
      </c>
      <c r="AI87" s="1">
        <f ca="1">RepPd!AI92</f>
        <v>0</v>
      </c>
      <c r="AJ87" s="1">
        <f ca="1">RepPd!AJ92</f>
        <v>0</v>
      </c>
      <c r="AK87" s="1">
        <f ca="1">RepPd!AK92</f>
        <v>0</v>
      </c>
      <c r="AL87" s="1">
        <f ca="1">RepPd!AL92</f>
        <v>0</v>
      </c>
    </row>
    <row r="88" spans="5:38" x14ac:dyDescent="0.25">
      <c r="I88" s="22" t="str">
        <f>Items!$E$79</f>
        <v>Кредиторская задолженность по себестоимостным затратам</v>
      </c>
      <c r="J88" s="1" t="str">
        <f>Items!F100</f>
        <v>Резерв-6</v>
      </c>
      <c r="Q88" s="15">
        <f>RepPd!Q93</f>
        <v>0</v>
      </c>
      <c r="T88" s="1">
        <f>RepPd!T93</f>
        <v>0</v>
      </c>
      <c r="U88" s="1">
        <f ca="1">RepPd!U93</f>
        <v>0</v>
      </c>
      <c r="V88" s="1">
        <f ca="1">RepPd!V93</f>
        <v>0</v>
      </c>
      <c r="W88" s="1">
        <f ca="1">RepPd!W93</f>
        <v>0</v>
      </c>
      <c r="X88" s="1">
        <f ca="1">RepPd!X93</f>
        <v>0</v>
      </c>
      <c r="Y88" s="1">
        <f ca="1">RepPd!Y93</f>
        <v>0</v>
      </c>
      <c r="Z88" s="1">
        <f ca="1">RepPd!Z93</f>
        <v>0</v>
      </c>
      <c r="AA88" s="1">
        <f ca="1">RepPd!AA93</f>
        <v>0</v>
      </c>
      <c r="AB88" s="1">
        <f ca="1">RepPd!AB93</f>
        <v>0</v>
      </c>
      <c r="AC88" s="1">
        <f ca="1">RepPd!AC93</f>
        <v>0</v>
      </c>
      <c r="AD88" s="1">
        <f ca="1">RepPd!AD93</f>
        <v>0</v>
      </c>
      <c r="AE88" s="1">
        <f ca="1">RepPd!AE93</f>
        <v>0</v>
      </c>
      <c r="AF88" s="1">
        <f ca="1">RepPd!AF93</f>
        <v>0</v>
      </c>
      <c r="AG88" s="1">
        <f ca="1">RepPd!AG93</f>
        <v>0</v>
      </c>
      <c r="AH88" s="1">
        <f ca="1">RepPd!AH93</f>
        <v>0</v>
      </c>
      <c r="AI88" s="1">
        <f ca="1">RepPd!AI93</f>
        <v>0</v>
      </c>
      <c r="AJ88" s="1">
        <f ca="1">RepPd!AJ93</f>
        <v>0</v>
      </c>
      <c r="AK88" s="1">
        <f ca="1">RepPd!AK93</f>
        <v>0</v>
      </c>
      <c r="AL88" s="1">
        <f ca="1">RepPd!AL93</f>
        <v>0</v>
      </c>
    </row>
    <row r="89" spans="5:38" x14ac:dyDescent="0.25">
      <c r="I89" s="22" t="str">
        <f>Items!$E$79</f>
        <v>Кредиторская задолженность по себестоимостным затратам</v>
      </c>
      <c r="J89" s="1" t="str">
        <f>Items!F101</f>
        <v>Резерв-7</v>
      </c>
      <c r="Q89" s="15">
        <f>RepPd!Q94</f>
        <v>0</v>
      </c>
      <c r="T89" s="1">
        <f>RepPd!T94</f>
        <v>0</v>
      </c>
      <c r="U89" s="1">
        <f ca="1">RepPd!U94</f>
        <v>0</v>
      </c>
      <c r="V89" s="1">
        <f ca="1">RepPd!V94</f>
        <v>0</v>
      </c>
      <c r="W89" s="1">
        <f ca="1">RepPd!W94</f>
        <v>0</v>
      </c>
      <c r="X89" s="1">
        <f ca="1">RepPd!X94</f>
        <v>0</v>
      </c>
      <c r="Y89" s="1">
        <f ca="1">RepPd!Y94</f>
        <v>0</v>
      </c>
      <c r="Z89" s="1">
        <f ca="1">RepPd!Z94</f>
        <v>0</v>
      </c>
      <c r="AA89" s="1">
        <f ca="1">RepPd!AA94</f>
        <v>0</v>
      </c>
      <c r="AB89" s="1">
        <f ca="1">RepPd!AB94</f>
        <v>0</v>
      </c>
      <c r="AC89" s="1">
        <f ca="1">RepPd!AC94</f>
        <v>0</v>
      </c>
      <c r="AD89" s="1">
        <f ca="1">RepPd!AD94</f>
        <v>0</v>
      </c>
      <c r="AE89" s="1">
        <f ca="1">RepPd!AE94</f>
        <v>0</v>
      </c>
      <c r="AF89" s="1">
        <f ca="1">RepPd!AF94</f>
        <v>0</v>
      </c>
      <c r="AG89" s="1">
        <f ca="1">RepPd!AG94</f>
        <v>0</v>
      </c>
      <c r="AH89" s="1">
        <f ca="1">RepPd!AH94</f>
        <v>0</v>
      </c>
      <c r="AI89" s="1">
        <f ca="1">RepPd!AI94</f>
        <v>0</v>
      </c>
      <c r="AJ89" s="1">
        <f ca="1">RepPd!AJ94</f>
        <v>0</v>
      </c>
      <c r="AK89" s="1">
        <f ca="1">RepPd!AK94</f>
        <v>0</v>
      </c>
      <c r="AL89" s="1">
        <f ca="1">RepPd!AL94</f>
        <v>0</v>
      </c>
    </row>
    <row r="90" spans="5:38" x14ac:dyDescent="0.25">
      <c r="I90" s="22" t="str">
        <f>Items!$E$79</f>
        <v>Кредиторская задолженность по себестоимостным затратам</v>
      </c>
      <c r="J90" s="1" t="str">
        <f>Items!F102</f>
        <v>Резерв-8</v>
      </c>
      <c r="Q90" s="15">
        <f>RepPd!Q95</f>
        <v>0</v>
      </c>
      <c r="T90" s="1">
        <f>RepPd!T95</f>
        <v>0</v>
      </c>
      <c r="U90" s="1">
        <f ca="1">RepPd!U95</f>
        <v>0</v>
      </c>
      <c r="V90" s="1">
        <f ca="1">RepPd!V95</f>
        <v>0</v>
      </c>
      <c r="W90" s="1">
        <f ca="1">RepPd!W95</f>
        <v>0</v>
      </c>
      <c r="X90" s="1">
        <f ca="1">RepPd!X95</f>
        <v>0</v>
      </c>
      <c r="Y90" s="1">
        <f ca="1">RepPd!Y95</f>
        <v>0</v>
      </c>
      <c r="Z90" s="1">
        <f ca="1">RepPd!Z95</f>
        <v>0</v>
      </c>
      <c r="AA90" s="1">
        <f ca="1">RepPd!AA95</f>
        <v>0</v>
      </c>
      <c r="AB90" s="1">
        <f ca="1">RepPd!AB95</f>
        <v>0</v>
      </c>
      <c r="AC90" s="1">
        <f ca="1">RepPd!AC95</f>
        <v>0</v>
      </c>
      <c r="AD90" s="1">
        <f ca="1">RepPd!AD95</f>
        <v>0</v>
      </c>
      <c r="AE90" s="1">
        <f ca="1">RepPd!AE95</f>
        <v>0</v>
      </c>
      <c r="AF90" s="1">
        <f ca="1">RepPd!AF95</f>
        <v>0</v>
      </c>
      <c r="AG90" s="1">
        <f ca="1">RepPd!AG95</f>
        <v>0</v>
      </c>
      <c r="AH90" s="1">
        <f ca="1">RepPd!AH95</f>
        <v>0</v>
      </c>
      <c r="AI90" s="1">
        <f ca="1">RepPd!AI95</f>
        <v>0</v>
      </c>
      <c r="AJ90" s="1">
        <f ca="1">RepPd!AJ95</f>
        <v>0</v>
      </c>
      <c r="AK90" s="1">
        <f ca="1">RepPd!AK95</f>
        <v>0</v>
      </c>
      <c r="AL90" s="1">
        <f ca="1">RepPd!AL95</f>
        <v>0</v>
      </c>
    </row>
    <row r="91" spans="5:38" s="23" customFormat="1" ht="10.199999999999999" x14ac:dyDescent="0.2">
      <c r="E91" s="23" t="s">
        <v>50</v>
      </c>
    </row>
    <row r="92" spans="5:38" ht="4.05" customHeight="1" x14ac:dyDescent="0.25"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</row>
    <row r="93" spans="5:38" s="2" customFormat="1" x14ac:dyDescent="0.25">
      <c r="I93" s="2" t="str">
        <f>Items!$E$109</f>
        <v>Прочая кредиторская задолженность</v>
      </c>
      <c r="Q93" s="2">
        <f>RepPd!Q98</f>
        <v>0</v>
      </c>
      <c r="T93" s="2">
        <f>RepPd!T98</f>
        <v>0</v>
      </c>
      <c r="U93" s="2">
        <f ca="1">RepPd!U98</f>
        <v>30281.22999999992</v>
      </c>
      <c r="V93" s="2">
        <f ca="1">RepPd!V98</f>
        <v>-1271.6200000000499</v>
      </c>
      <c r="W93" s="2">
        <f ca="1">RepPd!W98</f>
        <v>4189.2199999999548</v>
      </c>
      <c r="X93" s="2">
        <f ca="1">RepPd!X98</f>
        <v>-35283.330000000031</v>
      </c>
      <c r="Y93" s="2">
        <f ca="1">RepPd!Y98</f>
        <v>-2973.8670000000475</v>
      </c>
      <c r="Z93" s="2">
        <f ca="1">RepPd!Z98</f>
        <v>-184304.46700000003</v>
      </c>
      <c r="AA93" s="2">
        <f ca="1">RepPd!AA98</f>
        <v>-206306.72700000007</v>
      </c>
      <c r="AB93" s="2">
        <f ca="1">RepPd!AB98</f>
        <v>-160815.087</v>
      </c>
      <c r="AC93" s="2">
        <f ca="1">RepPd!AC98</f>
        <v>-231409.90700000001</v>
      </c>
      <c r="AD93" s="2">
        <f ca="1">RepPd!AD98</f>
        <v>-261464.42699999997</v>
      </c>
      <c r="AE93" s="2">
        <f ca="1">RepPd!AE98</f>
        <v>-261009.01699999999</v>
      </c>
      <c r="AF93" s="2">
        <f ca="1">RepPd!AF98</f>
        <v>-169053.23700000002</v>
      </c>
      <c r="AG93" s="2">
        <f ca="1">RepPd!AG98</f>
        <v>-151510.50700000007</v>
      </c>
      <c r="AH93" s="2">
        <f ca="1">RepPd!AH98</f>
        <v>-110870.35700000013</v>
      </c>
      <c r="AI93" s="2">
        <f ca="1">RepPd!AI98</f>
        <v>-110870.35700000013</v>
      </c>
      <c r="AJ93" s="2">
        <f ca="1">RepPd!AJ98</f>
        <v>-110360.35700000013</v>
      </c>
      <c r="AK93" s="2">
        <f ca="1">RepPd!AK98</f>
        <v>-110360.35700000013</v>
      </c>
      <c r="AL93" s="2">
        <f ca="1">RepPd!AL98</f>
        <v>-110360.35700000013</v>
      </c>
    </row>
    <row r="94" spans="5:38" s="23" customFormat="1" ht="10.199999999999999" x14ac:dyDescent="0.2">
      <c r="E94" s="23" t="s">
        <v>50</v>
      </c>
    </row>
    <row r="95" spans="5:38" ht="4.05" customHeight="1" x14ac:dyDescent="0.25"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</row>
    <row r="96" spans="5:38" s="2" customFormat="1" x14ac:dyDescent="0.25">
      <c r="I96" s="2" t="str">
        <f>Items!$E$115</f>
        <v>Финансовые обязательства</v>
      </c>
      <c r="Q96" s="2">
        <f>RepPd!Q106</f>
        <v>0</v>
      </c>
      <c r="T96" s="2">
        <f>RepPd!T106</f>
        <v>0</v>
      </c>
      <c r="U96" s="2">
        <f ca="1">RepPd!U106</f>
        <v>0</v>
      </c>
      <c r="V96" s="2">
        <f ca="1">RepPd!V106</f>
        <v>0</v>
      </c>
      <c r="W96" s="2">
        <f ca="1">RepPd!W106</f>
        <v>0</v>
      </c>
      <c r="X96" s="2">
        <f ca="1">RepPd!X106</f>
        <v>0</v>
      </c>
      <c r="Y96" s="2">
        <f ca="1">RepPd!Y106</f>
        <v>0</v>
      </c>
      <c r="Z96" s="2">
        <f ca="1">RepPd!Z106</f>
        <v>0</v>
      </c>
      <c r="AA96" s="2">
        <f ca="1">RepPd!AA106</f>
        <v>0</v>
      </c>
      <c r="AB96" s="2">
        <f ca="1">RepPd!AB106</f>
        <v>0</v>
      </c>
      <c r="AC96" s="2">
        <f ca="1">RepPd!AC106</f>
        <v>0</v>
      </c>
      <c r="AD96" s="2">
        <f ca="1">RepPd!AD106</f>
        <v>0</v>
      </c>
      <c r="AE96" s="2">
        <f ca="1">RepPd!AE106</f>
        <v>0</v>
      </c>
      <c r="AF96" s="2">
        <f ca="1">RepPd!AF106</f>
        <v>0</v>
      </c>
      <c r="AG96" s="2">
        <f ca="1">RepPd!AG106</f>
        <v>0</v>
      </c>
      <c r="AH96" s="2">
        <f ca="1">RepPd!AH106</f>
        <v>0</v>
      </c>
      <c r="AI96" s="2">
        <f ca="1">RepPd!AI106</f>
        <v>0</v>
      </c>
      <c r="AJ96" s="2">
        <f ca="1">RepPd!AJ106</f>
        <v>0</v>
      </c>
      <c r="AK96" s="2">
        <f ca="1">RepPd!AK106</f>
        <v>0</v>
      </c>
      <c r="AL96" s="2">
        <f ca="1">RepPd!AL106</f>
        <v>0</v>
      </c>
    </row>
    <row r="97" spans="2:38" x14ac:dyDescent="0.25">
      <c r="I97" s="22" t="str">
        <f>Items!$E$115</f>
        <v>Финансовые обязательства</v>
      </c>
      <c r="J97" s="1" t="str">
        <f>Items!F116</f>
        <v>%% по кредитам</v>
      </c>
      <c r="Q97" s="15">
        <f>RepPd!Q107</f>
        <v>0</v>
      </c>
      <c r="T97" s="1">
        <f>RepPd!T107</f>
        <v>0</v>
      </c>
      <c r="U97" s="1">
        <f ca="1">RepPd!U107</f>
        <v>0</v>
      </c>
      <c r="V97" s="1">
        <f ca="1">RepPd!V107</f>
        <v>0</v>
      </c>
      <c r="W97" s="1">
        <f ca="1">RepPd!W107</f>
        <v>0</v>
      </c>
      <c r="X97" s="1">
        <f ca="1">RepPd!X107</f>
        <v>0</v>
      </c>
      <c r="Y97" s="1">
        <f ca="1">RepPd!Y107</f>
        <v>0</v>
      </c>
      <c r="Z97" s="1">
        <f ca="1">RepPd!Z107</f>
        <v>0</v>
      </c>
      <c r="AA97" s="1">
        <f ca="1">RepPd!AA107</f>
        <v>0</v>
      </c>
      <c r="AB97" s="1">
        <f ca="1">RepPd!AB107</f>
        <v>0</v>
      </c>
      <c r="AC97" s="1">
        <f ca="1">RepPd!AC107</f>
        <v>0</v>
      </c>
      <c r="AD97" s="1">
        <f ca="1">RepPd!AD107</f>
        <v>0</v>
      </c>
      <c r="AE97" s="1">
        <f ca="1">RepPd!AE107</f>
        <v>0</v>
      </c>
      <c r="AF97" s="1">
        <f ca="1">RepPd!AF107</f>
        <v>0</v>
      </c>
      <c r="AG97" s="1">
        <f ca="1">RepPd!AG107</f>
        <v>0</v>
      </c>
      <c r="AH97" s="1">
        <f ca="1">RepPd!AH107</f>
        <v>0</v>
      </c>
      <c r="AI97" s="1">
        <f ca="1">RepPd!AI107</f>
        <v>0</v>
      </c>
      <c r="AJ97" s="1">
        <f ca="1">RepPd!AJ107</f>
        <v>0</v>
      </c>
      <c r="AK97" s="1">
        <f ca="1">RepPd!AK107</f>
        <v>0</v>
      </c>
      <c r="AL97" s="1">
        <f ca="1">RepPd!AL107</f>
        <v>0</v>
      </c>
    </row>
    <row r="98" spans="2:38" x14ac:dyDescent="0.25">
      <c r="I98" s="22" t="str">
        <f>Items!$E$115</f>
        <v>Финансовые обязательства</v>
      </c>
      <c r="J98" s="1" t="str">
        <f>Items!F117</f>
        <v>%% по займам</v>
      </c>
      <c r="Q98" s="15">
        <f>RepPd!Q108</f>
        <v>0</v>
      </c>
      <c r="T98" s="1">
        <f>RepPd!T108</f>
        <v>0</v>
      </c>
      <c r="U98" s="1">
        <f ca="1">RepPd!U108</f>
        <v>0</v>
      </c>
      <c r="V98" s="1">
        <f ca="1">RepPd!V108</f>
        <v>0</v>
      </c>
      <c r="W98" s="1">
        <f ca="1">RepPd!W108</f>
        <v>0</v>
      </c>
      <c r="X98" s="1">
        <f ca="1">RepPd!X108</f>
        <v>0</v>
      </c>
      <c r="Y98" s="1">
        <f ca="1">RepPd!Y108</f>
        <v>0</v>
      </c>
      <c r="Z98" s="1">
        <f ca="1">RepPd!Z108</f>
        <v>0</v>
      </c>
      <c r="AA98" s="1">
        <f ca="1">RepPd!AA108</f>
        <v>0</v>
      </c>
      <c r="AB98" s="1">
        <f ca="1">RepPd!AB108</f>
        <v>0</v>
      </c>
      <c r="AC98" s="1">
        <f ca="1">RepPd!AC108</f>
        <v>0</v>
      </c>
      <c r="AD98" s="1">
        <f ca="1">RepPd!AD108</f>
        <v>0</v>
      </c>
      <c r="AE98" s="1">
        <f ca="1">RepPd!AE108</f>
        <v>0</v>
      </c>
      <c r="AF98" s="1">
        <f ca="1">RepPd!AF108</f>
        <v>0</v>
      </c>
      <c r="AG98" s="1">
        <f ca="1">RepPd!AG108</f>
        <v>0</v>
      </c>
      <c r="AH98" s="1">
        <f ca="1">RepPd!AH108</f>
        <v>0</v>
      </c>
      <c r="AI98" s="1">
        <f ca="1">RepPd!AI108</f>
        <v>0</v>
      </c>
      <c r="AJ98" s="1">
        <f ca="1">RepPd!AJ108</f>
        <v>0</v>
      </c>
      <c r="AK98" s="1">
        <f ca="1">RepPd!AK108</f>
        <v>0</v>
      </c>
      <c r="AL98" s="1">
        <f ca="1">RepPd!AL108</f>
        <v>0</v>
      </c>
    </row>
    <row r="99" spans="2:38" x14ac:dyDescent="0.25">
      <c r="I99" s="22" t="str">
        <f>Items!$E$115</f>
        <v>Финансовые обязательства</v>
      </c>
      <c r="J99" s="1" t="str">
        <f>Items!F118</f>
        <v>Кредиты</v>
      </c>
      <c r="Q99" s="15">
        <f>RepPd!Q109</f>
        <v>0</v>
      </c>
      <c r="T99" s="1">
        <f>RepPd!T109</f>
        <v>0</v>
      </c>
      <c r="U99" s="1">
        <f ca="1">RepPd!U109</f>
        <v>0</v>
      </c>
      <c r="V99" s="1">
        <f ca="1">RepPd!V109</f>
        <v>0</v>
      </c>
      <c r="W99" s="1">
        <f ca="1">RepPd!W109</f>
        <v>0</v>
      </c>
      <c r="X99" s="1">
        <f ca="1">RepPd!X109</f>
        <v>0</v>
      </c>
      <c r="Y99" s="1">
        <f ca="1">RepPd!Y109</f>
        <v>0</v>
      </c>
      <c r="Z99" s="1">
        <f ca="1">RepPd!Z109</f>
        <v>0</v>
      </c>
      <c r="AA99" s="1">
        <f ca="1">RepPd!AA109</f>
        <v>0</v>
      </c>
      <c r="AB99" s="1">
        <f ca="1">RepPd!AB109</f>
        <v>0</v>
      </c>
      <c r="AC99" s="1">
        <f ca="1">RepPd!AC109</f>
        <v>0</v>
      </c>
      <c r="AD99" s="1">
        <f ca="1">RepPd!AD109</f>
        <v>0</v>
      </c>
      <c r="AE99" s="1">
        <f ca="1">RepPd!AE109</f>
        <v>0</v>
      </c>
      <c r="AF99" s="1">
        <f ca="1">RepPd!AF109</f>
        <v>0</v>
      </c>
      <c r="AG99" s="1">
        <f ca="1">RepPd!AG109</f>
        <v>0</v>
      </c>
      <c r="AH99" s="1">
        <f ca="1">RepPd!AH109</f>
        <v>0</v>
      </c>
      <c r="AI99" s="1">
        <f ca="1">RepPd!AI109</f>
        <v>0</v>
      </c>
      <c r="AJ99" s="1">
        <f ca="1">RepPd!AJ109</f>
        <v>0</v>
      </c>
      <c r="AK99" s="1">
        <f ca="1">RepPd!AK109</f>
        <v>0</v>
      </c>
      <c r="AL99" s="1">
        <f ca="1">RepPd!AL109</f>
        <v>0</v>
      </c>
    </row>
    <row r="100" spans="2:38" x14ac:dyDescent="0.25">
      <c r="I100" s="22" t="str">
        <f>Items!$E$115</f>
        <v>Финансовые обязательства</v>
      </c>
      <c r="J100" s="1" t="str">
        <f>Items!F119</f>
        <v>Займы</v>
      </c>
      <c r="Q100" s="15">
        <f>RepPd!Q110</f>
        <v>0</v>
      </c>
      <c r="T100" s="1">
        <f>RepPd!T110</f>
        <v>0</v>
      </c>
      <c r="U100" s="1">
        <f ca="1">RepPd!U110</f>
        <v>0</v>
      </c>
      <c r="V100" s="1">
        <f ca="1">RepPd!V110</f>
        <v>0</v>
      </c>
      <c r="W100" s="1">
        <f ca="1">RepPd!W110</f>
        <v>0</v>
      </c>
      <c r="X100" s="1">
        <f ca="1">RepPd!X110</f>
        <v>0</v>
      </c>
      <c r="Y100" s="1">
        <f ca="1">RepPd!Y110</f>
        <v>0</v>
      </c>
      <c r="Z100" s="1">
        <f ca="1">RepPd!Z110</f>
        <v>0</v>
      </c>
      <c r="AA100" s="1">
        <f ca="1">RepPd!AA110</f>
        <v>0</v>
      </c>
      <c r="AB100" s="1">
        <f ca="1">RepPd!AB110</f>
        <v>0</v>
      </c>
      <c r="AC100" s="1">
        <f ca="1">RepPd!AC110</f>
        <v>0</v>
      </c>
      <c r="AD100" s="1">
        <f ca="1">RepPd!AD110</f>
        <v>0</v>
      </c>
      <c r="AE100" s="1">
        <f ca="1">RepPd!AE110</f>
        <v>0</v>
      </c>
      <c r="AF100" s="1">
        <f ca="1">RepPd!AF110</f>
        <v>0</v>
      </c>
      <c r="AG100" s="1">
        <f ca="1">RepPd!AG110</f>
        <v>0</v>
      </c>
      <c r="AH100" s="1">
        <f ca="1">RepPd!AH110</f>
        <v>0</v>
      </c>
      <c r="AI100" s="1">
        <f ca="1">RepPd!AI110</f>
        <v>0</v>
      </c>
      <c r="AJ100" s="1">
        <f ca="1">RepPd!AJ110</f>
        <v>0</v>
      </c>
      <c r="AK100" s="1">
        <f ca="1">RepPd!AK110</f>
        <v>0</v>
      </c>
      <c r="AL100" s="1">
        <f ca="1">RepPd!AL110</f>
        <v>0</v>
      </c>
    </row>
    <row r="101" spans="2:38" x14ac:dyDescent="0.25">
      <c r="I101" s="22" t="str">
        <f>Items!$E$115</f>
        <v>Финансовые обязательства</v>
      </c>
      <c r="J101" s="1" t="str">
        <f>Items!F120</f>
        <v>Задолженность по лизингу</v>
      </c>
      <c r="Q101" s="15">
        <f>RepPd!Q111</f>
        <v>0</v>
      </c>
      <c r="T101" s="1">
        <f>RepPd!T111</f>
        <v>0</v>
      </c>
      <c r="U101" s="1">
        <f ca="1">RepPd!U111</f>
        <v>0</v>
      </c>
      <c r="V101" s="1">
        <f ca="1">RepPd!V111</f>
        <v>0</v>
      </c>
      <c r="W101" s="1">
        <f ca="1">RepPd!W111</f>
        <v>0</v>
      </c>
      <c r="X101" s="1">
        <f ca="1">RepPd!X111</f>
        <v>0</v>
      </c>
      <c r="Y101" s="1">
        <f ca="1">RepPd!Y111</f>
        <v>0</v>
      </c>
      <c r="Z101" s="1">
        <f ca="1">RepPd!Z111</f>
        <v>0</v>
      </c>
      <c r="AA101" s="1">
        <f ca="1">RepPd!AA111</f>
        <v>0</v>
      </c>
      <c r="AB101" s="1">
        <f ca="1">RepPd!AB111</f>
        <v>0</v>
      </c>
      <c r="AC101" s="1">
        <f ca="1">RepPd!AC111</f>
        <v>0</v>
      </c>
      <c r="AD101" s="1">
        <f ca="1">RepPd!AD111</f>
        <v>0</v>
      </c>
      <c r="AE101" s="1">
        <f ca="1">RepPd!AE111</f>
        <v>0</v>
      </c>
      <c r="AF101" s="1">
        <f ca="1">RepPd!AF111</f>
        <v>0</v>
      </c>
      <c r="AG101" s="1">
        <f ca="1">RepPd!AG111</f>
        <v>0</v>
      </c>
      <c r="AH101" s="1">
        <f ca="1">RepPd!AH111</f>
        <v>0</v>
      </c>
      <c r="AI101" s="1">
        <f ca="1">RepPd!AI111</f>
        <v>0</v>
      </c>
      <c r="AJ101" s="1">
        <f ca="1">RepPd!AJ111</f>
        <v>0</v>
      </c>
      <c r="AK101" s="1">
        <f ca="1">RepPd!AK111</f>
        <v>0</v>
      </c>
      <c r="AL101" s="1">
        <f ca="1">RepPd!AL111</f>
        <v>0</v>
      </c>
    </row>
    <row r="102" spans="2:38" x14ac:dyDescent="0.25">
      <c r="I102" s="22" t="str">
        <f>Items!$E$115</f>
        <v>Финансовые обязательства</v>
      </c>
      <c r="J102" s="1" t="str">
        <f>Items!F121</f>
        <v>Задолженность по дивидендам</v>
      </c>
      <c r="Q102" s="15">
        <f>RepPd!Q112</f>
        <v>0</v>
      </c>
      <c r="T102" s="1">
        <f>RepPd!T112</f>
        <v>0</v>
      </c>
      <c r="U102" s="1">
        <f ca="1">RepPd!U112</f>
        <v>0</v>
      </c>
      <c r="V102" s="1">
        <f ca="1">RepPd!V112</f>
        <v>0</v>
      </c>
      <c r="W102" s="1">
        <f ca="1">RepPd!W112</f>
        <v>0</v>
      </c>
      <c r="X102" s="1">
        <f ca="1">RepPd!X112</f>
        <v>0</v>
      </c>
      <c r="Y102" s="1">
        <f ca="1">RepPd!Y112</f>
        <v>0</v>
      </c>
      <c r="Z102" s="1">
        <f ca="1">RepPd!Z112</f>
        <v>0</v>
      </c>
      <c r="AA102" s="1">
        <f ca="1">RepPd!AA112</f>
        <v>0</v>
      </c>
      <c r="AB102" s="1">
        <f ca="1">RepPd!AB112</f>
        <v>0</v>
      </c>
      <c r="AC102" s="1">
        <f ca="1">RepPd!AC112</f>
        <v>0</v>
      </c>
      <c r="AD102" s="1">
        <f ca="1">RepPd!AD112</f>
        <v>0</v>
      </c>
      <c r="AE102" s="1">
        <f ca="1">RepPd!AE112</f>
        <v>0</v>
      </c>
      <c r="AF102" s="1">
        <f ca="1">RepPd!AF112</f>
        <v>0</v>
      </c>
      <c r="AG102" s="1">
        <f ca="1">RepPd!AG112</f>
        <v>0</v>
      </c>
      <c r="AH102" s="1">
        <f ca="1">RepPd!AH112</f>
        <v>0</v>
      </c>
      <c r="AI102" s="1">
        <f ca="1">RepPd!AI112</f>
        <v>0</v>
      </c>
      <c r="AJ102" s="1">
        <f ca="1">RepPd!AJ112</f>
        <v>0</v>
      </c>
      <c r="AK102" s="1">
        <f ca="1">RepPd!AK112</f>
        <v>0</v>
      </c>
      <c r="AL102" s="1">
        <f ca="1">RepPd!AL112</f>
        <v>0</v>
      </c>
    </row>
    <row r="103" spans="2:38" s="23" customFormat="1" ht="10.199999999999999" x14ac:dyDescent="0.2">
      <c r="E103" s="23" t="s">
        <v>50</v>
      </c>
    </row>
    <row r="104" spans="2:38" ht="4.05" customHeight="1" x14ac:dyDescent="0.25"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</row>
    <row r="106" spans="2:38" ht="4.05" customHeight="1" x14ac:dyDescent="0.25"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</row>
    <row r="107" spans="2:38" s="2" customFormat="1" x14ac:dyDescent="0.25">
      <c r="G107" s="26" t="s">
        <v>18</v>
      </c>
      <c r="H107" s="26"/>
      <c r="I107" s="26"/>
      <c r="J107" s="26"/>
      <c r="K107" s="26"/>
      <c r="L107" s="26"/>
    </row>
    <row r="108" spans="2:38" s="2" customFormat="1" x14ac:dyDescent="0.25">
      <c r="B108" s="2">
        <f>Items!$G$103</f>
        <v>0</v>
      </c>
      <c r="C108" s="2">
        <f>Items!$H$103</f>
        <v>0</v>
      </c>
      <c r="I108" s="2" t="str">
        <f>Items!$E$103</f>
        <v>Капитальные затраты на основные средства</v>
      </c>
      <c r="Q108" s="2">
        <f ca="1">RepPd!Q118</f>
        <v>2696878.8917999999</v>
      </c>
      <c r="T108" s="2">
        <f ca="1">RepPd!T118</f>
        <v>675080.36</v>
      </c>
      <c r="U108" s="2">
        <f ca="1">RepPd!U118</f>
        <v>0</v>
      </c>
      <c r="V108" s="2">
        <f ca="1">RepPd!V118</f>
        <v>977.44999999999993</v>
      </c>
      <c r="W108" s="2">
        <f ca="1">RepPd!W118</f>
        <v>40589.519999999997</v>
      </c>
      <c r="X108" s="2">
        <f ca="1">RepPd!X118</f>
        <v>10635.1818</v>
      </c>
      <c r="Y108" s="2">
        <f ca="1">RepPd!Y118</f>
        <v>0</v>
      </c>
      <c r="Z108" s="2">
        <f ca="1">RepPd!Z118</f>
        <v>189911.52</v>
      </c>
      <c r="AA108" s="2">
        <f ca="1">RepPd!AA118</f>
        <v>0</v>
      </c>
      <c r="AB108" s="2">
        <f ca="1">RepPd!AB118</f>
        <v>12101.15</v>
      </c>
      <c r="AC108" s="2">
        <f ca="1">RepPd!AC118</f>
        <v>455927.92</v>
      </c>
      <c r="AD108" s="2">
        <f ca="1">RepPd!AD118</f>
        <v>809251.91</v>
      </c>
      <c r="AE108" s="2">
        <f ca="1">RepPd!AE118</f>
        <v>399618.89999999997</v>
      </c>
      <c r="AF108" s="2">
        <f ca="1">RepPd!AF118</f>
        <v>84706.86</v>
      </c>
      <c r="AG108" s="2">
        <f ca="1">RepPd!AG118</f>
        <v>18078.120000000003</v>
      </c>
      <c r="AH108" s="2">
        <f ca="1">RepPd!AH118</f>
        <v>0</v>
      </c>
      <c r="AI108" s="2">
        <f ca="1">RepPd!AI118</f>
        <v>0</v>
      </c>
      <c r="AJ108" s="2">
        <f ca="1">RepPd!AJ118</f>
        <v>0</v>
      </c>
      <c r="AK108" s="2">
        <f ca="1">RepPd!AK118</f>
        <v>0</v>
      </c>
      <c r="AL108" s="2">
        <f ca="1">RepPd!AL118</f>
        <v>0</v>
      </c>
    </row>
    <row r="109" spans="2:38" s="23" customFormat="1" ht="10.199999999999999" x14ac:dyDescent="0.2">
      <c r="E109" s="23" t="s">
        <v>50</v>
      </c>
    </row>
    <row r="110" spans="2:38" ht="4.05" customHeight="1" x14ac:dyDescent="0.25"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</row>
    <row r="111" spans="2:38" s="2" customFormat="1" x14ac:dyDescent="0.25">
      <c r="B111" s="2">
        <f>Items!$G$6</f>
        <v>0</v>
      </c>
      <c r="C111" s="2" t="str">
        <f>Items!$H$6</f>
        <v>M</v>
      </c>
      <c r="I111" s="2" t="str">
        <f>Items!$E$6</f>
        <v>Начисление себестоимости</v>
      </c>
      <c r="Q111" s="2">
        <f ca="1">RepPd!Q126</f>
        <v>57983392.510399997</v>
      </c>
      <c r="T111" s="2">
        <f ca="1">RepPd!T126</f>
        <v>1183571</v>
      </c>
      <c r="U111" s="2">
        <f ca="1">RepPd!U126</f>
        <v>3463479.1699999995</v>
      </c>
      <c r="V111" s="2">
        <f ca="1">RepPd!V126</f>
        <v>2524169.79</v>
      </c>
      <c r="W111" s="2">
        <f ca="1">RepPd!W126</f>
        <v>916764.76</v>
      </c>
      <c r="X111" s="2">
        <f ca="1">RepPd!X126</f>
        <v>9033549.220999999</v>
      </c>
      <c r="Y111" s="2">
        <f ca="1">RepPd!Y126</f>
        <v>1691246.1400000001</v>
      </c>
      <c r="Z111" s="2">
        <f ca="1">RepPd!Z126</f>
        <v>5421033.754399999</v>
      </c>
      <c r="AA111" s="2">
        <f ca="1">RepPd!AA126</f>
        <v>2936378.7399999998</v>
      </c>
      <c r="AB111" s="2">
        <f ca="1">RepPd!AB126</f>
        <v>3338542.67</v>
      </c>
      <c r="AC111" s="2">
        <f ca="1">RepPd!AC126</f>
        <v>2606042.5599999996</v>
      </c>
      <c r="AD111" s="2">
        <f ca="1">RepPd!AD126</f>
        <v>10481689.355</v>
      </c>
      <c r="AE111" s="2">
        <f ca="1">RepPd!AE126</f>
        <v>5308705.5599999996</v>
      </c>
      <c r="AF111" s="2">
        <f ca="1">RepPd!AF126</f>
        <v>8691859.1799999997</v>
      </c>
      <c r="AG111" s="2">
        <f ca="1">RepPd!AG126</f>
        <v>386360.61</v>
      </c>
      <c r="AH111" s="2">
        <f ca="1">RepPd!AH126</f>
        <v>0</v>
      </c>
      <c r="AI111" s="2">
        <f ca="1">RepPd!AI126</f>
        <v>0</v>
      </c>
      <c r="AJ111" s="2">
        <f ca="1">RepPd!AJ126</f>
        <v>0</v>
      </c>
      <c r="AK111" s="2">
        <f ca="1">RepPd!AK126</f>
        <v>0</v>
      </c>
      <c r="AL111" s="2">
        <f ca="1">RepPd!AL126</f>
        <v>0</v>
      </c>
    </row>
    <row r="112" spans="2:38" x14ac:dyDescent="0.25">
      <c r="B112" s="1" t="str">
        <f>Items!$G$7</f>
        <v>BS(+)</v>
      </c>
      <c r="C112" s="1" t="str">
        <f>Items!$H$7</f>
        <v>M</v>
      </c>
      <c r="I112" s="22" t="str">
        <f>Items!$E$7</f>
        <v>Начисление себестоимости</v>
      </c>
      <c r="J112" s="1" t="str">
        <f>Items!F7</f>
        <v>Подготовительные работы</v>
      </c>
      <c r="Q112" s="1">
        <f ca="1">RepPd!Q127</f>
        <v>1005996.46</v>
      </c>
      <c r="T112" s="1">
        <f ca="1">RepPd!T127</f>
        <v>43820</v>
      </c>
      <c r="U112" s="1">
        <f ca="1">RepPd!U127</f>
        <v>93103.83</v>
      </c>
      <c r="V112" s="1">
        <f ca="1">RepPd!V127</f>
        <v>117363.48</v>
      </c>
      <c r="W112" s="1">
        <f ca="1">RepPd!W127</f>
        <v>0</v>
      </c>
      <c r="X112" s="1">
        <f ca="1">RepPd!X127</f>
        <v>27454.7</v>
      </c>
      <c r="Y112" s="1">
        <f ca="1">RepPd!Y127</f>
        <v>25830</v>
      </c>
      <c r="Z112" s="1">
        <f ca="1">RepPd!Z127</f>
        <v>90969.34</v>
      </c>
      <c r="AA112" s="1">
        <f ca="1">RepPd!AA127</f>
        <v>84304.51</v>
      </c>
      <c r="AB112" s="1">
        <f ca="1">RepPd!AB127</f>
        <v>0</v>
      </c>
      <c r="AC112" s="1">
        <f ca="1">RepPd!AC127</f>
        <v>301046</v>
      </c>
      <c r="AD112" s="1">
        <f ca="1">RepPd!AD127</f>
        <v>108660.73999999999</v>
      </c>
      <c r="AE112" s="1">
        <f ca="1">RepPd!AE127</f>
        <v>59732.86</v>
      </c>
      <c r="AF112" s="1">
        <f ca="1">RepPd!AF127</f>
        <v>53711</v>
      </c>
      <c r="AG112" s="1">
        <f ca="1">RepPd!AG127</f>
        <v>0</v>
      </c>
      <c r="AH112" s="1">
        <f ca="1">RepPd!AH127</f>
        <v>0</v>
      </c>
      <c r="AI112" s="1">
        <f ca="1">RepPd!AI127</f>
        <v>0</v>
      </c>
      <c r="AJ112" s="1">
        <f ca="1">RepPd!AJ127</f>
        <v>0</v>
      </c>
      <c r="AK112" s="1">
        <f ca="1">RepPd!AK127</f>
        <v>0</v>
      </c>
      <c r="AL112" s="1">
        <f ca="1">RepPd!AL127</f>
        <v>0</v>
      </c>
    </row>
    <row r="113" spans="2:38" x14ac:dyDescent="0.25">
      <c r="B113" s="1" t="str">
        <f>Items!$G$8</f>
        <v>BS(+)</v>
      </c>
      <c r="C113" s="1" t="str">
        <f>Items!$H$8</f>
        <v>M</v>
      </c>
      <c r="I113" s="22" t="str">
        <f>Items!$E$8</f>
        <v>Начисление себестоимости</v>
      </c>
      <c r="J113" s="1" t="str">
        <f>Items!F8</f>
        <v>Затраты на покупку участка</v>
      </c>
      <c r="Q113" s="1">
        <f ca="1">RepPd!Q128</f>
        <v>21372509.310000002</v>
      </c>
      <c r="T113" s="1">
        <f ca="1">RepPd!T128</f>
        <v>1137045</v>
      </c>
      <c r="U113" s="1">
        <f ca="1">RepPd!U128</f>
        <v>214560.50999999998</v>
      </c>
      <c r="V113" s="1">
        <f ca="1">RepPd!V128</f>
        <v>202812.24</v>
      </c>
      <c r="W113" s="1">
        <f ca="1">RepPd!W128</f>
        <v>220743.81</v>
      </c>
      <c r="X113" s="1">
        <f ca="1">RepPd!X128</f>
        <v>8158910.5099999998</v>
      </c>
      <c r="Y113" s="1">
        <f ca="1">RepPd!Y128</f>
        <v>202812.24</v>
      </c>
      <c r="Z113" s="1">
        <f ca="1">RepPd!Z128</f>
        <v>1071720</v>
      </c>
      <c r="AA113" s="1">
        <f ca="1">RepPd!AA128</f>
        <v>461329.99999999994</v>
      </c>
      <c r="AB113" s="1">
        <f ca="1">RepPd!AB128</f>
        <v>73450</v>
      </c>
      <c r="AC113" s="1">
        <f ca="1">RepPd!AC128</f>
        <v>329025</v>
      </c>
      <c r="AD113" s="1">
        <f ca="1">RepPd!AD128</f>
        <v>7036900</v>
      </c>
      <c r="AE113" s="1">
        <f ca="1">RepPd!AE128</f>
        <v>947100</v>
      </c>
      <c r="AF113" s="1">
        <f ca="1">RepPd!AF128</f>
        <v>1316100</v>
      </c>
      <c r="AG113" s="1">
        <f ca="1">RepPd!AG128</f>
        <v>0</v>
      </c>
      <c r="AH113" s="1">
        <f ca="1">RepPd!AH128</f>
        <v>0</v>
      </c>
      <c r="AI113" s="1">
        <f ca="1">RepPd!AI128</f>
        <v>0</v>
      </c>
      <c r="AJ113" s="1">
        <f ca="1">RepPd!AJ128</f>
        <v>0</v>
      </c>
      <c r="AK113" s="1">
        <f ca="1">RepPd!AK128</f>
        <v>0</v>
      </c>
      <c r="AL113" s="1">
        <f ca="1">RepPd!AL128</f>
        <v>0</v>
      </c>
    </row>
    <row r="114" spans="2:38" x14ac:dyDescent="0.25">
      <c r="B114" s="1" t="str">
        <f>Items!$G$9</f>
        <v>BS(+)</v>
      </c>
      <c r="C114" s="1" t="str">
        <f>Items!$H$9</f>
        <v>M</v>
      </c>
      <c r="I114" s="22" t="str">
        <f>Items!$E$9</f>
        <v>Начисление себестоимости</v>
      </c>
      <c r="J114" s="1" t="str">
        <f>Items!F9</f>
        <v>Прочее</v>
      </c>
      <c r="Q114" s="1">
        <f ca="1">RepPd!Q129</f>
        <v>185872.48</v>
      </c>
      <c r="T114" s="1">
        <f ca="1">RepPd!T129</f>
        <v>2706</v>
      </c>
      <c r="U114" s="1">
        <f ca="1">RepPd!U129</f>
        <v>0</v>
      </c>
      <c r="V114" s="1">
        <f ca="1">RepPd!V129</f>
        <v>2760</v>
      </c>
      <c r="W114" s="1">
        <f ca="1">RepPd!W129</f>
        <v>460</v>
      </c>
      <c r="X114" s="1">
        <f ca="1">RepPd!X129</f>
        <v>30710.2</v>
      </c>
      <c r="Y114" s="1">
        <f ca="1">RepPd!Y129</f>
        <v>9148.7200000000012</v>
      </c>
      <c r="Z114" s="1">
        <f ca="1">RepPd!Z129</f>
        <v>7150</v>
      </c>
      <c r="AA114" s="1">
        <f ca="1">RepPd!AA129</f>
        <v>42211.08</v>
      </c>
      <c r="AB114" s="1">
        <f ca="1">RepPd!AB129</f>
        <v>7360</v>
      </c>
      <c r="AC114" s="1">
        <f ca="1">RepPd!AC129</f>
        <v>18954.259999999998</v>
      </c>
      <c r="AD114" s="1">
        <f ca="1">RepPd!AD129</f>
        <v>8862.5899999999983</v>
      </c>
      <c r="AE114" s="1">
        <f ca="1">RepPd!AE129</f>
        <v>17463.810000000001</v>
      </c>
      <c r="AF114" s="1">
        <f ca="1">RepPd!AF129</f>
        <v>38085.82</v>
      </c>
      <c r="AG114" s="1">
        <f ca="1">RepPd!AG129</f>
        <v>0</v>
      </c>
      <c r="AH114" s="1">
        <f ca="1">RepPd!AH129</f>
        <v>0</v>
      </c>
      <c r="AI114" s="1">
        <f ca="1">RepPd!AI129</f>
        <v>0</v>
      </c>
      <c r="AJ114" s="1">
        <f ca="1">RepPd!AJ129</f>
        <v>0</v>
      </c>
      <c r="AK114" s="1">
        <f ca="1">RepPd!AK129</f>
        <v>0</v>
      </c>
      <c r="AL114" s="1">
        <f ca="1">RepPd!AL129</f>
        <v>0</v>
      </c>
    </row>
    <row r="115" spans="2:38" x14ac:dyDescent="0.25">
      <c r="B115" s="1" t="str">
        <f>Items!$G$10</f>
        <v>BS(+)</v>
      </c>
      <c r="C115" s="1" t="str">
        <f>Items!$H$10</f>
        <v>M</v>
      </c>
      <c r="I115" s="22" t="str">
        <f>Items!$E$10</f>
        <v>Начисление себестоимости</v>
      </c>
      <c r="J115" s="1" t="str">
        <f>Items!F10</f>
        <v>ГСМ</v>
      </c>
      <c r="Q115" s="1">
        <f ca="1">RepPd!Q130</f>
        <v>117422.215</v>
      </c>
      <c r="T115" s="1">
        <f ca="1">RepPd!T130</f>
        <v>0</v>
      </c>
      <c r="U115" s="1">
        <f ca="1">RepPd!U130</f>
        <v>440.44</v>
      </c>
      <c r="V115" s="1">
        <f ca="1">RepPd!V130</f>
        <v>0</v>
      </c>
      <c r="W115" s="1">
        <f ca="1">RepPd!W130</f>
        <v>0</v>
      </c>
      <c r="X115" s="1">
        <f ca="1">RepPd!X130</f>
        <v>0</v>
      </c>
      <c r="Y115" s="1">
        <f ca="1">RepPd!Y130</f>
        <v>8475</v>
      </c>
      <c r="Z115" s="1">
        <f ca="1">RepPd!Z130</f>
        <v>14145</v>
      </c>
      <c r="AA115" s="1">
        <f ca="1">RepPd!AA130</f>
        <v>16409.77</v>
      </c>
      <c r="AB115" s="1">
        <f ca="1">RepPd!AB130</f>
        <v>0</v>
      </c>
      <c r="AC115" s="1">
        <f ca="1">RepPd!AC130</f>
        <v>0</v>
      </c>
      <c r="AD115" s="1">
        <f ca="1">RepPd!AD130</f>
        <v>30584.915000000001</v>
      </c>
      <c r="AE115" s="1">
        <f ca="1">RepPd!AE130</f>
        <v>30549.38</v>
      </c>
      <c r="AF115" s="1">
        <f ca="1">RepPd!AF130</f>
        <v>16817.71</v>
      </c>
      <c r="AG115" s="1">
        <f ca="1">RepPd!AG130</f>
        <v>0</v>
      </c>
      <c r="AH115" s="1">
        <f ca="1">RepPd!AH130</f>
        <v>0</v>
      </c>
      <c r="AI115" s="1">
        <f ca="1">RepPd!AI130</f>
        <v>0</v>
      </c>
      <c r="AJ115" s="1">
        <f ca="1">RepPd!AJ130</f>
        <v>0</v>
      </c>
      <c r="AK115" s="1">
        <f ca="1">RepPd!AK130</f>
        <v>0</v>
      </c>
      <c r="AL115" s="1">
        <f ca="1">RepPd!AL130</f>
        <v>0</v>
      </c>
    </row>
    <row r="116" spans="2:38" x14ac:dyDescent="0.25">
      <c r="B116" s="1" t="str">
        <f>Items!$G$11</f>
        <v>BS(+)</v>
      </c>
      <c r="C116" s="1" t="str">
        <f>Items!$H$11</f>
        <v>M</v>
      </c>
      <c r="I116" s="22" t="str">
        <f>Items!$E$11</f>
        <v>Начисление себестоимости</v>
      </c>
      <c r="J116" s="1" t="str">
        <f>Items!F11</f>
        <v>Электрика</v>
      </c>
      <c r="Q116" s="1">
        <f ca="1">RepPd!Q131</f>
        <v>491365.82</v>
      </c>
      <c r="T116" s="1">
        <f ca="1">RepPd!T131</f>
        <v>0</v>
      </c>
      <c r="U116" s="1">
        <f ca="1">RepPd!U131</f>
        <v>38630.160000000003</v>
      </c>
      <c r="V116" s="1">
        <f ca="1">RepPd!V131</f>
        <v>81825</v>
      </c>
      <c r="W116" s="1">
        <f ca="1">RepPd!W131</f>
        <v>80989.22</v>
      </c>
      <c r="X116" s="1">
        <f ca="1">RepPd!X131</f>
        <v>0</v>
      </c>
      <c r="Y116" s="1">
        <f ca="1">RepPd!Y131</f>
        <v>0</v>
      </c>
      <c r="Z116" s="1">
        <f ca="1">RepPd!Z131</f>
        <v>0</v>
      </c>
      <c r="AA116" s="1">
        <f ca="1">RepPd!AA131</f>
        <v>49986.38</v>
      </c>
      <c r="AB116" s="1">
        <f ca="1">RepPd!AB131</f>
        <v>63213.55</v>
      </c>
      <c r="AC116" s="1">
        <f ca="1">RepPd!AC131</f>
        <v>52231.69</v>
      </c>
      <c r="AD116" s="1">
        <f ca="1">RepPd!AD131</f>
        <v>12994.999999999998</v>
      </c>
      <c r="AE116" s="1">
        <f ca="1">RepPd!AE131</f>
        <v>78491.399999999994</v>
      </c>
      <c r="AF116" s="1">
        <f ca="1">RepPd!AF131</f>
        <v>22083.42</v>
      </c>
      <c r="AG116" s="1">
        <f ca="1">RepPd!AG131</f>
        <v>10920</v>
      </c>
      <c r="AH116" s="1">
        <f ca="1">RepPd!AH131</f>
        <v>0</v>
      </c>
      <c r="AI116" s="1">
        <f ca="1">RepPd!AI131</f>
        <v>0</v>
      </c>
      <c r="AJ116" s="1">
        <f ca="1">RepPd!AJ131</f>
        <v>0</v>
      </c>
      <c r="AK116" s="1">
        <f ca="1">RepPd!AK131</f>
        <v>0</v>
      </c>
      <c r="AL116" s="1">
        <f ca="1">RepPd!AL131</f>
        <v>0</v>
      </c>
    </row>
    <row r="117" spans="2:38" x14ac:dyDescent="0.25">
      <c r="B117" s="1" t="str">
        <f>Items!$G$12</f>
        <v>BS(+)</v>
      </c>
      <c r="C117" s="1" t="str">
        <f>Items!$H$12</f>
        <v>M</v>
      </c>
      <c r="I117" s="22" t="str">
        <f>Items!$E$12</f>
        <v>Начисление себестоимости</v>
      </c>
      <c r="J117" s="1" t="str">
        <f>Items!F12</f>
        <v>Доставка</v>
      </c>
      <c r="Q117" s="1">
        <f ca="1">RepPd!Q132</f>
        <v>496623.09</v>
      </c>
      <c r="T117" s="1">
        <f ca="1">RepPd!T132</f>
        <v>0</v>
      </c>
      <c r="U117" s="1">
        <f ca="1">RepPd!U132</f>
        <v>33024</v>
      </c>
      <c r="V117" s="1">
        <f ca="1">RepPd!V132</f>
        <v>25288</v>
      </c>
      <c r="W117" s="1">
        <f ca="1">RepPd!W132</f>
        <v>4305</v>
      </c>
      <c r="X117" s="1">
        <f ca="1">RepPd!X132</f>
        <v>53651</v>
      </c>
      <c r="Y117" s="1">
        <f ca="1">RepPd!Y132</f>
        <v>42597.270000000004</v>
      </c>
      <c r="Z117" s="1">
        <f ca="1">RepPd!Z132</f>
        <v>50419.65</v>
      </c>
      <c r="AA117" s="1">
        <f ca="1">RepPd!AA132</f>
        <v>41245.82</v>
      </c>
      <c r="AB117" s="1">
        <f ca="1">RepPd!AB132</f>
        <v>87729.709999999992</v>
      </c>
      <c r="AC117" s="1">
        <f ca="1">RepPd!AC132</f>
        <v>10972.09</v>
      </c>
      <c r="AD117" s="1">
        <f ca="1">RepPd!AD132</f>
        <v>109585</v>
      </c>
      <c r="AE117" s="1">
        <f ca="1">RepPd!AE132</f>
        <v>13565</v>
      </c>
      <c r="AF117" s="1">
        <f ca="1">RepPd!AF132</f>
        <v>16269.16</v>
      </c>
      <c r="AG117" s="1">
        <f ca="1">RepPd!AG132</f>
        <v>7971.3899999999994</v>
      </c>
      <c r="AH117" s="1">
        <f ca="1">RepPd!AH132</f>
        <v>0</v>
      </c>
      <c r="AI117" s="1">
        <f ca="1">RepPd!AI132</f>
        <v>0</v>
      </c>
      <c r="AJ117" s="1">
        <f ca="1">RepPd!AJ132</f>
        <v>0</v>
      </c>
      <c r="AK117" s="1">
        <f ca="1">RepPd!AK132</f>
        <v>0</v>
      </c>
      <c r="AL117" s="1">
        <f ca="1">RepPd!AL132</f>
        <v>0</v>
      </c>
    </row>
    <row r="118" spans="2:38" x14ac:dyDescent="0.25">
      <c r="B118" s="1" t="str">
        <f>Items!$G$13</f>
        <v>BS(+)</v>
      </c>
      <c r="C118" s="1" t="str">
        <f>Items!$H$13</f>
        <v>M</v>
      </c>
      <c r="I118" s="22" t="str">
        <f>Items!$E$13</f>
        <v>Начисление себестоимости</v>
      </c>
      <c r="J118" s="1" t="str">
        <f>Items!F13</f>
        <v>Канализация, Скважина,кессон и септик</v>
      </c>
      <c r="Q118" s="1">
        <f ca="1">RepPd!Q133</f>
        <v>1823096.05</v>
      </c>
      <c r="T118" s="1">
        <f ca="1">RepPd!T133</f>
        <v>0</v>
      </c>
      <c r="U118" s="1">
        <f ca="1">RepPd!U133</f>
        <v>886655.73</v>
      </c>
      <c r="V118" s="1">
        <f ca="1">RepPd!V133</f>
        <v>198878.83000000002</v>
      </c>
      <c r="W118" s="1">
        <f ca="1">RepPd!W133</f>
        <v>0</v>
      </c>
      <c r="X118" s="1">
        <f ca="1">RepPd!X133</f>
        <v>0</v>
      </c>
      <c r="Y118" s="1">
        <f ca="1">RepPd!Y133</f>
        <v>1389.8999999999999</v>
      </c>
      <c r="Z118" s="1">
        <f ca="1">RepPd!Z133</f>
        <v>0</v>
      </c>
      <c r="AA118" s="1">
        <f ca="1">RepPd!AA133</f>
        <v>109428.17</v>
      </c>
      <c r="AB118" s="1">
        <f ca="1">RepPd!AB133</f>
        <v>66998.140000000014</v>
      </c>
      <c r="AC118" s="1">
        <f ca="1">RepPd!AC133</f>
        <v>643.37</v>
      </c>
      <c r="AD118" s="1">
        <f ca="1">RepPd!AD133</f>
        <v>113274.2</v>
      </c>
      <c r="AE118" s="1">
        <f ca="1">RepPd!AE133</f>
        <v>351259.69</v>
      </c>
      <c r="AF118" s="1">
        <f ca="1">RepPd!AF133</f>
        <v>94568.01999999999</v>
      </c>
      <c r="AG118" s="1">
        <f ca="1">RepPd!AG133</f>
        <v>0</v>
      </c>
      <c r="AH118" s="1">
        <f ca="1">RepPd!AH133</f>
        <v>0</v>
      </c>
      <c r="AI118" s="1">
        <f ca="1">RepPd!AI133</f>
        <v>0</v>
      </c>
      <c r="AJ118" s="1">
        <f ca="1">RepPd!AJ133</f>
        <v>0</v>
      </c>
      <c r="AK118" s="1">
        <f ca="1">RepPd!AK133</f>
        <v>0</v>
      </c>
      <c r="AL118" s="1">
        <f ca="1">RepPd!AL133</f>
        <v>0</v>
      </c>
    </row>
    <row r="119" spans="2:38" x14ac:dyDescent="0.25">
      <c r="B119" s="1" t="str">
        <f>Items!G14</f>
        <v>BS(+)</v>
      </c>
      <c r="C119" s="1" t="str">
        <f>Items!H14</f>
        <v>M</v>
      </c>
      <c r="I119" s="22" t="str">
        <f>Items!E14</f>
        <v>Начисление себестоимости</v>
      </c>
      <c r="J119" s="1" t="str">
        <f>Items!F14</f>
        <v>Метизы, расходники</v>
      </c>
      <c r="Q119" s="1">
        <f ca="1">RepPd!Q134</f>
        <v>503174.07539999997</v>
      </c>
      <c r="T119" s="1">
        <f ca="1">RepPd!T134</f>
        <v>0</v>
      </c>
      <c r="U119" s="1">
        <f ca="1">RepPd!U134</f>
        <v>31243.07</v>
      </c>
      <c r="V119" s="1">
        <f ca="1">RepPd!V134</f>
        <v>11105.8</v>
      </c>
      <c r="W119" s="1">
        <f ca="1">RepPd!W134</f>
        <v>9353.83</v>
      </c>
      <c r="X119" s="1">
        <f ca="1">RepPd!X134</f>
        <v>31293.181</v>
      </c>
      <c r="Y119" s="1">
        <f ca="1">RepPd!Y134</f>
        <v>18747.95</v>
      </c>
      <c r="Z119" s="1">
        <f ca="1">RepPd!Z134</f>
        <v>64700.414399999994</v>
      </c>
      <c r="AA119" s="1">
        <f ca="1">RepPd!AA134</f>
        <v>87347.030000000013</v>
      </c>
      <c r="AB119" s="1">
        <f ca="1">RepPd!AB134</f>
        <v>10310.129999999999</v>
      </c>
      <c r="AC119" s="1">
        <f ca="1">RepPd!AC134</f>
        <v>40087.450000000004</v>
      </c>
      <c r="AD119" s="1">
        <f ca="1">RepPd!AD134</f>
        <v>13817.34</v>
      </c>
      <c r="AE119" s="1">
        <f ca="1">RepPd!AE134</f>
        <v>94824.4</v>
      </c>
      <c r="AF119" s="1">
        <f ca="1">RepPd!AF134</f>
        <v>90343.48000000001</v>
      </c>
      <c r="AG119" s="1">
        <f ca="1">RepPd!AG134</f>
        <v>0</v>
      </c>
      <c r="AH119" s="1">
        <f ca="1">RepPd!AH134</f>
        <v>0</v>
      </c>
      <c r="AI119" s="1">
        <f ca="1">RepPd!AI134</f>
        <v>0</v>
      </c>
      <c r="AJ119" s="1">
        <f ca="1">RepPd!AJ134</f>
        <v>0</v>
      </c>
      <c r="AK119" s="1">
        <f ca="1">RepPd!AK134</f>
        <v>0</v>
      </c>
      <c r="AL119" s="1">
        <f ca="1">RepPd!AL134</f>
        <v>0</v>
      </c>
    </row>
    <row r="120" spans="2:38" x14ac:dyDescent="0.25">
      <c r="B120" s="1" t="str">
        <f>Items!G15</f>
        <v>BS(+)</v>
      </c>
      <c r="C120" s="1" t="str">
        <f>Items!H15</f>
        <v>M</v>
      </c>
      <c r="I120" s="22" t="str">
        <f>Items!E15</f>
        <v>Начисление себестоимости</v>
      </c>
      <c r="J120" s="1" t="str">
        <f>Items!F15</f>
        <v>Материалы Фундамент</v>
      </c>
      <c r="Q120" s="1">
        <f ca="1">RepPd!Q135</f>
        <v>10604789.890000001</v>
      </c>
      <c r="T120" s="1">
        <f ca="1">RepPd!T135</f>
        <v>0</v>
      </c>
      <c r="U120" s="1">
        <f ca="1">RepPd!U135</f>
        <v>1292133.6999999997</v>
      </c>
      <c r="V120" s="1">
        <f ca="1">RepPd!V135</f>
        <v>324583</v>
      </c>
      <c r="W120" s="1">
        <f ca="1">RepPd!W135</f>
        <v>0</v>
      </c>
      <c r="X120" s="1">
        <f ca="1">RepPd!X135</f>
        <v>480567.23</v>
      </c>
      <c r="Y120" s="1">
        <f ca="1">RepPd!Y135</f>
        <v>0</v>
      </c>
      <c r="Z120" s="1">
        <f ca="1">RepPd!Z135</f>
        <v>0</v>
      </c>
      <c r="AA120" s="1">
        <f ca="1">RepPd!AA135</f>
        <v>393977.08</v>
      </c>
      <c r="AB120" s="1">
        <f ca="1">RepPd!AB135</f>
        <v>1319486.25</v>
      </c>
      <c r="AC120" s="1">
        <f ca="1">RepPd!AC135</f>
        <v>1312155.3699999999</v>
      </c>
      <c r="AD120" s="1">
        <f ca="1">RepPd!AD135</f>
        <v>906863.43000000017</v>
      </c>
      <c r="AE120" s="1">
        <f ca="1">RepPd!AE135</f>
        <v>714669.28</v>
      </c>
      <c r="AF120" s="1">
        <f ca="1">RepPd!AF135</f>
        <v>3860354.55</v>
      </c>
      <c r="AG120" s="1">
        <f ca="1">RepPd!AG135</f>
        <v>0</v>
      </c>
      <c r="AH120" s="1">
        <f ca="1">RepPd!AH135</f>
        <v>0</v>
      </c>
      <c r="AI120" s="1">
        <f ca="1">RepPd!AI135</f>
        <v>0</v>
      </c>
      <c r="AJ120" s="1">
        <f ca="1">RepPd!AJ135</f>
        <v>0</v>
      </c>
      <c r="AK120" s="1">
        <f ca="1">RepPd!AK135</f>
        <v>0</v>
      </c>
      <c r="AL120" s="1">
        <f ca="1">RepPd!AL135</f>
        <v>0</v>
      </c>
    </row>
    <row r="121" spans="2:38" x14ac:dyDescent="0.25">
      <c r="B121" s="1" t="str">
        <f>Items!G16</f>
        <v>BS(+)</v>
      </c>
      <c r="C121" s="1" t="str">
        <f>Items!H16</f>
        <v>M</v>
      </c>
      <c r="I121" s="22" t="str">
        <f>Items!E16</f>
        <v>Начисление себестоимости</v>
      </c>
      <c r="J121" s="1" t="str">
        <f>Items!F16</f>
        <v>Материалы Коробка</v>
      </c>
      <c r="Q121" s="1">
        <f ca="1">RepPd!Q136</f>
        <v>4248149.74</v>
      </c>
      <c r="T121" s="1">
        <f ca="1">RepPd!T136</f>
        <v>0</v>
      </c>
      <c r="U121" s="1">
        <f ca="1">RepPd!U136</f>
        <v>427903.84</v>
      </c>
      <c r="V121" s="1">
        <f ca="1">RepPd!V136</f>
        <v>620050.89999999991</v>
      </c>
      <c r="W121" s="1">
        <f ca="1">RepPd!W136</f>
        <v>46983.3</v>
      </c>
      <c r="X121" s="1">
        <f ca="1">RepPd!X136</f>
        <v>22699.200000000001</v>
      </c>
      <c r="Y121" s="1">
        <f ca="1">RepPd!Y136</f>
        <v>401422.58999999997</v>
      </c>
      <c r="Z121" s="1">
        <f ca="1">RepPd!Z136</f>
        <v>1873597.7999999998</v>
      </c>
      <c r="AA121" s="1">
        <f ca="1">RepPd!AA136</f>
        <v>0</v>
      </c>
      <c r="AB121" s="1">
        <f ca="1">RepPd!AB136</f>
        <v>329804.69</v>
      </c>
      <c r="AC121" s="1">
        <f ca="1">RepPd!AC136</f>
        <v>0</v>
      </c>
      <c r="AD121" s="1">
        <f ca="1">RepPd!AD136</f>
        <v>470229.42000000004</v>
      </c>
      <c r="AE121" s="1">
        <f ca="1">RepPd!AE136</f>
        <v>55458</v>
      </c>
      <c r="AF121" s="1">
        <f ca="1">RepPd!AF136</f>
        <v>0</v>
      </c>
      <c r="AG121" s="1">
        <f ca="1">RepPd!AG136</f>
        <v>0</v>
      </c>
      <c r="AH121" s="1">
        <f ca="1">RepPd!AH136</f>
        <v>0</v>
      </c>
      <c r="AI121" s="1">
        <f ca="1">RepPd!AI136</f>
        <v>0</v>
      </c>
      <c r="AJ121" s="1">
        <f ca="1">RepPd!AJ136</f>
        <v>0</v>
      </c>
      <c r="AK121" s="1">
        <f ca="1">RepPd!AK136</f>
        <v>0</v>
      </c>
      <c r="AL121" s="1">
        <f ca="1">RepPd!AL136</f>
        <v>0</v>
      </c>
    </row>
    <row r="122" spans="2:38" x14ac:dyDescent="0.25">
      <c r="B122" s="1" t="str">
        <f>Items!G17</f>
        <v>BS(+)</v>
      </c>
      <c r="C122" s="1" t="str">
        <f>Items!H17</f>
        <v>M</v>
      </c>
      <c r="I122" s="22" t="str">
        <f>Items!E17</f>
        <v>Начисление себестоимости</v>
      </c>
      <c r="J122" s="1" t="str">
        <f>Items!F17</f>
        <v>Материалы Кровля</v>
      </c>
      <c r="Q122" s="1">
        <f ca="1">RepPd!Q137</f>
        <v>2707693.43</v>
      </c>
      <c r="T122" s="1">
        <f ca="1">RepPd!T137</f>
        <v>0</v>
      </c>
      <c r="U122" s="1">
        <f ca="1">RepPd!U137</f>
        <v>189103.88999999998</v>
      </c>
      <c r="V122" s="1">
        <f ca="1">RepPd!V137</f>
        <v>572588.54</v>
      </c>
      <c r="W122" s="1">
        <f ca="1">RepPd!W137</f>
        <v>33598.400000000001</v>
      </c>
      <c r="X122" s="1">
        <f ca="1">RepPd!X137</f>
        <v>38329.200000000004</v>
      </c>
      <c r="Y122" s="1">
        <f ca="1">RepPd!Y137</f>
        <v>142948.87</v>
      </c>
      <c r="Z122" s="1">
        <f ca="1">RepPd!Z137</f>
        <v>657809.32000000007</v>
      </c>
      <c r="AA122" s="1">
        <f ca="1">RepPd!AA137</f>
        <v>129716.90999999999</v>
      </c>
      <c r="AB122" s="1">
        <f ca="1">RepPd!AB137</f>
        <v>246000</v>
      </c>
      <c r="AC122" s="1">
        <f ca="1">RepPd!AC137</f>
        <v>0</v>
      </c>
      <c r="AD122" s="1">
        <f ca="1">RepPd!AD137</f>
        <v>44993.520000000004</v>
      </c>
      <c r="AE122" s="1">
        <f ca="1">RepPd!AE137</f>
        <v>607507.81999999995</v>
      </c>
      <c r="AF122" s="1">
        <f ca="1">RepPd!AF137</f>
        <v>45096.959999999999</v>
      </c>
      <c r="AG122" s="1">
        <f ca="1">RepPd!AG137</f>
        <v>0</v>
      </c>
      <c r="AH122" s="1">
        <f ca="1">RepPd!AH137</f>
        <v>0</v>
      </c>
      <c r="AI122" s="1">
        <f ca="1">RepPd!AI137</f>
        <v>0</v>
      </c>
      <c r="AJ122" s="1">
        <f ca="1">RepPd!AJ137</f>
        <v>0</v>
      </c>
      <c r="AK122" s="1">
        <f ca="1">RepPd!AK137</f>
        <v>0</v>
      </c>
      <c r="AL122" s="1">
        <f ca="1">RepPd!AL137</f>
        <v>0</v>
      </c>
    </row>
    <row r="123" spans="2:38" x14ac:dyDescent="0.25">
      <c r="B123" s="1" t="str">
        <f>Items!G18</f>
        <v>BS(+)</v>
      </c>
      <c r="C123" s="1" t="str">
        <f>Items!H18</f>
        <v>M</v>
      </c>
      <c r="I123" s="22" t="str">
        <f>Items!E18</f>
        <v>Начисление себестоимости</v>
      </c>
      <c r="J123" s="1" t="str">
        <f>Items!F18</f>
        <v>Материалы Окна и двери</v>
      </c>
      <c r="Q123" s="1">
        <f ca="1">RepPd!Q138</f>
        <v>1044180.3499999999</v>
      </c>
      <c r="T123" s="1">
        <f ca="1">RepPd!T138</f>
        <v>0</v>
      </c>
      <c r="U123" s="1">
        <f ca="1">RepPd!U138</f>
        <v>0</v>
      </c>
      <c r="V123" s="1">
        <f ca="1">RepPd!V138</f>
        <v>0</v>
      </c>
      <c r="W123" s="1">
        <f ca="1">RepPd!W138</f>
        <v>272057.2</v>
      </c>
      <c r="X123" s="1">
        <f ca="1">RepPd!X138</f>
        <v>0</v>
      </c>
      <c r="Y123" s="1">
        <f ca="1">RepPd!Y138</f>
        <v>18400</v>
      </c>
      <c r="Z123" s="1">
        <f ca="1">RepPd!Z138</f>
        <v>296221.3</v>
      </c>
      <c r="AA123" s="1">
        <f ca="1">RepPd!AA138</f>
        <v>0</v>
      </c>
      <c r="AB123" s="1">
        <f ca="1">RepPd!AB138</f>
        <v>0</v>
      </c>
      <c r="AC123" s="1">
        <f ca="1">RepPd!AC138</f>
        <v>0</v>
      </c>
      <c r="AD123" s="1">
        <f ca="1">RepPd!AD138</f>
        <v>455390.64999999997</v>
      </c>
      <c r="AE123" s="1">
        <f ca="1">RepPd!AE138</f>
        <v>2111.2000000000003</v>
      </c>
      <c r="AF123" s="1">
        <f ca="1">RepPd!AF138</f>
        <v>0</v>
      </c>
      <c r="AG123" s="1">
        <f ca="1">RepPd!AG138</f>
        <v>0</v>
      </c>
      <c r="AH123" s="1">
        <f ca="1">RepPd!AH138</f>
        <v>0</v>
      </c>
      <c r="AI123" s="1">
        <f ca="1">RepPd!AI138</f>
        <v>0</v>
      </c>
      <c r="AJ123" s="1">
        <f ca="1">RepPd!AJ138</f>
        <v>0</v>
      </c>
      <c r="AK123" s="1">
        <f ca="1">RepPd!AK138</f>
        <v>0</v>
      </c>
      <c r="AL123" s="1">
        <f ca="1">RepPd!AL138</f>
        <v>0</v>
      </c>
    </row>
    <row r="124" spans="2:38" x14ac:dyDescent="0.25">
      <c r="B124" s="1" t="str">
        <f>Items!G19</f>
        <v>BS(+)</v>
      </c>
      <c r="C124" s="1" t="str">
        <f>Items!H19</f>
        <v>M</v>
      </c>
      <c r="I124" s="22" t="str">
        <f>Items!E19</f>
        <v>Начисление себестоимости</v>
      </c>
      <c r="J124" s="1" t="str">
        <f>Items!F19</f>
        <v>Материалы Фасад</v>
      </c>
      <c r="Q124" s="1">
        <f ca="1">RepPd!Q139</f>
        <v>1156786.6399999999</v>
      </c>
      <c r="T124" s="1">
        <f ca="1">RepPd!T139</f>
        <v>0</v>
      </c>
      <c r="U124" s="1">
        <f ca="1">RepPd!U139</f>
        <v>0</v>
      </c>
      <c r="V124" s="1">
        <f ca="1">RepPd!V139</f>
        <v>0</v>
      </c>
      <c r="W124" s="1">
        <f ca="1">RepPd!W139</f>
        <v>0</v>
      </c>
      <c r="X124" s="1">
        <f ca="1">RepPd!X139</f>
        <v>0</v>
      </c>
      <c r="Y124" s="1">
        <f ca="1">RepPd!Y139</f>
        <v>194155.7</v>
      </c>
      <c r="Z124" s="1">
        <f ca="1">RepPd!Z139</f>
        <v>159749.63</v>
      </c>
      <c r="AA124" s="1">
        <f ca="1">RepPd!AA139</f>
        <v>279380.33999999997</v>
      </c>
      <c r="AB124" s="1">
        <f ca="1">RepPd!AB139</f>
        <v>6153.4299999999994</v>
      </c>
      <c r="AC124" s="1">
        <f ca="1">RepPd!AC139</f>
        <v>10415.64</v>
      </c>
      <c r="AD124" s="1">
        <f ca="1">RepPd!AD139</f>
        <v>0</v>
      </c>
      <c r="AE124" s="1">
        <f ca="1">RepPd!AE139</f>
        <v>342675.62</v>
      </c>
      <c r="AF124" s="1">
        <f ca="1">RepPd!AF139</f>
        <v>121256.27999999997</v>
      </c>
      <c r="AG124" s="1">
        <f ca="1">RepPd!AG139</f>
        <v>43000</v>
      </c>
      <c r="AH124" s="1">
        <f ca="1">RepPd!AH139</f>
        <v>0</v>
      </c>
      <c r="AI124" s="1">
        <f ca="1">RepPd!AI139</f>
        <v>0</v>
      </c>
      <c r="AJ124" s="1">
        <f ca="1">RepPd!AJ139</f>
        <v>0</v>
      </c>
      <c r="AK124" s="1">
        <f ca="1">RepPd!AK139</f>
        <v>0</v>
      </c>
      <c r="AL124" s="1">
        <f ca="1">RepPd!AL139</f>
        <v>0</v>
      </c>
    </row>
    <row r="125" spans="2:38" x14ac:dyDescent="0.25">
      <c r="B125" s="1" t="str">
        <f>Items!G20</f>
        <v>BS(+)</v>
      </c>
      <c r="C125" s="1" t="str">
        <f>Items!H20</f>
        <v>M</v>
      </c>
      <c r="I125" s="22" t="str">
        <f>Items!E20</f>
        <v>Начисление себестоимости</v>
      </c>
      <c r="J125" s="1" t="str">
        <f>Items!F20</f>
        <v>Материалы Благоустройство</v>
      </c>
      <c r="Q125" s="1">
        <f ca="1">RepPd!Q140</f>
        <v>640210.25</v>
      </c>
      <c r="T125" s="1">
        <f ca="1">RepPd!T140</f>
        <v>0</v>
      </c>
      <c r="U125" s="1">
        <f ca="1">RepPd!U140</f>
        <v>0</v>
      </c>
      <c r="V125" s="1">
        <f ca="1">RepPd!V140</f>
        <v>0</v>
      </c>
      <c r="W125" s="1">
        <f ca="1">RepPd!W140</f>
        <v>0</v>
      </c>
      <c r="X125" s="1">
        <f ca="1">RepPd!X140</f>
        <v>0</v>
      </c>
      <c r="Y125" s="1">
        <f ca="1">RepPd!Y140</f>
        <v>0</v>
      </c>
      <c r="Z125" s="1">
        <f ca="1">RepPd!Z140</f>
        <v>0</v>
      </c>
      <c r="AA125" s="1">
        <f ca="1">RepPd!AA140</f>
        <v>0</v>
      </c>
      <c r="AB125" s="1">
        <f ca="1">RepPd!AB140</f>
        <v>0</v>
      </c>
      <c r="AC125" s="1">
        <f ca="1">RepPd!AC140</f>
        <v>0</v>
      </c>
      <c r="AD125" s="1">
        <f ca="1">RepPd!AD140</f>
        <v>0</v>
      </c>
      <c r="AE125" s="1">
        <f ca="1">RepPd!AE140</f>
        <v>254800</v>
      </c>
      <c r="AF125" s="1">
        <f ca="1">RepPd!AF140</f>
        <v>383213.53</v>
      </c>
      <c r="AG125" s="1">
        <f ca="1">RepPd!AG140</f>
        <v>2196.7199999999998</v>
      </c>
      <c r="AH125" s="1">
        <f ca="1">RepPd!AH140</f>
        <v>0</v>
      </c>
      <c r="AI125" s="1">
        <f ca="1">RepPd!AI140</f>
        <v>0</v>
      </c>
      <c r="AJ125" s="1">
        <f ca="1">RepPd!AJ140</f>
        <v>0</v>
      </c>
      <c r="AK125" s="1">
        <f ca="1">RepPd!AK140</f>
        <v>0</v>
      </c>
      <c r="AL125" s="1">
        <f ca="1">RepPd!AL140</f>
        <v>0</v>
      </c>
    </row>
    <row r="126" spans="2:38" x14ac:dyDescent="0.25">
      <c r="B126" s="1" t="str">
        <f>Items!G21</f>
        <v>BS(+)</v>
      </c>
      <c r="C126" s="1" t="str">
        <f>Items!H21</f>
        <v>M</v>
      </c>
      <c r="I126" s="22" t="str">
        <f>Items!E21</f>
        <v>Начисление себестоимости</v>
      </c>
      <c r="J126" s="1" t="str">
        <f>Items!F21</f>
        <v>Монтаж фундамента</v>
      </c>
      <c r="Q126" s="1">
        <f ca="1">RepPd!Q141</f>
        <v>3397557.9799999995</v>
      </c>
      <c r="T126" s="1">
        <f ca="1">RepPd!T141</f>
        <v>0</v>
      </c>
      <c r="U126" s="1">
        <f ca="1">RepPd!U141</f>
        <v>256680</v>
      </c>
      <c r="V126" s="1">
        <f ca="1">RepPd!V141</f>
        <v>314314</v>
      </c>
      <c r="W126" s="1">
        <f ca="1">RepPd!W141</f>
        <v>0</v>
      </c>
      <c r="X126" s="1">
        <f ca="1">RepPd!X141</f>
        <v>0</v>
      </c>
      <c r="Y126" s="1">
        <f ca="1">RepPd!Y141</f>
        <v>0</v>
      </c>
      <c r="Z126" s="1">
        <f ca="1">RepPd!Z141</f>
        <v>0</v>
      </c>
      <c r="AA126" s="1">
        <f ca="1">RepPd!AA141</f>
        <v>99277.48</v>
      </c>
      <c r="AB126" s="1">
        <f ca="1">RepPd!AB141</f>
        <v>817923.09999999986</v>
      </c>
      <c r="AC126" s="1">
        <f ca="1">RepPd!AC141</f>
        <v>209971.19</v>
      </c>
      <c r="AD126" s="1">
        <f ca="1">RepPd!AD141</f>
        <v>116849.73999999999</v>
      </c>
      <c r="AE126" s="1">
        <f ca="1">RepPd!AE141</f>
        <v>588260</v>
      </c>
      <c r="AF126" s="1">
        <f ca="1">RepPd!AF141</f>
        <v>994282.47</v>
      </c>
      <c r="AG126" s="1">
        <f ca="1">RepPd!AG141</f>
        <v>0</v>
      </c>
      <c r="AH126" s="1">
        <f ca="1">RepPd!AH141</f>
        <v>0</v>
      </c>
      <c r="AI126" s="1">
        <f ca="1">RepPd!AI141</f>
        <v>0</v>
      </c>
      <c r="AJ126" s="1">
        <f ca="1">RepPd!AJ141</f>
        <v>0</v>
      </c>
      <c r="AK126" s="1">
        <f ca="1">RepPd!AK141</f>
        <v>0</v>
      </c>
      <c r="AL126" s="1">
        <f ca="1">RepPd!AL141</f>
        <v>0</v>
      </c>
    </row>
    <row r="127" spans="2:38" x14ac:dyDescent="0.25">
      <c r="B127" s="1" t="str">
        <f>Items!G22</f>
        <v>BS(+)</v>
      </c>
      <c r="C127" s="1" t="str">
        <f>Items!H22</f>
        <v>M</v>
      </c>
      <c r="I127" s="22" t="str">
        <f>Items!E22</f>
        <v>Начисление себестоимости</v>
      </c>
      <c r="J127" s="1" t="str">
        <f>Items!F22</f>
        <v>Монтаж Коробки</v>
      </c>
      <c r="Q127" s="1">
        <f ca="1">RepPd!Q142</f>
        <v>3144157.55</v>
      </c>
      <c r="T127" s="1">
        <f ca="1">RepPd!T142</f>
        <v>0</v>
      </c>
      <c r="U127" s="1">
        <f ca="1">RepPd!U142</f>
        <v>0</v>
      </c>
      <c r="V127" s="1">
        <f ca="1">RepPd!V142</f>
        <v>23940</v>
      </c>
      <c r="W127" s="1">
        <f ca="1">RepPd!W142</f>
        <v>248274</v>
      </c>
      <c r="X127" s="1">
        <f ca="1">RepPd!X142</f>
        <v>166240</v>
      </c>
      <c r="Y127" s="1">
        <f ca="1">RepPd!Y142</f>
        <v>446397.3</v>
      </c>
      <c r="Z127" s="1">
        <f ca="1">RepPd!Z142</f>
        <v>342513.75</v>
      </c>
      <c r="AA127" s="1">
        <f ca="1">RepPd!AA142</f>
        <v>0</v>
      </c>
      <c r="AB127" s="1">
        <f ca="1">RepPd!AB142</f>
        <v>0</v>
      </c>
      <c r="AC127" s="1">
        <f ca="1">RepPd!AC142</f>
        <v>309240.5</v>
      </c>
      <c r="AD127" s="1">
        <f ca="1">RepPd!AD142</f>
        <v>960002</v>
      </c>
      <c r="AE127" s="1">
        <f ca="1">RepPd!AE142</f>
        <v>434450</v>
      </c>
      <c r="AF127" s="1">
        <f ca="1">RepPd!AF142</f>
        <v>88800</v>
      </c>
      <c r="AG127" s="1">
        <f ca="1">RepPd!AG142</f>
        <v>124299.99999999999</v>
      </c>
      <c r="AH127" s="1">
        <f ca="1">RepPd!AH142</f>
        <v>0</v>
      </c>
      <c r="AI127" s="1">
        <f ca="1">RepPd!AI142</f>
        <v>0</v>
      </c>
      <c r="AJ127" s="1">
        <f ca="1">RepPd!AJ142</f>
        <v>0</v>
      </c>
      <c r="AK127" s="1">
        <f ca="1">RepPd!AK142</f>
        <v>0</v>
      </c>
      <c r="AL127" s="1">
        <f ca="1">RepPd!AL142</f>
        <v>0</v>
      </c>
    </row>
    <row r="128" spans="2:38" x14ac:dyDescent="0.25">
      <c r="B128" s="1" t="str">
        <f>Items!G23</f>
        <v>BS(+)</v>
      </c>
      <c r="C128" s="1" t="str">
        <f>Items!H23</f>
        <v>M</v>
      </c>
      <c r="I128" s="22" t="str">
        <f>Items!E23</f>
        <v>Начисление себестоимости</v>
      </c>
      <c r="J128" s="1" t="str">
        <f>Items!F23</f>
        <v>Монтаж кровли</v>
      </c>
      <c r="Q128" s="1">
        <f ca="1">RepPd!Q143</f>
        <v>2030745.9800000002</v>
      </c>
      <c r="T128" s="1">
        <f ca="1">RepPd!T143</f>
        <v>0</v>
      </c>
      <c r="U128" s="1">
        <f ca="1">RepPd!U143</f>
        <v>0</v>
      </c>
      <c r="V128" s="1">
        <f ca="1">RepPd!V143</f>
        <v>0</v>
      </c>
      <c r="W128" s="1">
        <f ca="1">RepPd!W143</f>
        <v>0</v>
      </c>
      <c r="X128" s="1">
        <f ca="1">RepPd!X143</f>
        <v>17434</v>
      </c>
      <c r="Y128" s="1">
        <f ca="1">RepPd!Y143</f>
        <v>169720.6</v>
      </c>
      <c r="Z128" s="1">
        <f ca="1">RepPd!Z143</f>
        <v>319447.60000000003</v>
      </c>
      <c r="AA128" s="1">
        <f ca="1">RepPd!AA143</f>
        <v>391349</v>
      </c>
      <c r="AB128" s="1">
        <f ca="1">RepPd!AB143</f>
        <v>0</v>
      </c>
      <c r="AC128" s="1">
        <f ca="1">RepPd!AC143</f>
        <v>0</v>
      </c>
      <c r="AD128" s="1">
        <f ca="1">RepPd!AD143</f>
        <v>17628</v>
      </c>
      <c r="AE128" s="1">
        <f ca="1">RepPd!AE143</f>
        <v>407998.5</v>
      </c>
      <c r="AF128" s="1">
        <f ca="1">RepPd!AF143</f>
        <v>600275.78</v>
      </c>
      <c r="AG128" s="1">
        <f ca="1">RepPd!AG143</f>
        <v>106892.5</v>
      </c>
      <c r="AH128" s="1">
        <f ca="1">RepPd!AH143</f>
        <v>0</v>
      </c>
      <c r="AI128" s="1">
        <f ca="1">RepPd!AI143</f>
        <v>0</v>
      </c>
      <c r="AJ128" s="1">
        <f ca="1">RepPd!AJ143</f>
        <v>0</v>
      </c>
      <c r="AK128" s="1">
        <f ca="1">RepPd!AK143</f>
        <v>0</v>
      </c>
      <c r="AL128" s="1">
        <f ca="1">RepPd!AL143</f>
        <v>0</v>
      </c>
    </row>
    <row r="129" spans="2:38" x14ac:dyDescent="0.25">
      <c r="B129" s="1" t="str">
        <f>Items!G24</f>
        <v>BS(+)</v>
      </c>
      <c r="C129" s="1" t="str">
        <f>Items!H24</f>
        <v>M</v>
      </c>
      <c r="I129" s="22" t="str">
        <f>Items!E24</f>
        <v>Начисление себестоимости</v>
      </c>
      <c r="J129" s="1" t="str">
        <f>Items!F24</f>
        <v>Монтаж окон</v>
      </c>
      <c r="Q129" s="1">
        <f ca="1">RepPd!Q144</f>
        <v>91850</v>
      </c>
      <c r="T129" s="1">
        <f ca="1">RepPd!T144</f>
        <v>0</v>
      </c>
      <c r="U129" s="1">
        <f ca="1">RepPd!U144</f>
        <v>0</v>
      </c>
      <c r="V129" s="1">
        <f ca="1">RepPd!V144</f>
        <v>0</v>
      </c>
      <c r="W129" s="1">
        <f ca="1">RepPd!W144</f>
        <v>0</v>
      </c>
      <c r="X129" s="1">
        <f ca="1">RepPd!X144</f>
        <v>0</v>
      </c>
      <c r="Y129" s="1">
        <f ca="1">RepPd!Y144</f>
        <v>0</v>
      </c>
      <c r="Z129" s="1">
        <f ca="1">RepPd!Z144</f>
        <v>46650</v>
      </c>
      <c r="AA129" s="1">
        <f ca="1">RepPd!AA144</f>
        <v>0</v>
      </c>
      <c r="AB129" s="1">
        <f ca="1">RepPd!AB144</f>
        <v>0</v>
      </c>
      <c r="AC129" s="1">
        <f ca="1">RepPd!AC144</f>
        <v>0</v>
      </c>
      <c r="AD129" s="1">
        <f ca="1">RepPd!AD144</f>
        <v>0</v>
      </c>
      <c r="AE129" s="1">
        <f ca="1">RepPd!AE144</f>
        <v>45199.999999999993</v>
      </c>
      <c r="AF129" s="1">
        <f ca="1">RepPd!AF144</f>
        <v>0</v>
      </c>
      <c r="AG129" s="1">
        <f ca="1">RepPd!AG144</f>
        <v>0</v>
      </c>
      <c r="AH129" s="1">
        <f ca="1">RepPd!AH144</f>
        <v>0</v>
      </c>
      <c r="AI129" s="1">
        <f ca="1">RepPd!AI144</f>
        <v>0</v>
      </c>
      <c r="AJ129" s="1">
        <f ca="1">RepPd!AJ144</f>
        <v>0</v>
      </c>
      <c r="AK129" s="1">
        <f ca="1">RepPd!AK144</f>
        <v>0</v>
      </c>
      <c r="AL129" s="1">
        <f ca="1">RepPd!AL144</f>
        <v>0</v>
      </c>
    </row>
    <row r="130" spans="2:38" x14ac:dyDescent="0.25">
      <c r="B130" s="1" t="str">
        <f>Items!G25</f>
        <v>BS(+)</v>
      </c>
      <c r="C130" s="1" t="str">
        <f>Items!H25</f>
        <v>M</v>
      </c>
      <c r="I130" s="22" t="str">
        <f>Items!E25</f>
        <v>Начисление себестоимости</v>
      </c>
      <c r="J130" s="1" t="str">
        <f>Items!F25</f>
        <v>Монтаж Фасада</v>
      </c>
      <c r="Q130" s="1">
        <f ca="1">RepPd!Q145</f>
        <v>1573886.68</v>
      </c>
      <c r="T130" s="1">
        <f ca="1">RepPd!T145</f>
        <v>0</v>
      </c>
      <c r="U130" s="1">
        <f ca="1">RepPd!U145</f>
        <v>0</v>
      </c>
      <c r="V130" s="1">
        <f ca="1">RepPd!V145</f>
        <v>0</v>
      </c>
      <c r="W130" s="1">
        <f ca="1">RepPd!W145</f>
        <v>0</v>
      </c>
      <c r="X130" s="1">
        <f ca="1">RepPd!X145</f>
        <v>0</v>
      </c>
      <c r="Y130" s="1">
        <f ca="1">RepPd!Y145</f>
        <v>0</v>
      </c>
      <c r="Z130" s="1">
        <f ca="1">RepPd!Z145</f>
        <v>394039.95</v>
      </c>
      <c r="AA130" s="1">
        <f ca="1">RepPd!AA145</f>
        <v>435599.73</v>
      </c>
      <c r="AB130" s="1">
        <f ca="1">RepPd!AB145</f>
        <v>114054</v>
      </c>
      <c r="AC130" s="1">
        <f ca="1">RepPd!AC145</f>
        <v>0</v>
      </c>
      <c r="AD130" s="1">
        <f ca="1">RepPd!AD145</f>
        <v>0</v>
      </c>
      <c r="AE130" s="1">
        <f ca="1">RepPd!AE145</f>
        <v>0</v>
      </c>
      <c r="AF130" s="1">
        <f ca="1">RepPd!AF145</f>
        <v>630193</v>
      </c>
      <c r="AG130" s="1">
        <f ca="1">RepPd!AG145</f>
        <v>0</v>
      </c>
      <c r="AH130" s="1">
        <f ca="1">RepPd!AH145</f>
        <v>0</v>
      </c>
      <c r="AI130" s="1">
        <f ca="1">RepPd!AI145</f>
        <v>0</v>
      </c>
      <c r="AJ130" s="1">
        <f ca="1">RepPd!AJ145</f>
        <v>0</v>
      </c>
      <c r="AK130" s="1">
        <f ca="1">RepPd!AK145</f>
        <v>0</v>
      </c>
      <c r="AL130" s="1">
        <f ca="1">RepPd!AL145</f>
        <v>0</v>
      </c>
    </row>
    <row r="131" spans="2:38" x14ac:dyDescent="0.25">
      <c r="B131" s="1" t="str">
        <f>Items!G26</f>
        <v>BS(+)</v>
      </c>
      <c r="C131" s="1" t="str">
        <f>Items!H26</f>
        <v>M</v>
      </c>
      <c r="I131" s="22" t="str">
        <f>Items!E26</f>
        <v>Начисление себестоимости</v>
      </c>
      <c r="J131" s="1" t="str">
        <f>Items!F26</f>
        <v>Монтаж Благоустройства</v>
      </c>
      <c r="Q131" s="1">
        <f ca="1">RepPd!Q146</f>
        <v>310994</v>
      </c>
      <c r="T131" s="1">
        <f ca="1">RepPd!T146</f>
        <v>0</v>
      </c>
      <c r="U131" s="1">
        <f ca="1">RepPd!U146</f>
        <v>0</v>
      </c>
      <c r="V131" s="1">
        <f ca="1">RepPd!V146</f>
        <v>0</v>
      </c>
      <c r="W131" s="1">
        <f ca="1">RepPd!W146</f>
        <v>0</v>
      </c>
      <c r="X131" s="1">
        <f ca="1">RepPd!X146</f>
        <v>0</v>
      </c>
      <c r="Y131" s="1">
        <f ca="1">RepPd!Y146</f>
        <v>0</v>
      </c>
      <c r="Z131" s="1">
        <f ca="1">RepPd!Z146</f>
        <v>0</v>
      </c>
      <c r="AA131" s="1">
        <f ca="1">RepPd!AA146</f>
        <v>0</v>
      </c>
      <c r="AB131" s="1">
        <f ca="1">RepPd!AB146</f>
        <v>0</v>
      </c>
      <c r="AC131" s="1">
        <f ca="1">RepPd!AC146</f>
        <v>0</v>
      </c>
      <c r="AD131" s="1">
        <f ca="1">RepPd!AD146</f>
        <v>26026</v>
      </c>
      <c r="AE131" s="1">
        <f ca="1">RepPd!AE146</f>
        <v>0</v>
      </c>
      <c r="AF131" s="1">
        <f ca="1">RepPd!AF146</f>
        <v>200328</v>
      </c>
      <c r="AG131" s="1">
        <f ca="1">RepPd!AG146</f>
        <v>84640</v>
      </c>
      <c r="AH131" s="1">
        <f ca="1">RepPd!AH146</f>
        <v>0</v>
      </c>
      <c r="AI131" s="1">
        <f ca="1">RepPd!AI146</f>
        <v>0</v>
      </c>
      <c r="AJ131" s="1">
        <f ca="1">RepPd!AJ146</f>
        <v>0</v>
      </c>
      <c r="AK131" s="1">
        <f ca="1">RepPd!AK146</f>
        <v>0</v>
      </c>
      <c r="AL131" s="1">
        <f ca="1">RepPd!AL146</f>
        <v>0</v>
      </c>
    </row>
    <row r="132" spans="2:38" x14ac:dyDescent="0.25">
      <c r="B132" s="1" t="str">
        <f>Items!G27</f>
        <v>BS(+)</v>
      </c>
      <c r="C132" s="1" t="str">
        <f>Items!H27</f>
        <v>M</v>
      </c>
      <c r="I132" s="22" t="str">
        <f>Items!E27</f>
        <v>Начисление себестоимости</v>
      </c>
      <c r="J132" s="1" t="str">
        <f>Items!F27</f>
        <v>Спец техника</v>
      </c>
      <c r="Q132" s="1">
        <f ca="1">RepPd!Q147</f>
        <v>1022760.5199999999</v>
      </c>
      <c r="T132" s="1">
        <f ca="1">RepPd!T147</f>
        <v>0</v>
      </c>
      <c r="U132" s="1">
        <f ca="1">RepPd!U147</f>
        <v>0</v>
      </c>
      <c r="V132" s="1">
        <f ca="1">RepPd!V147</f>
        <v>28660</v>
      </c>
      <c r="W132" s="1">
        <f ca="1">RepPd!W147</f>
        <v>0</v>
      </c>
      <c r="X132" s="1">
        <f ca="1">RepPd!X147</f>
        <v>6260</v>
      </c>
      <c r="Y132" s="1">
        <f ca="1">RepPd!Y147</f>
        <v>9200</v>
      </c>
      <c r="Z132" s="1">
        <f ca="1">RepPd!Z147</f>
        <v>31900</v>
      </c>
      <c r="AA132" s="1">
        <f ca="1">RepPd!AA147</f>
        <v>314815.44</v>
      </c>
      <c r="AB132" s="1">
        <f ca="1">RepPd!AB147</f>
        <v>182489.66999999998</v>
      </c>
      <c r="AC132" s="1">
        <f ca="1">RepPd!AC147</f>
        <v>11299.999999999998</v>
      </c>
      <c r="AD132" s="1">
        <f ca="1">RepPd!AD147</f>
        <v>49026.81</v>
      </c>
      <c r="AE132" s="1">
        <f ca="1">RepPd!AE147</f>
        <v>262588.59999999998</v>
      </c>
      <c r="AF132" s="1">
        <f ca="1">RepPd!AF147</f>
        <v>120080</v>
      </c>
      <c r="AG132" s="1">
        <f ca="1">RepPd!AG147</f>
        <v>6440</v>
      </c>
      <c r="AH132" s="1">
        <f ca="1">RepPd!AH147</f>
        <v>0</v>
      </c>
      <c r="AI132" s="1">
        <f ca="1">RepPd!AI147</f>
        <v>0</v>
      </c>
      <c r="AJ132" s="1">
        <f ca="1">RepPd!AJ147</f>
        <v>0</v>
      </c>
      <c r="AK132" s="1">
        <f ca="1">RepPd!AK147</f>
        <v>0</v>
      </c>
      <c r="AL132" s="1">
        <f ca="1">RepPd!AL147</f>
        <v>0</v>
      </c>
    </row>
    <row r="133" spans="2:38" x14ac:dyDescent="0.25">
      <c r="B133" s="1" t="str">
        <f>Items!G28</f>
        <v>BS(+)</v>
      </c>
      <c r="C133" s="1" t="str">
        <f>Items!H28</f>
        <v>M</v>
      </c>
      <c r="I133" s="22" t="str">
        <f>Items!E28</f>
        <v>Начисление себестоимости</v>
      </c>
      <c r="J133" s="1" t="str">
        <f>Items!F28</f>
        <v>Общая территория (дорога, ливневка, газ, эл-во)</v>
      </c>
      <c r="Q133" s="1">
        <f ca="1">RepPd!Q148</f>
        <v>13570</v>
      </c>
      <c r="T133" s="1">
        <f ca="1">RepPd!T148</f>
        <v>0</v>
      </c>
      <c r="U133" s="1">
        <f ca="1">RepPd!U148</f>
        <v>0</v>
      </c>
      <c r="V133" s="1">
        <f ca="1">RepPd!V148</f>
        <v>0</v>
      </c>
      <c r="W133" s="1">
        <f ca="1">RepPd!W148</f>
        <v>0</v>
      </c>
      <c r="X133" s="1">
        <f ca="1">RepPd!X148</f>
        <v>0</v>
      </c>
      <c r="Y133" s="1">
        <f ca="1">RepPd!Y148</f>
        <v>0</v>
      </c>
      <c r="Z133" s="1">
        <f ca="1">RepPd!Z148</f>
        <v>0</v>
      </c>
      <c r="AA133" s="1">
        <f ca="1">RepPd!AA148</f>
        <v>0</v>
      </c>
      <c r="AB133" s="1">
        <f ca="1">RepPd!AB148</f>
        <v>13570</v>
      </c>
      <c r="AC133" s="1">
        <f ca="1">RepPd!AC148</f>
        <v>0</v>
      </c>
      <c r="AD133" s="1">
        <f ca="1">RepPd!AD148</f>
        <v>0</v>
      </c>
      <c r="AE133" s="1">
        <f ca="1">RepPd!AE148</f>
        <v>0</v>
      </c>
      <c r="AF133" s="1">
        <f ca="1">RepPd!AF148</f>
        <v>0</v>
      </c>
      <c r="AG133" s="1">
        <f ca="1">RepPd!AG148</f>
        <v>0</v>
      </c>
      <c r="AH133" s="1">
        <f ca="1">RepPd!AH148</f>
        <v>0</v>
      </c>
      <c r="AI133" s="1">
        <f ca="1">RepPd!AI148</f>
        <v>0</v>
      </c>
      <c r="AJ133" s="1">
        <f ca="1">RepPd!AJ148</f>
        <v>0</v>
      </c>
      <c r="AK133" s="1">
        <f ca="1">RepPd!AK148</f>
        <v>0</v>
      </c>
      <c r="AL133" s="1">
        <f ca="1">RepPd!AL148</f>
        <v>0</v>
      </c>
    </row>
    <row r="134" spans="2:38" x14ac:dyDescent="0.25">
      <c r="B134" s="1" t="str">
        <f>Items!G29</f>
        <v>BS(+)</v>
      </c>
      <c r="C134" s="1" t="str">
        <f>Items!H29</f>
        <v>M</v>
      </c>
      <c r="I134" s="22" t="str">
        <f>Items!E29</f>
        <v>Начисление себестоимости</v>
      </c>
      <c r="J134" s="1" t="str">
        <f>Items!F29</f>
        <v>Резерв-1</v>
      </c>
      <c r="Q134" s="1">
        <f ca="1">RepPd!Q149</f>
        <v>0</v>
      </c>
      <c r="T134" s="1">
        <f ca="1">RepPd!T149</f>
        <v>0</v>
      </c>
      <c r="U134" s="1">
        <f ca="1">RepPd!U149</f>
        <v>0</v>
      </c>
      <c r="V134" s="1">
        <f ca="1">RepPd!V149</f>
        <v>0</v>
      </c>
      <c r="W134" s="1">
        <f ca="1">RepPd!W149</f>
        <v>0</v>
      </c>
      <c r="X134" s="1">
        <f ca="1">RepPd!X149</f>
        <v>0</v>
      </c>
      <c r="Y134" s="1">
        <f ca="1">RepPd!Y149</f>
        <v>0</v>
      </c>
      <c r="Z134" s="1">
        <f ca="1">RepPd!Z149</f>
        <v>0</v>
      </c>
      <c r="AA134" s="1">
        <f ca="1">RepPd!AA149</f>
        <v>0</v>
      </c>
      <c r="AB134" s="1">
        <f ca="1">RepPd!AB149</f>
        <v>0</v>
      </c>
      <c r="AC134" s="1">
        <f ca="1">RepPd!AC149</f>
        <v>0</v>
      </c>
      <c r="AD134" s="1">
        <f ca="1">RepPd!AD149</f>
        <v>0</v>
      </c>
      <c r="AE134" s="1">
        <f ca="1">RepPd!AE149</f>
        <v>0</v>
      </c>
      <c r="AF134" s="1">
        <f ca="1">RepPd!AF149</f>
        <v>0</v>
      </c>
      <c r="AG134" s="1">
        <f ca="1">RepPd!AG149</f>
        <v>0</v>
      </c>
      <c r="AH134" s="1">
        <f ca="1">RepPd!AH149</f>
        <v>0</v>
      </c>
      <c r="AI134" s="1">
        <f ca="1">RepPd!AI149</f>
        <v>0</v>
      </c>
      <c r="AJ134" s="1">
        <f ca="1">RepPd!AJ149</f>
        <v>0</v>
      </c>
      <c r="AK134" s="1">
        <f ca="1">RepPd!AK149</f>
        <v>0</v>
      </c>
      <c r="AL134" s="1">
        <f ca="1">RepPd!AL149</f>
        <v>0</v>
      </c>
    </row>
    <row r="135" spans="2:38" x14ac:dyDescent="0.25">
      <c r="B135" s="1" t="str">
        <f>Items!G30</f>
        <v>BS(+)</v>
      </c>
      <c r="C135" s="1" t="str">
        <f>Items!H30</f>
        <v>M</v>
      </c>
      <c r="I135" s="22" t="str">
        <f>Items!E30</f>
        <v>Начисление себестоимости</v>
      </c>
      <c r="J135" s="1" t="str">
        <f>Items!F30</f>
        <v>Резерв-2</v>
      </c>
      <c r="Q135" s="1">
        <f ca="1">RepPd!Q150</f>
        <v>0</v>
      </c>
      <c r="T135" s="1">
        <f ca="1">RepPd!T150</f>
        <v>0</v>
      </c>
      <c r="U135" s="1">
        <f ca="1">RepPd!U150</f>
        <v>0</v>
      </c>
      <c r="V135" s="1">
        <f ca="1">RepPd!V150</f>
        <v>0</v>
      </c>
      <c r="W135" s="1">
        <f ca="1">RepPd!W150</f>
        <v>0</v>
      </c>
      <c r="X135" s="1">
        <f ca="1">RepPd!X150</f>
        <v>0</v>
      </c>
      <c r="Y135" s="1">
        <f ca="1">RepPd!Y150</f>
        <v>0</v>
      </c>
      <c r="Z135" s="1">
        <f ca="1">RepPd!Z150</f>
        <v>0</v>
      </c>
      <c r="AA135" s="1">
        <f ca="1">RepPd!AA150</f>
        <v>0</v>
      </c>
      <c r="AB135" s="1">
        <f ca="1">RepPd!AB150</f>
        <v>0</v>
      </c>
      <c r="AC135" s="1">
        <f ca="1">RepPd!AC150</f>
        <v>0</v>
      </c>
      <c r="AD135" s="1">
        <f ca="1">RepPd!AD150</f>
        <v>0</v>
      </c>
      <c r="AE135" s="1">
        <f ca="1">RepPd!AE150</f>
        <v>0</v>
      </c>
      <c r="AF135" s="1">
        <f ca="1">RepPd!AF150</f>
        <v>0</v>
      </c>
      <c r="AG135" s="1">
        <f ca="1">RepPd!AG150</f>
        <v>0</v>
      </c>
      <c r="AH135" s="1">
        <f ca="1">RepPd!AH150</f>
        <v>0</v>
      </c>
      <c r="AI135" s="1">
        <f ca="1">RepPd!AI150</f>
        <v>0</v>
      </c>
      <c r="AJ135" s="1">
        <f ca="1">RepPd!AJ150</f>
        <v>0</v>
      </c>
      <c r="AK135" s="1">
        <f ca="1">RepPd!AK150</f>
        <v>0</v>
      </c>
      <c r="AL135" s="1">
        <f ca="1">RepPd!AL150</f>
        <v>0</v>
      </c>
    </row>
    <row r="136" spans="2:38" x14ac:dyDescent="0.25">
      <c r="B136" s="1" t="str">
        <f>Items!G31</f>
        <v>BS(+)</v>
      </c>
      <c r="C136" s="1" t="str">
        <f>Items!H31</f>
        <v>M</v>
      </c>
      <c r="I136" s="22" t="str">
        <f>Items!E31</f>
        <v>Начисление себестоимости</v>
      </c>
      <c r="J136" s="1" t="str">
        <f>Items!F31</f>
        <v>Резерв-3</v>
      </c>
      <c r="Q136" s="1">
        <f ca="1">RepPd!Q151</f>
        <v>0</v>
      </c>
      <c r="T136" s="1">
        <f ca="1">RepPd!T151</f>
        <v>0</v>
      </c>
      <c r="U136" s="1">
        <f ca="1">RepPd!U151</f>
        <v>0</v>
      </c>
      <c r="V136" s="1">
        <f ca="1">RepPd!V151</f>
        <v>0</v>
      </c>
      <c r="W136" s="1">
        <f ca="1">RepPd!W151</f>
        <v>0</v>
      </c>
      <c r="X136" s="1">
        <f ca="1">RepPd!X151</f>
        <v>0</v>
      </c>
      <c r="Y136" s="1">
        <f ca="1">RepPd!Y151</f>
        <v>0</v>
      </c>
      <c r="Z136" s="1">
        <f ca="1">RepPd!Z151</f>
        <v>0</v>
      </c>
      <c r="AA136" s="1">
        <f ca="1">RepPd!AA151</f>
        <v>0</v>
      </c>
      <c r="AB136" s="1">
        <f ca="1">RepPd!AB151</f>
        <v>0</v>
      </c>
      <c r="AC136" s="1">
        <f ca="1">RepPd!AC151</f>
        <v>0</v>
      </c>
      <c r="AD136" s="1">
        <f ca="1">RepPd!AD151</f>
        <v>0</v>
      </c>
      <c r="AE136" s="1">
        <f ca="1">RepPd!AE151</f>
        <v>0</v>
      </c>
      <c r="AF136" s="1">
        <f ca="1">RepPd!AF151</f>
        <v>0</v>
      </c>
      <c r="AG136" s="1">
        <f ca="1">RepPd!AG151</f>
        <v>0</v>
      </c>
      <c r="AH136" s="1">
        <f ca="1">RepPd!AH151</f>
        <v>0</v>
      </c>
      <c r="AI136" s="1">
        <f ca="1">RepPd!AI151</f>
        <v>0</v>
      </c>
      <c r="AJ136" s="1">
        <f ca="1">RepPd!AJ151</f>
        <v>0</v>
      </c>
      <c r="AK136" s="1">
        <f ca="1">RepPd!AK151</f>
        <v>0</v>
      </c>
      <c r="AL136" s="1">
        <f ca="1">RepPd!AL151</f>
        <v>0</v>
      </c>
    </row>
    <row r="137" spans="2:38" x14ac:dyDescent="0.25">
      <c r="B137" s="1" t="str">
        <f>Items!G32</f>
        <v>BS(+)</v>
      </c>
      <c r="C137" s="1" t="str">
        <f>Items!H32</f>
        <v>M</v>
      </c>
      <c r="I137" s="22" t="str">
        <f>Items!E32</f>
        <v>Начисление себестоимости</v>
      </c>
      <c r="J137" s="1" t="str">
        <f>Items!F32</f>
        <v>Резерв-4</v>
      </c>
      <c r="Q137" s="1">
        <f ca="1">RepPd!Q152</f>
        <v>0</v>
      </c>
      <c r="T137" s="1">
        <f ca="1">RepPd!T152</f>
        <v>0</v>
      </c>
      <c r="U137" s="1">
        <f ca="1">RepPd!U152</f>
        <v>0</v>
      </c>
      <c r="V137" s="1">
        <f ca="1">RepPd!V152</f>
        <v>0</v>
      </c>
      <c r="W137" s="1">
        <f ca="1">RepPd!W152</f>
        <v>0</v>
      </c>
      <c r="X137" s="1">
        <f ca="1">RepPd!X152</f>
        <v>0</v>
      </c>
      <c r="Y137" s="1">
        <f ca="1">RepPd!Y152</f>
        <v>0</v>
      </c>
      <c r="Z137" s="1">
        <f ca="1">RepPd!Z152</f>
        <v>0</v>
      </c>
      <c r="AA137" s="1">
        <f ca="1">RepPd!AA152</f>
        <v>0</v>
      </c>
      <c r="AB137" s="1">
        <f ca="1">RepPd!AB152</f>
        <v>0</v>
      </c>
      <c r="AC137" s="1">
        <f ca="1">RepPd!AC152</f>
        <v>0</v>
      </c>
      <c r="AD137" s="1">
        <f ca="1">RepPd!AD152</f>
        <v>0</v>
      </c>
      <c r="AE137" s="1">
        <f ca="1">RepPd!AE152</f>
        <v>0</v>
      </c>
      <c r="AF137" s="1">
        <f ca="1">RepPd!AF152</f>
        <v>0</v>
      </c>
      <c r="AG137" s="1">
        <f ca="1">RepPd!AG152</f>
        <v>0</v>
      </c>
      <c r="AH137" s="1">
        <f ca="1">RepPd!AH152</f>
        <v>0</v>
      </c>
      <c r="AI137" s="1">
        <f ca="1">RepPd!AI152</f>
        <v>0</v>
      </c>
      <c r="AJ137" s="1">
        <f ca="1">RepPd!AJ152</f>
        <v>0</v>
      </c>
      <c r="AK137" s="1">
        <f ca="1">RepPd!AK152</f>
        <v>0</v>
      </c>
      <c r="AL137" s="1">
        <f ca="1">RepPd!AL152</f>
        <v>0</v>
      </c>
    </row>
    <row r="138" spans="2:38" x14ac:dyDescent="0.25">
      <c r="B138" s="1" t="str">
        <f>Items!G33</f>
        <v>BS(+)</v>
      </c>
      <c r="C138" s="1" t="str">
        <f>Items!H33</f>
        <v>M</v>
      </c>
      <c r="I138" s="22" t="str">
        <f>Items!E33</f>
        <v>Начисление себестоимости</v>
      </c>
      <c r="J138" s="1" t="str">
        <f>Items!F33</f>
        <v>Резерв-5</v>
      </c>
      <c r="Q138" s="1">
        <f ca="1">RepPd!Q153</f>
        <v>0</v>
      </c>
      <c r="T138" s="1">
        <f ca="1">RepPd!T153</f>
        <v>0</v>
      </c>
      <c r="U138" s="1">
        <f ca="1">RepPd!U153</f>
        <v>0</v>
      </c>
      <c r="V138" s="1">
        <f ca="1">RepPd!V153</f>
        <v>0</v>
      </c>
      <c r="W138" s="1">
        <f ca="1">RepPd!W153</f>
        <v>0</v>
      </c>
      <c r="X138" s="1">
        <f ca="1">RepPd!X153</f>
        <v>0</v>
      </c>
      <c r="Y138" s="1">
        <f ca="1">RepPd!Y153</f>
        <v>0</v>
      </c>
      <c r="Z138" s="1">
        <f ca="1">RepPd!Z153</f>
        <v>0</v>
      </c>
      <c r="AA138" s="1">
        <f ca="1">RepPd!AA153</f>
        <v>0</v>
      </c>
      <c r="AB138" s="1">
        <f ca="1">RepPd!AB153</f>
        <v>0</v>
      </c>
      <c r="AC138" s="1">
        <f ca="1">RepPd!AC153</f>
        <v>0</v>
      </c>
      <c r="AD138" s="1">
        <f ca="1">RepPd!AD153</f>
        <v>0</v>
      </c>
      <c r="AE138" s="1">
        <f ca="1">RepPd!AE153</f>
        <v>0</v>
      </c>
      <c r="AF138" s="1">
        <f ca="1">RepPd!AF153</f>
        <v>0</v>
      </c>
      <c r="AG138" s="1">
        <f ca="1">RepPd!AG153</f>
        <v>0</v>
      </c>
      <c r="AH138" s="1">
        <f ca="1">RepPd!AH153</f>
        <v>0</v>
      </c>
      <c r="AI138" s="1">
        <f ca="1">RepPd!AI153</f>
        <v>0</v>
      </c>
      <c r="AJ138" s="1">
        <f ca="1">RepPd!AJ153</f>
        <v>0</v>
      </c>
      <c r="AK138" s="1">
        <f ca="1">RepPd!AK153</f>
        <v>0</v>
      </c>
      <c r="AL138" s="1">
        <f ca="1">RepPd!AL153</f>
        <v>0</v>
      </c>
    </row>
    <row r="139" spans="2:38" x14ac:dyDescent="0.25">
      <c r="B139" s="1" t="str">
        <f>Items!G34</f>
        <v>BS(+)</v>
      </c>
      <c r="C139" s="1" t="str">
        <f>Items!H34</f>
        <v>M</v>
      </c>
      <c r="I139" s="22" t="str">
        <f>Items!E34</f>
        <v>Начисление себестоимости</v>
      </c>
      <c r="J139" s="1" t="str">
        <f>Items!F34</f>
        <v>Резерв-6</v>
      </c>
      <c r="Q139" s="1">
        <f ca="1">RepPd!Q154</f>
        <v>0</v>
      </c>
      <c r="T139" s="1">
        <f ca="1">RepPd!T154</f>
        <v>0</v>
      </c>
      <c r="U139" s="1">
        <f ca="1">RepPd!U154</f>
        <v>0</v>
      </c>
      <c r="V139" s="1">
        <f ca="1">RepPd!V154</f>
        <v>0</v>
      </c>
      <c r="W139" s="1">
        <f ca="1">RepPd!W154</f>
        <v>0</v>
      </c>
      <c r="X139" s="1">
        <f ca="1">RepPd!X154</f>
        <v>0</v>
      </c>
      <c r="Y139" s="1">
        <f ca="1">RepPd!Y154</f>
        <v>0</v>
      </c>
      <c r="Z139" s="1">
        <f ca="1">RepPd!Z154</f>
        <v>0</v>
      </c>
      <c r="AA139" s="1">
        <f ca="1">RepPd!AA154</f>
        <v>0</v>
      </c>
      <c r="AB139" s="1">
        <f ca="1">RepPd!AB154</f>
        <v>0</v>
      </c>
      <c r="AC139" s="1">
        <f ca="1">RepPd!AC154</f>
        <v>0</v>
      </c>
      <c r="AD139" s="1">
        <f ca="1">RepPd!AD154</f>
        <v>0</v>
      </c>
      <c r="AE139" s="1">
        <f ca="1">RepPd!AE154</f>
        <v>0</v>
      </c>
      <c r="AF139" s="1">
        <f ca="1">RepPd!AF154</f>
        <v>0</v>
      </c>
      <c r="AG139" s="1">
        <f ca="1">RepPd!AG154</f>
        <v>0</v>
      </c>
      <c r="AH139" s="1">
        <f ca="1">RepPd!AH154</f>
        <v>0</v>
      </c>
      <c r="AI139" s="1">
        <f ca="1">RepPd!AI154</f>
        <v>0</v>
      </c>
      <c r="AJ139" s="1">
        <f ca="1">RepPd!AJ154</f>
        <v>0</v>
      </c>
      <c r="AK139" s="1">
        <f ca="1">RepPd!AK154</f>
        <v>0</v>
      </c>
      <c r="AL139" s="1">
        <f ca="1">RepPd!AL154</f>
        <v>0</v>
      </c>
    </row>
    <row r="140" spans="2:38" x14ac:dyDescent="0.25">
      <c r="B140" s="1" t="str">
        <f>Items!G35</f>
        <v>BS(+)</v>
      </c>
      <c r="C140" s="1" t="str">
        <f>Items!H35</f>
        <v>M</v>
      </c>
      <c r="I140" s="22" t="str">
        <f>Items!E35</f>
        <v>Начисление себестоимости</v>
      </c>
      <c r="J140" s="1" t="str">
        <f>Items!F35</f>
        <v>Резерв-7</v>
      </c>
      <c r="Q140" s="1">
        <f ca="1">RepPd!Q155</f>
        <v>0</v>
      </c>
      <c r="T140" s="1">
        <f ca="1">RepPd!T155</f>
        <v>0</v>
      </c>
      <c r="U140" s="1">
        <f ca="1">RepPd!U155</f>
        <v>0</v>
      </c>
      <c r="V140" s="1">
        <f ca="1">RepPd!V155</f>
        <v>0</v>
      </c>
      <c r="W140" s="1">
        <f ca="1">RepPd!W155</f>
        <v>0</v>
      </c>
      <c r="X140" s="1">
        <f ca="1">RepPd!X155</f>
        <v>0</v>
      </c>
      <c r="Y140" s="1">
        <f ca="1">RepPd!Y155</f>
        <v>0</v>
      </c>
      <c r="Z140" s="1">
        <f ca="1">RepPd!Z155</f>
        <v>0</v>
      </c>
      <c r="AA140" s="1">
        <f ca="1">RepPd!AA155</f>
        <v>0</v>
      </c>
      <c r="AB140" s="1">
        <f ca="1">RepPd!AB155</f>
        <v>0</v>
      </c>
      <c r="AC140" s="1">
        <f ca="1">RepPd!AC155</f>
        <v>0</v>
      </c>
      <c r="AD140" s="1">
        <f ca="1">RepPd!AD155</f>
        <v>0</v>
      </c>
      <c r="AE140" s="1">
        <f ca="1">RepPd!AE155</f>
        <v>0</v>
      </c>
      <c r="AF140" s="1">
        <f ca="1">RepPd!AF155</f>
        <v>0</v>
      </c>
      <c r="AG140" s="1">
        <f ca="1">RepPd!AG155</f>
        <v>0</v>
      </c>
      <c r="AH140" s="1">
        <f ca="1">RepPd!AH155</f>
        <v>0</v>
      </c>
      <c r="AI140" s="1">
        <f ca="1">RepPd!AI155</f>
        <v>0</v>
      </c>
      <c r="AJ140" s="1">
        <f ca="1">RepPd!AJ155</f>
        <v>0</v>
      </c>
      <c r="AK140" s="1">
        <f ca="1">RepPd!AK155</f>
        <v>0</v>
      </c>
      <c r="AL140" s="1">
        <f ca="1">RepPd!AL155</f>
        <v>0</v>
      </c>
    </row>
    <row r="141" spans="2:38" x14ac:dyDescent="0.25">
      <c r="B141" s="1" t="str">
        <f>Items!G36</f>
        <v>BS(+)</v>
      </c>
      <c r="C141" s="1" t="str">
        <f>Items!H36</f>
        <v>M</v>
      </c>
      <c r="I141" s="22" t="str">
        <f>Items!E36</f>
        <v>Начисление себестоимости</v>
      </c>
      <c r="J141" s="1" t="str">
        <f>Items!F36</f>
        <v>Резерв-8</v>
      </c>
      <c r="Q141" s="1">
        <f ca="1">RepPd!Q156</f>
        <v>0</v>
      </c>
      <c r="T141" s="1">
        <f ca="1">RepPd!T156</f>
        <v>0</v>
      </c>
      <c r="U141" s="1">
        <f ca="1">RepPd!U156</f>
        <v>0</v>
      </c>
      <c r="V141" s="1">
        <f ca="1">RepPd!V156</f>
        <v>0</v>
      </c>
      <c r="W141" s="1">
        <f ca="1">RepPd!W156</f>
        <v>0</v>
      </c>
      <c r="X141" s="1">
        <f ca="1">RepPd!X156</f>
        <v>0</v>
      </c>
      <c r="Y141" s="1">
        <f ca="1">RepPd!Y156</f>
        <v>0</v>
      </c>
      <c r="Z141" s="1">
        <f ca="1">RepPd!Z156</f>
        <v>0</v>
      </c>
      <c r="AA141" s="1">
        <f ca="1">RepPd!AA156</f>
        <v>0</v>
      </c>
      <c r="AB141" s="1">
        <f ca="1">RepPd!AB156</f>
        <v>0</v>
      </c>
      <c r="AC141" s="1">
        <f ca="1">RepPd!AC156</f>
        <v>0</v>
      </c>
      <c r="AD141" s="1">
        <f ca="1">RepPd!AD156</f>
        <v>0</v>
      </c>
      <c r="AE141" s="1">
        <f ca="1">RepPd!AE156</f>
        <v>0</v>
      </c>
      <c r="AF141" s="1">
        <f ca="1">RepPd!AF156</f>
        <v>0</v>
      </c>
      <c r="AG141" s="1">
        <f ca="1">RepPd!AG156</f>
        <v>0</v>
      </c>
      <c r="AH141" s="1">
        <f ca="1">RepPd!AH156</f>
        <v>0</v>
      </c>
      <c r="AI141" s="1">
        <f ca="1">RepPd!AI156</f>
        <v>0</v>
      </c>
      <c r="AJ141" s="1">
        <f ca="1">RepPd!AJ156</f>
        <v>0</v>
      </c>
      <c r="AK141" s="1">
        <f ca="1">RepPd!AK156</f>
        <v>0</v>
      </c>
      <c r="AL141" s="1">
        <f ca="1">RepPd!AL156</f>
        <v>0</v>
      </c>
    </row>
    <row r="142" spans="2:38" s="23" customFormat="1" ht="10.199999999999999" x14ac:dyDescent="0.2">
      <c r="E142" s="23" t="s">
        <v>50</v>
      </c>
    </row>
    <row r="143" spans="2:38" ht="4.05" customHeight="1" x14ac:dyDescent="0.25"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</row>
    <row r="144" spans="2:38" ht="4.05" customHeight="1" x14ac:dyDescent="0.25"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</row>
    <row r="145" spans="2:38" s="2" customFormat="1" x14ac:dyDescent="0.25">
      <c r="G145" s="26" t="s">
        <v>19</v>
      </c>
      <c r="H145" s="26"/>
      <c r="I145" s="26"/>
      <c r="J145" s="26"/>
      <c r="K145" s="26"/>
      <c r="L145" s="26"/>
    </row>
    <row r="146" spans="2:38" s="2" customFormat="1" x14ac:dyDescent="0.25">
      <c r="B146" s="2">
        <f>Items!$L$3</f>
        <v>0</v>
      </c>
      <c r="C146" s="2" t="str">
        <f>Items!$M$3</f>
        <v>M</v>
      </c>
      <c r="I146" s="2" t="str">
        <f>Items!$J$3</f>
        <v>Поступление денежных средств по операционной деятельности</v>
      </c>
      <c r="Q146" s="2">
        <f ca="1">RepPd!Q161</f>
        <v>0</v>
      </c>
      <c r="T146" s="2">
        <f ca="1">RepPd!T161</f>
        <v>0</v>
      </c>
      <c r="U146" s="2">
        <f ca="1">RepPd!U161</f>
        <v>0</v>
      </c>
      <c r="V146" s="2">
        <f ca="1">RepPd!V161</f>
        <v>0</v>
      </c>
      <c r="W146" s="2">
        <f ca="1">RepPd!W161</f>
        <v>0</v>
      </c>
      <c r="X146" s="2">
        <f ca="1">RepPd!X161</f>
        <v>0</v>
      </c>
      <c r="Y146" s="2">
        <f ca="1">RepPd!Y161</f>
        <v>0</v>
      </c>
      <c r="Z146" s="2">
        <f ca="1">RepPd!Z161</f>
        <v>0</v>
      </c>
      <c r="AA146" s="2">
        <f ca="1">RepPd!AA161</f>
        <v>0</v>
      </c>
      <c r="AB146" s="2">
        <f ca="1">RepPd!AB161</f>
        <v>0</v>
      </c>
      <c r="AC146" s="2">
        <f ca="1">RepPd!AC161</f>
        <v>0</v>
      </c>
      <c r="AD146" s="2">
        <f ca="1">RepPd!AD161</f>
        <v>0</v>
      </c>
      <c r="AE146" s="2">
        <f ca="1">RepPd!AE161</f>
        <v>0</v>
      </c>
      <c r="AF146" s="2">
        <f ca="1">RepPd!AF161</f>
        <v>0</v>
      </c>
      <c r="AG146" s="2">
        <f ca="1">RepPd!AG161</f>
        <v>0</v>
      </c>
      <c r="AH146" s="2">
        <f ca="1">RepPd!AH161</f>
        <v>0</v>
      </c>
      <c r="AI146" s="2">
        <f ca="1">RepPd!AI161</f>
        <v>0</v>
      </c>
      <c r="AJ146" s="2">
        <f ca="1">RepPd!AJ161</f>
        <v>0</v>
      </c>
      <c r="AK146" s="2">
        <f ca="1">RepPd!AK161</f>
        <v>0</v>
      </c>
      <c r="AL146" s="2">
        <f ca="1">RepPd!AL161</f>
        <v>0</v>
      </c>
    </row>
    <row r="147" spans="2:38" x14ac:dyDescent="0.25">
      <c r="B147" s="1" t="str">
        <f>Items!$L$4</f>
        <v>CF(+)</v>
      </c>
      <c r="C147" s="1" t="str">
        <f>Items!$M$4</f>
        <v>M</v>
      </c>
      <c r="I147" s="22" t="str">
        <f>Items!$J$4</f>
        <v>Поступление денежных средств по операционной деятельности</v>
      </c>
      <c r="J147" s="1" t="str">
        <f>Items!$K$4</f>
        <v>Поступление от реализации</v>
      </c>
      <c r="Q147" s="1">
        <f ca="1">RepPd!Q162</f>
        <v>0</v>
      </c>
      <c r="T147" s="1">
        <f ca="1">RepPd!T162</f>
        <v>0</v>
      </c>
      <c r="U147" s="1">
        <f ca="1">RepPd!U162</f>
        <v>0</v>
      </c>
      <c r="V147" s="1">
        <f ca="1">RepPd!V162</f>
        <v>0</v>
      </c>
      <c r="W147" s="1">
        <f ca="1">RepPd!W162</f>
        <v>0</v>
      </c>
      <c r="X147" s="1">
        <f ca="1">RepPd!X162</f>
        <v>0</v>
      </c>
      <c r="Y147" s="1">
        <f ca="1">RepPd!Y162</f>
        <v>0</v>
      </c>
      <c r="Z147" s="1">
        <f ca="1">RepPd!Z162</f>
        <v>0</v>
      </c>
      <c r="AA147" s="1">
        <f ca="1">RepPd!AA162</f>
        <v>0</v>
      </c>
      <c r="AB147" s="1">
        <f ca="1">RepPd!AB162</f>
        <v>0</v>
      </c>
      <c r="AC147" s="1">
        <f ca="1">RepPd!AC162</f>
        <v>0</v>
      </c>
      <c r="AD147" s="1">
        <f ca="1">RepPd!AD162</f>
        <v>0</v>
      </c>
      <c r="AE147" s="1">
        <f ca="1">RepPd!AE162</f>
        <v>0</v>
      </c>
      <c r="AF147" s="1">
        <f ca="1">RepPd!AF162</f>
        <v>0</v>
      </c>
      <c r="AG147" s="1">
        <f ca="1">RepPd!AG162</f>
        <v>0</v>
      </c>
      <c r="AH147" s="1">
        <f ca="1">RepPd!AH162</f>
        <v>0</v>
      </c>
      <c r="AI147" s="1">
        <f ca="1">RepPd!AI162</f>
        <v>0</v>
      </c>
      <c r="AJ147" s="1">
        <f ca="1">RepPd!AJ162</f>
        <v>0</v>
      </c>
      <c r="AK147" s="1">
        <f ca="1">RepPd!AK162</f>
        <v>0</v>
      </c>
      <c r="AL147" s="1">
        <f ca="1">RepPd!AL162</f>
        <v>0</v>
      </c>
    </row>
    <row r="148" spans="2:38" x14ac:dyDescent="0.25">
      <c r="B148" s="1" t="str">
        <f>Items!$L$5</f>
        <v>CF(+)</v>
      </c>
      <c r="C148" s="1" t="str">
        <f>Items!$M$5</f>
        <v>M</v>
      </c>
      <c r="I148" s="22" t="str">
        <f>Items!$J$5</f>
        <v>Поступление денежных средств по операционной деятельности</v>
      </c>
      <c r="J148" s="1" t="str">
        <f>Items!$K$5</f>
        <v>Прочие поступления</v>
      </c>
      <c r="Q148" s="20">
        <f ca="1">RepPd!Q163</f>
        <v>0</v>
      </c>
      <c r="T148" s="1">
        <f ca="1">RepPd!T163</f>
        <v>0</v>
      </c>
      <c r="U148" s="1">
        <f ca="1">RepPd!U163</f>
        <v>0</v>
      </c>
      <c r="V148" s="1">
        <f ca="1">RepPd!V163</f>
        <v>0</v>
      </c>
      <c r="W148" s="1">
        <f ca="1">RepPd!W163</f>
        <v>0</v>
      </c>
      <c r="X148" s="1">
        <f ca="1">RepPd!X163</f>
        <v>0</v>
      </c>
      <c r="Y148" s="1">
        <f ca="1">RepPd!Y163</f>
        <v>0</v>
      </c>
      <c r="Z148" s="1">
        <f ca="1">RepPd!Z163</f>
        <v>0</v>
      </c>
      <c r="AA148" s="1">
        <f ca="1">RepPd!AA163</f>
        <v>0</v>
      </c>
      <c r="AB148" s="1">
        <f ca="1">RepPd!AB163</f>
        <v>0</v>
      </c>
      <c r="AC148" s="1">
        <f ca="1">RepPd!AC163</f>
        <v>0</v>
      </c>
      <c r="AD148" s="1">
        <f ca="1">RepPd!AD163</f>
        <v>0</v>
      </c>
      <c r="AE148" s="1">
        <f ca="1">RepPd!AE163</f>
        <v>0</v>
      </c>
      <c r="AF148" s="1">
        <f ca="1">RepPd!AF163</f>
        <v>0</v>
      </c>
      <c r="AG148" s="1">
        <f ca="1">RepPd!AG163</f>
        <v>0</v>
      </c>
      <c r="AH148" s="1">
        <f ca="1">RepPd!AH163</f>
        <v>0</v>
      </c>
      <c r="AI148" s="1">
        <f ca="1">RepPd!AI163</f>
        <v>0</v>
      </c>
      <c r="AJ148" s="1">
        <f ca="1">RepPd!AJ163</f>
        <v>0</v>
      </c>
      <c r="AK148" s="1">
        <f ca="1">RepPd!AK163</f>
        <v>0</v>
      </c>
      <c r="AL148" s="1">
        <f ca="1">RepPd!AL163</f>
        <v>0</v>
      </c>
    </row>
    <row r="149" spans="2:38" s="23" customFormat="1" ht="10.199999999999999" x14ac:dyDescent="0.2">
      <c r="E149" s="23" t="s">
        <v>50</v>
      </c>
    </row>
    <row r="150" spans="2:38" s="2" customFormat="1" x14ac:dyDescent="0.25">
      <c r="B150" s="2">
        <f>Items!$L$6</f>
        <v>0</v>
      </c>
      <c r="C150" s="2" t="str">
        <f>Items!$M$6</f>
        <v>N</v>
      </c>
      <c r="I150" s="2" t="str">
        <f>Items!$J$6</f>
        <v>Оплаты себестоимостных затрат</v>
      </c>
      <c r="Q150" s="2">
        <f ca="1">RepPd!Q165</f>
        <v>0</v>
      </c>
      <c r="T150" s="2">
        <f ca="1">RepPd!T165</f>
        <v>0</v>
      </c>
      <c r="U150" s="2">
        <f ca="1">RepPd!U165</f>
        <v>0</v>
      </c>
      <c r="V150" s="2">
        <f ca="1">RepPd!V165</f>
        <v>0</v>
      </c>
      <c r="W150" s="2">
        <f ca="1">RepPd!W165</f>
        <v>0</v>
      </c>
      <c r="X150" s="2">
        <f ca="1">RepPd!X165</f>
        <v>0</v>
      </c>
      <c r="Y150" s="2">
        <f ca="1">RepPd!Y165</f>
        <v>0</v>
      </c>
      <c r="Z150" s="2">
        <f ca="1">RepPd!Z165</f>
        <v>0</v>
      </c>
      <c r="AA150" s="2">
        <f ca="1">RepPd!AA165</f>
        <v>0</v>
      </c>
      <c r="AB150" s="2">
        <f ca="1">RepPd!AB165</f>
        <v>0</v>
      </c>
      <c r="AC150" s="2">
        <f ca="1">RepPd!AC165</f>
        <v>0</v>
      </c>
      <c r="AD150" s="2">
        <f ca="1">RepPd!AD165</f>
        <v>0</v>
      </c>
      <c r="AE150" s="2">
        <f ca="1">RepPd!AE165</f>
        <v>0</v>
      </c>
      <c r="AF150" s="2">
        <f ca="1">RepPd!AF165</f>
        <v>0</v>
      </c>
      <c r="AG150" s="2">
        <f ca="1">RepPd!AG165</f>
        <v>0</v>
      </c>
      <c r="AH150" s="2">
        <f ca="1">RepPd!AH165</f>
        <v>0</v>
      </c>
      <c r="AI150" s="2">
        <f ca="1">RepPd!AI165</f>
        <v>0</v>
      </c>
      <c r="AJ150" s="2">
        <f ca="1">RepPd!AJ165</f>
        <v>0</v>
      </c>
      <c r="AK150" s="2">
        <f ca="1">RepPd!AK165</f>
        <v>0</v>
      </c>
      <c r="AL150" s="2">
        <f ca="1">RepPd!AL165</f>
        <v>0</v>
      </c>
    </row>
    <row r="151" spans="2:38" x14ac:dyDescent="0.25">
      <c r="B151" s="1" t="str">
        <f>Items!$L$7</f>
        <v>CF(-)</v>
      </c>
      <c r="C151" s="1" t="str">
        <f>Items!$M$7</f>
        <v>N</v>
      </c>
      <c r="I151" s="22" t="str">
        <f>Items!$J$7</f>
        <v>Оплаты себестоимостных затрат</v>
      </c>
      <c r="J151" s="1" t="str">
        <f>Items!K7</f>
        <v>Подготовительные работы</v>
      </c>
      <c r="Q151" s="1">
        <f ca="1">RepPd!Q166</f>
        <v>0</v>
      </c>
      <c r="T151" s="1">
        <f ca="1">RepPd!T166</f>
        <v>0</v>
      </c>
      <c r="U151" s="1">
        <f ca="1">RepPd!U166</f>
        <v>0</v>
      </c>
      <c r="V151" s="1">
        <f ca="1">RepPd!V166</f>
        <v>0</v>
      </c>
      <c r="W151" s="1">
        <f ca="1">RepPd!W166</f>
        <v>0</v>
      </c>
      <c r="X151" s="1">
        <f ca="1">RepPd!X166</f>
        <v>0</v>
      </c>
      <c r="Y151" s="1">
        <f ca="1">RepPd!Y166</f>
        <v>0</v>
      </c>
      <c r="Z151" s="1">
        <f ca="1">RepPd!Z166</f>
        <v>0</v>
      </c>
      <c r="AA151" s="1">
        <f ca="1">RepPd!AA166</f>
        <v>0</v>
      </c>
      <c r="AB151" s="1">
        <f ca="1">RepPd!AB166</f>
        <v>0</v>
      </c>
      <c r="AC151" s="1">
        <f ca="1">RepPd!AC166</f>
        <v>0</v>
      </c>
      <c r="AD151" s="1">
        <f ca="1">RepPd!AD166</f>
        <v>0</v>
      </c>
      <c r="AE151" s="1">
        <f ca="1">RepPd!AE166</f>
        <v>0</v>
      </c>
      <c r="AF151" s="1">
        <f ca="1">RepPd!AF166</f>
        <v>0</v>
      </c>
      <c r="AG151" s="1">
        <f ca="1">RepPd!AG166</f>
        <v>0</v>
      </c>
      <c r="AH151" s="1">
        <f ca="1">RepPd!AH166</f>
        <v>0</v>
      </c>
      <c r="AI151" s="1">
        <f ca="1">RepPd!AI166</f>
        <v>0</v>
      </c>
      <c r="AJ151" s="1">
        <f ca="1">RepPd!AJ166</f>
        <v>0</v>
      </c>
      <c r="AK151" s="1">
        <f ca="1">RepPd!AK166</f>
        <v>0</v>
      </c>
      <c r="AL151" s="1">
        <f ca="1">RepPd!AL166</f>
        <v>0</v>
      </c>
    </row>
    <row r="152" spans="2:38" x14ac:dyDescent="0.25">
      <c r="B152" s="1" t="str">
        <f>Items!$L$8</f>
        <v>CF(-)</v>
      </c>
      <c r="C152" s="1" t="str">
        <f>Items!$M$8</f>
        <v>N</v>
      </c>
      <c r="I152" s="22" t="str">
        <f>Items!$J$8</f>
        <v>Оплаты себестоимостных затрат</v>
      </c>
      <c r="J152" s="1" t="str">
        <f>Items!K8</f>
        <v>Затраты на покупку участка</v>
      </c>
      <c r="Q152" s="1">
        <f ca="1">RepPd!Q167</f>
        <v>0</v>
      </c>
      <c r="T152" s="1">
        <f ca="1">RepPd!T167</f>
        <v>0</v>
      </c>
      <c r="U152" s="1">
        <f ca="1">RepPd!U167</f>
        <v>0</v>
      </c>
      <c r="V152" s="1">
        <f ca="1">RepPd!V167</f>
        <v>0</v>
      </c>
      <c r="W152" s="1">
        <f ca="1">RepPd!W167</f>
        <v>0</v>
      </c>
      <c r="X152" s="1">
        <f ca="1">RepPd!X167</f>
        <v>0</v>
      </c>
      <c r="Y152" s="1">
        <f ca="1">RepPd!Y167</f>
        <v>0</v>
      </c>
      <c r="Z152" s="1">
        <f ca="1">RepPd!Z167</f>
        <v>0</v>
      </c>
      <c r="AA152" s="1">
        <f ca="1">RepPd!AA167</f>
        <v>0</v>
      </c>
      <c r="AB152" s="1">
        <f ca="1">RepPd!AB167</f>
        <v>0</v>
      </c>
      <c r="AC152" s="1">
        <f ca="1">RepPd!AC167</f>
        <v>0</v>
      </c>
      <c r="AD152" s="1">
        <f ca="1">RepPd!AD167</f>
        <v>0</v>
      </c>
      <c r="AE152" s="1">
        <f ca="1">RepPd!AE167</f>
        <v>0</v>
      </c>
      <c r="AF152" s="1">
        <f ca="1">RepPd!AF167</f>
        <v>0</v>
      </c>
      <c r="AG152" s="1">
        <f ca="1">RepPd!AG167</f>
        <v>0</v>
      </c>
      <c r="AH152" s="1">
        <f ca="1">RepPd!AH167</f>
        <v>0</v>
      </c>
      <c r="AI152" s="1">
        <f ca="1">RepPd!AI167</f>
        <v>0</v>
      </c>
      <c r="AJ152" s="1">
        <f ca="1">RepPd!AJ167</f>
        <v>0</v>
      </c>
      <c r="AK152" s="1">
        <f ca="1">RepPd!AK167</f>
        <v>0</v>
      </c>
      <c r="AL152" s="1">
        <f ca="1">RepPd!AL167</f>
        <v>0</v>
      </c>
    </row>
    <row r="153" spans="2:38" x14ac:dyDescent="0.25">
      <c r="B153" s="1" t="str">
        <f>Items!$L$9</f>
        <v>CF(-)</v>
      </c>
      <c r="C153" s="1" t="str">
        <f>Items!$M$9</f>
        <v>N</v>
      </c>
      <c r="I153" s="22" t="str">
        <f>Items!$J$9</f>
        <v>Оплаты себестоимостных затрат</v>
      </c>
      <c r="J153" s="1" t="str">
        <f>Items!K9</f>
        <v>Прочее</v>
      </c>
      <c r="Q153" s="1">
        <f ca="1">RepPd!Q168</f>
        <v>0</v>
      </c>
      <c r="T153" s="1">
        <f ca="1">RepPd!T168</f>
        <v>0</v>
      </c>
      <c r="U153" s="1">
        <f ca="1">RepPd!U168</f>
        <v>0</v>
      </c>
      <c r="V153" s="1">
        <f ca="1">RepPd!V168</f>
        <v>0</v>
      </c>
      <c r="W153" s="1">
        <f ca="1">RepPd!W168</f>
        <v>0</v>
      </c>
      <c r="X153" s="1">
        <f ca="1">RepPd!X168</f>
        <v>0</v>
      </c>
      <c r="Y153" s="1">
        <f ca="1">RepPd!Y168</f>
        <v>0</v>
      </c>
      <c r="Z153" s="1">
        <f ca="1">RepPd!Z168</f>
        <v>0</v>
      </c>
      <c r="AA153" s="1">
        <f ca="1">RepPd!AA168</f>
        <v>0</v>
      </c>
      <c r="AB153" s="1">
        <f ca="1">RepPd!AB168</f>
        <v>0</v>
      </c>
      <c r="AC153" s="1">
        <f ca="1">RepPd!AC168</f>
        <v>0</v>
      </c>
      <c r="AD153" s="1">
        <f ca="1">RepPd!AD168</f>
        <v>0</v>
      </c>
      <c r="AE153" s="1">
        <f ca="1">RepPd!AE168</f>
        <v>0</v>
      </c>
      <c r="AF153" s="1">
        <f ca="1">RepPd!AF168</f>
        <v>0</v>
      </c>
      <c r="AG153" s="1">
        <f ca="1">RepPd!AG168</f>
        <v>0</v>
      </c>
      <c r="AH153" s="1">
        <f ca="1">RepPd!AH168</f>
        <v>0</v>
      </c>
      <c r="AI153" s="1">
        <f ca="1">RepPd!AI168</f>
        <v>0</v>
      </c>
      <c r="AJ153" s="1">
        <f ca="1">RepPd!AJ168</f>
        <v>0</v>
      </c>
      <c r="AK153" s="1">
        <f ca="1">RepPd!AK168</f>
        <v>0</v>
      </c>
      <c r="AL153" s="1">
        <f ca="1">RepPd!AL168</f>
        <v>0</v>
      </c>
    </row>
    <row r="154" spans="2:38" x14ac:dyDescent="0.25">
      <c r="B154" s="1" t="str">
        <f>Items!$L$10</f>
        <v>CF(-)</v>
      </c>
      <c r="C154" s="1" t="str">
        <f>Items!$M$10</f>
        <v>N</v>
      </c>
      <c r="I154" s="22" t="str">
        <f>Items!$J$10</f>
        <v>Оплаты себестоимостных затрат</v>
      </c>
      <c r="J154" s="1" t="str">
        <f>Items!K10</f>
        <v>ГСМ</v>
      </c>
      <c r="Q154" s="1">
        <f ca="1">RepPd!Q169</f>
        <v>0</v>
      </c>
      <c r="T154" s="1">
        <f ca="1">RepPd!T169</f>
        <v>0</v>
      </c>
      <c r="U154" s="1">
        <f ca="1">RepPd!U169</f>
        <v>0</v>
      </c>
      <c r="V154" s="1">
        <f ca="1">RepPd!V169</f>
        <v>0</v>
      </c>
      <c r="W154" s="1">
        <f ca="1">RepPd!W169</f>
        <v>0</v>
      </c>
      <c r="X154" s="1">
        <f ca="1">RepPd!X169</f>
        <v>0</v>
      </c>
      <c r="Y154" s="1">
        <f ca="1">RepPd!Y169</f>
        <v>0</v>
      </c>
      <c r="Z154" s="1">
        <f ca="1">RepPd!Z169</f>
        <v>0</v>
      </c>
      <c r="AA154" s="1">
        <f ca="1">RepPd!AA169</f>
        <v>0</v>
      </c>
      <c r="AB154" s="1">
        <f ca="1">RepPd!AB169</f>
        <v>0</v>
      </c>
      <c r="AC154" s="1">
        <f ca="1">RepPd!AC169</f>
        <v>0</v>
      </c>
      <c r="AD154" s="1">
        <f ca="1">RepPd!AD169</f>
        <v>0</v>
      </c>
      <c r="AE154" s="1">
        <f ca="1">RepPd!AE169</f>
        <v>0</v>
      </c>
      <c r="AF154" s="1">
        <f ca="1">RepPd!AF169</f>
        <v>0</v>
      </c>
      <c r="AG154" s="1">
        <f ca="1">RepPd!AG169</f>
        <v>0</v>
      </c>
      <c r="AH154" s="1">
        <f ca="1">RepPd!AH169</f>
        <v>0</v>
      </c>
      <c r="AI154" s="1">
        <f ca="1">RepPd!AI169</f>
        <v>0</v>
      </c>
      <c r="AJ154" s="1">
        <f ca="1">RepPd!AJ169</f>
        <v>0</v>
      </c>
      <c r="AK154" s="1">
        <f ca="1">RepPd!AK169</f>
        <v>0</v>
      </c>
      <c r="AL154" s="1">
        <f ca="1">RepPd!AL169</f>
        <v>0</v>
      </c>
    </row>
    <row r="155" spans="2:38" x14ac:dyDescent="0.25">
      <c r="B155" s="1" t="str">
        <f>Items!$L$11</f>
        <v>CF(-)</v>
      </c>
      <c r="C155" s="1" t="str">
        <f>Items!$M$11</f>
        <v>N</v>
      </c>
      <c r="I155" s="22" t="str">
        <f>Items!$J$11</f>
        <v>Оплаты себестоимостных затрат</v>
      </c>
      <c r="J155" s="1" t="str">
        <f>Items!K11</f>
        <v>Электрика</v>
      </c>
      <c r="Q155" s="1">
        <f ca="1">RepPd!Q170</f>
        <v>0</v>
      </c>
      <c r="T155" s="1">
        <f ca="1">RepPd!T170</f>
        <v>0</v>
      </c>
      <c r="U155" s="1">
        <f ca="1">RepPd!U170</f>
        <v>0</v>
      </c>
      <c r="V155" s="1">
        <f ca="1">RepPd!V170</f>
        <v>0</v>
      </c>
      <c r="W155" s="1">
        <f ca="1">RepPd!W170</f>
        <v>0</v>
      </c>
      <c r="X155" s="1">
        <f ca="1">RepPd!X170</f>
        <v>0</v>
      </c>
      <c r="Y155" s="1">
        <f ca="1">RepPd!Y170</f>
        <v>0</v>
      </c>
      <c r="Z155" s="1">
        <f ca="1">RepPd!Z170</f>
        <v>0</v>
      </c>
      <c r="AA155" s="1">
        <f ca="1">RepPd!AA170</f>
        <v>0</v>
      </c>
      <c r="AB155" s="1">
        <f ca="1">RepPd!AB170</f>
        <v>0</v>
      </c>
      <c r="AC155" s="1">
        <f ca="1">RepPd!AC170</f>
        <v>0</v>
      </c>
      <c r="AD155" s="1">
        <f ca="1">RepPd!AD170</f>
        <v>0</v>
      </c>
      <c r="AE155" s="1">
        <f ca="1">RepPd!AE170</f>
        <v>0</v>
      </c>
      <c r="AF155" s="1">
        <f ca="1">RepPd!AF170</f>
        <v>0</v>
      </c>
      <c r="AG155" s="1">
        <f ca="1">RepPd!AG170</f>
        <v>0</v>
      </c>
      <c r="AH155" s="1">
        <f ca="1">RepPd!AH170</f>
        <v>0</v>
      </c>
      <c r="AI155" s="1">
        <f ca="1">RepPd!AI170</f>
        <v>0</v>
      </c>
      <c r="AJ155" s="1">
        <f ca="1">RepPd!AJ170</f>
        <v>0</v>
      </c>
      <c r="AK155" s="1">
        <f ca="1">RepPd!AK170</f>
        <v>0</v>
      </c>
      <c r="AL155" s="1">
        <f ca="1">RepPd!AL170</f>
        <v>0</v>
      </c>
    </row>
    <row r="156" spans="2:38" x14ac:dyDescent="0.25">
      <c r="B156" s="1" t="str">
        <f>Items!$L$12</f>
        <v>CF(-)</v>
      </c>
      <c r="C156" s="1" t="str">
        <f>Items!$M$12</f>
        <v>N</v>
      </c>
      <c r="I156" s="22" t="str">
        <f>Items!$J$12</f>
        <v>Оплаты себестоимостных затрат</v>
      </c>
      <c r="J156" s="1" t="str">
        <f>Items!K12</f>
        <v>Доставка</v>
      </c>
      <c r="Q156" s="1">
        <f ca="1">RepPd!Q171</f>
        <v>0</v>
      </c>
      <c r="T156" s="1">
        <f ca="1">RepPd!T171</f>
        <v>0</v>
      </c>
      <c r="U156" s="1">
        <f ca="1">RepPd!U171</f>
        <v>0</v>
      </c>
      <c r="V156" s="1">
        <f ca="1">RepPd!V171</f>
        <v>0</v>
      </c>
      <c r="W156" s="1">
        <f ca="1">RepPd!W171</f>
        <v>0</v>
      </c>
      <c r="X156" s="1">
        <f ca="1">RepPd!X171</f>
        <v>0</v>
      </c>
      <c r="Y156" s="1">
        <f ca="1">RepPd!Y171</f>
        <v>0</v>
      </c>
      <c r="Z156" s="1">
        <f ca="1">RepPd!Z171</f>
        <v>0</v>
      </c>
      <c r="AA156" s="1">
        <f ca="1">RepPd!AA171</f>
        <v>0</v>
      </c>
      <c r="AB156" s="1">
        <f ca="1">RepPd!AB171</f>
        <v>0</v>
      </c>
      <c r="AC156" s="1">
        <f ca="1">RepPd!AC171</f>
        <v>0</v>
      </c>
      <c r="AD156" s="1">
        <f ca="1">RepPd!AD171</f>
        <v>0</v>
      </c>
      <c r="AE156" s="1">
        <f ca="1">RepPd!AE171</f>
        <v>0</v>
      </c>
      <c r="AF156" s="1">
        <f ca="1">RepPd!AF171</f>
        <v>0</v>
      </c>
      <c r="AG156" s="1">
        <f ca="1">RepPd!AG171</f>
        <v>0</v>
      </c>
      <c r="AH156" s="1">
        <f ca="1">RepPd!AH171</f>
        <v>0</v>
      </c>
      <c r="AI156" s="1">
        <f ca="1">RepPd!AI171</f>
        <v>0</v>
      </c>
      <c r="AJ156" s="1">
        <f ca="1">RepPd!AJ171</f>
        <v>0</v>
      </c>
      <c r="AK156" s="1">
        <f ca="1">RepPd!AK171</f>
        <v>0</v>
      </c>
      <c r="AL156" s="1">
        <f ca="1">RepPd!AL171</f>
        <v>0</v>
      </c>
    </row>
    <row r="157" spans="2:38" x14ac:dyDescent="0.25">
      <c r="B157" s="1" t="str">
        <f>Items!$L$13</f>
        <v>CF(-)</v>
      </c>
      <c r="C157" s="1" t="str">
        <f>Items!$M$13</f>
        <v>N</v>
      </c>
      <c r="I157" s="22" t="str">
        <f>Items!$J$13</f>
        <v>Оплаты себестоимостных затрат</v>
      </c>
      <c r="J157" s="1" t="str">
        <f>Items!K13</f>
        <v>Канализация, Скважина,кессон и септик</v>
      </c>
      <c r="Q157" s="1">
        <f ca="1">RepPd!Q172</f>
        <v>0</v>
      </c>
      <c r="T157" s="1">
        <f ca="1">RepPd!T172</f>
        <v>0</v>
      </c>
      <c r="U157" s="1">
        <f ca="1">RepPd!U172</f>
        <v>0</v>
      </c>
      <c r="V157" s="1">
        <f ca="1">RepPd!V172</f>
        <v>0</v>
      </c>
      <c r="W157" s="1">
        <f ca="1">RepPd!W172</f>
        <v>0</v>
      </c>
      <c r="X157" s="1">
        <f ca="1">RepPd!X172</f>
        <v>0</v>
      </c>
      <c r="Y157" s="1">
        <f ca="1">RepPd!Y172</f>
        <v>0</v>
      </c>
      <c r="Z157" s="1">
        <f ca="1">RepPd!Z172</f>
        <v>0</v>
      </c>
      <c r="AA157" s="1">
        <f ca="1">RepPd!AA172</f>
        <v>0</v>
      </c>
      <c r="AB157" s="1">
        <f ca="1">RepPd!AB172</f>
        <v>0</v>
      </c>
      <c r="AC157" s="1">
        <f ca="1">RepPd!AC172</f>
        <v>0</v>
      </c>
      <c r="AD157" s="1">
        <f ca="1">RepPd!AD172</f>
        <v>0</v>
      </c>
      <c r="AE157" s="1">
        <f ca="1">RepPd!AE172</f>
        <v>0</v>
      </c>
      <c r="AF157" s="1">
        <f ca="1">RepPd!AF172</f>
        <v>0</v>
      </c>
      <c r="AG157" s="1">
        <f ca="1">RepPd!AG172</f>
        <v>0</v>
      </c>
      <c r="AH157" s="1">
        <f ca="1">RepPd!AH172</f>
        <v>0</v>
      </c>
      <c r="AI157" s="1">
        <f ca="1">RepPd!AI172</f>
        <v>0</v>
      </c>
      <c r="AJ157" s="1">
        <f ca="1">RepPd!AJ172</f>
        <v>0</v>
      </c>
      <c r="AK157" s="1">
        <f ca="1">RepPd!AK172</f>
        <v>0</v>
      </c>
      <c r="AL157" s="1">
        <f ca="1">RepPd!AL172</f>
        <v>0</v>
      </c>
    </row>
    <row r="158" spans="2:38" x14ac:dyDescent="0.25">
      <c r="B158" s="1" t="str">
        <f>Items!L14</f>
        <v>CF(-)</v>
      </c>
      <c r="C158" s="1" t="str">
        <f>Items!M14</f>
        <v>N</v>
      </c>
      <c r="I158" s="22" t="str">
        <f>Items!J14</f>
        <v>Оплаты себестоимостных затрат</v>
      </c>
      <c r="J158" s="1" t="str">
        <f>Items!K14</f>
        <v>Метизы, расходники</v>
      </c>
      <c r="Q158" s="1">
        <f ca="1">RepPd!Q173</f>
        <v>0</v>
      </c>
      <c r="T158" s="1">
        <f ca="1">RepPd!T173</f>
        <v>0</v>
      </c>
      <c r="U158" s="1">
        <f ca="1">RepPd!U173</f>
        <v>0</v>
      </c>
      <c r="V158" s="1">
        <f ca="1">RepPd!V173</f>
        <v>0</v>
      </c>
      <c r="W158" s="1">
        <f ca="1">RepPd!W173</f>
        <v>0</v>
      </c>
      <c r="X158" s="1">
        <f ca="1">RepPd!X173</f>
        <v>0</v>
      </c>
      <c r="Y158" s="1">
        <f ca="1">RepPd!Y173</f>
        <v>0</v>
      </c>
      <c r="Z158" s="1">
        <f ca="1">RepPd!Z173</f>
        <v>0</v>
      </c>
      <c r="AA158" s="1">
        <f ca="1">RepPd!AA173</f>
        <v>0</v>
      </c>
      <c r="AB158" s="1">
        <f ca="1">RepPd!AB173</f>
        <v>0</v>
      </c>
      <c r="AC158" s="1">
        <f ca="1">RepPd!AC173</f>
        <v>0</v>
      </c>
      <c r="AD158" s="1">
        <f ca="1">RepPd!AD173</f>
        <v>0</v>
      </c>
      <c r="AE158" s="1">
        <f ca="1">RepPd!AE173</f>
        <v>0</v>
      </c>
      <c r="AF158" s="1">
        <f ca="1">RepPd!AF173</f>
        <v>0</v>
      </c>
      <c r="AG158" s="1">
        <f ca="1">RepPd!AG173</f>
        <v>0</v>
      </c>
      <c r="AH158" s="1">
        <f ca="1">RepPd!AH173</f>
        <v>0</v>
      </c>
      <c r="AI158" s="1">
        <f ca="1">RepPd!AI173</f>
        <v>0</v>
      </c>
      <c r="AJ158" s="1">
        <f ca="1">RepPd!AJ173</f>
        <v>0</v>
      </c>
      <c r="AK158" s="1">
        <f ca="1">RepPd!AK173</f>
        <v>0</v>
      </c>
      <c r="AL158" s="1">
        <f ca="1">RepPd!AL173</f>
        <v>0</v>
      </c>
    </row>
    <row r="159" spans="2:38" x14ac:dyDescent="0.25">
      <c r="B159" s="1" t="str">
        <f>Items!L15</f>
        <v>CF(-)</v>
      </c>
      <c r="C159" s="1" t="str">
        <f>Items!M15</f>
        <v>N</v>
      </c>
      <c r="I159" s="22" t="str">
        <f>Items!J15</f>
        <v>Оплаты себестоимостных затрат</v>
      </c>
      <c r="J159" s="1" t="str">
        <f>Items!K15</f>
        <v>Материалы Фундамент</v>
      </c>
      <c r="Q159" s="1">
        <f ca="1">RepPd!Q174</f>
        <v>0</v>
      </c>
      <c r="T159" s="1">
        <f ca="1">RepPd!T174</f>
        <v>0</v>
      </c>
      <c r="U159" s="1">
        <f ca="1">RepPd!U174</f>
        <v>0</v>
      </c>
      <c r="V159" s="1">
        <f ca="1">RepPd!V174</f>
        <v>0</v>
      </c>
      <c r="W159" s="1">
        <f ca="1">RepPd!W174</f>
        <v>0</v>
      </c>
      <c r="X159" s="1">
        <f ca="1">RepPd!X174</f>
        <v>0</v>
      </c>
      <c r="Y159" s="1">
        <f ca="1">RepPd!Y174</f>
        <v>0</v>
      </c>
      <c r="Z159" s="1">
        <f ca="1">RepPd!Z174</f>
        <v>0</v>
      </c>
      <c r="AA159" s="1">
        <f ca="1">RepPd!AA174</f>
        <v>0</v>
      </c>
      <c r="AB159" s="1">
        <f ca="1">RepPd!AB174</f>
        <v>0</v>
      </c>
      <c r="AC159" s="1">
        <f ca="1">RepPd!AC174</f>
        <v>0</v>
      </c>
      <c r="AD159" s="1">
        <f ca="1">RepPd!AD174</f>
        <v>0</v>
      </c>
      <c r="AE159" s="1">
        <f ca="1">RepPd!AE174</f>
        <v>0</v>
      </c>
      <c r="AF159" s="1">
        <f ca="1">RepPd!AF174</f>
        <v>0</v>
      </c>
      <c r="AG159" s="1">
        <f ca="1">RepPd!AG174</f>
        <v>0</v>
      </c>
      <c r="AH159" s="1">
        <f ca="1">RepPd!AH174</f>
        <v>0</v>
      </c>
      <c r="AI159" s="1">
        <f ca="1">RepPd!AI174</f>
        <v>0</v>
      </c>
      <c r="AJ159" s="1">
        <f ca="1">RepPd!AJ174</f>
        <v>0</v>
      </c>
      <c r="AK159" s="1">
        <f ca="1">RepPd!AK174</f>
        <v>0</v>
      </c>
      <c r="AL159" s="1">
        <f ca="1">RepPd!AL174</f>
        <v>0</v>
      </c>
    </row>
    <row r="160" spans="2:38" x14ac:dyDescent="0.25">
      <c r="B160" s="1" t="str">
        <f>Items!L16</f>
        <v>CF(-)</v>
      </c>
      <c r="C160" s="1" t="str">
        <f>Items!M16</f>
        <v>N</v>
      </c>
      <c r="I160" s="22" t="str">
        <f>Items!J16</f>
        <v>Оплаты себестоимостных затрат</v>
      </c>
      <c r="J160" s="1" t="str">
        <f>Items!K16</f>
        <v>Материалы Коробка</v>
      </c>
      <c r="Q160" s="1">
        <f ca="1">RepPd!Q175</f>
        <v>0</v>
      </c>
      <c r="T160" s="1">
        <f ca="1">RepPd!T175</f>
        <v>0</v>
      </c>
      <c r="U160" s="1">
        <f ca="1">RepPd!U175</f>
        <v>0</v>
      </c>
      <c r="V160" s="1">
        <f ca="1">RepPd!V175</f>
        <v>0</v>
      </c>
      <c r="W160" s="1">
        <f ca="1">RepPd!W175</f>
        <v>0</v>
      </c>
      <c r="X160" s="1">
        <f ca="1">RepPd!X175</f>
        <v>0</v>
      </c>
      <c r="Y160" s="1">
        <f ca="1">RepPd!Y175</f>
        <v>0</v>
      </c>
      <c r="Z160" s="1">
        <f ca="1">RepPd!Z175</f>
        <v>0</v>
      </c>
      <c r="AA160" s="1">
        <f ca="1">RepPd!AA175</f>
        <v>0</v>
      </c>
      <c r="AB160" s="1">
        <f ca="1">RepPd!AB175</f>
        <v>0</v>
      </c>
      <c r="AC160" s="1">
        <f ca="1">RepPd!AC175</f>
        <v>0</v>
      </c>
      <c r="AD160" s="1">
        <f ca="1">RepPd!AD175</f>
        <v>0</v>
      </c>
      <c r="AE160" s="1">
        <f ca="1">RepPd!AE175</f>
        <v>0</v>
      </c>
      <c r="AF160" s="1">
        <f ca="1">RepPd!AF175</f>
        <v>0</v>
      </c>
      <c r="AG160" s="1">
        <f ca="1">RepPd!AG175</f>
        <v>0</v>
      </c>
      <c r="AH160" s="1">
        <f ca="1">RepPd!AH175</f>
        <v>0</v>
      </c>
      <c r="AI160" s="1">
        <f ca="1">RepPd!AI175</f>
        <v>0</v>
      </c>
      <c r="AJ160" s="1">
        <f ca="1">RepPd!AJ175</f>
        <v>0</v>
      </c>
      <c r="AK160" s="1">
        <f ca="1">RepPd!AK175</f>
        <v>0</v>
      </c>
      <c r="AL160" s="1">
        <f ca="1">RepPd!AL175</f>
        <v>0</v>
      </c>
    </row>
    <row r="161" spans="2:38" x14ac:dyDescent="0.25">
      <c r="B161" s="1" t="str">
        <f>Items!L17</f>
        <v>CF(-)</v>
      </c>
      <c r="C161" s="1" t="str">
        <f>Items!M17</f>
        <v>N</v>
      </c>
      <c r="I161" s="22" t="str">
        <f>Items!J17</f>
        <v>Оплаты себестоимостных затрат</v>
      </c>
      <c r="J161" s="1" t="str">
        <f>Items!K17</f>
        <v>Материалы Кровля</v>
      </c>
      <c r="Q161" s="1">
        <f ca="1">RepPd!Q176</f>
        <v>0</v>
      </c>
      <c r="T161" s="1">
        <f ca="1">RepPd!T176</f>
        <v>0</v>
      </c>
      <c r="U161" s="1">
        <f ca="1">RepPd!U176</f>
        <v>0</v>
      </c>
      <c r="V161" s="1">
        <f ca="1">RepPd!V176</f>
        <v>0</v>
      </c>
      <c r="W161" s="1">
        <f ca="1">RepPd!W176</f>
        <v>0</v>
      </c>
      <c r="X161" s="1">
        <f ca="1">RepPd!X176</f>
        <v>0</v>
      </c>
      <c r="Y161" s="1">
        <f ca="1">RepPd!Y176</f>
        <v>0</v>
      </c>
      <c r="Z161" s="1">
        <f ca="1">RepPd!Z176</f>
        <v>0</v>
      </c>
      <c r="AA161" s="1">
        <f ca="1">RepPd!AA176</f>
        <v>0</v>
      </c>
      <c r="AB161" s="1">
        <f ca="1">RepPd!AB176</f>
        <v>0</v>
      </c>
      <c r="AC161" s="1">
        <f ca="1">RepPd!AC176</f>
        <v>0</v>
      </c>
      <c r="AD161" s="1">
        <f ca="1">RepPd!AD176</f>
        <v>0</v>
      </c>
      <c r="AE161" s="1">
        <f ca="1">RepPd!AE176</f>
        <v>0</v>
      </c>
      <c r="AF161" s="1">
        <f ca="1">RepPd!AF176</f>
        <v>0</v>
      </c>
      <c r="AG161" s="1">
        <f ca="1">RepPd!AG176</f>
        <v>0</v>
      </c>
      <c r="AH161" s="1">
        <f ca="1">RepPd!AH176</f>
        <v>0</v>
      </c>
      <c r="AI161" s="1">
        <f ca="1">RepPd!AI176</f>
        <v>0</v>
      </c>
      <c r="AJ161" s="1">
        <f ca="1">RepPd!AJ176</f>
        <v>0</v>
      </c>
      <c r="AK161" s="1">
        <f ca="1">RepPd!AK176</f>
        <v>0</v>
      </c>
      <c r="AL161" s="1">
        <f ca="1">RepPd!AL176</f>
        <v>0</v>
      </c>
    </row>
    <row r="162" spans="2:38" x14ac:dyDescent="0.25">
      <c r="B162" s="1" t="str">
        <f>Items!L18</f>
        <v>CF(-)</v>
      </c>
      <c r="C162" s="1" t="str">
        <f>Items!M18</f>
        <v>N</v>
      </c>
      <c r="I162" s="22" t="str">
        <f>Items!J18</f>
        <v>Оплаты себестоимостных затрат</v>
      </c>
      <c r="J162" s="1" t="str">
        <f>Items!K18</f>
        <v>Материалы Окна и двери</v>
      </c>
      <c r="Q162" s="1">
        <f ca="1">RepPd!Q177</f>
        <v>0</v>
      </c>
      <c r="T162" s="1">
        <f ca="1">RepPd!T177</f>
        <v>0</v>
      </c>
      <c r="U162" s="1">
        <f ca="1">RepPd!U177</f>
        <v>0</v>
      </c>
      <c r="V162" s="1">
        <f ca="1">RepPd!V177</f>
        <v>0</v>
      </c>
      <c r="W162" s="1">
        <f ca="1">RepPd!W177</f>
        <v>0</v>
      </c>
      <c r="X162" s="1">
        <f ca="1">RepPd!X177</f>
        <v>0</v>
      </c>
      <c r="Y162" s="1">
        <f ca="1">RepPd!Y177</f>
        <v>0</v>
      </c>
      <c r="Z162" s="1">
        <f ca="1">RepPd!Z177</f>
        <v>0</v>
      </c>
      <c r="AA162" s="1">
        <f ca="1">RepPd!AA177</f>
        <v>0</v>
      </c>
      <c r="AB162" s="1">
        <f ca="1">RepPd!AB177</f>
        <v>0</v>
      </c>
      <c r="AC162" s="1">
        <f ca="1">RepPd!AC177</f>
        <v>0</v>
      </c>
      <c r="AD162" s="1">
        <f ca="1">RepPd!AD177</f>
        <v>0</v>
      </c>
      <c r="AE162" s="1">
        <f ca="1">RepPd!AE177</f>
        <v>0</v>
      </c>
      <c r="AF162" s="1">
        <f ca="1">RepPd!AF177</f>
        <v>0</v>
      </c>
      <c r="AG162" s="1">
        <f ca="1">RepPd!AG177</f>
        <v>0</v>
      </c>
      <c r="AH162" s="1">
        <f ca="1">RepPd!AH177</f>
        <v>0</v>
      </c>
      <c r="AI162" s="1">
        <f ca="1">RepPd!AI177</f>
        <v>0</v>
      </c>
      <c r="AJ162" s="1">
        <f ca="1">RepPd!AJ177</f>
        <v>0</v>
      </c>
      <c r="AK162" s="1">
        <f ca="1">RepPd!AK177</f>
        <v>0</v>
      </c>
      <c r="AL162" s="1">
        <f ca="1">RepPd!AL177</f>
        <v>0</v>
      </c>
    </row>
    <row r="163" spans="2:38" x14ac:dyDescent="0.25">
      <c r="B163" s="1" t="str">
        <f>Items!L19</f>
        <v>CF(-)</v>
      </c>
      <c r="C163" s="1" t="str">
        <f>Items!M19</f>
        <v>N</v>
      </c>
      <c r="I163" s="22" t="str">
        <f>Items!J19</f>
        <v>Оплаты себестоимостных затрат</v>
      </c>
      <c r="J163" s="1" t="str">
        <f>Items!K19</f>
        <v>Материалы Фасад</v>
      </c>
      <c r="Q163" s="1">
        <f ca="1">RepPd!Q178</f>
        <v>0</v>
      </c>
      <c r="T163" s="1">
        <f ca="1">RepPd!T178</f>
        <v>0</v>
      </c>
      <c r="U163" s="1">
        <f ca="1">RepPd!U178</f>
        <v>0</v>
      </c>
      <c r="V163" s="1">
        <f ca="1">RepPd!V178</f>
        <v>0</v>
      </c>
      <c r="W163" s="1">
        <f ca="1">RepPd!W178</f>
        <v>0</v>
      </c>
      <c r="X163" s="1">
        <f ca="1">RepPd!X178</f>
        <v>0</v>
      </c>
      <c r="Y163" s="1">
        <f ca="1">RepPd!Y178</f>
        <v>0</v>
      </c>
      <c r="Z163" s="1">
        <f ca="1">RepPd!Z178</f>
        <v>0</v>
      </c>
      <c r="AA163" s="1">
        <f ca="1">RepPd!AA178</f>
        <v>0</v>
      </c>
      <c r="AB163" s="1">
        <f ca="1">RepPd!AB178</f>
        <v>0</v>
      </c>
      <c r="AC163" s="1">
        <f ca="1">RepPd!AC178</f>
        <v>0</v>
      </c>
      <c r="AD163" s="1">
        <f ca="1">RepPd!AD178</f>
        <v>0</v>
      </c>
      <c r="AE163" s="1">
        <f ca="1">RepPd!AE178</f>
        <v>0</v>
      </c>
      <c r="AF163" s="1">
        <f ca="1">RepPd!AF178</f>
        <v>0</v>
      </c>
      <c r="AG163" s="1">
        <f ca="1">RepPd!AG178</f>
        <v>0</v>
      </c>
      <c r="AH163" s="1">
        <f ca="1">RepPd!AH178</f>
        <v>0</v>
      </c>
      <c r="AI163" s="1">
        <f ca="1">RepPd!AI178</f>
        <v>0</v>
      </c>
      <c r="AJ163" s="1">
        <f ca="1">RepPd!AJ178</f>
        <v>0</v>
      </c>
      <c r="AK163" s="1">
        <f ca="1">RepPd!AK178</f>
        <v>0</v>
      </c>
      <c r="AL163" s="1">
        <f ca="1">RepPd!AL178</f>
        <v>0</v>
      </c>
    </row>
    <row r="164" spans="2:38" x14ac:dyDescent="0.25">
      <c r="B164" s="1" t="str">
        <f>Items!L20</f>
        <v>CF(-)</v>
      </c>
      <c r="C164" s="1" t="str">
        <f>Items!M20</f>
        <v>N</v>
      </c>
      <c r="I164" s="22" t="str">
        <f>Items!J20</f>
        <v>Оплаты себестоимостных затрат</v>
      </c>
      <c r="J164" s="1" t="str">
        <f>Items!K20</f>
        <v>Материалы Благоустройство</v>
      </c>
      <c r="Q164" s="1">
        <f ca="1">RepPd!Q179</f>
        <v>0</v>
      </c>
      <c r="T164" s="1">
        <f ca="1">RepPd!T179</f>
        <v>0</v>
      </c>
      <c r="U164" s="1">
        <f ca="1">RepPd!U179</f>
        <v>0</v>
      </c>
      <c r="V164" s="1">
        <f ca="1">RepPd!V179</f>
        <v>0</v>
      </c>
      <c r="W164" s="1">
        <f ca="1">RepPd!W179</f>
        <v>0</v>
      </c>
      <c r="X164" s="1">
        <f ca="1">RepPd!X179</f>
        <v>0</v>
      </c>
      <c r="Y164" s="1">
        <f ca="1">RepPd!Y179</f>
        <v>0</v>
      </c>
      <c r="Z164" s="1">
        <f ca="1">RepPd!Z179</f>
        <v>0</v>
      </c>
      <c r="AA164" s="1">
        <f ca="1">RepPd!AA179</f>
        <v>0</v>
      </c>
      <c r="AB164" s="1">
        <f ca="1">RepPd!AB179</f>
        <v>0</v>
      </c>
      <c r="AC164" s="1">
        <f ca="1">RepPd!AC179</f>
        <v>0</v>
      </c>
      <c r="AD164" s="1">
        <f ca="1">RepPd!AD179</f>
        <v>0</v>
      </c>
      <c r="AE164" s="1">
        <f ca="1">RepPd!AE179</f>
        <v>0</v>
      </c>
      <c r="AF164" s="1">
        <f ca="1">RepPd!AF179</f>
        <v>0</v>
      </c>
      <c r="AG164" s="1">
        <f ca="1">RepPd!AG179</f>
        <v>0</v>
      </c>
      <c r="AH164" s="1">
        <f ca="1">RepPd!AH179</f>
        <v>0</v>
      </c>
      <c r="AI164" s="1">
        <f ca="1">RepPd!AI179</f>
        <v>0</v>
      </c>
      <c r="AJ164" s="1">
        <f ca="1">RepPd!AJ179</f>
        <v>0</v>
      </c>
      <c r="AK164" s="1">
        <f ca="1">RepPd!AK179</f>
        <v>0</v>
      </c>
      <c r="AL164" s="1">
        <f ca="1">RepPd!AL179</f>
        <v>0</v>
      </c>
    </row>
    <row r="165" spans="2:38" x14ac:dyDescent="0.25">
      <c r="B165" s="1" t="str">
        <f>Items!L21</f>
        <v>CF(-)</v>
      </c>
      <c r="C165" s="1" t="str">
        <f>Items!M21</f>
        <v>N</v>
      </c>
      <c r="I165" s="22" t="str">
        <f>Items!J21</f>
        <v>Оплаты себестоимостных затрат</v>
      </c>
      <c r="J165" s="1" t="str">
        <f>Items!K21</f>
        <v>Монтаж фундамента</v>
      </c>
      <c r="Q165" s="1">
        <f ca="1">RepPd!Q180</f>
        <v>0</v>
      </c>
      <c r="T165" s="1">
        <f ca="1">RepPd!T180</f>
        <v>0</v>
      </c>
      <c r="U165" s="1">
        <f ca="1">RepPd!U180</f>
        <v>0</v>
      </c>
      <c r="V165" s="1">
        <f ca="1">RepPd!V180</f>
        <v>0</v>
      </c>
      <c r="W165" s="1">
        <f ca="1">RepPd!W180</f>
        <v>0</v>
      </c>
      <c r="X165" s="1">
        <f ca="1">RepPd!X180</f>
        <v>0</v>
      </c>
      <c r="Y165" s="1">
        <f ca="1">RepPd!Y180</f>
        <v>0</v>
      </c>
      <c r="Z165" s="1">
        <f ca="1">RepPd!Z180</f>
        <v>0</v>
      </c>
      <c r="AA165" s="1">
        <f ca="1">RepPd!AA180</f>
        <v>0</v>
      </c>
      <c r="AB165" s="1">
        <f ca="1">RepPd!AB180</f>
        <v>0</v>
      </c>
      <c r="AC165" s="1">
        <f ca="1">RepPd!AC180</f>
        <v>0</v>
      </c>
      <c r="AD165" s="1">
        <f ca="1">RepPd!AD180</f>
        <v>0</v>
      </c>
      <c r="AE165" s="1">
        <f ca="1">RepPd!AE180</f>
        <v>0</v>
      </c>
      <c r="AF165" s="1">
        <f ca="1">RepPd!AF180</f>
        <v>0</v>
      </c>
      <c r="AG165" s="1">
        <f ca="1">RepPd!AG180</f>
        <v>0</v>
      </c>
      <c r="AH165" s="1">
        <f ca="1">RepPd!AH180</f>
        <v>0</v>
      </c>
      <c r="AI165" s="1">
        <f ca="1">RepPd!AI180</f>
        <v>0</v>
      </c>
      <c r="AJ165" s="1">
        <f ca="1">RepPd!AJ180</f>
        <v>0</v>
      </c>
      <c r="AK165" s="1">
        <f ca="1">RepPd!AK180</f>
        <v>0</v>
      </c>
      <c r="AL165" s="1">
        <f ca="1">RepPd!AL180</f>
        <v>0</v>
      </c>
    </row>
    <row r="166" spans="2:38" x14ac:dyDescent="0.25">
      <c r="B166" s="1" t="str">
        <f>Items!L22</f>
        <v>CF(-)</v>
      </c>
      <c r="C166" s="1" t="str">
        <f>Items!M22</f>
        <v>N</v>
      </c>
      <c r="I166" s="22" t="str">
        <f>Items!J22</f>
        <v>Оплаты себестоимостных затрат</v>
      </c>
      <c r="J166" s="1" t="str">
        <f>Items!K22</f>
        <v>Монтаж Коробки</v>
      </c>
      <c r="Q166" s="1">
        <f ca="1">RepPd!Q181</f>
        <v>0</v>
      </c>
      <c r="T166" s="1">
        <f ca="1">RepPd!T181</f>
        <v>0</v>
      </c>
      <c r="U166" s="1">
        <f ca="1">RepPd!U181</f>
        <v>0</v>
      </c>
      <c r="V166" s="1">
        <f ca="1">RepPd!V181</f>
        <v>0</v>
      </c>
      <c r="W166" s="1">
        <f ca="1">RepPd!W181</f>
        <v>0</v>
      </c>
      <c r="X166" s="1">
        <f ca="1">RepPd!X181</f>
        <v>0</v>
      </c>
      <c r="Y166" s="1">
        <f ca="1">RepPd!Y181</f>
        <v>0</v>
      </c>
      <c r="Z166" s="1">
        <f ca="1">RepPd!Z181</f>
        <v>0</v>
      </c>
      <c r="AA166" s="1">
        <f ca="1">RepPd!AA181</f>
        <v>0</v>
      </c>
      <c r="AB166" s="1">
        <f ca="1">RepPd!AB181</f>
        <v>0</v>
      </c>
      <c r="AC166" s="1">
        <f ca="1">RepPd!AC181</f>
        <v>0</v>
      </c>
      <c r="AD166" s="1">
        <f ca="1">RepPd!AD181</f>
        <v>0</v>
      </c>
      <c r="AE166" s="1">
        <f ca="1">RepPd!AE181</f>
        <v>0</v>
      </c>
      <c r="AF166" s="1">
        <f ca="1">RepPd!AF181</f>
        <v>0</v>
      </c>
      <c r="AG166" s="1">
        <f ca="1">RepPd!AG181</f>
        <v>0</v>
      </c>
      <c r="AH166" s="1">
        <f ca="1">RepPd!AH181</f>
        <v>0</v>
      </c>
      <c r="AI166" s="1">
        <f ca="1">RepPd!AI181</f>
        <v>0</v>
      </c>
      <c r="AJ166" s="1">
        <f ca="1">RepPd!AJ181</f>
        <v>0</v>
      </c>
      <c r="AK166" s="1">
        <f ca="1">RepPd!AK181</f>
        <v>0</v>
      </c>
      <c r="AL166" s="1">
        <f ca="1">RepPd!AL181</f>
        <v>0</v>
      </c>
    </row>
    <row r="167" spans="2:38" x14ac:dyDescent="0.25">
      <c r="B167" s="1" t="str">
        <f>Items!L23</f>
        <v>CF(-)</v>
      </c>
      <c r="C167" s="1" t="str">
        <f>Items!M23</f>
        <v>N</v>
      </c>
      <c r="I167" s="22" t="str">
        <f>Items!J23</f>
        <v>Оплаты себестоимостных затрат</v>
      </c>
      <c r="J167" s="1" t="str">
        <f>Items!K23</f>
        <v>Монтаж кровли</v>
      </c>
      <c r="Q167" s="1">
        <f ca="1">RepPd!Q182</f>
        <v>0</v>
      </c>
      <c r="T167" s="1">
        <f ca="1">RepPd!T182</f>
        <v>0</v>
      </c>
      <c r="U167" s="1">
        <f ca="1">RepPd!U182</f>
        <v>0</v>
      </c>
      <c r="V167" s="1">
        <f ca="1">RepPd!V182</f>
        <v>0</v>
      </c>
      <c r="W167" s="1">
        <f ca="1">RepPd!W182</f>
        <v>0</v>
      </c>
      <c r="X167" s="1">
        <f ca="1">RepPd!X182</f>
        <v>0</v>
      </c>
      <c r="Y167" s="1">
        <f ca="1">RepPd!Y182</f>
        <v>0</v>
      </c>
      <c r="Z167" s="1">
        <f ca="1">RepPd!Z182</f>
        <v>0</v>
      </c>
      <c r="AA167" s="1">
        <f ca="1">RepPd!AA182</f>
        <v>0</v>
      </c>
      <c r="AB167" s="1">
        <f ca="1">RepPd!AB182</f>
        <v>0</v>
      </c>
      <c r="AC167" s="1">
        <f ca="1">RepPd!AC182</f>
        <v>0</v>
      </c>
      <c r="AD167" s="1">
        <f ca="1">RepPd!AD182</f>
        <v>0</v>
      </c>
      <c r="AE167" s="1">
        <f ca="1">RepPd!AE182</f>
        <v>0</v>
      </c>
      <c r="AF167" s="1">
        <f ca="1">RepPd!AF182</f>
        <v>0</v>
      </c>
      <c r="AG167" s="1">
        <f ca="1">RepPd!AG182</f>
        <v>0</v>
      </c>
      <c r="AH167" s="1">
        <f ca="1">RepPd!AH182</f>
        <v>0</v>
      </c>
      <c r="AI167" s="1">
        <f ca="1">RepPd!AI182</f>
        <v>0</v>
      </c>
      <c r="AJ167" s="1">
        <f ca="1">RepPd!AJ182</f>
        <v>0</v>
      </c>
      <c r="AK167" s="1">
        <f ca="1">RepPd!AK182</f>
        <v>0</v>
      </c>
      <c r="AL167" s="1">
        <f ca="1">RepPd!AL182</f>
        <v>0</v>
      </c>
    </row>
    <row r="168" spans="2:38" x14ac:dyDescent="0.25">
      <c r="B168" s="1" t="str">
        <f>Items!L24</f>
        <v>CF(-)</v>
      </c>
      <c r="C168" s="1" t="str">
        <f>Items!M24</f>
        <v>N</v>
      </c>
      <c r="I168" s="22" t="str">
        <f>Items!J24</f>
        <v>Оплаты себестоимостных затрат</v>
      </c>
      <c r="J168" s="1" t="str">
        <f>Items!K24</f>
        <v>Монтаж окон</v>
      </c>
      <c r="Q168" s="1">
        <f ca="1">RepPd!Q183</f>
        <v>0</v>
      </c>
      <c r="T168" s="1">
        <f ca="1">RepPd!T183</f>
        <v>0</v>
      </c>
      <c r="U168" s="1">
        <f ca="1">RepPd!U183</f>
        <v>0</v>
      </c>
      <c r="V168" s="1">
        <f ca="1">RepPd!V183</f>
        <v>0</v>
      </c>
      <c r="W168" s="1">
        <f ca="1">RepPd!W183</f>
        <v>0</v>
      </c>
      <c r="X168" s="1">
        <f ca="1">RepPd!X183</f>
        <v>0</v>
      </c>
      <c r="Y168" s="1">
        <f ca="1">RepPd!Y183</f>
        <v>0</v>
      </c>
      <c r="Z168" s="1">
        <f ca="1">RepPd!Z183</f>
        <v>0</v>
      </c>
      <c r="AA168" s="1">
        <f ca="1">RepPd!AA183</f>
        <v>0</v>
      </c>
      <c r="AB168" s="1">
        <f ca="1">RepPd!AB183</f>
        <v>0</v>
      </c>
      <c r="AC168" s="1">
        <f ca="1">RepPd!AC183</f>
        <v>0</v>
      </c>
      <c r="AD168" s="1">
        <f ca="1">RepPd!AD183</f>
        <v>0</v>
      </c>
      <c r="AE168" s="1">
        <f ca="1">RepPd!AE183</f>
        <v>0</v>
      </c>
      <c r="AF168" s="1">
        <f ca="1">RepPd!AF183</f>
        <v>0</v>
      </c>
      <c r="AG168" s="1">
        <f ca="1">RepPd!AG183</f>
        <v>0</v>
      </c>
      <c r="AH168" s="1">
        <f ca="1">RepPd!AH183</f>
        <v>0</v>
      </c>
      <c r="AI168" s="1">
        <f ca="1">RepPd!AI183</f>
        <v>0</v>
      </c>
      <c r="AJ168" s="1">
        <f ca="1">RepPd!AJ183</f>
        <v>0</v>
      </c>
      <c r="AK168" s="1">
        <f ca="1">RepPd!AK183</f>
        <v>0</v>
      </c>
      <c r="AL168" s="1">
        <f ca="1">RepPd!AL183</f>
        <v>0</v>
      </c>
    </row>
    <row r="169" spans="2:38" x14ac:dyDescent="0.25">
      <c r="B169" s="1" t="str">
        <f>Items!L25</f>
        <v>CF(-)</v>
      </c>
      <c r="C169" s="1" t="str">
        <f>Items!M25</f>
        <v>N</v>
      </c>
      <c r="I169" s="22" t="str">
        <f>Items!J25</f>
        <v>Оплаты себестоимостных затрат</v>
      </c>
      <c r="J169" s="1" t="str">
        <f>Items!K25</f>
        <v>Монтаж Фасада</v>
      </c>
      <c r="Q169" s="1">
        <f ca="1">RepPd!Q184</f>
        <v>0</v>
      </c>
      <c r="T169" s="1">
        <f ca="1">RepPd!T184</f>
        <v>0</v>
      </c>
      <c r="U169" s="1">
        <f ca="1">RepPd!U184</f>
        <v>0</v>
      </c>
      <c r="V169" s="1">
        <f ca="1">RepPd!V184</f>
        <v>0</v>
      </c>
      <c r="W169" s="1">
        <f ca="1">RepPd!W184</f>
        <v>0</v>
      </c>
      <c r="X169" s="1">
        <f ca="1">RepPd!X184</f>
        <v>0</v>
      </c>
      <c r="Y169" s="1">
        <f ca="1">RepPd!Y184</f>
        <v>0</v>
      </c>
      <c r="Z169" s="1">
        <f ca="1">RepPd!Z184</f>
        <v>0</v>
      </c>
      <c r="AA169" s="1">
        <f ca="1">RepPd!AA184</f>
        <v>0</v>
      </c>
      <c r="AB169" s="1">
        <f ca="1">RepPd!AB184</f>
        <v>0</v>
      </c>
      <c r="AC169" s="1">
        <f ca="1">RepPd!AC184</f>
        <v>0</v>
      </c>
      <c r="AD169" s="1">
        <f ca="1">RepPd!AD184</f>
        <v>0</v>
      </c>
      <c r="AE169" s="1">
        <f ca="1">RepPd!AE184</f>
        <v>0</v>
      </c>
      <c r="AF169" s="1">
        <f ca="1">RepPd!AF184</f>
        <v>0</v>
      </c>
      <c r="AG169" s="1">
        <f ca="1">RepPd!AG184</f>
        <v>0</v>
      </c>
      <c r="AH169" s="1">
        <f ca="1">RepPd!AH184</f>
        <v>0</v>
      </c>
      <c r="AI169" s="1">
        <f ca="1">RepPd!AI184</f>
        <v>0</v>
      </c>
      <c r="AJ169" s="1">
        <f ca="1">RepPd!AJ184</f>
        <v>0</v>
      </c>
      <c r="AK169" s="1">
        <f ca="1">RepPd!AK184</f>
        <v>0</v>
      </c>
      <c r="AL169" s="1">
        <f ca="1">RepPd!AL184</f>
        <v>0</v>
      </c>
    </row>
    <row r="170" spans="2:38" x14ac:dyDescent="0.25">
      <c r="B170" s="1" t="str">
        <f>Items!L26</f>
        <v>CF(-)</v>
      </c>
      <c r="C170" s="1" t="str">
        <f>Items!M26</f>
        <v>N</v>
      </c>
      <c r="I170" s="22" t="str">
        <f>Items!J26</f>
        <v>Оплаты себестоимостных затрат</v>
      </c>
      <c r="J170" s="1" t="str">
        <f>Items!K26</f>
        <v>Монтаж Благоустройства</v>
      </c>
      <c r="Q170" s="1">
        <f ca="1">RepPd!Q185</f>
        <v>0</v>
      </c>
      <c r="T170" s="1">
        <f ca="1">RepPd!T185</f>
        <v>0</v>
      </c>
      <c r="U170" s="1">
        <f ca="1">RepPd!U185</f>
        <v>0</v>
      </c>
      <c r="V170" s="1">
        <f ca="1">RepPd!V185</f>
        <v>0</v>
      </c>
      <c r="W170" s="1">
        <f ca="1">RepPd!W185</f>
        <v>0</v>
      </c>
      <c r="X170" s="1">
        <f ca="1">RepPd!X185</f>
        <v>0</v>
      </c>
      <c r="Y170" s="1">
        <f ca="1">RepPd!Y185</f>
        <v>0</v>
      </c>
      <c r="Z170" s="1">
        <f ca="1">RepPd!Z185</f>
        <v>0</v>
      </c>
      <c r="AA170" s="1">
        <f ca="1">RepPd!AA185</f>
        <v>0</v>
      </c>
      <c r="AB170" s="1">
        <f ca="1">RepPd!AB185</f>
        <v>0</v>
      </c>
      <c r="AC170" s="1">
        <f ca="1">RepPd!AC185</f>
        <v>0</v>
      </c>
      <c r="AD170" s="1">
        <f ca="1">RepPd!AD185</f>
        <v>0</v>
      </c>
      <c r="AE170" s="1">
        <f ca="1">RepPd!AE185</f>
        <v>0</v>
      </c>
      <c r="AF170" s="1">
        <f ca="1">RepPd!AF185</f>
        <v>0</v>
      </c>
      <c r="AG170" s="1">
        <f ca="1">RepPd!AG185</f>
        <v>0</v>
      </c>
      <c r="AH170" s="1">
        <f ca="1">RepPd!AH185</f>
        <v>0</v>
      </c>
      <c r="AI170" s="1">
        <f ca="1">RepPd!AI185</f>
        <v>0</v>
      </c>
      <c r="AJ170" s="1">
        <f ca="1">RepPd!AJ185</f>
        <v>0</v>
      </c>
      <c r="AK170" s="1">
        <f ca="1">RepPd!AK185</f>
        <v>0</v>
      </c>
      <c r="AL170" s="1">
        <f ca="1">RepPd!AL185</f>
        <v>0</v>
      </c>
    </row>
    <row r="171" spans="2:38" x14ac:dyDescent="0.25">
      <c r="B171" s="1" t="str">
        <f>Items!L27</f>
        <v>CF(-)</v>
      </c>
      <c r="C171" s="1" t="str">
        <f>Items!M27</f>
        <v>N</v>
      </c>
      <c r="I171" s="22" t="str">
        <f>Items!J27</f>
        <v>Оплаты себестоимостных затрат</v>
      </c>
      <c r="J171" s="1" t="str">
        <f>Items!K27</f>
        <v>Спец техника</v>
      </c>
      <c r="Q171" s="1">
        <f ca="1">RepPd!Q186</f>
        <v>0</v>
      </c>
      <c r="T171" s="1">
        <f ca="1">RepPd!T186</f>
        <v>0</v>
      </c>
      <c r="U171" s="1">
        <f ca="1">RepPd!U186</f>
        <v>0</v>
      </c>
      <c r="V171" s="1">
        <f ca="1">RepPd!V186</f>
        <v>0</v>
      </c>
      <c r="W171" s="1">
        <f ca="1">RepPd!W186</f>
        <v>0</v>
      </c>
      <c r="X171" s="1">
        <f ca="1">RepPd!X186</f>
        <v>0</v>
      </c>
      <c r="Y171" s="1">
        <f ca="1">RepPd!Y186</f>
        <v>0</v>
      </c>
      <c r="Z171" s="1">
        <f ca="1">RepPd!Z186</f>
        <v>0</v>
      </c>
      <c r="AA171" s="1">
        <f ca="1">RepPd!AA186</f>
        <v>0</v>
      </c>
      <c r="AB171" s="1">
        <f ca="1">RepPd!AB186</f>
        <v>0</v>
      </c>
      <c r="AC171" s="1">
        <f ca="1">RepPd!AC186</f>
        <v>0</v>
      </c>
      <c r="AD171" s="1">
        <f ca="1">RepPd!AD186</f>
        <v>0</v>
      </c>
      <c r="AE171" s="1">
        <f ca="1">RepPd!AE186</f>
        <v>0</v>
      </c>
      <c r="AF171" s="1">
        <f ca="1">RepPd!AF186</f>
        <v>0</v>
      </c>
      <c r="AG171" s="1">
        <f ca="1">RepPd!AG186</f>
        <v>0</v>
      </c>
      <c r="AH171" s="1">
        <f ca="1">RepPd!AH186</f>
        <v>0</v>
      </c>
      <c r="AI171" s="1">
        <f ca="1">RepPd!AI186</f>
        <v>0</v>
      </c>
      <c r="AJ171" s="1">
        <f ca="1">RepPd!AJ186</f>
        <v>0</v>
      </c>
      <c r="AK171" s="1">
        <f ca="1">RepPd!AK186</f>
        <v>0</v>
      </c>
      <c r="AL171" s="1">
        <f ca="1">RepPd!AL186</f>
        <v>0</v>
      </c>
    </row>
    <row r="172" spans="2:38" x14ac:dyDescent="0.25">
      <c r="B172" s="1" t="str">
        <f>Items!L28</f>
        <v>CF(-)</v>
      </c>
      <c r="C172" s="1" t="str">
        <f>Items!M28</f>
        <v>N</v>
      </c>
      <c r="I172" s="22" t="str">
        <f>Items!J28</f>
        <v>Оплаты себестоимостных затрат</v>
      </c>
      <c r="J172" s="1" t="str">
        <f>Items!K28</f>
        <v>Общая территория (дорога, ливневка, газ, эл-во)</v>
      </c>
      <c r="Q172" s="1">
        <f ca="1">RepPd!Q187</f>
        <v>0</v>
      </c>
      <c r="T172" s="1">
        <f ca="1">RepPd!T187</f>
        <v>0</v>
      </c>
      <c r="U172" s="1">
        <f ca="1">RepPd!U187</f>
        <v>0</v>
      </c>
      <c r="V172" s="1">
        <f ca="1">RepPd!V187</f>
        <v>0</v>
      </c>
      <c r="W172" s="1">
        <f ca="1">RepPd!W187</f>
        <v>0</v>
      </c>
      <c r="X172" s="1">
        <f ca="1">RepPd!X187</f>
        <v>0</v>
      </c>
      <c r="Y172" s="1">
        <f ca="1">RepPd!Y187</f>
        <v>0</v>
      </c>
      <c r="Z172" s="1">
        <f ca="1">RepPd!Z187</f>
        <v>0</v>
      </c>
      <c r="AA172" s="1">
        <f ca="1">RepPd!AA187</f>
        <v>0</v>
      </c>
      <c r="AB172" s="1">
        <f ca="1">RepPd!AB187</f>
        <v>0</v>
      </c>
      <c r="AC172" s="1">
        <f ca="1">RepPd!AC187</f>
        <v>0</v>
      </c>
      <c r="AD172" s="1">
        <f ca="1">RepPd!AD187</f>
        <v>0</v>
      </c>
      <c r="AE172" s="1">
        <f ca="1">RepPd!AE187</f>
        <v>0</v>
      </c>
      <c r="AF172" s="1">
        <f ca="1">RepPd!AF187</f>
        <v>0</v>
      </c>
      <c r="AG172" s="1">
        <f ca="1">RepPd!AG187</f>
        <v>0</v>
      </c>
      <c r="AH172" s="1">
        <f ca="1">RepPd!AH187</f>
        <v>0</v>
      </c>
      <c r="AI172" s="1">
        <f ca="1">RepPd!AI187</f>
        <v>0</v>
      </c>
      <c r="AJ172" s="1">
        <f ca="1">RepPd!AJ187</f>
        <v>0</v>
      </c>
      <c r="AK172" s="1">
        <f ca="1">RepPd!AK187</f>
        <v>0</v>
      </c>
      <c r="AL172" s="1">
        <f ca="1">RepPd!AL187</f>
        <v>0</v>
      </c>
    </row>
    <row r="173" spans="2:38" x14ac:dyDescent="0.25">
      <c r="B173" s="1" t="str">
        <f>Items!L29</f>
        <v>CF(-)</v>
      </c>
      <c r="C173" s="1" t="str">
        <f>Items!M29</f>
        <v>N</v>
      </c>
      <c r="I173" s="22" t="str">
        <f>Items!J29</f>
        <v>Оплаты себестоимостных затрат</v>
      </c>
      <c r="J173" s="1" t="str">
        <f>Items!K29</f>
        <v>Резерв-1</v>
      </c>
      <c r="Q173" s="1">
        <f ca="1">RepPd!Q188</f>
        <v>0</v>
      </c>
      <c r="T173" s="1">
        <f ca="1">RepPd!T188</f>
        <v>0</v>
      </c>
      <c r="U173" s="1">
        <f ca="1">RepPd!U188</f>
        <v>0</v>
      </c>
      <c r="V173" s="1">
        <f ca="1">RepPd!V188</f>
        <v>0</v>
      </c>
      <c r="W173" s="1">
        <f ca="1">RepPd!W188</f>
        <v>0</v>
      </c>
      <c r="X173" s="1">
        <f ca="1">RepPd!X188</f>
        <v>0</v>
      </c>
      <c r="Y173" s="1">
        <f ca="1">RepPd!Y188</f>
        <v>0</v>
      </c>
      <c r="Z173" s="1">
        <f ca="1">RepPd!Z188</f>
        <v>0</v>
      </c>
      <c r="AA173" s="1">
        <f ca="1">RepPd!AA188</f>
        <v>0</v>
      </c>
      <c r="AB173" s="1">
        <f ca="1">RepPd!AB188</f>
        <v>0</v>
      </c>
      <c r="AC173" s="1">
        <f ca="1">RepPd!AC188</f>
        <v>0</v>
      </c>
      <c r="AD173" s="1">
        <f ca="1">RepPd!AD188</f>
        <v>0</v>
      </c>
      <c r="AE173" s="1">
        <f ca="1">RepPd!AE188</f>
        <v>0</v>
      </c>
      <c r="AF173" s="1">
        <f ca="1">RepPd!AF188</f>
        <v>0</v>
      </c>
      <c r="AG173" s="1">
        <f ca="1">RepPd!AG188</f>
        <v>0</v>
      </c>
      <c r="AH173" s="1">
        <f ca="1">RepPd!AH188</f>
        <v>0</v>
      </c>
      <c r="AI173" s="1">
        <f ca="1">RepPd!AI188</f>
        <v>0</v>
      </c>
      <c r="AJ173" s="1">
        <f ca="1">RepPd!AJ188</f>
        <v>0</v>
      </c>
      <c r="AK173" s="1">
        <f ca="1">RepPd!AK188</f>
        <v>0</v>
      </c>
      <c r="AL173" s="1">
        <f ca="1">RepPd!AL188</f>
        <v>0</v>
      </c>
    </row>
    <row r="174" spans="2:38" x14ac:dyDescent="0.25">
      <c r="B174" s="1" t="str">
        <f>Items!L30</f>
        <v>CF(-)</v>
      </c>
      <c r="C174" s="1" t="str">
        <f>Items!M30</f>
        <v>N</v>
      </c>
      <c r="I174" s="22" t="str">
        <f>Items!J30</f>
        <v>Оплаты себестоимостных затрат</v>
      </c>
      <c r="J174" s="1" t="str">
        <f>Items!K30</f>
        <v>Резерв-2</v>
      </c>
      <c r="Q174" s="1">
        <f ca="1">RepPd!Q189</f>
        <v>0</v>
      </c>
      <c r="T174" s="1">
        <f ca="1">RepPd!T189</f>
        <v>0</v>
      </c>
      <c r="U174" s="1">
        <f ca="1">RepPd!U189</f>
        <v>0</v>
      </c>
      <c r="V174" s="1">
        <f ca="1">RepPd!V189</f>
        <v>0</v>
      </c>
      <c r="W174" s="1">
        <f ca="1">RepPd!W189</f>
        <v>0</v>
      </c>
      <c r="X174" s="1">
        <f ca="1">RepPd!X189</f>
        <v>0</v>
      </c>
      <c r="Y174" s="1">
        <f ca="1">RepPd!Y189</f>
        <v>0</v>
      </c>
      <c r="Z174" s="1">
        <f ca="1">RepPd!Z189</f>
        <v>0</v>
      </c>
      <c r="AA174" s="1">
        <f ca="1">RepPd!AA189</f>
        <v>0</v>
      </c>
      <c r="AB174" s="1">
        <f ca="1">RepPd!AB189</f>
        <v>0</v>
      </c>
      <c r="AC174" s="1">
        <f ca="1">RepPd!AC189</f>
        <v>0</v>
      </c>
      <c r="AD174" s="1">
        <f ca="1">RepPd!AD189</f>
        <v>0</v>
      </c>
      <c r="AE174" s="1">
        <f ca="1">RepPd!AE189</f>
        <v>0</v>
      </c>
      <c r="AF174" s="1">
        <f ca="1">RepPd!AF189</f>
        <v>0</v>
      </c>
      <c r="AG174" s="1">
        <f ca="1">RepPd!AG189</f>
        <v>0</v>
      </c>
      <c r="AH174" s="1">
        <f ca="1">RepPd!AH189</f>
        <v>0</v>
      </c>
      <c r="AI174" s="1">
        <f ca="1">RepPd!AI189</f>
        <v>0</v>
      </c>
      <c r="AJ174" s="1">
        <f ca="1">RepPd!AJ189</f>
        <v>0</v>
      </c>
      <c r="AK174" s="1">
        <f ca="1">RepPd!AK189</f>
        <v>0</v>
      </c>
      <c r="AL174" s="1">
        <f ca="1">RepPd!AL189</f>
        <v>0</v>
      </c>
    </row>
    <row r="175" spans="2:38" x14ac:dyDescent="0.25">
      <c r="B175" s="1" t="str">
        <f>Items!L31</f>
        <v>CF(-)</v>
      </c>
      <c r="C175" s="1" t="str">
        <f>Items!M31</f>
        <v>N</v>
      </c>
      <c r="I175" s="22" t="str">
        <f>Items!J31</f>
        <v>Оплаты себестоимостных затрат</v>
      </c>
      <c r="J175" s="1" t="str">
        <f>Items!K31</f>
        <v>Резерв-3</v>
      </c>
      <c r="Q175" s="1">
        <f ca="1">RepPd!Q190</f>
        <v>0</v>
      </c>
      <c r="T175" s="1">
        <f ca="1">RepPd!T190</f>
        <v>0</v>
      </c>
      <c r="U175" s="1">
        <f ca="1">RepPd!U190</f>
        <v>0</v>
      </c>
      <c r="V175" s="1">
        <f ca="1">RepPd!V190</f>
        <v>0</v>
      </c>
      <c r="W175" s="1">
        <f ca="1">RepPd!W190</f>
        <v>0</v>
      </c>
      <c r="X175" s="1">
        <f ca="1">RepPd!X190</f>
        <v>0</v>
      </c>
      <c r="Y175" s="1">
        <f ca="1">RepPd!Y190</f>
        <v>0</v>
      </c>
      <c r="Z175" s="1">
        <f ca="1">RepPd!Z190</f>
        <v>0</v>
      </c>
      <c r="AA175" s="1">
        <f ca="1">RepPd!AA190</f>
        <v>0</v>
      </c>
      <c r="AB175" s="1">
        <f ca="1">RepPd!AB190</f>
        <v>0</v>
      </c>
      <c r="AC175" s="1">
        <f ca="1">RepPd!AC190</f>
        <v>0</v>
      </c>
      <c r="AD175" s="1">
        <f ca="1">RepPd!AD190</f>
        <v>0</v>
      </c>
      <c r="AE175" s="1">
        <f ca="1">RepPd!AE190</f>
        <v>0</v>
      </c>
      <c r="AF175" s="1">
        <f ca="1">RepPd!AF190</f>
        <v>0</v>
      </c>
      <c r="AG175" s="1">
        <f ca="1">RepPd!AG190</f>
        <v>0</v>
      </c>
      <c r="AH175" s="1">
        <f ca="1">RepPd!AH190</f>
        <v>0</v>
      </c>
      <c r="AI175" s="1">
        <f ca="1">RepPd!AI190</f>
        <v>0</v>
      </c>
      <c r="AJ175" s="1">
        <f ca="1">RepPd!AJ190</f>
        <v>0</v>
      </c>
      <c r="AK175" s="1">
        <f ca="1">RepPd!AK190</f>
        <v>0</v>
      </c>
      <c r="AL175" s="1">
        <f ca="1">RepPd!AL190</f>
        <v>0</v>
      </c>
    </row>
    <row r="176" spans="2:38" x14ac:dyDescent="0.25">
      <c r="B176" s="1" t="str">
        <f>Items!L32</f>
        <v>CF(-)</v>
      </c>
      <c r="C176" s="1" t="str">
        <f>Items!M32</f>
        <v>N</v>
      </c>
      <c r="I176" s="22" t="str">
        <f>Items!J32</f>
        <v>Оплаты себестоимостных затрат</v>
      </c>
      <c r="J176" s="1" t="str">
        <f>Items!K32</f>
        <v>Резерв-4</v>
      </c>
      <c r="Q176" s="1">
        <f ca="1">RepPd!Q191</f>
        <v>0</v>
      </c>
      <c r="T176" s="1">
        <f ca="1">RepPd!T191</f>
        <v>0</v>
      </c>
      <c r="U176" s="1">
        <f ca="1">RepPd!U191</f>
        <v>0</v>
      </c>
      <c r="V176" s="1">
        <f ca="1">RepPd!V191</f>
        <v>0</v>
      </c>
      <c r="W176" s="1">
        <f ca="1">RepPd!W191</f>
        <v>0</v>
      </c>
      <c r="X176" s="1">
        <f ca="1">RepPd!X191</f>
        <v>0</v>
      </c>
      <c r="Y176" s="1">
        <f ca="1">RepPd!Y191</f>
        <v>0</v>
      </c>
      <c r="Z176" s="1">
        <f ca="1">RepPd!Z191</f>
        <v>0</v>
      </c>
      <c r="AA176" s="1">
        <f ca="1">RepPd!AA191</f>
        <v>0</v>
      </c>
      <c r="AB176" s="1">
        <f ca="1">RepPd!AB191</f>
        <v>0</v>
      </c>
      <c r="AC176" s="1">
        <f ca="1">RepPd!AC191</f>
        <v>0</v>
      </c>
      <c r="AD176" s="1">
        <f ca="1">RepPd!AD191</f>
        <v>0</v>
      </c>
      <c r="AE176" s="1">
        <f ca="1">RepPd!AE191</f>
        <v>0</v>
      </c>
      <c r="AF176" s="1">
        <f ca="1">RepPd!AF191</f>
        <v>0</v>
      </c>
      <c r="AG176" s="1">
        <f ca="1">RepPd!AG191</f>
        <v>0</v>
      </c>
      <c r="AH176" s="1">
        <f ca="1">RepPd!AH191</f>
        <v>0</v>
      </c>
      <c r="AI176" s="1">
        <f ca="1">RepPd!AI191</f>
        <v>0</v>
      </c>
      <c r="AJ176" s="1">
        <f ca="1">RepPd!AJ191</f>
        <v>0</v>
      </c>
      <c r="AK176" s="1">
        <f ca="1">RepPd!AK191</f>
        <v>0</v>
      </c>
      <c r="AL176" s="1">
        <f ca="1">RepPd!AL191</f>
        <v>0</v>
      </c>
    </row>
    <row r="177" spans="2:38" x14ac:dyDescent="0.25">
      <c r="B177" s="1" t="str">
        <f>Items!L33</f>
        <v>CF(-)</v>
      </c>
      <c r="C177" s="1" t="str">
        <f>Items!M33</f>
        <v>N</v>
      </c>
      <c r="I177" s="22" t="str">
        <f>Items!J33</f>
        <v>Оплаты себестоимостных затрат</v>
      </c>
      <c r="J177" s="1" t="str">
        <f>Items!K33</f>
        <v>Резерв-5</v>
      </c>
      <c r="Q177" s="1">
        <f ca="1">RepPd!Q192</f>
        <v>0</v>
      </c>
      <c r="T177" s="1">
        <f ca="1">RepPd!T192</f>
        <v>0</v>
      </c>
      <c r="U177" s="1">
        <f ca="1">RepPd!U192</f>
        <v>0</v>
      </c>
      <c r="V177" s="1">
        <f ca="1">RepPd!V192</f>
        <v>0</v>
      </c>
      <c r="W177" s="1">
        <f ca="1">RepPd!W192</f>
        <v>0</v>
      </c>
      <c r="X177" s="1">
        <f ca="1">RepPd!X192</f>
        <v>0</v>
      </c>
      <c r="Y177" s="1">
        <f ca="1">RepPd!Y192</f>
        <v>0</v>
      </c>
      <c r="Z177" s="1">
        <f ca="1">RepPd!Z192</f>
        <v>0</v>
      </c>
      <c r="AA177" s="1">
        <f ca="1">RepPd!AA192</f>
        <v>0</v>
      </c>
      <c r="AB177" s="1">
        <f ca="1">RepPd!AB192</f>
        <v>0</v>
      </c>
      <c r="AC177" s="1">
        <f ca="1">RepPd!AC192</f>
        <v>0</v>
      </c>
      <c r="AD177" s="1">
        <f ca="1">RepPd!AD192</f>
        <v>0</v>
      </c>
      <c r="AE177" s="1">
        <f ca="1">RepPd!AE192</f>
        <v>0</v>
      </c>
      <c r="AF177" s="1">
        <f ca="1">RepPd!AF192</f>
        <v>0</v>
      </c>
      <c r="AG177" s="1">
        <f ca="1">RepPd!AG192</f>
        <v>0</v>
      </c>
      <c r="AH177" s="1">
        <f ca="1">RepPd!AH192</f>
        <v>0</v>
      </c>
      <c r="AI177" s="1">
        <f ca="1">RepPd!AI192</f>
        <v>0</v>
      </c>
      <c r="AJ177" s="1">
        <f ca="1">RepPd!AJ192</f>
        <v>0</v>
      </c>
      <c r="AK177" s="1">
        <f ca="1">RepPd!AK192</f>
        <v>0</v>
      </c>
      <c r="AL177" s="1">
        <f ca="1">RepPd!AL192</f>
        <v>0</v>
      </c>
    </row>
    <row r="178" spans="2:38" x14ac:dyDescent="0.25">
      <c r="B178" s="1" t="str">
        <f>Items!L34</f>
        <v>CF(-)</v>
      </c>
      <c r="C178" s="1" t="str">
        <f>Items!M34</f>
        <v>N</v>
      </c>
      <c r="I178" s="22" t="str">
        <f>Items!J34</f>
        <v>Оплаты себестоимостных затрат</v>
      </c>
      <c r="J178" s="1" t="str">
        <f>Items!K34</f>
        <v>Резерв-6</v>
      </c>
      <c r="Q178" s="1">
        <f ca="1">RepPd!Q193</f>
        <v>0</v>
      </c>
      <c r="T178" s="1">
        <f ca="1">RepPd!T193</f>
        <v>0</v>
      </c>
      <c r="U178" s="1">
        <f ca="1">RepPd!U193</f>
        <v>0</v>
      </c>
      <c r="V178" s="1">
        <f ca="1">RepPd!V193</f>
        <v>0</v>
      </c>
      <c r="W178" s="1">
        <f ca="1">RepPd!W193</f>
        <v>0</v>
      </c>
      <c r="X178" s="1">
        <f ca="1">RepPd!X193</f>
        <v>0</v>
      </c>
      <c r="Y178" s="1">
        <f ca="1">RepPd!Y193</f>
        <v>0</v>
      </c>
      <c r="Z178" s="1">
        <f ca="1">RepPd!Z193</f>
        <v>0</v>
      </c>
      <c r="AA178" s="1">
        <f ca="1">RepPd!AA193</f>
        <v>0</v>
      </c>
      <c r="AB178" s="1">
        <f ca="1">RepPd!AB193</f>
        <v>0</v>
      </c>
      <c r="AC178" s="1">
        <f ca="1">RepPd!AC193</f>
        <v>0</v>
      </c>
      <c r="AD178" s="1">
        <f ca="1">RepPd!AD193</f>
        <v>0</v>
      </c>
      <c r="AE178" s="1">
        <f ca="1">RepPd!AE193</f>
        <v>0</v>
      </c>
      <c r="AF178" s="1">
        <f ca="1">RepPd!AF193</f>
        <v>0</v>
      </c>
      <c r="AG178" s="1">
        <f ca="1">RepPd!AG193</f>
        <v>0</v>
      </c>
      <c r="AH178" s="1">
        <f ca="1">RepPd!AH193</f>
        <v>0</v>
      </c>
      <c r="AI178" s="1">
        <f ca="1">RepPd!AI193</f>
        <v>0</v>
      </c>
      <c r="AJ178" s="1">
        <f ca="1">RepPd!AJ193</f>
        <v>0</v>
      </c>
      <c r="AK178" s="1">
        <f ca="1">RepPd!AK193</f>
        <v>0</v>
      </c>
      <c r="AL178" s="1">
        <f ca="1">RepPd!AL193</f>
        <v>0</v>
      </c>
    </row>
    <row r="179" spans="2:38" x14ac:dyDescent="0.25">
      <c r="B179" s="1" t="str">
        <f>Items!L35</f>
        <v>CF(-)</v>
      </c>
      <c r="C179" s="1" t="str">
        <f>Items!M35</f>
        <v>N</v>
      </c>
      <c r="I179" s="22" t="str">
        <f>Items!J35</f>
        <v>Оплаты себестоимостных затрат</v>
      </c>
      <c r="J179" s="1" t="str">
        <f>Items!K35</f>
        <v>Резерв-7</v>
      </c>
      <c r="Q179" s="1">
        <f ca="1">RepPd!Q194</f>
        <v>0</v>
      </c>
      <c r="T179" s="1">
        <f ca="1">RepPd!T194</f>
        <v>0</v>
      </c>
      <c r="U179" s="1">
        <f ca="1">RepPd!U194</f>
        <v>0</v>
      </c>
      <c r="V179" s="1">
        <f ca="1">RepPd!V194</f>
        <v>0</v>
      </c>
      <c r="W179" s="1">
        <f ca="1">RepPd!W194</f>
        <v>0</v>
      </c>
      <c r="X179" s="1">
        <f ca="1">RepPd!X194</f>
        <v>0</v>
      </c>
      <c r="Y179" s="1">
        <f ca="1">RepPd!Y194</f>
        <v>0</v>
      </c>
      <c r="Z179" s="1">
        <f ca="1">RepPd!Z194</f>
        <v>0</v>
      </c>
      <c r="AA179" s="1">
        <f ca="1">RepPd!AA194</f>
        <v>0</v>
      </c>
      <c r="AB179" s="1">
        <f ca="1">RepPd!AB194</f>
        <v>0</v>
      </c>
      <c r="AC179" s="1">
        <f ca="1">RepPd!AC194</f>
        <v>0</v>
      </c>
      <c r="AD179" s="1">
        <f ca="1">RepPd!AD194</f>
        <v>0</v>
      </c>
      <c r="AE179" s="1">
        <f ca="1">RepPd!AE194</f>
        <v>0</v>
      </c>
      <c r="AF179" s="1">
        <f ca="1">RepPd!AF194</f>
        <v>0</v>
      </c>
      <c r="AG179" s="1">
        <f ca="1">RepPd!AG194</f>
        <v>0</v>
      </c>
      <c r="AH179" s="1">
        <f ca="1">RepPd!AH194</f>
        <v>0</v>
      </c>
      <c r="AI179" s="1">
        <f ca="1">RepPd!AI194</f>
        <v>0</v>
      </c>
      <c r="AJ179" s="1">
        <f ca="1">RepPd!AJ194</f>
        <v>0</v>
      </c>
      <c r="AK179" s="1">
        <f ca="1">RepPd!AK194</f>
        <v>0</v>
      </c>
      <c r="AL179" s="1">
        <f ca="1">RepPd!AL194</f>
        <v>0</v>
      </c>
    </row>
    <row r="180" spans="2:38" x14ac:dyDescent="0.25">
      <c r="B180" s="1" t="str">
        <f>Items!L36</f>
        <v>CF(-)</v>
      </c>
      <c r="C180" s="1" t="str">
        <f>Items!M36</f>
        <v>N</v>
      </c>
      <c r="I180" s="22" t="str">
        <f>Items!J36</f>
        <v>Оплаты себестоимостных затрат</v>
      </c>
      <c r="J180" s="1" t="str">
        <f>Items!K36</f>
        <v>Резерв-8</v>
      </c>
      <c r="Q180" s="1">
        <f ca="1">RepPd!Q195</f>
        <v>0</v>
      </c>
      <c r="T180" s="1">
        <f ca="1">RepPd!T195</f>
        <v>0</v>
      </c>
      <c r="U180" s="1">
        <f ca="1">RepPd!U195</f>
        <v>0</v>
      </c>
      <c r="V180" s="1">
        <f ca="1">RepPd!V195</f>
        <v>0</v>
      </c>
      <c r="W180" s="1">
        <f ca="1">RepPd!W195</f>
        <v>0</v>
      </c>
      <c r="X180" s="1">
        <f ca="1">RepPd!X195</f>
        <v>0</v>
      </c>
      <c r="Y180" s="1">
        <f ca="1">RepPd!Y195</f>
        <v>0</v>
      </c>
      <c r="Z180" s="1">
        <f ca="1">RepPd!Z195</f>
        <v>0</v>
      </c>
      <c r="AA180" s="1">
        <f ca="1">RepPd!AA195</f>
        <v>0</v>
      </c>
      <c r="AB180" s="1">
        <f ca="1">RepPd!AB195</f>
        <v>0</v>
      </c>
      <c r="AC180" s="1">
        <f ca="1">RepPd!AC195</f>
        <v>0</v>
      </c>
      <c r="AD180" s="1">
        <f ca="1">RepPd!AD195</f>
        <v>0</v>
      </c>
      <c r="AE180" s="1">
        <f ca="1">RepPd!AE195</f>
        <v>0</v>
      </c>
      <c r="AF180" s="1">
        <f ca="1">RepPd!AF195</f>
        <v>0</v>
      </c>
      <c r="AG180" s="1">
        <f ca="1">RepPd!AG195</f>
        <v>0</v>
      </c>
      <c r="AH180" s="1">
        <f ca="1">RepPd!AH195</f>
        <v>0</v>
      </c>
      <c r="AI180" s="1">
        <f ca="1">RepPd!AI195</f>
        <v>0</v>
      </c>
      <c r="AJ180" s="1">
        <f ca="1">RepPd!AJ195</f>
        <v>0</v>
      </c>
      <c r="AK180" s="1">
        <f ca="1">RepPd!AK195</f>
        <v>0</v>
      </c>
      <c r="AL180" s="1">
        <f ca="1">RepPd!AL195</f>
        <v>0</v>
      </c>
    </row>
    <row r="181" spans="2:38" s="23" customFormat="1" ht="10.199999999999999" x14ac:dyDescent="0.2">
      <c r="E181" s="23" t="s">
        <v>50</v>
      </c>
    </row>
    <row r="182" spans="2:38" ht="4.05" customHeight="1" x14ac:dyDescent="0.25"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</row>
    <row r="183" spans="2:38" s="2" customFormat="1" x14ac:dyDescent="0.25">
      <c r="B183" s="2" t="str">
        <f>Items!$L$37</f>
        <v>CF</v>
      </c>
      <c r="C183" s="2">
        <f>Items!$M$37</f>
        <v>0</v>
      </c>
      <c r="I183" s="2" t="str">
        <f>Items!$J$37</f>
        <v>Финпоток от производственной деятельности</v>
      </c>
      <c r="Q183" s="2">
        <f ca="1">RepPd!Q198</f>
        <v>0</v>
      </c>
      <c r="T183" s="2">
        <f ca="1">RepPd!T198</f>
        <v>0</v>
      </c>
      <c r="U183" s="2">
        <f ca="1">RepPd!U198</f>
        <v>0</v>
      </c>
      <c r="V183" s="2">
        <f ca="1">RepPd!V198</f>
        <v>0</v>
      </c>
      <c r="W183" s="2">
        <f ca="1">RepPd!W198</f>
        <v>0</v>
      </c>
      <c r="X183" s="2">
        <f ca="1">RepPd!X198</f>
        <v>0</v>
      </c>
      <c r="Y183" s="2">
        <f ca="1">RepPd!Y198</f>
        <v>0</v>
      </c>
      <c r="Z183" s="2">
        <f ca="1">RepPd!Z198</f>
        <v>0</v>
      </c>
      <c r="AA183" s="2">
        <f ca="1">RepPd!AA198</f>
        <v>0</v>
      </c>
      <c r="AB183" s="2">
        <f ca="1">RepPd!AB198</f>
        <v>0</v>
      </c>
      <c r="AC183" s="2">
        <f ca="1">RepPd!AC198</f>
        <v>0</v>
      </c>
      <c r="AD183" s="2">
        <f ca="1">RepPd!AD198</f>
        <v>0</v>
      </c>
      <c r="AE183" s="2">
        <f ca="1">RepPd!AE198</f>
        <v>0</v>
      </c>
      <c r="AF183" s="2">
        <f ca="1">RepPd!AF198</f>
        <v>0</v>
      </c>
      <c r="AG183" s="2">
        <f ca="1">RepPd!AG198</f>
        <v>0</v>
      </c>
      <c r="AH183" s="2">
        <f ca="1">RepPd!AH198</f>
        <v>0</v>
      </c>
      <c r="AI183" s="2">
        <f ca="1">RepPd!AI198</f>
        <v>0</v>
      </c>
      <c r="AJ183" s="2">
        <f ca="1">RepPd!AJ198</f>
        <v>0</v>
      </c>
      <c r="AK183" s="2">
        <f ca="1">RepPd!AK198</f>
        <v>0</v>
      </c>
      <c r="AL183" s="2">
        <f ca="1">RepPd!AL198</f>
        <v>0</v>
      </c>
    </row>
    <row r="184" spans="2:38" ht="4.05" customHeight="1" x14ac:dyDescent="0.25"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</row>
    <row r="185" spans="2:38" s="2" customFormat="1" x14ac:dyDescent="0.25">
      <c r="B185" s="2">
        <f>Items!$L$38</f>
        <v>0</v>
      </c>
      <c r="C185" s="2" t="str">
        <f>Items!$M$38</f>
        <v>N</v>
      </c>
      <c r="I185" s="2" t="str">
        <f>Items!$J$38</f>
        <v>Оплата расходов на персонал</v>
      </c>
      <c r="Q185" s="2">
        <f ca="1">RepPd!Q200</f>
        <v>6156101.2199999997</v>
      </c>
      <c r="T185" s="2">
        <f ca="1">RepPd!T200</f>
        <v>286056.32000000001</v>
      </c>
      <c r="U185" s="2">
        <f ca="1">RepPd!U200</f>
        <v>255603.78999999998</v>
      </c>
      <c r="V185" s="2">
        <f ca="1">RepPd!V200</f>
        <v>180341.04</v>
      </c>
      <c r="W185" s="2">
        <f ca="1">RepPd!W200</f>
        <v>288311.18</v>
      </c>
      <c r="X185" s="2">
        <f ca="1">RepPd!X200</f>
        <v>227825.53</v>
      </c>
      <c r="Y185" s="2">
        <f ca="1">RepPd!Y200</f>
        <v>464627.72</v>
      </c>
      <c r="Z185" s="2">
        <f ca="1">RepPd!Z200</f>
        <v>227009.7</v>
      </c>
      <c r="AA185" s="2">
        <f ca="1">RepPd!AA200</f>
        <v>719689.94</v>
      </c>
      <c r="AB185" s="2">
        <f ca="1">RepPd!AB200</f>
        <v>583580</v>
      </c>
      <c r="AC185" s="2">
        <f ca="1">RepPd!AC200</f>
        <v>897200</v>
      </c>
      <c r="AD185" s="2">
        <f ca="1">RepPd!AD200</f>
        <v>824900.5</v>
      </c>
      <c r="AE185" s="2">
        <f ca="1">RepPd!AE200</f>
        <v>492555.5</v>
      </c>
      <c r="AF185" s="2">
        <f ca="1">RepPd!AF200</f>
        <v>616400</v>
      </c>
      <c r="AG185" s="2">
        <f ca="1">RepPd!AG200</f>
        <v>92000</v>
      </c>
      <c r="AH185" s="2">
        <f ca="1">RepPd!AH200</f>
        <v>0</v>
      </c>
      <c r="AI185" s="2">
        <f ca="1">RepPd!AI200</f>
        <v>0</v>
      </c>
      <c r="AJ185" s="2">
        <f ca="1">RepPd!AJ200</f>
        <v>0</v>
      </c>
      <c r="AK185" s="2">
        <f ca="1">RepPd!AK200</f>
        <v>0</v>
      </c>
      <c r="AL185" s="2">
        <f ca="1">RepPd!AL200</f>
        <v>0</v>
      </c>
    </row>
    <row r="186" spans="2:38" s="2" customFormat="1" x14ac:dyDescent="0.25">
      <c r="B186" s="2">
        <f>Items!$L$49</f>
        <v>0</v>
      </c>
      <c r="C186" s="2" t="str">
        <f>Items!$M$49</f>
        <v>N</v>
      </c>
      <c r="I186" s="2" t="str">
        <f>Items!$J$49</f>
        <v>Оплата переменных расходов</v>
      </c>
      <c r="Q186" s="2">
        <f ca="1">RepPd!Q212</f>
        <v>2349192.29</v>
      </c>
      <c r="T186" s="2">
        <f ca="1">RepPd!T212</f>
        <v>0</v>
      </c>
      <c r="U186" s="2">
        <f ca="1">RepPd!U212</f>
        <v>0</v>
      </c>
      <c r="V186" s="2">
        <f ca="1">RepPd!V212</f>
        <v>0</v>
      </c>
      <c r="W186" s="2">
        <f ca="1">RepPd!W212</f>
        <v>25490.5</v>
      </c>
      <c r="X186" s="2">
        <f ca="1">RepPd!X212</f>
        <v>48360</v>
      </c>
      <c r="Y186" s="2">
        <f ca="1">RepPd!Y212</f>
        <v>0</v>
      </c>
      <c r="Z186" s="2">
        <f ca="1">RepPd!Z212</f>
        <v>119655</v>
      </c>
      <c r="AA186" s="2">
        <f ca="1">RepPd!AA212</f>
        <v>57321.35</v>
      </c>
      <c r="AB186" s="2">
        <f ca="1">RepPd!AB212</f>
        <v>194305.88</v>
      </c>
      <c r="AC186" s="2">
        <f ca="1">RepPd!AC212</f>
        <v>166132.99</v>
      </c>
      <c r="AD186" s="2">
        <f ca="1">RepPd!AD212</f>
        <v>2478.6499999999996</v>
      </c>
      <c r="AE186" s="2">
        <f ca="1">RepPd!AE212</f>
        <v>565</v>
      </c>
      <c r="AF186" s="2">
        <f ca="1">RepPd!AF212</f>
        <v>252602.21</v>
      </c>
      <c r="AG186" s="2">
        <f ca="1">RepPd!AG212</f>
        <v>1481360.71</v>
      </c>
      <c r="AH186" s="2">
        <f ca="1">RepPd!AH212</f>
        <v>0</v>
      </c>
      <c r="AI186" s="2">
        <f ca="1">RepPd!AI212</f>
        <v>920</v>
      </c>
      <c r="AJ186" s="2">
        <f ca="1">RepPd!AJ212</f>
        <v>0</v>
      </c>
      <c r="AK186" s="2">
        <f ca="1">RepPd!AK212</f>
        <v>0</v>
      </c>
      <c r="AL186" s="2">
        <f ca="1">RepPd!AL212</f>
        <v>0</v>
      </c>
    </row>
    <row r="187" spans="2:38" s="2" customFormat="1" x14ac:dyDescent="0.25">
      <c r="B187" s="2">
        <f>Items!$L$60</f>
        <v>0</v>
      </c>
      <c r="C187" s="2" t="str">
        <f>Items!$M$60</f>
        <v>N</v>
      </c>
      <c r="I187" s="2" t="str">
        <f>Items!$J$60</f>
        <v>Оплата постоянных расходов</v>
      </c>
      <c r="Q187" s="2">
        <f ca="1">RepPd!Q224</f>
        <v>279383.59999999998</v>
      </c>
      <c r="T187" s="2">
        <f ca="1">RepPd!T224</f>
        <v>23283.9</v>
      </c>
      <c r="U187" s="2">
        <f ca="1">RepPd!U224</f>
        <v>17415.600000000002</v>
      </c>
      <c r="V187" s="2">
        <f ca="1">RepPd!V224</f>
        <v>21390.899999999998</v>
      </c>
      <c r="W187" s="2">
        <f ca="1">RepPd!W224</f>
        <v>27069.899999999998</v>
      </c>
      <c r="X187" s="2">
        <f ca="1">RepPd!X224</f>
        <v>17226.3</v>
      </c>
      <c r="Y187" s="2">
        <f ca="1">RepPd!Y224</f>
        <v>23283.9</v>
      </c>
      <c r="Z187" s="2">
        <f ca="1">RepPd!Z224</f>
        <v>17415.600000000002</v>
      </c>
      <c r="AA187" s="2">
        <f ca="1">RepPd!AA224</f>
        <v>21390.899999999998</v>
      </c>
      <c r="AB187" s="2">
        <f ca="1">RepPd!AB224</f>
        <v>48460.799999999996</v>
      </c>
      <c r="AC187" s="2">
        <f ca="1">RepPd!AC224</f>
        <v>18665.3</v>
      </c>
      <c r="AD187" s="2">
        <f ca="1">RepPd!AD224</f>
        <v>23283.9</v>
      </c>
      <c r="AE187" s="2">
        <f ca="1">RepPd!AE224</f>
        <v>17415.600000000002</v>
      </c>
      <c r="AF187" s="2">
        <f ca="1">RepPd!AF224</f>
        <v>3081</v>
      </c>
      <c r="AG187" s="2">
        <f ca="1">RepPd!AG224</f>
        <v>0</v>
      </c>
      <c r="AH187" s="2">
        <f ca="1">RepPd!AH224</f>
        <v>0</v>
      </c>
      <c r="AI187" s="2">
        <f ca="1">RepPd!AI224</f>
        <v>0</v>
      </c>
      <c r="AJ187" s="2">
        <f ca="1">RepPd!AJ224</f>
        <v>0</v>
      </c>
      <c r="AK187" s="2">
        <f ca="1">RepPd!AK224</f>
        <v>0</v>
      </c>
      <c r="AL187" s="2">
        <f ca="1">RepPd!AL224</f>
        <v>0</v>
      </c>
    </row>
    <row r="188" spans="2:38" s="23" customFormat="1" ht="10.199999999999999" x14ac:dyDescent="0.2">
      <c r="E188" s="23" t="s">
        <v>50</v>
      </c>
    </row>
    <row r="189" spans="2:38" ht="4.05" customHeight="1" x14ac:dyDescent="0.25"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</row>
    <row r="190" spans="2:38" s="2" customFormat="1" x14ac:dyDescent="0.25">
      <c r="B190" s="2" t="str">
        <f>Items!$L$71</f>
        <v>CF</v>
      </c>
      <c r="C190" s="2">
        <f>Items!$M$71</f>
        <v>0</v>
      </c>
      <c r="I190" s="2" t="str">
        <f>Items!$J$71</f>
        <v>Фипоток от операционной деятельности</v>
      </c>
      <c r="Q190" s="2">
        <f ca="1">RepPd!Q237</f>
        <v>-8784677.1099999994</v>
      </c>
      <c r="T190" s="2">
        <f ca="1">RepPd!T237</f>
        <v>-309340.22000000003</v>
      </c>
      <c r="U190" s="2">
        <f ca="1">RepPd!U237</f>
        <v>-273019.38999999996</v>
      </c>
      <c r="V190" s="2">
        <f ca="1">RepPd!V237</f>
        <v>-201731.94</v>
      </c>
      <c r="W190" s="2">
        <f ca="1">RepPd!W237</f>
        <v>-340871.58</v>
      </c>
      <c r="X190" s="2">
        <f ca="1">RepPd!X237</f>
        <v>-293411.82999999996</v>
      </c>
      <c r="Y190" s="2">
        <f ca="1">RepPd!Y237</f>
        <v>-487911.62</v>
      </c>
      <c r="Z190" s="2">
        <f ca="1">RepPd!Z237</f>
        <v>-364080.3</v>
      </c>
      <c r="AA190" s="2">
        <f ca="1">RepPd!AA237</f>
        <v>-798402.19</v>
      </c>
      <c r="AB190" s="2">
        <f ca="1">RepPd!AB237</f>
        <v>-826346.68</v>
      </c>
      <c r="AC190" s="2">
        <f ca="1">RepPd!AC237</f>
        <v>-1081998.29</v>
      </c>
      <c r="AD190" s="2">
        <f ca="1">RepPd!AD237</f>
        <v>-850663.05</v>
      </c>
      <c r="AE190" s="2">
        <f ca="1">RepPd!AE237</f>
        <v>-510536.1</v>
      </c>
      <c r="AF190" s="2">
        <f ca="1">RepPd!AF237</f>
        <v>-872083.21</v>
      </c>
      <c r="AG190" s="2">
        <f ca="1">RepPd!AG237</f>
        <v>-1573360.71</v>
      </c>
      <c r="AH190" s="2">
        <f ca="1">RepPd!AH237</f>
        <v>0</v>
      </c>
      <c r="AI190" s="2">
        <f ca="1">RepPd!AI237</f>
        <v>-920</v>
      </c>
      <c r="AJ190" s="2">
        <f ca="1">RepPd!AJ237</f>
        <v>0</v>
      </c>
      <c r="AK190" s="2">
        <f ca="1">RepPd!AK237</f>
        <v>0</v>
      </c>
      <c r="AL190" s="2">
        <f ca="1">RepPd!AL237</f>
        <v>0</v>
      </c>
    </row>
    <row r="191" spans="2:38" ht="4.05" customHeight="1" x14ac:dyDescent="0.25"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2:38" s="2" customFormat="1" x14ac:dyDescent="0.25">
      <c r="B192" s="2">
        <f>Items!$L$72</f>
        <v>0</v>
      </c>
      <c r="C192" s="2">
        <f>Items!$M$72</f>
        <v>0</v>
      </c>
      <c r="I192" s="2" t="str">
        <f>Items!$J$72</f>
        <v>Оплата затрат на основные средства</v>
      </c>
      <c r="Q192" s="2">
        <f ca="1">RepPd!Q239</f>
        <v>2606809.3087999998</v>
      </c>
      <c r="T192" s="2">
        <f ca="1">RepPd!T239</f>
        <v>667742.53</v>
      </c>
      <c r="U192" s="2">
        <f ca="1">RepPd!U239</f>
        <v>0</v>
      </c>
      <c r="V192" s="2">
        <f ca="1">RepPd!V239</f>
        <v>1063.95</v>
      </c>
      <c r="W192" s="2">
        <f ca="1">RepPd!W239</f>
        <v>35470.370000000003</v>
      </c>
      <c r="X192" s="2">
        <f ca="1">RepPd!X239</f>
        <v>10391.998799999999</v>
      </c>
      <c r="Y192" s="2">
        <f ca="1">RepPd!Y239</f>
        <v>0</v>
      </c>
      <c r="Z192" s="2">
        <f ca="1">RepPd!Z239</f>
        <v>197145.18</v>
      </c>
      <c r="AA192" s="2">
        <f ca="1">RepPd!AA239</f>
        <v>0</v>
      </c>
      <c r="AB192" s="2">
        <f ca="1">RepPd!AB239</f>
        <v>11152.85</v>
      </c>
      <c r="AC192" s="2">
        <f ca="1">RepPd!AC239</f>
        <v>388637</v>
      </c>
      <c r="AD192" s="2">
        <f ca="1">RepPd!AD239</f>
        <v>919040.5</v>
      </c>
      <c r="AE192" s="2">
        <f ca="1">RepPd!AE239</f>
        <v>275793.91999999998</v>
      </c>
      <c r="AF192" s="2">
        <f ca="1">RepPd!AF239</f>
        <v>81166.5</v>
      </c>
      <c r="AG192" s="2">
        <f ca="1">RepPd!AG239</f>
        <v>19204.510000000002</v>
      </c>
      <c r="AH192" s="2">
        <f ca="1">RepPd!AH239</f>
        <v>0</v>
      </c>
      <c r="AI192" s="2">
        <f ca="1">RepPd!AI239</f>
        <v>0</v>
      </c>
      <c r="AJ192" s="2">
        <f ca="1">RepPd!AJ239</f>
        <v>0</v>
      </c>
      <c r="AK192" s="2">
        <f ca="1">RepPd!AK239</f>
        <v>0</v>
      </c>
      <c r="AL192" s="2">
        <f ca="1">RepPd!AL239</f>
        <v>0</v>
      </c>
    </row>
    <row r="193" spans="2:38" s="2" customFormat="1" x14ac:dyDescent="0.25">
      <c r="B193" s="2">
        <f>Items!$L$78</f>
        <v>0</v>
      </c>
      <c r="C193" s="2" t="str">
        <f>Items!$M$78</f>
        <v>N</v>
      </c>
      <c r="I193" s="2" t="str">
        <f>Items!$J$78</f>
        <v>Поступления/Оплаты %%</v>
      </c>
      <c r="Q193" s="2">
        <f ca="1">RepPd!Q246</f>
        <v>0</v>
      </c>
      <c r="T193" s="2">
        <f ca="1">RepPd!T246</f>
        <v>0</v>
      </c>
      <c r="U193" s="2">
        <f ca="1">RepPd!U246</f>
        <v>0</v>
      </c>
      <c r="V193" s="2">
        <f ca="1">RepPd!V246</f>
        <v>0</v>
      </c>
      <c r="W193" s="2">
        <f ca="1">RepPd!W246</f>
        <v>0</v>
      </c>
      <c r="X193" s="2">
        <f ca="1">RepPd!X246</f>
        <v>0</v>
      </c>
      <c r="Y193" s="2">
        <f ca="1">RepPd!Y246</f>
        <v>0</v>
      </c>
      <c r="Z193" s="2">
        <f ca="1">RepPd!Z246</f>
        <v>0</v>
      </c>
      <c r="AA193" s="2">
        <f ca="1">RepPd!AA246</f>
        <v>0</v>
      </c>
      <c r="AB193" s="2">
        <f ca="1">RepPd!AB246</f>
        <v>0</v>
      </c>
      <c r="AC193" s="2">
        <f ca="1">RepPd!AC246</f>
        <v>0</v>
      </c>
      <c r="AD193" s="2">
        <f ca="1">RepPd!AD246</f>
        <v>0</v>
      </c>
      <c r="AE193" s="2">
        <f ca="1">RepPd!AE246</f>
        <v>0</v>
      </c>
      <c r="AF193" s="2">
        <f ca="1">RepPd!AF246</f>
        <v>0</v>
      </c>
      <c r="AG193" s="2">
        <f ca="1">RepPd!AG246</f>
        <v>0</v>
      </c>
      <c r="AH193" s="2">
        <f ca="1">RepPd!AH246</f>
        <v>0</v>
      </c>
      <c r="AI193" s="2">
        <f ca="1">RepPd!AI246</f>
        <v>0</v>
      </c>
      <c r="AJ193" s="2">
        <f ca="1">RepPd!AJ246</f>
        <v>0</v>
      </c>
      <c r="AK193" s="2">
        <f ca="1">RepPd!AK246</f>
        <v>0</v>
      </c>
      <c r="AL193" s="2">
        <f ca="1">RepPd!AL246</f>
        <v>0</v>
      </c>
    </row>
    <row r="194" spans="2:38" x14ac:dyDescent="0.25">
      <c r="B194" s="1" t="str">
        <f>Items!$L79</f>
        <v>CF(+)</v>
      </c>
      <c r="C194" s="1" t="str">
        <f>Items!$M79</f>
        <v>M</v>
      </c>
      <c r="I194" s="22" t="str">
        <f>Items!$J$78</f>
        <v>Поступления/Оплаты %%</v>
      </c>
      <c r="J194" s="1" t="str">
        <f>Items!K79</f>
        <v>доходы %% по депозитам</v>
      </c>
      <c r="Q194" s="1">
        <f ca="1">RepPd!Q247</f>
        <v>0</v>
      </c>
      <c r="T194" s="1">
        <f ca="1">RepPd!T247</f>
        <v>0</v>
      </c>
      <c r="U194" s="1">
        <f ca="1">RepPd!U247</f>
        <v>0</v>
      </c>
      <c r="V194" s="1">
        <f ca="1">RepPd!V247</f>
        <v>0</v>
      </c>
      <c r="W194" s="1">
        <f ca="1">RepPd!W247</f>
        <v>0</v>
      </c>
      <c r="X194" s="1">
        <f ca="1">RepPd!X247</f>
        <v>0</v>
      </c>
      <c r="Y194" s="1">
        <f ca="1">RepPd!Y247</f>
        <v>0</v>
      </c>
      <c r="Z194" s="1">
        <f ca="1">RepPd!Z247</f>
        <v>0</v>
      </c>
      <c r="AA194" s="1">
        <f ca="1">RepPd!AA247</f>
        <v>0</v>
      </c>
      <c r="AB194" s="1">
        <f ca="1">RepPd!AB247</f>
        <v>0</v>
      </c>
      <c r="AC194" s="1">
        <f ca="1">RepPd!AC247</f>
        <v>0</v>
      </c>
      <c r="AD194" s="1">
        <f ca="1">RepPd!AD247</f>
        <v>0</v>
      </c>
      <c r="AE194" s="1">
        <f ca="1">RepPd!AE247</f>
        <v>0</v>
      </c>
      <c r="AF194" s="1">
        <f ca="1">RepPd!AF247</f>
        <v>0</v>
      </c>
      <c r="AG194" s="1">
        <f ca="1">RepPd!AG247</f>
        <v>0</v>
      </c>
      <c r="AH194" s="1">
        <f ca="1">RepPd!AH247</f>
        <v>0</v>
      </c>
      <c r="AI194" s="1">
        <f ca="1">RepPd!AI247</f>
        <v>0</v>
      </c>
      <c r="AJ194" s="1">
        <f ca="1">RepPd!AJ247</f>
        <v>0</v>
      </c>
      <c r="AK194" s="1">
        <f ca="1">RepPd!AK247</f>
        <v>0</v>
      </c>
      <c r="AL194" s="1">
        <f ca="1">RepPd!AL247</f>
        <v>0</v>
      </c>
    </row>
    <row r="195" spans="2:38" x14ac:dyDescent="0.25">
      <c r="B195" s="1" t="str">
        <f>Items!$L80</f>
        <v>CF(+)</v>
      </c>
      <c r="C195" s="1" t="str">
        <f>Items!$M80</f>
        <v>M</v>
      </c>
      <c r="I195" s="22" t="str">
        <f>Items!$J$78</f>
        <v>Поступления/Оплаты %%</v>
      </c>
      <c r="J195" s="1" t="str">
        <f>Items!K80</f>
        <v>доходы %% от заемщиков</v>
      </c>
      <c r="Q195" s="1">
        <f ca="1">RepPd!Q248</f>
        <v>0</v>
      </c>
      <c r="T195" s="1">
        <f ca="1">RepPd!T248</f>
        <v>0</v>
      </c>
      <c r="U195" s="1">
        <f ca="1">RepPd!U248</f>
        <v>0</v>
      </c>
      <c r="V195" s="1">
        <f ca="1">RepPd!V248</f>
        <v>0</v>
      </c>
      <c r="W195" s="1">
        <f ca="1">RepPd!W248</f>
        <v>0</v>
      </c>
      <c r="X195" s="1">
        <f ca="1">RepPd!X248</f>
        <v>0</v>
      </c>
      <c r="Y195" s="1">
        <f ca="1">RepPd!Y248</f>
        <v>0</v>
      </c>
      <c r="Z195" s="1">
        <f ca="1">RepPd!Z248</f>
        <v>0</v>
      </c>
      <c r="AA195" s="1">
        <f ca="1">RepPd!AA248</f>
        <v>0</v>
      </c>
      <c r="AB195" s="1">
        <f ca="1">RepPd!AB248</f>
        <v>0</v>
      </c>
      <c r="AC195" s="1">
        <f ca="1">RepPd!AC248</f>
        <v>0</v>
      </c>
      <c r="AD195" s="1">
        <f ca="1">RepPd!AD248</f>
        <v>0</v>
      </c>
      <c r="AE195" s="1">
        <f ca="1">RepPd!AE248</f>
        <v>0</v>
      </c>
      <c r="AF195" s="1">
        <f ca="1">RepPd!AF248</f>
        <v>0</v>
      </c>
      <c r="AG195" s="1">
        <f ca="1">RepPd!AG248</f>
        <v>0</v>
      </c>
      <c r="AH195" s="1">
        <f ca="1">RepPd!AH248</f>
        <v>0</v>
      </c>
      <c r="AI195" s="1">
        <f ca="1">RepPd!AI248</f>
        <v>0</v>
      </c>
      <c r="AJ195" s="1">
        <f ca="1">RepPd!AJ248</f>
        <v>0</v>
      </c>
      <c r="AK195" s="1">
        <f ca="1">RepPd!AK248</f>
        <v>0</v>
      </c>
      <c r="AL195" s="1">
        <f ca="1">RepPd!AL248</f>
        <v>0</v>
      </c>
    </row>
    <row r="196" spans="2:38" x14ac:dyDescent="0.25">
      <c r="B196" s="1" t="str">
        <f>Items!$L81</f>
        <v>CF(-)</v>
      </c>
      <c r="C196" s="1" t="str">
        <f>Items!$M81</f>
        <v>N</v>
      </c>
      <c r="I196" s="22" t="str">
        <f>Items!$J$78</f>
        <v>Поступления/Оплаты %%</v>
      </c>
      <c r="J196" s="1" t="str">
        <f>Items!K81</f>
        <v>расходы %% по кредитам</v>
      </c>
      <c r="Q196" s="1">
        <f ca="1">RepPd!Q249</f>
        <v>0</v>
      </c>
      <c r="T196" s="1">
        <f ca="1">RepPd!T249</f>
        <v>0</v>
      </c>
      <c r="U196" s="1">
        <f ca="1">RepPd!U249</f>
        <v>0</v>
      </c>
      <c r="V196" s="1">
        <f ca="1">RepPd!V249</f>
        <v>0</v>
      </c>
      <c r="W196" s="1">
        <f ca="1">RepPd!W249</f>
        <v>0</v>
      </c>
      <c r="X196" s="1">
        <f ca="1">RepPd!X249</f>
        <v>0</v>
      </c>
      <c r="Y196" s="1">
        <f ca="1">RepPd!Y249</f>
        <v>0</v>
      </c>
      <c r="Z196" s="1">
        <f ca="1">RepPd!Z249</f>
        <v>0</v>
      </c>
      <c r="AA196" s="1">
        <f ca="1">RepPd!AA249</f>
        <v>0</v>
      </c>
      <c r="AB196" s="1">
        <f ca="1">RepPd!AB249</f>
        <v>0</v>
      </c>
      <c r="AC196" s="1">
        <f ca="1">RepPd!AC249</f>
        <v>0</v>
      </c>
      <c r="AD196" s="1">
        <f ca="1">RepPd!AD249</f>
        <v>0</v>
      </c>
      <c r="AE196" s="1">
        <f ca="1">RepPd!AE249</f>
        <v>0</v>
      </c>
      <c r="AF196" s="1">
        <f ca="1">RepPd!AF249</f>
        <v>0</v>
      </c>
      <c r="AG196" s="1">
        <f ca="1">RepPd!AG249</f>
        <v>0</v>
      </c>
      <c r="AH196" s="1">
        <f ca="1">RepPd!AH249</f>
        <v>0</v>
      </c>
      <c r="AI196" s="1">
        <f ca="1">RepPd!AI249</f>
        <v>0</v>
      </c>
      <c r="AJ196" s="1">
        <f ca="1">RepPd!AJ249</f>
        <v>0</v>
      </c>
      <c r="AK196" s="1">
        <f ca="1">RepPd!AK249</f>
        <v>0</v>
      </c>
      <c r="AL196" s="1">
        <f ca="1">RepPd!AL249</f>
        <v>0</v>
      </c>
    </row>
    <row r="197" spans="2:38" x14ac:dyDescent="0.25">
      <c r="B197" s="1" t="str">
        <f>Items!$L82</f>
        <v>CF(-)</v>
      </c>
      <c r="C197" s="1" t="str">
        <f>Items!$M82</f>
        <v>N</v>
      </c>
      <c r="I197" s="22" t="str">
        <f>Items!$J$78</f>
        <v>Поступления/Оплаты %%</v>
      </c>
      <c r="J197" s="1" t="str">
        <f>Items!K82</f>
        <v>расходы %% по займам</v>
      </c>
      <c r="Q197" s="1">
        <f ca="1">RepPd!Q250</f>
        <v>0</v>
      </c>
      <c r="T197" s="1">
        <f ca="1">RepPd!T250</f>
        <v>0</v>
      </c>
      <c r="U197" s="1">
        <f ca="1">RepPd!U250</f>
        <v>0</v>
      </c>
      <c r="V197" s="1">
        <f ca="1">RepPd!V250</f>
        <v>0</v>
      </c>
      <c r="W197" s="1">
        <f ca="1">RepPd!W250</f>
        <v>0</v>
      </c>
      <c r="X197" s="1">
        <f ca="1">RepPd!X250</f>
        <v>0</v>
      </c>
      <c r="Y197" s="1">
        <f ca="1">RepPd!Y250</f>
        <v>0</v>
      </c>
      <c r="Z197" s="1">
        <f ca="1">RepPd!Z250</f>
        <v>0</v>
      </c>
      <c r="AA197" s="1">
        <f ca="1">RepPd!AA250</f>
        <v>0</v>
      </c>
      <c r="AB197" s="1">
        <f ca="1">RepPd!AB250</f>
        <v>0</v>
      </c>
      <c r="AC197" s="1">
        <f ca="1">RepPd!AC250</f>
        <v>0</v>
      </c>
      <c r="AD197" s="1">
        <f ca="1">RepPd!AD250</f>
        <v>0</v>
      </c>
      <c r="AE197" s="1">
        <f ca="1">RepPd!AE250</f>
        <v>0</v>
      </c>
      <c r="AF197" s="1">
        <f ca="1">RepPd!AF250</f>
        <v>0</v>
      </c>
      <c r="AG197" s="1">
        <f ca="1">RepPd!AG250</f>
        <v>0</v>
      </c>
      <c r="AH197" s="1">
        <f ca="1">RepPd!AH250</f>
        <v>0</v>
      </c>
      <c r="AI197" s="1">
        <f ca="1">RepPd!AI250</f>
        <v>0</v>
      </c>
      <c r="AJ197" s="1">
        <f ca="1">RepPd!AJ250</f>
        <v>0</v>
      </c>
      <c r="AK197" s="1">
        <f ca="1">RepPd!AK250</f>
        <v>0</v>
      </c>
      <c r="AL197" s="1">
        <f ca="1">RepPd!AL250</f>
        <v>0</v>
      </c>
    </row>
    <row r="198" spans="2:38" s="23" customFormat="1" ht="10.199999999999999" x14ac:dyDescent="0.2">
      <c r="E198" s="23" t="s">
        <v>50</v>
      </c>
    </row>
    <row r="199" spans="2:38" ht="4.05" customHeight="1" x14ac:dyDescent="0.25"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2:38" s="2" customFormat="1" x14ac:dyDescent="0.25">
      <c r="B200" s="2" t="str">
        <f>Items!$L$83</f>
        <v>CF</v>
      </c>
      <c r="C200" s="2">
        <f>Items!$M$83</f>
        <v>0</v>
      </c>
      <c r="I200" s="2" t="str">
        <f>Items!$J$83</f>
        <v>Финпоток до выплаты налогов</v>
      </c>
      <c r="Q200" s="2">
        <f ca="1">RepPd!Q253</f>
        <v>-11391486.418800002</v>
      </c>
      <c r="T200" s="2">
        <f ca="1">RepPd!T253</f>
        <v>-977082.75</v>
      </c>
      <c r="U200" s="2">
        <f ca="1">RepPd!U253</f>
        <v>-273019.38999999996</v>
      </c>
      <c r="V200" s="2">
        <f ca="1">RepPd!V253</f>
        <v>-202795.89</v>
      </c>
      <c r="W200" s="2">
        <f ca="1">RepPd!W253</f>
        <v>-376341.95</v>
      </c>
      <c r="X200" s="2">
        <f ca="1">RepPd!X253</f>
        <v>-303803.82879999996</v>
      </c>
      <c r="Y200" s="2">
        <f ca="1">RepPd!Y253</f>
        <v>-487911.62</v>
      </c>
      <c r="Z200" s="2">
        <f ca="1">RepPd!Z253</f>
        <v>-561225.48</v>
      </c>
      <c r="AA200" s="2">
        <f ca="1">RepPd!AA253</f>
        <v>-798402.19</v>
      </c>
      <c r="AB200" s="2">
        <f ca="1">RepPd!AB253</f>
        <v>-837499.53</v>
      </c>
      <c r="AC200" s="2">
        <f ca="1">RepPd!AC253</f>
        <v>-1470635.29</v>
      </c>
      <c r="AD200" s="2">
        <f ca="1">RepPd!AD253</f>
        <v>-1769703.55</v>
      </c>
      <c r="AE200" s="2">
        <f ca="1">RepPd!AE253</f>
        <v>-786330.02</v>
      </c>
      <c r="AF200" s="2">
        <f ca="1">RepPd!AF253</f>
        <v>-953249.71</v>
      </c>
      <c r="AG200" s="2">
        <f ca="1">RepPd!AG253</f>
        <v>-1592565.22</v>
      </c>
      <c r="AH200" s="2">
        <f ca="1">RepPd!AH253</f>
        <v>0</v>
      </c>
      <c r="AI200" s="2">
        <f ca="1">RepPd!AI253</f>
        <v>-920</v>
      </c>
      <c r="AJ200" s="2">
        <f ca="1">RepPd!AJ253</f>
        <v>0</v>
      </c>
      <c r="AK200" s="2">
        <f ca="1">RepPd!AK253</f>
        <v>0</v>
      </c>
      <c r="AL200" s="2">
        <f ca="1">RepPd!AL253</f>
        <v>0</v>
      </c>
    </row>
    <row r="201" spans="2:38" ht="4.05" customHeight="1" x14ac:dyDescent="0.25"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2:38" s="2" customFormat="1" x14ac:dyDescent="0.25">
      <c r="B202" s="2">
        <f>Items!$L$84</f>
        <v>0</v>
      </c>
      <c r="C202" s="2" t="str">
        <f>Items!$M$84</f>
        <v>N</v>
      </c>
      <c r="I202" s="2" t="str">
        <f>Items!$J$84</f>
        <v>Оплата налогов</v>
      </c>
      <c r="Q202" s="2">
        <f ca="1">RepPd!Q255</f>
        <v>53874.229999999996</v>
      </c>
      <c r="T202" s="2">
        <f ca="1">RepPd!T255</f>
        <v>0</v>
      </c>
      <c r="U202" s="2">
        <f ca="1">RepPd!U255</f>
        <v>0</v>
      </c>
      <c r="V202" s="2">
        <f ca="1">RepPd!V255</f>
        <v>0</v>
      </c>
      <c r="W202" s="2">
        <f ca="1">RepPd!W255</f>
        <v>0</v>
      </c>
      <c r="X202" s="2">
        <f ca="1">RepPd!X255</f>
        <v>0</v>
      </c>
      <c r="Y202" s="2">
        <f ca="1">RepPd!Y255</f>
        <v>0</v>
      </c>
      <c r="Z202" s="2">
        <f ca="1">RepPd!Z255</f>
        <v>0</v>
      </c>
      <c r="AA202" s="2">
        <f ca="1">RepPd!AA255</f>
        <v>0</v>
      </c>
      <c r="AB202" s="2">
        <f ca="1">RepPd!AB255</f>
        <v>0</v>
      </c>
      <c r="AC202" s="2">
        <f ca="1">RepPd!AC255</f>
        <v>4342.5200000000004</v>
      </c>
      <c r="AD202" s="2">
        <f ca="1">RepPd!AD255</f>
        <v>0</v>
      </c>
      <c r="AE202" s="2">
        <f ca="1">RepPd!AE255</f>
        <v>0</v>
      </c>
      <c r="AF202" s="2">
        <f ca="1">RepPd!AF255</f>
        <v>41224.839999999997</v>
      </c>
      <c r="AG202" s="2">
        <f ca="1">RepPd!AG255</f>
        <v>8306.869999999999</v>
      </c>
      <c r="AH202" s="2">
        <f ca="1">RepPd!AH255</f>
        <v>0</v>
      </c>
      <c r="AI202" s="2">
        <f ca="1">RepPd!AI255</f>
        <v>0</v>
      </c>
      <c r="AJ202" s="2">
        <f ca="1">RepPd!AJ255</f>
        <v>0</v>
      </c>
      <c r="AK202" s="2">
        <f ca="1">RepPd!AK255</f>
        <v>0</v>
      </c>
      <c r="AL202" s="2">
        <f ca="1">RepPd!AL255</f>
        <v>0</v>
      </c>
    </row>
    <row r="203" spans="2:38" s="23" customFormat="1" ht="10.199999999999999" x14ac:dyDescent="0.2">
      <c r="E203" s="23" t="s">
        <v>50</v>
      </c>
    </row>
    <row r="204" spans="2:38" ht="4.05" customHeight="1" x14ac:dyDescent="0.25"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2:38" s="2" customFormat="1" x14ac:dyDescent="0.25">
      <c r="B205" s="2" t="str">
        <f>Items!$L$89</f>
        <v>CF</v>
      </c>
      <c r="C205" s="2">
        <f>Items!$M$89</f>
        <v>0</v>
      </c>
      <c r="I205" s="2" t="str">
        <f>Items!$J$89</f>
        <v>Финпоток по основной деятельности</v>
      </c>
      <c r="Q205" s="2">
        <f ca="1">RepPd!Q262</f>
        <v>-11445360.648800001</v>
      </c>
      <c r="T205" s="2">
        <f ca="1">RepPd!T262</f>
        <v>-977082.75</v>
      </c>
      <c r="U205" s="2">
        <f ca="1">RepPd!U262</f>
        <v>-273019.38999999996</v>
      </c>
      <c r="V205" s="2">
        <f ca="1">RepPd!V262</f>
        <v>-202795.89</v>
      </c>
      <c r="W205" s="2">
        <f ca="1">RepPd!W262</f>
        <v>-376341.95</v>
      </c>
      <c r="X205" s="2">
        <f ca="1">RepPd!X262</f>
        <v>-303803.82879999996</v>
      </c>
      <c r="Y205" s="2">
        <f ca="1">RepPd!Y262</f>
        <v>-487911.62</v>
      </c>
      <c r="Z205" s="2">
        <f ca="1">RepPd!Z262</f>
        <v>-561225.48</v>
      </c>
      <c r="AA205" s="2">
        <f ca="1">RepPd!AA262</f>
        <v>-798402.19</v>
      </c>
      <c r="AB205" s="2">
        <f ca="1">RepPd!AB262</f>
        <v>-837499.53</v>
      </c>
      <c r="AC205" s="2">
        <f ca="1">RepPd!AC262</f>
        <v>-1474977.81</v>
      </c>
      <c r="AD205" s="2">
        <f ca="1">RepPd!AD262</f>
        <v>-1769703.55</v>
      </c>
      <c r="AE205" s="2">
        <f ca="1">RepPd!AE262</f>
        <v>-786330.02</v>
      </c>
      <c r="AF205" s="2">
        <f ca="1">RepPd!AF262</f>
        <v>-994474.54999999993</v>
      </c>
      <c r="AG205" s="2">
        <f ca="1">RepPd!AG262</f>
        <v>-1600872.09</v>
      </c>
      <c r="AH205" s="2">
        <f ca="1">RepPd!AH262</f>
        <v>0</v>
      </c>
      <c r="AI205" s="2">
        <f ca="1">RepPd!AI262</f>
        <v>-920</v>
      </c>
      <c r="AJ205" s="2">
        <f ca="1">RepPd!AJ262</f>
        <v>0</v>
      </c>
      <c r="AK205" s="2">
        <f ca="1">RepPd!AK262</f>
        <v>0</v>
      </c>
      <c r="AL205" s="2">
        <f ca="1">RepPd!AL262</f>
        <v>0</v>
      </c>
    </row>
    <row r="206" spans="2:38" ht="4.05" customHeight="1" x14ac:dyDescent="0.25"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2:38" s="2" customFormat="1" x14ac:dyDescent="0.25">
      <c r="B207" s="2">
        <f>Items!$L$90</f>
        <v>0</v>
      </c>
      <c r="C207" s="2" t="str">
        <f>Items!$M$90</f>
        <v>N</v>
      </c>
      <c r="I207" s="2" t="str">
        <f>Items!$J$90</f>
        <v>Поступления и оплаты по финансовой деятельности</v>
      </c>
      <c r="Q207" s="2">
        <f ca="1">RepPd!Q264</f>
        <v>0</v>
      </c>
      <c r="T207" s="2">
        <f ca="1">RepPd!T264</f>
        <v>0</v>
      </c>
      <c r="U207" s="2">
        <f ca="1">RepPd!U264</f>
        <v>0</v>
      </c>
      <c r="V207" s="2">
        <f ca="1">RepPd!V264</f>
        <v>0</v>
      </c>
      <c r="W207" s="2">
        <f ca="1">RepPd!W264</f>
        <v>0</v>
      </c>
      <c r="X207" s="2">
        <f ca="1">RepPd!X264</f>
        <v>0</v>
      </c>
      <c r="Y207" s="2">
        <f ca="1">RepPd!Y264</f>
        <v>0</v>
      </c>
      <c r="Z207" s="2">
        <f ca="1">RepPd!Z264</f>
        <v>0</v>
      </c>
      <c r="AA207" s="2">
        <f ca="1">RepPd!AA264</f>
        <v>0</v>
      </c>
      <c r="AB207" s="2">
        <f ca="1">RepPd!AB264</f>
        <v>0</v>
      </c>
      <c r="AC207" s="2">
        <f ca="1">RepPd!AC264</f>
        <v>0</v>
      </c>
      <c r="AD207" s="2">
        <f ca="1">RepPd!AD264</f>
        <v>0</v>
      </c>
      <c r="AE207" s="2">
        <f ca="1">RepPd!AE264</f>
        <v>0</v>
      </c>
      <c r="AF207" s="2">
        <f ca="1">RepPd!AF264</f>
        <v>0</v>
      </c>
      <c r="AG207" s="2">
        <f ca="1">RepPd!AG264</f>
        <v>0</v>
      </c>
      <c r="AH207" s="2">
        <f ca="1">RepPd!AH264</f>
        <v>0</v>
      </c>
      <c r="AI207" s="2">
        <f ca="1">RepPd!AI264</f>
        <v>0</v>
      </c>
      <c r="AJ207" s="2">
        <f ca="1">RepPd!AJ264</f>
        <v>0</v>
      </c>
      <c r="AK207" s="2">
        <f ca="1">RepPd!AK264</f>
        <v>0</v>
      </c>
      <c r="AL207" s="2">
        <f ca="1">RepPd!AL264</f>
        <v>0</v>
      </c>
    </row>
    <row r="208" spans="2:38" x14ac:dyDescent="0.25">
      <c r="B208" s="1" t="str">
        <f>Items!$L91</f>
        <v>CF(+)</v>
      </c>
      <c r="C208" s="1" t="str">
        <f>Items!$M91</f>
        <v>M</v>
      </c>
      <c r="I208" s="22" t="str">
        <f>Items!$J$90</f>
        <v>Поступления и оплаты по финансовой деятельности</v>
      </c>
      <c r="J208" s="1" t="str">
        <f>Items!K91</f>
        <v>Поступление кредитов в банке</v>
      </c>
      <c r="Q208" s="1">
        <f ca="1">RepPd!Q265</f>
        <v>0</v>
      </c>
      <c r="T208" s="1">
        <f ca="1">RepPd!T265</f>
        <v>0</v>
      </c>
      <c r="U208" s="1">
        <f ca="1">RepPd!U265</f>
        <v>0</v>
      </c>
      <c r="V208" s="1">
        <f ca="1">RepPd!V265</f>
        <v>0</v>
      </c>
      <c r="W208" s="1">
        <f ca="1">RepPd!W265</f>
        <v>0</v>
      </c>
      <c r="X208" s="1">
        <f ca="1">RepPd!X265</f>
        <v>0</v>
      </c>
      <c r="Y208" s="1">
        <f ca="1">RepPd!Y265</f>
        <v>0</v>
      </c>
      <c r="Z208" s="1">
        <f ca="1">RepPd!Z265</f>
        <v>0</v>
      </c>
      <c r="AA208" s="1">
        <f ca="1">RepPd!AA265</f>
        <v>0</v>
      </c>
      <c r="AB208" s="1">
        <f ca="1">RepPd!AB265</f>
        <v>0</v>
      </c>
      <c r="AC208" s="1">
        <f ca="1">RepPd!AC265</f>
        <v>0</v>
      </c>
      <c r="AD208" s="1">
        <f ca="1">RepPd!AD265</f>
        <v>0</v>
      </c>
      <c r="AE208" s="1">
        <f ca="1">RepPd!AE265</f>
        <v>0</v>
      </c>
      <c r="AF208" s="1">
        <f ca="1">RepPd!AF265</f>
        <v>0</v>
      </c>
      <c r="AG208" s="1">
        <f ca="1">RepPd!AG265</f>
        <v>0</v>
      </c>
      <c r="AH208" s="1">
        <f ca="1">RepPd!AH265</f>
        <v>0</v>
      </c>
      <c r="AI208" s="1">
        <f ca="1">RepPd!AI265</f>
        <v>0</v>
      </c>
      <c r="AJ208" s="1">
        <f ca="1">RepPd!AJ265</f>
        <v>0</v>
      </c>
      <c r="AK208" s="1">
        <f ca="1">RepPd!AK265</f>
        <v>0</v>
      </c>
      <c r="AL208" s="1">
        <f ca="1">RepPd!AL265</f>
        <v>0</v>
      </c>
    </row>
    <row r="209" spans="2:38" x14ac:dyDescent="0.25">
      <c r="B209" s="1" t="str">
        <f>Items!$L92</f>
        <v>CF(+)</v>
      </c>
      <c r="C209" s="1" t="str">
        <f>Items!$M92</f>
        <v>M</v>
      </c>
      <c r="I209" s="22" t="str">
        <f>Items!$J$90</f>
        <v>Поступления и оплаты по финансовой деятельности</v>
      </c>
      <c r="J209" s="1" t="str">
        <f>Items!K92</f>
        <v>Поступление займов от инвесторов</v>
      </c>
      <c r="Q209" s="1">
        <f ca="1">RepPd!Q266</f>
        <v>0</v>
      </c>
      <c r="T209" s="1">
        <f ca="1">RepPd!T266</f>
        <v>0</v>
      </c>
      <c r="U209" s="1">
        <f ca="1">RepPd!U266</f>
        <v>0</v>
      </c>
      <c r="V209" s="1">
        <f ca="1">RepPd!V266</f>
        <v>0</v>
      </c>
      <c r="W209" s="1">
        <f ca="1">RepPd!W266</f>
        <v>0</v>
      </c>
      <c r="X209" s="1">
        <f ca="1">RepPd!X266</f>
        <v>0</v>
      </c>
      <c r="Y209" s="1">
        <f ca="1">RepPd!Y266</f>
        <v>0</v>
      </c>
      <c r="Z209" s="1">
        <f ca="1">RepPd!Z266</f>
        <v>0</v>
      </c>
      <c r="AA209" s="1">
        <f ca="1">RepPd!AA266</f>
        <v>0</v>
      </c>
      <c r="AB209" s="1">
        <f ca="1">RepPd!AB266</f>
        <v>0</v>
      </c>
      <c r="AC209" s="1">
        <f ca="1">RepPd!AC266</f>
        <v>0</v>
      </c>
      <c r="AD209" s="1">
        <f ca="1">RepPd!AD266</f>
        <v>0</v>
      </c>
      <c r="AE209" s="1">
        <f ca="1">RepPd!AE266</f>
        <v>0</v>
      </c>
      <c r="AF209" s="1">
        <f ca="1">RepPd!AF266</f>
        <v>0</v>
      </c>
      <c r="AG209" s="1">
        <f ca="1">RepPd!AG266</f>
        <v>0</v>
      </c>
      <c r="AH209" s="1">
        <f ca="1">RepPd!AH266</f>
        <v>0</v>
      </c>
      <c r="AI209" s="1">
        <f ca="1">RepPd!AI266</f>
        <v>0</v>
      </c>
      <c r="AJ209" s="1">
        <f ca="1">RepPd!AJ266</f>
        <v>0</v>
      </c>
      <c r="AK209" s="1">
        <f ca="1">RepPd!AK266</f>
        <v>0</v>
      </c>
      <c r="AL209" s="1">
        <f ca="1">RepPd!AL266</f>
        <v>0</v>
      </c>
    </row>
    <row r="210" spans="2:38" x14ac:dyDescent="0.25">
      <c r="B210" s="1" t="str">
        <f>Items!$L93</f>
        <v>CF(+)</v>
      </c>
      <c r="C210" s="1" t="str">
        <f>Items!$M93</f>
        <v>M</v>
      </c>
      <c r="I210" s="22" t="str">
        <f>Items!$J$90</f>
        <v>Поступления и оплаты по финансовой деятельности</v>
      </c>
      <c r="J210" s="1" t="str">
        <f>Items!K93</f>
        <v>Возврат депозитов</v>
      </c>
      <c r="Q210" s="1">
        <f ca="1">RepPd!Q267</f>
        <v>0</v>
      </c>
      <c r="T210" s="1">
        <f ca="1">RepPd!T267</f>
        <v>0</v>
      </c>
      <c r="U210" s="1">
        <f ca="1">RepPd!U267</f>
        <v>0</v>
      </c>
      <c r="V210" s="1">
        <f ca="1">RepPd!V267</f>
        <v>0</v>
      </c>
      <c r="W210" s="1">
        <f ca="1">RepPd!W267</f>
        <v>0</v>
      </c>
      <c r="X210" s="1">
        <f ca="1">RepPd!X267</f>
        <v>0</v>
      </c>
      <c r="Y210" s="1">
        <f ca="1">RepPd!Y267</f>
        <v>0</v>
      </c>
      <c r="Z210" s="1">
        <f ca="1">RepPd!Z267</f>
        <v>0</v>
      </c>
      <c r="AA210" s="1">
        <f ca="1">RepPd!AA267</f>
        <v>0</v>
      </c>
      <c r="AB210" s="1">
        <f ca="1">RepPd!AB267</f>
        <v>0</v>
      </c>
      <c r="AC210" s="1">
        <f ca="1">RepPd!AC267</f>
        <v>0</v>
      </c>
      <c r="AD210" s="1">
        <f ca="1">RepPd!AD267</f>
        <v>0</v>
      </c>
      <c r="AE210" s="1">
        <f ca="1">RepPd!AE267</f>
        <v>0</v>
      </c>
      <c r="AF210" s="1">
        <f ca="1">RepPd!AF267</f>
        <v>0</v>
      </c>
      <c r="AG210" s="1">
        <f ca="1">RepPd!AG267</f>
        <v>0</v>
      </c>
      <c r="AH210" s="1">
        <f ca="1">RepPd!AH267</f>
        <v>0</v>
      </c>
      <c r="AI210" s="1">
        <f ca="1">RepPd!AI267</f>
        <v>0</v>
      </c>
      <c r="AJ210" s="1">
        <f ca="1">RepPd!AJ267</f>
        <v>0</v>
      </c>
      <c r="AK210" s="1">
        <f ca="1">RepPd!AK267</f>
        <v>0</v>
      </c>
      <c r="AL210" s="1">
        <f ca="1">RepPd!AL267</f>
        <v>0</v>
      </c>
    </row>
    <row r="211" spans="2:38" x14ac:dyDescent="0.25">
      <c r="B211" s="1" t="str">
        <f>Items!$L94</f>
        <v>CF(+)</v>
      </c>
      <c r="C211" s="1" t="str">
        <f>Items!$M94</f>
        <v>M</v>
      </c>
      <c r="I211" s="22" t="str">
        <f>Items!$J$90</f>
        <v>Поступления и оплаты по финансовой деятельности</v>
      </c>
      <c r="J211" s="1" t="str">
        <f>Items!K94</f>
        <v>Возврат займов от заемщиков</v>
      </c>
      <c r="Q211" s="1">
        <f ca="1">RepPd!Q268</f>
        <v>0</v>
      </c>
      <c r="T211" s="1">
        <f ca="1">RepPd!T268</f>
        <v>0</v>
      </c>
      <c r="U211" s="1">
        <f ca="1">RepPd!U268</f>
        <v>0</v>
      </c>
      <c r="V211" s="1">
        <f ca="1">RepPd!V268</f>
        <v>0</v>
      </c>
      <c r="W211" s="1">
        <f ca="1">RepPd!W268</f>
        <v>0</v>
      </c>
      <c r="X211" s="1">
        <f ca="1">RepPd!X268</f>
        <v>0</v>
      </c>
      <c r="Y211" s="1">
        <f ca="1">RepPd!Y268</f>
        <v>0</v>
      </c>
      <c r="Z211" s="1">
        <f ca="1">RepPd!Z268</f>
        <v>0</v>
      </c>
      <c r="AA211" s="1">
        <f ca="1">RepPd!AA268</f>
        <v>0</v>
      </c>
      <c r="AB211" s="1">
        <f ca="1">RepPd!AB268</f>
        <v>0</v>
      </c>
      <c r="AC211" s="1">
        <f ca="1">RepPd!AC268</f>
        <v>0</v>
      </c>
      <c r="AD211" s="1">
        <f ca="1">RepPd!AD268</f>
        <v>0</v>
      </c>
      <c r="AE211" s="1">
        <f ca="1">RepPd!AE268</f>
        <v>0</v>
      </c>
      <c r="AF211" s="1">
        <f ca="1">RepPd!AF268</f>
        <v>0</v>
      </c>
      <c r="AG211" s="1">
        <f ca="1">RepPd!AG268</f>
        <v>0</v>
      </c>
      <c r="AH211" s="1">
        <f ca="1">RepPd!AH268</f>
        <v>0</v>
      </c>
      <c r="AI211" s="1">
        <f ca="1">RepPd!AI268</f>
        <v>0</v>
      </c>
      <c r="AJ211" s="1">
        <f ca="1">RepPd!AJ268</f>
        <v>0</v>
      </c>
      <c r="AK211" s="1">
        <f ca="1">RepPd!AK268</f>
        <v>0</v>
      </c>
      <c r="AL211" s="1">
        <f ca="1">RepPd!AL268</f>
        <v>0</v>
      </c>
    </row>
    <row r="212" spans="2:38" x14ac:dyDescent="0.25">
      <c r="B212" s="1" t="str">
        <f>Items!$L95</f>
        <v>CF(-)</v>
      </c>
      <c r="C212" s="1" t="str">
        <f>Items!$M95</f>
        <v>N</v>
      </c>
      <c r="I212" s="22" t="str">
        <f>Items!$J$90</f>
        <v>Поступления и оплаты по финансовой деятельности</v>
      </c>
      <c r="J212" s="1" t="str">
        <f>Items!K95</f>
        <v>Оплата тела кредита</v>
      </c>
      <c r="Q212" s="1">
        <f ca="1">RepPd!Q269</f>
        <v>0</v>
      </c>
      <c r="T212" s="1">
        <f ca="1">RepPd!T269</f>
        <v>0</v>
      </c>
      <c r="U212" s="1">
        <f ca="1">RepPd!U269</f>
        <v>0</v>
      </c>
      <c r="V212" s="1">
        <f ca="1">RepPd!V269</f>
        <v>0</v>
      </c>
      <c r="W212" s="1">
        <f ca="1">RepPd!W269</f>
        <v>0</v>
      </c>
      <c r="X212" s="1">
        <f ca="1">RepPd!X269</f>
        <v>0</v>
      </c>
      <c r="Y212" s="1">
        <f ca="1">RepPd!Y269</f>
        <v>0</v>
      </c>
      <c r="Z212" s="1">
        <f ca="1">RepPd!Z269</f>
        <v>0</v>
      </c>
      <c r="AA212" s="1">
        <f ca="1">RepPd!AA269</f>
        <v>0</v>
      </c>
      <c r="AB212" s="1">
        <f ca="1">RepPd!AB269</f>
        <v>0</v>
      </c>
      <c r="AC212" s="1">
        <f ca="1">RepPd!AC269</f>
        <v>0</v>
      </c>
      <c r="AD212" s="1">
        <f ca="1">RepPd!AD269</f>
        <v>0</v>
      </c>
      <c r="AE212" s="1">
        <f ca="1">RepPd!AE269</f>
        <v>0</v>
      </c>
      <c r="AF212" s="1">
        <f ca="1">RepPd!AF269</f>
        <v>0</v>
      </c>
      <c r="AG212" s="1">
        <f ca="1">RepPd!AG269</f>
        <v>0</v>
      </c>
      <c r="AH212" s="1">
        <f ca="1">RepPd!AH269</f>
        <v>0</v>
      </c>
      <c r="AI212" s="1">
        <f ca="1">RepPd!AI269</f>
        <v>0</v>
      </c>
      <c r="AJ212" s="1">
        <f ca="1">RepPd!AJ269</f>
        <v>0</v>
      </c>
      <c r="AK212" s="1">
        <f ca="1">RepPd!AK269</f>
        <v>0</v>
      </c>
      <c r="AL212" s="1">
        <f ca="1">RepPd!AL269</f>
        <v>0</v>
      </c>
    </row>
    <row r="213" spans="2:38" x14ac:dyDescent="0.25">
      <c r="B213" s="1" t="str">
        <f>Items!$L96</f>
        <v>CF(-)</v>
      </c>
      <c r="C213" s="1" t="str">
        <f>Items!$M96</f>
        <v>N</v>
      </c>
      <c r="I213" s="22" t="str">
        <f>Items!$J$90</f>
        <v>Поступления и оплаты по финансовой деятельности</v>
      </c>
      <c r="J213" s="1" t="str">
        <f>Items!K96</f>
        <v>Возврат займов</v>
      </c>
      <c r="Q213" s="1">
        <f ca="1">RepPd!Q270</f>
        <v>0</v>
      </c>
      <c r="T213" s="1">
        <f ca="1">RepPd!T270</f>
        <v>0</v>
      </c>
      <c r="U213" s="1">
        <f ca="1">RepPd!U270</f>
        <v>0</v>
      </c>
      <c r="V213" s="1">
        <f ca="1">RepPd!V270</f>
        <v>0</v>
      </c>
      <c r="W213" s="1">
        <f ca="1">RepPd!W270</f>
        <v>0</v>
      </c>
      <c r="X213" s="1">
        <f ca="1">RepPd!X270</f>
        <v>0</v>
      </c>
      <c r="Y213" s="1">
        <f ca="1">RepPd!Y270</f>
        <v>0</v>
      </c>
      <c r="Z213" s="1">
        <f ca="1">RepPd!Z270</f>
        <v>0</v>
      </c>
      <c r="AA213" s="1">
        <f ca="1">RepPd!AA270</f>
        <v>0</v>
      </c>
      <c r="AB213" s="1">
        <f ca="1">RepPd!AB270</f>
        <v>0</v>
      </c>
      <c r="AC213" s="1">
        <f ca="1">RepPd!AC270</f>
        <v>0</v>
      </c>
      <c r="AD213" s="1">
        <f ca="1">RepPd!AD270</f>
        <v>0</v>
      </c>
      <c r="AE213" s="1">
        <f ca="1">RepPd!AE270</f>
        <v>0</v>
      </c>
      <c r="AF213" s="1">
        <f ca="1">RepPd!AF270</f>
        <v>0</v>
      </c>
      <c r="AG213" s="1">
        <f ca="1">RepPd!AG270</f>
        <v>0</v>
      </c>
      <c r="AH213" s="1">
        <f ca="1">RepPd!AH270</f>
        <v>0</v>
      </c>
      <c r="AI213" s="1">
        <f ca="1">RepPd!AI270</f>
        <v>0</v>
      </c>
      <c r="AJ213" s="1">
        <f ca="1">RepPd!AJ270</f>
        <v>0</v>
      </c>
      <c r="AK213" s="1">
        <f ca="1">RepPd!AK270</f>
        <v>0</v>
      </c>
      <c r="AL213" s="1">
        <f ca="1">RepPd!AL270</f>
        <v>0</v>
      </c>
    </row>
    <row r="214" spans="2:38" x14ac:dyDescent="0.25">
      <c r="B214" s="1" t="str">
        <f>Items!$L97</f>
        <v>CF(-)</v>
      </c>
      <c r="C214" s="1" t="str">
        <f>Items!$M97</f>
        <v>N</v>
      </c>
      <c r="I214" s="22" t="str">
        <f>Items!$J$90</f>
        <v>Поступления и оплаты по финансовой деятельности</v>
      </c>
      <c r="J214" s="1" t="str">
        <f>Items!K97</f>
        <v>Оплата по лизингу</v>
      </c>
      <c r="Q214" s="1">
        <f ca="1">RepPd!Q271</f>
        <v>0</v>
      </c>
      <c r="T214" s="1">
        <f ca="1">RepPd!T271</f>
        <v>0</v>
      </c>
      <c r="U214" s="1">
        <f ca="1">RepPd!U271</f>
        <v>0</v>
      </c>
      <c r="V214" s="1">
        <f ca="1">RepPd!V271</f>
        <v>0</v>
      </c>
      <c r="W214" s="1">
        <f ca="1">RepPd!W271</f>
        <v>0</v>
      </c>
      <c r="X214" s="1">
        <f ca="1">RepPd!X271</f>
        <v>0</v>
      </c>
      <c r="Y214" s="1">
        <f ca="1">RepPd!Y271</f>
        <v>0</v>
      </c>
      <c r="Z214" s="1">
        <f ca="1">RepPd!Z271</f>
        <v>0</v>
      </c>
      <c r="AA214" s="1">
        <f ca="1">RepPd!AA271</f>
        <v>0</v>
      </c>
      <c r="AB214" s="1">
        <f ca="1">RepPd!AB271</f>
        <v>0</v>
      </c>
      <c r="AC214" s="1">
        <f ca="1">RepPd!AC271</f>
        <v>0</v>
      </c>
      <c r="AD214" s="1">
        <f ca="1">RepPd!AD271</f>
        <v>0</v>
      </c>
      <c r="AE214" s="1">
        <f ca="1">RepPd!AE271</f>
        <v>0</v>
      </c>
      <c r="AF214" s="1">
        <f ca="1">RepPd!AF271</f>
        <v>0</v>
      </c>
      <c r="AG214" s="1">
        <f ca="1">RepPd!AG271</f>
        <v>0</v>
      </c>
      <c r="AH214" s="1">
        <f ca="1">RepPd!AH271</f>
        <v>0</v>
      </c>
      <c r="AI214" s="1">
        <f ca="1">RepPd!AI271</f>
        <v>0</v>
      </c>
      <c r="AJ214" s="1">
        <f ca="1">RepPd!AJ271</f>
        <v>0</v>
      </c>
      <c r="AK214" s="1">
        <f ca="1">RepPd!AK271</f>
        <v>0</v>
      </c>
      <c r="AL214" s="1">
        <f ca="1">RepPd!AL271</f>
        <v>0</v>
      </c>
    </row>
    <row r="215" spans="2:38" x14ac:dyDescent="0.25">
      <c r="B215" s="1" t="str">
        <f>Items!$L98</f>
        <v>CF(-)</v>
      </c>
      <c r="C215" s="1" t="str">
        <f>Items!$M98</f>
        <v>N</v>
      </c>
      <c r="I215" s="22" t="str">
        <f>Items!$J$90</f>
        <v>Поступления и оплаты по финансовой деятельности</v>
      </c>
      <c r="J215" s="1" t="str">
        <f>Items!K98</f>
        <v>Размещение средств на депозитах</v>
      </c>
      <c r="Q215" s="1">
        <f ca="1">RepPd!Q272</f>
        <v>0</v>
      </c>
      <c r="T215" s="1">
        <f ca="1">RepPd!T272</f>
        <v>0</v>
      </c>
      <c r="U215" s="1">
        <f ca="1">RepPd!U272</f>
        <v>0</v>
      </c>
      <c r="V215" s="1">
        <f ca="1">RepPd!V272</f>
        <v>0</v>
      </c>
      <c r="W215" s="1">
        <f ca="1">RepPd!W272</f>
        <v>0</v>
      </c>
      <c r="X215" s="1">
        <f ca="1">RepPd!X272</f>
        <v>0</v>
      </c>
      <c r="Y215" s="1">
        <f ca="1">RepPd!Y272</f>
        <v>0</v>
      </c>
      <c r="Z215" s="1">
        <f ca="1">RepPd!Z272</f>
        <v>0</v>
      </c>
      <c r="AA215" s="1">
        <f ca="1">RepPd!AA272</f>
        <v>0</v>
      </c>
      <c r="AB215" s="1">
        <f ca="1">RepPd!AB272</f>
        <v>0</v>
      </c>
      <c r="AC215" s="1">
        <f ca="1">RepPd!AC272</f>
        <v>0</v>
      </c>
      <c r="AD215" s="1">
        <f ca="1">RepPd!AD272</f>
        <v>0</v>
      </c>
      <c r="AE215" s="1">
        <f ca="1">RepPd!AE272</f>
        <v>0</v>
      </c>
      <c r="AF215" s="1">
        <f ca="1">RepPd!AF272</f>
        <v>0</v>
      </c>
      <c r="AG215" s="1">
        <f ca="1">RepPd!AG272</f>
        <v>0</v>
      </c>
      <c r="AH215" s="1">
        <f ca="1">RepPd!AH272</f>
        <v>0</v>
      </c>
      <c r="AI215" s="1">
        <f ca="1">RepPd!AI272</f>
        <v>0</v>
      </c>
      <c r="AJ215" s="1">
        <f ca="1">RepPd!AJ272</f>
        <v>0</v>
      </c>
      <c r="AK215" s="1">
        <f ca="1">RepPd!AK272</f>
        <v>0</v>
      </c>
      <c r="AL215" s="1">
        <f ca="1">RepPd!AL272</f>
        <v>0</v>
      </c>
    </row>
    <row r="216" spans="2:38" x14ac:dyDescent="0.25">
      <c r="B216" s="1" t="str">
        <f>Items!$L99</f>
        <v>CF(-)</v>
      </c>
      <c r="C216" s="1" t="str">
        <f>Items!$M99</f>
        <v>N</v>
      </c>
      <c r="I216" s="22" t="str">
        <f>Items!$J$90</f>
        <v>Поступления и оплаты по финансовой деятельности</v>
      </c>
      <c r="J216" s="1" t="str">
        <f>Items!K99</f>
        <v>Выдача займов заемщикам</v>
      </c>
      <c r="Q216" s="1">
        <f ca="1">RepPd!Q273</f>
        <v>0</v>
      </c>
      <c r="T216" s="1">
        <f ca="1">RepPd!T273</f>
        <v>0</v>
      </c>
      <c r="U216" s="1">
        <f ca="1">RepPd!U273</f>
        <v>0</v>
      </c>
      <c r="V216" s="1">
        <f ca="1">RepPd!V273</f>
        <v>0</v>
      </c>
      <c r="W216" s="1">
        <f ca="1">RepPd!W273</f>
        <v>0</v>
      </c>
      <c r="X216" s="1">
        <f ca="1">RepPd!X273</f>
        <v>0</v>
      </c>
      <c r="Y216" s="1">
        <f ca="1">RepPd!Y273</f>
        <v>0</v>
      </c>
      <c r="Z216" s="1">
        <f ca="1">RepPd!Z273</f>
        <v>0</v>
      </c>
      <c r="AA216" s="1">
        <f ca="1">RepPd!AA273</f>
        <v>0</v>
      </c>
      <c r="AB216" s="1">
        <f ca="1">RepPd!AB273</f>
        <v>0</v>
      </c>
      <c r="AC216" s="1">
        <f ca="1">RepPd!AC273</f>
        <v>0</v>
      </c>
      <c r="AD216" s="1">
        <f ca="1">RepPd!AD273</f>
        <v>0</v>
      </c>
      <c r="AE216" s="1">
        <f ca="1">RepPd!AE273</f>
        <v>0</v>
      </c>
      <c r="AF216" s="1">
        <f ca="1">RepPd!AF273</f>
        <v>0</v>
      </c>
      <c r="AG216" s="1">
        <f ca="1">RepPd!AG273</f>
        <v>0</v>
      </c>
      <c r="AH216" s="1">
        <f ca="1">RepPd!AH273</f>
        <v>0</v>
      </c>
      <c r="AI216" s="1">
        <f ca="1">RepPd!AI273</f>
        <v>0</v>
      </c>
      <c r="AJ216" s="1">
        <f ca="1">RepPd!AJ273</f>
        <v>0</v>
      </c>
      <c r="AK216" s="1">
        <f ca="1">RepPd!AK273</f>
        <v>0</v>
      </c>
      <c r="AL216" s="1">
        <f ca="1">RepPd!AL273</f>
        <v>0</v>
      </c>
    </row>
    <row r="217" spans="2:38" x14ac:dyDescent="0.25">
      <c r="B217" s="1" t="str">
        <f>Items!$L100</f>
        <v>CF(-)</v>
      </c>
      <c r="C217" s="1" t="str">
        <f>Items!$M100</f>
        <v>N</v>
      </c>
      <c r="I217" s="22" t="str">
        <f>Items!$J$90</f>
        <v>Поступления и оплаты по финансовой деятельности</v>
      </c>
      <c r="J217" s="1" t="str">
        <f>Items!K100</f>
        <v>Выплаты дивидендов инвесторам</v>
      </c>
      <c r="Q217" s="1">
        <f ca="1">RepPd!Q274</f>
        <v>0</v>
      </c>
      <c r="T217" s="1">
        <f ca="1">RepPd!T274</f>
        <v>0</v>
      </c>
      <c r="U217" s="1">
        <f ca="1">RepPd!U274</f>
        <v>0</v>
      </c>
      <c r="V217" s="1">
        <f ca="1">RepPd!V274</f>
        <v>0</v>
      </c>
      <c r="W217" s="1">
        <f ca="1">RepPd!W274</f>
        <v>0</v>
      </c>
      <c r="X217" s="1">
        <f ca="1">RepPd!X274</f>
        <v>0</v>
      </c>
      <c r="Y217" s="1">
        <f ca="1">RepPd!Y274</f>
        <v>0</v>
      </c>
      <c r="Z217" s="1">
        <f ca="1">RepPd!Z274</f>
        <v>0</v>
      </c>
      <c r="AA217" s="1">
        <f ca="1">RepPd!AA274</f>
        <v>0</v>
      </c>
      <c r="AB217" s="1">
        <f ca="1">RepPd!AB274</f>
        <v>0</v>
      </c>
      <c r="AC217" s="1">
        <f ca="1">RepPd!AC274</f>
        <v>0</v>
      </c>
      <c r="AD217" s="1">
        <f ca="1">RepPd!AD274</f>
        <v>0</v>
      </c>
      <c r="AE217" s="1">
        <f ca="1">RepPd!AE274</f>
        <v>0</v>
      </c>
      <c r="AF217" s="1">
        <f ca="1">RepPd!AF274</f>
        <v>0</v>
      </c>
      <c r="AG217" s="1">
        <f ca="1">RepPd!AG274</f>
        <v>0</v>
      </c>
      <c r="AH217" s="1">
        <f ca="1">RepPd!AH274</f>
        <v>0</v>
      </c>
      <c r="AI217" s="1">
        <f ca="1">RepPd!AI274</f>
        <v>0</v>
      </c>
      <c r="AJ217" s="1">
        <f ca="1">RepPd!AJ274</f>
        <v>0</v>
      </c>
      <c r="AK217" s="1">
        <f ca="1">RepPd!AK274</f>
        <v>0</v>
      </c>
      <c r="AL217" s="1">
        <f ca="1">RepPd!AL274</f>
        <v>0</v>
      </c>
    </row>
    <row r="218" spans="2:38" x14ac:dyDescent="0.25">
      <c r="B218" s="1" t="str">
        <f>Items!$L101</f>
        <v>CF(-)</v>
      </c>
      <c r="C218" s="1" t="str">
        <f>Items!$M101</f>
        <v>N</v>
      </c>
      <c r="I218" s="22" t="str">
        <f>Items!$J$90</f>
        <v>Поступления и оплаты по финансовой деятельности</v>
      </c>
      <c r="J218" s="1" t="str">
        <f>Items!K101</f>
        <v>Выплаты дивидендов учредителям</v>
      </c>
      <c r="Q218" s="1">
        <f ca="1">RepPd!Q275</f>
        <v>0</v>
      </c>
      <c r="T218" s="1">
        <f ca="1">RepPd!T275</f>
        <v>0</v>
      </c>
      <c r="U218" s="1">
        <f ca="1">RepPd!U275</f>
        <v>0</v>
      </c>
      <c r="V218" s="1">
        <f ca="1">RepPd!V275</f>
        <v>0</v>
      </c>
      <c r="W218" s="1">
        <f ca="1">RepPd!W275</f>
        <v>0</v>
      </c>
      <c r="X218" s="1">
        <f ca="1">RepPd!X275</f>
        <v>0</v>
      </c>
      <c r="Y218" s="1">
        <f ca="1">RepPd!Y275</f>
        <v>0</v>
      </c>
      <c r="Z218" s="1">
        <f ca="1">RepPd!Z275</f>
        <v>0</v>
      </c>
      <c r="AA218" s="1">
        <f ca="1">RepPd!AA275</f>
        <v>0</v>
      </c>
      <c r="AB218" s="1">
        <f ca="1">RepPd!AB275</f>
        <v>0</v>
      </c>
      <c r="AC218" s="1">
        <f ca="1">RepPd!AC275</f>
        <v>0</v>
      </c>
      <c r="AD218" s="1">
        <f ca="1">RepPd!AD275</f>
        <v>0</v>
      </c>
      <c r="AE218" s="1">
        <f ca="1">RepPd!AE275</f>
        <v>0</v>
      </c>
      <c r="AF218" s="1">
        <f ca="1">RepPd!AF275</f>
        <v>0</v>
      </c>
      <c r="AG218" s="1">
        <f ca="1">RepPd!AG275</f>
        <v>0</v>
      </c>
      <c r="AH218" s="1">
        <f ca="1">RepPd!AH275</f>
        <v>0</v>
      </c>
      <c r="AI218" s="1">
        <f ca="1">RepPd!AI275</f>
        <v>0</v>
      </c>
      <c r="AJ218" s="1">
        <f ca="1">RepPd!AJ275</f>
        <v>0</v>
      </c>
      <c r="AK218" s="1">
        <f ca="1">RepPd!AK275</f>
        <v>0</v>
      </c>
      <c r="AL218" s="1">
        <f ca="1">RepPd!AL275</f>
        <v>0</v>
      </c>
    </row>
    <row r="219" spans="2:38" s="23" customFormat="1" ht="10.199999999999999" x14ac:dyDescent="0.2">
      <c r="E219" s="23" t="s">
        <v>50</v>
      </c>
    </row>
    <row r="220" spans="2:38" ht="4.05" customHeight="1" x14ac:dyDescent="0.25"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2:38" s="2" customFormat="1" x14ac:dyDescent="0.25">
      <c r="B221" s="2" t="str">
        <f>Items!$L$102</f>
        <v>CF</v>
      </c>
      <c r="C221" s="2">
        <f>Items!$M$102</f>
        <v>0</v>
      </c>
      <c r="I221" s="2" t="str">
        <f>Items!$J$102</f>
        <v>Финпоток по финансовой деятельности</v>
      </c>
      <c r="Q221" s="2">
        <f ca="1">RepPd!Q278</f>
        <v>0</v>
      </c>
      <c r="T221" s="2">
        <f ca="1">RepPd!T278</f>
        <v>0</v>
      </c>
      <c r="U221" s="2">
        <f ca="1">RepPd!U278</f>
        <v>0</v>
      </c>
      <c r="V221" s="2">
        <f ca="1">RepPd!V278</f>
        <v>0</v>
      </c>
      <c r="W221" s="2">
        <f ca="1">RepPd!W278</f>
        <v>0</v>
      </c>
      <c r="X221" s="2">
        <f ca="1">RepPd!X278</f>
        <v>0</v>
      </c>
      <c r="Y221" s="2">
        <f ca="1">RepPd!Y278</f>
        <v>0</v>
      </c>
      <c r="Z221" s="2">
        <f ca="1">RepPd!Z278</f>
        <v>0</v>
      </c>
      <c r="AA221" s="2">
        <f ca="1">RepPd!AA278</f>
        <v>0</v>
      </c>
      <c r="AB221" s="2">
        <f ca="1">RepPd!AB278</f>
        <v>0</v>
      </c>
      <c r="AC221" s="2">
        <f ca="1">RepPd!AC278</f>
        <v>0</v>
      </c>
      <c r="AD221" s="2">
        <f ca="1">RepPd!AD278</f>
        <v>0</v>
      </c>
      <c r="AE221" s="2">
        <f ca="1">RepPd!AE278</f>
        <v>0</v>
      </c>
      <c r="AF221" s="2">
        <f ca="1">RepPd!AF278</f>
        <v>0</v>
      </c>
      <c r="AG221" s="2">
        <f ca="1">RepPd!AG278</f>
        <v>0</v>
      </c>
      <c r="AH221" s="2">
        <f ca="1">RepPd!AH278</f>
        <v>0</v>
      </c>
      <c r="AI221" s="2">
        <f ca="1">RepPd!AI278</f>
        <v>0</v>
      </c>
      <c r="AJ221" s="2">
        <f ca="1">RepPd!AJ278</f>
        <v>0</v>
      </c>
      <c r="AK221" s="2">
        <f ca="1">RepPd!AK278</f>
        <v>0</v>
      </c>
      <c r="AL221" s="2">
        <f ca="1">RepPd!AL278</f>
        <v>0</v>
      </c>
    </row>
    <row r="222" spans="2:38" ht="4.05" customHeight="1" x14ac:dyDescent="0.25"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2:38" s="2" customFormat="1" x14ac:dyDescent="0.25">
      <c r="B223" s="2" t="str">
        <f>Items!$L$103</f>
        <v>CF</v>
      </c>
      <c r="C223" s="2">
        <f>Items!$M$103</f>
        <v>0</v>
      </c>
      <c r="I223" s="2" t="str">
        <f>Items!$J$103</f>
        <v>Итоговый денежный поток</v>
      </c>
      <c r="Q223" s="2">
        <f ca="1">RepPd!Q280</f>
        <v>-11445360.648800001</v>
      </c>
      <c r="T223" s="2">
        <f ca="1">RepPd!T280</f>
        <v>-977082.75</v>
      </c>
      <c r="U223" s="2">
        <f ca="1">RepPd!U280</f>
        <v>-273019.38999999996</v>
      </c>
      <c r="V223" s="2">
        <f ca="1">RepPd!V280</f>
        <v>-202795.89</v>
      </c>
      <c r="W223" s="2">
        <f ca="1">RepPd!W280</f>
        <v>-376341.95</v>
      </c>
      <c r="X223" s="2">
        <f ca="1">RepPd!X280</f>
        <v>-303803.82879999996</v>
      </c>
      <c r="Y223" s="2">
        <f ca="1">RepPd!Y280</f>
        <v>-487911.62</v>
      </c>
      <c r="Z223" s="2">
        <f ca="1">RepPd!Z280</f>
        <v>-561225.48</v>
      </c>
      <c r="AA223" s="2">
        <f ca="1">RepPd!AA280</f>
        <v>-798402.19</v>
      </c>
      <c r="AB223" s="2">
        <f ca="1">RepPd!AB280</f>
        <v>-837499.53</v>
      </c>
      <c r="AC223" s="2">
        <f ca="1">RepPd!AC280</f>
        <v>-1474977.81</v>
      </c>
      <c r="AD223" s="2">
        <f ca="1">RepPd!AD280</f>
        <v>-1769703.55</v>
      </c>
      <c r="AE223" s="2">
        <f ca="1">RepPd!AE280</f>
        <v>-786330.02</v>
      </c>
      <c r="AF223" s="2">
        <f ca="1">RepPd!AF280</f>
        <v>-994474.54999999993</v>
      </c>
      <c r="AG223" s="2">
        <f ca="1">RepPd!AG280</f>
        <v>-1600872.09</v>
      </c>
      <c r="AH223" s="2">
        <f ca="1">RepPd!AH280</f>
        <v>0</v>
      </c>
      <c r="AI223" s="2">
        <f ca="1">RepPd!AI280</f>
        <v>-920</v>
      </c>
      <c r="AJ223" s="2">
        <f ca="1">RepPd!AJ280</f>
        <v>0</v>
      </c>
      <c r="AK223" s="2">
        <f ca="1">RepPd!AK280</f>
        <v>0</v>
      </c>
      <c r="AL223" s="2">
        <f ca="1">RepPd!AL280</f>
        <v>0</v>
      </c>
    </row>
    <row r="224" spans="2:38" ht="4.05" customHeight="1" x14ac:dyDescent="0.25"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2:38" s="2" customFormat="1" x14ac:dyDescent="0.25">
      <c r="B225" s="2" t="str">
        <f>Items!$L$104</f>
        <v>CF</v>
      </c>
      <c r="C225" s="2">
        <f>Items!$M$104</f>
        <v>0</v>
      </c>
      <c r="I225" s="2" t="str">
        <f>Items!$J$104</f>
        <v>Итоговый денежный поток накопительно</v>
      </c>
      <c r="Q225" s="2">
        <f ca="1">RepPd!Q282</f>
        <v>-11445360.648800001</v>
      </c>
      <c r="T225" s="2">
        <f ca="1">RepPd!T282</f>
        <v>-977082.75</v>
      </c>
      <c r="U225" s="2">
        <f ca="1">RepPd!U282</f>
        <v>-1250102.1399999999</v>
      </c>
      <c r="V225" s="2">
        <f ca="1">RepPd!V282</f>
        <v>-1452898.0299999998</v>
      </c>
      <c r="W225" s="2">
        <f ca="1">RepPd!W282</f>
        <v>-1829239.9799999997</v>
      </c>
      <c r="X225" s="2">
        <f ca="1">RepPd!X282</f>
        <v>-2133043.8087999998</v>
      </c>
      <c r="Y225" s="2">
        <f ca="1">RepPd!Y282</f>
        <v>-2620955.4287999999</v>
      </c>
      <c r="Z225" s="2">
        <f ca="1">RepPd!Z282</f>
        <v>-3182180.9087999999</v>
      </c>
      <c r="AA225" s="2">
        <f ca="1">RepPd!AA282</f>
        <v>-3980583.0987999998</v>
      </c>
      <c r="AB225" s="2">
        <f ca="1">RepPd!AB282</f>
        <v>-4818082.6288000001</v>
      </c>
      <c r="AC225" s="2">
        <f ca="1">RepPd!AC282</f>
        <v>-6293060.4387999997</v>
      </c>
      <c r="AD225" s="2">
        <f ca="1">RepPd!AD282</f>
        <v>-8062763.9887999995</v>
      </c>
      <c r="AE225" s="2">
        <f ca="1">RepPd!AE282</f>
        <v>-8849094.0088</v>
      </c>
      <c r="AF225" s="2">
        <f ca="1">RepPd!AF282</f>
        <v>-9843568.5588000007</v>
      </c>
      <c r="AG225" s="2">
        <f ca="1">RepPd!AG282</f>
        <v>-11444440.648800001</v>
      </c>
      <c r="AH225" s="2">
        <f ca="1">RepPd!AH282</f>
        <v>-11444440.648800001</v>
      </c>
      <c r="AI225" s="2">
        <f ca="1">RepPd!AI282</f>
        <v>-11445360.648800001</v>
      </c>
      <c r="AJ225" s="2">
        <f ca="1">RepPd!AJ282</f>
        <v>-11445360.648800001</v>
      </c>
      <c r="AK225" s="2">
        <f ca="1">RepPd!AK282</f>
        <v>-11445360.648800001</v>
      </c>
      <c r="AL225" s="2">
        <f ca="1">RepPd!AL282</f>
        <v>-11445360.648800001</v>
      </c>
    </row>
    <row r="226" spans="2:38" ht="4.05" customHeight="1" x14ac:dyDescent="0.25"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2:38" s="2" customFormat="1" x14ac:dyDescent="0.25">
      <c r="G227" s="26" t="s">
        <v>54</v>
      </c>
      <c r="H227" s="26"/>
      <c r="I227" s="26"/>
      <c r="J227" s="26"/>
      <c r="K227" s="26"/>
      <c r="L227" s="26"/>
    </row>
    <row r="228" spans="2:38" s="2" customFormat="1" x14ac:dyDescent="0.25">
      <c r="B228" s="2">
        <f>Items!$Q$3</f>
        <v>0</v>
      </c>
      <c r="C228" s="2" t="str">
        <f>Items!$R$3</f>
        <v>N</v>
      </c>
      <c r="I228" s="2" t="str">
        <f>Items!$O$3</f>
        <v>Выручка</v>
      </c>
      <c r="Q228" s="2">
        <f ca="1">RepPd!Q285</f>
        <v>0</v>
      </c>
      <c r="T228" s="2">
        <f ca="1">RepPd!T285</f>
        <v>0</v>
      </c>
      <c r="U228" s="2">
        <f ca="1">RepPd!U285</f>
        <v>0</v>
      </c>
      <c r="V228" s="2">
        <f ca="1">RepPd!V285</f>
        <v>0</v>
      </c>
      <c r="W228" s="2">
        <f ca="1">RepPd!W285</f>
        <v>0</v>
      </c>
      <c r="X228" s="2">
        <f ca="1">RepPd!X285</f>
        <v>0</v>
      </c>
      <c r="Y228" s="2">
        <f ca="1">RepPd!Y285</f>
        <v>0</v>
      </c>
      <c r="Z228" s="2">
        <f ca="1">RepPd!Z285</f>
        <v>0</v>
      </c>
      <c r="AA228" s="2">
        <f ca="1">RepPd!AA285</f>
        <v>0</v>
      </c>
      <c r="AB228" s="2">
        <f ca="1">RepPd!AB285</f>
        <v>0</v>
      </c>
      <c r="AC228" s="2">
        <f ca="1">RepPd!AC285</f>
        <v>0</v>
      </c>
      <c r="AD228" s="2">
        <f ca="1">RepPd!AD285</f>
        <v>0</v>
      </c>
      <c r="AE228" s="2">
        <f ca="1">RepPd!AE285</f>
        <v>0</v>
      </c>
      <c r="AF228" s="2">
        <f ca="1">RepPd!AF285</f>
        <v>0</v>
      </c>
      <c r="AG228" s="2">
        <f ca="1">RepPd!AG285</f>
        <v>0</v>
      </c>
      <c r="AH228" s="2">
        <f ca="1">RepPd!AH285</f>
        <v>0</v>
      </c>
      <c r="AI228" s="2">
        <f ca="1">RepPd!AI285</f>
        <v>0</v>
      </c>
      <c r="AJ228" s="2">
        <f ca="1">RepPd!AJ285</f>
        <v>0</v>
      </c>
      <c r="AK228" s="2">
        <f ca="1">RepPd!AK285</f>
        <v>0</v>
      </c>
      <c r="AL228" s="2">
        <f ca="1">RepPd!AL285</f>
        <v>0</v>
      </c>
    </row>
    <row r="229" spans="2:38" x14ac:dyDescent="0.25">
      <c r="B229" s="1" t="str">
        <f>Items!$Q$4</f>
        <v>PL(+)</v>
      </c>
      <c r="C229" s="1" t="str">
        <f>Items!$R$4</f>
        <v>M</v>
      </c>
      <c r="I229" s="22" t="str">
        <f>Items!$O$4</f>
        <v>Выручка</v>
      </c>
      <c r="J229" s="1" t="str">
        <f>Items!$P$4</f>
        <v>Выручка от реализации объектов</v>
      </c>
      <c r="Q229" s="1">
        <f ca="1">RepPd!Q286</f>
        <v>0</v>
      </c>
      <c r="T229" s="1">
        <f ca="1">RepPd!T286</f>
        <v>0</v>
      </c>
      <c r="U229" s="1">
        <f ca="1">RepPd!U286</f>
        <v>0</v>
      </c>
      <c r="V229" s="1">
        <f ca="1">RepPd!V286</f>
        <v>0</v>
      </c>
      <c r="W229" s="1">
        <f ca="1">RepPd!W286</f>
        <v>0</v>
      </c>
      <c r="X229" s="1">
        <f ca="1">RepPd!X286</f>
        <v>0</v>
      </c>
      <c r="Y229" s="1">
        <f ca="1">RepPd!Y286</f>
        <v>0</v>
      </c>
      <c r="Z229" s="1">
        <f ca="1">RepPd!Z286</f>
        <v>0</v>
      </c>
      <c r="AA229" s="1">
        <f ca="1">RepPd!AA286</f>
        <v>0</v>
      </c>
      <c r="AB229" s="1">
        <f ca="1">RepPd!AB286</f>
        <v>0</v>
      </c>
      <c r="AC229" s="1">
        <f ca="1">RepPd!AC286</f>
        <v>0</v>
      </c>
      <c r="AD229" s="1">
        <f ca="1">RepPd!AD286</f>
        <v>0</v>
      </c>
      <c r="AE229" s="1">
        <f ca="1">RepPd!AE286</f>
        <v>0</v>
      </c>
      <c r="AF229" s="1">
        <f ca="1">RepPd!AF286</f>
        <v>0</v>
      </c>
      <c r="AG229" s="1">
        <f ca="1">RepPd!AG286</f>
        <v>0</v>
      </c>
      <c r="AH229" s="1">
        <f ca="1">RepPd!AH286</f>
        <v>0</v>
      </c>
      <c r="AI229" s="1">
        <f ca="1">RepPd!AI286</f>
        <v>0</v>
      </c>
      <c r="AJ229" s="1">
        <f ca="1">RepPd!AJ286</f>
        <v>0</v>
      </c>
      <c r="AK229" s="1">
        <f ca="1">RepPd!AK286</f>
        <v>0</v>
      </c>
      <c r="AL229" s="1">
        <f ca="1">RepPd!AL286</f>
        <v>0</v>
      </c>
    </row>
    <row r="230" spans="2:38" x14ac:dyDescent="0.25">
      <c r="B230" s="1" t="str">
        <f>Items!$Q$5</f>
        <v>PL(+)</v>
      </c>
      <c r="C230" s="1" t="str">
        <f>Items!$R$5</f>
        <v>M</v>
      </c>
      <c r="I230" s="22" t="str">
        <f>Items!$O$5</f>
        <v>Выручка</v>
      </c>
      <c r="J230" s="1" t="str">
        <f>Items!$P$5</f>
        <v>Прочие доходы</v>
      </c>
      <c r="Q230" s="20">
        <f ca="1">RepPd!Q287</f>
        <v>0</v>
      </c>
      <c r="T230" s="1">
        <f ca="1">RepPd!T287</f>
        <v>0</v>
      </c>
      <c r="U230" s="1">
        <f ca="1">RepPd!U287</f>
        <v>0</v>
      </c>
      <c r="V230" s="1">
        <f ca="1">RepPd!V287</f>
        <v>0</v>
      </c>
      <c r="W230" s="1">
        <f ca="1">RepPd!W287</f>
        <v>0</v>
      </c>
      <c r="X230" s="1">
        <f ca="1">RepPd!X287</f>
        <v>0</v>
      </c>
      <c r="Y230" s="1">
        <f ca="1">RepPd!Y287</f>
        <v>0</v>
      </c>
      <c r="Z230" s="1">
        <f ca="1">RepPd!Z287</f>
        <v>0</v>
      </c>
      <c r="AA230" s="1">
        <f ca="1">RepPd!AA287</f>
        <v>0</v>
      </c>
      <c r="AB230" s="1">
        <f ca="1">RepPd!AB287</f>
        <v>0</v>
      </c>
      <c r="AC230" s="1">
        <f ca="1">RepPd!AC287</f>
        <v>0</v>
      </c>
      <c r="AD230" s="1">
        <f ca="1">RepPd!AD287</f>
        <v>0</v>
      </c>
      <c r="AE230" s="1">
        <f ca="1">RepPd!AE287</f>
        <v>0</v>
      </c>
      <c r="AF230" s="1">
        <f ca="1">RepPd!AF287</f>
        <v>0</v>
      </c>
      <c r="AG230" s="1">
        <f ca="1">RepPd!AG287</f>
        <v>0</v>
      </c>
      <c r="AH230" s="1">
        <f ca="1">RepPd!AH287</f>
        <v>0</v>
      </c>
      <c r="AI230" s="1">
        <f ca="1">RepPd!AI287</f>
        <v>0</v>
      </c>
      <c r="AJ230" s="1">
        <f ca="1">RepPd!AJ287</f>
        <v>0</v>
      </c>
      <c r="AK230" s="1">
        <f ca="1">RepPd!AK287</f>
        <v>0</v>
      </c>
      <c r="AL230" s="1">
        <f ca="1">RepPd!AL287</f>
        <v>0</v>
      </c>
    </row>
    <row r="231" spans="2:38" s="23" customFormat="1" ht="10.199999999999999" x14ac:dyDescent="0.2">
      <c r="E231" s="23" t="s">
        <v>50</v>
      </c>
    </row>
    <row r="232" spans="2:38" s="2" customFormat="1" x14ac:dyDescent="0.25">
      <c r="B232" s="2">
        <f>Items!$Q$6</f>
        <v>0</v>
      </c>
      <c r="C232" s="2" t="str">
        <f>Items!$R$6</f>
        <v>N</v>
      </c>
      <c r="I232" s="2" t="str">
        <f>Items!$O$6</f>
        <v>Всего себестоимость</v>
      </c>
      <c r="Q232" s="2">
        <f ca="1">RepPd!Q289</f>
        <v>0</v>
      </c>
      <c r="T232" s="2">
        <f ca="1">RepPd!T289</f>
        <v>0</v>
      </c>
      <c r="U232" s="2">
        <f ca="1">RepPd!U289</f>
        <v>0</v>
      </c>
      <c r="V232" s="2">
        <f ca="1">RepPd!V289</f>
        <v>0</v>
      </c>
      <c r="W232" s="2">
        <f ca="1">RepPd!W289</f>
        <v>0</v>
      </c>
      <c r="X232" s="2">
        <f ca="1">RepPd!X289</f>
        <v>0</v>
      </c>
      <c r="Y232" s="2">
        <f ca="1">RepPd!Y289</f>
        <v>0</v>
      </c>
      <c r="Z232" s="2">
        <f ca="1">RepPd!Z289</f>
        <v>0</v>
      </c>
      <c r="AA232" s="2">
        <f ca="1">RepPd!AA289</f>
        <v>0</v>
      </c>
      <c r="AB232" s="2">
        <f ca="1">RepPd!AB289</f>
        <v>0</v>
      </c>
      <c r="AC232" s="2">
        <f ca="1">RepPd!AC289</f>
        <v>0</v>
      </c>
      <c r="AD232" s="2">
        <f ca="1">RepPd!AD289</f>
        <v>0</v>
      </c>
      <c r="AE232" s="2">
        <f ca="1">RepPd!AE289</f>
        <v>0</v>
      </c>
      <c r="AF232" s="2">
        <f ca="1">RepPd!AF289</f>
        <v>0</v>
      </c>
      <c r="AG232" s="2">
        <f ca="1">RepPd!AG289</f>
        <v>0</v>
      </c>
      <c r="AH232" s="2">
        <f ca="1">RepPd!AH289</f>
        <v>0</v>
      </c>
      <c r="AI232" s="2">
        <f ca="1">RepPd!AI289</f>
        <v>0</v>
      </c>
      <c r="AJ232" s="2">
        <f ca="1">RepPd!AJ289</f>
        <v>0</v>
      </c>
      <c r="AK232" s="2">
        <f ca="1">RepPd!AK289</f>
        <v>0</v>
      </c>
      <c r="AL232" s="2">
        <f ca="1">RepPd!AL289</f>
        <v>0</v>
      </c>
    </row>
    <row r="233" spans="2:38" x14ac:dyDescent="0.25">
      <c r="B233" s="1" t="str">
        <f>Items!$Q$7</f>
        <v>PL(-)</v>
      </c>
      <c r="C233" s="1" t="str">
        <f>Items!$R$7</f>
        <v>N</v>
      </c>
      <c r="I233" s="22" t="str">
        <f>Items!$O$7</f>
        <v>Всего себестоимость</v>
      </c>
      <c r="J233" s="1" t="str">
        <f>Items!P7</f>
        <v>Подготовительные работы</v>
      </c>
      <c r="Q233" s="1">
        <f ca="1">RepPd!Q290</f>
        <v>0</v>
      </c>
      <c r="T233" s="1">
        <f ca="1">RepPd!T290</f>
        <v>0</v>
      </c>
      <c r="U233" s="1">
        <f ca="1">RepPd!U290</f>
        <v>0</v>
      </c>
      <c r="V233" s="1">
        <f ca="1">RepPd!V290</f>
        <v>0</v>
      </c>
      <c r="W233" s="1">
        <f ca="1">RepPd!W290</f>
        <v>0</v>
      </c>
      <c r="X233" s="1">
        <f ca="1">RepPd!X290</f>
        <v>0</v>
      </c>
      <c r="Y233" s="1">
        <f ca="1">RepPd!Y290</f>
        <v>0</v>
      </c>
      <c r="Z233" s="1">
        <f ca="1">RepPd!Z290</f>
        <v>0</v>
      </c>
      <c r="AA233" s="1">
        <f ca="1">RepPd!AA290</f>
        <v>0</v>
      </c>
      <c r="AB233" s="1">
        <f ca="1">RepPd!AB290</f>
        <v>0</v>
      </c>
      <c r="AC233" s="1">
        <f ca="1">RepPd!AC290</f>
        <v>0</v>
      </c>
      <c r="AD233" s="1">
        <f ca="1">RepPd!AD290</f>
        <v>0</v>
      </c>
      <c r="AE233" s="1">
        <f ca="1">RepPd!AE290</f>
        <v>0</v>
      </c>
      <c r="AF233" s="1">
        <f ca="1">RepPd!AF290</f>
        <v>0</v>
      </c>
      <c r="AG233" s="1">
        <f ca="1">RepPd!AG290</f>
        <v>0</v>
      </c>
      <c r="AH233" s="1">
        <f ca="1">RepPd!AH290</f>
        <v>0</v>
      </c>
      <c r="AI233" s="1">
        <f ca="1">RepPd!AI290</f>
        <v>0</v>
      </c>
      <c r="AJ233" s="1">
        <f ca="1">RepPd!AJ290</f>
        <v>0</v>
      </c>
      <c r="AK233" s="1">
        <f ca="1">RepPd!AK290</f>
        <v>0</v>
      </c>
      <c r="AL233" s="1">
        <f ca="1">RepPd!AL290</f>
        <v>0</v>
      </c>
    </row>
    <row r="234" spans="2:38" x14ac:dyDescent="0.25">
      <c r="B234" s="1" t="str">
        <f>Items!$Q$8</f>
        <v>PL(-)</v>
      </c>
      <c r="C234" s="1" t="str">
        <f>Items!$R$8</f>
        <v>N</v>
      </c>
      <c r="I234" s="22" t="str">
        <f>Items!$O$8</f>
        <v>Всего себестоимость</v>
      </c>
      <c r="J234" s="1" t="str">
        <f>Items!P8</f>
        <v>Затраты на покупку участка</v>
      </c>
      <c r="Q234" s="1">
        <f ca="1">RepPd!Q291</f>
        <v>0</v>
      </c>
      <c r="T234" s="1">
        <f ca="1">RepPd!T291</f>
        <v>0</v>
      </c>
      <c r="U234" s="1">
        <f ca="1">RepPd!U291</f>
        <v>0</v>
      </c>
      <c r="V234" s="1">
        <f ca="1">RepPd!V291</f>
        <v>0</v>
      </c>
      <c r="W234" s="1">
        <f ca="1">RepPd!W291</f>
        <v>0</v>
      </c>
      <c r="X234" s="1">
        <f ca="1">RepPd!X291</f>
        <v>0</v>
      </c>
      <c r="Y234" s="1">
        <f ca="1">RepPd!Y291</f>
        <v>0</v>
      </c>
      <c r="Z234" s="1">
        <f ca="1">RepPd!Z291</f>
        <v>0</v>
      </c>
      <c r="AA234" s="1">
        <f ca="1">RepPd!AA291</f>
        <v>0</v>
      </c>
      <c r="AB234" s="1">
        <f ca="1">RepPd!AB291</f>
        <v>0</v>
      </c>
      <c r="AC234" s="1">
        <f ca="1">RepPd!AC291</f>
        <v>0</v>
      </c>
      <c r="AD234" s="1">
        <f ca="1">RepPd!AD291</f>
        <v>0</v>
      </c>
      <c r="AE234" s="1">
        <f ca="1">RepPd!AE291</f>
        <v>0</v>
      </c>
      <c r="AF234" s="1">
        <f ca="1">RepPd!AF291</f>
        <v>0</v>
      </c>
      <c r="AG234" s="1">
        <f ca="1">RepPd!AG291</f>
        <v>0</v>
      </c>
      <c r="AH234" s="1">
        <f ca="1">RepPd!AH291</f>
        <v>0</v>
      </c>
      <c r="AI234" s="1">
        <f ca="1">RepPd!AI291</f>
        <v>0</v>
      </c>
      <c r="AJ234" s="1">
        <f ca="1">RepPd!AJ291</f>
        <v>0</v>
      </c>
      <c r="AK234" s="1">
        <f ca="1">RepPd!AK291</f>
        <v>0</v>
      </c>
      <c r="AL234" s="1">
        <f ca="1">RepPd!AL291</f>
        <v>0</v>
      </c>
    </row>
    <row r="235" spans="2:38" x14ac:dyDescent="0.25">
      <c r="B235" s="1" t="str">
        <f>Items!$Q$9</f>
        <v>PL(-)</v>
      </c>
      <c r="C235" s="1" t="str">
        <f>Items!$R$9</f>
        <v>N</v>
      </c>
      <c r="I235" s="22" t="str">
        <f>Items!$O$9</f>
        <v>Всего себестоимость</v>
      </c>
      <c r="J235" s="1" t="str">
        <f>Items!P9</f>
        <v>Прочее</v>
      </c>
      <c r="Q235" s="1">
        <f ca="1">RepPd!Q292</f>
        <v>0</v>
      </c>
      <c r="T235" s="1">
        <f ca="1">RepPd!T292</f>
        <v>0</v>
      </c>
      <c r="U235" s="1">
        <f ca="1">RepPd!U292</f>
        <v>0</v>
      </c>
      <c r="V235" s="1">
        <f ca="1">RepPd!V292</f>
        <v>0</v>
      </c>
      <c r="W235" s="1">
        <f ca="1">RepPd!W292</f>
        <v>0</v>
      </c>
      <c r="X235" s="1">
        <f ca="1">RepPd!X292</f>
        <v>0</v>
      </c>
      <c r="Y235" s="1">
        <f ca="1">RepPd!Y292</f>
        <v>0</v>
      </c>
      <c r="Z235" s="1">
        <f ca="1">RepPd!Z292</f>
        <v>0</v>
      </c>
      <c r="AA235" s="1">
        <f ca="1">RepPd!AA292</f>
        <v>0</v>
      </c>
      <c r="AB235" s="1">
        <f ca="1">RepPd!AB292</f>
        <v>0</v>
      </c>
      <c r="AC235" s="1">
        <f ca="1">RepPd!AC292</f>
        <v>0</v>
      </c>
      <c r="AD235" s="1">
        <f ca="1">RepPd!AD292</f>
        <v>0</v>
      </c>
      <c r="AE235" s="1">
        <f ca="1">RepPd!AE292</f>
        <v>0</v>
      </c>
      <c r="AF235" s="1">
        <f ca="1">RepPd!AF292</f>
        <v>0</v>
      </c>
      <c r="AG235" s="1">
        <f ca="1">RepPd!AG292</f>
        <v>0</v>
      </c>
      <c r="AH235" s="1">
        <f ca="1">RepPd!AH292</f>
        <v>0</v>
      </c>
      <c r="AI235" s="1">
        <f ca="1">RepPd!AI292</f>
        <v>0</v>
      </c>
      <c r="AJ235" s="1">
        <f ca="1">RepPd!AJ292</f>
        <v>0</v>
      </c>
      <c r="AK235" s="1">
        <f ca="1">RepPd!AK292</f>
        <v>0</v>
      </c>
      <c r="AL235" s="1">
        <f ca="1">RepPd!AL292</f>
        <v>0</v>
      </c>
    </row>
    <row r="236" spans="2:38" x14ac:dyDescent="0.25">
      <c r="B236" s="1" t="str">
        <f>Items!$Q$10</f>
        <v>PL(-)</v>
      </c>
      <c r="C236" s="1" t="str">
        <f>Items!$R$10</f>
        <v>N</v>
      </c>
      <c r="I236" s="22" t="str">
        <f>Items!$O$10</f>
        <v>Всего себестоимость</v>
      </c>
      <c r="J236" s="1" t="str">
        <f>Items!P10</f>
        <v>ГСМ</v>
      </c>
      <c r="Q236" s="1">
        <f ca="1">RepPd!Q293</f>
        <v>0</v>
      </c>
      <c r="T236" s="1">
        <f ca="1">RepPd!T293</f>
        <v>0</v>
      </c>
      <c r="U236" s="1">
        <f ca="1">RepPd!U293</f>
        <v>0</v>
      </c>
      <c r="V236" s="1">
        <f ca="1">RepPd!V293</f>
        <v>0</v>
      </c>
      <c r="W236" s="1">
        <f ca="1">RepPd!W293</f>
        <v>0</v>
      </c>
      <c r="X236" s="1">
        <f ca="1">RepPd!X293</f>
        <v>0</v>
      </c>
      <c r="Y236" s="1">
        <f ca="1">RepPd!Y293</f>
        <v>0</v>
      </c>
      <c r="Z236" s="1">
        <f ca="1">RepPd!Z293</f>
        <v>0</v>
      </c>
      <c r="AA236" s="1">
        <f ca="1">RepPd!AA293</f>
        <v>0</v>
      </c>
      <c r="AB236" s="1">
        <f ca="1">RepPd!AB293</f>
        <v>0</v>
      </c>
      <c r="AC236" s="1">
        <f ca="1">RepPd!AC293</f>
        <v>0</v>
      </c>
      <c r="AD236" s="1">
        <f ca="1">RepPd!AD293</f>
        <v>0</v>
      </c>
      <c r="AE236" s="1">
        <f ca="1">RepPd!AE293</f>
        <v>0</v>
      </c>
      <c r="AF236" s="1">
        <f ca="1">RepPd!AF293</f>
        <v>0</v>
      </c>
      <c r="AG236" s="1">
        <f ca="1">RepPd!AG293</f>
        <v>0</v>
      </c>
      <c r="AH236" s="1">
        <f ca="1">RepPd!AH293</f>
        <v>0</v>
      </c>
      <c r="AI236" s="1">
        <f ca="1">RepPd!AI293</f>
        <v>0</v>
      </c>
      <c r="AJ236" s="1">
        <f ca="1">RepPd!AJ293</f>
        <v>0</v>
      </c>
      <c r="AK236" s="1">
        <f ca="1">RepPd!AK293</f>
        <v>0</v>
      </c>
      <c r="AL236" s="1">
        <f ca="1">RepPd!AL293</f>
        <v>0</v>
      </c>
    </row>
    <row r="237" spans="2:38" x14ac:dyDescent="0.25">
      <c r="B237" s="1" t="str">
        <f>Items!$Q$11</f>
        <v>PL(-)</v>
      </c>
      <c r="C237" s="1" t="str">
        <f>Items!$R$11</f>
        <v>N</v>
      </c>
      <c r="I237" s="22" t="str">
        <f>Items!$O$11</f>
        <v>Всего себестоимость</v>
      </c>
      <c r="J237" s="1" t="str">
        <f>Items!P11</f>
        <v>Электрика</v>
      </c>
      <c r="Q237" s="1">
        <f ca="1">RepPd!Q294</f>
        <v>0</v>
      </c>
      <c r="T237" s="1">
        <f ca="1">RepPd!T294</f>
        <v>0</v>
      </c>
      <c r="U237" s="1">
        <f ca="1">RepPd!U294</f>
        <v>0</v>
      </c>
      <c r="V237" s="1">
        <f ca="1">RepPd!V294</f>
        <v>0</v>
      </c>
      <c r="W237" s="1">
        <f ca="1">RepPd!W294</f>
        <v>0</v>
      </c>
      <c r="X237" s="1">
        <f ca="1">RepPd!X294</f>
        <v>0</v>
      </c>
      <c r="Y237" s="1">
        <f ca="1">RepPd!Y294</f>
        <v>0</v>
      </c>
      <c r="Z237" s="1">
        <f ca="1">RepPd!Z294</f>
        <v>0</v>
      </c>
      <c r="AA237" s="1">
        <f ca="1">RepPd!AA294</f>
        <v>0</v>
      </c>
      <c r="AB237" s="1">
        <f ca="1">RepPd!AB294</f>
        <v>0</v>
      </c>
      <c r="AC237" s="1">
        <f ca="1">RepPd!AC294</f>
        <v>0</v>
      </c>
      <c r="AD237" s="1">
        <f ca="1">RepPd!AD294</f>
        <v>0</v>
      </c>
      <c r="AE237" s="1">
        <f ca="1">RepPd!AE294</f>
        <v>0</v>
      </c>
      <c r="AF237" s="1">
        <f ca="1">RepPd!AF294</f>
        <v>0</v>
      </c>
      <c r="AG237" s="1">
        <f ca="1">RepPd!AG294</f>
        <v>0</v>
      </c>
      <c r="AH237" s="1">
        <f ca="1">RepPd!AH294</f>
        <v>0</v>
      </c>
      <c r="AI237" s="1">
        <f ca="1">RepPd!AI294</f>
        <v>0</v>
      </c>
      <c r="AJ237" s="1">
        <f ca="1">RepPd!AJ294</f>
        <v>0</v>
      </c>
      <c r="AK237" s="1">
        <f ca="1">RepPd!AK294</f>
        <v>0</v>
      </c>
      <c r="AL237" s="1">
        <f ca="1">RepPd!AL294</f>
        <v>0</v>
      </c>
    </row>
    <row r="238" spans="2:38" x14ac:dyDescent="0.25">
      <c r="B238" s="1" t="str">
        <f>Items!$Q$12</f>
        <v>PL(-)</v>
      </c>
      <c r="C238" s="1" t="str">
        <f>Items!$R$12</f>
        <v>N</v>
      </c>
      <c r="I238" s="22" t="str">
        <f>Items!$O$12</f>
        <v>Всего себестоимость</v>
      </c>
      <c r="J238" s="1" t="str">
        <f>Items!P12</f>
        <v>Доставка</v>
      </c>
      <c r="Q238" s="1">
        <f ca="1">RepPd!Q295</f>
        <v>0</v>
      </c>
      <c r="T238" s="1">
        <f ca="1">RepPd!T295</f>
        <v>0</v>
      </c>
      <c r="U238" s="1">
        <f ca="1">RepPd!U295</f>
        <v>0</v>
      </c>
      <c r="V238" s="1">
        <f ca="1">RepPd!V295</f>
        <v>0</v>
      </c>
      <c r="W238" s="1">
        <f ca="1">RepPd!W295</f>
        <v>0</v>
      </c>
      <c r="X238" s="1">
        <f ca="1">RepPd!X295</f>
        <v>0</v>
      </c>
      <c r="Y238" s="1">
        <f ca="1">RepPd!Y295</f>
        <v>0</v>
      </c>
      <c r="Z238" s="1">
        <f ca="1">RepPd!Z295</f>
        <v>0</v>
      </c>
      <c r="AA238" s="1">
        <f ca="1">RepPd!AA295</f>
        <v>0</v>
      </c>
      <c r="AB238" s="1">
        <f ca="1">RepPd!AB295</f>
        <v>0</v>
      </c>
      <c r="AC238" s="1">
        <f ca="1">RepPd!AC295</f>
        <v>0</v>
      </c>
      <c r="AD238" s="1">
        <f ca="1">RepPd!AD295</f>
        <v>0</v>
      </c>
      <c r="AE238" s="1">
        <f ca="1">RepPd!AE295</f>
        <v>0</v>
      </c>
      <c r="AF238" s="1">
        <f ca="1">RepPd!AF295</f>
        <v>0</v>
      </c>
      <c r="AG238" s="1">
        <f ca="1">RepPd!AG295</f>
        <v>0</v>
      </c>
      <c r="AH238" s="1">
        <f ca="1">RepPd!AH295</f>
        <v>0</v>
      </c>
      <c r="AI238" s="1">
        <f ca="1">RepPd!AI295</f>
        <v>0</v>
      </c>
      <c r="AJ238" s="1">
        <f ca="1">RepPd!AJ295</f>
        <v>0</v>
      </c>
      <c r="AK238" s="1">
        <f ca="1">RepPd!AK295</f>
        <v>0</v>
      </c>
      <c r="AL238" s="1">
        <f ca="1">RepPd!AL295</f>
        <v>0</v>
      </c>
    </row>
    <row r="239" spans="2:38" x14ac:dyDescent="0.25">
      <c r="B239" s="1" t="str">
        <f>Items!$Q$13</f>
        <v>PL(-)</v>
      </c>
      <c r="C239" s="1" t="str">
        <f>Items!$R$13</f>
        <v>N</v>
      </c>
      <c r="I239" s="22" t="str">
        <f>Items!$O$13</f>
        <v>Всего себестоимость</v>
      </c>
      <c r="J239" s="1" t="str">
        <f>Items!P13</f>
        <v>Канализация, Скважина,кессон и септик</v>
      </c>
      <c r="Q239" s="1">
        <f ca="1">RepPd!Q296</f>
        <v>0</v>
      </c>
      <c r="T239" s="1">
        <f ca="1">RepPd!T296</f>
        <v>0</v>
      </c>
      <c r="U239" s="1">
        <f ca="1">RepPd!U296</f>
        <v>0</v>
      </c>
      <c r="V239" s="1">
        <f ca="1">RepPd!V296</f>
        <v>0</v>
      </c>
      <c r="W239" s="1">
        <f ca="1">RepPd!W296</f>
        <v>0</v>
      </c>
      <c r="X239" s="1">
        <f ca="1">RepPd!X296</f>
        <v>0</v>
      </c>
      <c r="Y239" s="1">
        <f ca="1">RepPd!Y296</f>
        <v>0</v>
      </c>
      <c r="Z239" s="1">
        <f ca="1">RepPd!Z296</f>
        <v>0</v>
      </c>
      <c r="AA239" s="1">
        <f ca="1">RepPd!AA296</f>
        <v>0</v>
      </c>
      <c r="AB239" s="1">
        <f ca="1">RepPd!AB296</f>
        <v>0</v>
      </c>
      <c r="AC239" s="1">
        <f ca="1">RepPd!AC296</f>
        <v>0</v>
      </c>
      <c r="AD239" s="1">
        <f ca="1">RepPd!AD296</f>
        <v>0</v>
      </c>
      <c r="AE239" s="1">
        <f ca="1">RepPd!AE296</f>
        <v>0</v>
      </c>
      <c r="AF239" s="1">
        <f ca="1">RepPd!AF296</f>
        <v>0</v>
      </c>
      <c r="AG239" s="1">
        <f ca="1">RepPd!AG296</f>
        <v>0</v>
      </c>
      <c r="AH239" s="1">
        <f ca="1">RepPd!AH296</f>
        <v>0</v>
      </c>
      <c r="AI239" s="1">
        <f ca="1">RepPd!AI296</f>
        <v>0</v>
      </c>
      <c r="AJ239" s="1">
        <f ca="1">RepPd!AJ296</f>
        <v>0</v>
      </c>
      <c r="AK239" s="1">
        <f ca="1">RepPd!AK296</f>
        <v>0</v>
      </c>
      <c r="AL239" s="1">
        <f ca="1">RepPd!AL296</f>
        <v>0</v>
      </c>
    </row>
    <row r="240" spans="2:38" x14ac:dyDescent="0.25">
      <c r="B240" s="1" t="str">
        <f>Items!Q14</f>
        <v>PL(-)</v>
      </c>
      <c r="C240" s="1" t="str">
        <f>Items!R14</f>
        <v>N</v>
      </c>
      <c r="I240" s="22" t="str">
        <f>Items!O14</f>
        <v>Всего себестоимость</v>
      </c>
      <c r="J240" s="1" t="str">
        <f>Items!P14</f>
        <v>Метизы, расходники</v>
      </c>
      <c r="Q240" s="1">
        <f ca="1">RepPd!Q297</f>
        <v>0</v>
      </c>
      <c r="T240" s="1">
        <f ca="1">RepPd!T297</f>
        <v>0</v>
      </c>
      <c r="U240" s="1">
        <f ca="1">RepPd!U297</f>
        <v>0</v>
      </c>
      <c r="V240" s="1">
        <f ca="1">RepPd!V297</f>
        <v>0</v>
      </c>
      <c r="W240" s="1">
        <f ca="1">RepPd!W297</f>
        <v>0</v>
      </c>
      <c r="X240" s="1">
        <f ca="1">RepPd!X297</f>
        <v>0</v>
      </c>
      <c r="Y240" s="1">
        <f ca="1">RepPd!Y297</f>
        <v>0</v>
      </c>
      <c r="Z240" s="1">
        <f ca="1">RepPd!Z297</f>
        <v>0</v>
      </c>
      <c r="AA240" s="1">
        <f ca="1">RepPd!AA297</f>
        <v>0</v>
      </c>
      <c r="AB240" s="1">
        <f ca="1">RepPd!AB297</f>
        <v>0</v>
      </c>
      <c r="AC240" s="1">
        <f ca="1">RepPd!AC297</f>
        <v>0</v>
      </c>
      <c r="AD240" s="1">
        <f ca="1">RepPd!AD297</f>
        <v>0</v>
      </c>
      <c r="AE240" s="1">
        <f ca="1">RepPd!AE297</f>
        <v>0</v>
      </c>
      <c r="AF240" s="1">
        <f ca="1">RepPd!AF297</f>
        <v>0</v>
      </c>
      <c r="AG240" s="1">
        <f ca="1">RepPd!AG297</f>
        <v>0</v>
      </c>
      <c r="AH240" s="1">
        <f ca="1">RepPd!AH297</f>
        <v>0</v>
      </c>
      <c r="AI240" s="1">
        <f ca="1">RepPd!AI297</f>
        <v>0</v>
      </c>
      <c r="AJ240" s="1">
        <f ca="1">RepPd!AJ297</f>
        <v>0</v>
      </c>
      <c r="AK240" s="1">
        <f ca="1">RepPd!AK297</f>
        <v>0</v>
      </c>
      <c r="AL240" s="1">
        <f ca="1">RepPd!AL297</f>
        <v>0</v>
      </c>
    </row>
    <row r="241" spans="2:38" x14ac:dyDescent="0.25">
      <c r="B241" s="1" t="str">
        <f>Items!Q15</f>
        <v>PL(-)</v>
      </c>
      <c r="C241" s="1" t="str">
        <f>Items!R15</f>
        <v>N</v>
      </c>
      <c r="I241" s="22" t="str">
        <f>Items!O15</f>
        <v>Всего себестоимость</v>
      </c>
      <c r="J241" s="1" t="str">
        <f>Items!P15</f>
        <v>Материалы Фундамент</v>
      </c>
      <c r="Q241" s="1">
        <f ca="1">RepPd!Q298</f>
        <v>0</v>
      </c>
      <c r="T241" s="1">
        <f ca="1">RepPd!T298</f>
        <v>0</v>
      </c>
      <c r="U241" s="1">
        <f ca="1">RepPd!U298</f>
        <v>0</v>
      </c>
      <c r="V241" s="1">
        <f ca="1">RepPd!V298</f>
        <v>0</v>
      </c>
      <c r="W241" s="1">
        <f ca="1">RepPd!W298</f>
        <v>0</v>
      </c>
      <c r="X241" s="1">
        <f ca="1">RepPd!X298</f>
        <v>0</v>
      </c>
      <c r="Y241" s="1">
        <f ca="1">RepPd!Y298</f>
        <v>0</v>
      </c>
      <c r="Z241" s="1">
        <f ca="1">RepPd!Z298</f>
        <v>0</v>
      </c>
      <c r="AA241" s="1">
        <f ca="1">RepPd!AA298</f>
        <v>0</v>
      </c>
      <c r="AB241" s="1">
        <f ca="1">RepPd!AB298</f>
        <v>0</v>
      </c>
      <c r="AC241" s="1">
        <f ca="1">RepPd!AC298</f>
        <v>0</v>
      </c>
      <c r="AD241" s="1">
        <f ca="1">RepPd!AD298</f>
        <v>0</v>
      </c>
      <c r="AE241" s="1">
        <f ca="1">RepPd!AE298</f>
        <v>0</v>
      </c>
      <c r="AF241" s="1">
        <f ca="1">RepPd!AF298</f>
        <v>0</v>
      </c>
      <c r="AG241" s="1">
        <f ca="1">RepPd!AG298</f>
        <v>0</v>
      </c>
      <c r="AH241" s="1">
        <f ca="1">RepPd!AH298</f>
        <v>0</v>
      </c>
      <c r="AI241" s="1">
        <f ca="1">RepPd!AI298</f>
        <v>0</v>
      </c>
      <c r="AJ241" s="1">
        <f ca="1">RepPd!AJ298</f>
        <v>0</v>
      </c>
      <c r="AK241" s="1">
        <f ca="1">RepPd!AK298</f>
        <v>0</v>
      </c>
      <c r="AL241" s="1">
        <f ca="1">RepPd!AL298</f>
        <v>0</v>
      </c>
    </row>
    <row r="242" spans="2:38" x14ac:dyDescent="0.25">
      <c r="B242" s="1" t="str">
        <f>Items!Q16</f>
        <v>PL(-)</v>
      </c>
      <c r="C242" s="1" t="str">
        <f>Items!R16</f>
        <v>N</v>
      </c>
      <c r="I242" s="22" t="str">
        <f>Items!O16</f>
        <v>Всего себестоимость</v>
      </c>
      <c r="J242" s="1" t="str">
        <f>Items!P16</f>
        <v>Материалы Коробка</v>
      </c>
      <c r="Q242" s="1">
        <f ca="1">RepPd!Q299</f>
        <v>0</v>
      </c>
      <c r="T242" s="1">
        <f ca="1">RepPd!T299</f>
        <v>0</v>
      </c>
      <c r="U242" s="1">
        <f ca="1">RepPd!U299</f>
        <v>0</v>
      </c>
      <c r="V242" s="1">
        <f ca="1">RepPd!V299</f>
        <v>0</v>
      </c>
      <c r="W242" s="1">
        <f ca="1">RepPd!W299</f>
        <v>0</v>
      </c>
      <c r="X242" s="1">
        <f ca="1">RepPd!X299</f>
        <v>0</v>
      </c>
      <c r="Y242" s="1">
        <f ca="1">RepPd!Y299</f>
        <v>0</v>
      </c>
      <c r="Z242" s="1">
        <f ca="1">RepPd!Z299</f>
        <v>0</v>
      </c>
      <c r="AA242" s="1">
        <f ca="1">RepPd!AA299</f>
        <v>0</v>
      </c>
      <c r="AB242" s="1">
        <f ca="1">RepPd!AB299</f>
        <v>0</v>
      </c>
      <c r="AC242" s="1">
        <f ca="1">RepPd!AC299</f>
        <v>0</v>
      </c>
      <c r="AD242" s="1">
        <f ca="1">RepPd!AD299</f>
        <v>0</v>
      </c>
      <c r="AE242" s="1">
        <f ca="1">RepPd!AE299</f>
        <v>0</v>
      </c>
      <c r="AF242" s="1">
        <f ca="1">RepPd!AF299</f>
        <v>0</v>
      </c>
      <c r="AG242" s="1">
        <f ca="1">RepPd!AG299</f>
        <v>0</v>
      </c>
      <c r="AH242" s="1">
        <f ca="1">RepPd!AH299</f>
        <v>0</v>
      </c>
      <c r="AI242" s="1">
        <f ca="1">RepPd!AI299</f>
        <v>0</v>
      </c>
      <c r="AJ242" s="1">
        <f ca="1">RepPd!AJ299</f>
        <v>0</v>
      </c>
      <c r="AK242" s="1">
        <f ca="1">RepPd!AK299</f>
        <v>0</v>
      </c>
      <c r="AL242" s="1">
        <f ca="1">RepPd!AL299</f>
        <v>0</v>
      </c>
    </row>
    <row r="243" spans="2:38" x14ac:dyDescent="0.25">
      <c r="B243" s="1" t="str">
        <f>Items!Q17</f>
        <v>PL(-)</v>
      </c>
      <c r="C243" s="1" t="str">
        <f>Items!R17</f>
        <v>N</v>
      </c>
      <c r="I243" s="22" t="str">
        <f>Items!O17</f>
        <v>Всего себестоимость</v>
      </c>
      <c r="J243" s="1" t="str">
        <f>Items!P17</f>
        <v>Материалы Кровля</v>
      </c>
      <c r="Q243" s="1">
        <f ca="1">RepPd!Q300</f>
        <v>0</v>
      </c>
      <c r="T243" s="1">
        <f ca="1">RepPd!T300</f>
        <v>0</v>
      </c>
      <c r="U243" s="1">
        <f ca="1">RepPd!U300</f>
        <v>0</v>
      </c>
      <c r="V243" s="1">
        <f ca="1">RepPd!V300</f>
        <v>0</v>
      </c>
      <c r="W243" s="1">
        <f ca="1">RepPd!W300</f>
        <v>0</v>
      </c>
      <c r="X243" s="1">
        <f ca="1">RepPd!X300</f>
        <v>0</v>
      </c>
      <c r="Y243" s="1">
        <f ca="1">RepPd!Y300</f>
        <v>0</v>
      </c>
      <c r="Z243" s="1">
        <f ca="1">RepPd!Z300</f>
        <v>0</v>
      </c>
      <c r="AA243" s="1">
        <f ca="1">RepPd!AA300</f>
        <v>0</v>
      </c>
      <c r="AB243" s="1">
        <f ca="1">RepPd!AB300</f>
        <v>0</v>
      </c>
      <c r="AC243" s="1">
        <f ca="1">RepPd!AC300</f>
        <v>0</v>
      </c>
      <c r="AD243" s="1">
        <f ca="1">RepPd!AD300</f>
        <v>0</v>
      </c>
      <c r="AE243" s="1">
        <f ca="1">RepPd!AE300</f>
        <v>0</v>
      </c>
      <c r="AF243" s="1">
        <f ca="1">RepPd!AF300</f>
        <v>0</v>
      </c>
      <c r="AG243" s="1">
        <f ca="1">RepPd!AG300</f>
        <v>0</v>
      </c>
      <c r="AH243" s="1">
        <f ca="1">RepPd!AH300</f>
        <v>0</v>
      </c>
      <c r="AI243" s="1">
        <f ca="1">RepPd!AI300</f>
        <v>0</v>
      </c>
      <c r="AJ243" s="1">
        <f ca="1">RepPd!AJ300</f>
        <v>0</v>
      </c>
      <c r="AK243" s="1">
        <f ca="1">RepPd!AK300</f>
        <v>0</v>
      </c>
      <c r="AL243" s="1">
        <f ca="1">RepPd!AL300</f>
        <v>0</v>
      </c>
    </row>
    <row r="244" spans="2:38" x14ac:dyDescent="0.25">
      <c r="B244" s="1" t="str">
        <f>Items!Q18</f>
        <v>PL(-)</v>
      </c>
      <c r="C244" s="1" t="str">
        <f>Items!R18</f>
        <v>N</v>
      </c>
      <c r="I244" s="22" t="str">
        <f>Items!O18</f>
        <v>Всего себестоимость</v>
      </c>
      <c r="J244" s="1" t="str">
        <f>Items!P18</f>
        <v>Материалы Окна и двери</v>
      </c>
      <c r="Q244" s="1">
        <f ca="1">RepPd!Q301</f>
        <v>0</v>
      </c>
      <c r="T244" s="1">
        <f ca="1">RepPd!T301</f>
        <v>0</v>
      </c>
      <c r="U244" s="1">
        <f ca="1">RepPd!U301</f>
        <v>0</v>
      </c>
      <c r="V244" s="1">
        <f ca="1">RepPd!V301</f>
        <v>0</v>
      </c>
      <c r="W244" s="1">
        <f ca="1">RepPd!W301</f>
        <v>0</v>
      </c>
      <c r="X244" s="1">
        <f ca="1">RepPd!X301</f>
        <v>0</v>
      </c>
      <c r="Y244" s="1">
        <f ca="1">RepPd!Y301</f>
        <v>0</v>
      </c>
      <c r="Z244" s="1">
        <f ca="1">RepPd!Z301</f>
        <v>0</v>
      </c>
      <c r="AA244" s="1">
        <f ca="1">RepPd!AA301</f>
        <v>0</v>
      </c>
      <c r="AB244" s="1">
        <f ca="1">RepPd!AB301</f>
        <v>0</v>
      </c>
      <c r="AC244" s="1">
        <f ca="1">RepPd!AC301</f>
        <v>0</v>
      </c>
      <c r="AD244" s="1">
        <f ca="1">RepPd!AD301</f>
        <v>0</v>
      </c>
      <c r="AE244" s="1">
        <f ca="1">RepPd!AE301</f>
        <v>0</v>
      </c>
      <c r="AF244" s="1">
        <f ca="1">RepPd!AF301</f>
        <v>0</v>
      </c>
      <c r="AG244" s="1">
        <f ca="1">RepPd!AG301</f>
        <v>0</v>
      </c>
      <c r="AH244" s="1">
        <f ca="1">RepPd!AH301</f>
        <v>0</v>
      </c>
      <c r="AI244" s="1">
        <f ca="1">RepPd!AI301</f>
        <v>0</v>
      </c>
      <c r="AJ244" s="1">
        <f ca="1">RepPd!AJ301</f>
        <v>0</v>
      </c>
      <c r="AK244" s="1">
        <f ca="1">RepPd!AK301</f>
        <v>0</v>
      </c>
      <c r="AL244" s="1">
        <f ca="1">RepPd!AL301</f>
        <v>0</v>
      </c>
    </row>
    <row r="245" spans="2:38" x14ac:dyDescent="0.25">
      <c r="B245" s="1" t="str">
        <f>Items!Q19</f>
        <v>PL(-)</v>
      </c>
      <c r="C245" s="1" t="str">
        <f>Items!R19</f>
        <v>N</v>
      </c>
      <c r="I245" s="22" t="str">
        <f>Items!O19</f>
        <v>Всего себестоимость</v>
      </c>
      <c r="J245" s="1" t="str">
        <f>Items!P19</f>
        <v>Материалы Фасад</v>
      </c>
      <c r="Q245" s="1">
        <f ca="1">RepPd!Q302</f>
        <v>0</v>
      </c>
      <c r="T245" s="1">
        <f ca="1">RepPd!T302</f>
        <v>0</v>
      </c>
      <c r="U245" s="1">
        <f ca="1">RepPd!U302</f>
        <v>0</v>
      </c>
      <c r="V245" s="1">
        <f ca="1">RepPd!V302</f>
        <v>0</v>
      </c>
      <c r="W245" s="1">
        <f ca="1">RepPd!W302</f>
        <v>0</v>
      </c>
      <c r="X245" s="1">
        <f ca="1">RepPd!X302</f>
        <v>0</v>
      </c>
      <c r="Y245" s="1">
        <f ca="1">RepPd!Y302</f>
        <v>0</v>
      </c>
      <c r="Z245" s="1">
        <f ca="1">RepPd!Z302</f>
        <v>0</v>
      </c>
      <c r="AA245" s="1">
        <f ca="1">RepPd!AA302</f>
        <v>0</v>
      </c>
      <c r="AB245" s="1">
        <f ca="1">RepPd!AB302</f>
        <v>0</v>
      </c>
      <c r="AC245" s="1">
        <f ca="1">RepPd!AC302</f>
        <v>0</v>
      </c>
      <c r="AD245" s="1">
        <f ca="1">RepPd!AD302</f>
        <v>0</v>
      </c>
      <c r="AE245" s="1">
        <f ca="1">RepPd!AE302</f>
        <v>0</v>
      </c>
      <c r="AF245" s="1">
        <f ca="1">RepPd!AF302</f>
        <v>0</v>
      </c>
      <c r="AG245" s="1">
        <f ca="1">RepPd!AG302</f>
        <v>0</v>
      </c>
      <c r="AH245" s="1">
        <f ca="1">RepPd!AH302</f>
        <v>0</v>
      </c>
      <c r="AI245" s="1">
        <f ca="1">RepPd!AI302</f>
        <v>0</v>
      </c>
      <c r="AJ245" s="1">
        <f ca="1">RepPd!AJ302</f>
        <v>0</v>
      </c>
      <c r="AK245" s="1">
        <f ca="1">RepPd!AK302</f>
        <v>0</v>
      </c>
      <c r="AL245" s="1">
        <f ca="1">RepPd!AL302</f>
        <v>0</v>
      </c>
    </row>
    <row r="246" spans="2:38" x14ac:dyDescent="0.25">
      <c r="B246" s="1" t="str">
        <f>Items!Q20</f>
        <v>PL(-)</v>
      </c>
      <c r="C246" s="1" t="str">
        <f>Items!R20</f>
        <v>N</v>
      </c>
      <c r="I246" s="22" t="str">
        <f>Items!O20</f>
        <v>Всего себестоимость</v>
      </c>
      <c r="J246" s="1" t="str">
        <f>Items!P20</f>
        <v>Материалы Благоустройство</v>
      </c>
      <c r="Q246" s="1">
        <f ca="1">RepPd!Q303</f>
        <v>0</v>
      </c>
      <c r="T246" s="1">
        <f ca="1">RepPd!T303</f>
        <v>0</v>
      </c>
      <c r="U246" s="1">
        <f ca="1">RepPd!U303</f>
        <v>0</v>
      </c>
      <c r="V246" s="1">
        <f ca="1">RepPd!V303</f>
        <v>0</v>
      </c>
      <c r="W246" s="1">
        <f ca="1">RepPd!W303</f>
        <v>0</v>
      </c>
      <c r="X246" s="1">
        <f ca="1">RepPd!X303</f>
        <v>0</v>
      </c>
      <c r="Y246" s="1">
        <f ca="1">RepPd!Y303</f>
        <v>0</v>
      </c>
      <c r="Z246" s="1">
        <f ca="1">RepPd!Z303</f>
        <v>0</v>
      </c>
      <c r="AA246" s="1">
        <f ca="1">RepPd!AA303</f>
        <v>0</v>
      </c>
      <c r="AB246" s="1">
        <f ca="1">RepPd!AB303</f>
        <v>0</v>
      </c>
      <c r="AC246" s="1">
        <f ca="1">RepPd!AC303</f>
        <v>0</v>
      </c>
      <c r="AD246" s="1">
        <f ca="1">RepPd!AD303</f>
        <v>0</v>
      </c>
      <c r="AE246" s="1">
        <f ca="1">RepPd!AE303</f>
        <v>0</v>
      </c>
      <c r="AF246" s="1">
        <f ca="1">RepPd!AF303</f>
        <v>0</v>
      </c>
      <c r="AG246" s="1">
        <f ca="1">RepPd!AG303</f>
        <v>0</v>
      </c>
      <c r="AH246" s="1">
        <f ca="1">RepPd!AH303</f>
        <v>0</v>
      </c>
      <c r="AI246" s="1">
        <f ca="1">RepPd!AI303</f>
        <v>0</v>
      </c>
      <c r="AJ246" s="1">
        <f ca="1">RepPd!AJ303</f>
        <v>0</v>
      </c>
      <c r="AK246" s="1">
        <f ca="1">RepPd!AK303</f>
        <v>0</v>
      </c>
      <c r="AL246" s="1">
        <f ca="1">RepPd!AL303</f>
        <v>0</v>
      </c>
    </row>
    <row r="247" spans="2:38" x14ac:dyDescent="0.25">
      <c r="B247" s="1" t="str">
        <f>Items!Q21</f>
        <v>PL(-)</v>
      </c>
      <c r="C247" s="1" t="str">
        <f>Items!R21</f>
        <v>N</v>
      </c>
      <c r="I247" s="22" t="str">
        <f>Items!O21</f>
        <v>Всего себестоимость</v>
      </c>
      <c r="J247" s="1" t="str">
        <f>Items!P21</f>
        <v>Монтаж фундамента</v>
      </c>
      <c r="Q247" s="1">
        <f ca="1">RepPd!Q304</f>
        <v>0</v>
      </c>
      <c r="T247" s="1">
        <f ca="1">RepPd!T304</f>
        <v>0</v>
      </c>
      <c r="U247" s="1">
        <f ca="1">RepPd!U304</f>
        <v>0</v>
      </c>
      <c r="V247" s="1">
        <f ca="1">RepPd!V304</f>
        <v>0</v>
      </c>
      <c r="W247" s="1">
        <f ca="1">RepPd!W304</f>
        <v>0</v>
      </c>
      <c r="X247" s="1">
        <f ca="1">RepPd!X304</f>
        <v>0</v>
      </c>
      <c r="Y247" s="1">
        <f ca="1">RepPd!Y304</f>
        <v>0</v>
      </c>
      <c r="Z247" s="1">
        <f ca="1">RepPd!Z304</f>
        <v>0</v>
      </c>
      <c r="AA247" s="1">
        <f ca="1">RepPd!AA304</f>
        <v>0</v>
      </c>
      <c r="AB247" s="1">
        <f ca="1">RepPd!AB304</f>
        <v>0</v>
      </c>
      <c r="AC247" s="1">
        <f ca="1">RepPd!AC304</f>
        <v>0</v>
      </c>
      <c r="AD247" s="1">
        <f ca="1">RepPd!AD304</f>
        <v>0</v>
      </c>
      <c r="AE247" s="1">
        <f ca="1">RepPd!AE304</f>
        <v>0</v>
      </c>
      <c r="AF247" s="1">
        <f ca="1">RepPd!AF304</f>
        <v>0</v>
      </c>
      <c r="AG247" s="1">
        <f ca="1">RepPd!AG304</f>
        <v>0</v>
      </c>
      <c r="AH247" s="1">
        <f ca="1">RepPd!AH304</f>
        <v>0</v>
      </c>
      <c r="AI247" s="1">
        <f ca="1">RepPd!AI304</f>
        <v>0</v>
      </c>
      <c r="AJ247" s="1">
        <f ca="1">RepPd!AJ304</f>
        <v>0</v>
      </c>
      <c r="AK247" s="1">
        <f ca="1">RepPd!AK304</f>
        <v>0</v>
      </c>
      <c r="AL247" s="1">
        <f ca="1">RepPd!AL304</f>
        <v>0</v>
      </c>
    </row>
    <row r="248" spans="2:38" x14ac:dyDescent="0.25">
      <c r="B248" s="1" t="str">
        <f>Items!Q22</f>
        <v>PL(-)</v>
      </c>
      <c r="C248" s="1" t="str">
        <f>Items!R22</f>
        <v>N</v>
      </c>
      <c r="I248" s="22" t="str">
        <f>Items!O22</f>
        <v>Всего себестоимость</v>
      </c>
      <c r="J248" s="1" t="str">
        <f>Items!P22</f>
        <v>Монтаж Коробки</v>
      </c>
      <c r="Q248" s="1">
        <f ca="1">RepPd!Q305</f>
        <v>0</v>
      </c>
      <c r="T248" s="1">
        <f ca="1">RepPd!T305</f>
        <v>0</v>
      </c>
      <c r="U248" s="1">
        <f ca="1">RepPd!U305</f>
        <v>0</v>
      </c>
      <c r="V248" s="1">
        <f ca="1">RepPd!V305</f>
        <v>0</v>
      </c>
      <c r="W248" s="1">
        <f ca="1">RepPd!W305</f>
        <v>0</v>
      </c>
      <c r="X248" s="1">
        <f ca="1">RepPd!X305</f>
        <v>0</v>
      </c>
      <c r="Y248" s="1">
        <f ca="1">RepPd!Y305</f>
        <v>0</v>
      </c>
      <c r="Z248" s="1">
        <f ca="1">RepPd!Z305</f>
        <v>0</v>
      </c>
      <c r="AA248" s="1">
        <f ca="1">RepPd!AA305</f>
        <v>0</v>
      </c>
      <c r="AB248" s="1">
        <f ca="1">RepPd!AB305</f>
        <v>0</v>
      </c>
      <c r="AC248" s="1">
        <f ca="1">RepPd!AC305</f>
        <v>0</v>
      </c>
      <c r="AD248" s="1">
        <f ca="1">RepPd!AD305</f>
        <v>0</v>
      </c>
      <c r="AE248" s="1">
        <f ca="1">RepPd!AE305</f>
        <v>0</v>
      </c>
      <c r="AF248" s="1">
        <f ca="1">RepPd!AF305</f>
        <v>0</v>
      </c>
      <c r="AG248" s="1">
        <f ca="1">RepPd!AG305</f>
        <v>0</v>
      </c>
      <c r="AH248" s="1">
        <f ca="1">RepPd!AH305</f>
        <v>0</v>
      </c>
      <c r="AI248" s="1">
        <f ca="1">RepPd!AI305</f>
        <v>0</v>
      </c>
      <c r="AJ248" s="1">
        <f ca="1">RepPd!AJ305</f>
        <v>0</v>
      </c>
      <c r="AK248" s="1">
        <f ca="1">RepPd!AK305</f>
        <v>0</v>
      </c>
      <c r="AL248" s="1">
        <f ca="1">RepPd!AL305</f>
        <v>0</v>
      </c>
    </row>
    <row r="249" spans="2:38" x14ac:dyDescent="0.25">
      <c r="B249" s="1" t="str">
        <f>Items!Q23</f>
        <v>PL(-)</v>
      </c>
      <c r="C249" s="1" t="str">
        <f>Items!R23</f>
        <v>N</v>
      </c>
      <c r="I249" s="22" t="str">
        <f>Items!O23</f>
        <v>Всего себестоимость</v>
      </c>
      <c r="J249" s="1" t="str">
        <f>Items!P23</f>
        <v>Монтаж кровли</v>
      </c>
      <c r="Q249" s="1">
        <f ca="1">RepPd!Q306</f>
        <v>0</v>
      </c>
      <c r="T249" s="1">
        <f ca="1">RepPd!T306</f>
        <v>0</v>
      </c>
      <c r="U249" s="1">
        <f ca="1">RepPd!U306</f>
        <v>0</v>
      </c>
      <c r="V249" s="1">
        <f ca="1">RepPd!V306</f>
        <v>0</v>
      </c>
      <c r="W249" s="1">
        <f ca="1">RepPd!W306</f>
        <v>0</v>
      </c>
      <c r="X249" s="1">
        <f ca="1">RepPd!X306</f>
        <v>0</v>
      </c>
      <c r="Y249" s="1">
        <f ca="1">RepPd!Y306</f>
        <v>0</v>
      </c>
      <c r="Z249" s="1">
        <f ca="1">RepPd!Z306</f>
        <v>0</v>
      </c>
      <c r="AA249" s="1">
        <f ca="1">RepPd!AA306</f>
        <v>0</v>
      </c>
      <c r="AB249" s="1">
        <f ca="1">RepPd!AB306</f>
        <v>0</v>
      </c>
      <c r="AC249" s="1">
        <f ca="1">RepPd!AC306</f>
        <v>0</v>
      </c>
      <c r="AD249" s="1">
        <f ca="1">RepPd!AD306</f>
        <v>0</v>
      </c>
      <c r="AE249" s="1">
        <f ca="1">RepPd!AE306</f>
        <v>0</v>
      </c>
      <c r="AF249" s="1">
        <f ca="1">RepPd!AF306</f>
        <v>0</v>
      </c>
      <c r="AG249" s="1">
        <f ca="1">RepPd!AG306</f>
        <v>0</v>
      </c>
      <c r="AH249" s="1">
        <f ca="1">RepPd!AH306</f>
        <v>0</v>
      </c>
      <c r="AI249" s="1">
        <f ca="1">RepPd!AI306</f>
        <v>0</v>
      </c>
      <c r="AJ249" s="1">
        <f ca="1">RepPd!AJ306</f>
        <v>0</v>
      </c>
      <c r="AK249" s="1">
        <f ca="1">RepPd!AK306</f>
        <v>0</v>
      </c>
      <c r="AL249" s="1">
        <f ca="1">RepPd!AL306</f>
        <v>0</v>
      </c>
    </row>
    <row r="250" spans="2:38" x14ac:dyDescent="0.25">
      <c r="B250" s="1" t="str">
        <f>Items!Q24</f>
        <v>PL(-)</v>
      </c>
      <c r="C250" s="1" t="str">
        <f>Items!R24</f>
        <v>N</v>
      </c>
      <c r="I250" s="22" t="str">
        <f>Items!O24</f>
        <v>Всего себестоимость</v>
      </c>
      <c r="J250" s="1" t="str">
        <f>Items!P24</f>
        <v>Монтаж окон</v>
      </c>
      <c r="Q250" s="1">
        <f ca="1">RepPd!Q307</f>
        <v>0</v>
      </c>
      <c r="T250" s="1">
        <f ca="1">RepPd!T307</f>
        <v>0</v>
      </c>
      <c r="U250" s="1">
        <f ca="1">RepPd!U307</f>
        <v>0</v>
      </c>
      <c r="V250" s="1">
        <f ca="1">RepPd!V307</f>
        <v>0</v>
      </c>
      <c r="W250" s="1">
        <f ca="1">RepPd!W307</f>
        <v>0</v>
      </c>
      <c r="X250" s="1">
        <f ca="1">RepPd!X307</f>
        <v>0</v>
      </c>
      <c r="Y250" s="1">
        <f ca="1">RepPd!Y307</f>
        <v>0</v>
      </c>
      <c r="Z250" s="1">
        <f ca="1">RepPd!Z307</f>
        <v>0</v>
      </c>
      <c r="AA250" s="1">
        <f ca="1">RepPd!AA307</f>
        <v>0</v>
      </c>
      <c r="AB250" s="1">
        <f ca="1">RepPd!AB307</f>
        <v>0</v>
      </c>
      <c r="AC250" s="1">
        <f ca="1">RepPd!AC307</f>
        <v>0</v>
      </c>
      <c r="AD250" s="1">
        <f ca="1">RepPd!AD307</f>
        <v>0</v>
      </c>
      <c r="AE250" s="1">
        <f ca="1">RepPd!AE307</f>
        <v>0</v>
      </c>
      <c r="AF250" s="1">
        <f ca="1">RepPd!AF307</f>
        <v>0</v>
      </c>
      <c r="AG250" s="1">
        <f ca="1">RepPd!AG307</f>
        <v>0</v>
      </c>
      <c r="AH250" s="1">
        <f ca="1">RepPd!AH307</f>
        <v>0</v>
      </c>
      <c r="AI250" s="1">
        <f ca="1">RepPd!AI307</f>
        <v>0</v>
      </c>
      <c r="AJ250" s="1">
        <f ca="1">RepPd!AJ307</f>
        <v>0</v>
      </c>
      <c r="AK250" s="1">
        <f ca="1">RepPd!AK307</f>
        <v>0</v>
      </c>
      <c r="AL250" s="1">
        <f ca="1">RepPd!AL307</f>
        <v>0</v>
      </c>
    </row>
    <row r="251" spans="2:38" x14ac:dyDescent="0.25">
      <c r="B251" s="1" t="str">
        <f>Items!Q25</f>
        <v>PL(-)</v>
      </c>
      <c r="C251" s="1" t="str">
        <f>Items!R25</f>
        <v>N</v>
      </c>
      <c r="I251" s="22" t="str">
        <f>Items!O25</f>
        <v>Всего себестоимость</v>
      </c>
      <c r="J251" s="1" t="str">
        <f>Items!P25</f>
        <v>Монтаж Фасада</v>
      </c>
      <c r="Q251" s="1">
        <f ca="1">RepPd!Q308</f>
        <v>0</v>
      </c>
      <c r="T251" s="1">
        <f ca="1">RepPd!T308</f>
        <v>0</v>
      </c>
      <c r="U251" s="1">
        <f ca="1">RepPd!U308</f>
        <v>0</v>
      </c>
      <c r="V251" s="1">
        <f ca="1">RepPd!V308</f>
        <v>0</v>
      </c>
      <c r="W251" s="1">
        <f ca="1">RepPd!W308</f>
        <v>0</v>
      </c>
      <c r="X251" s="1">
        <f ca="1">RepPd!X308</f>
        <v>0</v>
      </c>
      <c r="Y251" s="1">
        <f ca="1">RepPd!Y308</f>
        <v>0</v>
      </c>
      <c r="Z251" s="1">
        <f ca="1">RepPd!Z308</f>
        <v>0</v>
      </c>
      <c r="AA251" s="1">
        <f ca="1">RepPd!AA308</f>
        <v>0</v>
      </c>
      <c r="AB251" s="1">
        <f ca="1">RepPd!AB308</f>
        <v>0</v>
      </c>
      <c r="AC251" s="1">
        <f ca="1">RepPd!AC308</f>
        <v>0</v>
      </c>
      <c r="AD251" s="1">
        <f ca="1">RepPd!AD308</f>
        <v>0</v>
      </c>
      <c r="AE251" s="1">
        <f ca="1">RepPd!AE308</f>
        <v>0</v>
      </c>
      <c r="AF251" s="1">
        <f ca="1">RepPd!AF308</f>
        <v>0</v>
      </c>
      <c r="AG251" s="1">
        <f ca="1">RepPd!AG308</f>
        <v>0</v>
      </c>
      <c r="AH251" s="1">
        <f ca="1">RepPd!AH308</f>
        <v>0</v>
      </c>
      <c r="AI251" s="1">
        <f ca="1">RepPd!AI308</f>
        <v>0</v>
      </c>
      <c r="AJ251" s="1">
        <f ca="1">RepPd!AJ308</f>
        <v>0</v>
      </c>
      <c r="AK251" s="1">
        <f ca="1">RepPd!AK308</f>
        <v>0</v>
      </c>
      <c r="AL251" s="1">
        <f ca="1">RepPd!AL308</f>
        <v>0</v>
      </c>
    </row>
    <row r="252" spans="2:38" x14ac:dyDescent="0.25">
      <c r="B252" s="1" t="str">
        <f>Items!Q26</f>
        <v>PL(-)</v>
      </c>
      <c r="C252" s="1" t="str">
        <f>Items!R26</f>
        <v>N</v>
      </c>
      <c r="I252" s="22" t="str">
        <f>Items!O26</f>
        <v>Всего себестоимость</v>
      </c>
      <c r="J252" s="1" t="str">
        <f>Items!P26</f>
        <v>Монтаж Благоустройства</v>
      </c>
      <c r="Q252" s="1">
        <f ca="1">RepPd!Q309</f>
        <v>0</v>
      </c>
      <c r="T252" s="1">
        <f ca="1">RepPd!T309</f>
        <v>0</v>
      </c>
      <c r="U252" s="1">
        <f ca="1">RepPd!U309</f>
        <v>0</v>
      </c>
      <c r="V252" s="1">
        <f ca="1">RepPd!V309</f>
        <v>0</v>
      </c>
      <c r="W252" s="1">
        <f ca="1">RepPd!W309</f>
        <v>0</v>
      </c>
      <c r="X252" s="1">
        <f ca="1">RepPd!X309</f>
        <v>0</v>
      </c>
      <c r="Y252" s="1">
        <f ca="1">RepPd!Y309</f>
        <v>0</v>
      </c>
      <c r="Z252" s="1">
        <f ca="1">RepPd!Z309</f>
        <v>0</v>
      </c>
      <c r="AA252" s="1">
        <f ca="1">RepPd!AA309</f>
        <v>0</v>
      </c>
      <c r="AB252" s="1">
        <f ca="1">RepPd!AB309</f>
        <v>0</v>
      </c>
      <c r="AC252" s="1">
        <f ca="1">RepPd!AC309</f>
        <v>0</v>
      </c>
      <c r="AD252" s="1">
        <f ca="1">RepPd!AD309</f>
        <v>0</v>
      </c>
      <c r="AE252" s="1">
        <f ca="1">RepPd!AE309</f>
        <v>0</v>
      </c>
      <c r="AF252" s="1">
        <f ca="1">RepPd!AF309</f>
        <v>0</v>
      </c>
      <c r="AG252" s="1">
        <f ca="1">RepPd!AG309</f>
        <v>0</v>
      </c>
      <c r="AH252" s="1">
        <f ca="1">RepPd!AH309</f>
        <v>0</v>
      </c>
      <c r="AI252" s="1">
        <f ca="1">RepPd!AI309</f>
        <v>0</v>
      </c>
      <c r="AJ252" s="1">
        <f ca="1">RepPd!AJ309</f>
        <v>0</v>
      </c>
      <c r="AK252" s="1">
        <f ca="1">RepPd!AK309</f>
        <v>0</v>
      </c>
      <c r="AL252" s="1">
        <f ca="1">RepPd!AL309</f>
        <v>0</v>
      </c>
    </row>
    <row r="253" spans="2:38" x14ac:dyDescent="0.25">
      <c r="B253" s="1" t="str">
        <f>Items!Q27</f>
        <v>PL(-)</v>
      </c>
      <c r="C253" s="1" t="str">
        <f>Items!R27</f>
        <v>N</v>
      </c>
      <c r="I253" s="22" t="str">
        <f>Items!O27</f>
        <v>Всего себестоимость</v>
      </c>
      <c r="J253" s="1" t="str">
        <f>Items!P27</f>
        <v>Спец техника</v>
      </c>
      <c r="Q253" s="1">
        <f ca="1">RepPd!Q310</f>
        <v>0</v>
      </c>
      <c r="T253" s="1">
        <f ca="1">RepPd!T310</f>
        <v>0</v>
      </c>
      <c r="U253" s="1">
        <f ca="1">RepPd!U310</f>
        <v>0</v>
      </c>
      <c r="V253" s="1">
        <f ca="1">RepPd!V310</f>
        <v>0</v>
      </c>
      <c r="W253" s="1">
        <f ca="1">RepPd!W310</f>
        <v>0</v>
      </c>
      <c r="X253" s="1">
        <f ca="1">RepPd!X310</f>
        <v>0</v>
      </c>
      <c r="Y253" s="1">
        <f ca="1">RepPd!Y310</f>
        <v>0</v>
      </c>
      <c r="Z253" s="1">
        <f ca="1">RepPd!Z310</f>
        <v>0</v>
      </c>
      <c r="AA253" s="1">
        <f ca="1">RepPd!AA310</f>
        <v>0</v>
      </c>
      <c r="AB253" s="1">
        <f ca="1">RepPd!AB310</f>
        <v>0</v>
      </c>
      <c r="AC253" s="1">
        <f ca="1">RepPd!AC310</f>
        <v>0</v>
      </c>
      <c r="AD253" s="1">
        <f ca="1">RepPd!AD310</f>
        <v>0</v>
      </c>
      <c r="AE253" s="1">
        <f ca="1">RepPd!AE310</f>
        <v>0</v>
      </c>
      <c r="AF253" s="1">
        <f ca="1">RepPd!AF310</f>
        <v>0</v>
      </c>
      <c r="AG253" s="1">
        <f ca="1">RepPd!AG310</f>
        <v>0</v>
      </c>
      <c r="AH253" s="1">
        <f ca="1">RepPd!AH310</f>
        <v>0</v>
      </c>
      <c r="AI253" s="1">
        <f ca="1">RepPd!AI310</f>
        <v>0</v>
      </c>
      <c r="AJ253" s="1">
        <f ca="1">RepPd!AJ310</f>
        <v>0</v>
      </c>
      <c r="AK253" s="1">
        <f ca="1">RepPd!AK310</f>
        <v>0</v>
      </c>
      <c r="AL253" s="1">
        <f ca="1">RepPd!AL310</f>
        <v>0</v>
      </c>
    </row>
    <row r="254" spans="2:38" x14ac:dyDescent="0.25">
      <c r="B254" s="1" t="str">
        <f>Items!Q28</f>
        <v>PL(-)</v>
      </c>
      <c r="C254" s="1" t="str">
        <f>Items!R28</f>
        <v>N</v>
      </c>
      <c r="I254" s="22" t="str">
        <f>Items!O28</f>
        <v>Всего себестоимость</v>
      </c>
      <c r="J254" s="1" t="str">
        <f>Items!P28</f>
        <v>Общая территория (дорога, ливневка, газ, эл-во)</v>
      </c>
      <c r="Q254" s="1">
        <f ca="1">RepPd!Q311</f>
        <v>0</v>
      </c>
      <c r="T254" s="1">
        <f ca="1">RepPd!T311</f>
        <v>0</v>
      </c>
      <c r="U254" s="1">
        <f ca="1">RepPd!U311</f>
        <v>0</v>
      </c>
      <c r="V254" s="1">
        <f ca="1">RepPd!V311</f>
        <v>0</v>
      </c>
      <c r="W254" s="1">
        <f ca="1">RepPd!W311</f>
        <v>0</v>
      </c>
      <c r="X254" s="1">
        <f ca="1">RepPd!X311</f>
        <v>0</v>
      </c>
      <c r="Y254" s="1">
        <f ca="1">RepPd!Y311</f>
        <v>0</v>
      </c>
      <c r="Z254" s="1">
        <f ca="1">RepPd!Z311</f>
        <v>0</v>
      </c>
      <c r="AA254" s="1">
        <f ca="1">RepPd!AA311</f>
        <v>0</v>
      </c>
      <c r="AB254" s="1">
        <f ca="1">RepPd!AB311</f>
        <v>0</v>
      </c>
      <c r="AC254" s="1">
        <f ca="1">RepPd!AC311</f>
        <v>0</v>
      </c>
      <c r="AD254" s="1">
        <f ca="1">RepPd!AD311</f>
        <v>0</v>
      </c>
      <c r="AE254" s="1">
        <f ca="1">RepPd!AE311</f>
        <v>0</v>
      </c>
      <c r="AF254" s="1">
        <f ca="1">RepPd!AF311</f>
        <v>0</v>
      </c>
      <c r="AG254" s="1">
        <f ca="1">RepPd!AG311</f>
        <v>0</v>
      </c>
      <c r="AH254" s="1">
        <f ca="1">RepPd!AH311</f>
        <v>0</v>
      </c>
      <c r="AI254" s="1">
        <f ca="1">RepPd!AI311</f>
        <v>0</v>
      </c>
      <c r="AJ254" s="1">
        <f ca="1">RepPd!AJ311</f>
        <v>0</v>
      </c>
      <c r="AK254" s="1">
        <f ca="1">RepPd!AK311</f>
        <v>0</v>
      </c>
      <c r="AL254" s="1">
        <f ca="1">RepPd!AL311</f>
        <v>0</v>
      </c>
    </row>
    <row r="255" spans="2:38" x14ac:dyDescent="0.25">
      <c r="B255" s="1" t="str">
        <f>Items!Q29</f>
        <v>PL(-)</v>
      </c>
      <c r="C255" s="1" t="str">
        <f>Items!R29</f>
        <v>N</v>
      </c>
      <c r="I255" s="22" t="str">
        <f>Items!O29</f>
        <v>Всего себестоимость</v>
      </c>
      <c r="J255" s="1" t="str">
        <f>Items!P29</f>
        <v>Резерв-1</v>
      </c>
      <c r="Q255" s="1">
        <f ca="1">RepPd!Q312</f>
        <v>0</v>
      </c>
      <c r="T255" s="1">
        <f ca="1">RepPd!T312</f>
        <v>0</v>
      </c>
      <c r="U255" s="1">
        <f ca="1">RepPd!U312</f>
        <v>0</v>
      </c>
      <c r="V255" s="1">
        <f ca="1">RepPd!V312</f>
        <v>0</v>
      </c>
      <c r="W255" s="1">
        <f ca="1">RepPd!W312</f>
        <v>0</v>
      </c>
      <c r="X255" s="1">
        <f ca="1">RepPd!X312</f>
        <v>0</v>
      </c>
      <c r="Y255" s="1">
        <f ca="1">RepPd!Y312</f>
        <v>0</v>
      </c>
      <c r="Z255" s="1">
        <f ca="1">RepPd!Z312</f>
        <v>0</v>
      </c>
      <c r="AA255" s="1">
        <f ca="1">RepPd!AA312</f>
        <v>0</v>
      </c>
      <c r="AB255" s="1">
        <f ca="1">RepPd!AB312</f>
        <v>0</v>
      </c>
      <c r="AC255" s="1">
        <f ca="1">RepPd!AC312</f>
        <v>0</v>
      </c>
      <c r="AD255" s="1">
        <f ca="1">RepPd!AD312</f>
        <v>0</v>
      </c>
      <c r="AE255" s="1">
        <f ca="1">RepPd!AE312</f>
        <v>0</v>
      </c>
      <c r="AF255" s="1">
        <f ca="1">RepPd!AF312</f>
        <v>0</v>
      </c>
      <c r="AG255" s="1">
        <f ca="1">RepPd!AG312</f>
        <v>0</v>
      </c>
      <c r="AH255" s="1">
        <f ca="1">RepPd!AH312</f>
        <v>0</v>
      </c>
      <c r="AI255" s="1">
        <f ca="1">RepPd!AI312</f>
        <v>0</v>
      </c>
      <c r="AJ255" s="1">
        <f ca="1">RepPd!AJ312</f>
        <v>0</v>
      </c>
      <c r="AK255" s="1">
        <f ca="1">RepPd!AK312</f>
        <v>0</v>
      </c>
      <c r="AL255" s="1">
        <f ca="1">RepPd!AL312</f>
        <v>0</v>
      </c>
    </row>
    <row r="256" spans="2:38" x14ac:dyDescent="0.25">
      <c r="B256" s="1" t="str">
        <f>Items!Q30</f>
        <v>PL(-)</v>
      </c>
      <c r="C256" s="1" t="str">
        <f>Items!R30</f>
        <v>N</v>
      </c>
      <c r="I256" s="22" t="str">
        <f>Items!O30</f>
        <v>Всего себестоимость</v>
      </c>
      <c r="J256" s="1" t="str">
        <f>Items!P30</f>
        <v>Резерв-2</v>
      </c>
      <c r="Q256" s="1">
        <f ca="1">RepPd!Q313</f>
        <v>0</v>
      </c>
      <c r="T256" s="1">
        <f ca="1">RepPd!T313</f>
        <v>0</v>
      </c>
      <c r="U256" s="1">
        <f ca="1">RepPd!U313</f>
        <v>0</v>
      </c>
      <c r="V256" s="1">
        <f ca="1">RepPd!V313</f>
        <v>0</v>
      </c>
      <c r="W256" s="1">
        <f ca="1">RepPd!W313</f>
        <v>0</v>
      </c>
      <c r="X256" s="1">
        <f ca="1">RepPd!X313</f>
        <v>0</v>
      </c>
      <c r="Y256" s="1">
        <f ca="1">RepPd!Y313</f>
        <v>0</v>
      </c>
      <c r="Z256" s="1">
        <f ca="1">RepPd!Z313</f>
        <v>0</v>
      </c>
      <c r="AA256" s="1">
        <f ca="1">RepPd!AA313</f>
        <v>0</v>
      </c>
      <c r="AB256" s="1">
        <f ca="1">RepPd!AB313</f>
        <v>0</v>
      </c>
      <c r="AC256" s="1">
        <f ca="1">RepPd!AC313</f>
        <v>0</v>
      </c>
      <c r="AD256" s="1">
        <f ca="1">RepPd!AD313</f>
        <v>0</v>
      </c>
      <c r="AE256" s="1">
        <f ca="1">RepPd!AE313</f>
        <v>0</v>
      </c>
      <c r="AF256" s="1">
        <f ca="1">RepPd!AF313</f>
        <v>0</v>
      </c>
      <c r="AG256" s="1">
        <f ca="1">RepPd!AG313</f>
        <v>0</v>
      </c>
      <c r="AH256" s="1">
        <f ca="1">RepPd!AH313</f>
        <v>0</v>
      </c>
      <c r="AI256" s="1">
        <f ca="1">RepPd!AI313</f>
        <v>0</v>
      </c>
      <c r="AJ256" s="1">
        <f ca="1">RepPd!AJ313</f>
        <v>0</v>
      </c>
      <c r="AK256" s="1">
        <f ca="1">RepPd!AK313</f>
        <v>0</v>
      </c>
      <c r="AL256" s="1">
        <f ca="1">RepPd!AL313</f>
        <v>0</v>
      </c>
    </row>
    <row r="257" spans="2:38" x14ac:dyDescent="0.25">
      <c r="B257" s="1" t="str">
        <f>Items!Q31</f>
        <v>PL(-)</v>
      </c>
      <c r="C257" s="1" t="str">
        <f>Items!R31</f>
        <v>N</v>
      </c>
      <c r="I257" s="22" t="str">
        <f>Items!O31</f>
        <v>Всего себестоимость</v>
      </c>
      <c r="J257" s="1" t="str">
        <f>Items!P31</f>
        <v>Резерв-3</v>
      </c>
      <c r="Q257" s="1">
        <f ca="1">RepPd!Q314</f>
        <v>0</v>
      </c>
      <c r="T257" s="1">
        <f ca="1">RepPd!T314</f>
        <v>0</v>
      </c>
      <c r="U257" s="1">
        <f ca="1">RepPd!U314</f>
        <v>0</v>
      </c>
      <c r="V257" s="1">
        <f ca="1">RepPd!V314</f>
        <v>0</v>
      </c>
      <c r="W257" s="1">
        <f ca="1">RepPd!W314</f>
        <v>0</v>
      </c>
      <c r="X257" s="1">
        <f ca="1">RepPd!X314</f>
        <v>0</v>
      </c>
      <c r="Y257" s="1">
        <f ca="1">RepPd!Y314</f>
        <v>0</v>
      </c>
      <c r="Z257" s="1">
        <f ca="1">RepPd!Z314</f>
        <v>0</v>
      </c>
      <c r="AA257" s="1">
        <f ca="1">RepPd!AA314</f>
        <v>0</v>
      </c>
      <c r="AB257" s="1">
        <f ca="1">RepPd!AB314</f>
        <v>0</v>
      </c>
      <c r="AC257" s="1">
        <f ca="1">RepPd!AC314</f>
        <v>0</v>
      </c>
      <c r="AD257" s="1">
        <f ca="1">RepPd!AD314</f>
        <v>0</v>
      </c>
      <c r="AE257" s="1">
        <f ca="1">RepPd!AE314</f>
        <v>0</v>
      </c>
      <c r="AF257" s="1">
        <f ca="1">RepPd!AF314</f>
        <v>0</v>
      </c>
      <c r="AG257" s="1">
        <f ca="1">RepPd!AG314</f>
        <v>0</v>
      </c>
      <c r="AH257" s="1">
        <f ca="1">RepPd!AH314</f>
        <v>0</v>
      </c>
      <c r="AI257" s="1">
        <f ca="1">RepPd!AI314</f>
        <v>0</v>
      </c>
      <c r="AJ257" s="1">
        <f ca="1">RepPd!AJ314</f>
        <v>0</v>
      </c>
      <c r="AK257" s="1">
        <f ca="1">RepPd!AK314</f>
        <v>0</v>
      </c>
      <c r="AL257" s="1">
        <f ca="1">RepPd!AL314</f>
        <v>0</v>
      </c>
    </row>
    <row r="258" spans="2:38" x14ac:dyDescent="0.25">
      <c r="B258" s="1" t="str">
        <f>Items!Q32</f>
        <v>PL(-)</v>
      </c>
      <c r="C258" s="1" t="str">
        <f>Items!R32</f>
        <v>N</v>
      </c>
      <c r="I258" s="22" t="str">
        <f>Items!O32</f>
        <v>Всего себестоимость</v>
      </c>
      <c r="J258" s="1" t="str">
        <f>Items!P32</f>
        <v>Резерв-4</v>
      </c>
      <c r="Q258" s="1">
        <f ca="1">RepPd!Q315</f>
        <v>0</v>
      </c>
      <c r="T258" s="1">
        <f ca="1">RepPd!T315</f>
        <v>0</v>
      </c>
      <c r="U258" s="1">
        <f ca="1">RepPd!U315</f>
        <v>0</v>
      </c>
      <c r="V258" s="1">
        <f ca="1">RepPd!V315</f>
        <v>0</v>
      </c>
      <c r="W258" s="1">
        <f ca="1">RepPd!W315</f>
        <v>0</v>
      </c>
      <c r="X258" s="1">
        <f ca="1">RepPd!X315</f>
        <v>0</v>
      </c>
      <c r="Y258" s="1">
        <f ca="1">RepPd!Y315</f>
        <v>0</v>
      </c>
      <c r="Z258" s="1">
        <f ca="1">RepPd!Z315</f>
        <v>0</v>
      </c>
      <c r="AA258" s="1">
        <f ca="1">RepPd!AA315</f>
        <v>0</v>
      </c>
      <c r="AB258" s="1">
        <f ca="1">RepPd!AB315</f>
        <v>0</v>
      </c>
      <c r="AC258" s="1">
        <f ca="1">RepPd!AC315</f>
        <v>0</v>
      </c>
      <c r="AD258" s="1">
        <f ca="1">RepPd!AD315</f>
        <v>0</v>
      </c>
      <c r="AE258" s="1">
        <f ca="1">RepPd!AE315</f>
        <v>0</v>
      </c>
      <c r="AF258" s="1">
        <f ca="1">RepPd!AF315</f>
        <v>0</v>
      </c>
      <c r="AG258" s="1">
        <f ca="1">RepPd!AG315</f>
        <v>0</v>
      </c>
      <c r="AH258" s="1">
        <f ca="1">RepPd!AH315</f>
        <v>0</v>
      </c>
      <c r="AI258" s="1">
        <f ca="1">RepPd!AI315</f>
        <v>0</v>
      </c>
      <c r="AJ258" s="1">
        <f ca="1">RepPd!AJ315</f>
        <v>0</v>
      </c>
      <c r="AK258" s="1">
        <f ca="1">RepPd!AK315</f>
        <v>0</v>
      </c>
      <c r="AL258" s="1">
        <f ca="1">RepPd!AL315</f>
        <v>0</v>
      </c>
    </row>
    <row r="259" spans="2:38" x14ac:dyDescent="0.25">
      <c r="B259" s="1" t="str">
        <f>Items!Q33</f>
        <v>PL(-)</v>
      </c>
      <c r="C259" s="1" t="str">
        <f>Items!R33</f>
        <v>N</v>
      </c>
      <c r="I259" s="22" t="str">
        <f>Items!O33</f>
        <v>Всего себестоимость</v>
      </c>
      <c r="J259" s="1" t="str">
        <f>Items!P33</f>
        <v>Резерв-5</v>
      </c>
      <c r="Q259" s="1">
        <f ca="1">RepPd!Q316</f>
        <v>0</v>
      </c>
      <c r="T259" s="1">
        <f ca="1">RepPd!T316</f>
        <v>0</v>
      </c>
      <c r="U259" s="1">
        <f ca="1">RepPd!U316</f>
        <v>0</v>
      </c>
      <c r="V259" s="1">
        <f ca="1">RepPd!V316</f>
        <v>0</v>
      </c>
      <c r="W259" s="1">
        <f ca="1">RepPd!W316</f>
        <v>0</v>
      </c>
      <c r="X259" s="1">
        <f ca="1">RepPd!X316</f>
        <v>0</v>
      </c>
      <c r="Y259" s="1">
        <f ca="1">RepPd!Y316</f>
        <v>0</v>
      </c>
      <c r="Z259" s="1">
        <f ca="1">RepPd!Z316</f>
        <v>0</v>
      </c>
      <c r="AA259" s="1">
        <f ca="1">RepPd!AA316</f>
        <v>0</v>
      </c>
      <c r="AB259" s="1">
        <f ca="1">RepPd!AB316</f>
        <v>0</v>
      </c>
      <c r="AC259" s="1">
        <f ca="1">RepPd!AC316</f>
        <v>0</v>
      </c>
      <c r="AD259" s="1">
        <f ca="1">RepPd!AD316</f>
        <v>0</v>
      </c>
      <c r="AE259" s="1">
        <f ca="1">RepPd!AE316</f>
        <v>0</v>
      </c>
      <c r="AF259" s="1">
        <f ca="1">RepPd!AF316</f>
        <v>0</v>
      </c>
      <c r="AG259" s="1">
        <f ca="1">RepPd!AG316</f>
        <v>0</v>
      </c>
      <c r="AH259" s="1">
        <f ca="1">RepPd!AH316</f>
        <v>0</v>
      </c>
      <c r="AI259" s="1">
        <f ca="1">RepPd!AI316</f>
        <v>0</v>
      </c>
      <c r="AJ259" s="1">
        <f ca="1">RepPd!AJ316</f>
        <v>0</v>
      </c>
      <c r="AK259" s="1">
        <f ca="1">RepPd!AK316</f>
        <v>0</v>
      </c>
      <c r="AL259" s="1">
        <f ca="1">RepPd!AL316</f>
        <v>0</v>
      </c>
    </row>
    <row r="260" spans="2:38" x14ac:dyDescent="0.25">
      <c r="B260" s="1" t="str">
        <f>Items!Q34</f>
        <v>PL(-)</v>
      </c>
      <c r="C260" s="1" t="str">
        <f>Items!R34</f>
        <v>N</v>
      </c>
      <c r="I260" s="22" t="str">
        <f>Items!O34</f>
        <v>Всего себестоимость</v>
      </c>
      <c r="J260" s="1" t="str">
        <f>Items!P34</f>
        <v>Резерв-6</v>
      </c>
      <c r="Q260" s="1">
        <f ca="1">RepPd!Q317</f>
        <v>0</v>
      </c>
      <c r="T260" s="1">
        <f ca="1">RepPd!T317</f>
        <v>0</v>
      </c>
      <c r="U260" s="1">
        <f ca="1">RepPd!U317</f>
        <v>0</v>
      </c>
      <c r="V260" s="1">
        <f ca="1">RepPd!V317</f>
        <v>0</v>
      </c>
      <c r="W260" s="1">
        <f ca="1">RepPd!W317</f>
        <v>0</v>
      </c>
      <c r="X260" s="1">
        <f ca="1">RepPd!X317</f>
        <v>0</v>
      </c>
      <c r="Y260" s="1">
        <f ca="1">RepPd!Y317</f>
        <v>0</v>
      </c>
      <c r="Z260" s="1">
        <f ca="1">RepPd!Z317</f>
        <v>0</v>
      </c>
      <c r="AA260" s="1">
        <f ca="1">RepPd!AA317</f>
        <v>0</v>
      </c>
      <c r="AB260" s="1">
        <f ca="1">RepPd!AB317</f>
        <v>0</v>
      </c>
      <c r="AC260" s="1">
        <f ca="1">RepPd!AC317</f>
        <v>0</v>
      </c>
      <c r="AD260" s="1">
        <f ca="1">RepPd!AD317</f>
        <v>0</v>
      </c>
      <c r="AE260" s="1">
        <f ca="1">RepPd!AE317</f>
        <v>0</v>
      </c>
      <c r="AF260" s="1">
        <f ca="1">RepPd!AF317</f>
        <v>0</v>
      </c>
      <c r="AG260" s="1">
        <f ca="1">RepPd!AG317</f>
        <v>0</v>
      </c>
      <c r="AH260" s="1">
        <f ca="1">RepPd!AH317</f>
        <v>0</v>
      </c>
      <c r="AI260" s="1">
        <f ca="1">RepPd!AI317</f>
        <v>0</v>
      </c>
      <c r="AJ260" s="1">
        <f ca="1">RepPd!AJ317</f>
        <v>0</v>
      </c>
      <c r="AK260" s="1">
        <f ca="1">RepPd!AK317</f>
        <v>0</v>
      </c>
      <c r="AL260" s="1">
        <f ca="1">RepPd!AL317</f>
        <v>0</v>
      </c>
    </row>
    <row r="261" spans="2:38" x14ac:dyDescent="0.25">
      <c r="B261" s="1" t="str">
        <f>Items!Q35</f>
        <v>PL(-)</v>
      </c>
      <c r="C261" s="1" t="str">
        <f>Items!R35</f>
        <v>N</v>
      </c>
      <c r="I261" s="22" t="str">
        <f>Items!O35</f>
        <v>Всего себестоимость</v>
      </c>
      <c r="J261" s="1" t="str">
        <f>Items!P35</f>
        <v>Резерв-7</v>
      </c>
      <c r="Q261" s="1">
        <f ca="1">RepPd!Q318</f>
        <v>0</v>
      </c>
      <c r="T261" s="1">
        <f ca="1">RepPd!T318</f>
        <v>0</v>
      </c>
      <c r="U261" s="1">
        <f ca="1">RepPd!U318</f>
        <v>0</v>
      </c>
      <c r="V261" s="1">
        <f ca="1">RepPd!V318</f>
        <v>0</v>
      </c>
      <c r="W261" s="1">
        <f ca="1">RepPd!W318</f>
        <v>0</v>
      </c>
      <c r="X261" s="1">
        <f ca="1">RepPd!X318</f>
        <v>0</v>
      </c>
      <c r="Y261" s="1">
        <f ca="1">RepPd!Y318</f>
        <v>0</v>
      </c>
      <c r="Z261" s="1">
        <f ca="1">RepPd!Z318</f>
        <v>0</v>
      </c>
      <c r="AA261" s="1">
        <f ca="1">RepPd!AA318</f>
        <v>0</v>
      </c>
      <c r="AB261" s="1">
        <f ca="1">RepPd!AB318</f>
        <v>0</v>
      </c>
      <c r="AC261" s="1">
        <f ca="1">RepPd!AC318</f>
        <v>0</v>
      </c>
      <c r="AD261" s="1">
        <f ca="1">RepPd!AD318</f>
        <v>0</v>
      </c>
      <c r="AE261" s="1">
        <f ca="1">RepPd!AE318</f>
        <v>0</v>
      </c>
      <c r="AF261" s="1">
        <f ca="1">RepPd!AF318</f>
        <v>0</v>
      </c>
      <c r="AG261" s="1">
        <f ca="1">RepPd!AG318</f>
        <v>0</v>
      </c>
      <c r="AH261" s="1">
        <f ca="1">RepPd!AH318</f>
        <v>0</v>
      </c>
      <c r="AI261" s="1">
        <f ca="1">RepPd!AI318</f>
        <v>0</v>
      </c>
      <c r="AJ261" s="1">
        <f ca="1">RepPd!AJ318</f>
        <v>0</v>
      </c>
      <c r="AK261" s="1">
        <f ca="1">RepPd!AK318</f>
        <v>0</v>
      </c>
      <c r="AL261" s="1">
        <f ca="1">RepPd!AL318</f>
        <v>0</v>
      </c>
    </row>
    <row r="262" spans="2:38" x14ac:dyDescent="0.25">
      <c r="B262" s="1" t="str">
        <f>Items!Q36</f>
        <v>PL(-)</v>
      </c>
      <c r="C262" s="1" t="str">
        <f>Items!R36</f>
        <v>N</v>
      </c>
      <c r="I262" s="22" t="str">
        <f>Items!O36</f>
        <v>Всего себестоимость</v>
      </c>
      <c r="J262" s="1" t="str">
        <f>Items!P36</f>
        <v>Резерв-8</v>
      </c>
      <c r="Q262" s="1">
        <f ca="1">RepPd!Q319</f>
        <v>0</v>
      </c>
      <c r="T262" s="1">
        <f ca="1">RepPd!T319</f>
        <v>0</v>
      </c>
      <c r="U262" s="1">
        <f ca="1">RepPd!U319</f>
        <v>0</v>
      </c>
      <c r="V262" s="1">
        <f ca="1">RepPd!V319</f>
        <v>0</v>
      </c>
      <c r="W262" s="1">
        <f ca="1">RepPd!W319</f>
        <v>0</v>
      </c>
      <c r="X262" s="1">
        <f ca="1">RepPd!X319</f>
        <v>0</v>
      </c>
      <c r="Y262" s="1">
        <f ca="1">RepPd!Y319</f>
        <v>0</v>
      </c>
      <c r="Z262" s="1">
        <f ca="1">RepPd!Z319</f>
        <v>0</v>
      </c>
      <c r="AA262" s="1">
        <f ca="1">RepPd!AA319</f>
        <v>0</v>
      </c>
      <c r="AB262" s="1">
        <f ca="1">RepPd!AB319</f>
        <v>0</v>
      </c>
      <c r="AC262" s="1">
        <f ca="1">RepPd!AC319</f>
        <v>0</v>
      </c>
      <c r="AD262" s="1">
        <f ca="1">RepPd!AD319</f>
        <v>0</v>
      </c>
      <c r="AE262" s="1">
        <f ca="1">RepPd!AE319</f>
        <v>0</v>
      </c>
      <c r="AF262" s="1">
        <f ca="1">RepPd!AF319</f>
        <v>0</v>
      </c>
      <c r="AG262" s="1">
        <f ca="1">RepPd!AG319</f>
        <v>0</v>
      </c>
      <c r="AH262" s="1">
        <f ca="1">RepPd!AH319</f>
        <v>0</v>
      </c>
      <c r="AI262" s="1">
        <f ca="1">RepPd!AI319</f>
        <v>0</v>
      </c>
      <c r="AJ262" s="1">
        <f ca="1">RepPd!AJ319</f>
        <v>0</v>
      </c>
      <c r="AK262" s="1">
        <f ca="1">RepPd!AK319</f>
        <v>0</v>
      </c>
      <c r="AL262" s="1">
        <f ca="1">RepPd!AL319</f>
        <v>0</v>
      </c>
    </row>
    <row r="263" spans="2:38" s="23" customFormat="1" ht="10.199999999999999" x14ac:dyDescent="0.2">
      <c r="E263" s="23" t="s">
        <v>50</v>
      </c>
    </row>
    <row r="264" spans="2:38" ht="4.05" customHeight="1" x14ac:dyDescent="0.25"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2:38" s="2" customFormat="1" x14ac:dyDescent="0.25">
      <c r="B265" s="2" t="str">
        <f>Items!$Q$37</f>
        <v>PL</v>
      </c>
      <c r="C265" s="2">
        <f>Items!$R$37</f>
        <v>0</v>
      </c>
      <c r="I265" s="2" t="str">
        <f>Items!$O$37</f>
        <v>Валовая прибыль</v>
      </c>
      <c r="Q265" s="2">
        <f ca="1">RepPd!Q322</f>
        <v>0</v>
      </c>
      <c r="T265" s="2">
        <f ca="1">RepPd!T322</f>
        <v>0</v>
      </c>
      <c r="U265" s="2">
        <f ca="1">RepPd!U322</f>
        <v>0</v>
      </c>
      <c r="V265" s="2">
        <f ca="1">RepPd!V322</f>
        <v>0</v>
      </c>
      <c r="W265" s="2">
        <f ca="1">RepPd!W322</f>
        <v>0</v>
      </c>
      <c r="X265" s="2">
        <f ca="1">RepPd!X322</f>
        <v>0</v>
      </c>
      <c r="Y265" s="2">
        <f ca="1">RepPd!Y322</f>
        <v>0</v>
      </c>
      <c r="Z265" s="2">
        <f ca="1">RepPd!Z322</f>
        <v>0</v>
      </c>
      <c r="AA265" s="2">
        <f ca="1">RepPd!AA322</f>
        <v>0</v>
      </c>
      <c r="AB265" s="2">
        <f ca="1">RepPd!AB322</f>
        <v>0</v>
      </c>
      <c r="AC265" s="2">
        <f ca="1">RepPd!AC322</f>
        <v>0</v>
      </c>
      <c r="AD265" s="2">
        <f ca="1">RepPd!AD322</f>
        <v>0</v>
      </c>
      <c r="AE265" s="2">
        <f ca="1">RepPd!AE322</f>
        <v>0</v>
      </c>
      <c r="AF265" s="2">
        <f ca="1">RepPd!AF322</f>
        <v>0</v>
      </c>
      <c r="AG265" s="2">
        <f ca="1">RepPd!AG322</f>
        <v>0</v>
      </c>
      <c r="AH265" s="2">
        <f ca="1">RepPd!AH322</f>
        <v>0</v>
      </c>
      <c r="AI265" s="2">
        <f ca="1">RepPd!AI322</f>
        <v>0</v>
      </c>
      <c r="AJ265" s="2">
        <f ca="1">RepPd!AJ322</f>
        <v>0</v>
      </c>
      <c r="AK265" s="2">
        <f ca="1">RepPd!AK322</f>
        <v>0</v>
      </c>
      <c r="AL265" s="2">
        <f ca="1">RepPd!AL322</f>
        <v>0</v>
      </c>
    </row>
    <row r="266" spans="2:38" ht="4.05" customHeight="1" x14ac:dyDescent="0.25"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2:38" s="2" customFormat="1" x14ac:dyDescent="0.25">
      <c r="B267" s="2">
        <f>Items!$Q$38</f>
        <v>0</v>
      </c>
      <c r="C267" s="2" t="str">
        <f>Items!$R$38</f>
        <v>N</v>
      </c>
      <c r="I267" s="2" t="str">
        <f>Items!$O$38</f>
        <v>Расходы на персонал</v>
      </c>
      <c r="Q267" s="2">
        <f ca="1">RepPd!Q324</f>
        <v>5897464.6699999999</v>
      </c>
      <c r="T267" s="2">
        <f ca="1">RepPd!T324</f>
        <v>310892.71999999997</v>
      </c>
      <c r="U267" s="2">
        <f ca="1">RepPd!U324</f>
        <v>214396.64</v>
      </c>
      <c r="V267" s="2">
        <f ca="1">RepPd!V324</f>
        <v>190052.98</v>
      </c>
      <c r="W267" s="2">
        <f ca="1">RepPd!W324</f>
        <v>250151.48</v>
      </c>
      <c r="X267" s="2">
        <f ca="1">RepPd!X324</f>
        <v>252727.50999999998</v>
      </c>
      <c r="Y267" s="2">
        <f ca="1">RepPd!Y324</f>
        <v>279320.56</v>
      </c>
      <c r="Z267" s="2">
        <f ca="1">RepPd!Z324</f>
        <v>208166.8</v>
      </c>
      <c r="AA267" s="2">
        <f ca="1">RepPd!AA324</f>
        <v>758788.48</v>
      </c>
      <c r="AB267" s="2">
        <f ca="1">RepPd!AB324</f>
        <v>504940</v>
      </c>
      <c r="AC267" s="2">
        <f ca="1">RepPd!AC324</f>
        <v>827200</v>
      </c>
      <c r="AD267" s="2">
        <f ca="1">RepPd!AD324</f>
        <v>937285.5</v>
      </c>
      <c r="AE267" s="2">
        <f ca="1">RepPd!AE324</f>
        <v>436842</v>
      </c>
      <c r="AF267" s="2">
        <f ca="1">RepPd!AF324</f>
        <v>635700</v>
      </c>
      <c r="AG267" s="2">
        <f ca="1">RepPd!AG324</f>
        <v>91000</v>
      </c>
      <c r="AH267" s="2">
        <f ca="1">RepPd!AH324</f>
        <v>0</v>
      </c>
      <c r="AI267" s="2">
        <f ca="1">RepPd!AI324</f>
        <v>0</v>
      </c>
      <c r="AJ267" s="2">
        <f ca="1">RepPd!AJ324</f>
        <v>0</v>
      </c>
      <c r="AK267" s="2">
        <f ca="1">RepPd!AK324</f>
        <v>0</v>
      </c>
      <c r="AL267" s="2">
        <f ca="1">RepPd!AL324</f>
        <v>0</v>
      </c>
    </row>
    <row r="268" spans="2:38" s="2" customFormat="1" x14ac:dyDescent="0.25">
      <c r="B268" s="2">
        <f>Items!$Q$49</f>
        <v>0</v>
      </c>
      <c r="C268" s="2" t="str">
        <f>Items!$R$49</f>
        <v>N</v>
      </c>
      <c r="I268" s="2" t="str">
        <f>Items!$O$49</f>
        <v>Переменные расходы</v>
      </c>
      <c r="Q268" s="2">
        <f ca="1">RepPd!Q336</f>
        <v>2396744.7199999997</v>
      </c>
      <c r="T268" s="2">
        <f ca="1">RepPd!T336</f>
        <v>0</v>
      </c>
      <c r="U268" s="2">
        <f ca="1">RepPd!U336</f>
        <v>0</v>
      </c>
      <c r="V268" s="2">
        <f ca="1">RepPd!V336</f>
        <v>0</v>
      </c>
      <c r="W268" s="2">
        <f ca="1">RepPd!W336</f>
        <v>22844.5</v>
      </c>
      <c r="X268" s="2">
        <f ca="1">RepPd!X336</f>
        <v>55335</v>
      </c>
      <c r="Y268" s="2">
        <f ca="1">RepPd!Y336</f>
        <v>0</v>
      </c>
      <c r="Z268" s="2">
        <f ca="1">RepPd!Z336</f>
        <v>114075</v>
      </c>
      <c r="AA268" s="2">
        <f ca="1">RepPd!AA336</f>
        <v>67879.05</v>
      </c>
      <c r="AB268" s="2">
        <f ca="1">RepPd!AB336</f>
        <v>209353.36</v>
      </c>
      <c r="AC268" s="2">
        <f ca="1">RepPd!AC336</f>
        <v>142566.27000000002</v>
      </c>
      <c r="AD268" s="2">
        <f ca="1">RepPd!AD336</f>
        <v>2230.65</v>
      </c>
      <c r="AE268" s="2">
        <f ca="1">RepPd!AE336</f>
        <v>14755</v>
      </c>
      <c r="AF268" s="2">
        <f ca="1">RepPd!AF336</f>
        <v>239127.95999999996</v>
      </c>
      <c r="AG268" s="2">
        <f ca="1">RepPd!AG336</f>
        <v>1527147.93</v>
      </c>
      <c r="AH268" s="2">
        <f ca="1">RepPd!AH336</f>
        <v>0</v>
      </c>
      <c r="AI268" s="2">
        <f ca="1">RepPd!AI336</f>
        <v>1430</v>
      </c>
      <c r="AJ268" s="2">
        <f ca="1">RepPd!AJ336</f>
        <v>0</v>
      </c>
      <c r="AK268" s="2">
        <f ca="1">RepPd!AK336</f>
        <v>0</v>
      </c>
      <c r="AL268" s="2">
        <f ca="1">RepPd!AL336</f>
        <v>0</v>
      </c>
    </row>
    <row r="269" spans="2:38" s="2" customFormat="1" x14ac:dyDescent="0.25">
      <c r="B269" s="2">
        <f>Items!$Q$60</f>
        <v>0</v>
      </c>
      <c r="C269" s="2" t="str">
        <f>Items!$R$60</f>
        <v>N</v>
      </c>
      <c r="I269" s="2" t="str">
        <f>Items!$O$60</f>
        <v>Постоянные расходы</v>
      </c>
      <c r="Q269" s="2">
        <f ca="1">RepPd!Q348</f>
        <v>282084.8</v>
      </c>
      <c r="T269" s="2">
        <f ca="1">RepPd!T348</f>
        <v>21390.899999999998</v>
      </c>
      <c r="U269" s="2">
        <f ca="1">RepPd!U348</f>
        <v>27069.899999999998</v>
      </c>
      <c r="V269" s="2">
        <f ca="1">RepPd!V348</f>
        <v>17226.3</v>
      </c>
      <c r="W269" s="2">
        <f ca="1">RepPd!W348</f>
        <v>23283.9</v>
      </c>
      <c r="X269" s="2">
        <f ca="1">RepPd!X348</f>
        <v>17415.600000000002</v>
      </c>
      <c r="Y269" s="2">
        <f ca="1">RepPd!Y348</f>
        <v>21390.899999999998</v>
      </c>
      <c r="Z269" s="2">
        <f ca="1">RepPd!Z348</f>
        <v>27069.899999999998</v>
      </c>
      <c r="AA269" s="2">
        <f ca="1">RepPd!AA348</f>
        <v>17226.3</v>
      </c>
      <c r="AB269" s="2">
        <f ca="1">RepPd!AB348</f>
        <v>40510.199999999997</v>
      </c>
      <c r="AC269" s="2">
        <f ca="1">RepPd!AC348</f>
        <v>19229.100000000002</v>
      </c>
      <c r="AD269" s="2">
        <f ca="1">RepPd!AD348</f>
        <v>21390.899999999998</v>
      </c>
      <c r="AE269" s="2">
        <f ca="1">RepPd!AE348</f>
        <v>27069.899999999998</v>
      </c>
      <c r="AF269" s="2">
        <f ca="1">RepPd!AF348</f>
        <v>1811</v>
      </c>
      <c r="AG269" s="2">
        <f ca="1">RepPd!AG348</f>
        <v>0</v>
      </c>
      <c r="AH269" s="2">
        <f ca="1">RepPd!AH348</f>
        <v>0</v>
      </c>
      <c r="AI269" s="2">
        <f ca="1">RepPd!AI348</f>
        <v>0</v>
      </c>
      <c r="AJ269" s="2">
        <f ca="1">RepPd!AJ348</f>
        <v>0</v>
      </c>
      <c r="AK269" s="2">
        <f ca="1">RepPd!AK348</f>
        <v>0</v>
      </c>
      <c r="AL269" s="2">
        <f ca="1">RepPd!AL348</f>
        <v>0</v>
      </c>
    </row>
    <row r="270" spans="2:38" s="23" customFormat="1" ht="10.199999999999999" x14ac:dyDescent="0.2">
      <c r="E270" s="23" t="s">
        <v>50</v>
      </c>
    </row>
    <row r="271" spans="2:38" ht="4.05" customHeight="1" x14ac:dyDescent="0.25"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2:38" s="2" customFormat="1" x14ac:dyDescent="0.25">
      <c r="B272" s="2" t="str">
        <f>Items!$Q$71</f>
        <v>PL</v>
      </c>
      <c r="C272" s="2">
        <f>Items!$R$71</f>
        <v>0</v>
      </c>
      <c r="I272" s="2" t="str">
        <f>Items!$O$71</f>
        <v>Операционная прибыль</v>
      </c>
      <c r="Q272" s="2">
        <f ca="1">RepPd!Q361</f>
        <v>-8576294.1899999995</v>
      </c>
      <c r="T272" s="2">
        <f ca="1">RepPd!T361</f>
        <v>-332283.62</v>
      </c>
      <c r="U272" s="2">
        <f ca="1">RepPd!U361</f>
        <v>-241466.54</v>
      </c>
      <c r="V272" s="2">
        <f ca="1">RepPd!V361</f>
        <v>-207279.28</v>
      </c>
      <c r="W272" s="2">
        <f ca="1">RepPd!W361</f>
        <v>-296279.88</v>
      </c>
      <c r="X272" s="2">
        <f ca="1">RepPd!X361</f>
        <v>-325478.11</v>
      </c>
      <c r="Y272" s="2">
        <f ca="1">RepPd!Y361</f>
        <v>-300711.46000000002</v>
      </c>
      <c r="Z272" s="2">
        <f ca="1">RepPd!Z361</f>
        <v>-349311.7</v>
      </c>
      <c r="AA272" s="2">
        <f ca="1">RepPd!AA361</f>
        <v>-843893.83000000007</v>
      </c>
      <c r="AB272" s="2">
        <f ca="1">RepPd!AB361</f>
        <v>-754803.55999999994</v>
      </c>
      <c r="AC272" s="2">
        <f ca="1">RepPd!AC361</f>
        <v>-988995.37</v>
      </c>
      <c r="AD272" s="2">
        <f ca="1">RepPd!AD361</f>
        <v>-960907.05</v>
      </c>
      <c r="AE272" s="2">
        <f ca="1">RepPd!AE361</f>
        <v>-478666.9</v>
      </c>
      <c r="AF272" s="2">
        <f ca="1">RepPd!AF361</f>
        <v>-876638.96</v>
      </c>
      <c r="AG272" s="2">
        <f ca="1">RepPd!AG361</f>
        <v>-1618147.93</v>
      </c>
      <c r="AH272" s="2">
        <f ca="1">RepPd!AH361</f>
        <v>0</v>
      </c>
      <c r="AI272" s="2">
        <f ca="1">RepPd!AI361</f>
        <v>-1430</v>
      </c>
      <c r="AJ272" s="2">
        <f ca="1">RepPd!AJ361</f>
        <v>0</v>
      </c>
      <c r="AK272" s="2">
        <f ca="1">RepPd!AK361</f>
        <v>0</v>
      </c>
      <c r="AL272" s="2">
        <f ca="1">RepPd!AL361</f>
        <v>0</v>
      </c>
    </row>
    <row r="273" spans="2:38" ht="4.05" customHeight="1" x14ac:dyDescent="0.25"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2:38" s="2" customFormat="1" x14ac:dyDescent="0.25">
      <c r="B274" s="2">
        <f>Items!$Q$72</f>
        <v>0</v>
      </c>
      <c r="C274" s="2" t="str">
        <f>Items!$R$72</f>
        <v>N</v>
      </c>
      <c r="I274" s="2" t="str">
        <f>Items!$O$72</f>
        <v>Амортизация основных средств</v>
      </c>
      <c r="Q274" s="2">
        <f ca="1">RepPd!Q363</f>
        <v>0</v>
      </c>
      <c r="T274" s="2">
        <f ca="1">RepPd!T363</f>
        <v>0</v>
      </c>
      <c r="U274" s="2">
        <f ca="1">RepPd!U363</f>
        <v>0</v>
      </c>
      <c r="V274" s="2">
        <f ca="1">RepPd!V363</f>
        <v>0</v>
      </c>
      <c r="W274" s="2">
        <f ca="1">RepPd!W363</f>
        <v>0</v>
      </c>
      <c r="X274" s="2">
        <f ca="1">RepPd!X363</f>
        <v>0</v>
      </c>
      <c r="Y274" s="2">
        <f ca="1">RepPd!Y363</f>
        <v>0</v>
      </c>
      <c r="Z274" s="2">
        <f ca="1">RepPd!Z363</f>
        <v>0</v>
      </c>
      <c r="AA274" s="2">
        <f ca="1">RepPd!AA363</f>
        <v>0</v>
      </c>
      <c r="AB274" s="2">
        <f ca="1">RepPd!AB363</f>
        <v>0</v>
      </c>
      <c r="AC274" s="2">
        <f ca="1">RepPd!AC363</f>
        <v>0</v>
      </c>
      <c r="AD274" s="2">
        <f ca="1">RepPd!AD363</f>
        <v>0</v>
      </c>
      <c r="AE274" s="2">
        <f ca="1">RepPd!AE363</f>
        <v>0</v>
      </c>
      <c r="AF274" s="2">
        <f ca="1">RepPd!AF363</f>
        <v>0</v>
      </c>
      <c r="AG274" s="2">
        <f ca="1">RepPd!AG363</f>
        <v>0</v>
      </c>
      <c r="AH274" s="2">
        <f ca="1">RepPd!AH363</f>
        <v>0</v>
      </c>
      <c r="AI274" s="2">
        <f ca="1">RepPd!AI363</f>
        <v>0</v>
      </c>
      <c r="AJ274" s="2">
        <f ca="1">RepPd!AJ363</f>
        <v>0</v>
      </c>
      <c r="AK274" s="2">
        <f ca="1">RepPd!AK363</f>
        <v>0</v>
      </c>
      <c r="AL274" s="2">
        <f ca="1">RepPd!AL363</f>
        <v>0</v>
      </c>
    </row>
    <row r="275" spans="2:38" s="2" customFormat="1" x14ac:dyDescent="0.25">
      <c r="B275" s="2">
        <f>Items!$Q$78</f>
        <v>0</v>
      </c>
      <c r="C275" s="2" t="str">
        <f>Items!$R$78</f>
        <v>N</v>
      </c>
      <c r="I275" s="2" t="str">
        <f>Items!$O$78</f>
        <v>Начисление %%</v>
      </c>
      <c r="Q275" s="2">
        <f ca="1">RepPd!Q370</f>
        <v>0</v>
      </c>
      <c r="T275" s="2">
        <f ca="1">RepPd!T370</f>
        <v>0</v>
      </c>
      <c r="U275" s="2">
        <f ca="1">RepPd!U370</f>
        <v>0</v>
      </c>
      <c r="V275" s="2">
        <f ca="1">RepPd!V370</f>
        <v>0</v>
      </c>
      <c r="W275" s="2">
        <f ca="1">RepPd!W370</f>
        <v>0</v>
      </c>
      <c r="X275" s="2">
        <f ca="1">RepPd!X370</f>
        <v>0</v>
      </c>
      <c r="Y275" s="2">
        <f ca="1">RepPd!Y370</f>
        <v>0</v>
      </c>
      <c r="Z275" s="2">
        <f ca="1">RepPd!Z370</f>
        <v>0</v>
      </c>
      <c r="AA275" s="2">
        <f ca="1">RepPd!AA370</f>
        <v>0</v>
      </c>
      <c r="AB275" s="2">
        <f ca="1">RepPd!AB370</f>
        <v>0</v>
      </c>
      <c r="AC275" s="2">
        <f ca="1">RepPd!AC370</f>
        <v>0</v>
      </c>
      <c r="AD275" s="2">
        <f ca="1">RepPd!AD370</f>
        <v>0</v>
      </c>
      <c r="AE275" s="2">
        <f ca="1">RepPd!AE370</f>
        <v>0</v>
      </c>
      <c r="AF275" s="2">
        <f ca="1">RepPd!AF370</f>
        <v>0</v>
      </c>
      <c r="AG275" s="2">
        <f ca="1">RepPd!AG370</f>
        <v>0</v>
      </c>
      <c r="AH275" s="2">
        <f ca="1">RepPd!AH370</f>
        <v>0</v>
      </c>
      <c r="AI275" s="2">
        <f ca="1">RepPd!AI370</f>
        <v>0</v>
      </c>
      <c r="AJ275" s="2">
        <f ca="1">RepPd!AJ370</f>
        <v>0</v>
      </c>
      <c r="AK275" s="2">
        <f ca="1">RepPd!AK370</f>
        <v>0</v>
      </c>
      <c r="AL275" s="2">
        <f ca="1">RepPd!AL370</f>
        <v>0</v>
      </c>
    </row>
    <row r="276" spans="2:38" x14ac:dyDescent="0.25">
      <c r="B276" s="1" t="str">
        <f>Items!$Q79</f>
        <v>PL(+)</v>
      </c>
      <c r="C276" s="1" t="str">
        <f>Items!$R79</f>
        <v>M</v>
      </c>
      <c r="I276" s="22" t="str">
        <f>Items!$O$78</f>
        <v>Начисление %%</v>
      </c>
      <c r="J276" s="1" t="str">
        <f>Items!P79</f>
        <v>доходы %% по депозитам</v>
      </c>
      <c r="Q276" s="1">
        <f ca="1">RepPd!Q371</f>
        <v>0</v>
      </c>
      <c r="T276" s="1">
        <f ca="1">RepPd!T371</f>
        <v>0</v>
      </c>
      <c r="U276" s="1">
        <f ca="1">RepPd!U371</f>
        <v>0</v>
      </c>
      <c r="V276" s="1">
        <f ca="1">RepPd!V371</f>
        <v>0</v>
      </c>
      <c r="W276" s="1">
        <f ca="1">RepPd!W371</f>
        <v>0</v>
      </c>
      <c r="X276" s="1">
        <f ca="1">RepPd!X371</f>
        <v>0</v>
      </c>
      <c r="Y276" s="1">
        <f ca="1">RepPd!Y371</f>
        <v>0</v>
      </c>
      <c r="Z276" s="1">
        <f ca="1">RepPd!Z371</f>
        <v>0</v>
      </c>
      <c r="AA276" s="1">
        <f ca="1">RepPd!AA371</f>
        <v>0</v>
      </c>
      <c r="AB276" s="1">
        <f ca="1">RepPd!AB371</f>
        <v>0</v>
      </c>
      <c r="AC276" s="1">
        <f ca="1">RepPd!AC371</f>
        <v>0</v>
      </c>
      <c r="AD276" s="1">
        <f ca="1">RepPd!AD371</f>
        <v>0</v>
      </c>
      <c r="AE276" s="1">
        <f ca="1">RepPd!AE371</f>
        <v>0</v>
      </c>
      <c r="AF276" s="1">
        <f ca="1">RepPd!AF371</f>
        <v>0</v>
      </c>
      <c r="AG276" s="1">
        <f ca="1">RepPd!AG371</f>
        <v>0</v>
      </c>
      <c r="AH276" s="1">
        <f ca="1">RepPd!AH371</f>
        <v>0</v>
      </c>
      <c r="AI276" s="1">
        <f ca="1">RepPd!AI371</f>
        <v>0</v>
      </c>
      <c r="AJ276" s="1">
        <f ca="1">RepPd!AJ371</f>
        <v>0</v>
      </c>
      <c r="AK276" s="1">
        <f ca="1">RepPd!AK371</f>
        <v>0</v>
      </c>
      <c r="AL276" s="1">
        <f ca="1">RepPd!AL371</f>
        <v>0</v>
      </c>
    </row>
    <row r="277" spans="2:38" x14ac:dyDescent="0.25">
      <c r="B277" s="1" t="str">
        <f>Items!$Q80</f>
        <v>PL(+)</v>
      </c>
      <c r="C277" s="1" t="str">
        <f>Items!$R80</f>
        <v>M</v>
      </c>
      <c r="I277" s="22" t="str">
        <f>Items!$O$78</f>
        <v>Начисление %%</v>
      </c>
      <c r="J277" s="1" t="str">
        <f>Items!P80</f>
        <v>доходы %% от заемщиков</v>
      </c>
      <c r="Q277" s="1">
        <f ca="1">RepPd!Q372</f>
        <v>0</v>
      </c>
      <c r="T277" s="1">
        <f ca="1">RepPd!T372</f>
        <v>0</v>
      </c>
      <c r="U277" s="1">
        <f ca="1">RepPd!U372</f>
        <v>0</v>
      </c>
      <c r="V277" s="1">
        <f ca="1">RepPd!V372</f>
        <v>0</v>
      </c>
      <c r="W277" s="1">
        <f ca="1">RepPd!W372</f>
        <v>0</v>
      </c>
      <c r="X277" s="1">
        <f ca="1">RepPd!X372</f>
        <v>0</v>
      </c>
      <c r="Y277" s="1">
        <f ca="1">RepPd!Y372</f>
        <v>0</v>
      </c>
      <c r="Z277" s="1">
        <f ca="1">RepPd!Z372</f>
        <v>0</v>
      </c>
      <c r="AA277" s="1">
        <f ca="1">RepPd!AA372</f>
        <v>0</v>
      </c>
      <c r="AB277" s="1">
        <f ca="1">RepPd!AB372</f>
        <v>0</v>
      </c>
      <c r="AC277" s="1">
        <f ca="1">RepPd!AC372</f>
        <v>0</v>
      </c>
      <c r="AD277" s="1">
        <f ca="1">RepPd!AD372</f>
        <v>0</v>
      </c>
      <c r="AE277" s="1">
        <f ca="1">RepPd!AE372</f>
        <v>0</v>
      </c>
      <c r="AF277" s="1">
        <f ca="1">RepPd!AF372</f>
        <v>0</v>
      </c>
      <c r="AG277" s="1">
        <f ca="1">RepPd!AG372</f>
        <v>0</v>
      </c>
      <c r="AH277" s="1">
        <f ca="1">RepPd!AH372</f>
        <v>0</v>
      </c>
      <c r="AI277" s="1">
        <f ca="1">RepPd!AI372</f>
        <v>0</v>
      </c>
      <c r="AJ277" s="1">
        <f ca="1">RepPd!AJ372</f>
        <v>0</v>
      </c>
      <c r="AK277" s="1">
        <f ca="1">RepPd!AK372</f>
        <v>0</v>
      </c>
      <c r="AL277" s="1">
        <f ca="1">RepPd!AL372</f>
        <v>0</v>
      </c>
    </row>
    <row r="278" spans="2:38" x14ac:dyDescent="0.25">
      <c r="B278" s="1" t="str">
        <f>Items!$Q81</f>
        <v>PL(-)</v>
      </c>
      <c r="C278" s="1" t="str">
        <f>Items!$R81</f>
        <v>N</v>
      </c>
      <c r="I278" s="22" t="str">
        <f>Items!$O$78</f>
        <v>Начисление %%</v>
      </c>
      <c r="J278" s="1" t="str">
        <f>Items!P81</f>
        <v>расходы %% по кредитам</v>
      </c>
      <c r="Q278" s="1">
        <f ca="1">RepPd!Q373</f>
        <v>0</v>
      </c>
      <c r="T278" s="1">
        <f ca="1">RepPd!T373</f>
        <v>0</v>
      </c>
      <c r="U278" s="1">
        <f ca="1">RepPd!U373</f>
        <v>0</v>
      </c>
      <c r="V278" s="1">
        <f ca="1">RepPd!V373</f>
        <v>0</v>
      </c>
      <c r="W278" s="1">
        <f ca="1">RepPd!W373</f>
        <v>0</v>
      </c>
      <c r="X278" s="1">
        <f ca="1">RepPd!X373</f>
        <v>0</v>
      </c>
      <c r="Y278" s="1">
        <f ca="1">RepPd!Y373</f>
        <v>0</v>
      </c>
      <c r="Z278" s="1">
        <f ca="1">RepPd!Z373</f>
        <v>0</v>
      </c>
      <c r="AA278" s="1">
        <f ca="1">RepPd!AA373</f>
        <v>0</v>
      </c>
      <c r="AB278" s="1">
        <f ca="1">RepPd!AB373</f>
        <v>0</v>
      </c>
      <c r="AC278" s="1">
        <f ca="1">RepPd!AC373</f>
        <v>0</v>
      </c>
      <c r="AD278" s="1">
        <f ca="1">RepPd!AD373</f>
        <v>0</v>
      </c>
      <c r="AE278" s="1">
        <f ca="1">RepPd!AE373</f>
        <v>0</v>
      </c>
      <c r="AF278" s="1">
        <f ca="1">RepPd!AF373</f>
        <v>0</v>
      </c>
      <c r="AG278" s="1">
        <f ca="1">RepPd!AG373</f>
        <v>0</v>
      </c>
      <c r="AH278" s="1">
        <f ca="1">RepPd!AH373</f>
        <v>0</v>
      </c>
      <c r="AI278" s="1">
        <f ca="1">RepPd!AI373</f>
        <v>0</v>
      </c>
      <c r="AJ278" s="1">
        <f ca="1">RepPd!AJ373</f>
        <v>0</v>
      </c>
      <c r="AK278" s="1">
        <f ca="1">RepPd!AK373</f>
        <v>0</v>
      </c>
      <c r="AL278" s="1">
        <f ca="1">RepPd!AL373</f>
        <v>0</v>
      </c>
    </row>
    <row r="279" spans="2:38" x14ac:dyDescent="0.25">
      <c r="B279" s="1" t="str">
        <f>Items!$Q82</f>
        <v>PL(-)</v>
      </c>
      <c r="C279" s="1" t="str">
        <f>Items!$R82</f>
        <v>N</v>
      </c>
      <c r="I279" s="22" t="str">
        <f>Items!$O$78</f>
        <v>Начисление %%</v>
      </c>
      <c r="J279" s="1" t="str">
        <f>Items!P82</f>
        <v>расходы %% по займам</v>
      </c>
      <c r="Q279" s="1">
        <f ca="1">RepPd!Q374</f>
        <v>0</v>
      </c>
      <c r="T279" s="1">
        <f ca="1">RepPd!T374</f>
        <v>0</v>
      </c>
      <c r="U279" s="1">
        <f ca="1">RepPd!U374</f>
        <v>0</v>
      </c>
      <c r="V279" s="1">
        <f ca="1">RepPd!V374</f>
        <v>0</v>
      </c>
      <c r="W279" s="1">
        <f ca="1">RepPd!W374</f>
        <v>0</v>
      </c>
      <c r="X279" s="1">
        <f ca="1">RepPd!X374</f>
        <v>0</v>
      </c>
      <c r="Y279" s="1">
        <f ca="1">RepPd!Y374</f>
        <v>0</v>
      </c>
      <c r="Z279" s="1">
        <f ca="1">RepPd!Z374</f>
        <v>0</v>
      </c>
      <c r="AA279" s="1">
        <f ca="1">RepPd!AA374</f>
        <v>0</v>
      </c>
      <c r="AB279" s="1">
        <f ca="1">RepPd!AB374</f>
        <v>0</v>
      </c>
      <c r="AC279" s="1">
        <f ca="1">RepPd!AC374</f>
        <v>0</v>
      </c>
      <c r="AD279" s="1">
        <f ca="1">RepPd!AD374</f>
        <v>0</v>
      </c>
      <c r="AE279" s="1">
        <f ca="1">RepPd!AE374</f>
        <v>0</v>
      </c>
      <c r="AF279" s="1">
        <f ca="1">RepPd!AF374</f>
        <v>0</v>
      </c>
      <c r="AG279" s="1">
        <f ca="1">RepPd!AG374</f>
        <v>0</v>
      </c>
      <c r="AH279" s="1">
        <f ca="1">RepPd!AH374</f>
        <v>0</v>
      </c>
      <c r="AI279" s="1">
        <f ca="1">RepPd!AI374</f>
        <v>0</v>
      </c>
      <c r="AJ279" s="1">
        <f ca="1">RepPd!AJ374</f>
        <v>0</v>
      </c>
      <c r="AK279" s="1">
        <f ca="1">RepPd!AK374</f>
        <v>0</v>
      </c>
      <c r="AL279" s="1">
        <f ca="1">RepPd!AL374</f>
        <v>0</v>
      </c>
    </row>
    <row r="280" spans="2:38" s="23" customFormat="1" ht="10.199999999999999" x14ac:dyDescent="0.2">
      <c r="E280" s="23" t="s">
        <v>50</v>
      </c>
    </row>
    <row r="281" spans="2:38" ht="4.05" customHeight="1" x14ac:dyDescent="0.25"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2:38" s="2" customFormat="1" x14ac:dyDescent="0.25">
      <c r="B282" s="2" t="str">
        <f>Items!$Q$83</f>
        <v>PL</v>
      </c>
      <c r="C282" s="2">
        <f>Items!$R$83</f>
        <v>0</v>
      </c>
      <c r="I282" s="2" t="str">
        <f>Items!$O$83</f>
        <v>Прибыль до налогов</v>
      </c>
      <c r="Q282" s="2">
        <f ca="1">RepPd!Q377</f>
        <v>-8576294.1899999995</v>
      </c>
      <c r="T282" s="2">
        <f ca="1">RepPd!T377</f>
        <v>-332283.62</v>
      </c>
      <c r="U282" s="2">
        <f ca="1">RepPd!U377</f>
        <v>-241466.54</v>
      </c>
      <c r="V282" s="2">
        <f ca="1">RepPd!V377</f>
        <v>-207279.28</v>
      </c>
      <c r="W282" s="2">
        <f ca="1">RepPd!W377</f>
        <v>-296279.88</v>
      </c>
      <c r="X282" s="2">
        <f ca="1">RepPd!X377</f>
        <v>-325478.11</v>
      </c>
      <c r="Y282" s="2">
        <f ca="1">RepPd!Y377</f>
        <v>-300711.46000000002</v>
      </c>
      <c r="Z282" s="2">
        <f ca="1">RepPd!Z377</f>
        <v>-349311.7</v>
      </c>
      <c r="AA282" s="2">
        <f ca="1">RepPd!AA377</f>
        <v>-843893.83000000007</v>
      </c>
      <c r="AB282" s="2">
        <f ca="1">RepPd!AB377</f>
        <v>-754803.55999999994</v>
      </c>
      <c r="AC282" s="2">
        <f ca="1">RepPd!AC377</f>
        <v>-988995.37</v>
      </c>
      <c r="AD282" s="2">
        <f ca="1">RepPd!AD377</f>
        <v>-960907.05</v>
      </c>
      <c r="AE282" s="2">
        <f ca="1">RepPd!AE377</f>
        <v>-478666.9</v>
      </c>
      <c r="AF282" s="2">
        <f ca="1">RepPd!AF377</f>
        <v>-876638.96</v>
      </c>
      <c r="AG282" s="2">
        <f ca="1">RepPd!AG377</f>
        <v>-1618147.93</v>
      </c>
      <c r="AH282" s="2">
        <f ca="1">RepPd!AH377</f>
        <v>0</v>
      </c>
      <c r="AI282" s="2">
        <f ca="1">RepPd!AI377</f>
        <v>-1430</v>
      </c>
      <c r="AJ282" s="2">
        <f ca="1">RepPd!AJ377</f>
        <v>0</v>
      </c>
      <c r="AK282" s="2">
        <f ca="1">RepPd!AK377</f>
        <v>0</v>
      </c>
      <c r="AL282" s="2">
        <f ca="1">RepPd!AL377</f>
        <v>0</v>
      </c>
    </row>
    <row r="283" spans="2:38" ht="4.05" customHeight="1" x14ac:dyDescent="0.25"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2:38" s="2" customFormat="1" x14ac:dyDescent="0.25">
      <c r="B284" s="2">
        <f>Items!$Q$84</f>
        <v>0</v>
      </c>
      <c r="C284" s="2" t="str">
        <f>Items!$R$84</f>
        <v>N</v>
      </c>
      <c r="I284" s="2" t="str">
        <f>Items!$O$84</f>
        <v>Налоги</v>
      </c>
      <c r="Q284" s="2">
        <f ca="1">RepPd!Q379</f>
        <v>61827.21</v>
      </c>
      <c r="T284" s="2">
        <f ca="1">RepPd!T379</f>
        <v>0</v>
      </c>
      <c r="U284" s="2">
        <f ca="1">RepPd!U379</f>
        <v>0</v>
      </c>
      <c r="V284" s="2">
        <f ca="1">RepPd!V379</f>
        <v>0</v>
      </c>
      <c r="W284" s="2">
        <f ca="1">RepPd!W379</f>
        <v>0</v>
      </c>
      <c r="X284" s="2">
        <f ca="1">RepPd!X379</f>
        <v>0</v>
      </c>
      <c r="Y284" s="2">
        <f ca="1">RepPd!Y379</f>
        <v>5869.5599999999995</v>
      </c>
      <c r="Z284" s="2">
        <f ca="1">RepPd!Z379</f>
        <v>0</v>
      </c>
      <c r="AA284" s="2">
        <f ca="1">RepPd!AA379</f>
        <v>0</v>
      </c>
      <c r="AB284" s="2">
        <f ca="1">RepPd!AB379</f>
        <v>0</v>
      </c>
      <c r="AC284" s="2">
        <f ca="1">RepPd!AC379</f>
        <v>0</v>
      </c>
      <c r="AD284" s="2">
        <f ca="1">RepPd!AD379</f>
        <v>0</v>
      </c>
      <c r="AE284" s="2">
        <f ca="1">RepPd!AE379</f>
        <v>0</v>
      </c>
      <c r="AF284" s="2">
        <f ca="1">RepPd!AF379</f>
        <v>50671.46</v>
      </c>
      <c r="AG284" s="2">
        <f ca="1">RepPd!AG379</f>
        <v>5286.1900000000005</v>
      </c>
      <c r="AH284" s="2">
        <f ca="1">RepPd!AH379</f>
        <v>0</v>
      </c>
      <c r="AI284" s="2">
        <f ca="1">RepPd!AI379</f>
        <v>0</v>
      </c>
      <c r="AJ284" s="2">
        <f ca="1">RepPd!AJ379</f>
        <v>0</v>
      </c>
      <c r="AK284" s="2">
        <f ca="1">RepPd!AK379</f>
        <v>0</v>
      </c>
      <c r="AL284" s="2">
        <f ca="1">RepPd!AL379</f>
        <v>0</v>
      </c>
    </row>
    <row r="285" spans="2:38" s="23" customFormat="1" ht="10.199999999999999" x14ac:dyDescent="0.2">
      <c r="E285" s="23" t="s">
        <v>50</v>
      </c>
    </row>
    <row r="286" spans="2:38" ht="4.05" customHeight="1" x14ac:dyDescent="0.25"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2:38" s="2" customFormat="1" x14ac:dyDescent="0.25">
      <c r="B287" s="2" t="str">
        <f>Items!$Q$89</f>
        <v>PL</v>
      </c>
      <c r="C287" s="2">
        <f>Items!$R$89</f>
        <v>0</v>
      </c>
      <c r="I287" s="2" t="str">
        <f>Items!$O$89</f>
        <v>Чистая прибыль</v>
      </c>
      <c r="Q287" s="2">
        <f ca="1">RepPd!Q386</f>
        <v>-8638121.4000000004</v>
      </c>
      <c r="T287" s="2">
        <f ca="1">RepPd!T386</f>
        <v>-332283.62</v>
      </c>
      <c r="U287" s="2">
        <f ca="1">RepPd!U386</f>
        <v>-241466.54</v>
      </c>
      <c r="V287" s="2">
        <f ca="1">RepPd!V386</f>
        <v>-207279.28</v>
      </c>
      <c r="W287" s="2">
        <f ca="1">RepPd!W386</f>
        <v>-296279.88</v>
      </c>
      <c r="X287" s="2">
        <f ca="1">RepPd!X386</f>
        <v>-325478.11</v>
      </c>
      <c r="Y287" s="2">
        <f ca="1">RepPd!Y386</f>
        <v>-306581.02</v>
      </c>
      <c r="Z287" s="2">
        <f ca="1">RepPd!Z386</f>
        <v>-349311.7</v>
      </c>
      <c r="AA287" s="2">
        <f ca="1">RepPd!AA386</f>
        <v>-843893.83000000007</v>
      </c>
      <c r="AB287" s="2">
        <f ca="1">RepPd!AB386</f>
        <v>-754803.55999999994</v>
      </c>
      <c r="AC287" s="2">
        <f ca="1">RepPd!AC386</f>
        <v>-988995.37</v>
      </c>
      <c r="AD287" s="2">
        <f ca="1">RepPd!AD386</f>
        <v>-960907.05</v>
      </c>
      <c r="AE287" s="2">
        <f ca="1">RepPd!AE386</f>
        <v>-478666.9</v>
      </c>
      <c r="AF287" s="2">
        <f ca="1">RepPd!AF386</f>
        <v>-927310.41999999993</v>
      </c>
      <c r="AG287" s="2">
        <f ca="1">RepPd!AG386</f>
        <v>-1623434.1199999999</v>
      </c>
      <c r="AH287" s="2">
        <f ca="1">RepPd!AH386</f>
        <v>0</v>
      </c>
      <c r="AI287" s="2">
        <f ca="1">RepPd!AI386</f>
        <v>-1430</v>
      </c>
      <c r="AJ287" s="2">
        <f ca="1">RepPd!AJ386</f>
        <v>0</v>
      </c>
      <c r="AK287" s="2">
        <f ca="1">RepPd!AK386</f>
        <v>0</v>
      </c>
      <c r="AL287" s="2">
        <f ca="1">RepPd!AL386</f>
        <v>0</v>
      </c>
    </row>
    <row r="288" spans="2:38" ht="4.05" customHeight="1" x14ac:dyDescent="0.25"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2:38" s="2" customFormat="1" x14ac:dyDescent="0.25">
      <c r="B289" s="2">
        <f>Items!$Q$90</f>
        <v>0</v>
      </c>
      <c r="C289" s="2" t="str">
        <f>Items!$R$90</f>
        <v>N</v>
      </c>
      <c r="I289" s="2" t="str">
        <f>Items!$O$90</f>
        <v>Начисление дивидендов</v>
      </c>
      <c r="Q289" s="2">
        <f ca="1">RepPd!Q388</f>
        <v>0</v>
      </c>
      <c r="T289" s="2">
        <f ca="1">RepPd!T388</f>
        <v>0</v>
      </c>
      <c r="U289" s="2">
        <f ca="1">RepPd!U388</f>
        <v>0</v>
      </c>
      <c r="V289" s="2">
        <f ca="1">RepPd!V388</f>
        <v>0</v>
      </c>
      <c r="W289" s="2">
        <f ca="1">RepPd!W388</f>
        <v>0</v>
      </c>
      <c r="X289" s="2">
        <f ca="1">RepPd!X388</f>
        <v>0</v>
      </c>
      <c r="Y289" s="2">
        <f ca="1">RepPd!Y388</f>
        <v>0</v>
      </c>
      <c r="Z289" s="2">
        <f ca="1">RepPd!Z388</f>
        <v>0</v>
      </c>
      <c r="AA289" s="2">
        <f ca="1">RepPd!AA388</f>
        <v>0</v>
      </c>
      <c r="AB289" s="2">
        <f ca="1">RepPd!AB388</f>
        <v>0</v>
      </c>
      <c r="AC289" s="2">
        <f ca="1">RepPd!AC388</f>
        <v>0</v>
      </c>
      <c r="AD289" s="2">
        <f ca="1">RepPd!AD388</f>
        <v>0</v>
      </c>
      <c r="AE289" s="2">
        <f ca="1">RepPd!AE388</f>
        <v>0</v>
      </c>
      <c r="AF289" s="2">
        <f ca="1">RepPd!AF388</f>
        <v>0</v>
      </c>
      <c r="AG289" s="2">
        <f ca="1">RepPd!AG388</f>
        <v>0</v>
      </c>
      <c r="AH289" s="2">
        <f ca="1">RepPd!AH388</f>
        <v>0</v>
      </c>
      <c r="AI289" s="2">
        <f ca="1">RepPd!AI388</f>
        <v>0</v>
      </c>
      <c r="AJ289" s="2">
        <f ca="1">RepPd!AJ388</f>
        <v>0</v>
      </c>
      <c r="AK289" s="2">
        <f ca="1">RepPd!AK388</f>
        <v>0</v>
      </c>
      <c r="AL289" s="2">
        <f ca="1">RepPd!AL388</f>
        <v>0</v>
      </c>
    </row>
    <row r="290" spans="2:38" x14ac:dyDescent="0.25">
      <c r="B290" s="1" t="str">
        <f>Items!$Q91</f>
        <v>PL(-)</v>
      </c>
      <c r="C290" s="1" t="str">
        <f>Items!$R91</f>
        <v>N</v>
      </c>
      <c r="I290" s="22" t="str">
        <f>Items!$O$90</f>
        <v>Начисление дивидендов</v>
      </c>
      <c r="J290" s="1" t="str">
        <f>Items!P91</f>
        <v>Инвесторы</v>
      </c>
      <c r="Q290" s="1">
        <f ca="1">RepPd!Q389</f>
        <v>0</v>
      </c>
      <c r="T290" s="1">
        <f ca="1">RepPd!T389</f>
        <v>0</v>
      </c>
      <c r="U290" s="1">
        <f ca="1">RepPd!U389</f>
        <v>0</v>
      </c>
      <c r="V290" s="1">
        <f ca="1">RepPd!V389</f>
        <v>0</v>
      </c>
      <c r="W290" s="1">
        <f ca="1">RepPd!W389</f>
        <v>0</v>
      </c>
      <c r="X290" s="1">
        <f ca="1">RepPd!X389</f>
        <v>0</v>
      </c>
      <c r="Y290" s="1">
        <f ca="1">RepPd!Y389</f>
        <v>0</v>
      </c>
      <c r="Z290" s="1">
        <f ca="1">RepPd!Z389</f>
        <v>0</v>
      </c>
      <c r="AA290" s="1">
        <f ca="1">RepPd!AA389</f>
        <v>0</v>
      </c>
      <c r="AB290" s="1">
        <f ca="1">RepPd!AB389</f>
        <v>0</v>
      </c>
      <c r="AC290" s="1">
        <f ca="1">RepPd!AC389</f>
        <v>0</v>
      </c>
      <c r="AD290" s="1">
        <f ca="1">RepPd!AD389</f>
        <v>0</v>
      </c>
      <c r="AE290" s="1">
        <f ca="1">RepPd!AE389</f>
        <v>0</v>
      </c>
      <c r="AF290" s="1">
        <f ca="1">RepPd!AF389</f>
        <v>0</v>
      </c>
      <c r="AG290" s="1">
        <f ca="1">RepPd!AG389</f>
        <v>0</v>
      </c>
      <c r="AH290" s="1">
        <f ca="1">RepPd!AH389</f>
        <v>0</v>
      </c>
      <c r="AI290" s="1">
        <f ca="1">RepPd!AI389</f>
        <v>0</v>
      </c>
      <c r="AJ290" s="1">
        <f ca="1">RepPd!AJ389</f>
        <v>0</v>
      </c>
      <c r="AK290" s="1">
        <f ca="1">RepPd!AK389</f>
        <v>0</v>
      </c>
      <c r="AL290" s="1">
        <f ca="1">RepPd!AL389</f>
        <v>0</v>
      </c>
    </row>
    <row r="291" spans="2:38" x14ac:dyDescent="0.25">
      <c r="B291" s="1" t="str">
        <f>Items!$Q92</f>
        <v>PL(-)</v>
      </c>
      <c r="C291" s="1" t="str">
        <f>Items!$R92</f>
        <v>N</v>
      </c>
      <c r="I291" s="22" t="str">
        <f>Items!$O$90</f>
        <v>Начисление дивидендов</v>
      </c>
      <c r="J291" s="1" t="str">
        <f>Items!P92</f>
        <v>Учредители</v>
      </c>
      <c r="Q291" s="1">
        <f ca="1">RepPd!Q390</f>
        <v>0</v>
      </c>
      <c r="T291" s="1">
        <f ca="1">RepPd!T390</f>
        <v>0</v>
      </c>
      <c r="U291" s="1">
        <f ca="1">RepPd!U390</f>
        <v>0</v>
      </c>
      <c r="V291" s="1">
        <f ca="1">RepPd!V390</f>
        <v>0</v>
      </c>
      <c r="W291" s="1">
        <f ca="1">RepPd!W390</f>
        <v>0</v>
      </c>
      <c r="X291" s="1">
        <f ca="1">RepPd!X390</f>
        <v>0</v>
      </c>
      <c r="Y291" s="1">
        <f ca="1">RepPd!Y390</f>
        <v>0</v>
      </c>
      <c r="Z291" s="1">
        <f ca="1">RepPd!Z390</f>
        <v>0</v>
      </c>
      <c r="AA291" s="1">
        <f ca="1">RepPd!AA390</f>
        <v>0</v>
      </c>
      <c r="AB291" s="1">
        <f ca="1">RepPd!AB390</f>
        <v>0</v>
      </c>
      <c r="AC291" s="1">
        <f ca="1">RepPd!AC390</f>
        <v>0</v>
      </c>
      <c r="AD291" s="1">
        <f ca="1">RepPd!AD390</f>
        <v>0</v>
      </c>
      <c r="AE291" s="1">
        <f ca="1">RepPd!AE390</f>
        <v>0</v>
      </c>
      <c r="AF291" s="1">
        <f ca="1">RepPd!AF390</f>
        <v>0</v>
      </c>
      <c r="AG291" s="1">
        <f ca="1">RepPd!AG390</f>
        <v>0</v>
      </c>
      <c r="AH291" s="1">
        <f ca="1">RepPd!AH390</f>
        <v>0</v>
      </c>
      <c r="AI291" s="1">
        <f ca="1">RepPd!AI390</f>
        <v>0</v>
      </c>
      <c r="AJ291" s="1">
        <f ca="1">RepPd!AJ390</f>
        <v>0</v>
      </c>
      <c r="AK291" s="1">
        <f ca="1">RepPd!AK390</f>
        <v>0</v>
      </c>
      <c r="AL291" s="1">
        <f ca="1">RepPd!AL390</f>
        <v>0</v>
      </c>
    </row>
    <row r="292" spans="2:38" s="23" customFormat="1" ht="10.199999999999999" x14ac:dyDescent="0.2">
      <c r="E292" s="23" t="s">
        <v>50</v>
      </c>
    </row>
    <row r="293" spans="2:38" ht="4.05" customHeight="1" x14ac:dyDescent="0.25"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2:38" s="2" customFormat="1" x14ac:dyDescent="0.25">
      <c r="B294" s="2" t="str">
        <f>Items!$Q$93</f>
        <v>PL</v>
      </c>
      <c r="C294" s="2">
        <f>Items!$R$93</f>
        <v>0</v>
      </c>
      <c r="I294" s="2" t="str">
        <f>Items!$O$93</f>
        <v>Нераспределенная прибыль</v>
      </c>
      <c r="Q294" s="2">
        <f ca="1">RepPd!Q393</f>
        <v>-8638121.4000000004</v>
      </c>
      <c r="T294" s="2">
        <f ca="1">RepPd!T393</f>
        <v>-332283.62</v>
      </c>
      <c r="U294" s="2">
        <f ca="1">RepPd!U393</f>
        <v>-241466.54</v>
      </c>
      <c r="V294" s="2">
        <f ca="1">RepPd!V393</f>
        <v>-207279.28</v>
      </c>
      <c r="W294" s="2">
        <f ca="1">RepPd!W393</f>
        <v>-296279.88</v>
      </c>
      <c r="X294" s="2">
        <f ca="1">RepPd!X393</f>
        <v>-325478.11</v>
      </c>
      <c r="Y294" s="2">
        <f ca="1">RepPd!Y393</f>
        <v>-306581.02</v>
      </c>
      <c r="Z294" s="2">
        <f ca="1">RepPd!Z393</f>
        <v>-349311.7</v>
      </c>
      <c r="AA294" s="2">
        <f ca="1">RepPd!AA393</f>
        <v>-843893.83000000007</v>
      </c>
      <c r="AB294" s="2">
        <f ca="1">RepPd!AB393</f>
        <v>-754803.55999999994</v>
      </c>
      <c r="AC294" s="2">
        <f ca="1">RepPd!AC393</f>
        <v>-988995.37</v>
      </c>
      <c r="AD294" s="2">
        <f ca="1">RepPd!AD393</f>
        <v>-960907.05</v>
      </c>
      <c r="AE294" s="2">
        <f ca="1">RepPd!AE393</f>
        <v>-478666.9</v>
      </c>
      <c r="AF294" s="2">
        <f ca="1">RepPd!AF393</f>
        <v>-927310.41999999993</v>
      </c>
      <c r="AG294" s="2">
        <f ca="1">RepPd!AG393</f>
        <v>-1623434.1199999999</v>
      </c>
      <c r="AH294" s="2">
        <f ca="1">RepPd!AH393</f>
        <v>0</v>
      </c>
      <c r="AI294" s="2">
        <f ca="1">RepPd!AI393</f>
        <v>-1430</v>
      </c>
      <c r="AJ294" s="2">
        <f ca="1">RepPd!AJ393</f>
        <v>0</v>
      </c>
      <c r="AK294" s="2">
        <f ca="1">RepPd!AK393</f>
        <v>0</v>
      </c>
      <c r="AL294" s="2">
        <f ca="1">RepPd!AL393</f>
        <v>0</v>
      </c>
    </row>
    <row r="295" spans="2:38" ht="4.05" customHeight="1" x14ac:dyDescent="0.25"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2:38" s="2" customFormat="1" x14ac:dyDescent="0.25">
      <c r="G296" s="26" t="s">
        <v>20</v>
      </c>
      <c r="H296" s="26"/>
      <c r="I296" s="26"/>
      <c r="J296" s="26"/>
      <c r="K296" s="26"/>
      <c r="L296" s="26"/>
      <c r="Q296" s="2">
        <f ca="1">RepPd!Q395</f>
        <v>0</v>
      </c>
      <c r="T296" s="2">
        <f ca="1">RepPd!T395</f>
        <v>0</v>
      </c>
      <c r="U296" s="2">
        <f ca="1">RepPd!U395</f>
        <v>0</v>
      </c>
      <c r="V296" s="2">
        <f ca="1">RepPd!V395</f>
        <v>0</v>
      </c>
      <c r="W296" s="2">
        <f ca="1">RepPd!W395</f>
        <v>0</v>
      </c>
      <c r="X296" s="2">
        <f ca="1">RepPd!X395</f>
        <v>0</v>
      </c>
      <c r="Y296" s="2">
        <f ca="1">RepPd!Y395</f>
        <v>0</v>
      </c>
      <c r="Z296" s="2">
        <f ca="1">RepPd!Z395</f>
        <v>0</v>
      </c>
      <c r="AA296" s="2">
        <f ca="1">RepPd!AA395</f>
        <v>0</v>
      </c>
      <c r="AB296" s="2">
        <f ca="1">RepPd!AB395</f>
        <v>0</v>
      </c>
      <c r="AC296" s="2">
        <f ca="1">RepPd!AC395</f>
        <v>0</v>
      </c>
      <c r="AD296" s="2">
        <f ca="1">RepPd!AD395</f>
        <v>0</v>
      </c>
      <c r="AE296" s="2">
        <f ca="1">RepPd!AE395</f>
        <v>0</v>
      </c>
      <c r="AF296" s="2">
        <f ca="1">RepPd!AF395</f>
        <v>0</v>
      </c>
      <c r="AG296" s="2">
        <f ca="1">RepPd!AG395</f>
        <v>0</v>
      </c>
      <c r="AH296" s="2">
        <f ca="1">RepPd!AH395</f>
        <v>0</v>
      </c>
      <c r="AI296" s="2">
        <f ca="1">RepPd!AI395</f>
        <v>0</v>
      </c>
      <c r="AJ296" s="2">
        <f ca="1">RepPd!AJ395</f>
        <v>0</v>
      </c>
      <c r="AK296" s="2">
        <f ca="1">RepPd!AK395</f>
        <v>0</v>
      </c>
      <c r="AL296" s="2">
        <f ca="1">RepPd!AL395</f>
        <v>0</v>
      </c>
    </row>
    <row r="297" spans="2:38" ht="4.05" customHeight="1" x14ac:dyDescent="0.25"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2:38" s="12" customFormat="1" ht="13.8" x14ac:dyDescent="0.3">
      <c r="H298" s="12" t="str">
        <f>Items!$E$69</f>
        <v>Активы</v>
      </c>
      <c r="Q298" s="12">
        <f ca="1">RepPd!Q397</f>
        <v>74234910.753399998</v>
      </c>
      <c r="T298" s="12">
        <f ca="1">RepPd!T397</f>
        <v>25881568.609999999</v>
      </c>
      <c r="U298" s="12">
        <f ca="1">RepPd!U397</f>
        <v>29072028.389999997</v>
      </c>
      <c r="V298" s="12">
        <f ca="1">RepPd!V397</f>
        <v>31394379.739999998</v>
      </c>
      <c r="W298" s="12">
        <f ca="1">RepPd!W397</f>
        <v>31975392.07</v>
      </c>
      <c r="X298" s="12">
        <f ca="1">RepPd!X397</f>
        <v>40715772.644000001</v>
      </c>
      <c r="Y298" s="12">
        <f ca="1">RepPd!Y397</f>
        <v>41919107.163999997</v>
      </c>
      <c r="Z298" s="12">
        <f ca="1">RepPd!Z397</f>
        <v>46968826.958399996</v>
      </c>
      <c r="AA298" s="12">
        <f ca="1">RepPd!AA397</f>
        <v>49106803.508400001</v>
      </c>
      <c r="AB298" s="12">
        <f ca="1">RepPd!AB397</f>
        <v>51619947.798399992</v>
      </c>
      <c r="AC298" s="12">
        <f ca="1">RepPd!AC397</f>
        <v>53206940.468399994</v>
      </c>
      <c r="AD298" s="12">
        <f ca="1">RepPd!AD397</f>
        <v>62728178.183399998</v>
      </c>
      <c r="AE298" s="12">
        <f ca="1">RepPd!AE397</f>
        <v>67650172.623399988</v>
      </c>
      <c r="AF298" s="12">
        <f ca="1">RepPd!AF397</f>
        <v>75432264.113399997</v>
      </c>
      <c r="AG298" s="12">
        <f ca="1">RepPd!AG397</f>
        <v>74235830.753399998</v>
      </c>
      <c r="AH298" s="12">
        <f ca="1">RepPd!AH397</f>
        <v>74235830.753399998</v>
      </c>
      <c r="AI298" s="12">
        <f ca="1">RepPd!AI397</f>
        <v>74234910.753399998</v>
      </c>
      <c r="AJ298" s="12">
        <f ca="1">RepPd!AJ397</f>
        <v>74234910.753399998</v>
      </c>
      <c r="AK298" s="12">
        <f ca="1">RepPd!AK397</f>
        <v>74234910.753399998</v>
      </c>
      <c r="AL298" s="12">
        <f ca="1">RepPd!AL397</f>
        <v>74234910.753399998</v>
      </c>
    </row>
    <row r="299" spans="2:38" s="2" customFormat="1" x14ac:dyDescent="0.25">
      <c r="I299" s="2" t="str">
        <f>Items!$E$68</f>
        <v>Денежные средства</v>
      </c>
      <c r="Q299" s="27">
        <f ca="1">RepPd!Q398</f>
        <v>13554639.351199996</v>
      </c>
      <c r="T299" s="2">
        <f ca="1">RepPd!T398</f>
        <v>24022917.25</v>
      </c>
      <c r="U299" s="2">
        <f ca="1">RepPd!U398</f>
        <v>23749897.859999999</v>
      </c>
      <c r="V299" s="2">
        <f ca="1">RepPd!V398</f>
        <v>23547101.969999999</v>
      </c>
      <c r="W299" s="2">
        <f ca="1">RepPd!W398</f>
        <v>23170760.02</v>
      </c>
      <c r="X299" s="2">
        <f ca="1">RepPd!X398</f>
        <v>22866956.191199999</v>
      </c>
      <c r="Y299" s="2">
        <f ca="1">RepPd!Y398</f>
        <v>22379044.571199998</v>
      </c>
      <c r="Z299" s="2">
        <f ca="1">RepPd!Z398</f>
        <v>21817819.091199998</v>
      </c>
      <c r="AA299" s="2">
        <f ca="1">RepPd!AA398</f>
        <v>21019416.901199996</v>
      </c>
      <c r="AB299" s="2">
        <f ca="1">RepPd!AB398</f>
        <v>20181917.371199995</v>
      </c>
      <c r="AC299" s="2">
        <f ca="1">RepPd!AC398</f>
        <v>18706939.561199997</v>
      </c>
      <c r="AD299" s="2">
        <f ca="1">RepPd!AD398</f>
        <v>16937236.011199996</v>
      </c>
      <c r="AE299" s="2">
        <f ca="1">RepPd!AE398</f>
        <v>16150905.991199996</v>
      </c>
      <c r="AF299" s="2">
        <f ca="1">RepPd!AF398</f>
        <v>15156431.441199996</v>
      </c>
      <c r="AG299" s="2">
        <f ca="1">RepPd!AG398</f>
        <v>13555559.351199996</v>
      </c>
      <c r="AH299" s="2">
        <f ca="1">RepPd!AH398</f>
        <v>13555559.351199996</v>
      </c>
      <c r="AI299" s="2">
        <f ca="1">RepPd!AI398</f>
        <v>13554639.351199996</v>
      </c>
      <c r="AJ299" s="2">
        <f ca="1">RepPd!AJ398</f>
        <v>13554639.351199996</v>
      </c>
      <c r="AK299" s="2">
        <f ca="1">RepPd!AK398</f>
        <v>13554639.351199996</v>
      </c>
      <c r="AL299" s="2">
        <f ca="1">RepPd!AL398</f>
        <v>13554639.351199996</v>
      </c>
    </row>
    <row r="300" spans="2:38" s="2" customFormat="1" x14ac:dyDescent="0.25">
      <c r="I300" s="2" t="str">
        <f>Items!$E$3</f>
        <v>Дебиторская задолженность</v>
      </c>
      <c r="Q300" s="29">
        <f ca="1">RepPd!Q399</f>
        <v>0</v>
      </c>
      <c r="T300" s="2">
        <f ca="1">RepPd!T399</f>
        <v>0</v>
      </c>
      <c r="U300" s="2">
        <f ca="1">RepPd!U399</f>
        <v>0</v>
      </c>
      <c r="V300" s="2">
        <f ca="1">RepPd!V399</f>
        <v>0</v>
      </c>
      <c r="W300" s="2">
        <f ca="1">RepPd!W399</f>
        <v>0</v>
      </c>
      <c r="X300" s="2">
        <f ca="1">RepPd!X399</f>
        <v>0</v>
      </c>
      <c r="Y300" s="2">
        <f ca="1">RepPd!Y399</f>
        <v>0</v>
      </c>
      <c r="Z300" s="2">
        <f ca="1">RepPd!Z399</f>
        <v>0</v>
      </c>
      <c r="AA300" s="2">
        <f ca="1">RepPd!AA399</f>
        <v>0</v>
      </c>
      <c r="AB300" s="2">
        <f ca="1">RepPd!AB399</f>
        <v>0</v>
      </c>
      <c r="AC300" s="2">
        <f ca="1">RepPd!AC399</f>
        <v>0</v>
      </c>
      <c r="AD300" s="2">
        <f ca="1">RepPd!AD399</f>
        <v>0</v>
      </c>
      <c r="AE300" s="2">
        <f ca="1">RepPd!AE399</f>
        <v>0</v>
      </c>
      <c r="AF300" s="2">
        <f ca="1">RepPd!AF399</f>
        <v>0</v>
      </c>
      <c r="AG300" s="2">
        <f ca="1">RepPd!AG399</f>
        <v>0</v>
      </c>
      <c r="AH300" s="2">
        <f ca="1">RepPd!AH399</f>
        <v>0</v>
      </c>
      <c r="AI300" s="2">
        <f ca="1">RepPd!AI399</f>
        <v>0</v>
      </c>
      <c r="AJ300" s="2">
        <f ca="1">RepPd!AJ399</f>
        <v>0</v>
      </c>
      <c r="AK300" s="2">
        <f ca="1">RepPd!AK399</f>
        <v>0</v>
      </c>
      <c r="AL300" s="2">
        <f ca="1">RepPd!AL399</f>
        <v>0</v>
      </c>
    </row>
    <row r="301" spans="2:38" x14ac:dyDescent="0.25">
      <c r="I301" s="22" t="str">
        <f>Items!$E$4</f>
        <v>Дебиторская задолженность</v>
      </c>
      <c r="J301" s="1" t="str">
        <f>Items!$F$4</f>
        <v>ДЗ по реализации</v>
      </c>
      <c r="Q301" s="20">
        <f ca="1">RepPd!Q400</f>
        <v>0</v>
      </c>
      <c r="T301" s="1">
        <f ca="1">RepPd!T400</f>
        <v>0</v>
      </c>
      <c r="U301" s="1">
        <f ca="1">RepPd!U400</f>
        <v>0</v>
      </c>
      <c r="V301" s="1">
        <f ca="1">RepPd!V400</f>
        <v>0</v>
      </c>
      <c r="W301" s="1">
        <f ca="1">RepPd!W400</f>
        <v>0</v>
      </c>
      <c r="X301" s="1">
        <f ca="1">RepPd!X400</f>
        <v>0</v>
      </c>
      <c r="Y301" s="1">
        <f ca="1">RepPd!Y400</f>
        <v>0</v>
      </c>
      <c r="Z301" s="1">
        <f ca="1">RepPd!Z400</f>
        <v>0</v>
      </c>
      <c r="AA301" s="1">
        <f ca="1">RepPd!AA400</f>
        <v>0</v>
      </c>
      <c r="AB301" s="1">
        <f ca="1">RepPd!AB400</f>
        <v>0</v>
      </c>
      <c r="AC301" s="1">
        <f ca="1">RepPd!AC400</f>
        <v>0</v>
      </c>
      <c r="AD301" s="1">
        <f ca="1">RepPd!AD400</f>
        <v>0</v>
      </c>
      <c r="AE301" s="1">
        <f ca="1">RepPd!AE400</f>
        <v>0</v>
      </c>
      <c r="AF301" s="1">
        <f ca="1">RepPd!AF400</f>
        <v>0</v>
      </c>
      <c r="AG301" s="1">
        <f ca="1">RepPd!AG400</f>
        <v>0</v>
      </c>
      <c r="AH301" s="1">
        <f ca="1">RepPd!AH400</f>
        <v>0</v>
      </c>
      <c r="AI301" s="1">
        <f ca="1">RepPd!AI400</f>
        <v>0</v>
      </c>
      <c r="AJ301" s="1">
        <f ca="1">RepPd!AJ400</f>
        <v>0</v>
      </c>
      <c r="AK301" s="1">
        <f ca="1">RepPd!AK400</f>
        <v>0</v>
      </c>
      <c r="AL301" s="1">
        <f ca="1">RepPd!AL400</f>
        <v>0</v>
      </c>
    </row>
    <row r="302" spans="2:38" x14ac:dyDescent="0.25">
      <c r="I302" s="22" t="str">
        <f>Items!$E$5</f>
        <v>Дебиторская задолженность</v>
      </c>
      <c r="J302" s="1" t="str">
        <f>Items!$F$5</f>
        <v>ДЗ по прочим доходам</v>
      </c>
      <c r="Q302" s="20">
        <f ca="1">RepPd!Q401</f>
        <v>0</v>
      </c>
      <c r="T302" s="1">
        <f ca="1">RepPd!T401</f>
        <v>0</v>
      </c>
      <c r="U302" s="1">
        <f ca="1">RepPd!U401</f>
        <v>0</v>
      </c>
      <c r="V302" s="1">
        <f ca="1">RepPd!V401</f>
        <v>0</v>
      </c>
      <c r="W302" s="1">
        <f ca="1">RepPd!W401</f>
        <v>0</v>
      </c>
      <c r="X302" s="1">
        <f ca="1">RepPd!X401</f>
        <v>0</v>
      </c>
      <c r="Y302" s="1">
        <f ca="1">RepPd!Y401</f>
        <v>0</v>
      </c>
      <c r="Z302" s="1">
        <f ca="1">RepPd!Z401</f>
        <v>0</v>
      </c>
      <c r="AA302" s="1">
        <f ca="1">RepPd!AA401</f>
        <v>0</v>
      </c>
      <c r="AB302" s="1">
        <f ca="1">RepPd!AB401</f>
        <v>0</v>
      </c>
      <c r="AC302" s="1">
        <f ca="1">RepPd!AC401</f>
        <v>0</v>
      </c>
      <c r="AD302" s="1">
        <f ca="1">RepPd!AD401</f>
        <v>0</v>
      </c>
      <c r="AE302" s="1">
        <f ca="1">RepPd!AE401</f>
        <v>0</v>
      </c>
      <c r="AF302" s="1">
        <f ca="1">RepPd!AF401</f>
        <v>0</v>
      </c>
      <c r="AG302" s="1">
        <f ca="1">RepPd!AG401</f>
        <v>0</v>
      </c>
      <c r="AH302" s="1">
        <f ca="1">RepPd!AH401</f>
        <v>0</v>
      </c>
      <c r="AI302" s="1">
        <f ca="1">RepPd!AI401</f>
        <v>0</v>
      </c>
      <c r="AJ302" s="1">
        <f ca="1">RepPd!AJ401</f>
        <v>0</v>
      </c>
      <c r="AK302" s="1">
        <f ca="1">RepPd!AK401</f>
        <v>0</v>
      </c>
      <c r="AL302" s="1">
        <f ca="1">RepPd!AL401</f>
        <v>0</v>
      </c>
    </row>
    <row r="303" spans="2:38" s="23" customFormat="1" ht="10.199999999999999" x14ac:dyDescent="0.2">
      <c r="E303" s="23" t="s">
        <v>50</v>
      </c>
      <c r="Q303" s="28"/>
    </row>
    <row r="304" spans="2:38" s="2" customFormat="1" x14ac:dyDescent="0.25">
      <c r="I304" s="2" t="str">
        <f>Items!$E$37</f>
        <v>Незавершенное производство и запасы</v>
      </c>
      <c r="Q304" s="29">
        <f ca="1">RepPd!Q403</f>
        <v>57983392.510400005</v>
      </c>
      <c r="T304" s="2">
        <f ca="1">RepPd!T403</f>
        <v>1183571</v>
      </c>
      <c r="U304" s="2">
        <f ca="1">RepPd!U403</f>
        <v>4647050.169999999</v>
      </c>
      <c r="V304" s="2">
        <f ca="1">RepPd!V403</f>
        <v>7171219.959999999</v>
      </c>
      <c r="W304" s="2">
        <f ca="1">RepPd!W403</f>
        <v>8087984.7200000007</v>
      </c>
      <c r="X304" s="2">
        <f ca="1">RepPd!X403</f>
        <v>17121533.941</v>
      </c>
      <c r="Y304" s="2">
        <f ca="1">RepPd!Y403</f>
        <v>18812780.081</v>
      </c>
      <c r="Z304" s="2">
        <f ca="1">RepPd!Z403</f>
        <v>24233813.835399996</v>
      </c>
      <c r="AA304" s="2">
        <f ca="1">RepPd!AA403</f>
        <v>27170192.575400002</v>
      </c>
      <c r="AB304" s="2">
        <f ca="1">RepPd!AB403</f>
        <v>30508735.2454</v>
      </c>
      <c r="AC304" s="2">
        <f ca="1">RepPd!AC403</f>
        <v>33114777.805399995</v>
      </c>
      <c r="AD304" s="2">
        <f ca="1">RepPd!AD403</f>
        <v>43596467.160400003</v>
      </c>
      <c r="AE304" s="2">
        <f ca="1">RepPd!AE403</f>
        <v>48905172.720399998</v>
      </c>
      <c r="AF304" s="2">
        <f ca="1">RepPd!AF403</f>
        <v>57597031.900400005</v>
      </c>
      <c r="AG304" s="2">
        <f ca="1">RepPd!AG403</f>
        <v>57983392.510400005</v>
      </c>
      <c r="AH304" s="2">
        <f ca="1">RepPd!AH403</f>
        <v>57983392.510400005</v>
      </c>
      <c r="AI304" s="2">
        <f ca="1">RepPd!AI403</f>
        <v>57983392.510400005</v>
      </c>
      <c r="AJ304" s="2">
        <f ca="1">RepPd!AJ403</f>
        <v>57983392.510400005</v>
      </c>
      <c r="AK304" s="2">
        <f ca="1">RepPd!AK403</f>
        <v>57983392.510400005</v>
      </c>
      <c r="AL304" s="2">
        <f ca="1">RepPd!AL403</f>
        <v>57983392.510400005</v>
      </c>
    </row>
    <row r="305" spans="9:38" x14ac:dyDescent="0.25">
      <c r="I305" s="22" t="str">
        <f>Items!$E$38</f>
        <v>Незавершенное производство и запасы</v>
      </c>
      <c r="J305" s="1" t="str">
        <f>Items!F38</f>
        <v>Подготовительные работы</v>
      </c>
      <c r="Q305" s="20">
        <f ca="1">RepPd!Q404</f>
        <v>1005996.46</v>
      </c>
      <c r="T305" s="1">
        <f ca="1">RepPd!T404</f>
        <v>43820</v>
      </c>
      <c r="U305" s="1">
        <f ca="1">RepPd!U404</f>
        <v>136923.83000000002</v>
      </c>
      <c r="V305" s="1">
        <f ca="1">RepPd!V404</f>
        <v>254287.31</v>
      </c>
      <c r="W305" s="1">
        <f ca="1">RepPd!W404</f>
        <v>254287.31</v>
      </c>
      <c r="X305" s="1">
        <f ca="1">RepPd!X404</f>
        <v>281742.01</v>
      </c>
      <c r="Y305" s="1">
        <f ca="1">RepPd!Y404</f>
        <v>307572.01</v>
      </c>
      <c r="Z305" s="1">
        <f ca="1">RepPd!Z404</f>
        <v>398541.35</v>
      </c>
      <c r="AA305" s="1">
        <f ca="1">RepPd!AA404</f>
        <v>482845.86</v>
      </c>
      <c r="AB305" s="1">
        <f ca="1">RepPd!AB404</f>
        <v>482845.86</v>
      </c>
      <c r="AC305" s="1">
        <f ca="1">RepPd!AC404</f>
        <v>783891.86</v>
      </c>
      <c r="AD305" s="1">
        <f ca="1">RepPd!AD404</f>
        <v>892552.6</v>
      </c>
      <c r="AE305" s="1">
        <f ca="1">RepPd!AE404</f>
        <v>952285.46</v>
      </c>
      <c r="AF305" s="1">
        <f ca="1">RepPd!AF404</f>
        <v>1005996.46</v>
      </c>
      <c r="AG305" s="1">
        <f ca="1">RepPd!AG404</f>
        <v>1005996.46</v>
      </c>
      <c r="AH305" s="1">
        <f ca="1">RepPd!AH404</f>
        <v>1005996.46</v>
      </c>
      <c r="AI305" s="1">
        <f ca="1">RepPd!AI404</f>
        <v>1005996.46</v>
      </c>
      <c r="AJ305" s="1">
        <f ca="1">RepPd!AJ404</f>
        <v>1005996.46</v>
      </c>
      <c r="AK305" s="1">
        <f ca="1">RepPd!AK404</f>
        <v>1005996.46</v>
      </c>
      <c r="AL305" s="1">
        <f ca="1">RepPd!AL404</f>
        <v>1005996.46</v>
      </c>
    </row>
    <row r="306" spans="9:38" x14ac:dyDescent="0.25">
      <c r="I306" s="22" t="str">
        <f>Items!$E$39</f>
        <v>Незавершенное производство и запасы</v>
      </c>
      <c r="J306" s="1" t="str">
        <f>Items!F39</f>
        <v>Затраты на покупку участка</v>
      </c>
      <c r="Q306" s="20">
        <f ca="1">RepPd!Q405</f>
        <v>21372509.310000002</v>
      </c>
      <c r="T306" s="1">
        <f ca="1">RepPd!T405</f>
        <v>1137045</v>
      </c>
      <c r="U306" s="1">
        <f ca="1">RepPd!U405</f>
        <v>1351605.51</v>
      </c>
      <c r="V306" s="1">
        <f ca="1">RepPd!V405</f>
        <v>1554417.75</v>
      </c>
      <c r="W306" s="1">
        <f ca="1">RepPd!W405</f>
        <v>1775161.56</v>
      </c>
      <c r="X306" s="1">
        <f ca="1">RepPd!X405</f>
        <v>9934072.0700000003</v>
      </c>
      <c r="Y306" s="1">
        <f ca="1">RepPd!Y405</f>
        <v>10136884.310000001</v>
      </c>
      <c r="Z306" s="1">
        <f ca="1">RepPd!Z405</f>
        <v>11208604.310000001</v>
      </c>
      <c r="AA306" s="1">
        <f ca="1">RepPd!AA405</f>
        <v>11669934.310000001</v>
      </c>
      <c r="AB306" s="1">
        <f ca="1">RepPd!AB405</f>
        <v>11743384.310000001</v>
      </c>
      <c r="AC306" s="1">
        <f ca="1">RepPd!AC405</f>
        <v>12072409.310000001</v>
      </c>
      <c r="AD306" s="1">
        <f ca="1">RepPd!AD405</f>
        <v>19109309.310000002</v>
      </c>
      <c r="AE306" s="1">
        <f ca="1">RepPd!AE405</f>
        <v>20056409.310000002</v>
      </c>
      <c r="AF306" s="1">
        <f ca="1">RepPd!AF405</f>
        <v>21372509.310000002</v>
      </c>
      <c r="AG306" s="1">
        <f ca="1">RepPd!AG405</f>
        <v>21372509.310000002</v>
      </c>
      <c r="AH306" s="1">
        <f ca="1">RepPd!AH405</f>
        <v>21372509.310000002</v>
      </c>
      <c r="AI306" s="1">
        <f ca="1">RepPd!AI405</f>
        <v>21372509.310000002</v>
      </c>
      <c r="AJ306" s="1">
        <f ca="1">RepPd!AJ405</f>
        <v>21372509.310000002</v>
      </c>
      <c r="AK306" s="1">
        <f ca="1">RepPd!AK405</f>
        <v>21372509.310000002</v>
      </c>
      <c r="AL306" s="1">
        <f ca="1">RepPd!AL405</f>
        <v>21372509.310000002</v>
      </c>
    </row>
    <row r="307" spans="9:38" x14ac:dyDescent="0.25">
      <c r="I307" s="22" t="str">
        <f>Items!$E$40</f>
        <v>Незавершенное производство и запасы</v>
      </c>
      <c r="J307" s="1" t="str">
        <f>Items!F40</f>
        <v>Прочее</v>
      </c>
      <c r="Q307" s="20">
        <f ca="1">RepPd!Q406</f>
        <v>185872.48</v>
      </c>
      <c r="T307" s="1">
        <f ca="1">RepPd!T406</f>
        <v>2706</v>
      </c>
      <c r="U307" s="1">
        <f ca="1">RepPd!U406</f>
        <v>2706</v>
      </c>
      <c r="V307" s="1">
        <f ca="1">RepPd!V406</f>
        <v>5466</v>
      </c>
      <c r="W307" s="1">
        <f ca="1">RepPd!W406</f>
        <v>5926</v>
      </c>
      <c r="X307" s="1">
        <f ca="1">RepPd!X406</f>
        <v>36636.199999999997</v>
      </c>
      <c r="Y307" s="1">
        <f ca="1">RepPd!Y406</f>
        <v>45784.92</v>
      </c>
      <c r="Z307" s="1">
        <f ca="1">RepPd!Z406</f>
        <v>52934.92</v>
      </c>
      <c r="AA307" s="1">
        <f ca="1">RepPd!AA406</f>
        <v>95146</v>
      </c>
      <c r="AB307" s="1">
        <f ca="1">RepPd!AB406</f>
        <v>102506</v>
      </c>
      <c r="AC307" s="1">
        <f ca="1">RepPd!AC406</f>
        <v>121460.26</v>
      </c>
      <c r="AD307" s="1">
        <f ca="1">RepPd!AD406</f>
        <v>130322.84999999999</v>
      </c>
      <c r="AE307" s="1">
        <f ca="1">RepPd!AE406</f>
        <v>147786.66</v>
      </c>
      <c r="AF307" s="1">
        <f ca="1">RepPd!AF406</f>
        <v>185872.48</v>
      </c>
      <c r="AG307" s="1">
        <f ca="1">RepPd!AG406</f>
        <v>185872.48</v>
      </c>
      <c r="AH307" s="1">
        <f ca="1">RepPd!AH406</f>
        <v>185872.48</v>
      </c>
      <c r="AI307" s="1">
        <f ca="1">RepPd!AI406</f>
        <v>185872.48</v>
      </c>
      <c r="AJ307" s="1">
        <f ca="1">RepPd!AJ406</f>
        <v>185872.48</v>
      </c>
      <c r="AK307" s="1">
        <f ca="1">RepPd!AK406</f>
        <v>185872.48</v>
      </c>
      <c r="AL307" s="1">
        <f ca="1">RepPd!AL406</f>
        <v>185872.48</v>
      </c>
    </row>
    <row r="308" spans="9:38" x14ac:dyDescent="0.25">
      <c r="I308" s="22" t="str">
        <f>Items!$E$41</f>
        <v>Незавершенное производство и запасы</v>
      </c>
      <c r="J308" s="1" t="str">
        <f>Items!F41</f>
        <v>ГСМ</v>
      </c>
      <c r="Q308" s="20">
        <f ca="1">RepPd!Q407</f>
        <v>117422.215</v>
      </c>
      <c r="T308" s="1">
        <f ca="1">RepPd!T407</f>
        <v>0</v>
      </c>
      <c r="U308" s="1">
        <f ca="1">RepPd!U407</f>
        <v>440.44</v>
      </c>
      <c r="V308" s="1">
        <f ca="1">RepPd!V407</f>
        <v>440.44</v>
      </c>
      <c r="W308" s="1">
        <f ca="1">RepPd!W407</f>
        <v>440.44</v>
      </c>
      <c r="X308" s="1">
        <f ca="1">RepPd!X407</f>
        <v>440.44</v>
      </c>
      <c r="Y308" s="1">
        <f ca="1">RepPd!Y407</f>
        <v>8915.44</v>
      </c>
      <c r="Z308" s="1">
        <f ca="1">RepPd!Z407</f>
        <v>23060.440000000002</v>
      </c>
      <c r="AA308" s="1">
        <f ca="1">RepPd!AA407</f>
        <v>39470.210000000006</v>
      </c>
      <c r="AB308" s="1">
        <f ca="1">RepPd!AB407</f>
        <v>39470.210000000006</v>
      </c>
      <c r="AC308" s="1">
        <f ca="1">RepPd!AC407</f>
        <v>39470.210000000006</v>
      </c>
      <c r="AD308" s="1">
        <f ca="1">RepPd!AD407</f>
        <v>70055.125</v>
      </c>
      <c r="AE308" s="1">
        <f ca="1">RepPd!AE407</f>
        <v>100604.505</v>
      </c>
      <c r="AF308" s="1">
        <f ca="1">RepPd!AF407</f>
        <v>117422.215</v>
      </c>
      <c r="AG308" s="1">
        <f ca="1">RepPd!AG407</f>
        <v>117422.215</v>
      </c>
      <c r="AH308" s="1">
        <f ca="1">RepPd!AH407</f>
        <v>117422.215</v>
      </c>
      <c r="AI308" s="1">
        <f ca="1">RepPd!AI407</f>
        <v>117422.215</v>
      </c>
      <c r="AJ308" s="1">
        <f ca="1">RepPd!AJ407</f>
        <v>117422.215</v>
      </c>
      <c r="AK308" s="1">
        <f ca="1">RepPd!AK407</f>
        <v>117422.215</v>
      </c>
      <c r="AL308" s="1">
        <f ca="1">RepPd!AL407</f>
        <v>117422.215</v>
      </c>
    </row>
    <row r="309" spans="9:38" x14ac:dyDescent="0.25">
      <c r="I309" s="22" t="str">
        <f>Items!$E$42</f>
        <v>Незавершенное производство и запасы</v>
      </c>
      <c r="J309" s="1" t="str">
        <f>Items!F42</f>
        <v>Электрика</v>
      </c>
      <c r="Q309" s="20">
        <f ca="1">RepPd!Q408</f>
        <v>491365.82</v>
      </c>
      <c r="T309" s="1">
        <f ca="1">RepPd!T408</f>
        <v>0</v>
      </c>
      <c r="U309" s="1">
        <f ca="1">RepPd!U408</f>
        <v>38630.160000000003</v>
      </c>
      <c r="V309" s="1">
        <f ca="1">RepPd!V408</f>
        <v>120455.16</v>
      </c>
      <c r="W309" s="1">
        <f ca="1">RepPd!W408</f>
        <v>201444.38</v>
      </c>
      <c r="X309" s="1">
        <f ca="1">RepPd!X408</f>
        <v>201444.38</v>
      </c>
      <c r="Y309" s="1">
        <f ca="1">RepPd!Y408</f>
        <v>201444.38</v>
      </c>
      <c r="Z309" s="1">
        <f ca="1">RepPd!Z408</f>
        <v>201444.38</v>
      </c>
      <c r="AA309" s="1">
        <f ca="1">RepPd!AA408</f>
        <v>251430.76</v>
      </c>
      <c r="AB309" s="1">
        <f ca="1">RepPd!AB408</f>
        <v>314644.31</v>
      </c>
      <c r="AC309" s="1">
        <f ca="1">RepPd!AC408</f>
        <v>366876</v>
      </c>
      <c r="AD309" s="1">
        <f ca="1">RepPd!AD408</f>
        <v>379871</v>
      </c>
      <c r="AE309" s="1">
        <f ca="1">RepPd!AE408</f>
        <v>458362.4</v>
      </c>
      <c r="AF309" s="1">
        <f ca="1">RepPd!AF408</f>
        <v>480445.82</v>
      </c>
      <c r="AG309" s="1">
        <f ca="1">RepPd!AG408</f>
        <v>491365.82</v>
      </c>
      <c r="AH309" s="1">
        <f ca="1">RepPd!AH408</f>
        <v>491365.82</v>
      </c>
      <c r="AI309" s="1">
        <f ca="1">RepPd!AI408</f>
        <v>491365.82</v>
      </c>
      <c r="AJ309" s="1">
        <f ca="1">RepPd!AJ408</f>
        <v>491365.82</v>
      </c>
      <c r="AK309" s="1">
        <f ca="1">RepPd!AK408</f>
        <v>491365.82</v>
      </c>
      <c r="AL309" s="1">
        <f ca="1">RepPd!AL408</f>
        <v>491365.82</v>
      </c>
    </row>
    <row r="310" spans="9:38" x14ac:dyDescent="0.25">
      <c r="I310" s="22" t="str">
        <f>Items!$E$43</f>
        <v>Незавершенное производство и запасы</v>
      </c>
      <c r="J310" s="1" t="str">
        <f>Items!F43</f>
        <v>Доставка</v>
      </c>
      <c r="Q310" s="20">
        <f ca="1">RepPd!Q409</f>
        <v>496623.09</v>
      </c>
      <c r="T310" s="1">
        <f ca="1">RepPd!T409</f>
        <v>0</v>
      </c>
      <c r="U310" s="1">
        <f ca="1">RepPd!U409</f>
        <v>33024</v>
      </c>
      <c r="V310" s="1">
        <f ca="1">RepPd!V409</f>
        <v>58312</v>
      </c>
      <c r="W310" s="1">
        <f ca="1">RepPd!W409</f>
        <v>62617</v>
      </c>
      <c r="X310" s="1">
        <f ca="1">RepPd!X409</f>
        <v>116268</v>
      </c>
      <c r="Y310" s="1">
        <f ca="1">RepPd!Y409</f>
        <v>158865.27000000002</v>
      </c>
      <c r="Z310" s="1">
        <f ca="1">RepPd!Z409</f>
        <v>209284.92</v>
      </c>
      <c r="AA310" s="1">
        <f ca="1">RepPd!AA409</f>
        <v>250530.74000000002</v>
      </c>
      <c r="AB310" s="1">
        <f ca="1">RepPd!AB409</f>
        <v>338260.45</v>
      </c>
      <c r="AC310" s="1">
        <f ca="1">RepPd!AC409</f>
        <v>349232.54000000004</v>
      </c>
      <c r="AD310" s="1">
        <f ca="1">RepPd!AD409</f>
        <v>458817.54000000004</v>
      </c>
      <c r="AE310" s="1">
        <f ca="1">RepPd!AE409</f>
        <v>472382.54000000004</v>
      </c>
      <c r="AF310" s="1">
        <f ca="1">RepPd!AF409</f>
        <v>488651.7</v>
      </c>
      <c r="AG310" s="1">
        <f ca="1">RepPd!AG409</f>
        <v>496623.09</v>
      </c>
      <c r="AH310" s="1">
        <f ca="1">RepPd!AH409</f>
        <v>496623.09</v>
      </c>
      <c r="AI310" s="1">
        <f ca="1">RepPd!AI409</f>
        <v>496623.09</v>
      </c>
      <c r="AJ310" s="1">
        <f ca="1">RepPd!AJ409</f>
        <v>496623.09</v>
      </c>
      <c r="AK310" s="1">
        <f ca="1">RepPd!AK409</f>
        <v>496623.09</v>
      </c>
      <c r="AL310" s="1">
        <f ca="1">RepPd!AL409</f>
        <v>496623.09</v>
      </c>
    </row>
    <row r="311" spans="9:38" x14ac:dyDescent="0.25">
      <c r="I311" s="22" t="str">
        <f>Items!$E$44</f>
        <v>Незавершенное производство и запасы</v>
      </c>
      <c r="J311" s="1" t="str">
        <f>Items!F44</f>
        <v>Канализация, Скважина,кессон и септик</v>
      </c>
      <c r="Q311" s="20">
        <f ca="1">RepPd!Q410</f>
        <v>1823096.05</v>
      </c>
      <c r="T311" s="1">
        <f ca="1">RepPd!T410</f>
        <v>0</v>
      </c>
      <c r="U311" s="1">
        <f ca="1">RepPd!U410</f>
        <v>886655.73</v>
      </c>
      <c r="V311" s="1">
        <f ca="1">RepPd!V410</f>
        <v>1085534.56</v>
      </c>
      <c r="W311" s="1">
        <f ca="1">RepPd!W410</f>
        <v>1085534.56</v>
      </c>
      <c r="X311" s="1">
        <f ca="1">RepPd!X410</f>
        <v>1085534.56</v>
      </c>
      <c r="Y311" s="1">
        <f ca="1">RepPd!Y410</f>
        <v>1086924.46</v>
      </c>
      <c r="Z311" s="1">
        <f ca="1">RepPd!Z410</f>
        <v>1086924.46</v>
      </c>
      <c r="AA311" s="1">
        <f ca="1">RepPd!AA410</f>
        <v>1196352.6299999999</v>
      </c>
      <c r="AB311" s="1">
        <f ca="1">RepPd!AB410</f>
        <v>1263350.77</v>
      </c>
      <c r="AC311" s="1">
        <f ca="1">RepPd!AC410</f>
        <v>1263994.1400000001</v>
      </c>
      <c r="AD311" s="1">
        <f ca="1">RepPd!AD410</f>
        <v>1377268.34</v>
      </c>
      <c r="AE311" s="1">
        <f ca="1">RepPd!AE410</f>
        <v>1728528.03</v>
      </c>
      <c r="AF311" s="1">
        <f ca="1">RepPd!AF410</f>
        <v>1823096.05</v>
      </c>
      <c r="AG311" s="1">
        <f ca="1">RepPd!AG410</f>
        <v>1823096.05</v>
      </c>
      <c r="AH311" s="1">
        <f ca="1">RepPd!AH410</f>
        <v>1823096.05</v>
      </c>
      <c r="AI311" s="1">
        <f ca="1">RepPd!AI410</f>
        <v>1823096.05</v>
      </c>
      <c r="AJ311" s="1">
        <f ca="1">RepPd!AJ410</f>
        <v>1823096.05</v>
      </c>
      <c r="AK311" s="1">
        <f ca="1">RepPd!AK410</f>
        <v>1823096.05</v>
      </c>
      <c r="AL311" s="1">
        <f ca="1">RepPd!AL410</f>
        <v>1823096.05</v>
      </c>
    </row>
    <row r="312" spans="9:38" x14ac:dyDescent="0.25">
      <c r="I312" s="22" t="str">
        <f>Items!$E$38</f>
        <v>Незавершенное производство и запасы</v>
      </c>
      <c r="J312" s="1" t="str">
        <f>Items!F45</f>
        <v>Метизы, расходники</v>
      </c>
      <c r="Q312" s="20">
        <f ca="1">RepPd!Q411</f>
        <v>503174.07539999997</v>
      </c>
      <c r="T312" s="1">
        <f ca="1">RepPd!T411</f>
        <v>0</v>
      </c>
      <c r="U312" s="1">
        <f ca="1">RepPd!U411</f>
        <v>31243.07</v>
      </c>
      <c r="V312" s="1">
        <f ca="1">RepPd!V411</f>
        <v>42348.869999999995</v>
      </c>
      <c r="W312" s="1">
        <f ca="1">RepPd!W411</f>
        <v>51702.7</v>
      </c>
      <c r="X312" s="1">
        <f ca="1">RepPd!X411</f>
        <v>82995.880999999994</v>
      </c>
      <c r="Y312" s="1">
        <f ca="1">RepPd!Y411</f>
        <v>101743.83099999999</v>
      </c>
      <c r="Z312" s="1">
        <f ca="1">RepPd!Z411</f>
        <v>166444.24539999999</v>
      </c>
      <c r="AA312" s="1">
        <f ca="1">RepPd!AA411</f>
        <v>253791.27539999998</v>
      </c>
      <c r="AB312" s="1">
        <f ca="1">RepPd!AB411</f>
        <v>264101.40539999999</v>
      </c>
      <c r="AC312" s="1">
        <f ca="1">RepPd!AC411</f>
        <v>304188.8554</v>
      </c>
      <c r="AD312" s="1">
        <f ca="1">RepPd!AD411</f>
        <v>318006.19540000003</v>
      </c>
      <c r="AE312" s="1">
        <f ca="1">RepPd!AE411</f>
        <v>412830.59539999999</v>
      </c>
      <c r="AF312" s="1">
        <f ca="1">RepPd!AF411</f>
        <v>503174.07539999997</v>
      </c>
      <c r="AG312" s="1">
        <f ca="1">RepPd!AG411</f>
        <v>503174.07539999997</v>
      </c>
      <c r="AH312" s="1">
        <f ca="1">RepPd!AH411</f>
        <v>503174.07539999997</v>
      </c>
      <c r="AI312" s="1">
        <f ca="1">RepPd!AI411</f>
        <v>503174.07539999997</v>
      </c>
      <c r="AJ312" s="1">
        <f ca="1">RepPd!AJ411</f>
        <v>503174.07539999997</v>
      </c>
      <c r="AK312" s="1">
        <f ca="1">RepPd!AK411</f>
        <v>503174.07539999997</v>
      </c>
      <c r="AL312" s="1">
        <f ca="1">RepPd!AL411</f>
        <v>503174.07539999997</v>
      </c>
    </row>
    <row r="313" spans="9:38" x14ac:dyDescent="0.25">
      <c r="I313" s="22" t="str">
        <f>Items!$E$39</f>
        <v>Незавершенное производство и запасы</v>
      </c>
      <c r="J313" s="1" t="str">
        <f>Items!F46</f>
        <v>Материалы Фундамент</v>
      </c>
      <c r="Q313" s="20">
        <f ca="1">RepPd!Q412</f>
        <v>10604789.890000001</v>
      </c>
      <c r="T313" s="1">
        <f ca="1">RepPd!T412</f>
        <v>0</v>
      </c>
      <c r="U313" s="1">
        <f ca="1">RepPd!U412</f>
        <v>1292133.6999999997</v>
      </c>
      <c r="V313" s="1">
        <f ca="1">RepPd!V412</f>
        <v>1616716.6999999997</v>
      </c>
      <c r="W313" s="1">
        <f ca="1">RepPd!W412</f>
        <v>1616716.6999999997</v>
      </c>
      <c r="X313" s="1">
        <f ca="1">RepPd!X412</f>
        <v>2097283.9299999997</v>
      </c>
      <c r="Y313" s="1">
        <f ca="1">RepPd!Y412</f>
        <v>2097283.9299999997</v>
      </c>
      <c r="Z313" s="1">
        <f ca="1">RepPd!Z412</f>
        <v>2097283.9299999997</v>
      </c>
      <c r="AA313" s="1">
        <f ca="1">RepPd!AA412</f>
        <v>2491261.0099999998</v>
      </c>
      <c r="AB313" s="1">
        <f ca="1">RepPd!AB412</f>
        <v>3810747.26</v>
      </c>
      <c r="AC313" s="1">
        <f ca="1">RepPd!AC412</f>
        <v>5122902.63</v>
      </c>
      <c r="AD313" s="1">
        <f ca="1">RepPd!AD412</f>
        <v>6029766.0600000005</v>
      </c>
      <c r="AE313" s="1">
        <f ca="1">RepPd!AE412</f>
        <v>6744435.3400000008</v>
      </c>
      <c r="AF313" s="1">
        <f ca="1">RepPd!AF412</f>
        <v>10604789.890000001</v>
      </c>
      <c r="AG313" s="1">
        <f ca="1">RepPd!AG412</f>
        <v>10604789.890000001</v>
      </c>
      <c r="AH313" s="1">
        <f ca="1">RepPd!AH412</f>
        <v>10604789.890000001</v>
      </c>
      <c r="AI313" s="1">
        <f ca="1">RepPd!AI412</f>
        <v>10604789.890000001</v>
      </c>
      <c r="AJ313" s="1">
        <f ca="1">RepPd!AJ412</f>
        <v>10604789.890000001</v>
      </c>
      <c r="AK313" s="1">
        <f ca="1">RepPd!AK412</f>
        <v>10604789.890000001</v>
      </c>
      <c r="AL313" s="1">
        <f ca="1">RepPd!AL412</f>
        <v>10604789.890000001</v>
      </c>
    </row>
    <row r="314" spans="9:38" x14ac:dyDescent="0.25">
      <c r="I314" s="22" t="str">
        <f>Items!$E$40</f>
        <v>Незавершенное производство и запасы</v>
      </c>
      <c r="J314" s="1" t="str">
        <f>Items!F47</f>
        <v>Материалы Коробка</v>
      </c>
      <c r="Q314" s="20">
        <f ca="1">RepPd!Q413</f>
        <v>4248149.74</v>
      </c>
      <c r="T314" s="1">
        <f ca="1">RepPd!T413</f>
        <v>0</v>
      </c>
      <c r="U314" s="1">
        <f ca="1">RepPd!U413</f>
        <v>427903.84</v>
      </c>
      <c r="V314" s="1">
        <f ca="1">RepPd!V413</f>
        <v>1047954.74</v>
      </c>
      <c r="W314" s="1">
        <f ca="1">RepPd!W413</f>
        <v>1094938.04</v>
      </c>
      <c r="X314" s="1">
        <f ca="1">RepPd!X413</f>
        <v>1117637.24</v>
      </c>
      <c r="Y314" s="1">
        <f ca="1">RepPd!Y413</f>
        <v>1519059.83</v>
      </c>
      <c r="Z314" s="1">
        <f ca="1">RepPd!Z413</f>
        <v>3392657.63</v>
      </c>
      <c r="AA314" s="1">
        <f ca="1">RepPd!AA413</f>
        <v>3392657.63</v>
      </c>
      <c r="AB314" s="1">
        <f ca="1">RepPd!AB413</f>
        <v>3722462.32</v>
      </c>
      <c r="AC314" s="1">
        <f ca="1">RepPd!AC413</f>
        <v>3722462.32</v>
      </c>
      <c r="AD314" s="1">
        <f ca="1">RepPd!AD413</f>
        <v>4192691.7399999998</v>
      </c>
      <c r="AE314" s="1">
        <f ca="1">RepPd!AE413</f>
        <v>4248149.74</v>
      </c>
      <c r="AF314" s="1">
        <f ca="1">RepPd!AF413</f>
        <v>4248149.74</v>
      </c>
      <c r="AG314" s="1">
        <f ca="1">RepPd!AG413</f>
        <v>4248149.74</v>
      </c>
      <c r="AH314" s="1">
        <f ca="1">RepPd!AH413</f>
        <v>4248149.74</v>
      </c>
      <c r="AI314" s="1">
        <f ca="1">RepPd!AI413</f>
        <v>4248149.74</v>
      </c>
      <c r="AJ314" s="1">
        <f ca="1">RepPd!AJ413</f>
        <v>4248149.74</v>
      </c>
      <c r="AK314" s="1">
        <f ca="1">RepPd!AK413</f>
        <v>4248149.74</v>
      </c>
      <c r="AL314" s="1">
        <f ca="1">RepPd!AL413</f>
        <v>4248149.74</v>
      </c>
    </row>
    <row r="315" spans="9:38" x14ac:dyDescent="0.25">
      <c r="I315" s="22" t="str">
        <f>Items!$E$41</f>
        <v>Незавершенное производство и запасы</v>
      </c>
      <c r="J315" s="1" t="str">
        <f>Items!F48</f>
        <v>Материалы Кровля</v>
      </c>
      <c r="Q315" s="20">
        <f ca="1">RepPd!Q414</f>
        <v>2707693.43</v>
      </c>
      <c r="T315" s="1">
        <f ca="1">RepPd!T414</f>
        <v>0</v>
      </c>
      <c r="U315" s="1">
        <f ca="1">RepPd!U414</f>
        <v>189103.88999999998</v>
      </c>
      <c r="V315" s="1">
        <f ca="1">RepPd!V414</f>
        <v>761692.43</v>
      </c>
      <c r="W315" s="1">
        <f ca="1">RepPd!W414</f>
        <v>795290.83000000007</v>
      </c>
      <c r="X315" s="1">
        <f ca="1">RepPd!X414</f>
        <v>833620.03</v>
      </c>
      <c r="Y315" s="1">
        <f ca="1">RepPd!Y414</f>
        <v>976568.9</v>
      </c>
      <c r="Z315" s="1">
        <f ca="1">RepPd!Z414</f>
        <v>1634378.2200000002</v>
      </c>
      <c r="AA315" s="1">
        <f ca="1">RepPd!AA414</f>
        <v>1764095.1300000001</v>
      </c>
      <c r="AB315" s="1">
        <f ca="1">RepPd!AB414</f>
        <v>2010095.1300000001</v>
      </c>
      <c r="AC315" s="1">
        <f ca="1">RepPd!AC414</f>
        <v>2010095.1300000001</v>
      </c>
      <c r="AD315" s="1">
        <f ca="1">RepPd!AD414</f>
        <v>2055088.6500000001</v>
      </c>
      <c r="AE315" s="1">
        <f ca="1">RepPd!AE414</f>
        <v>2662596.4700000002</v>
      </c>
      <c r="AF315" s="1">
        <f ca="1">RepPd!AF414</f>
        <v>2707693.43</v>
      </c>
      <c r="AG315" s="1">
        <f ca="1">RepPd!AG414</f>
        <v>2707693.43</v>
      </c>
      <c r="AH315" s="1">
        <f ca="1">RepPd!AH414</f>
        <v>2707693.43</v>
      </c>
      <c r="AI315" s="1">
        <f ca="1">RepPd!AI414</f>
        <v>2707693.43</v>
      </c>
      <c r="AJ315" s="1">
        <f ca="1">RepPd!AJ414</f>
        <v>2707693.43</v>
      </c>
      <c r="AK315" s="1">
        <f ca="1">RepPd!AK414</f>
        <v>2707693.43</v>
      </c>
      <c r="AL315" s="1">
        <f ca="1">RepPd!AL414</f>
        <v>2707693.43</v>
      </c>
    </row>
    <row r="316" spans="9:38" x14ac:dyDescent="0.25">
      <c r="I316" s="22" t="str">
        <f>Items!$E$42</f>
        <v>Незавершенное производство и запасы</v>
      </c>
      <c r="J316" s="1" t="str">
        <f>Items!F49</f>
        <v>Материалы Окна и двери</v>
      </c>
      <c r="Q316" s="20">
        <f ca="1">RepPd!Q415</f>
        <v>1044180.3499999999</v>
      </c>
      <c r="T316" s="1">
        <f ca="1">RepPd!T415</f>
        <v>0</v>
      </c>
      <c r="U316" s="1">
        <f ca="1">RepPd!U415</f>
        <v>0</v>
      </c>
      <c r="V316" s="1">
        <f ca="1">RepPd!V415</f>
        <v>0</v>
      </c>
      <c r="W316" s="1">
        <f ca="1">RepPd!W415</f>
        <v>272057.2</v>
      </c>
      <c r="X316" s="1">
        <f ca="1">RepPd!X415</f>
        <v>272057.2</v>
      </c>
      <c r="Y316" s="1">
        <f ca="1">RepPd!Y415</f>
        <v>290457.2</v>
      </c>
      <c r="Z316" s="1">
        <f ca="1">RepPd!Z415</f>
        <v>586678.5</v>
      </c>
      <c r="AA316" s="1">
        <f ca="1">RepPd!AA415</f>
        <v>586678.5</v>
      </c>
      <c r="AB316" s="1">
        <f ca="1">RepPd!AB415</f>
        <v>586678.5</v>
      </c>
      <c r="AC316" s="1">
        <f ca="1">RepPd!AC415</f>
        <v>586678.5</v>
      </c>
      <c r="AD316" s="1">
        <f ca="1">RepPd!AD415</f>
        <v>1042069.1499999999</v>
      </c>
      <c r="AE316" s="1">
        <f ca="1">RepPd!AE415</f>
        <v>1044180.3499999999</v>
      </c>
      <c r="AF316" s="1">
        <f ca="1">RepPd!AF415</f>
        <v>1044180.3499999999</v>
      </c>
      <c r="AG316" s="1">
        <f ca="1">RepPd!AG415</f>
        <v>1044180.3499999999</v>
      </c>
      <c r="AH316" s="1">
        <f ca="1">RepPd!AH415</f>
        <v>1044180.3499999999</v>
      </c>
      <c r="AI316" s="1">
        <f ca="1">RepPd!AI415</f>
        <v>1044180.3499999999</v>
      </c>
      <c r="AJ316" s="1">
        <f ca="1">RepPd!AJ415</f>
        <v>1044180.3499999999</v>
      </c>
      <c r="AK316" s="1">
        <f ca="1">RepPd!AK415</f>
        <v>1044180.3499999999</v>
      </c>
      <c r="AL316" s="1">
        <f ca="1">RepPd!AL415</f>
        <v>1044180.3499999999</v>
      </c>
    </row>
    <row r="317" spans="9:38" x14ac:dyDescent="0.25">
      <c r="I317" s="22" t="str">
        <f>Items!$E$43</f>
        <v>Незавершенное производство и запасы</v>
      </c>
      <c r="J317" s="1" t="str">
        <f>Items!F50</f>
        <v>Материалы Фасад</v>
      </c>
      <c r="Q317" s="20">
        <f ca="1">RepPd!Q416</f>
        <v>1156786.6399999999</v>
      </c>
      <c r="T317" s="1">
        <f ca="1">RepPd!T416</f>
        <v>0</v>
      </c>
      <c r="U317" s="1">
        <f ca="1">RepPd!U416</f>
        <v>0</v>
      </c>
      <c r="V317" s="1">
        <f ca="1">RepPd!V416</f>
        <v>0</v>
      </c>
      <c r="W317" s="1">
        <f ca="1">RepPd!W416</f>
        <v>0</v>
      </c>
      <c r="X317" s="1">
        <f ca="1">RepPd!X416</f>
        <v>0</v>
      </c>
      <c r="Y317" s="1">
        <f ca="1">RepPd!Y416</f>
        <v>194155.7</v>
      </c>
      <c r="Z317" s="1">
        <f ca="1">RepPd!Z416</f>
        <v>353905.33</v>
      </c>
      <c r="AA317" s="1">
        <f ca="1">RepPd!AA416</f>
        <v>633285.66999999993</v>
      </c>
      <c r="AB317" s="1">
        <f ca="1">RepPd!AB416</f>
        <v>639439.1</v>
      </c>
      <c r="AC317" s="1">
        <f ca="1">RepPd!AC416</f>
        <v>649854.74</v>
      </c>
      <c r="AD317" s="1">
        <f ca="1">RepPd!AD416</f>
        <v>649854.74</v>
      </c>
      <c r="AE317" s="1">
        <f ca="1">RepPd!AE416</f>
        <v>992530.36</v>
      </c>
      <c r="AF317" s="1">
        <f ca="1">RepPd!AF416</f>
        <v>1113786.6399999999</v>
      </c>
      <c r="AG317" s="1">
        <f ca="1">RepPd!AG416</f>
        <v>1156786.6399999999</v>
      </c>
      <c r="AH317" s="1">
        <f ca="1">RepPd!AH416</f>
        <v>1156786.6399999999</v>
      </c>
      <c r="AI317" s="1">
        <f ca="1">RepPd!AI416</f>
        <v>1156786.6399999999</v>
      </c>
      <c r="AJ317" s="1">
        <f ca="1">RepPd!AJ416</f>
        <v>1156786.6399999999</v>
      </c>
      <c r="AK317" s="1">
        <f ca="1">RepPd!AK416</f>
        <v>1156786.6399999999</v>
      </c>
      <c r="AL317" s="1">
        <f ca="1">RepPd!AL416</f>
        <v>1156786.6399999999</v>
      </c>
    </row>
    <row r="318" spans="9:38" x14ac:dyDescent="0.25">
      <c r="I318" s="22" t="str">
        <f>Items!$E$44</f>
        <v>Незавершенное производство и запасы</v>
      </c>
      <c r="J318" s="1" t="str">
        <f>Items!F51</f>
        <v>Материалы Благоустройство</v>
      </c>
      <c r="Q318" s="20">
        <f ca="1">RepPd!Q417</f>
        <v>640210.25</v>
      </c>
      <c r="T318" s="1">
        <f ca="1">RepPd!T417</f>
        <v>0</v>
      </c>
      <c r="U318" s="1">
        <f ca="1">RepPd!U417</f>
        <v>0</v>
      </c>
      <c r="V318" s="1">
        <f ca="1">RepPd!V417</f>
        <v>0</v>
      </c>
      <c r="W318" s="1">
        <f ca="1">RepPd!W417</f>
        <v>0</v>
      </c>
      <c r="X318" s="1">
        <f ca="1">RepPd!X417</f>
        <v>0</v>
      </c>
      <c r="Y318" s="1">
        <f ca="1">RepPd!Y417</f>
        <v>0</v>
      </c>
      <c r="Z318" s="1">
        <f ca="1">RepPd!Z417</f>
        <v>0</v>
      </c>
      <c r="AA318" s="1">
        <f ca="1">RepPd!AA417</f>
        <v>0</v>
      </c>
      <c r="AB318" s="1">
        <f ca="1">RepPd!AB417</f>
        <v>0</v>
      </c>
      <c r="AC318" s="1">
        <f ca="1">RepPd!AC417</f>
        <v>0</v>
      </c>
      <c r="AD318" s="1">
        <f ca="1">RepPd!AD417</f>
        <v>0</v>
      </c>
      <c r="AE318" s="1">
        <f ca="1">RepPd!AE417</f>
        <v>254800</v>
      </c>
      <c r="AF318" s="1">
        <f ca="1">RepPd!AF417</f>
        <v>638013.53</v>
      </c>
      <c r="AG318" s="1">
        <f ca="1">RepPd!AG417</f>
        <v>640210.25</v>
      </c>
      <c r="AH318" s="1">
        <f ca="1">RepPd!AH417</f>
        <v>640210.25</v>
      </c>
      <c r="AI318" s="1">
        <f ca="1">RepPd!AI417</f>
        <v>640210.25</v>
      </c>
      <c r="AJ318" s="1">
        <f ca="1">RepPd!AJ417</f>
        <v>640210.25</v>
      </c>
      <c r="AK318" s="1">
        <f ca="1">RepPd!AK417</f>
        <v>640210.25</v>
      </c>
      <c r="AL318" s="1">
        <f ca="1">RepPd!AL417</f>
        <v>640210.25</v>
      </c>
    </row>
    <row r="319" spans="9:38" x14ac:dyDescent="0.25">
      <c r="I319" s="22" t="str">
        <f>Items!$E$44</f>
        <v>Незавершенное производство и запасы</v>
      </c>
      <c r="J319" s="1" t="str">
        <f>Items!F52</f>
        <v>Монтаж фундамента</v>
      </c>
      <c r="Q319" s="20">
        <f ca="1">RepPd!Q418</f>
        <v>3397557.9799999995</v>
      </c>
      <c r="T319" s="1">
        <f ca="1">RepPd!T418</f>
        <v>0</v>
      </c>
      <c r="U319" s="1">
        <f ca="1">RepPd!U418</f>
        <v>256680</v>
      </c>
      <c r="V319" s="1">
        <f ca="1">RepPd!V418</f>
        <v>570994</v>
      </c>
      <c r="W319" s="1">
        <f ca="1">RepPd!W418</f>
        <v>570994</v>
      </c>
      <c r="X319" s="1">
        <f ca="1">RepPd!X418</f>
        <v>570994</v>
      </c>
      <c r="Y319" s="1">
        <f ca="1">RepPd!Y418</f>
        <v>570994</v>
      </c>
      <c r="Z319" s="1">
        <f ca="1">RepPd!Z418</f>
        <v>570994</v>
      </c>
      <c r="AA319" s="1">
        <f ca="1">RepPd!AA418</f>
        <v>670271.48</v>
      </c>
      <c r="AB319" s="1">
        <f ca="1">RepPd!AB418</f>
        <v>1488194.5799999998</v>
      </c>
      <c r="AC319" s="1">
        <f ca="1">RepPd!AC418</f>
        <v>1698165.7699999998</v>
      </c>
      <c r="AD319" s="1">
        <f ca="1">RepPd!AD418</f>
        <v>1815015.5099999998</v>
      </c>
      <c r="AE319" s="1">
        <f ca="1">RepPd!AE418</f>
        <v>2403275.5099999998</v>
      </c>
      <c r="AF319" s="1">
        <f ca="1">RepPd!AF418</f>
        <v>3397557.9799999995</v>
      </c>
      <c r="AG319" s="1">
        <f ca="1">RepPd!AG418</f>
        <v>3397557.9799999995</v>
      </c>
      <c r="AH319" s="1">
        <f ca="1">RepPd!AH418</f>
        <v>3397557.9799999995</v>
      </c>
      <c r="AI319" s="1">
        <f ca="1">RepPd!AI418</f>
        <v>3397557.9799999995</v>
      </c>
      <c r="AJ319" s="1">
        <f ca="1">RepPd!AJ418</f>
        <v>3397557.9799999995</v>
      </c>
      <c r="AK319" s="1">
        <f ca="1">RepPd!AK418</f>
        <v>3397557.9799999995</v>
      </c>
      <c r="AL319" s="1">
        <f ca="1">RepPd!AL418</f>
        <v>3397557.9799999995</v>
      </c>
    </row>
    <row r="320" spans="9:38" x14ac:dyDescent="0.25">
      <c r="I320" s="22" t="str">
        <f>Items!$E$44</f>
        <v>Незавершенное производство и запасы</v>
      </c>
      <c r="J320" s="1" t="str">
        <f>Items!F53</f>
        <v>Монтаж Коробки</v>
      </c>
      <c r="Q320" s="20">
        <f ca="1">RepPd!Q419</f>
        <v>3144157.55</v>
      </c>
      <c r="T320" s="1">
        <f ca="1">RepPd!T419</f>
        <v>0</v>
      </c>
      <c r="U320" s="1">
        <f ca="1">RepPd!U419</f>
        <v>0</v>
      </c>
      <c r="V320" s="1">
        <f ca="1">RepPd!V419</f>
        <v>23940</v>
      </c>
      <c r="W320" s="1">
        <f ca="1">RepPd!W419</f>
        <v>272214</v>
      </c>
      <c r="X320" s="1">
        <f ca="1">RepPd!X419</f>
        <v>438454</v>
      </c>
      <c r="Y320" s="1">
        <f ca="1">RepPd!Y419</f>
        <v>884851.3</v>
      </c>
      <c r="Z320" s="1">
        <f ca="1">RepPd!Z419</f>
        <v>1227365.05</v>
      </c>
      <c r="AA320" s="1">
        <f ca="1">RepPd!AA419</f>
        <v>1227365.05</v>
      </c>
      <c r="AB320" s="1">
        <f ca="1">RepPd!AB419</f>
        <v>1227365.05</v>
      </c>
      <c r="AC320" s="1">
        <f ca="1">RepPd!AC419</f>
        <v>1536605.55</v>
      </c>
      <c r="AD320" s="1">
        <f ca="1">RepPd!AD419</f>
        <v>2496607.5499999998</v>
      </c>
      <c r="AE320" s="1">
        <f ca="1">RepPd!AE419</f>
        <v>2931057.55</v>
      </c>
      <c r="AF320" s="1">
        <f ca="1">RepPd!AF419</f>
        <v>3019857.55</v>
      </c>
      <c r="AG320" s="1">
        <f ca="1">RepPd!AG419</f>
        <v>3144157.55</v>
      </c>
      <c r="AH320" s="1">
        <f ca="1">RepPd!AH419</f>
        <v>3144157.55</v>
      </c>
      <c r="AI320" s="1">
        <f ca="1">RepPd!AI419</f>
        <v>3144157.55</v>
      </c>
      <c r="AJ320" s="1">
        <f ca="1">RepPd!AJ419</f>
        <v>3144157.55</v>
      </c>
      <c r="AK320" s="1">
        <f ca="1">RepPd!AK419</f>
        <v>3144157.55</v>
      </c>
      <c r="AL320" s="1">
        <f ca="1">RepPd!AL419</f>
        <v>3144157.55</v>
      </c>
    </row>
    <row r="321" spans="5:38" x14ac:dyDescent="0.25">
      <c r="I321" s="22" t="str">
        <f>Items!$E$44</f>
        <v>Незавершенное производство и запасы</v>
      </c>
      <c r="J321" s="1" t="str">
        <f>Items!F54</f>
        <v>Монтаж кровли</v>
      </c>
      <c r="Q321" s="20">
        <f ca="1">RepPd!Q420</f>
        <v>2030745.9800000002</v>
      </c>
      <c r="T321" s="1">
        <f ca="1">RepPd!T420</f>
        <v>0</v>
      </c>
      <c r="U321" s="1">
        <f ca="1">RepPd!U420</f>
        <v>0</v>
      </c>
      <c r="V321" s="1">
        <f ca="1">RepPd!V420</f>
        <v>0</v>
      </c>
      <c r="W321" s="1">
        <f ca="1">RepPd!W420</f>
        <v>0</v>
      </c>
      <c r="X321" s="1">
        <f ca="1">RepPd!X420</f>
        <v>17434</v>
      </c>
      <c r="Y321" s="1">
        <f ca="1">RepPd!Y420</f>
        <v>187154.6</v>
      </c>
      <c r="Z321" s="1">
        <f ca="1">RepPd!Z420</f>
        <v>506602.20000000007</v>
      </c>
      <c r="AA321" s="1">
        <f ca="1">RepPd!AA420</f>
        <v>897951.20000000007</v>
      </c>
      <c r="AB321" s="1">
        <f ca="1">RepPd!AB420</f>
        <v>897951.20000000007</v>
      </c>
      <c r="AC321" s="1">
        <f ca="1">RepPd!AC420</f>
        <v>897951.20000000007</v>
      </c>
      <c r="AD321" s="1">
        <f ca="1">RepPd!AD420</f>
        <v>915579.20000000007</v>
      </c>
      <c r="AE321" s="1">
        <f ca="1">RepPd!AE420</f>
        <v>1323577.7000000002</v>
      </c>
      <c r="AF321" s="1">
        <f ca="1">RepPd!AF420</f>
        <v>1923853.4800000002</v>
      </c>
      <c r="AG321" s="1">
        <f ca="1">RepPd!AG420</f>
        <v>2030745.9800000002</v>
      </c>
      <c r="AH321" s="1">
        <f ca="1">RepPd!AH420</f>
        <v>2030745.9800000002</v>
      </c>
      <c r="AI321" s="1">
        <f ca="1">RepPd!AI420</f>
        <v>2030745.9800000002</v>
      </c>
      <c r="AJ321" s="1">
        <f ca="1">RepPd!AJ420</f>
        <v>2030745.9800000002</v>
      </c>
      <c r="AK321" s="1">
        <f ca="1">RepPd!AK420</f>
        <v>2030745.9800000002</v>
      </c>
      <c r="AL321" s="1">
        <f ca="1">RepPd!AL420</f>
        <v>2030745.9800000002</v>
      </c>
    </row>
    <row r="322" spans="5:38" x14ac:dyDescent="0.25">
      <c r="I322" s="22" t="str">
        <f>Items!$E$44</f>
        <v>Незавершенное производство и запасы</v>
      </c>
      <c r="J322" s="1" t="str">
        <f>Items!F55</f>
        <v>Монтаж окон</v>
      </c>
      <c r="Q322" s="20">
        <f ca="1">RepPd!Q421</f>
        <v>91850</v>
      </c>
      <c r="T322" s="1">
        <f ca="1">RepPd!T421</f>
        <v>0</v>
      </c>
      <c r="U322" s="1">
        <f ca="1">RepPd!U421</f>
        <v>0</v>
      </c>
      <c r="V322" s="1">
        <f ca="1">RepPd!V421</f>
        <v>0</v>
      </c>
      <c r="W322" s="1">
        <f ca="1">RepPd!W421</f>
        <v>0</v>
      </c>
      <c r="X322" s="1">
        <f ca="1">RepPd!X421</f>
        <v>0</v>
      </c>
      <c r="Y322" s="1">
        <f ca="1">RepPd!Y421</f>
        <v>0</v>
      </c>
      <c r="Z322" s="1">
        <f ca="1">RepPd!Z421</f>
        <v>46650</v>
      </c>
      <c r="AA322" s="1">
        <f ca="1">RepPd!AA421</f>
        <v>46650</v>
      </c>
      <c r="AB322" s="1">
        <f ca="1">RepPd!AB421</f>
        <v>46650</v>
      </c>
      <c r="AC322" s="1">
        <f ca="1">RepPd!AC421</f>
        <v>46650</v>
      </c>
      <c r="AD322" s="1">
        <f ca="1">RepPd!AD421</f>
        <v>46650</v>
      </c>
      <c r="AE322" s="1">
        <f ca="1">RepPd!AE421</f>
        <v>91850</v>
      </c>
      <c r="AF322" s="1">
        <f ca="1">RepPd!AF421</f>
        <v>91850</v>
      </c>
      <c r="AG322" s="1">
        <f ca="1">RepPd!AG421</f>
        <v>91850</v>
      </c>
      <c r="AH322" s="1">
        <f ca="1">RepPd!AH421</f>
        <v>91850</v>
      </c>
      <c r="AI322" s="1">
        <f ca="1">RepPd!AI421</f>
        <v>91850</v>
      </c>
      <c r="AJ322" s="1">
        <f ca="1">RepPd!AJ421</f>
        <v>91850</v>
      </c>
      <c r="AK322" s="1">
        <f ca="1">RepPd!AK421</f>
        <v>91850</v>
      </c>
      <c r="AL322" s="1">
        <f ca="1">RepPd!AL421</f>
        <v>91850</v>
      </c>
    </row>
    <row r="323" spans="5:38" x14ac:dyDescent="0.25">
      <c r="I323" s="22" t="str">
        <f>Items!$E$44</f>
        <v>Незавершенное производство и запасы</v>
      </c>
      <c r="J323" s="1" t="str">
        <f>Items!F56</f>
        <v>Монтаж Фасада</v>
      </c>
      <c r="Q323" s="20">
        <f ca="1">RepPd!Q422</f>
        <v>1573886.68</v>
      </c>
      <c r="T323" s="1">
        <f ca="1">RepPd!T422</f>
        <v>0</v>
      </c>
      <c r="U323" s="1">
        <f ca="1">RepPd!U422</f>
        <v>0</v>
      </c>
      <c r="V323" s="1">
        <f ca="1">RepPd!V422</f>
        <v>0</v>
      </c>
      <c r="W323" s="1">
        <f ca="1">RepPd!W422</f>
        <v>0</v>
      </c>
      <c r="X323" s="1">
        <f ca="1">RepPd!X422</f>
        <v>0</v>
      </c>
      <c r="Y323" s="1">
        <f ca="1">RepPd!Y422</f>
        <v>0</v>
      </c>
      <c r="Z323" s="1">
        <f ca="1">RepPd!Z422</f>
        <v>394039.95</v>
      </c>
      <c r="AA323" s="1">
        <f ca="1">RepPd!AA422</f>
        <v>829639.67999999993</v>
      </c>
      <c r="AB323" s="1">
        <f ca="1">RepPd!AB422</f>
        <v>943693.67999999993</v>
      </c>
      <c r="AC323" s="1">
        <f ca="1">RepPd!AC422</f>
        <v>943693.67999999993</v>
      </c>
      <c r="AD323" s="1">
        <f ca="1">RepPd!AD422</f>
        <v>943693.67999999993</v>
      </c>
      <c r="AE323" s="1">
        <f ca="1">RepPd!AE422</f>
        <v>943693.67999999993</v>
      </c>
      <c r="AF323" s="1">
        <f ca="1">RepPd!AF422</f>
        <v>1573886.68</v>
      </c>
      <c r="AG323" s="1">
        <f ca="1">RepPd!AG422</f>
        <v>1573886.68</v>
      </c>
      <c r="AH323" s="1">
        <f ca="1">RepPd!AH422</f>
        <v>1573886.68</v>
      </c>
      <c r="AI323" s="1">
        <f ca="1">RepPd!AI422</f>
        <v>1573886.68</v>
      </c>
      <c r="AJ323" s="1">
        <f ca="1">RepPd!AJ422</f>
        <v>1573886.68</v>
      </c>
      <c r="AK323" s="1">
        <f ca="1">RepPd!AK422</f>
        <v>1573886.68</v>
      </c>
      <c r="AL323" s="1">
        <f ca="1">RepPd!AL422</f>
        <v>1573886.68</v>
      </c>
    </row>
    <row r="324" spans="5:38" x14ac:dyDescent="0.25">
      <c r="I324" s="22" t="str">
        <f>Items!$E$44</f>
        <v>Незавершенное производство и запасы</v>
      </c>
      <c r="J324" s="1" t="str">
        <f>Items!F57</f>
        <v>Монтаж Благоустройства</v>
      </c>
      <c r="Q324" s="20">
        <f ca="1">RepPd!Q423</f>
        <v>310994</v>
      </c>
      <c r="T324" s="1">
        <f ca="1">RepPd!T423</f>
        <v>0</v>
      </c>
      <c r="U324" s="1">
        <f ca="1">RepPd!U423</f>
        <v>0</v>
      </c>
      <c r="V324" s="1">
        <f ca="1">RepPd!V423</f>
        <v>0</v>
      </c>
      <c r="W324" s="1">
        <f ca="1">RepPd!W423</f>
        <v>0</v>
      </c>
      <c r="X324" s="1">
        <f ca="1">RepPd!X423</f>
        <v>0</v>
      </c>
      <c r="Y324" s="1">
        <f ca="1">RepPd!Y423</f>
        <v>0</v>
      </c>
      <c r="Z324" s="1">
        <f ca="1">RepPd!Z423</f>
        <v>0</v>
      </c>
      <c r="AA324" s="1">
        <f ca="1">RepPd!AA423</f>
        <v>0</v>
      </c>
      <c r="AB324" s="1">
        <f ca="1">RepPd!AB423</f>
        <v>0</v>
      </c>
      <c r="AC324" s="1">
        <f ca="1">RepPd!AC423</f>
        <v>0</v>
      </c>
      <c r="AD324" s="1">
        <f ca="1">RepPd!AD423</f>
        <v>26026</v>
      </c>
      <c r="AE324" s="1">
        <f ca="1">RepPd!AE423</f>
        <v>26026</v>
      </c>
      <c r="AF324" s="1">
        <f ca="1">RepPd!AF423</f>
        <v>226354</v>
      </c>
      <c r="AG324" s="1">
        <f ca="1">RepPd!AG423</f>
        <v>310994</v>
      </c>
      <c r="AH324" s="1">
        <f ca="1">RepPd!AH423</f>
        <v>310994</v>
      </c>
      <c r="AI324" s="1">
        <f ca="1">RepPd!AI423</f>
        <v>310994</v>
      </c>
      <c r="AJ324" s="1">
        <f ca="1">RepPd!AJ423</f>
        <v>310994</v>
      </c>
      <c r="AK324" s="1">
        <f ca="1">RepPd!AK423</f>
        <v>310994</v>
      </c>
      <c r="AL324" s="1">
        <f ca="1">RepPd!AL423</f>
        <v>310994</v>
      </c>
    </row>
    <row r="325" spans="5:38" x14ac:dyDescent="0.25">
      <c r="I325" s="22" t="str">
        <f>Items!$E$44</f>
        <v>Незавершенное производство и запасы</v>
      </c>
      <c r="J325" s="1" t="str">
        <f>Items!F58</f>
        <v>Спец техника</v>
      </c>
      <c r="Q325" s="20">
        <f ca="1">RepPd!Q424</f>
        <v>1022760.5199999999</v>
      </c>
      <c r="T325" s="1">
        <f ca="1">RepPd!T424</f>
        <v>0</v>
      </c>
      <c r="U325" s="1">
        <f ca="1">RepPd!U424</f>
        <v>0</v>
      </c>
      <c r="V325" s="1">
        <f ca="1">RepPd!V424</f>
        <v>28660</v>
      </c>
      <c r="W325" s="1">
        <f ca="1">RepPd!W424</f>
        <v>28660</v>
      </c>
      <c r="X325" s="1">
        <f ca="1">RepPd!X424</f>
        <v>34920</v>
      </c>
      <c r="Y325" s="1">
        <f ca="1">RepPd!Y424</f>
        <v>44120</v>
      </c>
      <c r="Z325" s="1">
        <f ca="1">RepPd!Z424</f>
        <v>76020</v>
      </c>
      <c r="AA325" s="1">
        <f ca="1">RepPd!AA424</f>
        <v>390835.44</v>
      </c>
      <c r="AB325" s="1">
        <f ca="1">RepPd!AB424</f>
        <v>573325.11</v>
      </c>
      <c r="AC325" s="1">
        <f ca="1">RepPd!AC424</f>
        <v>584625.11</v>
      </c>
      <c r="AD325" s="1">
        <f ca="1">RepPd!AD424</f>
        <v>633651.91999999993</v>
      </c>
      <c r="AE325" s="1">
        <f ca="1">RepPd!AE424</f>
        <v>896240.5199999999</v>
      </c>
      <c r="AF325" s="1">
        <f ca="1">RepPd!AF424</f>
        <v>1016320.5199999999</v>
      </c>
      <c r="AG325" s="1">
        <f ca="1">RepPd!AG424</f>
        <v>1022760.5199999999</v>
      </c>
      <c r="AH325" s="1">
        <f ca="1">RepPd!AH424</f>
        <v>1022760.5199999999</v>
      </c>
      <c r="AI325" s="1">
        <f ca="1">RepPd!AI424</f>
        <v>1022760.5199999999</v>
      </c>
      <c r="AJ325" s="1">
        <f ca="1">RepPd!AJ424</f>
        <v>1022760.5199999999</v>
      </c>
      <c r="AK325" s="1">
        <f ca="1">RepPd!AK424</f>
        <v>1022760.5199999999</v>
      </c>
      <c r="AL325" s="1">
        <f ca="1">RepPd!AL424</f>
        <v>1022760.5199999999</v>
      </c>
    </row>
    <row r="326" spans="5:38" x14ac:dyDescent="0.25">
      <c r="I326" s="22" t="str">
        <f>Items!$E$44</f>
        <v>Незавершенное производство и запасы</v>
      </c>
      <c r="J326" s="1" t="str">
        <f>Items!F59</f>
        <v>Общая территория (дорога, ливневка, газ, эл-во)</v>
      </c>
      <c r="Q326" s="20">
        <f ca="1">RepPd!Q425</f>
        <v>13570</v>
      </c>
      <c r="T326" s="1">
        <f ca="1">RepPd!T425</f>
        <v>0</v>
      </c>
      <c r="U326" s="1">
        <f ca="1">RepPd!U425</f>
        <v>0</v>
      </c>
      <c r="V326" s="1">
        <f ca="1">RepPd!V425</f>
        <v>0</v>
      </c>
      <c r="W326" s="1">
        <f ca="1">RepPd!W425</f>
        <v>0</v>
      </c>
      <c r="X326" s="1">
        <f ca="1">RepPd!X425</f>
        <v>0</v>
      </c>
      <c r="Y326" s="1">
        <f ca="1">RepPd!Y425</f>
        <v>0</v>
      </c>
      <c r="Z326" s="1">
        <f ca="1">RepPd!Z425</f>
        <v>0</v>
      </c>
      <c r="AA326" s="1">
        <f ca="1">RepPd!AA425</f>
        <v>0</v>
      </c>
      <c r="AB326" s="1">
        <f ca="1">RepPd!AB425</f>
        <v>13570</v>
      </c>
      <c r="AC326" s="1">
        <f ca="1">RepPd!AC425</f>
        <v>13570</v>
      </c>
      <c r="AD326" s="1">
        <f ca="1">RepPd!AD425</f>
        <v>13570</v>
      </c>
      <c r="AE326" s="1">
        <f ca="1">RepPd!AE425</f>
        <v>13570</v>
      </c>
      <c r="AF326" s="1">
        <f ca="1">RepPd!AF425</f>
        <v>13570</v>
      </c>
      <c r="AG326" s="1">
        <f ca="1">RepPd!AG425</f>
        <v>13570</v>
      </c>
      <c r="AH326" s="1">
        <f ca="1">RepPd!AH425</f>
        <v>13570</v>
      </c>
      <c r="AI326" s="1">
        <f ca="1">RepPd!AI425</f>
        <v>13570</v>
      </c>
      <c r="AJ326" s="1">
        <f ca="1">RepPd!AJ425</f>
        <v>13570</v>
      </c>
      <c r="AK326" s="1">
        <f ca="1">RepPd!AK425</f>
        <v>13570</v>
      </c>
      <c r="AL326" s="1">
        <f ca="1">RepPd!AL425</f>
        <v>13570</v>
      </c>
    </row>
    <row r="327" spans="5:38" x14ac:dyDescent="0.25">
      <c r="I327" s="22" t="str">
        <f>Items!$E$44</f>
        <v>Незавершенное производство и запасы</v>
      </c>
      <c r="J327" s="1" t="str">
        <f>Items!F60</f>
        <v>Резерв-1</v>
      </c>
      <c r="Q327" s="20">
        <f ca="1">RepPd!Q426</f>
        <v>0</v>
      </c>
      <c r="T327" s="1">
        <f ca="1">RepPd!T426</f>
        <v>0</v>
      </c>
      <c r="U327" s="1">
        <f ca="1">RepPd!U426</f>
        <v>0</v>
      </c>
      <c r="V327" s="1">
        <f ca="1">RepPd!V426</f>
        <v>0</v>
      </c>
      <c r="W327" s="1">
        <f ca="1">RepPd!W426</f>
        <v>0</v>
      </c>
      <c r="X327" s="1">
        <f ca="1">RepPd!X426</f>
        <v>0</v>
      </c>
      <c r="Y327" s="1">
        <f ca="1">RepPd!Y426</f>
        <v>0</v>
      </c>
      <c r="Z327" s="1">
        <f ca="1">RepPd!Z426</f>
        <v>0</v>
      </c>
      <c r="AA327" s="1">
        <f ca="1">RepPd!AA426</f>
        <v>0</v>
      </c>
      <c r="AB327" s="1">
        <f ca="1">RepPd!AB426</f>
        <v>0</v>
      </c>
      <c r="AC327" s="1">
        <f ca="1">RepPd!AC426</f>
        <v>0</v>
      </c>
      <c r="AD327" s="1">
        <f ca="1">RepPd!AD426</f>
        <v>0</v>
      </c>
      <c r="AE327" s="1">
        <f ca="1">RepPd!AE426</f>
        <v>0</v>
      </c>
      <c r="AF327" s="1">
        <f ca="1">RepPd!AF426</f>
        <v>0</v>
      </c>
      <c r="AG327" s="1">
        <f ca="1">RepPd!AG426</f>
        <v>0</v>
      </c>
      <c r="AH327" s="1">
        <f ca="1">RepPd!AH426</f>
        <v>0</v>
      </c>
      <c r="AI327" s="1">
        <f ca="1">RepPd!AI426</f>
        <v>0</v>
      </c>
      <c r="AJ327" s="1">
        <f ca="1">RepPd!AJ426</f>
        <v>0</v>
      </c>
      <c r="AK327" s="1">
        <f ca="1">RepPd!AK426</f>
        <v>0</v>
      </c>
      <c r="AL327" s="1">
        <f ca="1">RepPd!AL426</f>
        <v>0</v>
      </c>
    </row>
    <row r="328" spans="5:38" x14ac:dyDescent="0.25">
      <c r="I328" s="22" t="str">
        <f>Items!$E$44</f>
        <v>Незавершенное производство и запасы</v>
      </c>
      <c r="J328" s="1" t="str">
        <f>Items!F61</f>
        <v>Резерв-2</v>
      </c>
      <c r="Q328" s="20">
        <f ca="1">RepPd!Q427</f>
        <v>0</v>
      </c>
      <c r="T328" s="1">
        <f ca="1">RepPd!T427</f>
        <v>0</v>
      </c>
      <c r="U328" s="1">
        <f ca="1">RepPd!U427</f>
        <v>0</v>
      </c>
      <c r="V328" s="1">
        <f ca="1">RepPd!V427</f>
        <v>0</v>
      </c>
      <c r="W328" s="1">
        <f ca="1">RepPd!W427</f>
        <v>0</v>
      </c>
      <c r="X328" s="1">
        <f ca="1">RepPd!X427</f>
        <v>0</v>
      </c>
      <c r="Y328" s="1">
        <f ca="1">RepPd!Y427</f>
        <v>0</v>
      </c>
      <c r="Z328" s="1">
        <f ca="1">RepPd!Z427</f>
        <v>0</v>
      </c>
      <c r="AA328" s="1">
        <f ca="1">RepPd!AA427</f>
        <v>0</v>
      </c>
      <c r="AB328" s="1">
        <f ca="1">RepPd!AB427</f>
        <v>0</v>
      </c>
      <c r="AC328" s="1">
        <f ca="1">RepPd!AC427</f>
        <v>0</v>
      </c>
      <c r="AD328" s="1">
        <f ca="1">RepPd!AD427</f>
        <v>0</v>
      </c>
      <c r="AE328" s="1">
        <f ca="1">RepPd!AE427</f>
        <v>0</v>
      </c>
      <c r="AF328" s="1">
        <f ca="1">RepPd!AF427</f>
        <v>0</v>
      </c>
      <c r="AG328" s="1">
        <f ca="1">RepPd!AG427</f>
        <v>0</v>
      </c>
      <c r="AH328" s="1">
        <f ca="1">RepPd!AH427</f>
        <v>0</v>
      </c>
      <c r="AI328" s="1">
        <f ca="1">RepPd!AI427</f>
        <v>0</v>
      </c>
      <c r="AJ328" s="1">
        <f ca="1">RepPd!AJ427</f>
        <v>0</v>
      </c>
      <c r="AK328" s="1">
        <f ca="1">RepPd!AK427</f>
        <v>0</v>
      </c>
      <c r="AL328" s="1">
        <f ca="1">RepPd!AL427</f>
        <v>0</v>
      </c>
    </row>
    <row r="329" spans="5:38" x14ac:dyDescent="0.25">
      <c r="I329" s="22" t="str">
        <f>Items!$E$44</f>
        <v>Незавершенное производство и запасы</v>
      </c>
      <c r="J329" s="1" t="str">
        <f>Items!F62</f>
        <v>Резерв-3</v>
      </c>
      <c r="Q329" s="20">
        <f ca="1">RepPd!Q428</f>
        <v>0</v>
      </c>
      <c r="T329" s="1">
        <f ca="1">RepPd!T428</f>
        <v>0</v>
      </c>
      <c r="U329" s="1">
        <f ca="1">RepPd!U428</f>
        <v>0</v>
      </c>
      <c r="V329" s="1">
        <f ca="1">RepPd!V428</f>
        <v>0</v>
      </c>
      <c r="W329" s="1">
        <f ca="1">RepPd!W428</f>
        <v>0</v>
      </c>
      <c r="X329" s="1">
        <f ca="1">RepPd!X428</f>
        <v>0</v>
      </c>
      <c r="Y329" s="1">
        <f ca="1">RepPd!Y428</f>
        <v>0</v>
      </c>
      <c r="Z329" s="1">
        <f ca="1">RepPd!Z428</f>
        <v>0</v>
      </c>
      <c r="AA329" s="1">
        <f ca="1">RepPd!AA428</f>
        <v>0</v>
      </c>
      <c r="AB329" s="1">
        <f ca="1">RepPd!AB428</f>
        <v>0</v>
      </c>
      <c r="AC329" s="1">
        <f ca="1">RepPd!AC428</f>
        <v>0</v>
      </c>
      <c r="AD329" s="1">
        <f ca="1">RepPd!AD428</f>
        <v>0</v>
      </c>
      <c r="AE329" s="1">
        <f ca="1">RepPd!AE428</f>
        <v>0</v>
      </c>
      <c r="AF329" s="1">
        <f ca="1">RepPd!AF428</f>
        <v>0</v>
      </c>
      <c r="AG329" s="1">
        <f ca="1">RepPd!AG428</f>
        <v>0</v>
      </c>
      <c r="AH329" s="1">
        <f ca="1">RepPd!AH428</f>
        <v>0</v>
      </c>
      <c r="AI329" s="1">
        <f ca="1">RepPd!AI428</f>
        <v>0</v>
      </c>
      <c r="AJ329" s="1">
        <f ca="1">RepPd!AJ428</f>
        <v>0</v>
      </c>
      <c r="AK329" s="1">
        <f ca="1">RepPd!AK428</f>
        <v>0</v>
      </c>
      <c r="AL329" s="1">
        <f ca="1">RepPd!AL428</f>
        <v>0</v>
      </c>
    </row>
    <row r="330" spans="5:38" x14ac:dyDescent="0.25">
      <c r="I330" s="22" t="str">
        <f>Items!$E$44</f>
        <v>Незавершенное производство и запасы</v>
      </c>
      <c r="J330" s="1" t="str">
        <f>Items!F63</f>
        <v>Резерв-4</v>
      </c>
      <c r="Q330" s="20">
        <f ca="1">RepPd!Q429</f>
        <v>0</v>
      </c>
      <c r="T330" s="1">
        <f ca="1">RepPd!T429</f>
        <v>0</v>
      </c>
      <c r="U330" s="1">
        <f ca="1">RepPd!U429</f>
        <v>0</v>
      </c>
      <c r="V330" s="1">
        <f ca="1">RepPd!V429</f>
        <v>0</v>
      </c>
      <c r="W330" s="1">
        <f ca="1">RepPd!W429</f>
        <v>0</v>
      </c>
      <c r="X330" s="1">
        <f ca="1">RepPd!X429</f>
        <v>0</v>
      </c>
      <c r="Y330" s="1">
        <f ca="1">RepPd!Y429</f>
        <v>0</v>
      </c>
      <c r="Z330" s="1">
        <f ca="1">RepPd!Z429</f>
        <v>0</v>
      </c>
      <c r="AA330" s="1">
        <f ca="1">RepPd!AA429</f>
        <v>0</v>
      </c>
      <c r="AB330" s="1">
        <f ca="1">RepPd!AB429</f>
        <v>0</v>
      </c>
      <c r="AC330" s="1">
        <f ca="1">RepPd!AC429</f>
        <v>0</v>
      </c>
      <c r="AD330" s="1">
        <f ca="1">RepPd!AD429</f>
        <v>0</v>
      </c>
      <c r="AE330" s="1">
        <f ca="1">RepPd!AE429</f>
        <v>0</v>
      </c>
      <c r="AF330" s="1">
        <f ca="1">RepPd!AF429</f>
        <v>0</v>
      </c>
      <c r="AG330" s="1">
        <f ca="1">RepPd!AG429</f>
        <v>0</v>
      </c>
      <c r="AH330" s="1">
        <f ca="1">RepPd!AH429</f>
        <v>0</v>
      </c>
      <c r="AI330" s="1">
        <f ca="1">RepPd!AI429</f>
        <v>0</v>
      </c>
      <c r="AJ330" s="1">
        <f ca="1">RepPd!AJ429</f>
        <v>0</v>
      </c>
      <c r="AK330" s="1">
        <f ca="1">RepPd!AK429</f>
        <v>0</v>
      </c>
      <c r="AL330" s="1">
        <f ca="1">RepPd!AL429</f>
        <v>0</v>
      </c>
    </row>
    <row r="331" spans="5:38" x14ac:dyDescent="0.25">
      <c r="I331" s="22" t="str">
        <f>Items!$E$44</f>
        <v>Незавершенное производство и запасы</v>
      </c>
      <c r="J331" s="1" t="str">
        <f>Items!F64</f>
        <v>Резерв-5</v>
      </c>
      <c r="Q331" s="20">
        <f ca="1">RepPd!Q430</f>
        <v>0</v>
      </c>
      <c r="T331" s="1">
        <f ca="1">RepPd!T430</f>
        <v>0</v>
      </c>
      <c r="U331" s="1">
        <f ca="1">RepPd!U430</f>
        <v>0</v>
      </c>
      <c r="V331" s="1">
        <f ca="1">RepPd!V430</f>
        <v>0</v>
      </c>
      <c r="W331" s="1">
        <f ca="1">RepPd!W430</f>
        <v>0</v>
      </c>
      <c r="X331" s="1">
        <f ca="1">RepPd!X430</f>
        <v>0</v>
      </c>
      <c r="Y331" s="1">
        <f ca="1">RepPd!Y430</f>
        <v>0</v>
      </c>
      <c r="Z331" s="1">
        <f ca="1">RepPd!Z430</f>
        <v>0</v>
      </c>
      <c r="AA331" s="1">
        <f ca="1">RepPd!AA430</f>
        <v>0</v>
      </c>
      <c r="AB331" s="1">
        <f ca="1">RepPd!AB430</f>
        <v>0</v>
      </c>
      <c r="AC331" s="1">
        <f ca="1">RepPd!AC430</f>
        <v>0</v>
      </c>
      <c r="AD331" s="1">
        <f ca="1">RepPd!AD430</f>
        <v>0</v>
      </c>
      <c r="AE331" s="1">
        <f ca="1">RepPd!AE430</f>
        <v>0</v>
      </c>
      <c r="AF331" s="1">
        <f ca="1">RepPd!AF430</f>
        <v>0</v>
      </c>
      <c r="AG331" s="1">
        <f ca="1">RepPd!AG430</f>
        <v>0</v>
      </c>
      <c r="AH331" s="1">
        <f ca="1">RepPd!AH430</f>
        <v>0</v>
      </c>
      <c r="AI331" s="1">
        <f ca="1">RepPd!AI430</f>
        <v>0</v>
      </c>
      <c r="AJ331" s="1">
        <f ca="1">RepPd!AJ430</f>
        <v>0</v>
      </c>
      <c r="AK331" s="1">
        <f ca="1">RepPd!AK430</f>
        <v>0</v>
      </c>
      <c r="AL331" s="1">
        <f ca="1">RepPd!AL430</f>
        <v>0</v>
      </c>
    </row>
    <row r="332" spans="5:38" x14ac:dyDescent="0.25">
      <c r="I332" s="22" t="str">
        <f>Items!$E$44</f>
        <v>Незавершенное производство и запасы</v>
      </c>
      <c r="J332" s="1" t="str">
        <f>Items!F65</f>
        <v>Резерв-6</v>
      </c>
      <c r="Q332" s="20">
        <f ca="1">RepPd!Q431</f>
        <v>0</v>
      </c>
      <c r="T332" s="1">
        <f ca="1">RepPd!T431</f>
        <v>0</v>
      </c>
      <c r="U332" s="1">
        <f ca="1">RepPd!U431</f>
        <v>0</v>
      </c>
      <c r="V332" s="1">
        <f ca="1">RepPd!V431</f>
        <v>0</v>
      </c>
      <c r="W332" s="1">
        <f ca="1">RepPd!W431</f>
        <v>0</v>
      </c>
      <c r="X332" s="1">
        <f ca="1">RepPd!X431</f>
        <v>0</v>
      </c>
      <c r="Y332" s="1">
        <f ca="1">RepPd!Y431</f>
        <v>0</v>
      </c>
      <c r="Z332" s="1">
        <f ca="1">RepPd!Z431</f>
        <v>0</v>
      </c>
      <c r="AA332" s="1">
        <f ca="1">RepPd!AA431</f>
        <v>0</v>
      </c>
      <c r="AB332" s="1">
        <f ca="1">RepPd!AB431</f>
        <v>0</v>
      </c>
      <c r="AC332" s="1">
        <f ca="1">RepPd!AC431</f>
        <v>0</v>
      </c>
      <c r="AD332" s="1">
        <f ca="1">RepPd!AD431</f>
        <v>0</v>
      </c>
      <c r="AE332" s="1">
        <f ca="1">RepPd!AE431</f>
        <v>0</v>
      </c>
      <c r="AF332" s="1">
        <f ca="1">RepPd!AF431</f>
        <v>0</v>
      </c>
      <c r="AG332" s="1">
        <f ca="1">RepPd!AG431</f>
        <v>0</v>
      </c>
      <c r="AH332" s="1">
        <f ca="1">RepPd!AH431</f>
        <v>0</v>
      </c>
      <c r="AI332" s="1">
        <f ca="1">RepPd!AI431</f>
        <v>0</v>
      </c>
      <c r="AJ332" s="1">
        <f ca="1">RepPd!AJ431</f>
        <v>0</v>
      </c>
      <c r="AK332" s="1">
        <f ca="1">RepPd!AK431</f>
        <v>0</v>
      </c>
      <c r="AL332" s="1">
        <f ca="1">RepPd!AL431</f>
        <v>0</v>
      </c>
    </row>
    <row r="333" spans="5:38" x14ac:dyDescent="0.25">
      <c r="I333" s="22" t="str">
        <f>Items!$E$44</f>
        <v>Незавершенное производство и запасы</v>
      </c>
      <c r="J333" s="1" t="str">
        <f>Items!F66</f>
        <v>Резерв-7</v>
      </c>
      <c r="Q333" s="20">
        <f ca="1">RepPd!Q432</f>
        <v>0</v>
      </c>
      <c r="T333" s="1">
        <f ca="1">RepPd!T432</f>
        <v>0</v>
      </c>
      <c r="U333" s="1">
        <f ca="1">RepPd!U432</f>
        <v>0</v>
      </c>
      <c r="V333" s="1">
        <f ca="1">RepPd!V432</f>
        <v>0</v>
      </c>
      <c r="W333" s="1">
        <f ca="1">RepPd!W432</f>
        <v>0</v>
      </c>
      <c r="X333" s="1">
        <f ca="1">RepPd!X432</f>
        <v>0</v>
      </c>
      <c r="Y333" s="1">
        <f ca="1">RepPd!Y432</f>
        <v>0</v>
      </c>
      <c r="Z333" s="1">
        <f ca="1">RepPd!Z432</f>
        <v>0</v>
      </c>
      <c r="AA333" s="1">
        <f ca="1">RepPd!AA432</f>
        <v>0</v>
      </c>
      <c r="AB333" s="1">
        <f ca="1">RepPd!AB432</f>
        <v>0</v>
      </c>
      <c r="AC333" s="1">
        <f ca="1">RepPd!AC432</f>
        <v>0</v>
      </c>
      <c r="AD333" s="1">
        <f ca="1">RepPd!AD432</f>
        <v>0</v>
      </c>
      <c r="AE333" s="1">
        <f ca="1">RepPd!AE432</f>
        <v>0</v>
      </c>
      <c r="AF333" s="1">
        <f ca="1">RepPd!AF432</f>
        <v>0</v>
      </c>
      <c r="AG333" s="1">
        <f ca="1">RepPd!AG432</f>
        <v>0</v>
      </c>
      <c r="AH333" s="1">
        <f ca="1">RepPd!AH432</f>
        <v>0</v>
      </c>
      <c r="AI333" s="1">
        <f ca="1">RepPd!AI432</f>
        <v>0</v>
      </c>
      <c r="AJ333" s="1">
        <f ca="1">RepPd!AJ432</f>
        <v>0</v>
      </c>
      <c r="AK333" s="1">
        <f ca="1">RepPd!AK432</f>
        <v>0</v>
      </c>
      <c r="AL333" s="1">
        <f ca="1">RepPd!AL432</f>
        <v>0</v>
      </c>
    </row>
    <row r="334" spans="5:38" x14ac:dyDescent="0.25">
      <c r="I334" s="22" t="str">
        <f>Items!$E$44</f>
        <v>Незавершенное производство и запасы</v>
      </c>
      <c r="J334" s="1" t="str">
        <f>Items!F67</f>
        <v>Резерв-8</v>
      </c>
      <c r="Q334" s="20">
        <f ca="1">RepPd!Q433</f>
        <v>0</v>
      </c>
      <c r="T334" s="1">
        <f ca="1">RepPd!T433</f>
        <v>0</v>
      </c>
      <c r="U334" s="1">
        <f ca="1">RepPd!U433</f>
        <v>0</v>
      </c>
      <c r="V334" s="1">
        <f ca="1">RepPd!V433</f>
        <v>0</v>
      </c>
      <c r="W334" s="1">
        <f ca="1">RepPd!W433</f>
        <v>0</v>
      </c>
      <c r="X334" s="1">
        <f ca="1">RepPd!X433</f>
        <v>0</v>
      </c>
      <c r="Y334" s="1">
        <f ca="1">RepPd!Y433</f>
        <v>0</v>
      </c>
      <c r="Z334" s="1">
        <f ca="1">RepPd!Z433</f>
        <v>0</v>
      </c>
      <c r="AA334" s="1">
        <f ca="1">RepPd!AA433</f>
        <v>0</v>
      </c>
      <c r="AB334" s="1">
        <f ca="1">RepPd!AB433</f>
        <v>0</v>
      </c>
      <c r="AC334" s="1">
        <f ca="1">RepPd!AC433</f>
        <v>0</v>
      </c>
      <c r="AD334" s="1">
        <f ca="1">RepPd!AD433</f>
        <v>0</v>
      </c>
      <c r="AE334" s="1">
        <f ca="1">RepPd!AE433</f>
        <v>0</v>
      </c>
      <c r="AF334" s="1">
        <f ca="1">RepPd!AF433</f>
        <v>0</v>
      </c>
      <c r="AG334" s="1">
        <f ca="1">RepPd!AG433</f>
        <v>0</v>
      </c>
      <c r="AH334" s="1">
        <f ca="1">RepPd!AH433</f>
        <v>0</v>
      </c>
      <c r="AI334" s="1">
        <f ca="1">RepPd!AI433</f>
        <v>0</v>
      </c>
      <c r="AJ334" s="1">
        <f ca="1">RepPd!AJ433</f>
        <v>0</v>
      </c>
      <c r="AK334" s="1">
        <f ca="1">RepPd!AK433</f>
        <v>0</v>
      </c>
      <c r="AL334" s="1">
        <f ca="1">RepPd!AL433</f>
        <v>0</v>
      </c>
    </row>
    <row r="335" spans="5:38" s="23" customFormat="1" ht="10.199999999999999" x14ac:dyDescent="0.2">
      <c r="E335" s="23" t="s">
        <v>50</v>
      </c>
    </row>
    <row r="336" spans="5:38" s="2" customFormat="1" x14ac:dyDescent="0.25">
      <c r="I336" s="2" t="str">
        <f>Items!$E$122</f>
        <v>Финансовые активы</v>
      </c>
      <c r="Q336" s="29">
        <f ca="1">RepPd!Q435</f>
        <v>0</v>
      </c>
      <c r="T336" s="2">
        <f ca="1">RepPd!T435</f>
        <v>0</v>
      </c>
      <c r="U336" s="2">
        <f ca="1">RepPd!U435</f>
        <v>0</v>
      </c>
      <c r="V336" s="2">
        <f ca="1">RepPd!V435</f>
        <v>0</v>
      </c>
      <c r="W336" s="2">
        <f ca="1">RepPd!W435</f>
        <v>0</v>
      </c>
      <c r="X336" s="2">
        <f ca="1">RepPd!X435</f>
        <v>0</v>
      </c>
      <c r="Y336" s="2">
        <f ca="1">RepPd!Y435</f>
        <v>0</v>
      </c>
      <c r="Z336" s="2">
        <f ca="1">RepPd!Z435</f>
        <v>0</v>
      </c>
      <c r="AA336" s="2">
        <f ca="1">RepPd!AA435</f>
        <v>0</v>
      </c>
      <c r="AB336" s="2">
        <f ca="1">RepPd!AB435</f>
        <v>0</v>
      </c>
      <c r="AC336" s="2">
        <f ca="1">RepPd!AC435</f>
        <v>0</v>
      </c>
      <c r="AD336" s="2">
        <f ca="1">RepPd!AD435</f>
        <v>0</v>
      </c>
      <c r="AE336" s="2">
        <f ca="1">RepPd!AE435</f>
        <v>0</v>
      </c>
      <c r="AF336" s="2">
        <f ca="1">RepPd!AF435</f>
        <v>0</v>
      </c>
      <c r="AG336" s="2">
        <f ca="1">RepPd!AG435</f>
        <v>0</v>
      </c>
      <c r="AH336" s="2">
        <f ca="1">RepPd!AH435</f>
        <v>0</v>
      </c>
      <c r="AI336" s="2">
        <f ca="1">RepPd!AI435</f>
        <v>0</v>
      </c>
      <c r="AJ336" s="2">
        <f ca="1">RepPd!AJ435</f>
        <v>0</v>
      </c>
      <c r="AK336" s="2">
        <f ca="1">RepPd!AK435</f>
        <v>0</v>
      </c>
      <c r="AL336" s="2">
        <f ca="1">RepPd!AL435</f>
        <v>0</v>
      </c>
    </row>
    <row r="337" spans="5:38" x14ac:dyDescent="0.25">
      <c r="I337" s="22" t="str">
        <f>Items!$E$122</f>
        <v>Финансовые активы</v>
      </c>
      <c r="J337" s="1" t="str">
        <f>Items!F123</f>
        <v>%% по депозитам</v>
      </c>
      <c r="Q337" s="20">
        <f ca="1">RepPd!Q436</f>
        <v>0</v>
      </c>
      <c r="T337" s="1">
        <f ca="1">RepPd!T436</f>
        <v>0</v>
      </c>
      <c r="U337" s="1">
        <f ca="1">RepPd!U436</f>
        <v>0</v>
      </c>
      <c r="V337" s="1">
        <f ca="1">RepPd!V436</f>
        <v>0</v>
      </c>
      <c r="W337" s="1">
        <f ca="1">RepPd!W436</f>
        <v>0</v>
      </c>
      <c r="X337" s="1">
        <f ca="1">RepPd!X436</f>
        <v>0</v>
      </c>
      <c r="Y337" s="1">
        <f ca="1">RepPd!Y436</f>
        <v>0</v>
      </c>
      <c r="Z337" s="1">
        <f ca="1">RepPd!Z436</f>
        <v>0</v>
      </c>
      <c r="AA337" s="1">
        <f ca="1">RepPd!AA436</f>
        <v>0</v>
      </c>
      <c r="AB337" s="1">
        <f ca="1">RepPd!AB436</f>
        <v>0</v>
      </c>
      <c r="AC337" s="1">
        <f ca="1">RepPd!AC436</f>
        <v>0</v>
      </c>
      <c r="AD337" s="1">
        <f ca="1">RepPd!AD436</f>
        <v>0</v>
      </c>
      <c r="AE337" s="1">
        <f ca="1">RepPd!AE436</f>
        <v>0</v>
      </c>
      <c r="AF337" s="1">
        <f ca="1">RepPd!AF436</f>
        <v>0</v>
      </c>
      <c r="AG337" s="1">
        <f ca="1">RepPd!AG436</f>
        <v>0</v>
      </c>
      <c r="AH337" s="1">
        <f ca="1">RepPd!AH436</f>
        <v>0</v>
      </c>
      <c r="AI337" s="1">
        <f ca="1">RepPd!AI436</f>
        <v>0</v>
      </c>
      <c r="AJ337" s="1">
        <f ca="1">RepPd!AJ436</f>
        <v>0</v>
      </c>
      <c r="AK337" s="1">
        <f ca="1">RepPd!AK436</f>
        <v>0</v>
      </c>
      <c r="AL337" s="1">
        <f ca="1">RepPd!AL436</f>
        <v>0</v>
      </c>
    </row>
    <row r="338" spans="5:38" x14ac:dyDescent="0.25">
      <c r="I338" s="22" t="str">
        <f>Items!$E$122</f>
        <v>Финансовые активы</v>
      </c>
      <c r="J338" s="1" t="str">
        <f>Items!F124</f>
        <v>%% по займам</v>
      </c>
      <c r="Q338" s="20">
        <f ca="1">RepPd!Q437</f>
        <v>0</v>
      </c>
      <c r="T338" s="1">
        <f ca="1">RepPd!T437</f>
        <v>0</v>
      </c>
      <c r="U338" s="1">
        <f ca="1">RepPd!U437</f>
        <v>0</v>
      </c>
      <c r="V338" s="1">
        <f ca="1">RepPd!V437</f>
        <v>0</v>
      </c>
      <c r="W338" s="1">
        <f ca="1">RepPd!W437</f>
        <v>0</v>
      </c>
      <c r="X338" s="1">
        <f ca="1">RepPd!X437</f>
        <v>0</v>
      </c>
      <c r="Y338" s="1">
        <f ca="1">RepPd!Y437</f>
        <v>0</v>
      </c>
      <c r="Z338" s="1">
        <f ca="1">RepPd!Z437</f>
        <v>0</v>
      </c>
      <c r="AA338" s="1">
        <f ca="1">RepPd!AA437</f>
        <v>0</v>
      </c>
      <c r="AB338" s="1">
        <f ca="1">RepPd!AB437</f>
        <v>0</v>
      </c>
      <c r="AC338" s="1">
        <f ca="1">RepPd!AC437</f>
        <v>0</v>
      </c>
      <c r="AD338" s="1">
        <f ca="1">RepPd!AD437</f>
        <v>0</v>
      </c>
      <c r="AE338" s="1">
        <f ca="1">RepPd!AE437</f>
        <v>0</v>
      </c>
      <c r="AF338" s="1">
        <f ca="1">RepPd!AF437</f>
        <v>0</v>
      </c>
      <c r="AG338" s="1">
        <f ca="1">RepPd!AG437</f>
        <v>0</v>
      </c>
      <c r="AH338" s="1">
        <f ca="1">RepPd!AH437</f>
        <v>0</v>
      </c>
      <c r="AI338" s="1">
        <f ca="1">RepPd!AI437</f>
        <v>0</v>
      </c>
      <c r="AJ338" s="1">
        <f ca="1">RepPd!AJ437</f>
        <v>0</v>
      </c>
      <c r="AK338" s="1">
        <f ca="1">RepPd!AK437</f>
        <v>0</v>
      </c>
      <c r="AL338" s="1">
        <f ca="1">RepPd!AL437</f>
        <v>0</v>
      </c>
    </row>
    <row r="339" spans="5:38" x14ac:dyDescent="0.25">
      <c r="I339" s="22" t="str">
        <f>Items!$E$122</f>
        <v>Финансовые активы</v>
      </c>
      <c r="J339" s="1" t="str">
        <f>Items!F125</f>
        <v>Депозиты</v>
      </c>
      <c r="Q339" s="20">
        <f ca="1">RepPd!Q438</f>
        <v>0</v>
      </c>
      <c r="T339" s="1">
        <f ca="1">RepPd!T438</f>
        <v>0</v>
      </c>
      <c r="U339" s="1">
        <f ca="1">RepPd!U438</f>
        <v>0</v>
      </c>
      <c r="V339" s="1">
        <f ca="1">RepPd!V438</f>
        <v>0</v>
      </c>
      <c r="W339" s="1">
        <f ca="1">RepPd!W438</f>
        <v>0</v>
      </c>
      <c r="X339" s="1">
        <f ca="1">RepPd!X438</f>
        <v>0</v>
      </c>
      <c r="Y339" s="1">
        <f ca="1">RepPd!Y438</f>
        <v>0</v>
      </c>
      <c r="Z339" s="1">
        <f ca="1">RepPd!Z438</f>
        <v>0</v>
      </c>
      <c r="AA339" s="1">
        <f ca="1">RepPd!AA438</f>
        <v>0</v>
      </c>
      <c r="AB339" s="1">
        <f ca="1">RepPd!AB438</f>
        <v>0</v>
      </c>
      <c r="AC339" s="1">
        <f ca="1">RepPd!AC438</f>
        <v>0</v>
      </c>
      <c r="AD339" s="1">
        <f ca="1">RepPd!AD438</f>
        <v>0</v>
      </c>
      <c r="AE339" s="1">
        <f ca="1">RepPd!AE438</f>
        <v>0</v>
      </c>
      <c r="AF339" s="1">
        <f ca="1">RepPd!AF438</f>
        <v>0</v>
      </c>
      <c r="AG339" s="1">
        <f ca="1">RepPd!AG438</f>
        <v>0</v>
      </c>
      <c r="AH339" s="1">
        <f ca="1">RepPd!AH438</f>
        <v>0</v>
      </c>
      <c r="AI339" s="1">
        <f ca="1">RepPd!AI438</f>
        <v>0</v>
      </c>
      <c r="AJ339" s="1">
        <f ca="1">RepPd!AJ438</f>
        <v>0</v>
      </c>
      <c r="AK339" s="1">
        <f ca="1">RepPd!AK438</f>
        <v>0</v>
      </c>
      <c r="AL339" s="1">
        <f ca="1">RepPd!AL438</f>
        <v>0</v>
      </c>
    </row>
    <row r="340" spans="5:38" x14ac:dyDescent="0.25">
      <c r="I340" s="22" t="str">
        <f>Items!$E$122</f>
        <v>Финансовые активы</v>
      </c>
      <c r="J340" s="1" t="str">
        <f>Items!F126</f>
        <v>Выданные займы</v>
      </c>
      <c r="Q340" s="20">
        <f ca="1">RepPd!Q439</f>
        <v>0</v>
      </c>
      <c r="T340" s="1">
        <f ca="1">RepPd!T439</f>
        <v>0</v>
      </c>
      <c r="U340" s="1">
        <f ca="1">RepPd!U439</f>
        <v>0</v>
      </c>
      <c r="V340" s="1">
        <f ca="1">RepPd!V439</f>
        <v>0</v>
      </c>
      <c r="W340" s="1">
        <f ca="1">RepPd!W439</f>
        <v>0</v>
      </c>
      <c r="X340" s="1">
        <f ca="1">RepPd!X439</f>
        <v>0</v>
      </c>
      <c r="Y340" s="1">
        <f ca="1">RepPd!Y439</f>
        <v>0</v>
      </c>
      <c r="Z340" s="1">
        <f ca="1">RepPd!Z439</f>
        <v>0</v>
      </c>
      <c r="AA340" s="1">
        <f ca="1">RepPd!AA439</f>
        <v>0</v>
      </c>
      <c r="AB340" s="1">
        <f ca="1">RepPd!AB439</f>
        <v>0</v>
      </c>
      <c r="AC340" s="1">
        <f ca="1">RepPd!AC439</f>
        <v>0</v>
      </c>
      <c r="AD340" s="1">
        <f ca="1">RepPd!AD439</f>
        <v>0</v>
      </c>
      <c r="AE340" s="1">
        <f ca="1">RepPd!AE439</f>
        <v>0</v>
      </c>
      <c r="AF340" s="1">
        <f ca="1">RepPd!AF439</f>
        <v>0</v>
      </c>
      <c r="AG340" s="1">
        <f ca="1">RepPd!AG439</f>
        <v>0</v>
      </c>
      <c r="AH340" s="1">
        <f ca="1">RepPd!AH439</f>
        <v>0</v>
      </c>
      <c r="AI340" s="1">
        <f ca="1">RepPd!AI439</f>
        <v>0</v>
      </c>
      <c r="AJ340" s="1">
        <f ca="1">RepPd!AJ439</f>
        <v>0</v>
      </c>
      <c r="AK340" s="1">
        <f ca="1">RepPd!AK439</f>
        <v>0</v>
      </c>
      <c r="AL340" s="1">
        <f ca="1">RepPd!AL439</f>
        <v>0</v>
      </c>
    </row>
    <row r="341" spans="5:38" s="23" customFormat="1" ht="10.199999999999999" x14ac:dyDescent="0.2">
      <c r="E341" s="23" t="s">
        <v>50</v>
      </c>
    </row>
    <row r="342" spans="5:38" s="2" customFormat="1" x14ac:dyDescent="0.25">
      <c r="I342" s="2" t="str">
        <f>Items!$E$127</f>
        <v>Основные средства</v>
      </c>
      <c r="Q342" s="29">
        <f ca="1">RepPd!Q441</f>
        <v>2696878.8917999999</v>
      </c>
      <c r="T342" s="2">
        <f ca="1">RepPd!T441</f>
        <v>675080.36</v>
      </c>
      <c r="U342" s="2">
        <f ca="1">RepPd!U441</f>
        <v>675080.36</v>
      </c>
      <c r="V342" s="2">
        <f ca="1">RepPd!V441</f>
        <v>676057.80999999994</v>
      </c>
      <c r="W342" s="2">
        <f ca="1">RepPd!W441</f>
        <v>716647.33</v>
      </c>
      <c r="X342" s="2">
        <f ca="1">RepPd!X441</f>
        <v>727282.51179999998</v>
      </c>
      <c r="Y342" s="2">
        <f ca="1">RepPd!Y441</f>
        <v>727282.51179999998</v>
      </c>
      <c r="Z342" s="2">
        <f ca="1">RepPd!Z441</f>
        <v>917194.0318</v>
      </c>
      <c r="AA342" s="2">
        <f ca="1">RepPd!AA441</f>
        <v>917194.0318</v>
      </c>
      <c r="AB342" s="2">
        <f ca="1">RepPd!AB441</f>
        <v>929295.18180000002</v>
      </c>
      <c r="AC342" s="2">
        <f ca="1">RepPd!AC441</f>
        <v>1385223.1017999998</v>
      </c>
      <c r="AD342" s="2">
        <f ca="1">RepPd!AD441</f>
        <v>2194475.0118</v>
      </c>
      <c r="AE342" s="2">
        <f ca="1">RepPd!AE441</f>
        <v>2594093.9117999999</v>
      </c>
      <c r="AF342" s="2">
        <f ca="1">RepPd!AF441</f>
        <v>2678800.7718000002</v>
      </c>
      <c r="AG342" s="2">
        <f ca="1">RepPd!AG441</f>
        <v>2696878.8917999999</v>
      </c>
      <c r="AH342" s="2">
        <f ca="1">RepPd!AH441</f>
        <v>2696878.8917999999</v>
      </c>
      <c r="AI342" s="2">
        <f ca="1">RepPd!AI441</f>
        <v>2696878.8917999999</v>
      </c>
      <c r="AJ342" s="2">
        <f ca="1">RepPd!AJ441</f>
        <v>2696878.8917999999</v>
      </c>
      <c r="AK342" s="2">
        <f ca="1">RepPd!AK441</f>
        <v>2696878.8917999999</v>
      </c>
      <c r="AL342" s="2">
        <f ca="1">RepPd!AL441</f>
        <v>2696878.8917999999</v>
      </c>
    </row>
    <row r="343" spans="5:38" s="23" customFormat="1" ht="10.199999999999999" x14ac:dyDescent="0.2">
      <c r="E343" s="23" t="s">
        <v>50</v>
      </c>
    </row>
    <row r="344" spans="5:38" ht="4.05" customHeight="1" x14ac:dyDescent="0.25"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5:38" s="12" customFormat="1" ht="13.8" x14ac:dyDescent="0.3">
      <c r="H345" s="12" t="str">
        <f>Items!$E$70</f>
        <v>Пассивы</v>
      </c>
      <c r="Q345" s="12">
        <f ca="1">RepPd!Q449</f>
        <v>74234910.753400013</v>
      </c>
      <c r="T345" s="12">
        <f ca="1">RepPd!T449</f>
        <v>25881568.609999999</v>
      </c>
      <c r="U345" s="12">
        <f ca="1">RepPd!U449</f>
        <v>29072028.389999997</v>
      </c>
      <c r="V345" s="12">
        <f ca="1">RepPd!V449</f>
        <v>31394379.739999995</v>
      </c>
      <c r="W345" s="12">
        <f ca="1">RepPd!W449</f>
        <v>31975392.07</v>
      </c>
      <c r="X345" s="12">
        <f ca="1">RepPd!X449</f>
        <v>40715772.644000001</v>
      </c>
      <c r="Y345" s="12">
        <f ca="1">RepPd!Y449</f>
        <v>41919107.163999997</v>
      </c>
      <c r="Z345" s="12">
        <f ca="1">RepPd!Z449</f>
        <v>46968826.958399996</v>
      </c>
      <c r="AA345" s="12">
        <f ca="1">RepPd!AA449</f>
        <v>49106803.508400008</v>
      </c>
      <c r="AB345" s="12">
        <f ca="1">RepPd!AB449</f>
        <v>51619947.798400007</v>
      </c>
      <c r="AC345" s="12">
        <f ca="1">RepPd!AC449</f>
        <v>53206940.468400002</v>
      </c>
      <c r="AD345" s="12">
        <f ca="1">RepPd!AD449</f>
        <v>62728178.183400013</v>
      </c>
      <c r="AE345" s="12">
        <f ca="1">RepPd!AE449</f>
        <v>67650172.623400003</v>
      </c>
      <c r="AF345" s="12">
        <f ca="1">RepPd!AF449</f>
        <v>75432264.113400012</v>
      </c>
      <c r="AG345" s="12">
        <f ca="1">RepPd!AG449</f>
        <v>74235830.753400013</v>
      </c>
      <c r="AH345" s="12">
        <f ca="1">RepPd!AH449</f>
        <v>74235830.753400013</v>
      </c>
      <c r="AI345" s="12">
        <f ca="1">RepPd!AI449</f>
        <v>74234910.753400013</v>
      </c>
      <c r="AJ345" s="12">
        <f ca="1">RepPd!AJ449</f>
        <v>74234910.753400013</v>
      </c>
      <c r="AK345" s="12">
        <f ca="1">RepPd!AK449</f>
        <v>74234910.753400013</v>
      </c>
      <c r="AL345" s="12">
        <f ca="1">RepPd!AL449</f>
        <v>74234910.753400013</v>
      </c>
    </row>
    <row r="346" spans="5:38" s="2" customFormat="1" x14ac:dyDescent="0.25">
      <c r="I346" s="2" t="str">
        <f>Items!$E$71</f>
        <v>Собственный капитал</v>
      </c>
      <c r="Q346" s="27">
        <f ca="1">RepPd!Q450</f>
        <v>16361878.600000007</v>
      </c>
      <c r="T346" s="2">
        <f ca="1">RepPd!T450</f>
        <v>24667716.379999999</v>
      </c>
      <c r="U346" s="2">
        <f ca="1">RepPd!U450</f>
        <v>24426249.84</v>
      </c>
      <c r="V346" s="2">
        <f ca="1">RepPd!V450</f>
        <v>24218970.559999999</v>
      </c>
      <c r="W346" s="2">
        <f ca="1">RepPd!W450</f>
        <v>23922690.68</v>
      </c>
      <c r="X346" s="2">
        <f ca="1">RepPd!X450</f>
        <v>23597212.57</v>
      </c>
      <c r="Y346" s="2">
        <f ca="1">RepPd!Y450</f>
        <v>23290631.550000001</v>
      </c>
      <c r="Z346" s="2">
        <f ca="1">RepPd!Z450</f>
        <v>22941319.850000001</v>
      </c>
      <c r="AA346" s="2">
        <f ca="1">RepPd!AA450</f>
        <v>22097426.020000003</v>
      </c>
      <c r="AB346" s="2">
        <f ca="1">RepPd!AB450</f>
        <v>21342622.460000005</v>
      </c>
      <c r="AC346" s="2">
        <f ca="1">RepPd!AC450</f>
        <v>20353627.090000004</v>
      </c>
      <c r="AD346" s="2">
        <f ca="1">RepPd!AD450</f>
        <v>19392720.040000003</v>
      </c>
      <c r="AE346" s="2">
        <f ca="1">RepPd!AE450</f>
        <v>18914053.140000004</v>
      </c>
      <c r="AF346" s="2">
        <f ca="1">RepPd!AF450</f>
        <v>17986742.720000006</v>
      </c>
      <c r="AG346" s="2">
        <f ca="1">RepPd!AG450</f>
        <v>16363308.600000007</v>
      </c>
      <c r="AH346" s="2">
        <f ca="1">RepPd!AH450</f>
        <v>16363308.600000007</v>
      </c>
      <c r="AI346" s="2">
        <f ca="1">RepPd!AI450</f>
        <v>16361878.600000007</v>
      </c>
      <c r="AJ346" s="2">
        <f ca="1">RepPd!AJ450</f>
        <v>16361878.600000007</v>
      </c>
      <c r="AK346" s="2">
        <f ca="1">RepPd!AK450</f>
        <v>16361878.600000007</v>
      </c>
      <c r="AL346" s="2">
        <f ca="1">RepPd!AL450</f>
        <v>16361878.600000007</v>
      </c>
    </row>
    <row r="347" spans="5:38" s="2" customFormat="1" x14ac:dyDescent="0.25">
      <c r="I347" s="2" t="str">
        <f>Items!$E$72</f>
        <v>Кредиторская задолженность по себестоимостным затратам</v>
      </c>
      <c r="Q347" s="29">
        <f ca="1">RepPd!Q451</f>
        <v>57983392.510400005</v>
      </c>
      <c r="T347" s="2">
        <f ca="1">RepPd!T451</f>
        <v>1183571</v>
      </c>
      <c r="U347" s="2">
        <f ca="1">RepPd!U451</f>
        <v>4647050.169999999</v>
      </c>
      <c r="V347" s="2">
        <f ca="1">RepPd!V451</f>
        <v>7171219.959999999</v>
      </c>
      <c r="W347" s="2">
        <f ca="1">RepPd!W451</f>
        <v>8087984.7200000007</v>
      </c>
      <c r="X347" s="2">
        <f ca="1">RepPd!X451</f>
        <v>17121533.941</v>
      </c>
      <c r="Y347" s="2">
        <f ca="1">RepPd!Y451</f>
        <v>18812780.081</v>
      </c>
      <c r="Z347" s="2">
        <f ca="1">RepPd!Z451</f>
        <v>24233813.835399996</v>
      </c>
      <c r="AA347" s="2">
        <f ca="1">RepPd!AA451</f>
        <v>27170192.575400002</v>
      </c>
      <c r="AB347" s="2">
        <f ca="1">RepPd!AB451</f>
        <v>30508735.2454</v>
      </c>
      <c r="AC347" s="2">
        <f ca="1">RepPd!AC451</f>
        <v>33114777.805399995</v>
      </c>
      <c r="AD347" s="2">
        <f ca="1">RepPd!AD451</f>
        <v>43596467.160400003</v>
      </c>
      <c r="AE347" s="2">
        <f ca="1">RepPd!AE451</f>
        <v>48905172.720399998</v>
      </c>
      <c r="AF347" s="2">
        <f ca="1">RepPd!AF451</f>
        <v>57597031.900400005</v>
      </c>
      <c r="AG347" s="2">
        <f ca="1">RepPd!AG451</f>
        <v>57983392.510400005</v>
      </c>
      <c r="AH347" s="2">
        <f ca="1">RepPd!AH451</f>
        <v>57983392.510400005</v>
      </c>
      <c r="AI347" s="2">
        <f ca="1">RepPd!AI451</f>
        <v>57983392.510400005</v>
      </c>
      <c r="AJ347" s="2">
        <f ca="1">RepPd!AJ451</f>
        <v>57983392.510400005</v>
      </c>
      <c r="AK347" s="2">
        <f ca="1">RepPd!AK451</f>
        <v>57983392.510400005</v>
      </c>
      <c r="AL347" s="2">
        <f ca="1">RepPd!AL451</f>
        <v>57983392.510400005</v>
      </c>
    </row>
    <row r="348" spans="5:38" x14ac:dyDescent="0.25">
      <c r="I348" s="22" t="str">
        <f>Items!$E$73</f>
        <v>Кредиторская задолженность по себестоимостным затратам</v>
      </c>
      <c r="J348" s="1" t="str">
        <f>Items!F73</f>
        <v>Подготовительные работы</v>
      </c>
      <c r="Q348" s="20">
        <f ca="1">RepPd!Q452</f>
        <v>1005996.46</v>
      </c>
      <c r="T348" s="1">
        <f ca="1">RepPd!T452</f>
        <v>43820</v>
      </c>
      <c r="U348" s="1">
        <f ca="1">RepPd!U452</f>
        <v>136923.83000000002</v>
      </c>
      <c r="V348" s="1">
        <f ca="1">RepPd!V452</f>
        <v>254287.31</v>
      </c>
      <c r="W348" s="1">
        <f ca="1">RepPd!W452</f>
        <v>254287.31</v>
      </c>
      <c r="X348" s="1">
        <f ca="1">RepPd!X452</f>
        <v>281742.01</v>
      </c>
      <c r="Y348" s="1">
        <f ca="1">RepPd!Y452</f>
        <v>307572.01</v>
      </c>
      <c r="Z348" s="1">
        <f ca="1">RepPd!Z452</f>
        <v>398541.35</v>
      </c>
      <c r="AA348" s="1">
        <f ca="1">RepPd!AA452</f>
        <v>482845.86</v>
      </c>
      <c r="AB348" s="1">
        <f ca="1">RepPd!AB452</f>
        <v>482845.86</v>
      </c>
      <c r="AC348" s="1">
        <f ca="1">RepPd!AC452</f>
        <v>783891.86</v>
      </c>
      <c r="AD348" s="1">
        <f ca="1">RepPd!AD452</f>
        <v>892552.6</v>
      </c>
      <c r="AE348" s="1">
        <f ca="1">RepPd!AE452</f>
        <v>952285.46</v>
      </c>
      <c r="AF348" s="1">
        <f ca="1">RepPd!AF452</f>
        <v>1005996.46</v>
      </c>
      <c r="AG348" s="1">
        <f ca="1">RepPd!AG452</f>
        <v>1005996.46</v>
      </c>
      <c r="AH348" s="1">
        <f ca="1">RepPd!AH452</f>
        <v>1005996.46</v>
      </c>
      <c r="AI348" s="1">
        <f ca="1">RepPd!AI452</f>
        <v>1005996.46</v>
      </c>
      <c r="AJ348" s="1">
        <f ca="1">RepPd!AJ452</f>
        <v>1005996.46</v>
      </c>
      <c r="AK348" s="1">
        <f ca="1">RepPd!AK452</f>
        <v>1005996.46</v>
      </c>
      <c r="AL348" s="1">
        <f ca="1">RepPd!AL452</f>
        <v>1005996.46</v>
      </c>
    </row>
    <row r="349" spans="5:38" x14ac:dyDescent="0.25">
      <c r="I349" s="22" t="str">
        <f>Items!$E$74</f>
        <v>Кредиторская задолженность по себестоимостным затратам</v>
      </c>
      <c r="J349" s="1" t="str">
        <f>Items!F74</f>
        <v>Затраты на покупку участка</v>
      </c>
      <c r="Q349" s="20">
        <f ca="1">RepPd!Q453</f>
        <v>21372509.310000002</v>
      </c>
      <c r="T349" s="1">
        <f ca="1">RepPd!T453</f>
        <v>1137045</v>
      </c>
      <c r="U349" s="1">
        <f ca="1">RepPd!U453</f>
        <v>1351605.51</v>
      </c>
      <c r="V349" s="1">
        <f ca="1">RepPd!V453</f>
        <v>1554417.75</v>
      </c>
      <c r="W349" s="1">
        <f ca="1">RepPd!W453</f>
        <v>1775161.56</v>
      </c>
      <c r="X349" s="1">
        <f ca="1">RepPd!X453</f>
        <v>9934072.0700000003</v>
      </c>
      <c r="Y349" s="1">
        <f ca="1">RepPd!Y453</f>
        <v>10136884.310000001</v>
      </c>
      <c r="Z349" s="1">
        <f ca="1">RepPd!Z453</f>
        <v>11208604.310000001</v>
      </c>
      <c r="AA349" s="1">
        <f ca="1">RepPd!AA453</f>
        <v>11669934.310000001</v>
      </c>
      <c r="AB349" s="1">
        <f ca="1">RepPd!AB453</f>
        <v>11743384.310000001</v>
      </c>
      <c r="AC349" s="1">
        <f ca="1">RepPd!AC453</f>
        <v>12072409.310000001</v>
      </c>
      <c r="AD349" s="1">
        <f ca="1">RepPd!AD453</f>
        <v>19109309.310000002</v>
      </c>
      <c r="AE349" s="1">
        <f ca="1">RepPd!AE453</f>
        <v>20056409.310000002</v>
      </c>
      <c r="AF349" s="1">
        <f ca="1">RepPd!AF453</f>
        <v>21372509.310000002</v>
      </c>
      <c r="AG349" s="1">
        <f ca="1">RepPd!AG453</f>
        <v>21372509.310000002</v>
      </c>
      <c r="AH349" s="1">
        <f ca="1">RepPd!AH453</f>
        <v>21372509.310000002</v>
      </c>
      <c r="AI349" s="1">
        <f ca="1">RepPd!AI453</f>
        <v>21372509.310000002</v>
      </c>
      <c r="AJ349" s="1">
        <f ca="1">RepPd!AJ453</f>
        <v>21372509.310000002</v>
      </c>
      <c r="AK349" s="1">
        <f ca="1">RepPd!AK453</f>
        <v>21372509.310000002</v>
      </c>
      <c r="AL349" s="1">
        <f ca="1">RepPd!AL453</f>
        <v>21372509.310000002</v>
      </c>
    </row>
    <row r="350" spans="5:38" x14ac:dyDescent="0.25">
      <c r="I350" s="22" t="str">
        <f>Items!$E$75</f>
        <v>Кредиторская задолженность по себестоимостным затратам</v>
      </c>
      <c r="J350" s="1" t="str">
        <f>Items!F75</f>
        <v>Прочее</v>
      </c>
      <c r="Q350" s="20">
        <f ca="1">RepPd!Q454</f>
        <v>185872.48</v>
      </c>
      <c r="T350" s="1">
        <f ca="1">RepPd!T454</f>
        <v>2706</v>
      </c>
      <c r="U350" s="1">
        <f ca="1">RepPd!U454</f>
        <v>2706</v>
      </c>
      <c r="V350" s="1">
        <f ca="1">RepPd!V454</f>
        <v>5466</v>
      </c>
      <c r="W350" s="1">
        <f ca="1">RepPd!W454</f>
        <v>5926</v>
      </c>
      <c r="X350" s="1">
        <f ca="1">RepPd!X454</f>
        <v>36636.199999999997</v>
      </c>
      <c r="Y350" s="1">
        <f ca="1">RepPd!Y454</f>
        <v>45784.92</v>
      </c>
      <c r="Z350" s="1">
        <f ca="1">RepPd!Z454</f>
        <v>52934.92</v>
      </c>
      <c r="AA350" s="1">
        <f ca="1">RepPd!AA454</f>
        <v>95146</v>
      </c>
      <c r="AB350" s="1">
        <f ca="1">RepPd!AB454</f>
        <v>102506</v>
      </c>
      <c r="AC350" s="1">
        <f ca="1">RepPd!AC454</f>
        <v>121460.26</v>
      </c>
      <c r="AD350" s="1">
        <f ca="1">RepPd!AD454</f>
        <v>130322.84999999999</v>
      </c>
      <c r="AE350" s="1">
        <f ca="1">RepPd!AE454</f>
        <v>147786.66</v>
      </c>
      <c r="AF350" s="1">
        <f ca="1">RepPd!AF454</f>
        <v>185872.48</v>
      </c>
      <c r="AG350" s="1">
        <f ca="1">RepPd!AG454</f>
        <v>185872.48</v>
      </c>
      <c r="AH350" s="1">
        <f ca="1">RepPd!AH454</f>
        <v>185872.48</v>
      </c>
      <c r="AI350" s="1">
        <f ca="1">RepPd!AI454</f>
        <v>185872.48</v>
      </c>
      <c r="AJ350" s="1">
        <f ca="1">RepPd!AJ454</f>
        <v>185872.48</v>
      </c>
      <c r="AK350" s="1">
        <f ca="1">RepPd!AK454</f>
        <v>185872.48</v>
      </c>
      <c r="AL350" s="1">
        <f ca="1">RepPd!AL454</f>
        <v>185872.48</v>
      </c>
    </row>
    <row r="351" spans="5:38" x14ac:dyDescent="0.25">
      <c r="I351" s="22" t="str">
        <f>Items!$E$76</f>
        <v>Кредиторская задолженность по себестоимостным затратам</v>
      </c>
      <c r="J351" s="1" t="str">
        <f>Items!F76</f>
        <v>ГСМ</v>
      </c>
      <c r="Q351" s="20">
        <f ca="1">RepPd!Q455</f>
        <v>117422.215</v>
      </c>
      <c r="T351" s="1">
        <f ca="1">RepPd!T455</f>
        <v>0</v>
      </c>
      <c r="U351" s="1">
        <f ca="1">RepPd!U455</f>
        <v>440.44</v>
      </c>
      <c r="V351" s="1">
        <f ca="1">RepPd!V455</f>
        <v>440.44</v>
      </c>
      <c r="W351" s="1">
        <f ca="1">RepPd!W455</f>
        <v>440.44</v>
      </c>
      <c r="X351" s="1">
        <f ca="1">RepPd!X455</f>
        <v>440.44</v>
      </c>
      <c r="Y351" s="1">
        <f ca="1">RepPd!Y455</f>
        <v>8915.44</v>
      </c>
      <c r="Z351" s="1">
        <f ca="1">RepPd!Z455</f>
        <v>23060.440000000002</v>
      </c>
      <c r="AA351" s="1">
        <f ca="1">RepPd!AA455</f>
        <v>39470.210000000006</v>
      </c>
      <c r="AB351" s="1">
        <f ca="1">RepPd!AB455</f>
        <v>39470.210000000006</v>
      </c>
      <c r="AC351" s="1">
        <f ca="1">RepPd!AC455</f>
        <v>39470.210000000006</v>
      </c>
      <c r="AD351" s="1">
        <f ca="1">RepPd!AD455</f>
        <v>70055.125</v>
      </c>
      <c r="AE351" s="1">
        <f ca="1">RepPd!AE455</f>
        <v>100604.505</v>
      </c>
      <c r="AF351" s="1">
        <f ca="1">RepPd!AF455</f>
        <v>117422.215</v>
      </c>
      <c r="AG351" s="1">
        <f ca="1">RepPd!AG455</f>
        <v>117422.215</v>
      </c>
      <c r="AH351" s="1">
        <f ca="1">RepPd!AH455</f>
        <v>117422.215</v>
      </c>
      <c r="AI351" s="1">
        <f ca="1">RepPd!AI455</f>
        <v>117422.215</v>
      </c>
      <c r="AJ351" s="1">
        <f ca="1">RepPd!AJ455</f>
        <v>117422.215</v>
      </c>
      <c r="AK351" s="1">
        <f ca="1">RepPd!AK455</f>
        <v>117422.215</v>
      </c>
      <c r="AL351" s="1">
        <f ca="1">RepPd!AL455</f>
        <v>117422.215</v>
      </c>
    </row>
    <row r="352" spans="5:38" x14ac:dyDescent="0.25">
      <c r="I352" s="22" t="str">
        <f>Items!$E$77</f>
        <v>Кредиторская задолженность по себестоимостным затратам</v>
      </c>
      <c r="J352" s="1" t="str">
        <f>Items!F77</f>
        <v>Электрика</v>
      </c>
      <c r="Q352" s="20">
        <f ca="1">RepPd!Q456</f>
        <v>491365.82</v>
      </c>
      <c r="T352" s="1">
        <f ca="1">RepPd!T456</f>
        <v>0</v>
      </c>
      <c r="U352" s="1">
        <f ca="1">RepPd!U456</f>
        <v>38630.160000000003</v>
      </c>
      <c r="V352" s="1">
        <f ca="1">RepPd!V456</f>
        <v>120455.16</v>
      </c>
      <c r="W352" s="1">
        <f ca="1">RepPd!W456</f>
        <v>201444.38</v>
      </c>
      <c r="X352" s="1">
        <f ca="1">RepPd!X456</f>
        <v>201444.38</v>
      </c>
      <c r="Y352" s="1">
        <f ca="1">RepPd!Y456</f>
        <v>201444.38</v>
      </c>
      <c r="Z352" s="1">
        <f ca="1">RepPd!Z456</f>
        <v>201444.38</v>
      </c>
      <c r="AA352" s="1">
        <f ca="1">RepPd!AA456</f>
        <v>251430.76</v>
      </c>
      <c r="AB352" s="1">
        <f ca="1">RepPd!AB456</f>
        <v>314644.31</v>
      </c>
      <c r="AC352" s="1">
        <f ca="1">RepPd!AC456</f>
        <v>366876</v>
      </c>
      <c r="AD352" s="1">
        <f ca="1">RepPd!AD456</f>
        <v>379871</v>
      </c>
      <c r="AE352" s="1">
        <f ca="1">RepPd!AE456</f>
        <v>458362.4</v>
      </c>
      <c r="AF352" s="1">
        <f ca="1">RepPd!AF456</f>
        <v>480445.82</v>
      </c>
      <c r="AG352" s="1">
        <f ca="1">RepPd!AG456</f>
        <v>491365.82</v>
      </c>
      <c r="AH352" s="1">
        <f ca="1">RepPd!AH456</f>
        <v>491365.82</v>
      </c>
      <c r="AI352" s="1">
        <f ca="1">RepPd!AI456</f>
        <v>491365.82</v>
      </c>
      <c r="AJ352" s="1">
        <f ca="1">RepPd!AJ456</f>
        <v>491365.82</v>
      </c>
      <c r="AK352" s="1">
        <f ca="1">RepPd!AK456</f>
        <v>491365.82</v>
      </c>
      <c r="AL352" s="1">
        <f ca="1">RepPd!AL456</f>
        <v>491365.82</v>
      </c>
    </row>
    <row r="353" spans="9:38" x14ac:dyDescent="0.25">
      <c r="I353" s="22" t="str">
        <f>Items!$E$78</f>
        <v>Кредиторская задолженность по себестоимостным затратам</v>
      </c>
      <c r="J353" s="1" t="str">
        <f>Items!F78</f>
        <v>Доставка</v>
      </c>
      <c r="Q353" s="20">
        <f ca="1">RepPd!Q457</f>
        <v>496623.09</v>
      </c>
      <c r="T353" s="1">
        <f ca="1">RepPd!T457</f>
        <v>0</v>
      </c>
      <c r="U353" s="1">
        <f ca="1">RepPd!U457</f>
        <v>33024</v>
      </c>
      <c r="V353" s="1">
        <f ca="1">RepPd!V457</f>
        <v>58312</v>
      </c>
      <c r="W353" s="1">
        <f ca="1">RepPd!W457</f>
        <v>62617</v>
      </c>
      <c r="X353" s="1">
        <f ca="1">RepPd!X457</f>
        <v>116268</v>
      </c>
      <c r="Y353" s="1">
        <f ca="1">RepPd!Y457</f>
        <v>158865.27000000002</v>
      </c>
      <c r="Z353" s="1">
        <f ca="1">RepPd!Z457</f>
        <v>209284.92</v>
      </c>
      <c r="AA353" s="1">
        <f ca="1">RepPd!AA457</f>
        <v>250530.74000000002</v>
      </c>
      <c r="AB353" s="1">
        <f ca="1">RepPd!AB457</f>
        <v>338260.45</v>
      </c>
      <c r="AC353" s="1">
        <f ca="1">RepPd!AC457</f>
        <v>349232.54000000004</v>
      </c>
      <c r="AD353" s="1">
        <f ca="1">RepPd!AD457</f>
        <v>458817.54000000004</v>
      </c>
      <c r="AE353" s="1">
        <f ca="1">RepPd!AE457</f>
        <v>472382.54000000004</v>
      </c>
      <c r="AF353" s="1">
        <f ca="1">RepPd!AF457</f>
        <v>488651.7</v>
      </c>
      <c r="AG353" s="1">
        <f ca="1">RepPd!AG457</f>
        <v>496623.09</v>
      </c>
      <c r="AH353" s="1">
        <f ca="1">RepPd!AH457</f>
        <v>496623.09</v>
      </c>
      <c r="AI353" s="1">
        <f ca="1">RepPd!AI457</f>
        <v>496623.09</v>
      </c>
      <c r="AJ353" s="1">
        <f ca="1">RepPd!AJ457</f>
        <v>496623.09</v>
      </c>
      <c r="AK353" s="1">
        <f ca="1">RepPd!AK457</f>
        <v>496623.09</v>
      </c>
      <c r="AL353" s="1">
        <f ca="1">RepPd!AL457</f>
        <v>496623.09</v>
      </c>
    </row>
    <row r="354" spans="9:38" x14ac:dyDescent="0.25">
      <c r="I354" s="22" t="str">
        <f>Items!$E$79</f>
        <v>Кредиторская задолженность по себестоимостным затратам</v>
      </c>
      <c r="J354" s="1" t="str">
        <f>Items!F79</f>
        <v>Канализация, Скважина,кессон и септик</v>
      </c>
      <c r="Q354" s="20">
        <f ca="1">RepPd!Q458</f>
        <v>1823096.05</v>
      </c>
      <c r="T354" s="1">
        <f ca="1">RepPd!T458</f>
        <v>0</v>
      </c>
      <c r="U354" s="1">
        <f ca="1">RepPd!U458</f>
        <v>886655.73</v>
      </c>
      <c r="V354" s="1">
        <f ca="1">RepPd!V458</f>
        <v>1085534.56</v>
      </c>
      <c r="W354" s="1">
        <f ca="1">RepPd!W458</f>
        <v>1085534.56</v>
      </c>
      <c r="X354" s="1">
        <f ca="1">RepPd!X458</f>
        <v>1085534.56</v>
      </c>
      <c r="Y354" s="1">
        <f ca="1">RepPd!Y458</f>
        <v>1086924.46</v>
      </c>
      <c r="Z354" s="1">
        <f ca="1">RepPd!Z458</f>
        <v>1086924.46</v>
      </c>
      <c r="AA354" s="1">
        <f ca="1">RepPd!AA458</f>
        <v>1196352.6299999999</v>
      </c>
      <c r="AB354" s="1">
        <f ca="1">RepPd!AB458</f>
        <v>1263350.77</v>
      </c>
      <c r="AC354" s="1">
        <f ca="1">RepPd!AC458</f>
        <v>1263994.1400000001</v>
      </c>
      <c r="AD354" s="1">
        <f ca="1">RepPd!AD458</f>
        <v>1377268.34</v>
      </c>
      <c r="AE354" s="1">
        <f ca="1">RepPd!AE458</f>
        <v>1728528.03</v>
      </c>
      <c r="AF354" s="1">
        <f ca="1">RepPd!AF458</f>
        <v>1823096.05</v>
      </c>
      <c r="AG354" s="1">
        <f ca="1">RepPd!AG458</f>
        <v>1823096.05</v>
      </c>
      <c r="AH354" s="1">
        <f ca="1">RepPd!AH458</f>
        <v>1823096.05</v>
      </c>
      <c r="AI354" s="1">
        <f ca="1">RepPd!AI458</f>
        <v>1823096.05</v>
      </c>
      <c r="AJ354" s="1">
        <f ca="1">RepPd!AJ458</f>
        <v>1823096.05</v>
      </c>
      <c r="AK354" s="1">
        <f ca="1">RepPd!AK458</f>
        <v>1823096.05</v>
      </c>
      <c r="AL354" s="1">
        <f ca="1">RepPd!AL458</f>
        <v>1823096.05</v>
      </c>
    </row>
    <row r="355" spans="9:38" x14ac:dyDescent="0.25">
      <c r="I355" s="22" t="str">
        <f>Items!$E$73</f>
        <v>Кредиторская задолженность по себестоимостным затратам</v>
      </c>
      <c r="J355" s="1" t="str">
        <f>Items!F80</f>
        <v>Метизы, расходники</v>
      </c>
      <c r="Q355" s="20">
        <f ca="1">RepPd!Q459</f>
        <v>503174.07539999997</v>
      </c>
      <c r="T355" s="1">
        <f ca="1">RepPd!T459</f>
        <v>0</v>
      </c>
      <c r="U355" s="1">
        <f ca="1">RepPd!U459</f>
        <v>31243.07</v>
      </c>
      <c r="V355" s="1">
        <f ca="1">RepPd!V459</f>
        <v>42348.869999999995</v>
      </c>
      <c r="W355" s="1">
        <f ca="1">RepPd!W459</f>
        <v>51702.7</v>
      </c>
      <c r="X355" s="1">
        <f ca="1">RepPd!X459</f>
        <v>82995.880999999994</v>
      </c>
      <c r="Y355" s="1">
        <f ca="1">RepPd!Y459</f>
        <v>101743.83099999999</v>
      </c>
      <c r="Z355" s="1">
        <f ca="1">RepPd!Z459</f>
        <v>166444.24539999999</v>
      </c>
      <c r="AA355" s="1">
        <f ca="1">RepPd!AA459</f>
        <v>253791.27539999998</v>
      </c>
      <c r="AB355" s="1">
        <f ca="1">RepPd!AB459</f>
        <v>264101.40539999999</v>
      </c>
      <c r="AC355" s="1">
        <f ca="1">RepPd!AC459</f>
        <v>304188.8554</v>
      </c>
      <c r="AD355" s="1">
        <f ca="1">RepPd!AD459</f>
        <v>318006.19540000003</v>
      </c>
      <c r="AE355" s="1">
        <f ca="1">RepPd!AE459</f>
        <v>412830.59539999999</v>
      </c>
      <c r="AF355" s="1">
        <f ca="1">RepPd!AF459</f>
        <v>503174.07539999997</v>
      </c>
      <c r="AG355" s="1">
        <f ca="1">RepPd!AG459</f>
        <v>503174.07539999997</v>
      </c>
      <c r="AH355" s="1">
        <f ca="1">RepPd!AH459</f>
        <v>503174.07539999997</v>
      </c>
      <c r="AI355" s="1">
        <f ca="1">RepPd!AI459</f>
        <v>503174.07539999997</v>
      </c>
      <c r="AJ355" s="1">
        <f ca="1">RepPd!AJ459</f>
        <v>503174.07539999997</v>
      </c>
      <c r="AK355" s="1">
        <f ca="1">RepPd!AK459</f>
        <v>503174.07539999997</v>
      </c>
      <c r="AL355" s="1">
        <f ca="1">RepPd!AL459</f>
        <v>503174.07539999997</v>
      </c>
    </row>
    <row r="356" spans="9:38" x14ac:dyDescent="0.25">
      <c r="I356" s="22" t="str">
        <f>Items!$E$74</f>
        <v>Кредиторская задолженность по себестоимостным затратам</v>
      </c>
      <c r="J356" s="1" t="str">
        <f>Items!F81</f>
        <v>Материалы Фундамент</v>
      </c>
      <c r="Q356" s="20">
        <f ca="1">RepPd!Q460</f>
        <v>10604789.890000001</v>
      </c>
      <c r="T356" s="1">
        <f ca="1">RepPd!T460</f>
        <v>0</v>
      </c>
      <c r="U356" s="1">
        <f ca="1">RepPd!U460</f>
        <v>1292133.6999999997</v>
      </c>
      <c r="V356" s="1">
        <f ca="1">RepPd!V460</f>
        <v>1616716.6999999997</v>
      </c>
      <c r="W356" s="1">
        <f ca="1">RepPd!W460</f>
        <v>1616716.6999999997</v>
      </c>
      <c r="X356" s="1">
        <f ca="1">RepPd!X460</f>
        <v>2097283.9299999997</v>
      </c>
      <c r="Y356" s="1">
        <f ca="1">RepPd!Y460</f>
        <v>2097283.9299999997</v>
      </c>
      <c r="Z356" s="1">
        <f ca="1">RepPd!Z460</f>
        <v>2097283.9299999997</v>
      </c>
      <c r="AA356" s="1">
        <f ca="1">RepPd!AA460</f>
        <v>2491261.0099999998</v>
      </c>
      <c r="AB356" s="1">
        <f ca="1">RepPd!AB460</f>
        <v>3810747.26</v>
      </c>
      <c r="AC356" s="1">
        <f ca="1">RepPd!AC460</f>
        <v>5122902.63</v>
      </c>
      <c r="AD356" s="1">
        <f ca="1">RepPd!AD460</f>
        <v>6029766.0600000005</v>
      </c>
      <c r="AE356" s="1">
        <f ca="1">RepPd!AE460</f>
        <v>6744435.3400000008</v>
      </c>
      <c r="AF356" s="1">
        <f ca="1">RepPd!AF460</f>
        <v>10604789.890000001</v>
      </c>
      <c r="AG356" s="1">
        <f ca="1">RepPd!AG460</f>
        <v>10604789.890000001</v>
      </c>
      <c r="AH356" s="1">
        <f ca="1">RepPd!AH460</f>
        <v>10604789.890000001</v>
      </c>
      <c r="AI356" s="1">
        <f ca="1">RepPd!AI460</f>
        <v>10604789.890000001</v>
      </c>
      <c r="AJ356" s="1">
        <f ca="1">RepPd!AJ460</f>
        <v>10604789.890000001</v>
      </c>
      <c r="AK356" s="1">
        <f ca="1">RepPd!AK460</f>
        <v>10604789.890000001</v>
      </c>
      <c r="AL356" s="1">
        <f ca="1">RepPd!AL460</f>
        <v>10604789.890000001</v>
      </c>
    </row>
    <row r="357" spans="9:38" x14ac:dyDescent="0.25">
      <c r="I357" s="22" t="str">
        <f>Items!$E$75</f>
        <v>Кредиторская задолженность по себестоимостным затратам</v>
      </c>
      <c r="J357" s="1" t="str">
        <f>Items!F82</f>
        <v>Материалы Коробка</v>
      </c>
      <c r="Q357" s="20">
        <f ca="1">RepPd!Q461</f>
        <v>4248149.74</v>
      </c>
      <c r="T357" s="1">
        <f ca="1">RepPd!T461</f>
        <v>0</v>
      </c>
      <c r="U357" s="1">
        <f ca="1">RepPd!U461</f>
        <v>427903.84</v>
      </c>
      <c r="V357" s="1">
        <f ca="1">RepPd!V461</f>
        <v>1047954.74</v>
      </c>
      <c r="W357" s="1">
        <f ca="1">RepPd!W461</f>
        <v>1094938.04</v>
      </c>
      <c r="X357" s="1">
        <f ca="1">RepPd!X461</f>
        <v>1117637.24</v>
      </c>
      <c r="Y357" s="1">
        <f ca="1">RepPd!Y461</f>
        <v>1519059.83</v>
      </c>
      <c r="Z357" s="1">
        <f ca="1">RepPd!Z461</f>
        <v>3392657.63</v>
      </c>
      <c r="AA357" s="1">
        <f ca="1">RepPd!AA461</f>
        <v>3392657.63</v>
      </c>
      <c r="AB357" s="1">
        <f ca="1">RepPd!AB461</f>
        <v>3722462.32</v>
      </c>
      <c r="AC357" s="1">
        <f ca="1">RepPd!AC461</f>
        <v>3722462.32</v>
      </c>
      <c r="AD357" s="1">
        <f ca="1">RepPd!AD461</f>
        <v>4192691.7399999998</v>
      </c>
      <c r="AE357" s="1">
        <f ca="1">RepPd!AE461</f>
        <v>4248149.74</v>
      </c>
      <c r="AF357" s="1">
        <f ca="1">RepPd!AF461</f>
        <v>4248149.74</v>
      </c>
      <c r="AG357" s="1">
        <f ca="1">RepPd!AG461</f>
        <v>4248149.74</v>
      </c>
      <c r="AH357" s="1">
        <f ca="1">RepPd!AH461</f>
        <v>4248149.74</v>
      </c>
      <c r="AI357" s="1">
        <f ca="1">RepPd!AI461</f>
        <v>4248149.74</v>
      </c>
      <c r="AJ357" s="1">
        <f ca="1">RepPd!AJ461</f>
        <v>4248149.74</v>
      </c>
      <c r="AK357" s="1">
        <f ca="1">RepPd!AK461</f>
        <v>4248149.74</v>
      </c>
      <c r="AL357" s="1">
        <f ca="1">RepPd!AL461</f>
        <v>4248149.74</v>
      </c>
    </row>
    <row r="358" spans="9:38" x14ac:dyDescent="0.25">
      <c r="I358" s="22" t="str">
        <f>Items!$E$76</f>
        <v>Кредиторская задолженность по себестоимостным затратам</v>
      </c>
      <c r="J358" s="1" t="str">
        <f>Items!F83</f>
        <v>Материалы Кровля</v>
      </c>
      <c r="Q358" s="20">
        <f ca="1">RepPd!Q462</f>
        <v>2707693.43</v>
      </c>
      <c r="T358" s="1">
        <f ca="1">RepPd!T462</f>
        <v>0</v>
      </c>
      <c r="U358" s="1">
        <f ca="1">RepPd!U462</f>
        <v>189103.88999999998</v>
      </c>
      <c r="V358" s="1">
        <f ca="1">RepPd!V462</f>
        <v>761692.43</v>
      </c>
      <c r="W358" s="1">
        <f ca="1">RepPd!W462</f>
        <v>795290.83000000007</v>
      </c>
      <c r="X358" s="1">
        <f ca="1">RepPd!X462</f>
        <v>833620.03</v>
      </c>
      <c r="Y358" s="1">
        <f ca="1">RepPd!Y462</f>
        <v>976568.9</v>
      </c>
      <c r="Z358" s="1">
        <f ca="1">RepPd!Z462</f>
        <v>1634378.2200000002</v>
      </c>
      <c r="AA358" s="1">
        <f ca="1">RepPd!AA462</f>
        <v>1764095.1300000001</v>
      </c>
      <c r="AB358" s="1">
        <f ca="1">RepPd!AB462</f>
        <v>2010095.1300000001</v>
      </c>
      <c r="AC358" s="1">
        <f ca="1">RepPd!AC462</f>
        <v>2010095.1300000001</v>
      </c>
      <c r="AD358" s="1">
        <f ca="1">RepPd!AD462</f>
        <v>2055088.6500000001</v>
      </c>
      <c r="AE358" s="1">
        <f ca="1">RepPd!AE462</f>
        <v>2662596.4700000002</v>
      </c>
      <c r="AF358" s="1">
        <f ca="1">RepPd!AF462</f>
        <v>2707693.43</v>
      </c>
      <c r="AG358" s="1">
        <f ca="1">RepPd!AG462</f>
        <v>2707693.43</v>
      </c>
      <c r="AH358" s="1">
        <f ca="1">RepPd!AH462</f>
        <v>2707693.43</v>
      </c>
      <c r="AI358" s="1">
        <f ca="1">RepPd!AI462</f>
        <v>2707693.43</v>
      </c>
      <c r="AJ358" s="1">
        <f ca="1">RepPd!AJ462</f>
        <v>2707693.43</v>
      </c>
      <c r="AK358" s="1">
        <f ca="1">RepPd!AK462</f>
        <v>2707693.43</v>
      </c>
      <c r="AL358" s="1">
        <f ca="1">RepPd!AL462</f>
        <v>2707693.43</v>
      </c>
    </row>
    <row r="359" spans="9:38" x14ac:dyDescent="0.25">
      <c r="I359" s="22" t="str">
        <f>Items!$E$77</f>
        <v>Кредиторская задолженность по себестоимостным затратам</v>
      </c>
      <c r="J359" s="1" t="str">
        <f>Items!F84</f>
        <v>Материалы Окна и двери</v>
      </c>
      <c r="Q359" s="20">
        <f ca="1">RepPd!Q463</f>
        <v>1044180.3499999999</v>
      </c>
      <c r="T359" s="1">
        <f ca="1">RepPd!T463</f>
        <v>0</v>
      </c>
      <c r="U359" s="1">
        <f ca="1">RepPd!U463</f>
        <v>0</v>
      </c>
      <c r="V359" s="1">
        <f ca="1">RepPd!V463</f>
        <v>0</v>
      </c>
      <c r="W359" s="1">
        <f ca="1">RepPd!W463</f>
        <v>272057.2</v>
      </c>
      <c r="X359" s="1">
        <f ca="1">RepPd!X463</f>
        <v>272057.2</v>
      </c>
      <c r="Y359" s="1">
        <f ca="1">RepPd!Y463</f>
        <v>290457.2</v>
      </c>
      <c r="Z359" s="1">
        <f ca="1">RepPd!Z463</f>
        <v>586678.5</v>
      </c>
      <c r="AA359" s="1">
        <f ca="1">RepPd!AA463</f>
        <v>586678.5</v>
      </c>
      <c r="AB359" s="1">
        <f ca="1">RepPd!AB463</f>
        <v>586678.5</v>
      </c>
      <c r="AC359" s="1">
        <f ca="1">RepPd!AC463</f>
        <v>586678.5</v>
      </c>
      <c r="AD359" s="1">
        <f ca="1">RepPd!AD463</f>
        <v>1042069.1499999999</v>
      </c>
      <c r="AE359" s="1">
        <f ca="1">RepPd!AE463</f>
        <v>1044180.3499999999</v>
      </c>
      <c r="AF359" s="1">
        <f ca="1">RepPd!AF463</f>
        <v>1044180.3499999999</v>
      </c>
      <c r="AG359" s="1">
        <f ca="1">RepPd!AG463</f>
        <v>1044180.3499999999</v>
      </c>
      <c r="AH359" s="1">
        <f ca="1">RepPd!AH463</f>
        <v>1044180.3499999999</v>
      </c>
      <c r="AI359" s="1">
        <f ca="1">RepPd!AI463</f>
        <v>1044180.3499999999</v>
      </c>
      <c r="AJ359" s="1">
        <f ca="1">RepPd!AJ463</f>
        <v>1044180.3499999999</v>
      </c>
      <c r="AK359" s="1">
        <f ca="1">RepPd!AK463</f>
        <v>1044180.3499999999</v>
      </c>
      <c r="AL359" s="1">
        <f ca="1">RepPd!AL463</f>
        <v>1044180.3499999999</v>
      </c>
    </row>
    <row r="360" spans="9:38" x14ac:dyDescent="0.25">
      <c r="I360" s="22" t="str">
        <f>Items!$E$78</f>
        <v>Кредиторская задолженность по себестоимостным затратам</v>
      </c>
      <c r="J360" s="1" t="str">
        <f>Items!F85</f>
        <v>Материалы Фасад</v>
      </c>
      <c r="Q360" s="20">
        <f ca="1">RepPd!Q464</f>
        <v>1156786.6399999999</v>
      </c>
      <c r="T360" s="1">
        <f ca="1">RepPd!T464</f>
        <v>0</v>
      </c>
      <c r="U360" s="1">
        <f ca="1">RepPd!U464</f>
        <v>0</v>
      </c>
      <c r="V360" s="1">
        <f ca="1">RepPd!V464</f>
        <v>0</v>
      </c>
      <c r="W360" s="1">
        <f ca="1">RepPd!W464</f>
        <v>0</v>
      </c>
      <c r="X360" s="1">
        <f ca="1">RepPd!X464</f>
        <v>0</v>
      </c>
      <c r="Y360" s="1">
        <f ca="1">RepPd!Y464</f>
        <v>194155.7</v>
      </c>
      <c r="Z360" s="1">
        <f ca="1">RepPd!Z464</f>
        <v>353905.33</v>
      </c>
      <c r="AA360" s="1">
        <f ca="1">RepPd!AA464</f>
        <v>633285.66999999993</v>
      </c>
      <c r="AB360" s="1">
        <f ca="1">RepPd!AB464</f>
        <v>639439.1</v>
      </c>
      <c r="AC360" s="1">
        <f ca="1">RepPd!AC464</f>
        <v>649854.74</v>
      </c>
      <c r="AD360" s="1">
        <f ca="1">RepPd!AD464</f>
        <v>649854.74</v>
      </c>
      <c r="AE360" s="1">
        <f ca="1">RepPd!AE464</f>
        <v>992530.36</v>
      </c>
      <c r="AF360" s="1">
        <f ca="1">RepPd!AF464</f>
        <v>1113786.6399999999</v>
      </c>
      <c r="AG360" s="1">
        <f ca="1">RepPd!AG464</f>
        <v>1156786.6399999999</v>
      </c>
      <c r="AH360" s="1">
        <f ca="1">RepPd!AH464</f>
        <v>1156786.6399999999</v>
      </c>
      <c r="AI360" s="1">
        <f ca="1">RepPd!AI464</f>
        <v>1156786.6399999999</v>
      </c>
      <c r="AJ360" s="1">
        <f ca="1">RepPd!AJ464</f>
        <v>1156786.6399999999</v>
      </c>
      <c r="AK360" s="1">
        <f ca="1">RepPd!AK464</f>
        <v>1156786.6399999999</v>
      </c>
      <c r="AL360" s="1">
        <f ca="1">RepPd!AL464</f>
        <v>1156786.6399999999</v>
      </c>
    </row>
    <row r="361" spans="9:38" x14ac:dyDescent="0.25">
      <c r="I361" s="22" t="str">
        <f>Items!$E$79</f>
        <v>Кредиторская задолженность по себестоимостным затратам</v>
      </c>
      <c r="J361" s="1" t="str">
        <f>Items!F86</f>
        <v>Материалы Благоустройство</v>
      </c>
      <c r="Q361" s="20">
        <f ca="1">RepPd!Q465</f>
        <v>640210.25</v>
      </c>
      <c r="T361" s="1">
        <f ca="1">RepPd!T465</f>
        <v>0</v>
      </c>
      <c r="U361" s="1">
        <f ca="1">RepPd!U465</f>
        <v>0</v>
      </c>
      <c r="V361" s="1">
        <f ca="1">RepPd!V465</f>
        <v>0</v>
      </c>
      <c r="W361" s="1">
        <f ca="1">RepPd!W465</f>
        <v>0</v>
      </c>
      <c r="X361" s="1">
        <f ca="1">RepPd!X465</f>
        <v>0</v>
      </c>
      <c r="Y361" s="1">
        <f ca="1">RepPd!Y465</f>
        <v>0</v>
      </c>
      <c r="Z361" s="1">
        <f ca="1">RepPd!Z465</f>
        <v>0</v>
      </c>
      <c r="AA361" s="1">
        <f ca="1">RepPd!AA465</f>
        <v>0</v>
      </c>
      <c r="AB361" s="1">
        <f ca="1">RepPd!AB465</f>
        <v>0</v>
      </c>
      <c r="AC361" s="1">
        <f ca="1">RepPd!AC465</f>
        <v>0</v>
      </c>
      <c r="AD361" s="1">
        <f ca="1">RepPd!AD465</f>
        <v>0</v>
      </c>
      <c r="AE361" s="1">
        <f ca="1">RepPd!AE465</f>
        <v>254800</v>
      </c>
      <c r="AF361" s="1">
        <f ca="1">RepPd!AF465</f>
        <v>638013.53</v>
      </c>
      <c r="AG361" s="1">
        <f ca="1">RepPd!AG465</f>
        <v>640210.25</v>
      </c>
      <c r="AH361" s="1">
        <f ca="1">RepPd!AH465</f>
        <v>640210.25</v>
      </c>
      <c r="AI361" s="1">
        <f ca="1">RepPd!AI465</f>
        <v>640210.25</v>
      </c>
      <c r="AJ361" s="1">
        <f ca="1">RepPd!AJ465</f>
        <v>640210.25</v>
      </c>
      <c r="AK361" s="1">
        <f ca="1">RepPd!AK465</f>
        <v>640210.25</v>
      </c>
      <c r="AL361" s="1">
        <f ca="1">RepPd!AL465</f>
        <v>640210.25</v>
      </c>
    </row>
    <row r="362" spans="9:38" x14ac:dyDescent="0.25">
      <c r="I362" s="22" t="str">
        <f>Items!$E$79</f>
        <v>Кредиторская задолженность по себестоимостным затратам</v>
      </c>
      <c r="J362" s="1" t="str">
        <f>Items!F87</f>
        <v>Монтаж фундамента</v>
      </c>
      <c r="Q362" s="20">
        <f ca="1">RepPd!Q466</f>
        <v>3397557.9799999995</v>
      </c>
      <c r="T362" s="1">
        <f ca="1">RepPd!T466</f>
        <v>0</v>
      </c>
      <c r="U362" s="1">
        <f ca="1">RepPd!U466</f>
        <v>256680</v>
      </c>
      <c r="V362" s="1">
        <f ca="1">RepPd!V466</f>
        <v>570994</v>
      </c>
      <c r="W362" s="1">
        <f ca="1">RepPd!W466</f>
        <v>570994</v>
      </c>
      <c r="X362" s="1">
        <f ca="1">RepPd!X466</f>
        <v>570994</v>
      </c>
      <c r="Y362" s="1">
        <f ca="1">RepPd!Y466</f>
        <v>570994</v>
      </c>
      <c r="Z362" s="1">
        <f ca="1">RepPd!Z466</f>
        <v>570994</v>
      </c>
      <c r="AA362" s="1">
        <f ca="1">RepPd!AA466</f>
        <v>670271.48</v>
      </c>
      <c r="AB362" s="1">
        <f ca="1">RepPd!AB466</f>
        <v>1488194.5799999998</v>
      </c>
      <c r="AC362" s="1">
        <f ca="1">RepPd!AC466</f>
        <v>1698165.7699999998</v>
      </c>
      <c r="AD362" s="1">
        <f ca="1">RepPd!AD466</f>
        <v>1815015.5099999998</v>
      </c>
      <c r="AE362" s="1">
        <f ca="1">RepPd!AE466</f>
        <v>2403275.5099999998</v>
      </c>
      <c r="AF362" s="1">
        <f ca="1">RepPd!AF466</f>
        <v>3397557.9799999995</v>
      </c>
      <c r="AG362" s="1">
        <f ca="1">RepPd!AG466</f>
        <v>3397557.9799999995</v>
      </c>
      <c r="AH362" s="1">
        <f ca="1">RepPd!AH466</f>
        <v>3397557.9799999995</v>
      </c>
      <c r="AI362" s="1">
        <f ca="1">RepPd!AI466</f>
        <v>3397557.9799999995</v>
      </c>
      <c r="AJ362" s="1">
        <f ca="1">RepPd!AJ466</f>
        <v>3397557.9799999995</v>
      </c>
      <c r="AK362" s="1">
        <f ca="1">RepPd!AK466</f>
        <v>3397557.9799999995</v>
      </c>
      <c r="AL362" s="1">
        <f ca="1">RepPd!AL466</f>
        <v>3397557.9799999995</v>
      </c>
    </row>
    <row r="363" spans="9:38" x14ac:dyDescent="0.25">
      <c r="I363" s="22" t="str">
        <f>Items!$E$79</f>
        <v>Кредиторская задолженность по себестоимостным затратам</v>
      </c>
      <c r="J363" s="1" t="str">
        <f>Items!F88</f>
        <v>Монтаж Коробки</v>
      </c>
      <c r="Q363" s="20">
        <f ca="1">RepPd!Q467</f>
        <v>3144157.55</v>
      </c>
      <c r="T363" s="1">
        <f ca="1">RepPd!T467</f>
        <v>0</v>
      </c>
      <c r="U363" s="1">
        <f ca="1">RepPd!U467</f>
        <v>0</v>
      </c>
      <c r="V363" s="1">
        <f ca="1">RepPd!V467</f>
        <v>23940</v>
      </c>
      <c r="W363" s="1">
        <f ca="1">RepPd!W467</f>
        <v>272214</v>
      </c>
      <c r="X363" s="1">
        <f ca="1">RepPd!X467</f>
        <v>438454</v>
      </c>
      <c r="Y363" s="1">
        <f ca="1">RepPd!Y467</f>
        <v>884851.3</v>
      </c>
      <c r="Z363" s="1">
        <f ca="1">RepPd!Z467</f>
        <v>1227365.05</v>
      </c>
      <c r="AA363" s="1">
        <f ca="1">RepPd!AA467</f>
        <v>1227365.05</v>
      </c>
      <c r="AB363" s="1">
        <f ca="1">RepPd!AB467</f>
        <v>1227365.05</v>
      </c>
      <c r="AC363" s="1">
        <f ca="1">RepPd!AC467</f>
        <v>1536605.55</v>
      </c>
      <c r="AD363" s="1">
        <f ca="1">RepPd!AD467</f>
        <v>2496607.5499999998</v>
      </c>
      <c r="AE363" s="1">
        <f ca="1">RepPd!AE467</f>
        <v>2931057.55</v>
      </c>
      <c r="AF363" s="1">
        <f ca="1">RepPd!AF467</f>
        <v>3019857.55</v>
      </c>
      <c r="AG363" s="1">
        <f ca="1">RepPd!AG467</f>
        <v>3144157.55</v>
      </c>
      <c r="AH363" s="1">
        <f ca="1">RepPd!AH467</f>
        <v>3144157.55</v>
      </c>
      <c r="AI363" s="1">
        <f ca="1">RepPd!AI467</f>
        <v>3144157.55</v>
      </c>
      <c r="AJ363" s="1">
        <f ca="1">RepPd!AJ467</f>
        <v>3144157.55</v>
      </c>
      <c r="AK363" s="1">
        <f ca="1">RepPd!AK467</f>
        <v>3144157.55</v>
      </c>
      <c r="AL363" s="1">
        <f ca="1">RepPd!AL467</f>
        <v>3144157.55</v>
      </c>
    </row>
    <row r="364" spans="9:38" x14ac:dyDescent="0.25">
      <c r="I364" s="22" t="str">
        <f>Items!$E$79</f>
        <v>Кредиторская задолженность по себестоимостным затратам</v>
      </c>
      <c r="J364" s="1" t="str">
        <f>Items!F89</f>
        <v>Монтаж кровли</v>
      </c>
      <c r="Q364" s="20">
        <f ca="1">RepPd!Q468</f>
        <v>2030745.9800000002</v>
      </c>
      <c r="T364" s="1">
        <f ca="1">RepPd!T468</f>
        <v>0</v>
      </c>
      <c r="U364" s="1">
        <f ca="1">RepPd!U468</f>
        <v>0</v>
      </c>
      <c r="V364" s="1">
        <f ca="1">RepPd!V468</f>
        <v>0</v>
      </c>
      <c r="W364" s="1">
        <f ca="1">RepPd!W468</f>
        <v>0</v>
      </c>
      <c r="X364" s="1">
        <f ca="1">RepPd!X468</f>
        <v>17434</v>
      </c>
      <c r="Y364" s="1">
        <f ca="1">RepPd!Y468</f>
        <v>187154.6</v>
      </c>
      <c r="Z364" s="1">
        <f ca="1">RepPd!Z468</f>
        <v>506602.20000000007</v>
      </c>
      <c r="AA364" s="1">
        <f ca="1">RepPd!AA468</f>
        <v>897951.20000000007</v>
      </c>
      <c r="AB364" s="1">
        <f ca="1">RepPd!AB468</f>
        <v>897951.20000000007</v>
      </c>
      <c r="AC364" s="1">
        <f ca="1">RepPd!AC468</f>
        <v>897951.20000000007</v>
      </c>
      <c r="AD364" s="1">
        <f ca="1">RepPd!AD468</f>
        <v>915579.20000000007</v>
      </c>
      <c r="AE364" s="1">
        <f ca="1">RepPd!AE468</f>
        <v>1323577.7000000002</v>
      </c>
      <c r="AF364" s="1">
        <f ca="1">RepPd!AF468</f>
        <v>1923853.4800000002</v>
      </c>
      <c r="AG364" s="1">
        <f ca="1">RepPd!AG468</f>
        <v>2030745.9800000002</v>
      </c>
      <c r="AH364" s="1">
        <f ca="1">RepPd!AH468</f>
        <v>2030745.9800000002</v>
      </c>
      <c r="AI364" s="1">
        <f ca="1">RepPd!AI468</f>
        <v>2030745.9800000002</v>
      </c>
      <c r="AJ364" s="1">
        <f ca="1">RepPd!AJ468</f>
        <v>2030745.9800000002</v>
      </c>
      <c r="AK364" s="1">
        <f ca="1">RepPd!AK468</f>
        <v>2030745.9800000002</v>
      </c>
      <c r="AL364" s="1">
        <f ca="1">RepPd!AL468</f>
        <v>2030745.9800000002</v>
      </c>
    </row>
    <row r="365" spans="9:38" x14ac:dyDescent="0.25">
      <c r="I365" s="22" t="str">
        <f>Items!$E$79</f>
        <v>Кредиторская задолженность по себестоимостным затратам</v>
      </c>
      <c r="J365" s="1" t="str">
        <f>Items!F90</f>
        <v>Монтаж окон</v>
      </c>
      <c r="Q365" s="20">
        <f ca="1">RepPd!Q469</f>
        <v>91850</v>
      </c>
      <c r="T365" s="1">
        <f ca="1">RepPd!T469</f>
        <v>0</v>
      </c>
      <c r="U365" s="1">
        <f ca="1">RepPd!U469</f>
        <v>0</v>
      </c>
      <c r="V365" s="1">
        <f ca="1">RepPd!V469</f>
        <v>0</v>
      </c>
      <c r="W365" s="1">
        <f ca="1">RepPd!W469</f>
        <v>0</v>
      </c>
      <c r="X365" s="1">
        <f ca="1">RepPd!X469</f>
        <v>0</v>
      </c>
      <c r="Y365" s="1">
        <f ca="1">RepPd!Y469</f>
        <v>0</v>
      </c>
      <c r="Z365" s="1">
        <f ca="1">RepPd!Z469</f>
        <v>46650</v>
      </c>
      <c r="AA365" s="1">
        <f ca="1">RepPd!AA469</f>
        <v>46650</v>
      </c>
      <c r="AB365" s="1">
        <f ca="1">RepPd!AB469</f>
        <v>46650</v>
      </c>
      <c r="AC365" s="1">
        <f ca="1">RepPd!AC469</f>
        <v>46650</v>
      </c>
      <c r="AD365" s="1">
        <f ca="1">RepPd!AD469</f>
        <v>46650</v>
      </c>
      <c r="AE365" s="1">
        <f ca="1">RepPd!AE469</f>
        <v>91850</v>
      </c>
      <c r="AF365" s="1">
        <f ca="1">RepPd!AF469</f>
        <v>91850</v>
      </c>
      <c r="AG365" s="1">
        <f ca="1">RepPd!AG469</f>
        <v>91850</v>
      </c>
      <c r="AH365" s="1">
        <f ca="1">RepPd!AH469</f>
        <v>91850</v>
      </c>
      <c r="AI365" s="1">
        <f ca="1">RepPd!AI469</f>
        <v>91850</v>
      </c>
      <c r="AJ365" s="1">
        <f ca="1">RepPd!AJ469</f>
        <v>91850</v>
      </c>
      <c r="AK365" s="1">
        <f ca="1">RepPd!AK469</f>
        <v>91850</v>
      </c>
      <c r="AL365" s="1">
        <f ca="1">RepPd!AL469</f>
        <v>91850</v>
      </c>
    </row>
    <row r="366" spans="9:38" x14ac:dyDescent="0.25">
      <c r="I366" s="22" t="str">
        <f>Items!$E$79</f>
        <v>Кредиторская задолженность по себестоимостным затратам</v>
      </c>
      <c r="J366" s="1" t="str">
        <f>Items!F91</f>
        <v>Монтаж Фасада</v>
      </c>
      <c r="Q366" s="20">
        <f ca="1">RepPd!Q470</f>
        <v>1573886.68</v>
      </c>
      <c r="T366" s="1">
        <f ca="1">RepPd!T470</f>
        <v>0</v>
      </c>
      <c r="U366" s="1">
        <f ca="1">RepPd!U470</f>
        <v>0</v>
      </c>
      <c r="V366" s="1">
        <f ca="1">RepPd!V470</f>
        <v>0</v>
      </c>
      <c r="W366" s="1">
        <f ca="1">RepPd!W470</f>
        <v>0</v>
      </c>
      <c r="X366" s="1">
        <f ca="1">RepPd!X470</f>
        <v>0</v>
      </c>
      <c r="Y366" s="1">
        <f ca="1">RepPd!Y470</f>
        <v>0</v>
      </c>
      <c r="Z366" s="1">
        <f ca="1">RepPd!Z470</f>
        <v>394039.95</v>
      </c>
      <c r="AA366" s="1">
        <f ca="1">RepPd!AA470</f>
        <v>829639.67999999993</v>
      </c>
      <c r="AB366" s="1">
        <f ca="1">RepPd!AB470</f>
        <v>943693.67999999993</v>
      </c>
      <c r="AC366" s="1">
        <f ca="1">RepPd!AC470</f>
        <v>943693.67999999993</v>
      </c>
      <c r="AD366" s="1">
        <f ca="1">RepPd!AD470</f>
        <v>943693.67999999993</v>
      </c>
      <c r="AE366" s="1">
        <f ca="1">RepPd!AE470</f>
        <v>943693.67999999993</v>
      </c>
      <c r="AF366" s="1">
        <f ca="1">RepPd!AF470</f>
        <v>1573886.68</v>
      </c>
      <c r="AG366" s="1">
        <f ca="1">RepPd!AG470</f>
        <v>1573886.68</v>
      </c>
      <c r="AH366" s="1">
        <f ca="1">RepPd!AH470</f>
        <v>1573886.68</v>
      </c>
      <c r="AI366" s="1">
        <f ca="1">RepPd!AI470</f>
        <v>1573886.68</v>
      </c>
      <c r="AJ366" s="1">
        <f ca="1">RepPd!AJ470</f>
        <v>1573886.68</v>
      </c>
      <c r="AK366" s="1">
        <f ca="1">RepPd!AK470</f>
        <v>1573886.68</v>
      </c>
      <c r="AL366" s="1">
        <f ca="1">RepPd!AL470</f>
        <v>1573886.68</v>
      </c>
    </row>
    <row r="367" spans="9:38" x14ac:dyDescent="0.25">
      <c r="I367" s="22" t="str">
        <f>Items!$E$79</f>
        <v>Кредиторская задолженность по себестоимостным затратам</v>
      </c>
      <c r="J367" s="1" t="str">
        <f>Items!F92</f>
        <v>Монтаж Благоустройства</v>
      </c>
      <c r="Q367" s="20">
        <f ca="1">RepPd!Q471</f>
        <v>310994</v>
      </c>
      <c r="T367" s="1">
        <f ca="1">RepPd!T471</f>
        <v>0</v>
      </c>
      <c r="U367" s="1">
        <f ca="1">RepPd!U471</f>
        <v>0</v>
      </c>
      <c r="V367" s="1">
        <f ca="1">RepPd!V471</f>
        <v>0</v>
      </c>
      <c r="W367" s="1">
        <f ca="1">RepPd!W471</f>
        <v>0</v>
      </c>
      <c r="X367" s="1">
        <f ca="1">RepPd!X471</f>
        <v>0</v>
      </c>
      <c r="Y367" s="1">
        <f ca="1">RepPd!Y471</f>
        <v>0</v>
      </c>
      <c r="Z367" s="1">
        <f ca="1">RepPd!Z471</f>
        <v>0</v>
      </c>
      <c r="AA367" s="1">
        <f ca="1">RepPd!AA471</f>
        <v>0</v>
      </c>
      <c r="AB367" s="1">
        <f ca="1">RepPd!AB471</f>
        <v>0</v>
      </c>
      <c r="AC367" s="1">
        <f ca="1">RepPd!AC471</f>
        <v>0</v>
      </c>
      <c r="AD367" s="1">
        <f ca="1">RepPd!AD471</f>
        <v>26026</v>
      </c>
      <c r="AE367" s="1">
        <f ca="1">RepPd!AE471</f>
        <v>26026</v>
      </c>
      <c r="AF367" s="1">
        <f ca="1">RepPd!AF471</f>
        <v>226354</v>
      </c>
      <c r="AG367" s="1">
        <f ca="1">RepPd!AG471</f>
        <v>310994</v>
      </c>
      <c r="AH367" s="1">
        <f ca="1">RepPd!AH471</f>
        <v>310994</v>
      </c>
      <c r="AI367" s="1">
        <f ca="1">RepPd!AI471</f>
        <v>310994</v>
      </c>
      <c r="AJ367" s="1">
        <f ca="1">RepPd!AJ471</f>
        <v>310994</v>
      </c>
      <c r="AK367" s="1">
        <f ca="1">RepPd!AK471</f>
        <v>310994</v>
      </c>
      <c r="AL367" s="1">
        <f ca="1">RepPd!AL471</f>
        <v>310994</v>
      </c>
    </row>
    <row r="368" spans="9:38" x14ac:dyDescent="0.25">
      <c r="I368" s="22" t="str">
        <f>Items!$E$79</f>
        <v>Кредиторская задолженность по себестоимостным затратам</v>
      </c>
      <c r="J368" s="1" t="str">
        <f>Items!F93</f>
        <v>Спец техника</v>
      </c>
      <c r="Q368" s="20">
        <f ca="1">RepPd!Q472</f>
        <v>1022760.5199999999</v>
      </c>
      <c r="T368" s="1">
        <f ca="1">RepPd!T472</f>
        <v>0</v>
      </c>
      <c r="U368" s="1">
        <f ca="1">RepPd!U472</f>
        <v>0</v>
      </c>
      <c r="V368" s="1">
        <f ca="1">RepPd!V472</f>
        <v>28660</v>
      </c>
      <c r="W368" s="1">
        <f ca="1">RepPd!W472</f>
        <v>28660</v>
      </c>
      <c r="X368" s="1">
        <f ca="1">RepPd!X472</f>
        <v>34920</v>
      </c>
      <c r="Y368" s="1">
        <f ca="1">RepPd!Y472</f>
        <v>44120</v>
      </c>
      <c r="Z368" s="1">
        <f ca="1">RepPd!Z472</f>
        <v>76020</v>
      </c>
      <c r="AA368" s="1">
        <f ca="1">RepPd!AA472</f>
        <v>390835.44</v>
      </c>
      <c r="AB368" s="1">
        <f ca="1">RepPd!AB472</f>
        <v>573325.11</v>
      </c>
      <c r="AC368" s="1">
        <f ca="1">RepPd!AC472</f>
        <v>584625.11</v>
      </c>
      <c r="AD368" s="1">
        <f ca="1">RepPd!AD472</f>
        <v>633651.91999999993</v>
      </c>
      <c r="AE368" s="1">
        <f ca="1">RepPd!AE472</f>
        <v>896240.5199999999</v>
      </c>
      <c r="AF368" s="1">
        <f ca="1">RepPd!AF472</f>
        <v>1016320.5199999999</v>
      </c>
      <c r="AG368" s="1">
        <f ca="1">RepPd!AG472</f>
        <v>1022760.5199999999</v>
      </c>
      <c r="AH368" s="1">
        <f ca="1">RepPd!AH472</f>
        <v>1022760.5199999999</v>
      </c>
      <c r="AI368" s="1">
        <f ca="1">RepPd!AI472</f>
        <v>1022760.5199999999</v>
      </c>
      <c r="AJ368" s="1">
        <f ca="1">RepPd!AJ472</f>
        <v>1022760.5199999999</v>
      </c>
      <c r="AK368" s="1">
        <f ca="1">RepPd!AK472</f>
        <v>1022760.5199999999</v>
      </c>
      <c r="AL368" s="1">
        <f ca="1">RepPd!AL472</f>
        <v>1022760.5199999999</v>
      </c>
    </row>
    <row r="369" spans="5:38" x14ac:dyDescent="0.25">
      <c r="I369" s="22" t="str">
        <f>Items!$E$79</f>
        <v>Кредиторская задолженность по себестоимостным затратам</v>
      </c>
      <c r="J369" s="1" t="str">
        <f>Items!F94</f>
        <v>Общая территория (дорога, ливневка, газ, эл-во)</v>
      </c>
      <c r="Q369" s="20">
        <f ca="1">RepPd!Q473</f>
        <v>13570</v>
      </c>
      <c r="T369" s="1">
        <f ca="1">RepPd!T473</f>
        <v>0</v>
      </c>
      <c r="U369" s="1">
        <f ca="1">RepPd!U473</f>
        <v>0</v>
      </c>
      <c r="V369" s="1">
        <f ca="1">RepPd!V473</f>
        <v>0</v>
      </c>
      <c r="W369" s="1">
        <f ca="1">RepPd!W473</f>
        <v>0</v>
      </c>
      <c r="X369" s="1">
        <f ca="1">RepPd!X473</f>
        <v>0</v>
      </c>
      <c r="Y369" s="1">
        <f ca="1">RepPd!Y473</f>
        <v>0</v>
      </c>
      <c r="Z369" s="1">
        <f ca="1">RepPd!Z473</f>
        <v>0</v>
      </c>
      <c r="AA369" s="1">
        <f ca="1">RepPd!AA473</f>
        <v>0</v>
      </c>
      <c r="AB369" s="1">
        <f ca="1">RepPd!AB473</f>
        <v>13570</v>
      </c>
      <c r="AC369" s="1">
        <f ca="1">RepPd!AC473</f>
        <v>13570</v>
      </c>
      <c r="AD369" s="1">
        <f ca="1">RepPd!AD473</f>
        <v>13570</v>
      </c>
      <c r="AE369" s="1">
        <f ca="1">RepPd!AE473</f>
        <v>13570</v>
      </c>
      <c r="AF369" s="1">
        <f ca="1">RepPd!AF473</f>
        <v>13570</v>
      </c>
      <c r="AG369" s="1">
        <f ca="1">RepPd!AG473</f>
        <v>13570</v>
      </c>
      <c r="AH369" s="1">
        <f ca="1">RepPd!AH473</f>
        <v>13570</v>
      </c>
      <c r="AI369" s="1">
        <f ca="1">RepPd!AI473</f>
        <v>13570</v>
      </c>
      <c r="AJ369" s="1">
        <f ca="1">RepPd!AJ473</f>
        <v>13570</v>
      </c>
      <c r="AK369" s="1">
        <f ca="1">RepPd!AK473</f>
        <v>13570</v>
      </c>
      <c r="AL369" s="1">
        <f ca="1">RepPd!AL473</f>
        <v>13570</v>
      </c>
    </row>
    <row r="370" spans="5:38" x14ac:dyDescent="0.25">
      <c r="I370" s="22" t="str">
        <f>Items!$E$79</f>
        <v>Кредиторская задолженность по себестоимостным затратам</v>
      </c>
      <c r="J370" s="1" t="str">
        <f>Items!F95</f>
        <v>Резерв-1</v>
      </c>
      <c r="Q370" s="20">
        <f ca="1">RepPd!Q474</f>
        <v>0</v>
      </c>
      <c r="T370" s="1">
        <f ca="1">RepPd!T474</f>
        <v>0</v>
      </c>
      <c r="U370" s="1">
        <f ca="1">RepPd!U474</f>
        <v>0</v>
      </c>
      <c r="V370" s="1">
        <f ca="1">RepPd!V474</f>
        <v>0</v>
      </c>
      <c r="W370" s="1">
        <f ca="1">RepPd!W474</f>
        <v>0</v>
      </c>
      <c r="X370" s="1">
        <f ca="1">RepPd!X474</f>
        <v>0</v>
      </c>
      <c r="Y370" s="1">
        <f ca="1">RepPd!Y474</f>
        <v>0</v>
      </c>
      <c r="Z370" s="1">
        <f ca="1">RepPd!Z474</f>
        <v>0</v>
      </c>
      <c r="AA370" s="1">
        <f ca="1">RepPd!AA474</f>
        <v>0</v>
      </c>
      <c r="AB370" s="1">
        <f ca="1">RepPd!AB474</f>
        <v>0</v>
      </c>
      <c r="AC370" s="1">
        <f ca="1">RepPd!AC474</f>
        <v>0</v>
      </c>
      <c r="AD370" s="1">
        <f ca="1">RepPd!AD474</f>
        <v>0</v>
      </c>
      <c r="AE370" s="1">
        <f ca="1">RepPd!AE474</f>
        <v>0</v>
      </c>
      <c r="AF370" s="1">
        <f ca="1">RepPd!AF474</f>
        <v>0</v>
      </c>
      <c r="AG370" s="1">
        <f ca="1">RepPd!AG474</f>
        <v>0</v>
      </c>
      <c r="AH370" s="1">
        <f ca="1">RepPd!AH474</f>
        <v>0</v>
      </c>
      <c r="AI370" s="1">
        <f ca="1">RepPd!AI474</f>
        <v>0</v>
      </c>
      <c r="AJ370" s="1">
        <f ca="1">RepPd!AJ474</f>
        <v>0</v>
      </c>
      <c r="AK370" s="1">
        <f ca="1">RepPd!AK474</f>
        <v>0</v>
      </c>
      <c r="AL370" s="1">
        <f ca="1">RepPd!AL474</f>
        <v>0</v>
      </c>
    </row>
    <row r="371" spans="5:38" x14ac:dyDescent="0.25">
      <c r="I371" s="22" t="str">
        <f>Items!$E$79</f>
        <v>Кредиторская задолженность по себестоимостным затратам</v>
      </c>
      <c r="J371" s="1" t="str">
        <f>Items!F96</f>
        <v>Резерв-2</v>
      </c>
      <c r="Q371" s="20">
        <f ca="1">RepPd!Q475</f>
        <v>0</v>
      </c>
      <c r="T371" s="1">
        <f ca="1">RepPd!T475</f>
        <v>0</v>
      </c>
      <c r="U371" s="1">
        <f ca="1">RepPd!U475</f>
        <v>0</v>
      </c>
      <c r="V371" s="1">
        <f ca="1">RepPd!V475</f>
        <v>0</v>
      </c>
      <c r="W371" s="1">
        <f ca="1">RepPd!W475</f>
        <v>0</v>
      </c>
      <c r="X371" s="1">
        <f ca="1">RepPd!X475</f>
        <v>0</v>
      </c>
      <c r="Y371" s="1">
        <f ca="1">RepPd!Y475</f>
        <v>0</v>
      </c>
      <c r="Z371" s="1">
        <f ca="1">RepPd!Z475</f>
        <v>0</v>
      </c>
      <c r="AA371" s="1">
        <f ca="1">RepPd!AA475</f>
        <v>0</v>
      </c>
      <c r="AB371" s="1">
        <f ca="1">RepPd!AB475</f>
        <v>0</v>
      </c>
      <c r="AC371" s="1">
        <f ca="1">RepPd!AC475</f>
        <v>0</v>
      </c>
      <c r="AD371" s="1">
        <f ca="1">RepPd!AD475</f>
        <v>0</v>
      </c>
      <c r="AE371" s="1">
        <f ca="1">RepPd!AE475</f>
        <v>0</v>
      </c>
      <c r="AF371" s="1">
        <f ca="1">RepPd!AF475</f>
        <v>0</v>
      </c>
      <c r="AG371" s="1">
        <f ca="1">RepPd!AG475</f>
        <v>0</v>
      </c>
      <c r="AH371" s="1">
        <f ca="1">RepPd!AH475</f>
        <v>0</v>
      </c>
      <c r="AI371" s="1">
        <f ca="1">RepPd!AI475</f>
        <v>0</v>
      </c>
      <c r="AJ371" s="1">
        <f ca="1">RepPd!AJ475</f>
        <v>0</v>
      </c>
      <c r="AK371" s="1">
        <f ca="1">RepPd!AK475</f>
        <v>0</v>
      </c>
      <c r="AL371" s="1">
        <f ca="1">RepPd!AL475</f>
        <v>0</v>
      </c>
    </row>
    <row r="372" spans="5:38" x14ac:dyDescent="0.25">
      <c r="I372" s="22" t="str">
        <f>Items!$E$79</f>
        <v>Кредиторская задолженность по себестоимостным затратам</v>
      </c>
      <c r="J372" s="1" t="str">
        <f>Items!F97</f>
        <v>Резерв-3</v>
      </c>
      <c r="Q372" s="20">
        <f ca="1">RepPd!Q476</f>
        <v>0</v>
      </c>
      <c r="T372" s="1">
        <f ca="1">RepPd!T476</f>
        <v>0</v>
      </c>
      <c r="U372" s="1">
        <f ca="1">RepPd!U476</f>
        <v>0</v>
      </c>
      <c r="V372" s="1">
        <f ca="1">RepPd!V476</f>
        <v>0</v>
      </c>
      <c r="W372" s="1">
        <f ca="1">RepPd!W476</f>
        <v>0</v>
      </c>
      <c r="X372" s="1">
        <f ca="1">RepPd!X476</f>
        <v>0</v>
      </c>
      <c r="Y372" s="1">
        <f ca="1">RepPd!Y476</f>
        <v>0</v>
      </c>
      <c r="Z372" s="1">
        <f ca="1">RepPd!Z476</f>
        <v>0</v>
      </c>
      <c r="AA372" s="1">
        <f ca="1">RepPd!AA476</f>
        <v>0</v>
      </c>
      <c r="AB372" s="1">
        <f ca="1">RepPd!AB476</f>
        <v>0</v>
      </c>
      <c r="AC372" s="1">
        <f ca="1">RepPd!AC476</f>
        <v>0</v>
      </c>
      <c r="AD372" s="1">
        <f ca="1">RepPd!AD476</f>
        <v>0</v>
      </c>
      <c r="AE372" s="1">
        <f ca="1">RepPd!AE476</f>
        <v>0</v>
      </c>
      <c r="AF372" s="1">
        <f ca="1">RepPd!AF476</f>
        <v>0</v>
      </c>
      <c r="AG372" s="1">
        <f ca="1">RepPd!AG476</f>
        <v>0</v>
      </c>
      <c r="AH372" s="1">
        <f ca="1">RepPd!AH476</f>
        <v>0</v>
      </c>
      <c r="AI372" s="1">
        <f ca="1">RepPd!AI476</f>
        <v>0</v>
      </c>
      <c r="AJ372" s="1">
        <f ca="1">RepPd!AJ476</f>
        <v>0</v>
      </c>
      <c r="AK372" s="1">
        <f ca="1">RepPd!AK476</f>
        <v>0</v>
      </c>
      <c r="AL372" s="1">
        <f ca="1">RepPd!AL476</f>
        <v>0</v>
      </c>
    </row>
    <row r="373" spans="5:38" x14ac:dyDescent="0.25">
      <c r="I373" s="22" t="str">
        <f>Items!$E$79</f>
        <v>Кредиторская задолженность по себестоимостным затратам</v>
      </c>
      <c r="J373" s="1" t="str">
        <f>Items!F98</f>
        <v>Резерв-4</v>
      </c>
      <c r="Q373" s="20">
        <f ca="1">RepPd!Q477</f>
        <v>0</v>
      </c>
      <c r="T373" s="1">
        <f ca="1">RepPd!T477</f>
        <v>0</v>
      </c>
      <c r="U373" s="1">
        <f ca="1">RepPd!U477</f>
        <v>0</v>
      </c>
      <c r="V373" s="1">
        <f ca="1">RepPd!V477</f>
        <v>0</v>
      </c>
      <c r="W373" s="1">
        <f ca="1">RepPd!W477</f>
        <v>0</v>
      </c>
      <c r="X373" s="1">
        <f ca="1">RepPd!X477</f>
        <v>0</v>
      </c>
      <c r="Y373" s="1">
        <f ca="1">RepPd!Y477</f>
        <v>0</v>
      </c>
      <c r="Z373" s="1">
        <f ca="1">RepPd!Z477</f>
        <v>0</v>
      </c>
      <c r="AA373" s="1">
        <f ca="1">RepPd!AA477</f>
        <v>0</v>
      </c>
      <c r="AB373" s="1">
        <f ca="1">RepPd!AB477</f>
        <v>0</v>
      </c>
      <c r="AC373" s="1">
        <f ca="1">RepPd!AC477</f>
        <v>0</v>
      </c>
      <c r="AD373" s="1">
        <f ca="1">RepPd!AD477</f>
        <v>0</v>
      </c>
      <c r="AE373" s="1">
        <f ca="1">RepPd!AE477</f>
        <v>0</v>
      </c>
      <c r="AF373" s="1">
        <f ca="1">RepPd!AF477</f>
        <v>0</v>
      </c>
      <c r="AG373" s="1">
        <f ca="1">RepPd!AG477</f>
        <v>0</v>
      </c>
      <c r="AH373" s="1">
        <f ca="1">RepPd!AH477</f>
        <v>0</v>
      </c>
      <c r="AI373" s="1">
        <f ca="1">RepPd!AI477</f>
        <v>0</v>
      </c>
      <c r="AJ373" s="1">
        <f ca="1">RepPd!AJ477</f>
        <v>0</v>
      </c>
      <c r="AK373" s="1">
        <f ca="1">RepPd!AK477</f>
        <v>0</v>
      </c>
      <c r="AL373" s="1">
        <f ca="1">RepPd!AL477</f>
        <v>0</v>
      </c>
    </row>
    <row r="374" spans="5:38" x14ac:dyDescent="0.25">
      <c r="I374" s="22" t="str">
        <f>Items!$E$79</f>
        <v>Кредиторская задолженность по себестоимостным затратам</v>
      </c>
      <c r="J374" s="1" t="str">
        <f>Items!F99</f>
        <v>Резерв-5</v>
      </c>
      <c r="Q374" s="20">
        <f ca="1">RepPd!Q478</f>
        <v>0</v>
      </c>
      <c r="T374" s="1">
        <f ca="1">RepPd!T478</f>
        <v>0</v>
      </c>
      <c r="U374" s="1">
        <f ca="1">RepPd!U478</f>
        <v>0</v>
      </c>
      <c r="V374" s="1">
        <f ca="1">RepPd!V478</f>
        <v>0</v>
      </c>
      <c r="W374" s="1">
        <f ca="1">RepPd!W478</f>
        <v>0</v>
      </c>
      <c r="X374" s="1">
        <f ca="1">RepPd!X478</f>
        <v>0</v>
      </c>
      <c r="Y374" s="1">
        <f ca="1">RepPd!Y478</f>
        <v>0</v>
      </c>
      <c r="Z374" s="1">
        <f ca="1">RepPd!Z478</f>
        <v>0</v>
      </c>
      <c r="AA374" s="1">
        <f ca="1">RepPd!AA478</f>
        <v>0</v>
      </c>
      <c r="AB374" s="1">
        <f ca="1">RepPd!AB478</f>
        <v>0</v>
      </c>
      <c r="AC374" s="1">
        <f ca="1">RepPd!AC478</f>
        <v>0</v>
      </c>
      <c r="AD374" s="1">
        <f ca="1">RepPd!AD478</f>
        <v>0</v>
      </c>
      <c r="AE374" s="1">
        <f ca="1">RepPd!AE478</f>
        <v>0</v>
      </c>
      <c r="AF374" s="1">
        <f ca="1">RepPd!AF478</f>
        <v>0</v>
      </c>
      <c r="AG374" s="1">
        <f ca="1">RepPd!AG478</f>
        <v>0</v>
      </c>
      <c r="AH374" s="1">
        <f ca="1">RepPd!AH478</f>
        <v>0</v>
      </c>
      <c r="AI374" s="1">
        <f ca="1">RepPd!AI478</f>
        <v>0</v>
      </c>
      <c r="AJ374" s="1">
        <f ca="1">RepPd!AJ478</f>
        <v>0</v>
      </c>
      <c r="AK374" s="1">
        <f ca="1">RepPd!AK478</f>
        <v>0</v>
      </c>
      <c r="AL374" s="1">
        <f ca="1">RepPd!AL478</f>
        <v>0</v>
      </c>
    </row>
    <row r="375" spans="5:38" x14ac:dyDescent="0.25">
      <c r="I375" s="22" t="str">
        <f>Items!$E$79</f>
        <v>Кредиторская задолженность по себестоимостным затратам</v>
      </c>
      <c r="J375" s="1" t="str">
        <f>Items!F100</f>
        <v>Резерв-6</v>
      </c>
      <c r="Q375" s="20">
        <f ca="1">RepPd!Q479</f>
        <v>0</v>
      </c>
      <c r="T375" s="1">
        <f ca="1">RepPd!T479</f>
        <v>0</v>
      </c>
      <c r="U375" s="1">
        <f ca="1">RepPd!U479</f>
        <v>0</v>
      </c>
      <c r="V375" s="1">
        <f ca="1">RepPd!V479</f>
        <v>0</v>
      </c>
      <c r="W375" s="1">
        <f ca="1">RepPd!W479</f>
        <v>0</v>
      </c>
      <c r="X375" s="1">
        <f ca="1">RepPd!X479</f>
        <v>0</v>
      </c>
      <c r="Y375" s="1">
        <f ca="1">RepPd!Y479</f>
        <v>0</v>
      </c>
      <c r="Z375" s="1">
        <f ca="1">RepPd!Z479</f>
        <v>0</v>
      </c>
      <c r="AA375" s="1">
        <f ca="1">RepPd!AA479</f>
        <v>0</v>
      </c>
      <c r="AB375" s="1">
        <f ca="1">RepPd!AB479</f>
        <v>0</v>
      </c>
      <c r="AC375" s="1">
        <f ca="1">RepPd!AC479</f>
        <v>0</v>
      </c>
      <c r="AD375" s="1">
        <f ca="1">RepPd!AD479</f>
        <v>0</v>
      </c>
      <c r="AE375" s="1">
        <f ca="1">RepPd!AE479</f>
        <v>0</v>
      </c>
      <c r="AF375" s="1">
        <f ca="1">RepPd!AF479</f>
        <v>0</v>
      </c>
      <c r="AG375" s="1">
        <f ca="1">RepPd!AG479</f>
        <v>0</v>
      </c>
      <c r="AH375" s="1">
        <f ca="1">RepPd!AH479</f>
        <v>0</v>
      </c>
      <c r="AI375" s="1">
        <f ca="1">RepPd!AI479</f>
        <v>0</v>
      </c>
      <c r="AJ375" s="1">
        <f ca="1">RepPd!AJ479</f>
        <v>0</v>
      </c>
      <c r="AK375" s="1">
        <f ca="1">RepPd!AK479</f>
        <v>0</v>
      </c>
      <c r="AL375" s="1">
        <f ca="1">RepPd!AL479</f>
        <v>0</v>
      </c>
    </row>
    <row r="376" spans="5:38" x14ac:dyDescent="0.25">
      <c r="I376" s="22" t="str">
        <f>Items!$E$79</f>
        <v>Кредиторская задолженность по себестоимостным затратам</v>
      </c>
      <c r="J376" s="1" t="str">
        <f>Items!F101</f>
        <v>Резерв-7</v>
      </c>
      <c r="Q376" s="20">
        <f ca="1">RepPd!Q480</f>
        <v>0</v>
      </c>
      <c r="T376" s="1">
        <f ca="1">RepPd!T480</f>
        <v>0</v>
      </c>
      <c r="U376" s="1">
        <f ca="1">RepPd!U480</f>
        <v>0</v>
      </c>
      <c r="V376" s="1">
        <f ca="1">RepPd!V480</f>
        <v>0</v>
      </c>
      <c r="W376" s="1">
        <f ca="1">RepPd!W480</f>
        <v>0</v>
      </c>
      <c r="X376" s="1">
        <f ca="1">RepPd!X480</f>
        <v>0</v>
      </c>
      <c r="Y376" s="1">
        <f ca="1">RepPd!Y480</f>
        <v>0</v>
      </c>
      <c r="Z376" s="1">
        <f ca="1">RepPd!Z480</f>
        <v>0</v>
      </c>
      <c r="AA376" s="1">
        <f ca="1">RepPd!AA480</f>
        <v>0</v>
      </c>
      <c r="AB376" s="1">
        <f ca="1">RepPd!AB480</f>
        <v>0</v>
      </c>
      <c r="AC376" s="1">
        <f ca="1">RepPd!AC480</f>
        <v>0</v>
      </c>
      <c r="AD376" s="1">
        <f ca="1">RepPd!AD480</f>
        <v>0</v>
      </c>
      <c r="AE376" s="1">
        <f ca="1">RepPd!AE480</f>
        <v>0</v>
      </c>
      <c r="AF376" s="1">
        <f ca="1">RepPd!AF480</f>
        <v>0</v>
      </c>
      <c r="AG376" s="1">
        <f ca="1">RepPd!AG480</f>
        <v>0</v>
      </c>
      <c r="AH376" s="1">
        <f ca="1">RepPd!AH480</f>
        <v>0</v>
      </c>
      <c r="AI376" s="1">
        <f ca="1">RepPd!AI480</f>
        <v>0</v>
      </c>
      <c r="AJ376" s="1">
        <f ca="1">RepPd!AJ480</f>
        <v>0</v>
      </c>
      <c r="AK376" s="1">
        <f ca="1">RepPd!AK480</f>
        <v>0</v>
      </c>
      <c r="AL376" s="1">
        <f ca="1">RepPd!AL480</f>
        <v>0</v>
      </c>
    </row>
    <row r="377" spans="5:38" x14ac:dyDescent="0.25">
      <c r="I377" s="22" t="str">
        <f>Items!$E$79</f>
        <v>Кредиторская задолженность по себестоимостным затратам</v>
      </c>
      <c r="J377" s="1" t="str">
        <f>Items!F102</f>
        <v>Резерв-8</v>
      </c>
      <c r="Q377" s="20">
        <f ca="1">RepPd!Q481</f>
        <v>0</v>
      </c>
      <c r="T377" s="1">
        <f ca="1">RepPd!T481</f>
        <v>0</v>
      </c>
      <c r="U377" s="1">
        <f ca="1">RepPd!U481</f>
        <v>0</v>
      </c>
      <c r="V377" s="1">
        <f ca="1">RepPd!V481</f>
        <v>0</v>
      </c>
      <c r="W377" s="1">
        <f ca="1">RepPd!W481</f>
        <v>0</v>
      </c>
      <c r="X377" s="1">
        <f ca="1">RepPd!X481</f>
        <v>0</v>
      </c>
      <c r="Y377" s="1">
        <f ca="1">RepPd!Y481</f>
        <v>0</v>
      </c>
      <c r="Z377" s="1">
        <f ca="1">RepPd!Z481</f>
        <v>0</v>
      </c>
      <c r="AA377" s="1">
        <f ca="1">RepPd!AA481</f>
        <v>0</v>
      </c>
      <c r="AB377" s="1">
        <f ca="1">RepPd!AB481</f>
        <v>0</v>
      </c>
      <c r="AC377" s="1">
        <f ca="1">RepPd!AC481</f>
        <v>0</v>
      </c>
      <c r="AD377" s="1">
        <f ca="1">RepPd!AD481</f>
        <v>0</v>
      </c>
      <c r="AE377" s="1">
        <f ca="1">RepPd!AE481</f>
        <v>0</v>
      </c>
      <c r="AF377" s="1">
        <f ca="1">RepPd!AF481</f>
        <v>0</v>
      </c>
      <c r="AG377" s="1">
        <f ca="1">RepPd!AG481</f>
        <v>0</v>
      </c>
      <c r="AH377" s="1">
        <f ca="1">RepPd!AH481</f>
        <v>0</v>
      </c>
      <c r="AI377" s="1">
        <f ca="1">RepPd!AI481</f>
        <v>0</v>
      </c>
      <c r="AJ377" s="1">
        <f ca="1">RepPd!AJ481</f>
        <v>0</v>
      </c>
      <c r="AK377" s="1">
        <f ca="1">RepPd!AK481</f>
        <v>0</v>
      </c>
      <c r="AL377" s="1">
        <f ca="1">RepPd!AL481</f>
        <v>0</v>
      </c>
    </row>
    <row r="378" spans="5:38" s="23" customFormat="1" ht="10.199999999999999" x14ac:dyDescent="0.2">
      <c r="E378" s="23" t="s">
        <v>50</v>
      </c>
    </row>
    <row r="379" spans="5:38" ht="4.05" customHeight="1" x14ac:dyDescent="0.25"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5:38" s="2" customFormat="1" x14ac:dyDescent="0.25">
      <c r="I380" s="2" t="str">
        <f>Items!$E$109</f>
        <v>Прочая кредиторская задолженность</v>
      </c>
      <c r="Q380" s="29">
        <f ca="1">RepPd!Q484</f>
        <v>-110360.35700000013</v>
      </c>
      <c r="T380" s="2">
        <f ca="1">RepPd!T484</f>
        <v>30281.22999999992</v>
      </c>
      <c r="U380" s="2">
        <f ca="1">RepPd!U484</f>
        <v>-1271.6200000000499</v>
      </c>
      <c r="V380" s="2">
        <f ca="1">RepPd!V484</f>
        <v>4189.2199999999548</v>
      </c>
      <c r="W380" s="2">
        <f ca="1">RepPd!W484</f>
        <v>-35283.330000000031</v>
      </c>
      <c r="X380" s="2">
        <f ca="1">RepPd!X484</f>
        <v>-2973.8670000000475</v>
      </c>
      <c r="Y380" s="2">
        <f ca="1">RepPd!Y484</f>
        <v>-184304.46700000003</v>
      </c>
      <c r="Z380" s="2">
        <f ca="1">RepPd!Z484</f>
        <v>-206306.72700000007</v>
      </c>
      <c r="AA380" s="2">
        <f ca="1">RepPd!AA484</f>
        <v>-160815.087</v>
      </c>
      <c r="AB380" s="2">
        <f ca="1">RepPd!AB484</f>
        <v>-231409.90700000001</v>
      </c>
      <c r="AC380" s="2">
        <f ca="1">RepPd!AC484</f>
        <v>-261464.42699999997</v>
      </c>
      <c r="AD380" s="2">
        <f ca="1">RepPd!AD484</f>
        <v>-261009.01699999999</v>
      </c>
      <c r="AE380" s="2">
        <f ca="1">RepPd!AE484</f>
        <v>-169053.23700000002</v>
      </c>
      <c r="AF380" s="2">
        <f ca="1">RepPd!AF484</f>
        <v>-151510.50700000007</v>
      </c>
      <c r="AG380" s="2">
        <f ca="1">RepPd!AG484</f>
        <v>-110870.35700000013</v>
      </c>
      <c r="AH380" s="2">
        <f ca="1">RepPd!AH484</f>
        <v>-110870.35700000013</v>
      </c>
      <c r="AI380" s="2">
        <f ca="1">RepPd!AI484</f>
        <v>-110360.35700000013</v>
      </c>
      <c r="AJ380" s="2">
        <f ca="1">RepPd!AJ484</f>
        <v>-110360.35700000013</v>
      </c>
      <c r="AK380" s="2">
        <f ca="1">RepPd!AK484</f>
        <v>-110360.35700000013</v>
      </c>
      <c r="AL380" s="2">
        <f ca="1">RepPd!AL484</f>
        <v>-110360.35700000013</v>
      </c>
    </row>
    <row r="381" spans="5:38" s="23" customFormat="1" ht="10.199999999999999" x14ac:dyDescent="0.2">
      <c r="E381" s="23" t="s">
        <v>50</v>
      </c>
    </row>
    <row r="382" spans="5:38" ht="4.05" customHeight="1" x14ac:dyDescent="0.25"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5:38" s="2" customFormat="1" x14ac:dyDescent="0.25">
      <c r="I383" s="2" t="str">
        <f>Items!$E$115</f>
        <v>Финансовые обязательства</v>
      </c>
      <c r="Q383" s="29">
        <f ca="1">RepPd!Q492</f>
        <v>0</v>
      </c>
      <c r="T383" s="2">
        <f ca="1">RepPd!T492</f>
        <v>0</v>
      </c>
      <c r="U383" s="2">
        <f ca="1">RepPd!U492</f>
        <v>0</v>
      </c>
      <c r="V383" s="2">
        <f ca="1">RepPd!V492</f>
        <v>0</v>
      </c>
      <c r="W383" s="2">
        <f ca="1">RepPd!W492</f>
        <v>0</v>
      </c>
      <c r="X383" s="2">
        <f ca="1">RepPd!X492</f>
        <v>0</v>
      </c>
      <c r="Y383" s="2">
        <f ca="1">RepPd!Y492</f>
        <v>0</v>
      </c>
      <c r="Z383" s="2">
        <f ca="1">RepPd!Z492</f>
        <v>0</v>
      </c>
      <c r="AA383" s="2">
        <f ca="1">RepPd!AA492</f>
        <v>0</v>
      </c>
      <c r="AB383" s="2">
        <f ca="1">RepPd!AB492</f>
        <v>0</v>
      </c>
      <c r="AC383" s="2">
        <f ca="1">RepPd!AC492</f>
        <v>0</v>
      </c>
      <c r="AD383" s="2">
        <f ca="1">RepPd!AD492</f>
        <v>0</v>
      </c>
      <c r="AE383" s="2">
        <f ca="1">RepPd!AE492</f>
        <v>0</v>
      </c>
      <c r="AF383" s="2">
        <f ca="1">RepPd!AF492</f>
        <v>0</v>
      </c>
      <c r="AG383" s="2">
        <f ca="1">RepPd!AG492</f>
        <v>0</v>
      </c>
      <c r="AH383" s="2">
        <f ca="1">RepPd!AH492</f>
        <v>0</v>
      </c>
      <c r="AI383" s="2">
        <f ca="1">RepPd!AI492</f>
        <v>0</v>
      </c>
      <c r="AJ383" s="2">
        <f ca="1">RepPd!AJ492</f>
        <v>0</v>
      </c>
      <c r="AK383" s="2">
        <f ca="1">RepPd!AK492</f>
        <v>0</v>
      </c>
      <c r="AL383" s="2">
        <f ca="1">RepPd!AL492</f>
        <v>0</v>
      </c>
    </row>
    <row r="384" spans="5:38" x14ac:dyDescent="0.25">
      <c r="I384" s="22" t="str">
        <f>Items!$E$115</f>
        <v>Финансовые обязательства</v>
      </c>
      <c r="J384" s="1" t="str">
        <f>Items!F116</f>
        <v>%% по кредитам</v>
      </c>
      <c r="Q384" s="20">
        <f ca="1">RepPd!Q493</f>
        <v>0</v>
      </c>
      <c r="T384" s="1">
        <f ca="1">RepPd!T493</f>
        <v>0</v>
      </c>
      <c r="U384" s="1">
        <f ca="1">RepPd!U493</f>
        <v>0</v>
      </c>
      <c r="V384" s="1">
        <f ca="1">RepPd!V493</f>
        <v>0</v>
      </c>
      <c r="W384" s="1">
        <f ca="1">RepPd!W493</f>
        <v>0</v>
      </c>
      <c r="X384" s="1">
        <f ca="1">RepPd!X493</f>
        <v>0</v>
      </c>
      <c r="Y384" s="1">
        <f ca="1">RepPd!Y493</f>
        <v>0</v>
      </c>
      <c r="Z384" s="1">
        <f ca="1">RepPd!Z493</f>
        <v>0</v>
      </c>
      <c r="AA384" s="1">
        <f ca="1">RepPd!AA493</f>
        <v>0</v>
      </c>
      <c r="AB384" s="1">
        <f ca="1">RepPd!AB493</f>
        <v>0</v>
      </c>
      <c r="AC384" s="1">
        <f ca="1">RepPd!AC493</f>
        <v>0</v>
      </c>
      <c r="AD384" s="1">
        <f ca="1">RepPd!AD493</f>
        <v>0</v>
      </c>
      <c r="AE384" s="1">
        <f ca="1">RepPd!AE493</f>
        <v>0</v>
      </c>
      <c r="AF384" s="1">
        <f ca="1">RepPd!AF493</f>
        <v>0</v>
      </c>
      <c r="AG384" s="1">
        <f ca="1">RepPd!AG493</f>
        <v>0</v>
      </c>
      <c r="AH384" s="1">
        <f ca="1">RepPd!AH493</f>
        <v>0</v>
      </c>
      <c r="AI384" s="1">
        <f ca="1">RepPd!AI493</f>
        <v>0</v>
      </c>
      <c r="AJ384" s="1">
        <f ca="1">RepPd!AJ493</f>
        <v>0</v>
      </c>
      <c r="AK384" s="1">
        <f ca="1">RepPd!AK493</f>
        <v>0</v>
      </c>
      <c r="AL384" s="1">
        <f ca="1">RepPd!AL493</f>
        <v>0</v>
      </c>
    </row>
    <row r="385" spans="5:38" x14ac:dyDescent="0.25">
      <c r="I385" s="22" t="str">
        <f>Items!$E$115</f>
        <v>Финансовые обязательства</v>
      </c>
      <c r="J385" s="1" t="str">
        <f>Items!F117</f>
        <v>%% по займам</v>
      </c>
      <c r="Q385" s="20">
        <f ca="1">RepPd!Q494</f>
        <v>0</v>
      </c>
      <c r="T385" s="1">
        <f ca="1">RepPd!T494</f>
        <v>0</v>
      </c>
      <c r="U385" s="1">
        <f ca="1">RepPd!U494</f>
        <v>0</v>
      </c>
      <c r="V385" s="1">
        <f ca="1">RepPd!V494</f>
        <v>0</v>
      </c>
      <c r="W385" s="1">
        <f ca="1">RepPd!W494</f>
        <v>0</v>
      </c>
      <c r="X385" s="1">
        <f ca="1">RepPd!X494</f>
        <v>0</v>
      </c>
      <c r="Y385" s="1">
        <f ca="1">RepPd!Y494</f>
        <v>0</v>
      </c>
      <c r="Z385" s="1">
        <f ca="1">RepPd!Z494</f>
        <v>0</v>
      </c>
      <c r="AA385" s="1">
        <f ca="1">RepPd!AA494</f>
        <v>0</v>
      </c>
      <c r="AB385" s="1">
        <f ca="1">RepPd!AB494</f>
        <v>0</v>
      </c>
      <c r="AC385" s="1">
        <f ca="1">RepPd!AC494</f>
        <v>0</v>
      </c>
      <c r="AD385" s="1">
        <f ca="1">RepPd!AD494</f>
        <v>0</v>
      </c>
      <c r="AE385" s="1">
        <f ca="1">RepPd!AE494</f>
        <v>0</v>
      </c>
      <c r="AF385" s="1">
        <f ca="1">RepPd!AF494</f>
        <v>0</v>
      </c>
      <c r="AG385" s="1">
        <f ca="1">RepPd!AG494</f>
        <v>0</v>
      </c>
      <c r="AH385" s="1">
        <f ca="1">RepPd!AH494</f>
        <v>0</v>
      </c>
      <c r="AI385" s="1">
        <f ca="1">RepPd!AI494</f>
        <v>0</v>
      </c>
      <c r="AJ385" s="1">
        <f ca="1">RepPd!AJ494</f>
        <v>0</v>
      </c>
      <c r="AK385" s="1">
        <f ca="1">RepPd!AK494</f>
        <v>0</v>
      </c>
      <c r="AL385" s="1">
        <f ca="1">RepPd!AL494</f>
        <v>0</v>
      </c>
    </row>
    <row r="386" spans="5:38" x14ac:dyDescent="0.25">
      <c r="I386" s="22" t="str">
        <f>Items!$E$115</f>
        <v>Финансовые обязательства</v>
      </c>
      <c r="J386" s="1" t="str">
        <f>Items!F118</f>
        <v>Кредиты</v>
      </c>
      <c r="Q386" s="20">
        <f ca="1">RepPd!Q495</f>
        <v>0</v>
      </c>
      <c r="T386" s="1">
        <f ca="1">RepPd!T495</f>
        <v>0</v>
      </c>
      <c r="U386" s="1">
        <f ca="1">RepPd!U495</f>
        <v>0</v>
      </c>
      <c r="V386" s="1">
        <f ca="1">RepPd!V495</f>
        <v>0</v>
      </c>
      <c r="W386" s="1">
        <f ca="1">RepPd!W495</f>
        <v>0</v>
      </c>
      <c r="X386" s="1">
        <f ca="1">RepPd!X495</f>
        <v>0</v>
      </c>
      <c r="Y386" s="1">
        <f ca="1">RepPd!Y495</f>
        <v>0</v>
      </c>
      <c r="Z386" s="1">
        <f ca="1">RepPd!Z495</f>
        <v>0</v>
      </c>
      <c r="AA386" s="1">
        <f ca="1">RepPd!AA495</f>
        <v>0</v>
      </c>
      <c r="AB386" s="1">
        <f ca="1">RepPd!AB495</f>
        <v>0</v>
      </c>
      <c r="AC386" s="1">
        <f ca="1">RepPd!AC495</f>
        <v>0</v>
      </c>
      <c r="AD386" s="1">
        <f ca="1">RepPd!AD495</f>
        <v>0</v>
      </c>
      <c r="AE386" s="1">
        <f ca="1">RepPd!AE495</f>
        <v>0</v>
      </c>
      <c r="AF386" s="1">
        <f ca="1">RepPd!AF495</f>
        <v>0</v>
      </c>
      <c r="AG386" s="1">
        <f ca="1">RepPd!AG495</f>
        <v>0</v>
      </c>
      <c r="AH386" s="1">
        <f ca="1">RepPd!AH495</f>
        <v>0</v>
      </c>
      <c r="AI386" s="1">
        <f ca="1">RepPd!AI495</f>
        <v>0</v>
      </c>
      <c r="AJ386" s="1">
        <f ca="1">RepPd!AJ495</f>
        <v>0</v>
      </c>
      <c r="AK386" s="1">
        <f ca="1">RepPd!AK495</f>
        <v>0</v>
      </c>
      <c r="AL386" s="1">
        <f ca="1">RepPd!AL495</f>
        <v>0</v>
      </c>
    </row>
    <row r="387" spans="5:38" x14ac:dyDescent="0.25">
      <c r="I387" s="22" t="str">
        <f>Items!$E$115</f>
        <v>Финансовые обязательства</v>
      </c>
      <c r="J387" s="1" t="str">
        <f>Items!F119</f>
        <v>Займы</v>
      </c>
      <c r="Q387" s="20">
        <f ca="1">RepPd!Q496</f>
        <v>0</v>
      </c>
      <c r="T387" s="1">
        <f ca="1">RepPd!T496</f>
        <v>0</v>
      </c>
      <c r="U387" s="1">
        <f ca="1">RepPd!U496</f>
        <v>0</v>
      </c>
      <c r="V387" s="1">
        <f ca="1">RepPd!V496</f>
        <v>0</v>
      </c>
      <c r="W387" s="1">
        <f ca="1">RepPd!W496</f>
        <v>0</v>
      </c>
      <c r="X387" s="1">
        <f ca="1">RepPd!X496</f>
        <v>0</v>
      </c>
      <c r="Y387" s="1">
        <f ca="1">RepPd!Y496</f>
        <v>0</v>
      </c>
      <c r="Z387" s="1">
        <f ca="1">RepPd!Z496</f>
        <v>0</v>
      </c>
      <c r="AA387" s="1">
        <f ca="1">RepPd!AA496</f>
        <v>0</v>
      </c>
      <c r="AB387" s="1">
        <f ca="1">RepPd!AB496</f>
        <v>0</v>
      </c>
      <c r="AC387" s="1">
        <f ca="1">RepPd!AC496</f>
        <v>0</v>
      </c>
      <c r="AD387" s="1">
        <f ca="1">RepPd!AD496</f>
        <v>0</v>
      </c>
      <c r="AE387" s="1">
        <f ca="1">RepPd!AE496</f>
        <v>0</v>
      </c>
      <c r="AF387" s="1">
        <f ca="1">RepPd!AF496</f>
        <v>0</v>
      </c>
      <c r="AG387" s="1">
        <f ca="1">RepPd!AG496</f>
        <v>0</v>
      </c>
      <c r="AH387" s="1">
        <f ca="1">RepPd!AH496</f>
        <v>0</v>
      </c>
      <c r="AI387" s="1">
        <f ca="1">RepPd!AI496</f>
        <v>0</v>
      </c>
      <c r="AJ387" s="1">
        <f ca="1">RepPd!AJ496</f>
        <v>0</v>
      </c>
      <c r="AK387" s="1">
        <f ca="1">RepPd!AK496</f>
        <v>0</v>
      </c>
      <c r="AL387" s="1">
        <f ca="1">RepPd!AL496</f>
        <v>0</v>
      </c>
    </row>
    <row r="388" spans="5:38" x14ac:dyDescent="0.25">
      <c r="I388" s="22" t="str">
        <f>Items!$E$115</f>
        <v>Финансовые обязательства</v>
      </c>
      <c r="J388" s="1" t="str">
        <f>Items!F120</f>
        <v>Задолженность по лизингу</v>
      </c>
      <c r="Q388" s="20">
        <f ca="1">RepPd!Q497</f>
        <v>0</v>
      </c>
      <c r="T388" s="1">
        <f ca="1">RepPd!T497</f>
        <v>0</v>
      </c>
      <c r="U388" s="1">
        <f ca="1">RepPd!U497</f>
        <v>0</v>
      </c>
      <c r="V388" s="1">
        <f ca="1">RepPd!V497</f>
        <v>0</v>
      </c>
      <c r="W388" s="1">
        <f ca="1">RepPd!W497</f>
        <v>0</v>
      </c>
      <c r="X388" s="1">
        <f ca="1">RepPd!X497</f>
        <v>0</v>
      </c>
      <c r="Y388" s="1">
        <f ca="1">RepPd!Y497</f>
        <v>0</v>
      </c>
      <c r="Z388" s="1">
        <f ca="1">RepPd!Z497</f>
        <v>0</v>
      </c>
      <c r="AA388" s="1">
        <f ca="1">RepPd!AA497</f>
        <v>0</v>
      </c>
      <c r="AB388" s="1">
        <f ca="1">RepPd!AB497</f>
        <v>0</v>
      </c>
      <c r="AC388" s="1">
        <f ca="1">RepPd!AC497</f>
        <v>0</v>
      </c>
      <c r="AD388" s="1">
        <f ca="1">RepPd!AD497</f>
        <v>0</v>
      </c>
      <c r="AE388" s="1">
        <f ca="1">RepPd!AE497</f>
        <v>0</v>
      </c>
      <c r="AF388" s="1">
        <f ca="1">RepPd!AF497</f>
        <v>0</v>
      </c>
      <c r="AG388" s="1">
        <f ca="1">RepPd!AG497</f>
        <v>0</v>
      </c>
      <c r="AH388" s="1">
        <f ca="1">RepPd!AH497</f>
        <v>0</v>
      </c>
      <c r="AI388" s="1">
        <f ca="1">RepPd!AI497</f>
        <v>0</v>
      </c>
      <c r="AJ388" s="1">
        <f ca="1">RepPd!AJ497</f>
        <v>0</v>
      </c>
      <c r="AK388" s="1">
        <f ca="1">RepPd!AK497</f>
        <v>0</v>
      </c>
      <c r="AL388" s="1">
        <f ca="1">RepPd!AL497</f>
        <v>0</v>
      </c>
    </row>
    <row r="389" spans="5:38" x14ac:dyDescent="0.25">
      <c r="I389" s="22" t="str">
        <f>Items!$E$115</f>
        <v>Финансовые обязательства</v>
      </c>
      <c r="J389" s="1" t="str">
        <f>Items!F121</f>
        <v>Задолженность по дивидендам</v>
      </c>
      <c r="Q389" s="20">
        <f ca="1">RepPd!Q498</f>
        <v>0</v>
      </c>
      <c r="T389" s="1">
        <f ca="1">RepPd!T498</f>
        <v>0</v>
      </c>
      <c r="U389" s="1">
        <f ca="1">RepPd!U498</f>
        <v>0</v>
      </c>
      <c r="V389" s="1">
        <f ca="1">RepPd!V498</f>
        <v>0</v>
      </c>
      <c r="W389" s="1">
        <f ca="1">RepPd!W498</f>
        <v>0</v>
      </c>
      <c r="X389" s="1">
        <f ca="1">RepPd!X498</f>
        <v>0</v>
      </c>
      <c r="Y389" s="1">
        <f ca="1">RepPd!Y498</f>
        <v>0</v>
      </c>
      <c r="Z389" s="1">
        <f ca="1">RepPd!Z498</f>
        <v>0</v>
      </c>
      <c r="AA389" s="1">
        <f ca="1">RepPd!AA498</f>
        <v>0</v>
      </c>
      <c r="AB389" s="1">
        <f ca="1">RepPd!AB498</f>
        <v>0</v>
      </c>
      <c r="AC389" s="1">
        <f ca="1">RepPd!AC498</f>
        <v>0</v>
      </c>
      <c r="AD389" s="1">
        <f ca="1">RepPd!AD498</f>
        <v>0</v>
      </c>
      <c r="AE389" s="1">
        <f ca="1">RepPd!AE498</f>
        <v>0</v>
      </c>
      <c r="AF389" s="1">
        <f ca="1">RepPd!AF498</f>
        <v>0</v>
      </c>
      <c r="AG389" s="1">
        <f ca="1">RepPd!AG498</f>
        <v>0</v>
      </c>
      <c r="AH389" s="1">
        <f ca="1">RepPd!AH498</f>
        <v>0</v>
      </c>
      <c r="AI389" s="1">
        <f ca="1">RepPd!AI498</f>
        <v>0</v>
      </c>
      <c r="AJ389" s="1">
        <f ca="1">RepPd!AJ498</f>
        <v>0</v>
      </c>
      <c r="AK389" s="1">
        <f ca="1">RepPd!AK498</f>
        <v>0</v>
      </c>
      <c r="AL389" s="1">
        <f ca="1">RepPd!AL498</f>
        <v>0</v>
      </c>
    </row>
    <row r="390" spans="5:38" s="23" customFormat="1" ht="10.199999999999999" x14ac:dyDescent="0.2">
      <c r="E390" s="23" t="s">
        <v>50</v>
      </c>
    </row>
    <row r="391" spans="5:38" ht="4.05" customHeight="1" x14ac:dyDescent="0.25"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</sheetData>
  <conditionalFormatting sqref="Q221:AL221 A1:XFD110 A142:XFD220 A222:XFD1048576">
    <cfRule type="cellIs" dxfId="235" priority="8" operator="equal">
      <formula>0</formula>
    </cfRule>
  </conditionalFormatting>
  <conditionalFormatting sqref="A221:P221 AM221:XFD221 A111:XFD125">
    <cfRule type="cellIs" dxfId="234" priority="15" operator="equal">
      <formula>0</formula>
    </cfRule>
  </conditionalFormatting>
  <conditionalFormatting sqref="A126:XFD141">
    <cfRule type="cellIs" dxfId="233" priority="14" operator="equal">
      <formula>0</formula>
    </cfRule>
  </conditionalFormatting>
  <conditionalFormatting sqref="Q190:AL190">
    <cfRule type="cellIs" dxfId="232" priority="13" operator="lessThan">
      <formula>0</formula>
    </cfRule>
  </conditionalFormatting>
  <conditionalFormatting sqref="Q183:AL183">
    <cfRule type="cellIs" dxfId="231" priority="12" operator="lessThan">
      <formula>0</formula>
    </cfRule>
  </conditionalFormatting>
  <conditionalFormatting sqref="Q200:AL200">
    <cfRule type="cellIs" dxfId="230" priority="11" operator="lessThan">
      <formula>0</formula>
    </cfRule>
  </conditionalFormatting>
  <conditionalFormatting sqref="Q205:AL205">
    <cfRule type="cellIs" dxfId="229" priority="10" operator="lessThan">
      <formula>0</formula>
    </cfRule>
  </conditionalFormatting>
  <conditionalFormatting sqref="Q223:AL225">
    <cfRule type="cellIs" dxfId="228" priority="9" operator="lessThan">
      <formula>0</formula>
    </cfRule>
  </conditionalFormatting>
  <conditionalFormatting sqref="Q221:AL221">
    <cfRule type="cellIs" dxfId="227" priority="7" operator="lessThan">
      <formula>0</formula>
    </cfRule>
  </conditionalFormatting>
  <conditionalFormatting sqref="Q265:AL265">
    <cfRule type="cellIs" dxfId="226" priority="6" operator="lessThan">
      <formula>0</formula>
    </cfRule>
  </conditionalFormatting>
  <conditionalFormatting sqref="Q272:AL272">
    <cfRule type="cellIs" dxfId="225" priority="5" operator="lessThan">
      <formula>0</formula>
    </cfRule>
  </conditionalFormatting>
  <conditionalFormatting sqref="Q282:AL282">
    <cfRule type="cellIs" dxfId="224" priority="4" operator="lessThan">
      <formula>0</formula>
    </cfRule>
  </conditionalFormatting>
  <conditionalFormatting sqref="Q287:AL287">
    <cfRule type="cellIs" dxfId="223" priority="3" operator="lessThan">
      <formula>0</formula>
    </cfRule>
  </conditionalFormatting>
  <conditionalFormatting sqref="Q294:AL294">
    <cfRule type="cellIs" dxfId="222" priority="2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B1:AL391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4.77734375" style="1" customWidth="1"/>
    <col min="39" max="16384" width="8.88671875" style="1"/>
  </cols>
  <sheetData>
    <row r="1" spans="3:38" x14ac:dyDescent="0.25">
      <c r="C1" s="1" t="s">
        <v>56</v>
      </c>
    </row>
    <row r="2" spans="3:38" x14ac:dyDescent="0.25">
      <c r="C2" s="1" t="str">
        <f>dbF!$T$2</f>
        <v>T</v>
      </c>
      <c r="G2" s="1" t="s">
        <v>58</v>
      </c>
    </row>
    <row r="3" spans="3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3:38" x14ac:dyDescent="0.25">
      <c r="I4" s="2" t="str">
        <f>RepPF!$L$4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3:38" s="11" customFormat="1" ht="10.199999999999999" x14ac:dyDescent="0.2">
      <c r="T5" s="11">
        <f>RepPd!T5</f>
        <v>45292</v>
      </c>
      <c r="U5" s="11">
        <f>T6+1</f>
        <v>45323</v>
      </c>
      <c r="V5" s="11">
        <f t="shared" ref="V5:AL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si="0"/>
        <v>45505</v>
      </c>
      <c r="AB5" s="11">
        <f t="shared" si="0"/>
        <v>45536</v>
      </c>
      <c r="AC5" s="11">
        <f t="shared" si="0"/>
        <v>45566</v>
      </c>
      <c r="AD5" s="11">
        <f t="shared" si="0"/>
        <v>45597</v>
      </c>
      <c r="AE5" s="11">
        <f t="shared" si="0"/>
        <v>45627</v>
      </c>
      <c r="AF5" s="11">
        <f t="shared" si="0"/>
        <v>45658</v>
      </c>
      <c r="AG5" s="11">
        <f t="shared" si="0"/>
        <v>45689</v>
      </c>
      <c r="AH5" s="11">
        <f t="shared" si="0"/>
        <v>45717</v>
      </c>
      <c r="AI5" s="11">
        <f t="shared" si="0"/>
        <v>45748</v>
      </c>
      <c r="AJ5" s="11">
        <f t="shared" si="0"/>
        <v>45778</v>
      </c>
      <c r="AK5" s="11">
        <f t="shared" si="0"/>
        <v>45809</v>
      </c>
      <c r="AL5" s="11">
        <f t="shared" si="0"/>
        <v>45839</v>
      </c>
    </row>
    <row r="6" spans="3:38" s="11" customFormat="1" ht="10.199999999999999" x14ac:dyDescent="0.2">
      <c r="Q6" s="13" t="s">
        <v>1</v>
      </c>
      <c r="T6" s="11">
        <f>EOMONTH(T5,0)</f>
        <v>45322</v>
      </c>
      <c r="U6" s="11">
        <f t="shared" ref="U6:AL6" si="1">EOMONTH(U5,0)</f>
        <v>45351</v>
      </c>
      <c r="V6" s="11">
        <f t="shared" si="1"/>
        <v>45382</v>
      </c>
      <c r="W6" s="11">
        <f t="shared" si="1"/>
        <v>45412</v>
      </c>
      <c r="X6" s="11">
        <f t="shared" si="1"/>
        <v>45443</v>
      </c>
      <c r="Y6" s="11">
        <f t="shared" si="1"/>
        <v>45473</v>
      </c>
      <c r="Z6" s="11">
        <f t="shared" si="1"/>
        <v>45504</v>
      </c>
      <c r="AA6" s="11">
        <f t="shared" si="1"/>
        <v>45535</v>
      </c>
      <c r="AB6" s="11">
        <f t="shared" si="1"/>
        <v>45565</v>
      </c>
      <c r="AC6" s="11">
        <f t="shared" si="1"/>
        <v>45596</v>
      </c>
      <c r="AD6" s="11">
        <f t="shared" si="1"/>
        <v>45626</v>
      </c>
      <c r="AE6" s="11">
        <f t="shared" si="1"/>
        <v>45657</v>
      </c>
      <c r="AF6" s="11">
        <f t="shared" si="1"/>
        <v>45688</v>
      </c>
      <c r="AG6" s="11">
        <f t="shared" si="1"/>
        <v>45716</v>
      </c>
      <c r="AH6" s="11">
        <f t="shared" si="1"/>
        <v>45747</v>
      </c>
      <c r="AI6" s="11">
        <f t="shared" si="1"/>
        <v>45777</v>
      </c>
      <c r="AJ6" s="11">
        <f t="shared" si="1"/>
        <v>45808</v>
      </c>
      <c r="AK6" s="11">
        <f t="shared" si="1"/>
        <v>45838</v>
      </c>
      <c r="AL6" s="11">
        <f t="shared" si="1"/>
        <v>45869</v>
      </c>
    </row>
    <row r="8" spans="3:38" ht="4.05" customHeight="1" x14ac:dyDescent="0.25"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</row>
    <row r="9" spans="3:38" s="2" customFormat="1" x14ac:dyDescent="0.25">
      <c r="G9" s="26" t="s">
        <v>15</v>
      </c>
      <c r="H9" s="26"/>
      <c r="I9" s="26"/>
      <c r="J9" s="26"/>
      <c r="K9" s="26"/>
      <c r="L9" s="26"/>
      <c r="Q9" s="2">
        <f ca="1">RepFd!Q9</f>
        <v>0</v>
      </c>
      <c r="T9" s="2">
        <f>RepFd!T9</f>
        <v>0</v>
      </c>
      <c r="U9" s="2">
        <f ca="1">RepFd!U9</f>
        <v>0</v>
      </c>
      <c r="V9" s="2">
        <f ca="1">RepFd!V9</f>
        <v>0</v>
      </c>
      <c r="W9" s="2">
        <f ca="1">RepFd!W9</f>
        <v>0</v>
      </c>
      <c r="X9" s="2">
        <f ca="1">RepFd!X9</f>
        <v>0</v>
      </c>
      <c r="Y9" s="2">
        <f ca="1">RepFd!Y9</f>
        <v>0</v>
      </c>
      <c r="Z9" s="2">
        <f ca="1">RepFd!Z9</f>
        <v>0</v>
      </c>
      <c r="AA9" s="2">
        <f ca="1">RepFd!AA9</f>
        <v>0</v>
      </c>
      <c r="AB9" s="2">
        <f ca="1">RepFd!AB9</f>
        <v>0</v>
      </c>
      <c r="AC9" s="2">
        <f ca="1">RepFd!AC9</f>
        <v>0</v>
      </c>
      <c r="AD9" s="2">
        <f ca="1">RepFd!AD9</f>
        <v>0</v>
      </c>
      <c r="AE9" s="2">
        <f ca="1">RepFd!AE9</f>
        <v>0</v>
      </c>
      <c r="AF9" s="2">
        <f ca="1">RepFd!AF9</f>
        <v>0</v>
      </c>
      <c r="AG9" s="2">
        <f ca="1">RepFd!AG9</f>
        <v>0</v>
      </c>
      <c r="AH9" s="2">
        <f ca="1">RepFd!AH9</f>
        <v>0</v>
      </c>
      <c r="AI9" s="2">
        <f ca="1">RepFd!AI9</f>
        <v>0</v>
      </c>
      <c r="AJ9" s="2">
        <f ca="1">RepFd!AJ9</f>
        <v>0</v>
      </c>
      <c r="AK9" s="2">
        <f ca="1">RepFd!AK9</f>
        <v>0</v>
      </c>
      <c r="AL9" s="2">
        <f ca="1">RepFd!AL9</f>
        <v>0</v>
      </c>
    </row>
    <row r="10" spans="3:38" ht="4.05" customHeight="1" x14ac:dyDescent="0.25">
      <c r="E10" s="25"/>
      <c r="F10" s="25"/>
      <c r="G10" s="25"/>
      <c r="H10" s="25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</row>
    <row r="11" spans="3:38" s="12" customFormat="1" ht="13.8" x14ac:dyDescent="0.3">
      <c r="H11" s="12" t="str">
        <f>Items!$E$69</f>
        <v>Активы</v>
      </c>
      <c r="Q11" s="12">
        <f>RepFd!Q11</f>
        <v>22000000</v>
      </c>
      <c r="T11" s="12">
        <f>RepFd!T11</f>
        <v>22000000</v>
      </c>
      <c r="U11" s="12">
        <f ca="1">RepFd!U11</f>
        <v>21807886.129999999</v>
      </c>
      <c r="V11" s="12">
        <f ca="1">RepFd!V11</f>
        <v>23538862.559999999</v>
      </c>
      <c r="W11" s="12">
        <f ca="1">RepFd!W11</f>
        <v>26708964.819999997</v>
      </c>
      <c r="X11" s="12">
        <f ca="1">RepFd!X11</f>
        <v>28024499.27</v>
      </c>
      <c r="Y11" s="12">
        <f ca="1">RepFd!Y11</f>
        <v>29156895.969999999</v>
      </c>
      <c r="Z11" s="12">
        <f ca="1">RepFd!Z11</f>
        <v>38386702.730999999</v>
      </c>
      <c r="AA11" s="12">
        <f ca="1">RepFd!AA11</f>
        <v>41829910.751000002</v>
      </c>
      <c r="AB11" s="12">
        <f ca="1">RepFd!AB11</f>
        <v>43912036.605599999</v>
      </c>
      <c r="AC11" s="12">
        <f ca="1">RepFd!AC11</f>
        <v>47130603.495599993</v>
      </c>
      <c r="AD11" s="12">
        <f ca="1">RepFd!AD11</f>
        <v>49079953.725599997</v>
      </c>
      <c r="AE11" s="12">
        <f ca="1">RepFd!AE11</f>
        <v>50617455.115599997</v>
      </c>
      <c r="AF11" s="12">
        <f ca="1">RepFd!AF11</f>
        <v>65053539.480599999</v>
      </c>
      <c r="AG11" s="12">
        <f ca="1">RepFd!AG11</f>
        <v>69670308.300600007</v>
      </c>
      <c r="AH11" s="12">
        <f ca="1">RepFd!AH11</f>
        <v>74345999.100599989</v>
      </c>
      <c r="AI11" s="12">
        <f ca="1">RepFd!AI11</f>
        <v>73858839.700599998</v>
      </c>
      <c r="AJ11" s="12">
        <f ca="1">RepFd!AJ11</f>
        <v>73858839.700599998</v>
      </c>
      <c r="AK11" s="12">
        <f ca="1">RepFd!AK11</f>
        <v>73830639.700599998</v>
      </c>
      <c r="AL11" s="12">
        <f ca="1">RepFd!AL11</f>
        <v>73830639.700599998</v>
      </c>
    </row>
    <row r="12" spans="3:38" s="2" customFormat="1" x14ac:dyDescent="0.25">
      <c r="I12" s="2" t="str">
        <f>Items!$E$68</f>
        <v>Денежные средства</v>
      </c>
      <c r="Q12" s="24">
        <f>RepFd!Q12</f>
        <v>22000000</v>
      </c>
      <c r="T12" s="2">
        <f>RepFd!T12</f>
        <v>22000000</v>
      </c>
      <c r="U12" s="2">
        <f ca="1">RepFd!U12</f>
        <v>21805268.129999999</v>
      </c>
      <c r="V12" s="2">
        <f ca="1">RepFd!V12</f>
        <v>21388349.129999999</v>
      </c>
      <c r="W12" s="2">
        <f ca="1">RepFd!W12</f>
        <v>21199433.869999997</v>
      </c>
      <c r="X12" s="2">
        <f ca="1">RepFd!X12</f>
        <v>20826518.259999998</v>
      </c>
      <c r="Y12" s="2">
        <f ca="1">RepFd!Y12</f>
        <v>20519600.059999999</v>
      </c>
      <c r="Z12" s="2">
        <f ca="1">RepFd!Z12</f>
        <v>20241871.944199998</v>
      </c>
      <c r="AA12" s="2">
        <f ca="1">RepFd!AA12</f>
        <v>19966191.134199999</v>
      </c>
      <c r="AB12" s="2">
        <f ca="1">RepFd!AB12</f>
        <v>19182759.244199999</v>
      </c>
      <c r="AC12" s="2">
        <f ca="1">RepFd!AC12</f>
        <v>18306052.574199997</v>
      </c>
      <c r="AD12" s="2">
        <f ca="1">RepFd!AD12</f>
        <v>17545614.154199995</v>
      </c>
      <c r="AE12" s="2">
        <f ca="1">RepFd!AE12</f>
        <v>15675779.404199995</v>
      </c>
      <c r="AF12" s="2">
        <f ca="1">RepFd!AF12</f>
        <v>14104597.044199996</v>
      </c>
      <c r="AG12" s="2">
        <f ca="1">RepFd!AG12</f>
        <v>12523551.234199995</v>
      </c>
      <c r="AH12" s="2">
        <f ca="1">RepFd!AH12</f>
        <v>10670652.764199995</v>
      </c>
      <c r="AI12" s="2">
        <f ca="1">RepFd!AI12</f>
        <v>10183493.364199994</v>
      </c>
      <c r="AJ12" s="2">
        <f ca="1">RepFd!AJ12</f>
        <v>10183493.364199994</v>
      </c>
      <c r="AK12" s="2">
        <f ca="1">RepFd!AK12</f>
        <v>10155293.364199994</v>
      </c>
      <c r="AL12" s="2">
        <f ca="1">RepFd!AL12</f>
        <v>10155293.364199994</v>
      </c>
    </row>
    <row r="13" spans="3:38" s="2" customFormat="1" x14ac:dyDescent="0.25">
      <c r="I13" s="2" t="str">
        <f>Items!$E$3</f>
        <v>Дебиторская задолженность</v>
      </c>
      <c r="Q13" s="2">
        <f>RepFd!Q13</f>
        <v>0</v>
      </c>
      <c r="T13" s="2">
        <f>RepFd!T13</f>
        <v>0</v>
      </c>
      <c r="U13" s="2">
        <f ca="1">RepFd!U13</f>
        <v>0</v>
      </c>
      <c r="V13" s="2">
        <f ca="1">RepFd!V13</f>
        <v>0</v>
      </c>
      <c r="W13" s="2">
        <f ca="1">RepFd!W13</f>
        <v>0</v>
      </c>
      <c r="X13" s="2">
        <f ca="1">RepFd!X13</f>
        <v>0</v>
      </c>
      <c r="Y13" s="2">
        <f ca="1">RepFd!Y13</f>
        <v>0</v>
      </c>
      <c r="Z13" s="2">
        <f ca="1">RepFd!Z13</f>
        <v>9400000</v>
      </c>
      <c r="AA13" s="2">
        <f ca="1">RepFd!AA13</f>
        <v>9400000</v>
      </c>
      <c r="AB13" s="2">
        <f ca="1">RepFd!AB13</f>
        <v>9400000</v>
      </c>
      <c r="AC13" s="2">
        <f ca="1">RepFd!AC13</f>
        <v>9400000</v>
      </c>
      <c r="AD13" s="2">
        <f ca="1">RepFd!AD13</f>
        <v>9400000</v>
      </c>
      <c r="AE13" s="2">
        <f ca="1">RepFd!AE13</f>
        <v>9400000</v>
      </c>
      <c r="AF13" s="2">
        <f ca="1">RepFd!AF13</f>
        <v>9400000</v>
      </c>
      <c r="AG13" s="2">
        <f ca="1">RepFd!AG13</f>
        <v>9400000</v>
      </c>
      <c r="AH13" s="2">
        <f ca="1">RepFd!AH13</f>
        <v>9400000</v>
      </c>
      <c r="AI13" s="2">
        <f ca="1">RepFd!AI13</f>
        <v>9400000</v>
      </c>
      <c r="AJ13" s="2">
        <f ca="1">RepFd!AJ13</f>
        <v>9400000</v>
      </c>
      <c r="AK13" s="2">
        <f ca="1">RepFd!AK13</f>
        <v>9400000</v>
      </c>
      <c r="AL13" s="2">
        <f ca="1">RepFd!AL13</f>
        <v>9400000</v>
      </c>
    </row>
    <row r="14" spans="3:38" x14ac:dyDescent="0.25">
      <c r="I14" s="22" t="str">
        <f>Items!$E$4</f>
        <v>Дебиторская задолженность</v>
      </c>
      <c r="J14" s="1" t="str">
        <f>Items!$F$4</f>
        <v>ДЗ по реализации</v>
      </c>
      <c r="Q14" s="15">
        <f>RepFd!Q14</f>
        <v>0</v>
      </c>
      <c r="T14" s="1">
        <f>RepFd!T14</f>
        <v>0</v>
      </c>
      <c r="U14" s="1">
        <f ca="1">RepFd!U14</f>
        <v>0</v>
      </c>
      <c r="V14" s="1">
        <f ca="1">RepFd!V14</f>
        <v>0</v>
      </c>
      <c r="W14" s="1">
        <f ca="1">RepFd!W14</f>
        <v>0</v>
      </c>
      <c r="X14" s="1">
        <f ca="1">RepFd!X14</f>
        <v>0</v>
      </c>
      <c r="Y14" s="1">
        <f ca="1">RepFd!Y14</f>
        <v>0</v>
      </c>
      <c r="Z14" s="1">
        <f ca="1">RepFd!Z14</f>
        <v>9400000</v>
      </c>
      <c r="AA14" s="1">
        <f ca="1">RepFd!AA14</f>
        <v>9400000</v>
      </c>
      <c r="AB14" s="1">
        <f ca="1">RepFd!AB14</f>
        <v>9400000</v>
      </c>
      <c r="AC14" s="1">
        <f ca="1">RepFd!AC14</f>
        <v>9400000</v>
      </c>
      <c r="AD14" s="1">
        <f ca="1">RepFd!AD14</f>
        <v>9400000</v>
      </c>
      <c r="AE14" s="1">
        <f ca="1">RepFd!AE14</f>
        <v>9400000</v>
      </c>
      <c r="AF14" s="1">
        <f ca="1">RepFd!AF14</f>
        <v>9400000</v>
      </c>
      <c r="AG14" s="1">
        <f ca="1">RepFd!AG14</f>
        <v>9400000</v>
      </c>
      <c r="AH14" s="1">
        <f ca="1">RepFd!AH14</f>
        <v>9400000</v>
      </c>
      <c r="AI14" s="1">
        <f ca="1">RepFd!AI14</f>
        <v>9400000</v>
      </c>
      <c r="AJ14" s="1">
        <f ca="1">RepFd!AJ14</f>
        <v>9400000</v>
      </c>
      <c r="AK14" s="1">
        <f ca="1">RepFd!AK14</f>
        <v>9400000</v>
      </c>
      <c r="AL14" s="1">
        <f ca="1">RepFd!AL14</f>
        <v>9400000</v>
      </c>
    </row>
    <row r="15" spans="3:38" x14ac:dyDescent="0.25">
      <c r="I15" s="22" t="str">
        <f>Items!$E$5</f>
        <v>Дебиторская задолженность</v>
      </c>
      <c r="J15" s="1" t="str">
        <f>Items!$F$5</f>
        <v>ДЗ по прочим доходам</v>
      </c>
      <c r="Q15" s="15">
        <f>RepFd!Q15</f>
        <v>0</v>
      </c>
      <c r="T15" s="1">
        <f>RepFd!T15</f>
        <v>0</v>
      </c>
      <c r="U15" s="1">
        <f ca="1">RepFd!U15</f>
        <v>0</v>
      </c>
      <c r="V15" s="1">
        <f ca="1">RepFd!V15</f>
        <v>0</v>
      </c>
      <c r="W15" s="1">
        <f ca="1">RepFd!W15</f>
        <v>0</v>
      </c>
      <c r="X15" s="1">
        <f ca="1">RepFd!X15</f>
        <v>0</v>
      </c>
      <c r="Y15" s="1">
        <f ca="1">RepFd!Y15</f>
        <v>0</v>
      </c>
      <c r="Z15" s="1">
        <f ca="1">RepFd!Z15</f>
        <v>0</v>
      </c>
      <c r="AA15" s="1">
        <f ca="1">RepFd!AA15</f>
        <v>0</v>
      </c>
      <c r="AB15" s="1">
        <f ca="1">RepFd!AB15</f>
        <v>0</v>
      </c>
      <c r="AC15" s="1">
        <f ca="1">RepFd!AC15</f>
        <v>0</v>
      </c>
      <c r="AD15" s="1">
        <f ca="1">RepFd!AD15</f>
        <v>0</v>
      </c>
      <c r="AE15" s="1">
        <f ca="1">RepFd!AE15</f>
        <v>0</v>
      </c>
      <c r="AF15" s="1">
        <f ca="1">RepFd!AF15</f>
        <v>0</v>
      </c>
      <c r="AG15" s="1">
        <f ca="1">RepFd!AG15</f>
        <v>0</v>
      </c>
      <c r="AH15" s="1">
        <f ca="1">RepFd!AH15</f>
        <v>0</v>
      </c>
      <c r="AI15" s="1">
        <f ca="1">RepFd!AI15</f>
        <v>0</v>
      </c>
      <c r="AJ15" s="1">
        <f ca="1">RepFd!AJ15</f>
        <v>0</v>
      </c>
      <c r="AK15" s="1">
        <f ca="1">RepFd!AK15</f>
        <v>0</v>
      </c>
      <c r="AL15" s="1">
        <f ca="1">RepFd!AL15</f>
        <v>0</v>
      </c>
    </row>
    <row r="16" spans="3:38" s="23" customFormat="1" ht="10.199999999999999" x14ac:dyDescent="0.2">
      <c r="E16" s="23" t="s">
        <v>50</v>
      </c>
    </row>
    <row r="17" spans="9:38" s="2" customFormat="1" x14ac:dyDescent="0.25">
      <c r="I17" s="2" t="str">
        <f>Items!$E$37</f>
        <v>Незавершенное производство и запасы</v>
      </c>
      <c r="Q17" s="2">
        <f>RepFd!Q17</f>
        <v>0</v>
      </c>
      <c r="T17" s="2">
        <f>RepFd!T17</f>
        <v>0</v>
      </c>
      <c r="U17" s="2">
        <f ca="1">RepFd!U17</f>
        <v>2618</v>
      </c>
      <c r="V17" s="2">
        <f ca="1">RepFd!V17</f>
        <v>1977083.43</v>
      </c>
      <c r="W17" s="2">
        <f ca="1">RepFd!W17</f>
        <v>5336100.9499999993</v>
      </c>
      <c r="X17" s="2">
        <f ca="1">RepFd!X17</f>
        <v>7005836.5</v>
      </c>
      <c r="Y17" s="2">
        <f ca="1">RepFd!Y17</f>
        <v>8422830.9200000018</v>
      </c>
      <c r="Z17" s="2">
        <f ca="1">RepFd!Z17</f>
        <v>8512083.3619999979</v>
      </c>
      <c r="AA17" s="2">
        <f ca="1">RepFd!AA17</f>
        <v>12230972.192000002</v>
      </c>
      <c r="AB17" s="2">
        <f ca="1">RepFd!AB17</f>
        <v>14893214.5166</v>
      </c>
      <c r="AC17" s="2">
        <f ca="1">RepFd!AC17</f>
        <v>18980871.726599995</v>
      </c>
      <c r="AD17" s="2">
        <f ca="1">RepFd!AD17</f>
        <v>21688399.376600001</v>
      </c>
      <c r="AE17" s="2">
        <f ca="1">RepFd!AE17</f>
        <v>24333722.3466</v>
      </c>
      <c r="AF17" s="2">
        <f ca="1">RepFd!AF17</f>
        <v>39844478.611600004</v>
      </c>
      <c r="AG17" s="2">
        <f ca="1">RepFd!AG17</f>
        <v>45116176.931600012</v>
      </c>
      <c r="AH17" s="2">
        <f ca="1">RepFd!AH17</f>
        <v>51570622.401599996</v>
      </c>
      <c r="AI17" s="2">
        <f ca="1">RepFd!AI17</f>
        <v>51570622.401599996</v>
      </c>
      <c r="AJ17" s="2">
        <f ca="1">RepFd!AJ17</f>
        <v>51570622.401599996</v>
      </c>
      <c r="AK17" s="2">
        <f ca="1">RepFd!AK17</f>
        <v>51570622.401599996</v>
      </c>
      <c r="AL17" s="2">
        <f ca="1">RepFd!AL17</f>
        <v>51570622.401599996</v>
      </c>
    </row>
    <row r="18" spans="9:38" x14ac:dyDescent="0.25">
      <c r="I18" s="22" t="str">
        <f>Items!$E$38</f>
        <v>Незавершенное производство и запасы</v>
      </c>
      <c r="J18" s="1" t="str">
        <f>Items!F38</f>
        <v>Подготовительные работы</v>
      </c>
      <c r="Q18" s="15">
        <f>RepFd!Q18</f>
        <v>0</v>
      </c>
      <c r="T18" s="1">
        <f>RepFd!T18</f>
        <v>0</v>
      </c>
      <c r="U18" s="1">
        <f ca="1">RepFd!U18</f>
        <v>0</v>
      </c>
      <c r="V18" s="1">
        <f ca="1">RepFd!V18</f>
        <v>81762.23</v>
      </c>
      <c r="W18" s="1">
        <f ca="1">RepFd!W18</f>
        <v>142353.22999999998</v>
      </c>
      <c r="X18" s="1">
        <f ca="1">RepFd!X18</f>
        <v>261686.50999999998</v>
      </c>
      <c r="Y18" s="1">
        <f ca="1">RepFd!Y18</f>
        <v>261686.50999999998</v>
      </c>
      <c r="Z18" s="1">
        <f ca="1">RepFd!Z18</f>
        <v>297649.33499999996</v>
      </c>
      <c r="AA18" s="1">
        <f ca="1">RepFd!AA18</f>
        <v>298524.94499999995</v>
      </c>
      <c r="AB18" s="1">
        <f ca="1">RepFd!AB18</f>
        <v>456773.32499999995</v>
      </c>
      <c r="AC18" s="1">
        <f ca="1">RepFd!AC18</f>
        <v>456773.32499999995</v>
      </c>
      <c r="AD18" s="1">
        <f ca="1">RepFd!AD18</f>
        <v>517619.32499999995</v>
      </c>
      <c r="AE18" s="1">
        <f ca="1">RepFd!AE18</f>
        <v>787493.32499999995</v>
      </c>
      <c r="AF18" s="1">
        <f ca="1">RepFd!AF18</f>
        <v>937641.17499999993</v>
      </c>
      <c r="AG18" s="1">
        <f ca="1">RepFd!AG18</f>
        <v>1036226.1749999999</v>
      </c>
      <c r="AH18" s="1">
        <f ca="1">RepFd!AH18</f>
        <v>1036226.1749999999</v>
      </c>
      <c r="AI18" s="1">
        <f ca="1">RepFd!AI18</f>
        <v>1036226.1749999999</v>
      </c>
      <c r="AJ18" s="1">
        <f ca="1">RepFd!AJ18</f>
        <v>1036226.1749999999</v>
      </c>
      <c r="AK18" s="1">
        <f ca="1">RepFd!AK18</f>
        <v>1036226.1749999999</v>
      </c>
      <c r="AL18" s="1">
        <f ca="1">RepFd!AL18</f>
        <v>1036226.1749999999</v>
      </c>
    </row>
    <row r="19" spans="9:38" x14ac:dyDescent="0.25">
      <c r="I19" s="22" t="str">
        <f>Items!$E$39</f>
        <v>Незавершенное производство и запасы</v>
      </c>
      <c r="J19" s="1" t="str">
        <f>Items!F39</f>
        <v>Затраты на покупку участка</v>
      </c>
      <c r="Q19" s="15">
        <f>RepFd!Q19</f>
        <v>0</v>
      </c>
      <c r="T19" s="1">
        <f>RepFd!T19</f>
        <v>0</v>
      </c>
      <c r="U19" s="1">
        <f ca="1">RepFd!U19</f>
        <v>0</v>
      </c>
      <c r="V19" s="1">
        <f ca="1">RepFd!V19</f>
        <v>1127490</v>
      </c>
      <c r="W19" s="1">
        <f ca="1">RepFd!W19</f>
        <v>1348852.14</v>
      </c>
      <c r="X19" s="1">
        <f ca="1">RepFd!X19</f>
        <v>1558466.0099999998</v>
      </c>
      <c r="Y19" s="1">
        <f ca="1">RepFd!Y19</f>
        <v>1777354.8299999998</v>
      </c>
      <c r="Z19" s="1">
        <f ca="1">RepFd!Z19</f>
        <v>5733716.9700000007</v>
      </c>
      <c r="AA19" s="1">
        <f ca="1">RepFd!AA19</f>
        <v>5943330.8400000008</v>
      </c>
      <c r="AB19" s="1">
        <f ca="1">RepFd!AB19</f>
        <v>6550650.8400000008</v>
      </c>
      <c r="AC19" s="1">
        <f ca="1">RepFd!AC19</f>
        <v>7043280.8400000008</v>
      </c>
      <c r="AD19" s="1">
        <f ca="1">RepFd!AD19</f>
        <v>7123230.8400000008</v>
      </c>
      <c r="AE19" s="1">
        <f ca="1">RepFd!AE19</f>
        <v>7441555.8400000008</v>
      </c>
      <c r="AF19" s="1">
        <f ca="1">RepFd!AF19</f>
        <v>18825755.84</v>
      </c>
      <c r="AG19" s="1">
        <f ca="1">RepFd!AG19</f>
        <v>18825755.84</v>
      </c>
      <c r="AH19" s="1">
        <f ca="1">RepFd!AH19</f>
        <v>19344705.84</v>
      </c>
      <c r="AI19" s="1">
        <f ca="1">RepFd!AI19</f>
        <v>19344705.84</v>
      </c>
      <c r="AJ19" s="1">
        <f ca="1">RepFd!AJ19</f>
        <v>19344705.84</v>
      </c>
      <c r="AK19" s="1">
        <f ca="1">RepFd!AK19</f>
        <v>19344705.84</v>
      </c>
      <c r="AL19" s="1">
        <f ca="1">RepFd!AL19</f>
        <v>19344705.84</v>
      </c>
    </row>
    <row r="20" spans="9:38" x14ac:dyDescent="0.25">
      <c r="I20" s="22" t="str">
        <f>Items!$E$40</f>
        <v>Незавершенное производство и запасы</v>
      </c>
      <c r="J20" s="1" t="str">
        <f>Items!F40</f>
        <v>Прочее</v>
      </c>
      <c r="Q20" s="15">
        <f>RepFd!Q20</f>
        <v>0</v>
      </c>
      <c r="T20" s="1">
        <f>RepFd!T20</f>
        <v>0</v>
      </c>
      <c r="U20" s="1">
        <f ca="1">RepFd!U20</f>
        <v>2618</v>
      </c>
      <c r="V20" s="1">
        <f ca="1">RepFd!V20</f>
        <v>2618</v>
      </c>
      <c r="W20" s="1">
        <f ca="1">RepFd!W20</f>
        <v>2618</v>
      </c>
      <c r="X20" s="1">
        <f ca="1">RepFd!X20</f>
        <v>5528</v>
      </c>
      <c r="Y20" s="1">
        <f ca="1">RepFd!Y20</f>
        <v>35388</v>
      </c>
      <c r="Z20" s="1">
        <f ca="1">RepFd!Z20</f>
        <v>38191.199999999997</v>
      </c>
      <c r="AA20" s="1">
        <f ca="1">RepFd!AA20</f>
        <v>53658.959999999992</v>
      </c>
      <c r="AB20" s="1">
        <f ca="1">RepFd!AB20</f>
        <v>61113.959999999992</v>
      </c>
      <c r="AC20" s="1">
        <f ca="1">RepFd!AC20</f>
        <v>96382.489999999991</v>
      </c>
      <c r="AD20" s="1">
        <f ca="1">RepFd!AD20</f>
        <v>104567.34999999999</v>
      </c>
      <c r="AE20" s="1">
        <f ca="1">RepFd!AE20</f>
        <v>124368.26999999999</v>
      </c>
      <c r="AF20" s="1">
        <f ca="1">RepFd!AF20</f>
        <v>127736.76</v>
      </c>
      <c r="AG20" s="1">
        <f ca="1">RepFd!AG20</f>
        <v>153358.51</v>
      </c>
      <c r="AH20" s="1">
        <f ca="1">RepFd!AH20</f>
        <v>190352.49</v>
      </c>
      <c r="AI20" s="1">
        <f ca="1">RepFd!AI20</f>
        <v>190352.49</v>
      </c>
      <c r="AJ20" s="1">
        <f ca="1">RepFd!AJ20</f>
        <v>190352.49</v>
      </c>
      <c r="AK20" s="1">
        <f ca="1">RepFd!AK20</f>
        <v>190352.49</v>
      </c>
      <c r="AL20" s="1">
        <f ca="1">RepFd!AL20</f>
        <v>190352.49</v>
      </c>
    </row>
    <row r="21" spans="9:38" x14ac:dyDescent="0.25">
      <c r="I21" s="22" t="str">
        <f>Items!$E$41</f>
        <v>Незавершенное производство и запасы</v>
      </c>
      <c r="J21" s="1" t="str">
        <f>Items!F41</f>
        <v>ГСМ</v>
      </c>
      <c r="Q21" s="15">
        <f>RepFd!Q21</f>
        <v>0</v>
      </c>
      <c r="T21" s="1">
        <f>RepFd!T21</f>
        <v>0</v>
      </c>
      <c r="U21" s="1">
        <f ca="1">RepFd!U21</f>
        <v>0</v>
      </c>
      <c r="V21" s="1">
        <f ca="1">RepFd!V21</f>
        <v>454.96</v>
      </c>
      <c r="W21" s="1">
        <f ca="1">RepFd!W21</f>
        <v>454.96</v>
      </c>
      <c r="X21" s="1">
        <f ca="1">RepFd!X21</f>
        <v>454.96</v>
      </c>
      <c r="Y21" s="1">
        <f ca="1">RepFd!Y21</f>
        <v>454.96</v>
      </c>
      <c r="Z21" s="1">
        <f ca="1">RepFd!Z21</f>
        <v>9679.9599999999991</v>
      </c>
      <c r="AA21" s="1">
        <f ca="1">RepFd!AA21</f>
        <v>9679.9599999999991</v>
      </c>
      <c r="AB21" s="1">
        <f ca="1">RepFd!AB21</f>
        <v>24674.85</v>
      </c>
      <c r="AC21" s="1">
        <f ca="1">RepFd!AC21</f>
        <v>40514.85</v>
      </c>
      <c r="AD21" s="1">
        <f ca="1">RepFd!AD21</f>
        <v>40514.85</v>
      </c>
      <c r="AE21" s="1">
        <f ca="1">RepFd!AE21</f>
        <v>51824.05</v>
      </c>
      <c r="AF21" s="1">
        <f ca="1">RepFd!AF21</f>
        <v>74468.255000000005</v>
      </c>
      <c r="AG21" s="1">
        <f ca="1">RepFd!AG21</f>
        <v>133811.245</v>
      </c>
      <c r="AH21" s="1">
        <f ca="1">RepFd!AH21</f>
        <v>133811.245</v>
      </c>
      <c r="AI21" s="1">
        <f ca="1">RepFd!AI21</f>
        <v>133811.245</v>
      </c>
      <c r="AJ21" s="1">
        <f ca="1">RepFd!AJ21</f>
        <v>133811.245</v>
      </c>
      <c r="AK21" s="1">
        <f ca="1">RepFd!AK21</f>
        <v>133811.245</v>
      </c>
      <c r="AL21" s="1">
        <f ca="1">RepFd!AL21</f>
        <v>133811.245</v>
      </c>
    </row>
    <row r="22" spans="9:38" x14ac:dyDescent="0.25">
      <c r="I22" s="22" t="str">
        <f>Items!$E$42</f>
        <v>Незавершенное производство и запасы</v>
      </c>
      <c r="J22" s="1" t="str">
        <f>Items!F42</f>
        <v>Электрика</v>
      </c>
      <c r="Q22" s="15">
        <f>RepFd!Q22</f>
        <v>0</v>
      </c>
      <c r="T22" s="1">
        <f>RepFd!T22</f>
        <v>0</v>
      </c>
      <c r="U22" s="1">
        <f ca="1">RepFd!U22</f>
        <v>0</v>
      </c>
      <c r="V22" s="1">
        <f ca="1">RepFd!V22</f>
        <v>2655</v>
      </c>
      <c r="W22" s="1">
        <f ca="1">RepFd!W22</f>
        <v>39000.21</v>
      </c>
      <c r="X22" s="1">
        <f ca="1">RepFd!X22</f>
        <v>204254.46</v>
      </c>
      <c r="Y22" s="1">
        <f ca="1">RepFd!Y22</f>
        <v>204254.46</v>
      </c>
      <c r="Z22" s="1">
        <f ca="1">RepFd!Z22</f>
        <v>204254.46</v>
      </c>
      <c r="AA22" s="1">
        <f ca="1">RepFd!AA22</f>
        <v>204254.46</v>
      </c>
      <c r="AB22" s="1">
        <f ca="1">RepFd!AB22</f>
        <v>204254.46</v>
      </c>
      <c r="AC22" s="1">
        <f ca="1">RepFd!AC22</f>
        <v>270894.42</v>
      </c>
      <c r="AD22" s="1">
        <f ca="1">RepFd!AD22</f>
        <v>365584.31999999995</v>
      </c>
      <c r="AE22" s="1">
        <f ca="1">RepFd!AE22</f>
        <v>390884.31999999995</v>
      </c>
      <c r="AF22" s="1">
        <f ca="1">RepFd!AF22</f>
        <v>432017.31999999995</v>
      </c>
      <c r="AG22" s="1">
        <f ca="1">RepFd!AG22</f>
        <v>506180.86999999994</v>
      </c>
      <c r="AH22" s="1">
        <f ca="1">RepFd!AH22</f>
        <v>521342.59999999992</v>
      </c>
      <c r="AI22" s="1">
        <f ca="1">RepFd!AI22</f>
        <v>521342.59999999992</v>
      </c>
      <c r="AJ22" s="1">
        <f ca="1">RepFd!AJ22</f>
        <v>521342.59999999992</v>
      </c>
      <c r="AK22" s="1">
        <f ca="1">RepFd!AK22</f>
        <v>521342.59999999992</v>
      </c>
      <c r="AL22" s="1">
        <f ca="1">RepFd!AL22</f>
        <v>521342.59999999992</v>
      </c>
    </row>
    <row r="23" spans="9:38" x14ac:dyDescent="0.25">
      <c r="I23" s="22" t="str">
        <f>Items!$E$43</f>
        <v>Незавершенное производство и запасы</v>
      </c>
      <c r="J23" s="1" t="str">
        <f>Items!F43</f>
        <v>Доставка</v>
      </c>
      <c r="Q23" s="15">
        <f>RepFd!Q23</f>
        <v>0</v>
      </c>
      <c r="T23" s="1">
        <f>RepFd!T23</f>
        <v>0</v>
      </c>
      <c r="U23" s="1">
        <f ca="1">RepFd!U23</f>
        <v>0</v>
      </c>
      <c r="V23" s="1">
        <f ca="1">RepFd!V23</f>
        <v>2142</v>
      </c>
      <c r="W23" s="1">
        <f ca="1">RepFd!W23</f>
        <v>54106</v>
      </c>
      <c r="X23" s="1">
        <f ca="1">RepFd!X23</f>
        <v>57866</v>
      </c>
      <c r="Y23" s="1">
        <f ca="1">RepFd!Y23</f>
        <v>64737</v>
      </c>
      <c r="Z23" s="1">
        <f ca="1">RepFd!Z23</f>
        <v>56186</v>
      </c>
      <c r="AA23" s="1">
        <f ca="1">RepFd!AA23</f>
        <v>89906.92</v>
      </c>
      <c r="AB23" s="1">
        <f ca="1">RepFd!AB23</f>
        <v>156341.15</v>
      </c>
      <c r="AC23" s="1">
        <f ca="1">RepFd!AC23</f>
        <v>178250.93</v>
      </c>
      <c r="AD23" s="1">
        <f ca="1">RepFd!AD23</f>
        <v>296660.31999999995</v>
      </c>
      <c r="AE23" s="1">
        <f ca="1">RepFd!AE23</f>
        <v>336912.45999999996</v>
      </c>
      <c r="AF23" s="1">
        <f ca="1">RepFd!AF23</f>
        <v>421202.45999999996</v>
      </c>
      <c r="AG23" s="1">
        <f ca="1">RepFd!AG23</f>
        <v>441951.05999999994</v>
      </c>
      <c r="AH23" s="1">
        <f ca="1">RepFd!AH23</f>
        <v>454699.15999999992</v>
      </c>
      <c r="AI23" s="1">
        <f ca="1">RepFd!AI23</f>
        <v>454699.15999999992</v>
      </c>
      <c r="AJ23" s="1">
        <f ca="1">RepFd!AJ23</f>
        <v>454699.15999999992</v>
      </c>
      <c r="AK23" s="1">
        <f ca="1">RepFd!AK23</f>
        <v>454699.15999999992</v>
      </c>
      <c r="AL23" s="1">
        <f ca="1">RepFd!AL23</f>
        <v>454699.15999999992</v>
      </c>
    </row>
    <row r="24" spans="9:38" x14ac:dyDescent="0.25">
      <c r="I24" s="22" t="str">
        <f>Items!$E$44</f>
        <v>Незавершенное производство и запасы</v>
      </c>
      <c r="J24" s="1" t="str">
        <f>Items!F44</f>
        <v>Канализация, Скважина,кессон и септик</v>
      </c>
      <c r="Q24" s="15">
        <f>RepFd!Q24</f>
        <v>0</v>
      </c>
      <c r="T24" s="1">
        <f>RepFd!T24</f>
        <v>0</v>
      </c>
      <c r="U24" s="1">
        <f ca="1">RepFd!U24</f>
        <v>0</v>
      </c>
      <c r="V24" s="1">
        <f ca="1">RepFd!V24</f>
        <v>284038.53999999998</v>
      </c>
      <c r="W24" s="1">
        <f ca="1">RepFd!W24</f>
        <v>1051119.28</v>
      </c>
      <c r="X24" s="1">
        <f ca="1">RepFd!X24</f>
        <v>1095865.6100000001</v>
      </c>
      <c r="Y24" s="1">
        <f ca="1">RepFd!Y24</f>
        <v>1095865.6100000001</v>
      </c>
      <c r="Z24" s="1">
        <f ca="1">RepFd!Z24</f>
        <v>1079565.416</v>
      </c>
      <c r="AA24" s="1">
        <f ca="1">RepFd!AA24</f>
        <v>1079565.416</v>
      </c>
      <c r="AB24" s="1">
        <f ca="1">RepFd!AB24</f>
        <v>1079565.416</v>
      </c>
      <c r="AC24" s="1">
        <f ca="1">RepFd!AC24</f>
        <v>1253404.976</v>
      </c>
      <c r="AD24" s="1">
        <f ca="1">RepFd!AD24</f>
        <v>1261236.1159999999</v>
      </c>
      <c r="AE24" s="1">
        <f ca="1">RepFd!AE24</f>
        <v>1353445.0959999999</v>
      </c>
      <c r="AF24" s="1">
        <f ca="1">RepFd!AF24</f>
        <v>1439620.0959999999</v>
      </c>
      <c r="AG24" s="1">
        <f ca="1">RepFd!AG24</f>
        <v>1902151.3159999999</v>
      </c>
      <c r="AH24" s="1">
        <f ca="1">RepFd!AH24</f>
        <v>1905299.4559999998</v>
      </c>
      <c r="AI24" s="1">
        <f ca="1">RepFd!AI24</f>
        <v>1905299.4559999998</v>
      </c>
      <c r="AJ24" s="1">
        <f ca="1">RepFd!AJ24</f>
        <v>1905299.4559999998</v>
      </c>
      <c r="AK24" s="1">
        <f ca="1">RepFd!AK24</f>
        <v>1905299.4559999998</v>
      </c>
      <c r="AL24" s="1">
        <f ca="1">RepFd!AL24</f>
        <v>1905299.4559999998</v>
      </c>
    </row>
    <row r="25" spans="9:38" x14ac:dyDescent="0.25">
      <c r="I25" s="22" t="str">
        <f>Items!$E$38</f>
        <v>Незавершенное производство и запасы</v>
      </c>
      <c r="J25" s="1" t="str">
        <f>Items!F45</f>
        <v>Метизы, расходники</v>
      </c>
      <c r="Q25" s="15">
        <f>RepFd!Q25</f>
        <v>0</v>
      </c>
      <c r="T25" s="1">
        <f>RepFd!T25</f>
        <v>0</v>
      </c>
      <c r="U25" s="1">
        <f ca="1">RepFd!U25</f>
        <v>0</v>
      </c>
      <c r="V25" s="1">
        <f ca="1">RepFd!V25</f>
        <v>7391.2199999999993</v>
      </c>
      <c r="W25" s="1">
        <f ca="1">RepFd!W25</f>
        <v>35940.019999999997</v>
      </c>
      <c r="X25" s="1">
        <f ca="1">RepFd!X25</f>
        <v>46436.819999999992</v>
      </c>
      <c r="Y25" s="1">
        <f ca="1">RepFd!Y25</f>
        <v>52293.829999999994</v>
      </c>
      <c r="Z25" s="1">
        <f ca="1">RepFd!Z25</f>
        <v>92676.312999999995</v>
      </c>
      <c r="AA25" s="1">
        <f ca="1">RepFd!AA25</f>
        <v>143645.59299999999</v>
      </c>
      <c r="AB25" s="1">
        <f ca="1">RepFd!AB25</f>
        <v>237023.07759999999</v>
      </c>
      <c r="AC25" s="1">
        <f ca="1">RepFd!AC25</f>
        <v>264563.53759999998</v>
      </c>
      <c r="AD25" s="1">
        <f ca="1">RepFd!AD25</f>
        <v>272287.26759999996</v>
      </c>
      <c r="AE25" s="1">
        <f ca="1">RepFd!AE25</f>
        <v>313746.43759999995</v>
      </c>
      <c r="AF25" s="1">
        <f ca="1">RepFd!AF25</f>
        <v>314513.98759999993</v>
      </c>
      <c r="AG25" s="1">
        <f ca="1">RepFd!AG25</f>
        <v>398091.40759999992</v>
      </c>
      <c r="AH25" s="1">
        <f ca="1">RepFd!AH25</f>
        <v>509299.17759999994</v>
      </c>
      <c r="AI25" s="1">
        <f ca="1">RepFd!AI25</f>
        <v>509299.17759999994</v>
      </c>
      <c r="AJ25" s="1">
        <f ca="1">RepFd!AJ25</f>
        <v>509299.17759999994</v>
      </c>
      <c r="AK25" s="1">
        <f ca="1">RepFd!AK25</f>
        <v>509299.17759999994</v>
      </c>
      <c r="AL25" s="1">
        <f ca="1">RepFd!AL25</f>
        <v>509299.17759999994</v>
      </c>
    </row>
    <row r="26" spans="9:38" x14ac:dyDescent="0.25">
      <c r="I26" s="22" t="str">
        <f>Items!$E$39</f>
        <v>Незавершенное производство и запасы</v>
      </c>
      <c r="J26" s="1" t="str">
        <f>Items!F46</f>
        <v>Материалы Фундамент</v>
      </c>
      <c r="Q26" s="15">
        <f>RepFd!Q26</f>
        <v>0</v>
      </c>
      <c r="T26" s="1">
        <f>RepFd!T26</f>
        <v>0</v>
      </c>
      <c r="U26" s="1">
        <f ca="1">RepFd!U26</f>
        <v>0</v>
      </c>
      <c r="V26" s="1">
        <f ca="1">RepFd!V26</f>
        <v>285577.31</v>
      </c>
      <c r="W26" s="1">
        <f ca="1">RepFd!W26</f>
        <v>1655363.28</v>
      </c>
      <c r="X26" s="1">
        <f ca="1">RepFd!X26</f>
        <v>1705221.28</v>
      </c>
      <c r="Y26" s="1">
        <f ca="1">RepFd!Y26</f>
        <v>1705221.28</v>
      </c>
      <c r="Z26" s="1">
        <f ca="1">RepFd!Z26</f>
        <v>-1225388.2070000002</v>
      </c>
      <c r="AA26" s="1">
        <f ca="1">RepFd!AA26</f>
        <v>-1225388.2070000002</v>
      </c>
      <c r="AB26" s="1">
        <f ca="1">RepFd!AB26</f>
        <v>-1225388.2070000002</v>
      </c>
      <c r="AC26" s="1">
        <f ca="1">RepFd!AC26</f>
        <v>323150.46299999999</v>
      </c>
      <c r="AD26" s="1">
        <f ca="1">RepFd!AD26</f>
        <v>1074167.7830000001</v>
      </c>
      <c r="AE26" s="1">
        <f ca="1">RepFd!AE26</f>
        <v>2173265.6429999997</v>
      </c>
      <c r="AF26" s="1">
        <f ca="1">RepFd!AF26</f>
        <v>2775006.1829999997</v>
      </c>
      <c r="AG26" s="1">
        <f ca="1">RepFd!AG26</f>
        <v>3995442.5029999996</v>
      </c>
      <c r="AH26" s="1">
        <f ca="1">RepFd!AH26</f>
        <v>7616991.902999999</v>
      </c>
      <c r="AI26" s="1">
        <f ca="1">RepFd!AI26</f>
        <v>7616991.902999999</v>
      </c>
      <c r="AJ26" s="1">
        <f ca="1">RepFd!AJ26</f>
        <v>7616991.902999999</v>
      </c>
      <c r="AK26" s="1">
        <f ca="1">RepFd!AK26</f>
        <v>7616991.902999999</v>
      </c>
      <c r="AL26" s="1">
        <f ca="1">RepFd!AL26</f>
        <v>7616991.902999999</v>
      </c>
    </row>
    <row r="27" spans="9:38" x14ac:dyDescent="0.25">
      <c r="I27" s="22" t="str">
        <f>Items!$E$40</f>
        <v>Незавершенное производство и запасы</v>
      </c>
      <c r="J27" s="1" t="str">
        <f>Items!F47</f>
        <v>Материалы Коробка</v>
      </c>
      <c r="Q27" s="15">
        <f>RepFd!Q27</f>
        <v>0</v>
      </c>
      <c r="T27" s="1">
        <f>RepFd!T27</f>
        <v>0</v>
      </c>
      <c r="U27" s="1">
        <f ca="1">RepFd!U27</f>
        <v>0</v>
      </c>
      <c r="V27" s="1">
        <f ca="1">RepFd!V27</f>
        <v>0</v>
      </c>
      <c r="W27" s="1">
        <f ca="1">RepFd!W27</f>
        <v>442010.56</v>
      </c>
      <c r="X27" s="1">
        <f ca="1">RepFd!X27</f>
        <v>538493.31999999995</v>
      </c>
      <c r="Y27" s="1">
        <f ca="1">RepFd!Y27</f>
        <v>1160797.2599999998</v>
      </c>
      <c r="Z27" s="1">
        <f ca="1">RepFd!Z27</f>
        <v>1389658.7449999996</v>
      </c>
      <c r="AA27" s="1">
        <f ca="1">RepFd!AA27</f>
        <v>3352896.9649999999</v>
      </c>
      <c r="AB27" s="1">
        <f ca="1">RepFd!AB27</f>
        <v>3354081.3649999998</v>
      </c>
      <c r="AC27" s="1">
        <f ca="1">RepFd!AC27</f>
        <v>3354081.3649999998</v>
      </c>
      <c r="AD27" s="1">
        <f ca="1">RepFd!AD27</f>
        <v>3694672.6849999996</v>
      </c>
      <c r="AE27" s="1">
        <f ca="1">RepFd!AE27</f>
        <v>3792297.6849999996</v>
      </c>
      <c r="AF27" s="1">
        <f ca="1">RepFd!AF27</f>
        <v>4225593.7249999996</v>
      </c>
      <c r="AG27" s="1">
        <f ca="1">RepFd!AG27</f>
        <v>4276074.7249999996</v>
      </c>
      <c r="AH27" s="1">
        <f ca="1">RepFd!AH27</f>
        <v>4276074.7249999996</v>
      </c>
      <c r="AI27" s="1">
        <f ca="1">RepFd!AI27</f>
        <v>4276074.7249999996</v>
      </c>
      <c r="AJ27" s="1">
        <f ca="1">RepFd!AJ27</f>
        <v>4276074.7249999996</v>
      </c>
      <c r="AK27" s="1">
        <f ca="1">RepFd!AK27</f>
        <v>4276074.7249999996</v>
      </c>
      <c r="AL27" s="1">
        <f ca="1">RepFd!AL27</f>
        <v>4276074.7249999996</v>
      </c>
    </row>
    <row r="28" spans="9:38" x14ac:dyDescent="0.25">
      <c r="I28" s="22" t="str">
        <f>Items!$E$41</f>
        <v>Незавершенное производство и запасы</v>
      </c>
      <c r="J28" s="1" t="str">
        <f>Items!F48</f>
        <v>Материалы Кровля</v>
      </c>
      <c r="Q28" s="15">
        <f>RepFd!Q28</f>
        <v>0</v>
      </c>
      <c r="T28" s="1">
        <f>RepFd!T28</f>
        <v>0</v>
      </c>
      <c r="U28" s="1">
        <f ca="1">RepFd!U28</f>
        <v>0</v>
      </c>
      <c r="V28" s="1">
        <f ca="1">RepFd!V28</f>
        <v>182954.16999999998</v>
      </c>
      <c r="W28" s="1">
        <f ca="1">RepFd!W28</f>
        <v>293653.26999999996</v>
      </c>
      <c r="X28" s="1">
        <f ca="1">RepFd!X28</f>
        <v>739334.53</v>
      </c>
      <c r="Y28" s="1">
        <f ca="1">RepFd!Y28</f>
        <v>814351.73</v>
      </c>
      <c r="Z28" s="1">
        <f ca="1">RepFd!Z28</f>
        <v>871117.42999999993</v>
      </c>
      <c r="AA28" s="1">
        <f ca="1">RepFd!AA28</f>
        <v>1072333.69</v>
      </c>
      <c r="AB28" s="1">
        <f ca="1">RepFd!AB28</f>
        <v>1731539.11</v>
      </c>
      <c r="AC28" s="1">
        <f ca="1">RepFd!AC28</f>
        <v>1783161.73</v>
      </c>
      <c r="AD28" s="1">
        <f ca="1">RepFd!AD28</f>
        <v>2021161.73</v>
      </c>
      <c r="AE28" s="1">
        <f ca="1">RepFd!AE28</f>
        <v>2021161.73</v>
      </c>
      <c r="AF28" s="1">
        <f ca="1">RepFd!AF28</f>
        <v>2773798.19</v>
      </c>
      <c r="AG28" s="1">
        <f ca="1">RepFd!AG28</f>
        <v>2791385.8</v>
      </c>
      <c r="AH28" s="1">
        <f ca="1">RepFd!AH28</f>
        <v>2821832.04</v>
      </c>
      <c r="AI28" s="1">
        <f ca="1">RepFd!AI28</f>
        <v>2821832.04</v>
      </c>
      <c r="AJ28" s="1">
        <f ca="1">RepFd!AJ28</f>
        <v>2821832.04</v>
      </c>
      <c r="AK28" s="1">
        <f ca="1">RepFd!AK28</f>
        <v>2821832.04</v>
      </c>
      <c r="AL28" s="1">
        <f ca="1">RepFd!AL28</f>
        <v>2821832.04</v>
      </c>
    </row>
    <row r="29" spans="9:38" x14ac:dyDescent="0.25">
      <c r="I29" s="22" t="str">
        <f>Items!$E$42</f>
        <v>Незавершенное производство и запасы</v>
      </c>
      <c r="J29" s="1" t="str">
        <f>Items!F49</f>
        <v>Материалы Окна и двери</v>
      </c>
      <c r="Q29" s="15">
        <f>RepFd!Q29</f>
        <v>0</v>
      </c>
      <c r="T29" s="1">
        <f>RepFd!T29</f>
        <v>0</v>
      </c>
      <c r="U29" s="1">
        <f ca="1">RepFd!U29</f>
        <v>0</v>
      </c>
      <c r="V29" s="1">
        <f ca="1">RepFd!V29</f>
        <v>0</v>
      </c>
      <c r="W29" s="1">
        <f ca="1">RepFd!W29</f>
        <v>0</v>
      </c>
      <c r="X29" s="1">
        <f ca="1">RepFd!X29</f>
        <v>0</v>
      </c>
      <c r="Y29" s="1">
        <f ca="1">RepFd!Y29</f>
        <v>289586.44999999995</v>
      </c>
      <c r="Z29" s="1">
        <f ca="1">RepFd!Z29</f>
        <v>289586.44999999995</v>
      </c>
      <c r="AA29" s="1">
        <f ca="1">RepFd!AA29</f>
        <v>600965.8899999999</v>
      </c>
      <c r="AB29" s="1">
        <f ca="1">RepFd!AB29</f>
        <v>609334.7699999999</v>
      </c>
      <c r="AC29" s="1">
        <f ca="1">RepFd!AC29</f>
        <v>609334.7699999999</v>
      </c>
      <c r="AD29" s="1">
        <f ca="1">RepFd!AD29</f>
        <v>609334.7699999999</v>
      </c>
      <c r="AE29" s="1">
        <f ca="1">RepFd!AE29</f>
        <v>689838.2699999999</v>
      </c>
      <c r="AF29" s="1">
        <f ca="1">RepFd!AF29</f>
        <v>948718.96999999986</v>
      </c>
      <c r="AG29" s="1">
        <f ca="1">RepFd!AG29</f>
        <v>951479.7699999999</v>
      </c>
      <c r="AH29" s="1">
        <f ca="1">RepFd!AH29</f>
        <v>951479.7699999999</v>
      </c>
      <c r="AI29" s="1">
        <f ca="1">RepFd!AI29</f>
        <v>951479.7699999999</v>
      </c>
      <c r="AJ29" s="1">
        <f ca="1">RepFd!AJ29</f>
        <v>951479.7699999999</v>
      </c>
      <c r="AK29" s="1">
        <f ca="1">RepFd!AK29</f>
        <v>951479.7699999999</v>
      </c>
      <c r="AL29" s="1">
        <f ca="1">RepFd!AL29</f>
        <v>951479.7699999999</v>
      </c>
    </row>
    <row r="30" spans="9:38" x14ac:dyDescent="0.25">
      <c r="I30" s="22" t="str">
        <f>Items!$E$43</f>
        <v>Незавершенное производство и запасы</v>
      </c>
      <c r="J30" s="1" t="str">
        <f>Items!F50</f>
        <v>Материалы Фасад</v>
      </c>
      <c r="Q30" s="15">
        <f>RepFd!Q30</f>
        <v>0</v>
      </c>
      <c r="T30" s="1">
        <f>RepFd!T30</f>
        <v>0</v>
      </c>
      <c r="U30" s="1">
        <f ca="1">RepFd!U30</f>
        <v>0</v>
      </c>
      <c r="V30" s="1">
        <f ca="1">RepFd!V30</f>
        <v>0</v>
      </c>
      <c r="W30" s="1">
        <f ca="1">RepFd!W30</f>
        <v>0</v>
      </c>
      <c r="X30" s="1">
        <f ca="1">RepFd!X30</f>
        <v>0</v>
      </c>
      <c r="Y30" s="1">
        <f ca="1">RepFd!Y30</f>
        <v>0</v>
      </c>
      <c r="Z30" s="1">
        <f ca="1">RepFd!Z30</f>
        <v>175745.89999999997</v>
      </c>
      <c r="AA30" s="1">
        <f ca="1">RepFd!AA30</f>
        <v>310737.01999999996</v>
      </c>
      <c r="AB30" s="1">
        <f ca="1">RepFd!AB30</f>
        <v>362363.80999999994</v>
      </c>
      <c r="AC30" s="1">
        <f ca="1">RepFd!AC30</f>
        <v>642449.35999999987</v>
      </c>
      <c r="AD30" s="1">
        <f ca="1">RepFd!AD30</f>
        <v>659140.34999999986</v>
      </c>
      <c r="AE30" s="1">
        <f ca="1">RepFd!AE30</f>
        <v>659140.34999999986</v>
      </c>
      <c r="AF30" s="1">
        <f ca="1">RepFd!AF30</f>
        <v>659140.34999999986</v>
      </c>
      <c r="AG30" s="1">
        <f ca="1">RepFd!AG30</f>
        <v>1167684.1299999999</v>
      </c>
      <c r="AH30" s="1">
        <f ca="1">RepFd!AH30</f>
        <v>1224639.44</v>
      </c>
      <c r="AI30" s="1">
        <f ca="1">RepFd!AI30</f>
        <v>1224639.44</v>
      </c>
      <c r="AJ30" s="1">
        <f ca="1">RepFd!AJ30</f>
        <v>1224639.44</v>
      </c>
      <c r="AK30" s="1">
        <f ca="1">RepFd!AK30</f>
        <v>1224639.44</v>
      </c>
      <c r="AL30" s="1">
        <f ca="1">RepFd!AL30</f>
        <v>1224639.44</v>
      </c>
    </row>
    <row r="31" spans="9:38" x14ac:dyDescent="0.25">
      <c r="I31" s="22" t="str">
        <f>Items!$E$44</f>
        <v>Незавершенное производство и запасы</v>
      </c>
      <c r="J31" s="1" t="str">
        <f>Items!F51</f>
        <v>Материалы Благоустройство</v>
      </c>
      <c r="Q31" s="15">
        <f>RepFd!Q31</f>
        <v>0</v>
      </c>
      <c r="T31" s="1">
        <f>RepFd!T31</f>
        <v>0</v>
      </c>
      <c r="U31" s="1">
        <f ca="1">RepFd!U31</f>
        <v>0</v>
      </c>
      <c r="V31" s="1">
        <f ca="1">RepFd!V31</f>
        <v>0</v>
      </c>
      <c r="W31" s="1">
        <f ca="1">RepFd!W31</f>
        <v>0</v>
      </c>
      <c r="X31" s="1">
        <f ca="1">RepFd!X31</f>
        <v>0</v>
      </c>
      <c r="Y31" s="1">
        <f ca="1">RepFd!Y31</f>
        <v>0</v>
      </c>
      <c r="Z31" s="1">
        <f ca="1">RepFd!Z31</f>
        <v>0</v>
      </c>
      <c r="AA31" s="1">
        <f ca="1">RepFd!AA31</f>
        <v>0</v>
      </c>
      <c r="AB31" s="1">
        <f ca="1">RepFd!AB31</f>
        <v>0</v>
      </c>
      <c r="AC31" s="1">
        <f ca="1">RepFd!AC31</f>
        <v>0</v>
      </c>
      <c r="AD31" s="1">
        <f ca="1">RepFd!AD31</f>
        <v>0</v>
      </c>
      <c r="AE31" s="1">
        <f ca="1">RepFd!AE31</f>
        <v>0</v>
      </c>
      <c r="AF31" s="1">
        <f ca="1">RepFd!AF31</f>
        <v>0</v>
      </c>
      <c r="AG31" s="1">
        <f ca="1">RepFd!AG31</f>
        <v>720264.66999999993</v>
      </c>
      <c r="AH31" s="1">
        <f ca="1">RepFd!AH31</f>
        <v>783226.74999999988</v>
      </c>
      <c r="AI31" s="1">
        <f ca="1">RepFd!AI31</f>
        <v>783226.74999999988</v>
      </c>
      <c r="AJ31" s="1">
        <f ca="1">RepFd!AJ31</f>
        <v>783226.74999999988</v>
      </c>
      <c r="AK31" s="1">
        <f ca="1">RepFd!AK31</f>
        <v>783226.74999999988</v>
      </c>
      <c r="AL31" s="1">
        <f ca="1">RepFd!AL31</f>
        <v>783226.74999999988</v>
      </c>
    </row>
    <row r="32" spans="9:38" x14ac:dyDescent="0.25">
      <c r="I32" s="22" t="str">
        <f>Items!$E$44</f>
        <v>Незавершенное производство и запасы</v>
      </c>
      <c r="J32" s="1" t="str">
        <f>Items!F52</f>
        <v>Монтаж фундамента</v>
      </c>
      <c r="Q32" s="15">
        <f>RepFd!Q32</f>
        <v>0</v>
      </c>
      <c r="T32" s="1">
        <f>RepFd!T32</f>
        <v>0</v>
      </c>
      <c r="U32" s="1">
        <f ca="1">RepFd!U32</f>
        <v>0</v>
      </c>
      <c r="V32" s="1">
        <f ca="1">RepFd!V32</f>
        <v>0</v>
      </c>
      <c r="W32" s="1">
        <f ca="1">RepFd!W32</f>
        <v>270630</v>
      </c>
      <c r="X32" s="1">
        <f ca="1">RepFd!X32</f>
        <v>595306</v>
      </c>
      <c r="Y32" s="1">
        <f ca="1">RepFd!Y32</f>
        <v>595306</v>
      </c>
      <c r="Z32" s="1">
        <f ca="1">RepFd!Z32</f>
        <v>-940368.68599999999</v>
      </c>
      <c r="AA32" s="1">
        <f ca="1">RepFd!AA32</f>
        <v>-940368.68599999999</v>
      </c>
      <c r="AB32" s="1">
        <f ca="1">RepFd!AB32</f>
        <v>-940368.68599999999</v>
      </c>
      <c r="AC32" s="1">
        <f ca="1">RepFd!AC32</f>
        <v>-497958.79599999997</v>
      </c>
      <c r="AD32" s="1">
        <f ca="1">RepFd!AD32</f>
        <v>187966.20400000003</v>
      </c>
      <c r="AE32" s="1">
        <f ca="1">RepFd!AE32</f>
        <v>239283.90400000004</v>
      </c>
      <c r="AF32" s="1">
        <f ca="1">RepFd!AF32</f>
        <v>367481.03400000004</v>
      </c>
      <c r="AG32" s="1">
        <f ca="1">RepFd!AG32</f>
        <v>1226973.534</v>
      </c>
      <c r="AH32" s="1">
        <f ca="1">RepFd!AH32</f>
        <v>1832983.8640000001</v>
      </c>
      <c r="AI32" s="1">
        <f ca="1">RepFd!AI32</f>
        <v>1832983.8640000001</v>
      </c>
      <c r="AJ32" s="1">
        <f ca="1">RepFd!AJ32</f>
        <v>1832983.8640000001</v>
      </c>
      <c r="AK32" s="1">
        <f ca="1">RepFd!AK32</f>
        <v>1832983.8640000001</v>
      </c>
      <c r="AL32" s="1">
        <f ca="1">RepFd!AL32</f>
        <v>1832983.8640000001</v>
      </c>
    </row>
    <row r="33" spans="5:38" x14ac:dyDescent="0.25">
      <c r="I33" s="22" t="str">
        <f>Items!$E$44</f>
        <v>Незавершенное производство и запасы</v>
      </c>
      <c r="J33" s="1" t="str">
        <f>Items!F53</f>
        <v>Монтаж Коробки</v>
      </c>
      <c r="Q33" s="15">
        <f>RepFd!Q33</f>
        <v>0</v>
      </c>
      <c r="T33" s="1">
        <f>RepFd!T33</f>
        <v>0</v>
      </c>
      <c r="U33" s="1">
        <f ca="1">RepFd!U33</f>
        <v>0</v>
      </c>
      <c r="V33" s="1">
        <f ca="1">RepFd!V33</f>
        <v>0</v>
      </c>
      <c r="W33" s="1">
        <f ca="1">RepFd!W33</f>
        <v>0</v>
      </c>
      <c r="X33" s="1">
        <f ca="1">RepFd!X33</f>
        <v>167878</v>
      </c>
      <c r="Y33" s="1">
        <f ca="1">RepFd!Y33</f>
        <v>336488</v>
      </c>
      <c r="Z33" s="1">
        <f ca="1">RepFd!Z33</f>
        <v>698129</v>
      </c>
      <c r="AA33" s="1">
        <f ca="1">RepFd!AA33</f>
        <v>1255241.05</v>
      </c>
      <c r="AB33" s="1">
        <f ca="1">RepFd!AB33</f>
        <v>1255241.05</v>
      </c>
      <c r="AC33" s="1">
        <f ca="1">RepFd!AC33</f>
        <v>1255241.05</v>
      </c>
      <c r="AD33" s="1">
        <f ca="1">RepFd!AD33</f>
        <v>1358594.55</v>
      </c>
      <c r="AE33" s="1">
        <f ca="1">RepFd!AE33</f>
        <v>1856844.05</v>
      </c>
      <c r="AF33" s="1">
        <f ca="1">RepFd!AF33</f>
        <v>3071156.55</v>
      </c>
      <c r="AG33" s="1">
        <f ca="1">RepFd!AG33</f>
        <v>3154456.55</v>
      </c>
      <c r="AH33" s="1">
        <f ca="1">RepFd!AH33</f>
        <v>3386956.55</v>
      </c>
      <c r="AI33" s="1">
        <f ca="1">RepFd!AI33</f>
        <v>3386956.55</v>
      </c>
      <c r="AJ33" s="1">
        <f ca="1">RepFd!AJ33</f>
        <v>3386956.55</v>
      </c>
      <c r="AK33" s="1">
        <f ca="1">RepFd!AK33</f>
        <v>3386956.55</v>
      </c>
      <c r="AL33" s="1">
        <f ca="1">RepFd!AL33</f>
        <v>3386956.55</v>
      </c>
    </row>
    <row r="34" spans="5:38" x14ac:dyDescent="0.25">
      <c r="I34" s="22" t="str">
        <f>Items!$E$44</f>
        <v>Незавершенное производство и запасы</v>
      </c>
      <c r="J34" s="1" t="str">
        <f>Items!F54</f>
        <v>Монтаж кровли</v>
      </c>
      <c r="Q34" s="15">
        <f>RepFd!Q34</f>
        <v>0</v>
      </c>
      <c r="T34" s="1">
        <f>RepFd!T34</f>
        <v>0</v>
      </c>
      <c r="U34" s="1">
        <f ca="1">RepFd!U34</f>
        <v>0</v>
      </c>
      <c r="V34" s="1">
        <f ca="1">RepFd!V34</f>
        <v>0</v>
      </c>
      <c r="W34" s="1">
        <f ca="1">RepFd!W34</f>
        <v>0</v>
      </c>
      <c r="X34" s="1">
        <f ca="1">RepFd!X34</f>
        <v>0</v>
      </c>
      <c r="Y34" s="1">
        <f ca="1">RepFd!Y34</f>
        <v>0</v>
      </c>
      <c r="Z34" s="1">
        <f ca="1">RepFd!Z34</f>
        <v>117565.6</v>
      </c>
      <c r="AA34" s="1">
        <f ca="1">RepFd!AA34</f>
        <v>283469.90000000002</v>
      </c>
      <c r="AB34" s="1">
        <f ca="1">RepFd!AB34</f>
        <v>600389.44999999995</v>
      </c>
      <c r="AC34" s="1">
        <f ca="1">RepFd!AC34</f>
        <v>939194.95</v>
      </c>
      <c r="AD34" s="1">
        <f ca="1">RepFd!AD34</f>
        <v>939194.95</v>
      </c>
      <c r="AE34" s="1">
        <f ca="1">RepFd!AE34</f>
        <v>939194.95</v>
      </c>
      <c r="AF34" s="1">
        <f ca="1">RepFd!AF34</f>
        <v>1169189.45</v>
      </c>
      <c r="AG34" s="1">
        <f ca="1">RepFd!AG34</f>
        <v>1561574.95</v>
      </c>
      <c r="AH34" s="1">
        <f ca="1">RepFd!AH34</f>
        <v>2102552.4699999997</v>
      </c>
      <c r="AI34" s="1">
        <f ca="1">RepFd!AI34</f>
        <v>2102552.4699999997</v>
      </c>
      <c r="AJ34" s="1">
        <f ca="1">RepFd!AJ34</f>
        <v>2102552.4699999997</v>
      </c>
      <c r="AK34" s="1">
        <f ca="1">RepFd!AK34</f>
        <v>2102552.4699999997</v>
      </c>
      <c r="AL34" s="1">
        <f ca="1">RepFd!AL34</f>
        <v>2102552.4699999997</v>
      </c>
    </row>
    <row r="35" spans="5:38" x14ac:dyDescent="0.25">
      <c r="I35" s="22" t="str">
        <f>Items!$E$44</f>
        <v>Незавершенное производство и запасы</v>
      </c>
      <c r="J35" s="1" t="str">
        <f>Items!F55</f>
        <v>Монтаж окон</v>
      </c>
      <c r="Q35" s="15">
        <f>RepFd!Q35</f>
        <v>0</v>
      </c>
      <c r="T35" s="1">
        <f>RepFd!T35</f>
        <v>0</v>
      </c>
      <c r="U35" s="1">
        <f ca="1">RepFd!U35</f>
        <v>0</v>
      </c>
      <c r="V35" s="1">
        <f ca="1">RepFd!V35</f>
        <v>0</v>
      </c>
      <c r="W35" s="1">
        <f ca="1">RepFd!W35</f>
        <v>0</v>
      </c>
      <c r="X35" s="1">
        <f ca="1">RepFd!X35</f>
        <v>0</v>
      </c>
      <c r="Y35" s="1">
        <f ca="1">RepFd!Y35</f>
        <v>0</v>
      </c>
      <c r="Z35" s="1">
        <f ca="1">RepFd!Z35</f>
        <v>0</v>
      </c>
      <c r="AA35" s="1">
        <f ca="1">RepFd!AA35</f>
        <v>0</v>
      </c>
      <c r="AB35" s="1">
        <f ca="1">RepFd!AB35</f>
        <v>50150</v>
      </c>
      <c r="AC35" s="1">
        <f ca="1">RepFd!AC35</f>
        <v>50150</v>
      </c>
      <c r="AD35" s="1">
        <f ca="1">RepFd!AD35</f>
        <v>50150</v>
      </c>
      <c r="AE35" s="1">
        <f ca="1">RepFd!AE35</f>
        <v>50150</v>
      </c>
      <c r="AF35" s="1">
        <f ca="1">RepFd!AF35</f>
        <v>50150</v>
      </c>
      <c r="AG35" s="1">
        <f ca="1">RepFd!AG35</f>
        <v>106550</v>
      </c>
      <c r="AH35" s="1">
        <f ca="1">RepFd!AH35</f>
        <v>106550</v>
      </c>
      <c r="AI35" s="1">
        <f ca="1">RepFd!AI35</f>
        <v>106550</v>
      </c>
      <c r="AJ35" s="1">
        <f ca="1">RepFd!AJ35</f>
        <v>106550</v>
      </c>
      <c r="AK35" s="1">
        <f ca="1">RepFd!AK35</f>
        <v>106550</v>
      </c>
      <c r="AL35" s="1">
        <f ca="1">RepFd!AL35</f>
        <v>106550</v>
      </c>
    </row>
    <row r="36" spans="5:38" x14ac:dyDescent="0.25">
      <c r="I36" s="22" t="str">
        <f>Items!$E$44</f>
        <v>Незавершенное производство и запасы</v>
      </c>
      <c r="J36" s="1" t="str">
        <f>Items!F56</f>
        <v>Монтаж Фасада</v>
      </c>
      <c r="Q36" s="15">
        <f>RepFd!Q36</f>
        <v>0</v>
      </c>
      <c r="T36" s="1">
        <f>RepFd!T36</f>
        <v>0</v>
      </c>
      <c r="U36" s="1">
        <f ca="1">RepFd!U36</f>
        <v>0</v>
      </c>
      <c r="V36" s="1">
        <f ca="1">RepFd!V36</f>
        <v>0</v>
      </c>
      <c r="W36" s="1">
        <f ca="1">RepFd!W36</f>
        <v>0</v>
      </c>
      <c r="X36" s="1">
        <f ca="1">RepFd!X36</f>
        <v>0</v>
      </c>
      <c r="Y36" s="1">
        <f ca="1">RepFd!Y36</f>
        <v>0</v>
      </c>
      <c r="Z36" s="1">
        <f ca="1">RepFd!Z36</f>
        <v>0</v>
      </c>
      <c r="AA36" s="1">
        <f ca="1">RepFd!AA36</f>
        <v>41350</v>
      </c>
      <c r="AB36" s="1">
        <f ca="1">RepFd!AB36</f>
        <v>644260.80000000005</v>
      </c>
      <c r="AC36" s="1">
        <f ca="1">RepFd!AC36</f>
        <v>899493.74</v>
      </c>
      <c r="AD36" s="1">
        <f ca="1">RepFd!AD36</f>
        <v>952565.74</v>
      </c>
      <c r="AE36" s="1">
        <f ca="1">RepFd!AE36</f>
        <v>952565.74</v>
      </c>
      <c r="AF36" s="1">
        <f ca="1">RepFd!AF36</f>
        <v>952565.74</v>
      </c>
      <c r="AG36" s="1">
        <f ca="1">RepFd!AG36</f>
        <v>1255621.74</v>
      </c>
      <c r="AH36" s="1">
        <f ca="1">RepFd!AH36</f>
        <v>1466698.74</v>
      </c>
      <c r="AI36" s="1">
        <f ca="1">RepFd!AI36</f>
        <v>1466698.74</v>
      </c>
      <c r="AJ36" s="1">
        <f ca="1">RepFd!AJ36</f>
        <v>1466698.74</v>
      </c>
      <c r="AK36" s="1">
        <f ca="1">RepFd!AK36</f>
        <v>1466698.74</v>
      </c>
      <c r="AL36" s="1">
        <f ca="1">RepFd!AL36</f>
        <v>1466698.74</v>
      </c>
    </row>
    <row r="37" spans="5:38" x14ac:dyDescent="0.25">
      <c r="I37" s="22" t="str">
        <f>Items!$E$44</f>
        <v>Незавершенное производство и запасы</v>
      </c>
      <c r="J37" s="1" t="str">
        <f>Items!F57</f>
        <v>Монтаж Благоустройства</v>
      </c>
      <c r="Q37" s="15">
        <f>RepFd!Q37</f>
        <v>0</v>
      </c>
      <c r="T37" s="1">
        <f>RepFd!T37</f>
        <v>0</v>
      </c>
      <c r="U37" s="1">
        <f ca="1">RepFd!U37</f>
        <v>0</v>
      </c>
      <c r="V37" s="1">
        <f ca="1">RepFd!V37</f>
        <v>0</v>
      </c>
      <c r="W37" s="1">
        <f ca="1">RepFd!W37</f>
        <v>0</v>
      </c>
      <c r="X37" s="1">
        <f ca="1">RepFd!X37</f>
        <v>0</v>
      </c>
      <c r="Y37" s="1">
        <f ca="1">RepFd!Y37</f>
        <v>0</v>
      </c>
      <c r="Z37" s="1">
        <f ca="1">RepFd!Z37</f>
        <v>0</v>
      </c>
      <c r="AA37" s="1">
        <f ca="1">RepFd!AA37</f>
        <v>0</v>
      </c>
      <c r="AB37" s="1">
        <f ca="1">RepFd!AB37</f>
        <v>0</v>
      </c>
      <c r="AC37" s="1">
        <f ca="1">RepFd!AC37</f>
        <v>0</v>
      </c>
      <c r="AD37" s="1">
        <f ca="1">RepFd!AD37</f>
        <v>0</v>
      </c>
      <c r="AE37" s="1">
        <f ca="1">RepFd!AE37</f>
        <v>0</v>
      </c>
      <c r="AF37" s="1">
        <f ca="1">RepFd!AF37</f>
        <v>17108</v>
      </c>
      <c r="AG37" s="1">
        <f ca="1">RepFd!AG37</f>
        <v>17108</v>
      </c>
      <c r="AH37" s="1">
        <f ca="1">RepFd!AH37</f>
        <v>297156</v>
      </c>
      <c r="AI37" s="1">
        <f ca="1">RepFd!AI37</f>
        <v>297156</v>
      </c>
      <c r="AJ37" s="1">
        <f ca="1">RepFd!AJ37</f>
        <v>297156</v>
      </c>
      <c r="AK37" s="1">
        <f ca="1">RepFd!AK37</f>
        <v>297156</v>
      </c>
      <c r="AL37" s="1">
        <f ca="1">RepFd!AL37</f>
        <v>297156</v>
      </c>
    </row>
    <row r="38" spans="5:38" x14ac:dyDescent="0.25">
      <c r="I38" s="22" t="str">
        <f>Items!$E$44</f>
        <v>Незавершенное производство и запасы</v>
      </c>
      <c r="J38" s="1" t="str">
        <f>Items!F58</f>
        <v>Спец техника</v>
      </c>
      <c r="Q38" s="15">
        <f>RepFd!Q38</f>
        <v>0</v>
      </c>
      <c r="T38" s="1">
        <f>RepFd!T38</f>
        <v>0</v>
      </c>
      <c r="U38" s="1">
        <f ca="1">RepFd!U38</f>
        <v>0</v>
      </c>
      <c r="V38" s="1">
        <f ca="1">RepFd!V38</f>
        <v>0</v>
      </c>
      <c r="W38" s="1">
        <f ca="1">RepFd!W38</f>
        <v>0</v>
      </c>
      <c r="X38" s="1">
        <f ca="1">RepFd!X38</f>
        <v>29045</v>
      </c>
      <c r="Y38" s="1">
        <f ca="1">RepFd!Y38</f>
        <v>29045</v>
      </c>
      <c r="Z38" s="1">
        <f ca="1">RepFd!Z38</f>
        <v>-375882.52399999998</v>
      </c>
      <c r="AA38" s="1">
        <f ca="1">RepFd!AA38</f>
        <v>-342832.52399999998</v>
      </c>
      <c r="AB38" s="1">
        <f ca="1">RepFd!AB38</f>
        <v>-318786.02399999998</v>
      </c>
      <c r="AC38" s="1">
        <f ca="1">RepFd!AC38</f>
        <v>4200.2260000000824</v>
      </c>
      <c r="AD38" s="1">
        <f ca="1">RepFd!AD38</f>
        <v>145442.72600000008</v>
      </c>
      <c r="AE38" s="1">
        <f ca="1">RepFd!AE38</f>
        <v>145442.72600000008</v>
      </c>
      <c r="AF38" s="1">
        <f ca="1">RepFd!AF38</f>
        <v>247307.02600000007</v>
      </c>
      <c r="AG38" s="1">
        <f ca="1">RepFd!AG38</f>
        <v>479726.63600000006</v>
      </c>
      <c r="AH38" s="1">
        <f ca="1">RepFd!AH38</f>
        <v>593436.50600000005</v>
      </c>
      <c r="AI38" s="1">
        <f ca="1">RepFd!AI38</f>
        <v>593436.50600000005</v>
      </c>
      <c r="AJ38" s="1">
        <f ca="1">RepFd!AJ38</f>
        <v>593436.50600000005</v>
      </c>
      <c r="AK38" s="1">
        <f ca="1">RepFd!AK38</f>
        <v>593436.50600000005</v>
      </c>
      <c r="AL38" s="1">
        <f ca="1">RepFd!AL38</f>
        <v>593436.50600000005</v>
      </c>
    </row>
    <row r="39" spans="5:38" x14ac:dyDescent="0.25">
      <c r="I39" s="22" t="str">
        <f>Items!$E$44</f>
        <v>Незавершенное производство и запасы</v>
      </c>
      <c r="J39" s="1" t="str">
        <f>Items!F59</f>
        <v>Общая территория (дорога, ливневка, газ, эл-во)</v>
      </c>
      <c r="Q39" s="15">
        <f>RepFd!Q39</f>
        <v>0</v>
      </c>
      <c r="T39" s="1">
        <f>RepFd!T39</f>
        <v>0</v>
      </c>
      <c r="U39" s="1">
        <f ca="1">RepFd!U39</f>
        <v>0</v>
      </c>
      <c r="V39" s="1">
        <f ca="1">RepFd!V39</f>
        <v>0</v>
      </c>
      <c r="W39" s="1">
        <f ca="1">RepFd!W39</f>
        <v>0</v>
      </c>
      <c r="X39" s="1">
        <f ca="1">RepFd!X39</f>
        <v>0</v>
      </c>
      <c r="Y39" s="1">
        <f ca="1">RepFd!Y39</f>
        <v>0</v>
      </c>
      <c r="Z39" s="1">
        <f ca="1">RepFd!Z39</f>
        <v>0</v>
      </c>
      <c r="AA39" s="1">
        <f ca="1">RepFd!AA39</f>
        <v>0</v>
      </c>
      <c r="AB39" s="1">
        <f ca="1">RepFd!AB39</f>
        <v>0</v>
      </c>
      <c r="AC39" s="1">
        <f ca="1">RepFd!AC39</f>
        <v>14307.5</v>
      </c>
      <c r="AD39" s="1">
        <f ca="1">RepFd!AD39</f>
        <v>14307.5</v>
      </c>
      <c r="AE39" s="1">
        <f ca="1">RepFd!AE39</f>
        <v>14307.5</v>
      </c>
      <c r="AF39" s="1">
        <f ca="1">RepFd!AF39</f>
        <v>14307.5</v>
      </c>
      <c r="AG39" s="1">
        <f ca="1">RepFd!AG39</f>
        <v>14307.5</v>
      </c>
      <c r="AH39" s="1">
        <f ca="1">RepFd!AH39</f>
        <v>14307.5</v>
      </c>
      <c r="AI39" s="1">
        <f ca="1">RepFd!AI39</f>
        <v>14307.5</v>
      </c>
      <c r="AJ39" s="1">
        <f ca="1">RepFd!AJ39</f>
        <v>14307.5</v>
      </c>
      <c r="AK39" s="1">
        <f ca="1">RepFd!AK39</f>
        <v>14307.5</v>
      </c>
      <c r="AL39" s="1">
        <f ca="1">RepFd!AL39</f>
        <v>14307.5</v>
      </c>
    </row>
    <row r="40" spans="5:38" x14ac:dyDescent="0.25">
      <c r="I40" s="22" t="str">
        <f>Items!$E$44</f>
        <v>Незавершенное производство и запасы</v>
      </c>
      <c r="J40" s="1" t="str">
        <f>Items!F60</f>
        <v>Резерв-1</v>
      </c>
      <c r="Q40" s="15">
        <f>RepFd!Q40</f>
        <v>0</v>
      </c>
      <c r="T40" s="1">
        <f>RepFd!T40</f>
        <v>0</v>
      </c>
      <c r="U40" s="1">
        <f ca="1">RepFd!U40</f>
        <v>0</v>
      </c>
      <c r="V40" s="1">
        <f ca="1">RepFd!V40</f>
        <v>0</v>
      </c>
      <c r="W40" s="1">
        <f ca="1">RepFd!W40</f>
        <v>0</v>
      </c>
      <c r="X40" s="1">
        <f ca="1">RepFd!X40</f>
        <v>0</v>
      </c>
      <c r="Y40" s="1">
        <f ca="1">RepFd!Y40</f>
        <v>0</v>
      </c>
      <c r="Z40" s="1">
        <f ca="1">RepFd!Z40</f>
        <v>0</v>
      </c>
      <c r="AA40" s="1">
        <f ca="1">RepFd!AA40</f>
        <v>0</v>
      </c>
      <c r="AB40" s="1">
        <f ca="1">RepFd!AB40</f>
        <v>0</v>
      </c>
      <c r="AC40" s="1">
        <f ca="1">RepFd!AC40</f>
        <v>0</v>
      </c>
      <c r="AD40" s="1">
        <f ca="1">RepFd!AD40</f>
        <v>0</v>
      </c>
      <c r="AE40" s="1">
        <f ca="1">RepFd!AE40</f>
        <v>0</v>
      </c>
      <c r="AF40" s="1">
        <f ca="1">RepFd!AF40</f>
        <v>0</v>
      </c>
      <c r="AG40" s="1">
        <f ca="1">RepFd!AG40</f>
        <v>0</v>
      </c>
      <c r="AH40" s="1">
        <f ca="1">RepFd!AH40</f>
        <v>0</v>
      </c>
      <c r="AI40" s="1">
        <f ca="1">RepFd!AI40</f>
        <v>0</v>
      </c>
      <c r="AJ40" s="1">
        <f ca="1">RepFd!AJ40</f>
        <v>0</v>
      </c>
      <c r="AK40" s="1">
        <f ca="1">RepFd!AK40</f>
        <v>0</v>
      </c>
      <c r="AL40" s="1">
        <f ca="1">RepFd!AL40</f>
        <v>0</v>
      </c>
    </row>
    <row r="41" spans="5:38" x14ac:dyDescent="0.25">
      <c r="I41" s="22" t="str">
        <f>Items!$E$44</f>
        <v>Незавершенное производство и запасы</v>
      </c>
      <c r="J41" s="1" t="str">
        <f>Items!F61</f>
        <v>Резерв-2</v>
      </c>
      <c r="Q41" s="15">
        <f>RepFd!Q41</f>
        <v>0</v>
      </c>
      <c r="T41" s="1">
        <f>RepFd!T41</f>
        <v>0</v>
      </c>
      <c r="U41" s="1">
        <f ca="1">RepFd!U41</f>
        <v>0</v>
      </c>
      <c r="V41" s="1">
        <f ca="1">RepFd!V41</f>
        <v>0</v>
      </c>
      <c r="W41" s="1">
        <f ca="1">RepFd!W41</f>
        <v>0</v>
      </c>
      <c r="X41" s="1">
        <f ca="1">RepFd!X41</f>
        <v>0</v>
      </c>
      <c r="Y41" s="1">
        <f ca="1">RepFd!Y41</f>
        <v>0</v>
      </c>
      <c r="Z41" s="1">
        <f ca="1">RepFd!Z41</f>
        <v>0</v>
      </c>
      <c r="AA41" s="1">
        <f ca="1">RepFd!AA41</f>
        <v>0</v>
      </c>
      <c r="AB41" s="1">
        <f ca="1">RepFd!AB41</f>
        <v>0</v>
      </c>
      <c r="AC41" s="1">
        <f ca="1">RepFd!AC41</f>
        <v>0</v>
      </c>
      <c r="AD41" s="1">
        <f ca="1">RepFd!AD41</f>
        <v>0</v>
      </c>
      <c r="AE41" s="1">
        <f ca="1">RepFd!AE41</f>
        <v>0</v>
      </c>
      <c r="AF41" s="1">
        <f ca="1">RepFd!AF41</f>
        <v>0</v>
      </c>
      <c r="AG41" s="1">
        <f ca="1">RepFd!AG41</f>
        <v>0</v>
      </c>
      <c r="AH41" s="1">
        <f ca="1">RepFd!AH41</f>
        <v>0</v>
      </c>
      <c r="AI41" s="1">
        <f ca="1">RepFd!AI41</f>
        <v>0</v>
      </c>
      <c r="AJ41" s="1">
        <f ca="1">RepFd!AJ41</f>
        <v>0</v>
      </c>
      <c r="AK41" s="1">
        <f ca="1">RepFd!AK41</f>
        <v>0</v>
      </c>
      <c r="AL41" s="1">
        <f ca="1">RepFd!AL41</f>
        <v>0</v>
      </c>
    </row>
    <row r="42" spans="5:38" x14ac:dyDescent="0.25">
      <c r="I42" s="22" t="str">
        <f>Items!$E$44</f>
        <v>Незавершенное производство и запасы</v>
      </c>
      <c r="J42" s="1" t="str">
        <f>Items!F62</f>
        <v>Резерв-3</v>
      </c>
      <c r="Q42" s="15">
        <f>RepFd!Q42</f>
        <v>0</v>
      </c>
      <c r="T42" s="1">
        <f>RepFd!T42</f>
        <v>0</v>
      </c>
      <c r="U42" s="1">
        <f ca="1">RepFd!U42</f>
        <v>0</v>
      </c>
      <c r="V42" s="1">
        <f ca="1">RepFd!V42</f>
        <v>0</v>
      </c>
      <c r="W42" s="1">
        <f ca="1">RepFd!W42</f>
        <v>0</v>
      </c>
      <c r="X42" s="1">
        <f ca="1">RepFd!X42</f>
        <v>0</v>
      </c>
      <c r="Y42" s="1">
        <f ca="1">RepFd!Y42</f>
        <v>0</v>
      </c>
      <c r="Z42" s="1">
        <f ca="1">RepFd!Z42</f>
        <v>0</v>
      </c>
      <c r="AA42" s="1">
        <f ca="1">RepFd!AA42</f>
        <v>0</v>
      </c>
      <c r="AB42" s="1">
        <f ca="1">RepFd!AB42</f>
        <v>0</v>
      </c>
      <c r="AC42" s="1">
        <f ca="1">RepFd!AC42</f>
        <v>0</v>
      </c>
      <c r="AD42" s="1">
        <f ca="1">RepFd!AD42</f>
        <v>0</v>
      </c>
      <c r="AE42" s="1">
        <f ca="1">RepFd!AE42</f>
        <v>0</v>
      </c>
      <c r="AF42" s="1">
        <f ca="1">RepFd!AF42</f>
        <v>0</v>
      </c>
      <c r="AG42" s="1">
        <f ca="1">RepFd!AG42</f>
        <v>0</v>
      </c>
      <c r="AH42" s="1">
        <f ca="1">RepFd!AH42</f>
        <v>0</v>
      </c>
      <c r="AI42" s="1">
        <f ca="1">RepFd!AI42</f>
        <v>0</v>
      </c>
      <c r="AJ42" s="1">
        <f ca="1">RepFd!AJ42</f>
        <v>0</v>
      </c>
      <c r="AK42" s="1">
        <f ca="1">RepFd!AK42</f>
        <v>0</v>
      </c>
      <c r="AL42" s="1">
        <f ca="1">RepFd!AL42</f>
        <v>0</v>
      </c>
    </row>
    <row r="43" spans="5:38" x14ac:dyDescent="0.25">
      <c r="I43" s="22" t="str">
        <f>Items!$E$44</f>
        <v>Незавершенное производство и запасы</v>
      </c>
      <c r="J43" s="1" t="str">
        <f>Items!F63</f>
        <v>Резерв-4</v>
      </c>
      <c r="Q43" s="15">
        <f>RepFd!Q43</f>
        <v>0</v>
      </c>
      <c r="T43" s="1">
        <f>RepFd!T43</f>
        <v>0</v>
      </c>
      <c r="U43" s="1">
        <f ca="1">RepFd!U43</f>
        <v>0</v>
      </c>
      <c r="V43" s="1">
        <f ca="1">RepFd!V43</f>
        <v>0</v>
      </c>
      <c r="W43" s="1">
        <f ca="1">RepFd!W43</f>
        <v>0</v>
      </c>
      <c r="X43" s="1">
        <f ca="1">RepFd!X43</f>
        <v>0</v>
      </c>
      <c r="Y43" s="1">
        <f ca="1">RepFd!Y43</f>
        <v>0</v>
      </c>
      <c r="Z43" s="1">
        <f ca="1">RepFd!Z43</f>
        <v>0</v>
      </c>
      <c r="AA43" s="1">
        <f ca="1">RepFd!AA43</f>
        <v>0</v>
      </c>
      <c r="AB43" s="1">
        <f ca="1">RepFd!AB43</f>
        <v>0</v>
      </c>
      <c r="AC43" s="1">
        <f ca="1">RepFd!AC43</f>
        <v>0</v>
      </c>
      <c r="AD43" s="1">
        <f ca="1">RepFd!AD43</f>
        <v>0</v>
      </c>
      <c r="AE43" s="1">
        <f ca="1">RepFd!AE43</f>
        <v>0</v>
      </c>
      <c r="AF43" s="1">
        <f ca="1">RepFd!AF43</f>
        <v>0</v>
      </c>
      <c r="AG43" s="1">
        <f ca="1">RepFd!AG43</f>
        <v>0</v>
      </c>
      <c r="AH43" s="1">
        <f ca="1">RepFd!AH43</f>
        <v>0</v>
      </c>
      <c r="AI43" s="1">
        <f ca="1">RepFd!AI43</f>
        <v>0</v>
      </c>
      <c r="AJ43" s="1">
        <f ca="1">RepFd!AJ43</f>
        <v>0</v>
      </c>
      <c r="AK43" s="1">
        <f ca="1">RepFd!AK43</f>
        <v>0</v>
      </c>
      <c r="AL43" s="1">
        <f ca="1">RepFd!AL43</f>
        <v>0</v>
      </c>
    </row>
    <row r="44" spans="5:38" x14ac:dyDescent="0.25">
      <c r="I44" s="22" t="str">
        <f>Items!$E$44</f>
        <v>Незавершенное производство и запасы</v>
      </c>
      <c r="J44" s="1" t="str">
        <f>Items!F64</f>
        <v>Резерв-5</v>
      </c>
      <c r="Q44" s="15">
        <f>RepFd!Q44</f>
        <v>0</v>
      </c>
      <c r="T44" s="1">
        <f>RepFd!T44</f>
        <v>0</v>
      </c>
      <c r="U44" s="1">
        <f ca="1">RepFd!U44</f>
        <v>0</v>
      </c>
      <c r="V44" s="1">
        <f ca="1">RepFd!V44</f>
        <v>0</v>
      </c>
      <c r="W44" s="1">
        <f ca="1">RepFd!W44</f>
        <v>0</v>
      </c>
      <c r="X44" s="1">
        <f ca="1">RepFd!X44</f>
        <v>0</v>
      </c>
      <c r="Y44" s="1">
        <f ca="1">RepFd!Y44</f>
        <v>0</v>
      </c>
      <c r="Z44" s="1">
        <f ca="1">RepFd!Z44</f>
        <v>0</v>
      </c>
      <c r="AA44" s="1">
        <f ca="1">RepFd!AA44</f>
        <v>0</v>
      </c>
      <c r="AB44" s="1">
        <f ca="1">RepFd!AB44</f>
        <v>0</v>
      </c>
      <c r="AC44" s="1">
        <f ca="1">RepFd!AC44</f>
        <v>0</v>
      </c>
      <c r="AD44" s="1">
        <f ca="1">RepFd!AD44</f>
        <v>0</v>
      </c>
      <c r="AE44" s="1">
        <f ca="1">RepFd!AE44</f>
        <v>0</v>
      </c>
      <c r="AF44" s="1">
        <f ca="1">RepFd!AF44</f>
        <v>0</v>
      </c>
      <c r="AG44" s="1">
        <f ca="1">RepFd!AG44</f>
        <v>0</v>
      </c>
      <c r="AH44" s="1">
        <f ca="1">RepFd!AH44</f>
        <v>0</v>
      </c>
      <c r="AI44" s="1">
        <f ca="1">RepFd!AI44</f>
        <v>0</v>
      </c>
      <c r="AJ44" s="1">
        <f ca="1">RepFd!AJ44</f>
        <v>0</v>
      </c>
      <c r="AK44" s="1">
        <f ca="1">RepFd!AK44</f>
        <v>0</v>
      </c>
      <c r="AL44" s="1">
        <f ca="1">RepFd!AL44</f>
        <v>0</v>
      </c>
    </row>
    <row r="45" spans="5:38" x14ac:dyDescent="0.25">
      <c r="I45" s="22" t="str">
        <f>Items!$E$44</f>
        <v>Незавершенное производство и запасы</v>
      </c>
      <c r="J45" s="1" t="str">
        <f>Items!F65</f>
        <v>Резерв-6</v>
      </c>
      <c r="Q45" s="15">
        <f>RepFd!Q45</f>
        <v>0</v>
      </c>
      <c r="T45" s="1">
        <f>RepFd!T45</f>
        <v>0</v>
      </c>
      <c r="U45" s="1">
        <f ca="1">RepFd!U45</f>
        <v>0</v>
      </c>
      <c r="V45" s="1">
        <f ca="1">RepFd!V45</f>
        <v>0</v>
      </c>
      <c r="W45" s="1">
        <f ca="1">RepFd!W45</f>
        <v>0</v>
      </c>
      <c r="X45" s="1">
        <f ca="1">RepFd!X45</f>
        <v>0</v>
      </c>
      <c r="Y45" s="1">
        <f ca="1">RepFd!Y45</f>
        <v>0</v>
      </c>
      <c r="Z45" s="1">
        <f ca="1">RepFd!Z45</f>
        <v>0</v>
      </c>
      <c r="AA45" s="1">
        <f ca="1">RepFd!AA45</f>
        <v>0</v>
      </c>
      <c r="AB45" s="1">
        <f ca="1">RepFd!AB45</f>
        <v>0</v>
      </c>
      <c r="AC45" s="1">
        <f ca="1">RepFd!AC45</f>
        <v>0</v>
      </c>
      <c r="AD45" s="1">
        <f ca="1">RepFd!AD45</f>
        <v>0</v>
      </c>
      <c r="AE45" s="1">
        <f ca="1">RepFd!AE45</f>
        <v>0</v>
      </c>
      <c r="AF45" s="1">
        <f ca="1">RepFd!AF45</f>
        <v>0</v>
      </c>
      <c r="AG45" s="1">
        <f ca="1">RepFd!AG45</f>
        <v>0</v>
      </c>
      <c r="AH45" s="1">
        <f ca="1">RepFd!AH45</f>
        <v>0</v>
      </c>
      <c r="AI45" s="1">
        <f ca="1">RepFd!AI45</f>
        <v>0</v>
      </c>
      <c r="AJ45" s="1">
        <f ca="1">RepFd!AJ45</f>
        <v>0</v>
      </c>
      <c r="AK45" s="1">
        <f ca="1">RepFd!AK45</f>
        <v>0</v>
      </c>
      <c r="AL45" s="1">
        <f ca="1">RepFd!AL45</f>
        <v>0</v>
      </c>
    </row>
    <row r="46" spans="5:38" x14ac:dyDescent="0.25">
      <c r="I46" s="22" t="str">
        <f>Items!$E$44</f>
        <v>Незавершенное производство и запасы</v>
      </c>
      <c r="J46" s="1" t="str">
        <f>Items!F66</f>
        <v>Резерв-7</v>
      </c>
      <c r="Q46" s="15">
        <f>RepFd!Q46</f>
        <v>0</v>
      </c>
      <c r="T46" s="1">
        <f>RepFd!T46</f>
        <v>0</v>
      </c>
      <c r="U46" s="1">
        <f ca="1">RepFd!U46</f>
        <v>0</v>
      </c>
      <c r="V46" s="1">
        <f ca="1">RepFd!V46</f>
        <v>0</v>
      </c>
      <c r="W46" s="1">
        <f ca="1">RepFd!W46</f>
        <v>0</v>
      </c>
      <c r="X46" s="1">
        <f ca="1">RepFd!X46</f>
        <v>0</v>
      </c>
      <c r="Y46" s="1">
        <f ca="1">RepFd!Y46</f>
        <v>0</v>
      </c>
      <c r="Z46" s="1">
        <f ca="1">RepFd!Z46</f>
        <v>0</v>
      </c>
      <c r="AA46" s="1">
        <f ca="1">RepFd!AA46</f>
        <v>0</v>
      </c>
      <c r="AB46" s="1">
        <f ca="1">RepFd!AB46</f>
        <v>0</v>
      </c>
      <c r="AC46" s="1">
        <f ca="1">RepFd!AC46</f>
        <v>0</v>
      </c>
      <c r="AD46" s="1">
        <f ca="1">RepFd!AD46</f>
        <v>0</v>
      </c>
      <c r="AE46" s="1">
        <f ca="1">RepFd!AE46</f>
        <v>0</v>
      </c>
      <c r="AF46" s="1">
        <f ca="1">RepFd!AF46</f>
        <v>0</v>
      </c>
      <c r="AG46" s="1">
        <f ca="1">RepFd!AG46</f>
        <v>0</v>
      </c>
      <c r="AH46" s="1">
        <f ca="1">RepFd!AH46</f>
        <v>0</v>
      </c>
      <c r="AI46" s="1">
        <f ca="1">RepFd!AI46</f>
        <v>0</v>
      </c>
      <c r="AJ46" s="1">
        <f ca="1">RepFd!AJ46</f>
        <v>0</v>
      </c>
      <c r="AK46" s="1">
        <f ca="1">RepFd!AK46</f>
        <v>0</v>
      </c>
      <c r="AL46" s="1">
        <f ca="1">RepFd!AL46</f>
        <v>0</v>
      </c>
    </row>
    <row r="47" spans="5:38" x14ac:dyDescent="0.25">
      <c r="I47" s="22" t="str">
        <f>Items!$E$44</f>
        <v>Незавершенное производство и запасы</v>
      </c>
      <c r="J47" s="1" t="str">
        <f>Items!F67</f>
        <v>Резерв-8</v>
      </c>
      <c r="Q47" s="15">
        <f>RepFd!Q47</f>
        <v>0</v>
      </c>
      <c r="T47" s="1">
        <f>RepFd!T47</f>
        <v>0</v>
      </c>
      <c r="U47" s="1">
        <f ca="1">RepFd!U47</f>
        <v>0</v>
      </c>
      <c r="V47" s="1">
        <f ca="1">RepFd!V47</f>
        <v>0</v>
      </c>
      <c r="W47" s="1">
        <f ca="1">RepFd!W47</f>
        <v>0</v>
      </c>
      <c r="X47" s="1">
        <f ca="1">RepFd!X47</f>
        <v>0</v>
      </c>
      <c r="Y47" s="1">
        <f ca="1">RepFd!Y47</f>
        <v>0</v>
      </c>
      <c r="Z47" s="1">
        <f ca="1">RepFd!Z47</f>
        <v>0</v>
      </c>
      <c r="AA47" s="1">
        <f ca="1">RepFd!AA47</f>
        <v>0</v>
      </c>
      <c r="AB47" s="1">
        <f ca="1">RepFd!AB47</f>
        <v>0</v>
      </c>
      <c r="AC47" s="1">
        <f ca="1">RepFd!AC47</f>
        <v>0</v>
      </c>
      <c r="AD47" s="1">
        <f ca="1">RepFd!AD47</f>
        <v>0</v>
      </c>
      <c r="AE47" s="1">
        <f ca="1">RepFd!AE47</f>
        <v>0</v>
      </c>
      <c r="AF47" s="1">
        <f ca="1">RepFd!AF47</f>
        <v>0</v>
      </c>
      <c r="AG47" s="1">
        <f ca="1">RepFd!AG47</f>
        <v>0</v>
      </c>
      <c r="AH47" s="1">
        <f ca="1">RepFd!AH47</f>
        <v>0</v>
      </c>
      <c r="AI47" s="1">
        <f ca="1">RepFd!AI47</f>
        <v>0</v>
      </c>
      <c r="AJ47" s="1">
        <f ca="1">RepFd!AJ47</f>
        <v>0</v>
      </c>
      <c r="AK47" s="1">
        <f ca="1">RepFd!AK47</f>
        <v>0</v>
      </c>
      <c r="AL47" s="1">
        <f ca="1">RepFd!AL47</f>
        <v>0</v>
      </c>
    </row>
    <row r="48" spans="5:38" s="23" customFormat="1" ht="10.199999999999999" x14ac:dyDescent="0.2">
      <c r="E48" s="23" t="s">
        <v>50</v>
      </c>
    </row>
    <row r="49" spans="5:38" s="2" customFormat="1" x14ac:dyDescent="0.25">
      <c r="I49" s="2" t="str">
        <f>Items!$E$122</f>
        <v>Финансовые активы</v>
      </c>
      <c r="Q49" s="2">
        <f>RepFd!Q49</f>
        <v>0</v>
      </c>
      <c r="T49" s="2">
        <f>RepFd!T49</f>
        <v>0</v>
      </c>
      <c r="U49" s="2">
        <f ca="1">RepFd!U49</f>
        <v>0</v>
      </c>
      <c r="V49" s="2">
        <f ca="1">RepFd!V49</f>
        <v>0</v>
      </c>
      <c r="W49" s="2">
        <f ca="1">RepFd!W49</f>
        <v>0</v>
      </c>
      <c r="X49" s="2">
        <f ca="1">RepFd!X49</f>
        <v>0</v>
      </c>
      <c r="Y49" s="2">
        <f ca="1">RepFd!Y49</f>
        <v>0</v>
      </c>
      <c r="Z49" s="2">
        <f ca="1">RepFd!Z49</f>
        <v>0</v>
      </c>
      <c r="AA49" s="2">
        <f ca="1">RepFd!AA49</f>
        <v>0</v>
      </c>
      <c r="AB49" s="2">
        <f ca="1">RepFd!AB49</f>
        <v>0</v>
      </c>
      <c r="AC49" s="2">
        <f ca="1">RepFd!AC49</f>
        <v>0</v>
      </c>
      <c r="AD49" s="2">
        <f ca="1">RepFd!AD49</f>
        <v>0</v>
      </c>
      <c r="AE49" s="2">
        <f ca="1">RepFd!AE49</f>
        <v>0</v>
      </c>
      <c r="AF49" s="2">
        <f ca="1">RepFd!AF49</f>
        <v>0</v>
      </c>
      <c r="AG49" s="2">
        <f ca="1">RepFd!AG49</f>
        <v>0</v>
      </c>
      <c r="AH49" s="2">
        <f ca="1">RepFd!AH49</f>
        <v>0</v>
      </c>
      <c r="AI49" s="2">
        <f ca="1">RepFd!AI49</f>
        <v>0</v>
      </c>
      <c r="AJ49" s="2">
        <f ca="1">RepFd!AJ49</f>
        <v>0</v>
      </c>
      <c r="AK49" s="2">
        <f ca="1">RepFd!AK49</f>
        <v>0</v>
      </c>
      <c r="AL49" s="2">
        <f ca="1">RepFd!AL49</f>
        <v>0</v>
      </c>
    </row>
    <row r="50" spans="5:38" x14ac:dyDescent="0.25">
      <c r="I50" s="22" t="str">
        <f>Items!$E$122</f>
        <v>Финансовые активы</v>
      </c>
      <c r="J50" s="1" t="str">
        <f>Items!F123</f>
        <v>%% по депозитам</v>
      </c>
      <c r="Q50" s="15">
        <f>RepFd!Q50</f>
        <v>0</v>
      </c>
      <c r="T50" s="1">
        <f>RepFd!T50</f>
        <v>0</v>
      </c>
      <c r="U50" s="1">
        <f ca="1">RepFd!U50</f>
        <v>0</v>
      </c>
      <c r="V50" s="1">
        <f ca="1">RepFd!V50</f>
        <v>0</v>
      </c>
      <c r="W50" s="1">
        <f ca="1">RepFd!W50</f>
        <v>0</v>
      </c>
      <c r="X50" s="1">
        <f ca="1">RepFd!X50</f>
        <v>0</v>
      </c>
      <c r="Y50" s="1">
        <f ca="1">RepFd!Y50</f>
        <v>0</v>
      </c>
      <c r="Z50" s="1">
        <f ca="1">RepFd!Z50</f>
        <v>0</v>
      </c>
      <c r="AA50" s="1">
        <f ca="1">RepFd!AA50</f>
        <v>0</v>
      </c>
      <c r="AB50" s="1">
        <f ca="1">RepFd!AB50</f>
        <v>0</v>
      </c>
      <c r="AC50" s="1">
        <f ca="1">RepFd!AC50</f>
        <v>0</v>
      </c>
      <c r="AD50" s="1">
        <f ca="1">RepFd!AD50</f>
        <v>0</v>
      </c>
      <c r="AE50" s="1">
        <f ca="1">RepFd!AE50</f>
        <v>0</v>
      </c>
      <c r="AF50" s="1">
        <f ca="1">RepFd!AF50</f>
        <v>0</v>
      </c>
      <c r="AG50" s="1">
        <f ca="1">RepFd!AG50</f>
        <v>0</v>
      </c>
      <c r="AH50" s="1">
        <f ca="1">RepFd!AH50</f>
        <v>0</v>
      </c>
      <c r="AI50" s="1">
        <f ca="1">RepFd!AI50</f>
        <v>0</v>
      </c>
      <c r="AJ50" s="1">
        <f ca="1">RepFd!AJ50</f>
        <v>0</v>
      </c>
      <c r="AK50" s="1">
        <f ca="1">RepFd!AK50</f>
        <v>0</v>
      </c>
      <c r="AL50" s="1">
        <f ca="1">RepFd!AL50</f>
        <v>0</v>
      </c>
    </row>
    <row r="51" spans="5:38" x14ac:dyDescent="0.25">
      <c r="I51" s="22" t="str">
        <f>Items!$E$122</f>
        <v>Финансовые активы</v>
      </c>
      <c r="J51" s="1" t="str">
        <f>Items!F124</f>
        <v>%% по займам</v>
      </c>
      <c r="Q51" s="15">
        <f>RepFd!Q51</f>
        <v>0</v>
      </c>
      <c r="T51" s="1">
        <f>RepFd!T51</f>
        <v>0</v>
      </c>
      <c r="U51" s="1">
        <f ca="1">RepFd!U51</f>
        <v>0</v>
      </c>
      <c r="V51" s="1">
        <f ca="1">RepFd!V51</f>
        <v>0</v>
      </c>
      <c r="W51" s="1">
        <f ca="1">RepFd!W51</f>
        <v>0</v>
      </c>
      <c r="X51" s="1">
        <f ca="1">RepFd!X51</f>
        <v>0</v>
      </c>
      <c r="Y51" s="1">
        <f ca="1">RepFd!Y51</f>
        <v>0</v>
      </c>
      <c r="Z51" s="1">
        <f ca="1">RepFd!Z51</f>
        <v>0</v>
      </c>
      <c r="AA51" s="1">
        <f ca="1">RepFd!AA51</f>
        <v>0</v>
      </c>
      <c r="AB51" s="1">
        <f ca="1">RepFd!AB51</f>
        <v>0</v>
      </c>
      <c r="AC51" s="1">
        <f ca="1">RepFd!AC51</f>
        <v>0</v>
      </c>
      <c r="AD51" s="1">
        <f ca="1">RepFd!AD51</f>
        <v>0</v>
      </c>
      <c r="AE51" s="1">
        <f ca="1">RepFd!AE51</f>
        <v>0</v>
      </c>
      <c r="AF51" s="1">
        <f ca="1">RepFd!AF51</f>
        <v>0</v>
      </c>
      <c r="AG51" s="1">
        <f ca="1">RepFd!AG51</f>
        <v>0</v>
      </c>
      <c r="AH51" s="1">
        <f ca="1">RepFd!AH51</f>
        <v>0</v>
      </c>
      <c r="AI51" s="1">
        <f ca="1">RepFd!AI51</f>
        <v>0</v>
      </c>
      <c r="AJ51" s="1">
        <f ca="1">RepFd!AJ51</f>
        <v>0</v>
      </c>
      <c r="AK51" s="1">
        <f ca="1">RepFd!AK51</f>
        <v>0</v>
      </c>
      <c r="AL51" s="1">
        <f ca="1">RepFd!AL51</f>
        <v>0</v>
      </c>
    </row>
    <row r="52" spans="5:38" x14ac:dyDescent="0.25">
      <c r="I52" s="22" t="str">
        <f>Items!$E$122</f>
        <v>Финансовые активы</v>
      </c>
      <c r="J52" s="1" t="str">
        <f>Items!F125</f>
        <v>Депозиты</v>
      </c>
      <c r="Q52" s="15">
        <f>RepFd!Q52</f>
        <v>0</v>
      </c>
      <c r="T52" s="1">
        <f>RepFd!T52</f>
        <v>0</v>
      </c>
      <c r="U52" s="1">
        <f ca="1">RepFd!U52</f>
        <v>0</v>
      </c>
      <c r="V52" s="1">
        <f ca="1">RepFd!V52</f>
        <v>0</v>
      </c>
      <c r="W52" s="1">
        <f ca="1">RepFd!W52</f>
        <v>0</v>
      </c>
      <c r="X52" s="1">
        <f ca="1">RepFd!X52</f>
        <v>0</v>
      </c>
      <c r="Y52" s="1">
        <f ca="1">RepFd!Y52</f>
        <v>0</v>
      </c>
      <c r="Z52" s="1">
        <f ca="1">RepFd!Z52</f>
        <v>0</v>
      </c>
      <c r="AA52" s="1">
        <f ca="1">RepFd!AA52</f>
        <v>0</v>
      </c>
      <c r="AB52" s="1">
        <f ca="1">RepFd!AB52</f>
        <v>0</v>
      </c>
      <c r="AC52" s="1">
        <f ca="1">RepFd!AC52</f>
        <v>0</v>
      </c>
      <c r="AD52" s="1">
        <f ca="1">RepFd!AD52</f>
        <v>0</v>
      </c>
      <c r="AE52" s="1">
        <f ca="1">RepFd!AE52</f>
        <v>0</v>
      </c>
      <c r="AF52" s="1">
        <f ca="1">RepFd!AF52</f>
        <v>0</v>
      </c>
      <c r="AG52" s="1">
        <f ca="1">RepFd!AG52</f>
        <v>0</v>
      </c>
      <c r="AH52" s="1">
        <f ca="1">RepFd!AH52</f>
        <v>0</v>
      </c>
      <c r="AI52" s="1">
        <f ca="1">RepFd!AI52</f>
        <v>0</v>
      </c>
      <c r="AJ52" s="1">
        <f ca="1">RepFd!AJ52</f>
        <v>0</v>
      </c>
      <c r="AK52" s="1">
        <f ca="1">RepFd!AK52</f>
        <v>0</v>
      </c>
      <c r="AL52" s="1">
        <f ca="1">RepFd!AL52</f>
        <v>0</v>
      </c>
    </row>
    <row r="53" spans="5:38" x14ac:dyDescent="0.25">
      <c r="I53" s="22" t="str">
        <f>Items!$E$122</f>
        <v>Финансовые активы</v>
      </c>
      <c r="J53" s="1" t="str">
        <f>Items!F126</f>
        <v>Выданные займы</v>
      </c>
      <c r="Q53" s="15">
        <f>RepFd!Q53</f>
        <v>0</v>
      </c>
      <c r="T53" s="1">
        <f>RepFd!T53</f>
        <v>0</v>
      </c>
      <c r="U53" s="1">
        <f ca="1">RepFd!U53</f>
        <v>0</v>
      </c>
      <c r="V53" s="1">
        <f ca="1">RepFd!V53</f>
        <v>0</v>
      </c>
      <c r="W53" s="1">
        <f ca="1">RepFd!W53</f>
        <v>0</v>
      </c>
      <c r="X53" s="1">
        <f ca="1">RepFd!X53</f>
        <v>0</v>
      </c>
      <c r="Y53" s="1">
        <f ca="1">RepFd!Y53</f>
        <v>0</v>
      </c>
      <c r="Z53" s="1">
        <f ca="1">RepFd!Z53</f>
        <v>0</v>
      </c>
      <c r="AA53" s="1">
        <f ca="1">RepFd!AA53</f>
        <v>0</v>
      </c>
      <c r="AB53" s="1">
        <f ca="1">RepFd!AB53</f>
        <v>0</v>
      </c>
      <c r="AC53" s="1">
        <f ca="1">RepFd!AC53</f>
        <v>0</v>
      </c>
      <c r="AD53" s="1">
        <f ca="1">RepFd!AD53</f>
        <v>0</v>
      </c>
      <c r="AE53" s="1">
        <f ca="1">RepFd!AE53</f>
        <v>0</v>
      </c>
      <c r="AF53" s="1">
        <f ca="1">RepFd!AF53</f>
        <v>0</v>
      </c>
      <c r="AG53" s="1">
        <f ca="1">RepFd!AG53</f>
        <v>0</v>
      </c>
      <c r="AH53" s="1">
        <f ca="1">RepFd!AH53</f>
        <v>0</v>
      </c>
      <c r="AI53" s="1">
        <f ca="1">RepFd!AI53</f>
        <v>0</v>
      </c>
      <c r="AJ53" s="1">
        <f ca="1">RepFd!AJ53</f>
        <v>0</v>
      </c>
      <c r="AK53" s="1">
        <f ca="1">RepFd!AK53</f>
        <v>0</v>
      </c>
      <c r="AL53" s="1">
        <f ca="1">RepFd!AL53</f>
        <v>0</v>
      </c>
    </row>
    <row r="54" spans="5:38" s="23" customFormat="1" ht="10.199999999999999" x14ac:dyDescent="0.2">
      <c r="E54" s="23" t="s">
        <v>50</v>
      </c>
    </row>
    <row r="55" spans="5:38" s="2" customFormat="1" x14ac:dyDescent="0.25">
      <c r="I55" s="2" t="str">
        <f>Items!$E$127</f>
        <v>Основные средства</v>
      </c>
      <c r="Q55" s="2">
        <f>RepFd!Q55</f>
        <v>0</v>
      </c>
      <c r="T55" s="2">
        <f>RepFd!T55</f>
        <v>0</v>
      </c>
      <c r="U55" s="2">
        <f ca="1">RepFd!U55</f>
        <v>0</v>
      </c>
      <c r="V55" s="2">
        <f ca="1">RepFd!V55</f>
        <v>173430</v>
      </c>
      <c r="W55" s="2">
        <f ca="1">RepFd!W55</f>
        <v>173430</v>
      </c>
      <c r="X55" s="2">
        <f ca="1">RepFd!X55</f>
        <v>192144.51</v>
      </c>
      <c r="Y55" s="2">
        <f ca="1">RepFd!Y55</f>
        <v>214464.99</v>
      </c>
      <c r="Z55" s="2">
        <f ca="1">RepFd!Z55</f>
        <v>232747.42479999998</v>
      </c>
      <c r="AA55" s="2">
        <f ca="1">RepFd!AA55</f>
        <v>232747.42479999998</v>
      </c>
      <c r="AB55" s="2">
        <f ca="1">RepFd!AB55</f>
        <v>436062.84479999996</v>
      </c>
      <c r="AC55" s="2">
        <f ca="1">RepFd!AC55</f>
        <v>443679.1948</v>
      </c>
      <c r="AD55" s="2">
        <f ca="1">RepFd!AD55</f>
        <v>445940.1948</v>
      </c>
      <c r="AE55" s="2">
        <f ca="1">RepFd!AE55</f>
        <v>1207953.3648000001</v>
      </c>
      <c r="AF55" s="2">
        <f ca="1">RepFd!AF55</f>
        <v>1704463.8248000001</v>
      </c>
      <c r="AG55" s="2">
        <f ca="1">RepFd!AG55</f>
        <v>2630580.1347999997</v>
      </c>
      <c r="AH55" s="2">
        <f ca="1">RepFd!AH55</f>
        <v>2704723.9347999999</v>
      </c>
      <c r="AI55" s="2">
        <f ca="1">RepFd!AI55</f>
        <v>2704723.9347999999</v>
      </c>
      <c r="AJ55" s="2">
        <f ca="1">RepFd!AJ55</f>
        <v>2704723.9347999999</v>
      </c>
      <c r="AK55" s="2">
        <f ca="1">RepFd!AK55</f>
        <v>2704723.9347999999</v>
      </c>
      <c r="AL55" s="2">
        <f ca="1">RepFd!AL55</f>
        <v>2704723.9347999999</v>
      </c>
    </row>
    <row r="56" spans="5:38" s="23" customFormat="1" ht="10.199999999999999" x14ac:dyDescent="0.2">
      <c r="E56" s="23" t="s">
        <v>50</v>
      </c>
    </row>
    <row r="57" spans="5:38" ht="4.05" customHeight="1" x14ac:dyDescent="0.25"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</row>
    <row r="58" spans="5:38" s="12" customFormat="1" ht="13.8" x14ac:dyDescent="0.3">
      <c r="H58" s="12" t="str">
        <f>Items!$E$70</f>
        <v>Пассивы</v>
      </c>
      <c r="Q58" s="12">
        <f>RepFd!Q63</f>
        <v>22000000</v>
      </c>
      <c r="T58" s="12">
        <f>RepFd!T63</f>
        <v>22000000</v>
      </c>
      <c r="U58" s="12">
        <f ca="1">RepFd!U63</f>
        <v>21807886.129999999</v>
      </c>
      <c r="V58" s="12">
        <f ca="1">RepFd!V63</f>
        <v>23538862.560000002</v>
      </c>
      <c r="W58" s="12">
        <f ca="1">RepFd!W63</f>
        <v>26708964.820000004</v>
      </c>
      <c r="X58" s="12">
        <f ca="1">RepFd!X63</f>
        <v>28024499.270000003</v>
      </c>
      <c r="Y58" s="12">
        <f ca="1">RepFd!Y63</f>
        <v>29156895.970000003</v>
      </c>
      <c r="Z58" s="12">
        <f ca="1">RepFd!Z63</f>
        <v>38386702.730999999</v>
      </c>
      <c r="AA58" s="12">
        <f ca="1">RepFd!AA63</f>
        <v>41829910.750999995</v>
      </c>
      <c r="AB58" s="12">
        <f ca="1">RepFd!AB63</f>
        <v>43912036.605599999</v>
      </c>
      <c r="AC58" s="12">
        <f ca="1">RepFd!AC63</f>
        <v>47130603.4956</v>
      </c>
      <c r="AD58" s="12">
        <f ca="1">RepFd!AD63</f>
        <v>49079953.725599997</v>
      </c>
      <c r="AE58" s="12">
        <f ca="1">RepFd!AE63</f>
        <v>50617455.115600005</v>
      </c>
      <c r="AF58" s="12">
        <f ca="1">RepFd!AF63</f>
        <v>65053539.480599999</v>
      </c>
      <c r="AG58" s="12">
        <f ca="1">RepFd!AG63</f>
        <v>69670308.300600007</v>
      </c>
      <c r="AH58" s="12">
        <f ca="1">RepFd!AH63</f>
        <v>74345999.100600004</v>
      </c>
      <c r="AI58" s="12">
        <f ca="1">RepFd!AI63</f>
        <v>73858839.700599998</v>
      </c>
      <c r="AJ58" s="12">
        <f ca="1">RepFd!AJ63</f>
        <v>73858839.700599998</v>
      </c>
      <c r="AK58" s="12">
        <f ca="1">RepFd!AK63</f>
        <v>73830639.700599998</v>
      </c>
      <c r="AL58" s="12">
        <f ca="1">RepFd!AL63</f>
        <v>73830639.700599998</v>
      </c>
    </row>
    <row r="59" spans="5:38" s="2" customFormat="1" x14ac:dyDescent="0.25">
      <c r="I59" s="2" t="str">
        <f>Items!$E$71</f>
        <v>Собственный капитал</v>
      </c>
      <c r="Q59" s="24">
        <f>RepFd!Q64</f>
        <v>22000000</v>
      </c>
      <c r="T59" s="2">
        <f>RepFd!T64</f>
        <v>22000000</v>
      </c>
      <c r="U59" s="2">
        <f ca="1">RepFd!U64</f>
        <v>21802560.16</v>
      </c>
      <c r="V59" s="2">
        <f ca="1">RepFd!V64</f>
        <v>21518954.010000002</v>
      </c>
      <c r="W59" s="2">
        <f ca="1">RepFd!W64</f>
        <v>21315663.430000003</v>
      </c>
      <c r="X59" s="2">
        <f ca="1">RepFd!X64</f>
        <v>21019417.670000002</v>
      </c>
      <c r="Y59" s="2">
        <f ca="1">RepFd!Y64</f>
        <v>20676357.48</v>
      </c>
      <c r="Z59" s="2">
        <f ca="1">RepFd!Z64</f>
        <v>22566731.129000001</v>
      </c>
      <c r="AA59" s="2">
        <f ca="1">RepFd!AA64</f>
        <v>22309512.009</v>
      </c>
      <c r="AB59" s="2">
        <f ca="1">RepFd!AB64</f>
        <v>21789876.519000001</v>
      </c>
      <c r="AC59" s="2">
        <f ca="1">RepFd!AC64</f>
        <v>20999242.979000002</v>
      </c>
      <c r="AD59" s="2">
        <f ca="1">RepFd!AD64</f>
        <v>20172876.329000004</v>
      </c>
      <c r="AE59" s="2">
        <f ca="1">RepFd!AE64</f>
        <v>18929898.259000003</v>
      </c>
      <c r="AF59" s="2">
        <f ca="1">RepFd!AF64</f>
        <v>17972224.059000004</v>
      </c>
      <c r="AG59" s="2">
        <f ca="1">RepFd!AG64</f>
        <v>17183054.359000005</v>
      </c>
      <c r="AH59" s="2">
        <f ca="1">RepFd!AH64</f>
        <v>15441821.329000005</v>
      </c>
      <c r="AI59" s="2">
        <f ca="1">RepFd!AI64</f>
        <v>14932716.129000006</v>
      </c>
      <c r="AJ59" s="2">
        <f ca="1">RepFd!AJ64</f>
        <v>14932716.129000006</v>
      </c>
      <c r="AK59" s="2">
        <f ca="1">RepFd!AK64</f>
        <v>14908916.129000006</v>
      </c>
      <c r="AL59" s="2">
        <f ca="1">RepFd!AL64</f>
        <v>14908916.129000006</v>
      </c>
    </row>
    <row r="60" spans="5:38" s="2" customFormat="1" x14ac:dyDescent="0.25">
      <c r="I60" s="2" t="str">
        <f>Items!$E$72</f>
        <v>Кредиторская задолженность по себестоимостным затратам</v>
      </c>
      <c r="Q60" s="2">
        <f>RepFd!Q65</f>
        <v>0</v>
      </c>
      <c r="T60" s="2">
        <f>RepFd!T65</f>
        <v>0</v>
      </c>
      <c r="U60" s="2">
        <f ca="1">RepFd!U65</f>
        <v>2618</v>
      </c>
      <c r="V60" s="2">
        <f ca="1">RepFd!V65</f>
        <v>1977083.43</v>
      </c>
      <c r="W60" s="2">
        <f ca="1">RepFd!W65</f>
        <v>5336100.9499999993</v>
      </c>
      <c r="X60" s="2">
        <f ca="1">RepFd!X65</f>
        <v>7005836.5</v>
      </c>
      <c r="Y60" s="2">
        <f ca="1">RepFd!Y65</f>
        <v>8422830.9200000018</v>
      </c>
      <c r="Z60" s="2">
        <f ca="1">RepFd!Z65</f>
        <v>15756905.452999998</v>
      </c>
      <c r="AA60" s="2">
        <f ca="1">RepFd!AA65</f>
        <v>19475794.283</v>
      </c>
      <c r="AB60" s="2">
        <f ca="1">RepFd!AB65</f>
        <v>22138036.6076</v>
      </c>
      <c r="AC60" s="2">
        <f ca="1">RepFd!AC65</f>
        <v>26225693.817599997</v>
      </c>
      <c r="AD60" s="2">
        <f ca="1">RepFd!AD65</f>
        <v>28933221.467599999</v>
      </c>
      <c r="AE60" s="2">
        <f ca="1">RepFd!AE65</f>
        <v>31578544.437599998</v>
      </c>
      <c r="AF60" s="2">
        <f ca="1">RepFd!AF65</f>
        <v>47089300.702599995</v>
      </c>
      <c r="AG60" s="2">
        <f ca="1">RepFd!AG65</f>
        <v>52360999.022600003</v>
      </c>
      <c r="AH60" s="2">
        <f ca="1">RepFd!AH65</f>
        <v>58815444.492599994</v>
      </c>
      <c r="AI60" s="2">
        <f ca="1">RepFd!AI65</f>
        <v>58815444.492599994</v>
      </c>
      <c r="AJ60" s="2">
        <f ca="1">RepFd!AJ65</f>
        <v>58815444.492599994</v>
      </c>
      <c r="AK60" s="2">
        <f ca="1">RepFd!AK65</f>
        <v>58815444.492599994</v>
      </c>
      <c r="AL60" s="2">
        <f ca="1">RepFd!AL65</f>
        <v>58815444.492599994</v>
      </c>
    </row>
    <row r="61" spans="5:38" x14ac:dyDescent="0.25">
      <c r="I61" s="22" t="str">
        <f>Items!$E$73</f>
        <v>Кредиторская задолженность по себестоимостным затратам</v>
      </c>
      <c r="J61" s="1" t="str">
        <f>Items!F73</f>
        <v>Подготовительные работы</v>
      </c>
      <c r="Q61" s="15">
        <f>RepFd!Q66</f>
        <v>0</v>
      </c>
      <c r="T61" s="1">
        <f>RepFd!T66</f>
        <v>0</v>
      </c>
      <c r="U61" s="1">
        <f ca="1">RepFd!U66</f>
        <v>0</v>
      </c>
      <c r="V61" s="1">
        <f ca="1">RepFd!V66</f>
        <v>81762.23</v>
      </c>
      <c r="W61" s="1">
        <f ca="1">RepFd!W66</f>
        <v>142353.22999999998</v>
      </c>
      <c r="X61" s="1">
        <f ca="1">RepFd!X66</f>
        <v>261686.50999999998</v>
      </c>
      <c r="Y61" s="1">
        <f ca="1">RepFd!Y66</f>
        <v>261686.50999999998</v>
      </c>
      <c r="Z61" s="1">
        <f ca="1">RepFd!Z66</f>
        <v>306643.70999999996</v>
      </c>
      <c r="AA61" s="1">
        <f ca="1">RepFd!AA66</f>
        <v>307519.31999999995</v>
      </c>
      <c r="AB61" s="1">
        <f ca="1">RepFd!AB66</f>
        <v>465767.69999999995</v>
      </c>
      <c r="AC61" s="1">
        <f ca="1">RepFd!AC66</f>
        <v>465767.69999999995</v>
      </c>
      <c r="AD61" s="1">
        <f ca="1">RepFd!AD66</f>
        <v>526613.69999999995</v>
      </c>
      <c r="AE61" s="1">
        <f ca="1">RepFd!AE66</f>
        <v>796487.7</v>
      </c>
      <c r="AF61" s="1">
        <f ca="1">RepFd!AF66</f>
        <v>946635.54999999993</v>
      </c>
      <c r="AG61" s="1">
        <f ca="1">RepFd!AG66</f>
        <v>1045220.5499999999</v>
      </c>
      <c r="AH61" s="1">
        <f ca="1">RepFd!AH66</f>
        <v>1045220.5499999999</v>
      </c>
      <c r="AI61" s="1">
        <f ca="1">RepFd!AI66</f>
        <v>1045220.5499999999</v>
      </c>
      <c r="AJ61" s="1">
        <f ca="1">RepFd!AJ66</f>
        <v>1045220.5499999999</v>
      </c>
      <c r="AK61" s="1">
        <f ca="1">RepFd!AK66</f>
        <v>1045220.5499999999</v>
      </c>
      <c r="AL61" s="1">
        <f ca="1">RepFd!AL66</f>
        <v>1045220.5499999999</v>
      </c>
    </row>
    <row r="62" spans="5:38" x14ac:dyDescent="0.25">
      <c r="I62" s="22" t="str">
        <f>Items!$E$74</f>
        <v>Кредиторская задолженность по себестоимостным затратам</v>
      </c>
      <c r="J62" s="1" t="str">
        <f>Items!F74</f>
        <v>Затраты на покупку участка</v>
      </c>
      <c r="Q62" s="15">
        <f>RepFd!Q67</f>
        <v>0</v>
      </c>
      <c r="T62" s="1">
        <f>RepFd!T67</f>
        <v>0</v>
      </c>
      <c r="U62" s="1">
        <f ca="1">RepFd!U67</f>
        <v>0</v>
      </c>
      <c r="V62" s="1">
        <f ca="1">RepFd!V67</f>
        <v>1127490</v>
      </c>
      <c r="W62" s="1">
        <f ca="1">RepFd!W67</f>
        <v>1348852.14</v>
      </c>
      <c r="X62" s="1">
        <f ca="1">RepFd!X67</f>
        <v>1558466.0099999998</v>
      </c>
      <c r="Y62" s="1">
        <f ca="1">RepFd!Y67</f>
        <v>1777354.8299999998</v>
      </c>
      <c r="Z62" s="1">
        <f ca="1">RepFd!Z67</f>
        <v>7822166.9700000007</v>
      </c>
      <c r="AA62" s="1">
        <f ca="1">RepFd!AA67</f>
        <v>8031780.8400000008</v>
      </c>
      <c r="AB62" s="1">
        <f ca="1">RepFd!AB67</f>
        <v>8639100.8399999999</v>
      </c>
      <c r="AC62" s="1">
        <f ca="1">RepFd!AC67</f>
        <v>9131730.8399999999</v>
      </c>
      <c r="AD62" s="1">
        <f ca="1">RepFd!AD67</f>
        <v>9211680.8399999999</v>
      </c>
      <c r="AE62" s="1">
        <f ca="1">RepFd!AE67</f>
        <v>9530005.8399999999</v>
      </c>
      <c r="AF62" s="1">
        <f ca="1">RepFd!AF67</f>
        <v>20914205.84</v>
      </c>
      <c r="AG62" s="1">
        <f ca="1">RepFd!AG67</f>
        <v>20914205.84</v>
      </c>
      <c r="AH62" s="1">
        <f ca="1">RepFd!AH67</f>
        <v>21433155.84</v>
      </c>
      <c r="AI62" s="1">
        <f ca="1">RepFd!AI67</f>
        <v>21433155.84</v>
      </c>
      <c r="AJ62" s="1">
        <f ca="1">RepFd!AJ67</f>
        <v>21433155.84</v>
      </c>
      <c r="AK62" s="1">
        <f ca="1">RepFd!AK67</f>
        <v>21433155.84</v>
      </c>
      <c r="AL62" s="1">
        <f ca="1">RepFd!AL67</f>
        <v>21433155.84</v>
      </c>
    </row>
    <row r="63" spans="5:38" x14ac:dyDescent="0.25">
      <c r="I63" s="22" t="str">
        <f>Items!$E$75</f>
        <v>Кредиторская задолженность по себестоимостным затратам</v>
      </c>
      <c r="J63" s="1" t="str">
        <f>Items!F75</f>
        <v>Прочее</v>
      </c>
      <c r="Q63" s="15">
        <f>RepFd!Q68</f>
        <v>0</v>
      </c>
      <c r="T63" s="1">
        <f>RepFd!T68</f>
        <v>0</v>
      </c>
      <c r="U63" s="1">
        <f ca="1">RepFd!U68</f>
        <v>2618</v>
      </c>
      <c r="V63" s="1">
        <f ca="1">RepFd!V68</f>
        <v>2618</v>
      </c>
      <c r="W63" s="1">
        <f ca="1">RepFd!W68</f>
        <v>2618</v>
      </c>
      <c r="X63" s="1">
        <f ca="1">RepFd!X68</f>
        <v>5528</v>
      </c>
      <c r="Y63" s="1">
        <f ca="1">RepFd!Y68</f>
        <v>35388</v>
      </c>
      <c r="Z63" s="1">
        <f ca="1">RepFd!Z68</f>
        <v>38191.199999999997</v>
      </c>
      <c r="AA63" s="1">
        <f ca="1">RepFd!AA68</f>
        <v>53658.959999999992</v>
      </c>
      <c r="AB63" s="1">
        <f ca="1">RepFd!AB68</f>
        <v>61113.959999999992</v>
      </c>
      <c r="AC63" s="1">
        <f ca="1">RepFd!AC68</f>
        <v>96382.489999999991</v>
      </c>
      <c r="AD63" s="1">
        <f ca="1">RepFd!AD68</f>
        <v>104567.34999999999</v>
      </c>
      <c r="AE63" s="1">
        <f ca="1">RepFd!AE68</f>
        <v>124368.26999999999</v>
      </c>
      <c r="AF63" s="1">
        <f ca="1">RepFd!AF68</f>
        <v>127736.76</v>
      </c>
      <c r="AG63" s="1">
        <f ca="1">RepFd!AG68</f>
        <v>153358.51</v>
      </c>
      <c r="AH63" s="1">
        <f ca="1">RepFd!AH68</f>
        <v>190352.49</v>
      </c>
      <c r="AI63" s="1">
        <f ca="1">RepFd!AI68</f>
        <v>190352.49</v>
      </c>
      <c r="AJ63" s="1">
        <f ca="1">RepFd!AJ68</f>
        <v>190352.49</v>
      </c>
      <c r="AK63" s="1">
        <f ca="1">RepFd!AK68</f>
        <v>190352.49</v>
      </c>
      <c r="AL63" s="1">
        <f ca="1">RepFd!AL68</f>
        <v>190352.49</v>
      </c>
    </row>
    <row r="64" spans="5:38" x14ac:dyDescent="0.25">
      <c r="I64" s="22" t="str">
        <f>Items!$E$76</f>
        <v>Кредиторская задолженность по себестоимостным затратам</v>
      </c>
      <c r="J64" s="1" t="str">
        <f>Items!F76</f>
        <v>ГСМ</v>
      </c>
      <c r="Q64" s="15">
        <f>RepFd!Q69</f>
        <v>0</v>
      </c>
      <c r="T64" s="1">
        <f>RepFd!T69</f>
        <v>0</v>
      </c>
      <c r="U64" s="1">
        <f ca="1">RepFd!U69</f>
        <v>0</v>
      </c>
      <c r="V64" s="1">
        <f ca="1">RepFd!V69</f>
        <v>454.96</v>
      </c>
      <c r="W64" s="1">
        <f ca="1">RepFd!W69</f>
        <v>454.96</v>
      </c>
      <c r="X64" s="1">
        <f ca="1">RepFd!X69</f>
        <v>454.96</v>
      </c>
      <c r="Y64" s="1">
        <f ca="1">RepFd!Y69</f>
        <v>454.96</v>
      </c>
      <c r="Z64" s="1">
        <f ca="1">RepFd!Z69</f>
        <v>9679.9599999999991</v>
      </c>
      <c r="AA64" s="1">
        <f ca="1">RepFd!AA69</f>
        <v>9679.9599999999991</v>
      </c>
      <c r="AB64" s="1">
        <f ca="1">RepFd!AB69</f>
        <v>24674.85</v>
      </c>
      <c r="AC64" s="1">
        <f ca="1">RepFd!AC69</f>
        <v>40514.85</v>
      </c>
      <c r="AD64" s="1">
        <f ca="1">RepFd!AD69</f>
        <v>40514.85</v>
      </c>
      <c r="AE64" s="1">
        <f ca="1">RepFd!AE69</f>
        <v>51824.05</v>
      </c>
      <c r="AF64" s="1">
        <f ca="1">RepFd!AF69</f>
        <v>74468.255000000005</v>
      </c>
      <c r="AG64" s="1">
        <f ca="1">RepFd!AG69</f>
        <v>133811.245</v>
      </c>
      <c r="AH64" s="1">
        <f ca="1">RepFd!AH69</f>
        <v>133811.245</v>
      </c>
      <c r="AI64" s="1">
        <f ca="1">RepFd!AI69</f>
        <v>133811.245</v>
      </c>
      <c r="AJ64" s="1">
        <f ca="1">RepFd!AJ69</f>
        <v>133811.245</v>
      </c>
      <c r="AK64" s="1">
        <f ca="1">RepFd!AK69</f>
        <v>133811.245</v>
      </c>
      <c r="AL64" s="1">
        <f ca="1">RepFd!AL69</f>
        <v>133811.245</v>
      </c>
    </row>
    <row r="65" spans="9:38" x14ac:dyDescent="0.25">
      <c r="I65" s="22" t="str">
        <f>Items!$E$77</f>
        <v>Кредиторская задолженность по себестоимостным затратам</v>
      </c>
      <c r="J65" s="1" t="str">
        <f>Items!F77</f>
        <v>Электрика</v>
      </c>
      <c r="Q65" s="15">
        <f>RepFd!Q70</f>
        <v>0</v>
      </c>
      <c r="T65" s="1">
        <f>RepFd!T70</f>
        <v>0</v>
      </c>
      <c r="U65" s="1">
        <f ca="1">RepFd!U70</f>
        <v>0</v>
      </c>
      <c r="V65" s="1">
        <f ca="1">RepFd!V70</f>
        <v>2655</v>
      </c>
      <c r="W65" s="1">
        <f ca="1">RepFd!W70</f>
        <v>39000.21</v>
      </c>
      <c r="X65" s="1">
        <f ca="1">RepFd!X70</f>
        <v>204254.46</v>
      </c>
      <c r="Y65" s="1">
        <f ca="1">RepFd!Y70</f>
        <v>204254.46</v>
      </c>
      <c r="Z65" s="1">
        <f ca="1">RepFd!Z70</f>
        <v>204254.46</v>
      </c>
      <c r="AA65" s="1">
        <f ca="1">RepFd!AA70</f>
        <v>204254.46</v>
      </c>
      <c r="AB65" s="1">
        <f ca="1">RepFd!AB70</f>
        <v>204254.46</v>
      </c>
      <c r="AC65" s="1">
        <f ca="1">RepFd!AC70</f>
        <v>270894.42</v>
      </c>
      <c r="AD65" s="1">
        <f ca="1">RepFd!AD70</f>
        <v>365584.31999999995</v>
      </c>
      <c r="AE65" s="1">
        <f ca="1">RepFd!AE70</f>
        <v>390884.31999999995</v>
      </c>
      <c r="AF65" s="1">
        <f ca="1">RepFd!AF70</f>
        <v>432017.31999999995</v>
      </c>
      <c r="AG65" s="1">
        <f ca="1">RepFd!AG70</f>
        <v>506180.86999999994</v>
      </c>
      <c r="AH65" s="1">
        <f ca="1">RepFd!AH70</f>
        <v>521342.59999999992</v>
      </c>
      <c r="AI65" s="1">
        <f ca="1">RepFd!AI70</f>
        <v>521342.59999999992</v>
      </c>
      <c r="AJ65" s="1">
        <f ca="1">RepFd!AJ70</f>
        <v>521342.59999999992</v>
      </c>
      <c r="AK65" s="1">
        <f ca="1">RepFd!AK70</f>
        <v>521342.59999999992</v>
      </c>
      <c r="AL65" s="1">
        <f ca="1">RepFd!AL70</f>
        <v>521342.59999999992</v>
      </c>
    </row>
    <row r="66" spans="9:38" x14ac:dyDescent="0.25">
      <c r="I66" s="22" t="str">
        <f>Items!$E$78</f>
        <v>Кредиторская задолженность по себестоимостным затратам</v>
      </c>
      <c r="J66" s="1" t="str">
        <f>Items!F78</f>
        <v>Доставка</v>
      </c>
      <c r="Q66" s="15">
        <f>RepFd!Q71</f>
        <v>0</v>
      </c>
      <c r="T66" s="1">
        <f>RepFd!T71</f>
        <v>0</v>
      </c>
      <c r="U66" s="1">
        <f ca="1">RepFd!U71</f>
        <v>0</v>
      </c>
      <c r="V66" s="1">
        <f ca="1">RepFd!V71</f>
        <v>2142</v>
      </c>
      <c r="W66" s="1">
        <f ca="1">RepFd!W71</f>
        <v>54106</v>
      </c>
      <c r="X66" s="1">
        <f ca="1">RepFd!X71</f>
        <v>57866</v>
      </c>
      <c r="Y66" s="1">
        <f ca="1">RepFd!Y71</f>
        <v>64737</v>
      </c>
      <c r="Z66" s="1">
        <f ca="1">RepFd!Z71</f>
        <v>131846</v>
      </c>
      <c r="AA66" s="1">
        <f ca="1">RepFd!AA71</f>
        <v>165566.91999999998</v>
      </c>
      <c r="AB66" s="1">
        <f ca="1">RepFd!AB71</f>
        <v>232001.14999999997</v>
      </c>
      <c r="AC66" s="1">
        <f ca="1">RepFd!AC71</f>
        <v>253910.92999999996</v>
      </c>
      <c r="AD66" s="1">
        <f ca="1">RepFd!AD71</f>
        <v>372320.31999999995</v>
      </c>
      <c r="AE66" s="1">
        <f ca="1">RepFd!AE71</f>
        <v>412572.45999999996</v>
      </c>
      <c r="AF66" s="1">
        <f ca="1">RepFd!AF71</f>
        <v>496862.45999999996</v>
      </c>
      <c r="AG66" s="1">
        <f ca="1">RepFd!AG71</f>
        <v>517611.05999999994</v>
      </c>
      <c r="AH66" s="1">
        <f ca="1">RepFd!AH71</f>
        <v>530359.15999999992</v>
      </c>
      <c r="AI66" s="1">
        <f ca="1">RepFd!AI71</f>
        <v>530359.15999999992</v>
      </c>
      <c r="AJ66" s="1">
        <f ca="1">RepFd!AJ71</f>
        <v>530359.15999999992</v>
      </c>
      <c r="AK66" s="1">
        <f ca="1">RepFd!AK71</f>
        <v>530359.15999999992</v>
      </c>
      <c r="AL66" s="1">
        <f ca="1">RepFd!AL71</f>
        <v>530359.15999999992</v>
      </c>
    </row>
    <row r="67" spans="9:38" x14ac:dyDescent="0.25">
      <c r="I67" s="22" t="str">
        <f>Items!$E$79</f>
        <v>Кредиторская задолженность по себестоимостным затратам</v>
      </c>
      <c r="J67" s="1" t="str">
        <f>Items!F79</f>
        <v>Канализация, Скважина,кессон и септик</v>
      </c>
      <c r="Q67" s="15">
        <f>RepFd!Q72</f>
        <v>0</v>
      </c>
      <c r="T67" s="1">
        <f>RepFd!T72</f>
        <v>0</v>
      </c>
      <c r="U67" s="1">
        <f ca="1">RepFd!U72</f>
        <v>0</v>
      </c>
      <c r="V67" s="1">
        <f ca="1">RepFd!V72</f>
        <v>284038.53999999998</v>
      </c>
      <c r="W67" s="1">
        <f ca="1">RepFd!W72</f>
        <v>1051119.28</v>
      </c>
      <c r="X67" s="1">
        <f ca="1">RepFd!X72</f>
        <v>1095865.6100000001</v>
      </c>
      <c r="Y67" s="1">
        <f ca="1">RepFd!Y72</f>
        <v>1095865.6100000001</v>
      </c>
      <c r="Z67" s="1">
        <f ca="1">RepFd!Z72</f>
        <v>1097378.51</v>
      </c>
      <c r="AA67" s="1">
        <f ca="1">RepFd!AA72</f>
        <v>1097378.51</v>
      </c>
      <c r="AB67" s="1">
        <f ca="1">RepFd!AB72</f>
        <v>1097378.51</v>
      </c>
      <c r="AC67" s="1">
        <f ca="1">RepFd!AC72</f>
        <v>1271218.07</v>
      </c>
      <c r="AD67" s="1">
        <f ca="1">RepFd!AD72</f>
        <v>1279049.21</v>
      </c>
      <c r="AE67" s="1">
        <f ca="1">RepFd!AE72</f>
        <v>1371258.19</v>
      </c>
      <c r="AF67" s="1">
        <f ca="1">RepFd!AF72</f>
        <v>1457433.19</v>
      </c>
      <c r="AG67" s="1">
        <f ca="1">RepFd!AG72</f>
        <v>1919964.41</v>
      </c>
      <c r="AH67" s="1">
        <f ca="1">RepFd!AH72</f>
        <v>1923112.5499999998</v>
      </c>
      <c r="AI67" s="1">
        <f ca="1">RepFd!AI72</f>
        <v>1923112.5499999998</v>
      </c>
      <c r="AJ67" s="1">
        <f ca="1">RepFd!AJ72</f>
        <v>1923112.5499999998</v>
      </c>
      <c r="AK67" s="1">
        <f ca="1">RepFd!AK72</f>
        <v>1923112.5499999998</v>
      </c>
      <c r="AL67" s="1">
        <f ca="1">RepFd!AL72</f>
        <v>1923112.5499999998</v>
      </c>
    </row>
    <row r="68" spans="9:38" x14ac:dyDescent="0.25">
      <c r="I68" s="22" t="str">
        <f>Items!$E$73</f>
        <v>Кредиторская задолженность по себестоимостным затратам</v>
      </c>
      <c r="J68" s="1" t="str">
        <f>Items!F80</f>
        <v>Метизы, расходники</v>
      </c>
      <c r="Q68" s="15">
        <f>RepFd!Q73</f>
        <v>0</v>
      </c>
      <c r="T68" s="1">
        <f>RepFd!T73</f>
        <v>0</v>
      </c>
      <c r="U68" s="1">
        <f ca="1">RepFd!U73</f>
        <v>0</v>
      </c>
      <c r="V68" s="1">
        <f ca="1">RepFd!V73</f>
        <v>7391.2199999999993</v>
      </c>
      <c r="W68" s="1">
        <f ca="1">RepFd!W73</f>
        <v>35940.019999999997</v>
      </c>
      <c r="X68" s="1">
        <f ca="1">RepFd!X73</f>
        <v>46436.819999999992</v>
      </c>
      <c r="Y68" s="1">
        <f ca="1">RepFd!Y73</f>
        <v>52293.829999999994</v>
      </c>
      <c r="Z68" s="1">
        <f ca="1">RepFd!Z73</f>
        <v>92676.312999999995</v>
      </c>
      <c r="AA68" s="1">
        <f ca="1">RepFd!AA73</f>
        <v>143645.59299999999</v>
      </c>
      <c r="AB68" s="1">
        <f ca="1">RepFd!AB73</f>
        <v>237023.07759999999</v>
      </c>
      <c r="AC68" s="1">
        <f ca="1">RepFd!AC73</f>
        <v>264563.53759999998</v>
      </c>
      <c r="AD68" s="1">
        <f ca="1">RepFd!AD73</f>
        <v>272287.26759999996</v>
      </c>
      <c r="AE68" s="1">
        <f ca="1">RepFd!AE73</f>
        <v>313746.43759999995</v>
      </c>
      <c r="AF68" s="1">
        <f ca="1">RepFd!AF73</f>
        <v>314513.98759999993</v>
      </c>
      <c r="AG68" s="1">
        <f ca="1">RepFd!AG73</f>
        <v>398091.40759999992</v>
      </c>
      <c r="AH68" s="1">
        <f ca="1">RepFd!AH73</f>
        <v>509299.17759999994</v>
      </c>
      <c r="AI68" s="1">
        <f ca="1">RepFd!AI73</f>
        <v>509299.17759999994</v>
      </c>
      <c r="AJ68" s="1">
        <f ca="1">RepFd!AJ73</f>
        <v>509299.17759999994</v>
      </c>
      <c r="AK68" s="1">
        <f ca="1">RepFd!AK73</f>
        <v>509299.17759999994</v>
      </c>
      <c r="AL68" s="1">
        <f ca="1">RepFd!AL73</f>
        <v>509299.17759999994</v>
      </c>
    </row>
    <row r="69" spans="9:38" x14ac:dyDescent="0.25">
      <c r="I69" s="22" t="str">
        <f>Items!$E$74</f>
        <v>Кредиторская задолженность по себестоимостным затратам</v>
      </c>
      <c r="J69" s="1" t="str">
        <f>Items!F81</f>
        <v>Материалы Фундамент</v>
      </c>
      <c r="Q69" s="15">
        <f>RepFd!Q74</f>
        <v>0</v>
      </c>
      <c r="T69" s="1">
        <f>RepFd!T74</f>
        <v>0</v>
      </c>
      <c r="U69" s="1">
        <f ca="1">RepFd!U74</f>
        <v>0</v>
      </c>
      <c r="V69" s="1">
        <f ca="1">RepFd!V74</f>
        <v>285577.31</v>
      </c>
      <c r="W69" s="1">
        <f ca="1">RepFd!W74</f>
        <v>1655363.28</v>
      </c>
      <c r="X69" s="1">
        <f ca="1">RepFd!X74</f>
        <v>1705221.28</v>
      </c>
      <c r="Y69" s="1">
        <f ca="1">RepFd!Y74</f>
        <v>1705221.28</v>
      </c>
      <c r="Z69" s="1">
        <f ca="1">RepFd!Z74</f>
        <v>1705221.28</v>
      </c>
      <c r="AA69" s="1">
        <f ca="1">RepFd!AA74</f>
        <v>1705221.28</v>
      </c>
      <c r="AB69" s="1">
        <f ca="1">RepFd!AB74</f>
        <v>1705221.28</v>
      </c>
      <c r="AC69" s="1">
        <f ca="1">RepFd!AC74</f>
        <v>3253759.95</v>
      </c>
      <c r="AD69" s="1">
        <f ca="1">RepFd!AD74</f>
        <v>4004777.2700000005</v>
      </c>
      <c r="AE69" s="1">
        <f ca="1">RepFd!AE74</f>
        <v>5103875.13</v>
      </c>
      <c r="AF69" s="1">
        <f ca="1">RepFd!AF74</f>
        <v>5705615.6699999999</v>
      </c>
      <c r="AG69" s="1">
        <f ca="1">RepFd!AG74</f>
        <v>6926051.9900000002</v>
      </c>
      <c r="AH69" s="1">
        <f ca="1">RepFd!AH74</f>
        <v>10547601.390000001</v>
      </c>
      <c r="AI69" s="1">
        <f ca="1">RepFd!AI74</f>
        <v>10547601.390000001</v>
      </c>
      <c r="AJ69" s="1">
        <f ca="1">RepFd!AJ74</f>
        <v>10547601.390000001</v>
      </c>
      <c r="AK69" s="1">
        <f ca="1">RepFd!AK74</f>
        <v>10547601.390000001</v>
      </c>
      <c r="AL69" s="1">
        <f ca="1">RepFd!AL74</f>
        <v>10547601.390000001</v>
      </c>
    </row>
    <row r="70" spans="9:38" x14ac:dyDescent="0.25">
      <c r="I70" s="22" t="str">
        <f>Items!$E$75</f>
        <v>Кредиторская задолженность по себестоимостным затратам</v>
      </c>
      <c r="J70" s="1" t="str">
        <f>Items!F82</f>
        <v>Материалы Коробка</v>
      </c>
      <c r="Q70" s="15">
        <f>RepFd!Q75</f>
        <v>0</v>
      </c>
      <c r="T70" s="1">
        <f>RepFd!T75</f>
        <v>0</v>
      </c>
      <c r="U70" s="1">
        <f ca="1">RepFd!U75</f>
        <v>0</v>
      </c>
      <c r="V70" s="1">
        <f ca="1">RepFd!V75</f>
        <v>0</v>
      </c>
      <c r="W70" s="1">
        <f ca="1">RepFd!W75</f>
        <v>442010.56</v>
      </c>
      <c r="X70" s="1">
        <f ca="1">RepFd!X75</f>
        <v>538493.31999999995</v>
      </c>
      <c r="Y70" s="1">
        <f ca="1">RepFd!Y75</f>
        <v>1160797.2599999998</v>
      </c>
      <c r="Z70" s="1">
        <f ca="1">RepFd!Z75</f>
        <v>1556386.6699999997</v>
      </c>
      <c r="AA70" s="1">
        <f ca="1">RepFd!AA75</f>
        <v>3519624.8899999997</v>
      </c>
      <c r="AB70" s="1">
        <f ca="1">RepFd!AB75</f>
        <v>3520809.2899999996</v>
      </c>
      <c r="AC70" s="1">
        <f ca="1">RepFd!AC75</f>
        <v>3520809.2899999996</v>
      </c>
      <c r="AD70" s="1">
        <f ca="1">RepFd!AD75</f>
        <v>3861400.6099999994</v>
      </c>
      <c r="AE70" s="1">
        <f ca="1">RepFd!AE75</f>
        <v>3959025.6099999994</v>
      </c>
      <c r="AF70" s="1">
        <f ca="1">RepFd!AF75</f>
        <v>4392321.6499999994</v>
      </c>
      <c r="AG70" s="1">
        <f ca="1">RepFd!AG75</f>
        <v>4442802.6499999994</v>
      </c>
      <c r="AH70" s="1">
        <f ca="1">RepFd!AH75</f>
        <v>4442802.6499999994</v>
      </c>
      <c r="AI70" s="1">
        <f ca="1">RepFd!AI75</f>
        <v>4442802.6499999994</v>
      </c>
      <c r="AJ70" s="1">
        <f ca="1">RepFd!AJ75</f>
        <v>4442802.6499999994</v>
      </c>
      <c r="AK70" s="1">
        <f ca="1">RepFd!AK75</f>
        <v>4442802.6499999994</v>
      </c>
      <c r="AL70" s="1">
        <f ca="1">RepFd!AL75</f>
        <v>4442802.6499999994</v>
      </c>
    </row>
    <row r="71" spans="9:38" x14ac:dyDescent="0.25">
      <c r="I71" s="22" t="str">
        <f>Items!$E$76</f>
        <v>Кредиторская задолженность по себестоимостным затратам</v>
      </c>
      <c r="J71" s="1" t="str">
        <f>Items!F83</f>
        <v>Материалы Кровля</v>
      </c>
      <c r="Q71" s="15">
        <f>RepFd!Q76</f>
        <v>0</v>
      </c>
      <c r="T71" s="1">
        <f>RepFd!T76</f>
        <v>0</v>
      </c>
      <c r="U71" s="1">
        <f ca="1">RepFd!U76</f>
        <v>0</v>
      </c>
      <c r="V71" s="1">
        <f ca="1">RepFd!V76</f>
        <v>182954.16999999998</v>
      </c>
      <c r="W71" s="1">
        <f ca="1">RepFd!W76</f>
        <v>293653.26999999996</v>
      </c>
      <c r="X71" s="1">
        <f ca="1">RepFd!X76</f>
        <v>739334.53</v>
      </c>
      <c r="Y71" s="1">
        <f ca="1">RepFd!Y76</f>
        <v>814351.73</v>
      </c>
      <c r="Z71" s="1">
        <f ca="1">RepFd!Z76</f>
        <v>871117.42999999993</v>
      </c>
      <c r="AA71" s="1">
        <f ca="1">RepFd!AA76</f>
        <v>1072333.69</v>
      </c>
      <c r="AB71" s="1">
        <f ca="1">RepFd!AB76</f>
        <v>1731539.11</v>
      </c>
      <c r="AC71" s="1">
        <f ca="1">RepFd!AC76</f>
        <v>1783161.73</v>
      </c>
      <c r="AD71" s="1">
        <f ca="1">RepFd!AD76</f>
        <v>2021161.73</v>
      </c>
      <c r="AE71" s="1">
        <f ca="1">RepFd!AE76</f>
        <v>2021161.73</v>
      </c>
      <c r="AF71" s="1">
        <f ca="1">RepFd!AF76</f>
        <v>2773798.19</v>
      </c>
      <c r="AG71" s="1">
        <f ca="1">RepFd!AG76</f>
        <v>2791385.8</v>
      </c>
      <c r="AH71" s="1">
        <f ca="1">RepFd!AH76</f>
        <v>2821832.04</v>
      </c>
      <c r="AI71" s="1">
        <f ca="1">RepFd!AI76</f>
        <v>2821832.04</v>
      </c>
      <c r="AJ71" s="1">
        <f ca="1">RepFd!AJ76</f>
        <v>2821832.04</v>
      </c>
      <c r="AK71" s="1">
        <f ca="1">RepFd!AK76</f>
        <v>2821832.04</v>
      </c>
      <c r="AL71" s="1">
        <f ca="1">RepFd!AL76</f>
        <v>2821832.04</v>
      </c>
    </row>
    <row r="72" spans="9:38" x14ac:dyDescent="0.25">
      <c r="I72" s="22" t="str">
        <f>Items!$E$77</f>
        <v>Кредиторская задолженность по себестоимостным затратам</v>
      </c>
      <c r="J72" s="1" t="str">
        <f>Items!F84</f>
        <v>Материалы Окна и двери</v>
      </c>
      <c r="Q72" s="15">
        <f>RepFd!Q77</f>
        <v>0</v>
      </c>
      <c r="T72" s="1">
        <f>RepFd!T77</f>
        <v>0</v>
      </c>
      <c r="U72" s="1">
        <f ca="1">RepFd!U77</f>
        <v>0</v>
      </c>
      <c r="V72" s="1">
        <f ca="1">RepFd!V77</f>
        <v>0</v>
      </c>
      <c r="W72" s="1">
        <f ca="1">RepFd!W77</f>
        <v>0</v>
      </c>
      <c r="X72" s="1">
        <f ca="1">RepFd!X77</f>
        <v>0</v>
      </c>
      <c r="Y72" s="1">
        <f ca="1">RepFd!Y77</f>
        <v>289586.44999999995</v>
      </c>
      <c r="Z72" s="1">
        <f ca="1">RepFd!Z77</f>
        <v>289586.44999999995</v>
      </c>
      <c r="AA72" s="1">
        <f ca="1">RepFd!AA77</f>
        <v>600965.8899999999</v>
      </c>
      <c r="AB72" s="1">
        <f ca="1">RepFd!AB77</f>
        <v>609334.7699999999</v>
      </c>
      <c r="AC72" s="1">
        <f ca="1">RepFd!AC77</f>
        <v>609334.7699999999</v>
      </c>
      <c r="AD72" s="1">
        <f ca="1">RepFd!AD77</f>
        <v>609334.7699999999</v>
      </c>
      <c r="AE72" s="1">
        <f ca="1">RepFd!AE77</f>
        <v>689838.2699999999</v>
      </c>
      <c r="AF72" s="1">
        <f ca="1">RepFd!AF77</f>
        <v>948718.96999999986</v>
      </c>
      <c r="AG72" s="1">
        <f ca="1">RepFd!AG77</f>
        <v>951479.7699999999</v>
      </c>
      <c r="AH72" s="1">
        <f ca="1">RepFd!AH77</f>
        <v>951479.7699999999</v>
      </c>
      <c r="AI72" s="1">
        <f ca="1">RepFd!AI77</f>
        <v>951479.7699999999</v>
      </c>
      <c r="AJ72" s="1">
        <f ca="1">RepFd!AJ77</f>
        <v>951479.7699999999</v>
      </c>
      <c r="AK72" s="1">
        <f ca="1">RepFd!AK77</f>
        <v>951479.7699999999</v>
      </c>
      <c r="AL72" s="1">
        <f ca="1">RepFd!AL77</f>
        <v>951479.7699999999</v>
      </c>
    </row>
    <row r="73" spans="9:38" x14ac:dyDescent="0.25">
      <c r="I73" s="22" t="str">
        <f>Items!$E$78</f>
        <v>Кредиторская задолженность по себестоимостным затратам</v>
      </c>
      <c r="J73" s="1" t="str">
        <f>Items!F85</f>
        <v>Материалы Фасад</v>
      </c>
      <c r="Q73" s="15">
        <f>RepFd!Q78</f>
        <v>0</v>
      </c>
      <c r="T73" s="1">
        <f>RepFd!T78</f>
        <v>0</v>
      </c>
      <c r="U73" s="1">
        <f ca="1">RepFd!U78</f>
        <v>0</v>
      </c>
      <c r="V73" s="1">
        <f ca="1">RepFd!V78</f>
        <v>0</v>
      </c>
      <c r="W73" s="1">
        <f ca="1">RepFd!W78</f>
        <v>0</v>
      </c>
      <c r="X73" s="1">
        <f ca="1">RepFd!X78</f>
        <v>0</v>
      </c>
      <c r="Y73" s="1">
        <f ca="1">RepFd!Y78</f>
        <v>0</v>
      </c>
      <c r="Z73" s="1">
        <f ca="1">RepFd!Z78</f>
        <v>175745.89999999997</v>
      </c>
      <c r="AA73" s="1">
        <f ca="1">RepFd!AA78</f>
        <v>310737.01999999996</v>
      </c>
      <c r="AB73" s="1">
        <f ca="1">RepFd!AB78</f>
        <v>362363.80999999994</v>
      </c>
      <c r="AC73" s="1">
        <f ca="1">RepFd!AC78</f>
        <v>642449.35999999987</v>
      </c>
      <c r="AD73" s="1">
        <f ca="1">RepFd!AD78</f>
        <v>659140.34999999986</v>
      </c>
      <c r="AE73" s="1">
        <f ca="1">RepFd!AE78</f>
        <v>659140.34999999986</v>
      </c>
      <c r="AF73" s="1">
        <f ca="1">RepFd!AF78</f>
        <v>659140.34999999986</v>
      </c>
      <c r="AG73" s="1">
        <f ca="1">RepFd!AG78</f>
        <v>1167684.1299999999</v>
      </c>
      <c r="AH73" s="1">
        <f ca="1">RepFd!AH78</f>
        <v>1224639.44</v>
      </c>
      <c r="AI73" s="1">
        <f ca="1">RepFd!AI78</f>
        <v>1224639.44</v>
      </c>
      <c r="AJ73" s="1">
        <f ca="1">RepFd!AJ78</f>
        <v>1224639.44</v>
      </c>
      <c r="AK73" s="1">
        <f ca="1">RepFd!AK78</f>
        <v>1224639.44</v>
      </c>
      <c r="AL73" s="1">
        <f ca="1">RepFd!AL78</f>
        <v>1224639.44</v>
      </c>
    </row>
    <row r="74" spans="9:38" x14ac:dyDescent="0.25">
      <c r="I74" s="22" t="str">
        <f>Items!$E$79</f>
        <v>Кредиторская задолженность по себестоимостным затратам</v>
      </c>
      <c r="J74" s="1" t="str">
        <f>Items!F86</f>
        <v>Материалы Благоустройство</v>
      </c>
      <c r="Q74" s="15">
        <f>RepFd!Q79</f>
        <v>0</v>
      </c>
      <c r="T74" s="1">
        <f>RepFd!T79</f>
        <v>0</v>
      </c>
      <c r="U74" s="1">
        <f ca="1">RepFd!U79</f>
        <v>0</v>
      </c>
      <c r="V74" s="1">
        <f ca="1">RepFd!V79</f>
        <v>0</v>
      </c>
      <c r="W74" s="1">
        <f ca="1">RepFd!W79</f>
        <v>0</v>
      </c>
      <c r="X74" s="1">
        <f ca="1">RepFd!X79</f>
        <v>0</v>
      </c>
      <c r="Y74" s="1">
        <f ca="1">RepFd!Y79</f>
        <v>0</v>
      </c>
      <c r="Z74" s="1">
        <f ca="1">RepFd!Z79</f>
        <v>0</v>
      </c>
      <c r="AA74" s="1">
        <f ca="1">RepFd!AA79</f>
        <v>0</v>
      </c>
      <c r="AB74" s="1">
        <f ca="1">RepFd!AB79</f>
        <v>0</v>
      </c>
      <c r="AC74" s="1">
        <f ca="1">RepFd!AC79</f>
        <v>0</v>
      </c>
      <c r="AD74" s="1">
        <f ca="1">RepFd!AD79</f>
        <v>0</v>
      </c>
      <c r="AE74" s="1">
        <f ca="1">RepFd!AE79</f>
        <v>0</v>
      </c>
      <c r="AF74" s="1">
        <f ca="1">RepFd!AF79</f>
        <v>0</v>
      </c>
      <c r="AG74" s="1">
        <f ca="1">RepFd!AG79</f>
        <v>720264.66999999993</v>
      </c>
      <c r="AH74" s="1">
        <f ca="1">RepFd!AH79</f>
        <v>783226.74999999988</v>
      </c>
      <c r="AI74" s="1">
        <f ca="1">RepFd!AI79</f>
        <v>783226.74999999988</v>
      </c>
      <c r="AJ74" s="1">
        <f ca="1">RepFd!AJ79</f>
        <v>783226.74999999988</v>
      </c>
      <c r="AK74" s="1">
        <f ca="1">RepFd!AK79</f>
        <v>783226.74999999988</v>
      </c>
      <c r="AL74" s="1">
        <f ca="1">RepFd!AL79</f>
        <v>783226.74999999988</v>
      </c>
    </row>
    <row r="75" spans="9:38" x14ac:dyDescent="0.25">
      <c r="I75" s="22" t="str">
        <f>Items!$E$79</f>
        <v>Кредиторская задолженность по себестоимостным затратам</v>
      </c>
      <c r="J75" s="1" t="str">
        <f>Items!F87</f>
        <v>Монтаж фундамента</v>
      </c>
      <c r="Q75" s="15">
        <f>RepFd!Q80</f>
        <v>0</v>
      </c>
      <c r="T75" s="1">
        <f>RepFd!T80</f>
        <v>0</v>
      </c>
      <c r="U75" s="1">
        <f ca="1">RepFd!U80</f>
        <v>0</v>
      </c>
      <c r="V75" s="1">
        <f ca="1">RepFd!V80</f>
        <v>0</v>
      </c>
      <c r="W75" s="1">
        <f ca="1">RepFd!W80</f>
        <v>270630</v>
      </c>
      <c r="X75" s="1">
        <f ca="1">RepFd!X80</f>
        <v>595306</v>
      </c>
      <c r="Y75" s="1">
        <f ca="1">RepFd!Y80</f>
        <v>595306</v>
      </c>
      <c r="Z75" s="1">
        <f ca="1">RepFd!Z80</f>
        <v>595306</v>
      </c>
      <c r="AA75" s="1">
        <f ca="1">RepFd!AA80</f>
        <v>595306</v>
      </c>
      <c r="AB75" s="1">
        <f ca="1">RepFd!AB80</f>
        <v>595306</v>
      </c>
      <c r="AC75" s="1">
        <f ca="1">RepFd!AC80</f>
        <v>1037715.89</v>
      </c>
      <c r="AD75" s="1">
        <f ca="1">RepFd!AD80</f>
        <v>1723640.8900000001</v>
      </c>
      <c r="AE75" s="1">
        <f ca="1">RepFd!AE80</f>
        <v>1774958.59</v>
      </c>
      <c r="AF75" s="1">
        <f ca="1">RepFd!AF80</f>
        <v>1903155.7200000002</v>
      </c>
      <c r="AG75" s="1">
        <f ca="1">RepFd!AG80</f>
        <v>2762648.22</v>
      </c>
      <c r="AH75" s="1">
        <f ca="1">RepFd!AH80</f>
        <v>3368658.5500000003</v>
      </c>
      <c r="AI75" s="1">
        <f ca="1">RepFd!AI80</f>
        <v>3368658.5500000003</v>
      </c>
      <c r="AJ75" s="1">
        <f ca="1">RepFd!AJ80</f>
        <v>3368658.5500000003</v>
      </c>
      <c r="AK75" s="1">
        <f ca="1">RepFd!AK80</f>
        <v>3368658.5500000003</v>
      </c>
      <c r="AL75" s="1">
        <f ca="1">RepFd!AL80</f>
        <v>3368658.5500000003</v>
      </c>
    </row>
    <row r="76" spans="9:38" x14ac:dyDescent="0.25">
      <c r="I76" s="22" t="str">
        <f>Items!$E$79</f>
        <v>Кредиторская задолженность по себестоимостным затратам</v>
      </c>
      <c r="J76" s="1" t="str">
        <f>Items!F88</f>
        <v>Монтаж Коробки</v>
      </c>
      <c r="Q76" s="15">
        <f>RepFd!Q81</f>
        <v>0</v>
      </c>
      <c r="T76" s="1">
        <f>RepFd!T81</f>
        <v>0</v>
      </c>
      <c r="U76" s="1">
        <f ca="1">RepFd!U81</f>
        <v>0</v>
      </c>
      <c r="V76" s="1">
        <f ca="1">RepFd!V81</f>
        <v>0</v>
      </c>
      <c r="W76" s="1">
        <f ca="1">RepFd!W81</f>
        <v>0</v>
      </c>
      <c r="X76" s="1">
        <f ca="1">RepFd!X81</f>
        <v>167878</v>
      </c>
      <c r="Y76" s="1">
        <f ca="1">RepFd!Y81</f>
        <v>336488</v>
      </c>
      <c r="Z76" s="1">
        <f ca="1">RepFd!Z81</f>
        <v>698129</v>
      </c>
      <c r="AA76" s="1">
        <f ca="1">RepFd!AA81</f>
        <v>1255241.05</v>
      </c>
      <c r="AB76" s="1">
        <f ca="1">RepFd!AB81</f>
        <v>1255241.05</v>
      </c>
      <c r="AC76" s="1">
        <f ca="1">RepFd!AC81</f>
        <v>1255241.05</v>
      </c>
      <c r="AD76" s="1">
        <f ca="1">RepFd!AD81</f>
        <v>1358594.55</v>
      </c>
      <c r="AE76" s="1">
        <f ca="1">RepFd!AE81</f>
        <v>1856844.05</v>
      </c>
      <c r="AF76" s="1">
        <f ca="1">RepFd!AF81</f>
        <v>3071156.55</v>
      </c>
      <c r="AG76" s="1">
        <f ca="1">RepFd!AG81</f>
        <v>3154456.55</v>
      </c>
      <c r="AH76" s="1">
        <f ca="1">RepFd!AH81</f>
        <v>3386956.55</v>
      </c>
      <c r="AI76" s="1">
        <f ca="1">RepFd!AI81</f>
        <v>3386956.55</v>
      </c>
      <c r="AJ76" s="1">
        <f ca="1">RepFd!AJ81</f>
        <v>3386956.55</v>
      </c>
      <c r="AK76" s="1">
        <f ca="1">RepFd!AK81</f>
        <v>3386956.55</v>
      </c>
      <c r="AL76" s="1">
        <f ca="1">RepFd!AL81</f>
        <v>3386956.55</v>
      </c>
    </row>
    <row r="77" spans="9:38" x14ac:dyDescent="0.25">
      <c r="I77" s="22" t="str">
        <f>Items!$E$79</f>
        <v>Кредиторская задолженность по себестоимостным затратам</v>
      </c>
      <c r="J77" s="1" t="str">
        <f>Items!F89</f>
        <v>Монтаж кровли</v>
      </c>
      <c r="Q77" s="15">
        <f>RepFd!Q82</f>
        <v>0</v>
      </c>
      <c r="T77" s="1">
        <f>RepFd!T82</f>
        <v>0</v>
      </c>
      <c r="U77" s="1">
        <f ca="1">RepFd!U82</f>
        <v>0</v>
      </c>
      <c r="V77" s="1">
        <f ca="1">RepFd!V82</f>
        <v>0</v>
      </c>
      <c r="W77" s="1">
        <f ca="1">RepFd!W82</f>
        <v>0</v>
      </c>
      <c r="X77" s="1">
        <f ca="1">RepFd!X82</f>
        <v>0</v>
      </c>
      <c r="Y77" s="1">
        <f ca="1">RepFd!Y82</f>
        <v>0</v>
      </c>
      <c r="Z77" s="1">
        <f ca="1">RepFd!Z82</f>
        <v>117565.6</v>
      </c>
      <c r="AA77" s="1">
        <f ca="1">RepFd!AA82</f>
        <v>283469.90000000002</v>
      </c>
      <c r="AB77" s="1">
        <f ca="1">RepFd!AB82</f>
        <v>600389.44999999995</v>
      </c>
      <c r="AC77" s="1">
        <f ca="1">RepFd!AC82</f>
        <v>939194.95</v>
      </c>
      <c r="AD77" s="1">
        <f ca="1">RepFd!AD82</f>
        <v>939194.95</v>
      </c>
      <c r="AE77" s="1">
        <f ca="1">RepFd!AE82</f>
        <v>939194.95</v>
      </c>
      <c r="AF77" s="1">
        <f ca="1">RepFd!AF82</f>
        <v>1169189.45</v>
      </c>
      <c r="AG77" s="1">
        <f ca="1">RepFd!AG82</f>
        <v>1561574.95</v>
      </c>
      <c r="AH77" s="1">
        <f ca="1">RepFd!AH82</f>
        <v>2102552.4699999997</v>
      </c>
      <c r="AI77" s="1">
        <f ca="1">RepFd!AI82</f>
        <v>2102552.4699999997</v>
      </c>
      <c r="AJ77" s="1">
        <f ca="1">RepFd!AJ82</f>
        <v>2102552.4699999997</v>
      </c>
      <c r="AK77" s="1">
        <f ca="1">RepFd!AK82</f>
        <v>2102552.4699999997</v>
      </c>
      <c r="AL77" s="1">
        <f ca="1">RepFd!AL82</f>
        <v>2102552.4699999997</v>
      </c>
    </row>
    <row r="78" spans="9:38" x14ac:dyDescent="0.25">
      <c r="I78" s="22" t="str">
        <f>Items!$E$79</f>
        <v>Кредиторская задолженность по себестоимостным затратам</v>
      </c>
      <c r="J78" s="1" t="str">
        <f>Items!F90</f>
        <v>Монтаж окон</v>
      </c>
      <c r="Q78" s="15">
        <f>RepFd!Q83</f>
        <v>0</v>
      </c>
      <c r="T78" s="1">
        <f>RepFd!T83</f>
        <v>0</v>
      </c>
      <c r="U78" s="1">
        <f ca="1">RepFd!U83</f>
        <v>0</v>
      </c>
      <c r="V78" s="1">
        <f ca="1">RepFd!V83</f>
        <v>0</v>
      </c>
      <c r="W78" s="1">
        <f ca="1">RepFd!W83</f>
        <v>0</v>
      </c>
      <c r="X78" s="1">
        <f ca="1">RepFd!X83</f>
        <v>0</v>
      </c>
      <c r="Y78" s="1">
        <f ca="1">RepFd!Y83</f>
        <v>0</v>
      </c>
      <c r="Z78" s="1">
        <f ca="1">RepFd!Z83</f>
        <v>0</v>
      </c>
      <c r="AA78" s="1">
        <f ca="1">RepFd!AA83</f>
        <v>0</v>
      </c>
      <c r="AB78" s="1">
        <f ca="1">RepFd!AB83</f>
        <v>50150</v>
      </c>
      <c r="AC78" s="1">
        <f ca="1">RepFd!AC83</f>
        <v>50150</v>
      </c>
      <c r="AD78" s="1">
        <f ca="1">RepFd!AD83</f>
        <v>50150</v>
      </c>
      <c r="AE78" s="1">
        <f ca="1">RepFd!AE83</f>
        <v>50150</v>
      </c>
      <c r="AF78" s="1">
        <f ca="1">RepFd!AF83</f>
        <v>50150</v>
      </c>
      <c r="AG78" s="1">
        <f ca="1">RepFd!AG83</f>
        <v>106550</v>
      </c>
      <c r="AH78" s="1">
        <f ca="1">RepFd!AH83</f>
        <v>106550</v>
      </c>
      <c r="AI78" s="1">
        <f ca="1">RepFd!AI83</f>
        <v>106550</v>
      </c>
      <c r="AJ78" s="1">
        <f ca="1">RepFd!AJ83</f>
        <v>106550</v>
      </c>
      <c r="AK78" s="1">
        <f ca="1">RepFd!AK83</f>
        <v>106550</v>
      </c>
      <c r="AL78" s="1">
        <f ca="1">RepFd!AL83</f>
        <v>106550</v>
      </c>
    </row>
    <row r="79" spans="9:38" x14ac:dyDescent="0.25">
      <c r="I79" s="22" t="str">
        <f>Items!$E$79</f>
        <v>Кредиторская задолженность по себестоимостным затратам</v>
      </c>
      <c r="J79" s="1" t="str">
        <f>Items!F91</f>
        <v>Монтаж Фасада</v>
      </c>
      <c r="Q79" s="15">
        <f>RepFd!Q84</f>
        <v>0</v>
      </c>
      <c r="T79" s="1">
        <f>RepFd!T84</f>
        <v>0</v>
      </c>
      <c r="U79" s="1">
        <f ca="1">RepFd!U84</f>
        <v>0</v>
      </c>
      <c r="V79" s="1">
        <f ca="1">RepFd!V84</f>
        <v>0</v>
      </c>
      <c r="W79" s="1">
        <f ca="1">RepFd!W84</f>
        <v>0</v>
      </c>
      <c r="X79" s="1">
        <f ca="1">RepFd!X84</f>
        <v>0</v>
      </c>
      <c r="Y79" s="1">
        <f ca="1">RepFd!Y84</f>
        <v>0</v>
      </c>
      <c r="Z79" s="1">
        <f ca="1">RepFd!Z84</f>
        <v>0</v>
      </c>
      <c r="AA79" s="1">
        <f ca="1">RepFd!AA84</f>
        <v>41350</v>
      </c>
      <c r="AB79" s="1">
        <f ca="1">RepFd!AB84</f>
        <v>644260.80000000005</v>
      </c>
      <c r="AC79" s="1">
        <f ca="1">RepFd!AC84</f>
        <v>899493.74</v>
      </c>
      <c r="AD79" s="1">
        <f ca="1">RepFd!AD84</f>
        <v>952565.74</v>
      </c>
      <c r="AE79" s="1">
        <f ca="1">RepFd!AE84</f>
        <v>952565.74</v>
      </c>
      <c r="AF79" s="1">
        <f ca="1">RepFd!AF84</f>
        <v>952565.74</v>
      </c>
      <c r="AG79" s="1">
        <f ca="1">RepFd!AG84</f>
        <v>1255621.74</v>
      </c>
      <c r="AH79" s="1">
        <f ca="1">RepFd!AH84</f>
        <v>1466698.74</v>
      </c>
      <c r="AI79" s="1">
        <f ca="1">RepFd!AI84</f>
        <v>1466698.74</v>
      </c>
      <c r="AJ79" s="1">
        <f ca="1">RepFd!AJ84</f>
        <v>1466698.74</v>
      </c>
      <c r="AK79" s="1">
        <f ca="1">RepFd!AK84</f>
        <v>1466698.74</v>
      </c>
      <c r="AL79" s="1">
        <f ca="1">RepFd!AL84</f>
        <v>1466698.74</v>
      </c>
    </row>
    <row r="80" spans="9:38" x14ac:dyDescent="0.25">
      <c r="I80" s="22" t="str">
        <f>Items!$E$79</f>
        <v>Кредиторская задолженность по себестоимостным затратам</v>
      </c>
      <c r="J80" s="1" t="str">
        <f>Items!F92</f>
        <v>Монтаж Благоустройства</v>
      </c>
      <c r="Q80" s="15">
        <f>RepFd!Q85</f>
        <v>0</v>
      </c>
      <c r="T80" s="1">
        <f>RepFd!T85</f>
        <v>0</v>
      </c>
      <c r="U80" s="1">
        <f ca="1">RepFd!U85</f>
        <v>0</v>
      </c>
      <c r="V80" s="1">
        <f ca="1">RepFd!V85</f>
        <v>0</v>
      </c>
      <c r="W80" s="1">
        <f ca="1">RepFd!W85</f>
        <v>0</v>
      </c>
      <c r="X80" s="1">
        <f ca="1">RepFd!X85</f>
        <v>0</v>
      </c>
      <c r="Y80" s="1">
        <f ca="1">RepFd!Y85</f>
        <v>0</v>
      </c>
      <c r="Z80" s="1">
        <f ca="1">RepFd!Z85</f>
        <v>0</v>
      </c>
      <c r="AA80" s="1">
        <f ca="1">RepFd!AA85</f>
        <v>0</v>
      </c>
      <c r="AB80" s="1">
        <f ca="1">RepFd!AB85</f>
        <v>0</v>
      </c>
      <c r="AC80" s="1">
        <f ca="1">RepFd!AC85</f>
        <v>0</v>
      </c>
      <c r="AD80" s="1">
        <f ca="1">RepFd!AD85</f>
        <v>0</v>
      </c>
      <c r="AE80" s="1">
        <f ca="1">RepFd!AE85</f>
        <v>0</v>
      </c>
      <c r="AF80" s="1">
        <f ca="1">RepFd!AF85</f>
        <v>17108</v>
      </c>
      <c r="AG80" s="1">
        <f ca="1">RepFd!AG85</f>
        <v>17108</v>
      </c>
      <c r="AH80" s="1">
        <f ca="1">RepFd!AH85</f>
        <v>297156</v>
      </c>
      <c r="AI80" s="1">
        <f ca="1">RepFd!AI85</f>
        <v>297156</v>
      </c>
      <c r="AJ80" s="1">
        <f ca="1">RepFd!AJ85</f>
        <v>297156</v>
      </c>
      <c r="AK80" s="1">
        <f ca="1">RepFd!AK85</f>
        <v>297156</v>
      </c>
      <c r="AL80" s="1">
        <f ca="1">RepFd!AL85</f>
        <v>297156</v>
      </c>
    </row>
    <row r="81" spans="5:38" x14ac:dyDescent="0.25">
      <c r="I81" s="22" t="str">
        <f>Items!$E$79</f>
        <v>Кредиторская задолженность по себестоимостным затратам</v>
      </c>
      <c r="J81" s="1" t="str">
        <f>Items!F93</f>
        <v>Спец техника</v>
      </c>
      <c r="Q81" s="15">
        <f>RepFd!Q86</f>
        <v>0</v>
      </c>
      <c r="T81" s="1">
        <f>RepFd!T86</f>
        <v>0</v>
      </c>
      <c r="U81" s="1">
        <f ca="1">RepFd!U86</f>
        <v>0</v>
      </c>
      <c r="V81" s="1">
        <f ca="1">RepFd!V86</f>
        <v>0</v>
      </c>
      <c r="W81" s="1">
        <f ca="1">RepFd!W86</f>
        <v>0</v>
      </c>
      <c r="X81" s="1">
        <f ca="1">RepFd!X86</f>
        <v>29045</v>
      </c>
      <c r="Y81" s="1">
        <f ca="1">RepFd!Y86</f>
        <v>29045</v>
      </c>
      <c r="Z81" s="1">
        <f ca="1">RepFd!Z86</f>
        <v>45010</v>
      </c>
      <c r="AA81" s="1">
        <f ca="1">RepFd!AA86</f>
        <v>78060</v>
      </c>
      <c r="AB81" s="1">
        <f ca="1">RepFd!AB86</f>
        <v>102106.5</v>
      </c>
      <c r="AC81" s="1">
        <f ca="1">RepFd!AC86</f>
        <v>425092.75000000006</v>
      </c>
      <c r="AD81" s="1">
        <f ca="1">RepFd!AD86</f>
        <v>566335.25</v>
      </c>
      <c r="AE81" s="1">
        <f ca="1">RepFd!AE86</f>
        <v>566335.25</v>
      </c>
      <c r="AF81" s="1">
        <f ca="1">RepFd!AF86</f>
        <v>668199.55000000005</v>
      </c>
      <c r="AG81" s="1">
        <f ca="1">RepFd!AG86</f>
        <v>900619.16</v>
      </c>
      <c r="AH81" s="1">
        <f ca="1">RepFd!AH86</f>
        <v>1014329.03</v>
      </c>
      <c r="AI81" s="1">
        <f ca="1">RepFd!AI86</f>
        <v>1014329.03</v>
      </c>
      <c r="AJ81" s="1">
        <f ca="1">RepFd!AJ86</f>
        <v>1014329.03</v>
      </c>
      <c r="AK81" s="1">
        <f ca="1">RepFd!AK86</f>
        <v>1014329.03</v>
      </c>
      <c r="AL81" s="1">
        <f ca="1">RepFd!AL86</f>
        <v>1014329.03</v>
      </c>
    </row>
    <row r="82" spans="5:38" x14ac:dyDescent="0.25">
      <c r="I82" s="22" t="str">
        <f>Items!$E$79</f>
        <v>Кредиторская задолженность по себестоимостным затратам</v>
      </c>
      <c r="J82" s="1" t="str">
        <f>Items!F94</f>
        <v>Общая территория (дорога, ливневка, газ, эл-во)</v>
      </c>
      <c r="Q82" s="15">
        <f>RepFd!Q87</f>
        <v>0</v>
      </c>
      <c r="T82" s="1">
        <f>RepFd!T87</f>
        <v>0</v>
      </c>
      <c r="U82" s="1">
        <f ca="1">RepFd!U87</f>
        <v>0</v>
      </c>
      <c r="V82" s="1">
        <f ca="1">RepFd!V87</f>
        <v>0</v>
      </c>
      <c r="W82" s="1">
        <f ca="1">RepFd!W87</f>
        <v>0</v>
      </c>
      <c r="X82" s="1">
        <f ca="1">RepFd!X87</f>
        <v>0</v>
      </c>
      <c r="Y82" s="1">
        <f ca="1">RepFd!Y87</f>
        <v>0</v>
      </c>
      <c r="Z82" s="1">
        <f ca="1">RepFd!Z87</f>
        <v>0</v>
      </c>
      <c r="AA82" s="1">
        <f ca="1">RepFd!AA87</f>
        <v>0</v>
      </c>
      <c r="AB82" s="1">
        <f ca="1">RepFd!AB87</f>
        <v>0</v>
      </c>
      <c r="AC82" s="1">
        <f ca="1">RepFd!AC87</f>
        <v>14307.5</v>
      </c>
      <c r="AD82" s="1">
        <f ca="1">RepFd!AD87</f>
        <v>14307.5</v>
      </c>
      <c r="AE82" s="1">
        <f ca="1">RepFd!AE87</f>
        <v>14307.5</v>
      </c>
      <c r="AF82" s="1">
        <f ca="1">RepFd!AF87</f>
        <v>14307.5</v>
      </c>
      <c r="AG82" s="1">
        <f ca="1">RepFd!AG87</f>
        <v>14307.5</v>
      </c>
      <c r="AH82" s="1">
        <f ca="1">RepFd!AH87</f>
        <v>14307.5</v>
      </c>
      <c r="AI82" s="1">
        <f ca="1">RepFd!AI87</f>
        <v>14307.5</v>
      </c>
      <c r="AJ82" s="1">
        <f ca="1">RepFd!AJ87</f>
        <v>14307.5</v>
      </c>
      <c r="AK82" s="1">
        <f ca="1">RepFd!AK87</f>
        <v>14307.5</v>
      </c>
      <c r="AL82" s="1">
        <f ca="1">RepFd!AL87</f>
        <v>14307.5</v>
      </c>
    </row>
    <row r="83" spans="5:38" x14ac:dyDescent="0.25">
      <c r="I83" s="22" t="str">
        <f>Items!$E$79</f>
        <v>Кредиторская задолженность по себестоимостным затратам</v>
      </c>
      <c r="J83" s="1" t="str">
        <f>Items!F95</f>
        <v>Резерв-1</v>
      </c>
      <c r="Q83" s="15">
        <f>RepFd!Q88</f>
        <v>0</v>
      </c>
      <c r="T83" s="1">
        <f>RepFd!T88</f>
        <v>0</v>
      </c>
      <c r="U83" s="1">
        <f ca="1">RepFd!U88</f>
        <v>0</v>
      </c>
      <c r="V83" s="1">
        <f ca="1">RepFd!V88</f>
        <v>0</v>
      </c>
      <c r="W83" s="1">
        <f ca="1">RepFd!W88</f>
        <v>0</v>
      </c>
      <c r="X83" s="1">
        <f ca="1">RepFd!X88</f>
        <v>0</v>
      </c>
      <c r="Y83" s="1">
        <f ca="1">RepFd!Y88</f>
        <v>0</v>
      </c>
      <c r="Z83" s="1">
        <f ca="1">RepFd!Z88</f>
        <v>0</v>
      </c>
      <c r="AA83" s="1">
        <f ca="1">RepFd!AA88</f>
        <v>0</v>
      </c>
      <c r="AB83" s="1">
        <f ca="1">RepFd!AB88</f>
        <v>0</v>
      </c>
      <c r="AC83" s="1">
        <f ca="1">RepFd!AC88</f>
        <v>0</v>
      </c>
      <c r="AD83" s="1">
        <f ca="1">RepFd!AD88</f>
        <v>0</v>
      </c>
      <c r="AE83" s="1">
        <f ca="1">RepFd!AE88</f>
        <v>0</v>
      </c>
      <c r="AF83" s="1">
        <f ca="1">RepFd!AF88</f>
        <v>0</v>
      </c>
      <c r="AG83" s="1">
        <f ca="1">RepFd!AG88</f>
        <v>0</v>
      </c>
      <c r="AH83" s="1">
        <f ca="1">RepFd!AH88</f>
        <v>0</v>
      </c>
      <c r="AI83" s="1">
        <f ca="1">RepFd!AI88</f>
        <v>0</v>
      </c>
      <c r="AJ83" s="1">
        <f ca="1">RepFd!AJ88</f>
        <v>0</v>
      </c>
      <c r="AK83" s="1">
        <f ca="1">RepFd!AK88</f>
        <v>0</v>
      </c>
      <c r="AL83" s="1">
        <f ca="1">RepFd!AL88</f>
        <v>0</v>
      </c>
    </row>
    <row r="84" spans="5:38" x14ac:dyDescent="0.25">
      <c r="I84" s="22" t="str">
        <f>Items!$E$79</f>
        <v>Кредиторская задолженность по себестоимостным затратам</v>
      </c>
      <c r="J84" s="1" t="str">
        <f>Items!F96</f>
        <v>Резерв-2</v>
      </c>
      <c r="Q84" s="15">
        <f>RepFd!Q89</f>
        <v>0</v>
      </c>
      <c r="T84" s="1">
        <f>RepFd!T89</f>
        <v>0</v>
      </c>
      <c r="U84" s="1">
        <f ca="1">RepFd!U89</f>
        <v>0</v>
      </c>
      <c r="V84" s="1">
        <f ca="1">RepFd!V89</f>
        <v>0</v>
      </c>
      <c r="W84" s="1">
        <f ca="1">RepFd!W89</f>
        <v>0</v>
      </c>
      <c r="X84" s="1">
        <f ca="1">RepFd!X89</f>
        <v>0</v>
      </c>
      <c r="Y84" s="1">
        <f ca="1">RepFd!Y89</f>
        <v>0</v>
      </c>
      <c r="Z84" s="1">
        <f ca="1">RepFd!Z89</f>
        <v>0</v>
      </c>
      <c r="AA84" s="1">
        <f ca="1">RepFd!AA89</f>
        <v>0</v>
      </c>
      <c r="AB84" s="1">
        <f ca="1">RepFd!AB89</f>
        <v>0</v>
      </c>
      <c r="AC84" s="1">
        <f ca="1">RepFd!AC89</f>
        <v>0</v>
      </c>
      <c r="AD84" s="1">
        <f ca="1">RepFd!AD89</f>
        <v>0</v>
      </c>
      <c r="AE84" s="1">
        <f ca="1">RepFd!AE89</f>
        <v>0</v>
      </c>
      <c r="AF84" s="1">
        <f ca="1">RepFd!AF89</f>
        <v>0</v>
      </c>
      <c r="AG84" s="1">
        <f ca="1">RepFd!AG89</f>
        <v>0</v>
      </c>
      <c r="AH84" s="1">
        <f ca="1">RepFd!AH89</f>
        <v>0</v>
      </c>
      <c r="AI84" s="1">
        <f ca="1">RepFd!AI89</f>
        <v>0</v>
      </c>
      <c r="AJ84" s="1">
        <f ca="1">RepFd!AJ89</f>
        <v>0</v>
      </c>
      <c r="AK84" s="1">
        <f ca="1">RepFd!AK89</f>
        <v>0</v>
      </c>
      <c r="AL84" s="1">
        <f ca="1">RepFd!AL89</f>
        <v>0</v>
      </c>
    </row>
    <row r="85" spans="5:38" x14ac:dyDescent="0.25">
      <c r="I85" s="22" t="str">
        <f>Items!$E$79</f>
        <v>Кредиторская задолженность по себестоимостным затратам</v>
      </c>
      <c r="J85" s="1" t="str">
        <f>Items!F97</f>
        <v>Резерв-3</v>
      </c>
      <c r="Q85" s="15">
        <f>RepFd!Q90</f>
        <v>0</v>
      </c>
      <c r="T85" s="1">
        <f>RepFd!T90</f>
        <v>0</v>
      </c>
      <c r="U85" s="1">
        <f ca="1">RepFd!U90</f>
        <v>0</v>
      </c>
      <c r="V85" s="1">
        <f ca="1">RepFd!V90</f>
        <v>0</v>
      </c>
      <c r="W85" s="1">
        <f ca="1">RepFd!W90</f>
        <v>0</v>
      </c>
      <c r="X85" s="1">
        <f ca="1">RepFd!X90</f>
        <v>0</v>
      </c>
      <c r="Y85" s="1">
        <f ca="1">RepFd!Y90</f>
        <v>0</v>
      </c>
      <c r="Z85" s="1">
        <f ca="1">RepFd!Z90</f>
        <v>0</v>
      </c>
      <c r="AA85" s="1">
        <f ca="1">RepFd!AA90</f>
        <v>0</v>
      </c>
      <c r="AB85" s="1">
        <f ca="1">RepFd!AB90</f>
        <v>0</v>
      </c>
      <c r="AC85" s="1">
        <f ca="1">RepFd!AC90</f>
        <v>0</v>
      </c>
      <c r="AD85" s="1">
        <f ca="1">RepFd!AD90</f>
        <v>0</v>
      </c>
      <c r="AE85" s="1">
        <f ca="1">RepFd!AE90</f>
        <v>0</v>
      </c>
      <c r="AF85" s="1">
        <f ca="1">RepFd!AF90</f>
        <v>0</v>
      </c>
      <c r="AG85" s="1">
        <f ca="1">RepFd!AG90</f>
        <v>0</v>
      </c>
      <c r="AH85" s="1">
        <f ca="1">RepFd!AH90</f>
        <v>0</v>
      </c>
      <c r="AI85" s="1">
        <f ca="1">RepFd!AI90</f>
        <v>0</v>
      </c>
      <c r="AJ85" s="1">
        <f ca="1">RepFd!AJ90</f>
        <v>0</v>
      </c>
      <c r="AK85" s="1">
        <f ca="1">RepFd!AK90</f>
        <v>0</v>
      </c>
      <c r="AL85" s="1">
        <f ca="1">RepFd!AL90</f>
        <v>0</v>
      </c>
    </row>
    <row r="86" spans="5:38" x14ac:dyDescent="0.25">
      <c r="I86" s="22" t="str">
        <f>Items!$E$79</f>
        <v>Кредиторская задолженность по себестоимостным затратам</v>
      </c>
      <c r="J86" s="1" t="str">
        <f>Items!F98</f>
        <v>Резерв-4</v>
      </c>
      <c r="Q86" s="15">
        <f>RepFd!Q91</f>
        <v>0</v>
      </c>
      <c r="T86" s="1">
        <f>RepFd!T91</f>
        <v>0</v>
      </c>
      <c r="U86" s="1">
        <f ca="1">RepFd!U91</f>
        <v>0</v>
      </c>
      <c r="V86" s="1">
        <f ca="1">RepFd!V91</f>
        <v>0</v>
      </c>
      <c r="W86" s="1">
        <f ca="1">RepFd!W91</f>
        <v>0</v>
      </c>
      <c r="X86" s="1">
        <f ca="1">RepFd!X91</f>
        <v>0</v>
      </c>
      <c r="Y86" s="1">
        <f ca="1">RepFd!Y91</f>
        <v>0</v>
      </c>
      <c r="Z86" s="1">
        <f ca="1">RepFd!Z91</f>
        <v>0</v>
      </c>
      <c r="AA86" s="1">
        <f ca="1">RepFd!AA91</f>
        <v>0</v>
      </c>
      <c r="AB86" s="1">
        <f ca="1">RepFd!AB91</f>
        <v>0</v>
      </c>
      <c r="AC86" s="1">
        <f ca="1">RepFd!AC91</f>
        <v>0</v>
      </c>
      <c r="AD86" s="1">
        <f ca="1">RepFd!AD91</f>
        <v>0</v>
      </c>
      <c r="AE86" s="1">
        <f ca="1">RepFd!AE91</f>
        <v>0</v>
      </c>
      <c r="AF86" s="1">
        <f ca="1">RepFd!AF91</f>
        <v>0</v>
      </c>
      <c r="AG86" s="1">
        <f ca="1">RepFd!AG91</f>
        <v>0</v>
      </c>
      <c r="AH86" s="1">
        <f ca="1">RepFd!AH91</f>
        <v>0</v>
      </c>
      <c r="AI86" s="1">
        <f ca="1">RepFd!AI91</f>
        <v>0</v>
      </c>
      <c r="AJ86" s="1">
        <f ca="1">RepFd!AJ91</f>
        <v>0</v>
      </c>
      <c r="AK86" s="1">
        <f ca="1">RepFd!AK91</f>
        <v>0</v>
      </c>
      <c r="AL86" s="1">
        <f ca="1">RepFd!AL91</f>
        <v>0</v>
      </c>
    </row>
    <row r="87" spans="5:38" x14ac:dyDescent="0.25">
      <c r="I87" s="22" t="str">
        <f>Items!$E$79</f>
        <v>Кредиторская задолженность по себестоимостным затратам</v>
      </c>
      <c r="J87" s="1" t="str">
        <f>Items!F99</f>
        <v>Резерв-5</v>
      </c>
      <c r="Q87" s="15">
        <f>RepFd!Q92</f>
        <v>0</v>
      </c>
      <c r="T87" s="1">
        <f>RepFd!T92</f>
        <v>0</v>
      </c>
      <c r="U87" s="1">
        <f ca="1">RepFd!U92</f>
        <v>0</v>
      </c>
      <c r="V87" s="1">
        <f ca="1">RepFd!V92</f>
        <v>0</v>
      </c>
      <c r="W87" s="1">
        <f ca="1">RepFd!W92</f>
        <v>0</v>
      </c>
      <c r="X87" s="1">
        <f ca="1">RepFd!X92</f>
        <v>0</v>
      </c>
      <c r="Y87" s="1">
        <f ca="1">RepFd!Y92</f>
        <v>0</v>
      </c>
      <c r="Z87" s="1">
        <f ca="1">RepFd!Z92</f>
        <v>0</v>
      </c>
      <c r="AA87" s="1">
        <f ca="1">RepFd!AA92</f>
        <v>0</v>
      </c>
      <c r="AB87" s="1">
        <f ca="1">RepFd!AB92</f>
        <v>0</v>
      </c>
      <c r="AC87" s="1">
        <f ca="1">RepFd!AC92</f>
        <v>0</v>
      </c>
      <c r="AD87" s="1">
        <f ca="1">RepFd!AD92</f>
        <v>0</v>
      </c>
      <c r="AE87" s="1">
        <f ca="1">RepFd!AE92</f>
        <v>0</v>
      </c>
      <c r="AF87" s="1">
        <f ca="1">RepFd!AF92</f>
        <v>0</v>
      </c>
      <c r="AG87" s="1">
        <f ca="1">RepFd!AG92</f>
        <v>0</v>
      </c>
      <c r="AH87" s="1">
        <f ca="1">RepFd!AH92</f>
        <v>0</v>
      </c>
      <c r="AI87" s="1">
        <f ca="1">RepFd!AI92</f>
        <v>0</v>
      </c>
      <c r="AJ87" s="1">
        <f ca="1">RepFd!AJ92</f>
        <v>0</v>
      </c>
      <c r="AK87" s="1">
        <f ca="1">RepFd!AK92</f>
        <v>0</v>
      </c>
      <c r="AL87" s="1">
        <f ca="1">RepFd!AL92</f>
        <v>0</v>
      </c>
    </row>
    <row r="88" spans="5:38" x14ac:dyDescent="0.25">
      <c r="I88" s="22" t="str">
        <f>Items!$E$79</f>
        <v>Кредиторская задолженность по себестоимостным затратам</v>
      </c>
      <c r="J88" s="1" t="str">
        <f>Items!F100</f>
        <v>Резерв-6</v>
      </c>
      <c r="Q88" s="15">
        <f>RepFd!Q93</f>
        <v>0</v>
      </c>
      <c r="T88" s="1">
        <f>RepFd!T93</f>
        <v>0</v>
      </c>
      <c r="U88" s="1">
        <f ca="1">RepFd!U93</f>
        <v>0</v>
      </c>
      <c r="V88" s="1">
        <f ca="1">RepFd!V93</f>
        <v>0</v>
      </c>
      <c r="W88" s="1">
        <f ca="1">RepFd!W93</f>
        <v>0</v>
      </c>
      <c r="X88" s="1">
        <f ca="1">RepFd!X93</f>
        <v>0</v>
      </c>
      <c r="Y88" s="1">
        <f ca="1">RepFd!Y93</f>
        <v>0</v>
      </c>
      <c r="Z88" s="1">
        <f ca="1">RepFd!Z93</f>
        <v>0</v>
      </c>
      <c r="AA88" s="1">
        <f ca="1">RepFd!AA93</f>
        <v>0</v>
      </c>
      <c r="AB88" s="1">
        <f ca="1">RepFd!AB93</f>
        <v>0</v>
      </c>
      <c r="AC88" s="1">
        <f ca="1">RepFd!AC93</f>
        <v>0</v>
      </c>
      <c r="AD88" s="1">
        <f ca="1">RepFd!AD93</f>
        <v>0</v>
      </c>
      <c r="AE88" s="1">
        <f ca="1">RepFd!AE93</f>
        <v>0</v>
      </c>
      <c r="AF88" s="1">
        <f ca="1">RepFd!AF93</f>
        <v>0</v>
      </c>
      <c r="AG88" s="1">
        <f ca="1">RepFd!AG93</f>
        <v>0</v>
      </c>
      <c r="AH88" s="1">
        <f ca="1">RepFd!AH93</f>
        <v>0</v>
      </c>
      <c r="AI88" s="1">
        <f ca="1">RepFd!AI93</f>
        <v>0</v>
      </c>
      <c r="AJ88" s="1">
        <f ca="1">RepFd!AJ93</f>
        <v>0</v>
      </c>
      <c r="AK88" s="1">
        <f ca="1">RepFd!AK93</f>
        <v>0</v>
      </c>
      <c r="AL88" s="1">
        <f ca="1">RepFd!AL93</f>
        <v>0</v>
      </c>
    </row>
    <row r="89" spans="5:38" x14ac:dyDescent="0.25">
      <c r="I89" s="22" t="str">
        <f>Items!$E$79</f>
        <v>Кредиторская задолженность по себестоимостным затратам</v>
      </c>
      <c r="J89" s="1" t="str">
        <f>Items!F101</f>
        <v>Резерв-7</v>
      </c>
      <c r="Q89" s="15">
        <f>RepFd!Q94</f>
        <v>0</v>
      </c>
      <c r="T89" s="1">
        <f>RepFd!T94</f>
        <v>0</v>
      </c>
      <c r="U89" s="1">
        <f ca="1">RepFd!U94</f>
        <v>0</v>
      </c>
      <c r="V89" s="1">
        <f ca="1">RepFd!V94</f>
        <v>0</v>
      </c>
      <c r="W89" s="1">
        <f ca="1">RepFd!W94</f>
        <v>0</v>
      </c>
      <c r="X89" s="1">
        <f ca="1">RepFd!X94</f>
        <v>0</v>
      </c>
      <c r="Y89" s="1">
        <f ca="1">RepFd!Y94</f>
        <v>0</v>
      </c>
      <c r="Z89" s="1">
        <f ca="1">RepFd!Z94</f>
        <v>0</v>
      </c>
      <c r="AA89" s="1">
        <f ca="1">RepFd!AA94</f>
        <v>0</v>
      </c>
      <c r="AB89" s="1">
        <f ca="1">RepFd!AB94</f>
        <v>0</v>
      </c>
      <c r="AC89" s="1">
        <f ca="1">RepFd!AC94</f>
        <v>0</v>
      </c>
      <c r="AD89" s="1">
        <f ca="1">RepFd!AD94</f>
        <v>0</v>
      </c>
      <c r="AE89" s="1">
        <f ca="1">RepFd!AE94</f>
        <v>0</v>
      </c>
      <c r="AF89" s="1">
        <f ca="1">RepFd!AF94</f>
        <v>0</v>
      </c>
      <c r="AG89" s="1">
        <f ca="1">RepFd!AG94</f>
        <v>0</v>
      </c>
      <c r="AH89" s="1">
        <f ca="1">RepFd!AH94</f>
        <v>0</v>
      </c>
      <c r="AI89" s="1">
        <f ca="1">RepFd!AI94</f>
        <v>0</v>
      </c>
      <c r="AJ89" s="1">
        <f ca="1">RepFd!AJ94</f>
        <v>0</v>
      </c>
      <c r="AK89" s="1">
        <f ca="1">RepFd!AK94</f>
        <v>0</v>
      </c>
      <c r="AL89" s="1">
        <f ca="1">RepFd!AL94</f>
        <v>0</v>
      </c>
    </row>
    <row r="90" spans="5:38" x14ac:dyDescent="0.25">
      <c r="I90" s="22" t="str">
        <f>Items!$E$79</f>
        <v>Кредиторская задолженность по себестоимостным затратам</v>
      </c>
      <c r="J90" s="1" t="str">
        <f>Items!F102</f>
        <v>Резерв-8</v>
      </c>
      <c r="Q90" s="15">
        <f>RepFd!Q95</f>
        <v>0</v>
      </c>
      <c r="T90" s="1">
        <f>RepFd!T95</f>
        <v>0</v>
      </c>
      <c r="U90" s="1">
        <f ca="1">RepFd!U95</f>
        <v>0</v>
      </c>
      <c r="V90" s="1">
        <f ca="1">RepFd!V95</f>
        <v>0</v>
      </c>
      <c r="W90" s="1">
        <f ca="1">RepFd!W95</f>
        <v>0</v>
      </c>
      <c r="X90" s="1">
        <f ca="1">RepFd!X95</f>
        <v>0</v>
      </c>
      <c r="Y90" s="1">
        <f ca="1">RepFd!Y95</f>
        <v>0</v>
      </c>
      <c r="Z90" s="1">
        <f ca="1">RepFd!Z95</f>
        <v>0</v>
      </c>
      <c r="AA90" s="1">
        <f ca="1">RepFd!AA95</f>
        <v>0</v>
      </c>
      <c r="AB90" s="1">
        <f ca="1">RepFd!AB95</f>
        <v>0</v>
      </c>
      <c r="AC90" s="1">
        <f ca="1">RepFd!AC95</f>
        <v>0</v>
      </c>
      <c r="AD90" s="1">
        <f ca="1">RepFd!AD95</f>
        <v>0</v>
      </c>
      <c r="AE90" s="1">
        <f ca="1">RepFd!AE95</f>
        <v>0</v>
      </c>
      <c r="AF90" s="1">
        <f ca="1">RepFd!AF95</f>
        <v>0</v>
      </c>
      <c r="AG90" s="1">
        <f ca="1">RepFd!AG95</f>
        <v>0</v>
      </c>
      <c r="AH90" s="1">
        <f ca="1">RepFd!AH95</f>
        <v>0</v>
      </c>
      <c r="AI90" s="1">
        <f ca="1">RepFd!AI95</f>
        <v>0</v>
      </c>
      <c r="AJ90" s="1">
        <f ca="1">RepFd!AJ95</f>
        <v>0</v>
      </c>
      <c r="AK90" s="1">
        <f ca="1">RepFd!AK95</f>
        <v>0</v>
      </c>
      <c r="AL90" s="1">
        <f ca="1">RepFd!AL95</f>
        <v>0</v>
      </c>
    </row>
    <row r="91" spans="5:38" s="23" customFormat="1" ht="10.199999999999999" x14ac:dyDescent="0.2">
      <c r="E91" s="23" t="s">
        <v>50</v>
      </c>
    </row>
    <row r="92" spans="5:38" ht="4.05" customHeight="1" x14ac:dyDescent="0.25"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</row>
    <row r="93" spans="5:38" s="2" customFormat="1" x14ac:dyDescent="0.25">
      <c r="I93" s="2" t="str">
        <f>Items!$E$109</f>
        <v>Прочая кредиторская задолженность</v>
      </c>
      <c r="Q93" s="2">
        <f>RepFd!Q98</f>
        <v>0</v>
      </c>
      <c r="T93" s="2">
        <f>RepFd!T98</f>
        <v>0</v>
      </c>
      <c r="U93" s="2">
        <f ca="1">RepFd!U98</f>
        <v>2707.9699999999611</v>
      </c>
      <c r="V93" s="2">
        <f ca="1">RepFd!V98</f>
        <v>42825.119999999995</v>
      </c>
      <c r="W93" s="2">
        <f ca="1">RepFd!W98</f>
        <v>57200.44000000001</v>
      </c>
      <c r="X93" s="2">
        <f ca="1">RepFd!X98</f>
        <v>-754.90000000003783</v>
      </c>
      <c r="Y93" s="2">
        <f ca="1">RepFd!Y98</f>
        <v>57707.569999999942</v>
      </c>
      <c r="Z93" s="2">
        <f ca="1">RepFd!Z98</f>
        <v>63066.148999999947</v>
      </c>
      <c r="AA93" s="2">
        <f ca="1">RepFd!AA98</f>
        <v>44604.458999999981</v>
      </c>
      <c r="AB93" s="2">
        <f ca="1">RepFd!AB98</f>
        <v>-15876.521000000084</v>
      </c>
      <c r="AC93" s="2">
        <f ca="1">RepFd!AC98</f>
        <v>-94333.301000000065</v>
      </c>
      <c r="AD93" s="2">
        <f ca="1">RepFd!AD98</f>
        <v>-26144.071000000033</v>
      </c>
      <c r="AE93" s="2">
        <f ca="1">RepFd!AE98</f>
        <v>109012.41899999991</v>
      </c>
      <c r="AF93" s="2">
        <f ca="1">RepFd!AF98</f>
        <v>-7985.2810000001191</v>
      </c>
      <c r="AG93" s="2">
        <f ca="1">RepFd!AG98</f>
        <v>126254.91899999982</v>
      </c>
      <c r="AH93" s="2">
        <f ca="1">RepFd!AH98</f>
        <v>88733.279000000068</v>
      </c>
      <c r="AI93" s="2">
        <f ca="1">RepFd!AI98</f>
        <v>110679.079</v>
      </c>
      <c r="AJ93" s="2">
        <f ca="1">RepFd!AJ98</f>
        <v>110679.079</v>
      </c>
      <c r="AK93" s="2">
        <f ca="1">RepFd!AK98</f>
        <v>106279.079</v>
      </c>
      <c r="AL93" s="2">
        <f ca="1">RepFd!AL98</f>
        <v>106279.079</v>
      </c>
    </row>
    <row r="94" spans="5:38" s="23" customFormat="1" ht="10.199999999999999" x14ac:dyDescent="0.2">
      <c r="E94" s="23" t="s">
        <v>50</v>
      </c>
    </row>
    <row r="95" spans="5:38" ht="4.05" customHeight="1" x14ac:dyDescent="0.25"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</row>
    <row r="96" spans="5:38" s="2" customFormat="1" x14ac:dyDescent="0.25">
      <c r="I96" s="2" t="str">
        <f>Items!$E$115</f>
        <v>Финансовые обязательства</v>
      </c>
      <c r="Q96" s="2">
        <f>RepFd!Q106</f>
        <v>0</v>
      </c>
      <c r="T96" s="2">
        <f>RepFd!T106</f>
        <v>0</v>
      </c>
      <c r="U96" s="2">
        <f ca="1">RepFd!U106</f>
        <v>0</v>
      </c>
      <c r="V96" s="2">
        <f ca="1">RepFd!V106</f>
        <v>0</v>
      </c>
      <c r="W96" s="2">
        <f ca="1">RepFd!W106</f>
        <v>0</v>
      </c>
      <c r="X96" s="2">
        <f ca="1">RepFd!X106</f>
        <v>0</v>
      </c>
      <c r="Y96" s="2">
        <f ca="1">RepFd!Y106</f>
        <v>0</v>
      </c>
      <c r="Z96" s="2">
        <f ca="1">RepFd!Z106</f>
        <v>0</v>
      </c>
      <c r="AA96" s="2">
        <f ca="1">RepFd!AA106</f>
        <v>0</v>
      </c>
      <c r="AB96" s="2">
        <f ca="1">RepFd!AB106</f>
        <v>0</v>
      </c>
      <c r="AC96" s="2">
        <f ca="1">RepFd!AC106</f>
        <v>0</v>
      </c>
      <c r="AD96" s="2">
        <f ca="1">RepFd!AD106</f>
        <v>0</v>
      </c>
      <c r="AE96" s="2">
        <f ca="1">RepFd!AE106</f>
        <v>0</v>
      </c>
      <c r="AF96" s="2">
        <f ca="1">RepFd!AF106</f>
        <v>0</v>
      </c>
      <c r="AG96" s="2">
        <f ca="1">RepFd!AG106</f>
        <v>0</v>
      </c>
      <c r="AH96" s="2">
        <f ca="1">RepFd!AH106</f>
        <v>0</v>
      </c>
      <c r="AI96" s="2">
        <f ca="1">RepFd!AI106</f>
        <v>0</v>
      </c>
      <c r="AJ96" s="2">
        <f ca="1">RepFd!AJ106</f>
        <v>0</v>
      </c>
      <c r="AK96" s="2">
        <f ca="1">RepFd!AK106</f>
        <v>0</v>
      </c>
      <c r="AL96" s="2">
        <f ca="1">RepFd!AL106</f>
        <v>0</v>
      </c>
    </row>
    <row r="97" spans="2:38" x14ac:dyDescent="0.25">
      <c r="I97" s="22" t="str">
        <f>Items!$E$115</f>
        <v>Финансовые обязательства</v>
      </c>
      <c r="J97" s="1" t="str">
        <f>Items!F116</f>
        <v>%% по кредитам</v>
      </c>
      <c r="Q97" s="15">
        <f>RepFd!Q107</f>
        <v>0</v>
      </c>
      <c r="T97" s="1">
        <f>RepFd!T107</f>
        <v>0</v>
      </c>
      <c r="U97" s="1">
        <f ca="1">RepFd!U107</f>
        <v>0</v>
      </c>
      <c r="V97" s="1">
        <f ca="1">RepFd!V107</f>
        <v>0</v>
      </c>
      <c r="W97" s="1">
        <f ca="1">RepFd!W107</f>
        <v>0</v>
      </c>
      <c r="X97" s="1">
        <f ca="1">RepFd!X107</f>
        <v>0</v>
      </c>
      <c r="Y97" s="1">
        <f ca="1">RepFd!Y107</f>
        <v>0</v>
      </c>
      <c r="Z97" s="1">
        <f ca="1">RepFd!Z107</f>
        <v>0</v>
      </c>
      <c r="AA97" s="1">
        <f ca="1">RepFd!AA107</f>
        <v>0</v>
      </c>
      <c r="AB97" s="1">
        <f ca="1">RepFd!AB107</f>
        <v>0</v>
      </c>
      <c r="AC97" s="1">
        <f ca="1">RepFd!AC107</f>
        <v>0</v>
      </c>
      <c r="AD97" s="1">
        <f ca="1">RepFd!AD107</f>
        <v>0</v>
      </c>
      <c r="AE97" s="1">
        <f ca="1">RepFd!AE107</f>
        <v>0</v>
      </c>
      <c r="AF97" s="1">
        <f ca="1">RepFd!AF107</f>
        <v>0</v>
      </c>
      <c r="AG97" s="1">
        <f ca="1">RepFd!AG107</f>
        <v>0</v>
      </c>
      <c r="AH97" s="1">
        <f ca="1">RepFd!AH107</f>
        <v>0</v>
      </c>
      <c r="AI97" s="1">
        <f ca="1">RepFd!AI107</f>
        <v>0</v>
      </c>
      <c r="AJ97" s="1">
        <f ca="1">RepFd!AJ107</f>
        <v>0</v>
      </c>
      <c r="AK97" s="1">
        <f ca="1">RepFd!AK107</f>
        <v>0</v>
      </c>
      <c r="AL97" s="1">
        <f ca="1">RepFd!AL107</f>
        <v>0</v>
      </c>
    </row>
    <row r="98" spans="2:38" x14ac:dyDescent="0.25">
      <c r="I98" s="22" t="str">
        <f>Items!$E$115</f>
        <v>Финансовые обязательства</v>
      </c>
      <c r="J98" s="1" t="str">
        <f>Items!F117</f>
        <v>%% по займам</v>
      </c>
      <c r="Q98" s="15">
        <f>RepFd!Q108</f>
        <v>0</v>
      </c>
      <c r="T98" s="1">
        <f>RepFd!T108</f>
        <v>0</v>
      </c>
      <c r="U98" s="1">
        <f ca="1">RepFd!U108</f>
        <v>0</v>
      </c>
      <c r="V98" s="1">
        <f ca="1">RepFd!V108</f>
        <v>0</v>
      </c>
      <c r="W98" s="1">
        <f ca="1">RepFd!W108</f>
        <v>0</v>
      </c>
      <c r="X98" s="1">
        <f ca="1">RepFd!X108</f>
        <v>0</v>
      </c>
      <c r="Y98" s="1">
        <f ca="1">RepFd!Y108</f>
        <v>0</v>
      </c>
      <c r="Z98" s="1">
        <f ca="1">RepFd!Z108</f>
        <v>0</v>
      </c>
      <c r="AA98" s="1">
        <f ca="1">RepFd!AA108</f>
        <v>0</v>
      </c>
      <c r="AB98" s="1">
        <f ca="1">RepFd!AB108</f>
        <v>0</v>
      </c>
      <c r="AC98" s="1">
        <f ca="1">RepFd!AC108</f>
        <v>0</v>
      </c>
      <c r="AD98" s="1">
        <f ca="1">RepFd!AD108</f>
        <v>0</v>
      </c>
      <c r="AE98" s="1">
        <f ca="1">RepFd!AE108</f>
        <v>0</v>
      </c>
      <c r="AF98" s="1">
        <f ca="1">RepFd!AF108</f>
        <v>0</v>
      </c>
      <c r="AG98" s="1">
        <f ca="1">RepFd!AG108</f>
        <v>0</v>
      </c>
      <c r="AH98" s="1">
        <f ca="1">RepFd!AH108</f>
        <v>0</v>
      </c>
      <c r="AI98" s="1">
        <f ca="1">RepFd!AI108</f>
        <v>0</v>
      </c>
      <c r="AJ98" s="1">
        <f ca="1">RepFd!AJ108</f>
        <v>0</v>
      </c>
      <c r="AK98" s="1">
        <f ca="1">RepFd!AK108</f>
        <v>0</v>
      </c>
      <c r="AL98" s="1">
        <f ca="1">RepFd!AL108</f>
        <v>0</v>
      </c>
    </row>
    <row r="99" spans="2:38" x14ac:dyDescent="0.25">
      <c r="I99" s="22" t="str">
        <f>Items!$E$115</f>
        <v>Финансовые обязательства</v>
      </c>
      <c r="J99" s="1" t="str">
        <f>Items!F118</f>
        <v>Кредиты</v>
      </c>
      <c r="Q99" s="15">
        <f>RepFd!Q109</f>
        <v>0</v>
      </c>
      <c r="T99" s="1">
        <f>RepFd!T109</f>
        <v>0</v>
      </c>
      <c r="U99" s="1">
        <f ca="1">RepFd!U109</f>
        <v>0</v>
      </c>
      <c r="V99" s="1">
        <f ca="1">RepFd!V109</f>
        <v>0</v>
      </c>
      <c r="W99" s="1">
        <f ca="1">RepFd!W109</f>
        <v>0</v>
      </c>
      <c r="X99" s="1">
        <f ca="1">RepFd!X109</f>
        <v>0</v>
      </c>
      <c r="Y99" s="1">
        <f ca="1">RepFd!Y109</f>
        <v>0</v>
      </c>
      <c r="Z99" s="1">
        <f ca="1">RepFd!Z109</f>
        <v>0</v>
      </c>
      <c r="AA99" s="1">
        <f ca="1">RepFd!AA109</f>
        <v>0</v>
      </c>
      <c r="AB99" s="1">
        <f ca="1">RepFd!AB109</f>
        <v>0</v>
      </c>
      <c r="AC99" s="1">
        <f ca="1">RepFd!AC109</f>
        <v>0</v>
      </c>
      <c r="AD99" s="1">
        <f ca="1">RepFd!AD109</f>
        <v>0</v>
      </c>
      <c r="AE99" s="1">
        <f ca="1">RepFd!AE109</f>
        <v>0</v>
      </c>
      <c r="AF99" s="1">
        <f ca="1">RepFd!AF109</f>
        <v>0</v>
      </c>
      <c r="AG99" s="1">
        <f ca="1">RepFd!AG109</f>
        <v>0</v>
      </c>
      <c r="AH99" s="1">
        <f ca="1">RepFd!AH109</f>
        <v>0</v>
      </c>
      <c r="AI99" s="1">
        <f ca="1">RepFd!AI109</f>
        <v>0</v>
      </c>
      <c r="AJ99" s="1">
        <f ca="1">RepFd!AJ109</f>
        <v>0</v>
      </c>
      <c r="AK99" s="1">
        <f ca="1">RepFd!AK109</f>
        <v>0</v>
      </c>
      <c r="AL99" s="1">
        <f ca="1">RepFd!AL109</f>
        <v>0</v>
      </c>
    </row>
    <row r="100" spans="2:38" x14ac:dyDescent="0.25">
      <c r="I100" s="22" t="str">
        <f>Items!$E$115</f>
        <v>Финансовые обязательства</v>
      </c>
      <c r="J100" s="1" t="str">
        <f>Items!F119</f>
        <v>Займы</v>
      </c>
      <c r="Q100" s="15">
        <f>RepFd!Q110</f>
        <v>0</v>
      </c>
      <c r="T100" s="1">
        <f>RepFd!T110</f>
        <v>0</v>
      </c>
      <c r="U100" s="1">
        <f ca="1">RepFd!U110</f>
        <v>0</v>
      </c>
      <c r="V100" s="1">
        <f ca="1">RepFd!V110</f>
        <v>0</v>
      </c>
      <c r="W100" s="1">
        <f ca="1">RepFd!W110</f>
        <v>0</v>
      </c>
      <c r="X100" s="1">
        <f ca="1">RepFd!X110</f>
        <v>0</v>
      </c>
      <c r="Y100" s="1">
        <f ca="1">RepFd!Y110</f>
        <v>0</v>
      </c>
      <c r="Z100" s="1">
        <f ca="1">RepFd!Z110</f>
        <v>0</v>
      </c>
      <c r="AA100" s="1">
        <f ca="1">RepFd!AA110</f>
        <v>0</v>
      </c>
      <c r="AB100" s="1">
        <f ca="1">RepFd!AB110</f>
        <v>0</v>
      </c>
      <c r="AC100" s="1">
        <f ca="1">RepFd!AC110</f>
        <v>0</v>
      </c>
      <c r="AD100" s="1">
        <f ca="1">RepFd!AD110</f>
        <v>0</v>
      </c>
      <c r="AE100" s="1">
        <f ca="1">RepFd!AE110</f>
        <v>0</v>
      </c>
      <c r="AF100" s="1">
        <f ca="1">RepFd!AF110</f>
        <v>0</v>
      </c>
      <c r="AG100" s="1">
        <f ca="1">RepFd!AG110</f>
        <v>0</v>
      </c>
      <c r="AH100" s="1">
        <f ca="1">RepFd!AH110</f>
        <v>0</v>
      </c>
      <c r="AI100" s="1">
        <f ca="1">RepFd!AI110</f>
        <v>0</v>
      </c>
      <c r="AJ100" s="1">
        <f ca="1">RepFd!AJ110</f>
        <v>0</v>
      </c>
      <c r="AK100" s="1">
        <f ca="1">RepFd!AK110</f>
        <v>0</v>
      </c>
      <c r="AL100" s="1">
        <f ca="1">RepFd!AL110</f>
        <v>0</v>
      </c>
    </row>
    <row r="101" spans="2:38" x14ac:dyDescent="0.25">
      <c r="I101" s="22" t="str">
        <f>Items!$E$115</f>
        <v>Финансовые обязательства</v>
      </c>
      <c r="J101" s="1" t="str">
        <f>Items!F120</f>
        <v>Задолженность по лизингу</v>
      </c>
      <c r="Q101" s="15">
        <f>RepFd!Q111</f>
        <v>0</v>
      </c>
      <c r="T101" s="1">
        <f>RepFd!T111</f>
        <v>0</v>
      </c>
      <c r="U101" s="1">
        <f ca="1">RepFd!U111</f>
        <v>0</v>
      </c>
      <c r="V101" s="1">
        <f ca="1">RepFd!V111</f>
        <v>0</v>
      </c>
      <c r="W101" s="1">
        <f ca="1">RepFd!W111</f>
        <v>0</v>
      </c>
      <c r="X101" s="1">
        <f ca="1">RepFd!X111</f>
        <v>0</v>
      </c>
      <c r="Y101" s="1">
        <f ca="1">RepFd!Y111</f>
        <v>0</v>
      </c>
      <c r="Z101" s="1">
        <f ca="1">RepFd!Z111</f>
        <v>0</v>
      </c>
      <c r="AA101" s="1">
        <f ca="1">RepFd!AA111</f>
        <v>0</v>
      </c>
      <c r="AB101" s="1">
        <f ca="1">RepFd!AB111</f>
        <v>0</v>
      </c>
      <c r="AC101" s="1">
        <f ca="1">RepFd!AC111</f>
        <v>0</v>
      </c>
      <c r="AD101" s="1">
        <f ca="1">RepFd!AD111</f>
        <v>0</v>
      </c>
      <c r="AE101" s="1">
        <f ca="1">RepFd!AE111</f>
        <v>0</v>
      </c>
      <c r="AF101" s="1">
        <f ca="1">RepFd!AF111</f>
        <v>0</v>
      </c>
      <c r="AG101" s="1">
        <f ca="1">RepFd!AG111</f>
        <v>0</v>
      </c>
      <c r="AH101" s="1">
        <f ca="1">RepFd!AH111</f>
        <v>0</v>
      </c>
      <c r="AI101" s="1">
        <f ca="1">RepFd!AI111</f>
        <v>0</v>
      </c>
      <c r="AJ101" s="1">
        <f ca="1">RepFd!AJ111</f>
        <v>0</v>
      </c>
      <c r="AK101" s="1">
        <f ca="1">RepFd!AK111</f>
        <v>0</v>
      </c>
      <c r="AL101" s="1">
        <f ca="1">RepFd!AL111</f>
        <v>0</v>
      </c>
    </row>
    <row r="102" spans="2:38" x14ac:dyDescent="0.25">
      <c r="I102" s="22" t="str">
        <f>Items!$E$115</f>
        <v>Финансовые обязательства</v>
      </c>
      <c r="J102" s="1" t="str">
        <f>Items!F121</f>
        <v>Задолженность по дивидендам</v>
      </c>
      <c r="Q102" s="15">
        <f>RepFd!Q112</f>
        <v>0</v>
      </c>
      <c r="T102" s="1">
        <f>RepFd!T112</f>
        <v>0</v>
      </c>
      <c r="U102" s="1">
        <f ca="1">RepFd!U112</f>
        <v>0</v>
      </c>
      <c r="V102" s="1">
        <f ca="1">RepFd!V112</f>
        <v>0</v>
      </c>
      <c r="W102" s="1">
        <f ca="1">RepFd!W112</f>
        <v>0</v>
      </c>
      <c r="X102" s="1">
        <f ca="1">RepFd!X112</f>
        <v>0</v>
      </c>
      <c r="Y102" s="1">
        <f ca="1">RepFd!Y112</f>
        <v>0</v>
      </c>
      <c r="Z102" s="1">
        <f ca="1">RepFd!Z112</f>
        <v>0</v>
      </c>
      <c r="AA102" s="1">
        <f ca="1">RepFd!AA112</f>
        <v>0</v>
      </c>
      <c r="AB102" s="1">
        <f ca="1">RepFd!AB112</f>
        <v>0</v>
      </c>
      <c r="AC102" s="1">
        <f ca="1">RepFd!AC112</f>
        <v>0</v>
      </c>
      <c r="AD102" s="1">
        <f ca="1">RepFd!AD112</f>
        <v>0</v>
      </c>
      <c r="AE102" s="1">
        <f ca="1">RepFd!AE112</f>
        <v>0</v>
      </c>
      <c r="AF102" s="1">
        <f ca="1">RepFd!AF112</f>
        <v>0</v>
      </c>
      <c r="AG102" s="1">
        <f ca="1">RepFd!AG112</f>
        <v>0</v>
      </c>
      <c r="AH102" s="1">
        <f ca="1">RepFd!AH112</f>
        <v>0</v>
      </c>
      <c r="AI102" s="1">
        <f ca="1">RepFd!AI112</f>
        <v>0</v>
      </c>
      <c r="AJ102" s="1">
        <f ca="1">RepFd!AJ112</f>
        <v>0</v>
      </c>
      <c r="AK102" s="1">
        <f ca="1">RepFd!AK112</f>
        <v>0</v>
      </c>
      <c r="AL102" s="1">
        <f ca="1">RepFd!AL112</f>
        <v>0</v>
      </c>
    </row>
    <row r="103" spans="2:38" s="23" customFormat="1" ht="10.199999999999999" x14ac:dyDescent="0.2">
      <c r="E103" s="23" t="s">
        <v>50</v>
      </c>
    </row>
    <row r="104" spans="2:38" ht="4.05" customHeight="1" x14ac:dyDescent="0.25"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</row>
    <row r="106" spans="2:38" ht="4.05" customHeight="1" x14ac:dyDescent="0.25"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</row>
    <row r="107" spans="2:38" s="2" customFormat="1" x14ac:dyDescent="0.25">
      <c r="G107" s="26" t="s">
        <v>18</v>
      </c>
      <c r="H107" s="26"/>
      <c r="I107" s="26"/>
      <c r="J107" s="26"/>
      <c r="K107" s="26"/>
      <c r="L107" s="26"/>
    </row>
    <row r="108" spans="2:38" s="2" customFormat="1" x14ac:dyDescent="0.25">
      <c r="B108" s="2">
        <f>Items!$G$103</f>
        <v>0</v>
      </c>
      <c r="C108" s="2">
        <f>Items!$H$103</f>
        <v>0</v>
      </c>
      <c r="I108" s="2" t="str">
        <f>Items!$E$103</f>
        <v>Капитальные затраты на основные средства</v>
      </c>
      <c r="Q108" s="2">
        <f ca="1">RepFd!Q118</f>
        <v>2704723.9347999999</v>
      </c>
      <c r="T108" s="2">
        <f ca="1">RepFd!T118</f>
        <v>0</v>
      </c>
      <c r="U108" s="2">
        <f ca="1">RepFd!U118</f>
        <v>173430</v>
      </c>
      <c r="V108" s="2">
        <f ca="1">RepFd!V118</f>
        <v>0</v>
      </c>
      <c r="W108" s="2">
        <f ca="1">RepFd!W118</f>
        <v>18714.509999999998</v>
      </c>
      <c r="X108" s="2">
        <f ca="1">RepFd!X118</f>
        <v>22320.48</v>
      </c>
      <c r="Y108" s="2">
        <f ca="1">RepFd!Y118</f>
        <v>18282.434799999999</v>
      </c>
      <c r="Z108" s="2">
        <f ca="1">RepFd!Z118</f>
        <v>0</v>
      </c>
      <c r="AA108" s="2">
        <f ca="1">RepFd!AA118</f>
        <v>203315.41999999998</v>
      </c>
      <c r="AB108" s="2">
        <f ca="1">RepFd!AB118</f>
        <v>7616.3499999999995</v>
      </c>
      <c r="AC108" s="2">
        <f ca="1">RepFd!AC118</f>
        <v>2261</v>
      </c>
      <c r="AD108" s="2">
        <f ca="1">RepFd!AD118</f>
        <v>762013.17</v>
      </c>
      <c r="AE108" s="2">
        <f ca="1">RepFd!AE118</f>
        <v>496510.45999999996</v>
      </c>
      <c r="AF108" s="2">
        <f ca="1">RepFd!AF118</f>
        <v>926116.30999999994</v>
      </c>
      <c r="AG108" s="2">
        <f ca="1">RepFd!AG118</f>
        <v>74143.8</v>
      </c>
      <c r="AH108" s="2">
        <f ca="1">RepFd!AH118</f>
        <v>0</v>
      </c>
      <c r="AI108" s="2">
        <f ca="1">RepFd!AI118</f>
        <v>0</v>
      </c>
      <c r="AJ108" s="2">
        <f ca="1">RepFd!AJ118</f>
        <v>0</v>
      </c>
      <c r="AK108" s="2">
        <f ca="1">RepFd!AK118</f>
        <v>0</v>
      </c>
      <c r="AL108" s="2">
        <f ca="1">RepFd!AL118</f>
        <v>0</v>
      </c>
    </row>
    <row r="109" spans="2:38" s="23" customFormat="1" ht="10.199999999999999" x14ac:dyDescent="0.2">
      <c r="E109" s="23" t="s">
        <v>50</v>
      </c>
    </row>
    <row r="110" spans="2:38" ht="4.05" customHeight="1" x14ac:dyDescent="0.25"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</row>
    <row r="111" spans="2:38" s="2" customFormat="1" x14ac:dyDescent="0.25">
      <c r="B111" s="2">
        <f>Items!$G$6</f>
        <v>0</v>
      </c>
      <c r="C111" s="2" t="str">
        <f>Items!$H$6</f>
        <v>M</v>
      </c>
      <c r="I111" s="2" t="str">
        <f>Items!$E$6</f>
        <v>Начисление себестоимости</v>
      </c>
      <c r="Q111" s="2">
        <f ca="1">RepFd!Q126</f>
        <v>58815444.492600001</v>
      </c>
      <c r="T111" s="2">
        <f ca="1">RepFd!T126</f>
        <v>2618</v>
      </c>
      <c r="U111" s="2">
        <f ca="1">RepFd!U126</f>
        <v>1974465.43</v>
      </c>
      <c r="V111" s="2">
        <f ca="1">RepFd!V126</f>
        <v>3359017.5200000005</v>
      </c>
      <c r="W111" s="2">
        <f ca="1">RepFd!W126</f>
        <v>1669735.55</v>
      </c>
      <c r="X111" s="2">
        <f ca="1">RepFd!X126</f>
        <v>1416994.42</v>
      </c>
      <c r="Y111" s="2">
        <f ca="1">RepFd!Y126</f>
        <v>7334074.5330000017</v>
      </c>
      <c r="Z111" s="2">
        <f ca="1">RepFd!Z126</f>
        <v>3718888.83</v>
      </c>
      <c r="AA111" s="2">
        <f ca="1">RepFd!AA126</f>
        <v>2662242.3245999999</v>
      </c>
      <c r="AB111" s="2">
        <f ca="1">RepFd!AB126</f>
        <v>4087657.21</v>
      </c>
      <c r="AC111" s="2">
        <f ca="1">RepFd!AC126</f>
        <v>2707527.6500000004</v>
      </c>
      <c r="AD111" s="2">
        <f ca="1">RepFd!AD126</f>
        <v>2645322.9699999997</v>
      </c>
      <c r="AE111" s="2">
        <f ca="1">RepFd!AE126</f>
        <v>15510756.265000002</v>
      </c>
      <c r="AF111" s="2">
        <f ca="1">RepFd!AF126</f>
        <v>5271698.3199999994</v>
      </c>
      <c r="AG111" s="2">
        <f ca="1">RepFd!AG126</f>
        <v>6454445.4699999997</v>
      </c>
      <c r="AH111" s="2">
        <f ca="1">RepFd!AH126</f>
        <v>0</v>
      </c>
      <c r="AI111" s="2">
        <f ca="1">RepFd!AI126</f>
        <v>0</v>
      </c>
      <c r="AJ111" s="2">
        <f ca="1">RepFd!AJ126</f>
        <v>0</v>
      </c>
      <c r="AK111" s="2">
        <f ca="1">RepFd!AK126</f>
        <v>0</v>
      </c>
      <c r="AL111" s="2">
        <f ca="1">RepFd!AL126</f>
        <v>0</v>
      </c>
    </row>
    <row r="112" spans="2:38" x14ac:dyDescent="0.25">
      <c r="B112" s="1" t="str">
        <f>Items!$G$7</f>
        <v>BS(+)</v>
      </c>
      <c r="C112" s="1" t="str">
        <f>Items!$H$7</f>
        <v>M</v>
      </c>
      <c r="I112" s="22" t="str">
        <f>Items!$E$7</f>
        <v>Начисление себестоимости</v>
      </c>
      <c r="J112" s="1" t="str">
        <f>Items!F7</f>
        <v>Подготовительные работы</v>
      </c>
      <c r="Q112" s="1">
        <f ca="1">RepFd!Q127</f>
        <v>1045220.5499999999</v>
      </c>
      <c r="T112" s="1">
        <f ca="1">RepFd!T127</f>
        <v>0</v>
      </c>
      <c r="U112" s="1">
        <f ca="1">RepFd!U127</f>
        <v>81762.23</v>
      </c>
      <c r="V112" s="1">
        <f ca="1">RepFd!V127</f>
        <v>60591</v>
      </c>
      <c r="W112" s="1">
        <f ca="1">RepFd!W127</f>
        <v>119333.28</v>
      </c>
      <c r="X112" s="1">
        <f ca="1">RepFd!X127</f>
        <v>0</v>
      </c>
      <c r="Y112" s="1">
        <f ca="1">RepFd!Y127</f>
        <v>44957.2</v>
      </c>
      <c r="Z112" s="1">
        <f ca="1">RepFd!Z127</f>
        <v>875.6099999999999</v>
      </c>
      <c r="AA112" s="1">
        <f ca="1">RepFd!AA127</f>
        <v>158248.37999999998</v>
      </c>
      <c r="AB112" s="1">
        <f ca="1">RepFd!AB127</f>
        <v>0</v>
      </c>
      <c r="AC112" s="1">
        <f ca="1">RepFd!AC127</f>
        <v>60846</v>
      </c>
      <c r="AD112" s="1">
        <f ca="1">RepFd!AD127</f>
        <v>269874</v>
      </c>
      <c r="AE112" s="1">
        <f ca="1">RepFd!AE127</f>
        <v>150147.85</v>
      </c>
      <c r="AF112" s="1">
        <f ca="1">RepFd!AF127</f>
        <v>98585</v>
      </c>
      <c r="AG112" s="1">
        <f ca="1">RepFd!AG127</f>
        <v>0</v>
      </c>
      <c r="AH112" s="1">
        <f ca="1">RepFd!AH127</f>
        <v>0</v>
      </c>
      <c r="AI112" s="1">
        <f ca="1">RepFd!AI127</f>
        <v>0</v>
      </c>
      <c r="AJ112" s="1">
        <f ca="1">RepFd!AJ127</f>
        <v>0</v>
      </c>
      <c r="AK112" s="1">
        <f ca="1">RepFd!AK127</f>
        <v>0</v>
      </c>
      <c r="AL112" s="1">
        <f ca="1">RepFd!AL127</f>
        <v>0</v>
      </c>
    </row>
    <row r="113" spans="2:38" x14ac:dyDescent="0.25">
      <c r="B113" s="1" t="str">
        <f>Items!$G$8</f>
        <v>BS(+)</v>
      </c>
      <c r="C113" s="1" t="str">
        <f>Items!$H$8</f>
        <v>M</v>
      </c>
      <c r="I113" s="22" t="str">
        <f>Items!$E$8</f>
        <v>Начисление себестоимости</v>
      </c>
      <c r="J113" s="1" t="str">
        <f>Items!F8</f>
        <v>Затраты на покупку участка</v>
      </c>
      <c r="Q113" s="1">
        <f ca="1">RepFd!Q128</f>
        <v>21433155.84</v>
      </c>
      <c r="T113" s="1">
        <f ca="1">RepFd!T128</f>
        <v>0</v>
      </c>
      <c r="U113" s="1">
        <f ca="1">RepFd!U128</f>
        <v>1127490</v>
      </c>
      <c r="V113" s="1">
        <f ca="1">RepFd!V128</f>
        <v>221362.13999999998</v>
      </c>
      <c r="W113" s="1">
        <f ca="1">RepFd!W128</f>
        <v>209613.86999999997</v>
      </c>
      <c r="X113" s="1">
        <f ca="1">RepFd!X128</f>
        <v>218888.81999999998</v>
      </c>
      <c r="Y113" s="1">
        <f ca="1">RepFd!Y128</f>
        <v>6044812.1400000006</v>
      </c>
      <c r="Z113" s="1">
        <f ca="1">RepFd!Z128</f>
        <v>209613.86999999997</v>
      </c>
      <c r="AA113" s="1">
        <f ca="1">RepFd!AA128</f>
        <v>607320</v>
      </c>
      <c r="AB113" s="1">
        <f ca="1">RepFd!AB128</f>
        <v>492630</v>
      </c>
      <c r="AC113" s="1">
        <f ca="1">RepFd!AC128</f>
        <v>79950</v>
      </c>
      <c r="AD113" s="1">
        <f ca="1">RepFd!AD128</f>
        <v>318325</v>
      </c>
      <c r="AE113" s="1">
        <f ca="1">RepFd!AE128</f>
        <v>11384200</v>
      </c>
      <c r="AF113" s="1">
        <f ca="1">RepFd!AF128</f>
        <v>0</v>
      </c>
      <c r="AG113" s="1">
        <f ca="1">RepFd!AG128</f>
        <v>518950</v>
      </c>
      <c r="AH113" s="1">
        <f ca="1">RepFd!AH128</f>
        <v>0</v>
      </c>
      <c r="AI113" s="1">
        <f ca="1">RepFd!AI128</f>
        <v>0</v>
      </c>
      <c r="AJ113" s="1">
        <f ca="1">RepFd!AJ128</f>
        <v>0</v>
      </c>
      <c r="AK113" s="1">
        <f ca="1">RepFd!AK128</f>
        <v>0</v>
      </c>
      <c r="AL113" s="1">
        <f ca="1">RepFd!AL128</f>
        <v>0</v>
      </c>
    </row>
    <row r="114" spans="2:38" x14ac:dyDescent="0.25">
      <c r="B114" s="1" t="str">
        <f>Items!$G$9</f>
        <v>BS(+)</v>
      </c>
      <c r="C114" s="1" t="str">
        <f>Items!$H$9</f>
        <v>M</v>
      </c>
      <c r="I114" s="22" t="str">
        <f>Items!$E$9</f>
        <v>Начисление себестоимости</v>
      </c>
      <c r="J114" s="1" t="str">
        <f>Items!F9</f>
        <v>Прочее</v>
      </c>
      <c r="Q114" s="1">
        <f ca="1">RepFd!Q129</f>
        <v>190352.49</v>
      </c>
      <c r="T114" s="1">
        <f ca="1">RepFd!T129</f>
        <v>2618</v>
      </c>
      <c r="U114" s="1">
        <f ca="1">RepFd!U129</f>
        <v>0</v>
      </c>
      <c r="V114" s="1">
        <f ca="1">RepFd!V129</f>
        <v>0</v>
      </c>
      <c r="W114" s="1">
        <f ca="1">RepFd!W129</f>
        <v>2910</v>
      </c>
      <c r="X114" s="1">
        <f ca="1">RepFd!X129</f>
        <v>29860</v>
      </c>
      <c r="Y114" s="1">
        <f ca="1">RepFd!Y129</f>
        <v>2803.2</v>
      </c>
      <c r="Z114" s="1">
        <f ca="1">RepFd!Z129</f>
        <v>15467.759999999998</v>
      </c>
      <c r="AA114" s="1">
        <f ca="1">RepFd!AA129</f>
        <v>7455</v>
      </c>
      <c r="AB114" s="1">
        <f ca="1">RepFd!AB129</f>
        <v>35268.53</v>
      </c>
      <c r="AC114" s="1">
        <f ca="1">RepFd!AC129</f>
        <v>8184.86</v>
      </c>
      <c r="AD114" s="1">
        <f ca="1">RepFd!AD129</f>
        <v>19800.919999999998</v>
      </c>
      <c r="AE114" s="1">
        <f ca="1">RepFd!AE129</f>
        <v>3368.49</v>
      </c>
      <c r="AF114" s="1">
        <f ca="1">RepFd!AF129</f>
        <v>25621.75</v>
      </c>
      <c r="AG114" s="1">
        <f ca="1">RepFd!AG129</f>
        <v>36993.979999999996</v>
      </c>
      <c r="AH114" s="1">
        <f ca="1">RepFd!AH129</f>
        <v>0</v>
      </c>
      <c r="AI114" s="1">
        <f ca="1">RepFd!AI129</f>
        <v>0</v>
      </c>
      <c r="AJ114" s="1">
        <f ca="1">RepFd!AJ129</f>
        <v>0</v>
      </c>
      <c r="AK114" s="1">
        <f ca="1">RepFd!AK129</f>
        <v>0</v>
      </c>
      <c r="AL114" s="1">
        <f ca="1">RepFd!AL129</f>
        <v>0</v>
      </c>
    </row>
    <row r="115" spans="2:38" x14ac:dyDescent="0.25">
      <c r="B115" s="1" t="str">
        <f>Items!$G$10</f>
        <v>BS(+)</v>
      </c>
      <c r="C115" s="1" t="str">
        <f>Items!$H$10</f>
        <v>M</v>
      </c>
      <c r="I115" s="22" t="str">
        <f>Items!$E$10</f>
        <v>Начисление себестоимости</v>
      </c>
      <c r="J115" s="1" t="str">
        <f>Items!F10</f>
        <v>ГСМ</v>
      </c>
      <c r="Q115" s="1">
        <f ca="1">RepFd!Q130</f>
        <v>133811.245</v>
      </c>
      <c r="T115" s="1">
        <f ca="1">RepFd!T130</f>
        <v>0</v>
      </c>
      <c r="U115" s="1">
        <f ca="1">RepFd!U130</f>
        <v>454.96</v>
      </c>
      <c r="V115" s="1">
        <f ca="1">RepFd!V130</f>
        <v>0</v>
      </c>
      <c r="W115" s="1">
        <f ca="1">RepFd!W130</f>
        <v>0</v>
      </c>
      <c r="X115" s="1">
        <f ca="1">RepFd!X130</f>
        <v>0</v>
      </c>
      <c r="Y115" s="1">
        <f ca="1">RepFd!Y130</f>
        <v>9225</v>
      </c>
      <c r="Z115" s="1">
        <f ca="1">RepFd!Z130</f>
        <v>0</v>
      </c>
      <c r="AA115" s="1">
        <f ca="1">RepFd!AA130</f>
        <v>14994.89</v>
      </c>
      <c r="AB115" s="1">
        <f ca="1">RepFd!AB130</f>
        <v>15840</v>
      </c>
      <c r="AC115" s="1">
        <f ca="1">RepFd!AC130</f>
        <v>0</v>
      </c>
      <c r="AD115" s="1">
        <f ca="1">RepFd!AD130</f>
        <v>11309.2</v>
      </c>
      <c r="AE115" s="1">
        <f ca="1">RepFd!AE130</f>
        <v>22644.205000000002</v>
      </c>
      <c r="AF115" s="1">
        <f ca="1">RepFd!AF130</f>
        <v>59342.99</v>
      </c>
      <c r="AG115" s="1">
        <f ca="1">RepFd!AG130</f>
        <v>0</v>
      </c>
      <c r="AH115" s="1">
        <f ca="1">RepFd!AH130</f>
        <v>0</v>
      </c>
      <c r="AI115" s="1">
        <f ca="1">RepFd!AI130</f>
        <v>0</v>
      </c>
      <c r="AJ115" s="1">
        <f ca="1">RepFd!AJ130</f>
        <v>0</v>
      </c>
      <c r="AK115" s="1">
        <f ca="1">RepFd!AK130</f>
        <v>0</v>
      </c>
      <c r="AL115" s="1">
        <f ca="1">RepFd!AL130</f>
        <v>0</v>
      </c>
    </row>
    <row r="116" spans="2:38" x14ac:dyDescent="0.25">
      <c r="B116" s="1" t="str">
        <f>Items!$G$11</f>
        <v>BS(+)</v>
      </c>
      <c r="C116" s="1" t="str">
        <f>Items!$H$11</f>
        <v>M</v>
      </c>
      <c r="I116" s="22" t="str">
        <f>Items!$E$11</f>
        <v>Начисление себестоимости</v>
      </c>
      <c r="J116" s="1" t="str">
        <f>Items!F11</f>
        <v>Электрика</v>
      </c>
      <c r="Q116" s="1">
        <f ca="1">RepFd!Q131</f>
        <v>521342.59999999992</v>
      </c>
      <c r="T116" s="1">
        <f ca="1">RepFd!T131</f>
        <v>0</v>
      </c>
      <c r="U116" s="1">
        <f ca="1">RepFd!U131</f>
        <v>2655</v>
      </c>
      <c r="V116" s="1">
        <f ca="1">RepFd!V131</f>
        <v>36345.21</v>
      </c>
      <c r="W116" s="1">
        <f ca="1">RepFd!W131</f>
        <v>165254.25</v>
      </c>
      <c r="X116" s="1">
        <f ca="1">RepFd!X131</f>
        <v>0</v>
      </c>
      <c r="Y116" s="1">
        <f ca="1">RepFd!Y131</f>
        <v>0</v>
      </c>
      <c r="Z116" s="1">
        <f ca="1">RepFd!Z131</f>
        <v>0</v>
      </c>
      <c r="AA116" s="1">
        <f ca="1">RepFd!AA131</f>
        <v>0</v>
      </c>
      <c r="AB116" s="1">
        <f ca="1">RepFd!AB131</f>
        <v>66639.959999999992</v>
      </c>
      <c r="AC116" s="1">
        <f ca="1">RepFd!AC131</f>
        <v>94689.9</v>
      </c>
      <c r="AD116" s="1">
        <f ca="1">RepFd!AD131</f>
        <v>25300</v>
      </c>
      <c r="AE116" s="1">
        <f ca="1">RepFd!AE131</f>
        <v>41133</v>
      </c>
      <c r="AF116" s="1">
        <f ca="1">RepFd!AF131</f>
        <v>74163.55</v>
      </c>
      <c r="AG116" s="1">
        <f ca="1">RepFd!AG131</f>
        <v>15161.73</v>
      </c>
      <c r="AH116" s="1">
        <f ca="1">RepFd!AH131</f>
        <v>0</v>
      </c>
      <c r="AI116" s="1">
        <f ca="1">RepFd!AI131</f>
        <v>0</v>
      </c>
      <c r="AJ116" s="1">
        <f ca="1">RepFd!AJ131</f>
        <v>0</v>
      </c>
      <c r="AK116" s="1">
        <f ca="1">RepFd!AK131</f>
        <v>0</v>
      </c>
      <c r="AL116" s="1">
        <f ca="1">RepFd!AL131</f>
        <v>0</v>
      </c>
    </row>
    <row r="117" spans="2:38" x14ac:dyDescent="0.25">
      <c r="B117" s="1" t="str">
        <f>Items!$G$12</f>
        <v>BS(+)</v>
      </c>
      <c r="C117" s="1" t="str">
        <f>Items!$H$12</f>
        <v>M</v>
      </c>
      <c r="I117" s="22" t="str">
        <f>Items!$E$12</f>
        <v>Начисление себестоимости</v>
      </c>
      <c r="J117" s="1" t="str">
        <f>Items!F12</f>
        <v>Доставка</v>
      </c>
      <c r="Q117" s="1">
        <f ca="1">RepFd!Q132</f>
        <v>530359.15999999992</v>
      </c>
      <c r="T117" s="1">
        <f ca="1">RepFd!T132</f>
        <v>0</v>
      </c>
      <c r="U117" s="1">
        <f ca="1">RepFd!U132</f>
        <v>2142</v>
      </c>
      <c r="V117" s="1">
        <f ca="1">RepFd!V132</f>
        <v>51964</v>
      </c>
      <c r="W117" s="1">
        <f ca="1">RepFd!W132</f>
        <v>3760</v>
      </c>
      <c r="X117" s="1">
        <f ca="1">RepFd!X132</f>
        <v>6871</v>
      </c>
      <c r="Y117" s="1">
        <f ca="1">RepFd!Y132</f>
        <v>67109</v>
      </c>
      <c r="Z117" s="1">
        <f ca="1">RepFd!Z132</f>
        <v>33720.92</v>
      </c>
      <c r="AA117" s="1">
        <f ca="1">RepFd!AA132</f>
        <v>66434.23</v>
      </c>
      <c r="AB117" s="1">
        <f ca="1">RepFd!AB132</f>
        <v>21909.78</v>
      </c>
      <c r="AC117" s="1">
        <f ca="1">RepFd!AC132</f>
        <v>118409.38999999998</v>
      </c>
      <c r="AD117" s="1">
        <f ca="1">RepFd!AD132</f>
        <v>40252.14</v>
      </c>
      <c r="AE117" s="1">
        <f ca="1">RepFd!AE132</f>
        <v>84290</v>
      </c>
      <c r="AF117" s="1">
        <f ca="1">RepFd!AF132</f>
        <v>20748.599999999999</v>
      </c>
      <c r="AG117" s="1">
        <f ca="1">RepFd!AG132</f>
        <v>12748.1</v>
      </c>
      <c r="AH117" s="1">
        <f ca="1">RepFd!AH132</f>
        <v>0</v>
      </c>
      <c r="AI117" s="1">
        <f ca="1">RepFd!AI132</f>
        <v>0</v>
      </c>
      <c r="AJ117" s="1">
        <f ca="1">RepFd!AJ132</f>
        <v>0</v>
      </c>
      <c r="AK117" s="1">
        <f ca="1">RepFd!AK132</f>
        <v>0</v>
      </c>
      <c r="AL117" s="1">
        <f ca="1">RepFd!AL132</f>
        <v>0</v>
      </c>
    </row>
    <row r="118" spans="2:38" x14ac:dyDescent="0.25">
      <c r="B118" s="1" t="str">
        <f>Items!$G$13</f>
        <v>BS(+)</v>
      </c>
      <c r="C118" s="1" t="str">
        <f>Items!$H$13</f>
        <v>M</v>
      </c>
      <c r="I118" s="22" t="str">
        <f>Items!$E$13</f>
        <v>Начисление себестоимости</v>
      </c>
      <c r="J118" s="1" t="str">
        <f>Items!F13</f>
        <v>Канализация, Скважина,кессон и септик</v>
      </c>
      <c r="Q118" s="1">
        <f ca="1">RepFd!Q133</f>
        <v>1923112.5499999998</v>
      </c>
      <c r="T118" s="1">
        <f ca="1">RepFd!T133</f>
        <v>0</v>
      </c>
      <c r="U118" s="1">
        <f ca="1">RepFd!U133</f>
        <v>284038.53999999998</v>
      </c>
      <c r="V118" s="1">
        <f ca="1">RepFd!V133</f>
        <v>767080.74</v>
      </c>
      <c r="W118" s="1">
        <f ca="1">RepFd!W133</f>
        <v>44746.33</v>
      </c>
      <c r="X118" s="1">
        <f ca="1">RepFd!X133</f>
        <v>0</v>
      </c>
      <c r="Y118" s="1">
        <f ca="1">RepFd!Y133</f>
        <v>1512.9</v>
      </c>
      <c r="Z118" s="1">
        <f ca="1">RepFd!Z133</f>
        <v>0</v>
      </c>
      <c r="AA118" s="1">
        <f ca="1">RepFd!AA133</f>
        <v>0</v>
      </c>
      <c r="AB118" s="1">
        <f ca="1">RepFd!AB133</f>
        <v>173839.56</v>
      </c>
      <c r="AC118" s="1">
        <f ca="1">RepFd!AC133</f>
        <v>7831.1399999999994</v>
      </c>
      <c r="AD118" s="1">
        <f ca="1">RepFd!AD133</f>
        <v>92208.98</v>
      </c>
      <c r="AE118" s="1">
        <f ca="1">RepFd!AE133</f>
        <v>86175</v>
      </c>
      <c r="AF118" s="1">
        <f ca="1">RepFd!AF133</f>
        <v>462531.22</v>
      </c>
      <c r="AG118" s="1">
        <f ca="1">RepFd!AG133</f>
        <v>3148.14</v>
      </c>
      <c r="AH118" s="1">
        <f ca="1">RepFd!AH133</f>
        <v>0</v>
      </c>
      <c r="AI118" s="1">
        <f ca="1">RepFd!AI133</f>
        <v>0</v>
      </c>
      <c r="AJ118" s="1">
        <f ca="1">RepFd!AJ133</f>
        <v>0</v>
      </c>
      <c r="AK118" s="1">
        <f ca="1">RepFd!AK133</f>
        <v>0</v>
      </c>
      <c r="AL118" s="1">
        <f ca="1">RepFd!AL133</f>
        <v>0</v>
      </c>
    </row>
    <row r="119" spans="2:38" x14ac:dyDescent="0.25">
      <c r="B119" s="1" t="str">
        <f>Items!G14</f>
        <v>BS(+)</v>
      </c>
      <c r="C119" s="1" t="str">
        <f>Items!H14</f>
        <v>M</v>
      </c>
      <c r="I119" s="22" t="str">
        <f>Items!E14</f>
        <v>Начисление себестоимости</v>
      </c>
      <c r="J119" s="1" t="str">
        <f>Items!F14</f>
        <v>Метизы, расходники</v>
      </c>
      <c r="Q119" s="1">
        <f ca="1">RepFd!Q134</f>
        <v>509299.17759999994</v>
      </c>
      <c r="T119" s="1">
        <f ca="1">RepFd!T134</f>
        <v>0</v>
      </c>
      <c r="U119" s="1">
        <f ca="1">RepFd!U134</f>
        <v>7391.2199999999993</v>
      </c>
      <c r="V119" s="1">
        <f ca="1">RepFd!V134</f>
        <v>28548.799999999999</v>
      </c>
      <c r="W119" s="1">
        <f ca="1">RepFd!W134</f>
        <v>10496.8</v>
      </c>
      <c r="X119" s="1">
        <f ca="1">RepFd!X134</f>
        <v>5857.0099999999993</v>
      </c>
      <c r="Y119" s="1">
        <f ca="1">RepFd!Y134</f>
        <v>40382.483</v>
      </c>
      <c r="Z119" s="1">
        <f ca="1">RepFd!Z134</f>
        <v>50969.279999999999</v>
      </c>
      <c r="AA119" s="1">
        <f ca="1">RepFd!AA134</f>
        <v>93377.484599999996</v>
      </c>
      <c r="AB119" s="1">
        <f ca="1">RepFd!AB134</f>
        <v>27540.459999999995</v>
      </c>
      <c r="AC119" s="1">
        <f ca="1">RepFd!AC134</f>
        <v>7723.73</v>
      </c>
      <c r="AD119" s="1">
        <f ca="1">RepFd!AD134</f>
        <v>41459.170000000006</v>
      </c>
      <c r="AE119" s="1">
        <f ca="1">RepFd!AE134</f>
        <v>767.55</v>
      </c>
      <c r="AF119" s="1">
        <f ca="1">RepFd!AF134</f>
        <v>83577.42</v>
      </c>
      <c r="AG119" s="1">
        <f ca="1">RepFd!AG134</f>
        <v>111207.76999999999</v>
      </c>
      <c r="AH119" s="1">
        <f ca="1">RepFd!AH134</f>
        <v>0</v>
      </c>
      <c r="AI119" s="1">
        <f ca="1">RepFd!AI134</f>
        <v>0</v>
      </c>
      <c r="AJ119" s="1">
        <f ca="1">RepFd!AJ134</f>
        <v>0</v>
      </c>
      <c r="AK119" s="1">
        <f ca="1">RepFd!AK134</f>
        <v>0</v>
      </c>
      <c r="AL119" s="1">
        <f ca="1">RepFd!AL134</f>
        <v>0</v>
      </c>
    </row>
    <row r="120" spans="2:38" x14ac:dyDescent="0.25">
      <c r="B120" s="1" t="str">
        <f>Items!G15</f>
        <v>BS(+)</v>
      </c>
      <c r="C120" s="1" t="str">
        <f>Items!H15</f>
        <v>M</v>
      </c>
      <c r="I120" s="22" t="str">
        <f>Items!E15</f>
        <v>Начисление себестоимости</v>
      </c>
      <c r="J120" s="1" t="str">
        <f>Items!F15</f>
        <v>Материалы Фундамент</v>
      </c>
      <c r="Q120" s="1">
        <f ca="1">RepFd!Q135</f>
        <v>10547601.390000001</v>
      </c>
      <c r="T120" s="1">
        <f ca="1">RepFd!T135</f>
        <v>0</v>
      </c>
      <c r="U120" s="1">
        <f ca="1">RepFd!U135</f>
        <v>285577.31</v>
      </c>
      <c r="V120" s="1">
        <f ca="1">RepFd!V135</f>
        <v>1369785.97</v>
      </c>
      <c r="W120" s="1">
        <f ca="1">RepFd!W135</f>
        <v>49858</v>
      </c>
      <c r="X120" s="1">
        <f ca="1">RepFd!X135</f>
        <v>0</v>
      </c>
      <c r="Y120" s="1">
        <f ca="1">RepFd!Y135</f>
        <v>0</v>
      </c>
      <c r="Z120" s="1">
        <f ca="1">RepFd!Z135</f>
        <v>0</v>
      </c>
      <c r="AA120" s="1">
        <f ca="1">RepFd!AA135</f>
        <v>0</v>
      </c>
      <c r="AB120" s="1">
        <f ca="1">RepFd!AB135</f>
        <v>1548538.6700000002</v>
      </c>
      <c r="AC120" s="1">
        <f ca="1">RepFd!AC135</f>
        <v>751017.32000000007</v>
      </c>
      <c r="AD120" s="1">
        <f ca="1">RepFd!AD135</f>
        <v>1099097.8599999996</v>
      </c>
      <c r="AE120" s="1">
        <f ca="1">RepFd!AE135</f>
        <v>601740.54</v>
      </c>
      <c r="AF120" s="1">
        <f ca="1">RepFd!AF135</f>
        <v>1220436.3199999998</v>
      </c>
      <c r="AG120" s="1">
        <f ca="1">RepFd!AG135</f>
        <v>3621549.3999999994</v>
      </c>
      <c r="AH120" s="1">
        <f ca="1">RepFd!AH135</f>
        <v>0</v>
      </c>
      <c r="AI120" s="1">
        <f ca="1">RepFd!AI135</f>
        <v>0</v>
      </c>
      <c r="AJ120" s="1">
        <f ca="1">RepFd!AJ135</f>
        <v>0</v>
      </c>
      <c r="AK120" s="1">
        <f ca="1">RepFd!AK135</f>
        <v>0</v>
      </c>
      <c r="AL120" s="1">
        <f ca="1">RepFd!AL135</f>
        <v>0</v>
      </c>
    </row>
    <row r="121" spans="2:38" x14ac:dyDescent="0.25">
      <c r="B121" s="1" t="str">
        <f>Items!G16</f>
        <v>BS(+)</v>
      </c>
      <c r="C121" s="1" t="str">
        <f>Items!H16</f>
        <v>M</v>
      </c>
      <c r="I121" s="22" t="str">
        <f>Items!E16</f>
        <v>Начисление себестоимости</v>
      </c>
      <c r="J121" s="1" t="str">
        <f>Items!F16</f>
        <v>Материалы Коробка</v>
      </c>
      <c r="Q121" s="1">
        <f ca="1">RepFd!Q136</f>
        <v>4442802.6499999994</v>
      </c>
      <c r="T121" s="1">
        <f ca="1">RepFd!T136</f>
        <v>0</v>
      </c>
      <c r="U121" s="1">
        <f ca="1">RepFd!U136</f>
        <v>0</v>
      </c>
      <c r="V121" s="1">
        <f ca="1">RepFd!V136</f>
        <v>442010.56</v>
      </c>
      <c r="W121" s="1">
        <f ca="1">RepFd!W136</f>
        <v>96482.76</v>
      </c>
      <c r="X121" s="1">
        <f ca="1">RepFd!X136</f>
        <v>622303.93999999994</v>
      </c>
      <c r="Y121" s="1">
        <f ca="1">RepFd!Y136</f>
        <v>395589.41</v>
      </c>
      <c r="Z121" s="1">
        <f ca="1">RepFd!Z136</f>
        <v>1963238.22</v>
      </c>
      <c r="AA121" s="1">
        <f ca="1">RepFd!AA136</f>
        <v>1184.3999999999999</v>
      </c>
      <c r="AB121" s="1">
        <f ca="1">RepFd!AB136</f>
        <v>0</v>
      </c>
      <c r="AC121" s="1">
        <f ca="1">RepFd!AC136</f>
        <v>340591.32</v>
      </c>
      <c r="AD121" s="1">
        <f ca="1">RepFd!AD136</f>
        <v>97625</v>
      </c>
      <c r="AE121" s="1">
        <f ca="1">RepFd!AE136</f>
        <v>433296.04</v>
      </c>
      <c r="AF121" s="1">
        <f ca="1">RepFd!AF136</f>
        <v>50481</v>
      </c>
      <c r="AG121" s="1">
        <f ca="1">RepFd!AG136</f>
        <v>0</v>
      </c>
      <c r="AH121" s="1">
        <f ca="1">RepFd!AH136</f>
        <v>0</v>
      </c>
      <c r="AI121" s="1">
        <f ca="1">RepFd!AI136</f>
        <v>0</v>
      </c>
      <c r="AJ121" s="1">
        <f ca="1">RepFd!AJ136</f>
        <v>0</v>
      </c>
      <c r="AK121" s="1">
        <f ca="1">RepFd!AK136</f>
        <v>0</v>
      </c>
      <c r="AL121" s="1">
        <f ca="1">RepFd!AL136</f>
        <v>0</v>
      </c>
    </row>
    <row r="122" spans="2:38" x14ac:dyDescent="0.25">
      <c r="B122" s="1" t="str">
        <f>Items!G17</f>
        <v>BS(+)</v>
      </c>
      <c r="C122" s="1" t="str">
        <f>Items!H17</f>
        <v>M</v>
      </c>
      <c r="I122" s="22" t="str">
        <f>Items!E17</f>
        <v>Начисление себестоимости</v>
      </c>
      <c r="J122" s="1" t="str">
        <f>Items!F17</f>
        <v>Материалы Кровля</v>
      </c>
      <c r="Q122" s="1">
        <f ca="1">RepFd!Q137</f>
        <v>2821832.04</v>
      </c>
      <c r="T122" s="1">
        <f ca="1">RepFd!T137</f>
        <v>0</v>
      </c>
      <c r="U122" s="1">
        <f ca="1">RepFd!U137</f>
        <v>182954.16999999998</v>
      </c>
      <c r="V122" s="1">
        <f ca="1">RepFd!V137</f>
        <v>110699.09999999999</v>
      </c>
      <c r="W122" s="1">
        <f ca="1">RepFd!W137</f>
        <v>445681.26</v>
      </c>
      <c r="X122" s="1">
        <f ca="1">RepFd!X137</f>
        <v>75017.2</v>
      </c>
      <c r="Y122" s="1">
        <f ca="1">RepFd!Y137</f>
        <v>56765.7</v>
      </c>
      <c r="Z122" s="1">
        <f ca="1">RepFd!Z137</f>
        <v>201216.26</v>
      </c>
      <c r="AA122" s="1">
        <f ca="1">RepFd!AA137</f>
        <v>659205.42000000016</v>
      </c>
      <c r="AB122" s="1">
        <f ca="1">RepFd!AB137</f>
        <v>51622.619999999995</v>
      </c>
      <c r="AC122" s="1">
        <f ca="1">RepFd!AC137</f>
        <v>238000</v>
      </c>
      <c r="AD122" s="1">
        <f ca="1">RepFd!AD137</f>
        <v>0</v>
      </c>
      <c r="AE122" s="1">
        <f ca="1">RepFd!AE137</f>
        <v>752636.46</v>
      </c>
      <c r="AF122" s="1">
        <f ca="1">RepFd!AF137</f>
        <v>17587.61</v>
      </c>
      <c r="AG122" s="1">
        <f ca="1">RepFd!AG137</f>
        <v>30446.239999999998</v>
      </c>
      <c r="AH122" s="1">
        <f ca="1">RepFd!AH137</f>
        <v>0</v>
      </c>
      <c r="AI122" s="1">
        <f ca="1">RepFd!AI137</f>
        <v>0</v>
      </c>
      <c r="AJ122" s="1">
        <f ca="1">RepFd!AJ137</f>
        <v>0</v>
      </c>
      <c r="AK122" s="1">
        <f ca="1">RepFd!AK137</f>
        <v>0</v>
      </c>
      <c r="AL122" s="1">
        <f ca="1">RepFd!AL137</f>
        <v>0</v>
      </c>
    </row>
    <row r="123" spans="2:38" x14ac:dyDescent="0.25">
      <c r="B123" s="1" t="str">
        <f>Items!G18</f>
        <v>BS(+)</v>
      </c>
      <c r="C123" s="1" t="str">
        <f>Items!H18</f>
        <v>M</v>
      </c>
      <c r="I123" s="22" t="str">
        <f>Items!E18</f>
        <v>Начисление себестоимости</v>
      </c>
      <c r="J123" s="1" t="str">
        <f>Items!F18</f>
        <v>Материалы Окна и двери</v>
      </c>
      <c r="Q123" s="1">
        <f ca="1">RepFd!Q138</f>
        <v>951479.7699999999</v>
      </c>
      <c r="T123" s="1">
        <f ca="1">RepFd!T138</f>
        <v>0</v>
      </c>
      <c r="U123" s="1">
        <f ca="1">RepFd!U138</f>
        <v>0</v>
      </c>
      <c r="V123" s="1">
        <f ca="1">RepFd!V138</f>
        <v>0</v>
      </c>
      <c r="W123" s="1">
        <f ca="1">RepFd!W138</f>
        <v>0</v>
      </c>
      <c r="X123" s="1">
        <f ca="1">RepFd!X138</f>
        <v>289586.44999999995</v>
      </c>
      <c r="Y123" s="1">
        <f ca="1">RepFd!Y138</f>
        <v>0</v>
      </c>
      <c r="Z123" s="1">
        <f ca="1">RepFd!Z138</f>
        <v>311379.44</v>
      </c>
      <c r="AA123" s="1">
        <f ca="1">RepFd!AA138</f>
        <v>8368.880000000001</v>
      </c>
      <c r="AB123" s="1">
        <f ca="1">RepFd!AB138</f>
        <v>0</v>
      </c>
      <c r="AC123" s="1">
        <f ca="1">RepFd!AC138</f>
        <v>0</v>
      </c>
      <c r="AD123" s="1">
        <f ca="1">RepFd!AD138</f>
        <v>80503.5</v>
      </c>
      <c r="AE123" s="1">
        <f ca="1">RepFd!AE138</f>
        <v>258880.69999999998</v>
      </c>
      <c r="AF123" s="1">
        <f ca="1">RepFd!AF138</f>
        <v>2760.7999999999997</v>
      </c>
      <c r="AG123" s="1">
        <f ca="1">RepFd!AG138</f>
        <v>0</v>
      </c>
      <c r="AH123" s="1">
        <f ca="1">RepFd!AH138</f>
        <v>0</v>
      </c>
      <c r="AI123" s="1">
        <f ca="1">RepFd!AI138</f>
        <v>0</v>
      </c>
      <c r="AJ123" s="1">
        <f ca="1">RepFd!AJ138</f>
        <v>0</v>
      </c>
      <c r="AK123" s="1">
        <f ca="1">RepFd!AK138</f>
        <v>0</v>
      </c>
      <c r="AL123" s="1">
        <f ca="1">RepFd!AL138</f>
        <v>0</v>
      </c>
    </row>
    <row r="124" spans="2:38" x14ac:dyDescent="0.25">
      <c r="B124" s="1" t="str">
        <f>Items!G19</f>
        <v>BS(+)</v>
      </c>
      <c r="C124" s="1" t="str">
        <f>Items!H19</f>
        <v>M</v>
      </c>
      <c r="I124" s="22" t="str">
        <f>Items!E19</f>
        <v>Начисление себестоимости</v>
      </c>
      <c r="J124" s="1" t="str">
        <f>Items!F19</f>
        <v>Материалы Фасад</v>
      </c>
      <c r="Q124" s="1">
        <f ca="1">RepFd!Q139</f>
        <v>1224639.44</v>
      </c>
      <c r="T124" s="1">
        <f ca="1">RepFd!T139</f>
        <v>0</v>
      </c>
      <c r="U124" s="1">
        <f ca="1">RepFd!U139</f>
        <v>0</v>
      </c>
      <c r="V124" s="1">
        <f ca="1">RepFd!V139</f>
        <v>0</v>
      </c>
      <c r="W124" s="1">
        <f ca="1">RepFd!W139</f>
        <v>0</v>
      </c>
      <c r="X124" s="1">
        <f ca="1">RepFd!X139</f>
        <v>0</v>
      </c>
      <c r="Y124" s="1">
        <f ca="1">RepFd!Y139</f>
        <v>175745.89999999997</v>
      </c>
      <c r="Z124" s="1">
        <f ca="1">RepFd!Z139</f>
        <v>134991.12</v>
      </c>
      <c r="AA124" s="1">
        <f ca="1">RepFd!AA139</f>
        <v>51626.79</v>
      </c>
      <c r="AB124" s="1">
        <f ca="1">RepFd!AB139</f>
        <v>280085.55</v>
      </c>
      <c r="AC124" s="1">
        <f ca="1">RepFd!AC139</f>
        <v>16690.990000000002</v>
      </c>
      <c r="AD124" s="1">
        <f ca="1">RepFd!AD139</f>
        <v>0</v>
      </c>
      <c r="AE124" s="1">
        <f ca="1">RepFd!AE139</f>
        <v>0</v>
      </c>
      <c r="AF124" s="1">
        <f ca="1">RepFd!AF139</f>
        <v>508543.78</v>
      </c>
      <c r="AG124" s="1">
        <f ca="1">RepFd!AG139</f>
        <v>56955.31</v>
      </c>
      <c r="AH124" s="1">
        <f ca="1">RepFd!AH139</f>
        <v>0</v>
      </c>
      <c r="AI124" s="1">
        <f ca="1">RepFd!AI139</f>
        <v>0</v>
      </c>
      <c r="AJ124" s="1">
        <f ca="1">RepFd!AJ139</f>
        <v>0</v>
      </c>
      <c r="AK124" s="1">
        <f ca="1">RepFd!AK139</f>
        <v>0</v>
      </c>
      <c r="AL124" s="1">
        <f ca="1">RepFd!AL139</f>
        <v>0</v>
      </c>
    </row>
    <row r="125" spans="2:38" x14ac:dyDescent="0.25">
      <c r="B125" s="1" t="str">
        <f>Items!G20</f>
        <v>BS(+)</v>
      </c>
      <c r="C125" s="1" t="str">
        <f>Items!H20</f>
        <v>M</v>
      </c>
      <c r="I125" s="22" t="str">
        <f>Items!E20</f>
        <v>Начисление себестоимости</v>
      </c>
      <c r="J125" s="1" t="str">
        <f>Items!F20</f>
        <v>Материалы Благоустройство</v>
      </c>
      <c r="Q125" s="1">
        <f ca="1">RepFd!Q140</f>
        <v>783226.74999999988</v>
      </c>
      <c r="T125" s="1">
        <f ca="1">RepFd!T140</f>
        <v>0</v>
      </c>
      <c r="U125" s="1">
        <f ca="1">RepFd!U140</f>
        <v>0</v>
      </c>
      <c r="V125" s="1">
        <f ca="1">RepFd!V140</f>
        <v>0</v>
      </c>
      <c r="W125" s="1">
        <f ca="1">RepFd!W140</f>
        <v>0</v>
      </c>
      <c r="X125" s="1">
        <f ca="1">RepFd!X140</f>
        <v>0</v>
      </c>
      <c r="Y125" s="1">
        <f ca="1">RepFd!Y140</f>
        <v>0</v>
      </c>
      <c r="Z125" s="1">
        <f ca="1">RepFd!Z140</f>
        <v>0</v>
      </c>
      <c r="AA125" s="1">
        <f ca="1">RepFd!AA140</f>
        <v>0</v>
      </c>
      <c r="AB125" s="1">
        <f ca="1">RepFd!AB140</f>
        <v>0</v>
      </c>
      <c r="AC125" s="1">
        <f ca="1">RepFd!AC140</f>
        <v>0</v>
      </c>
      <c r="AD125" s="1">
        <f ca="1">RepFd!AD140</f>
        <v>0</v>
      </c>
      <c r="AE125" s="1">
        <f ca="1">RepFd!AE140</f>
        <v>0</v>
      </c>
      <c r="AF125" s="1">
        <f ca="1">RepFd!AF140</f>
        <v>720264.66999999993</v>
      </c>
      <c r="AG125" s="1">
        <f ca="1">RepFd!AG140</f>
        <v>62962.080000000002</v>
      </c>
      <c r="AH125" s="1">
        <f ca="1">RepFd!AH140</f>
        <v>0</v>
      </c>
      <c r="AI125" s="1">
        <f ca="1">RepFd!AI140</f>
        <v>0</v>
      </c>
      <c r="AJ125" s="1">
        <f ca="1">RepFd!AJ140</f>
        <v>0</v>
      </c>
      <c r="AK125" s="1">
        <f ca="1">RepFd!AK140</f>
        <v>0</v>
      </c>
      <c r="AL125" s="1">
        <f ca="1">RepFd!AL140</f>
        <v>0</v>
      </c>
    </row>
    <row r="126" spans="2:38" x14ac:dyDescent="0.25">
      <c r="B126" s="1" t="str">
        <f>Items!G21</f>
        <v>BS(+)</v>
      </c>
      <c r="C126" s="1" t="str">
        <f>Items!H21</f>
        <v>M</v>
      </c>
      <c r="I126" s="22" t="str">
        <f>Items!E21</f>
        <v>Начисление себестоимости</v>
      </c>
      <c r="J126" s="1" t="str">
        <f>Items!F21</f>
        <v>Монтаж фундамента</v>
      </c>
      <c r="Q126" s="1">
        <f ca="1">RepFd!Q141</f>
        <v>3368658.5500000003</v>
      </c>
      <c r="T126" s="1">
        <f ca="1">RepFd!T141</f>
        <v>0</v>
      </c>
      <c r="U126" s="1">
        <f ca="1">RepFd!U141</f>
        <v>0</v>
      </c>
      <c r="V126" s="1">
        <f ca="1">RepFd!V141</f>
        <v>270630</v>
      </c>
      <c r="W126" s="1">
        <f ca="1">RepFd!W141</f>
        <v>324676</v>
      </c>
      <c r="X126" s="1">
        <f ca="1">RepFd!X141</f>
        <v>0</v>
      </c>
      <c r="Y126" s="1">
        <f ca="1">RepFd!Y141</f>
        <v>0</v>
      </c>
      <c r="Z126" s="1">
        <f ca="1">RepFd!Z141</f>
        <v>0</v>
      </c>
      <c r="AA126" s="1">
        <f ca="1">RepFd!AA141</f>
        <v>0</v>
      </c>
      <c r="AB126" s="1">
        <f ca="1">RepFd!AB141</f>
        <v>442409.89</v>
      </c>
      <c r="AC126" s="1">
        <f ca="1">RepFd!AC141</f>
        <v>685925</v>
      </c>
      <c r="AD126" s="1">
        <f ca="1">RepFd!AD141</f>
        <v>51317.7</v>
      </c>
      <c r="AE126" s="1">
        <f ca="1">RepFd!AE141</f>
        <v>128197.13</v>
      </c>
      <c r="AF126" s="1">
        <f ca="1">RepFd!AF141</f>
        <v>859492.5</v>
      </c>
      <c r="AG126" s="1">
        <f ca="1">RepFd!AG141</f>
        <v>606010.32999999996</v>
      </c>
      <c r="AH126" s="1">
        <f ca="1">RepFd!AH141</f>
        <v>0</v>
      </c>
      <c r="AI126" s="1">
        <f ca="1">RepFd!AI141</f>
        <v>0</v>
      </c>
      <c r="AJ126" s="1">
        <f ca="1">RepFd!AJ141</f>
        <v>0</v>
      </c>
      <c r="AK126" s="1">
        <f ca="1">RepFd!AK141</f>
        <v>0</v>
      </c>
      <c r="AL126" s="1">
        <f ca="1">RepFd!AL141</f>
        <v>0</v>
      </c>
    </row>
    <row r="127" spans="2:38" x14ac:dyDescent="0.25">
      <c r="B127" s="1" t="str">
        <f>Items!G22</f>
        <v>BS(+)</v>
      </c>
      <c r="C127" s="1" t="str">
        <f>Items!H22</f>
        <v>M</v>
      </c>
      <c r="I127" s="22" t="str">
        <f>Items!E22</f>
        <v>Начисление себестоимости</v>
      </c>
      <c r="J127" s="1" t="str">
        <f>Items!F22</f>
        <v>Монтаж Коробки</v>
      </c>
      <c r="Q127" s="1">
        <f ca="1">RepFd!Q142</f>
        <v>3386956.55</v>
      </c>
      <c r="T127" s="1">
        <f ca="1">RepFd!T142</f>
        <v>0</v>
      </c>
      <c r="U127" s="1">
        <f ca="1">RepFd!U142</f>
        <v>0</v>
      </c>
      <c r="V127" s="1">
        <f ca="1">RepFd!V142</f>
        <v>0</v>
      </c>
      <c r="W127" s="1">
        <f ca="1">RepFd!W142</f>
        <v>167878</v>
      </c>
      <c r="X127" s="1">
        <f ca="1">RepFd!X142</f>
        <v>168610</v>
      </c>
      <c r="Y127" s="1">
        <f ca="1">RepFd!Y142</f>
        <v>361641</v>
      </c>
      <c r="Z127" s="1">
        <f ca="1">RepFd!Z142</f>
        <v>557112.05000000005</v>
      </c>
      <c r="AA127" s="1">
        <f ca="1">RepFd!AA142</f>
        <v>0</v>
      </c>
      <c r="AB127" s="1">
        <f ca="1">RepFd!AB142</f>
        <v>0</v>
      </c>
      <c r="AC127" s="1">
        <f ca="1">RepFd!AC142</f>
        <v>103353.5</v>
      </c>
      <c r="AD127" s="1">
        <f ca="1">RepFd!AD142</f>
        <v>498249.5</v>
      </c>
      <c r="AE127" s="1">
        <f ca="1">RepFd!AE142</f>
        <v>1214312.5</v>
      </c>
      <c r="AF127" s="1">
        <f ca="1">RepFd!AF142</f>
        <v>83300</v>
      </c>
      <c r="AG127" s="1">
        <f ca="1">RepFd!AG142</f>
        <v>232500</v>
      </c>
      <c r="AH127" s="1">
        <f ca="1">RepFd!AH142</f>
        <v>0</v>
      </c>
      <c r="AI127" s="1">
        <f ca="1">RepFd!AI142</f>
        <v>0</v>
      </c>
      <c r="AJ127" s="1">
        <f ca="1">RepFd!AJ142</f>
        <v>0</v>
      </c>
      <c r="AK127" s="1">
        <f ca="1">RepFd!AK142</f>
        <v>0</v>
      </c>
      <c r="AL127" s="1">
        <f ca="1">RepFd!AL142</f>
        <v>0</v>
      </c>
    </row>
    <row r="128" spans="2:38" x14ac:dyDescent="0.25">
      <c r="B128" s="1" t="str">
        <f>Items!G23</f>
        <v>BS(+)</v>
      </c>
      <c r="C128" s="1" t="str">
        <f>Items!H23</f>
        <v>M</v>
      </c>
      <c r="I128" s="22" t="str">
        <f>Items!E23</f>
        <v>Начисление себестоимости</v>
      </c>
      <c r="J128" s="1" t="str">
        <f>Items!F23</f>
        <v>Монтаж кровли</v>
      </c>
      <c r="Q128" s="1">
        <f ca="1">RepFd!Q143</f>
        <v>2102552.4699999997</v>
      </c>
      <c r="T128" s="1">
        <f ca="1">RepFd!T143</f>
        <v>0</v>
      </c>
      <c r="U128" s="1">
        <f ca="1">RepFd!U143</f>
        <v>0</v>
      </c>
      <c r="V128" s="1">
        <f ca="1">RepFd!V143</f>
        <v>0</v>
      </c>
      <c r="W128" s="1">
        <f ca="1">RepFd!W143</f>
        <v>0</v>
      </c>
      <c r="X128" s="1">
        <f ca="1">RepFd!X143</f>
        <v>0</v>
      </c>
      <c r="Y128" s="1">
        <f ca="1">RepFd!Y143</f>
        <v>117565.6</v>
      </c>
      <c r="Z128" s="1">
        <f ca="1">RepFd!Z143</f>
        <v>165904.29999999999</v>
      </c>
      <c r="AA128" s="1">
        <f ca="1">RepFd!AA143</f>
        <v>316919.55</v>
      </c>
      <c r="AB128" s="1">
        <f ca="1">RepFd!AB143</f>
        <v>338805.5</v>
      </c>
      <c r="AC128" s="1">
        <f ca="1">RepFd!AC143</f>
        <v>0</v>
      </c>
      <c r="AD128" s="1">
        <f ca="1">RepFd!AD143</f>
        <v>0</v>
      </c>
      <c r="AE128" s="1">
        <f ca="1">RepFd!AE143</f>
        <v>229994.5</v>
      </c>
      <c r="AF128" s="1">
        <f ca="1">RepFd!AF143</f>
        <v>392385.5</v>
      </c>
      <c r="AG128" s="1">
        <f ca="1">RepFd!AG143</f>
        <v>540977.52</v>
      </c>
      <c r="AH128" s="1">
        <f ca="1">RepFd!AH143</f>
        <v>0</v>
      </c>
      <c r="AI128" s="1">
        <f ca="1">RepFd!AI143</f>
        <v>0</v>
      </c>
      <c r="AJ128" s="1">
        <f ca="1">RepFd!AJ143</f>
        <v>0</v>
      </c>
      <c r="AK128" s="1">
        <f ca="1">RepFd!AK143</f>
        <v>0</v>
      </c>
      <c r="AL128" s="1">
        <f ca="1">RepFd!AL143</f>
        <v>0</v>
      </c>
    </row>
    <row r="129" spans="2:38" x14ac:dyDescent="0.25">
      <c r="B129" s="1" t="str">
        <f>Items!G24</f>
        <v>BS(+)</v>
      </c>
      <c r="C129" s="1" t="str">
        <f>Items!H24</f>
        <v>M</v>
      </c>
      <c r="I129" s="22" t="str">
        <f>Items!E24</f>
        <v>Начисление себестоимости</v>
      </c>
      <c r="J129" s="1" t="str">
        <f>Items!F24</f>
        <v>Монтаж окон</v>
      </c>
      <c r="Q129" s="1">
        <f ca="1">RepFd!Q144</f>
        <v>106550</v>
      </c>
      <c r="T129" s="1">
        <f ca="1">RepFd!T144</f>
        <v>0</v>
      </c>
      <c r="U129" s="1">
        <f ca="1">RepFd!U144</f>
        <v>0</v>
      </c>
      <c r="V129" s="1">
        <f ca="1">RepFd!V144</f>
        <v>0</v>
      </c>
      <c r="W129" s="1">
        <f ca="1">RepFd!W144</f>
        <v>0</v>
      </c>
      <c r="X129" s="1">
        <f ca="1">RepFd!X144</f>
        <v>0</v>
      </c>
      <c r="Y129" s="1">
        <f ca="1">RepFd!Y144</f>
        <v>0</v>
      </c>
      <c r="Z129" s="1">
        <f ca="1">RepFd!Z144</f>
        <v>0</v>
      </c>
      <c r="AA129" s="1">
        <f ca="1">RepFd!AA144</f>
        <v>50150</v>
      </c>
      <c r="AB129" s="1">
        <f ca="1">RepFd!AB144</f>
        <v>0</v>
      </c>
      <c r="AC129" s="1">
        <f ca="1">RepFd!AC144</f>
        <v>0</v>
      </c>
      <c r="AD129" s="1">
        <f ca="1">RepFd!AD144</f>
        <v>0</v>
      </c>
      <c r="AE129" s="1">
        <f ca="1">RepFd!AE144</f>
        <v>0</v>
      </c>
      <c r="AF129" s="1">
        <f ca="1">RepFd!AF144</f>
        <v>56400</v>
      </c>
      <c r="AG129" s="1">
        <f ca="1">RepFd!AG144</f>
        <v>0</v>
      </c>
      <c r="AH129" s="1">
        <f ca="1">RepFd!AH144</f>
        <v>0</v>
      </c>
      <c r="AI129" s="1">
        <f ca="1">RepFd!AI144</f>
        <v>0</v>
      </c>
      <c r="AJ129" s="1">
        <f ca="1">RepFd!AJ144</f>
        <v>0</v>
      </c>
      <c r="AK129" s="1">
        <f ca="1">RepFd!AK144</f>
        <v>0</v>
      </c>
      <c r="AL129" s="1">
        <f ca="1">RepFd!AL144</f>
        <v>0</v>
      </c>
    </row>
    <row r="130" spans="2:38" x14ac:dyDescent="0.25">
      <c r="B130" s="1" t="str">
        <f>Items!G25</f>
        <v>BS(+)</v>
      </c>
      <c r="C130" s="1" t="str">
        <f>Items!H25</f>
        <v>M</v>
      </c>
      <c r="I130" s="22" t="str">
        <f>Items!E25</f>
        <v>Начисление себестоимости</v>
      </c>
      <c r="J130" s="1" t="str">
        <f>Items!F25</f>
        <v>Монтаж Фасада</v>
      </c>
      <c r="Q130" s="1">
        <f ca="1">RepFd!Q145</f>
        <v>1466698.74</v>
      </c>
      <c r="T130" s="1">
        <f ca="1">RepFd!T145</f>
        <v>0</v>
      </c>
      <c r="U130" s="1">
        <f ca="1">RepFd!U145</f>
        <v>0</v>
      </c>
      <c r="V130" s="1">
        <f ca="1">RepFd!V145</f>
        <v>0</v>
      </c>
      <c r="W130" s="1">
        <f ca="1">RepFd!W145</f>
        <v>0</v>
      </c>
      <c r="X130" s="1">
        <f ca="1">RepFd!X145</f>
        <v>0</v>
      </c>
      <c r="Y130" s="1">
        <f ca="1">RepFd!Y145</f>
        <v>0</v>
      </c>
      <c r="Z130" s="1">
        <f ca="1">RepFd!Z145</f>
        <v>41350</v>
      </c>
      <c r="AA130" s="1">
        <f ca="1">RepFd!AA145</f>
        <v>602910.80000000005</v>
      </c>
      <c r="AB130" s="1">
        <f ca="1">RepFd!AB145</f>
        <v>255232.94</v>
      </c>
      <c r="AC130" s="1">
        <f ca="1">RepFd!AC145</f>
        <v>53072</v>
      </c>
      <c r="AD130" s="1">
        <f ca="1">RepFd!AD145</f>
        <v>0</v>
      </c>
      <c r="AE130" s="1">
        <f ca="1">RepFd!AE145</f>
        <v>0</v>
      </c>
      <c r="AF130" s="1">
        <f ca="1">RepFd!AF145</f>
        <v>303056</v>
      </c>
      <c r="AG130" s="1">
        <f ca="1">RepFd!AG145</f>
        <v>211077</v>
      </c>
      <c r="AH130" s="1">
        <f ca="1">RepFd!AH145</f>
        <v>0</v>
      </c>
      <c r="AI130" s="1">
        <f ca="1">RepFd!AI145</f>
        <v>0</v>
      </c>
      <c r="AJ130" s="1">
        <f ca="1">RepFd!AJ145</f>
        <v>0</v>
      </c>
      <c r="AK130" s="1">
        <f ca="1">RepFd!AK145</f>
        <v>0</v>
      </c>
      <c r="AL130" s="1">
        <f ca="1">RepFd!AL145</f>
        <v>0</v>
      </c>
    </row>
    <row r="131" spans="2:38" x14ac:dyDescent="0.25">
      <c r="B131" s="1" t="str">
        <f>Items!G26</f>
        <v>BS(+)</v>
      </c>
      <c r="C131" s="1" t="str">
        <f>Items!H26</f>
        <v>M</v>
      </c>
      <c r="I131" s="22" t="str">
        <f>Items!E26</f>
        <v>Начисление себестоимости</v>
      </c>
      <c r="J131" s="1" t="str">
        <f>Items!F26</f>
        <v>Монтаж Благоустройства</v>
      </c>
      <c r="Q131" s="1">
        <f ca="1">RepFd!Q146</f>
        <v>297156</v>
      </c>
      <c r="T131" s="1">
        <f ca="1">RepFd!T146</f>
        <v>0</v>
      </c>
      <c r="U131" s="1">
        <f ca="1">RepFd!U146</f>
        <v>0</v>
      </c>
      <c r="V131" s="1">
        <f ca="1">RepFd!V146</f>
        <v>0</v>
      </c>
      <c r="W131" s="1">
        <f ca="1">RepFd!W146</f>
        <v>0</v>
      </c>
      <c r="X131" s="1">
        <f ca="1">RepFd!X146</f>
        <v>0</v>
      </c>
      <c r="Y131" s="1">
        <f ca="1">RepFd!Y146</f>
        <v>0</v>
      </c>
      <c r="Z131" s="1">
        <f ca="1">RepFd!Z146</f>
        <v>0</v>
      </c>
      <c r="AA131" s="1">
        <f ca="1">RepFd!AA146</f>
        <v>0</v>
      </c>
      <c r="AB131" s="1">
        <f ca="1">RepFd!AB146</f>
        <v>0</v>
      </c>
      <c r="AC131" s="1">
        <f ca="1">RepFd!AC146</f>
        <v>0</v>
      </c>
      <c r="AD131" s="1">
        <f ca="1">RepFd!AD146</f>
        <v>0</v>
      </c>
      <c r="AE131" s="1">
        <f ca="1">RepFd!AE146</f>
        <v>17108</v>
      </c>
      <c r="AF131" s="1">
        <f ca="1">RepFd!AF146</f>
        <v>0</v>
      </c>
      <c r="AG131" s="1">
        <f ca="1">RepFd!AG146</f>
        <v>280048</v>
      </c>
      <c r="AH131" s="1">
        <f ca="1">RepFd!AH146</f>
        <v>0</v>
      </c>
      <c r="AI131" s="1">
        <f ca="1">RepFd!AI146</f>
        <v>0</v>
      </c>
      <c r="AJ131" s="1">
        <f ca="1">RepFd!AJ146</f>
        <v>0</v>
      </c>
      <c r="AK131" s="1">
        <f ca="1">RepFd!AK146</f>
        <v>0</v>
      </c>
      <c r="AL131" s="1">
        <f ca="1">RepFd!AL146</f>
        <v>0</v>
      </c>
    </row>
    <row r="132" spans="2:38" x14ac:dyDescent="0.25">
      <c r="B132" s="1" t="str">
        <f>Items!G27</f>
        <v>BS(+)</v>
      </c>
      <c r="C132" s="1" t="str">
        <f>Items!H27</f>
        <v>M</v>
      </c>
      <c r="I132" s="22" t="str">
        <f>Items!E27</f>
        <v>Начисление себестоимости</v>
      </c>
      <c r="J132" s="1" t="str">
        <f>Items!F27</f>
        <v>Спец техника</v>
      </c>
      <c r="Q132" s="1">
        <f ca="1">RepFd!Q147</f>
        <v>1014329.03</v>
      </c>
      <c r="T132" s="1">
        <f ca="1">RepFd!T147</f>
        <v>0</v>
      </c>
      <c r="U132" s="1">
        <f ca="1">RepFd!U147</f>
        <v>0</v>
      </c>
      <c r="V132" s="1">
        <f ca="1">RepFd!V147</f>
        <v>0</v>
      </c>
      <c r="W132" s="1">
        <f ca="1">RepFd!W147</f>
        <v>29045</v>
      </c>
      <c r="X132" s="1">
        <f ca="1">RepFd!X147</f>
        <v>0</v>
      </c>
      <c r="Y132" s="1">
        <f ca="1">RepFd!Y147</f>
        <v>15965</v>
      </c>
      <c r="Z132" s="1">
        <f ca="1">RepFd!Z147</f>
        <v>33050</v>
      </c>
      <c r="AA132" s="1">
        <f ca="1">RepFd!AA147</f>
        <v>24046.5</v>
      </c>
      <c r="AB132" s="1">
        <f ca="1">RepFd!AB147</f>
        <v>322986.25000000006</v>
      </c>
      <c r="AC132" s="1">
        <f ca="1">RepFd!AC147</f>
        <v>141242.5</v>
      </c>
      <c r="AD132" s="1">
        <f ca="1">RepFd!AD147</f>
        <v>0</v>
      </c>
      <c r="AE132" s="1">
        <f ca="1">RepFd!AE147</f>
        <v>101864.29999999999</v>
      </c>
      <c r="AF132" s="1">
        <f ca="1">RepFd!AF147</f>
        <v>232419.61000000002</v>
      </c>
      <c r="AG132" s="1">
        <f ca="1">RepFd!AG147</f>
        <v>113709.87</v>
      </c>
      <c r="AH132" s="1">
        <f ca="1">RepFd!AH147</f>
        <v>0</v>
      </c>
      <c r="AI132" s="1">
        <f ca="1">RepFd!AI147</f>
        <v>0</v>
      </c>
      <c r="AJ132" s="1">
        <f ca="1">RepFd!AJ147</f>
        <v>0</v>
      </c>
      <c r="AK132" s="1">
        <f ca="1">RepFd!AK147</f>
        <v>0</v>
      </c>
      <c r="AL132" s="1">
        <f ca="1">RepFd!AL147</f>
        <v>0</v>
      </c>
    </row>
    <row r="133" spans="2:38" x14ac:dyDescent="0.25">
      <c r="B133" s="1" t="str">
        <f>Items!G28</f>
        <v>BS(+)</v>
      </c>
      <c r="C133" s="1" t="str">
        <f>Items!H28</f>
        <v>M</v>
      </c>
      <c r="I133" s="22" t="str">
        <f>Items!E28</f>
        <v>Начисление себестоимости</v>
      </c>
      <c r="J133" s="1" t="str">
        <f>Items!F28</f>
        <v>Общая территория (дорога, ливневка, газ, эл-во)</v>
      </c>
      <c r="Q133" s="1">
        <f ca="1">RepFd!Q148</f>
        <v>14307.5</v>
      </c>
      <c r="T133" s="1">
        <f ca="1">RepFd!T148</f>
        <v>0</v>
      </c>
      <c r="U133" s="1">
        <f ca="1">RepFd!U148</f>
        <v>0</v>
      </c>
      <c r="V133" s="1">
        <f ca="1">RepFd!V148</f>
        <v>0</v>
      </c>
      <c r="W133" s="1">
        <f ca="1">RepFd!W148</f>
        <v>0</v>
      </c>
      <c r="X133" s="1">
        <f ca="1">RepFd!X148</f>
        <v>0</v>
      </c>
      <c r="Y133" s="1">
        <f ca="1">RepFd!Y148</f>
        <v>0</v>
      </c>
      <c r="Z133" s="1">
        <f ca="1">RepFd!Z148</f>
        <v>0</v>
      </c>
      <c r="AA133" s="1">
        <f ca="1">RepFd!AA148</f>
        <v>0</v>
      </c>
      <c r="AB133" s="1">
        <f ca="1">RepFd!AB148</f>
        <v>14307.5</v>
      </c>
      <c r="AC133" s="1">
        <f ca="1">RepFd!AC148</f>
        <v>0</v>
      </c>
      <c r="AD133" s="1">
        <f ca="1">RepFd!AD148</f>
        <v>0</v>
      </c>
      <c r="AE133" s="1">
        <f ca="1">RepFd!AE148</f>
        <v>0</v>
      </c>
      <c r="AF133" s="1">
        <f ca="1">RepFd!AF148</f>
        <v>0</v>
      </c>
      <c r="AG133" s="1">
        <f ca="1">RepFd!AG148</f>
        <v>0</v>
      </c>
      <c r="AH133" s="1">
        <f ca="1">RepFd!AH148</f>
        <v>0</v>
      </c>
      <c r="AI133" s="1">
        <f ca="1">RepFd!AI148</f>
        <v>0</v>
      </c>
      <c r="AJ133" s="1">
        <f ca="1">RepFd!AJ148</f>
        <v>0</v>
      </c>
      <c r="AK133" s="1">
        <f ca="1">RepFd!AK148</f>
        <v>0</v>
      </c>
      <c r="AL133" s="1">
        <f ca="1">RepFd!AL148</f>
        <v>0</v>
      </c>
    </row>
    <row r="134" spans="2:38" x14ac:dyDescent="0.25">
      <c r="B134" s="1" t="str">
        <f>Items!G29</f>
        <v>BS(+)</v>
      </c>
      <c r="C134" s="1" t="str">
        <f>Items!H29</f>
        <v>M</v>
      </c>
      <c r="I134" s="22" t="str">
        <f>Items!E29</f>
        <v>Начисление себестоимости</v>
      </c>
      <c r="J134" s="1" t="str">
        <f>Items!F29</f>
        <v>Резерв-1</v>
      </c>
      <c r="Q134" s="1">
        <f ca="1">RepFd!Q149</f>
        <v>0</v>
      </c>
      <c r="T134" s="1">
        <f ca="1">RepFd!T149</f>
        <v>0</v>
      </c>
      <c r="U134" s="1">
        <f ca="1">RepFd!U149</f>
        <v>0</v>
      </c>
      <c r="V134" s="1">
        <f ca="1">RepFd!V149</f>
        <v>0</v>
      </c>
      <c r="W134" s="1">
        <f ca="1">RepFd!W149</f>
        <v>0</v>
      </c>
      <c r="X134" s="1">
        <f ca="1">RepFd!X149</f>
        <v>0</v>
      </c>
      <c r="Y134" s="1">
        <f ca="1">RepFd!Y149</f>
        <v>0</v>
      </c>
      <c r="Z134" s="1">
        <f ca="1">RepFd!Z149</f>
        <v>0</v>
      </c>
      <c r="AA134" s="1">
        <f ca="1">RepFd!AA149</f>
        <v>0</v>
      </c>
      <c r="AB134" s="1">
        <f ca="1">RepFd!AB149</f>
        <v>0</v>
      </c>
      <c r="AC134" s="1">
        <f ca="1">RepFd!AC149</f>
        <v>0</v>
      </c>
      <c r="AD134" s="1">
        <f ca="1">RepFd!AD149</f>
        <v>0</v>
      </c>
      <c r="AE134" s="1">
        <f ca="1">RepFd!AE149</f>
        <v>0</v>
      </c>
      <c r="AF134" s="1">
        <f ca="1">RepFd!AF149</f>
        <v>0</v>
      </c>
      <c r="AG134" s="1">
        <f ca="1">RepFd!AG149</f>
        <v>0</v>
      </c>
      <c r="AH134" s="1">
        <f ca="1">RepFd!AH149</f>
        <v>0</v>
      </c>
      <c r="AI134" s="1">
        <f ca="1">RepFd!AI149</f>
        <v>0</v>
      </c>
      <c r="AJ134" s="1">
        <f ca="1">RepFd!AJ149</f>
        <v>0</v>
      </c>
      <c r="AK134" s="1">
        <f ca="1">RepFd!AK149</f>
        <v>0</v>
      </c>
      <c r="AL134" s="1">
        <f ca="1">RepFd!AL149</f>
        <v>0</v>
      </c>
    </row>
    <row r="135" spans="2:38" x14ac:dyDescent="0.25">
      <c r="B135" s="1" t="str">
        <f>Items!G30</f>
        <v>BS(+)</v>
      </c>
      <c r="C135" s="1" t="str">
        <f>Items!H30</f>
        <v>M</v>
      </c>
      <c r="I135" s="22" t="str">
        <f>Items!E30</f>
        <v>Начисление себестоимости</v>
      </c>
      <c r="J135" s="1" t="str">
        <f>Items!F30</f>
        <v>Резерв-2</v>
      </c>
      <c r="Q135" s="1">
        <f ca="1">RepFd!Q150</f>
        <v>0</v>
      </c>
      <c r="T135" s="1">
        <f ca="1">RepFd!T150</f>
        <v>0</v>
      </c>
      <c r="U135" s="1">
        <f ca="1">RepFd!U150</f>
        <v>0</v>
      </c>
      <c r="V135" s="1">
        <f ca="1">RepFd!V150</f>
        <v>0</v>
      </c>
      <c r="W135" s="1">
        <f ca="1">RepFd!W150</f>
        <v>0</v>
      </c>
      <c r="X135" s="1">
        <f ca="1">RepFd!X150</f>
        <v>0</v>
      </c>
      <c r="Y135" s="1">
        <f ca="1">RepFd!Y150</f>
        <v>0</v>
      </c>
      <c r="Z135" s="1">
        <f ca="1">RepFd!Z150</f>
        <v>0</v>
      </c>
      <c r="AA135" s="1">
        <f ca="1">RepFd!AA150</f>
        <v>0</v>
      </c>
      <c r="AB135" s="1">
        <f ca="1">RepFd!AB150</f>
        <v>0</v>
      </c>
      <c r="AC135" s="1">
        <f ca="1">RepFd!AC150</f>
        <v>0</v>
      </c>
      <c r="AD135" s="1">
        <f ca="1">RepFd!AD150</f>
        <v>0</v>
      </c>
      <c r="AE135" s="1">
        <f ca="1">RepFd!AE150</f>
        <v>0</v>
      </c>
      <c r="AF135" s="1">
        <f ca="1">RepFd!AF150</f>
        <v>0</v>
      </c>
      <c r="AG135" s="1">
        <f ca="1">RepFd!AG150</f>
        <v>0</v>
      </c>
      <c r="AH135" s="1">
        <f ca="1">RepFd!AH150</f>
        <v>0</v>
      </c>
      <c r="AI135" s="1">
        <f ca="1">RepFd!AI150</f>
        <v>0</v>
      </c>
      <c r="AJ135" s="1">
        <f ca="1">RepFd!AJ150</f>
        <v>0</v>
      </c>
      <c r="AK135" s="1">
        <f ca="1">RepFd!AK150</f>
        <v>0</v>
      </c>
      <c r="AL135" s="1">
        <f ca="1">RepFd!AL150</f>
        <v>0</v>
      </c>
    </row>
    <row r="136" spans="2:38" x14ac:dyDescent="0.25">
      <c r="B136" s="1" t="str">
        <f>Items!G31</f>
        <v>BS(+)</v>
      </c>
      <c r="C136" s="1" t="str">
        <f>Items!H31</f>
        <v>M</v>
      </c>
      <c r="I136" s="22" t="str">
        <f>Items!E31</f>
        <v>Начисление себестоимости</v>
      </c>
      <c r="J136" s="1" t="str">
        <f>Items!F31</f>
        <v>Резерв-3</v>
      </c>
      <c r="Q136" s="1">
        <f ca="1">RepFd!Q151</f>
        <v>0</v>
      </c>
      <c r="T136" s="1">
        <f ca="1">RepFd!T151</f>
        <v>0</v>
      </c>
      <c r="U136" s="1">
        <f ca="1">RepFd!U151</f>
        <v>0</v>
      </c>
      <c r="V136" s="1">
        <f ca="1">RepFd!V151</f>
        <v>0</v>
      </c>
      <c r="W136" s="1">
        <f ca="1">RepFd!W151</f>
        <v>0</v>
      </c>
      <c r="X136" s="1">
        <f ca="1">RepFd!X151</f>
        <v>0</v>
      </c>
      <c r="Y136" s="1">
        <f ca="1">RepFd!Y151</f>
        <v>0</v>
      </c>
      <c r="Z136" s="1">
        <f ca="1">RepFd!Z151</f>
        <v>0</v>
      </c>
      <c r="AA136" s="1">
        <f ca="1">RepFd!AA151</f>
        <v>0</v>
      </c>
      <c r="AB136" s="1">
        <f ca="1">RepFd!AB151</f>
        <v>0</v>
      </c>
      <c r="AC136" s="1">
        <f ca="1">RepFd!AC151</f>
        <v>0</v>
      </c>
      <c r="AD136" s="1">
        <f ca="1">RepFd!AD151</f>
        <v>0</v>
      </c>
      <c r="AE136" s="1">
        <f ca="1">RepFd!AE151</f>
        <v>0</v>
      </c>
      <c r="AF136" s="1">
        <f ca="1">RepFd!AF151</f>
        <v>0</v>
      </c>
      <c r="AG136" s="1">
        <f ca="1">RepFd!AG151</f>
        <v>0</v>
      </c>
      <c r="AH136" s="1">
        <f ca="1">RepFd!AH151</f>
        <v>0</v>
      </c>
      <c r="AI136" s="1">
        <f ca="1">RepFd!AI151</f>
        <v>0</v>
      </c>
      <c r="AJ136" s="1">
        <f ca="1">RepFd!AJ151</f>
        <v>0</v>
      </c>
      <c r="AK136" s="1">
        <f ca="1">RepFd!AK151</f>
        <v>0</v>
      </c>
      <c r="AL136" s="1">
        <f ca="1">RepFd!AL151</f>
        <v>0</v>
      </c>
    </row>
    <row r="137" spans="2:38" x14ac:dyDescent="0.25">
      <c r="B137" s="1" t="str">
        <f>Items!G32</f>
        <v>BS(+)</v>
      </c>
      <c r="C137" s="1" t="str">
        <f>Items!H32</f>
        <v>M</v>
      </c>
      <c r="I137" s="22" t="str">
        <f>Items!E32</f>
        <v>Начисление себестоимости</v>
      </c>
      <c r="J137" s="1" t="str">
        <f>Items!F32</f>
        <v>Резерв-4</v>
      </c>
      <c r="Q137" s="1">
        <f ca="1">RepFd!Q152</f>
        <v>0</v>
      </c>
      <c r="T137" s="1">
        <f ca="1">RepFd!T152</f>
        <v>0</v>
      </c>
      <c r="U137" s="1">
        <f ca="1">RepFd!U152</f>
        <v>0</v>
      </c>
      <c r="V137" s="1">
        <f ca="1">RepFd!V152</f>
        <v>0</v>
      </c>
      <c r="W137" s="1">
        <f ca="1">RepFd!W152</f>
        <v>0</v>
      </c>
      <c r="X137" s="1">
        <f ca="1">RepFd!X152</f>
        <v>0</v>
      </c>
      <c r="Y137" s="1">
        <f ca="1">RepFd!Y152</f>
        <v>0</v>
      </c>
      <c r="Z137" s="1">
        <f ca="1">RepFd!Z152</f>
        <v>0</v>
      </c>
      <c r="AA137" s="1">
        <f ca="1">RepFd!AA152</f>
        <v>0</v>
      </c>
      <c r="AB137" s="1">
        <f ca="1">RepFd!AB152</f>
        <v>0</v>
      </c>
      <c r="AC137" s="1">
        <f ca="1">RepFd!AC152</f>
        <v>0</v>
      </c>
      <c r="AD137" s="1">
        <f ca="1">RepFd!AD152</f>
        <v>0</v>
      </c>
      <c r="AE137" s="1">
        <f ca="1">RepFd!AE152</f>
        <v>0</v>
      </c>
      <c r="AF137" s="1">
        <f ca="1">RepFd!AF152</f>
        <v>0</v>
      </c>
      <c r="AG137" s="1">
        <f ca="1">RepFd!AG152</f>
        <v>0</v>
      </c>
      <c r="AH137" s="1">
        <f ca="1">RepFd!AH152</f>
        <v>0</v>
      </c>
      <c r="AI137" s="1">
        <f ca="1">RepFd!AI152</f>
        <v>0</v>
      </c>
      <c r="AJ137" s="1">
        <f ca="1">RepFd!AJ152</f>
        <v>0</v>
      </c>
      <c r="AK137" s="1">
        <f ca="1">RepFd!AK152</f>
        <v>0</v>
      </c>
      <c r="AL137" s="1">
        <f ca="1">RepFd!AL152</f>
        <v>0</v>
      </c>
    </row>
    <row r="138" spans="2:38" x14ac:dyDescent="0.25">
      <c r="B138" s="1" t="str">
        <f>Items!G33</f>
        <v>BS(+)</v>
      </c>
      <c r="C138" s="1" t="str">
        <f>Items!H33</f>
        <v>M</v>
      </c>
      <c r="I138" s="22" t="str">
        <f>Items!E33</f>
        <v>Начисление себестоимости</v>
      </c>
      <c r="J138" s="1" t="str">
        <f>Items!F33</f>
        <v>Резерв-5</v>
      </c>
      <c r="Q138" s="1">
        <f ca="1">RepFd!Q153</f>
        <v>0</v>
      </c>
      <c r="T138" s="1">
        <f ca="1">RepFd!T153</f>
        <v>0</v>
      </c>
      <c r="U138" s="1">
        <f ca="1">RepFd!U153</f>
        <v>0</v>
      </c>
      <c r="V138" s="1">
        <f ca="1">RepFd!V153</f>
        <v>0</v>
      </c>
      <c r="W138" s="1">
        <f ca="1">RepFd!W153</f>
        <v>0</v>
      </c>
      <c r="X138" s="1">
        <f ca="1">RepFd!X153</f>
        <v>0</v>
      </c>
      <c r="Y138" s="1">
        <f ca="1">RepFd!Y153</f>
        <v>0</v>
      </c>
      <c r="Z138" s="1">
        <f ca="1">RepFd!Z153</f>
        <v>0</v>
      </c>
      <c r="AA138" s="1">
        <f ca="1">RepFd!AA153</f>
        <v>0</v>
      </c>
      <c r="AB138" s="1">
        <f ca="1">RepFd!AB153</f>
        <v>0</v>
      </c>
      <c r="AC138" s="1">
        <f ca="1">RepFd!AC153</f>
        <v>0</v>
      </c>
      <c r="AD138" s="1">
        <f ca="1">RepFd!AD153</f>
        <v>0</v>
      </c>
      <c r="AE138" s="1">
        <f ca="1">RepFd!AE153</f>
        <v>0</v>
      </c>
      <c r="AF138" s="1">
        <f ca="1">RepFd!AF153</f>
        <v>0</v>
      </c>
      <c r="AG138" s="1">
        <f ca="1">RepFd!AG153</f>
        <v>0</v>
      </c>
      <c r="AH138" s="1">
        <f ca="1">RepFd!AH153</f>
        <v>0</v>
      </c>
      <c r="AI138" s="1">
        <f ca="1">RepFd!AI153</f>
        <v>0</v>
      </c>
      <c r="AJ138" s="1">
        <f ca="1">RepFd!AJ153</f>
        <v>0</v>
      </c>
      <c r="AK138" s="1">
        <f ca="1">RepFd!AK153</f>
        <v>0</v>
      </c>
      <c r="AL138" s="1">
        <f ca="1">RepFd!AL153</f>
        <v>0</v>
      </c>
    </row>
    <row r="139" spans="2:38" x14ac:dyDescent="0.25">
      <c r="B139" s="1" t="str">
        <f>Items!G34</f>
        <v>BS(+)</v>
      </c>
      <c r="C139" s="1" t="str">
        <f>Items!H34</f>
        <v>M</v>
      </c>
      <c r="I139" s="22" t="str">
        <f>Items!E34</f>
        <v>Начисление себестоимости</v>
      </c>
      <c r="J139" s="1" t="str">
        <f>Items!F34</f>
        <v>Резерв-6</v>
      </c>
      <c r="Q139" s="1">
        <f ca="1">RepFd!Q154</f>
        <v>0</v>
      </c>
      <c r="T139" s="1">
        <f ca="1">RepFd!T154</f>
        <v>0</v>
      </c>
      <c r="U139" s="1">
        <f ca="1">RepFd!U154</f>
        <v>0</v>
      </c>
      <c r="V139" s="1">
        <f ca="1">RepFd!V154</f>
        <v>0</v>
      </c>
      <c r="W139" s="1">
        <f ca="1">RepFd!W154</f>
        <v>0</v>
      </c>
      <c r="X139" s="1">
        <f ca="1">RepFd!X154</f>
        <v>0</v>
      </c>
      <c r="Y139" s="1">
        <f ca="1">RepFd!Y154</f>
        <v>0</v>
      </c>
      <c r="Z139" s="1">
        <f ca="1">RepFd!Z154</f>
        <v>0</v>
      </c>
      <c r="AA139" s="1">
        <f ca="1">RepFd!AA154</f>
        <v>0</v>
      </c>
      <c r="AB139" s="1">
        <f ca="1">RepFd!AB154</f>
        <v>0</v>
      </c>
      <c r="AC139" s="1">
        <f ca="1">RepFd!AC154</f>
        <v>0</v>
      </c>
      <c r="AD139" s="1">
        <f ca="1">RepFd!AD154</f>
        <v>0</v>
      </c>
      <c r="AE139" s="1">
        <f ca="1">RepFd!AE154</f>
        <v>0</v>
      </c>
      <c r="AF139" s="1">
        <f ca="1">RepFd!AF154</f>
        <v>0</v>
      </c>
      <c r="AG139" s="1">
        <f ca="1">RepFd!AG154</f>
        <v>0</v>
      </c>
      <c r="AH139" s="1">
        <f ca="1">RepFd!AH154</f>
        <v>0</v>
      </c>
      <c r="AI139" s="1">
        <f ca="1">RepFd!AI154</f>
        <v>0</v>
      </c>
      <c r="AJ139" s="1">
        <f ca="1">RepFd!AJ154</f>
        <v>0</v>
      </c>
      <c r="AK139" s="1">
        <f ca="1">RepFd!AK154</f>
        <v>0</v>
      </c>
      <c r="AL139" s="1">
        <f ca="1">RepFd!AL154</f>
        <v>0</v>
      </c>
    </row>
    <row r="140" spans="2:38" x14ac:dyDescent="0.25">
      <c r="B140" s="1" t="str">
        <f>Items!G35</f>
        <v>BS(+)</v>
      </c>
      <c r="C140" s="1" t="str">
        <f>Items!H35</f>
        <v>M</v>
      </c>
      <c r="I140" s="22" t="str">
        <f>Items!E35</f>
        <v>Начисление себестоимости</v>
      </c>
      <c r="J140" s="1" t="str">
        <f>Items!F35</f>
        <v>Резерв-7</v>
      </c>
      <c r="Q140" s="1">
        <f ca="1">RepFd!Q155</f>
        <v>0</v>
      </c>
      <c r="T140" s="1">
        <f ca="1">RepFd!T155</f>
        <v>0</v>
      </c>
      <c r="U140" s="1">
        <f ca="1">RepFd!U155</f>
        <v>0</v>
      </c>
      <c r="V140" s="1">
        <f ca="1">RepFd!V155</f>
        <v>0</v>
      </c>
      <c r="W140" s="1">
        <f ca="1">RepFd!W155</f>
        <v>0</v>
      </c>
      <c r="X140" s="1">
        <f ca="1">RepFd!X155</f>
        <v>0</v>
      </c>
      <c r="Y140" s="1">
        <f ca="1">RepFd!Y155</f>
        <v>0</v>
      </c>
      <c r="Z140" s="1">
        <f ca="1">RepFd!Z155</f>
        <v>0</v>
      </c>
      <c r="AA140" s="1">
        <f ca="1">RepFd!AA155</f>
        <v>0</v>
      </c>
      <c r="AB140" s="1">
        <f ca="1">RepFd!AB155</f>
        <v>0</v>
      </c>
      <c r="AC140" s="1">
        <f ca="1">RepFd!AC155</f>
        <v>0</v>
      </c>
      <c r="AD140" s="1">
        <f ca="1">RepFd!AD155</f>
        <v>0</v>
      </c>
      <c r="AE140" s="1">
        <f ca="1">RepFd!AE155</f>
        <v>0</v>
      </c>
      <c r="AF140" s="1">
        <f ca="1">RepFd!AF155</f>
        <v>0</v>
      </c>
      <c r="AG140" s="1">
        <f ca="1">RepFd!AG155</f>
        <v>0</v>
      </c>
      <c r="AH140" s="1">
        <f ca="1">RepFd!AH155</f>
        <v>0</v>
      </c>
      <c r="AI140" s="1">
        <f ca="1">RepFd!AI155</f>
        <v>0</v>
      </c>
      <c r="AJ140" s="1">
        <f ca="1">RepFd!AJ155</f>
        <v>0</v>
      </c>
      <c r="AK140" s="1">
        <f ca="1">RepFd!AK155</f>
        <v>0</v>
      </c>
      <c r="AL140" s="1">
        <f ca="1">RepFd!AL155</f>
        <v>0</v>
      </c>
    </row>
    <row r="141" spans="2:38" x14ac:dyDescent="0.25">
      <c r="B141" s="1" t="str">
        <f>Items!G36</f>
        <v>BS(+)</v>
      </c>
      <c r="C141" s="1" t="str">
        <f>Items!H36</f>
        <v>M</v>
      </c>
      <c r="I141" s="22" t="str">
        <f>Items!E36</f>
        <v>Начисление себестоимости</v>
      </c>
      <c r="J141" s="1" t="str">
        <f>Items!F36</f>
        <v>Резерв-8</v>
      </c>
      <c r="Q141" s="1">
        <f ca="1">RepFd!Q156</f>
        <v>0</v>
      </c>
      <c r="T141" s="1">
        <f ca="1">RepFd!T156</f>
        <v>0</v>
      </c>
      <c r="U141" s="1">
        <f ca="1">RepFd!U156</f>
        <v>0</v>
      </c>
      <c r="V141" s="1">
        <f ca="1">RepFd!V156</f>
        <v>0</v>
      </c>
      <c r="W141" s="1">
        <f ca="1">RepFd!W156</f>
        <v>0</v>
      </c>
      <c r="X141" s="1">
        <f ca="1">RepFd!X156</f>
        <v>0</v>
      </c>
      <c r="Y141" s="1">
        <f ca="1">RepFd!Y156</f>
        <v>0</v>
      </c>
      <c r="Z141" s="1">
        <f ca="1">RepFd!Z156</f>
        <v>0</v>
      </c>
      <c r="AA141" s="1">
        <f ca="1">RepFd!AA156</f>
        <v>0</v>
      </c>
      <c r="AB141" s="1">
        <f ca="1">RepFd!AB156</f>
        <v>0</v>
      </c>
      <c r="AC141" s="1">
        <f ca="1">RepFd!AC156</f>
        <v>0</v>
      </c>
      <c r="AD141" s="1">
        <f ca="1">RepFd!AD156</f>
        <v>0</v>
      </c>
      <c r="AE141" s="1">
        <f ca="1">RepFd!AE156</f>
        <v>0</v>
      </c>
      <c r="AF141" s="1">
        <f ca="1">RepFd!AF156</f>
        <v>0</v>
      </c>
      <c r="AG141" s="1">
        <f ca="1">RepFd!AG156</f>
        <v>0</v>
      </c>
      <c r="AH141" s="1">
        <f ca="1">RepFd!AH156</f>
        <v>0</v>
      </c>
      <c r="AI141" s="1">
        <f ca="1">RepFd!AI156</f>
        <v>0</v>
      </c>
      <c r="AJ141" s="1">
        <f ca="1">RepFd!AJ156</f>
        <v>0</v>
      </c>
      <c r="AK141" s="1">
        <f ca="1">RepFd!AK156</f>
        <v>0</v>
      </c>
      <c r="AL141" s="1">
        <f ca="1">RepFd!AL156</f>
        <v>0</v>
      </c>
    </row>
    <row r="142" spans="2:38" s="23" customFormat="1" ht="10.199999999999999" x14ac:dyDescent="0.2">
      <c r="E142" s="23" t="s">
        <v>50</v>
      </c>
    </row>
    <row r="143" spans="2:38" ht="4.05" customHeight="1" x14ac:dyDescent="0.25"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</row>
    <row r="144" spans="2:38" ht="4.05" customHeight="1" x14ac:dyDescent="0.25"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</row>
    <row r="145" spans="2:38" s="2" customFormat="1" x14ac:dyDescent="0.25">
      <c r="G145" s="26" t="s">
        <v>19</v>
      </c>
      <c r="H145" s="26"/>
      <c r="I145" s="26"/>
      <c r="J145" s="26"/>
      <c r="K145" s="26"/>
      <c r="L145" s="26"/>
    </row>
    <row r="146" spans="2:38" s="2" customFormat="1" x14ac:dyDescent="0.25">
      <c r="B146" s="2">
        <f>Items!$L$3</f>
        <v>0</v>
      </c>
      <c r="C146" s="2" t="str">
        <f>Items!$M$3</f>
        <v>M</v>
      </c>
      <c r="I146" s="2" t="str">
        <f>Items!$J$3</f>
        <v>Поступление денежных средств по операционной деятельности</v>
      </c>
      <c r="Q146" s="2">
        <f ca="1">RepFd!Q161</f>
        <v>0</v>
      </c>
      <c r="T146" s="2">
        <f ca="1">RepFd!T161</f>
        <v>0</v>
      </c>
      <c r="U146" s="2">
        <f ca="1">RepFd!U161</f>
        <v>0</v>
      </c>
      <c r="V146" s="2">
        <f ca="1">RepFd!V161</f>
        <v>0</v>
      </c>
      <c r="W146" s="2">
        <f ca="1">RepFd!W161</f>
        <v>0</v>
      </c>
      <c r="X146" s="2">
        <f ca="1">RepFd!X161</f>
        <v>0</v>
      </c>
      <c r="Y146" s="2">
        <f ca="1">RepFd!Y161</f>
        <v>0</v>
      </c>
      <c r="Z146" s="2">
        <f ca="1">RepFd!Z161</f>
        <v>0</v>
      </c>
      <c r="AA146" s="2">
        <f ca="1">RepFd!AA161</f>
        <v>0</v>
      </c>
      <c r="AB146" s="2">
        <f ca="1">RepFd!AB161</f>
        <v>0</v>
      </c>
      <c r="AC146" s="2">
        <f ca="1">RepFd!AC161</f>
        <v>0</v>
      </c>
      <c r="AD146" s="2">
        <f ca="1">RepFd!AD161</f>
        <v>0</v>
      </c>
      <c r="AE146" s="2">
        <f ca="1">RepFd!AE161</f>
        <v>0</v>
      </c>
      <c r="AF146" s="2">
        <f ca="1">RepFd!AF161</f>
        <v>0</v>
      </c>
      <c r="AG146" s="2">
        <f ca="1">RepFd!AG161</f>
        <v>0</v>
      </c>
      <c r="AH146" s="2">
        <f ca="1">RepFd!AH161</f>
        <v>0</v>
      </c>
      <c r="AI146" s="2">
        <f ca="1">RepFd!AI161</f>
        <v>0</v>
      </c>
      <c r="AJ146" s="2">
        <f ca="1">RepFd!AJ161</f>
        <v>0</v>
      </c>
      <c r="AK146" s="2">
        <f ca="1">RepFd!AK161</f>
        <v>0</v>
      </c>
      <c r="AL146" s="2">
        <f ca="1">RepFd!AL161</f>
        <v>0</v>
      </c>
    </row>
    <row r="147" spans="2:38" x14ac:dyDescent="0.25">
      <c r="B147" s="1" t="str">
        <f>Items!$L$4</f>
        <v>CF(+)</v>
      </c>
      <c r="C147" s="1" t="str">
        <f>Items!$M$4</f>
        <v>M</v>
      </c>
      <c r="I147" s="22" t="str">
        <f>Items!$J$4</f>
        <v>Поступление денежных средств по операционной деятельности</v>
      </c>
      <c r="J147" s="1" t="str">
        <f>Items!$K$4</f>
        <v>Поступление от реализации</v>
      </c>
      <c r="Q147" s="1">
        <f ca="1">RepFd!Q162</f>
        <v>0</v>
      </c>
      <c r="T147" s="1">
        <f ca="1">RepFd!T162</f>
        <v>0</v>
      </c>
      <c r="U147" s="1">
        <f ca="1">RepFd!U162</f>
        <v>0</v>
      </c>
      <c r="V147" s="1">
        <f ca="1">RepFd!V162</f>
        <v>0</v>
      </c>
      <c r="W147" s="1">
        <f ca="1">RepFd!W162</f>
        <v>0</v>
      </c>
      <c r="X147" s="1">
        <f ca="1">RepFd!X162</f>
        <v>0</v>
      </c>
      <c r="Y147" s="1">
        <f ca="1">RepFd!Y162</f>
        <v>0</v>
      </c>
      <c r="Z147" s="1">
        <f ca="1">RepFd!Z162</f>
        <v>0</v>
      </c>
      <c r="AA147" s="1">
        <f ca="1">RepFd!AA162</f>
        <v>0</v>
      </c>
      <c r="AB147" s="1">
        <f ca="1">RepFd!AB162</f>
        <v>0</v>
      </c>
      <c r="AC147" s="1">
        <f ca="1">RepFd!AC162</f>
        <v>0</v>
      </c>
      <c r="AD147" s="1">
        <f ca="1">RepFd!AD162</f>
        <v>0</v>
      </c>
      <c r="AE147" s="1">
        <f ca="1">RepFd!AE162</f>
        <v>0</v>
      </c>
      <c r="AF147" s="1">
        <f ca="1">RepFd!AF162</f>
        <v>0</v>
      </c>
      <c r="AG147" s="1">
        <f ca="1">RepFd!AG162</f>
        <v>0</v>
      </c>
      <c r="AH147" s="1">
        <f ca="1">RepFd!AH162</f>
        <v>0</v>
      </c>
      <c r="AI147" s="1">
        <f ca="1">RepFd!AI162</f>
        <v>0</v>
      </c>
      <c r="AJ147" s="1">
        <f ca="1">RepFd!AJ162</f>
        <v>0</v>
      </c>
      <c r="AK147" s="1">
        <f ca="1">RepFd!AK162</f>
        <v>0</v>
      </c>
      <c r="AL147" s="1">
        <f ca="1">RepFd!AL162</f>
        <v>0</v>
      </c>
    </row>
    <row r="148" spans="2:38" x14ac:dyDescent="0.25">
      <c r="B148" s="1" t="str">
        <f>Items!$L$5</f>
        <v>CF(+)</v>
      </c>
      <c r="C148" s="1" t="str">
        <f>Items!$M$5</f>
        <v>M</v>
      </c>
      <c r="I148" s="22" t="str">
        <f>Items!$J$5</f>
        <v>Поступление денежных средств по операционной деятельности</v>
      </c>
      <c r="J148" s="1" t="str">
        <f>Items!$K$5</f>
        <v>Прочие поступления</v>
      </c>
      <c r="Q148" s="20">
        <f ca="1">RepFd!Q163</f>
        <v>0</v>
      </c>
      <c r="T148" s="1">
        <f ca="1">RepFd!T163</f>
        <v>0</v>
      </c>
      <c r="U148" s="1">
        <f ca="1">RepFd!U163</f>
        <v>0</v>
      </c>
      <c r="V148" s="1">
        <f ca="1">RepFd!V163</f>
        <v>0</v>
      </c>
      <c r="W148" s="1">
        <f ca="1">RepFd!W163</f>
        <v>0</v>
      </c>
      <c r="X148" s="1">
        <f ca="1">RepFd!X163</f>
        <v>0</v>
      </c>
      <c r="Y148" s="1">
        <f ca="1">RepFd!Y163</f>
        <v>0</v>
      </c>
      <c r="Z148" s="1">
        <f ca="1">RepFd!Z163</f>
        <v>0</v>
      </c>
      <c r="AA148" s="1">
        <f ca="1">RepFd!AA163</f>
        <v>0</v>
      </c>
      <c r="AB148" s="1">
        <f ca="1">RepFd!AB163</f>
        <v>0</v>
      </c>
      <c r="AC148" s="1">
        <f ca="1">RepFd!AC163</f>
        <v>0</v>
      </c>
      <c r="AD148" s="1">
        <f ca="1">RepFd!AD163</f>
        <v>0</v>
      </c>
      <c r="AE148" s="1">
        <f ca="1">RepFd!AE163</f>
        <v>0</v>
      </c>
      <c r="AF148" s="1">
        <f ca="1">RepFd!AF163</f>
        <v>0</v>
      </c>
      <c r="AG148" s="1">
        <f ca="1">RepFd!AG163</f>
        <v>0</v>
      </c>
      <c r="AH148" s="1">
        <f ca="1">RepFd!AH163</f>
        <v>0</v>
      </c>
      <c r="AI148" s="1">
        <f ca="1">RepFd!AI163</f>
        <v>0</v>
      </c>
      <c r="AJ148" s="1">
        <f ca="1">RepFd!AJ163</f>
        <v>0</v>
      </c>
      <c r="AK148" s="1">
        <f ca="1">RepFd!AK163</f>
        <v>0</v>
      </c>
      <c r="AL148" s="1">
        <f ca="1">RepFd!AL163</f>
        <v>0</v>
      </c>
    </row>
    <row r="149" spans="2:38" s="23" customFormat="1" ht="10.199999999999999" x14ac:dyDescent="0.2">
      <c r="E149" s="23" t="s">
        <v>50</v>
      </c>
    </row>
    <row r="150" spans="2:38" s="2" customFormat="1" x14ac:dyDescent="0.25">
      <c r="B150" s="2">
        <f>Items!$L$6</f>
        <v>0</v>
      </c>
      <c r="C150" s="2" t="str">
        <f>Items!$M$6</f>
        <v>N</v>
      </c>
      <c r="I150" s="2" t="str">
        <f>Items!$J$6</f>
        <v>Оплаты себестоимостных затрат</v>
      </c>
      <c r="Q150" s="2">
        <f ca="1">RepFd!Q165</f>
        <v>0</v>
      </c>
      <c r="T150" s="2">
        <f ca="1">RepFd!T165</f>
        <v>0</v>
      </c>
      <c r="U150" s="2">
        <f ca="1">RepFd!U165</f>
        <v>0</v>
      </c>
      <c r="V150" s="2">
        <f ca="1">RepFd!V165</f>
        <v>0</v>
      </c>
      <c r="W150" s="2">
        <f ca="1">RepFd!W165</f>
        <v>0</v>
      </c>
      <c r="X150" s="2">
        <f ca="1">RepFd!X165</f>
        <v>0</v>
      </c>
      <c r="Y150" s="2">
        <f ca="1">RepFd!Y165</f>
        <v>0</v>
      </c>
      <c r="Z150" s="2">
        <f ca="1">RepFd!Z165</f>
        <v>0</v>
      </c>
      <c r="AA150" s="2">
        <f ca="1">RepFd!AA165</f>
        <v>0</v>
      </c>
      <c r="AB150" s="2">
        <f ca="1">RepFd!AB165</f>
        <v>0</v>
      </c>
      <c r="AC150" s="2">
        <f ca="1">RepFd!AC165</f>
        <v>0</v>
      </c>
      <c r="AD150" s="2">
        <f ca="1">RepFd!AD165</f>
        <v>0</v>
      </c>
      <c r="AE150" s="2">
        <f ca="1">RepFd!AE165</f>
        <v>0</v>
      </c>
      <c r="AF150" s="2">
        <f ca="1">RepFd!AF165</f>
        <v>0</v>
      </c>
      <c r="AG150" s="2">
        <f ca="1">RepFd!AG165</f>
        <v>0</v>
      </c>
      <c r="AH150" s="2">
        <f ca="1">RepFd!AH165</f>
        <v>0</v>
      </c>
      <c r="AI150" s="2">
        <f ca="1">RepFd!AI165</f>
        <v>0</v>
      </c>
      <c r="AJ150" s="2">
        <f ca="1">RepFd!AJ165</f>
        <v>0</v>
      </c>
      <c r="AK150" s="2">
        <f ca="1">RepFd!AK165</f>
        <v>0</v>
      </c>
      <c r="AL150" s="2">
        <f ca="1">RepFd!AL165</f>
        <v>0</v>
      </c>
    </row>
    <row r="151" spans="2:38" x14ac:dyDescent="0.25">
      <c r="B151" s="1" t="str">
        <f>Items!$L$7</f>
        <v>CF(-)</v>
      </c>
      <c r="C151" s="1" t="str">
        <f>Items!$M$7</f>
        <v>N</v>
      </c>
      <c r="I151" s="22" t="str">
        <f>Items!$J$7</f>
        <v>Оплаты себестоимостных затрат</v>
      </c>
      <c r="J151" s="1" t="str">
        <f>Items!K7</f>
        <v>Подготовительные работы</v>
      </c>
      <c r="Q151" s="1">
        <f ca="1">RepFd!Q166</f>
        <v>0</v>
      </c>
      <c r="T151" s="1">
        <f ca="1">RepFd!T166</f>
        <v>0</v>
      </c>
      <c r="U151" s="1">
        <f ca="1">RepFd!U166</f>
        <v>0</v>
      </c>
      <c r="V151" s="1">
        <f ca="1">RepFd!V166</f>
        <v>0</v>
      </c>
      <c r="W151" s="1">
        <f ca="1">RepFd!W166</f>
        <v>0</v>
      </c>
      <c r="X151" s="1">
        <f ca="1">RepFd!X166</f>
        <v>0</v>
      </c>
      <c r="Y151" s="1">
        <f ca="1">RepFd!Y166</f>
        <v>0</v>
      </c>
      <c r="Z151" s="1">
        <f ca="1">RepFd!Z166</f>
        <v>0</v>
      </c>
      <c r="AA151" s="1">
        <f ca="1">RepFd!AA166</f>
        <v>0</v>
      </c>
      <c r="AB151" s="1">
        <f ca="1">RepFd!AB166</f>
        <v>0</v>
      </c>
      <c r="AC151" s="1">
        <f ca="1">RepFd!AC166</f>
        <v>0</v>
      </c>
      <c r="AD151" s="1">
        <f ca="1">RepFd!AD166</f>
        <v>0</v>
      </c>
      <c r="AE151" s="1">
        <f ca="1">RepFd!AE166</f>
        <v>0</v>
      </c>
      <c r="AF151" s="1">
        <f ca="1">RepFd!AF166</f>
        <v>0</v>
      </c>
      <c r="AG151" s="1">
        <f ca="1">RepFd!AG166</f>
        <v>0</v>
      </c>
      <c r="AH151" s="1">
        <f ca="1">RepFd!AH166</f>
        <v>0</v>
      </c>
      <c r="AI151" s="1">
        <f ca="1">RepFd!AI166</f>
        <v>0</v>
      </c>
      <c r="AJ151" s="1">
        <f ca="1">RepFd!AJ166</f>
        <v>0</v>
      </c>
      <c r="AK151" s="1">
        <f ca="1">RepFd!AK166</f>
        <v>0</v>
      </c>
      <c r="AL151" s="1">
        <f ca="1">RepFd!AL166</f>
        <v>0</v>
      </c>
    </row>
    <row r="152" spans="2:38" x14ac:dyDescent="0.25">
      <c r="B152" s="1" t="str">
        <f>Items!$L$8</f>
        <v>CF(-)</v>
      </c>
      <c r="C152" s="1" t="str">
        <f>Items!$M$8</f>
        <v>N</v>
      </c>
      <c r="I152" s="22" t="str">
        <f>Items!$J$8</f>
        <v>Оплаты себестоимостных затрат</v>
      </c>
      <c r="J152" s="1" t="str">
        <f>Items!K8</f>
        <v>Затраты на покупку участка</v>
      </c>
      <c r="Q152" s="1">
        <f ca="1">RepFd!Q167</f>
        <v>0</v>
      </c>
      <c r="T152" s="1">
        <f ca="1">RepFd!T167</f>
        <v>0</v>
      </c>
      <c r="U152" s="1">
        <f ca="1">RepFd!U167</f>
        <v>0</v>
      </c>
      <c r="V152" s="1">
        <f ca="1">RepFd!V167</f>
        <v>0</v>
      </c>
      <c r="W152" s="1">
        <f ca="1">RepFd!W167</f>
        <v>0</v>
      </c>
      <c r="X152" s="1">
        <f ca="1">RepFd!X167</f>
        <v>0</v>
      </c>
      <c r="Y152" s="1">
        <f ca="1">RepFd!Y167</f>
        <v>0</v>
      </c>
      <c r="Z152" s="1">
        <f ca="1">RepFd!Z167</f>
        <v>0</v>
      </c>
      <c r="AA152" s="1">
        <f ca="1">RepFd!AA167</f>
        <v>0</v>
      </c>
      <c r="AB152" s="1">
        <f ca="1">RepFd!AB167</f>
        <v>0</v>
      </c>
      <c r="AC152" s="1">
        <f ca="1">RepFd!AC167</f>
        <v>0</v>
      </c>
      <c r="AD152" s="1">
        <f ca="1">RepFd!AD167</f>
        <v>0</v>
      </c>
      <c r="AE152" s="1">
        <f ca="1">RepFd!AE167</f>
        <v>0</v>
      </c>
      <c r="AF152" s="1">
        <f ca="1">RepFd!AF167</f>
        <v>0</v>
      </c>
      <c r="AG152" s="1">
        <f ca="1">RepFd!AG167</f>
        <v>0</v>
      </c>
      <c r="AH152" s="1">
        <f ca="1">RepFd!AH167</f>
        <v>0</v>
      </c>
      <c r="AI152" s="1">
        <f ca="1">RepFd!AI167</f>
        <v>0</v>
      </c>
      <c r="AJ152" s="1">
        <f ca="1">RepFd!AJ167</f>
        <v>0</v>
      </c>
      <c r="AK152" s="1">
        <f ca="1">RepFd!AK167</f>
        <v>0</v>
      </c>
      <c r="AL152" s="1">
        <f ca="1">RepFd!AL167</f>
        <v>0</v>
      </c>
    </row>
    <row r="153" spans="2:38" x14ac:dyDescent="0.25">
      <c r="B153" s="1" t="str">
        <f>Items!$L$9</f>
        <v>CF(-)</v>
      </c>
      <c r="C153" s="1" t="str">
        <f>Items!$M$9</f>
        <v>N</v>
      </c>
      <c r="I153" s="22" t="str">
        <f>Items!$J$9</f>
        <v>Оплаты себестоимостных затрат</v>
      </c>
      <c r="J153" s="1" t="str">
        <f>Items!K9</f>
        <v>Прочее</v>
      </c>
      <c r="Q153" s="1">
        <f ca="1">RepFd!Q168</f>
        <v>0</v>
      </c>
      <c r="T153" s="1">
        <f ca="1">RepFd!T168</f>
        <v>0</v>
      </c>
      <c r="U153" s="1">
        <f ca="1">RepFd!U168</f>
        <v>0</v>
      </c>
      <c r="V153" s="1">
        <f ca="1">RepFd!V168</f>
        <v>0</v>
      </c>
      <c r="W153" s="1">
        <f ca="1">RepFd!W168</f>
        <v>0</v>
      </c>
      <c r="X153" s="1">
        <f ca="1">RepFd!X168</f>
        <v>0</v>
      </c>
      <c r="Y153" s="1">
        <f ca="1">RepFd!Y168</f>
        <v>0</v>
      </c>
      <c r="Z153" s="1">
        <f ca="1">RepFd!Z168</f>
        <v>0</v>
      </c>
      <c r="AA153" s="1">
        <f ca="1">RepFd!AA168</f>
        <v>0</v>
      </c>
      <c r="AB153" s="1">
        <f ca="1">RepFd!AB168</f>
        <v>0</v>
      </c>
      <c r="AC153" s="1">
        <f ca="1">RepFd!AC168</f>
        <v>0</v>
      </c>
      <c r="AD153" s="1">
        <f ca="1">RepFd!AD168</f>
        <v>0</v>
      </c>
      <c r="AE153" s="1">
        <f ca="1">RepFd!AE168</f>
        <v>0</v>
      </c>
      <c r="AF153" s="1">
        <f ca="1">RepFd!AF168</f>
        <v>0</v>
      </c>
      <c r="AG153" s="1">
        <f ca="1">RepFd!AG168</f>
        <v>0</v>
      </c>
      <c r="AH153" s="1">
        <f ca="1">RepFd!AH168</f>
        <v>0</v>
      </c>
      <c r="AI153" s="1">
        <f ca="1">RepFd!AI168</f>
        <v>0</v>
      </c>
      <c r="AJ153" s="1">
        <f ca="1">RepFd!AJ168</f>
        <v>0</v>
      </c>
      <c r="AK153" s="1">
        <f ca="1">RepFd!AK168</f>
        <v>0</v>
      </c>
      <c r="AL153" s="1">
        <f ca="1">RepFd!AL168</f>
        <v>0</v>
      </c>
    </row>
    <row r="154" spans="2:38" x14ac:dyDescent="0.25">
      <c r="B154" s="1" t="str">
        <f>Items!$L$10</f>
        <v>CF(-)</v>
      </c>
      <c r="C154" s="1" t="str">
        <f>Items!$M$10</f>
        <v>N</v>
      </c>
      <c r="I154" s="22" t="str">
        <f>Items!$J$10</f>
        <v>Оплаты себестоимостных затрат</v>
      </c>
      <c r="J154" s="1" t="str">
        <f>Items!K10</f>
        <v>ГСМ</v>
      </c>
      <c r="Q154" s="1">
        <f ca="1">RepFd!Q169</f>
        <v>0</v>
      </c>
      <c r="T154" s="1">
        <f ca="1">RepFd!T169</f>
        <v>0</v>
      </c>
      <c r="U154" s="1">
        <f ca="1">RepFd!U169</f>
        <v>0</v>
      </c>
      <c r="V154" s="1">
        <f ca="1">RepFd!V169</f>
        <v>0</v>
      </c>
      <c r="W154" s="1">
        <f ca="1">RepFd!W169</f>
        <v>0</v>
      </c>
      <c r="X154" s="1">
        <f ca="1">RepFd!X169</f>
        <v>0</v>
      </c>
      <c r="Y154" s="1">
        <f ca="1">RepFd!Y169</f>
        <v>0</v>
      </c>
      <c r="Z154" s="1">
        <f ca="1">RepFd!Z169</f>
        <v>0</v>
      </c>
      <c r="AA154" s="1">
        <f ca="1">RepFd!AA169</f>
        <v>0</v>
      </c>
      <c r="AB154" s="1">
        <f ca="1">RepFd!AB169</f>
        <v>0</v>
      </c>
      <c r="AC154" s="1">
        <f ca="1">RepFd!AC169</f>
        <v>0</v>
      </c>
      <c r="AD154" s="1">
        <f ca="1">RepFd!AD169</f>
        <v>0</v>
      </c>
      <c r="AE154" s="1">
        <f ca="1">RepFd!AE169</f>
        <v>0</v>
      </c>
      <c r="AF154" s="1">
        <f ca="1">RepFd!AF169</f>
        <v>0</v>
      </c>
      <c r="AG154" s="1">
        <f ca="1">RepFd!AG169</f>
        <v>0</v>
      </c>
      <c r="AH154" s="1">
        <f ca="1">RepFd!AH169</f>
        <v>0</v>
      </c>
      <c r="AI154" s="1">
        <f ca="1">RepFd!AI169</f>
        <v>0</v>
      </c>
      <c r="AJ154" s="1">
        <f ca="1">RepFd!AJ169</f>
        <v>0</v>
      </c>
      <c r="AK154" s="1">
        <f ca="1">RepFd!AK169</f>
        <v>0</v>
      </c>
      <c r="AL154" s="1">
        <f ca="1">RepFd!AL169</f>
        <v>0</v>
      </c>
    </row>
    <row r="155" spans="2:38" x14ac:dyDescent="0.25">
      <c r="B155" s="1" t="str">
        <f>Items!$L$11</f>
        <v>CF(-)</v>
      </c>
      <c r="C155" s="1" t="str">
        <f>Items!$M$11</f>
        <v>N</v>
      </c>
      <c r="I155" s="22" t="str">
        <f>Items!$J$11</f>
        <v>Оплаты себестоимостных затрат</v>
      </c>
      <c r="J155" s="1" t="str">
        <f>Items!K11</f>
        <v>Электрика</v>
      </c>
      <c r="Q155" s="1">
        <f ca="1">RepFd!Q170</f>
        <v>0</v>
      </c>
      <c r="T155" s="1">
        <f ca="1">RepFd!T170</f>
        <v>0</v>
      </c>
      <c r="U155" s="1">
        <f ca="1">RepFd!U170</f>
        <v>0</v>
      </c>
      <c r="V155" s="1">
        <f ca="1">RepFd!V170</f>
        <v>0</v>
      </c>
      <c r="W155" s="1">
        <f ca="1">RepFd!W170</f>
        <v>0</v>
      </c>
      <c r="X155" s="1">
        <f ca="1">RepFd!X170</f>
        <v>0</v>
      </c>
      <c r="Y155" s="1">
        <f ca="1">RepFd!Y170</f>
        <v>0</v>
      </c>
      <c r="Z155" s="1">
        <f ca="1">RepFd!Z170</f>
        <v>0</v>
      </c>
      <c r="AA155" s="1">
        <f ca="1">RepFd!AA170</f>
        <v>0</v>
      </c>
      <c r="AB155" s="1">
        <f ca="1">RepFd!AB170</f>
        <v>0</v>
      </c>
      <c r="AC155" s="1">
        <f ca="1">RepFd!AC170</f>
        <v>0</v>
      </c>
      <c r="AD155" s="1">
        <f ca="1">RepFd!AD170</f>
        <v>0</v>
      </c>
      <c r="AE155" s="1">
        <f ca="1">RepFd!AE170</f>
        <v>0</v>
      </c>
      <c r="AF155" s="1">
        <f ca="1">RepFd!AF170</f>
        <v>0</v>
      </c>
      <c r="AG155" s="1">
        <f ca="1">RepFd!AG170</f>
        <v>0</v>
      </c>
      <c r="AH155" s="1">
        <f ca="1">RepFd!AH170</f>
        <v>0</v>
      </c>
      <c r="AI155" s="1">
        <f ca="1">RepFd!AI170</f>
        <v>0</v>
      </c>
      <c r="AJ155" s="1">
        <f ca="1">RepFd!AJ170</f>
        <v>0</v>
      </c>
      <c r="AK155" s="1">
        <f ca="1">RepFd!AK170</f>
        <v>0</v>
      </c>
      <c r="AL155" s="1">
        <f ca="1">RepFd!AL170</f>
        <v>0</v>
      </c>
    </row>
    <row r="156" spans="2:38" x14ac:dyDescent="0.25">
      <c r="B156" s="1" t="str">
        <f>Items!$L$12</f>
        <v>CF(-)</v>
      </c>
      <c r="C156" s="1" t="str">
        <f>Items!$M$12</f>
        <v>N</v>
      </c>
      <c r="I156" s="22" t="str">
        <f>Items!$J$12</f>
        <v>Оплаты себестоимостных затрат</v>
      </c>
      <c r="J156" s="1" t="str">
        <f>Items!K12</f>
        <v>Доставка</v>
      </c>
      <c r="Q156" s="1">
        <f ca="1">RepFd!Q171</f>
        <v>0</v>
      </c>
      <c r="T156" s="1">
        <f ca="1">RepFd!T171</f>
        <v>0</v>
      </c>
      <c r="U156" s="1">
        <f ca="1">RepFd!U171</f>
        <v>0</v>
      </c>
      <c r="V156" s="1">
        <f ca="1">RepFd!V171</f>
        <v>0</v>
      </c>
      <c r="W156" s="1">
        <f ca="1">RepFd!W171</f>
        <v>0</v>
      </c>
      <c r="X156" s="1">
        <f ca="1">RepFd!X171</f>
        <v>0</v>
      </c>
      <c r="Y156" s="1">
        <f ca="1">RepFd!Y171</f>
        <v>0</v>
      </c>
      <c r="Z156" s="1">
        <f ca="1">RepFd!Z171</f>
        <v>0</v>
      </c>
      <c r="AA156" s="1">
        <f ca="1">RepFd!AA171</f>
        <v>0</v>
      </c>
      <c r="AB156" s="1">
        <f ca="1">RepFd!AB171</f>
        <v>0</v>
      </c>
      <c r="AC156" s="1">
        <f ca="1">RepFd!AC171</f>
        <v>0</v>
      </c>
      <c r="AD156" s="1">
        <f ca="1">RepFd!AD171</f>
        <v>0</v>
      </c>
      <c r="AE156" s="1">
        <f ca="1">RepFd!AE171</f>
        <v>0</v>
      </c>
      <c r="AF156" s="1">
        <f ca="1">RepFd!AF171</f>
        <v>0</v>
      </c>
      <c r="AG156" s="1">
        <f ca="1">RepFd!AG171</f>
        <v>0</v>
      </c>
      <c r="AH156" s="1">
        <f ca="1">RepFd!AH171</f>
        <v>0</v>
      </c>
      <c r="AI156" s="1">
        <f ca="1">RepFd!AI171</f>
        <v>0</v>
      </c>
      <c r="AJ156" s="1">
        <f ca="1">RepFd!AJ171</f>
        <v>0</v>
      </c>
      <c r="AK156" s="1">
        <f ca="1">RepFd!AK171</f>
        <v>0</v>
      </c>
      <c r="AL156" s="1">
        <f ca="1">RepFd!AL171</f>
        <v>0</v>
      </c>
    </row>
    <row r="157" spans="2:38" x14ac:dyDescent="0.25">
      <c r="B157" s="1" t="str">
        <f>Items!$L$13</f>
        <v>CF(-)</v>
      </c>
      <c r="C157" s="1" t="str">
        <f>Items!$M$13</f>
        <v>N</v>
      </c>
      <c r="I157" s="22" t="str">
        <f>Items!$J$13</f>
        <v>Оплаты себестоимостных затрат</v>
      </c>
      <c r="J157" s="1" t="str">
        <f>Items!K13</f>
        <v>Канализация, Скважина,кессон и септик</v>
      </c>
      <c r="Q157" s="1">
        <f ca="1">RepFd!Q172</f>
        <v>0</v>
      </c>
      <c r="T157" s="1">
        <f ca="1">RepFd!T172</f>
        <v>0</v>
      </c>
      <c r="U157" s="1">
        <f ca="1">RepFd!U172</f>
        <v>0</v>
      </c>
      <c r="V157" s="1">
        <f ca="1">RepFd!V172</f>
        <v>0</v>
      </c>
      <c r="W157" s="1">
        <f ca="1">RepFd!W172</f>
        <v>0</v>
      </c>
      <c r="X157" s="1">
        <f ca="1">RepFd!X172</f>
        <v>0</v>
      </c>
      <c r="Y157" s="1">
        <f ca="1">RepFd!Y172</f>
        <v>0</v>
      </c>
      <c r="Z157" s="1">
        <f ca="1">RepFd!Z172</f>
        <v>0</v>
      </c>
      <c r="AA157" s="1">
        <f ca="1">RepFd!AA172</f>
        <v>0</v>
      </c>
      <c r="AB157" s="1">
        <f ca="1">RepFd!AB172</f>
        <v>0</v>
      </c>
      <c r="AC157" s="1">
        <f ca="1">RepFd!AC172</f>
        <v>0</v>
      </c>
      <c r="AD157" s="1">
        <f ca="1">RepFd!AD172</f>
        <v>0</v>
      </c>
      <c r="AE157" s="1">
        <f ca="1">RepFd!AE172</f>
        <v>0</v>
      </c>
      <c r="AF157" s="1">
        <f ca="1">RepFd!AF172</f>
        <v>0</v>
      </c>
      <c r="AG157" s="1">
        <f ca="1">RepFd!AG172</f>
        <v>0</v>
      </c>
      <c r="AH157" s="1">
        <f ca="1">RepFd!AH172</f>
        <v>0</v>
      </c>
      <c r="AI157" s="1">
        <f ca="1">RepFd!AI172</f>
        <v>0</v>
      </c>
      <c r="AJ157" s="1">
        <f ca="1">RepFd!AJ172</f>
        <v>0</v>
      </c>
      <c r="AK157" s="1">
        <f ca="1">RepFd!AK172</f>
        <v>0</v>
      </c>
      <c r="AL157" s="1">
        <f ca="1">RepFd!AL172</f>
        <v>0</v>
      </c>
    </row>
    <row r="158" spans="2:38" x14ac:dyDescent="0.25">
      <c r="B158" s="1" t="str">
        <f>Items!L14</f>
        <v>CF(-)</v>
      </c>
      <c r="C158" s="1" t="str">
        <f>Items!M14</f>
        <v>N</v>
      </c>
      <c r="I158" s="22" t="str">
        <f>Items!J14</f>
        <v>Оплаты себестоимостных затрат</v>
      </c>
      <c r="J158" s="1" t="str">
        <f>Items!K14</f>
        <v>Метизы, расходники</v>
      </c>
      <c r="Q158" s="1">
        <f ca="1">RepFd!Q173</f>
        <v>0</v>
      </c>
      <c r="T158" s="1">
        <f ca="1">RepFd!T173</f>
        <v>0</v>
      </c>
      <c r="U158" s="1">
        <f ca="1">RepFd!U173</f>
        <v>0</v>
      </c>
      <c r="V158" s="1">
        <f ca="1">RepFd!V173</f>
        <v>0</v>
      </c>
      <c r="W158" s="1">
        <f ca="1">RepFd!W173</f>
        <v>0</v>
      </c>
      <c r="X158" s="1">
        <f ca="1">RepFd!X173</f>
        <v>0</v>
      </c>
      <c r="Y158" s="1">
        <f ca="1">RepFd!Y173</f>
        <v>0</v>
      </c>
      <c r="Z158" s="1">
        <f ca="1">RepFd!Z173</f>
        <v>0</v>
      </c>
      <c r="AA158" s="1">
        <f ca="1">RepFd!AA173</f>
        <v>0</v>
      </c>
      <c r="AB158" s="1">
        <f ca="1">RepFd!AB173</f>
        <v>0</v>
      </c>
      <c r="AC158" s="1">
        <f ca="1">RepFd!AC173</f>
        <v>0</v>
      </c>
      <c r="AD158" s="1">
        <f ca="1">RepFd!AD173</f>
        <v>0</v>
      </c>
      <c r="AE158" s="1">
        <f ca="1">RepFd!AE173</f>
        <v>0</v>
      </c>
      <c r="AF158" s="1">
        <f ca="1">RepFd!AF173</f>
        <v>0</v>
      </c>
      <c r="AG158" s="1">
        <f ca="1">RepFd!AG173</f>
        <v>0</v>
      </c>
      <c r="AH158" s="1">
        <f ca="1">RepFd!AH173</f>
        <v>0</v>
      </c>
      <c r="AI158" s="1">
        <f ca="1">RepFd!AI173</f>
        <v>0</v>
      </c>
      <c r="AJ158" s="1">
        <f ca="1">RepFd!AJ173</f>
        <v>0</v>
      </c>
      <c r="AK158" s="1">
        <f ca="1">RepFd!AK173</f>
        <v>0</v>
      </c>
      <c r="AL158" s="1">
        <f ca="1">RepFd!AL173</f>
        <v>0</v>
      </c>
    </row>
    <row r="159" spans="2:38" x14ac:dyDescent="0.25">
      <c r="B159" s="1" t="str">
        <f>Items!L15</f>
        <v>CF(-)</v>
      </c>
      <c r="C159" s="1" t="str">
        <f>Items!M15</f>
        <v>N</v>
      </c>
      <c r="I159" s="22" t="str">
        <f>Items!J15</f>
        <v>Оплаты себестоимостных затрат</v>
      </c>
      <c r="J159" s="1" t="str">
        <f>Items!K15</f>
        <v>Материалы Фундамент</v>
      </c>
      <c r="Q159" s="1">
        <f ca="1">RepFd!Q174</f>
        <v>0</v>
      </c>
      <c r="T159" s="1">
        <f ca="1">RepFd!T174</f>
        <v>0</v>
      </c>
      <c r="U159" s="1">
        <f ca="1">RepFd!U174</f>
        <v>0</v>
      </c>
      <c r="V159" s="1">
        <f ca="1">RepFd!V174</f>
        <v>0</v>
      </c>
      <c r="W159" s="1">
        <f ca="1">RepFd!W174</f>
        <v>0</v>
      </c>
      <c r="X159" s="1">
        <f ca="1">RepFd!X174</f>
        <v>0</v>
      </c>
      <c r="Y159" s="1">
        <f ca="1">RepFd!Y174</f>
        <v>0</v>
      </c>
      <c r="Z159" s="1">
        <f ca="1">RepFd!Z174</f>
        <v>0</v>
      </c>
      <c r="AA159" s="1">
        <f ca="1">RepFd!AA174</f>
        <v>0</v>
      </c>
      <c r="AB159" s="1">
        <f ca="1">RepFd!AB174</f>
        <v>0</v>
      </c>
      <c r="AC159" s="1">
        <f ca="1">RepFd!AC174</f>
        <v>0</v>
      </c>
      <c r="AD159" s="1">
        <f ca="1">RepFd!AD174</f>
        <v>0</v>
      </c>
      <c r="AE159" s="1">
        <f ca="1">RepFd!AE174</f>
        <v>0</v>
      </c>
      <c r="AF159" s="1">
        <f ca="1">RepFd!AF174</f>
        <v>0</v>
      </c>
      <c r="AG159" s="1">
        <f ca="1">RepFd!AG174</f>
        <v>0</v>
      </c>
      <c r="AH159" s="1">
        <f ca="1">RepFd!AH174</f>
        <v>0</v>
      </c>
      <c r="AI159" s="1">
        <f ca="1">RepFd!AI174</f>
        <v>0</v>
      </c>
      <c r="AJ159" s="1">
        <f ca="1">RepFd!AJ174</f>
        <v>0</v>
      </c>
      <c r="AK159" s="1">
        <f ca="1">RepFd!AK174</f>
        <v>0</v>
      </c>
      <c r="AL159" s="1">
        <f ca="1">RepFd!AL174</f>
        <v>0</v>
      </c>
    </row>
    <row r="160" spans="2:38" x14ac:dyDescent="0.25">
      <c r="B160" s="1" t="str">
        <f>Items!L16</f>
        <v>CF(-)</v>
      </c>
      <c r="C160" s="1" t="str">
        <f>Items!M16</f>
        <v>N</v>
      </c>
      <c r="I160" s="22" t="str">
        <f>Items!J16</f>
        <v>Оплаты себестоимостных затрат</v>
      </c>
      <c r="J160" s="1" t="str">
        <f>Items!K16</f>
        <v>Материалы Коробка</v>
      </c>
      <c r="Q160" s="1">
        <f ca="1">RepFd!Q175</f>
        <v>0</v>
      </c>
      <c r="T160" s="1">
        <f ca="1">RepFd!T175</f>
        <v>0</v>
      </c>
      <c r="U160" s="1">
        <f ca="1">RepFd!U175</f>
        <v>0</v>
      </c>
      <c r="V160" s="1">
        <f ca="1">RepFd!V175</f>
        <v>0</v>
      </c>
      <c r="W160" s="1">
        <f ca="1">RepFd!W175</f>
        <v>0</v>
      </c>
      <c r="X160" s="1">
        <f ca="1">RepFd!X175</f>
        <v>0</v>
      </c>
      <c r="Y160" s="1">
        <f ca="1">RepFd!Y175</f>
        <v>0</v>
      </c>
      <c r="Z160" s="1">
        <f ca="1">RepFd!Z175</f>
        <v>0</v>
      </c>
      <c r="AA160" s="1">
        <f ca="1">RepFd!AA175</f>
        <v>0</v>
      </c>
      <c r="AB160" s="1">
        <f ca="1">RepFd!AB175</f>
        <v>0</v>
      </c>
      <c r="AC160" s="1">
        <f ca="1">RepFd!AC175</f>
        <v>0</v>
      </c>
      <c r="AD160" s="1">
        <f ca="1">RepFd!AD175</f>
        <v>0</v>
      </c>
      <c r="AE160" s="1">
        <f ca="1">RepFd!AE175</f>
        <v>0</v>
      </c>
      <c r="AF160" s="1">
        <f ca="1">RepFd!AF175</f>
        <v>0</v>
      </c>
      <c r="AG160" s="1">
        <f ca="1">RepFd!AG175</f>
        <v>0</v>
      </c>
      <c r="AH160" s="1">
        <f ca="1">RepFd!AH175</f>
        <v>0</v>
      </c>
      <c r="AI160" s="1">
        <f ca="1">RepFd!AI175</f>
        <v>0</v>
      </c>
      <c r="AJ160" s="1">
        <f ca="1">RepFd!AJ175</f>
        <v>0</v>
      </c>
      <c r="AK160" s="1">
        <f ca="1">RepFd!AK175</f>
        <v>0</v>
      </c>
      <c r="AL160" s="1">
        <f ca="1">RepFd!AL175</f>
        <v>0</v>
      </c>
    </row>
    <row r="161" spans="2:38" x14ac:dyDescent="0.25">
      <c r="B161" s="1" t="str">
        <f>Items!L17</f>
        <v>CF(-)</v>
      </c>
      <c r="C161" s="1" t="str">
        <f>Items!M17</f>
        <v>N</v>
      </c>
      <c r="I161" s="22" t="str">
        <f>Items!J17</f>
        <v>Оплаты себестоимостных затрат</v>
      </c>
      <c r="J161" s="1" t="str">
        <f>Items!K17</f>
        <v>Материалы Кровля</v>
      </c>
      <c r="Q161" s="1">
        <f ca="1">RepFd!Q176</f>
        <v>0</v>
      </c>
      <c r="T161" s="1">
        <f ca="1">RepFd!T176</f>
        <v>0</v>
      </c>
      <c r="U161" s="1">
        <f ca="1">RepFd!U176</f>
        <v>0</v>
      </c>
      <c r="V161" s="1">
        <f ca="1">RepFd!V176</f>
        <v>0</v>
      </c>
      <c r="W161" s="1">
        <f ca="1">RepFd!W176</f>
        <v>0</v>
      </c>
      <c r="X161" s="1">
        <f ca="1">RepFd!X176</f>
        <v>0</v>
      </c>
      <c r="Y161" s="1">
        <f ca="1">RepFd!Y176</f>
        <v>0</v>
      </c>
      <c r="Z161" s="1">
        <f ca="1">RepFd!Z176</f>
        <v>0</v>
      </c>
      <c r="AA161" s="1">
        <f ca="1">RepFd!AA176</f>
        <v>0</v>
      </c>
      <c r="AB161" s="1">
        <f ca="1">RepFd!AB176</f>
        <v>0</v>
      </c>
      <c r="AC161" s="1">
        <f ca="1">RepFd!AC176</f>
        <v>0</v>
      </c>
      <c r="AD161" s="1">
        <f ca="1">RepFd!AD176</f>
        <v>0</v>
      </c>
      <c r="AE161" s="1">
        <f ca="1">RepFd!AE176</f>
        <v>0</v>
      </c>
      <c r="AF161" s="1">
        <f ca="1">RepFd!AF176</f>
        <v>0</v>
      </c>
      <c r="AG161" s="1">
        <f ca="1">RepFd!AG176</f>
        <v>0</v>
      </c>
      <c r="AH161" s="1">
        <f ca="1">RepFd!AH176</f>
        <v>0</v>
      </c>
      <c r="AI161" s="1">
        <f ca="1">RepFd!AI176</f>
        <v>0</v>
      </c>
      <c r="AJ161" s="1">
        <f ca="1">RepFd!AJ176</f>
        <v>0</v>
      </c>
      <c r="AK161" s="1">
        <f ca="1">RepFd!AK176</f>
        <v>0</v>
      </c>
      <c r="AL161" s="1">
        <f ca="1">RepFd!AL176</f>
        <v>0</v>
      </c>
    </row>
    <row r="162" spans="2:38" x14ac:dyDescent="0.25">
      <c r="B162" s="1" t="str">
        <f>Items!L18</f>
        <v>CF(-)</v>
      </c>
      <c r="C162" s="1" t="str">
        <f>Items!M18</f>
        <v>N</v>
      </c>
      <c r="I162" s="22" t="str">
        <f>Items!J18</f>
        <v>Оплаты себестоимостных затрат</v>
      </c>
      <c r="J162" s="1" t="str">
        <f>Items!K18</f>
        <v>Материалы Окна и двери</v>
      </c>
      <c r="Q162" s="1">
        <f ca="1">RepFd!Q177</f>
        <v>0</v>
      </c>
      <c r="T162" s="1">
        <f ca="1">RepFd!T177</f>
        <v>0</v>
      </c>
      <c r="U162" s="1">
        <f ca="1">RepFd!U177</f>
        <v>0</v>
      </c>
      <c r="V162" s="1">
        <f ca="1">RepFd!V177</f>
        <v>0</v>
      </c>
      <c r="W162" s="1">
        <f ca="1">RepFd!W177</f>
        <v>0</v>
      </c>
      <c r="X162" s="1">
        <f ca="1">RepFd!X177</f>
        <v>0</v>
      </c>
      <c r="Y162" s="1">
        <f ca="1">RepFd!Y177</f>
        <v>0</v>
      </c>
      <c r="Z162" s="1">
        <f ca="1">RepFd!Z177</f>
        <v>0</v>
      </c>
      <c r="AA162" s="1">
        <f ca="1">RepFd!AA177</f>
        <v>0</v>
      </c>
      <c r="AB162" s="1">
        <f ca="1">RepFd!AB177</f>
        <v>0</v>
      </c>
      <c r="AC162" s="1">
        <f ca="1">RepFd!AC177</f>
        <v>0</v>
      </c>
      <c r="AD162" s="1">
        <f ca="1">RepFd!AD177</f>
        <v>0</v>
      </c>
      <c r="AE162" s="1">
        <f ca="1">RepFd!AE177</f>
        <v>0</v>
      </c>
      <c r="AF162" s="1">
        <f ca="1">RepFd!AF177</f>
        <v>0</v>
      </c>
      <c r="AG162" s="1">
        <f ca="1">RepFd!AG177</f>
        <v>0</v>
      </c>
      <c r="AH162" s="1">
        <f ca="1">RepFd!AH177</f>
        <v>0</v>
      </c>
      <c r="AI162" s="1">
        <f ca="1">RepFd!AI177</f>
        <v>0</v>
      </c>
      <c r="AJ162" s="1">
        <f ca="1">RepFd!AJ177</f>
        <v>0</v>
      </c>
      <c r="AK162" s="1">
        <f ca="1">RepFd!AK177</f>
        <v>0</v>
      </c>
      <c r="AL162" s="1">
        <f ca="1">RepFd!AL177</f>
        <v>0</v>
      </c>
    </row>
    <row r="163" spans="2:38" x14ac:dyDescent="0.25">
      <c r="B163" s="1" t="str">
        <f>Items!L19</f>
        <v>CF(-)</v>
      </c>
      <c r="C163" s="1" t="str">
        <f>Items!M19</f>
        <v>N</v>
      </c>
      <c r="I163" s="22" t="str">
        <f>Items!J19</f>
        <v>Оплаты себестоимостных затрат</v>
      </c>
      <c r="J163" s="1" t="str">
        <f>Items!K19</f>
        <v>Материалы Фасад</v>
      </c>
      <c r="Q163" s="1">
        <f ca="1">RepFd!Q178</f>
        <v>0</v>
      </c>
      <c r="T163" s="1">
        <f ca="1">RepFd!T178</f>
        <v>0</v>
      </c>
      <c r="U163" s="1">
        <f ca="1">RepFd!U178</f>
        <v>0</v>
      </c>
      <c r="V163" s="1">
        <f ca="1">RepFd!V178</f>
        <v>0</v>
      </c>
      <c r="W163" s="1">
        <f ca="1">RepFd!W178</f>
        <v>0</v>
      </c>
      <c r="X163" s="1">
        <f ca="1">RepFd!X178</f>
        <v>0</v>
      </c>
      <c r="Y163" s="1">
        <f ca="1">RepFd!Y178</f>
        <v>0</v>
      </c>
      <c r="Z163" s="1">
        <f ca="1">RepFd!Z178</f>
        <v>0</v>
      </c>
      <c r="AA163" s="1">
        <f ca="1">RepFd!AA178</f>
        <v>0</v>
      </c>
      <c r="AB163" s="1">
        <f ca="1">RepFd!AB178</f>
        <v>0</v>
      </c>
      <c r="AC163" s="1">
        <f ca="1">RepFd!AC178</f>
        <v>0</v>
      </c>
      <c r="AD163" s="1">
        <f ca="1">RepFd!AD178</f>
        <v>0</v>
      </c>
      <c r="AE163" s="1">
        <f ca="1">RepFd!AE178</f>
        <v>0</v>
      </c>
      <c r="AF163" s="1">
        <f ca="1">RepFd!AF178</f>
        <v>0</v>
      </c>
      <c r="AG163" s="1">
        <f ca="1">RepFd!AG178</f>
        <v>0</v>
      </c>
      <c r="AH163" s="1">
        <f ca="1">RepFd!AH178</f>
        <v>0</v>
      </c>
      <c r="AI163" s="1">
        <f ca="1">RepFd!AI178</f>
        <v>0</v>
      </c>
      <c r="AJ163" s="1">
        <f ca="1">RepFd!AJ178</f>
        <v>0</v>
      </c>
      <c r="AK163" s="1">
        <f ca="1">RepFd!AK178</f>
        <v>0</v>
      </c>
      <c r="AL163" s="1">
        <f ca="1">RepFd!AL178</f>
        <v>0</v>
      </c>
    </row>
    <row r="164" spans="2:38" x14ac:dyDescent="0.25">
      <c r="B164" s="1" t="str">
        <f>Items!L20</f>
        <v>CF(-)</v>
      </c>
      <c r="C164" s="1" t="str">
        <f>Items!M20</f>
        <v>N</v>
      </c>
      <c r="I164" s="22" t="str">
        <f>Items!J20</f>
        <v>Оплаты себестоимостных затрат</v>
      </c>
      <c r="J164" s="1" t="str">
        <f>Items!K20</f>
        <v>Материалы Благоустройство</v>
      </c>
      <c r="Q164" s="1">
        <f ca="1">RepFd!Q179</f>
        <v>0</v>
      </c>
      <c r="T164" s="1">
        <f ca="1">RepFd!T179</f>
        <v>0</v>
      </c>
      <c r="U164" s="1">
        <f ca="1">RepFd!U179</f>
        <v>0</v>
      </c>
      <c r="V164" s="1">
        <f ca="1">RepFd!V179</f>
        <v>0</v>
      </c>
      <c r="W164" s="1">
        <f ca="1">RepFd!W179</f>
        <v>0</v>
      </c>
      <c r="X164" s="1">
        <f ca="1">RepFd!X179</f>
        <v>0</v>
      </c>
      <c r="Y164" s="1">
        <f ca="1">RepFd!Y179</f>
        <v>0</v>
      </c>
      <c r="Z164" s="1">
        <f ca="1">RepFd!Z179</f>
        <v>0</v>
      </c>
      <c r="AA164" s="1">
        <f ca="1">RepFd!AA179</f>
        <v>0</v>
      </c>
      <c r="AB164" s="1">
        <f ca="1">RepFd!AB179</f>
        <v>0</v>
      </c>
      <c r="AC164" s="1">
        <f ca="1">RepFd!AC179</f>
        <v>0</v>
      </c>
      <c r="AD164" s="1">
        <f ca="1">RepFd!AD179</f>
        <v>0</v>
      </c>
      <c r="AE164" s="1">
        <f ca="1">RepFd!AE179</f>
        <v>0</v>
      </c>
      <c r="AF164" s="1">
        <f ca="1">RepFd!AF179</f>
        <v>0</v>
      </c>
      <c r="AG164" s="1">
        <f ca="1">RepFd!AG179</f>
        <v>0</v>
      </c>
      <c r="AH164" s="1">
        <f ca="1">RepFd!AH179</f>
        <v>0</v>
      </c>
      <c r="AI164" s="1">
        <f ca="1">RepFd!AI179</f>
        <v>0</v>
      </c>
      <c r="AJ164" s="1">
        <f ca="1">RepFd!AJ179</f>
        <v>0</v>
      </c>
      <c r="AK164" s="1">
        <f ca="1">RepFd!AK179</f>
        <v>0</v>
      </c>
      <c r="AL164" s="1">
        <f ca="1">RepFd!AL179</f>
        <v>0</v>
      </c>
    </row>
    <row r="165" spans="2:38" x14ac:dyDescent="0.25">
      <c r="B165" s="1" t="str">
        <f>Items!L21</f>
        <v>CF(-)</v>
      </c>
      <c r="C165" s="1" t="str">
        <f>Items!M21</f>
        <v>N</v>
      </c>
      <c r="I165" s="22" t="str">
        <f>Items!J21</f>
        <v>Оплаты себестоимостных затрат</v>
      </c>
      <c r="J165" s="1" t="str">
        <f>Items!K21</f>
        <v>Монтаж фундамента</v>
      </c>
      <c r="Q165" s="1">
        <f ca="1">RepFd!Q180</f>
        <v>0</v>
      </c>
      <c r="T165" s="1">
        <f ca="1">RepFd!T180</f>
        <v>0</v>
      </c>
      <c r="U165" s="1">
        <f ca="1">RepFd!U180</f>
        <v>0</v>
      </c>
      <c r="V165" s="1">
        <f ca="1">RepFd!V180</f>
        <v>0</v>
      </c>
      <c r="W165" s="1">
        <f ca="1">RepFd!W180</f>
        <v>0</v>
      </c>
      <c r="X165" s="1">
        <f ca="1">RepFd!X180</f>
        <v>0</v>
      </c>
      <c r="Y165" s="1">
        <f ca="1">RepFd!Y180</f>
        <v>0</v>
      </c>
      <c r="Z165" s="1">
        <f ca="1">RepFd!Z180</f>
        <v>0</v>
      </c>
      <c r="AA165" s="1">
        <f ca="1">RepFd!AA180</f>
        <v>0</v>
      </c>
      <c r="AB165" s="1">
        <f ca="1">RepFd!AB180</f>
        <v>0</v>
      </c>
      <c r="AC165" s="1">
        <f ca="1">RepFd!AC180</f>
        <v>0</v>
      </c>
      <c r="AD165" s="1">
        <f ca="1">RepFd!AD180</f>
        <v>0</v>
      </c>
      <c r="AE165" s="1">
        <f ca="1">RepFd!AE180</f>
        <v>0</v>
      </c>
      <c r="AF165" s="1">
        <f ca="1">RepFd!AF180</f>
        <v>0</v>
      </c>
      <c r="AG165" s="1">
        <f ca="1">RepFd!AG180</f>
        <v>0</v>
      </c>
      <c r="AH165" s="1">
        <f ca="1">RepFd!AH180</f>
        <v>0</v>
      </c>
      <c r="AI165" s="1">
        <f ca="1">RepFd!AI180</f>
        <v>0</v>
      </c>
      <c r="AJ165" s="1">
        <f ca="1">RepFd!AJ180</f>
        <v>0</v>
      </c>
      <c r="AK165" s="1">
        <f ca="1">RepFd!AK180</f>
        <v>0</v>
      </c>
      <c r="AL165" s="1">
        <f ca="1">RepFd!AL180</f>
        <v>0</v>
      </c>
    </row>
    <row r="166" spans="2:38" x14ac:dyDescent="0.25">
      <c r="B166" s="1" t="str">
        <f>Items!L22</f>
        <v>CF(-)</v>
      </c>
      <c r="C166" s="1" t="str">
        <f>Items!M22</f>
        <v>N</v>
      </c>
      <c r="I166" s="22" t="str">
        <f>Items!J22</f>
        <v>Оплаты себестоимостных затрат</v>
      </c>
      <c r="J166" s="1" t="str">
        <f>Items!K22</f>
        <v>Монтаж Коробки</v>
      </c>
      <c r="Q166" s="1">
        <f ca="1">RepFd!Q181</f>
        <v>0</v>
      </c>
      <c r="T166" s="1">
        <f ca="1">RepFd!T181</f>
        <v>0</v>
      </c>
      <c r="U166" s="1">
        <f ca="1">RepFd!U181</f>
        <v>0</v>
      </c>
      <c r="V166" s="1">
        <f ca="1">RepFd!V181</f>
        <v>0</v>
      </c>
      <c r="W166" s="1">
        <f ca="1">RepFd!W181</f>
        <v>0</v>
      </c>
      <c r="X166" s="1">
        <f ca="1">RepFd!X181</f>
        <v>0</v>
      </c>
      <c r="Y166" s="1">
        <f ca="1">RepFd!Y181</f>
        <v>0</v>
      </c>
      <c r="Z166" s="1">
        <f ca="1">RepFd!Z181</f>
        <v>0</v>
      </c>
      <c r="AA166" s="1">
        <f ca="1">RepFd!AA181</f>
        <v>0</v>
      </c>
      <c r="AB166" s="1">
        <f ca="1">RepFd!AB181</f>
        <v>0</v>
      </c>
      <c r="AC166" s="1">
        <f ca="1">RepFd!AC181</f>
        <v>0</v>
      </c>
      <c r="AD166" s="1">
        <f ca="1">RepFd!AD181</f>
        <v>0</v>
      </c>
      <c r="AE166" s="1">
        <f ca="1">RepFd!AE181</f>
        <v>0</v>
      </c>
      <c r="AF166" s="1">
        <f ca="1">RepFd!AF181</f>
        <v>0</v>
      </c>
      <c r="AG166" s="1">
        <f ca="1">RepFd!AG181</f>
        <v>0</v>
      </c>
      <c r="AH166" s="1">
        <f ca="1">RepFd!AH181</f>
        <v>0</v>
      </c>
      <c r="AI166" s="1">
        <f ca="1">RepFd!AI181</f>
        <v>0</v>
      </c>
      <c r="AJ166" s="1">
        <f ca="1">RepFd!AJ181</f>
        <v>0</v>
      </c>
      <c r="AK166" s="1">
        <f ca="1">RepFd!AK181</f>
        <v>0</v>
      </c>
      <c r="AL166" s="1">
        <f ca="1">RepFd!AL181</f>
        <v>0</v>
      </c>
    </row>
    <row r="167" spans="2:38" x14ac:dyDescent="0.25">
      <c r="B167" s="1" t="str">
        <f>Items!L23</f>
        <v>CF(-)</v>
      </c>
      <c r="C167" s="1" t="str">
        <f>Items!M23</f>
        <v>N</v>
      </c>
      <c r="I167" s="22" t="str">
        <f>Items!J23</f>
        <v>Оплаты себестоимостных затрат</v>
      </c>
      <c r="J167" s="1" t="str">
        <f>Items!K23</f>
        <v>Монтаж кровли</v>
      </c>
      <c r="Q167" s="1">
        <f ca="1">RepFd!Q182</f>
        <v>0</v>
      </c>
      <c r="T167" s="1">
        <f ca="1">RepFd!T182</f>
        <v>0</v>
      </c>
      <c r="U167" s="1">
        <f ca="1">RepFd!U182</f>
        <v>0</v>
      </c>
      <c r="V167" s="1">
        <f ca="1">RepFd!V182</f>
        <v>0</v>
      </c>
      <c r="W167" s="1">
        <f ca="1">RepFd!W182</f>
        <v>0</v>
      </c>
      <c r="X167" s="1">
        <f ca="1">RepFd!X182</f>
        <v>0</v>
      </c>
      <c r="Y167" s="1">
        <f ca="1">RepFd!Y182</f>
        <v>0</v>
      </c>
      <c r="Z167" s="1">
        <f ca="1">RepFd!Z182</f>
        <v>0</v>
      </c>
      <c r="AA167" s="1">
        <f ca="1">RepFd!AA182</f>
        <v>0</v>
      </c>
      <c r="AB167" s="1">
        <f ca="1">RepFd!AB182</f>
        <v>0</v>
      </c>
      <c r="AC167" s="1">
        <f ca="1">RepFd!AC182</f>
        <v>0</v>
      </c>
      <c r="AD167" s="1">
        <f ca="1">RepFd!AD182</f>
        <v>0</v>
      </c>
      <c r="AE167" s="1">
        <f ca="1">RepFd!AE182</f>
        <v>0</v>
      </c>
      <c r="AF167" s="1">
        <f ca="1">RepFd!AF182</f>
        <v>0</v>
      </c>
      <c r="AG167" s="1">
        <f ca="1">RepFd!AG182</f>
        <v>0</v>
      </c>
      <c r="AH167" s="1">
        <f ca="1">RepFd!AH182</f>
        <v>0</v>
      </c>
      <c r="AI167" s="1">
        <f ca="1">RepFd!AI182</f>
        <v>0</v>
      </c>
      <c r="AJ167" s="1">
        <f ca="1">RepFd!AJ182</f>
        <v>0</v>
      </c>
      <c r="AK167" s="1">
        <f ca="1">RepFd!AK182</f>
        <v>0</v>
      </c>
      <c r="AL167" s="1">
        <f ca="1">RepFd!AL182</f>
        <v>0</v>
      </c>
    </row>
    <row r="168" spans="2:38" x14ac:dyDescent="0.25">
      <c r="B168" s="1" t="str">
        <f>Items!L24</f>
        <v>CF(-)</v>
      </c>
      <c r="C168" s="1" t="str">
        <f>Items!M24</f>
        <v>N</v>
      </c>
      <c r="I168" s="22" t="str">
        <f>Items!J24</f>
        <v>Оплаты себестоимостных затрат</v>
      </c>
      <c r="J168" s="1" t="str">
        <f>Items!K24</f>
        <v>Монтаж окон</v>
      </c>
      <c r="Q168" s="1">
        <f ca="1">RepFd!Q183</f>
        <v>0</v>
      </c>
      <c r="T168" s="1">
        <f ca="1">RepFd!T183</f>
        <v>0</v>
      </c>
      <c r="U168" s="1">
        <f ca="1">RepFd!U183</f>
        <v>0</v>
      </c>
      <c r="V168" s="1">
        <f ca="1">RepFd!V183</f>
        <v>0</v>
      </c>
      <c r="W168" s="1">
        <f ca="1">RepFd!W183</f>
        <v>0</v>
      </c>
      <c r="X168" s="1">
        <f ca="1">RepFd!X183</f>
        <v>0</v>
      </c>
      <c r="Y168" s="1">
        <f ca="1">RepFd!Y183</f>
        <v>0</v>
      </c>
      <c r="Z168" s="1">
        <f ca="1">RepFd!Z183</f>
        <v>0</v>
      </c>
      <c r="AA168" s="1">
        <f ca="1">RepFd!AA183</f>
        <v>0</v>
      </c>
      <c r="AB168" s="1">
        <f ca="1">RepFd!AB183</f>
        <v>0</v>
      </c>
      <c r="AC168" s="1">
        <f ca="1">RepFd!AC183</f>
        <v>0</v>
      </c>
      <c r="AD168" s="1">
        <f ca="1">RepFd!AD183</f>
        <v>0</v>
      </c>
      <c r="AE168" s="1">
        <f ca="1">RepFd!AE183</f>
        <v>0</v>
      </c>
      <c r="AF168" s="1">
        <f ca="1">RepFd!AF183</f>
        <v>0</v>
      </c>
      <c r="AG168" s="1">
        <f ca="1">RepFd!AG183</f>
        <v>0</v>
      </c>
      <c r="AH168" s="1">
        <f ca="1">RepFd!AH183</f>
        <v>0</v>
      </c>
      <c r="AI168" s="1">
        <f ca="1">RepFd!AI183</f>
        <v>0</v>
      </c>
      <c r="AJ168" s="1">
        <f ca="1">RepFd!AJ183</f>
        <v>0</v>
      </c>
      <c r="AK168" s="1">
        <f ca="1">RepFd!AK183</f>
        <v>0</v>
      </c>
      <c r="AL168" s="1">
        <f ca="1">RepFd!AL183</f>
        <v>0</v>
      </c>
    </row>
    <row r="169" spans="2:38" x14ac:dyDescent="0.25">
      <c r="B169" s="1" t="str">
        <f>Items!L25</f>
        <v>CF(-)</v>
      </c>
      <c r="C169" s="1" t="str">
        <f>Items!M25</f>
        <v>N</v>
      </c>
      <c r="I169" s="22" t="str">
        <f>Items!J25</f>
        <v>Оплаты себестоимостных затрат</v>
      </c>
      <c r="J169" s="1" t="str">
        <f>Items!K25</f>
        <v>Монтаж Фасада</v>
      </c>
      <c r="Q169" s="1">
        <f ca="1">RepFd!Q184</f>
        <v>0</v>
      </c>
      <c r="T169" s="1">
        <f ca="1">RepFd!T184</f>
        <v>0</v>
      </c>
      <c r="U169" s="1">
        <f ca="1">RepFd!U184</f>
        <v>0</v>
      </c>
      <c r="V169" s="1">
        <f ca="1">RepFd!V184</f>
        <v>0</v>
      </c>
      <c r="W169" s="1">
        <f ca="1">RepFd!W184</f>
        <v>0</v>
      </c>
      <c r="X169" s="1">
        <f ca="1">RepFd!X184</f>
        <v>0</v>
      </c>
      <c r="Y169" s="1">
        <f ca="1">RepFd!Y184</f>
        <v>0</v>
      </c>
      <c r="Z169" s="1">
        <f ca="1">RepFd!Z184</f>
        <v>0</v>
      </c>
      <c r="AA169" s="1">
        <f ca="1">RepFd!AA184</f>
        <v>0</v>
      </c>
      <c r="AB169" s="1">
        <f ca="1">RepFd!AB184</f>
        <v>0</v>
      </c>
      <c r="AC169" s="1">
        <f ca="1">RepFd!AC184</f>
        <v>0</v>
      </c>
      <c r="AD169" s="1">
        <f ca="1">RepFd!AD184</f>
        <v>0</v>
      </c>
      <c r="AE169" s="1">
        <f ca="1">RepFd!AE184</f>
        <v>0</v>
      </c>
      <c r="AF169" s="1">
        <f ca="1">RepFd!AF184</f>
        <v>0</v>
      </c>
      <c r="AG169" s="1">
        <f ca="1">RepFd!AG184</f>
        <v>0</v>
      </c>
      <c r="AH169" s="1">
        <f ca="1">RepFd!AH184</f>
        <v>0</v>
      </c>
      <c r="AI169" s="1">
        <f ca="1">RepFd!AI184</f>
        <v>0</v>
      </c>
      <c r="AJ169" s="1">
        <f ca="1">RepFd!AJ184</f>
        <v>0</v>
      </c>
      <c r="AK169" s="1">
        <f ca="1">RepFd!AK184</f>
        <v>0</v>
      </c>
      <c r="AL169" s="1">
        <f ca="1">RepFd!AL184</f>
        <v>0</v>
      </c>
    </row>
    <row r="170" spans="2:38" x14ac:dyDescent="0.25">
      <c r="B170" s="1" t="str">
        <f>Items!L26</f>
        <v>CF(-)</v>
      </c>
      <c r="C170" s="1" t="str">
        <f>Items!M26</f>
        <v>N</v>
      </c>
      <c r="I170" s="22" t="str">
        <f>Items!J26</f>
        <v>Оплаты себестоимостных затрат</v>
      </c>
      <c r="J170" s="1" t="str">
        <f>Items!K26</f>
        <v>Монтаж Благоустройства</v>
      </c>
      <c r="Q170" s="1">
        <f ca="1">RepFd!Q185</f>
        <v>0</v>
      </c>
      <c r="T170" s="1">
        <f ca="1">RepFd!T185</f>
        <v>0</v>
      </c>
      <c r="U170" s="1">
        <f ca="1">RepFd!U185</f>
        <v>0</v>
      </c>
      <c r="V170" s="1">
        <f ca="1">RepFd!V185</f>
        <v>0</v>
      </c>
      <c r="W170" s="1">
        <f ca="1">RepFd!W185</f>
        <v>0</v>
      </c>
      <c r="X170" s="1">
        <f ca="1">RepFd!X185</f>
        <v>0</v>
      </c>
      <c r="Y170" s="1">
        <f ca="1">RepFd!Y185</f>
        <v>0</v>
      </c>
      <c r="Z170" s="1">
        <f ca="1">RepFd!Z185</f>
        <v>0</v>
      </c>
      <c r="AA170" s="1">
        <f ca="1">RepFd!AA185</f>
        <v>0</v>
      </c>
      <c r="AB170" s="1">
        <f ca="1">RepFd!AB185</f>
        <v>0</v>
      </c>
      <c r="AC170" s="1">
        <f ca="1">RepFd!AC185</f>
        <v>0</v>
      </c>
      <c r="AD170" s="1">
        <f ca="1">RepFd!AD185</f>
        <v>0</v>
      </c>
      <c r="AE170" s="1">
        <f ca="1">RepFd!AE185</f>
        <v>0</v>
      </c>
      <c r="AF170" s="1">
        <f ca="1">RepFd!AF185</f>
        <v>0</v>
      </c>
      <c r="AG170" s="1">
        <f ca="1">RepFd!AG185</f>
        <v>0</v>
      </c>
      <c r="AH170" s="1">
        <f ca="1">RepFd!AH185</f>
        <v>0</v>
      </c>
      <c r="AI170" s="1">
        <f ca="1">RepFd!AI185</f>
        <v>0</v>
      </c>
      <c r="AJ170" s="1">
        <f ca="1">RepFd!AJ185</f>
        <v>0</v>
      </c>
      <c r="AK170" s="1">
        <f ca="1">RepFd!AK185</f>
        <v>0</v>
      </c>
      <c r="AL170" s="1">
        <f ca="1">RepFd!AL185</f>
        <v>0</v>
      </c>
    </row>
    <row r="171" spans="2:38" x14ac:dyDescent="0.25">
      <c r="B171" s="1" t="str">
        <f>Items!L27</f>
        <v>CF(-)</v>
      </c>
      <c r="C171" s="1" t="str">
        <f>Items!M27</f>
        <v>N</v>
      </c>
      <c r="I171" s="22" t="str">
        <f>Items!J27</f>
        <v>Оплаты себестоимостных затрат</v>
      </c>
      <c r="J171" s="1" t="str">
        <f>Items!K27</f>
        <v>Спец техника</v>
      </c>
      <c r="Q171" s="1">
        <f ca="1">RepFd!Q186</f>
        <v>0</v>
      </c>
      <c r="T171" s="1">
        <f ca="1">RepFd!T186</f>
        <v>0</v>
      </c>
      <c r="U171" s="1">
        <f ca="1">RepFd!U186</f>
        <v>0</v>
      </c>
      <c r="V171" s="1">
        <f ca="1">RepFd!V186</f>
        <v>0</v>
      </c>
      <c r="W171" s="1">
        <f ca="1">RepFd!W186</f>
        <v>0</v>
      </c>
      <c r="X171" s="1">
        <f ca="1">RepFd!X186</f>
        <v>0</v>
      </c>
      <c r="Y171" s="1">
        <f ca="1">RepFd!Y186</f>
        <v>0</v>
      </c>
      <c r="Z171" s="1">
        <f ca="1">RepFd!Z186</f>
        <v>0</v>
      </c>
      <c r="AA171" s="1">
        <f ca="1">RepFd!AA186</f>
        <v>0</v>
      </c>
      <c r="AB171" s="1">
        <f ca="1">RepFd!AB186</f>
        <v>0</v>
      </c>
      <c r="AC171" s="1">
        <f ca="1">RepFd!AC186</f>
        <v>0</v>
      </c>
      <c r="AD171" s="1">
        <f ca="1">RepFd!AD186</f>
        <v>0</v>
      </c>
      <c r="AE171" s="1">
        <f ca="1">RepFd!AE186</f>
        <v>0</v>
      </c>
      <c r="AF171" s="1">
        <f ca="1">RepFd!AF186</f>
        <v>0</v>
      </c>
      <c r="AG171" s="1">
        <f ca="1">RepFd!AG186</f>
        <v>0</v>
      </c>
      <c r="AH171" s="1">
        <f ca="1">RepFd!AH186</f>
        <v>0</v>
      </c>
      <c r="AI171" s="1">
        <f ca="1">RepFd!AI186</f>
        <v>0</v>
      </c>
      <c r="AJ171" s="1">
        <f ca="1">RepFd!AJ186</f>
        <v>0</v>
      </c>
      <c r="AK171" s="1">
        <f ca="1">RepFd!AK186</f>
        <v>0</v>
      </c>
      <c r="AL171" s="1">
        <f ca="1">RepFd!AL186</f>
        <v>0</v>
      </c>
    </row>
    <row r="172" spans="2:38" x14ac:dyDescent="0.25">
      <c r="B172" s="1" t="str">
        <f>Items!L28</f>
        <v>CF(-)</v>
      </c>
      <c r="C172" s="1" t="str">
        <f>Items!M28</f>
        <v>N</v>
      </c>
      <c r="I172" s="22" t="str">
        <f>Items!J28</f>
        <v>Оплаты себестоимостных затрат</v>
      </c>
      <c r="J172" s="1" t="str">
        <f>Items!K28</f>
        <v>Общая территория (дорога, ливневка, газ, эл-во)</v>
      </c>
      <c r="Q172" s="1">
        <f ca="1">RepFd!Q187</f>
        <v>0</v>
      </c>
      <c r="T172" s="1">
        <f ca="1">RepFd!T187</f>
        <v>0</v>
      </c>
      <c r="U172" s="1">
        <f ca="1">RepFd!U187</f>
        <v>0</v>
      </c>
      <c r="V172" s="1">
        <f ca="1">RepFd!V187</f>
        <v>0</v>
      </c>
      <c r="W172" s="1">
        <f ca="1">RepFd!W187</f>
        <v>0</v>
      </c>
      <c r="X172" s="1">
        <f ca="1">RepFd!X187</f>
        <v>0</v>
      </c>
      <c r="Y172" s="1">
        <f ca="1">RepFd!Y187</f>
        <v>0</v>
      </c>
      <c r="Z172" s="1">
        <f ca="1">RepFd!Z187</f>
        <v>0</v>
      </c>
      <c r="AA172" s="1">
        <f ca="1">RepFd!AA187</f>
        <v>0</v>
      </c>
      <c r="AB172" s="1">
        <f ca="1">RepFd!AB187</f>
        <v>0</v>
      </c>
      <c r="AC172" s="1">
        <f ca="1">RepFd!AC187</f>
        <v>0</v>
      </c>
      <c r="AD172" s="1">
        <f ca="1">RepFd!AD187</f>
        <v>0</v>
      </c>
      <c r="AE172" s="1">
        <f ca="1">RepFd!AE187</f>
        <v>0</v>
      </c>
      <c r="AF172" s="1">
        <f ca="1">RepFd!AF187</f>
        <v>0</v>
      </c>
      <c r="AG172" s="1">
        <f ca="1">RepFd!AG187</f>
        <v>0</v>
      </c>
      <c r="AH172" s="1">
        <f ca="1">RepFd!AH187</f>
        <v>0</v>
      </c>
      <c r="AI172" s="1">
        <f ca="1">RepFd!AI187</f>
        <v>0</v>
      </c>
      <c r="AJ172" s="1">
        <f ca="1">RepFd!AJ187</f>
        <v>0</v>
      </c>
      <c r="AK172" s="1">
        <f ca="1">RepFd!AK187</f>
        <v>0</v>
      </c>
      <c r="AL172" s="1">
        <f ca="1">RepFd!AL187</f>
        <v>0</v>
      </c>
    </row>
    <row r="173" spans="2:38" x14ac:dyDescent="0.25">
      <c r="B173" s="1" t="str">
        <f>Items!L29</f>
        <v>CF(-)</v>
      </c>
      <c r="C173" s="1" t="str">
        <f>Items!M29</f>
        <v>N</v>
      </c>
      <c r="I173" s="22" t="str">
        <f>Items!J29</f>
        <v>Оплаты себестоимостных затрат</v>
      </c>
      <c r="J173" s="1" t="str">
        <f>Items!K29</f>
        <v>Резерв-1</v>
      </c>
      <c r="Q173" s="1">
        <f ca="1">RepFd!Q188</f>
        <v>0</v>
      </c>
      <c r="T173" s="1">
        <f ca="1">RepFd!T188</f>
        <v>0</v>
      </c>
      <c r="U173" s="1">
        <f ca="1">RepFd!U188</f>
        <v>0</v>
      </c>
      <c r="V173" s="1">
        <f ca="1">RepFd!V188</f>
        <v>0</v>
      </c>
      <c r="W173" s="1">
        <f ca="1">RepFd!W188</f>
        <v>0</v>
      </c>
      <c r="X173" s="1">
        <f ca="1">RepFd!X188</f>
        <v>0</v>
      </c>
      <c r="Y173" s="1">
        <f ca="1">RepFd!Y188</f>
        <v>0</v>
      </c>
      <c r="Z173" s="1">
        <f ca="1">RepFd!Z188</f>
        <v>0</v>
      </c>
      <c r="AA173" s="1">
        <f ca="1">RepFd!AA188</f>
        <v>0</v>
      </c>
      <c r="AB173" s="1">
        <f ca="1">RepFd!AB188</f>
        <v>0</v>
      </c>
      <c r="AC173" s="1">
        <f ca="1">RepFd!AC188</f>
        <v>0</v>
      </c>
      <c r="AD173" s="1">
        <f ca="1">RepFd!AD188</f>
        <v>0</v>
      </c>
      <c r="AE173" s="1">
        <f ca="1">RepFd!AE188</f>
        <v>0</v>
      </c>
      <c r="AF173" s="1">
        <f ca="1">RepFd!AF188</f>
        <v>0</v>
      </c>
      <c r="AG173" s="1">
        <f ca="1">RepFd!AG188</f>
        <v>0</v>
      </c>
      <c r="AH173" s="1">
        <f ca="1">RepFd!AH188</f>
        <v>0</v>
      </c>
      <c r="AI173" s="1">
        <f ca="1">RepFd!AI188</f>
        <v>0</v>
      </c>
      <c r="AJ173" s="1">
        <f ca="1">RepFd!AJ188</f>
        <v>0</v>
      </c>
      <c r="AK173" s="1">
        <f ca="1">RepFd!AK188</f>
        <v>0</v>
      </c>
      <c r="AL173" s="1">
        <f ca="1">RepFd!AL188</f>
        <v>0</v>
      </c>
    </row>
    <row r="174" spans="2:38" x14ac:dyDescent="0.25">
      <c r="B174" s="1" t="str">
        <f>Items!L30</f>
        <v>CF(-)</v>
      </c>
      <c r="C174" s="1" t="str">
        <f>Items!M30</f>
        <v>N</v>
      </c>
      <c r="I174" s="22" t="str">
        <f>Items!J30</f>
        <v>Оплаты себестоимостных затрат</v>
      </c>
      <c r="J174" s="1" t="str">
        <f>Items!K30</f>
        <v>Резерв-2</v>
      </c>
      <c r="Q174" s="1">
        <f ca="1">RepFd!Q189</f>
        <v>0</v>
      </c>
      <c r="T174" s="1">
        <f ca="1">RepFd!T189</f>
        <v>0</v>
      </c>
      <c r="U174" s="1">
        <f ca="1">RepFd!U189</f>
        <v>0</v>
      </c>
      <c r="V174" s="1">
        <f ca="1">RepFd!V189</f>
        <v>0</v>
      </c>
      <c r="W174" s="1">
        <f ca="1">RepFd!W189</f>
        <v>0</v>
      </c>
      <c r="X174" s="1">
        <f ca="1">RepFd!X189</f>
        <v>0</v>
      </c>
      <c r="Y174" s="1">
        <f ca="1">RepFd!Y189</f>
        <v>0</v>
      </c>
      <c r="Z174" s="1">
        <f ca="1">RepFd!Z189</f>
        <v>0</v>
      </c>
      <c r="AA174" s="1">
        <f ca="1">RepFd!AA189</f>
        <v>0</v>
      </c>
      <c r="AB174" s="1">
        <f ca="1">RepFd!AB189</f>
        <v>0</v>
      </c>
      <c r="AC174" s="1">
        <f ca="1">RepFd!AC189</f>
        <v>0</v>
      </c>
      <c r="AD174" s="1">
        <f ca="1">RepFd!AD189</f>
        <v>0</v>
      </c>
      <c r="AE174" s="1">
        <f ca="1">RepFd!AE189</f>
        <v>0</v>
      </c>
      <c r="AF174" s="1">
        <f ca="1">RepFd!AF189</f>
        <v>0</v>
      </c>
      <c r="AG174" s="1">
        <f ca="1">RepFd!AG189</f>
        <v>0</v>
      </c>
      <c r="AH174" s="1">
        <f ca="1">RepFd!AH189</f>
        <v>0</v>
      </c>
      <c r="AI174" s="1">
        <f ca="1">RepFd!AI189</f>
        <v>0</v>
      </c>
      <c r="AJ174" s="1">
        <f ca="1">RepFd!AJ189</f>
        <v>0</v>
      </c>
      <c r="AK174" s="1">
        <f ca="1">RepFd!AK189</f>
        <v>0</v>
      </c>
      <c r="AL174" s="1">
        <f ca="1">RepFd!AL189</f>
        <v>0</v>
      </c>
    </row>
    <row r="175" spans="2:38" x14ac:dyDescent="0.25">
      <c r="B175" s="1" t="str">
        <f>Items!L31</f>
        <v>CF(-)</v>
      </c>
      <c r="C175" s="1" t="str">
        <f>Items!M31</f>
        <v>N</v>
      </c>
      <c r="I175" s="22" t="str">
        <f>Items!J31</f>
        <v>Оплаты себестоимостных затрат</v>
      </c>
      <c r="J175" s="1" t="str">
        <f>Items!K31</f>
        <v>Резерв-3</v>
      </c>
      <c r="Q175" s="1">
        <f ca="1">RepFd!Q190</f>
        <v>0</v>
      </c>
      <c r="T175" s="1">
        <f ca="1">RepFd!T190</f>
        <v>0</v>
      </c>
      <c r="U175" s="1">
        <f ca="1">RepFd!U190</f>
        <v>0</v>
      </c>
      <c r="V175" s="1">
        <f ca="1">RepFd!V190</f>
        <v>0</v>
      </c>
      <c r="W175" s="1">
        <f ca="1">RepFd!W190</f>
        <v>0</v>
      </c>
      <c r="X175" s="1">
        <f ca="1">RepFd!X190</f>
        <v>0</v>
      </c>
      <c r="Y175" s="1">
        <f ca="1">RepFd!Y190</f>
        <v>0</v>
      </c>
      <c r="Z175" s="1">
        <f ca="1">RepFd!Z190</f>
        <v>0</v>
      </c>
      <c r="AA175" s="1">
        <f ca="1">RepFd!AA190</f>
        <v>0</v>
      </c>
      <c r="AB175" s="1">
        <f ca="1">RepFd!AB190</f>
        <v>0</v>
      </c>
      <c r="AC175" s="1">
        <f ca="1">RepFd!AC190</f>
        <v>0</v>
      </c>
      <c r="AD175" s="1">
        <f ca="1">RepFd!AD190</f>
        <v>0</v>
      </c>
      <c r="AE175" s="1">
        <f ca="1">RepFd!AE190</f>
        <v>0</v>
      </c>
      <c r="AF175" s="1">
        <f ca="1">RepFd!AF190</f>
        <v>0</v>
      </c>
      <c r="AG175" s="1">
        <f ca="1">RepFd!AG190</f>
        <v>0</v>
      </c>
      <c r="AH175" s="1">
        <f ca="1">RepFd!AH190</f>
        <v>0</v>
      </c>
      <c r="AI175" s="1">
        <f ca="1">RepFd!AI190</f>
        <v>0</v>
      </c>
      <c r="AJ175" s="1">
        <f ca="1">RepFd!AJ190</f>
        <v>0</v>
      </c>
      <c r="AK175" s="1">
        <f ca="1">RepFd!AK190</f>
        <v>0</v>
      </c>
      <c r="AL175" s="1">
        <f ca="1">RepFd!AL190</f>
        <v>0</v>
      </c>
    </row>
    <row r="176" spans="2:38" x14ac:dyDescent="0.25">
      <c r="B176" s="1" t="str">
        <f>Items!L32</f>
        <v>CF(-)</v>
      </c>
      <c r="C176" s="1" t="str">
        <f>Items!M32</f>
        <v>N</v>
      </c>
      <c r="I176" s="22" t="str">
        <f>Items!J32</f>
        <v>Оплаты себестоимостных затрат</v>
      </c>
      <c r="J176" s="1" t="str">
        <f>Items!K32</f>
        <v>Резерв-4</v>
      </c>
      <c r="Q176" s="1">
        <f ca="1">RepFd!Q191</f>
        <v>0</v>
      </c>
      <c r="T176" s="1">
        <f ca="1">RepFd!T191</f>
        <v>0</v>
      </c>
      <c r="U176" s="1">
        <f ca="1">RepFd!U191</f>
        <v>0</v>
      </c>
      <c r="V176" s="1">
        <f ca="1">RepFd!V191</f>
        <v>0</v>
      </c>
      <c r="W176" s="1">
        <f ca="1">RepFd!W191</f>
        <v>0</v>
      </c>
      <c r="X176" s="1">
        <f ca="1">RepFd!X191</f>
        <v>0</v>
      </c>
      <c r="Y176" s="1">
        <f ca="1">RepFd!Y191</f>
        <v>0</v>
      </c>
      <c r="Z176" s="1">
        <f ca="1">RepFd!Z191</f>
        <v>0</v>
      </c>
      <c r="AA176" s="1">
        <f ca="1">RepFd!AA191</f>
        <v>0</v>
      </c>
      <c r="AB176" s="1">
        <f ca="1">RepFd!AB191</f>
        <v>0</v>
      </c>
      <c r="AC176" s="1">
        <f ca="1">RepFd!AC191</f>
        <v>0</v>
      </c>
      <c r="AD176" s="1">
        <f ca="1">RepFd!AD191</f>
        <v>0</v>
      </c>
      <c r="AE176" s="1">
        <f ca="1">RepFd!AE191</f>
        <v>0</v>
      </c>
      <c r="AF176" s="1">
        <f ca="1">RepFd!AF191</f>
        <v>0</v>
      </c>
      <c r="AG176" s="1">
        <f ca="1">RepFd!AG191</f>
        <v>0</v>
      </c>
      <c r="AH176" s="1">
        <f ca="1">RepFd!AH191</f>
        <v>0</v>
      </c>
      <c r="AI176" s="1">
        <f ca="1">RepFd!AI191</f>
        <v>0</v>
      </c>
      <c r="AJ176" s="1">
        <f ca="1">RepFd!AJ191</f>
        <v>0</v>
      </c>
      <c r="AK176" s="1">
        <f ca="1">RepFd!AK191</f>
        <v>0</v>
      </c>
      <c r="AL176" s="1">
        <f ca="1">RepFd!AL191</f>
        <v>0</v>
      </c>
    </row>
    <row r="177" spans="2:38" x14ac:dyDescent="0.25">
      <c r="B177" s="1" t="str">
        <f>Items!L33</f>
        <v>CF(-)</v>
      </c>
      <c r="C177" s="1" t="str">
        <f>Items!M33</f>
        <v>N</v>
      </c>
      <c r="I177" s="22" t="str">
        <f>Items!J33</f>
        <v>Оплаты себестоимостных затрат</v>
      </c>
      <c r="J177" s="1" t="str">
        <f>Items!K33</f>
        <v>Резерв-5</v>
      </c>
      <c r="Q177" s="1">
        <f ca="1">RepFd!Q192</f>
        <v>0</v>
      </c>
      <c r="T177" s="1">
        <f ca="1">RepFd!T192</f>
        <v>0</v>
      </c>
      <c r="U177" s="1">
        <f ca="1">RepFd!U192</f>
        <v>0</v>
      </c>
      <c r="V177" s="1">
        <f ca="1">RepFd!V192</f>
        <v>0</v>
      </c>
      <c r="W177" s="1">
        <f ca="1">RepFd!W192</f>
        <v>0</v>
      </c>
      <c r="X177" s="1">
        <f ca="1">RepFd!X192</f>
        <v>0</v>
      </c>
      <c r="Y177" s="1">
        <f ca="1">RepFd!Y192</f>
        <v>0</v>
      </c>
      <c r="Z177" s="1">
        <f ca="1">RepFd!Z192</f>
        <v>0</v>
      </c>
      <c r="AA177" s="1">
        <f ca="1">RepFd!AA192</f>
        <v>0</v>
      </c>
      <c r="AB177" s="1">
        <f ca="1">RepFd!AB192</f>
        <v>0</v>
      </c>
      <c r="AC177" s="1">
        <f ca="1">RepFd!AC192</f>
        <v>0</v>
      </c>
      <c r="AD177" s="1">
        <f ca="1">RepFd!AD192</f>
        <v>0</v>
      </c>
      <c r="AE177" s="1">
        <f ca="1">RepFd!AE192</f>
        <v>0</v>
      </c>
      <c r="AF177" s="1">
        <f ca="1">RepFd!AF192</f>
        <v>0</v>
      </c>
      <c r="AG177" s="1">
        <f ca="1">RepFd!AG192</f>
        <v>0</v>
      </c>
      <c r="AH177" s="1">
        <f ca="1">RepFd!AH192</f>
        <v>0</v>
      </c>
      <c r="AI177" s="1">
        <f ca="1">RepFd!AI192</f>
        <v>0</v>
      </c>
      <c r="AJ177" s="1">
        <f ca="1">RepFd!AJ192</f>
        <v>0</v>
      </c>
      <c r="AK177" s="1">
        <f ca="1">RepFd!AK192</f>
        <v>0</v>
      </c>
      <c r="AL177" s="1">
        <f ca="1">RepFd!AL192</f>
        <v>0</v>
      </c>
    </row>
    <row r="178" spans="2:38" x14ac:dyDescent="0.25">
      <c r="B178" s="1" t="str">
        <f>Items!L34</f>
        <v>CF(-)</v>
      </c>
      <c r="C178" s="1" t="str">
        <f>Items!M34</f>
        <v>N</v>
      </c>
      <c r="I178" s="22" t="str">
        <f>Items!J34</f>
        <v>Оплаты себестоимостных затрат</v>
      </c>
      <c r="J178" s="1" t="str">
        <f>Items!K34</f>
        <v>Резерв-6</v>
      </c>
      <c r="Q178" s="1">
        <f ca="1">RepFd!Q193</f>
        <v>0</v>
      </c>
      <c r="T178" s="1">
        <f ca="1">RepFd!T193</f>
        <v>0</v>
      </c>
      <c r="U178" s="1">
        <f ca="1">RepFd!U193</f>
        <v>0</v>
      </c>
      <c r="V178" s="1">
        <f ca="1">RepFd!V193</f>
        <v>0</v>
      </c>
      <c r="W178" s="1">
        <f ca="1">RepFd!W193</f>
        <v>0</v>
      </c>
      <c r="X178" s="1">
        <f ca="1">RepFd!X193</f>
        <v>0</v>
      </c>
      <c r="Y178" s="1">
        <f ca="1">RepFd!Y193</f>
        <v>0</v>
      </c>
      <c r="Z178" s="1">
        <f ca="1">RepFd!Z193</f>
        <v>0</v>
      </c>
      <c r="AA178" s="1">
        <f ca="1">RepFd!AA193</f>
        <v>0</v>
      </c>
      <c r="AB178" s="1">
        <f ca="1">RepFd!AB193</f>
        <v>0</v>
      </c>
      <c r="AC178" s="1">
        <f ca="1">RepFd!AC193</f>
        <v>0</v>
      </c>
      <c r="AD178" s="1">
        <f ca="1">RepFd!AD193</f>
        <v>0</v>
      </c>
      <c r="AE178" s="1">
        <f ca="1">RepFd!AE193</f>
        <v>0</v>
      </c>
      <c r="AF178" s="1">
        <f ca="1">RepFd!AF193</f>
        <v>0</v>
      </c>
      <c r="AG178" s="1">
        <f ca="1">RepFd!AG193</f>
        <v>0</v>
      </c>
      <c r="AH178" s="1">
        <f ca="1">RepFd!AH193</f>
        <v>0</v>
      </c>
      <c r="AI178" s="1">
        <f ca="1">RepFd!AI193</f>
        <v>0</v>
      </c>
      <c r="AJ178" s="1">
        <f ca="1">RepFd!AJ193</f>
        <v>0</v>
      </c>
      <c r="AK178" s="1">
        <f ca="1">RepFd!AK193</f>
        <v>0</v>
      </c>
      <c r="AL178" s="1">
        <f ca="1">RepFd!AL193</f>
        <v>0</v>
      </c>
    </row>
    <row r="179" spans="2:38" x14ac:dyDescent="0.25">
      <c r="B179" s="1" t="str">
        <f>Items!L35</f>
        <v>CF(-)</v>
      </c>
      <c r="C179" s="1" t="str">
        <f>Items!M35</f>
        <v>N</v>
      </c>
      <c r="I179" s="22" t="str">
        <f>Items!J35</f>
        <v>Оплаты себестоимостных затрат</v>
      </c>
      <c r="J179" s="1" t="str">
        <f>Items!K35</f>
        <v>Резерв-7</v>
      </c>
      <c r="Q179" s="1">
        <f ca="1">RepFd!Q194</f>
        <v>0</v>
      </c>
      <c r="T179" s="1">
        <f ca="1">RepFd!T194</f>
        <v>0</v>
      </c>
      <c r="U179" s="1">
        <f ca="1">RepFd!U194</f>
        <v>0</v>
      </c>
      <c r="V179" s="1">
        <f ca="1">RepFd!V194</f>
        <v>0</v>
      </c>
      <c r="W179" s="1">
        <f ca="1">RepFd!W194</f>
        <v>0</v>
      </c>
      <c r="X179" s="1">
        <f ca="1">RepFd!X194</f>
        <v>0</v>
      </c>
      <c r="Y179" s="1">
        <f ca="1">RepFd!Y194</f>
        <v>0</v>
      </c>
      <c r="Z179" s="1">
        <f ca="1">RepFd!Z194</f>
        <v>0</v>
      </c>
      <c r="AA179" s="1">
        <f ca="1">RepFd!AA194</f>
        <v>0</v>
      </c>
      <c r="AB179" s="1">
        <f ca="1">RepFd!AB194</f>
        <v>0</v>
      </c>
      <c r="AC179" s="1">
        <f ca="1">RepFd!AC194</f>
        <v>0</v>
      </c>
      <c r="AD179" s="1">
        <f ca="1">RepFd!AD194</f>
        <v>0</v>
      </c>
      <c r="AE179" s="1">
        <f ca="1">RepFd!AE194</f>
        <v>0</v>
      </c>
      <c r="AF179" s="1">
        <f ca="1">RepFd!AF194</f>
        <v>0</v>
      </c>
      <c r="AG179" s="1">
        <f ca="1">RepFd!AG194</f>
        <v>0</v>
      </c>
      <c r="AH179" s="1">
        <f ca="1">RepFd!AH194</f>
        <v>0</v>
      </c>
      <c r="AI179" s="1">
        <f ca="1">RepFd!AI194</f>
        <v>0</v>
      </c>
      <c r="AJ179" s="1">
        <f ca="1">RepFd!AJ194</f>
        <v>0</v>
      </c>
      <c r="AK179" s="1">
        <f ca="1">RepFd!AK194</f>
        <v>0</v>
      </c>
      <c r="AL179" s="1">
        <f ca="1">RepFd!AL194</f>
        <v>0</v>
      </c>
    </row>
    <row r="180" spans="2:38" x14ac:dyDescent="0.25">
      <c r="B180" s="1" t="str">
        <f>Items!L36</f>
        <v>CF(-)</v>
      </c>
      <c r="C180" s="1" t="str">
        <f>Items!M36</f>
        <v>N</v>
      </c>
      <c r="I180" s="22" t="str">
        <f>Items!J36</f>
        <v>Оплаты себестоимостных затрат</v>
      </c>
      <c r="J180" s="1" t="str">
        <f>Items!K36</f>
        <v>Резерв-8</v>
      </c>
      <c r="Q180" s="1">
        <f ca="1">RepFd!Q195</f>
        <v>0</v>
      </c>
      <c r="T180" s="1">
        <f ca="1">RepFd!T195</f>
        <v>0</v>
      </c>
      <c r="U180" s="1">
        <f ca="1">RepFd!U195</f>
        <v>0</v>
      </c>
      <c r="V180" s="1">
        <f ca="1">RepFd!V195</f>
        <v>0</v>
      </c>
      <c r="W180" s="1">
        <f ca="1">RepFd!W195</f>
        <v>0</v>
      </c>
      <c r="X180" s="1">
        <f ca="1">RepFd!X195</f>
        <v>0</v>
      </c>
      <c r="Y180" s="1">
        <f ca="1">RepFd!Y195</f>
        <v>0</v>
      </c>
      <c r="Z180" s="1">
        <f ca="1">RepFd!Z195</f>
        <v>0</v>
      </c>
      <c r="AA180" s="1">
        <f ca="1">RepFd!AA195</f>
        <v>0</v>
      </c>
      <c r="AB180" s="1">
        <f ca="1">RepFd!AB195</f>
        <v>0</v>
      </c>
      <c r="AC180" s="1">
        <f ca="1">RepFd!AC195</f>
        <v>0</v>
      </c>
      <c r="AD180" s="1">
        <f ca="1">RepFd!AD195</f>
        <v>0</v>
      </c>
      <c r="AE180" s="1">
        <f ca="1">RepFd!AE195</f>
        <v>0</v>
      </c>
      <c r="AF180" s="1">
        <f ca="1">RepFd!AF195</f>
        <v>0</v>
      </c>
      <c r="AG180" s="1">
        <f ca="1">RepFd!AG195</f>
        <v>0</v>
      </c>
      <c r="AH180" s="1">
        <f ca="1">RepFd!AH195</f>
        <v>0</v>
      </c>
      <c r="AI180" s="1">
        <f ca="1">RepFd!AI195</f>
        <v>0</v>
      </c>
      <c r="AJ180" s="1">
        <f ca="1">RepFd!AJ195</f>
        <v>0</v>
      </c>
      <c r="AK180" s="1">
        <f ca="1">RepFd!AK195</f>
        <v>0</v>
      </c>
      <c r="AL180" s="1">
        <f ca="1">RepFd!AL195</f>
        <v>0</v>
      </c>
    </row>
    <row r="181" spans="2:38" s="23" customFormat="1" ht="10.199999999999999" x14ac:dyDescent="0.2">
      <c r="E181" s="23" t="s">
        <v>50</v>
      </c>
    </row>
    <row r="182" spans="2:38" ht="4.05" customHeight="1" x14ac:dyDescent="0.25"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</row>
    <row r="183" spans="2:38" s="2" customFormat="1" x14ac:dyDescent="0.25">
      <c r="B183" s="2" t="str">
        <f>Items!$L$37</f>
        <v>CF</v>
      </c>
      <c r="C183" s="2">
        <f>Items!$M$37</f>
        <v>0</v>
      </c>
      <c r="I183" s="2" t="str">
        <f>Items!$J$37</f>
        <v>Финпоток от производственной деятельности</v>
      </c>
      <c r="Q183" s="2">
        <f ca="1">RepFd!Q198</f>
        <v>0</v>
      </c>
      <c r="T183" s="2">
        <f ca="1">RepFd!T198</f>
        <v>0</v>
      </c>
      <c r="U183" s="2">
        <f ca="1">RepFd!U198</f>
        <v>0</v>
      </c>
      <c r="V183" s="2">
        <f ca="1">RepFd!V198</f>
        <v>0</v>
      </c>
      <c r="W183" s="2">
        <f ca="1">RepFd!W198</f>
        <v>0</v>
      </c>
      <c r="X183" s="2">
        <f ca="1">RepFd!X198</f>
        <v>0</v>
      </c>
      <c r="Y183" s="2">
        <f ca="1">RepFd!Y198</f>
        <v>0</v>
      </c>
      <c r="Z183" s="2">
        <f ca="1">RepFd!Z198</f>
        <v>0</v>
      </c>
      <c r="AA183" s="2">
        <f ca="1">RepFd!AA198</f>
        <v>0</v>
      </c>
      <c r="AB183" s="2">
        <f ca="1">RepFd!AB198</f>
        <v>0</v>
      </c>
      <c r="AC183" s="2">
        <f ca="1">RepFd!AC198</f>
        <v>0</v>
      </c>
      <c r="AD183" s="2">
        <f ca="1">RepFd!AD198</f>
        <v>0</v>
      </c>
      <c r="AE183" s="2">
        <f ca="1">RepFd!AE198</f>
        <v>0</v>
      </c>
      <c r="AF183" s="2">
        <f ca="1">RepFd!AF198</f>
        <v>0</v>
      </c>
      <c r="AG183" s="2">
        <f ca="1">RepFd!AG198</f>
        <v>0</v>
      </c>
      <c r="AH183" s="2">
        <f ca="1">RepFd!AH198</f>
        <v>0</v>
      </c>
      <c r="AI183" s="2">
        <f ca="1">RepFd!AI198</f>
        <v>0</v>
      </c>
      <c r="AJ183" s="2">
        <f ca="1">RepFd!AJ198</f>
        <v>0</v>
      </c>
      <c r="AK183" s="2">
        <f ca="1">RepFd!AK198</f>
        <v>0</v>
      </c>
      <c r="AL183" s="2">
        <f ca="1">RepFd!AL198</f>
        <v>0</v>
      </c>
    </row>
    <row r="184" spans="2:38" ht="4.05" customHeight="1" x14ac:dyDescent="0.25"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</row>
    <row r="185" spans="2:38" s="2" customFormat="1" x14ac:dyDescent="0.25">
      <c r="B185" s="2">
        <f>Items!$L$38</f>
        <v>0</v>
      </c>
      <c r="C185" s="2" t="str">
        <f>Items!$M$38</f>
        <v>N</v>
      </c>
      <c r="I185" s="2" t="str">
        <f>Items!$J$38</f>
        <v>Оплата расходов на персонал</v>
      </c>
      <c r="Q185" s="2">
        <f ca="1">RepFd!Q200</f>
        <v>6358668.04</v>
      </c>
      <c r="T185" s="2">
        <f ca="1">RepFd!T200</f>
        <v>176369.77000000002</v>
      </c>
      <c r="U185" s="2">
        <f ca="1">RepFd!U200</f>
        <v>274325.09999999998</v>
      </c>
      <c r="V185" s="2">
        <f ca="1">RepFd!V200</f>
        <v>162223.96</v>
      </c>
      <c r="W185" s="2">
        <f ca="1">RepFd!W200</f>
        <v>331313.74</v>
      </c>
      <c r="X185" s="2">
        <f ca="1">RepFd!X200</f>
        <v>229841.71</v>
      </c>
      <c r="Y185" s="2">
        <f ca="1">RepFd!Y200</f>
        <v>231872.13999999998</v>
      </c>
      <c r="Z185" s="2">
        <f ca="1">RepFd!Z200</f>
        <v>229865.59999999998</v>
      </c>
      <c r="AA185" s="2">
        <f ca="1">RepFd!AA200</f>
        <v>396338.52</v>
      </c>
      <c r="AB185" s="2">
        <f ca="1">RepFd!AB200</f>
        <v>646320</v>
      </c>
      <c r="AC185" s="2">
        <f ca="1">RepFd!AC200</f>
        <v>563500</v>
      </c>
      <c r="AD185" s="2">
        <f ca="1">RepFd!AD200</f>
        <v>1045700</v>
      </c>
      <c r="AE185" s="2">
        <f ca="1">RepFd!AE200</f>
        <v>932997.5</v>
      </c>
      <c r="AF185" s="2">
        <f ca="1">RepFd!AF200</f>
        <v>475600</v>
      </c>
      <c r="AG185" s="2">
        <f ca="1">RepFd!AG200</f>
        <v>662400</v>
      </c>
      <c r="AH185" s="2">
        <f ca="1">RepFd!AH200</f>
        <v>0</v>
      </c>
      <c r="AI185" s="2">
        <f ca="1">RepFd!AI200</f>
        <v>0</v>
      </c>
      <c r="AJ185" s="2">
        <f ca="1">RepFd!AJ200</f>
        <v>0</v>
      </c>
      <c r="AK185" s="2">
        <f ca="1">RepFd!AK200</f>
        <v>0</v>
      </c>
      <c r="AL185" s="2">
        <f ca="1">RepFd!AL200</f>
        <v>0</v>
      </c>
    </row>
    <row r="186" spans="2:38" s="2" customFormat="1" x14ac:dyDescent="0.25">
      <c r="B186" s="2">
        <f>Items!$L$49</f>
        <v>0</v>
      </c>
      <c r="C186" s="2" t="str">
        <f>Items!$M$49</f>
        <v>N</v>
      </c>
      <c r="I186" s="2" t="str">
        <f>Items!$J$49</f>
        <v>Оплата переменных расходов</v>
      </c>
      <c r="Q186" s="2">
        <f ca="1">RepFd!Q212</f>
        <v>2369654.0399999996</v>
      </c>
      <c r="T186" s="2">
        <f ca="1">RepFd!T212</f>
        <v>0</v>
      </c>
      <c r="U186" s="2">
        <f ca="1">RepFd!U212</f>
        <v>0</v>
      </c>
      <c r="V186" s="2">
        <f ca="1">RepFd!V212</f>
        <v>0</v>
      </c>
      <c r="W186" s="2">
        <f ca="1">RepFd!W212</f>
        <v>0</v>
      </c>
      <c r="X186" s="2">
        <f ca="1">RepFd!X212</f>
        <v>34167.5</v>
      </c>
      <c r="Y186" s="2">
        <f ca="1">RepFd!Y212</f>
        <v>8372</v>
      </c>
      <c r="Z186" s="2">
        <f ca="1">RepFd!Z212</f>
        <v>3826.7</v>
      </c>
      <c r="AA186" s="2">
        <f ca="1">RepFd!AA212</f>
        <v>97965.11</v>
      </c>
      <c r="AB186" s="2">
        <f ca="1">RepFd!AB212</f>
        <v>205894.51999999996</v>
      </c>
      <c r="AC186" s="2">
        <f ca="1">RepFd!AC212</f>
        <v>171732.71999999997</v>
      </c>
      <c r="AD186" s="2">
        <f ca="1">RepFd!AD212</f>
        <v>15933.81</v>
      </c>
      <c r="AE186" s="2">
        <f ca="1">RepFd!AE212</f>
        <v>49365</v>
      </c>
      <c r="AF186" s="2">
        <f ca="1">RepFd!AF212</f>
        <v>175092</v>
      </c>
      <c r="AG186" s="2">
        <f ca="1">RepFd!AG212</f>
        <v>1091945.2799999998</v>
      </c>
      <c r="AH186" s="2">
        <f ca="1">RepFd!AH212</f>
        <v>487159.4</v>
      </c>
      <c r="AI186" s="2">
        <f ca="1">RepFd!AI212</f>
        <v>0</v>
      </c>
      <c r="AJ186" s="2">
        <f ca="1">RepFd!AJ212</f>
        <v>28200</v>
      </c>
      <c r="AK186" s="2">
        <f ca="1">RepFd!AK212</f>
        <v>0</v>
      </c>
      <c r="AL186" s="2">
        <f ca="1">RepFd!AL212</f>
        <v>0</v>
      </c>
    </row>
    <row r="187" spans="2:38" s="2" customFormat="1" x14ac:dyDescent="0.25">
      <c r="B187" s="2">
        <f>Items!$L$60</f>
        <v>0</v>
      </c>
      <c r="C187" s="2" t="str">
        <f>Items!$M$60</f>
        <v>N</v>
      </c>
      <c r="I187" s="2" t="str">
        <f>Items!$J$60</f>
        <v>Оплата постоянных расходов</v>
      </c>
      <c r="Q187" s="2">
        <f ca="1">RepFd!Q224</f>
        <v>291091.20000000001</v>
      </c>
      <c r="T187" s="2">
        <f ca="1">RepFd!T224</f>
        <v>18362.099999999999</v>
      </c>
      <c r="U187" s="2">
        <f ca="1">RepFd!U224</f>
        <v>23283.9</v>
      </c>
      <c r="V187" s="2">
        <f ca="1">RepFd!V224</f>
        <v>26691.3</v>
      </c>
      <c r="W187" s="2">
        <f ca="1">RepFd!W224</f>
        <v>17794.2</v>
      </c>
      <c r="X187" s="2">
        <f ca="1">RepFd!X224</f>
        <v>22526.7</v>
      </c>
      <c r="Y187" s="2">
        <f ca="1">RepFd!Y224</f>
        <v>18362.099999999999</v>
      </c>
      <c r="Z187" s="2">
        <f ca="1">RepFd!Z224</f>
        <v>23283.9</v>
      </c>
      <c r="AA187" s="2">
        <f ca="1">RepFd!AA224</f>
        <v>26691.3</v>
      </c>
      <c r="AB187" s="2">
        <f ca="1">RepFd!AB224</f>
        <v>17794.2</v>
      </c>
      <c r="AC187" s="2">
        <f ca="1">RepFd!AC224</f>
        <v>22526.7</v>
      </c>
      <c r="AD187" s="2">
        <f ca="1">RepFd!AD224</f>
        <v>20705.599999999999</v>
      </c>
      <c r="AE187" s="2">
        <f ca="1">RepFd!AE224</f>
        <v>23283.9</v>
      </c>
      <c r="AF187" s="2">
        <f ca="1">RepFd!AF224</f>
        <v>28238.3</v>
      </c>
      <c r="AG187" s="2">
        <f ca="1">RepFd!AG224</f>
        <v>1547</v>
      </c>
      <c r="AH187" s="2">
        <f ca="1">RepFd!AH224</f>
        <v>0</v>
      </c>
      <c r="AI187" s="2">
        <f ca="1">RepFd!AI224</f>
        <v>0</v>
      </c>
      <c r="AJ187" s="2">
        <f ca="1">RepFd!AJ224</f>
        <v>0</v>
      </c>
      <c r="AK187" s="2">
        <f ca="1">RepFd!AK224</f>
        <v>0</v>
      </c>
      <c r="AL187" s="2">
        <f ca="1">RepFd!AL224</f>
        <v>0</v>
      </c>
    </row>
    <row r="188" spans="2:38" s="23" customFormat="1" ht="10.199999999999999" x14ac:dyDescent="0.2">
      <c r="E188" s="23" t="s">
        <v>50</v>
      </c>
    </row>
    <row r="189" spans="2:38" ht="4.05" customHeight="1" x14ac:dyDescent="0.25"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</row>
    <row r="190" spans="2:38" s="2" customFormat="1" x14ac:dyDescent="0.25">
      <c r="B190" s="2" t="str">
        <f>Items!$L$71</f>
        <v>CF</v>
      </c>
      <c r="C190" s="2">
        <f>Items!$M$71</f>
        <v>0</v>
      </c>
      <c r="I190" s="2" t="str">
        <f>Items!$J$71</f>
        <v>Фипоток от операционной деятельности</v>
      </c>
      <c r="Q190" s="2">
        <f ca="1">RepFd!Q237</f>
        <v>-9019413.2800000012</v>
      </c>
      <c r="T190" s="2">
        <f ca="1">RepFd!T237</f>
        <v>-194731.87000000002</v>
      </c>
      <c r="U190" s="2">
        <f ca="1">RepFd!U237</f>
        <v>-297609</v>
      </c>
      <c r="V190" s="2">
        <f ca="1">RepFd!V237</f>
        <v>-188915.25999999998</v>
      </c>
      <c r="W190" s="2">
        <f ca="1">RepFd!W237</f>
        <v>-349107.94</v>
      </c>
      <c r="X190" s="2">
        <f ca="1">RepFd!X237</f>
        <v>-286535.90999999997</v>
      </c>
      <c r="Y190" s="2">
        <f ca="1">RepFd!Y237</f>
        <v>-258606.24</v>
      </c>
      <c r="Z190" s="2">
        <f ca="1">RepFd!Z237</f>
        <v>-256976.19999999998</v>
      </c>
      <c r="AA190" s="2">
        <f ca="1">RepFd!AA237</f>
        <v>-520994.93</v>
      </c>
      <c r="AB190" s="2">
        <f ca="1">RepFd!AB237</f>
        <v>-870008.72</v>
      </c>
      <c r="AC190" s="2">
        <f ca="1">RepFd!AC237</f>
        <v>-757759.41999999993</v>
      </c>
      <c r="AD190" s="2">
        <f ca="1">RepFd!AD237</f>
        <v>-1082339.4100000001</v>
      </c>
      <c r="AE190" s="2">
        <f ca="1">RepFd!AE237</f>
        <v>-1005646.4</v>
      </c>
      <c r="AF190" s="2">
        <f ca="1">RepFd!AF237</f>
        <v>-678930.3</v>
      </c>
      <c r="AG190" s="2">
        <f ca="1">RepFd!AG237</f>
        <v>-1755892.2799999998</v>
      </c>
      <c r="AH190" s="2">
        <f ca="1">RepFd!AH237</f>
        <v>-487159.4</v>
      </c>
      <c r="AI190" s="2">
        <f ca="1">RepFd!AI237</f>
        <v>0</v>
      </c>
      <c r="AJ190" s="2">
        <f ca="1">RepFd!AJ237</f>
        <v>-28200</v>
      </c>
      <c r="AK190" s="2">
        <f ca="1">RepFd!AK237</f>
        <v>0</v>
      </c>
      <c r="AL190" s="2">
        <f ca="1">RepFd!AL237</f>
        <v>0</v>
      </c>
    </row>
    <row r="191" spans="2:38" ht="4.05" customHeight="1" x14ac:dyDescent="0.25"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</row>
    <row r="192" spans="2:38" s="2" customFormat="1" x14ac:dyDescent="0.25">
      <c r="B192" s="2">
        <f>Items!$L$72</f>
        <v>0</v>
      </c>
      <c r="C192" s="2">
        <f>Items!$M$72</f>
        <v>0</v>
      </c>
      <c r="I192" s="2" t="str">
        <f>Items!$J$72</f>
        <v>Оплата затрат на основные средства</v>
      </c>
      <c r="Q192" s="2">
        <f ca="1">RepFd!Q239</f>
        <v>2762278.2558000004</v>
      </c>
      <c r="T192" s="2">
        <f ca="1">RepFd!T239</f>
        <v>0</v>
      </c>
      <c r="U192" s="2">
        <f ca="1">RepFd!U239</f>
        <v>119310</v>
      </c>
      <c r="V192" s="2">
        <f ca="1">RepFd!V239</f>
        <v>0</v>
      </c>
      <c r="W192" s="2">
        <f ca="1">RepFd!W239</f>
        <v>23807.67</v>
      </c>
      <c r="X192" s="2">
        <f ca="1">RepFd!X239</f>
        <v>20382.29</v>
      </c>
      <c r="Y192" s="2">
        <f ca="1">RepFd!Y239</f>
        <v>19121.875799999998</v>
      </c>
      <c r="Z192" s="2">
        <f ca="1">RepFd!Z239</f>
        <v>0</v>
      </c>
      <c r="AA192" s="2">
        <f ca="1">RepFd!AA239</f>
        <v>262436.96000000002</v>
      </c>
      <c r="AB192" s="2">
        <f ca="1">RepFd!AB239</f>
        <v>6697.95</v>
      </c>
      <c r="AC192" s="2">
        <f ca="1">RepFd!AC239</f>
        <v>2679</v>
      </c>
      <c r="AD192" s="2">
        <f ca="1">RepFd!AD239</f>
        <v>787495.34</v>
      </c>
      <c r="AE192" s="2">
        <f ca="1">RepFd!AE239</f>
        <v>565535.96</v>
      </c>
      <c r="AF192" s="2">
        <f ca="1">RepFd!AF239</f>
        <v>891963.51</v>
      </c>
      <c r="AG192" s="2">
        <f ca="1">RepFd!AG239</f>
        <v>62847.7</v>
      </c>
      <c r="AH192" s="2">
        <f ca="1">RepFd!AH239</f>
        <v>0</v>
      </c>
      <c r="AI192" s="2">
        <f ca="1">RepFd!AI239</f>
        <v>0</v>
      </c>
      <c r="AJ192" s="2">
        <f ca="1">RepFd!AJ239</f>
        <v>0</v>
      </c>
      <c r="AK192" s="2">
        <f ca="1">RepFd!AK239</f>
        <v>0</v>
      </c>
      <c r="AL192" s="2">
        <f ca="1">RepFd!AL239</f>
        <v>0</v>
      </c>
    </row>
    <row r="193" spans="2:38" s="2" customFormat="1" x14ac:dyDescent="0.25">
      <c r="B193" s="2">
        <f>Items!$L$78</f>
        <v>0</v>
      </c>
      <c r="C193" s="2" t="str">
        <f>Items!$M$78</f>
        <v>N</v>
      </c>
      <c r="I193" s="2" t="str">
        <f>Items!$J$78</f>
        <v>Поступления/Оплаты %%</v>
      </c>
      <c r="Q193" s="2">
        <f ca="1">RepFd!Q246</f>
        <v>0</v>
      </c>
      <c r="T193" s="2">
        <f ca="1">RepFd!T246</f>
        <v>0</v>
      </c>
      <c r="U193" s="2">
        <f ca="1">RepFd!U246</f>
        <v>0</v>
      </c>
      <c r="V193" s="2">
        <f ca="1">RepFd!V246</f>
        <v>0</v>
      </c>
      <c r="W193" s="2">
        <f ca="1">RepFd!W246</f>
        <v>0</v>
      </c>
      <c r="X193" s="2">
        <f ca="1">RepFd!X246</f>
        <v>0</v>
      </c>
      <c r="Y193" s="2">
        <f ca="1">RepFd!Y246</f>
        <v>0</v>
      </c>
      <c r="Z193" s="2">
        <f ca="1">RepFd!Z246</f>
        <v>0</v>
      </c>
      <c r="AA193" s="2">
        <f ca="1">RepFd!AA246</f>
        <v>0</v>
      </c>
      <c r="AB193" s="2">
        <f ca="1">RepFd!AB246</f>
        <v>0</v>
      </c>
      <c r="AC193" s="2">
        <f ca="1">RepFd!AC246</f>
        <v>0</v>
      </c>
      <c r="AD193" s="2">
        <f ca="1">RepFd!AD246</f>
        <v>0</v>
      </c>
      <c r="AE193" s="2">
        <f ca="1">RepFd!AE246</f>
        <v>0</v>
      </c>
      <c r="AF193" s="2">
        <f ca="1">RepFd!AF246</f>
        <v>0</v>
      </c>
      <c r="AG193" s="2">
        <f ca="1">RepFd!AG246</f>
        <v>0</v>
      </c>
      <c r="AH193" s="2">
        <f ca="1">RepFd!AH246</f>
        <v>0</v>
      </c>
      <c r="AI193" s="2">
        <f ca="1">RepFd!AI246</f>
        <v>0</v>
      </c>
      <c r="AJ193" s="2">
        <f ca="1">RepFd!AJ246</f>
        <v>0</v>
      </c>
      <c r="AK193" s="2">
        <f ca="1">RepFd!AK246</f>
        <v>0</v>
      </c>
      <c r="AL193" s="2">
        <f ca="1">RepFd!AL246</f>
        <v>0</v>
      </c>
    </row>
    <row r="194" spans="2:38" x14ac:dyDescent="0.25">
      <c r="B194" s="1" t="str">
        <f>Items!$L79</f>
        <v>CF(+)</v>
      </c>
      <c r="C194" s="1" t="str">
        <f>Items!$M79</f>
        <v>M</v>
      </c>
      <c r="I194" s="22" t="str">
        <f>Items!$J$78</f>
        <v>Поступления/Оплаты %%</v>
      </c>
      <c r="J194" s="1" t="str">
        <f>Items!K79</f>
        <v>доходы %% по депозитам</v>
      </c>
      <c r="Q194" s="1">
        <f ca="1">RepFd!Q247</f>
        <v>0</v>
      </c>
      <c r="T194" s="1">
        <f ca="1">RepFd!T247</f>
        <v>0</v>
      </c>
      <c r="U194" s="1">
        <f ca="1">RepFd!U247</f>
        <v>0</v>
      </c>
      <c r="V194" s="1">
        <f ca="1">RepFd!V247</f>
        <v>0</v>
      </c>
      <c r="W194" s="1">
        <f ca="1">RepFd!W247</f>
        <v>0</v>
      </c>
      <c r="X194" s="1">
        <f ca="1">RepFd!X247</f>
        <v>0</v>
      </c>
      <c r="Y194" s="1">
        <f ca="1">RepFd!Y247</f>
        <v>0</v>
      </c>
      <c r="Z194" s="1">
        <f ca="1">RepFd!Z247</f>
        <v>0</v>
      </c>
      <c r="AA194" s="1">
        <f ca="1">RepFd!AA247</f>
        <v>0</v>
      </c>
      <c r="AB194" s="1">
        <f ca="1">RepFd!AB247</f>
        <v>0</v>
      </c>
      <c r="AC194" s="1">
        <f ca="1">RepFd!AC247</f>
        <v>0</v>
      </c>
      <c r="AD194" s="1">
        <f ca="1">RepFd!AD247</f>
        <v>0</v>
      </c>
      <c r="AE194" s="1">
        <f ca="1">RepFd!AE247</f>
        <v>0</v>
      </c>
      <c r="AF194" s="1">
        <f ca="1">RepFd!AF247</f>
        <v>0</v>
      </c>
      <c r="AG194" s="1">
        <f ca="1">RepFd!AG247</f>
        <v>0</v>
      </c>
      <c r="AH194" s="1">
        <f ca="1">RepFd!AH247</f>
        <v>0</v>
      </c>
      <c r="AI194" s="1">
        <f ca="1">RepFd!AI247</f>
        <v>0</v>
      </c>
      <c r="AJ194" s="1">
        <f ca="1">RepFd!AJ247</f>
        <v>0</v>
      </c>
      <c r="AK194" s="1">
        <f ca="1">RepFd!AK247</f>
        <v>0</v>
      </c>
      <c r="AL194" s="1">
        <f ca="1">RepFd!AL247</f>
        <v>0</v>
      </c>
    </row>
    <row r="195" spans="2:38" x14ac:dyDescent="0.25">
      <c r="B195" s="1" t="str">
        <f>Items!$L80</f>
        <v>CF(+)</v>
      </c>
      <c r="C195" s="1" t="str">
        <f>Items!$M80</f>
        <v>M</v>
      </c>
      <c r="I195" s="22" t="str">
        <f>Items!$J$78</f>
        <v>Поступления/Оплаты %%</v>
      </c>
      <c r="J195" s="1" t="str">
        <f>Items!K80</f>
        <v>доходы %% от заемщиков</v>
      </c>
      <c r="Q195" s="1">
        <f ca="1">RepFd!Q248</f>
        <v>0</v>
      </c>
      <c r="T195" s="1">
        <f ca="1">RepFd!T248</f>
        <v>0</v>
      </c>
      <c r="U195" s="1">
        <f ca="1">RepFd!U248</f>
        <v>0</v>
      </c>
      <c r="V195" s="1">
        <f ca="1">RepFd!V248</f>
        <v>0</v>
      </c>
      <c r="W195" s="1">
        <f ca="1">RepFd!W248</f>
        <v>0</v>
      </c>
      <c r="X195" s="1">
        <f ca="1">RepFd!X248</f>
        <v>0</v>
      </c>
      <c r="Y195" s="1">
        <f ca="1">RepFd!Y248</f>
        <v>0</v>
      </c>
      <c r="Z195" s="1">
        <f ca="1">RepFd!Z248</f>
        <v>0</v>
      </c>
      <c r="AA195" s="1">
        <f ca="1">RepFd!AA248</f>
        <v>0</v>
      </c>
      <c r="AB195" s="1">
        <f ca="1">RepFd!AB248</f>
        <v>0</v>
      </c>
      <c r="AC195" s="1">
        <f ca="1">RepFd!AC248</f>
        <v>0</v>
      </c>
      <c r="AD195" s="1">
        <f ca="1">RepFd!AD248</f>
        <v>0</v>
      </c>
      <c r="AE195" s="1">
        <f ca="1">RepFd!AE248</f>
        <v>0</v>
      </c>
      <c r="AF195" s="1">
        <f ca="1">RepFd!AF248</f>
        <v>0</v>
      </c>
      <c r="AG195" s="1">
        <f ca="1">RepFd!AG248</f>
        <v>0</v>
      </c>
      <c r="AH195" s="1">
        <f ca="1">RepFd!AH248</f>
        <v>0</v>
      </c>
      <c r="AI195" s="1">
        <f ca="1">RepFd!AI248</f>
        <v>0</v>
      </c>
      <c r="AJ195" s="1">
        <f ca="1">RepFd!AJ248</f>
        <v>0</v>
      </c>
      <c r="AK195" s="1">
        <f ca="1">RepFd!AK248</f>
        <v>0</v>
      </c>
      <c r="AL195" s="1">
        <f ca="1">RepFd!AL248</f>
        <v>0</v>
      </c>
    </row>
    <row r="196" spans="2:38" x14ac:dyDescent="0.25">
      <c r="B196" s="1" t="str">
        <f>Items!$L81</f>
        <v>CF(-)</v>
      </c>
      <c r="C196" s="1" t="str">
        <f>Items!$M81</f>
        <v>N</v>
      </c>
      <c r="I196" s="22" t="str">
        <f>Items!$J$78</f>
        <v>Поступления/Оплаты %%</v>
      </c>
      <c r="J196" s="1" t="str">
        <f>Items!K81</f>
        <v>расходы %% по кредитам</v>
      </c>
      <c r="Q196" s="1">
        <f ca="1">RepFd!Q249</f>
        <v>0</v>
      </c>
      <c r="T196" s="1">
        <f ca="1">RepFd!T249</f>
        <v>0</v>
      </c>
      <c r="U196" s="1">
        <f ca="1">RepFd!U249</f>
        <v>0</v>
      </c>
      <c r="V196" s="1">
        <f ca="1">RepFd!V249</f>
        <v>0</v>
      </c>
      <c r="W196" s="1">
        <f ca="1">RepFd!W249</f>
        <v>0</v>
      </c>
      <c r="X196" s="1">
        <f ca="1">RepFd!X249</f>
        <v>0</v>
      </c>
      <c r="Y196" s="1">
        <f ca="1">RepFd!Y249</f>
        <v>0</v>
      </c>
      <c r="Z196" s="1">
        <f ca="1">RepFd!Z249</f>
        <v>0</v>
      </c>
      <c r="AA196" s="1">
        <f ca="1">RepFd!AA249</f>
        <v>0</v>
      </c>
      <c r="AB196" s="1">
        <f ca="1">RepFd!AB249</f>
        <v>0</v>
      </c>
      <c r="AC196" s="1">
        <f ca="1">RepFd!AC249</f>
        <v>0</v>
      </c>
      <c r="AD196" s="1">
        <f ca="1">RepFd!AD249</f>
        <v>0</v>
      </c>
      <c r="AE196" s="1">
        <f ca="1">RepFd!AE249</f>
        <v>0</v>
      </c>
      <c r="AF196" s="1">
        <f ca="1">RepFd!AF249</f>
        <v>0</v>
      </c>
      <c r="AG196" s="1">
        <f ca="1">RepFd!AG249</f>
        <v>0</v>
      </c>
      <c r="AH196" s="1">
        <f ca="1">RepFd!AH249</f>
        <v>0</v>
      </c>
      <c r="AI196" s="1">
        <f ca="1">RepFd!AI249</f>
        <v>0</v>
      </c>
      <c r="AJ196" s="1">
        <f ca="1">RepFd!AJ249</f>
        <v>0</v>
      </c>
      <c r="AK196" s="1">
        <f ca="1">RepFd!AK249</f>
        <v>0</v>
      </c>
      <c r="AL196" s="1">
        <f ca="1">RepFd!AL249</f>
        <v>0</v>
      </c>
    </row>
    <row r="197" spans="2:38" x14ac:dyDescent="0.25">
      <c r="B197" s="1" t="str">
        <f>Items!$L82</f>
        <v>CF(-)</v>
      </c>
      <c r="C197" s="1" t="str">
        <f>Items!$M82</f>
        <v>N</v>
      </c>
      <c r="I197" s="22" t="str">
        <f>Items!$J$78</f>
        <v>Поступления/Оплаты %%</v>
      </c>
      <c r="J197" s="1" t="str">
        <f>Items!K82</f>
        <v>расходы %% по займам</v>
      </c>
      <c r="Q197" s="1">
        <f ca="1">RepFd!Q250</f>
        <v>0</v>
      </c>
      <c r="T197" s="1">
        <f ca="1">RepFd!T250</f>
        <v>0</v>
      </c>
      <c r="U197" s="1">
        <f ca="1">RepFd!U250</f>
        <v>0</v>
      </c>
      <c r="V197" s="1">
        <f ca="1">RepFd!V250</f>
        <v>0</v>
      </c>
      <c r="W197" s="1">
        <f ca="1">RepFd!W250</f>
        <v>0</v>
      </c>
      <c r="X197" s="1">
        <f ca="1">RepFd!X250</f>
        <v>0</v>
      </c>
      <c r="Y197" s="1">
        <f ca="1">RepFd!Y250</f>
        <v>0</v>
      </c>
      <c r="Z197" s="1">
        <f ca="1">RepFd!Z250</f>
        <v>0</v>
      </c>
      <c r="AA197" s="1">
        <f ca="1">RepFd!AA250</f>
        <v>0</v>
      </c>
      <c r="AB197" s="1">
        <f ca="1">RepFd!AB250</f>
        <v>0</v>
      </c>
      <c r="AC197" s="1">
        <f ca="1">RepFd!AC250</f>
        <v>0</v>
      </c>
      <c r="AD197" s="1">
        <f ca="1">RepFd!AD250</f>
        <v>0</v>
      </c>
      <c r="AE197" s="1">
        <f ca="1">RepFd!AE250</f>
        <v>0</v>
      </c>
      <c r="AF197" s="1">
        <f ca="1">RepFd!AF250</f>
        <v>0</v>
      </c>
      <c r="AG197" s="1">
        <f ca="1">RepFd!AG250</f>
        <v>0</v>
      </c>
      <c r="AH197" s="1">
        <f ca="1">RepFd!AH250</f>
        <v>0</v>
      </c>
      <c r="AI197" s="1">
        <f ca="1">RepFd!AI250</f>
        <v>0</v>
      </c>
      <c r="AJ197" s="1">
        <f ca="1">RepFd!AJ250</f>
        <v>0</v>
      </c>
      <c r="AK197" s="1">
        <f ca="1">RepFd!AK250</f>
        <v>0</v>
      </c>
      <c r="AL197" s="1">
        <f ca="1">RepFd!AL250</f>
        <v>0</v>
      </c>
    </row>
    <row r="198" spans="2:38" s="23" customFormat="1" ht="10.199999999999999" x14ac:dyDescent="0.2">
      <c r="E198" s="23" t="s">
        <v>50</v>
      </c>
    </row>
    <row r="199" spans="2:38" ht="4.05" customHeight="1" x14ac:dyDescent="0.25"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</row>
    <row r="200" spans="2:38" s="2" customFormat="1" x14ac:dyDescent="0.25">
      <c r="B200" s="2" t="str">
        <f>Items!$L$83</f>
        <v>CF</v>
      </c>
      <c r="C200" s="2">
        <f>Items!$M$83</f>
        <v>0</v>
      </c>
      <c r="I200" s="2" t="str">
        <f>Items!$J$83</f>
        <v>Финпоток до выплаты налогов</v>
      </c>
      <c r="Q200" s="2">
        <f ca="1">RepFd!Q253</f>
        <v>-11781691.535800001</v>
      </c>
      <c r="T200" s="2">
        <f ca="1">RepFd!T253</f>
        <v>-194731.87000000002</v>
      </c>
      <c r="U200" s="2">
        <f ca="1">RepFd!U253</f>
        <v>-416919</v>
      </c>
      <c r="V200" s="2">
        <f ca="1">RepFd!V253</f>
        <v>-188915.25999999998</v>
      </c>
      <c r="W200" s="2">
        <f ca="1">RepFd!W253</f>
        <v>-372915.61</v>
      </c>
      <c r="X200" s="2">
        <f ca="1">RepFd!X253</f>
        <v>-306918.19999999995</v>
      </c>
      <c r="Y200" s="2">
        <f ca="1">RepFd!Y253</f>
        <v>-277728.11579999997</v>
      </c>
      <c r="Z200" s="2">
        <f ca="1">RepFd!Z253</f>
        <v>-256976.19999999998</v>
      </c>
      <c r="AA200" s="2">
        <f ca="1">RepFd!AA253</f>
        <v>-783431.8899999999</v>
      </c>
      <c r="AB200" s="2">
        <f ca="1">RepFd!AB253</f>
        <v>-876706.66999999993</v>
      </c>
      <c r="AC200" s="2">
        <f ca="1">RepFd!AC253</f>
        <v>-760438.41999999993</v>
      </c>
      <c r="AD200" s="2">
        <f ca="1">RepFd!AD253</f>
        <v>-1869834.7500000002</v>
      </c>
      <c r="AE200" s="2">
        <f ca="1">RepFd!AE253</f>
        <v>-1571182.36</v>
      </c>
      <c r="AF200" s="2">
        <f ca="1">RepFd!AF253</f>
        <v>-1570893.81</v>
      </c>
      <c r="AG200" s="2">
        <f ca="1">RepFd!AG253</f>
        <v>-1818739.98</v>
      </c>
      <c r="AH200" s="2">
        <f ca="1">RepFd!AH253</f>
        <v>-487159.4</v>
      </c>
      <c r="AI200" s="2">
        <f ca="1">RepFd!AI253</f>
        <v>0</v>
      </c>
      <c r="AJ200" s="2">
        <f ca="1">RepFd!AJ253</f>
        <v>-28200</v>
      </c>
      <c r="AK200" s="2">
        <f ca="1">RepFd!AK253</f>
        <v>0</v>
      </c>
      <c r="AL200" s="2">
        <f ca="1">RepFd!AL253</f>
        <v>0</v>
      </c>
    </row>
    <row r="201" spans="2:38" ht="4.05" customHeight="1" x14ac:dyDescent="0.25"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</row>
    <row r="202" spans="2:38" s="2" customFormat="1" x14ac:dyDescent="0.25">
      <c r="B202" s="2">
        <f>Items!$L$84</f>
        <v>0</v>
      </c>
      <c r="C202" s="2" t="str">
        <f>Items!$M$84</f>
        <v>N</v>
      </c>
      <c r="I202" s="2" t="str">
        <f>Items!$J$84</f>
        <v>Оплата налогов</v>
      </c>
      <c r="Q202" s="2">
        <f ca="1">RepFd!Q255</f>
        <v>63015.1</v>
      </c>
      <c r="T202" s="2">
        <f ca="1">RepFd!T255</f>
        <v>0</v>
      </c>
      <c r="U202" s="2">
        <f ca="1">RepFd!U255</f>
        <v>0</v>
      </c>
      <c r="V202" s="2">
        <f ca="1">RepFd!V255</f>
        <v>0</v>
      </c>
      <c r="W202" s="2">
        <f ca="1">RepFd!W255</f>
        <v>0</v>
      </c>
      <c r="X202" s="2">
        <f ca="1">RepFd!X255</f>
        <v>0</v>
      </c>
      <c r="Y202" s="2">
        <f ca="1">RepFd!Y255</f>
        <v>0</v>
      </c>
      <c r="Z202" s="2">
        <f ca="1">RepFd!Z255</f>
        <v>18704.61</v>
      </c>
      <c r="AA202" s="2">
        <f ca="1">RepFd!AA255</f>
        <v>0</v>
      </c>
      <c r="AB202" s="2">
        <f ca="1">RepFd!AB255</f>
        <v>0</v>
      </c>
      <c r="AC202" s="2">
        <f ca="1">RepFd!AC255</f>
        <v>0</v>
      </c>
      <c r="AD202" s="2">
        <f ca="1">RepFd!AD255</f>
        <v>0</v>
      </c>
      <c r="AE202" s="2">
        <f ca="1">RepFd!AE255</f>
        <v>0</v>
      </c>
      <c r="AF202" s="2">
        <f ca="1">RepFd!AF255</f>
        <v>10152</v>
      </c>
      <c r="AG202" s="2">
        <f ca="1">RepFd!AG255</f>
        <v>34158.49</v>
      </c>
      <c r="AH202" s="2">
        <f ca="1">RepFd!AH255</f>
        <v>0</v>
      </c>
      <c r="AI202" s="2">
        <f ca="1">RepFd!AI255</f>
        <v>0</v>
      </c>
      <c r="AJ202" s="2">
        <f ca="1">RepFd!AJ255</f>
        <v>0</v>
      </c>
      <c r="AK202" s="2">
        <f ca="1">RepFd!AK255</f>
        <v>0</v>
      </c>
      <c r="AL202" s="2">
        <f ca="1">RepFd!AL255</f>
        <v>0</v>
      </c>
    </row>
    <row r="203" spans="2:38" s="23" customFormat="1" ht="10.199999999999999" x14ac:dyDescent="0.2">
      <c r="E203" s="23" t="s">
        <v>50</v>
      </c>
    </row>
    <row r="204" spans="2:38" ht="4.05" customHeight="1" x14ac:dyDescent="0.25"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</row>
    <row r="205" spans="2:38" s="2" customFormat="1" x14ac:dyDescent="0.25">
      <c r="B205" s="2" t="str">
        <f>Items!$L$89</f>
        <v>CF</v>
      </c>
      <c r="C205" s="2">
        <f>Items!$M$89</f>
        <v>0</v>
      </c>
      <c r="I205" s="2" t="str">
        <f>Items!$J$89</f>
        <v>Финпоток по основной деятельности</v>
      </c>
      <c r="Q205" s="2">
        <f ca="1">RepFd!Q262</f>
        <v>-11844706.6358</v>
      </c>
      <c r="T205" s="2">
        <f ca="1">RepFd!T262</f>
        <v>-194731.87000000002</v>
      </c>
      <c r="U205" s="2">
        <f ca="1">RepFd!U262</f>
        <v>-416919</v>
      </c>
      <c r="V205" s="2">
        <f ca="1">RepFd!V262</f>
        <v>-188915.25999999998</v>
      </c>
      <c r="W205" s="2">
        <f ca="1">RepFd!W262</f>
        <v>-372915.61</v>
      </c>
      <c r="X205" s="2">
        <f ca="1">RepFd!X262</f>
        <v>-306918.19999999995</v>
      </c>
      <c r="Y205" s="2">
        <f ca="1">RepFd!Y262</f>
        <v>-277728.11579999997</v>
      </c>
      <c r="Z205" s="2">
        <f ca="1">RepFd!Z262</f>
        <v>-275680.81</v>
      </c>
      <c r="AA205" s="2">
        <f ca="1">RepFd!AA262</f>
        <v>-783431.8899999999</v>
      </c>
      <c r="AB205" s="2">
        <f ca="1">RepFd!AB262</f>
        <v>-876706.66999999993</v>
      </c>
      <c r="AC205" s="2">
        <f ca="1">RepFd!AC262</f>
        <v>-760438.41999999993</v>
      </c>
      <c r="AD205" s="2">
        <f ca="1">RepFd!AD262</f>
        <v>-1869834.7500000002</v>
      </c>
      <c r="AE205" s="2">
        <f ca="1">RepFd!AE262</f>
        <v>-1571182.36</v>
      </c>
      <c r="AF205" s="2">
        <f ca="1">RepFd!AF262</f>
        <v>-1581045.81</v>
      </c>
      <c r="AG205" s="2">
        <f ca="1">RepFd!AG262</f>
        <v>-1852898.47</v>
      </c>
      <c r="AH205" s="2">
        <f ca="1">RepFd!AH262</f>
        <v>-487159.4</v>
      </c>
      <c r="AI205" s="2">
        <f ca="1">RepFd!AI262</f>
        <v>0</v>
      </c>
      <c r="AJ205" s="2">
        <f ca="1">RepFd!AJ262</f>
        <v>-28200</v>
      </c>
      <c r="AK205" s="2">
        <f ca="1">RepFd!AK262</f>
        <v>0</v>
      </c>
      <c r="AL205" s="2">
        <f ca="1">RepFd!AL262</f>
        <v>0</v>
      </c>
    </row>
    <row r="206" spans="2:38" ht="4.05" customHeight="1" x14ac:dyDescent="0.25"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</row>
    <row r="207" spans="2:38" s="2" customFormat="1" x14ac:dyDescent="0.25">
      <c r="B207" s="2">
        <f>Items!$L$90</f>
        <v>0</v>
      </c>
      <c r="C207" s="2" t="str">
        <f>Items!$M$90</f>
        <v>N</v>
      </c>
      <c r="I207" s="2" t="str">
        <f>Items!$J$90</f>
        <v>Поступления и оплаты по финансовой деятельности</v>
      </c>
      <c r="Q207" s="2">
        <f ca="1">RepFd!Q264</f>
        <v>0</v>
      </c>
      <c r="T207" s="2">
        <f ca="1">RepFd!T264</f>
        <v>0</v>
      </c>
      <c r="U207" s="2">
        <f ca="1">RepFd!U264</f>
        <v>0</v>
      </c>
      <c r="V207" s="2">
        <f ca="1">RepFd!V264</f>
        <v>0</v>
      </c>
      <c r="W207" s="2">
        <f ca="1">RepFd!W264</f>
        <v>0</v>
      </c>
      <c r="X207" s="2">
        <f ca="1">RepFd!X264</f>
        <v>0</v>
      </c>
      <c r="Y207" s="2">
        <f ca="1">RepFd!Y264</f>
        <v>0</v>
      </c>
      <c r="Z207" s="2">
        <f ca="1">RepFd!Z264</f>
        <v>0</v>
      </c>
      <c r="AA207" s="2">
        <f ca="1">RepFd!AA264</f>
        <v>0</v>
      </c>
      <c r="AB207" s="2">
        <f ca="1">RepFd!AB264</f>
        <v>0</v>
      </c>
      <c r="AC207" s="2">
        <f ca="1">RepFd!AC264</f>
        <v>0</v>
      </c>
      <c r="AD207" s="2">
        <f ca="1">RepFd!AD264</f>
        <v>0</v>
      </c>
      <c r="AE207" s="2">
        <f ca="1">RepFd!AE264</f>
        <v>0</v>
      </c>
      <c r="AF207" s="2">
        <f ca="1">RepFd!AF264</f>
        <v>0</v>
      </c>
      <c r="AG207" s="2">
        <f ca="1">RepFd!AG264</f>
        <v>0</v>
      </c>
      <c r="AH207" s="2">
        <f ca="1">RepFd!AH264</f>
        <v>0</v>
      </c>
      <c r="AI207" s="2">
        <f ca="1">RepFd!AI264</f>
        <v>0</v>
      </c>
      <c r="AJ207" s="2">
        <f ca="1">RepFd!AJ264</f>
        <v>0</v>
      </c>
      <c r="AK207" s="2">
        <f ca="1">RepFd!AK264</f>
        <v>0</v>
      </c>
      <c r="AL207" s="2">
        <f ca="1">RepFd!AL264</f>
        <v>0</v>
      </c>
    </row>
    <row r="208" spans="2:38" x14ac:dyDescent="0.25">
      <c r="B208" s="1" t="str">
        <f>Items!$L91</f>
        <v>CF(+)</v>
      </c>
      <c r="C208" s="1" t="str">
        <f>Items!$M91</f>
        <v>M</v>
      </c>
      <c r="I208" s="22" t="str">
        <f>Items!$J$90</f>
        <v>Поступления и оплаты по финансовой деятельности</v>
      </c>
      <c r="J208" s="1" t="str">
        <f>Items!K91</f>
        <v>Поступление кредитов в банке</v>
      </c>
      <c r="Q208" s="1">
        <f ca="1">RepFd!Q265</f>
        <v>0</v>
      </c>
      <c r="T208" s="1">
        <f ca="1">RepFd!T265</f>
        <v>0</v>
      </c>
      <c r="U208" s="1">
        <f ca="1">RepFd!U265</f>
        <v>0</v>
      </c>
      <c r="V208" s="1">
        <f ca="1">RepFd!V265</f>
        <v>0</v>
      </c>
      <c r="W208" s="1">
        <f ca="1">RepFd!W265</f>
        <v>0</v>
      </c>
      <c r="X208" s="1">
        <f ca="1">RepFd!X265</f>
        <v>0</v>
      </c>
      <c r="Y208" s="1">
        <f ca="1">RepFd!Y265</f>
        <v>0</v>
      </c>
      <c r="Z208" s="1">
        <f ca="1">RepFd!Z265</f>
        <v>0</v>
      </c>
      <c r="AA208" s="1">
        <f ca="1">RepFd!AA265</f>
        <v>0</v>
      </c>
      <c r="AB208" s="1">
        <f ca="1">RepFd!AB265</f>
        <v>0</v>
      </c>
      <c r="AC208" s="1">
        <f ca="1">RepFd!AC265</f>
        <v>0</v>
      </c>
      <c r="AD208" s="1">
        <f ca="1">RepFd!AD265</f>
        <v>0</v>
      </c>
      <c r="AE208" s="1">
        <f ca="1">RepFd!AE265</f>
        <v>0</v>
      </c>
      <c r="AF208" s="1">
        <f ca="1">RepFd!AF265</f>
        <v>0</v>
      </c>
      <c r="AG208" s="1">
        <f ca="1">RepFd!AG265</f>
        <v>0</v>
      </c>
      <c r="AH208" s="1">
        <f ca="1">RepFd!AH265</f>
        <v>0</v>
      </c>
      <c r="AI208" s="1">
        <f ca="1">RepFd!AI265</f>
        <v>0</v>
      </c>
      <c r="AJ208" s="1">
        <f ca="1">RepFd!AJ265</f>
        <v>0</v>
      </c>
      <c r="AK208" s="1">
        <f ca="1">RepFd!AK265</f>
        <v>0</v>
      </c>
      <c r="AL208" s="1">
        <f ca="1">RepFd!AL265</f>
        <v>0</v>
      </c>
    </row>
    <row r="209" spans="2:38" x14ac:dyDescent="0.25">
      <c r="B209" s="1" t="str">
        <f>Items!$L92</f>
        <v>CF(+)</v>
      </c>
      <c r="C209" s="1" t="str">
        <f>Items!$M92</f>
        <v>M</v>
      </c>
      <c r="I209" s="22" t="str">
        <f>Items!$J$90</f>
        <v>Поступления и оплаты по финансовой деятельности</v>
      </c>
      <c r="J209" s="1" t="str">
        <f>Items!K92</f>
        <v>Поступление займов от инвесторов</v>
      </c>
      <c r="Q209" s="1">
        <f ca="1">RepFd!Q266</f>
        <v>0</v>
      </c>
      <c r="T209" s="1">
        <f ca="1">RepFd!T266</f>
        <v>0</v>
      </c>
      <c r="U209" s="1">
        <f ca="1">RepFd!U266</f>
        <v>0</v>
      </c>
      <c r="V209" s="1">
        <f ca="1">RepFd!V266</f>
        <v>0</v>
      </c>
      <c r="W209" s="1">
        <f ca="1">RepFd!W266</f>
        <v>0</v>
      </c>
      <c r="X209" s="1">
        <f ca="1">RepFd!X266</f>
        <v>0</v>
      </c>
      <c r="Y209" s="1">
        <f ca="1">RepFd!Y266</f>
        <v>0</v>
      </c>
      <c r="Z209" s="1">
        <f ca="1">RepFd!Z266</f>
        <v>0</v>
      </c>
      <c r="AA209" s="1">
        <f ca="1">RepFd!AA266</f>
        <v>0</v>
      </c>
      <c r="AB209" s="1">
        <f ca="1">RepFd!AB266</f>
        <v>0</v>
      </c>
      <c r="AC209" s="1">
        <f ca="1">RepFd!AC266</f>
        <v>0</v>
      </c>
      <c r="AD209" s="1">
        <f ca="1">RepFd!AD266</f>
        <v>0</v>
      </c>
      <c r="AE209" s="1">
        <f ca="1">RepFd!AE266</f>
        <v>0</v>
      </c>
      <c r="AF209" s="1">
        <f ca="1">RepFd!AF266</f>
        <v>0</v>
      </c>
      <c r="AG209" s="1">
        <f ca="1">RepFd!AG266</f>
        <v>0</v>
      </c>
      <c r="AH209" s="1">
        <f ca="1">RepFd!AH266</f>
        <v>0</v>
      </c>
      <c r="AI209" s="1">
        <f ca="1">RepFd!AI266</f>
        <v>0</v>
      </c>
      <c r="AJ209" s="1">
        <f ca="1">RepFd!AJ266</f>
        <v>0</v>
      </c>
      <c r="AK209" s="1">
        <f ca="1">RepFd!AK266</f>
        <v>0</v>
      </c>
      <c r="AL209" s="1">
        <f ca="1">RepFd!AL266</f>
        <v>0</v>
      </c>
    </row>
    <row r="210" spans="2:38" x14ac:dyDescent="0.25">
      <c r="B210" s="1" t="str">
        <f>Items!$L93</f>
        <v>CF(+)</v>
      </c>
      <c r="C210" s="1" t="str">
        <f>Items!$M93</f>
        <v>M</v>
      </c>
      <c r="I210" s="22" t="str">
        <f>Items!$J$90</f>
        <v>Поступления и оплаты по финансовой деятельности</v>
      </c>
      <c r="J210" s="1" t="str">
        <f>Items!K93</f>
        <v>Возврат депозитов</v>
      </c>
      <c r="Q210" s="1">
        <f ca="1">RepFd!Q267</f>
        <v>0</v>
      </c>
      <c r="T210" s="1">
        <f ca="1">RepFd!T267</f>
        <v>0</v>
      </c>
      <c r="U210" s="1">
        <f ca="1">RepFd!U267</f>
        <v>0</v>
      </c>
      <c r="V210" s="1">
        <f ca="1">RepFd!V267</f>
        <v>0</v>
      </c>
      <c r="W210" s="1">
        <f ca="1">RepFd!W267</f>
        <v>0</v>
      </c>
      <c r="X210" s="1">
        <f ca="1">RepFd!X267</f>
        <v>0</v>
      </c>
      <c r="Y210" s="1">
        <f ca="1">RepFd!Y267</f>
        <v>0</v>
      </c>
      <c r="Z210" s="1">
        <f ca="1">RepFd!Z267</f>
        <v>0</v>
      </c>
      <c r="AA210" s="1">
        <f ca="1">RepFd!AA267</f>
        <v>0</v>
      </c>
      <c r="AB210" s="1">
        <f ca="1">RepFd!AB267</f>
        <v>0</v>
      </c>
      <c r="AC210" s="1">
        <f ca="1">RepFd!AC267</f>
        <v>0</v>
      </c>
      <c r="AD210" s="1">
        <f ca="1">RepFd!AD267</f>
        <v>0</v>
      </c>
      <c r="AE210" s="1">
        <f ca="1">RepFd!AE267</f>
        <v>0</v>
      </c>
      <c r="AF210" s="1">
        <f ca="1">RepFd!AF267</f>
        <v>0</v>
      </c>
      <c r="AG210" s="1">
        <f ca="1">RepFd!AG267</f>
        <v>0</v>
      </c>
      <c r="AH210" s="1">
        <f ca="1">RepFd!AH267</f>
        <v>0</v>
      </c>
      <c r="AI210" s="1">
        <f ca="1">RepFd!AI267</f>
        <v>0</v>
      </c>
      <c r="AJ210" s="1">
        <f ca="1">RepFd!AJ267</f>
        <v>0</v>
      </c>
      <c r="AK210" s="1">
        <f ca="1">RepFd!AK267</f>
        <v>0</v>
      </c>
      <c r="AL210" s="1">
        <f ca="1">RepFd!AL267</f>
        <v>0</v>
      </c>
    </row>
    <row r="211" spans="2:38" x14ac:dyDescent="0.25">
      <c r="B211" s="1" t="str">
        <f>Items!$L94</f>
        <v>CF(+)</v>
      </c>
      <c r="C211" s="1" t="str">
        <f>Items!$M94</f>
        <v>M</v>
      </c>
      <c r="I211" s="22" t="str">
        <f>Items!$J$90</f>
        <v>Поступления и оплаты по финансовой деятельности</v>
      </c>
      <c r="J211" s="1" t="str">
        <f>Items!K94</f>
        <v>Возврат займов от заемщиков</v>
      </c>
      <c r="Q211" s="1">
        <f ca="1">RepFd!Q268</f>
        <v>0</v>
      </c>
      <c r="T211" s="1">
        <f ca="1">RepFd!T268</f>
        <v>0</v>
      </c>
      <c r="U211" s="1">
        <f ca="1">RepFd!U268</f>
        <v>0</v>
      </c>
      <c r="V211" s="1">
        <f ca="1">RepFd!V268</f>
        <v>0</v>
      </c>
      <c r="W211" s="1">
        <f ca="1">RepFd!W268</f>
        <v>0</v>
      </c>
      <c r="X211" s="1">
        <f ca="1">RepFd!X268</f>
        <v>0</v>
      </c>
      <c r="Y211" s="1">
        <f ca="1">RepFd!Y268</f>
        <v>0</v>
      </c>
      <c r="Z211" s="1">
        <f ca="1">RepFd!Z268</f>
        <v>0</v>
      </c>
      <c r="AA211" s="1">
        <f ca="1">RepFd!AA268</f>
        <v>0</v>
      </c>
      <c r="AB211" s="1">
        <f ca="1">RepFd!AB268</f>
        <v>0</v>
      </c>
      <c r="AC211" s="1">
        <f ca="1">RepFd!AC268</f>
        <v>0</v>
      </c>
      <c r="AD211" s="1">
        <f ca="1">RepFd!AD268</f>
        <v>0</v>
      </c>
      <c r="AE211" s="1">
        <f ca="1">RepFd!AE268</f>
        <v>0</v>
      </c>
      <c r="AF211" s="1">
        <f ca="1">RepFd!AF268</f>
        <v>0</v>
      </c>
      <c r="AG211" s="1">
        <f ca="1">RepFd!AG268</f>
        <v>0</v>
      </c>
      <c r="AH211" s="1">
        <f ca="1">RepFd!AH268</f>
        <v>0</v>
      </c>
      <c r="AI211" s="1">
        <f ca="1">RepFd!AI268</f>
        <v>0</v>
      </c>
      <c r="AJ211" s="1">
        <f ca="1">RepFd!AJ268</f>
        <v>0</v>
      </c>
      <c r="AK211" s="1">
        <f ca="1">RepFd!AK268</f>
        <v>0</v>
      </c>
      <c r="AL211" s="1">
        <f ca="1">RepFd!AL268</f>
        <v>0</v>
      </c>
    </row>
    <row r="212" spans="2:38" x14ac:dyDescent="0.25">
      <c r="B212" s="1" t="str">
        <f>Items!$L95</f>
        <v>CF(-)</v>
      </c>
      <c r="C212" s="1" t="str">
        <f>Items!$M95</f>
        <v>N</v>
      </c>
      <c r="I212" s="22" t="str">
        <f>Items!$J$90</f>
        <v>Поступления и оплаты по финансовой деятельности</v>
      </c>
      <c r="J212" s="1" t="str">
        <f>Items!K95</f>
        <v>Оплата тела кредита</v>
      </c>
      <c r="Q212" s="1">
        <f ca="1">RepFd!Q269</f>
        <v>0</v>
      </c>
      <c r="T212" s="1">
        <f ca="1">RepFd!T269</f>
        <v>0</v>
      </c>
      <c r="U212" s="1">
        <f ca="1">RepFd!U269</f>
        <v>0</v>
      </c>
      <c r="V212" s="1">
        <f ca="1">RepFd!V269</f>
        <v>0</v>
      </c>
      <c r="W212" s="1">
        <f ca="1">RepFd!W269</f>
        <v>0</v>
      </c>
      <c r="X212" s="1">
        <f ca="1">RepFd!X269</f>
        <v>0</v>
      </c>
      <c r="Y212" s="1">
        <f ca="1">RepFd!Y269</f>
        <v>0</v>
      </c>
      <c r="Z212" s="1">
        <f ca="1">RepFd!Z269</f>
        <v>0</v>
      </c>
      <c r="AA212" s="1">
        <f ca="1">RepFd!AA269</f>
        <v>0</v>
      </c>
      <c r="AB212" s="1">
        <f ca="1">RepFd!AB269</f>
        <v>0</v>
      </c>
      <c r="AC212" s="1">
        <f ca="1">RepFd!AC269</f>
        <v>0</v>
      </c>
      <c r="AD212" s="1">
        <f ca="1">RepFd!AD269</f>
        <v>0</v>
      </c>
      <c r="AE212" s="1">
        <f ca="1">RepFd!AE269</f>
        <v>0</v>
      </c>
      <c r="AF212" s="1">
        <f ca="1">RepFd!AF269</f>
        <v>0</v>
      </c>
      <c r="AG212" s="1">
        <f ca="1">RepFd!AG269</f>
        <v>0</v>
      </c>
      <c r="AH212" s="1">
        <f ca="1">RepFd!AH269</f>
        <v>0</v>
      </c>
      <c r="AI212" s="1">
        <f ca="1">RepFd!AI269</f>
        <v>0</v>
      </c>
      <c r="AJ212" s="1">
        <f ca="1">RepFd!AJ269</f>
        <v>0</v>
      </c>
      <c r="AK212" s="1">
        <f ca="1">RepFd!AK269</f>
        <v>0</v>
      </c>
      <c r="AL212" s="1">
        <f ca="1">RepFd!AL269</f>
        <v>0</v>
      </c>
    </row>
    <row r="213" spans="2:38" x14ac:dyDescent="0.25">
      <c r="B213" s="1" t="str">
        <f>Items!$L96</f>
        <v>CF(-)</v>
      </c>
      <c r="C213" s="1" t="str">
        <f>Items!$M96</f>
        <v>N</v>
      </c>
      <c r="I213" s="22" t="str">
        <f>Items!$J$90</f>
        <v>Поступления и оплаты по финансовой деятельности</v>
      </c>
      <c r="J213" s="1" t="str">
        <f>Items!K96</f>
        <v>Возврат займов</v>
      </c>
      <c r="Q213" s="1">
        <f ca="1">RepFd!Q270</f>
        <v>0</v>
      </c>
      <c r="T213" s="1">
        <f ca="1">RepFd!T270</f>
        <v>0</v>
      </c>
      <c r="U213" s="1">
        <f ca="1">RepFd!U270</f>
        <v>0</v>
      </c>
      <c r="V213" s="1">
        <f ca="1">RepFd!V270</f>
        <v>0</v>
      </c>
      <c r="W213" s="1">
        <f ca="1">RepFd!W270</f>
        <v>0</v>
      </c>
      <c r="X213" s="1">
        <f ca="1">RepFd!X270</f>
        <v>0</v>
      </c>
      <c r="Y213" s="1">
        <f ca="1">RepFd!Y270</f>
        <v>0</v>
      </c>
      <c r="Z213" s="1">
        <f ca="1">RepFd!Z270</f>
        <v>0</v>
      </c>
      <c r="AA213" s="1">
        <f ca="1">RepFd!AA270</f>
        <v>0</v>
      </c>
      <c r="AB213" s="1">
        <f ca="1">RepFd!AB270</f>
        <v>0</v>
      </c>
      <c r="AC213" s="1">
        <f ca="1">RepFd!AC270</f>
        <v>0</v>
      </c>
      <c r="AD213" s="1">
        <f ca="1">RepFd!AD270</f>
        <v>0</v>
      </c>
      <c r="AE213" s="1">
        <f ca="1">RepFd!AE270</f>
        <v>0</v>
      </c>
      <c r="AF213" s="1">
        <f ca="1">RepFd!AF270</f>
        <v>0</v>
      </c>
      <c r="AG213" s="1">
        <f ca="1">RepFd!AG270</f>
        <v>0</v>
      </c>
      <c r="AH213" s="1">
        <f ca="1">RepFd!AH270</f>
        <v>0</v>
      </c>
      <c r="AI213" s="1">
        <f ca="1">RepFd!AI270</f>
        <v>0</v>
      </c>
      <c r="AJ213" s="1">
        <f ca="1">RepFd!AJ270</f>
        <v>0</v>
      </c>
      <c r="AK213" s="1">
        <f ca="1">RepFd!AK270</f>
        <v>0</v>
      </c>
      <c r="AL213" s="1">
        <f ca="1">RepFd!AL270</f>
        <v>0</v>
      </c>
    </row>
    <row r="214" spans="2:38" x14ac:dyDescent="0.25">
      <c r="B214" s="1" t="str">
        <f>Items!$L97</f>
        <v>CF(-)</v>
      </c>
      <c r="C214" s="1" t="str">
        <f>Items!$M97</f>
        <v>N</v>
      </c>
      <c r="I214" s="22" t="str">
        <f>Items!$J$90</f>
        <v>Поступления и оплаты по финансовой деятельности</v>
      </c>
      <c r="J214" s="1" t="str">
        <f>Items!K97</f>
        <v>Оплата по лизингу</v>
      </c>
      <c r="Q214" s="1">
        <f ca="1">RepFd!Q271</f>
        <v>0</v>
      </c>
      <c r="T214" s="1">
        <f ca="1">RepFd!T271</f>
        <v>0</v>
      </c>
      <c r="U214" s="1">
        <f ca="1">RepFd!U271</f>
        <v>0</v>
      </c>
      <c r="V214" s="1">
        <f ca="1">RepFd!V271</f>
        <v>0</v>
      </c>
      <c r="W214" s="1">
        <f ca="1">RepFd!W271</f>
        <v>0</v>
      </c>
      <c r="X214" s="1">
        <f ca="1">RepFd!X271</f>
        <v>0</v>
      </c>
      <c r="Y214" s="1">
        <f ca="1">RepFd!Y271</f>
        <v>0</v>
      </c>
      <c r="Z214" s="1">
        <f ca="1">RepFd!Z271</f>
        <v>0</v>
      </c>
      <c r="AA214" s="1">
        <f ca="1">RepFd!AA271</f>
        <v>0</v>
      </c>
      <c r="AB214" s="1">
        <f ca="1">RepFd!AB271</f>
        <v>0</v>
      </c>
      <c r="AC214" s="1">
        <f ca="1">RepFd!AC271</f>
        <v>0</v>
      </c>
      <c r="AD214" s="1">
        <f ca="1">RepFd!AD271</f>
        <v>0</v>
      </c>
      <c r="AE214" s="1">
        <f ca="1">RepFd!AE271</f>
        <v>0</v>
      </c>
      <c r="AF214" s="1">
        <f ca="1">RepFd!AF271</f>
        <v>0</v>
      </c>
      <c r="AG214" s="1">
        <f ca="1">RepFd!AG271</f>
        <v>0</v>
      </c>
      <c r="AH214" s="1">
        <f ca="1">RepFd!AH271</f>
        <v>0</v>
      </c>
      <c r="AI214" s="1">
        <f ca="1">RepFd!AI271</f>
        <v>0</v>
      </c>
      <c r="AJ214" s="1">
        <f ca="1">RepFd!AJ271</f>
        <v>0</v>
      </c>
      <c r="AK214" s="1">
        <f ca="1">RepFd!AK271</f>
        <v>0</v>
      </c>
      <c r="AL214" s="1">
        <f ca="1">RepFd!AL271</f>
        <v>0</v>
      </c>
    </row>
    <row r="215" spans="2:38" x14ac:dyDescent="0.25">
      <c r="B215" s="1" t="str">
        <f>Items!$L98</f>
        <v>CF(-)</v>
      </c>
      <c r="C215" s="1" t="str">
        <f>Items!$M98</f>
        <v>N</v>
      </c>
      <c r="I215" s="22" t="str">
        <f>Items!$J$90</f>
        <v>Поступления и оплаты по финансовой деятельности</v>
      </c>
      <c r="J215" s="1" t="str">
        <f>Items!K98</f>
        <v>Размещение средств на депозитах</v>
      </c>
      <c r="Q215" s="1">
        <f ca="1">RepFd!Q272</f>
        <v>0</v>
      </c>
      <c r="T215" s="1">
        <f ca="1">RepFd!T272</f>
        <v>0</v>
      </c>
      <c r="U215" s="1">
        <f ca="1">RepFd!U272</f>
        <v>0</v>
      </c>
      <c r="V215" s="1">
        <f ca="1">RepFd!V272</f>
        <v>0</v>
      </c>
      <c r="W215" s="1">
        <f ca="1">RepFd!W272</f>
        <v>0</v>
      </c>
      <c r="X215" s="1">
        <f ca="1">RepFd!X272</f>
        <v>0</v>
      </c>
      <c r="Y215" s="1">
        <f ca="1">RepFd!Y272</f>
        <v>0</v>
      </c>
      <c r="Z215" s="1">
        <f ca="1">RepFd!Z272</f>
        <v>0</v>
      </c>
      <c r="AA215" s="1">
        <f ca="1">RepFd!AA272</f>
        <v>0</v>
      </c>
      <c r="AB215" s="1">
        <f ca="1">RepFd!AB272</f>
        <v>0</v>
      </c>
      <c r="AC215" s="1">
        <f ca="1">RepFd!AC272</f>
        <v>0</v>
      </c>
      <c r="AD215" s="1">
        <f ca="1">RepFd!AD272</f>
        <v>0</v>
      </c>
      <c r="AE215" s="1">
        <f ca="1">RepFd!AE272</f>
        <v>0</v>
      </c>
      <c r="AF215" s="1">
        <f ca="1">RepFd!AF272</f>
        <v>0</v>
      </c>
      <c r="AG215" s="1">
        <f ca="1">RepFd!AG272</f>
        <v>0</v>
      </c>
      <c r="AH215" s="1">
        <f ca="1">RepFd!AH272</f>
        <v>0</v>
      </c>
      <c r="AI215" s="1">
        <f ca="1">RepFd!AI272</f>
        <v>0</v>
      </c>
      <c r="AJ215" s="1">
        <f ca="1">RepFd!AJ272</f>
        <v>0</v>
      </c>
      <c r="AK215" s="1">
        <f ca="1">RepFd!AK272</f>
        <v>0</v>
      </c>
      <c r="AL215" s="1">
        <f ca="1">RepFd!AL272</f>
        <v>0</v>
      </c>
    </row>
    <row r="216" spans="2:38" x14ac:dyDescent="0.25">
      <c r="B216" s="1" t="str">
        <f>Items!$L99</f>
        <v>CF(-)</v>
      </c>
      <c r="C216" s="1" t="str">
        <f>Items!$M99</f>
        <v>N</v>
      </c>
      <c r="I216" s="22" t="str">
        <f>Items!$J$90</f>
        <v>Поступления и оплаты по финансовой деятельности</v>
      </c>
      <c r="J216" s="1" t="str">
        <f>Items!K99</f>
        <v>Выдача займов заемщикам</v>
      </c>
      <c r="Q216" s="1">
        <f ca="1">RepFd!Q273</f>
        <v>0</v>
      </c>
      <c r="T216" s="1">
        <f ca="1">RepFd!T273</f>
        <v>0</v>
      </c>
      <c r="U216" s="1">
        <f ca="1">RepFd!U273</f>
        <v>0</v>
      </c>
      <c r="V216" s="1">
        <f ca="1">RepFd!V273</f>
        <v>0</v>
      </c>
      <c r="W216" s="1">
        <f ca="1">RepFd!W273</f>
        <v>0</v>
      </c>
      <c r="X216" s="1">
        <f ca="1">RepFd!X273</f>
        <v>0</v>
      </c>
      <c r="Y216" s="1">
        <f ca="1">RepFd!Y273</f>
        <v>0</v>
      </c>
      <c r="Z216" s="1">
        <f ca="1">RepFd!Z273</f>
        <v>0</v>
      </c>
      <c r="AA216" s="1">
        <f ca="1">RepFd!AA273</f>
        <v>0</v>
      </c>
      <c r="AB216" s="1">
        <f ca="1">RepFd!AB273</f>
        <v>0</v>
      </c>
      <c r="AC216" s="1">
        <f ca="1">RepFd!AC273</f>
        <v>0</v>
      </c>
      <c r="AD216" s="1">
        <f ca="1">RepFd!AD273</f>
        <v>0</v>
      </c>
      <c r="AE216" s="1">
        <f ca="1">RepFd!AE273</f>
        <v>0</v>
      </c>
      <c r="AF216" s="1">
        <f ca="1">RepFd!AF273</f>
        <v>0</v>
      </c>
      <c r="AG216" s="1">
        <f ca="1">RepFd!AG273</f>
        <v>0</v>
      </c>
      <c r="AH216" s="1">
        <f ca="1">RepFd!AH273</f>
        <v>0</v>
      </c>
      <c r="AI216" s="1">
        <f ca="1">RepFd!AI273</f>
        <v>0</v>
      </c>
      <c r="AJ216" s="1">
        <f ca="1">RepFd!AJ273</f>
        <v>0</v>
      </c>
      <c r="AK216" s="1">
        <f ca="1">RepFd!AK273</f>
        <v>0</v>
      </c>
      <c r="AL216" s="1">
        <f ca="1">RepFd!AL273</f>
        <v>0</v>
      </c>
    </row>
    <row r="217" spans="2:38" x14ac:dyDescent="0.25">
      <c r="B217" s="1" t="str">
        <f>Items!$L100</f>
        <v>CF(-)</v>
      </c>
      <c r="C217" s="1" t="str">
        <f>Items!$M100</f>
        <v>N</v>
      </c>
      <c r="I217" s="22" t="str">
        <f>Items!$J$90</f>
        <v>Поступления и оплаты по финансовой деятельности</v>
      </c>
      <c r="J217" s="1" t="str">
        <f>Items!K100</f>
        <v>Выплаты дивидендов инвесторам</v>
      </c>
      <c r="Q217" s="1">
        <f ca="1">RepFd!Q274</f>
        <v>0</v>
      </c>
      <c r="T217" s="1">
        <f ca="1">RepFd!T274</f>
        <v>0</v>
      </c>
      <c r="U217" s="1">
        <f ca="1">RepFd!U274</f>
        <v>0</v>
      </c>
      <c r="V217" s="1">
        <f ca="1">RepFd!V274</f>
        <v>0</v>
      </c>
      <c r="W217" s="1">
        <f ca="1">RepFd!W274</f>
        <v>0</v>
      </c>
      <c r="X217" s="1">
        <f ca="1">RepFd!X274</f>
        <v>0</v>
      </c>
      <c r="Y217" s="1">
        <f ca="1">RepFd!Y274</f>
        <v>0</v>
      </c>
      <c r="Z217" s="1">
        <f ca="1">RepFd!Z274</f>
        <v>0</v>
      </c>
      <c r="AA217" s="1">
        <f ca="1">RepFd!AA274</f>
        <v>0</v>
      </c>
      <c r="AB217" s="1">
        <f ca="1">RepFd!AB274</f>
        <v>0</v>
      </c>
      <c r="AC217" s="1">
        <f ca="1">RepFd!AC274</f>
        <v>0</v>
      </c>
      <c r="AD217" s="1">
        <f ca="1">RepFd!AD274</f>
        <v>0</v>
      </c>
      <c r="AE217" s="1">
        <f ca="1">RepFd!AE274</f>
        <v>0</v>
      </c>
      <c r="AF217" s="1">
        <f ca="1">RepFd!AF274</f>
        <v>0</v>
      </c>
      <c r="AG217" s="1">
        <f ca="1">RepFd!AG274</f>
        <v>0</v>
      </c>
      <c r="AH217" s="1">
        <f ca="1">RepFd!AH274</f>
        <v>0</v>
      </c>
      <c r="AI217" s="1">
        <f ca="1">RepFd!AI274</f>
        <v>0</v>
      </c>
      <c r="AJ217" s="1">
        <f ca="1">RepFd!AJ274</f>
        <v>0</v>
      </c>
      <c r="AK217" s="1">
        <f ca="1">RepFd!AK274</f>
        <v>0</v>
      </c>
      <c r="AL217" s="1">
        <f ca="1">RepFd!AL274</f>
        <v>0</v>
      </c>
    </row>
    <row r="218" spans="2:38" x14ac:dyDescent="0.25">
      <c r="B218" s="1" t="str">
        <f>Items!$L101</f>
        <v>CF(-)</v>
      </c>
      <c r="C218" s="1" t="str">
        <f>Items!$M101</f>
        <v>N</v>
      </c>
      <c r="I218" s="22" t="str">
        <f>Items!$J$90</f>
        <v>Поступления и оплаты по финансовой деятельности</v>
      </c>
      <c r="J218" s="1" t="str">
        <f>Items!K101</f>
        <v>Выплаты дивидендов учредителям</v>
      </c>
      <c r="Q218" s="1">
        <f ca="1">RepFd!Q275</f>
        <v>0</v>
      </c>
      <c r="T218" s="1">
        <f ca="1">RepFd!T275</f>
        <v>0</v>
      </c>
      <c r="U218" s="1">
        <f ca="1">RepFd!U275</f>
        <v>0</v>
      </c>
      <c r="V218" s="1">
        <f ca="1">RepFd!V275</f>
        <v>0</v>
      </c>
      <c r="W218" s="1">
        <f ca="1">RepFd!W275</f>
        <v>0</v>
      </c>
      <c r="X218" s="1">
        <f ca="1">RepFd!X275</f>
        <v>0</v>
      </c>
      <c r="Y218" s="1">
        <f ca="1">RepFd!Y275</f>
        <v>0</v>
      </c>
      <c r="Z218" s="1">
        <f ca="1">RepFd!Z275</f>
        <v>0</v>
      </c>
      <c r="AA218" s="1">
        <f ca="1">RepFd!AA275</f>
        <v>0</v>
      </c>
      <c r="AB218" s="1">
        <f ca="1">RepFd!AB275</f>
        <v>0</v>
      </c>
      <c r="AC218" s="1">
        <f ca="1">RepFd!AC275</f>
        <v>0</v>
      </c>
      <c r="AD218" s="1">
        <f ca="1">RepFd!AD275</f>
        <v>0</v>
      </c>
      <c r="AE218" s="1">
        <f ca="1">RepFd!AE275</f>
        <v>0</v>
      </c>
      <c r="AF218" s="1">
        <f ca="1">RepFd!AF275</f>
        <v>0</v>
      </c>
      <c r="AG218" s="1">
        <f ca="1">RepFd!AG275</f>
        <v>0</v>
      </c>
      <c r="AH218" s="1">
        <f ca="1">RepFd!AH275</f>
        <v>0</v>
      </c>
      <c r="AI218" s="1">
        <f ca="1">RepFd!AI275</f>
        <v>0</v>
      </c>
      <c r="AJ218" s="1">
        <f ca="1">RepFd!AJ275</f>
        <v>0</v>
      </c>
      <c r="AK218" s="1">
        <f ca="1">RepFd!AK275</f>
        <v>0</v>
      </c>
      <c r="AL218" s="1">
        <f ca="1">RepFd!AL275</f>
        <v>0</v>
      </c>
    </row>
    <row r="219" spans="2:38" s="23" customFormat="1" ht="10.199999999999999" x14ac:dyDescent="0.2">
      <c r="E219" s="23" t="s">
        <v>50</v>
      </c>
    </row>
    <row r="220" spans="2:38" ht="4.05" customHeight="1" x14ac:dyDescent="0.25"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</row>
    <row r="221" spans="2:38" s="2" customFormat="1" x14ac:dyDescent="0.25">
      <c r="B221" s="2" t="str">
        <f>Items!$L$102</f>
        <v>CF</v>
      </c>
      <c r="C221" s="2">
        <f>Items!$M$102</f>
        <v>0</v>
      </c>
      <c r="I221" s="2" t="str">
        <f>Items!$J$102</f>
        <v>Финпоток по финансовой деятельности</v>
      </c>
      <c r="Q221" s="2">
        <f ca="1">RepFd!Q278</f>
        <v>0</v>
      </c>
      <c r="T221" s="2">
        <f ca="1">RepFd!T278</f>
        <v>0</v>
      </c>
      <c r="U221" s="2">
        <f ca="1">RepFd!U278</f>
        <v>0</v>
      </c>
      <c r="V221" s="2">
        <f ca="1">RepFd!V278</f>
        <v>0</v>
      </c>
      <c r="W221" s="2">
        <f ca="1">RepFd!W278</f>
        <v>0</v>
      </c>
      <c r="X221" s="2">
        <f ca="1">RepFd!X278</f>
        <v>0</v>
      </c>
      <c r="Y221" s="2">
        <f ca="1">RepFd!Y278</f>
        <v>0</v>
      </c>
      <c r="Z221" s="2">
        <f ca="1">RepFd!Z278</f>
        <v>0</v>
      </c>
      <c r="AA221" s="2">
        <f ca="1">RepFd!AA278</f>
        <v>0</v>
      </c>
      <c r="AB221" s="2">
        <f ca="1">RepFd!AB278</f>
        <v>0</v>
      </c>
      <c r="AC221" s="2">
        <f ca="1">RepFd!AC278</f>
        <v>0</v>
      </c>
      <c r="AD221" s="2">
        <f ca="1">RepFd!AD278</f>
        <v>0</v>
      </c>
      <c r="AE221" s="2">
        <f ca="1">RepFd!AE278</f>
        <v>0</v>
      </c>
      <c r="AF221" s="2">
        <f ca="1">RepFd!AF278</f>
        <v>0</v>
      </c>
      <c r="AG221" s="2">
        <f ca="1">RepFd!AG278</f>
        <v>0</v>
      </c>
      <c r="AH221" s="2">
        <f ca="1">RepFd!AH278</f>
        <v>0</v>
      </c>
      <c r="AI221" s="2">
        <f ca="1">RepFd!AI278</f>
        <v>0</v>
      </c>
      <c r="AJ221" s="2">
        <f ca="1">RepFd!AJ278</f>
        <v>0</v>
      </c>
      <c r="AK221" s="2">
        <f ca="1">RepFd!AK278</f>
        <v>0</v>
      </c>
      <c r="AL221" s="2">
        <f ca="1">RepFd!AL278</f>
        <v>0</v>
      </c>
    </row>
    <row r="222" spans="2:38" ht="4.05" customHeight="1" x14ac:dyDescent="0.25"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</row>
    <row r="223" spans="2:38" s="2" customFormat="1" x14ac:dyDescent="0.25">
      <c r="B223" s="2" t="str">
        <f>Items!$L$103</f>
        <v>CF</v>
      </c>
      <c r="C223" s="2">
        <f>Items!$M$103</f>
        <v>0</v>
      </c>
      <c r="I223" s="2" t="str">
        <f>Items!$J$103</f>
        <v>Итоговый денежный поток</v>
      </c>
      <c r="Q223" s="2">
        <f ca="1">RepFd!Q280</f>
        <v>-11844706.6358</v>
      </c>
      <c r="T223" s="2">
        <f ca="1">RepFd!T280</f>
        <v>-194731.87000000002</v>
      </c>
      <c r="U223" s="2">
        <f ca="1">RepFd!U280</f>
        <v>-416919</v>
      </c>
      <c r="V223" s="2">
        <f ca="1">RepFd!V280</f>
        <v>-188915.25999999998</v>
      </c>
      <c r="W223" s="2">
        <f ca="1">RepFd!W280</f>
        <v>-372915.61</v>
      </c>
      <c r="X223" s="2">
        <f ca="1">RepFd!X280</f>
        <v>-306918.19999999995</v>
      </c>
      <c r="Y223" s="2">
        <f ca="1">RepFd!Y280</f>
        <v>-277728.11579999997</v>
      </c>
      <c r="Z223" s="2">
        <f ca="1">RepFd!Z280</f>
        <v>-275680.81</v>
      </c>
      <c r="AA223" s="2">
        <f ca="1">RepFd!AA280</f>
        <v>-783431.8899999999</v>
      </c>
      <c r="AB223" s="2">
        <f ca="1">RepFd!AB280</f>
        <v>-876706.66999999993</v>
      </c>
      <c r="AC223" s="2">
        <f ca="1">RepFd!AC280</f>
        <v>-760438.41999999993</v>
      </c>
      <c r="AD223" s="2">
        <f ca="1">RepFd!AD280</f>
        <v>-1869834.7500000002</v>
      </c>
      <c r="AE223" s="2">
        <f ca="1">RepFd!AE280</f>
        <v>-1571182.36</v>
      </c>
      <c r="AF223" s="2">
        <f ca="1">RepFd!AF280</f>
        <v>-1581045.81</v>
      </c>
      <c r="AG223" s="2">
        <f ca="1">RepFd!AG280</f>
        <v>-1852898.47</v>
      </c>
      <c r="AH223" s="2">
        <f ca="1">RepFd!AH280</f>
        <v>-487159.4</v>
      </c>
      <c r="AI223" s="2">
        <f ca="1">RepFd!AI280</f>
        <v>0</v>
      </c>
      <c r="AJ223" s="2">
        <f ca="1">RepFd!AJ280</f>
        <v>-28200</v>
      </c>
      <c r="AK223" s="2">
        <f ca="1">RepFd!AK280</f>
        <v>0</v>
      </c>
      <c r="AL223" s="2">
        <f ca="1">RepFd!AL280</f>
        <v>0</v>
      </c>
    </row>
    <row r="224" spans="2:38" ht="4.05" customHeight="1" x14ac:dyDescent="0.25"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</row>
    <row r="225" spans="2:38" s="2" customFormat="1" x14ac:dyDescent="0.25">
      <c r="B225" s="2" t="str">
        <f>Items!$L$104</f>
        <v>CF</v>
      </c>
      <c r="C225" s="2">
        <f>Items!$M$104</f>
        <v>0</v>
      </c>
      <c r="I225" s="2" t="str">
        <f>Items!$J$104</f>
        <v>Итоговый денежный поток накопительно</v>
      </c>
      <c r="Q225" s="2">
        <f ca="1">RepFd!Q282</f>
        <v>-11844706.6358</v>
      </c>
      <c r="T225" s="2">
        <f ca="1">RepFd!T282</f>
        <v>-194731.87000000002</v>
      </c>
      <c r="U225" s="2">
        <f ca="1">RepFd!U282</f>
        <v>-611650.87</v>
      </c>
      <c r="V225" s="2">
        <f ca="1">RepFd!V282</f>
        <v>-800566.13</v>
      </c>
      <c r="W225" s="2">
        <f ca="1">RepFd!W282</f>
        <v>-1173481.74</v>
      </c>
      <c r="X225" s="2">
        <f ca="1">RepFd!X282</f>
        <v>-1480399.94</v>
      </c>
      <c r="Y225" s="2">
        <f ca="1">RepFd!Y282</f>
        <v>-1758128.0558</v>
      </c>
      <c r="Z225" s="2">
        <f ca="1">RepFd!Z282</f>
        <v>-2033808.8658</v>
      </c>
      <c r="AA225" s="2">
        <f ca="1">RepFd!AA282</f>
        <v>-2817240.7557999999</v>
      </c>
      <c r="AB225" s="2">
        <f ca="1">RepFd!AB282</f>
        <v>-3693947.4257999999</v>
      </c>
      <c r="AC225" s="2">
        <f ca="1">RepFd!AC282</f>
        <v>-4454385.8457999993</v>
      </c>
      <c r="AD225" s="2">
        <f ca="1">RepFd!AD282</f>
        <v>-6324220.5957999993</v>
      </c>
      <c r="AE225" s="2">
        <f ca="1">RepFd!AE282</f>
        <v>-7895402.9557999996</v>
      </c>
      <c r="AF225" s="2">
        <f ca="1">RepFd!AF282</f>
        <v>-9476448.7657999992</v>
      </c>
      <c r="AG225" s="2">
        <f ca="1">RepFd!AG282</f>
        <v>-11329347.2358</v>
      </c>
      <c r="AH225" s="2">
        <f ca="1">RepFd!AH282</f>
        <v>-11816506.6358</v>
      </c>
      <c r="AI225" s="2">
        <f ca="1">RepFd!AI282</f>
        <v>-11816506.6358</v>
      </c>
      <c r="AJ225" s="2">
        <f ca="1">RepFd!AJ282</f>
        <v>-11844706.6358</v>
      </c>
      <c r="AK225" s="2">
        <f ca="1">RepFd!AK282</f>
        <v>-11844706.6358</v>
      </c>
      <c r="AL225" s="2">
        <f ca="1">RepFd!AL282</f>
        <v>-11844706.6358</v>
      </c>
    </row>
    <row r="226" spans="2:38" ht="4.05" customHeight="1" x14ac:dyDescent="0.25"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</row>
    <row r="227" spans="2:38" s="2" customFormat="1" x14ac:dyDescent="0.25">
      <c r="G227" s="26" t="s">
        <v>54</v>
      </c>
      <c r="H227" s="26"/>
      <c r="I227" s="26"/>
      <c r="J227" s="26"/>
      <c r="K227" s="26"/>
      <c r="L227" s="26"/>
    </row>
    <row r="228" spans="2:38" s="2" customFormat="1" x14ac:dyDescent="0.25">
      <c r="B228" s="2">
        <f>Items!$Q$3</f>
        <v>0</v>
      </c>
      <c r="C228" s="2" t="str">
        <f>Items!$R$3</f>
        <v>N</v>
      </c>
      <c r="I228" s="2" t="str">
        <f>Items!$O$3</f>
        <v>Выручка</v>
      </c>
      <c r="Q228" s="2">
        <f ca="1">RepFd!Q285</f>
        <v>9400000</v>
      </c>
      <c r="T228" s="2">
        <f ca="1">RepFd!T285</f>
        <v>0</v>
      </c>
      <c r="U228" s="2">
        <f ca="1">RepFd!U285</f>
        <v>0</v>
      </c>
      <c r="V228" s="2">
        <f ca="1">RepFd!V285</f>
        <v>0</v>
      </c>
      <c r="W228" s="2">
        <f ca="1">RepFd!W285</f>
        <v>0</v>
      </c>
      <c r="X228" s="2">
        <f ca="1">RepFd!X285</f>
        <v>0</v>
      </c>
      <c r="Y228" s="2">
        <f ca="1">RepFd!Y285</f>
        <v>9400000</v>
      </c>
      <c r="Z228" s="2">
        <f ca="1">RepFd!Z285</f>
        <v>0</v>
      </c>
      <c r="AA228" s="2">
        <f ca="1">RepFd!AA285</f>
        <v>0</v>
      </c>
      <c r="AB228" s="2">
        <f ca="1">RepFd!AB285</f>
        <v>0</v>
      </c>
      <c r="AC228" s="2">
        <f ca="1">RepFd!AC285</f>
        <v>0</v>
      </c>
      <c r="AD228" s="2">
        <f ca="1">RepFd!AD285</f>
        <v>0</v>
      </c>
      <c r="AE228" s="2">
        <f ca="1">RepFd!AE285</f>
        <v>0</v>
      </c>
      <c r="AF228" s="2">
        <f ca="1">RepFd!AF285</f>
        <v>0</v>
      </c>
      <c r="AG228" s="2">
        <f ca="1">RepFd!AG285</f>
        <v>0</v>
      </c>
      <c r="AH228" s="2">
        <f ca="1">RepFd!AH285</f>
        <v>0</v>
      </c>
      <c r="AI228" s="2">
        <f ca="1">RepFd!AI285</f>
        <v>0</v>
      </c>
      <c r="AJ228" s="2">
        <f ca="1">RepFd!AJ285</f>
        <v>0</v>
      </c>
      <c r="AK228" s="2">
        <f ca="1">RepFd!AK285</f>
        <v>0</v>
      </c>
      <c r="AL228" s="2">
        <f ca="1">RepFd!AL285</f>
        <v>0</v>
      </c>
    </row>
    <row r="229" spans="2:38" x14ac:dyDescent="0.25">
      <c r="B229" s="1" t="str">
        <f>Items!$Q$4</f>
        <v>PL(+)</v>
      </c>
      <c r="C229" s="1" t="str">
        <f>Items!$R$4</f>
        <v>M</v>
      </c>
      <c r="I229" s="22" t="str">
        <f>Items!$O$4</f>
        <v>Выручка</v>
      </c>
      <c r="J229" s="1" t="str">
        <f>Items!$P$4</f>
        <v>Выручка от реализации объектов</v>
      </c>
      <c r="Q229" s="1">
        <f ca="1">RepFd!Q286</f>
        <v>9400000</v>
      </c>
      <c r="T229" s="1">
        <f ca="1">RepFd!T286</f>
        <v>0</v>
      </c>
      <c r="U229" s="1">
        <f ca="1">RepFd!U286</f>
        <v>0</v>
      </c>
      <c r="V229" s="1">
        <f ca="1">RepFd!V286</f>
        <v>0</v>
      </c>
      <c r="W229" s="1">
        <f ca="1">RepFd!W286</f>
        <v>0</v>
      </c>
      <c r="X229" s="1">
        <f ca="1">RepFd!X286</f>
        <v>0</v>
      </c>
      <c r="Y229" s="1">
        <f ca="1">RepFd!Y286</f>
        <v>9400000</v>
      </c>
      <c r="Z229" s="1">
        <f ca="1">RepFd!Z286</f>
        <v>0</v>
      </c>
      <c r="AA229" s="1">
        <f ca="1">RepFd!AA286</f>
        <v>0</v>
      </c>
      <c r="AB229" s="1">
        <f ca="1">RepFd!AB286</f>
        <v>0</v>
      </c>
      <c r="AC229" s="1">
        <f ca="1">RepFd!AC286</f>
        <v>0</v>
      </c>
      <c r="AD229" s="1">
        <f ca="1">RepFd!AD286</f>
        <v>0</v>
      </c>
      <c r="AE229" s="1">
        <f ca="1">RepFd!AE286</f>
        <v>0</v>
      </c>
      <c r="AF229" s="1">
        <f ca="1">RepFd!AF286</f>
        <v>0</v>
      </c>
      <c r="AG229" s="1">
        <f ca="1">RepFd!AG286</f>
        <v>0</v>
      </c>
      <c r="AH229" s="1">
        <f ca="1">RepFd!AH286</f>
        <v>0</v>
      </c>
      <c r="AI229" s="1">
        <f ca="1">RepFd!AI286</f>
        <v>0</v>
      </c>
      <c r="AJ229" s="1">
        <f ca="1">RepFd!AJ286</f>
        <v>0</v>
      </c>
      <c r="AK229" s="1">
        <f ca="1">RepFd!AK286</f>
        <v>0</v>
      </c>
      <c r="AL229" s="1">
        <f ca="1">RepFd!AL286</f>
        <v>0</v>
      </c>
    </row>
    <row r="230" spans="2:38" x14ac:dyDescent="0.25">
      <c r="B230" s="1" t="str">
        <f>Items!$Q$5</f>
        <v>PL(+)</v>
      </c>
      <c r="C230" s="1" t="str">
        <f>Items!$R$5</f>
        <v>M</v>
      </c>
      <c r="I230" s="22" t="str">
        <f>Items!$O$5</f>
        <v>Выручка</v>
      </c>
      <c r="J230" s="1" t="str">
        <f>Items!$P$5</f>
        <v>Прочие доходы</v>
      </c>
      <c r="Q230" s="20">
        <f ca="1">RepFd!Q287</f>
        <v>0</v>
      </c>
      <c r="T230" s="1">
        <f ca="1">RepFd!T287</f>
        <v>0</v>
      </c>
      <c r="U230" s="1">
        <f ca="1">RepFd!U287</f>
        <v>0</v>
      </c>
      <c r="V230" s="1">
        <f ca="1">RepFd!V287</f>
        <v>0</v>
      </c>
      <c r="W230" s="1">
        <f ca="1">RepFd!W287</f>
        <v>0</v>
      </c>
      <c r="X230" s="1">
        <f ca="1">RepFd!X287</f>
        <v>0</v>
      </c>
      <c r="Y230" s="1">
        <f ca="1">RepFd!Y287</f>
        <v>0</v>
      </c>
      <c r="Z230" s="1">
        <f ca="1">RepFd!Z287</f>
        <v>0</v>
      </c>
      <c r="AA230" s="1">
        <f ca="1">RepFd!AA287</f>
        <v>0</v>
      </c>
      <c r="AB230" s="1">
        <f ca="1">RepFd!AB287</f>
        <v>0</v>
      </c>
      <c r="AC230" s="1">
        <f ca="1">RepFd!AC287</f>
        <v>0</v>
      </c>
      <c r="AD230" s="1">
        <f ca="1">RepFd!AD287</f>
        <v>0</v>
      </c>
      <c r="AE230" s="1">
        <f ca="1">RepFd!AE287</f>
        <v>0</v>
      </c>
      <c r="AF230" s="1">
        <f ca="1">RepFd!AF287</f>
        <v>0</v>
      </c>
      <c r="AG230" s="1">
        <f ca="1">RepFd!AG287</f>
        <v>0</v>
      </c>
      <c r="AH230" s="1">
        <f ca="1">RepFd!AH287</f>
        <v>0</v>
      </c>
      <c r="AI230" s="1">
        <f ca="1">RepFd!AI287</f>
        <v>0</v>
      </c>
      <c r="AJ230" s="1">
        <f ca="1">RepFd!AJ287</f>
        <v>0</v>
      </c>
      <c r="AK230" s="1">
        <f ca="1">RepFd!AK287</f>
        <v>0</v>
      </c>
      <c r="AL230" s="1">
        <f ca="1">RepFd!AL287</f>
        <v>0</v>
      </c>
    </row>
    <row r="231" spans="2:38" s="23" customFormat="1" ht="10.199999999999999" x14ac:dyDescent="0.2">
      <c r="E231" s="23" t="s">
        <v>50</v>
      </c>
    </row>
    <row r="232" spans="2:38" s="2" customFormat="1" x14ac:dyDescent="0.25">
      <c r="B232" s="2">
        <f>Items!$Q$6</f>
        <v>0</v>
      </c>
      <c r="C232" s="2" t="str">
        <f>Items!$R$6</f>
        <v>N</v>
      </c>
      <c r="I232" s="2" t="str">
        <f>Items!$O$6</f>
        <v>Всего себестоимость</v>
      </c>
      <c r="Q232" s="2">
        <f ca="1">RepFd!Q289</f>
        <v>7244822.091</v>
      </c>
      <c r="T232" s="2">
        <f ca="1">RepFd!T289</f>
        <v>0</v>
      </c>
      <c r="U232" s="2">
        <f ca="1">RepFd!U289</f>
        <v>0</v>
      </c>
      <c r="V232" s="2">
        <f ca="1">RepFd!V289</f>
        <v>0</v>
      </c>
      <c r="W232" s="2">
        <f ca="1">RepFd!W289</f>
        <v>0</v>
      </c>
      <c r="X232" s="2">
        <f ca="1">RepFd!X289</f>
        <v>0</v>
      </c>
      <c r="Y232" s="2">
        <f ca="1">RepFd!Y289</f>
        <v>7244822.091</v>
      </c>
      <c r="Z232" s="2">
        <f ca="1">RepFd!Z289</f>
        <v>0</v>
      </c>
      <c r="AA232" s="2">
        <f ca="1">RepFd!AA289</f>
        <v>0</v>
      </c>
      <c r="AB232" s="2">
        <f ca="1">RepFd!AB289</f>
        <v>0</v>
      </c>
      <c r="AC232" s="2">
        <f ca="1">RepFd!AC289</f>
        <v>0</v>
      </c>
      <c r="AD232" s="2">
        <f ca="1">RepFd!AD289</f>
        <v>0</v>
      </c>
      <c r="AE232" s="2">
        <f ca="1">RepFd!AE289</f>
        <v>0</v>
      </c>
      <c r="AF232" s="2">
        <f ca="1">RepFd!AF289</f>
        <v>0</v>
      </c>
      <c r="AG232" s="2">
        <f ca="1">RepFd!AG289</f>
        <v>0</v>
      </c>
      <c r="AH232" s="2">
        <f ca="1">RepFd!AH289</f>
        <v>0</v>
      </c>
      <c r="AI232" s="2">
        <f ca="1">RepFd!AI289</f>
        <v>0</v>
      </c>
      <c r="AJ232" s="2">
        <f ca="1">RepFd!AJ289</f>
        <v>0</v>
      </c>
      <c r="AK232" s="2">
        <f ca="1">RepFd!AK289</f>
        <v>0</v>
      </c>
      <c r="AL232" s="2">
        <f ca="1">RepFd!AL289</f>
        <v>0</v>
      </c>
    </row>
    <row r="233" spans="2:38" x14ac:dyDescent="0.25">
      <c r="B233" s="1" t="str">
        <f>Items!$Q$7</f>
        <v>PL(-)</v>
      </c>
      <c r="C233" s="1" t="str">
        <f>Items!$R$7</f>
        <v>N</v>
      </c>
      <c r="I233" s="22" t="str">
        <f>Items!$O$7</f>
        <v>Всего себестоимость</v>
      </c>
      <c r="J233" s="1" t="str">
        <f>Items!P7</f>
        <v>Подготовительные работы</v>
      </c>
      <c r="Q233" s="1">
        <f ca="1">RepFd!Q290</f>
        <v>8994.375</v>
      </c>
      <c r="T233" s="1">
        <f ca="1">RepFd!T290</f>
        <v>0</v>
      </c>
      <c r="U233" s="1">
        <f ca="1">RepFd!U290</f>
        <v>0</v>
      </c>
      <c r="V233" s="1">
        <f ca="1">RepFd!V290</f>
        <v>0</v>
      </c>
      <c r="W233" s="1">
        <f ca="1">RepFd!W290</f>
        <v>0</v>
      </c>
      <c r="X233" s="1">
        <f ca="1">RepFd!X290</f>
        <v>0</v>
      </c>
      <c r="Y233" s="1">
        <f ca="1">RepFd!Y290</f>
        <v>8994.375</v>
      </c>
      <c r="Z233" s="1">
        <f ca="1">RepFd!Z290</f>
        <v>0</v>
      </c>
      <c r="AA233" s="1">
        <f ca="1">RepFd!AA290</f>
        <v>0</v>
      </c>
      <c r="AB233" s="1">
        <f ca="1">RepFd!AB290</f>
        <v>0</v>
      </c>
      <c r="AC233" s="1">
        <f ca="1">RepFd!AC290</f>
        <v>0</v>
      </c>
      <c r="AD233" s="1">
        <f ca="1">RepFd!AD290</f>
        <v>0</v>
      </c>
      <c r="AE233" s="1">
        <f ca="1">RepFd!AE290</f>
        <v>0</v>
      </c>
      <c r="AF233" s="1">
        <f ca="1">RepFd!AF290</f>
        <v>0</v>
      </c>
      <c r="AG233" s="1">
        <f ca="1">RepFd!AG290</f>
        <v>0</v>
      </c>
      <c r="AH233" s="1">
        <f ca="1">RepFd!AH290</f>
        <v>0</v>
      </c>
      <c r="AI233" s="1">
        <f ca="1">RepFd!AI290</f>
        <v>0</v>
      </c>
      <c r="AJ233" s="1">
        <f ca="1">RepFd!AJ290</f>
        <v>0</v>
      </c>
      <c r="AK233" s="1">
        <f ca="1">RepFd!AK290</f>
        <v>0</v>
      </c>
      <c r="AL233" s="1">
        <f ca="1">RepFd!AL290</f>
        <v>0</v>
      </c>
    </row>
    <row r="234" spans="2:38" x14ac:dyDescent="0.25">
      <c r="B234" s="1" t="str">
        <f>Items!$Q$8</f>
        <v>PL(-)</v>
      </c>
      <c r="C234" s="1" t="str">
        <f>Items!$R$8</f>
        <v>N</v>
      </c>
      <c r="I234" s="22" t="str">
        <f>Items!$O$8</f>
        <v>Всего себестоимость</v>
      </c>
      <c r="J234" s="1" t="str">
        <f>Items!P8</f>
        <v>Затраты на покупку участка</v>
      </c>
      <c r="Q234" s="1">
        <f ca="1">RepFd!Q291</f>
        <v>2088450</v>
      </c>
      <c r="T234" s="1">
        <f ca="1">RepFd!T291</f>
        <v>0</v>
      </c>
      <c r="U234" s="1">
        <f ca="1">RepFd!U291</f>
        <v>0</v>
      </c>
      <c r="V234" s="1">
        <f ca="1">RepFd!V291</f>
        <v>0</v>
      </c>
      <c r="W234" s="1">
        <f ca="1">RepFd!W291</f>
        <v>0</v>
      </c>
      <c r="X234" s="1">
        <f ca="1">RepFd!X291</f>
        <v>0</v>
      </c>
      <c r="Y234" s="1">
        <f ca="1">RepFd!Y291</f>
        <v>2088450</v>
      </c>
      <c r="Z234" s="1">
        <f ca="1">RepFd!Z291</f>
        <v>0</v>
      </c>
      <c r="AA234" s="1">
        <f ca="1">RepFd!AA291</f>
        <v>0</v>
      </c>
      <c r="AB234" s="1">
        <f ca="1">RepFd!AB291</f>
        <v>0</v>
      </c>
      <c r="AC234" s="1">
        <f ca="1">RepFd!AC291</f>
        <v>0</v>
      </c>
      <c r="AD234" s="1">
        <f ca="1">RepFd!AD291</f>
        <v>0</v>
      </c>
      <c r="AE234" s="1">
        <f ca="1">RepFd!AE291</f>
        <v>0</v>
      </c>
      <c r="AF234" s="1">
        <f ca="1">RepFd!AF291</f>
        <v>0</v>
      </c>
      <c r="AG234" s="1">
        <f ca="1">RepFd!AG291</f>
        <v>0</v>
      </c>
      <c r="AH234" s="1">
        <f ca="1">RepFd!AH291</f>
        <v>0</v>
      </c>
      <c r="AI234" s="1">
        <f ca="1">RepFd!AI291</f>
        <v>0</v>
      </c>
      <c r="AJ234" s="1">
        <f ca="1">RepFd!AJ291</f>
        <v>0</v>
      </c>
      <c r="AK234" s="1">
        <f ca="1">RepFd!AK291</f>
        <v>0</v>
      </c>
      <c r="AL234" s="1">
        <f ca="1">RepFd!AL291</f>
        <v>0</v>
      </c>
    </row>
    <row r="235" spans="2:38" x14ac:dyDescent="0.25">
      <c r="B235" s="1" t="str">
        <f>Items!$Q$9</f>
        <v>PL(-)</v>
      </c>
      <c r="C235" s="1" t="str">
        <f>Items!$R$9</f>
        <v>N</v>
      </c>
      <c r="I235" s="22" t="str">
        <f>Items!$O$9</f>
        <v>Всего себестоимость</v>
      </c>
      <c r="J235" s="1" t="str">
        <f>Items!P9</f>
        <v>Прочее</v>
      </c>
      <c r="Q235" s="1">
        <f ca="1">RepFd!Q292</f>
        <v>0</v>
      </c>
      <c r="T235" s="1">
        <f ca="1">RepFd!T292</f>
        <v>0</v>
      </c>
      <c r="U235" s="1">
        <f ca="1">RepFd!U292</f>
        <v>0</v>
      </c>
      <c r="V235" s="1">
        <f ca="1">RepFd!V292</f>
        <v>0</v>
      </c>
      <c r="W235" s="1">
        <f ca="1">RepFd!W292</f>
        <v>0</v>
      </c>
      <c r="X235" s="1">
        <f ca="1">RepFd!X292</f>
        <v>0</v>
      </c>
      <c r="Y235" s="1">
        <f ca="1">RepFd!Y292</f>
        <v>0</v>
      </c>
      <c r="Z235" s="1">
        <f ca="1">RepFd!Z292</f>
        <v>0</v>
      </c>
      <c r="AA235" s="1">
        <f ca="1">RepFd!AA292</f>
        <v>0</v>
      </c>
      <c r="AB235" s="1">
        <f ca="1">RepFd!AB292</f>
        <v>0</v>
      </c>
      <c r="AC235" s="1">
        <f ca="1">RepFd!AC292</f>
        <v>0</v>
      </c>
      <c r="AD235" s="1">
        <f ca="1">RepFd!AD292</f>
        <v>0</v>
      </c>
      <c r="AE235" s="1">
        <f ca="1">RepFd!AE292</f>
        <v>0</v>
      </c>
      <c r="AF235" s="1">
        <f ca="1">RepFd!AF292</f>
        <v>0</v>
      </c>
      <c r="AG235" s="1">
        <f ca="1">RepFd!AG292</f>
        <v>0</v>
      </c>
      <c r="AH235" s="1">
        <f ca="1">RepFd!AH292</f>
        <v>0</v>
      </c>
      <c r="AI235" s="1">
        <f ca="1">RepFd!AI292</f>
        <v>0</v>
      </c>
      <c r="AJ235" s="1">
        <f ca="1">RepFd!AJ292</f>
        <v>0</v>
      </c>
      <c r="AK235" s="1">
        <f ca="1">RepFd!AK292</f>
        <v>0</v>
      </c>
      <c r="AL235" s="1">
        <f ca="1">RepFd!AL292</f>
        <v>0</v>
      </c>
    </row>
    <row r="236" spans="2:38" x14ac:dyDescent="0.25">
      <c r="B236" s="1" t="str">
        <f>Items!$Q$10</f>
        <v>PL(-)</v>
      </c>
      <c r="C236" s="1" t="str">
        <f>Items!$R$10</f>
        <v>N</v>
      </c>
      <c r="I236" s="22" t="str">
        <f>Items!$O$10</f>
        <v>Всего себестоимость</v>
      </c>
      <c r="J236" s="1" t="str">
        <f>Items!P10</f>
        <v>ГСМ</v>
      </c>
      <c r="Q236" s="1">
        <f ca="1">RepFd!Q293</f>
        <v>0</v>
      </c>
      <c r="T236" s="1">
        <f ca="1">RepFd!T293</f>
        <v>0</v>
      </c>
      <c r="U236" s="1">
        <f ca="1">RepFd!U293</f>
        <v>0</v>
      </c>
      <c r="V236" s="1">
        <f ca="1">RepFd!V293</f>
        <v>0</v>
      </c>
      <c r="W236" s="1">
        <f ca="1">RepFd!W293</f>
        <v>0</v>
      </c>
      <c r="X236" s="1">
        <f ca="1">RepFd!X293</f>
        <v>0</v>
      </c>
      <c r="Y236" s="1">
        <f ca="1">RepFd!Y293</f>
        <v>0</v>
      </c>
      <c r="Z236" s="1">
        <f ca="1">RepFd!Z293</f>
        <v>0</v>
      </c>
      <c r="AA236" s="1">
        <f ca="1">RepFd!AA293</f>
        <v>0</v>
      </c>
      <c r="AB236" s="1">
        <f ca="1">RepFd!AB293</f>
        <v>0</v>
      </c>
      <c r="AC236" s="1">
        <f ca="1">RepFd!AC293</f>
        <v>0</v>
      </c>
      <c r="AD236" s="1">
        <f ca="1">RepFd!AD293</f>
        <v>0</v>
      </c>
      <c r="AE236" s="1">
        <f ca="1">RepFd!AE293</f>
        <v>0</v>
      </c>
      <c r="AF236" s="1">
        <f ca="1">RepFd!AF293</f>
        <v>0</v>
      </c>
      <c r="AG236" s="1">
        <f ca="1">RepFd!AG293</f>
        <v>0</v>
      </c>
      <c r="AH236" s="1">
        <f ca="1">RepFd!AH293</f>
        <v>0</v>
      </c>
      <c r="AI236" s="1">
        <f ca="1">RepFd!AI293</f>
        <v>0</v>
      </c>
      <c r="AJ236" s="1">
        <f ca="1">RepFd!AJ293</f>
        <v>0</v>
      </c>
      <c r="AK236" s="1">
        <f ca="1">RepFd!AK293</f>
        <v>0</v>
      </c>
      <c r="AL236" s="1">
        <f ca="1">RepFd!AL293</f>
        <v>0</v>
      </c>
    </row>
    <row r="237" spans="2:38" x14ac:dyDescent="0.25">
      <c r="B237" s="1" t="str">
        <f>Items!$Q$11</f>
        <v>PL(-)</v>
      </c>
      <c r="C237" s="1" t="str">
        <f>Items!$R$11</f>
        <v>N</v>
      </c>
      <c r="I237" s="22" t="str">
        <f>Items!$O$11</f>
        <v>Всего себестоимость</v>
      </c>
      <c r="J237" s="1" t="str">
        <f>Items!P11</f>
        <v>Электрика</v>
      </c>
      <c r="Q237" s="1">
        <f ca="1">RepFd!Q294</f>
        <v>0</v>
      </c>
      <c r="T237" s="1">
        <f ca="1">RepFd!T294</f>
        <v>0</v>
      </c>
      <c r="U237" s="1">
        <f ca="1">RepFd!U294</f>
        <v>0</v>
      </c>
      <c r="V237" s="1">
        <f ca="1">RepFd!V294</f>
        <v>0</v>
      </c>
      <c r="W237" s="1">
        <f ca="1">RepFd!W294</f>
        <v>0</v>
      </c>
      <c r="X237" s="1">
        <f ca="1">RepFd!X294</f>
        <v>0</v>
      </c>
      <c r="Y237" s="1">
        <f ca="1">RepFd!Y294</f>
        <v>0</v>
      </c>
      <c r="Z237" s="1">
        <f ca="1">RepFd!Z294</f>
        <v>0</v>
      </c>
      <c r="AA237" s="1">
        <f ca="1">RepFd!AA294</f>
        <v>0</v>
      </c>
      <c r="AB237" s="1">
        <f ca="1">RepFd!AB294</f>
        <v>0</v>
      </c>
      <c r="AC237" s="1">
        <f ca="1">RepFd!AC294</f>
        <v>0</v>
      </c>
      <c r="AD237" s="1">
        <f ca="1">RepFd!AD294</f>
        <v>0</v>
      </c>
      <c r="AE237" s="1">
        <f ca="1">RepFd!AE294</f>
        <v>0</v>
      </c>
      <c r="AF237" s="1">
        <f ca="1">RepFd!AF294</f>
        <v>0</v>
      </c>
      <c r="AG237" s="1">
        <f ca="1">RepFd!AG294</f>
        <v>0</v>
      </c>
      <c r="AH237" s="1">
        <f ca="1">RepFd!AH294</f>
        <v>0</v>
      </c>
      <c r="AI237" s="1">
        <f ca="1">RepFd!AI294</f>
        <v>0</v>
      </c>
      <c r="AJ237" s="1">
        <f ca="1">RepFd!AJ294</f>
        <v>0</v>
      </c>
      <c r="AK237" s="1">
        <f ca="1">RepFd!AK294</f>
        <v>0</v>
      </c>
      <c r="AL237" s="1">
        <f ca="1">RepFd!AL294</f>
        <v>0</v>
      </c>
    </row>
    <row r="238" spans="2:38" x14ac:dyDescent="0.25">
      <c r="B238" s="1" t="str">
        <f>Items!$Q$12</f>
        <v>PL(-)</v>
      </c>
      <c r="C238" s="1" t="str">
        <f>Items!$R$12</f>
        <v>N</v>
      </c>
      <c r="I238" s="22" t="str">
        <f>Items!$O$12</f>
        <v>Всего себестоимость</v>
      </c>
      <c r="J238" s="1" t="str">
        <f>Items!P12</f>
        <v>Доставка</v>
      </c>
      <c r="Q238" s="1">
        <f ca="1">RepFd!Q295</f>
        <v>75660</v>
      </c>
      <c r="T238" s="1">
        <f ca="1">RepFd!T295</f>
        <v>0</v>
      </c>
      <c r="U238" s="1">
        <f ca="1">RepFd!U295</f>
        <v>0</v>
      </c>
      <c r="V238" s="1">
        <f ca="1">RepFd!V295</f>
        <v>0</v>
      </c>
      <c r="W238" s="1">
        <f ca="1">RepFd!W295</f>
        <v>0</v>
      </c>
      <c r="X238" s="1">
        <f ca="1">RepFd!X295</f>
        <v>0</v>
      </c>
      <c r="Y238" s="1">
        <f ca="1">RepFd!Y295</f>
        <v>75660</v>
      </c>
      <c r="Z238" s="1">
        <f ca="1">RepFd!Z295</f>
        <v>0</v>
      </c>
      <c r="AA238" s="1">
        <f ca="1">RepFd!AA295</f>
        <v>0</v>
      </c>
      <c r="AB238" s="1">
        <f ca="1">RepFd!AB295</f>
        <v>0</v>
      </c>
      <c r="AC238" s="1">
        <f ca="1">RepFd!AC295</f>
        <v>0</v>
      </c>
      <c r="AD238" s="1">
        <f ca="1">RepFd!AD295</f>
        <v>0</v>
      </c>
      <c r="AE238" s="1">
        <f ca="1">RepFd!AE295</f>
        <v>0</v>
      </c>
      <c r="AF238" s="1">
        <f ca="1">RepFd!AF295</f>
        <v>0</v>
      </c>
      <c r="AG238" s="1">
        <f ca="1">RepFd!AG295</f>
        <v>0</v>
      </c>
      <c r="AH238" s="1">
        <f ca="1">RepFd!AH295</f>
        <v>0</v>
      </c>
      <c r="AI238" s="1">
        <f ca="1">RepFd!AI295</f>
        <v>0</v>
      </c>
      <c r="AJ238" s="1">
        <f ca="1">RepFd!AJ295</f>
        <v>0</v>
      </c>
      <c r="AK238" s="1">
        <f ca="1">RepFd!AK295</f>
        <v>0</v>
      </c>
      <c r="AL238" s="1">
        <f ca="1">RepFd!AL295</f>
        <v>0</v>
      </c>
    </row>
    <row r="239" spans="2:38" x14ac:dyDescent="0.25">
      <c r="B239" s="1" t="str">
        <f>Items!$Q$13</f>
        <v>PL(-)</v>
      </c>
      <c r="C239" s="1" t="str">
        <f>Items!$R$13</f>
        <v>N</v>
      </c>
      <c r="I239" s="22" t="str">
        <f>Items!$O$13</f>
        <v>Всего себестоимость</v>
      </c>
      <c r="J239" s="1" t="str">
        <f>Items!P13</f>
        <v>Канализация, Скважина,кессон и септик</v>
      </c>
      <c r="Q239" s="1">
        <f ca="1">RepFd!Q296</f>
        <v>17813.093999999997</v>
      </c>
      <c r="T239" s="1">
        <f ca="1">RepFd!T296</f>
        <v>0</v>
      </c>
      <c r="U239" s="1">
        <f ca="1">RepFd!U296</f>
        <v>0</v>
      </c>
      <c r="V239" s="1">
        <f ca="1">RepFd!V296</f>
        <v>0</v>
      </c>
      <c r="W239" s="1">
        <f ca="1">RepFd!W296</f>
        <v>0</v>
      </c>
      <c r="X239" s="1">
        <f ca="1">RepFd!X296</f>
        <v>0</v>
      </c>
      <c r="Y239" s="1">
        <f ca="1">RepFd!Y296</f>
        <v>17813.093999999997</v>
      </c>
      <c r="Z239" s="1">
        <f ca="1">RepFd!Z296</f>
        <v>0</v>
      </c>
      <c r="AA239" s="1">
        <f ca="1">RepFd!AA296</f>
        <v>0</v>
      </c>
      <c r="AB239" s="1">
        <f ca="1">RepFd!AB296</f>
        <v>0</v>
      </c>
      <c r="AC239" s="1">
        <f ca="1">RepFd!AC296</f>
        <v>0</v>
      </c>
      <c r="AD239" s="1">
        <f ca="1">RepFd!AD296</f>
        <v>0</v>
      </c>
      <c r="AE239" s="1">
        <f ca="1">RepFd!AE296</f>
        <v>0</v>
      </c>
      <c r="AF239" s="1">
        <f ca="1">RepFd!AF296</f>
        <v>0</v>
      </c>
      <c r="AG239" s="1">
        <f ca="1">RepFd!AG296</f>
        <v>0</v>
      </c>
      <c r="AH239" s="1">
        <f ca="1">RepFd!AH296</f>
        <v>0</v>
      </c>
      <c r="AI239" s="1">
        <f ca="1">RepFd!AI296</f>
        <v>0</v>
      </c>
      <c r="AJ239" s="1">
        <f ca="1">RepFd!AJ296</f>
        <v>0</v>
      </c>
      <c r="AK239" s="1">
        <f ca="1">RepFd!AK296</f>
        <v>0</v>
      </c>
      <c r="AL239" s="1">
        <f ca="1">RepFd!AL296</f>
        <v>0</v>
      </c>
    </row>
    <row r="240" spans="2:38" x14ac:dyDescent="0.25">
      <c r="B240" s="1" t="str">
        <f>Items!Q14</f>
        <v>PL(-)</v>
      </c>
      <c r="C240" s="1" t="str">
        <f>Items!R14</f>
        <v>N</v>
      </c>
      <c r="I240" s="22" t="str">
        <f>Items!O14</f>
        <v>Всего себестоимость</v>
      </c>
      <c r="J240" s="1" t="str">
        <f>Items!P14</f>
        <v>Метизы, расходники</v>
      </c>
      <c r="Q240" s="1">
        <f ca="1">RepFd!Q297</f>
        <v>0</v>
      </c>
      <c r="T240" s="1">
        <f ca="1">RepFd!T297</f>
        <v>0</v>
      </c>
      <c r="U240" s="1">
        <f ca="1">RepFd!U297</f>
        <v>0</v>
      </c>
      <c r="V240" s="1">
        <f ca="1">RepFd!V297</f>
        <v>0</v>
      </c>
      <c r="W240" s="1">
        <f ca="1">RepFd!W297</f>
        <v>0</v>
      </c>
      <c r="X240" s="1">
        <f ca="1">RepFd!X297</f>
        <v>0</v>
      </c>
      <c r="Y240" s="1">
        <f ca="1">RepFd!Y297</f>
        <v>0</v>
      </c>
      <c r="Z240" s="1">
        <f ca="1">RepFd!Z297</f>
        <v>0</v>
      </c>
      <c r="AA240" s="1">
        <f ca="1">RepFd!AA297</f>
        <v>0</v>
      </c>
      <c r="AB240" s="1">
        <f ca="1">RepFd!AB297</f>
        <v>0</v>
      </c>
      <c r="AC240" s="1">
        <f ca="1">RepFd!AC297</f>
        <v>0</v>
      </c>
      <c r="AD240" s="1">
        <f ca="1">RepFd!AD297</f>
        <v>0</v>
      </c>
      <c r="AE240" s="1">
        <f ca="1">RepFd!AE297</f>
        <v>0</v>
      </c>
      <c r="AF240" s="1">
        <f ca="1">RepFd!AF297</f>
        <v>0</v>
      </c>
      <c r="AG240" s="1">
        <f ca="1">RepFd!AG297</f>
        <v>0</v>
      </c>
      <c r="AH240" s="1">
        <f ca="1">RepFd!AH297</f>
        <v>0</v>
      </c>
      <c r="AI240" s="1">
        <f ca="1">RepFd!AI297</f>
        <v>0</v>
      </c>
      <c r="AJ240" s="1">
        <f ca="1">RepFd!AJ297</f>
        <v>0</v>
      </c>
      <c r="AK240" s="1">
        <f ca="1">RepFd!AK297</f>
        <v>0</v>
      </c>
      <c r="AL240" s="1">
        <f ca="1">RepFd!AL297</f>
        <v>0</v>
      </c>
    </row>
    <row r="241" spans="2:38" x14ac:dyDescent="0.25">
      <c r="B241" s="1" t="str">
        <f>Items!Q15</f>
        <v>PL(-)</v>
      </c>
      <c r="C241" s="1" t="str">
        <f>Items!R15</f>
        <v>N</v>
      </c>
      <c r="I241" s="22" t="str">
        <f>Items!O15</f>
        <v>Всего себестоимость</v>
      </c>
      <c r="J241" s="1" t="str">
        <f>Items!P15</f>
        <v>Материалы Фундамент</v>
      </c>
      <c r="Q241" s="1">
        <f ca="1">RepFd!Q298</f>
        <v>2930609.4870000002</v>
      </c>
      <c r="T241" s="1">
        <f ca="1">RepFd!T298</f>
        <v>0</v>
      </c>
      <c r="U241" s="1">
        <f ca="1">RepFd!U298</f>
        <v>0</v>
      </c>
      <c r="V241" s="1">
        <f ca="1">RepFd!V298</f>
        <v>0</v>
      </c>
      <c r="W241" s="1">
        <f ca="1">RepFd!W298</f>
        <v>0</v>
      </c>
      <c r="X241" s="1">
        <f ca="1">RepFd!X298</f>
        <v>0</v>
      </c>
      <c r="Y241" s="1">
        <f ca="1">RepFd!Y298</f>
        <v>2930609.4870000002</v>
      </c>
      <c r="Z241" s="1">
        <f ca="1">RepFd!Z298</f>
        <v>0</v>
      </c>
      <c r="AA241" s="1">
        <f ca="1">RepFd!AA298</f>
        <v>0</v>
      </c>
      <c r="AB241" s="1">
        <f ca="1">RepFd!AB298</f>
        <v>0</v>
      </c>
      <c r="AC241" s="1">
        <f ca="1">RepFd!AC298</f>
        <v>0</v>
      </c>
      <c r="AD241" s="1">
        <f ca="1">RepFd!AD298</f>
        <v>0</v>
      </c>
      <c r="AE241" s="1">
        <f ca="1">RepFd!AE298</f>
        <v>0</v>
      </c>
      <c r="AF241" s="1">
        <f ca="1">RepFd!AF298</f>
        <v>0</v>
      </c>
      <c r="AG241" s="1">
        <f ca="1">RepFd!AG298</f>
        <v>0</v>
      </c>
      <c r="AH241" s="1">
        <f ca="1">RepFd!AH298</f>
        <v>0</v>
      </c>
      <c r="AI241" s="1">
        <f ca="1">RepFd!AI298</f>
        <v>0</v>
      </c>
      <c r="AJ241" s="1">
        <f ca="1">RepFd!AJ298</f>
        <v>0</v>
      </c>
      <c r="AK241" s="1">
        <f ca="1">RepFd!AK298</f>
        <v>0</v>
      </c>
      <c r="AL241" s="1">
        <f ca="1">RepFd!AL298</f>
        <v>0</v>
      </c>
    </row>
    <row r="242" spans="2:38" x14ac:dyDescent="0.25">
      <c r="B242" s="1" t="str">
        <f>Items!Q16</f>
        <v>PL(-)</v>
      </c>
      <c r="C242" s="1" t="str">
        <f>Items!R16</f>
        <v>N</v>
      </c>
      <c r="I242" s="22" t="str">
        <f>Items!O16</f>
        <v>Всего себестоимость</v>
      </c>
      <c r="J242" s="1" t="str">
        <f>Items!P16</f>
        <v>Материалы Коробка</v>
      </c>
      <c r="Q242" s="1">
        <f ca="1">RepFd!Q299</f>
        <v>166727.92500000002</v>
      </c>
      <c r="T242" s="1">
        <f ca="1">RepFd!T299</f>
        <v>0</v>
      </c>
      <c r="U242" s="1">
        <f ca="1">RepFd!U299</f>
        <v>0</v>
      </c>
      <c r="V242" s="1">
        <f ca="1">RepFd!V299</f>
        <v>0</v>
      </c>
      <c r="W242" s="1">
        <f ca="1">RepFd!W299</f>
        <v>0</v>
      </c>
      <c r="X242" s="1">
        <f ca="1">RepFd!X299</f>
        <v>0</v>
      </c>
      <c r="Y242" s="1">
        <f ca="1">RepFd!Y299</f>
        <v>166727.92500000002</v>
      </c>
      <c r="Z242" s="1">
        <f ca="1">RepFd!Z299</f>
        <v>0</v>
      </c>
      <c r="AA242" s="1">
        <f ca="1">RepFd!AA299</f>
        <v>0</v>
      </c>
      <c r="AB242" s="1">
        <f ca="1">RepFd!AB299</f>
        <v>0</v>
      </c>
      <c r="AC242" s="1">
        <f ca="1">RepFd!AC299</f>
        <v>0</v>
      </c>
      <c r="AD242" s="1">
        <f ca="1">RepFd!AD299</f>
        <v>0</v>
      </c>
      <c r="AE242" s="1">
        <f ca="1">RepFd!AE299</f>
        <v>0</v>
      </c>
      <c r="AF242" s="1">
        <f ca="1">RepFd!AF299</f>
        <v>0</v>
      </c>
      <c r="AG242" s="1">
        <f ca="1">RepFd!AG299</f>
        <v>0</v>
      </c>
      <c r="AH242" s="1">
        <f ca="1">RepFd!AH299</f>
        <v>0</v>
      </c>
      <c r="AI242" s="1">
        <f ca="1">RepFd!AI299</f>
        <v>0</v>
      </c>
      <c r="AJ242" s="1">
        <f ca="1">RepFd!AJ299</f>
        <v>0</v>
      </c>
      <c r="AK242" s="1">
        <f ca="1">RepFd!AK299</f>
        <v>0</v>
      </c>
      <c r="AL242" s="1">
        <f ca="1">RepFd!AL299</f>
        <v>0</v>
      </c>
    </row>
    <row r="243" spans="2:38" x14ac:dyDescent="0.25">
      <c r="B243" s="1" t="str">
        <f>Items!Q17</f>
        <v>PL(-)</v>
      </c>
      <c r="C243" s="1" t="str">
        <f>Items!R17</f>
        <v>N</v>
      </c>
      <c r="I243" s="22" t="str">
        <f>Items!O17</f>
        <v>Всего себестоимость</v>
      </c>
      <c r="J243" s="1" t="str">
        <f>Items!P17</f>
        <v>Материалы Кровля</v>
      </c>
      <c r="Q243" s="1">
        <f ca="1">RepFd!Q300</f>
        <v>0</v>
      </c>
      <c r="T243" s="1">
        <f ca="1">RepFd!T300</f>
        <v>0</v>
      </c>
      <c r="U243" s="1">
        <f ca="1">RepFd!U300</f>
        <v>0</v>
      </c>
      <c r="V243" s="1">
        <f ca="1">RepFd!V300</f>
        <v>0</v>
      </c>
      <c r="W243" s="1">
        <f ca="1">RepFd!W300</f>
        <v>0</v>
      </c>
      <c r="X243" s="1">
        <f ca="1">RepFd!X300</f>
        <v>0</v>
      </c>
      <c r="Y243" s="1">
        <f ca="1">RepFd!Y300</f>
        <v>0</v>
      </c>
      <c r="Z243" s="1">
        <f ca="1">RepFd!Z300</f>
        <v>0</v>
      </c>
      <c r="AA243" s="1">
        <f ca="1">RepFd!AA300</f>
        <v>0</v>
      </c>
      <c r="AB243" s="1">
        <f ca="1">RepFd!AB300</f>
        <v>0</v>
      </c>
      <c r="AC243" s="1">
        <f ca="1">RepFd!AC300</f>
        <v>0</v>
      </c>
      <c r="AD243" s="1">
        <f ca="1">RepFd!AD300</f>
        <v>0</v>
      </c>
      <c r="AE243" s="1">
        <f ca="1">RepFd!AE300</f>
        <v>0</v>
      </c>
      <c r="AF243" s="1">
        <f ca="1">RepFd!AF300</f>
        <v>0</v>
      </c>
      <c r="AG243" s="1">
        <f ca="1">RepFd!AG300</f>
        <v>0</v>
      </c>
      <c r="AH243" s="1">
        <f ca="1">RepFd!AH300</f>
        <v>0</v>
      </c>
      <c r="AI243" s="1">
        <f ca="1">RepFd!AI300</f>
        <v>0</v>
      </c>
      <c r="AJ243" s="1">
        <f ca="1">RepFd!AJ300</f>
        <v>0</v>
      </c>
      <c r="AK243" s="1">
        <f ca="1">RepFd!AK300</f>
        <v>0</v>
      </c>
      <c r="AL243" s="1">
        <f ca="1">RepFd!AL300</f>
        <v>0</v>
      </c>
    </row>
    <row r="244" spans="2:38" x14ac:dyDescent="0.25">
      <c r="B244" s="1" t="str">
        <f>Items!Q18</f>
        <v>PL(-)</v>
      </c>
      <c r="C244" s="1" t="str">
        <f>Items!R18</f>
        <v>N</v>
      </c>
      <c r="I244" s="22" t="str">
        <f>Items!O18</f>
        <v>Всего себестоимость</v>
      </c>
      <c r="J244" s="1" t="str">
        <f>Items!P18</f>
        <v>Материалы Окна и двери</v>
      </c>
      <c r="Q244" s="1">
        <f ca="1">RepFd!Q301</f>
        <v>0</v>
      </c>
      <c r="T244" s="1">
        <f ca="1">RepFd!T301</f>
        <v>0</v>
      </c>
      <c r="U244" s="1">
        <f ca="1">RepFd!U301</f>
        <v>0</v>
      </c>
      <c r="V244" s="1">
        <f ca="1">RepFd!V301</f>
        <v>0</v>
      </c>
      <c r="W244" s="1">
        <f ca="1">RepFd!W301</f>
        <v>0</v>
      </c>
      <c r="X244" s="1">
        <f ca="1">RepFd!X301</f>
        <v>0</v>
      </c>
      <c r="Y244" s="1">
        <f ca="1">RepFd!Y301</f>
        <v>0</v>
      </c>
      <c r="Z244" s="1">
        <f ca="1">RepFd!Z301</f>
        <v>0</v>
      </c>
      <c r="AA244" s="1">
        <f ca="1">RepFd!AA301</f>
        <v>0</v>
      </c>
      <c r="AB244" s="1">
        <f ca="1">RepFd!AB301</f>
        <v>0</v>
      </c>
      <c r="AC244" s="1">
        <f ca="1">RepFd!AC301</f>
        <v>0</v>
      </c>
      <c r="AD244" s="1">
        <f ca="1">RepFd!AD301</f>
        <v>0</v>
      </c>
      <c r="AE244" s="1">
        <f ca="1">RepFd!AE301</f>
        <v>0</v>
      </c>
      <c r="AF244" s="1">
        <f ca="1">RepFd!AF301</f>
        <v>0</v>
      </c>
      <c r="AG244" s="1">
        <f ca="1">RepFd!AG301</f>
        <v>0</v>
      </c>
      <c r="AH244" s="1">
        <f ca="1">RepFd!AH301</f>
        <v>0</v>
      </c>
      <c r="AI244" s="1">
        <f ca="1">RepFd!AI301</f>
        <v>0</v>
      </c>
      <c r="AJ244" s="1">
        <f ca="1">RepFd!AJ301</f>
        <v>0</v>
      </c>
      <c r="AK244" s="1">
        <f ca="1">RepFd!AK301</f>
        <v>0</v>
      </c>
      <c r="AL244" s="1">
        <f ca="1">RepFd!AL301</f>
        <v>0</v>
      </c>
    </row>
    <row r="245" spans="2:38" x14ac:dyDescent="0.25">
      <c r="B245" s="1" t="str">
        <f>Items!Q19</f>
        <v>PL(-)</v>
      </c>
      <c r="C245" s="1" t="str">
        <f>Items!R19</f>
        <v>N</v>
      </c>
      <c r="I245" s="22" t="str">
        <f>Items!O19</f>
        <v>Всего себестоимость</v>
      </c>
      <c r="J245" s="1" t="str">
        <f>Items!P19</f>
        <v>Материалы Фасад</v>
      </c>
      <c r="Q245" s="1">
        <f ca="1">RepFd!Q302</f>
        <v>0</v>
      </c>
      <c r="T245" s="1">
        <f ca="1">RepFd!T302</f>
        <v>0</v>
      </c>
      <c r="U245" s="1">
        <f ca="1">RepFd!U302</f>
        <v>0</v>
      </c>
      <c r="V245" s="1">
        <f ca="1">RepFd!V302</f>
        <v>0</v>
      </c>
      <c r="W245" s="1">
        <f ca="1">RepFd!W302</f>
        <v>0</v>
      </c>
      <c r="X245" s="1">
        <f ca="1">RepFd!X302</f>
        <v>0</v>
      </c>
      <c r="Y245" s="1">
        <f ca="1">RepFd!Y302</f>
        <v>0</v>
      </c>
      <c r="Z245" s="1">
        <f ca="1">RepFd!Z302</f>
        <v>0</v>
      </c>
      <c r="AA245" s="1">
        <f ca="1">RepFd!AA302</f>
        <v>0</v>
      </c>
      <c r="AB245" s="1">
        <f ca="1">RepFd!AB302</f>
        <v>0</v>
      </c>
      <c r="AC245" s="1">
        <f ca="1">RepFd!AC302</f>
        <v>0</v>
      </c>
      <c r="AD245" s="1">
        <f ca="1">RepFd!AD302</f>
        <v>0</v>
      </c>
      <c r="AE245" s="1">
        <f ca="1">RepFd!AE302</f>
        <v>0</v>
      </c>
      <c r="AF245" s="1">
        <f ca="1">RepFd!AF302</f>
        <v>0</v>
      </c>
      <c r="AG245" s="1">
        <f ca="1">RepFd!AG302</f>
        <v>0</v>
      </c>
      <c r="AH245" s="1">
        <f ca="1">RepFd!AH302</f>
        <v>0</v>
      </c>
      <c r="AI245" s="1">
        <f ca="1">RepFd!AI302</f>
        <v>0</v>
      </c>
      <c r="AJ245" s="1">
        <f ca="1">RepFd!AJ302</f>
        <v>0</v>
      </c>
      <c r="AK245" s="1">
        <f ca="1">RepFd!AK302</f>
        <v>0</v>
      </c>
      <c r="AL245" s="1">
        <f ca="1">RepFd!AL302</f>
        <v>0</v>
      </c>
    </row>
    <row r="246" spans="2:38" x14ac:dyDescent="0.25">
      <c r="B246" s="1" t="str">
        <f>Items!Q20</f>
        <v>PL(-)</v>
      </c>
      <c r="C246" s="1" t="str">
        <f>Items!R20</f>
        <v>N</v>
      </c>
      <c r="I246" s="22" t="str">
        <f>Items!O20</f>
        <v>Всего себестоимость</v>
      </c>
      <c r="J246" s="1" t="str">
        <f>Items!P20</f>
        <v>Материалы Благоустройство</v>
      </c>
      <c r="Q246" s="1">
        <f ca="1">RepFd!Q303</f>
        <v>0</v>
      </c>
      <c r="T246" s="1">
        <f ca="1">RepFd!T303</f>
        <v>0</v>
      </c>
      <c r="U246" s="1">
        <f ca="1">RepFd!U303</f>
        <v>0</v>
      </c>
      <c r="V246" s="1">
        <f ca="1">RepFd!V303</f>
        <v>0</v>
      </c>
      <c r="W246" s="1">
        <f ca="1">RepFd!W303</f>
        <v>0</v>
      </c>
      <c r="X246" s="1">
        <f ca="1">RepFd!X303</f>
        <v>0</v>
      </c>
      <c r="Y246" s="1">
        <f ca="1">RepFd!Y303</f>
        <v>0</v>
      </c>
      <c r="Z246" s="1">
        <f ca="1">RepFd!Z303</f>
        <v>0</v>
      </c>
      <c r="AA246" s="1">
        <f ca="1">RepFd!AA303</f>
        <v>0</v>
      </c>
      <c r="AB246" s="1">
        <f ca="1">RepFd!AB303</f>
        <v>0</v>
      </c>
      <c r="AC246" s="1">
        <f ca="1">RepFd!AC303</f>
        <v>0</v>
      </c>
      <c r="AD246" s="1">
        <f ca="1">RepFd!AD303</f>
        <v>0</v>
      </c>
      <c r="AE246" s="1">
        <f ca="1">RepFd!AE303</f>
        <v>0</v>
      </c>
      <c r="AF246" s="1">
        <f ca="1">RepFd!AF303</f>
        <v>0</v>
      </c>
      <c r="AG246" s="1">
        <f ca="1">RepFd!AG303</f>
        <v>0</v>
      </c>
      <c r="AH246" s="1">
        <f ca="1">RepFd!AH303</f>
        <v>0</v>
      </c>
      <c r="AI246" s="1">
        <f ca="1">RepFd!AI303</f>
        <v>0</v>
      </c>
      <c r="AJ246" s="1">
        <f ca="1">RepFd!AJ303</f>
        <v>0</v>
      </c>
      <c r="AK246" s="1">
        <f ca="1">RepFd!AK303</f>
        <v>0</v>
      </c>
      <c r="AL246" s="1">
        <f ca="1">RepFd!AL303</f>
        <v>0</v>
      </c>
    </row>
    <row r="247" spans="2:38" x14ac:dyDescent="0.25">
      <c r="B247" s="1" t="str">
        <f>Items!Q21</f>
        <v>PL(-)</v>
      </c>
      <c r="C247" s="1" t="str">
        <f>Items!R21</f>
        <v>N</v>
      </c>
      <c r="I247" s="22" t="str">
        <f>Items!O21</f>
        <v>Всего себестоимость</v>
      </c>
      <c r="J247" s="1" t="str">
        <f>Items!P21</f>
        <v>Монтаж фундамента</v>
      </c>
      <c r="Q247" s="1">
        <f ca="1">RepFd!Q304</f>
        <v>1535674.686</v>
      </c>
      <c r="T247" s="1">
        <f ca="1">RepFd!T304</f>
        <v>0</v>
      </c>
      <c r="U247" s="1">
        <f ca="1">RepFd!U304</f>
        <v>0</v>
      </c>
      <c r="V247" s="1">
        <f ca="1">RepFd!V304</f>
        <v>0</v>
      </c>
      <c r="W247" s="1">
        <f ca="1">RepFd!W304</f>
        <v>0</v>
      </c>
      <c r="X247" s="1">
        <f ca="1">RepFd!X304</f>
        <v>0</v>
      </c>
      <c r="Y247" s="1">
        <f ca="1">RepFd!Y304</f>
        <v>1535674.686</v>
      </c>
      <c r="Z247" s="1">
        <f ca="1">RepFd!Z304</f>
        <v>0</v>
      </c>
      <c r="AA247" s="1">
        <f ca="1">RepFd!AA304</f>
        <v>0</v>
      </c>
      <c r="AB247" s="1">
        <f ca="1">RepFd!AB304</f>
        <v>0</v>
      </c>
      <c r="AC247" s="1">
        <f ca="1">RepFd!AC304</f>
        <v>0</v>
      </c>
      <c r="AD247" s="1">
        <f ca="1">RepFd!AD304</f>
        <v>0</v>
      </c>
      <c r="AE247" s="1">
        <f ca="1">RepFd!AE304</f>
        <v>0</v>
      </c>
      <c r="AF247" s="1">
        <f ca="1">RepFd!AF304</f>
        <v>0</v>
      </c>
      <c r="AG247" s="1">
        <f ca="1">RepFd!AG304</f>
        <v>0</v>
      </c>
      <c r="AH247" s="1">
        <f ca="1">RepFd!AH304</f>
        <v>0</v>
      </c>
      <c r="AI247" s="1">
        <f ca="1">RepFd!AI304</f>
        <v>0</v>
      </c>
      <c r="AJ247" s="1">
        <f ca="1">RepFd!AJ304</f>
        <v>0</v>
      </c>
      <c r="AK247" s="1">
        <f ca="1">RepFd!AK304</f>
        <v>0</v>
      </c>
      <c r="AL247" s="1">
        <f ca="1">RepFd!AL304</f>
        <v>0</v>
      </c>
    </row>
    <row r="248" spans="2:38" x14ac:dyDescent="0.25">
      <c r="B248" s="1" t="str">
        <f>Items!Q22</f>
        <v>PL(-)</v>
      </c>
      <c r="C248" s="1" t="str">
        <f>Items!R22</f>
        <v>N</v>
      </c>
      <c r="I248" s="22" t="str">
        <f>Items!O22</f>
        <v>Всего себестоимость</v>
      </c>
      <c r="J248" s="1" t="str">
        <f>Items!P22</f>
        <v>Монтаж Коробки</v>
      </c>
      <c r="Q248" s="1">
        <f ca="1">RepFd!Q305</f>
        <v>0</v>
      </c>
      <c r="T248" s="1">
        <f ca="1">RepFd!T305</f>
        <v>0</v>
      </c>
      <c r="U248" s="1">
        <f ca="1">RepFd!U305</f>
        <v>0</v>
      </c>
      <c r="V248" s="1">
        <f ca="1">RepFd!V305</f>
        <v>0</v>
      </c>
      <c r="W248" s="1">
        <f ca="1">RepFd!W305</f>
        <v>0</v>
      </c>
      <c r="X248" s="1">
        <f ca="1">RepFd!X305</f>
        <v>0</v>
      </c>
      <c r="Y248" s="1">
        <f ca="1">RepFd!Y305</f>
        <v>0</v>
      </c>
      <c r="Z248" s="1">
        <f ca="1">RepFd!Z305</f>
        <v>0</v>
      </c>
      <c r="AA248" s="1">
        <f ca="1">RepFd!AA305</f>
        <v>0</v>
      </c>
      <c r="AB248" s="1">
        <f ca="1">RepFd!AB305</f>
        <v>0</v>
      </c>
      <c r="AC248" s="1">
        <f ca="1">RepFd!AC305</f>
        <v>0</v>
      </c>
      <c r="AD248" s="1">
        <f ca="1">RepFd!AD305</f>
        <v>0</v>
      </c>
      <c r="AE248" s="1">
        <f ca="1">RepFd!AE305</f>
        <v>0</v>
      </c>
      <c r="AF248" s="1">
        <f ca="1">RepFd!AF305</f>
        <v>0</v>
      </c>
      <c r="AG248" s="1">
        <f ca="1">RepFd!AG305</f>
        <v>0</v>
      </c>
      <c r="AH248" s="1">
        <f ca="1">RepFd!AH305</f>
        <v>0</v>
      </c>
      <c r="AI248" s="1">
        <f ca="1">RepFd!AI305</f>
        <v>0</v>
      </c>
      <c r="AJ248" s="1">
        <f ca="1">RepFd!AJ305</f>
        <v>0</v>
      </c>
      <c r="AK248" s="1">
        <f ca="1">RepFd!AK305</f>
        <v>0</v>
      </c>
      <c r="AL248" s="1">
        <f ca="1">RepFd!AL305</f>
        <v>0</v>
      </c>
    </row>
    <row r="249" spans="2:38" x14ac:dyDescent="0.25">
      <c r="B249" s="1" t="str">
        <f>Items!Q23</f>
        <v>PL(-)</v>
      </c>
      <c r="C249" s="1" t="str">
        <f>Items!R23</f>
        <v>N</v>
      </c>
      <c r="I249" s="22" t="str">
        <f>Items!O23</f>
        <v>Всего себестоимость</v>
      </c>
      <c r="J249" s="1" t="str">
        <f>Items!P23</f>
        <v>Монтаж кровли</v>
      </c>
      <c r="Q249" s="1">
        <f ca="1">RepFd!Q306</f>
        <v>0</v>
      </c>
      <c r="T249" s="1">
        <f ca="1">RepFd!T306</f>
        <v>0</v>
      </c>
      <c r="U249" s="1">
        <f ca="1">RepFd!U306</f>
        <v>0</v>
      </c>
      <c r="V249" s="1">
        <f ca="1">RepFd!V306</f>
        <v>0</v>
      </c>
      <c r="W249" s="1">
        <f ca="1">RepFd!W306</f>
        <v>0</v>
      </c>
      <c r="X249" s="1">
        <f ca="1">RepFd!X306</f>
        <v>0</v>
      </c>
      <c r="Y249" s="1">
        <f ca="1">RepFd!Y306</f>
        <v>0</v>
      </c>
      <c r="Z249" s="1">
        <f ca="1">RepFd!Z306</f>
        <v>0</v>
      </c>
      <c r="AA249" s="1">
        <f ca="1">RepFd!AA306</f>
        <v>0</v>
      </c>
      <c r="AB249" s="1">
        <f ca="1">RepFd!AB306</f>
        <v>0</v>
      </c>
      <c r="AC249" s="1">
        <f ca="1">RepFd!AC306</f>
        <v>0</v>
      </c>
      <c r="AD249" s="1">
        <f ca="1">RepFd!AD306</f>
        <v>0</v>
      </c>
      <c r="AE249" s="1">
        <f ca="1">RepFd!AE306</f>
        <v>0</v>
      </c>
      <c r="AF249" s="1">
        <f ca="1">RepFd!AF306</f>
        <v>0</v>
      </c>
      <c r="AG249" s="1">
        <f ca="1">RepFd!AG306</f>
        <v>0</v>
      </c>
      <c r="AH249" s="1">
        <f ca="1">RepFd!AH306</f>
        <v>0</v>
      </c>
      <c r="AI249" s="1">
        <f ca="1">RepFd!AI306</f>
        <v>0</v>
      </c>
      <c r="AJ249" s="1">
        <f ca="1">RepFd!AJ306</f>
        <v>0</v>
      </c>
      <c r="AK249" s="1">
        <f ca="1">RepFd!AK306</f>
        <v>0</v>
      </c>
      <c r="AL249" s="1">
        <f ca="1">RepFd!AL306</f>
        <v>0</v>
      </c>
    </row>
    <row r="250" spans="2:38" x14ac:dyDescent="0.25">
      <c r="B250" s="1" t="str">
        <f>Items!Q24</f>
        <v>PL(-)</v>
      </c>
      <c r="C250" s="1" t="str">
        <f>Items!R24</f>
        <v>N</v>
      </c>
      <c r="I250" s="22" t="str">
        <f>Items!O24</f>
        <v>Всего себестоимость</v>
      </c>
      <c r="J250" s="1" t="str">
        <f>Items!P24</f>
        <v>Монтаж окон</v>
      </c>
      <c r="Q250" s="1">
        <f ca="1">RepFd!Q307</f>
        <v>0</v>
      </c>
      <c r="T250" s="1">
        <f ca="1">RepFd!T307</f>
        <v>0</v>
      </c>
      <c r="U250" s="1">
        <f ca="1">RepFd!U307</f>
        <v>0</v>
      </c>
      <c r="V250" s="1">
        <f ca="1">RepFd!V307</f>
        <v>0</v>
      </c>
      <c r="W250" s="1">
        <f ca="1">RepFd!W307</f>
        <v>0</v>
      </c>
      <c r="X250" s="1">
        <f ca="1">RepFd!X307</f>
        <v>0</v>
      </c>
      <c r="Y250" s="1">
        <f ca="1">RepFd!Y307</f>
        <v>0</v>
      </c>
      <c r="Z250" s="1">
        <f ca="1">RepFd!Z307</f>
        <v>0</v>
      </c>
      <c r="AA250" s="1">
        <f ca="1">RepFd!AA307</f>
        <v>0</v>
      </c>
      <c r="AB250" s="1">
        <f ca="1">RepFd!AB307</f>
        <v>0</v>
      </c>
      <c r="AC250" s="1">
        <f ca="1">RepFd!AC307</f>
        <v>0</v>
      </c>
      <c r="AD250" s="1">
        <f ca="1">RepFd!AD307</f>
        <v>0</v>
      </c>
      <c r="AE250" s="1">
        <f ca="1">RepFd!AE307</f>
        <v>0</v>
      </c>
      <c r="AF250" s="1">
        <f ca="1">RepFd!AF307</f>
        <v>0</v>
      </c>
      <c r="AG250" s="1">
        <f ca="1">RepFd!AG307</f>
        <v>0</v>
      </c>
      <c r="AH250" s="1">
        <f ca="1">RepFd!AH307</f>
        <v>0</v>
      </c>
      <c r="AI250" s="1">
        <f ca="1">RepFd!AI307</f>
        <v>0</v>
      </c>
      <c r="AJ250" s="1">
        <f ca="1">RepFd!AJ307</f>
        <v>0</v>
      </c>
      <c r="AK250" s="1">
        <f ca="1">RepFd!AK307</f>
        <v>0</v>
      </c>
      <c r="AL250" s="1">
        <f ca="1">RepFd!AL307</f>
        <v>0</v>
      </c>
    </row>
    <row r="251" spans="2:38" x14ac:dyDescent="0.25">
      <c r="B251" s="1" t="str">
        <f>Items!Q25</f>
        <v>PL(-)</v>
      </c>
      <c r="C251" s="1" t="str">
        <f>Items!R25</f>
        <v>N</v>
      </c>
      <c r="I251" s="22" t="str">
        <f>Items!O25</f>
        <v>Всего себестоимость</v>
      </c>
      <c r="J251" s="1" t="str">
        <f>Items!P25</f>
        <v>Монтаж Фасада</v>
      </c>
      <c r="Q251" s="1">
        <f ca="1">RepFd!Q308</f>
        <v>0</v>
      </c>
      <c r="T251" s="1">
        <f ca="1">RepFd!T308</f>
        <v>0</v>
      </c>
      <c r="U251" s="1">
        <f ca="1">RepFd!U308</f>
        <v>0</v>
      </c>
      <c r="V251" s="1">
        <f ca="1">RepFd!V308</f>
        <v>0</v>
      </c>
      <c r="W251" s="1">
        <f ca="1">RepFd!W308</f>
        <v>0</v>
      </c>
      <c r="X251" s="1">
        <f ca="1">RepFd!X308</f>
        <v>0</v>
      </c>
      <c r="Y251" s="1">
        <f ca="1">RepFd!Y308</f>
        <v>0</v>
      </c>
      <c r="Z251" s="1">
        <f ca="1">RepFd!Z308</f>
        <v>0</v>
      </c>
      <c r="AA251" s="1">
        <f ca="1">RepFd!AA308</f>
        <v>0</v>
      </c>
      <c r="AB251" s="1">
        <f ca="1">RepFd!AB308</f>
        <v>0</v>
      </c>
      <c r="AC251" s="1">
        <f ca="1">RepFd!AC308</f>
        <v>0</v>
      </c>
      <c r="AD251" s="1">
        <f ca="1">RepFd!AD308</f>
        <v>0</v>
      </c>
      <c r="AE251" s="1">
        <f ca="1">RepFd!AE308</f>
        <v>0</v>
      </c>
      <c r="AF251" s="1">
        <f ca="1">RepFd!AF308</f>
        <v>0</v>
      </c>
      <c r="AG251" s="1">
        <f ca="1">RepFd!AG308</f>
        <v>0</v>
      </c>
      <c r="AH251" s="1">
        <f ca="1">RepFd!AH308</f>
        <v>0</v>
      </c>
      <c r="AI251" s="1">
        <f ca="1">RepFd!AI308</f>
        <v>0</v>
      </c>
      <c r="AJ251" s="1">
        <f ca="1">RepFd!AJ308</f>
        <v>0</v>
      </c>
      <c r="AK251" s="1">
        <f ca="1">RepFd!AK308</f>
        <v>0</v>
      </c>
      <c r="AL251" s="1">
        <f ca="1">RepFd!AL308</f>
        <v>0</v>
      </c>
    </row>
    <row r="252" spans="2:38" x14ac:dyDescent="0.25">
      <c r="B252" s="1" t="str">
        <f>Items!Q26</f>
        <v>PL(-)</v>
      </c>
      <c r="C252" s="1" t="str">
        <f>Items!R26</f>
        <v>N</v>
      </c>
      <c r="I252" s="22" t="str">
        <f>Items!O26</f>
        <v>Всего себестоимость</v>
      </c>
      <c r="J252" s="1" t="str">
        <f>Items!P26</f>
        <v>Монтаж Благоустройства</v>
      </c>
      <c r="Q252" s="1">
        <f ca="1">RepFd!Q309</f>
        <v>0</v>
      </c>
      <c r="T252" s="1">
        <f ca="1">RepFd!T309</f>
        <v>0</v>
      </c>
      <c r="U252" s="1">
        <f ca="1">RepFd!U309</f>
        <v>0</v>
      </c>
      <c r="V252" s="1">
        <f ca="1">RepFd!V309</f>
        <v>0</v>
      </c>
      <c r="W252" s="1">
        <f ca="1">RepFd!W309</f>
        <v>0</v>
      </c>
      <c r="X252" s="1">
        <f ca="1">RepFd!X309</f>
        <v>0</v>
      </c>
      <c r="Y252" s="1">
        <f ca="1">RepFd!Y309</f>
        <v>0</v>
      </c>
      <c r="Z252" s="1">
        <f ca="1">RepFd!Z309</f>
        <v>0</v>
      </c>
      <c r="AA252" s="1">
        <f ca="1">RepFd!AA309</f>
        <v>0</v>
      </c>
      <c r="AB252" s="1">
        <f ca="1">RepFd!AB309</f>
        <v>0</v>
      </c>
      <c r="AC252" s="1">
        <f ca="1">RepFd!AC309</f>
        <v>0</v>
      </c>
      <c r="AD252" s="1">
        <f ca="1">RepFd!AD309</f>
        <v>0</v>
      </c>
      <c r="AE252" s="1">
        <f ca="1">RepFd!AE309</f>
        <v>0</v>
      </c>
      <c r="AF252" s="1">
        <f ca="1">RepFd!AF309</f>
        <v>0</v>
      </c>
      <c r="AG252" s="1">
        <f ca="1">RepFd!AG309</f>
        <v>0</v>
      </c>
      <c r="AH252" s="1">
        <f ca="1">RepFd!AH309</f>
        <v>0</v>
      </c>
      <c r="AI252" s="1">
        <f ca="1">RepFd!AI309</f>
        <v>0</v>
      </c>
      <c r="AJ252" s="1">
        <f ca="1">RepFd!AJ309</f>
        <v>0</v>
      </c>
      <c r="AK252" s="1">
        <f ca="1">RepFd!AK309</f>
        <v>0</v>
      </c>
      <c r="AL252" s="1">
        <f ca="1">RepFd!AL309</f>
        <v>0</v>
      </c>
    </row>
    <row r="253" spans="2:38" x14ac:dyDescent="0.25">
      <c r="B253" s="1" t="str">
        <f>Items!Q27</f>
        <v>PL(-)</v>
      </c>
      <c r="C253" s="1" t="str">
        <f>Items!R27</f>
        <v>N</v>
      </c>
      <c r="I253" s="22" t="str">
        <f>Items!O27</f>
        <v>Всего себестоимость</v>
      </c>
      <c r="J253" s="1" t="str">
        <f>Items!P27</f>
        <v>Спец техника</v>
      </c>
      <c r="Q253" s="1">
        <f ca="1">RepFd!Q310</f>
        <v>420892.52399999998</v>
      </c>
      <c r="T253" s="1">
        <f ca="1">RepFd!T310</f>
        <v>0</v>
      </c>
      <c r="U253" s="1">
        <f ca="1">RepFd!U310</f>
        <v>0</v>
      </c>
      <c r="V253" s="1">
        <f ca="1">RepFd!V310</f>
        <v>0</v>
      </c>
      <c r="W253" s="1">
        <f ca="1">RepFd!W310</f>
        <v>0</v>
      </c>
      <c r="X253" s="1">
        <f ca="1">RepFd!X310</f>
        <v>0</v>
      </c>
      <c r="Y253" s="1">
        <f ca="1">RepFd!Y310</f>
        <v>420892.52399999998</v>
      </c>
      <c r="Z253" s="1">
        <f ca="1">RepFd!Z310</f>
        <v>0</v>
      </c>
      <c r="AA253" s="1">
        <f ca="1">RepFd!AA310</f>
        <v>0</v>
      </c>
      <c r="AB253" s="1">
        <f ca="1">RepFd!AB310</f>
        <v>0</v>
      </c>
      <c r="AC253" s="1">
        <f ca="1">RepFd!AC310</f>
        <v>0</v>
      </c>
      <c r="AD253" s="1">
        <f ca="1">RepFd!AD310</f>
        <v>0</v>
      </c>
      <c r="AE253" s="1">
        <f ca="1">RepFd!AE310</f>
        <v>0</v>
      </c>
      <c r="AF253" s="1">
        <f ca="1">RepFd!AF310</f>
        <v>0</v>
      </c>
      <c r="AG253" s="1">
        <f ca="1">RepFd!AG310</f>
        <v>0</v>
      </c>
      <c r="AH253" s="1">
        <f ca="1">RepFd!AH310</f>
        <v>0</v>
      </c>
      <c r="AI253" s="1">
        <f ca="1">RepFd!AI310</f>
        <v>0</v>
      </c>
      <c r="AJ253" s="1">
        <f ca="1">RepFd!AJ310</f>
        <v>0</v>
      </c>
      <c r="AK253" s="1">
        <f ca="1">RepFd!AK310</f>
        <v>0</v>
      </c>
      <c r="AL253" s="1">
        <f ca="1">RepFd!AL310</f>
        <v>0</v>
      </c>
    </row>
    <row r="254" spans="2:38" x14ac:dyDescent="0.25">
      <c r="B254" s="1" t="str">
        <f>Items!Q28</f>
        <v>PL(-)</v>
      </c>
      <c r="C254" s="1" t="str">
        <f>Items!R28</f>
        <v>N</v>
      </c>
      <c r="I254" s="22" t="str">
        <f>Items!O28</f>
        <v>Всего себестоимость</v>
      </c>
      <c r="J254" s="1" t="str">
        <f>Items!P28</f>
        <v>Общая территория (дорога, ливневка, газ, эл-во)</v>
      </c>
      <c r="Q254" s="1">
        <f ca="1">RepFd!Q311</f>
        <v>0</v>
      </c>
      <c r="T254" s="1">
        <f ca="1">RepFd!T311</f>
        <v>0</v>
      </c>
      <c r="U254" s="1">
        <f ca="1">RepFd!U311</f>
        <v>0</v>
      </c>
      <c r="V254" s="1">
        <f ca="1">RepFd!V311</f>
        <v>0</v>
      </c>
      <c r="W254" s="1">
        <f ca="1">RepFd!W311</f>
        <v>0</v>
      </c>
      <c r="X254" s="1">
        <f ca="1">RepFd!X311</f>
        <v>0</v>
      </c>
      <c r="Y254" s="1">
        <f ca="1">RepFd!Y311</f>
        <v>0</v>
      </c>
      <c r="Z254" s="1">
        <f ca="1">RepFd!Z311</f>
        <v>0</v>
      </c>
      <c r="AA254" s="1">
        <f ca="1">RepFd!AA311</f>
        <v>0</v>
      </c>
      <c r="AB254" s="1">
        <f ca="1">RepFd!AB311</f>
        <v>0</v>
      </c>
      <c r="AC254" s="1">
        <f ca="1">RepFd!AC311</f>
        <v>0</v>
      </c>
      <c r="AD254" s="1">
        <f ca="1">RepFd!AD311</f>
        <v>0</v>
      </c>
      <c r="AE254" s="1">
        <f ca="1">RepFd!AE311</f>
        <v>0</v>
      </c>
      <c r="AF254" s="1">
        <f ca="1">RepFd!AF311</f>
        <v>0</v>
      </c>
      <c r="AG254" s="1">
        <f ca="1">RepFd!AG311</f>
        <v>0</v>
      </c>
      <c r="AH254" s="1">
        <f ca="1">RepFd!AH311</f>
        <v>0</v>
      </c>
      <c r="AI254" s="1">
        <f ca="1">RepFd!AI311</f>
        <v>0</v>
      </c>
      <c r="AJ254" s="1">
        <f ca="1">RepFd!AJ311</f>
        <v>0</v>
      </c>
      <c r="AK254" s="1">
        <f ca="1">RepFd!AK311</f>
        <v>0</v>
      </c>
      <c r="AL254" s="1">
        <f ca="1">RepFd!AL311</f>
        <v>0</v>
      </c>
    </row>
    <row r="255" spans="2:38" x14ac:dyDescent="0.25">
      <c r="B255" s="1" t="str">
        <f>Items!Q29</f>
        <v>PL(-)</v>
      </c>
      <c r="C255" s="1" t="str">
        <f>Items!R29</f>
        <v>N</v>
      </c>
      <c r="I255" s="22" t="str">
        <f>Items!O29</f>
        <v>Всего себестоимость</v>
      </c>
      <c r="J255" s="1" t="str">
        <f>Items!P29</f>
        <v>Резерв-1</v>
      </c>
      <c r="Q255" s="1">
        <f ca="1">RepFd!Q312</f>
        <v>0</v>
      </c>
      <c r="T255" s="1">
        <f ca="1">RepFd!T312</f>
        <v>0</v>
      </c>
      <c r="U255" s="1">
        <f ca="1">RepFd!U312</f>
        <v>0</v>
      </c>
      <c r="V255" s="1">
        <f ca="1">RepFd!V312</f>
        <v>0</v>
      </c>
      <c r="W255" s="1">
        <f ca="1">RepFd!W312</f>
        <v>0</v>
      </c>
      <c r="X255" s="1">
        <f ca="1">RepFd!X312</f>
        <v>0</v>
      </c>
      <c r="Y255" s="1">
        <f ca="1">RepFd!Y312</f>
        <v>0</v>
      </c>
      <c r="Z255" s="1">
        <f ca="1">RepFd!Z312</f>
        <v>0</v>
      </c>
      <c r="AA255" s="1">
        <f ca="1">RepFd!AA312</f>
        <v>0</v>
      </c>
      <c r="AB255" s="1">
        <f ca="1">RepFd!AB312</f>
        <v>0</v>
      </c>
      <c r="AC255" s="1">
        <f ca="1">RepFd!AC312</f>
        <v>0</v>
      </c>
      <c r="AD255" s="1">
        <f ca="1">RepFd!AD312</f>
        <v>0</v>
      </c>
      <c r="AE255" s="1">
        <f ca="1">RepFd!AE312</f>
        <v>0</v>
      </c>
      <c r="AF255" s="1">
        <f ca="1">RepFd!AF312</f>
        <v>0</v>
      </c>
      <c r="AG255" s="1">
        <f ca="1">RepFd!AG312</f>
        <v>0</v>
      </c>
      <c r="AH255" s="1">
        <f ca="1">RepFd!AH312</f>
        <v>0</v>
      </c>
      <c r="AI255" s="1">
        <f ca="1">RepFd!AI312</f>
        <v>0</v>
      </c>
      <c r="AJ255" s="1">
        <f ca="1">RepFd!AJ312</f>
        <v>0</v>
      </c>
      <c r="AK255" s="1">
        <f ca="1">RepFd!AK312</f>
        <v>0</v>
      </c>
      <c r="AL255" s="1">
        <f ca="1">RepFd!AL312</f>
        <v>0</v>
      </c>
    </row>
    <row r="256" spans="2:38" x14ac:dyDescent="0.25">
      <c r="B256" s="1" t="str">
        <f>Items!Q30</f>
        <v>PL(-)</v>
      </c>
      <c r="C256" s="1" t="str">
        <f>Items!R30</f>
        <v>N</v>
      </c>
      <c r="I256" s="22" t="str">
        <f>Items!O30</f>
        <v>Всего себестоимость</v>
      </c>
      <c r="J256" s="1" t="str">
        <f>Items!P30</f>
        <v>Резерв-2</v>
      </c>
      <c r="Q256" s="1">
        <f ca="1">RepFd!Q313</f>
        <v>0</v>
      </c>
      <c r="T256" s="1">
        <f ca="1">RepFd!T313</f>
        <v>0</v>
      </c>
      <c r="U256" s="1">
        <f ca="1">RepFd!U313</f>
        <v>0</v>
      </c>
      <c r="V256" s="1">
        <f ca="1">RepFd!V313</f>
        <v>0</v>
      </c>
      <c r="W256" s="1">
        <f ca="1">RepFd!W313</f>
        <v>0</v>
      </c>
      <c r="X256" s="1">
        <f ca="1">RepFd!X313</f>
        <v>0</v>
      </c>
      <c r="Y256" s="1">
        <f ca="1">RepFd!Y313</f>
        <v>0</v>
      </c>
      <c r="Z256" s="1">
        <f ca="1">RepFd!Z313</f>
        <v>0</v>
      </c>
      <c r="AA256" s="1">
        <f ca="1">RepFd!AA313</f>
        <v>0</v>
      </c>
      <c r="AB256" s="1">
        <f ca="1">RepFd!AB313</f>
        <v>0</v>
      </c>
      <c r="AC256" s="1">
        <f ca="1">RepFd!AC313</f>
        <v>0</v>
      </c>
      <c r="AD256" s="1">
        <f ca="1">RepFd!AD313</f>
        <v>0</v>
      </c>
      <c r="AE256" s="1">
        <f ca="1">RepFd!AE313</f>
        <v>0</v>
      </c>
      <c r="AF256" s="1">
        <f ca="1">RepFd!AF313</f>
        <v>0</v>
      </c>
      <c r="AG256" s="1">
        <f ca="1">RepFd!AG313</f>
        <v>0</v>
      </c>
      <c r="AH256" s="1">
        <f ca="1">RepFd!AH313</f>
        <v>0</v>
      </c>
      <c r="AI256" s="1">
        <f ca="1">RepFd!AI313</f>
        <v>0</v>
      </c>
      <c r="AJ256" s="1">
        <f ca="1">RepFd!AJ313</f>
        <v>0</v>
      </c>
      <c r="AK256" s="1">
        <f ca="1">RepFd!AK313</f>
        <v>0</v>
      </c>
      <c r="AL256" s="1">
        <f ca="1">RepFd!AL313</f>
        <v>0</v>
      </c>
    </row>
    <row r="257" spans="2:38" x14ac:dyDescent="0.25">
      <c r="B257" s="1" t="str">
        <f>Items!Q31</f>
        <v>PL(-)</v>
      </c>
      <c r="C257" s="1" t="str">
        <f>Items!R31</f>
        <v>N</v>
      </c>
      <c r="I257" s="22" t="str">
        <f>Items!O31</f>
        <v>Всего себестоимость</v>
      </c>
      <c r="J257" s="1" t="str">
        <f>Items!P31</f>
        <v>Резерв-3</v>
      </c>
      <c r="Q257" s="1">
        <f ca="1">RepFd!Q314</f>
        <v>0</v>
      </c>
      <c r="T257" s="1">
        <f ca="1">RepFd!T314</f>
        <v>0</v>
      </c>
      <c r="U257" s="1">
        <f ca="1">RepFd!U314</f>
        <v>0</v>
      </c>
      <c r="V257" s="1">
        <f ca="1">RepFd!V314</f>
        <v>0</v>
      </c>
      <c r="W257" s="1">
        <f ca="1">RepFd!W314</f>
        <v>0</v>
      </c>
      <c r="X257" s="1">
        <f ca="1">RepFd!X314</f>
        <v>0</v>
      </c>
      <c r="Y257" s="1">
        <f ca="1">RepFd!Y314</f>
        <v>0</v>
      </c>
      <c r="Z257" s="1">
        <f ca="1">RepFd!Z314</f>
        <v>0</v>
      </c>
      <c r="AA257" s="1">
        <f ca="1">RepFd!AA314</f>
        <v>0</v>
      </c>
      <c r="AB257" s="1">
        <f ca="1">RepFd!AB314</f>
        <v>0</v>
      </c>
      <c r="AC257" s="1">
        <f ca="1">RepFd!AC314</f>
        <v>0</v>
      </c>
      <c r="AD257" s="1">
        <f ca="1">RepFd!AD314</f>
        <v>0</v>
      </c>
      <c r="AE257" s="1">
        <f ca="1">RepFd!AE314</f>
        <v>0</v>
      </c>
      <c r="AF257" s="1">
        <f ca="1">RepFd!AF314</f>
        <v>0</v>
      </c>
      <c r="AG257" s="1">
        <f ca="1">RepFd!AG314</f>
        <v>0</v>
      </c>
      <c r="AH257" s="1">
        <f ca="1">RepFd!AH314</f>
        <v>0</v>
      </c>
      <c r="AI257" s="1">
        <f ca="1">RepFd!AI314</f>
        <v>0</v>
      </c>
      <c r="AJ257" s="1">
        <f ca="1">RepFd!AJ314</f>
        <v>0</v>
      </c>
      <c r="AK257" s="1">
        <f ca="1">RepFd!AK314</f>
        <v>0</v>
      </c>
      <c r="AL257" s="1">
        <f ca="1">RepFd!AL314</f>
        <v>0</v>
      </c>
    </row>
    <row r="258" spans="2:38" x14ac:dyDescent="0.25">
      <c r="B258" s="1" t="str">
        <f>Items!Q32</f>
        <v>PL(-)</v>
      </c>
      <c r="C258" s="1" t="str">
        <f>Items!R32</f>
        <v>N</v>
      </c>
      <c r="I258" s="22" t="str">
        <f>Items!O32</f>
        <v>Всего себестоимость</v>
      </c>
      <c r="J258" s="1" t="str">
        <f>Items!P32</f>
        <v>Резерв-4</v>
      </c>
      <c r="Q258" s="1">
        <f ca="1">RepFd!Q315</f>
        <v>0</v>
      </c>
      <c r="T258" s="1">
        <f ca="1">RepFd!T315</f>
        <v>0</v>
      </c>
      <c r="U258" s="1">
        <f ca="1">RepFd!U315</f>
        <v>0</v>
      </c>
      <c r="V258" s="1">
        <f ca="1">RepFd!V315</f>
        <v>0</v>
      </c>
      <c r="W258" s="1">
        <f ca="1">RepFd!W315</f>
        <v>0</v>
      </c>
      <c r="X258" s="1">
        <f ca="1">RepFd!X315</f>
        <v>0</v>
      </c>
      <c r="Y258" s="1">
        <f ca="1">RepFd!Y315</f>
        <v>0</v>
      </c>
      <c r="Z258" s="1">
        <f ca="1">RepFd!Z315</f>
        <v>0</v>
      </c>
      <c r="AA258" s="1">
        <f ca="1">RepFd!AA315</f>
        <v>0</v>
      </c>
      <c r="AB258" s="1">
        <f ca="1">RepFd!AB315</f>
        <v>0</v>
      </c>
      <c r="AC258" s="1">
        <f ca="1">RepFd!AC315</f>
        <v>0</v>
      </c>
      <c r="AD258" s="1">
        <f ca="1">RepFd!AD315</f>
        <v>0</v>
      </c>
      <c r="AE258" s="1">
        <f ca="1">RepFd!AE315</f>
        <v>0</v>
      </c>
      <c r="AF258" s="1">
        <f ca="1">RepFd!AF315</f>
        <v>0</v>
      </c>
      <c r="AG258" s="1">
        <f ca="1">RepFd!AG315</f>
        <v>0</v>
      </c>
      <c r="AH258" s="1">
        <f ca="1">RepFd!AH315</f>
        <v>0</v>
      </c>
      <c r="AI258" s="1">
        <f ca="1">RepFd!AI315</f>
        <v>0</v>
      </c>
      <c r="AJ258" s="1">
        <f ca="1">RepFd!AJ315</f>
        <v>0</v>
      </c>
      <c r="AK258" s="1">
        <f ca="1">RepFd!AK315</f>
        <v>0</v>
      </c>
      <c r="AL258" s="1">
        <f ca="1">RepFd!AL315</f>
        <v>0</v>
      </c>
    </row>
    <row r="259" spans="2:38" x14ac:dyDescent="0.25">
      <c r="B259" s="1" t="str">
        <f>Items!Q33</f>
        <v>PL(-)</v>
      </c>
      <c r="C259" s="1" t="str">
        <f>Items!R33</f>
        <v>N</v>
      </c>
      <c r="I259" s="22" t="str">
        <f>Items!O33</f>
        <v>Всего себестоимость</v>
      </c>
      <c r="J259" s="1" t="str">
        <f>Items!P33</f>
        <v>Резерв-5</v>
      </c>
      <c r="Q259" s="1">
        <f ca="1">RepFd!Q316</f>
        <v>0</v>
      </c>
      <c r="T259" s="1">
        <f ca="1">RepFd!T316</f>
        <v>0</v>
      </c>
      <c r="U259" s="1">
        <f ca="1">RepFd!U316</f>
        <v>0</v>
      </c>
      <c r="V259" s="1">
        <f ca="1">RepFd!V316</f>
        <v>0</v>
      </c>
      <c r="W259" s="1">
        <f ca="1">RepFd!W316</f>
        <v>0</v>
      </c>
      <c r="X259" s="1">
        <f ca="1">RepFd!X316</f>
        <v>0</v>
      </c>
      <c r="Y259" s="1">
        <f ca="1">RepFd!Y316</f>
        <v>0</v>
      </c>
      <c r="Z259" s="1">
        <f ca="1">RepFd!Z316</f>
        <v>0</v>
      </c>
      <c r="AA259" s="1">
        <f ca="1">RepFd!AA316</f>
        <v>0</v>
      </c>
      <c r="AB259" s="1">
        <f ca="1">RepFd!AB316</f>
        <v>0</v>
      </c>
      <c r="AC259" s="1">
        <f ca="1">RepFd!AC316</f>
        <v>0</v>
      </c>
      <c r="AD259" s="1">
        <f ca="1">RepFd!AD316</f>
        <v>0</v>
      </c>
      <c r="AE259" s="1">
        <f ca="1">RepFd!AE316</f>
        <v>0</v>
      </c>
      <c r="AF259" s="1">
        <f ca="1">RepFd!AF316</f>
        <v>0</v>
      </c>
      <c r="AG259" s="1">
        <f ca="1">RepFd!AG316</f>
        <v>0</v>
      </c>
      <c r="AH259" s="1">
        <f ca="1">RepFd!AH316</f>
        <v>0</v>
      </c>
      <c r="AI259" s="1">
        <f ca="1">RepFd!AI316</f>
        <v>0</v>
      </c>
      <c r="AJ259" s="1">
        <f ca="1">RepFd!AJ316</f>
        <v>0</v>
      </c>
      <c r="AK259" s="1">
        <f ca="1">RepFd!AK316</f>
        <v>0</v>
      </c>
      <c r="AL259" s="1">
        <f ca="1">RepFd!AL316</f>
        <v>0</v>
      </c>
    </row>
    <row r="260" spans="2:38" x14ac:dyDescent="0.25">
      <c r="B260" s="1" t="str">
        <f>Items!Q34</f>
        <v>PL(-)</v>
      </c>
      <c r="C260" s="1" t="str">
        <f>Items!R34</f>
        <v>N</v>
      </c>
      <c r="I260" s="22" t="str">
        <f>Items!O34</f>
        <v>Всего себестоимость</v>
      </c>
      <c r="J260" s="1" t="str">
        <f>Items!P34</f>
        <v>Резерв-6</v>
      </c>
      <c r="Q260" s="1">
        <f ca="1">RepFd!Q317</f>
        <v>0</v>
      </c>
      <c r="T260" s="1">
        <f ca="1">RepFd!T317</f>
        <v>0</v>
      </c>
      <c r="U260" s="1">
        <f ca="1">RepFd!U317</f>
        <v>0</v>
      </c>
      <c r="V260" s="1">
        <f ca="1">RepFd!V317</f>
        <v>0</v>
      </c>
      <c r="W260" s="1">
        <f ca="1">RepFd!W317</f>
        <v>0</v>
      </c>
      <c r="X260" s="1">
        <f ca="1">RepFd!X317</f>
        <v>0</v>
      </c>
      <c r="Y260" s="1">
        <f ca="1">RepFd!Y317</f>
        <v>0</v>
      </c>
      <c r="Z260" s="1">
        <f ca="1">RepFd!Z317</f>
        <v>0</v>
      </c>
      <c r="AA260" s="1">
        <f ca="1">RepFd!AA317</f>
        <v>0</v>
      </c>
      <c r="AB260" s="1">
        <f ca="1">RepFd!AB317</f>
        <v>0</v>
      </c>
      <c r="AC260" s="1">
        <f ca="1">RepFd!AC317</f>
        <v>0</v>
      </c>
      <c r="AD260" s="1">
        <f ca="1">RepFd!AD317</f>
        <v>0</v>
      </c>
      <c r="AE260" s="1">
        <f ca="1">RepFd!AE317</f>
        <v>0</v>
      </c>
      <c r="AF260" s="1">
        <f ca="1">RepFd!AF317</f>
        <v>0</v>
      </c>
      <c r="AG260" s="1">
        <f ca="1">RepFd!AG317</f>
        <v>0</v>
      </c>
      <c r="AH260" s="1">
        <f ca="1">RepFd!AH317</f>
        <v>0</v>
      </c>
      <c r="AI260" s="1">
        <f ca="1">RepFd!AI317</f>
        <v>0</v>
      </c>
      <c r="AJ260" s="1">
        <f ca="1">RepFd!AJ317</f>
        <v>0</v>
      </c>
      <c r="AK260" s="1">
        <f ca="1">RepFd!AK317</f>
        <v>0</v>
      </c>
      <c r="AL260" s="1">
        <f ca="1">RepFd!AL317</f>
        <v>0</v>
      </c>
    </row>
    <row r="261" spans="2:38" x14ac:dyDescent="0.25">
      <c r="B261" s="1" t="str">
        <f>Items!Q35</f>
        <v>PL(-)</v>
      </c>
      <c r="C261" s="1" t="str">
        <f>Items!R35</f>
        <v>N</v>
      </c>
      <c r="I261" s="22" t="str">
        <f>Items!O35</f>
        <v>Всего себестоимость</v>
      </c>
      <c r="J261" s="1" t="str">
        <f>Items!P35</f>
        <v>Резерв-7</v>
      </c>
      <c r="Q261" s="1">
        <f ca="1">RepFd!Q318</f>
        <v>0</v>
      </c>
      <c r="T261" s="1">
        <f ca="1">RepFd!T318</f>
        <v>0</v>
      </c>
      <c r="U261" s="1">
        <f ca="1">RepFd!U318</f>
        <v>0</v>
      </c>
      <c r="V261" s="1">
        <f ca="1">RepFd!V318</f>
        <v>0</v>
      </c>
      <c r="W261" s="1">
        <f ca="1">RepFd!W318</f>
        <v>0</v>
      </c>
      <c r="X261" s="1">
        <f ca="1">RepFd!X318</f>
        <v>0</v>
      </c>
      <c r="Y261" s="1">
        <f ca="1">RepFd!Y318</f>
        <v>0</v>
      </c>
      <c r="Z261" s="1">
        <f ca="1">RepFd!Z318</f>
        <v>0</v>
      </c>
      <c r="AA261" s="1">
        <f ca="1">RepFd!AA318</f>
        <v>0</v>
      </c>
      <c r="AB261" s="1">
        <f ca="1">RepFd!AB318</f>
        <v>0</v>
      </c>
      <c r="AC261" s="1">
        <f ca="1">RepFd!AC318</f>
        <v>0</v>
      </c>
      <c r="AD261" s="1">
        <f ca="1">RepFd!AD318</f>
        <v>0</v>
      </c>
      <c r="AE261" s="1">
        <f ca="1">RepFd!AE318</f>
        <v>0</v>
      </c>
      <c r="AF261" s="1">
        <f ca="1">RepFd!AF318</f>
        <v>0</v>
      </c>
      <c r="AG261" s="1">
        <f ca="1">RepFd!AG318</f>
        <v>0</v>
      </c>
      <c r="AH261" s="1">
        <f ca="1">RepFd!AH318</f>
        <v>0</v>
      </c>
      <c r="AI261" s="1">
        <f ca="1">RepFd!AI318</f>
        <v>0</v>
      </c>
      <c r="AJ261" s="1">
        <f ca="1">RepFd!AJ318</f>
        <v>0</v>
      </c>
      <c r="AK261" s="1">
        <f ca="1">RepFd!AK318</f>
        <v>0</v>
      </c>
      <c r="AL261" s="1">
        <f ca="1">RepFd!AL318</f>
        <v>0</v>
      </c>
    </row>
    <row r="262" spans="2:38" x14ac:dyDescent="0.25">
      <c r="B262" s="1" t="str">
        <f>Items!Q36</f>
        <v>PL(-)</v>
      </c>
      <c r="C262" s="1" t="str">
        <f>Items!R36</f>
        <v>N</v>
      </c>
      <c r="I262" s="22" t="str">
        <f>Items!O36</f>
        <v>Всего себестоимость</v>
      </c>
      <c r="J262" s="1" t="str">
        <f>Items!P36</f>
        <v>Резерв-8</v>
      </c>
      <c r="Q262" s="1">
        <f ca="1">RepFd!Q319</f>
        <v>0</v>
      </c>
      <c r="T262" s="1">
        <f ca="1">RepFd!T319</f>
        <v>0</v>
      </c>
      <c r="U262" s="1">
        <f ca="1">RepFd!U319</f>
        <v>0</v>
      </c>
      <c r="V262" s="1">
        <f ca="1">RepFd!V319</f>
        <v>0</v>
      </c>
      <c r="W262" s="1">
        <f ca="1">RepFd!W319</f>
        <v>0</v>
      </c>
      <c r="X262" s="1">
        <f ca="1">RepFd!X319</f>
        <v>0</v>
      </c>
      <c r="Y262" s="1">
        <f ca="1">RepFd!Y319</f>
        <v>0</v>
      </c>
      <c r="Z262" s="1">
        <f ca="1">RepFd!Z319</f>
        <v>0</v>
      </c>
      <c r="AA262" s="1">
        <f ca="1">RepFd!AA319</f>
        <v>0</v>
      </c>
      <c r="AB262" s="1">
        <f ca="1">RepFd!AB319</f>
        <v>0</v>
      </c>
      <c r="AC262" s="1">
        <f ca="1">RepFd!AC319</f>
        <v>0</v>
      </c>
      <c r="AD262" s="1">
        <f ca="1">RepFd!AD319</f>
        <v>0</v>
      </c>
      <c r="AE262" s="1">
        <f ca="1">RepFd!AE319</f>
        <v>0</v>
      </c>
      <c r="AF262" s="1">
        <f ca="1">RepFd!AF319</f>
        <v>0</v>
      </c>
      <c r="AG262" s="1">
        <f ca="1">RepFd!AG319</f>
        <v>0</v>
      </c>
      <c r="AH262" s="1">
        <f ca="1">RepFd!AH319</f>
        <v>0</v>
      </c>
      <c r="AI262" s="1">
        <f ca="1">RepFd!AI319</f>
        <v>0</v>
      </c>
      <c r="AJ262" s="1">
        <f ca="1">RepFd!AJ319</f>
        <v>0</v>
      </c>
      <c r="AK262" s="1">
        <f ca="1">RepFd!AK319</f>
        <v>0</v>
      </c>
      <c r="AL262" s="1">
        <f ca="1">RepFd!AL319</f>
        <v>0</v>
      </c>
    </row>
    <row r="263" spans="2:38" s="23" customFormat="1" ht="10.199999999999999" x14ac:dyDescent="0.2">
      <c r="E263" s="23" t="s">
        <v>50</v>
      </c>
    </row>
    <row r="264" spans="2:38" ht="4.05" customHeight="1" x14ac:dyDescent="0.25"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</row>
    <row r="265" spans="2:38" s="2" customFormat="1" x14ac:dyDescent="0.25">
      <c r="B265" s="2" t="str">
        <f>Items!$Q$37</f>
        <v>PL</v>
      </c>
      <c r="C265" s="2">
        <f>Items!$R$37</f>
        <v>0</v>
      </c>
      <c r="I265" s="2" t="str">
        <f>Items!$O$37</f>
        <v>Валовая прибыль</v>
      </c>
      <c r="Q265" s="2">
        <f ca="1">RepFd!Q322</f>
        <v>2155177.909</v>
      </c>
      <c r="T265" s="2">
        <f ca="1">RepFd!T322</f>
        <v>0</v>
      </c>
      <c r="U265" s="2">
        <f ca="1">RepFd!U322</f>
        <v>0</v>
      </c>
      <c r="V265" s="2">
        <f ca="1">RepFd!V322</f>
        <v>0</v>
      </c>
      <c r="W265" s="2">
        <f ca="1">RepFd!W322</f>
        <v>0</v>
      </c>
      <c r="X265" s="2">
        <f ca="1">RepFd!X322</f>
        <v>0</v>
      </c>
      <c r="Y265" s="2">
        <f ca="1">RepFd!Y322</f>
        <v>2155177.909</v>
      </c>
      <c r="Z265" s="2">
        <f ca="1">RepFd!Z322</f>
        <v>0</v>
      </c>
      <c r="AA265" s="2">
        <f ca="1">RepFd!AA322</f>
        <v>0</v>
      </c>
      <c r="AB265" s="2">
        <f ca="1">RepFd!AB322</f>
        <v>0</v>
      </c>
      <c r="AC265" s="2">
        <f ca="1">RepFd!AC322</f>
        <v>0</v>
      </c>
      <c r="AD265" s="2">
        <f ca="1">RepFd!AD322</f>
        <v>0</v>
      </c>
      <c r="AE265" s="2">
        <f ca="1">RepFd!AE322</f>
        <v>0</v>
      </c>
      <c r="AF265" s="2">
        <f ca="1">RepFd!AF322</f>
        <v>0</v>
      </c>
      <c r="AG265" s="2">
        <f ca="1">RepFd!AG322</f>
        <v>0</v>
      </c>
      <c r="AH265" s="2">
        <f ca="1">RepFd!AH322</f>
        <v>0</v>
      </c>
      <c r="AI265" s="2">
        <f ca="1">RepFd!AI322</f>
        <v>0</v>
      </c>
      <c r="AJ265" s="2">
        <f ca="1">RepFd!AJ322</f>
        <v>0</v>
      </c>
      <c r="AK265" s="2">
        <f ca="1">RepFd!AK322</f>
        <v>0</v>
      </c>
      <c r="AL265" s="2">
        <f ca="1">RepFd!AL322</f>
        <v>0</v>
      </c>
    </row>
    <row r="266" spans="2:38" ht="4.05" customHeight="1" x14ac:dyDescent="0.25"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</row>
    <row r="267" spans="2:38" s="2" customFormat="1" x14ac:dyDescent="0.25">
      <c r="B267" s="2">
        <f>Items!$Q$38</f>
        <v>0</v>
      </c>
      <c r="C267" s="2" t="str">
        <f>Items!$R$38</f>
        <v>N</v>
      </c>
      <c r="I267" s="2" t="str">
        <f>Items!$O$38</f>
        <v>Расходы на персонал</v>
      </c>
      <c r="Q267" s="2">
        <f ca="1">RepFd!Q324</f>
        <v>6408839.4000000004</v>
      </c>
      <c r="T267" s="2">
        <f ca="1">RepFd!T324</f>
        <v>170748.53999999998</v>
      </c>
      <c r="U267" s="2">
        <f ca="1">RepFd!U324</f>
        <v>265811.95</v>
      </c>
      <c r="V267" s="2">
        <f ca="1">RepFd!V324</f>
        <v>180763.88</v>
      </c>
      <c r="W267" s="2">
        <f ca="1">RepFd!W324</f>
        <v>277883.65999999997</v>
      </c>
      <c r="X267" s="2">
        <f ca="1">RepFd!X324</f>
        <v>283958.78999999998</v>
      </c>
      <c r="Y267" s="2">
        <f ca="1">RepFd!Y324</f>
        <v>230956.96</v>
      </c>
      <c r="Z267" s="2">
        <f ca="1">RepFd!Z324</f>
        <v>214412.7</v>
      </c>
      <c r="AA267" s="2">
        <f ca="1">RepFd!AA324</f>
        <v>395452.92</v>
      </c>
      <c r="AB267" s="2">
        <f ca="1">RepFd!AB324</f>
        <v>579980</v>
      </c>
      <c r="AC267" s="2">
        <f ca="1">RepFd!AC324</f>
        <v>633500</v>
      </c>
      <c r="AD267" s="2">
        <f ca="1">RepFd!AD324</f>
        <v>1195400</v>
      </c>
      <c r="AE267" s="2">
        <f ca="1">RepFd!AE324</f>
        <v>889070</v>
      </c>
      <c r="AF267" s="2">
        <f ca="1">RepFd!AF324</f>
        <v>504100</v>
      </c>
      <c r="AG267" s="2">
        <f ca="1">RepFd!AG324</f>
        <v>586800</v>
      </c>
      <c r="AH267" s="2">
        <f ca="1">RepFd!AH324</f>
        <v>0</v>
      </c>
      <c r="AI267" s="2">
        <f ca="1">RepFd!AI324</f>
        <v>0</v>
      </c>
      <c r="AJ267" s="2">
        <f ca="1">RepFd!AJ324</f>
        <v>0</v>
      </c>
      <c r="AK267" s="2">
        <f ca="1">RepFd!AK324</f>
        <v>0</v>
      </c>
      <c r="AL267" s="2">
        <f ca="1">RepFd!AL324</f>
        <v>0</v>
      </c>
    </row>
    <row r="268" spans="2:38" s="2" customFormat="1" x14ac:dyDescent="0.25">
      <c r="B268" s="2">
        <f>Items!$Q$49</f>
        <v>0</v>
      </c>
      <c r="C268" s="2" t="str">
        <f>Items!$R$49</f>
        <v>N</v>
      </c>
      <c r="I268" s="2" t="str">
        <f>Items!$O$49</f>
        <v>Переменные расходы</v>
      </c>
      <c r="Q268" s="2">
        <f ca="1">RepFd!Q336</f>
        <v>2492928.6500000004</v>
      </c>
      <c r="T268" s="2">
        <f ca="1">RepFd!T336</f>
        <v>0</v>
      </c>
      <c r="U268" s="2">
        <f ca="1">RepFd!U336</f>
        <v>0</v>
      </c>
      <c r="V268" s="2">
        <f ca="1">RepFd!V336</f>
        <v>0</v>
      </c>
      <c r="W268" s="2">
        <f ca="1">RepFd!W336</f>
        <v>0</v>
      </c>
      <c r="X268" s="2">
        <f ca="1">RepFd!X336</f>
        <v>35817.5</v>
      </c>
      <c r="Y268" s="2">
        <f ca="1">RepFd!Y336</f>
        <v>7156</v>
      </c>
      <c r="Z268" s="2">
        <f ca="1">RepFd!Z336</f>
        <v>3570.35</v>
      </c>
      <c r="AA268" s="2">
        <f ca="1">RepFd!AA336</f>
        <v>101655.87</v>
      </c>
      <c r="AB268" s="2">
        <f ca="1">RepFd!AB336</f>
        <v>192291.44</v>
      </c>
      <c r="AC268" s="2">
        <f ca="1">RepFd!AC336</f>
        <v>169582.75</v>
      </c>
      <c r="AD268" s="2">
        <f ca="1">RepFd!AD336</f>
        <v>18913.77</v>
      </c>
      <c r="AE268" s="2">
        <f ca="1">RepFd!AE336</f>
        <v>50810</v>
      </c>
      <c r="AF268" s="2">
        <f ca="1">RepFd!AF336</f>
        <v>254176</v>
      </c>
      <c r="AG268" s="2">
        <f ca="1">RepFd!AG336</f>
        <v>1126049.77</v>
      </c>
      <c r="AH268" s="2">
        <f ca="1">RepFd!AH336</f>
        <v>509105.19999999995</v>
      </c>
      <c r="AI268" s="2">
        <f ca="1">RepFd!AI336</f>
        <v>0</v>
      </c>
      <c r="AJ268" s="2">
        <f ca="1">RepFd!AJ336</f>
        <v>23800</v>
      </c>
      <c r="AK268" s="2">
        <f ca="1">RepFd!AK336</f>
        <v>0</v>
      </c>
      <c r="AL268" s="2">
        <f ca="1">RepFd!AL336</f>
        <v>0</v>
      </c>
    </row>
    <row r="269" spans="2:38" s="2" customFormat="1" x14ac:dyDescent="0.25">
      <c r="B269" s="2">
        <f>Items!$Q$60</f>
        <v>0</v>
      </c>
      <c r="C269" s="2" t="str">
        <f>Items!$R$60</f>
        <v>N</v>
      </c>
      <c r="I269" s="2" t="str">
        <f>Items!$O$60</f>
        <v>Постоянные расходы</v>
      </c>
      <c r="Q269" s="2">
        <f ca="1">RepFd!Q348</f>
        <v>287900.59999999998</v>
      </c>
      <c r="T269" s="2">
        <f ca="1">RepFd!T348</f>
        <v>26691.3</v>
      </c>
      <c r="U269" s="2">
        <f ca="1">RepFd!U348</f>
        <v>17794.2</v>
      </c>
      <c r="V269" s="2">
        <f ca="1">RepFd!V348</f>
        <v>22526.7</v>
      </c>
      <c r="W269" s="2">
        <f ca="1">RepFd!W348</f>
        <v>18362.099999999999</v>
      </c>
      <c r="X269" s="2">
        <f ca="1">RepFd!X348</f>
        <v>23283.9</v>
      </c>
      <c r="Y269" s="2">
        <f ca="1">RepFd!Y348</f>
        <v>26691.3</v>
      </c>
      <c r="Z269" s="2">
        <f ca="1">RepFd!Z348</f>
        <v>17794.2</v>
      </c>
      <c r="AA269" s="2">
        <f ca="1">RepFd!AA348</f>
        <v>22526.7</v>
      </c>
      <c r="AB269" s="2">
        <f ca="1">RepFd!AB348</f>
        <v>18362.099999999999</v>
      </c>
      <c r="AC269" s="2">
        <f ca="1">RepFd!AC348</f>
        <v>23283.9</v>
      </c>
      <c r="AD269" s="2">
        <f ca="1">RepFd!AD348</f>
        <v>28664.3</v>
      </c>
      <c r="AE269" s="2">
        <f ca="1">RepFd!AE348</f>
        <v>17794.2</v>
      </c>
      <c r="AF269" s="2">
        <f ca="1">RepFd!AF348</f>
        <v>24125.7</v>
      </c>
      <c r="AG269" s="2">
        <f ca="1">RepFd!AG348</f>
        <v>0</v>
      </c>
      <c r="AH269" s="2">
        <f ca="1">RepFd!AH348</f>
        <v>0</v>
      </c>
      <c r="AI269" s="2">
        <f ca="1">RepFd!AI348</f>
        <v>0</v>
      </c>
      <c r="AJ269" s="2">
        <f ca="1">RepFd!AJ348</f>
        <v>0</v>
      </c>
      <c r="AK269" s="2">
        <f ca="1">RepFd!AK348</f>
        <v>0</v>
      </c>
      <c r="AL269" s="2">
        <f ca="1">RepFd!AL348</f>
        <v>0</v>
      </c>
    </row>
    <row r="270" spans="2:38" s="23" customFormat="1" ht="10.199999999999999" x14ac:dyDescent="0.2">
      <c r="E270" s="23" t="s">
        <v>50</v>
      </c>
    </row>
    <row r="271" spans="2:38" ht="4.05" customHeight="1" x14ac:dyDescent="0.25"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</row>
    <row r="272" spans="2:38" s="2" customFormat="1" x14ac:dyDescent="0.25">
      <c r="B272" s="2" t="str">
        <f>Items!$Q$71</f>
        <v>PL</v>
      </c>
      <c r="C272" s="2">
        <f>Items!$R$71</f>
        <v>0</v>
      </c>
      <c r="I272" s="2" t="str">
        <f>Items!$O$71</f>
        <v>Операционная прибыль</v>
      </c>
      <c r="Q272" s="2">
        <f ca="1">RepFd!Q361</f>
        <v>-7034490.7410000013</v>
      </c>
      <c r="T272" s="2">
        <f ca="1">RepFd!T361</f>
        <v>-197439.83999999997</v>
      </c>
      <c r="U272" s="2">
        <f ca="1">RepFd!U361</f>
        <v>-283606.15000000002</v>
      </c>
      <c r="V272" s="2">
        <f ca="1">RepFd!V361</f>
        <v>-203290.58000000002</v>
      </c>
      <c r="W272" s="2">
        <f ca="1">RepFd!W361</f>
        <v>-296245.75999999995</v>
      </c>
      <c r="X272" s="2">
        <f ca="1">RepFd!X361</f>
        <v>-343060.19</v>
      </c>
      <c r="Y272" s="2">
        <f ca="1">RepFd!Y361</f>
        <v>1890373.6490000002</v>
      </c>
      <c r="Z272" s="2">
        <f ca="1">RepFd!Z361</f>
        <v>-235777.25000000003</v>
      </c>
      <c r="AA272" s="2">
        <f ca="1">RepFd!AA361</f>
        <v>-519635.49</v>
      </c>
      <c r="AB272" s="2">
        <f ca="1">RepFd!AB361</f>
        <v>-790633.54</v>
      </c>
      <c r="AC272" s="2">
        <f ca="1">RepFd!AC361</f>
        <v>-826366.65</v>
      </c>
      <c r="AD272" s="2">
        <f ca="1">RepFd!AD361</f>
        <v>-1242978.07</v>
      </c>
      <c r="AE272" s="2">
        <f ca="1">RepFd!AE361</f>
        <v>-957674.2</v>
      </c>
      <c r="AF272" s="2">
        <f ca="1">RepFd!AF361</f>
        <v>-782401.7</v>
      </c>
      <c r="AG272" s="2">
        <f ca="1">RepFd!AG361</f>
        <v>-1712849.77</v>
      </c>
      <c r="AH272" s="2">
        <f ca="1">RepFd!AH361</f>
        <v>-509105.19999999995</v>
      </c>
      <c r="AI272" s="2">
        <f ca="1">RepFd!AI361</f>
        <v>0</v>
      </c>
      <c r="AJ272" s="2">
        <f ca="1">RepFd!AJ361</f>
        <v>-23800</v>
      </c>
      <c r="AK272" s="2">
        <f ca="1">RepFd!AK361</f>
        <v>0</v>
      </c>
      <c r="AL272" s="2">
        <f ca="1">RepFd!AL361</f>
        <v>0</v>
      </c>
    </row>
    <row r="273" spans="2:38" ht="4.05" customHeight="1" x14ac:dyDescent="0.25"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</row>
    <row r="274" spans="2:38" s="2" customFormat="1" x14ac:dyDescent="0.25">
      <c r="B274" s="2">
        <f>Items!$Q$72</f>
        <v>0</v>
      </c>
      <c r="C274" s="2" t="str">
        <f>Items!$R$72</f>
        <v>N</v>
      </c>
      <c r="I274" s="2" t="str">
        <f>Items!$O$72</f>
        <v>Амортизация основных средств</v>
      </c>
      <c r="Q274" s="2">
        <f ca="1">RepFd!Q363</f>
        <v>0</v>
      </c>
      <c r="T274" s="2">
        <f ca="1">RepFd!T363</f>
        <v>0</v>
      </c>
      <c r="U274" s="2">
        <f ca="1">RepFd!U363</f>
        <v>0</v>
      </c>
      <c r="V274" s="2">
        <f ca="1">RepFd!V363</f>
        <v>0</v>
      </c>
      <c r="W274" s="2">
        <f ca="1">RepFd!W363</f>
        <v>0</v>
      </c>
      <c r="X274" s="2">
        <f ca="1">RepFd!X363</f>
        <v>0</v>
      </c>
      <c r="Y274" s="2">
        <f ca="1">RepFd!Y363</f>
        <v>0</v>
      </c>
      <c r="Z274" s="2">
        <f ca="1">RepFd!Z363</f>
        <v>0</v>
      </c>
      <c r="AA274" s="2">
        <f ca="1">RepFd!AA363</f>
        <v>0</v>
      </c>
      <c r="AB274" s="2">
        <f ca="1">RepFd!AB363</f>
        <v>0</v>
      </c>
      <c r="AC274" s="2">
        <f ca="1">RepFd!AC363</f>
        <v>0</v>
      </c>
      <c r="AD274" s="2">
        <f ca="1">RepFd!AD363</f>
        <v>0</v>
      </c>
      <c r="AE274" s="2">
        <f ca="1">RepFd!AE363</f>
        <v>0</v>
      </c>
      <c r="AF274" s="2">
        <f ca="1">RepFd!AF363</f>
        <v>0</v>
      </c>
      <c r="AG274" s="2">
        <f ca="1">RepFd!AG363</f>
        <v>0</v>
      </c>
      <c r="AH274" s="2">
        <f ca="1">RepFd!AH363</f>
        <v>0</v>
      </c>
      <c r="AI274" s="2">
        <f ca="1">RepFd!AI363</f>
        <v>0</v>
      </c>
      <c r="AJ274" s="2">
        <f ca="1">RepFd!AJ363</f>
        <v>0</v>
      </c>
      <c r="AK274" s="2">
        <f ca="1">RepFd!AK363</f>
        <v>0</v>
      </c>
      <c r="AL274" s="2">
        <f ca="1">RepFd!AL363</f>
        <v>0</v>
      </c>
    </row>
    <row r="275" spans="2:38" s="2" customFormat="1" x14ac:dyDescent="0.25">
      <c r="B275" s="2">
        <f>Items!$Q$78</f>
        <v>0</v>
      </c>
      <c r="C275" s="2" t="str">
        <f>Items!$R$78</f>
        <v>N</v>
      </c>
      <c r="I275" s="2" t="str">
        <f>Items!$O$78</f>
        <v>Начисление %%</v>
      </c>
      <c r="Q275" s="2">
        <f ca="1">RepFd!Q370</f>
        <v>0</v>
      </c>
      <c r="T275" s="2">
        <f ca="1">RepFd!T370</f>
        <v>0</v>
      </c>
      <c r="U275" s="2">
        <f ca="1">RepFd!U370</f>
        <v>0</v>
      </c>
      <c r="V275" s="2">
        <f ca="1">RepFd!V370</f>
        <v>0</v>
      </c>
      <c r="W275" s="2">
        <f ca="1">RepFd!W370</f>
        <v>0</v>
      </c>
      <c r="X275" s="2">
        <f ca="1">RepFd!X370</f>
        <v>0</v>
      </c>
      <c r="Y275" s="2">
        <f ca="1">RepFd!Y370</f>
        <v>0</v>
      </c>
      <c r="Z275" s="2">
        <f ca="1">RepFd!Z370</f>
        <v>0</v>
      </c>
      <c r="AA275" s="2">
        <f ca="1">RepFd!AA370</f>
        <v>0</v>
      </c>
      <c r="AB275" s="2">
        <f ca="1">RepFd!AB370</f>
        <v>0</v>
      </c>
      <c r="AC275" s="2">
        <f ca="1">RepFd!AC370</f>
        <v>0</v>
      </c>
      <c r="AD275" s="2">
        <f ca="1">RepFd!AD370</f>
        <v>0</v>
      </c>
      <c r="AE275" s="2">
        <f ca="1">RepFd!AE370</f>
        <v>0</v>
      </c>
      <c r="AF275" s="2">
        <f ca="1">RepFd!AF370</f>
        <v>0</v>
      </c>
      <c r="AG275" s="2">
        <f ca="1">RepFd!AG370</f>
        <v>0</v>
      </c>
      <c r="AH275" s="2">
        <f ca="1">RepFd!AH370</f>
        <v>0</v>
      </c>
      <c r="AI275" s="2">
        <f ca="1">RepFd!AI370</f>
        <v>0</v>
      </c>
      <c r="AJ275" s="2">
        <f ca="1">RepFd!AJ370</f>
        <v>0</v>
      </c>
      <c r="AK275" s="2">
        <f ca="1">RepFd!AK370</f>
        <v>0</v>
      </c>
      <c r="AL275" s="2">
        <f ca="1">RepFd!AL370</f>
        <v>0</v>
      </c>
    </row>
    <row r="276" spans="2:38" x14ac:dyDescent="0.25">
      <c r="B276" s="1" t="str">
        <f>Items!$Q79</f>
        <v>PL(+)</v>
      </c>
      <c r="C276" s="1" t="str">
        <f>Items!$R79</f>
        <v>M</v>
      </c>
      <c r="I276" s="22" t="str">
        <f>Items!$O$78</f>
        <v>Начисление %%</v>
      </c>
      <c r="J276" s="1" t="str">
        <f>Items!P79</f>
        <v>доходы %% по депозитам</v>
      </c>
      <c r="Q276" s="1">
        <f ca="1">RepFd!Q371</f>
        <v>0</v>
      </c>
      <c r="T276" s="1">
        <f ca="1">RepFd!T371</f>
        <v>0</v>
      </c>
      <c r="U276" s="1">
        <f ca="1">RepFd!U371</f>
        <v>0</v>
      </c>
      <c r="V276" s="1">
        <f ca="1">RepFd!V371</f>
        <v>0</v>
      </c>
      <c r="W276" s="1">
        <f ca="1">RepFd!W371</f>
        <v>0</v>
      </c>
      <c r="X276" s="1">
        <f ca="1">RepFd!X371</f>
        <v>0</v>
      </c>
      <c r="Y276" s="1">
        <f ca="1">RepFd!Y371</f>
        <v>0</v>
      </c>
      <c r="Z276" s="1">
        <f ca="1">RepFd!Z371</f>
        <v>0</v>
      </c>
      <c r="AA276" s="1">
        <f ca="1">RepFd!AA371</f>
        <v>0</v>
      </c>
      <c r="AB276" s="1">
        <f ca="1">RepFd!AB371</f>
        <v>0</v>
      </c>
      <c r="AC276" s="1">
        <f ca="1">RepFd!AC371</f>
        <v>0</v>
      </c>
      <c r="AD276" s="1">
        <f ca="1">RepFd!AD371</f>
        <v>0</v>
      </c>
      <c r="AE276" s="1">
        <f ca="1">RepFd!AE371</f>
        <v>0</v>
      </c>
      <c r="AF276" s="1">
        <f ca="1">RepFd!AF371</f>
        <v>0</v>
      </c>
      <c r="AG276" s="1">
        <f ca="1">RepFd!AG371</f>
        <v>0</v>
      </c>
      <c r="AH276" s="1">
        <f ca="1">RepFd!AH371</f>
        <v>0</v>
      </c>
      <c r="AI276" s="1">
        <f ca="1">RepFd!AI371</f>
        <v>0</v>
      </c>
      <c r="AJ276" s="1">
        <f ca="1">RepFd!AJ371</f>
        <v>0</v>
      </c>
      <c r="AK276" s="1">
        <f ca="1">RepFd!AK371</f>
        <v>0</v>
      </c>
      <c r="AL276" s="1">
        <f ca="1">RepFd!AL371</f>
        <v>0</v>
      </c>
    </row>
    <row r="277" spans="2:38" x14ac:dyDescent="0.25">
      <c r="B277" s="1" t="str">
        <f>Items!$Q80</f>
        <v>PL(+)</v>
      </c>
      <c r="C277" s="1" t="str">
        <f>Items!$R80</f>
        <v>M</v>
      </c>
      <c r="I277" s="22" t="str">
        <f>Items!$O$78</f>
        <v>Начисление %%</v>
      </c>
      <c r="J277" s="1" t="str">
        <f>Items!P80</f>
        <v>доходы %% от заемщиков</v>
      </c>
      <c r="Q277" s="1">
        <f ca="1">RepFd!Q372</f>
        <v>0</v>
      </c>
      <c r="T277" s="1">
        <f ca="1">RepFd!T372</f>
        <v>0</v>
      </c>
      <c r="U277" s="1">
        <f ca="1">RepFd!U372</f>
        <v>0</v>
      </c>
      <c r="V277" s="1">
        <f ca="1">RepFd!V372</f>
        <v>0</v>
      </c>
      <c r="W277" s="1">
        <f ca="1">RepFd!W372</f>
        <v>0</v>
      </c>
      <c r="X277" s="1">
        <f ca="1">RepFd!X372</f>
        <v>0</v>
      </c>
      <c r="Y277" s="1">
        <f ca="1">RepFd!Y372</f>
        <v>0</v>
      </c>
      <c r="Z277" s="1">
        <f ca="1">RepFd!Z372</f>
        <v>0</v>
      </c>
      <c r="AA277" s="1">
        <f ca="1">RepFd!AA372</f>
        <v>0</v>
      </c>
      <c r="AB277" s="1">
        <f ca="1">RepFd!AB372</f>
        <v>0</v>
      </c>
      <c r="AC277" s="1">
        <f ca="1">RepFd!AC372</f>
        <v>0</v>
      </c>
      <c r="AD277" s="1">
        <f ca="1">RepFd!AD372</f>
        <v>0</v>
      </c>
      <c r="AE277" s="1">
        <f ca="1">RepFd!AE372</f>
        <v>0</v>
      </c>
      <c r="AF277" s="1">
        <f ca="1">RepFd!AF372</f>
        <v>0</v>
      </c>
      <c r="AG277" s="1">
        <f ca="1">RepFd!AG372</f>
        <v>0</v>
      </c>
      <c r="AH277" s="1">
        <f ca="1">RepFd!AH372</f>
        <v>0</v>
      </c>
      <c r="AI277" s="1">
        <f ca="1">RepFd!AI372</f>
        <v>0</v>
      </c>
      <c r="AJ277" s="1">
        <f ca="1">RepFd!AJ372</f>
        <v>0</v>
      </c>
      <c r="AK277" s="1">
        <f ca="1">RepFd!AK372</f>
        <v>0</v>
      </c>
      <c r="AL277" s="1">
        <f ca="1">RepFd!AL372</f>
        <v>0</v>
      </c>
    </row>
    <row r="278" spans="2:38" x14ac:dyDescent="0.25">
      <c r="B278" s="1" t="str">
        <f>Items!$Q81</f>
        <v>PL(-)</v>
      </c>
      <c r="C278" s="1" t="str">
        <f>Items!$R81</f>
        <v>N</v>
      </c>
      <c r="I278" s="22" t="str">
        <f>Items!$O$78</f>
        <v>Начисление %%</v>
      </c>
      <c r="J278" s="1" t="str">
        <f>Items!P81</f>
        <v>расходы %% по кредитам</v>
      </c>
      <c r="Q278" s="1">
        <f ca="1">RepFd!Q373</f>
        <v>0</v>
      </c>
      <c r="T278" s="1">
        <f ca="1">RepFd!T373</f>
        <v>0</v>
      </c>
      <c r="U278" s="1">
        <f ca="1">RepFd!U373</f>
        <v>0</v>
      </c>
      <c r="V278" s="1">
        <f ca="1">RepFd!V373</f>
        <v>0</v>
      </c>
      <c r="W278" s="1">
        <f ca="1">RepFd!W373</f>
        <v>0</v>
      </c>
      <c r="X278" s="1">
        <f ca="1">RepFd!X373</f>
        <v>0</v>
      </c>
      <c r="Y278" s="1">
        <f ca="1">RepFd!Y373</f>
        <v>0</v>
      </c>
      <c r="Z278" s="1">
        <f ca="1">RepFd!Z373</f>
        <v>0</v>
      </c>
      <c r="AA278" s="1">
        <f ca="1">RepFd!AA373</f>
        <v>0</v>
      </c>
      <c r="AB278" s="1">
        <f ca="1">RepFd!AB373</f>
        <v>0</v>
      </c>
      <c r="AC278" s="1">
        <f ca="1">RepFd!AC373</f>
        <v>0</v>
      </c>
      <c r="AD278" s="1">
        <f ca="1">RepFd!AD373</f>
        <v>0</v>
      </c>
      <c r="AE278" s="1">
        <f ca="1">RepFd!AE373</f>
        <v>0</v>
      </c>
      <c r="AF278" s="1">
        <f ca="1">RepFd!AF373</f>
        <v>0</v>
      </c>
      <c r="AG278" s="1">
        <f ca="1">RepFd!AG373</f>
        <v>0</v>
      </c>
      <c r="AH278" s="1">
        <f ca="1">RepFd!AH373</f>
        <v>0</v>
      </c>
      <c r="AI278" s="1">
        <f ca="1">RepFd!AI373</f>
        <v>0</v>
      </c>
      <c r="AJ278" s="1">
        <f ca="1">RepFd!AJ373</f>
        <v>0</v>
      </c>
      <c r="AK278" s="1">
        <f ca="1">RepFd!AK373</f>
        <v>0</v>
      </c>
      <c r="AL278" s="1">
        <f ca="1">RepFd!AL373</f>
        <v>0</v>
      </c>
    </row>
    <row r="279" spans="2:38" x14ac:dyDescent="0.25">
      <c r="B279" s="1" t="str">
        <f>Items!$Q82</f>
        <v>PL(-)</v>
      </c>
      <c r="C279" s="1" t="str">
        <f>Items!$R82</f>
        <v>N</v>
      </c>
      <c r="I279" s="22" t="str">
        <f>Items!$O$78</f>
        <v>Начисление %%</v>
      </c>
      <c r="J279" s="1" t="str">
        <f>Items!P82</f>
        <v>расходы %% по займам</v>
      </c>
      <c r="Q279" s="1">
        <f ca="1">RepFd!Q374</f>
        <v>0</v>
      </c>
      <c r="T279" s="1">
        <f ca="1">RepFd!T374</f>
        <v>0</v>
      </c>
      <c r="U279" s="1">
        <f ca="1">RepFd!U374</f>
        <v>0</v>
      </c>
      <c r="V279" s="1">
        <f ca="1">RepFd!V374</f>
        <v>0</v>
      </c>
      <c r="W279" s="1">
        <f ca="1">RepFd!W374</f>
        <v>0</v>
      </c>
      <c r="X279" s="1">
        <f ca="1">RepFd!X374</f>
        <v>0</v>
      </c>
      <c r="Y279" s="1">
        <f ca="1">RepFd!Y374</f>
        <v>0</v>
      </c>
      <c r="Z279" s="1">
        <f ca="1">RepFd!Z374</f>
        <v>0</v>
      </c>
      <c r="AA279" s="1">
        <f ca="1">RepFd!AA374</f>
        <v>0</v>
      </c>
      <c r="AB279" s="1">
        <f ca="1">RepFd!AB374</f>
        <v>0</v>
      </c>
      <c r="AC279" s="1">
        <f ca="1">RepFd!AC374</f>
        <v>0</v>
      </c>
      <c r="AD279" s="1">
        <f ca="1">RepFd!AD374</f>
        <v>0</v>
      </c>
      <c r="AE279" s="1">
        <f ca="1">RepFd!AE374</f>
        <v>0</v>
      </c>
      <c r="AF279" s="1">
        <f ca="1">RepFd!AF374</f>
        <v>0</v>
      </c>
      <c r="AG279" s="1">
        <f ca="1">RepFd!AG374</f>
        <v>0</v>
      </c>
      <c r="AH279" s="1">
        <f ca="1">RepFd!AH374</f>
        <v>0</v>
      </c>
      <c r="AI279" s="1">
        <f ca="1">RepFd!AI374</f>
        <v>0</v>
      </c>
      <c r="AJ279" s="1">
        <f ca="1">RepFd!AJ374</f>
        <v>0</v>
      </c>
      <c r="AK279" s="1">
        <f ca="1">RepFd!AK374</f>
        <v>0</v>
      </c>
      <c r="AL279" s="1">
        <f ca="1">RepFd!AL374</f>
        <v>0</v>
      </c>
    </row>
    <row r="280" spans="2:38" s="23" customFormat="1" ht="10.199999999999999" x14ac:dyDescent="0.2">
      <c r="E280" s="23" t="s">
        <v>50</v>
      </c>
    </row>
    <row r="281" spans="2:38" ht="4.05" customHeight="1" x14ac:dyDescent="0.25"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</row>
    <row r="282" spans="2:38" s="2" customFormat="1" ht="11.4" customHeight="1" x14ac:dyDescent="0.25">
      <c r="B282" s="2" t="str">
        <f>Items!$Q$83</f>
        <v>PL</v>
      </c>
      <c r="C282" s="2">
        <f>Items!$R$83</f>
        <v>0</v>
      </c>
      <c r="I282" s="2" t="str">
        <f>Items!$O$83</f>
        <v>Прибыль до налогов</v>
      </c>
      <c r="Q282" s="2">
        <f ca="1">RepFd!Q377</f>
        <v>-7034490.7410000013</v>
      </c>
      <c r="T282" s="2">
        <f ca="1">RepFd!T377</f>
        <v>-197439.83999999997</v>
      </c>
      <c r="U282" s="2">
        <f ca="1">RepFd!U377</f>
        <v>-283606.15000000002</v>
      </c>
      <c r="V282" s="2">
        <f ca="1">RepFd!V377</f>
        <v>-203290.58000000002</v>
      </c>
      <c r="W282" s="2">
        <f ca="1">RepFd!W377</f>
        <v>-296245.75999999995</v>
      </c>
      <c r="X282" s="2">
        <f ca="1">RepFd!X377</f>
        <v>-343060.19</v>
      </c>
      <c r="Y282" s="2">
        <f ca="1">RepFd!Y377</f>
        <v>1890373.6490000002</v>
      </c>
      <c r="Z282" s="2">
        <f ca="1">RepFd!Z377</f>
        <v>-235777.25000000003</v>
      </c>
      <c r="AA282" s="2">
        <f ca="1">RepFd!AA377</f>
        <v>-519635.49</v>
      </c>
      <c r="AB282" s="2">
        <f ca="1">RepFd!AB377</f>
        <v>-790633.54</v>
      </c>
      <c r="AC282" s="2">
        <f ca="1">RepFd!AC377</f>
        <v>-826366.65</v>
      </c>
      <c r="AD282" s="2">
        <f ca="1">RepFd!AD377</f>
        <v>-1242978.07</v>
      </c>
      <c r="AE282" s="2">
        <f ca="1">RepFd!AE377</f>
        <v>-957674.2</v>
      </c>
      <c r="AF282" s="2">
        <f ca="1">RepFd!AF377</f>
        <v>-782401.7</v>
      </c>
      <c r="AG282" s="2">
        <f ca="1">RepFd!AG377</f>
        <v>-1712849.77</v>
      </c>
      <c r="AH282" s="2">
        <f ca="1">RepFd!AH377</f>
        <v>-509105.19999999995</v>
      </c>
      <c r="AI282" s="2">
        <f ca="1">RepFd!AI377</f>
        <v>0</v>
      </c>
      <c r="AJ282" s="2">
        <f ca="1">RepFd!AJ377</f>
        <v>-23800</v>
      </c>
      <c r="AK282" s="2">
        <f ca="1">RepFd!AK377</f>
        <v>0</v>
      </c>
      <c r="AL282" s="2">
        <f ca="1">RepFd!AL377</f>
        <v>0</v>
      </c>
    </row>
    <row r="283" spans="2:38" ht="4.05" customHeight="1" x14ac:dyDescent="0.25"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</row>
    <row r="284" spans="2:38" s="2" customFormat="1" x14ac:dyDescent="0.25">
      <c r="B284" s="2">
        <f>Items!$Q$84</f>
        <v>0</v>
      </c>
      <c r="C284" s="2" t="str">
        <f>Items!$R$84</f>
        <v>N</v>
      </c>
      <c r="I284" s="2" t="str">
        <f>Items!$O$84</f>
        <v>Налоги</v>
      </c>
      <c r="Q284" s="2">
        <f ca="1">RepFd!Q379</f>
        <v>56593.13</v>
      </c>
      <c r="T284" s="2">
        <f ca="1">RepFd!T379</f>
        <v>0</v>
      </c>
      <c r="U284" s="2">
        <f ca="1">RepFd!U379</f>
        <v>0</v>
      </c>
      <c r="V284" s="2">
        <f ca="1">RepFd!V379</f>
        <v>0</v>
      </c>
      <c r="W284" s="2">
        <f ca="1">RepFd!W379</f>
        <v>0</v>
      </c>
      <c r="X284" s="2">
        <f ca="1">RepFd!X379</f>
        <v>0</v>
      </c>
      <c r="Y284" s="2">
        <f ca="1">RepFd!Y379</f>
        <v>0</v>
      </c>
      <c r="Z284" s="2">
        <f ca="1">RepFd!Z379</f>
        <v>21441.87</v>
      </c>
      <c r="AA284" s="2">
        <f ca="1">RepFd!AA379</f>
        <v>0</v>
      </c>
      <c r="AB284" s="2">
        <f ca="1">RepFd!AB379</f>
        <v>0</v>
      </c>
      <c r="AC284" s="2">
        <f ca="1">RepFd!AC379</f>
        <v>0</v>
      </c>
      <c r="AD284" s="2">
        <f ca="1">RepFd!AD379</f>
        <v>0</v>
      </c>
      <c r="AE284" s="2">
        <f ca="1">RepFd!AE379</f>
        <v>0</v>
      </c>
      <c r="AF284" s="2">
        <f ca="1">RepFd!AF379</f>
        <v>6768</v>
      </c>
      <c r="AG284" s="2">
        <f ca="1">RepFd!AG379</f>
        <v>28383.26</v>
      </c>
      <c r="AH284" s="2">
        <f ca="1">RepFd!AH379</f>
        <v>0</v>
      </c>
      <c r="AI284" s="2">
        <f ca="1">RepFd!AI379</f>
        <v>0</v>
      </c>
      <c r="AJ284" s="2">
        <f ca="1">RepFd!AJ379</f>
        <v>0</v>
      </c>
      <c r="AK284" s="2">
        <f ca="1">RepFd!AK379</f>
        <v>0</v>
      </c>
      <c r="AL284" s="2">
        <f ca="1">RepFd!AL379</f>
        <v>0</v>
      </c>
    </row>
    <row r="285" spans="2:38" s="23" customFormat="1" ht="10.199999999999999" x14ac:dyDescent="0.2">
      <c r="E285" s="23" t="s">
        <v>50</v>
      </c>
    </row>
    <row r="286" spans="2:38" ht="4.05" customHeight="1" x14ac:dyDescent="0.25"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</row>
    <row r="287" spans="2:38" s="2" customFormat="1" x14ac:dyDescent="0.25">
      <c r="B287" s="2" t="str">
        <f>Items!$Q$89</f>
        <v>PL</v>
      </c>
      <c r="C287" s="2">
        <f>Items!$R$89</f>
        <v>0</v>
      </c>
      <c r="I287" s="2" t="str">
        <f>Items!$O$89</f>
        <v>Чистая прибыль</v>
      </c>
      <c r="Q287" s="2">
        <f ca="1">RepFd!Q386</f>
        <v>-7091083.8710000003</v>
      </c>
      <c r="T287" s="2">
        <f ca="1">RepFd!T386</f>
        <v>-197439.83999999997</v>
      </c>
      <c r="U287" s="2">
        <f ca="1">RepFd!U386</f>
        <v>-283606.15000000002</v>
      </c>
      <c r="V287" s="2">
        <f ca="1">RepFd!V386</f>
        <v>-203290.58000000002</v>
      </c>
      <c r="W287" s="2">
        <f ca="1">RepFd!W386</f>
        <v>-296245.75999999995</v>
      </c>
      <c r="X287" s="2">
        <f ca="1">RepFd!X386</f>
        <v>-343060.19</v>
      </c>
      <c r="Y287" s="2">
        <f ca="1">RepFd!Y386</f>
        <v>1890373.6490000002</v>
      </c>
      <c r="Z287" s="2">
        <f ca="1">RepFd!Z386</f>
        <v>-257219.12000000002</v>
      </c>
      <c r="AA287" s="2">
        <f ca="1">RepFd!AA386</f>
        <v>-519635.49</v>
      </c>
      <c r="AB287" s="2">
        <f ca="1">RepFd!AB386</f>
        <v>-790633.54</v>
      </c>
      <c r="AC287" s="2">
        <f ca="1">RepFd!AC386</f>
        <v>-826366.65</v>
      </c>
      <c r="AD287" s="2">
        <f ca="1">RepFd!AD386</f>
        <v>-1242978.07</v>
      </c>
      <c r="AE287" s="2">
        <f ca="1">RepFd!AE386</f>
        <v>-957674.2</v>
      </c>
      <c r="AF287" s="2">
        <f ca="1">RepFd!AF386</f>
        <v>-789169.7</v>
      </c>
      <c r="AG287" s="2">
        <f ca="1">RepFd!AG386</f>
        <v>-1741233.03</v>
      </c>
      <c r="AH287" s="2">
        <f ca="1">RepFd!AH386</f>
        <v>-509105.19999999995</v>
      </c>
      <c r="AI287" s="2">
        <f ca="1">RepFd!AI386</f>
        <v>0</v>
      </c>
      <c r="AJ287" s="2">
        <f ca="1">RepFd!AJ386</f>
        <v>-23800</v>
      </c>
      <c r="AK287" s="2">
        <f ca="1">RepFd!AK386</f>
        <v>0</v>
      </c>
      <c r="AL287" s="2">
        <f ca="1">RepFd!AL386</f>
        <v>0</v>
      </c>
    </row>
    <row r="288" spans="2:38" ht="4.05" customHeight="1" x14ac:dyDescent="0.25"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</row>
    <row r="289" spans="2:38" s="2" customFormat="1" x14ac:dyDescent="0.25">
      <c r="B289" s="2">
        <f>Items!$Q$90</f>
        <v>0</v>
      </c>
      <c r="C289" s="2" t="str">
        <f>Items!$R$90</f>
        <v>N</v>
      </c>
      <c r="I289" s="2" t="str">
        <f>Items!$O$90</f>
        <v>Начисление дивидендов</v>
      </c>
      <c r="Q289" s="2">
        <f ca="1">RepFd!Q388</f>
        <v>0</v>
      </c>
      <c r="T289" s="2">
        <f ca="1">RepFd!T388</f>
        <v>0</v>
      </c>
      <c r="U289" s="2">
        <f ca="1">RepFd!U388</f>
        <v>0</v>
      </c>
      <c r="V289" s="2">
        <f ca="1">RepFd!V388</f>
        <v>0</v>
      </c>
      <c r="W289" s="2">
        <f ca="1">RepFd!W388</f>
        <v>0</v>
      </c>
      <c r="X289" s="2">
        <f ca="1">RepFd!X388</f>
        <v>0</v>
      </c>
      <c r="Y289" s="2">
        <f ca="1">RepFd!Y388</f>
        <v>0</v>
      </c>
      <c r="Z289" s="2">
        <f ca="1">RepFd!Z388</f>
        <v>0</v>
      </c>
      <c r="AA289" s="2">
        <f ca="1">RepFd!AA388</f>
        <v>0</v>
      </c>
      <c r="AB289" s="2">
        <f ca="1">RepFd!AB388</f>
        <v>0</v>
      </c>
      <c r="AC289" s="2">
        <f ca="1">RepFd!AC388</f>
        <v>0</v>
      </c>
      <c r="AD289" s="2">
        <f ca="1">RepFd!AD388</f>
        <v>0</v>
      </c>
      <c r="AE289" s="2">
        <f ca="1">RepFd!AE388</f>
        <v>0</v>
      </c>
      <c r="AF289" s="2">
        <f ca="1">RepFd!AF388</f>
        <v>0</v>
      </c>
      <c r="AG289" s="2">
        <f ca="1">RepFd!AG388</f>
        <v>0</v>
      </c>
      <c r="AH289" s="2">
        <f ca="1">RepFd!AH388</f>
        <v>0</v>
      </c>
      <c r="AI289" s="2">
        <f ca="1">RepFd!AI388</f>
        <v>0</v>
      </c>
      <c r="AJ289" s="2">
        <f ca="1">RepFd!AJ388</f>
        <v>0</v>
      </c>
      <c r="AK289" s="2">
        <f ca="1">RepFd!AK388</f>
        <v>0</v>
      </c>
      <c r="AL289" s="2">
        <f ca="1">RepFd!AL388</f>
        <v>0</v>
      </c>
    </row>
    <row r="290" spans="2:38" x14ac:dyDescent="0.25">
      <c r="B290" s="1" t="str">
        <f>Items!$Q91</f>
        <v>PL(-)</v>
      </c>
      <c r="C290" s="1" t="str">
        <f>Items!$R91</f>
        <v>N</v>
      </c>
      <c r="I290" s="22" t="str">
        <f>Items!$O$90</f>
        <v>Начисление дивидендов</v>
      </c>
      <c r="J290" s="1" t="str">
        <f>Items!P91</f>
        <v>Инвесторы</v>
      </c>
      <c r="Q290" s="1">
        <f ca="1">RepFd!Q389</f>
        <v>0</v>
      </c>
      <c r="T290" s="1">
        <f ca="1">RepFd!T389</f>
        <v>0</v>
      </c>
      <c r="U290" s="1">
        <f ca="1">RepFd!U389</f>
        <v>0</v>
      </c>
      <c r="V290" s="1">
        <f ca="1">RepFd!V389</f>
        <v>0</v>
      </c>
      <c r="W290" s="1">
        <f ca="1">RepFd!W389</f>
        <v>0</v>
      </c>
      <c r="X290" s="1">
        <f ca="1">RepFd!X389</f>
        <v>0</v>
      </c>
      <c r="Y290" s="1">
        <f ca="1">RepFd!Y389</f>
        <v>0</v>
      </c>
      <c r="Z290" s="1">
        <f ca="1">RepFd!Z389</f>
        <v>0</v>
      </c>
      <c r="AA290" s="1">
        <f ca="1">RepFd!AA389</f>
        <v>0</v>
      </c>
      <c r="AB290" s="1">
        <f ca="1">RepFd!AB389</f>
        <v>0</v>
      </c>
      <c r="AC290" s="1">
        <f ca="1">RepFd!AC389</f>
        <v>0</v>
      </c>
      <c r="AD290" s="1">
        <f ca="1">RepFd!AD389</f>
        <v>0</v>
      </c>
      <c r="AE290" s="1">
        <f ca="1">RepFd!AE389</f>
        <v>0</v>
      </c>
      <c r="AF290" s="1">
        <f ca="1">RepFd!AF389</f>
        <v>0</v>
      </c>
      <c r="AG290" s="1">
        <f ca="1">RepFd!AG389</f>
        <v>0</v>
      </c>
      <c r="AH290" s="1">
        <f ca="1">RepFd!AH389</f>
        <v>0</v>
      </c>
      <c r="AI290" s="1">
        <f ca="1">RepFd!AI389</f>
        <v>0</v>
      </c>
      <c r="AJ290" s="1">
        <f ca="1">RepFd!AJ389</f>
        <v>0</v>
      </c>
      <c r="AK290" s="1">
        <f ca="1">RepFd!AK389</f>
        <v>0</v>
      </c>
      <c r="AL290" s="1">
        <f ca="1">RepFd!AL389</f>
        <v>0</v>
      </c>
    </row>
    <row r="291" spans="2:38" x14ac:dyDescent="0.25">
      <c r="B291" s="1" t="str">
        <f>Items!$Q92</f>
        <v>PL(-)</v>
      </c>
      <c r="C291" s="1" t="str">
        <f>Items!$R92</f>
        <v>N</v>
      </c>
      <c r="I291" s="22" t="str">
        <f>Items!$O$90</f>
        <v>Начисление дивидендов</v>
      </c>
      <c r="J291" s="1" t="str">
        <f>Items!P92</f>
        <v>Учредители</v>
      </c>
      <c r="Q291" s="1">
        <f ca="1">RepFd!Q390</f>
        <v>0</v>
      </c>
      <c r="T291" s="1">
        <f ca="1">RepFd!T390</f>
        <v>0</v>
      </c>
      <c r="U291" s="1">
        <f ca="1">RepFd!U390</f>
        <v>0</v>
      </c>
      <c r="V291" s="1">
        <f ca="1">RepFd!V390</f>
        <v>0</v>
      </c>
      <c r="W291" s="1">
        <f ca="1">RepFd!W390</f>
        <v>0</v>
      </c>
      <c r="X291" s="1">
        <f ca="1">RepFd!X390</f>
        <v>0</v>
      </c>
      <c r="Y291" s="1">
        <f ca="1">RepFd!Y390</f>
        <v>0</v>
      </c>
      <c r="Z291" s="1">
        <f ca="1">RepFd!Z390</f>
        <v>0</v>
      </c>
      <c r="AA291" s="1">
        <f ca="1">RepFd!AA390</f>
        <v>0</v>
      </c>
      <c r="AB291" s="1">
        <f ca="1">RepFd!AB390</f>
        <v>0</v>
      </c>
      <c r="AC291" s="1">
        <f ca="1">RepFd!AC390</f>
        <v>0</v>
      </c>
      <c r="AD291" s="1">
        <f ca="1">RepFd!AD390</f>
        <v>0</v>
      </c>
      <c r="AE291" s="1">
        <f ca="1">RepFd!AE390</f>
        <v>0</v>
      </c>
      <c r="AF291" s="1">
        <f ca="1">RepFd!AF390</f>
        <v>0</v>
      </c>
      <c r="AG291" s="1">
        <f ca="1">RepFd!AG390</f>
        <v>0</v>
      </c>
      <c r="AH291" s="1">
        <f ca="1">RepFd!AH390</f>
        <v>0</v>
      </c>
      <c r="AI291" s="1">
        <f ca="1">RepFd!AI390</f>
        <v>0</v>
      </c>
      <c r="AJ291" s="1">
        <f ca="1">RepFd!AJ390</f>
        <v>0</v>
      </c>
      <c r="AK291" s="1">
        <f ca="1">RepFd!AK390</f>
        <v>0</v>
      </c>
      <c r="AL291" s="1">
        <f ca="1">RepFd!AL390</f>
        <v>0</v>
      </c>
    </row>
    <row r="292" spans="2:38" s="23" customFormat="1" ht="10.199999999999999" x14ac:dyDescent="0.2">
      <c r="E292" s="23" t="s">
        <v>50</v>
      </c>
    </row>
    <row r="293" spans="2:38" ht="4.05" customHeight="1" x14ac:dyDescent="0.25"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</row>
    <row r="294" spans="2:38" s="2" customFormat="1" x14ac:dyDescent="0.25">
      <c r="B294" s="2" t="str">
        <f>Items!$Q$93</f>
        <v>PL</v>
      </c>
      <c r="C294" s="2">
        <f>Items!$R$93</f>
        <v>0</v>
      </c>
      <c r="I294" s="2" t="str">
        <f>Items!$O$93</f>
        <v>Нераспределенная прибыль</v>
      </c>
      <c r="Q294" s="2">
        <f ca="1">RepFd!Q393</f>
        <v>-7091083.8710000003</v>
      </c>
      <c r="T294" s="2">
        <f ca="1">RepFd!T393</f>
        <v>-197439.83999999997</v>
      </c>
      <c r="U294" s="2">
        <f ca="1">RepFd!U393</f>
        <v>-283606.15000000002</v>
      </c>
      <c r="V294" s="2">
        <f ca="1">RepFd!V393</f>
        <v>-203290.58000000002</v>
      </c>
      <c r="W294" s="2">
        <f ca="1">RepFd!W393</f>
        <v>-296245.75999999995</v>
      </c>
      <c r="X294" s="2">
        <f ca="1">RepFd!X393</f>
        <v>-343060.19</v>
      </c>
      <c r="Y294" s="2">
        <f ca="1">RepFd!Y393</f>
        <v>1890373.6490000002</v>
      </c>
      <c r="Z294" s="2">
        <f ca="1">RepFd!Z393</f>
        <v>-257219.12000000002</v>
      </c>
      <c r="AA294" s="2">
        <f ca="1">RepFd!AA393</f>
        <v>-519635.49</v>
      </c>
      <c r="AB294" s="2">
        <f ca="1">RepFd!AB393</f>
        <v>-790633.54</v>
      </c>
      <c r="AC294" s="2">
        <f ca="1">RepFd!AC393</f>
        <v>-826366.65</v>
      </c>
      <c r="AD294" s="2">
        <f ca="1">RepFd!AD393</f>
        <v>-1242978.07</v>
      </c>
      <c r="AE294" s="2">
        <f ca="1">RepFd!AE393</f>
        <v>-957674.2</v>
      </c>
      <c r="AF294" s="2">
        <f ca="1">RepFd!AF393</f>
        <v>-789169.7</v>
      </c>
      <c r="AG294" s="2">
        <f ca="1">RepFd!AG393</f>
        <v>-1741233.03</v>
      </c>
      <c r="AH294" s="2">
        <f ca="1">RepFd!AH393</f>
        <v>-509105.19999999995</v>
      </c>
      <c r="AI294" s="2">
        <f ca="1">RepFd!AI393</f>
        <v>0</v>
      </c>
      <c r="AJ294" s="2">
        <f ca="1">RepFd!AJ393</f>
        <v>-23800</v>
      </c>
      <c r="AK294" s="2">
        <f ca="1">RepFd!AK393</f>
        <v>0</v>
      </c>
      <c r="AL294" s="2">
        <f ca="1">RepFd!AL393</f>
        <v>0</v>
      </c>
    </row>
    <row r="295" spans="2:38" ht="4.05" customHeight="1" x14ac:dyDescent="0.25"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</row>
    <row r="296" spans="2:38" s="2" customFormat="1" x14ac:dyDescent="0.25">
      <c r="G296" s="26" t="s">
        <v>20</v>
      </c>
      <c r="H296" s="26"/>
      <c r="I296" s="26"/>
      <c r="J296" s="26"/>
      <c r="K296" s="26"/>
      <c r="L296" s="26"/>
      <c r="Q296" s="2">
        <f ca="1">RepFd!Q395</f>
        <v>0</v>
      </c>
      <c r="T296" s="2">
        <f ca="1">RepFd!T395</f>
        <v>0</v>
      </c>
      <c r="U296" s="2">
        <f ca="1">RepFd!U395</f>
        <v>0</v>
      </c>
      <c r="V296" s="2">
        <f ca="1">RepFd!V395</f>
        <v>0</v>
      </c>
      <c r="W296" s="2">
        <f ca="1">RepFd!W395</f>
        <v>0</v>
      </c>
      <c r="X296" s="2">
        <f ca="1">RepFd!X395</f>
        <v>0</v>
      </c>
      <c r="Y296" s="2">
        <f ca="1">RepFd!Y395</f>
        <v>0</v>
      </c>
      <c r="Z296" s="2">
        <f ca="1">RepFd!Z395</f>
        <v>0</v>
      </c>
      <c r="AA296" s="2">
        <f ca="1">RepFd!AA395</f>
        <v>0</v>
      </c>
      <c r="AB296" s="2">
        <f ca="1">RepFd!AB395</f>
        <v>0</v>
      </c>
      <c r="AC296" s="2">
        <f ca="1">RepFd!AC395</f>
        <v>0</v>
      </c>
      <c r="AD296" s="2">
        <f ca="1">RepFd!AD395</f>
        <v>0</v>
      </c>
      <c r="AE296" s="2">
        <f ca="1">RepFd!AE395</f>
        <v>0</v>
      </c>
      <c r="AF296" s="2">
        <f ca="1">RepFd!AF395</f>
        <v>0</v>
      </c>
      <c r="AG296" s="2">
        <f ca="1">RepFd!AG395</f>
        <v>0</v>
      </c>
      <c r="AH296" s="2">
        <f ca="1">RepFd!AH395</f>
        <v>0</v>
      </c>
      <c r="AI296" s="2">
        <f ca="1">RepFd!AI395</f>
        <v>0</v>
      </c>
      <c r="AJ296" s="2">
        <f ca="1">RepFd!AJ395</f>
        <v>0</v>
      </c>
      <c r="AK296" s="2">
        <f ca="1">RepFd!AK395</f>
        <v>0</v>
      </c>
      <c r="AL296" s="2">
        <f ca="1">RepFd!AL395</f>
        <v>0</v>
      </c>
    </row>
    <row r="297" spans="2:38" ht="4.05" customHeight="1" x14ac:dyDescent="0.25"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</row>
    <row r="298" spans="2:38" s="12" customFormat="1" ht="13.8" x14ac:dyDescent="0.3">
      <c r="H298" s="12" t="str">
        <f>Items!$E$69</f>
        <v>Активы</v>
      </c>
      <c r="Q298" s="12">
        <f ca="1">RepFd!Q397</f>
        <v>73830639.700599998</v>
      </c>
      <c r="T298" s="12">
        <f ca="1">RepFd!T397</f>
        <v>21807886.129999999</v>
      </c>
      <c r="U298" s="12">
        <f ca="1">RepFd!U397</f>
        <v>23538862.559999999</v>
      </c>
      <c r="V298" s="12">
        <f ca="1">RepFd!V397</f>
        <v>26708964.819999997</v>
      </c>
      <c r="W298" s="12">
        <f ca="1">RepFd!W397</f>
        <v>28024499.27</v>
      </c>
      <c r="X298" s="12">
        <f ca="1">RepFd!X397</f>
        <v>29156895.969999999</v>
      </c>
      <c r="Y298" s="12">
        <f ca="1">RepFd!Y397</f>
        <v>38386702.730999999</v>
      </c>
      <c r="Z298" s="12">
        <f ca="1">RepFd!Z397</f>
        <v>41829910.751000002</v>
      </c>
      <c r="AA298" s="12">
        <f ca="1">RepFd!AA397</f>
        <v>43912036.605599999</v>
      </c>
      <c r="AB298" s="12">
        <f ca="1">RepFd!AB397</f>
        <v>47130603.495599993</v>
      </c>
      <c r="AC298" s="12">
        <f ca="1">RepFd!AC397</f>
        <v>49079953.725599997</v>
      </c>
      <c r="AD298" s="12">
        <f ca="1">RepFd!AD397</f>
        <v>50617455.115599997</v>
      </c>
      <c r="AE298" s="12">
        <f ca="1">RepFd!AE397</f>
        <v>65053539.480599999</v>
      </c>
      <c r="AF298" s="12">
        <f ca="1">RepFd!AF397</f>
        <v>69670308.300600007</v>
      </c>
      <c r="AG298" s="12">
        <f ca="1">RepFd!AG397</f>
        <v>74345999.100599989</v>
      </c>
      <c r="AH298" s="12">
        <f ca="1">RepFd!AH397</f>
        <v>73858839.700599998</v>
      </c>
      <c r="AI298" s="12">
        <f ca="1">RepFd!AI397</f>
        <v>73858839.700599998</v>
      </c>
      <c r="AJ298" s="12">
        <f ca="1">RepFd!AJ397</f>
        <v>73830639.700599998</v>
      </c>
      <c r="AK298" s="12">
        <f ca="1">RepFd!AK397</f>
        <v>73830639.700599998</v>
      </c>
      <c r="AL298" s="12">
        <f ca="1">RepFd!AL397</f>
        <v>73830639.700599998</v>
      </c>
    </row>
    <row r="299" spans="2:38" s="2" customFormat="1" x14ac:dyDescent="0.25">
      <c r="I299" s="2" t="str">
        <f>Items!$E$68</f>
        <v>Денежные средства</v>
      </c>
      <c r="Q299" s="27">
        <f ca="1">RepFd!Q398</f>
        <v>10155293.364199994</v>
      </c>
      <c r="T299" s="2">
        <f ca="1">RepFd!T398</f>
        <v>21805268.129999999</v>
      </c>
      <c r="U299" s="2">
        <f ca="1">RepFd!U398</f>
        <v>21388349.129999999</v>
      </c>
      <c r="V299" s="2">
        <f ca="1">RepFd!V398</f>
        <v>21199433.869999997</v>
      </c>
      <c r="W299" s="2">
        <f ca="1">RepFd!W398</f>
        <v>20826518.259999998</v>
      </c>
      <c r="X299" s="2">
        <f ca="1">RepFd!X398</f>
        <v>20519600.059999999</v>
      </c>
      <c r="Y299" s="2">
        <f ca="1">RepFd!Y398</f>
        <v>20241871.944199998</v>
      </c>
      <c r="Z299" s="2">
        <f ca="1">RepFd!Z398</f>
        <v>19966191.134199999</v>
      </c>
      <c r="AA299" s="2">
        <f ca="1">RepFd!AA398</f>
        <v>19182759.244199999</v>
      </c>
      <c r="AB299" s="2">
        <f ca="1">RepFd!AB398</f>
        <v>18306052.574199997</v>
      </c>
      <c r="AC299" s="2">
        <f ca="1">RepFd!AC398</f>
        <v>17545614.154199995</v>
      </c>
      <c r="AD299" s="2">
        <f ca="1">RepFd!AD398</f>
        <v>15675779.404199995</v>
      </c>
      <c r="AE299" s="2">
        <f ca="1">RepFd!AE398</f>
        <v>14104597.044199996</v>
      </c>
      <c r="AF299" s="2">
        <f ca="1">RepFd!AF398</f>
        <v>12523551.234199995</v>
      </c>
      <c r="AG299" s="2">
        <f ca="1">RepFd!AG398</f>
        <v>10670652.764199995</v>
      </c>
      <c r="AH299" s="2">
        <f ca="1">RepFd!AH398</f>
        <v>10183493.364199994</v>
      </c>
      <c r="AI299" s="2">
        <f ca="1">RepFd!AI398</f>
        <v>10183493.364199994</v>
      </c>
      <c r="AJ299" s="2">
        <f ca="1">RepFd!AJ398</f>
        <v>10155293.364199994</v>
      </c>
      <c r="AK299" s="2">
        <f ca="1">RepFd!AK398</f>
        <v>10155293.364199994</v>
      </c>
      <c r="AL299" s="2">
        <f ca="1">RepFd!AL398</f>
        <v>10155293.364199994</v>
      </c>
    </row>
    <row r="300" spans="2:38" s="2" customFormat="1" x14ac:dyDescent="0.25">
      <c r="I300" s="2" t="str">
        <f>Items!$E$3</f>
        <v>Дебиторская задолженность</v>
      </c>
      <c r="Q300" s="29">
        <f ca="1">RepFd!Q399</f>
        <v>9400000</v>
      </c>
      <c r="T300" s="2">
        <f ca="1">RepFd!T399</f>
        <v>0</v>
      </c>
      <c r="U300" s="2">
        <f ca="1">RepFd!U399</f>
        <v>0</v>
      </c>
      <c r="V300" s="2">
        <f ca="1">RepFd!V399</f>
        <v>0</v>
      </c>
      <c r="W300" s="2">
        <f ca="1">RepFd!W399</f>
        <v>0</v>
      </c>
      <c r="X300" s="2">
        <f ca="1">RepFd!X399</f>
        <v>0</v>
      </c>
      <c r="Y300" s="2">
        <f ca="1">RepFd!Y399</f>
        <v>9400000</v>
      </c>
      <c r="Z300" s="2">
        <f ca="1">RepFd!Z399</f>
        <v>9400000</v>
      </c>
      <c r="AA300" s="2">
        <f ca="1">RepFd!AA399</f>
        <v>9400000</v>
      </c>
      <c r="AB300" s="2">
        <f ca="1">RepFd!AB399</f>
        <v>9400000</v>
      </c>
      <c r="AC300" s="2">
        <f ca="1">RepFd!AC399</f>
        <v>9400000</v>
      </c>
      <c r="AD300" s="2">
        <f ca="1">RepFd!AD399</f>
        <v>9400000</v>
      </c>
      <c r="AE300" s="2">
        <f ca="1">RepFd!AE399</f>
        <v>9400000</v>
      </c>
      <c r="AF300" s="2">
        <f ca="1">RepFd!AF399</f>
        <v>9400000</v>
      </c>
      <c r="AG300" s="2">
        <f ca="1">RepFd!AG399</f>
        <v>9400000</v>
      </c>
      <c r="AH300" s="2">
        <f ca="1">RepFd!AH399</f>
        <v>9400000</v>
      </c>
      <c r="AI300" s="2">
        <f ca="1">RepFd!AI399</f>
        <v>9400000</v>
      </c>
      <c r="AJ300" s="2">
        <f ca="1">RepFd!AJ399</f>
        <v>9400000</v>
      </c>
      <c r="AK300" s="2">
        <f ca="1">RepFd!AK399</f>
        <v>9400000</v>
      </c>
      <c r="AL300" s="2">
        <f ca="1">RepFd!AL399</f>
        <v>9400000</v>
      </c>
    </row>
    <row r="301" spans="2:38" x14ac:dyDescent="0.25">
      <c r="I301" s="22" t="str">
        <f>Items!$E$4</f>
        <v>Дебиторская задолженность</v>
      </c>
      <c r="J301" s="1" t="str">
        <f>Items!$F$4</f>
        <v>ДЗ по реализации</v>
      </c>
      <c r="Q301" s="20">
        <f ca="1">RepFd!Q400</f>
        <v>9400000</v>
      </c>
      <c r="T301" s="1">
        <f ca="1">RepFd!T400</f>
        <v>0</v>
      </c>
      <c r="U301" s="1">
        <f ca="1">RepFd!U400</f>
        <v>0</v>
      </c>
      <c r="V301" s="1">
        <f ca="1">RepFd!V400</f>
        <v>0</v>
      </c>
      <c r="W301" s="1">
        <f ca="1">RepFd!W400</f>
        <v>0</v>
      </c>
      <c r="X301" s="1">
        <f ca="1">RepFd!X400</f>
        <v>0</v>
      </c>
      <c r="Y301" s="1">
        <f ca="1">RepFd!Y400</f>
        <v>9400000</v>
      </c>
      <c r="Z301" s="1">
        <f ca="1">RepFd!Z400</f>
        <v>9400000</v>
      </c>
      <c r="AA301" s="1">
        <f ca="1">RepFd!AA400</f>
        <v>9400000</v>
      </c>
      <c r="AB301" s="1">
        <f ca="1">RepFd!AB400</f>
        <v>9400000</v>
      </c>
      <c r="AC301" s="1">
        <f ca="1">RepFd!AC400</f>
        <v>9400000</v>
      </c>
      <c r="AD301" s="1">
        <f ca="1">RepFd!AD400</f>
        <v>9400000</v>
      </c>
      <c r="AE301" s="1">
        <f ca="1">RepFd!AE400</f>
        <v>9400000</v>
      </c>
      <c r="AF301" s="1">
        <f ca="1">RepFd!AF400</f>
        <v>9400000</v>
      </c>
      <c r="AG301" s="1">
        <f ca="1">RepFd!AG400</f>
        <v>9400000</v>
      </c>
      <c r="AH301" s="1">
        <f ca="1">RepFd!AH400</f>
        <v>9400000</v>
      </c>
      <c r="AI301" s="1">
        <f ca="1">RepFd!AI400</f>
        <v>9400000</v>
      </c>
      <c r="AJ301" s="1">
        <f ca="1">RepFd!AJ400</f>
        <v>9400000</v>
      </c>
      <c r="AK301" s="1">
        <f ca="1">RepFd!AK400</f>
        <v>9400000</v>
      </c>
      <c r="AL301" s="1">
        <f ca="1">RepFd!AL400</f>
        <v>9400000</v>
      </c>
    </row>
    <row r="302" spans="2:38" x14ac:dyDescent="0.25">
      <c r="I302" s="22" t="str">
        <f>Items!$E$5</f>
        <v>Дебиторская задолженность</v>
      </c>
      <c r="J302" s="1" t="str">
        <f>Items!$F$5</f>
        <v>ДЗ по прочим доходам</v>
      </c>
      <c r="Q302" s="20">
        <f ca="1">RepFd!Q401</f>
        <v>0</v>
      </c>
      <c r="T302" s="1">
        <f ca="1">RepFd!T401</f>
        <v>0</v>
      </c>
      <c r="U302" s="1">
        <f ca="1">RepFd!U401</f>
        <v>0</v>
      </c>
      <c r="V302" s="1">
        <f ca="1">RepFd!V401</f>
        <v>0</v>
      </c>
      <c r="W302" s="1">
        <f ca="1">RepFd!W401</f>
        <v>0</v>
      </c>
      <c r="X302" s="1">
        <f ca="1">RepFd!X401</f>
        <v>0</v>
      </c>
      <c r="Y302" s="1">
        <f ca="1">RepFd!Y401</f>
        <v>0</v>
      </c>
      <c r="Z302" s="1">
        <f ca="1">RepFd!Z401</f>
        <v>0</v>
      </c>
      <c r="AA302" s="1">
        <f ca="1">RepFd!AA401</f>
        <v>0</v>
      </c>
      <c r="AB302" s="1">
        <f ca="1">RepFd!AB401</f>
        <v>0</v>
      </c>
      <c r="AC302" s="1">
        <f ca="1">RepFd!AC401</f>
        <v>0</v>
      </c>
      <c r="AD302" s="1">
        <f ca="1">RepFd!AD401</f>
        <v>0</v>
      </c>
      <c r="AE302" s="1">
        <f ca="1">RepFd!AE401</f>
        <v>0</v>
      </c>
      <c r="AF302" s="1">
        <f ca="1">RepFd!AF401</f>
        <v>0</v>
      </c>
      <c r="AG302" s="1">
        <f ca="1">RepFd!AG401</f>
        <v>0</v>
      </c>
      <c r="AH302" s="1">
        <f ca="1">RepFd!AH401</f>
        <v>0</v>
      </c>
      <c r="AI302" s="1">
        <f ca="1">RepFd!AI401</f>
        <v>0</v>
      </c>
      <c r="AJ302" s="1">
        <f ca="1">RepFd!AJ401</f>
        <v>0</v>
      </c>
      <c r="AK302" s="1">
        <f ca="1">RepFd!AK401</f>
        <v>0</v>
      </c>
      <c r="AL302" s="1">
        <f ca="1">RepFd!AL401</f>
        <v>0</v>
      </c>
    </row>
    <row r="303" spans="2:38" s="23" customFormat="1" ht="10.199999999999999" x14ac:dyDescent="0.2">
      <c r="E303" s="23" t="s">
        <v>50</v>
      </c>
      <c r="Q303" s="28"/>
    </row>
    <row r="304" spans="2:38" s="2" customFormat="1" x14ac:dyDescent="0.25">
      <c r="I304" s="2" t="str">
        <f>Items!$E$37</f>
        <v>Незавершенное производство и запасы</v>
      </c>
      <c r="Q304" s="29">
        <f ca="1">RepFd!Q403</f>
        <v>51570622.401599996</v>
      </c>
      <c r="T304" s="2">
        <f ca="1">RepFd!T403</f>
        <v>2618</v>
      </c>
      <c r="U304" s="2">
        <f ca="1">RepFd!U403</f>
        <v>1977083.43</v>
      </c>
      <c r="V304" s="2">
        <f ca="1">RepFd!V403</f>
        <v>5336100.9499999993</v>
      </c>
      <c r="W304" s="2">
        <f ca="1">RepFd!W403</f>
        <v>7005836.5</v>
      </c>
      <c r="X304" s="2">
        <f ca="1">RepFd!X403</f>
        <v>8422830.9200000018</v>
      </c>
      <c r="Y304" s="2">
        <f ca="1">RepFd!Y403</f>
        <v>8512083.3619999979</v>
      </c>
      <c r="Z304" s="2">
        <f ca="1">RepFd!Z403</f>
        <v>12230972.192000002</v>
      </c>
      <c r="AA304" s="2">
        <f ca="1">RepFd!AA403</f>
        <v>14893214.5166</v>
      </c>
      <c r="AB304" s="2">
        <f ca="1">RepFd!AB403</f>
        <v>18980871.726599995</v>
      </c>
      <c r="AC304" s="2">
        <f ca="1">RepFd!AC403</f>
        <v>21688399.376600001</v>
      </c>
      <c r="AD304" s="2">
        <f ca="1">RepFd!AD403</f>
        <v>24333722.3466</v>
      </c>
      <c r="AE304" s="2">
        <f ca="1">RepFd!AE403</f>
        <v>39844478.611600004</v>
      </c>
      <c r="AF304" s="2">
        <f ca="1">RepFd!AF403</f>
        <v>45116176.931600012</v>
      </c>
      <c r="AG304" s="2">
        <f ca="1">RepFd!AG403</f>
        <v>51570622.401599996</v>
      </c>
      <c r="AH304" s="2">
        <f ca="1">RepFd!AH403</f>
        <v>51570622.401599996</v>
      </c>
      <c r="AI304" s="2">
        <f ca="1">RepFd!AI403</f>
        <v>51570622.401599996</v>
      </c>
      <c r="AJ304" s="2">
        <f ca="1">RepFd!AJ403</f>
        <v>51570622.401599996</v>
      </c>
      <c r="AK304" s="2">
        <f ca="1">RepFd!AK403</f>
        <v>51570622.401599996</v>
      </c>
      <c r="AL304" s="2">
        <f ca="1">RepFd!AL403</f>
        <v>51570622.401599996</v>
      </c>
    </row>
    <row r="305" spans="9:38" x14ac:dyDescent="0.25">
      <c r="I305" s="22" t="str">
        <f>Items!$E$38</f>
        <v>Незавершенное производство и запасы</v>
      </c>
      <c r="J305" s="1" t="str">
        <f>Items!F38</f>
        <v>Подготовительные работы</v>
      </c>
      <c r="Q305" s="20">
        <f ca="1">RepFd!Q404</f>
        <v>1036226.1749999999</v>
      </c>
      <c r="T305" s="1">
        <f ca="1">RepFd!T404</f>
        <v>0</v>
      </c>
      <c r="U305" s="1">
        <f ca="1">RepFd!U404</f>
        <v>81762.23</v>
      </c>
      <c r="V305" s="1">
        <f ca="1">RepFd!V404</f>
        <v>142353.22999999998</v>
      </c>
      <c r="W305" s="1">
        <f ca="1">RepFd!W404</f>
        <v>261686.50999999998</v>
      </c>
      <c r="X305" s="1">
        <f ca="1">RepFd!X404</f>
        <v>261686.50999999998</v>
      </c>
      <c r="Y305" s="1">
        <f ca="1">RepFd!Y404</f>
        <v>297649.33499999996</v>
      </c>
      <c r="Z305" s="1">
        <f ca="1">RepFd!Z404</f>
        <v>298524.94499999995</v>
      </c>
      <c r="AA305" s="1">
        <f ca="1">RepFd!AA404</f>
        <v>456773.32499999995</v>
      </c>
      <c r="AB305" s="1">
        <f ca="1">RepFd!AB404</f>
        <v>456773.32499999995</v>
      </c>
      <c r="AC305" s="1">
        <f ca="1">RepFd!AC404</f>
        <v>517619.32499999995</v>
      </c>
      <c r="AD305" s="1">
        <f ca="1">RepFd!AD404</f>
        <v>787493.32499999995</v>
      </c>
      <c r="AE305" s="1">
        <f ca="1">RepFd!AE404</f>
        <v>937641.17499999993</v>
      </c>
      <c r="AF305" s="1">
        <f ca="1">RepFd!AF404</f>
        <v>1036226.1749999999</v>
      </c>
      <c r="AG305" s="1">
        <f ca="1">RepFd!AG404</f>
        <v>1036226.1749999999</v>
      </c>
      <c r="AH305" s="1">
        <f ca="1">RepFd!AH404</f>
        <v>1036226.1749999999</v>
      </c>
      <c r="AI305" s="1">
        <f ca="1">RepFd!AI404</f>
        <v>1036226.1749999999</v>
      </c>
      <c r="AJ305" s="1">
        <f ca="1">RepFd!AJ404</f>
        <v>1036226.1749999999</v>
      </c>
      <c r="AK305" s="1">
        <f ca="1">RepFd!AK404</f>
        <v>1036226.1749999999</v>
      </c>
      <c r="AL305" s="1">
        <f ca="1">RepFd!AL404</f>
        <v>1036226.1749999999</v>
      </c>
    </row>
    <row r="306" spans="9:38" x14ac:dyDescent="0.25">
      <c r="I306" s="22" t="str">
        <f>Items!$E$39</f>
        <v>Незавершенное производство и запасы</v>
      </c>
      <c r="J306" s="1" t="str">
        <f>Items!F39</f>
        <v>Затраты на покупку участка</v>
      </c>
      <c r="Q306" s="20">
        <f ca="1">RepFd!Q405</f>
        <v>19344705.84</v>
      </c>
      <c r="T306" s="1">
        <f ca="1">RepFd!T405</f>
        <v>0</v>
      </c>
      <c r="U306" s="1">
        <f ca="1">RepFd!U405</f>
        <v>1127490</v>
      </c>
      <c r="V306" s="1">
        <f ca="1">RepFd!V405</f>
        <v>1348852.14</v>
      </c>
      <c r="W306" s="1">
        <f ca="1">RepFd!W405</f>
        <v>1558466.0099999998</v>
      </c>
      <c r="X306" s="1">
        <f ca="1">RepFd!X405</f>
        <v>1777354.8299999998</v>
      </c>
      <c r="Y306" s="1">
        <f ca="1">RepFd!Y405</f>
        <v>5733716.9700000007</v>
      </c>
      <c r="Z306" s="1">
        <f ca="1">RepFd!Z405</f>
        <v>5943330.8400000008</v>
      </c>
      <c r="AA306" s="1">
        <f ca="1">RepFd!AA405</f>
        <v>6550650.8400000008</v>
      </c>
      <c r="AB306" s="1">
        <f ca="1">RepFd!AB405</f>
        <v>7043280.8400000008</v>
      </c>
      <c r="AC306" s="1">
        <f ca="1">RepFd!AC405</f>
        <v>7123230.8400000008</v>
      </c>
      <c r="AD306" s="1">
        <f ca="1">RepFd!AD405</f>
        <v>7441555.8400000008</v>
      </c>
      <c r="AE306" s="1">
        <f ca="1">RepFd!AE405</f>
        <v>18825755.84</v>
      </c>
      <c r="AF306" s="1">
        <f ca="1">RepFd!AF405</f>
        <v>18825755.84</v>
      </c>
      <c r="AG306" s="1">
        <f ca="1">RepFd!AG405</f>
        <v>19344705.84</v>
      </c>
      <c r="AH306" s="1">
        <f ca="1">RepFd!AH405</f>
        <v>19344705.84</v>
      </c>
      <c r="AI306" s="1">
        <f ca="1">RepFd!AI405</f>
        <v>19344705.84</v>
      </c>
      <c r="AJ306" s="1">
        <f ca="1">RepFd!AJ405</f>
        <v>19344705.84</v>
      </c>
      <c r="AK306" s="1">
        <f ca="1">RepFd!AK405</f>
        <v>19344705.84</v>
      </c>
      <c r="AL306" s="1">
        <f ca="1">RepFd!AL405</f>
        <v>19344705.84</v>
      </c>
    </row>
    <row r="307" spans="9:38" x14ac:dyDescent="0.25">
      <c r="I307" s="22" t="str">
        <f>Items!$E$40</f>
        <v>Незавершенное производство и запасы</v>
      </c>
      <c r="J307" s="1" t="str">
        <f>Items!F40</f>
        <v>Прочее</v>
      </c>
      <c r="Q307" s="20">
        <f ca="1">RepFd!Q406</f>
        <v>190352.49</v>
      </c>
      <c r="T307" s="1">
        <f ca="1">RepFd!T406</f>
        <v>2618</v>
      </c>
      <c r="U307" s="1">
        <f ca="1">RepFd!U406</f>
        <v>2618</v>
      </c>
      <c r="V307" s="1">
        <f ca="1">RepFd!V406</f>
        <v>2618</v>
      </c>
      <c r="W307" s="1">
        <f ca="1">RepFd!W406</f>
        <v>5528</v>
      </c>
      <c r="X307" s="1">
        <f ca="1">RepFd!X406</f>
        <v>35388</v>
      </c>
      <c r="Y307" s="1">
        <f ca="1">RepFd!Y406</f>
        <v>38191.199999999997</v>
      </c>
      <c r="Z307" s="1">
        <f ca="1">RepFd!Z406</f>
        <v>53658.959999999992</v>
      </c>
      <c r="AA307" s="1">
        <f ca="1">RepFd!AA406</f>
        <v>61113.959999999992</v>
      </c>
      <c r="AB307" s="1">
        <f ca="1">RepFd!AB406</f>
        <v>96382.489999999991</v>
      </c>
      <c r="AC307" s="1">
        <f ca="1">RepFd!AC406</f>
        <v>104567.34999999999</v>
      </c>
      <c r="AD307" s="1">
        <f ca="1">RepFd!AD406</f>
        <v>124368.26999999999</v>
      </c>
      <c r="AE307" s="1">
        <f ca="1">RepFd!AE406</f>
        <v>127736.76</v>
      </c>
      <c r="AF307" s="1">
        <f ca="1">RepFd!AF406</f>
        <v>153358.51</v>
      </c>
      <c r="AG307" s="1">
        <f ca="1">RepFd!AG406</f>
        <v>190352.49</v>
      </c>
      <c r="AH307" s="1">
        <f ca="1">RepFd!AH406</f>
        <v>190352.49</v>
      </c>
      <c r="AI307" s="1">
        <f ca="1">RepFd!AI406</f>
        <v>190352.49</v>
      </c>
      <c r="AJ307" s="1">
        <f ca="1">RepFd!AJ406</f>
        <v>190352.49</v>
      </c>
      <c r="AK307" s="1">
        <f ca="1">RepFd!AK406</f>
        <v>190352.49</v>
      </c>
      <c r="AL307" s="1">
        <f ca="1">RepFd!AL406</f>
        <v>190352.49</v>
      </c>
    </row>
    <row r="308" spans="9:38" x14ac:dyDescent="0.25">
      <c r="I308" s="22" t="str">
        <f>Items!$E$41</f>
        <v>Незавершенное производство и запасы</v>
      </c>
      <c r="J308" s="1" t="str">
        <f>Items!F41</f>
        <v>ГСМ</v>
      </c>
      <c r="Q308" s="20">
        <f ca="1">RepFd!Q407</f>
        <v>133811.245</v>
      </c>
      <c r="T308" s="1">
        <f ca="1">RepFd!T407</f>
        <v>0</v>
      </c>
      <c r="U308" s="1">
        <f ca="1">RepFd!U407</f>
        <v>454.96</v>
      </c>
      <c r="V308" s="1">
        <f ca="1">RepFd!V407</f>
        <v>454.96</v>
      </c>
      <c r="W308" s="1">
        <f ca="1">RepFd!W407</f>
        <v>454.96</v>
      </c>
      <c r="X308" s="1">
        <f ca="1">RepFd!X407</f>
        <v>454.96</v>
      </c>
      <c r="Y308" s="1">
        <f ca="1">RepFd!Y407</f>
        <v>9679.9599999999991</v>
      </c>
      <c r="Z308" s="1">
        <f ca="1">RepFd!Z407</f>
        <v>9679.9599999999991</v>
      </c>
      <c r="AA308" s="1">
        <f ca="1">RepFd!AA407</f>
        <v>24674.85</v>
      </c>
      <c r="AB308" s="1">
        <f ca="1">RepFd!AB407</f>
        <v>40514.85</v>
      </c>
      <c r="AC308" s="1">
        <f ca="1">RepFd!AC407</f>
        <v>40514.85</v>
      </c>
      <c r="AD308" s="1">
        <f ca="1">RepFd!AD407</f>
        <v>51824.05</v>
      </c>
      <c r="AE308" s="1">
        <f ca="1">RepFd!AE407</f>
        <v>74468.255000000005</v>
      </c>
      <c r="AF308" s="1">
        <f ca="1">RepFd!AF407</f>
        <v>133811.245</v>
      </c>
      <c r="AG308" s="1">
        <f ca="1">RepFd!AG407</f>
        <v>133811.245</v>
      </c>
      <c r="AH308" s="1">
        <f ca="1">RepFd!AH407</f>
        <v>133811.245</v>
      </c>
      <c r="AI308" s="1">
        <f ca="1">RepFd!AI407</f>
        <v>133811.245</v>
      </c>
      <c r="AJ308" s="1">
        <f ca="1">RepFd!AJ407</f>
        <v>133811.245</v>
      </c>
      <c r="AK308" s="1">
        <f ca="1">RepFd!AK407</f>
        <v>133811.245</v>
      </c>
      <c r="AL308" s="1">
        <f ca="1">RepFd!AL407</f>
        <v>133811.245</v>
      </c>
    </row>
    <row r="309" spans="9:38" x14ac:dyDescent="0.25">
      <c r="I309" s="22" t="str">
        <f>Items!$E$42</f>
        <v>Незавершенное производство и запасы</v>
      </c>
      <c r="J309" s="1" t="str">
        <f>Items!F42</f>
        <v>Электрика</v>
      </c>
      <c r="Q309" s="20">
        <f ca="1">RepFd!Q408</f>
        <v>521342.59999999992</v>
      </c>
      <c r="T309" s="1">
        <f ca="1">RepFd!T408</f>
        <v>0</v>
      </c>
      <c r="U309" s="1">
        <f ca="1">RepFd!U408</f>
        <v>2655</v>
      </c>
      <c r="V309" s="1">
        <f ca="1">RepFd!V408</f>
        <v>39000.21</v>
      </c>
      <c r="W309" s="1">
        <f ca="1">RepFd!W408</f>
        <v>204254.46</v>
      </c>
      <c r="X309" s="1">
        <f ca="1">RepFd!X408</f>
        <v>204254.46</v>
      </c>
      <c r="Y309" s="1">
        <f ca="1">RepFd!Y408</f>
        <v>204254.46</v>
      </c>
      <c r="Z309" s="1">
        <f ca="1">RepFd!Z408</f>
        <v>204254.46</v>
      </c>
      <c r="AA309" s="1">
        <f ca="1">RepFd!AA408</f>
        <v>204254.46</v>
      </c>
      <c r="AB309" s="1">
        <f ca="1">RepFd!AB408</f>
        <v>270894.42</v>
      </c>
      <c r="AC309" s="1">
        <f ca="1">RepFd!AC408</f>
        <v>365584.31999999995</v>
      </c>
      <c r="AD309" s="1">
        <f ca="1">RepFd!AD408</f>
        <v>390884.31999999995</v>
      </c>
      <c r="AE309" s="1">
        <f ca="1">RepFd!AE408</f>
        <v>432017.31999999995</v>
      </c>
      <c r="AF309" s="1">
        <f ca="1">RepFd!AF408</f>
        <v>506180.86999999994</v>
      </c>
      <c r="AG309" s="1">
        <f ca="1">RepFd!AG408</f>
        <v>521342.59999999992</v>
      </c>
      <c r="AH309" s="1">
        <f ca="1">RepFd!AH408</f>
        <v>521342.59999999992</v>
      </c>
      <c r="AI309" s="1">
        <f ca="1">RepFd!AI408</f>
        <v>521342.59999999992</v>
      </c>
      <c r="AJ309" s="1">
        <f ca="1">RepFd!AJ408</f>
        <v>521342.59999999992</v>
      </c>
      <c r="AK309" s="1">
        <f ca="1">RepFd!AK408</f>
        <v>521342.59999999992</v>
      </c>
      <c r="AL309" s="1">
        <f ca="1">RepFd!AL408</f>
        <v>521342.59999999992</v>
      </c>
    </row>
    <row r="310" spans="9:38" x14ac:dyDescent="0.25">
      <c r="I310" s="22" t="str">
        <f>Items!$E$43</f>
        <v>Незавершенное производство и запасы</v>
      </c>
      <c r="J310" s="1" t="str">
        <f>Items!F43</f>
        <v>Доставка</v>
      </c>
      <c r="Q310" s="20">
        <f ca="1">RepFd!Q409</f>
        <v>454699.15999999992</v>
      </c>
      <c r="T310" s="1">
        <f ca="1">RepFd!T409</f>
        <v>0</v>
      </c>
      <c r="U310" s="1">
        <f ca="1">RepFd!U409</f>
        <v>2142</v>
      </c>
      <c r="V310" s="1">
        <f ca="1">RepFd!V409</f>
        <v>54106</v>
      </c>
      <c r="W310" s="1">
        <f ca="1">RepFd!W409</f>
        <v>57866</v>
      </c>
      <c r="X310" s="1">
        <f ca="1">RepFd!X409</f>
        <v>64737</v>
      </c>
      <c r="Y310" s="1">
        <f ca="1">RepFd!Y409</f>
        <v>56186</v>
      </c>
      <c r="Z310" s="1">
        <f ca="1">RepFd!Z409</f>
        <v>89906.92</v>
      </c>
      <c r="AA310" s="1">
        <f ca="1">RepFd!AA409</f>
        <v>156341.15</v>
      </c>
      <c r="AB310" s="1">
        <f ca="1">RepFd!AB409</f>
        <v>178250.93</v>
      </c>
      <c r="AC310" s="1">
        <f ca="1">RepFd!AC409</f>
        <v>296660.31999999995</v>
      </c>
      <c r="AD310" s="1">
        <f ca="1">RepFd!AD409</f>
        <v>336912.45999999996</v>
      </c>
      <c r="AE310" s="1">
        <f ca="1">RepFd!AE409</f>
        <v>421202.45999999996</v>
      </c>
      <c r="AF310" s="1">
        <f ca="1">RepFd!AF409</f>
        <v>441951.05999999994</v>
      </c>
      <c r="AG310" s="1">
        <f ca="1">RepFd!AG409</f>
        <v>454699.15999999992</v>
      </c>
      <c r="AH310" s="1">
        <f ca="1">RepFd!AH409</f>
        <v>454699.15999999992</v>
      </c>
      <c r="AI310" s="1">
        <f ca="1">RepFd!AI409</f>
        <v>454699.15999999992</v>
      </c>
      <c r="AJ310" s="1">
        <f ca="1">RepFd!AJ409</f>
        <v>454699.15999999992</v>
      </c>
      <c r="AK310" s="1">
        <f ca="1">RepFd!AK409</f>
        <v>454699.15999999992</v>
      </c>
      <c r="AL310" s="1">
        <f ca="1">RepFd!AL409</f>
        <v>454699.15999999992</v>
      </c>
    </row>
    <row r="311" spans="9:38" x14ac:dyDescent="0.25">
      <c r="I311" s="22" t="str">
        <f>Items!$E$44</f>
        <v>Незавершенное производство и запасы</v>
      </c>
      <c r="J311" s="1" t="str">
        <f>Items!F44</f>
        <v>Канализация, Скважина,кессон и септик</v>
      </c>
      <c r="Q311" s="20">
        <f ca="1">RepFd!Q410</f>
        <v>1905299.4559999998</v>
      </c>
      <c r="T311" s="1">
        <f ca="1">RepFd!T410</f>
        <v>0</v>
      </c>
      <c r="U311" s="1">
        <f ca="1">RepFd!U410</f>
        <v>284038.53999999998</v>
      </c>
      <c r="V311" s="1">
        <f ca="1">RepFd!V410</f>
        <v>1051119.28</v>
      </c>
      <c r="W311" s="1">
        <f ca="1">RepFd!W410</f>
        <v>1095865.6100000001</v>
      </c>
      <c r="X311" s="1">
        <f ca="1">RepFd!X410</f>
        <v>1095865.6100000001</v>
      </c>
      <c r="Y311" s="1">
        <f ca="1">RepFd!Y410</f>
        <v>1079565.416</v>
      </c>
      <c r="Z311" s="1">
        <f ca="1">RepFd!Z410</f>
        <v>1079565.416</v>
      </c>
      <c r="AA311" s="1">
        <f ca="1">RepFd!AA410</f>
        <v>1079565.416</v>
      </c>
      <c r="AB311" s="1">
        <f ca="1">RepFd!AB410</f>
        <v>1253404.976</v>
      </c>
      <c r="AC311" s="1">
        <f ca="1">RepFd!AC410</f>
        <v>1261236.1159999999</v>
      </c>
      <c r="AD311" s="1">
        <f ca="1">RepFd!AD410</f>
        <v>1353445.0959999999</v>
      </c>
      <c r="AE311" s="1">
        <f ca="1">RepFd!AE410</f>
        <v>1439620.0959999999</v>
      </c>
      <c r="AF311" s="1">
        <f ca="1">RepFd!AF410</f>
        <v>1902151.3159999999</v>
      </c>
      <c r="AG311" s="1">
        <f ca="1">RepFd!AG410</f>
        <v>1905299.4559999998</v>
      </c>
      <c r="AH311" s="1">
        <f ca="1">RepFd!AH410</f>
        <v>1905299.4559999998</v>
      </c>
      <c r="AI311" s="1">
        <f ca="1">RepFd!AI410</f>
        <v>1905299.4559999998</v>
      </c>
      <c r="AJ311" s="1">
        <f ca="1">RepFd!AJ410</f>
        <v>1905299.4559999998</v>
      </c>
      <c r="AK311" s="1">
        <f ca="1">RepFd!AK410</f>
        <v>1905299.4559999998</v>
      </c>
      <c r="AL311" s="1">
        <f ca="1">RepFd!AL410</f>
        <v>1905299.4559999998</v>
      </c>
    </row>
    <row r="312" spans="9:38" x14ac:dyDescent="0.25">
      <c r="I312" s="22" t="str">
        <f>Items!$E$38</f>
        <v>Незавершенное производство и запасы</v>
      </c>
      <c r="J312" s="1" t="str">
        <f>Items!F45</f>
        <v>Метизы, расходники</v>
      </c>
      <c r="Q312" s="20">
        <f ca="1">RepFd!Q411</f>
        <v>509299.17759999994</v>
      </c>
      <c r="T312" s="1">
        <f ca="1">RepFd!T411</f>
        <v>0</v>
      </c>
      <c r="U312" s="1">
        <f ca="1">RepFd!U411</f>
        <v>7391.2199999999993</v>
      </c>
      <c r="V312" s="1">
        <f ca="1">RepFd!V411</f>
        <v>35940.019999999997</v>
      </c>
      <c r="W312" s="1">
        <f ca="1">RepFd!W411</f>
        <v>46436.819999999992</v>
      </c>
      <c r="X312" s="1">
        <f ca="1">RepFd!X411</f>
        <v>52293.829999999994</v>
      </c>
      <c r="Y312" s="1">
        <f ca="1">RepFd!Y411</f>
        <v>92676.312999999995</v>
      </c>
      <c r="Z312" s="1">
        <f ca="1">RepFd!Z411</f>
        <v>143645.59299999999</v>
      </c>
      <c r="AA312" s="1">
        <f ca="1">RepFd!AA411</f>
        <v>237023.07759999999</v>
      </c>
      <c r="AB312" s="1">
        <f ca="1">RepFd!AB411</f>
        <v>264563.53759999998</v>
      </c>
      <c r="AC312" s="1">
        <f ca="1">RepFd!AC411</f>
        <v>272287.26759999996</v>
      </c>
      <c r="AD312" s="1">
        <f ca="1">RepFd!AD411</f>
        <v>313746.43759999995</v>
      </c>
      <c r="AE312" s="1">
        <f ca="1">RepFd!AE411</f>
        <v>314513.98759999993</v>
      </c>
      <c r="AF312" s="1">
        <f ca="1">RepFd!AF411</f>
        <v>398091.40759999992</v>
      </c>
      <c r="AG312" s="1">
        <f ca="1">RepFd!AG411</f>
        <v>509299.17759999994</v>
      </c>
      <c r="AH312" s="1">
        <f ca="1">RepFd!AH411</f>
        <v>509299.17759999994</v>
      </c>
      <c r="AI312" s="1">
        <f ca="1">RepFd!AI411</f>
        <v>509299.17759999994</v>
      </c>
      <c r="AJ312" s="1">
        <f ca="1">RepFd!AJ411</f>
        <v>509299.17759999994</v>
      </c>
      <c r="AK312" s="1">
        <f ca="1">RepFd!AK411</f>
        <v>509299.17759999994</v>
      </c>
      <c r="AL312" s="1">
        <f ca="1">RepFd!AL411</f>
        <v>509299.17759999994</v>
      </c>
    </row>
    <row r="313" spans="9:38" x14ac:dyDescent="0.25">
      <c r="I313" s="22" t="str">
        <f>Items!$E$39</f>
        <v>Незавершенное производство и запасы</v>
      </c>
      <c r="J313" s="1" t="str">
        <f>Items!F46</f>
        <v>Материалы Фундамент</v>
      </c>
      <c r="Q313" s="20">
        <f ca="1">RepFd!Q412</f>
        <v>7616991.902999999</v>
      </c>
      <c r="T313" s="1">
        <f ca="1">RepFd!T412</f>
        <v>0</v>
      </c>
      <c r="U313" s="1">
        <f ca="1">RepFd!U412</f>
        <v>285577.31</v>
      </c>
      <c r="V313" s="1">
        <f ca="1">RepFd!V412</f>
        <v>1655363.28</v>
      </c>
      <c r="W313" s="1">
        <f ca="1">RepFd!W412</f>
        <v>1705221.28</v>
      </c>
      <c r="X313" s="1">
        <f ca="1">RepFd!X412</f>
        <v>1705221.28</v>
      </c>
      <c r="Y313" s="1">
        <f ca="1">RepFd!Y412</f>
        <v>-1225388.2070000002</v>
      </c>
      <c r="Z313" s="1">
        <f ca="1">RepFd!Z412</f>
        <v>-1225388.2070000002</v>
      </c>
      <c r="AA313" s="1">
        <f ca="1">RepFd!AA412</f>
        <v>-1225388.2070000002</v>
      </c>
      <c r="AB313" s="1">
        <f ca="1">RepFd!AB412</f>
        <v>323150.46299999999</v>
      </c>
      <c r="AC313" s="1">
        <f ca="1">RepFd!AC412</f>
        <v>1074167.7830000001</v>
      </c>
      <c r="AD313" s="1">
        <f ca="1">RepFd!AD412</f>
        <v>2173265.6429999997</v>
      </c>
      <c r="AE313" s="1">
        <f ca="1">RepFd!AE412</f>
        <v>2775006.1829999997</v>
      </c>
      <c r="AF313" s="1">
        <f ca="1">RepFd!AF412</f>
        <v>3995442.5029999996</v>
      </c>
      <c r="AG313" s="1">
        <f ca="1">RepFd!AG412</f>
        <v>7616991.902999999</v>
      </c>
      <c r="AH313" s="1">
        <f ca="1">RepFd!AH412</f>
        <v>7616991.902999999</v>
      </c>
      <c r="AI313" s="1">
        <f ca="1">RepFd!AI412</f>
        <v>7616991.902999999</v>
      </c>
      <c r="AJ313" s="1">
        <f ca="1">RepFd!AJ412</f>
        <v>7616991.902999999</v>
      </c>
      <c r="AK313" s="1">
        <f ca="1">RepFd!AK412</f>
        <v>7616991.902999999</v>
      </c>
      <c r="AL313" s="1">
        <f ca="1">RepFd!AL412</f>
        <v>7616991.902999999</v>
      </c>
    </row>
    <row r="314" spans="9:38" x14ac:dyDescent="0.25">
      <c r="I314" s="22" t="str">
        <f>Items!$E$40</f>
        <v>Незавершенное производство и запасы</v>
      </c>
      <c r="J314" s="1" t="str">
        <f>Items!F47</f>
        <v>Материалы Коробка</v>
      </c>
      <c r="Q314" s="20">
        <f ca="1">RepFd!Q413</f>
        <v>4276074.7249999996</v>
      </c>
      <c r="T314" s="1">
        <f ca="1">RepFd!T413</f>
        <v>0</v>
      </c>
      <c r="U314" s="1">
        <f ca="1">RepFd!U413</f>
        <v>0</v>
      </c>
      <c r="V314" s="1">
        <f ca="1">RepFd!V413</f>
        <v>442010.56</v>
      </c>
      <c r="W314" s="1">
        <f ca="1">RepFd!W413</f>
        <v>538493.31999999995</v>
      </c>
      <c r="X314" s="1">
        <f ca="1">RepFd!X413</f>
        <v>1160797.2599999998</v>
      </c>
      <c r="Y314" s="1">
        <f ca="1">RepFd!Y413</f>
        <v>1389658.7449999996</v>
      </c>
      <c r="Z314" s="1">
        <f ca="1">RepFd!Z413</f>
        <v>3352896.9649999999</v>
      </c>
      <c r="AA314" s="1">
        <f ca="1">RepFd!AA413</f>
        <v>3354081.3649999998</v>
      </c>
      <c r="AB314" s="1">
        <f ca="1">RepFd!AB413</f>
        <v>3354081.3649999998</v>
      </c>
      <c r="AC314" s="1">
        <f ca="1">RepFd!AC413</f>
        <v>3694672.6849999996</v>
      </c>
      <c r="AD314" s="1">
        <f ca="1">RepFd!AD413</f>
        <v>3792297.6849999996</v>
      </c>
      <c r="AE314" s="1">
        <f ca="1">RepFd!AE413</f>
        <v>4225593.7249999996</v>
      </c>
      <c r="AF314" s="1">
        <f ca="1">RepFd!AF413</f>
        <v>4276074.7249999996</v>
      </c>
      <c r="AG314" s="1">
        <f ca="1">RepFd!AG413</f>
        <v>4276074.7249999996</v>
      </c>
      <c r="AH314" s="1">
        <f ca="1">RepFd!AH413</f>
        <v>4276074.7249999996</v>
      </c>
      <c r="AI314" s="1">
        <f ca="1">RepFd!AI413</f>
        <v>4276074.7249999996</v>
      </c>
      <c r="AJ314" s="1">
        <f ca="1">RepFd!AJ413</f>
        <v>4276074.7249999996</v>
      </c>
      <c r="AK314" s="1">
        <f ca="1">RepFd!AK413</f>
        <v>4276074.7249999996</v>
      </c>
      <c r="AL314" s="1">
        <f ca="1">RepFd!AL413</f>
        <v>4276074.7249999996</v>
      </c>
    </row>
    <row r="315" spans="9:38" x14ac:dyDescent="0.25">
      <c r="I315" s="22" t="str">
        <f>Items!$E$41</f>
        <v>Незавершенное производство и запасы</v>
      </c>
      <c r="J315" s="1" t="str">
        <f>Items!F48</f>
        <v>Материалы Кровля</v>
      </c>
      <c r="Q315" s="20">
        <f ca="1">RepFd!Q414</f>
        <v>2821832.04</v>
      </c>
      <c r="T315" s="1">
        <f ca="1">RepFd!T414</f>
        <v>0</v>
      </c>
      <c r="U315" s="1">
        <f ca="1">RepFd!U414</f>
        <v>182954.16999999998</v>
      </c>
      <c r="V315" s="1">
        <f ca="1">RepFd!V414</f>
        <v>293653.26999999996</v>
      </c>
      <c r="W315" s="1">
        <f ca="1">RepFd!W414</f>
        <v>739334.53</v>
      </c>
      <c r="X315" s="1">
        <f ca="1">RepFd!X414</f>
        <v>814351.73</v>
      </c>
      <c r="Y315" s="1">
        <f ca="1">RepFd!Y414</f>
        <v>871117.42999999993</v>
      </c>
      <c r="Z315" s="1">
        <f ca="1">RepFd!Z414</f>
        <v>1072333.69</v>
      </c>
      <c r="AA315" s="1">
        <f ca="1">RepFd!AA414</f>
        <v>1731539.11</v>
      </c>
      <c r="AB315" s="1">
        <f ca="1">RepFd!AB414</f>
        <v>1783161.73</v>
      </c>
      <c r="AC315" s="1">
        <f ca="1">RepFd!AC414</f>
        <v>2021161.73</v>
      </c>
      <c r="AD315" s="1">
        <f ca="1">RepFd!AD414</f>
        <v>2021161.73</v>
      </c>
      <c r="AE315" s="1">
        <f ca="1">RepFd!AE414</f>
        <v>2773798.19</v>
      </c>
      <c r="AF315" s="1">
        <f ca="1">RepFd!AF414</f>
        <v>2791385.8</v>
      </c>
      <c r="AG315" s="1">
        <f ca="1">RepFd!AG414</f>
        <v>2821832.04</v>
      </c>
      <c r="AH315" s="1">
        <f ca="1">RepFd!AH414</f>
        <v>2821832.04</v>
      </c>
      <c r="AI315" s="1">
        <f ca="1">RepFd!AI414</f>
        <v>2821832.04</v>
      </c>
      <c r="AJ315" s="1">
        <f ca="1">RepFd!AJ414</f>
        <v>2821832.04</v>
      </c>
      <c r="AK315" s="1">
        <f ca="1">RepFd!AK414</f>
        <v>2821832.04</v>
      </c>
      <c r="AL315" s="1">
        <f ca="1">RepFd!AL414</f>
        <v>2821832.04</v>
      </c>
    </row>
    <row r="316" spans="9:38" x14ac:dyDescent="0.25">
      <c r="I316" s="22" t="str">
        <f>Items!$E$42</f>
        <v>Незавершенное производство и запасы</v>
      </c>
      <c r="J316" s="1" t="str">
        <f>Items!F49</f>
        <v>Материалы Окна и двери</v>
      </c>
      <c r="Q316" s="20">
        <f ca="1">RepFd!Q415</f>
        <v>951479.7699999999</v>
      </c>
      <c r="T316" s="1">
        <f ca="1">RepFd!T415</f>
        <v>0</v>
      </c>
      <c r="U316" s="1">
        <f ca="1">RepFd!U415</f>
        <v>0</v>
      </c>
      <c r="V316" s="1">
        <f ca="1">RepFd!V415</f>
        <v>0</v>
      </c>
      <c r="W316" s="1">
        <f ca="1">RepFd!W415</f>
        <v>0</v>
      </c>
      <c r="X316" s="1">
        <f ca="1">RepFd!X415</f>
        <v>289586.44999999995</v>
      </c>
      <c r="Y316" s="1">
        <f ca="1">RepFd!Y415</f>
        <v>289586.44999999995</v>
      </c>
      <c r="Z316" s="1">
        <f ca="1">RepFd!Z415</f>
        <v>600965.8899999999</v>
      </c>
      <c r="AA316" s="1">
        <f ca="1">RepFd!AA415</f>
        <v>609334.7699999999</v>
      </c>
      <c r="AB316" s="1">
        <f ca="1">RepFd!AB415</f>
        <v>609334.7699999999</v>
      </c>
      <c r="AC316" s="1">
        <f ca="1">RepFd!AC415</f>
        <v>609334.7699999999</v>
      </c>
      <c r="AD316" s="1">
        <f ca="1">RepFd!AD415</f>
        <v>689838.2699999999</v>
      </c>
      <c r="AE316" s="1">
        <f ca="1">RepFd!AE415</f>
        <v>948718.96999999986</v>
      </c>
      <c r="AF316" s="1">
        <f ca="1">RepFd!AF415</f>
        <v>951479.7699999999</v>
      </c>
      <c r="AG316" s="1">
        <f ca="1">RepFd!AG415</f>
        <v>951479.7699999999</v>
      </c>
      <c r="AH316" s="1">
        <f ca="1">RepFd!AH415</f>
        <v>951479.7699999999</v>
      </c>
      <c r="AI316" s="1">
        <f ca="1">RepFd!AI415</f>
        <v>951479.7699999999</v>
      </c>
      <c r="AJ316" s="1">
        <f ca="1">RepFd!AJ415</f>
        <v>951479.7699999999</v>
      </c>
      <c r="AK316" s="1">
        <f ca="1">RepFd!AK415</f>
        <v>951479.7699999999</v>
      </c>
      <c r="AL316" s="1">
        <f ca="1">RepFd!AL415</f>
        <v>951479.7699999999</v>
      </c>
    </row>
    <row r="317" spans="9:38" x14ac:dyDescent="0.25">
      <c r="I317" s="22" t="str">
        <f>Items!$E$43</f>
        <v>Незавершенное производство и запасы</v>
      </c>
      <c r="J317" s="1" t="str">
        <f>Items!F50</f>
        <v>Материалы Фасад</v>
      </c>
      <c r="Q317" s="20">
        <f ca="1">RepFd!Q416</f>
        <v>1224639.44</v>
      </c>
      <c r="T317" s="1">
        <f ca="1">RepFd!T416</f>
        <v>0</v>
      </c>
      <c r="U317" s="1">
        <f ca="1">RepFd!U416</f>
        <v>0</v>
      </c>
      <c r="V317" s="1">
        <f ca="1">RepFd!V416</f>
        <v>0</v>
      </c>
      <c r="W317" s="1">
        <f ca="1">RepFd!W416</f>
        <v>0</v>
      </c>
      <c r="X317" s="1">
        <f ca="1">RepFd!X416</f>
        <v>0</v>
      </c>
      <c r="Y317" s="1">
        <f ca="1">RepFd!Y416</f>
        <v>175745.89999999997</v>
      </c>
      <c r="Z317" s="1">
        <f ca="1">RepFd!Z416</f>
        <v>310737.01999999996</v>
      </c>
      <c r="AA317" s="1">
        <f ca="1">RepFd!AA416</f>
        <v>362363.80999999994</v>
      </c>
      <c r="AB317" s="1">
        <f ca="1">RepFd!AB416</f>
        <v>642449.35999999987</v>
      </c>
      <c r="AC317" s="1">
        <f ca="1">RepFd!AC416</f>
        <v>659140.34999999986</v>
      </c>
      <c r="AD317" s="1">
        <f ca="1">RepFd!AD416</f>
        <v>659140.34999999986</v>
      </c>
      <c r="AE317" s="1">
        <f ca="1">RepFd!AE416</f>
        <v>659140.34999999986</v>
      </c>
      <c r="AF317" s="1">
        <f ca="1">RepFd!AF416</f>
        <v>1167684.1299999999</v>
      </c>
      <c r="AG317" s="1">
        <f ca="1">RepFd!AG416</f>
        <v>1224639.44</v>
      </c>
      <c r="AH317" s="1">
        <f ca="1">RepFd!AH416</f>
        <v>1224639.44</v>
      </c>
      <c r="AI317" s="1">
        <f ca="1">RepFd!AI416</f>
        <v>1224639.44</v>
      </c>
      <c r="AJ317" s="1">
        <f ca="1">RepFd!AJ416</f>
        <v>1224639.44</v>
      </c>
      <c r="AK317" s="1">
        <f ca="1">RepFd!AK416</f>
        <v>1224639.44</v>
      </c>
      <c r="AL317" s="1">
        <f ca="1">RepFd!AL416</f>
        <v>1224639.44</v>
      </c>
    </row>
    <row r="318" spans="9:38" x14ac:dyDescent="0.25">
      <c r="I318" s="22" t="str">
        <f>Items!$E$44</f>
        <v>Незавершенное производство и запасы</v>
      </c>
      <c r="J318" s="1" t="str">
        <f>Items!F51</f>
        <v>Материалы Благоустройство</v>
      </c>
      <c r="Q318" s="20">
        <f ca="1">RepFd!Q417</f>
        <v>783226.74999999988</v>
      </c>
      <c r="T318" s="1">
        <f ca="1">RepFd!T417</f>
        <v>0</v>
      </c>
      <c r="U318" s="1">
        <f ca="1">RepFd!U417</f>
        <v>0</v>
      </c>
      <c r="V318" s="1">
        <f ca="1">RepFd!V417</f>
        <v>0</v>
      </c>
      <c r="W318" s="1">
        <f ca="1">RepFd!W417</f>
        <v>0</v>
      </c>
      <c r="X318" s="1">
        <f ca="1">RepFd!X417</f>
        <v>0</v>
      </c>
      <c r="Y318" s="1">
        <f ca="1">RepFd!Y417</f>
        <v>0</v>
      </c>
      <c r="Z318" s="1">
        <f ca="1">RepFd!Z417</f>
        <v>0</v>
      </c>
      <c r="AA318" s="1">
        <f ca="1">RepFd!AA417</f>
        <v>0</v>
      </c>
      <c r="AB318" s="1">
        <f ca="1">RepFd!AB417</f>
        <v>0</v>
      </c>
      <c r="AC318" s="1">
        <f ca="1">RepFd!AC417</f>
        <v>0</v>
      </c>
      <c r="AD318" s="1">
        <f ca="1">RepFd!AD417</f>
        <v>0</v>
      </c>
      <c r="AE318" s="1">
        <f ca="1">RepFd!AE417</f>
        <v>0</v>
      </c>
      <c r="AF318" s="1">
        <f ca="1">RepFd!AF417</f>
        <v>720264.66999999993</v>
      </c>
      <c r="AG318" s="1">
        <f ca="1">RepFd!AG417</f>
        <v>783226.74999999988</v>
      </c>
      <c r="AH318" s="1">
        <f ca="1">RepFd!AH417</f>
        <v>783226.74999999988</v>
      </c>
      <c r="AI318" s="1">
        <f ca="1">RepFd!AI417</f>
        <v>783226.74999999988</v>
      </c>
      <c r="AJ318" s="1">
        <f ca="1">RepFd!AJ417</f>
        <v>783226.74999999988</v>
      </c>
      <c r="AK318" s="1">
        <f ca="1">RepFd!AK417</f>
        <v>783226.74999999988</v>
      </c>
      <c r="AL318" s="1">
        <f ca="1">RepFd!AL417</f>
        <v>783226.74999999988</v>
      </c>
    </row>
    <row r="319" spans="9:38" x14ac:dyDescent="0.25">
      <c r="I319" s="22" t="str">
        <f>Items!$E$44</f>
        <v>Незавершенное производство и запасы</v>
      </c>
      <c r="J319" s="1" t="str">
        <f>Items!F52</f>
        <v>Монтаж фундамента</v>
      </c>
      <c r="Q319" s="20">
        <f ca="1">RepFd!Q418</f>
        <v>1832983.8640000001</v>
      </c>
      <c r="T319" s="1">
        <f ca="1">RepFd!T418</f>
        <v>0</v>
      </c>
      <c r="U319" s="1">
        <f ca="1">RepFd!U418</f>
        <v>0</v>
      </c>
      <c r="V319" s="1">
        <f ca="1">RepFd!V418</f>
        <v>270630</v>
      </c>
      <c r="W319" s="1">
        <f ca="1">RepFd!W418</f>
        <v>595306</v>
      </c>
      <c r="X319" s="1">
        <f ca="1">RepFd!X418</f>
        <v>595306</v>
      </c>
      <c r="Y319" s="1">
        <f ca="1">RepFd!Y418</f>
        <v>-940368.68599999999</v>
      </c>
      <c r="Z319" s="1">
        <f ca="1">RepFd!Z418</f>
        <v>-940368.68599999999</v>
      </c>
      <c r="AA319" s="1">
        <f ca="1">RepFd!AA418</f>
        <v>-940368.68599999999</v>
      </c>
      <c r="AB319" s="1">
        <f ca="1">RepFd!AB418</f>
        <v>-497958.79599999997</v>
      </c>
      <c r="AC319" s="1">
        <f ca="1">RepFd!AC418</f>
        <v>187966.20400000003</v>
      </c>
      <c r="AD319" s="1">
        <f ca="1">RepFd!AD418</f>
        <v>239283.90400000004</v>
      </c>
      <c r="AE319" s="1">
        <f ca="1">RepFd!AE418</f>
        <v>367481.03400000004</v>
      </c>
      <c r="AF319" s="1">
        <f ca="1">RepFd!AF418</f>
        <v>1226973.534</v>
      </c>
      <c r="AG319" s="1">
        <f ca="1">RepFd!AG418</f>
        <v>1832983.8640000001</v>
      </c>
      <c r="AH319" s="1">
        <f ca="1">RepFd!AH418</f>
        <v>1832983.8640000001</v>
      </c>
      <c r="AI319" s="1">
        <f ca="1">RepFd!AI418</f>
        <v>1832983.8640000001</v>
      </c>
      <c r="AJ319" s="1">
        <f ca="1">RepFd!AJ418</f>
        <v>1832983.8640000001</v>
      </c>
      <c r="AK319" s="1">
        <f ca="1">RepFd!AK418</f>
        <v>1832983.8640000001</v>
      </c>
      <c r="AL319" s="1">
        <f ca="1">RepFd!AL418</f>
        <v>1832983.8640000001</v>
      </c>
    </row>
    <row r="320" spans="9:38" x14ac:dyDescent="0.25">
      <c r="I320" s="22" t="str">
        <f>Items!$E$44</f>
        <v>Незавершенное производство и запасы</v>
      </c>
      <c r="J320" s="1" t="str">
        <f>Items!F53</f>
        <v>Монтаж Коробки</v>
      </c>
      <c r="Q320" s="20">
        <f ca="1">RepFd!Q419</f>
        <v>3386956.55</v>
      </c>
      <c r="T320" s="1">
        <f ca="1">RepFd!T419</f>
        <v>0</v>
      </c>
      <c r="U320" s="1">
        <f ca="1">RepFd!U419</f>
        <v>0</v>
      </c>
      <c r="V320" s="1">
        <f ca="1">RepFd!V419</f>
        <v>0</v>
      </c>
      <c r="W320" s="1">
        <f ca="1">RepFd!W419</f>
        <v>167878</v>
      </c>
      <c r="X320" s="1">
        <f ca="1">RepFd!X419</f>
        <v>336488</v>
      </c>
      <c r="Y320" s="1">
        <f ca="1">RepFd!Y419</f>
        <v>698129</v>
      </c>
      <c r="Z320" s="1">
        <f ca="1">RepFd!Z419</f>
        <v>1255241.05</v>
      </c>
      <c r="AA320" s="1">
        <f ca="1">RepFd!AA419</f>
        <v>1255241.05</v>
      </c>
      <c r="AB320" s="1">
        <f ca="1">RepFd!AB419</f>
        <v>1255241.05</v>
      </c>
      <c r="AC320" s="1">
        <f ca="1">RepFd!AC419</f>
        <v>1358594.55</v>
      </c>
      <c r="AD320" s="1">
        <f ca="1">RepFd!AD419</f>
        <v>1856844.05</v>
      </c>
      <c r="AE320" s="1">
        <f ca="1">RepFd!AE419</f>
        <v>3071156.55</v>
      </c>
      <c r="AF320" s="1">
        <f ca="1">RepFd!AF419</f>
        <v>3154456.55</v>
      </c>
      <c r="AG320" s="1">
        <f ca="1">RepFd!AG419</f>
        <v>3386956.55</v>
      </c>
      <c r="AH320" s="1">
        <f ca="1">RepFd!AH419</f>
        <v>3386956.55</v>
      </c>
      <c r="AI320" s="1">
        <f ca="1">RepFd!AI419</f>
        <v>3386956.55</v>
      </c>
      <c r="AJ320" s="1">
        <f ca="1">RepFd!AJ419</f>
        <v>3386956.55</v>
      </c>
      <c r="AK320" s="1">
        <f ca="1">RepFd!AK419</f>
        <v>3386956.55</v>
      </c>
      <c r="AL320" s="1">
        <f ca="1">RepFd!AL419</f>
        <v>3386956.55</v>
      </c>
    </row>
    <row r="321" spans="5:38" x14ac:dyDescent="0.25">
      <c r="I321" s="22" t="str">
        <f>Items!$E$44</f>
        <v>Незавершенное производство и запасы</v>
      </c>
      <c r="J321" s="1" t="str">
        <f>Items!F54</f>
        <v>Монтаж кровли</v>
      </c>
      <c r="Q321" s="20">
        <f ca="1">RepFd!Q420</f>
        <v>2102552.4699999997</v>
      </c>
      <c r="T321" s="1">
        <f ca="1">RepFd!T420</f>
        <v>0</v>
      </c>
      <c r="U321" s="1">
        <f ca="1">RepFd!U420</f>
        <v>0</v>
      </c>
      <c r="V321" s="1">
        <f ca="1">RepFd!V420</f>
        <v>0</v>
      </c>
      <c r="W321" s="1">
        <f ca="1">RepFd!W420</f>
        <v>0</v>
      </c>
      <c r="X321" s="1">
        <f ca="1">RepFd!X420</f>
        <v>0</v>
      </c>
      <c r="Y321" s="1">
        <f ca="1">RepFd!Y420</f>
        <v>117565.6</v>
      </c>
      <c r="Z321" s="1">
        <f ca="1">RepFd!Z420</f>
        <v>283469.90000000002</v>
      </c>
      <c r="AA321" s="1">
        <f ca="1">RepFd!AA420</f>
        <v>600389.44999999995</v>
      </c>
      <c r="AB321" s="1">
        <f ca="1">RepFd!AB420</f>
        <v>939194.95</v>
      </c>
      <c r="AC321" s="1">
        <f ca="1">RepFd!AC420</f>
        <v>939194.95</v>
      </c>
      <c r="AD321" s="1">
        <f ca="1">RepFd!AD420</f>
        <v>939194.95</v>
      </c>
      <c r="AE321" s="1">
        <f ca="1">RepFd!AE420</f>
        <v>1169189.45</v>
      </c>
      <c r="AF321" s="1">
        <f ca="1">RepFd!AF420</f>
        <v>1561574.95</v>
      </c>
      <c r="AG321" s="1">
        <f ca="1">RepFd!AG420</f>
        <v>2102552.4699999997</v>
      </c>
      <c r="AH321" s="1">
        <f ca="1">RepFd!AH420</f>
        <v>2102552.4699999997</v>
      </c>
      <c r="AI321" s="1">
        <f ca="1">RepFd!AI420</f>
        <v>2102552.4699999997</v>
      </c>
      <c r="AJ321" s="1">
        <f ca="1">RepFd!AJ420</f>
        <v>2102552.4699999997</v>
      </c>
      <c r="AK321" s="1">
        <f ca="1">RepFd!AK420</f>
        <v>2102552.4699999997</v>
      </c>
      <c r="AL321" s="1">
        <f ca="1">RepFd!AL420</f>
        <v>2102552.4699999997</v>
      </c>
    </row>
    <row r="322" spans="5:38" x14ac:dyDescent="0.25">
      <c r="I322" s="22" t="str">
        <f>Items!$E$44</f>
        <v>Незавершенное производство и запасы</v>
      </c>
      <c r="J322" s="1" t="str">
        <f>Items!F55</f>
        <v>Монтаж окон</v>
      </c>
      <c r="Q322" s="20">
        <f ca="1">RepFd!Q421</f>
        <v>106550</v>
      </c>
      <c r="T322" s="1">
        <f ca="1">RepFd!T421</f>
        <v>0</v>
      </c>
      <c r="U322" s="1">
        <f ca="1">RepFd!U421</f>
        <v>0</v>
      </c>
      <c r="V322" s="1">
        <f ca="1">RepFd!V421</f>
        <v>0</v>
      </c>
      <c r="W322" s="1">
        <f ca="1">RepFd!W421</f>
        <v>0</v>
      </c>
      <c r="X322" s="1">
        <f ca="1">RepFd!X421</f>
        <v>0</v>
      </c>
      <c r="Y322" s="1">
        <f ca="1">RepFd!Y421</f>
        <v>0</v>
      </c>
      <c r="Z322" s="1">
        <f ca="1">RepFd!Z421</f>
        <v>0</v>
      </c>
      <c r="AA322" s="1">
        <f ca="1">RepFd!AA421</f>
        <v>50150</v>
      </c>
      <c r="AB322" s="1">
        <f ca="1">RepFd!AB421</f>
        <v>50150</v>
      </c>
      <c r="AC322" s="1">
        <f ca="1">RepFd!AC421</f>
        <v>50150</v>
      </c>
      <c r="AD322" s="1">
        <f ca="1">RepFd!AD421</f>
        <v>50150</v>
      </c>
      <c r="AE322" s="1">
        <f ca="1">RepFd!AE421</f>
        <v>50150</v>
      </c>
      <c r="AF322" s="1">
        <f ca="1">RepFd!AF421</f>
        <v>106550</v>
      </c>
      <c r="AG322" s="1">
        <f ca="1">RepFd!AG421</f>
        <v>106550</v>
      </c>
      <c r="AH322" s="1">
        <f ca="1">RepFd!AH421</f>
        <v>106550</v>
      </c>
      <c r="AI322" s="1">
        <f ca="1">RepFd!AI421</f>
        <v>106550</v>
      </c>
      <c r="AJ322" s="1">
        <f ca="1">RepFd!AJ421</f>
        <v>106550</v>
      </c>
      <c r="AK322" s="1">
        <f ca="1">RepFd!AK421</f>
        <v>106550</v>
      </c>
      <c r="AL322" s="1">
        <f ca="1">RepFd!AL421</f>
        <v>106550</v>
      </c>
    </row>
    <row r="323" spans="5:38" x14ac:dyDescent="0.25">
      <c r="I323" s="22" t="str">
        <f>Items!$E$44</f>
        <v>Незавершенное производство и запасы</v>
      </c>
      <c r="J323" s="1" t="str">
        <f>Items!F56</f>
        <v>Монтаж Фасада</v>
      </c>
      <c r="Q323" s="20">
        <f ca="1">RepFd!Q422</f>
        <v>1466698.74</v>
      </c>
      <c r="T323" s="1">
        <f ca="1">RepFd!T422</f>
        <v>0</v>
      </c>
      <c r="U323" s="1">
        <f ca="1">RepFd!U422</f>
        <v>0</v>
      </c>
      <c r="V323" s="1">
        <f ca="1">RepFd!V422</f>
        <v>0</v>
      </c>
      <c r="W323" s="1">
        <f ca="1">RepFd!W422</f>
        <v>0</v>
      </c>
      <c r="X323" s="1">
        <f ca="1">RepFd!X422</f>
        <v>0</v>
      </c>
      <c r="Y323" s="1">
        <f ca="1">RepFd!Y422</f>
        <v>0</v>
      </c>
      <c r="Z323" s="1">
        <f ca="1">RepFd!Z422</f>
        <v>41350</v>
      </c>
      <c r="AA323" s="1">
        <f ca="1">RepFd!AA422</f>
        <v>644260.80000000005</v>
      </c>
      <c r="AB323" s="1">
        <f ca="1">RepFd!AB422</f>
        <v>899493.74</v>
      </c>
      <c r="AC323" s="1">
        <f ca="1">RepFd!AC422</f>
        <v>952565.74</v>
      </c>
      <c r="AD323" s="1">
        <f ca="1">RepFd!AD422</f>
        <v>952565.74</v>
      </c>
      <c r="AE323" s="1">
        <f ca="1">RepFd!AE422</f>
        <v>952565.74</v>
      </c>
      <c r="AF323" s="1">
        <f ca="1">RepFd!AF422</f>
        <v>1255621.74</v>
      </c>
      <c r="AG323" s="1">
        <f ca="1">RepFd!AG422</f>
        <v>1466698.74</v>
      </c>
      <c r="AH323" s="1">
        <f ca="1">RepFd!AH422</f>
        <v>1466698.74</v>
      </c>
      <c r="AI323" s="1">
        <f ca="1">RepFd!AI422</f>
        <v>1466698.74</v>
      </c>
      <c r="AJ323" s="1">
        <f ca="1">RepFd!AJ422</f>
        <v>1466698.74</v>
      </c>
      <c r="AK323" s="1">
        <f ca="1">RepFd!AK422</f>
        <v>1466698.74</v>
      </c>
      <c r="AL323" s="1">
        <f ca="1">RepFd!AL422</f>
        <v>1466698.74</v>
      </c>
    </row>
    <row r="324" spans="5:38" x14ac:dyDescent="0.25">
      <c r="I324" s="22" t="str">
        <f>Items!$E$44</f>
        <v>Незавершенное производство и запасы</v>
      </c>
      <c r="J324" s="1" t="str">
        <f>Items!F57</f>
        <v>Монтаж Благоустройства</v>
      </c>
      <c r="Q324" s="20">
        <f ca="1">RepFd!Q423</f>
        <v>297156</v>
      </c>
      <c r="T324" s="1">
        <f ca="1">RepFd!T423</f>
        <v>0</v>
      </c>
      <c r="U324" s="1">
        <f ca="1">RepFd!U423</f>
        <v>0</v>
      </c>
      <c r="V324" s="1">
        <f ca="1">RepFd!V423</f>
        <v>0</v>
      </c>
      <c r="W324" s="1">
        <f ca="1">RepFd!W423</f>
        <v>0</v>
      </c>
      <c r="X324" s="1">
        <f ca="1">RepFd!X423</f>
        <v>0</v>
      </c>
      <c r="Y324" s="1">
        <f ca="1">RepFd!Y423</f>
        <v>0</v>
      </c>
      <c r="Z324" s="1">
        <f ca="1">RepFd!Z423</f>
        <v>0</v>
      </c>
      <c r="AA324" s="1">
        <f ca="1">RepFd!AA423</f>
        <v>0</v>
      </c>
      <c r="AB324" s="1">
        <f ca="1">RepFd!AB423</f>
        <v>0</v>
      </c>
      <c r="AC324" s="1">
        <f ca="1">RepFd!AC423</f>
        <v>0</v>
      </c>
      <c r="AD324" s="1">
        <f ca="1">RepFd!AD423</f>
        <v>0</v>
      </c>
      <c r="AE324" s="1">
        <f ca="1">RepFd!AE423</f>
        <v>17108</v>
      </c>
      <c r="AF324" s="1">
        <f ca="1">RepFd!AF423</f>
        <v>17108</v>
      </c>
      <c r="AG324" s="1">
        <f ca="1">RepFd!AG423</f>
        <v>297156</v>
      </c>
      <c r="AH324" s="1">
        <f ca="1">RepFd!AH423</f>
        <v>297156</v>
      </c>
      <c r="AI324" s="1">
        <f ca="1">RepFd!AI423</f>
        <v>297156</v>
      </c>
      <c r="AJ324" s="1">
        <f ca="1">RepFd!AJ423</f>
        <v>297156</v>
      </c>
      <c r="AK324" s="1">
        <f ca="1">RepFd!AK423</f>
        <v>297156</v>
      </c>
      <c r="AL324" s="1">
        <f ca="1">RepFd!AL423</f>
        <v>297156</v>
      </c>
    </row>
    <row r="325" spans="5:38" x14ac:dyDescent="0.25">
      <c r="I325" s="22" t="str">
        <f>Items!$E$44</f>
        <v>Незавершенное производство и запасы</v>
      </c>
      <c r="J325" s="1" t="str">
        <f>Items!F58</f>
        <v>Спец техника</v>
      </c>
      <c r="Q325" s="20">
        <f ca="1">RepFd!Q424</f>
        <v>593436.50600000005</v>
      </c>
      <c r="T325" s="1">
        <f ca="1">RepFd!T424</f>
        <v>0</v>
      </c>
      <c r="U325" s="1">
        <f ca="1">RepFd!U424</f>
        <v>0</v>
      </c>
      <c r="V325" s="1">
        <f ca="1">RepFd!V424</f>
        <v>0</v>
      </c>
      <c r="W325" s="1">
        <f ca="1">RepFd!W424</f>
        <v>29045</v>
      </c>
      <c r="X325" s="1">
        <f ca="1">RepFd!X424</f>
        <v>29045</v>
      </c>
      <c r="Y325" s="1">
        <f ca="1">RepFd!Y424</f>
        <v>-375882.52399999998</v>
      </c>
      <c r="Z325" s="1">
        <f ca="1">RepFd!Z424</f>
        <v>-342832.52399999998</v>
      </c>
      <c r="AA325" s="1">
        <f ca="1">RepFd!AA424</f>
        <v>-318786.02399999998</v>
      </c>
      <c r="AB325" s="1">
        <f ca="1">RepFd!AB424</f>
        <v>4200.2260000000824</v>
      </c>
      <c r="AC325" s="1">
        <f ca="1">RepFd!AC424</f>
        <v>145442.72600000008</v>
      </c>
      <c r="AD325" s="1">
        <f ca="1">RepFd!AD424</f>
        <v>145442.72600000008</v>
      </c>
      <c r="AE325" s="1">
        <f ca="1">RepFd!AE424</f>
        <v>247307.02600000007</v>
      </c>
      <c r="AF325" s="1">
        <f ca="1">RepFd!AF424</f>
        <v>479726.63600000006</v>
      </c>
      <c r="AG325" s="1">
        <f ca="1">RepFd!AG424</f>
        <v>593436.50600000005</v>
      </c>
      <c r="AH325" s="1">
        <f ca="1">RepFd!AH424</f>
        <v>593436.50600000005</v>
      </c>
      <c r="AI325" s="1">
        <f ca="1">RepFd!AI424</f>
        <v>593436.50600000005</v>
      </c>
      <c r="AJ325" s="1">
        <f ca="1">RepFd!AJ424</f>
        <v>593436.50600000005</v>
      </c>
      <c r="AK325" s="1">
        <f ca="1">RepFd!AK424</f>
        <v>593436.50600000005</v>
      </c>
      <c r="AL325" s="1">
        <f ca="1">RepFd!AL424</f>
        <v>593436.50600000005</v>
      </c>
    </row>
    <row r="326" spans="5:38" x14ac:dyDescent="0.25">
      <c r="I326" s="22" t="str">
        <f>Items!$E$44</f>
        <v>Незавершенное производство и запасы</v>
      </c>
      <c r="J326" s="1" t="str">
        <f>Items!F59</f>
        <v>Общая территория (дорога, ливневка, газ, эл-во)</v>
      </c>
      <c r="Q326" s="20">
        <f ca="1">RepFd!Q425</f>
        <v>14307.5</v>
      </c>
      <c r="T326" s="1">
        <f ca="1">RepFd!T425</f>
        <v>0</v>
      </c>
      <c r="U326" s="1">
        <f ca="1">RepFd!U425</f>
        <v>0</v>
      </c>
      <c r="V326" s="1">
        <f ca="1">RepFd!V425</f>
        <v>0</v>
      </c>
      <c r="W326" s="1">
        <f ca="1">RepFd!W425</f>
        <v>0</v>
      </c>
      <c r="X326" s="1">
        <f ca="1">RepFd!X425</f>
        <v>0</v>
      </c>
      <c r="Y326" s="1">
        <f ca="1">RepFd!Y425</f>
        <v>0</v>
      </c>
      <c r="Z326" s="1">
        <f ca="1">RepFd!Z425</f>
        <v>0</v>
      </c>
      <c r="AA326" s="1">
        <f ca="1">RepFd!AA425</f>
        <v>0</v>
      </c>
      <c r="AB326" s="1">
        <f ca="1">RepFd!AB425</f>
        <v>14307.5</v>
      </c>
      <c r="AC326" s="1">
        <f ca="1">RepFd!AC425</f>
        <v>14307.5</v>
      </c>
      <c r="AD326" s="1">
        <f ca="1">RepFd!AD425</f>
        <v>14307.5</v>
      </c>
      <c r="AE326" s="1">
        <f ca="1">RepFd!AE425</f>
        <v>14307.5</v>
      </c>
      <c r="AF326" s="1">
        <f ca="1">RepFd!AF425</f>
        <v>14307.5</v>
      </c>
      <c r="AG326" s="1">
        <f ca="1">RepFd!AG425</f>
        <v>14307.5</v>
      </c>
      <c r="AH326" s="1">
        <f ca="1">RepFd!AH425</f>
        <v>14307.5</v>
      </c>
      <c r="AI326" s="1">
        <f ca="1">RepFd!AI425</f>
        <v>14307.5</v>
      </c>
      <c r="AJ326" s="1">
        <f ca="1">RepFd!AJ425</f>
        <v>14307.5</v>
      </c>
      <c r="AK326" s="1">
        <f ca="1">RepFd!AK425</f>
        <v>14307.5</v>
      </c>
      <c r="AL326" s="1">
        <f ca="1">RepFd!AL425</f>
        <v>14307.5</v>
      </c>
    </row>
    <row r="327" spans="5:38" x14ac:dyDescent="0.25">
      <c r="I327" s="22" t="str">
        <f>Items!$E$44</f>
        <v>Незавершенное производство и запасы</v>
      </c>
      <c r="J327" s="1" t="str">
        <f>Items!F60</f>
        <v>Резерв-1</v>
      </c>
      <c r="Q327" s="20">
        <f ca="1">RepFd!Q426</f>
        <v>0</v>
      </c>
      <c r="T327" s="1">
        <f ca="1">RepFd!T426</f>
        <v>0</v>
      </c>
      <c r="U327" s="1">
        <f ca="1">RepFd!U426</f>
        <v>0</v>
      </c>
      <c r="V327" s="1">
        <f ca="1">RepFd!V426</f>
        <v>0</v>
      </c>
      <c r="W327" s="1">
        <f ca="1">RepFd!W426</f>
        <v>0</v>
      </c>
      <c r="X327" s="1">
        <f ca="1">RepFd!X426</f>
        <v>0</v>
      </c>
      <c r="Y327" s="1">
        <f ca="1">RepFd!Y426</f>
        <v>0</v>
      </c>
      <c r="Z327" s="1">
        <f ca="1">RepFd!Z426</f>
        <v>0</v>
      </c>
      <c r="AA327" s="1">
        <f ca="1">RepFd!AA426</f>
        <v>0</v>
      </c>
      <c r="AB327" s="1">
        <f ca="1">RepFd!AB426</f>
        <v>0</v>
      </c>
      <c r="AC327" s="1">
        <f ca="1">RepFd!AC426</f>
        <v>0</v>
      </c>
      <c r="AD327" s="1">
        <f ca="1">RepFd!AD426</f>
        <v>0</v>
      </c>
      <c r="AE327" s="1">
        <f ca="1">RepFd!AE426</f>
        <v>0</v>
      </c>
      <c r="AF327" s="1">
        <f ca="1">RepFd!AF426</f>
        <v>0</v>
      </c>
      <c r="AG327" s="1">
        <f ca="1">RepFd!AG426</f>
        <v>0</v>
      </c>
      <c r="AH327" s="1">
        <f ca="1">RepFd!AH426</f>
        <v>0</v>
      </c>
      <c r="AI327" s="1">
        <f ca="1">RepFd!AI426</f>
        <v>0</v>
      </c>
      <c r="AJ327" s="1">
        <f ca="1">RepFd!AJ426</f>
        <v>0</v>
      </c>
      <c r="AK327" s="1">
        <f ca="1">RepFd!AK426</f>
        <v>0</v>
      </c>
      <c r="AL327" s="1">
        <f ca="1">RepFd!AL426</f>
        <v>0</v>
      </c>
    </row>
    <row r="328" spans="5:38" x14ac:dyDescent="0.25">
      <c r="I328" s="22" t="str">
        <f>Items!$E$44</f>
        <v>Незавершенное производство и запасы</v>
      </c>
      <c r="J328" s="1" t="str">
        <f>Items!F61</f>
        <v>Резерв-2</v>
      </c>
      <c r="Q328" s="20">
        <f ca="1">RepFd!Q427</f>
        <v>0</v>
      </c>
      <c r="T328" s="1">
        <f ca="1">RepFd!T427</f>
        <v>0</v>
      </c>
      <c r="U328" s="1">
        <f ca="1">RepFd!U427</f>
        <v>0</v>
      </c>
      <c r="V328" s="1">
        <f ca="1">RepFd!V427</f>
        <v>0</v>
      </c>
      <c r="W328" s="1">
        <f ca="1">RepFd!W427</f>
        <v>0</v>
      </c>
      <c r="X328" s="1">
        <f ca="1">RepFd!X427</f>
        <v>0</v>
      </c>
      <c r="Y328" s="1">
        <f ca="1">RepFd!Y427</f>
        <v>0</v>
      </c>
      <c r="Z328" s="1">
        <f ca="1">RepFd!Z427</f>
        <v>0</v>
      </c>
      <c r="AA328" s="1">
        <f ca="1">RepFd!AA427</f>
        <v>0</v>
      </c>
      <c r="AB328" s="1">
        <f ca="1">RepFd!AB427</f>
        <v>0</v>
      </c>
      <c r="AC328" s="1">
        <f ca="1">RepFd!AC427</f>
        <v>0</v>
      </c>
      <c r="AD328" s="1">
        <f ca="1">RepFd!AD427</f>
        <v>0</v>
      </c>
      <c r="AE328" s="1">
        <f ca="1">RepFd!AE427</f>
        <v>0</v>
      </c>
      <c r="AF328" s="1">
        <f ca="1">RepFd!AF427</f>
        <v>0</v>
      </c>
      <c r="AG328" s="1">
        <f ca="1">RepFd!AG427</f>
        <v>0</v>
      </c>
      <c r="AH328" s="1">
        <f ca="1">RepFd!AH427</f>
        <v>0</v>
      </c>
      <c r="AI328" s="1">
        <f ca="1">RepFd!AI427</f>
        <v>0</v>
      </c>
      <c r="AJ328" s="1">
        <f ca="1">RepFd!AJ427</f>
        <v>0</v>
      </c>
      <c r="AK328" s="1">
        <f ca="1">RepFd!AK427</f>
        <v>0</v>
      </c>
      <c r="AL328" s="1">
        <f ca="1">RepFd!AL427</f>
        <v>0</v>
      </c>
    </row>
    <row r="329" spans="5:38" x14ac:dyDescent="0.25">
      <c r="I329" s="22" t="str">
        <f>Items!$E$44</f>
        <v>Незавершенное производство и запасы</v>
      </c>
      <c r="J329" s="1" t="str">
        <f>Items!F62</f>
        <v>Резерв-3</v>
      </c>
      <c r="Q329" s="20">
        <f ca="1">RepFd!Q428</f>
        <v>0</v>
      </c>
      <c r="T329" s="1">
        <f ca="1">RepFd!T428</f>
        <v>0</v>
      </c>
      <c r="U329" s="1">
        <f ca="1">RepFd!U428</f>
        <v>0</v>
      </c>
      <c r="V329" s="1">
        <f ca="1">RepFd!V428</f>
        <v>0</v>
      </c>
      <c r="W329" s="1">
        <f ca="1">RepFd!W428</f>
        <v>0</v>
      </c>
      <c r="X329" s="1">
        <f ca="1">RepFd!X428</f>
        <v>0</v>
      </c>
      <c r="Y329" s="1">
        <f ca="1">RepFd!Y428</f>
        <v>0</v>
      </c>
      <c r="Z329" s="1">
        <f ca="1">RepFd!Z428</f>
        <v>0</v>
      </c>
      <c r="AA329" s="1">
        <f ca="1">RepFd!AA428</f>
        <v>0</v>
      </c>
      <c r="AB329" s="1">
        <f ca="1">RepFd!AB428</f>
        <v>0</v>
      </c>
      <c r="AC329" s="1">
        <f ca="1">RepFd!AC428</f>
        <v>0</v>
      </c>
      <c r="AD329" s="1">
        <f ca="1">RepFd!AD428</f>
        <v>0</v>
      </c>
      <c r="AE329" s="1">
        <f ca="1">RepFd!AE428</f>
        <v>0</v>
      </c>
      <c r="AF329" s="1">
        <f ca="1">RepFd!AF428</f>
        <v>0</v>
      </c>
      <c r="AG329" s="1">
        <f ca="1">RepFd!AG428</f>
        <v>0</v>
      </c>
      <c r="AH329" s="1">
        <f ca="1">RepFd!AH428</f>
        <v>0</v>
      </c>
      <c r="AI329" s="1">
        <f ca="1">RepFd!AI428</f>
        <v>0</v>
      </c>
      <c r="AJ329" s="1">
        <f ca="1">RepFd!AJ428</f>
        <v>0</v>
      </c>
      <c r="AK329" s="1">
        <f ca="1">RepFd!AK428</f>
        <v>0</v>
      </c>
      <c r="AL329" s="1">
        <f ca="1">RepFd!AL428</f>
        <v>0</v>
      </c>
    </row>
    <row r="330" spans="5:38" x14ac:dyDescent="0.25">
      <c r="I330" s="22" t="str">
        <f>Items!$E$44</f>
        <v>Незавершенное производство и запасы</v>
      </c>
      <c r="J330" s="1" t="str">
        <f>Items!F63</f>
        <v>Резерв-4</v>
      </c>
      <c r="Q330" s="20">
        <f ca="1">RepFd!Q429</f>
        <v>0</v>
      </c>
      <c r="T330" s="1">
        <f ca="1">RepFd!T429</f>
        <v>0</v>
      </c>
      <c r="U330" s="1">
        <f ca="1">RepFd!U429</f>
        <v>0</v>
      </c>
      <c r="V330" s="1">
        <f ca="1">RepFd!V429</f>
        <v>0</v>
      </c>
      <c r="W330" s="1">
        <f ca="1">RepFd!W429</f>
        <v>0</v>
      </c>
      <c r="X330" s="1">
        <f ca="1">RepFd!X429</f>
        <v>0</v>
      </c>
      <c r="Y330" s="1">
        <f ca="1">RepFd!Y429</f>
        <v>0</v>
      </c>
      <c r="Z330" s="1">
        <f ca="1">RepFd!Z429</f>
        <v>0</v>
      </c>
      <c r="AA330" s="1">
        <f ca="1">RepFd!AA429</f>
        <v>0</v>
      </c>
      <c r="AB330" s="1">
        <f ca="1">RepFd!AB429</f>
        <v>0</v>
      </c>
      <c r="AC330" s="1">
        <f ca="1">RepFd!AC429</f>
        <v>0</v>
      </c>
      <c r="AD330" s="1">
        <f ca="1">RepFd!AD429</f>
        <v>0</v>
      </c>
      <c r="AE330" s="1">
        <f ca="1">RepFd!AE429</f>
        <v>0</v>
      </c>
      <c r="AF330" s="1">
        <f ca="1">RepFd!AF429</f>
        <v>0</v>
      </c>
      <c r="AG330" s="1">
        <f ca="1">RepFd!AG429</f>
        <v>0</v>
      </c>
      <c r="AH330" s="1">
        <f ca="1">RepFd!AH429</f>
        <v>0</v>
      </c>
      <c r="AI330" s="1">
        <f ca="1">RepFd!AI429</f>
        <v>0</v>
      </c>
      <c r="AJ330" s="1">
        <f ca="1">RepFd!AJ429</f>
        <v>0</v>
      </c>
      <c r="AK330" s="1">
        <f ca="1">RepFd!AK429</f>
        <v>0</v>
      </c>
      <c r="AL330" s="1">
        <f ca="1">RepFd!AL429</f>
        <v>0</v>
      </c>
    </row>
    <row r="331" spans="5:38" x14ac:dyDescent="0.25">
      <c r="I331" s="22" t="str">
        <f>Items!$E$44</f>
        <v>Незавершенное производство и запасы</v>
      </c>
      <c r="J331" s="1" t="str">
        <f>Items!F64</f>
        <v>Резерв-5</v>
      </c>
      <c r="Q331" s="20">
        <f ca="1">RepFd!Q430</f>
        <v>0</v>
      </c>
      <c r="T331" s="1">
        <f ca="1">RepFd!T430</f>
        <v>0</v>
      </c>
      <c r="U331" s="1">
        <f ca="1">RepFd!U430</f>
        <v>0</v>
      </c>
      <c r="V331" s="1">
        <f ca="1">RepFd!V430</f>
        <v>0</v>
      </c>
      <c r="W331" s="1">
        <f ca="1">RepFd!W430</f>
        <v>0</v>
      </c>
      <c r="X331" s="1">
        <f ca="1">RepFd!X430</f>
        <v>0</v>
      </c>
      <c r="Y331" s="1">
        <f ca="1">RepFd!Y430</f>
        <v>0</v>
      </c>
      <c r="Z331" s="1">
        <f ca="1">RepFd!Z430</f>
        <v>0</v>
      </c>
      <c r="AA331" s="1">
        <f ca="1">RepFd!AA430</f>
        <v>0</v>
      </c>
      <c r="AB331" s="1">
        <f ca="1">RepFd!AB430</f>
        <v>0</v>
      </c>
      <c r="AC331" s="1">
        <f ca="1">RepFd!AC430</f>
        <v>0</v>
      </c>
      <c r="AD331" s="1">
        <f ca="1">RepFd!AD430</f>
        <v>0</v>
      </c>
      <c r="AE331" s="1">
        <f ca="1">RepFd!AE430</f>
        <v>0</v>
      </c>
      <c r="AF331" s="1">
        <f ca="1">RepFd!AF430</f>
        <v>0</v>
      </c>
      <c r="AG331" s="1">
        <f ca="1">RepFd!AG430</f>
        <v>0</v>
      </c>
      <c r="AH331" s="1">
        <f ca="1">RepFd!AH430</f>
        <v>0</v>
      </c>
      <c r="AI331" s="1">
        <f ca="1">RepFd!AI430</f>
        <v>0</v>
      </c>
      <c r="AJ331" s="1">
        <f ca="1">RepFd!AJ430</f>
        <v>0</v>
      </c>
      <c r="AK331" s="1">
        <f ca="1">RepFd!AK430</f>
        <v>0</v>
      </c>
      <c r="AL331" s="1">
        <f ca="1">RepFd!AL430</f>
        <v>0</v>
      </c>
    </row>
    <row r="332" spans="5:38" x14ac:dyDescent="0.25">
      <c r="I332" s="22" t="str">
        <f>Items!$E$44</f>
        <v>Незавершенное производство и запасы</v>
      </c>
      <c r="J332" s="1" t="str">
        <f>Items!F65</f>
        <v>Резерв-6</v>
      </c>
      <c r="Q332" s="20">
        <f ca="1">RepFd!Q431</f>
        <v>0</v>
      </c>
      <c r="T332" s="1">
        <f ca="1">RepFd!T431</f>
        <v>0</v>
      </c>
      <c r="U332" s="1">
        <f ca="1">RepFd!U431</f>
        <v>0</v>
      </c>
      <c r="V332" s="1">
        <f ca="1">RepFd!V431</f>
        <v>0</v>
      </c>
      <c r="W332" s="1">
        <f ca="1">RepFd!W431</f>
        <v>0</v>
      </c>
      <c r="X332" s="1">
        <f ca="1">RepFd!X431</f>
        <v>0</v>
      </c>
      <c r="Y332" s="1">
        <f ca="1">RepFd!Y431</f>
        <v>0</v>
      </c>
      <c r="Z332" s="1">
        <f ca="1">RepFd!Z431</f>
        <v>0</v>
      </c>
      <c r="AA332" s="1">
        <f ca="1">RepFd!AA431</f>
        <v>0</v>
      </c>
      <c r="AB332" s="1">
        <f ca="1">RepFd!AB431</f>
        <v>0</v>
      </c>
      <c r="AC332" s="1">
        <f ca="1">RepFd!AC431</f>
        <v>0</v>
      </c>
      <c r="AD332" s="1">
        <f ca="1">RepFd!AD431</f>
        <v>0</v>
      </c>
      <c r="AE332" s="1">
        <f ca="1">RepFd!AE431</f>
        <v>0</v>
      </c>
      <c r="AF332" s="1">
        <f ca="1">RepFd!AF431</f>
        <v>0</v>
      </c>
      <c r="AG332" s="1">
        <f ca="1">RepFd!AG431</f>
        <v>0</v>
      </c>
      <c r="AH332" s="1">
        <f ca="1">RepFd!AH431</f>
        <v>0</v>
      </c>
      <c r="AI332" s="1">
        <f ca="1">RepFd!AI431</f>
        <v>0</v>
      </c>
      <c r="AJ332" s="1">
        <f ca="1">RepFd!AJ431</f>
        <v>0</v>
      </c>
      <c r="AK332" s="1">
        <f ca="1">RepFd!AK431</f>
        <v>0</v>
      </c>
      <c r="AL332" s="1">
        <f ca="1">RepFd!AL431</f>
        <v>0</v>
      </c>
    </row>
    <row r="333" spans="5:38" x14ac:dyDescent="0.25">
      <c r="I333" s="22" t="str">
        <f>Items!$E$44</f>
        <v>Незавершенное производство и запасы</v>
      </c>
      <c r="J333" s="1" t="str">
        <f>Items!F66</f>
        <v>Резерв-7</v>
      </c>
      <c r="Q333" s="20">
        <f ca="1">RepFd!Q432</f>
        <v>0</v>
      </c>
      <c r="T333" s="1">
        <f ca="1">RepFd!T432</f>
        <v>0</v>
      </c>
      <c r="U333" s="1">
        <f ca="1">RepFd!U432</f>
        <v>0</v>
      </c>
      <c r="V333" s="1">
        <f ca="1">RepFd!V432</f>
        <v>0</v>
      </c>
      <c r="W333" s="1">
        <f ca="1">RepFd!W432</f>
        <v>0</v>
      </c>
      <c r="X333" s="1">
        <f ca="1">RepFd!X432</f>
        <v>0</v>
      </c>
      <c r="Y333" s="1">
        <f ca="1">RepFd!Y432</f>
        <v>0</v>
      </c>
      <c r="Z333" s="1">
        <f ca="1">RepFd!Z432</f>
        <v>0</v>
      </c>
      <c r="AA333" s="1">
        <f ca="1">RepFd!AA432</f>
        <v>0</v>
      </c>
      <c r="AB333" s="1">
        <f ca="1">RepFd!AB432</f>
        <v>0</v>
      </c>
      <c r="AC333" s="1">
        <f ca="1">RepFd!AC432</f>
        <v>0</v>
      </c>
      <c r="AD333" s="1">
        <f ca="1">RepFd!AD432</f>
        <v>0</v>
      </c>
      <c r="AE333" s="1">
        <f ca="1">RepFd!AE432</f>
        <v>0</v>
      </c>
      <c r="AF333" s="1">
        <f ca="1">RepFd!AF432</f>
        <v>0</v>
      </c>
      <c r="AG333" s="1">
        <f ca="1">RepFd!AG432</f>
        <v>0</v>
      </c>
      <c r="AH333" s="1">
        <f ca="1">RepFd!AH432</f>
        <v>0</v>
      </c>
      <c r="AI333" s="1">
        <f ca="1">RepFd!AI432</f>
        <v>0</v>
      </c>
      <c r="AJ333" s="1">
        <f ca="1">RepFd!AJ432</f>
        <v>0</v>
      </c>
      <c r="AK333" s="1">
        <f ca="1">RepFd!AK432</f>
        <v>0</v>
      </c>
      <c r="AL333" s="1">
        <f ca="1">RepFd!AL432</f>
        <v>0</v>
      </c>
    </row>
    <row r="334" spans="5:38" x14ac:dyDescent="0.25">
      <c r="I334" s="22" t="str">
        <f>Items!$E$44</f>
        <v>Незавершенное производство и запасы</v>
      </c>
      <c r="J334" s="1" t="str">
        <f>Items!F67</f>
        <v>Резерв-8</v>
      </c>
      <c r="Q334" s="20">
        <f ca="1">RepFd!Q433</f>
        <v>0</v>
      </c>
      <c r="T334" s="1">
        <f ca="1">RepFd!T433</f>
        <v>0</v>
      </c>
      <c r="U334" s="1">
        <f ca="1">RepFd!U433</f>
        <v>0</v>
      </c>
      <c r="V334" s="1">
        <f ca="1">RepFd!V433</f>
        <v>0</v>
      </c>
      <c r="W334" s="1">
        <f ca="1">RepFd!W433</f>
        <v>0</v>
      </c>
      <c r="X334" s="1">
        <f ca="1">RepFd!X433</f>
        <v>0</v>
      </c>
      <c r="Y334" s="1">
        <f ca="1">RepFd!Y433</f>
        <v>0</v>
      </c>
      <c r="Z334" s="1">
        <f ca="1">RepFd!Z433</f>
        <v>0</v>
      </c>
      <c r="AA334" s="1">
        <f ca="1">RepFd!AA433</f>
        <v>0</v>
      </c>
      <c r="AB334" s="1">
        <f ca="1">RepFd!AB433</f>
        <v>0</v>
      </c>
      <c r="AC334" s="1">
        <f ca="1">RepFd!AC433</f>
        <v>0</v>
      </c>
      <c r="AD334" s="1">
        <f ca="1">RepFd!AD433</f>
        <v>0</v>
      </c>
      <c r="AE334" s="1">
        <f ca="1">RepFd!AE433</f>
        <v>0</v>
      </c>
      <c r="AF334" s="1">
        <f ca="1">RepFd!AF433</f>
        <v>0</v>
      </c>
      <c r="AG334" s="1">
        <f ca="1">RepFd!AG433</f>
        <v>0</v>
      </c>
      <c r="AH334" s="1">
        <f ca="1">RepFd!AH433</f>
        <v>0</v>
      </c>
      <c r="AI334" s="1">
        <f ca="1">RepFd!AI433</f>
        <v>0</v>
      </c>
      <c r="AJ334" s="1">
        <f ca="1">RepFd!AJ433</f>
        <v>0</v>
      </c>
      <c r="AK334" s="1">
        <f ca="1">RepFd!AK433</f>
        <v>0</v>
      </c>
      <c r="AL334" s="1">
        <f ca="1">RepFd!AL433</f>
        <v>0</v>
      </c>
    </row>
    <row r="335" spans="5:38" s="23" customFormat="1" ht="10.199999999999999" x14ac:dyDescent="0.2">
      <c r="E335" s="23" t="s">
        <v>50</v>
      </c>
    </row>
    <row r="336" spans="5:38" s="2" customFormat="1" x14ac:dyDescent="0.25">
      <c r="I336" s="2" t="str">
        <f>Items!$E$122</f>
        <v>Финансовые активы</v>
      </c>
      <c r="Q336" s="29">
        <f ca="1">RepFd!Q435</f>
        <v>0</v>
      </c>
      <c r="T336" s="2">
        <f ca="1">RepFd!T435</f>
        <v>0</v>
      </c>
      <c r="U336" s="2">
        <f ca="1">RepFd!U435</f>
        <v>0</v>
      </c>
      <c r="V336" s="2">
        <f ca="1">RepFd!V435</f>
        <v>0</v>
      </c>
      <c r="W336" s="2">
        <f ca="1">RepFd!W435</f>
        <v>0</v>
      </c>
      <c r="X336" s="2">
        <f ca="1">RepFd!X435</f>
        <v>0</v>
      </c>
      <c r="Y336" s="2">
        <f ca="1">RepFd!Y435</f>
        <v>0</v>
      </c>
      <c r="Z336" s="2">
        <f ca="1">RepFd!Z435</f>
        <v>0</v>
      </c>
      <c r="AA336" s="2">
        <f ca="1">RepFd!AA435</f>
        <v>0</v>
      </c>
      <c r="AB336" s="2">
        <f ca="1">RepFd!AB435</f>
        <v>0</v>
      </c>
      <c r="AC336" s="2">
        <f ca="1">RepFd!AC435</f>
        <v>0</v>
      </c>
      <c r="AD336" s="2">
        <f ca="1">RepFd!AD435</f>
        <v>0</v>
      </c>
      <c r="AE336" s="2">
        <f ca="1">RepFd!AE435</f>
        <v>0</v>
      </c>
      <c r="AF336" s="2">
        <f ca="1">RepFd!AF435</f>
        <v>0</v>
      </c>
      <c r="AG336" s="2">
        <f ca="1">RepFd!AG435</f>
        <v>0</v>
      </c>
      <c r="AH336" s="2">
        <f ca="1">RepFd!AH435</f>
        <v>0</v>
      </c>
      <c r="AI336" s="2">
        <f ca="1">RepFd!AI435</f>
        <v>0</v>
      </c>
      <c r="AJ336" s="2">
        <f ca="1">RepFd!AJ435</f>
        <v>0</v>
      </c>
      <c r="AK336" s="2">
        <f ca="1">RepFd!AK435</f>
        <v>0</v>
      </c>
      <c r="AL336" s="2">
        <f ca="1">RepFd!AL435</f>
        <v>0</v>
      </c>
    </row>
    <row r="337" spans="5:38" x14ac:dyDescent="0.25">
      <c r="I337" s="22" t="str">
        <f>Items!$E$122</f>
        <v>Финансовые активы</v>
      </c>
      <c r="J337" s="1" t="str">
        <f>Items!F123</f>
        <v>%% по депозитам</v>
      </c>
      <c r="Q337" s="20">
        <f ca="1">RepFd!Q436</f>
        <v>0</v>
      </c>
      <c r="T337" s="1">
        <f ca="1">RepFd!T436</f>
        <v>0</v>
      </c>
      <c r="U337" s="1">
        <f ca="1">RepFd!U436</f>
        <v>0</v>
      </c>
      <c r="V337" s="1">
        <f ca="1">RepFd!V436</f>
        <v>0</v>
      </c>
      <c r="W337" s="1">
        <f ca="1">RepFd!W436</f>
        <v>0</v>
      </c>
      <c r="X337" s="1">
        <f ca="1">RepFd!X436</f>
        <v>0</v>
      </c>
      <c r="Y337" s="1">
        <f ca="1">RepFd!Y436</f>
        <v>0</v>
      </c>
      <c r="Z337" s="1">
        <f ca="1">RepFd!Z436</f>
        <v>0</v>
      </c>
      <c r="AA337" s="1">
        <f ca="1">RepFd!AA436</f>
        <v>0</v>
      </c>
      <c r="AB337" s="1">
        <f ca="1">RepFd!AB436</f>
        <v>0</v>
      </c>
      <c r="AC337" s="1">
        <f ca="1">RepFd!AC436</f>
        <v>0</v>
      </c>
      <c r="AD337" s="1">
        <f ca="1">RepFd!AD436</f>
        <v>0</v>
      </c>
      <c r="AE337" s="1">
        <f ca="1">RepFd!AE436</f>
        <v>0</v>
      </c>
      <c r="AF337" s="1">
        <f ca="1">RepFd!AF436</f>
        <v>0</v>
      </c>
      <c r="AG337" s="1">
        <f ca="1">RepFd!AG436</f>
        <v>0</v>
      </c>
      <c r="AH337" s="1">
        <f ca="1">RepFd!AH436</f>
        <v>0</v>
      </c>
      <c r="AI337" s="1">
        <f ca="1">RepFd!AI436</f>
        <v>0</v>
      </c>
      <c r="AJ337" s="1">
        <f ca="1">RepFd!AJ436</f>
        <v>0</v>
      </c>
      <c r="AK337" s="1">
        <f ca="1">RepFd!AK436</f>
        <v>0</v>
      </c>
      <c r="AL337" s="1">
        <f ca="1">RepFd!AL436</f>
        <v>0</v>
      </c>
    </row>
    <row r="338" spans="5:38" x14ac:dyDescent="0.25">
      <c r="I338" s="22" t="str">
        <f>Items!$E$122</f>
        <v>Финансовые активы</v>
      </c>
      <c r="J338" s="1" t="str">
        <f>Items!F124</f>
        <v>%% по займам</v>
      </c>
      <c r="Q338" s="20">
        <f ca="1">RepFd!Q437</f>
        <v>0</v>
      </c>
      <c r="T338" s="1">
        <f ca="1">RepFd!T437</f>
        <v>0</v>
      </c>
      <c r="U338" s="1">
        <f ca="1">RepFd!U437</f>
        <v>0</v>
      </c>
      <c r="V338" s="1">
        <f ca="1">RepFd!V437</f>
        <v>0</v>
      </c>
      <c r="W338" s="1">
        <f ca="1">RepFd!W437</f>
        <v>0</v>
      </c>
      <c r="X338" s="1">
        <f ca="1">RepFd!X437</f>
        <v>0</v>
      </c>
      <c r="Y338" s="1">
        <f ca="1">RepFd!Y437</f>
        <v>0</v>
      </c>
      <c r="Z338" s="1">
        <f ca="1">RepFd!Z437</f>
        <v>0</v>
      </c>
      <c r="AA338" s="1">
        <f ca="1">RepFd!AA437</f>
        <v>0</v>
      </c>
      <c r="AB338" s="1">
        <f ca="1">RepFd!AB437</f>
        <v>0</v>
      </c>
      <c r="AC338" s="1">
        <f ca="1">RepFd!AC437</f>
        <v>0</v>
      </c>
      <c r="AD338" s="1">
        <f ca="1">RepFd!AD437</f>
        <v>0</v>
      </c>
      <c r="AE338" s="1">
        <f ca="1">RepFd!AE437</f>
        <v>0</v>
      </c>
      <c r="AF338" s="1">
        <f ca="1">RepFd!AF437</f>
        <v>0</v>
      </c>
      <c r="AG338" s="1">
        <f ca="1">RepFd!AG437</f>
        <v>0</v>
      </c>
      <c r="AH338" s="1">
        <f ca="1">RepFd!AH437</f>
        <v>0</v>
      </c>
      <c r="AI338" s="1">
        <f ca="1">RepFd!AI437</f>
        <v>0</v>
      </c>
      <c r="AJ338" s="1">
        <f ca="1">RepFd!AJ437</f>
        <v>0</v>
      </c>
      <c r="AK338" s="1">
        <f ca="1">RepFd!AK437</f>
        <v>0</v>
      </c>
      <c r="AL338" s="1">
        <f ca="1">RepFd!AL437</f>
        <v>0</v>
      </c>
    </row>
    <row r="339" spans="5:38" x14ac:dyDescent="0.25">
      <c r="I339" s="22" t="str">
        <f>Items!$E$122</f>
        <v>Финансовые активы</v>
      </c>
      <c r="J339" s="1" t="str">
        <f>Items!F125</f>
        <v>Депозиты</v>
      </c>
      <c r="Q339" s="20">
        <f ca="1">RepFd!Q438</f>
        <v>0</v>
      </c>
      <c r="T339" s="1">
        <f ca="1">RepFd!T438</f>
        <v>0</v>
      </c>
      <c r="U339" s="1">
        <f ca="1">RepFd!U438</f>
        <v>0</v>
      </c>
      <c r="V339" s="1">
        <f ca="1">RepFd!V438</f>
        <v>0</v>
      </c>
      <c r="W339" s="1">
        <f ca="1">RepFd!W438</f>
        <v>0</v>
      </c>
      <c r="X339" s="1">
        <f ca="1">RepFd!X438</f>
        <v>0</v>
      </c>
      <c r="Y339" s="1">
        <f ca="1">RepFd!Y438</f>
        <v>0</v>
      </c>
      <c r="Z339" s="1">
        <f ca="1">RepFd!Z438</f>
        <v>0</v>
      </c>
      <c r="AA339" s="1">
        <f ca="1">RepFd!AA438</f>
        <v>0</v>
      </c>
      <c r="AB339" s="1">
        <f ca="1">RepFd!AB438</f>
        <v>0</v>
      </c>
      <c r="AC339" s="1">
        <f ca="1">RepFd!AC438</f>
        <v>0</v>
      </c>
      <c r="AD339" s="1">
        <f ca="1">RepFd!AD438</f>
        <v>0</v>
      </c>
      <c r="AE339" s="1">
        <f ca="1">RepFd!AE438</f>
        <v>0</v>
      </c>
      <c r="AF339" s="1">
        <f ca="1">RepFd!AF438</f>
        <v>0</v>
      </c>
      <c r="AG339" s="1">
        <f ca="1">RepFd!AG438</f>
        <v>0</v>
      </c>
      <c r="AH339" s="1">
        <f ca="1">RepFd!AH438</f>
        <v>0</v>
      </c>
      <c r="AI339" s="1">
        <f ca="1">RepFd!AI438</f>
        <v>0</v>
      </c>
      <c r="AJ339" s="1">
        <f ca="1">RepFd!AJ438</f>
        <v>0</v>
      </c>
      <c r="AK339" s="1">
        <f ca="1">RepFd!AK438</f>
        <v>0</v>
      </c>
      <c r="AL339" s="1">
        <f ca="1">RepFd!AL438</f>
        <v>0</v>
      </c>
    </row>
    <row r="340" spans="5:38" x14ac:dyDescent="0.25">
      <c r="I340" s="22" t="str">
        <f>Items!$E$122</f>
        <v>Финансовые активы</v>
      </c>
      <c r="J340" s="1" t="str">
        <f>Items!F126</f>
        <v>Выданные займы</v>
      </c>
      <c r="Q340" s="20">
        <f ca="1">RepFd!Q439</f>
        <v>0</v>
      </c>
      <c r="T340" s="1">
        <f ca="1">RepFd!T439</f>
        <v>0</v>
      </c>
      <c r="U340" s="1">
        <f ca="1">RepFd!U439</f>
        <v>0</v>
      </c>
      <c r="V340" s="1">
        <f ca="1">RepFd!V439</f>
        <v>0</v>
      </c>
      <c r="W340" s="1">
        <f ca="1">RepFd!W439</f>
        <v>0</v>
      </c>
      <c r="X340" s="1">
        <f ca="1">RepFd!X439</f>
        <v>0</v>
      </c>
      <c r="Y340" s="1">
        <f ca="1">RepFd!Y439</f>
        <v>0</v>
      </c>
      <c r="Z340" s="1">
        <f ca="1">RepFd!Z439</f>
        <v>0</v>
      </c>
      <c r="AA340" s="1">
        <f ca="1">RepFd!AA439</f>
        <v>0</v>
      </c>
      <c r="AB340" s="1">
        <f ca="1">RepFd!AB439</f>
        <v>0</v>
      </c>
      <c r="AC340" s="1">
        <f ca="1">RepFd!AC439</f>
        <v>0</v>
      </c>
      <c r="AD340" s="1">
        <f ca="1">RepFd!AD439</f>
        <v>0</v>
      </c>
      <c r="AE340" s="1">
        <f ca="1">RepFd!AE439</f>
        <v>0</v>
      </c>
      <c r="AF340" s="1">
        <f ca="1">RepFd!AF439</f>
        <v>0</v>
      </c>
      <c r="AG340" s="1">
        <f ca="1">RepFd!AG439</f>
        <v>0</v>
      </c>
      <c r="AH340" s="1">
        <f ca="1">RepFd!AH439</f>
        <v>0</v>
      </c>
      <c r="AI340" s="1">
        <f ca="1">RepFd!AI439</f>
        <v>0</v>
      </c>
      <c r="AJ340" s="1">
        <f ca="1">RepFd!AJ439</f>
        <v>0</v>
      </c>
      <c r="AK340" s="1">
        <f ca="1">RepFd!AK439</f>
        <v>0</v>
      </c>
      <c r="AL340" s="1">
        <f ca="1">RepFd!AL439</f>
        <v>0</v>
      </c>
    </row>
    <row r="341" spans="5:38" s="23" customFormat="1" ht="10.199999999999999" x14ac:dyDescent="0.2">
      <c r="E341" s="23" t="s">
        <v>50</v>
      </c>
    </row>
    <row r="342" spans="5:38" s="2" customFormat="1" x14ac:dyDescent="0.25">
      <c r="I342" s="2" t="str">
        <f>Items!$E$127</f>
        <v>Основные средства</v>
      </c>
      <c r="Q342" s="29">
        <f ca="1">RepFd!Q441</f>
        <v>2704723.9347999999</v>
      </c>
      <c r="T342" s="2">
        <f ca="1">RepFd!T441</f>
        <v>0</v>
      </c>
      <c r="U342" s="2">
        <f ca="1">RepFd!U441</f>
        <v>173430</v>
      </c>
      <c r="V342" s="2">
        <f ca="1">RepFd!V441</f>
        <v>173430</v>
      </c>
      <c r="W342" s="2">
        <f ca="1">RepFd!W441</f>
        <v>192144.51</v>
      </c>
      <c r="X342" s="2">
        <f ca="1">RepFd!X441</f>
        <v>214464.99</v>
      </c>
      <c r="Y342" s="2">
        <f ca="1">RepFd!Y441</f>
        <v>232747.42479999998</v>
      </c>
      <c r="Z342" s="2">
        <f ca="1">RepFd!Z441</f>
        <v>232747.42479999998</v>
      </c>
      <c r="AA342" s="2">
        <f ca="1">RepFd!AA441</f>
        <v>436062.84479999996</v>
      </c>
      <c r="AB342" s="2">
        <f ca="1">RepFd!AB441</f>
        <v>443679.1948</v>
      </c>
      <c r="AC342" s="2">
        <f ca="1">RepFd!AC441</f>
        <v>445940.1948</v>
      </c>
      <c r="AD342" s="2">
        <f ca="1">RepFd!AD441</f>
        <v>1207953.3648000001</v>
      </c>
      <c r="AE342" s="2">
        <f ca="1">RepFd!AE441</f>
        <v>1704463.8248000001</v>
      </c>
      <c r="AF342" s="2">
        <f ca="1">RepFd!AF441</f>
        <v>2630580.1347999997</v>
      </c>
      <c r="AG342" s="2">
        <f ca="1">RepFd!AG441</f>
        <v>2704723.9347999999</v>
      </c>
      <c r="AH342" s="2">
        <f ca="1">RepFd!AH441</f>
        <v>2704723.9347999999</v>
      </c>
      <c r="AI342" s="2">
        <f ca="1">RepFd!AI441</f>
        <v>2704723.9347999999</v>
      </c>
      <c r="AJ342" s="2">
        <f ca="1">RepFd!AJ441</f>
        <v>2704723.9347999999</v>
      </c>
      <c r="AK342" s="2">
        <f ca="1">RepFd!AK441</f>
        <v>2704723.9347999999</v>
      </c>
      <c r="AL342" s="2">
        <f ca="1">RepFd!AL441</f>
        <v>2704723.9347999999</v>
      </c>
    </row>
    <row r="343" spans="5:38" s="23" customFormat="1" ht="10.199999999999999" x14ac:dyDescent="0.2">
      <c r="E343" s="23" t="s">
        <v>50</v>
      </c>
    </row>
    <row r="344" spans="5:38" ht="4.05" customHeight="1" x14ac:dyDescent="0.25"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</row>
    <row r="345" spans="5:38" s="12" customFormat="1" ht="13.8" x14ac:dyDescent="0.3">
      <c r="H345" s="12" t="str">
        <f>Items!$E$70</f>
        <v>Пассивы</v>
      </c>
      <c r="Q345" s="12">
        <f ca="1">RepFd!Q449</f>
        <v>73830639.700599998</v>
      </c>
      <c r="T345" s="12">
        <f ca="1">RepFd!T449</f>
        <v>21807886.129999999</v>
      </c>
      <c r="U345" s="12">
        <f ca="1">RepFd!U449</f>
        <v>23538862.560000002</v>
      </c>
      <c r="V345" s="12">
        <f ca="1">RepFd!V449</f>
        <v>26708964.820000004</v>
      </c>
      <c r="W345" s="12">
        <f ca="1">RepFd!W449</f>
        <v>28024499.270000003</v>
      </c>
      <c r="X345" s="12">
        <f ca="1">RepFd!X449</f>
        <v>29156895.970000003</v>
      </c>
      <c r="Y345" s="12">
        <f ca="1">RepFd!Y449</f>
        <v>38386702.730999999</v>
      </c>
      <c r="Z345" s="12">
        <f ca="1">RepFd!Z449</f>
        <v>41829910.750999995</v>
      </c>
      <c r="AA345" s="12">
        <f ca="1">RepFd!AA449</f>
        <v>43912036.605599999</v>
      </c>
      <c r="AB345" s="12">
        <f ca="1">RepFd!AB449</f>
        <v>47130603.4956</v>
      </c>
      <c r="AC345" s="12">
        <f ca="1">RepFd!AC449</f>
        <v>49079953.725599997</v>
      </c>
      <c r="AD345" s="12">
        <f ca="1">RepFd!AD449</f>
        <v>50617455.115600005</v>
      </c>
      <c r="AE345" s="12">
        <f ca="1">RepFd!AE449</f>
        <v>65053539.480599999</v>
      </c>
      <c r="AF345" s="12">
        <f ca="1">RepFd!AF449</f>
        <v>69670308.300600007</v>
      </c>
      <c r="AG345" s="12">
        <f ca="1">RepFd!AG449</f>
        <v>74345999.100600004</v>
      </c>
      <c r="AH345" s="12">
        <f ca="1">RepFd!AH449</f>
        <v>73858839.700599998</v>
      </c>
      <c r="AI345" s="12">
        <f ca="1">RepFd!AI449</f>
        <v>73858839.700599998</v>
      </c>
      <c r="AJ345" s="12">
        <f ca="1">RepFd!AJ449</f>
        <v>73830639.700599998</v>
      </c>
      <c r="AK345" s="12">
        <f ca="1">RepFd!AK449</f>
        <v>73830639.700599998</v>
      </c>
      <c r="AL345" s="12">
        <f ca="1">RepFd!AL449</f>
        <v>73830639.700599998</v>
      </c>
    </row>
    <row r="346" spans="5:38" s="2" customFormat="1" x14ac:dyDescent="0.25">
      <c r="I346" s="2" t="str">
        <f>Items!$E$71</f>
        <v>Собственный капитал</v>
      </c>
      <c r="Q346" s="27">
        <f ca="1">RepFd!Q450</f>
        <v>14908916.129000006</v>
      </c>
      <c r="T346" s="2">
        <f ca="1">RepFd!T450</f>
        <v>21802560.16</v>
      </c>
      <c r="U346" s="2">
        <f ca="1">RepFd!U450</f>
        <v>21518954.010000002</v>
      </c>
      <c r="V346" s="2">
        <f ca="1">RepFd!V450</f>
        <v>21315663.430000003</v>
      </c>
      <c r="W346" s="2">
        <f ca="1">RepFd!W450</f>
        <v>21019417.670000002</v>
      </c>
      <c r="X346" s="2">
        <f ca="1">RepFd!X450</f>
        <v>20676357.48</v>
      </c>
      <c r="Y346" s="2">
        <f ca="1">RepFd!Y450</f>
        <v>22566731.129000001</v>
      </c>
      <c r="Z346" s="2">
        <f ca="1">RepFd!Z450</f>
        <v>22309512.009</v>
      </c>
      <c r="AA346" s="2">
        <f ca="1">RepFd!AA450</f>
        <v>21789876.519000001</v>
      </c>
      <c r="AB346" s="2">
        <f ca="1">RepFd!AB450</f>
        <v>20999242.979000002</v>
      </c>
      <c r="AC346" s="2">
        <f ca="1">RepFd!AC450</f>
        <v>20172876.329000004</v>
      </c>
      <c r="AD346" s="2">
        <f ca="1">RepFd!AD450</f>
        <v>18929898.259000003</v>
      </c>
      <c r="AE346" s="2">
        <f ca="1">RepFd!AE450</f>
        <v>17972224.059000004</v>
      </c>
      <c r="AF346" s="2">
        <f ca="1">RepFd!AF450</f>
        <v>17183054.359000005</v>
      </c>
      <c r="AG346" s="2">
        <f ca="1">RepFd!AG450</f>
        <v>15441821.329000005</v>
      </c>
      <c r="AH346" s="2">
        <f ca="1">RepFd!AH450</f>
        <v>14932716.129000006</v>
      </c>
      <c r="AI346" s="2">
        <f ca="1">RepFd!AI450</f>
        <v>14932716.129000006</v>
      </c>
      <c r="AJ346" s="2">
        <f ca="1">RepFd!AJ450</f>
        <v>14908916.129000006</v>
      </c>
      <c r="AK346" s="2">
        <f ca="1">RepFd!AK450</f>
        <v>14908916.129000006</v>
      </c>
      <c r="AL346" s="2">
        <f ca="1">RepFd!AL450</f>
        <v>14908916.129000006</v>
      </c>
    </row>
    <row r="347" spans="5:38" s="2" customFormat="1" x14ac:dyDescent="0.25">
      <c r="I347" s="2" t="str">
        <f>Items!$E$72</f>
        <v>Кредиторская задолженность по себестоимостным затратам</v>
      </c>
      <c r="Q347" s="29">
        <f ca="1">RepFd!Q451</f>
        <v>58815444.492599994</v>
      </c>
      <c r="T347" s="2">
        <f ca="1">RepFd!T451</f>
        <v>2618</v>
      </c>
      <c r="U347" s="2">
        <f ca="1">RepFd!U451</f>
        <v>1977083.43</v>
      </c>
      <c r="V347" s="2">
        <f ca="1">RepFd!V451</f>
        <v>5336100.9499999993</v>
      </c>
      <c r="W347" s="2">
        <f ca="1">RepFd!W451</f>
        <v>7005836.5</v>
      </c>
      <c r="X347" s="2">
        <f ca="1">RepFd!X451</f>
        <v>8422830.9200000018</v>
      </c>
      <c r="Y347" s="2">
        <f ca="1">RepFd!Y451</f>
        <v>15756905.452999998</v>
      </c>
      <c r="Z347" s="2">
        <f ca="1">RepFd!Z451</f>
        <v>19475794.283</v>
      </c>
      <c r="AA347" s="2">
        <f ca="1">RepFd!AA451</f>
        <v>22138036.6076</v>
      </c>
      <c r="AB347" s="2">
        <f ca="1">RepFd!AB451</f>
        <v>26225693.817599997</v>
      </c>
      <c r="AC347" s="2">
        <f ca="1">RepFd!AC451</f>
        <v>28933221.467599999</v>
      </c>
      <c r="AD347" s="2">
        <f ca="1">RepFd!AD451</f>
        <v>31578544.437599998</v>
      </c>
      <c r="AE347" s="2">
        <f ca="1">RepFd!AE451</f>
        <v>47089300.702599995</v>
      </c>
      <c r="AF347" s="2">
        <f ca="1">RepFd!AF451</f>
        <v>52360999.022600003</v>
      </c>
      <c r="AG347" s="2">
        <f ca="1">RepFd!AG451</f>
        <v>58815444.492599994</v>
      </c>
      <c r="AH347" s="2">
        <f ca="1">RepFd!AH451</f>
        <v>58815444.492599994</v>
      </c>
      <c r="AI347" s="2">
        <f ca="1">RepFd!AI451</f>
        <v>58815444.492599994</v>
      </c>
      <c r="AJ347" s="2">
        <f ca="1">RepFd!AJ451</f>
        <v>58815444.492599994</v>
      </c>
      <c r="AK347" s="2">
        <f ca="1">RepFd!AK451</f>
        <v>58815444.492599994</v>
      </c>
      <c r="AL347" s="2">
        <f ca="1">RepFd!AL451</f>
        <v>58815444.492599994</v>
      </c>
    </row>
    <row r="348" spans="5:38" x14ac:dyDescent="0.25">
      <c r="I348" s="22" t="str">
        <f>Items!$E$73</f>
        <v>Кредиторская задолженность по себестоимостным затратам</v>
      </c>
      <c r="J348" s="1" t="str">
        <f>Items!F73</f>
        <v>Подготовительные работы</v>
      </c>
      <c r="Q348" s="20">
        <f ca="1">RepFd!Q452</f>
        <v>1045220.5499999999</v>
      </c>
      <c r="T348" s="1">
        <f ca="1">RepFd!T452</f>
        <v>0</v>
      </c>
      <c r="U348" s="1">
        <f ca="1">RepFd!U452</f>
        <v>81762.23</v>
      </c>
      <c r="V348" s="1">
        <f ca="1">RepFd!V452</f>
        <v>142353.22999999998</v>
      </c>
      <c r="W348" s="1">
        <f ca="1">RepFd!W452</f>
        <v>261686.50999999998</v>
      </c>
      <c r="X348" s="1">
        <f ca="1">RepFd!X452</f>
        <v>261686.50999999998</v>
      </c>
      <c r="Y348" s="1">
        <f ca="1">RepFd!Y452</f>
        <v>306643.70999999996</v>
      </c>
      <c r="Z348" s="1">
        <f ca="1">RepFd!Z452</f>
        <v>307519.31999999995</v>
      </c>
      <c r="AA348" s="1">
        <f ca="1">RepFd!AA452</f>
        <v>465767.69999999995</v>
      </c>
      <c r="AB348" s="1">
        <f ca="1">RepFd!AB452</f>
        <v>465767.69999999995</v>
      </c>
      <c r="AC348" s="1">
        <f ca="1">RepFd!AC452</f>
        <v>526613.69999999995</v>
      </c>
      <c r="AD348" s="1">
        <f ca="1">RepFd!AD452</f>
        <v>796487.7</v>
      </c>
      <c r="AE348" s="1">
        <f ca="1">RepFd!AE452</f>
        <v>946635.54999999993</v>
      </c>
      <c r="AF348" s="1">
        <f ca="1">RepFd!AF452</f>
        <v>1045220.5499999999</v>
      </c>
      <c r="AG348" s="1">
        <f ca="1">RepFd!AG452</f>
        <v>1045220.5499999999</v>
      </c>
      <c r="AH348" s="1">
        <f ca="1">RepFd!AH452</f>
        <v>1045220.5499999999</v>
      </c>
      <c r="AI348" s="1">
        <f ca="1">RepFd!AI452</f>
        <v>1045220.5499999999</v>
      </c>
      <c r="AJ348" s="1">
        <f ca="1">RepFd!AJ452</f>
        <v>1045220.5499999999</v>
      </c>
      <c r="AK348" s="1">
        <f ca="1">RepFd!AK452</f>
        <v>1045220.5499999999</v>
      </c>
      <c r="AL348" s="1">
        <f ca="1">RepFd!AL452</f>
        <v>1045220.5499999999</v>
      </c>
    </row>
    <row r="349" spans="5:38" x14ac:dyDescent="0.25">
      <c r="I349" s="22" t="str">
        <f>Items!$E$74</f>
        <v>Кредиторская задолженность по себестоимостным затратам</v>
      </c>
      <c r="J349" s="1" t="str">
        <f>Items!F74</f>
        <v>Затраты на покупку участка</v>
      </c>
      <c r="Q349" s="20">
        <f ca="1">RepFd!Q453</f>
        <v>21433155.84</v>
      </c>
      <c r="T349" s="1">
        <f ca="1">RepFd!T453</f>
        <v>0</v>
      </c>
      <c r="U349" s="1">
        <f ca="1">RepFd!U453</f>
        <v>1127490</v>
      </c>
      <c r="V349" s="1">
        <f ca="1">RepFd!V453</f>
        <v>1348852.14</v>
      </c>
      <c r="W349" s="1">
        <f ca="1">RepFd!W453</f>
        <v>1558466.0099999998</v>
      </c>
      <c r="X349" s="1">
        <f ca="1">RepFd!X453</f>
        <v>1777354.8299999998</v>
      </c>
      <c r="Y349" s="1">
        <f ca="1">RepFd!Y453</f>
        <v>7822166.9700000007</v>
      </c>
      <c r="Z349" s="1">
        <f ca="1">RepFd!Z453</f>
        <v>8031780.8400000008</v>
      </c>
      <c r="AA349" s="1">
        <f ca="1">RepFd!AA453</f>
        <v>8639100.8399999999</v>
      </c>
      <c r="AB349" s="1">
        <f ca="1">RepFd!AB453</f>
        <v>9131730.8399999999</v>
      </c>
      <c r="AC349" s="1">
        <f ca="1">RepFd!AC453</f>
        <v>9211680.8399999999</v>
      </c>
      <c r="AD349" s="1">
        <f ca="1">RepFd!AD453</f>
        <v>9530005.8399999999</v>
      </c>
      <c r="AE349" s="1">
        <f ca="1">RepFd!AE453</f>
        <v>20914205.84</v>
      </c>
      <c r="AF349" s="1">
        <f ca="1">RepFd!AF453</f>
        <v>20914205.84</v>
      </c>
      <c r="AG349" s="1">
        <f ca="1">RepFd!AG453</f>
        <v>21433155.84</v>
      </c>
      <c r="AH349" s="1">
        <f ca="1">RepFd!AH453</f>
        <v>21433155.84</v>
      </c>
      <c r="AI349" s="1">
        <f ca="1">RepFd!AI453</f>
        <v>21433155.84</v>
      </c>
      <c r="AJ349" s="1">
        <f ca="1">RepFd!AJ453</f>
        <v>21433155.84</v>
      </c>
      <c r="AK349" s="1">
        <f ca="1">RepFd!AK453</f>
        <v>21433155.84</v>
      </c>
      <c r="AL349" s="1">
        <f ca="1">RepFd!AL453</f>
        <v>21433155.84</v>
      </c>
    </row>
    <row r="350" spans="5:38" x14ac:dyDescent="0.25">
      <c r="I350" s="22" t="str">
        <f>Items!$E$75</f>
        <v>Кредиторская задолженность по себестоимостным затратам</v>
      </c>
      <c r="J350" s="1" t="str">
        <f>Items!F75</f>
        <v>Прочее</v>
      </c>
      <c r="Q350" s="20">
        <f ca="1">RepFd!Q454</f>
        <v>190352.49</v>
      </c>
      <c r="T350" s="1">
        <f ca="1">RepFd!T454</f>
        <v>2618</v>
      </c>
      <c r="U350" s="1">
        <f ca="1">RepFd!U454</f>
        <v>2618</v>
      </c>
      <c r="V350" s="1">
        <f ca="1">RepFd!V454</f>
        <v>2618</v>
      </c>
      <c r="W350" s="1">
        <f ca="1">RepFd!W454</f>
        <v>5528</v>
      </c>
      <c r="X350" s="1">
        <f ca="1">RepFd!X454</f>
        <v>35388</v>
      </c>
      <c r="Y350" s="1">
        <f ca="1">RepFd!Y454</f>
        <v>38191.199999999997</v>
      </c>
      <c r="Z350" s="1">
        <f ca="1">RepFd!Z454</f>
        <v>53658.959999999992</v>
      </c>
      <c r="AA350" s="1">
        <f ca="1">RepFd!AA454</f>
        <v>61113.959999999992</v>
      </c>
      <c r="AB350" s="1">
        <f ca="1">RepFd!AB454</f>
        <v>96382.489999999991</v>
      </c>
      <c r="AC350" s="1">
        <f ca="1">RepFd!AC454</f>
        <v>104567.34999999999</v>
      </c>
      <c r="AD350" s="1">
        <f ca="1">RepFd!AD454</f>
        <v>124368.26999999999</v>
      </c>
      <c r="AE350" s="1">
        <f ca="1">RepFd!AE454</f>
        <v>127736.76</v>
      </c>
      <c r="AF350" s="1">
        <f ca="1">RepFd!AF454</f>
        <v>153358.51</v>
      </c>
      <c r="AG350" s="1">
        <f ca="1">RepFd!AG454</f>
        <v>190352.49</v>
      </c>
      <c r="AH350" s="1">
        <f ca="1">RepFd!AH454</f>
        <v>190352.49</v>
      </c>
      <c r="AI350" s="1">
        <f ca="1">RepFd!AI454</f>
        <v>190352.49</v>
      </c>
      <c r="AJ350" s="1">
        <f ca="1">RepFd!AJ454</f>
        <v>190352.49</v>
      </c>
      <c r="AK350" s="1">
        <f ca="1">RepFd!AK454</f>
        <v>190352.49</v>
      </c>
      <c r="AL350" s="1">
        <f ca="1">RepFd!AL454</f>
        <v>190352.49</v>
      </c>
    </row>
    <row r="351" spans="5:38" x14ac:dyDescent="0.25">
      <c r="I351" s="22" t="str">
        <f>Items!$E$76</f>
        <v>Кредиторская задолженность по себестоимостным затратам</v>
      </c>
      <c r="J351" s="1" t="str">
        <f>Items!F76</f>
        <v>ГСМ</v>
      </c>
      <c r="Q351" s="20">
        <f ca="1">RepFd!Q455</f>
        <v>133811.245</v>
      </c>
      <c r="T351" s="1">
        <f ca="1">RepFd!T455</f>
        <v>0</v>
      </c>
      <c r="U351" s="1">
        <f ca="1">RepFd!U455</f>
        <v>454.96</v>
      </c>
      <c r="V351" s="1">
        <f ca="1">RepFd!V455</f>
        <v>454.96</v>
      </c>
      <c r="W351" s="1">
        <f ca="1">RepFd!W455</f>
        <v>454.96</v>
      </c>
      <c r="X351" s="1">
        <f ca="1">RepFd!X455</f>
        <v>454.96</v>
      </c>
      <c r="Y351" s="1">
        <f ca="1">RepFd!Y455</f>
        <v>9679.9599999999991</v>
      </c>
      <c r="Z351" s="1">
        <f ca="1">RepFd!Z455</f>
        <v>9679.9599999999991</v>
      </c>
      <c r="AA351" s="1">
        <f ca="1">RepFd!AA455</f>
        <v>24674.85</v>
      </c>
      <c r="AB351" s="1">
        <f ca="1">RepFd!AB455</f>
        <v>40514.85</v>
      </c>
      <c r="AC351" s="1">
        <f ca="1">RepFd!AC455</f>
        <v>40514.85</v>
      </c>
      <c r="AD351" s="1">
        <f ca="1">RepFd!AD455</f>
        <v>51824.05</v>
      </c>
      <c r="AE351" s="1">
        <f ca="1">RepFd!AE455</f>
        <v>74468.255000000005</v>
      </c>
      <c r="AF351" s="1">
        <f ca="1">RepFd!AF455</f>
        <v>133811.245</v>
      </c>
      <c r="AG351" s="1">
        <f ca="1">RepFd!AG455</f>
        <v>133811.245</v>
      </c>
      <c r="AH351" s="1">
        <f ca="1">RepFd!AH455</f>
        <v>133811.245</v>
      </c>
      <c r="AI351" s="1">
        <f ca="1">RepFd!AI455</f>
        <v>133811.245</v>
      </c>
      <c r="AJ351" s="1">
        <f ca="1">RepFd!AJ455</f>
        <v>133811.245</v>
      </c>
      <c r="AK351" s="1">
        <f ca="1">RepFd!AK455</f>
        <v>133811.245</v>
      </c>
      <c r="AL351" s="1">
        <f ca="1">RepFd!AL455</f>
        <v>133811.245</v>
      </c>
    </row>
    <row r="352" spans="5:38" x14ac:dyDescent="0.25">
      <c r="I352" s="22" t="str">
        <f>Items!$E$77</f>
        <v>Кредиторская задолженность по себестоимостным затратам</v>
      </c>
      <c r="J352" s="1" t="str">
        <f>Items!F77</f>
        <v>Электрика</v>
      </c>
      <c r="Q352" s="20">
        <f ca="1">RepFd!Q456</f>
        <v>521342.59999999992</v>
      </c>
      <c r="T352" s="1">
        <f ca="1">RepFd!T456</f>
        <v>0</v>
      </c>
      <c r="U352" s="1">
        <f ca="1">RepFd!U456</f>
        <v>2655</v>
      </c>
      <c r="V352" s="1">
        <f ca="1">RepFd!V456</f>
        <v>39000.21</v>
      </c>
      <c r="W352" s="1">
        <f ca="1">RepFd!W456</f>
        <v>204254.46</v>
      </c>
      <c r="X352" s="1">
        <f ca="1">RepFd!X456</f>
        <v>204254.46</v>
      </c>
      <c r="Y352" s="1">
        <f ca="1">RepFd!Y456</f>
        <v>204254.46</v>
      </c>
      <c r="Z352" s="1">
        <f ca="1">RepFd!Z456</f>
        <v>204254.46</v>
      </c>
      <c r="AA352" s="1">
        <f ca="1">RepFd!AA456</f>
        <v>204254.46</v>
      </c>
      <c r="AB352" s="1">
        <f ca="1">RepFd!AB456</f>
        <v>270894.42</v>
      </c>
      <c r="AC352" s="1">
        <f ca="1">RepFd!AC456</f>
        <v>365584.31999999995</v>
      </c>
      <c r="AD352" s="1">
        <f ca="1">RepFd!AD456</f>
        <v>390884.31999999995</v>
      </c>
      <c r="AE352" s="1">
        <f ca="1">RepFd!AE456</f>
        <v>432017.31999999995</v>
      </c>
      <c r="AF352" s="1">
        <f ca="1">RepFd!AF456</f>
        <v>506180.86999999994</v>
      </c>
      <c r="AG352" s="1">
        <f ca="1">RepFd!AG456</f>
        <v>521342.59999999992</v>
      </c>
      <c r="AH352" s="1">
        <f ca="1">RepFd!AH456</f>
        <v>521342.59999999992</v>
      </c>
      <c r="AI352" s="1">
        <f ca="1">RepFd!AI456</f>
        <v>521342.59999999992</v>
      </c>
      <c r="AJ352" s="1">
        <f ca="1">RepFd!AJ456</f>
        <v>521342.59999999992</v>
      </c>
      <c r="AK352" s="1">
        <f ca="1">RepFd!AK456</f>
        <v>521342.59999999992</v>
      </c>
      <c r="AL352" s="1">
        <f ca="1">RepFd!AL456</f>
        <v>521342.59999999992</v>
      </c>
    </row>
    <row r="353" spans="9:38" x14ac:dyDescent="0.25">
      <c r="I353" s="22" t="str">
        <f>Items!$E$78</f>
        <v>Кредиторская задолженность по себестоимостным затратам</v>
      </c>
      <c r="J353" s="1" t="str">
        <f>Items!F78</f>
        <v>Доставка</v>
      </c>
      <c r="Q353" s="20">
        <f ca="1">RepFd!Q457</f>
        <v>530359.15999999992</v>
      </c>
      <c r="T353" s="1">
        <f ca="1">RepFd!T457</f>
        <v>0</v>
      </c>
      <c r="U353" s="1">
        <f ca="1">RepFd!U457</f>
        <v>2142</v>
      </c>
      <c r="V353" s="1">
        <f ca="1">RepFd!V457</f>
        <v>54106</v>
      </c>
      <c r="W353" s="1">
        <f ca="1">RepFd!W457</f>
        <v>57866</v>
      </c>
      <c r="X353" s="1">
        <f ca="1">RepFd!X457</f>
        <v>64737</v>
      </c>
      <c r="Y353" s="1">
        <f ca="1">RepFd!Y457</f>
        <v>131846</v>
      </c>
      <c r="Z353" s="1">
        <f ca="1">RepFd!Z457</f>
        <v>165566.91999999998</v>
      </c>
      <c r="AA353" s="1">
        <f ca="1">RepFd!AA457</f>
        <v>232001.14999999997</v>
      </c>
      <c r="AB353" s="1">
        <f ca="1">RepFd!AB457</f>
        <v>253910.92999999996</v>
      </c>
      <c r="AC353" s="1">
        <f ca="1">RepFd!AC457</f>
        <v>372320.31999999995</v>
      </c>
      <c r="AD353" s="1">
        <f ca="1">RepFd!AD457</f>
        <v>412572.45999999996</v>
      </c>
      <c r="AE353" s="1">
        <f ca="1">RepFd!AE457</f>
        <v>496862.45999999996</v>
      </c>
      <c r="AF353" s="1">
        <f ca="1">RepFd!AF457</f>
        <v>517611.05999999994</v>
      </c>
      <c r="AG353" s="1">
        <f ca="1">RepFd!AG457</f>
        <v>530359.15999999992</v>
      </c>
      <c r="AH353" s="1">
        <f ca="1">RepFd!AH457</f>
        <v>530359.15999999992</v>
      </c>
      <c r="AI353" s="1">
        <f ca="1">RepFd!AI457</f>
        <v>530359.15999999992</v>
      </c>
      <c r="AJ353" s="1">
        <f ca="1">RepFd!AJ457</f>
        <v>530359.15999999992</v>
      </c>
      <c r="AK353" s="1">
        <f ca="1">RepFd!AK457</f>
        <v>530359.15999999992</v>
      </c>
      <c r="AL353" s="1">
        <f ca="1">RepFd!AL457</f>
        <v>530359.15999999992</v>
      </c>
    </row>
    <row r="354" spans="9:38" x14ac:dyDescent="0.25">
      <c r="I354" s="22" t="str">
        <f>Items!$E$79</f>
        <v>Кредиторская задолженность по себестоимостным затратам</v>
      </c>
      <c r="J354" s="1" t="str">
        <f>Items!F79</f>
        <v>Канализация, Скважина,кессон и септик</v>
      </c>
      <c r="Q354" s="20">
        <f ca="1">RepFd!Q458</f>
        <v>1923112.5499999998</v>
      </c>
      <c r="T354" s="1">
        <f ca="1">RepFd!T458</f>
        <v>0</v>
      </c>
      <c r="U354" s="1">
        <f ca="1">RepFd!U458</f>
        <v>284038.53999999998</v>
      </c>
      <c r="V354" s="1">
        <f ca="1">RepFd!V458</f>
        <v>1051119.28</v>
      </c>
      <c r="W354" s="1">
        <f ca="1">RepFd!W458</f>
        <v>1095865.6100000001</v>
      </c>
      <c r="X354" s="1">
        <f ca="1">RepFd!X458</f>
        <v>1095865.6100000001</v>
      </c>
      <c r="Y354" s="1">
        <f ca="1">RepFd!Y458</f>
        <v>1097378.51</v>
      </c>
      <c r="Z354" s="1">
        <f ca="1">RepFd!Z458</f>
        <v>1097378.51</v>
      </c>
      <c r="AA354" s="1">
        <f ca="1">RepFd!AA458</f>
        <v>1097378.51</v>
      </c>
      <c r="AB354" s="1">
        <f ca="1">RepFd!AB458</f>
        <v>1271218.07</v>
      </c>
      <c r="AC354" s="1">
        <f ca="1">RepFd!AC458</f>
        <v>1279049.21</v>
      </c>
      <c r="AD354" s="1">
        <f ca="1">RepFd!AD458</f>
        <v>1371258.19</v>
      </c>
      <c r="AE354" s="1">
        <f ca="1">RepFd!AE458</f>
        <v>1457433.19</v>
      </c>
      <c r="AF354" s="1">
        <f ca="1">RepFd!AF458</f>
        <v>1919964.41</v>
      </c>
      <c r="AG354" s="1">
        <f ca="1">RepFd!AG458</f>
        <v>1923112.5499999998</v>
      </c>
      <c r="AH354" s="1">
        <f ca="1">RepFd!AH458</f>
        <v>1923112.5499999998</v>
      </c>
      <c r="AI354" s="1">
        <f ca="1">RepFd!AI458</f>
        <v>1923112.5499999998</v>
      </c>
      <c r="AJ354" s="1">
        <f ca="1">RepFd!AJ458</f>
        <v>1923112.5499999998</v>
      </c>
      <c r="AK354" s="1">
        <f ca="1">RepFd!AK458</f>
        <v>1923112.5499999998</v>
      </c>
      <c r="AL354" s="1">
        <f ca="1">RepFd!AL458</f>
        <v>1923112.5499999998</v>
      </c>
    </row>
    <row r="355" spans="9:38" x14ac:dyDescent="0.25">
      <c r="I355" s="22" t="str">
        <f>Items!$E$73</f>
        <v>Кредиторская задолженность по себестоимостным затратам</v>
      </c>
      <c r="J355" s="1" t="str">
        <f>Items!F80</f>
        <v>Метизы, расходники</v>
      </c>
      <c r="Q355" s="20">
        <f ca="1">RepFd!Q459</f>
        <v>509299.17759999994</v>
      </c>
      <c r="T355" s="1">
        <f ca="1">RepFd!T459</f>
        <v>0</v>
      </c>
      <c r="U355" s="1">
        <f ca="1">RepFd!U459</f>
        <v>7391.2199999999993</v>
      </c>
      <c r="V355" s="1">
        <f ca="1">RepFd!V459</f>
        <v>35940.019999999997</v>
      </c>
      <c r="W355" s="1">
        <f ca="1">RepFd!W459</f>
        <v>46436.819999999992</v>
      </c>
      <c r="X355" s="1">
        <f ca="1">RepFd!X459</f>
        <v>52293.829999999994</v>
      </c>
      <c r="Y355" s="1">
        <f ca="1">RepFd!Y459</f>
        <v>92676.312999999995</v>
      </c>
      <c r="Z355" s="1">
        <f ca="1">RepFd!Z459</f>
        <v>143645.59299999999</v>
      </c>
      <c r="AA355" s="1">
        <f ca="1">RepFd!AA459</f>
        <v>237023.07759999999</v>
      </c>
      <c r="AB355" s="1">
        <f ca="1">RepFd!AB459</f>
        <v>264563.53759999998</v>
      </c>
      <c r="AC355" s="1">
        <f ca="1">RepFd!AC459</f>
        <v>272287.26759999996</v>
      </c>
      <c r="AD355" s="1">
        <f ca="1">RepFd!AD459</f>
        <v>313746.43759999995</v>
      </c>
      <c r="AE355" s="1">
        <f ca="1">RepFd!AE459</f>
        <v>314513.98759999993</v>
      </c>
      <c r="AF355" s="1">
        <f ca="1">RepFd!AF459</f>
        <v>398091.40759999992</v>
      </c>
      <c r="AG355" s="1">
        <f ca="1">RepFd!AG459</f>
        <v>509299.17759999994</v>
      </c>
      <c r="AH355" s="1">
        <f ca="1">RepFd!AH459</f>
        <v>509299.17759999994</v>
      </c>
      <c r="AI355" s="1">
        <f ca="1">RepFd!AI459</f>
        <v>509299.17759999994</v>
      </c>
      <c r="AJ355" s="1">
        <f ca="1">RepFd!AJ459</f>
        <v>509299.17759999994</v>
      </c>
      <c r="AK355" s="1">
        <f ca="1">RepFd!AK459</f>
        <v>509299.17759999994</v>
      </c>
      <c r="AL355" s="1">
        <f ca="1">RepFd!AL459</f>
        <v>509299.17759999994</v>
      </c>
    </row>
    <row r="356" spans="9:38" x14ac:dyDescent="0.25">
      <c r="I356" s="22" t="str">
        <f>Items!$E$74</f>
        <v>Кредиторская задолженность по себестоимостным затратам</v>
      </c>
      <c r="J356" s="1" t="str">
        <f>Items!F81</f>
        <v>Материалы Фундамент</v>
      </c>
      <c r="Q356" s="20">
        <f ca="1">RepFd!Q460</f>
        <v>10547601.390000001</v>
      </c>
      <c r="T356" s="1">
        <f ca="1">RepFd!T460</f>
        <v>0</v>
      </c>
      <c r="U356" s="1">
        <f ca="1">RepFd!U460</f>
        <v>285577.31</v>
      </c>
      <c r="V356" s="1">
        <f ca="1">RepFd!V460</f>
        <v>1655363.28</v>
      </c>
      <c r="W356" s="1">
        <f ca="1">RepFd!W460</f>
        <v>1705221.28</v>
      </c>
      <c r="X356" s="1">
        <f ca="1">RepFd!X460</f>
        <v>1705221.28</v>
      </c>
      <c r="Y356" s="1">
        <f ca="1">RepFd!Y460</f>
        <v>1705221.28</v>
      </c>
      <c r="Z356" s="1">
        <f ca="1">RepFd!Z460</f>
        <v>1705221.28</v>
      </c>
      <c r="AA356" s="1">
        <f ca="1">RepFd!AA460</f>
        <v>1705221.28</v>
      </c>
      <c r="AB356" s="1">
        <f ca="1">RepFd!AB460</f>
        <v>3253759.95</v>
      </c>
      <c r="AC356" s="1">
        <f ca="1">RepFd!AC460</f>
        <v>4004777.2700000005</v>
      </c>
      <c r="AD356" s="1">
        <f ca="1">RepFd!AD460</f>
        <v>5103875.13</v>
      </c>
      <c r="AE356" s="1">
        <f ca="1">RepFd!AE460</f>
        <v>5705615.6699999999</v>
      </c>
      <c r="AF356" s="1">
        <f ca="1">RepFd!AF460</f>
        <v>6926051.9900000002</v>
      </c>
      <c r="AG356" s="1">
        <f ca="1">RepFd!AG460</f>
        <v>10547601.390000001</v>
      </c>
      <c r="AH356" s="1">
        <f ca="1">RepFd!AH460</f>
        <v>10547601.390000001</v>
      </c>
      <c r="AI356" s="1">
        <f ca="1">RepFd!AI460</f>
        <v>10547601.390000001</v>
      </c>
      <c r="AJ356" s="1">
        <f ca="1">RepFd!AJ460</f>
        <v>10547601.390000001</v>
      </c>
      <c r="AK356" s="1">
        <f ca="1">RepFd!AK460</f>
        <v>10547601.390000001</v>
      </c>
      <c r="AL356" s="1">
        <f ca="1">RepFd!AL460</f>
        <v>10547601.390000001</v>
      </c>
    </row>
    <row r="357" spans="9:38" x14ac:dyDescent="0.25">
      <c r="I357" s="22" t="str">
        <f>Items!$E$75</f>
        <v>Кредиторская задолженность по себестоимостным затратам</v>
      </c>
      <c r="J357" s="1" t="str">
        <f>Items!F82</f>
        <v>Материалы Коробка</v>
      </c>
      <c r="Q357" s="20">
        <f ca="1">RepFd!Q461</f>
        <v>4442802.6499999994</v>
      </c>
      <c r="T357" s="1">
        <f ca="1">RepFd!T461</f>
        <v>0</v>
      </c>
      <c r="U357" s="1">
        <f ca="1">RepFd!U461</f>
        <v>0</v>
      </c>
      <c r="V357" s="1">
        <f ca="1">RepFd!V461</f>
        <v>442010.56</v>
      </c>
      <c r="W357" s="1">
        <f ca="1">RepFd!W461</f>
        <v>538493.31999999995</v>
      </c>
      <c r="X357" s="1">
        <f ca="1">RepFd!X461</f>
        <v>1160797.2599999998</v>
      </c>
      <c r="Y357" s="1">
        <f ca="1">RepFd!Y461</f>
        <v>1556386.6699999997</v>
      </c>
      <c r="Z357" s="1">
        <f ca="1">RepFd!Z461</f>
        <v>3519624.8899999997</v>
      </c>
      <c r="AA357" s="1">
        <f ca="1">RepFd!AA461</f>
        <v>3520809.2899999996</v>
      </c>
      <c r="AB357" s="1">
        <f ca="1">RepFd!AB461</f>
        <v>3520809.2899999996</v>
      </c>
      <c r="AC357" s="1">
        <f ca="1">RepFd!AC461</f>
        <v>3861400.6099999994</v>
      </c>
      <c r="AD357" s="1">
        <f ca="1">RepFd!AD461</f>
        <v>3959025.6099999994</v>
      </c>
      <c r="AE357" s="1">
        <f ca="1">RepFd!AE461</f>
        <v>4392321.6499999994</v>
      </c>
      <c r="AF357" s="1">
        <f ca="1">RepFd!AF461</f>
        <v>4442802.6499999994</v>
      </c>
      <c r="AG357" s="1">
        <f ca="1">RepFd!AG461</f>
        <v>4442802.6499999994</v>
      </c>
      <c r="AH357" s="1">
        <f ca="1">RepFd!AH461</f>
        <v>4442802.6499999994</v>
      </c>
      <c r="AI357" s="1">
        <f ca="1">RepFd!AI461</f>
        <v>4442802.6499999994</v>
      </c>
      <c r="AJ357" s="1">
        <f ca="1">RepFd!AJ461</f>
        <v>4442802.6499999994</v>
      </c>
      <c r="AK357" s="1">
        <f ca="1">RepFd!AK461</f>
        <v>4442802.6499999994</v>
      </c>
      <c r="AL357" s="1">
        <f ca="1">RepFd!AL461</f>
        <v>4442802.6499999994</v>
      </c>
    </row>
    <row r="358" spans="9:38" x14ac:dyDescent="0.25">
      <c r="I358" s="22" t="str">
        <f>Items!$E$76</f>
        <v>Кредиторская задолженность по себестоимостным затратам</v>
      </c>
      <c r="J358" s="1" t="str">
        <f>Items!F83</f>
        <v>Материалы Кровля</v>
      </c>
      <c r="Q358" s="20">
        <f ca="1">RepFd!Q462</f>
        <v>2821832.04</v>
      </c>
      <c r="T358" s="1">
        <f ca="1">RepFd!T462</f>
        <v>0</v>
      </c>
      <c r="U358" s="1">
        <f ca="1">RepFd!U462</f>
        <v>182954.16999999998</v>
      </c>
      <c r="V358" s="1">
        <f ca="1">RepFd!V462</f>
        <v>293653.26999999996</v>
      </c>
      <c r="W358" s="1">
        <f ca="1">RepFd!W462</f>
        <v>739334.53</v>
      </c>
      <c r="X358" s="1">
        <f ca="1">RepFd!X462</f>
        <v>814351.73</v>
      </c>
      <c r="Y358" s="1">
        <f ca="1">RepFd!Y462</f>
        <v>871117.42999999993</v>
      </c>
      <c r="Z358" s="1">
        <f ca="1">RepFd!Z462</f>
        <v>1072333.69</v>
      </c>
      <c r="AA358" s="1">
        <f ca="1">RepFd!AA462</f>
        <v>1731539.11</v>
      </c>
      <c r="AB358" s="1">
        <f ca="1">RepFd!AB462</f>
        <v>1783161.73</v>
      </c>
      <c r="AC358" s="1">
        <f ca="1">RepFd!AC462</f>
        <v>2021161.73</v>
      </c>
      <c r="AD358" s="1">
        <f ca="1">RepFd!AD462</f>
        <v>2021161.73</v>
      </c>
      <c r="AE358" s="1">
        <f ca="1">RepFd!AE462</f>
        <v>2773798.19</v>
      </c>
      <c r="AF358" s="1">
        <f ca="1">RepFd!AF462</f>
        <v>2791385.8</v>
      </c>
      <c r="AG358" s="1">
        <f ca="1">RepFd!AG462</f>
        <v>2821832.04</v>
      </c>
      <c r="AH358" s="1">
        <f ca="1">RepFd!AH462</f>
        <v>2821832.04</v>
      </c>
      <c r="AI358" s="1">
        <f ca="1">RepFd!AI462</f>
        <v>2821832.04</v>
      </c>
      <c r="AJ358" s="1">
        <f ca="1">RepFd!AJ462</f>
        <v>2821832.04</v>
      </c>
      <c r="AK358" s="1">
        <f ca="1">RepFd!AK462</f>
        <v>2821832.04</v>
      </c>
      <c r="AL358" s="1">
        <f ca="1">RepFd!AL462</f>
        <v>2821832.04</v>
      </c>
    </row>
    <row r="359" spans="9:38" x14ac:dyDescent="0.25">
      <c r="I359" s="22" t="str">
        <f>Items!$E$77</f>
        <v>Кредиторская задолженность по себестоимостным затратам</v>
      </c>
      <c r="J359" s="1" t="str">
        <f>Items!F84</f>
        <v>Материалы Окна и двери</v>
      </c>
      <c r="Q359" s="20">
        <f ca="1">RepFd!Q463</f>
        <v>951479.7699999999</v>
      </c>
      <c r="T359" s="1">
        <f ca="1">RepFd!T463</f>
        <v>0</v>
      </c>
      <c r="U359" s="1">
        <f ca="1">RepFd!U463</f>
        <v>0</v>
      </c>
      <c r="V359" s="1">
        <f ca="1">RepFd!V463</f>
        <v>0</v>
      </c>
      <c r="W359" s="1">
        <f ca="1">RepFd!W463</f>
        <v>0</v>
      </c>
      <c r="X359" s="1">
        <f ca="1">RepFd!X463</f>
        <v>289586.44999999995</v>
      </c>
      <c r="Y359" s="1">
        <f ca="1">RepFd!Y463</f>
        <v>289586.44999999995</v>
      </c>
      <c r="Z359" s="1">
        <f ca="1">RepFd!Z463</f>
        <v>600965.8899999999</v>
      </c>
      <c r="AA359" s="1">
        <f ca="1">RepFd!AA463</f>
        <v>609334.7699999999</v>
      </c>
      <c r="AB359" s="1">
        <f ca="1">RepFd!AB463</f>
        <v>609334.7699999999</v>
      </c>
      <c r="AC359" s="1">
        <f ca="1">RepFd!AC463</f>
        <v>609334.7699999999</v>
      </c>
      <c r="AD359" s="1">
        <f ca="1">RepFd!AD463</f>
        <v>689838.2699999999</v>
      </c>
      <c r="AE359" s="1">
        <f ca="1">RepFd!AE463</f>
        <v>948718.96999999986</v>
      </c>
      <c r="AF359" s="1">
        <f ca="1">RepFd!AF463</f>
        <v>951479.7699999999</v>
      </c>
      <c r="AG359" s="1">
        <f ca="1">RepFd!AG463</f>
        <v>951479.7699999999</v>
      </c>
      <c r="AH359" s="1">
        <f ca="1">RepFd!AH463</f>
        <v>951479.7699999999</v>
      </c>
      <c r="AI359" s="1">
        <f ca="1">RepFd!AI463</f>
        <v>951479.7699999999</v>
      </c>
      <c r="AJ359" s="1">
        <f ca="1">RepFd!AJ463</f>
        <v>951479.7699999999</v>
      </c>
      <c r="AK359" s="1">
        <f ca="1">RepFd!AK463</f>
        <v>951479.7699999999</v>
      </c>
      <c r="AL359" s="1">
        <f ca="1">RepFd!AL463</f>
        <v>951479.7699999999</v>
      </c>
    </row>
    <row r="360" spans="9:38" x14ac:dyDescent="0.25">
      <c r="I360" s="22" t="str">
        <f>Items!$E$78</f>
        <v>Кредиторская задолженность по себестоимостным затратам</v>
      </c>
      <c r="J360" s="1" t="str">
        <f>Items!F85</f>
        <v>Материалы Фасад</v>
      </c>
      <c r="Q360" s="20">
        <f ca="1">RepFd!Q464</f>
        <v>1224639.44</v>
      </c>
      <c r="T360" s="1">
        <f ca="1">RepFd!T464</f>
        <v>0</v>
      </c>
      <c r="U360" s="1">
        <f ca="1">RepFd!U464</f>
        <v>0</v>
      </c>
      <c r="V360" s="1">
        <f ca="1">RepFd!V464</f>
        <v>0</v>
      </c>
      <c r="W360" s="1">
        <f ca="1">RepFd!W464</f>
        <v>0</v>
      </c>
      <c r="X360" s="1">
        <f ca="1">RepFd!X464</f>
        <v>0</v>
      </c>
      <c r="Y360" s="1">
        <f ca="1">RepFd!Y464</f>
        <v>175745.89999999997</v>
      </c>
      <c r="Z360" s="1">
        <f ca="1">RepFd!Z464</f>
        <v>310737.01999999996</v>
      </c>
      <c r="AA360" s="1">
        <f ca="1">RepFd!AA464</f>
        <v>362363.80999999994</v>
      </c>
      <c r="AB360" s="1">
        <f ca="1">RepFd!AB464</f>
        <v>642449.35999999987</v>
      </c>
      <c r="AC360" s="1">
        <f ca="1">RepFd!AC464</f>
        <v>659140.34999999986</v>
      </c>
      <c r="AD360" s="1">
        <f ca="1">RepFd!AD464</f>
        <v>659140.34999999986</v>
      </c>
      <c r="AE360" s="1">
        <f ca="1">RepFd!AE464</f>
        <v>659140.34999999986</v>
      </c>
      <c r="AF360" s="1">
        <f ca="1">RepFd!AF464</f>
        <v>1167684.1299999999</v>
      </c>
      <c r="AG360" s="1">
        <f ca="1">RepFd!AG464</f>
        <v>1224639.44</v>
      </c>
      <c r="AH360" s="1">
        <f ca="1">RepFd!AH464</f>
        <v>1224639.44</v>
      </c>
      <c r="AI360" s="1">
        <f ca="1">RepFd!AI464</f>
        <v>1224639.44</v>
      </c>
      <c r="AJ360" s="1">
        <f ca="1">RepFd!AJ464</f>
        <v>1224639.44</v>
      </c>
      <c r="AK360" s="1">
        <f ca="1">RepFd!AK464</f>
        <v>1224639.44</v>
      </c>
      <c r="AL360" s="1">
        <f ca="1">RepFd!AL464</f>
        <v>1224639.44</v>
      </c>
    </row>
    <row r="361" spans="9:38" x14ac:dyDescent="0.25">
      <c r="I361" s="22" t="str">
        <f>Items!$E$79</f>
        <v>Кредиторская задолженность по себестоимостным затратам</v>
      </c>
      <c r="J361" s="1" t="str">
        <f>Items!F86</f>
        <v>Материалы Благоустройство</v>
      </c>
      <c r="Q361" s="20">
        <f ca="1">RepFd!Q465</f>
        <v>783226.74999999988</v>
      </c>
      <c r="T361" s="1">
        <f ca="1">RepFd!T465</f>
        <v>0</v>
      </c>
      <c r="U361" s="1">
        <f ca="1">RepFd!U465</f>
        <v>0</v>
      </c>
      <c r="V361" s="1">
        <f ca="1">RepFd!V465</f>
        <v>0</v>
      </c>
      <c r="W361" s="1">
        <f ca="1">RepFd!W465</f>
        <v>0</v>
      </c>
      <c r="X361" s="1">
        <f ca="1">RepFd!X465</f>
        <v>0</v>
      </c>
      <c r="Y361" s="1">
        <f ca="1">RepFd!Y465</f>
        <v>0</v>
      </c>
      <c r="Z361" s="1">
        <f ca="1">RepFd!Z465</f>
        <v>0</v>
      </c>
      <c r="AA361" s="1">
        <f ca="1">RepFd!AA465</f>
        <v>0</v>
      </c>
      <c r="AB361" s="1">
        <f ca="1">RepFd!AB465</f>
        <v>0</v>
      </c>
      <c r="AC361" s="1">
        <f ca="1">RepFd!AC465</f>
        <v>0</v>
      </c>
      <c r="AD361" s="1">
        <f ca="1">RepFd!AD465</f>
        <v>0</v>
      </c>
      <c r="AE361" s="1">
        <f ca="1">RepFd!AE465</f>
        <v>0</v>
      </c>
      <c r="AF361" s="1">
        <f ca="1">RepFd!AF465</f>
        <v>720264.66999999993</v>
      </c>
      <c r="AG361" s="1">
        <f ca="1">RepFd!AG465</f>
        <v>783226.74999999988</v>
      </c>
      <c r="AH361" s="1">
        <f ca="1">RepFd!AH465</f>
        <v>783226.74999999988</v>
      </c>
      <c r="AI361" s="1">
        <f ca="1">RepFd!AI465</f>
        <v>783226.74999999988</v>
      </c>
      <c r="AJ361" s="1">
        <f ca="1">RepFd!AJ465</f>
        <v>783226.74999999988</v>
      </c>
      <c r="AK361" s="1">
        <f ca="1">RepFd!AK465</f>
        <v>783226.74999999988</v>
      </c>
      <c r="AL361" s="1">
        <f ca="1">RepFd!AL465</f>
        <v>783226.74999999988</v>
      </c>
    </row>
    <row r="362" spans="9:38" x14ac:dyDescent="0.25">
      <c r="I362" s="22" t="str">
        <f>Items!$E$79</f>
        <v>Кредиторская задолженность по себестоимостным затратам</v>
      </c>
      <c r="J362" s="1" t="str">
        <f>Items!F87</f>
        <v>Монтаж фундамента</v>
      </c>
      <c r="Q362" s="20">
        <f ca="1">RepFd!Q466</f>
        <v>3368658.5500000003</v>
      </c>
      <c r="T362" s="1">
        <f ca="1">RepFd!T466</f>
        <v>0</v>
      </c>
      <c r="U362" s="1">
        <f ca="1">RepFd!U466</f>
        <v>0</v>
      </c>
      <c r="V362" s="1">
        <f ca="1">RepFd!V466</f>
        <v>270630</v>
      </c>
      <c r="W362" s="1">
        <f ca="1">RepFd!W466</f>
        <v>595306</v>
      </c>
      <c r="X362" s="1">
        <f ca="1">RepFd!X466</f>
        <v>595306</v>
      </c>
      <c r="Y362" s="1">
        <f ca="1">RepFd!Y466</f>
        <v>595306</v>
      </c>
      <c r="Z362" s="1">
        <f ca="1">RepFd!Z466</f>
        <v>595306</v>
      </c>
      <c r="AA362" s="1">
        <f ca="1">RepFd!AA466</f>
        <v>595306</v>
      </c>
      <c r="AB362" s="1">
        <f ca="1">RepFd!AB466</f>
        <v>1037715.89</v>
      </c>
      <c r="AC362" s="1">
        <f ca="1">RepFd!AC466</f>
        <v>1723640.8900000001</v>
      </c>
      <c r="AD362" s="1">
        <f ca="1">RepFd!AD466</f>
        <v>1774958.59</v>
      </c>
      <c r="AE362" s="1">
        <f ca="1">RepFd!AE466</f>
        <v>1903155.7200000002</v>
      </c>
      <c r="AF362" s="1">
        <f ca="1">RepFd!AF466</f>
        <v>2762648.22</v>
      </c>
      <c r="AG362" s="1">
        <f ca="1">RepFd!AG466</f>
        <v>3368658.5500000003</v>
      </c>
      <c r="AH362" s="1">
        <f ca="1">RepFd!AH466</f>
        <v>3368658.5500000003</v>
      </c>
      <c r="AI362" s="1">
        <f ca="1">RepFd!AI466</f>
        <v>3368658.5500000003</v>
      </c>
      <c r="AJ362" s="1">
        <f ca="1">RepFd!AJ466</f>
        <v>3368658.5500000003</v>
      </c>
      <c r="AK362" s="1">
        <f ca="1">RepFd!AK466</f>
        <v>3368658.5500000003</v>
      </c>
      <c r="AL362" s="1">
        <f ca="1">RepFd!AL466</f>
        <v>3368658.5500000003</v>
      </c>
    </row>
    <row r="363" spans="9:38" x14ac:dyDescent="0.25">
      <c r="I363" s="22" t="str">
        <f>Items!$E$79</f>
        <v>Кредиторская задолженность по себестоимостным затратам</v>
      </c>
      <c r="J363" s="1" t="str">
        <f>Items!F88</f>
        <v>Монтаж Коробки</v>
      </c>
      <c r="Q363" s="20">
        <f ca="1">RepFd!Q467</f>
        <v>3386956.55</v>
      </c>
      <c r="T363" s="1">
        <f ca="1">RepFd!T467</f>
        <v>0</v>
      </c>
      <c r="U363" s="1">
        <f ca="1">RepFd!U467</f>
        <v>0</v>
      </c>
      <c r="V363" s="1">
        <f ca="1">RepFd!V467</f>
        <v>0</v>
      </c>
      <c r="W363" s="1">
        <f ca="1">RepFd!W467</f>
        <v>167878</v>
      </c>
      <c r="X363" s="1">
        <f ca="1">RepFd!X467</f>
        <v>336488</v>
      </c>
      <c r="Y363" s="1">
        <f ca="1">RepFd!Y467</f>
        <v>698129</v>
      </c>
      <c r="Z363" s="1">
        <f ca="1">RepFd!Z467</f>
        <v>1255241.05</v>
      </c>
      <c r="AA363" s="1">
        <f ca="1">RepFd!AA467</f>
        <v>1255241.05</v>
      </c>
      <c r="AB363" s="1">
        <f ca="1">RepFd!AB467</f>
        <v>1255241.05</v>
      </c>
      <c r="AC363" s="1">
        <f ca="1">RepFd!AC467</f>
        <v>1358594.55</v>
      </c>
      <c r="AD363" s="1">
        <f ca="1">RepFd!AD467</f>
        <v>1856844.05</v>
      </c>
      <c r="AE363" s="1">
        <f ca="1">RepFd!AE467</f>
        <v>3071156.55</v>
      </c>
      <c r="AF363" s="1">
        <f ca="1">RepFd!AF467</f>
        <v>3154456.55</v>
      </c>
      <c r="AG363" s="1">
        <f ca="1">RepFd!AG467</f>
        <v>3386956.55</v>
      </c>
      <c r="AH363" s="1">
        <f ca="1">RepFd!AH467</f>
        <v>3386956.55</v>
      </c>
      <c r="AI363" s="1">
        <f ca="1">RepFd!AI467</f>
        <v>3386956.55</v>
      </c>
      <c r="AJ363" s="1">
        <f ca="1">RepFd!AJ467</f>
        <v>3386956.55</v>
      </c>
      <c r="AK363" s="1">
        <f ca="1">RepFd!AK467</f>
        <v>3386956.55</v>
      </c>
      <c r="AL363" s="1">
        <f ca="1">RepFd!AL467</f>
        <v>3386956.55</v>
      </c>
    </row>
    <row r="364" spans="9:38" x14ac:dyDescent="0.25">
      <c r="I364" s="22" t="str">
        <f>Items!$E$79</f>
        <v>Кредиторская задолженность по себестоимостным затратам</v>
      </c>
      <c r="J364" s="1" t="str">
        <f>Items!F89</f>
        <v>Монтаж кровли</v>
      </c>
      <c r="Q364" s="20">
        <f ca="1">RepFd!Q468</f>
        <v>2102552.4699999997</v>
      </c>
      <c r="T364" s="1">
        <f ca="1">RepFd!T468</f>
        <v>0</v>
      </c>
      <c r="U364" s="1">
        <f ca="1">RepFd!U468</f>
        <v>0</v>
      </c>
      <c r="V364" s="1">
        <f ca="1">RepFd!V468</f>
        <v>0</v>
      </c>
      <c r="W364" s="1">
        <f ca="1">RepFd!W468</f>
        <v>0</v>
      </c>
      <c r="X364" s="1">
        <f ca="1">RepFd!X468</f>
        <v>0</v>
      </c>
      <c r="Y364" s="1">
        <f ca="1">RepFd!Y468</f>
        <v>117565.6</v>
      </c>
      <c r="Z364" s="1">
        <f ca="1">RepFd!Z468</f>
        <v>283469.90000000002</v>
      </c>
      <c r="AA364" s="1">
        <f ca="1">RepFd!AA468</f>
        <v>600389.44999999995</v>
      </c>
      <c r="AB364" s="1">
        <f ca="1">RepFd!AB468</f>
        <v>939194.95</v>
      </c>
      <c r="AC364" s="1">
        <f ca="1">RepFd!AC468</f>
        <v>939194.95</v>
      </c>
      <c r="AD364" s="1">
        <f ca="1">RepFd!AD468</f>
        <v>939194.95</v>
      </c>
      <c r="AE364" s="1">
        <f ca="1">RepFd!AE468</f>
        <v>1169189.45</v>
      </c>
      <c r="AF364" s="1">
        <f ca="1">RepFd!AF468</f>
        <v>1561574.95</v>
      </c>
      <c r="AG364" s="1">
        <f ca="1">RepFd!AG468</f>
        <v>2102552.4699999997</v>
      </c>
      <c r="AH364" s="1">
        <f ca="1">RepFd!AH468</f>
        <v>2102552.4699999997</v>
      </c>
      <c r="AI364" s="1">
        <f ca="1">RepFd!AI468</f>
        <v>2102552.4699999997</v>
      </c>
      <c r="AJ364" s="1">
        <f ca="1">RepFd!AJ468</f>
        <v>2102552.4699999997</v>
      </c>
      <c r="AK364" s="1">
        <f ca="1">RepFd!AK468</f>
        <v>2102552.4699999997</v>
      </c>
      <c r="AL364" s="1">
        <f ca="1">RepFd!AL468</f>
        <v>2102552.4699999997</v>
      </c>
    </row>
    <row r="365" spans="9:38" x14ac:dyDescent="0.25">
      <c r="I365" s="22" t="str">
        <f>Items!$E$79</f>
        <v>Кредиторская задолженность по себестоимостным затратам</v>
      </c>
      <c r="J365" s="1" t="str">
        <f>Items!F90</f>
        <v>Монтаж окон</v>
      </c>
      <c r="Q365" s="20">
        <f ca="1">RepFd!Q469</f>
        <v>106550</v>
      </c>
      <c r="T365" s="1">
        <f ca="1">RepFd!T469</f>
        <v>0</v>
      </c>
      <c r="U365" s="1">
        <f ca="1">RepFd!U469</f>
        <v>0</v>
      </c>
      <c r="V365" s="1">
        <f ca="1">RepFd!V469</f>
        <v>0</v>
      </c>
      <c r="W365" s="1">
        <f ca="1">RepFd!W469</f>
        <v>0</v>
      </c>
      <c r="X365" s="1">
        <f ca="1">RepFd!X469</f>
        <v>0</v>
      </c>
      <c r="Y365" s="1">
        <f ca="1">RepFd!Y469</f>
        <v>0</v>
      </c>
      <c r="Z365" s="1">
        <f ca="1">RepFd!Z469</f>
        <v>0</v>
      </c>
      <c r="AA365" s="1">
        <f ca="1">RepFd!AA469</f>
        <v>50150</v>
      </c>
      <c r="AB365" s="1">
        <f ca="1">RepFd!AB469</f>
        <v>50150</v>
      </c>
      <c r="AC365" s="1">
        <f ca="1">RepFd!AC469</f>
        <v>50150</v>
      </c>
      <c r="AD365" s="1">
        <f ca="1">RepFd!AD469</f>
        <v>50150</v>
      </c>
      <c r="AE365" s="1">
        <f ca="1">RepFd!AE469</f>
        <v>50150</v>
      </c>
      <c r="AF365" s="1">
        <f ca="1">RepFd!AF469</f>
        <v>106550</v>
      </c>
      <c r="AG365" s="1">
        <f ca="1">RepFd!AG469</f>
        <v>106550</v>
      </c>
      <c r="AH365" s="1">
        <f ca="1">RepFd!AH469</f>
        <v>106550</v>
      </c>
      <c r="AI365" s="1">
        <f ca="1">RepFd!AI469</f>
        <v>106550</v>
      </c>
      <c r="AJ365" s="1">
        <f ca="1">RepFd!AJ469</f>
        <v>106550</v>
      </c>
      <c r="AK365" s="1">
        <f ca="1">RepFd!AK469</f>
        <v>106550</v>
      </c>
      <c r="AL365" s="1">
        <f ca="1">RepFd!AL469</f>
        <v>106550</v>
      </c>
    </row>
    <row r="366" spans="9:38" x14ac:dyDescent="0.25">
      <c r="I366" s="22" t="str">
        <f>Items!$E$79</f>
        <v>Кредиторская задолженность по себестоимостным затратам</v>
      </c>
      <c r="J366" s="1" t="str">
        <f>Items!F91</f>
        <v>Монтаж Фасада</v>
      </c>
      <c r="Q366" s="20">
        <f ca="1">RepFd!Q470</f>
        <v>1466698.74</v>
      </c>
      <c r="T366" s="1">
        <f ca="1">RepFd!T470</f>
        <v>0</v>
      </c>
      <c r="U366" s="1">
        <f ca="1">RepFd!U470</f>
        <v>0</v>
      </c>
      <c r="V366" s="1">
        <f ca="1">RepFd!V470</f>
        <v>0</v>
      </c>
      <c r="W366" s="1">
        <f ca="1">RepFd!W470</f>
        <v>0</v>
      </c>
      <c r="X366" s="1">
        <f ca="1">RepFd!X470</f>
        <v>0</v>
      </c>
      <c r="Y366" s="1">
        <f ca="1">RepFd!Y470</f>
        <v>0</v>
      </c>
      <c r="Z366" s="1">
        <f ca="1">RepFd!Z470</f>
        <v>41350</v>
      </c>
      <c r="AA366" s="1">
        <f ca="1">RepFd!AA470</f>
        <v>644260.80000000005</v>
      </c>
      <c r="AB366" s="1">
        <f ca="1">RepFd!AB470</f>
        <v>899493.74</v>
      </c>
      <c r="AC366" s="1">
        <f ca="1">RepFd!AC470</f>
        <v>952565.74</v>
      </c>
      <c r="AD366" s="1">
        <f ca="1">RepFd!AD470</f>
        <v>952565.74</v>
      </c>
      <c r="AE366" s="1">
        <f ca="1">RepFd!AE470</f>
        <v>952565.74</v>
      </c>
      <c r="AF366" s="1">
        <f ca="1">RepFd!AF470</f>
        <v>1255621.74</v>
      </c>
      <c r="AG366" s="1">
        <f ca="1">RepFd!AG470</f>
        <v>1466698.74</v>
      </c>
      <c r="AH366" s="1">
        <f ca="1">RepFd!AH470</f>
        <v>1466698.74</v>
      </c>
      <c r="AI366" s="1">
        <f ca="1">RepFd!AI470</f>
        <v>1466698.74</v>
      </c>
      <c r="AJ366" s="1">
        <f ca="1">RepFd!AJ470</f>
        <v>1466698.74</v>
      </c>
      <c r="AK366" s="1">
        <f ca="1">RepFd!AK470</f>
        <v>1466698.74</v>
      </c>
      <c r="AL366" s="1">
        <f ca="1">RepFd!AL470</f>
        <v>1466698.74</v>
      </c>
    </row>
    <row r="367" spans="9:38" x14ac:dyDescent="0.25">
      <c r="I367" s="22" t="str">
        <f>Items!$E$79</f>
        <v>Кредиторская задолженность по себестоимостным затратам</v>
      </c>
      <c r="J367" s="1" t="str">
        <f>Items!F92</f>
        <v>Монтаж Благоустройства</v>
      </c>
      <c r="Q367" s="20">
        <f ca="1">RepFd!Q471</f>
        <v>297156</v>
      </c>
      <c r="T367" s="1">
        <f ca="1">RepFd!T471</f>
        <v>0</v>
      </c>
      <c r="U367" s="1">
        <f ca="1">RepFd!U471</f>
        <v>0</v>
      </c>
      <c r="V367" s="1">
        <f ca="1">RepFd!V471</f>
        <v>0</v>
      </c>
      <c r="W367" s="1">
        <f ca="1">RepFd!W471</f>
        <v>0</v>
      </c>
      <c r="X367" s="1">
        <f ca="1">RepFd!X471</f>
        <v>0</v>
      </c>
      <c r="Y367" s="1">
        <f ca="1">RepFd!Y471</f>
        <v>0</v>
      </c>
      <c r="Z367" s="1">
        <f ca="1">RepFd!Z471</f>
        <v>0</v>
      </c>
      <c r="AA367" s="1">
        <f ca="1">RepFd!AA471</f>
        <v>0</v>
      </c>
      <c r="AB367" s="1">
        <f ca="1">RepFd!AB471</f>
        <v>0</v>
      </c>
      <c r="AC367" s="1">
        <f ca="1">RepFd!AC471</f>
        <v>0</v>
      </c>
      <c r="AD367" s="1">
        <f ca="1">RepFd!AD471</f>
        <v>0</v>
      </c>
      <c r="AE367" s="1">
        <f ca="1">RepFd!AE471</f>
        <v>17108</v>
      </c>
      <c r="AF367" s="1">
        <f ca="1">RepFd!AF471</f>
        <v>17108</v>
      </c>
      <c r="AG367" s="1">
        <f ca="1">RepFd!AG471</f>
        <v>297156</v>
      </c>
      <c r="AH367" s="1">
        <f ca="1">RepFd!AH471</f>
        <v>297156</v>
      </c>
      <c r="AI367" s="1">
        <f ca="1">RepFd!AI471</f>
        <v>297156</v>
      </c>
      <c r="AJ367" s="1">
        <f ca="1">RepFd!AJ471</f>
        <v>297156</v>
      </c>
      <c r="AK367" s="1">
        <f ca="1">RepFd!AK471</f>
        <v>297156</v>
      </c>
      <c r="AL367" s="1">
        <f ca="1">RepFd!AL471</f>
        <v>297156</v>
      </c>
    </row>
    <row r="368" spans="9:38" x14ac:dyDescent="0.25">
      <c r="I368" s="22" t="str">
        <f>Items!$E$79</f>
        <v>Кредиторская задолженность по себестоимостным затратам</v>
      </c>
      <c r="J368" s="1" t="str">
        <f>Items!F93</f>
        <v>Спец техника</v>
      </c>
      <c r="Q368" s="20">
        <f ca="1">RepFd!Q472</f>
        <v>1014329.03</v>
      </c>
      <c r="T368" s="1">
        <f ca="1">RepFd!T472</f>
        <v>0</v>
      </c>
      <c r="U368" s="1">
        <f ca="1">RepFd!U472</f>
        <v>0</v>
      </c>
      <c r="V368" s="1">
        <f ca="1">RepFd!V472</f>
        <v>0</v>
      </c>
      <c r="W368" s="1">
        <f ca="1">RepFd!W472</f>
        <v>29045</v>
      </c>
      <c r="X368" s="1">
        <f ca="1">RepFd!X472</f>
        <v>29045</v>
      </c>
      <c r="Y368" s="1">
        <f ca="1">RepFd!Y472</f>
        <v>45010</v>
      </c>
      <c r="Z368" s="1">
        <f ca="1">RepFd!Z472</f>
        <v>78060</v>
      </c>
      <c r="AA368" s="1">
        <f ca="1">RepFd!AA472</f>
        <v>102106.5</v>
      </c>
      <c r="AB368" s="1">
        <f ca="1">RepFd!AB472</f>
        <v>425092.75000000006</v>
      </c>
      <c r="AC368" s="1">
        <f ca="1">RepFd!AC472</f>
        <v>566335.25</v>
      </c>
      <c r="AD368" s="1">
        <f ca="1">RepFd!AD472</f>
        <v>566335.25</v>
      </c>
      <c r="AE368" s="1">
        <f ca="1">RepFd!AE472</f>
        <v>668199.55000000005</v>
      </c>
      <c r="AF368" s="1">
        <f ca="1">RepFd!AF472</f>
        <v>900619.16</v>
      </c>
      <c r="AG368" s="1">
        <f ca="1">RepFd!AG472</f>
        <v>1014329.03</v>
      </c>
      <c r="AH368" s="1">
        <f ca="1">RepFd!AH472</f>
        <v>1014329.03</v>
      </c>
      <c r="AI368" s="1">
        <f ca="1">RepFd!AI472</f>
        <v>1014329.03</v>
      </c>
      <c r="AJ368" s="1">
        <f ca="1">RepFd!AJ472</f>
        <v>1014329.03</v>
      </c>
      <c r="AK368" s="1">
        <f ca="1">RepFd!AK472</f>
        <v>1014329.03</v>
      </c>
      <c r="AL368" s="1">
        <f ca="1">RepFd!AL472</f>
        <v>1014329.03</v>
      </c>
    </row>
    <row r="369" spans="5:38" x14ac:dyDescent="0.25">
      <c r="I369" s="22" t="str">
        <f>Items!$E$79</f>
        <v>Кредиторская задолженность по себестоимостным затратам</v>
      </c>
      <c r="J369" s="1" t="str">
        <f>Items!F94</f>
        <v>Общая территория (дорога, ливневка, газ, эл-во)</v>
      </c>
      <c r="Q369" s="20">
        <f ca="1">RepFd!Q473</f>
        <v>14307.5</v>
      </c>
      <c r="T369" s="1">
        <f ca="1">RepFd!T473</f>
        <v>0</v>
      </c>
      <c r="U369" s="1">
        <f ca="1">RepFd!U473</f>
        <v>0</v>
      </c>
      <c r="V369" s="1">
        <f ca="1">RepFd!V473</f>
        <v>0</v>
      </c>
      <c r="W369" s="1">
        <f ca="1">RepFd!W473</f>
        <v>0</v>
      </c>
      <c r="X369" s="1">
        <f ca="1">RepFd!X473</f>
        <v>0</v>
      </c>
      <c r="Y369" s="1">
        <f ca="1">RepFd!Y473</f>
        <v>0</v>
      </c>
      <c r="Z369" s="1">
        <f ca="1">RepFd!Z473</f>
        <v>0</v>
      </c>
      <c r="AA369" s="1">
        <f ca="1">RepFd!AA473</f>
        <v>0</v>
      </c>
      <c r="AB369" s="1">
        <f ca="1">RepFd!AB473</f>
        <v>14307.5</v>
      </c>
      <c r="AC369" s="1">
        <f ca="1">RepFd!AC473</f>
        <v>14307.5</v>
      </c>
      <c r="AD369" s="1">
        <f ca="1">RepFd!AD473</f>
        <v>14307.5</v>
      </c>
      <c r="AE369" s="1">
        <f ca="1">RepFd!AE473</f>
        <v>14307.5</v>
      </c>
      <c r="AF369" s="1">
        <f ca="1">RepFd!AF473</f>
        <v>14307.5</v>
      </c>
      <c r="AG369" s="1">
        <f ca="1">RepFd!AG473</f>
        <v>14307.5</v>
      </c>
      <c r="AH369" s="1">
        <f ca="1">RepFd!AH473</f>
        <v>14307.5</v>
      </c>
      <c r="AI369" s="1">
        <f ca="1">RepFd!AI473</f>
        <v>14307.5</v>
      </c>
      <c r="AJ369" s="1">
        <f ca="1">RepFd!AJ473</f>
        <v>14307.5</v>
      </c>
      <c r="AK369" s="1">
        <f ca="1">RepFd!AK473</f>
        <v>14307.5</v>
      </c>
      <c r="AL369" s="1">
        <f ca="1">RepFd!AL473</f>
        <v>14307.5</v>
      </c>
    </row>
    <row r="370" spans="5:38" x14ac:dyDescent="0.25">
      <c r="I370" s="22" t="str">
        <f>Items!$E$79</f>
        <v>Кредиторская задолженность по себестоимостным затратам</v>
      </c>
      <c r="J370" s="1" t="str">
        <f>Items!F95</f>
        <v>Резерв-1</v>
      </c>
      <c r="Q370" s="20">
        <f ca="1">RepFd!Q474</f>
        <v>0</v>
      </c>
      <c r="T370" s="1">
        <f ca="1">RepFd!T474</f>
        <v>0</v>
      </c>
      <c r="U370" s="1">
        <f ca="1">RepFd!U474</f>
        <v>0</v>
      </c>
      <c r="V370" s="1">
        <f ca="1">RepFd!V474</f>
        <v>0</v>
      </c>
      <c r="W370" s="1">
        <f ca="1">RepFd!W474</f>
        <v>0</v>
      </c>
      <c r="X370" s="1">
        <f ca="1">RepFd!X474</f>
        <v>0</v>
      </c>
      <c r="Y370" s="1">
        <f ca="1">RepFd!Y474</f>
        <v>0</v>
      </c>
      <c r="Z370" s="1">
        <f ca="1">RepFd!Z474</f>
        <v>0</v>
      </c>
      <c r="AA370" s="1">
        <f ca="1">RepFd!AA474</f>
        <v>0</v>
      </c>
      <c r="AB370" s="1">
        <f ca="1">RepFd!AB474</f>
        <v>0</v>
      </c>
      <c r="AC370" s="1">
        <f ca="1">RepFd!AC474</f>
        <v>0</v>
      </c>
      <c r="AD370" s="1">
        <f ca="1">RepFd!AD474</f>
        <v>0</v>
      </c>
      <c r="AE370" s="1">
        <f ca="1">RepFd!AE474</f>
        <v>0</v>
      </c>
      <c r="AF370" s="1">
        <f ca="1">RepFd!AF474</f>
        <v>0</v>
      </c>
      <c r="AG370" s="1">
        <f ca="1">RepFd!AG474</f>
        <v>0</v>
      </c>
      <c r="AH370" s="1">
        <f ca="1">RepFd!AH474</f>
        <v>0</v>
      </c>
      <c r="AI370" s="1">
        <f ca="1">RepFd!AI474</f>
        <v>0</v>
      </c>
      <c r="AJ370" s="1">
        <f ca="1">RepFd!AJ474</f>
        <v>0</v>
      </c>
      <c r="AK370" s="1">
        <f ca="1">RepFd!AK474</f>
        <v>0</v>
      </c>
      <c r="AL370" s="1">
        <f ca="1">RepFd!AL474</f>
        <v>0</v>
      </c>
    </row>
    <row r="371" spans="5:38" x14ac:dyDescent="0.25">
      <c r="I371" s="22" t="str">
        <f>Items!$E$79</f>
        <v>Кредиторская задолженность по себестоимостным затратам</v>
      </c>
      <c r="J371" s="1" t="str">
        <f>Items!F96</f>
        <v>Резерв-2</v>
      </c>
      <c r="Q371" s="20">
        <f ca="1">RepFd!Q475</f>
        <v>0</v>
      </c>
      <c r="T371" s="1">
        <f ca="1">RepFd!T475</f>
        <v>0</v>
      </c>
      <c r="U371" s="1">
        <f ca="1">RepFd!U475</f>
        <v>0</v>
      </c>
      <c r="V371" s="1">
        <f ca="1">RepFd!V475</f>
        <v>0</v>
      </c>
      <c r="W371" s="1">
        <f ca="1">RepFd!W475</f>
        <v>0</v>
      </c>
      <c r="X371" s="1">
        <f ca="1">RepFd!X475</f>
        <v>0</v>
      </c>
      <c r="Y371" s="1">
        <f ca="1">RepFd!Y475</f>
        <v>0</v>
      </c>
      <c r="Z371" s="1">
        <f ca="1">RepFd!Z475</f>
        <v>0</v>
      </c>
      <c r="AA371" s="1">
        <f ca="1">RepFd!AA475</f>
        <v>0</v>
      </c>
      <c r="AB371" s="1">
        <f ca="1">RepFd!AB475</f>
        <v>0</v>
      </c>
      <c r="AC371" s="1">
        <f ca="1">RepFd!AC475</f>
        <v>0</v>
      </c>
      <c r="AD371" s="1">
        <f ca="1">RepFd!AD475</f>
        <v>0</v>
      </c>
      <c r="AE371" s="1">
        <f ca="1">RepFd!AE475</f>
        <v>0</v>
      </c>
      <c r="AF371" s="1">
        <f ca="1">RepFd!AF475</f>
        <v>0</v>
      </c>
      <c r="AG371" s="1">
        <f ca="1">RepFd!AG475</f>
        <v>0</v>
      </c>
      <c r="AH371" s="1">
        <f ca="1">RepFd!AH475</f>
        <v>0</v>
      </c>
      <c r="AI371" s="1">
        <f ca="1">RepFd!AI475</f>
        <v>0</v>
      </c>
      <c r="AJ371" s="1">
        <f ca="1">RepFd!AJ475</f>
        <v>0</v>
      </c>
      <c r="AK371" s="1">
        <f ca="1">RepFd!AK475</f>
        <v>0</v>
      </c>
      <c r="AL371" s="1">
        <f ca="1">RepFd!AL475</f>
        <v>0</v>
      </c>
    </row>
    <row r="372" spans="5:38" x14ac:dyDescent="0.25">
      <c r="I372" s="22" t="str">
        <f>Items!$E$79</f>
        <v>Кредиторская задолженность по себестоимостным затратам</v>
      </c>
      <c r="J372" s="1" t="str">
        <f>Items!F97</f>
        <v>Резерв-3</v>
      </c>
      <c r="Q372" s="20">
        <f ca="1">RepFd!Q476</f>
        <v>0</v>
      </c>
      <c r="T372" s="1">
        <f ca="1">RepFd!T476</f>
        <v>0</v>
      </c>
      <c r="U372" s="1">
        <f ca="1">RepFd!U476</f>
        <v>0</v>
      </c>
      <c r="V372" s="1">
        <f ca="1">RepFd!V476</f>
        <v>0</v>
      </c>
      <c r="W372" s="1">
        <f ca="1">RepFd!W476</f>
        <v>0</v>
      </c>
      <c r="X372" s="1">
        <f ca="1">RepFd!X476</f>
        <v>0</v>
      </c>
      <c r="Y372" s="1">
        <f ca="1">RepFd!Y476</f>
        <v>0</v>
      </c>
      <c r="Z372" s="1">
        <f ca="1">RepFd!Z476</f>
        <v>0</v>
      </c>
      <c r="AA372" s="1">
        <f ca="1">RepFd!AA476</f>
        <v>0</v>
      </c>
      <c r="AB372" s="1">
        <f ca="1">RepFd!AB476</f>
        <v>0</v>
      </c>
      <c r="AC372" s="1">
        <f ca="1">RepFd!AC476</f>
        <v>0</v>
      </c>
      <c r="AD372" s="1">
        <f ca="1">RepFd!AD476</f>
        <v>0</v>
      </c>
      <c r="AE372" s="1">
        <f ca="1">RepFd!AE476</f>
        <v>0</v>
      </c>
      <c r="AF372" s="1">
        <f ca="1">RepFd!AF476</f>
        <v>0</v>
      </c>
      <c r="AG372" s="1">
        <f ca="1">RepFd!AG476</f>
        <v>0</v>
      </c>
      <c r="AH372" s="1">
        <f ca="1">RepFd!AH476</f>
        <v>0</v>
      </c>
      <c r="AI372" s="1">
        <f ca="1">RepFd!AI476</f>
        <v>0</v>
      </c>
      <c r="AJ372" s="1">
        <f ca="1">RepFd!AJ476</f>
        <v>0</v>
      </c>
      <c r="AK372" s="1">
        <f ca="1">RepFd!AK476</f>
        <v>0</v>
      </c>
      <c r="AL372" s="1">
        <f ca="1">RepFd!AL476</f>
        <v>0</v>
      </c>
    </row>
    <row r="373" spans="5:38" x14ac:dyDescent="0.25">
      <c r="I373" s="22" t="str">
        <f>Items!$E$79</f>
        <v>Кредиторская задолженность по себестоимостным затратам</v>
      </c>
      <c r="J373" s="1" t="str">
        <f>Items!F98</f>
        <v>Резерв-4</v>
      </c>
      <c r="Q373" s="20">
        <f ca="1">RepFd!Q477</f>
        <v>0</v>
      </c>
      <c r="T373" s="1">
        <f ca="1">RepFd!T477</f>
        <v>0</v>
      </c>
      <c r="U373" s="1">
        <f ca="1">RepFd!U477</f>
        <v>0</v>
      </c>
      <c r="V373" s="1">
        <f ca="1">RepFd!V477</f>
        <v>0</v>
      </c>
      <c r="W373" s="1">
        <f ca="1">RepFd!W477</f>
        <v>0</v>
      </c>
      <c r="X373" s="1">
        <f ca="1">RepFd!X477</f>
        <v>0</v>
      </c>
      <c r="Y373" s="1">
        <f ca="1">RepFd!Y477</f>
        <v>0</v>
      </c>
      <c r="Z373" s="1">
        <f ca="1">RepFd!Z477</f>
        <v>0</v>
      </c>
      <c r="AA373" s="1">
        <f ca="1">RepFd!AA477</f>
        <v>0</v>
      </c>
      <c r="AB373" s="1">
        <f ca="1">RepFd!AB477</f>
        <v>0</v>
      </c>
      <c r="AC373" s="1">
        <f ca="1">RepFd!AC477</f>
        <v>0</v>
      </c>
      <c r="AD373" s="1">
        <f ca="1">RepFd!AD477</f>
        <v>0</v>
      </c>
      <c r="AE373" s="1">
        <f ca="1">RepFd!AE477</f>
        <v>0</v>
      </c>
      <c r="AF373" s="1">
        <f ca="1">RepFd!AF477</f>
        <v>0</v>
      </c>
      <c r="AG373" s="1">
        <f ca="1">RepFd!AG477</f>
        <v>0</v>
      </c>
      <c r="AH373" s="1">
        <f ca="1">RepFd!AH477</f>
        <v>0</v>
      </c>
      <c r="AI373" s="1">
        <f ca="1">RepFd!AI477</f>
        <v>0</v>
      </c>
      <c r="AJ373" s="1">
        <f ca="1">RepFd!AJ477</f>
        <v>0</v>
      </c>
      <c r="AK373" s="1">
        <f ca="1">RepFd!AK477</f>
        <v>0</v>
      </c>
      <c r="AL373" s="1">
        <f ca="1">RepFd!AL477</f>
        <v>0</v>
      </c>
    </row>
    <row r="374" spans="5:38" x14ac:dyDescent="0.25">
      <c r="I374" s="22" t="str">
        <f>Items!$E$79</f>
        <v>Кредиторская задолженность по себестоимостным затратам</v>
      </c>
      <c r="J374" s="1" t="str">
        <f>Items!F99</f>
        <v>Резерв-5</v>
      </c>
      <c r="Q374" s="20">
        <f ca="1">RepFd!Q478</f>
        <v>0</v>
      </c>
      <c r="T374" s="1">
        <f ca="1">RepFd!T478</f>
        <v>0</v>
      </c>
      <c r="U374" s="1">
        <f ca="1">RepFd!U478</f>
        <v>0</v>
      </c>
      <c r="V374" s="1">
        <f ca="1">RepFd!V478</f>
        <v>0</v>
      </c>
      <c r="W374" s="1">
        <f ca="1">RepFd!W478</f>
        <v>0</v>
      </c>
      <c r="X374" s="1">
        <f ca="1">RepFd!X478</f>
        <v>0</v>
      </c>
      <c r="Y374" s="1">
        <f ca="1">RepFd!Y478</f>
        <v>0</v>
      </c>
      <c r="Z374" s="1">
        <f ca="1">RepFd!Z478</f>
        <v>0</v>
      </c>
      <c r="AA374" s="1">
        <f ca="1">RepFd!AA478</f>
        <v>0</v>
      </c>
      <c r="AB374" s="1">
        <f ca="1">RepFd!AB478</f>
        <v>0</v>
      </c>
      <c r="AC374" s="1">
        <f ca="1">RepFd!AC478</f>
        <v>0</v>
      </c>
      <c r="AD374" s="1">
        <f ca="1">RepFd!AD478</f>
        <v>0</v>
      </c>
      <c r="AE374" s="1">
        <f ca="1">RepFd!AE478</f>
        <v>0</v>
      </c>
      <c r="AF374" s="1">
        <f ca="1">RepFd!AF478</f>
        <v>0</v>
      </c>
      <c r="AG374" s="1">
        <f ca="1">RepFd!AG478</f>
        <v>0</v>
      </c>
      <c r="AH374" s="1">
        <f ca="1">RepFd!AH478</f>
        <v>0</v>
      </c>
      <c r="AI374" s="1">
        <f ca="1">RepFd!AI478</f>
        <v>0</v>
      </c>
      <c r="AJ374" s="1">
        <f ca="1">RepFd!AJ478</f>
        <v>0</v>
      </c>
      <c r="AK374" s="1">
        <f ca="1">RepFd!AK478</f>
        <v>0</v>
      </c>
      <c r="AL374" s="1">
        <f ca="1">RepFd!AL478</f>
        <v>0</v>
      </c>
    </row>
    <row r="375" spans="5:38" x14ac:dyDescent="0.25">
      <c r="I375" s="22" t="str">
        <f>Items!$E$79</f>
        <v>Кредиторская задолженность по себестоимостным затратам</v>
      </c>
      <c r="J375" s="1" t="str">
        <f>Items!F100</f>
        <v>Резерв-6</v>
      </c>
      <c r="Q375" s="20">
        <f ca="1">RepFd!Q479</f>
        <v>0</v>
      </c>
      <c r="T375" s="1">
        <f ca="1">RepFd!T479</f>
        <v>0</v>
      </c>
      <c r="U375" s="1">
        <f ca="1">RepFd!U479</f>
        <v>0</v>
      </c>
      <c r="V375" s="1">
        <f ca="1">RepFd!V479</f>
        <v>0</v>
      </c>
      <c r="W375" s="1">
        <f ca="1">RepFd!W479</f>
        <v>0</v>
      </c>
      <c r="X375" s="1">
        <f ca="1">RepFd!X479</f>
        <v>0</v>
      </c>
      <c r="Y375" s="1">
        <f ca="1">RepFd!Y479</f>
        <v>0</v>
      </c>
      <c r="Z375" s="1">
        <f ca="1">RepFd!Z479</f>
        <v>0</v>
      </c>
      <c r="AA375" s="1">
        <f ca="1">RepFd!AA479</f>
        <v>0</v>
      </c>
      <c r="AB375" s="1">
        <f ca="1">RepFd!AB479</f>
        <v>0</v>
      </c>
      <c r="AC375" s="1">
        <f ca="1">RepFd!AC479</f>
        <v>0</v>
      </c>
      <c r="AD375" s="1">
        <f ca="1">RepFd!AD479</f>
        <v>0</v>
      </c>
      <c r="AE375" s="1">
        <f ca="1">RepFd!AE479</f>
        <v>0</v>
      </c>
      <c r="AF375" s="1">
        <f ca="1">RepFd!AF479</f>
        <v>0</v>
      </c>
      <c r="AG375" s="1">
        <f ca="1">RepFd!AG479</f>
        <v>0</v>
      </c>
      <c r="AH375" s="1">
        <f ca="1">RepFd!AH479</f>
        <v>0</v>
      </c>
      <c r="AI375" s="1">
        <f ca="1">RepFd!AI479</f>
        <v>0</v>
      </c>
      <c r="AJ375" s="1">
        <f ca="1">RepFd!AJ479</f>
        <v>0</v>
      </c>
      <c r="AK375" s="1">
        <f ca="1">RepFd!AK479</f>
        <v>0</v>
      </c>
      <c r="AL375" s="1">
        <f ca="1">RepFd!AL479</f>
        <v>0</v>
      </c>
    </row>
    <row r="376" spans="5:38" x14ac:dyDescent="0.25">
      <c r="I376" s="22" t="str">
        <f>Items!$E$79</f>
        <v>Кредиторская задолженность по себестоимостным затратам</v>
      </c>
      <c r="J376" s="1" t="str">
        <f>Items!F101</f>
        <v>Резерв-7</v>
      </c>
      <c r="Q376" s="20">
        <f ca="1">RepFd!Q480</f>
        <v>0</v>
      </c>
      <c r="T376" s="1">
        <f ca="1">RepFd!T480</f>
        <v>0</v>
      </c>
      <c r="U376" s="1">
        <f ca="1">RepFd!U480</f>
        <v>0</v>
      </c>
      <c r="V376" s="1">
        <f ca="1">RepFd!V480</f>
        <v>0</v>
      </c>
      <c r="W376" s="1">
        <f ca="1">RepFd!W480</f>
        <v>0</v>
      </c>
      <c r="X376" s="1">
        <f ca="1">RepFd!X480</f>
        <v>0</v>
      </c>
      <c r="Y376" s="1">
        <f ca="1">RepFd!Y480</f>
        <v>0</v>
      </c>
      <c r="Z376" s="1">
        <f ca="1">RepFd!Z480</f>
        <v>0</v>
      </c>
      <c r="AA376" s="1">
        <f ca="1">RepFd!AA480</f>
        <v>0</v>
      </c>
      <c r="AB376" s="1">
        <f ca="1">RepFd!AB480</f>
        <v>0</v>
      </c>
      <c r="AC376" s="1">
        <f ca="1">RepFd!AC480</f>
        <v>0</v>
      </c>
      <c r="AD376" s="1">
        <f ca="1">RepFd!AD480</f>
        <v>0</v>
      </c>
      <c r="AE376" s="1">
        <f ca="1">RepFd!AE480</f>
        <v>0</v>
      </c>
      <c r="AF376" s="1">
        <f ca="1">RepFd!AF480</f>
        <v>0</v>
      </c>
      <c r="AG376" s="1">
        <f ca="1">RepFd!AG480</f>
        <v>0</v>
      </c>
      <c r="AH376" s="1">
        <f ca="1">RepFd!AH480</f>
        <v>0</v>
      </c>
      <c r="AI376" s="1">
        <f ca="1">RepFd!AI480</f>
        <v>0</v>
      </c>
      <c r="AJ376" s="1">
        <f ca="1">RepFd!AJ480</f>
        <v>0</v>
      </c>
      <c r="AK376" s="1">
        <f ca="1">RepFd!AK480</f>
        <v>0</v>
      </c>
      <c r="AL376" s="1">
        <f ca="1">RepFd!AL480</f>
        <v>0</v>
      </c>
    </row>
    <row r="377" spans="5:38" x14ac:dyDescent="0.25">
      <c r="I377" s="22" t="str">
        <f>Items!$E$79</f>
        <v>Кредиторская задолженность по себестоимостным затратам</v>
      </c>
      <c r="J377" s="1" t="str">
        <f>Items!F102</f>
        <v>Резерв-8</v>
      </c>
      <c r="Q377" s="20">
        <f ca="1">RepFd!Q481</f>
        <v>0</v>
      </c>
      <c r="T377" s="1">
        <f ca="1">RepFd!T481</f>
        <v>0</v>
      </c>
      <c r="U377" s="1">
        <f ca="1">RepFd!U481</f>
        <v>0</v>
      </c>
      <c r="V377" s="1">
        <f ca="1">RepFd!V481</f>
        <v>0</v>
      </c>
      <c r="W377" s="1">
        <f ca="1">RepFd!W481</f>
        <v>0</v>
      </c>
      <c r="X377" s="1">
        <f ca="1">RepFd!X481</f>
        <v>0</v>
      </c>
      <c r="Y377" s="1">
        <f ca="1">RepFd!Y481</f>
        <v>0</v>
      </c>
      <c r="Z377" s="1">
        <f ca="1">RepFd!Z481</f>
        <v>0</v>
      </c>
      <c r="AA377" s="1">
        <f ca="1">RepFd!AA481</f>
        <v>0</v>
      </c>
      <c r="AB377" s="1">
        <f ca="1">RepFd!AB481</f>
        <v>0</v>
      </c>
      <c r="AC377" s="1">
        <f ca="1">RepFd!AC481</f>
        <v>0</v>
      </c>
      <c r="AD377" s="1">
        <f ca="1">RepFd!AD481</f>
        <v>0</v>
      </c>
      <c r="AE377" s="1">
        <f ca="1">RepFd!AE481</f>
        <v>0</v>
      </c>
      <c r="AF377" s="1">
        <f ca="1">RepFd!AF481</f>
        <v>0</v>
      </c>
      <c r="AG377" s="1">
        <f ca="1">RepFd!AG481</f>
        <v>0</v>
      </c>
      <c r="AH377" s="1">
        <f ca="1">RepFd!AH481</f>
        <v>0</v>
      </c>
      <c r="AI377" s="1">
        <f ca="1">RepFd!AI481</f>
        <v>0</v>
      </c>
      <c r="AJ377" s="1">
        <f ca="1">RepFd!AJ481</f>
        <v>0</v>
      </c>
      <c r="AK377" s="1">
        <f ca="1">RepFd!AK481</f>
        <v>0</v>
      </c>
      <c r="AL377" s="1">
        <f ca="1">RepFd!AL481</f>
        <v>0</v>
      </c>
    </row>
    <row r="378" spans="5:38" s="23" customFormat="1" ht="10.199999999999999" x14ac:dyDescent="0.2">
      <c r="E378" s="23" t="s">
        <v>50</v>
      </c>
    </row>
    <row r="379" spans="5:38" ht="4.05" customHeight="1" x14ac:dyDescent="0.25"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</row>
    <row r="380" spans="5:38" s="2" customFormat="1" x14ac:dyDescent="0.25">
      <c r="I380" s="2" t="str">
        <f>Items!$E$109</f>
        <v>Прочая кредиторская задолженность</v>
      </c>
      <c r="Q380" s="29">
        <f ca="1">RepFd!Q484</f>
        <v>106279.079</v>
      </c>
      <c r="T380" s="2">
        <f ca="1">RepFd!T484</f>
        <v>2707.9699999999611</v>
      </c>
      <c r="U380" s="2">
        <f ca="1">RepFd!U484</f>
        <v>42825.119999999995</v>
      </c>
      <c r="V380" s="2">
        <f ca="1">RepFd!V484</f>
        <v>57200.44000000001</v>
      </c>
      <c r="W380" s="2">
        <f ca="1">RepFd!W484</f>
        <v>-754.90000000003783</v>
      </c>
      <c r="X380" s="2">
        <f ca="1">RepFd!X484</f>
        <v>57707.569999999942</v>
      </c>
      <c r="Y380" s="2">
        <f ca="1">RepFd!Y484</f>
        <v>63066.148999999947</v>
      </c>
      <c r="Z380" s="2">
        <f ca="1">RepFd!Z484</f>
        <v>44604.458999999981</v>
      </c>
      <c r="AA380" s="2">
        <f ca="1">RepFd!AA484</f>
        <v>-15876.521000000084</v>
      </c>
      <c r="AB380" s="2">
        <f ca="1">RepFd!AB484</f>
        <v>-94333.301000000065</v>
      </c>
      <c r="AC380" s="2">
        <f ca="1">RepFd!AC484</f>
        <v>-26144.071000000033</v>
      </c>
      <c r="AD380" s="2">
        <f ca="1">RepFd!AD484</f>
        <v>109012.41899999991</v>
      </c>
      <c r="AE380" s="2">
        <f ca="1">RepFd!AE484</f>
        <v>-7985.2810000001191</v>
      </c>
      <c r="AF380" s="2">
        <f ca="1">RepFd!AF484</f>
        <v>126254.91899999982</v>
      </c>
      <c r="AG380" s="2">
        <f ca="1">RepFd!AG484</f>
        <v>88733.279000000068</v>
      </c>
      <c r="AH380" s="2">
        <f ca="1">RepFd!AH484</f>
        <v>110679.079</v>
      </c>
      <c r="AI380" s="2">
        <f ca="1">RepFd!AI484</f>
        <v>110679.079</v>
      </c>
      <c r="AJ380" s="2">
        <f ca="1">RepFd!AJ484</f>
        <v>106279.079</v>
      </c>
      <c r="AK380" s="2">
        <f ca="1">RepFd!AK484</f>
        <v>106279.079</v>
      </c>
      <c r="AL380" s="2">
        <f ca="1">RepFd!AL484</f>
        <v>106279.079</v>
      </c>
    </row>
    <row r="381" spans="5:38" s="23" customFormat="1" ht="10.199999999999999" x14ac:dyDescent="0.2">
      <c r="E381" s="23" t="s">
        <v>50</v>
      </c>
    </row>
    <row r="382" spans="5:38" ht="4.05" customHeight="1" x14ac:dyDescent="0.25"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</row>
    <row r="383" spans="5:38" s="2" customFormat="1" x14ac:dyDescent="0.25">
      <c r="I383" s="2" t="str">
        <f>Items!$E$115</f>
        <v>Финансовые обязательства</v>
      </c>
      <c r="Q383" s="29">
        <f ca="1">RepFd!Q492</f>
        <v>0</v>
      </c>
      <c r="T383" s="2">
        <f ca="1">RepFd!T492</f>
        <v>0</v>
      </c>
      <c r="U383" s="2">
        <f ca="1">RepFd!U492</f>
        <v>0</v>
      </c>
      <c r="V383" s="2">
        <f ca="1">RepFd!V492</f>
        <v>0</v>
      </c>
      <c r="W383" s="2">
        <f ca="1">RepFd!W492</f>
        <v>0</v>
      </c>
      <c r="X383" s="2">
        <f ca="1">RepFd!X492</f>
        <v>0</v>
      </c>
      <c r="Y383" s="2">
        <f ca="1">RepFd!Y492</f>
        <v>0</v>
      </c>
      <c r="Z383" s="2">
        <f ca="1">RepFd!Z492</f>
        <v>0</v>
      </c>
      <c r="AA383" s="2">
        <f ca="1">RepFd!AA492</f>
        <v>0</v>
      </c>
      <c r="AB383" s="2">
        <f ca="1">RepFd!AB492</f>
        <v>0</v>
      </c>
      <c r="AC383" s="2">
        <f ca="1">RepFd!AC492</f>
        <v>0</v>
      </c>
      <c r="AD383" s="2">
        <f ca="1">RepFd!AD492</f>
        <v>0</v>
      </c>
      <c r="AE383" s="2">
        <f ca="1">RepFd!AE492</f>
        <v>0</v>
      </c>
      <c r="AF383" s="2">
        <f ca="1">RepFd!AF492</f>
        <v>0</v>
      </c>
      <c r="AG383" s="2">
        <f ca="1">RepFd!AG492</f>
        <v>0</v>
      </c>
      <c r="AH383" s="2">
        <f ca="1">RepFd!AH492</f>
        <v>0</v>
      </c>
      <c r="AI383" s="2">
        <f ca="1">RepFd!AI492</f>
        <v>0</v>
      </c>
      <c r="AJ383" s="2">
        <f ca="1">RepFd!AJ492</f>
        <v>0</v>
      </c>
      <c r="AK383" s="2">
        <f ca="1">RepFd!AK492</f>
        <v>0</v>
      </c>
      <c r="AL383" s="2">
        <f ca="1">RepFd!AL492</f>
        <v>0</v>
      </c>
    </row>
    <row r="384" spans="5:38" x14ac:dyDescent="0.25">
      <c r="I384" s="22" t="str">
        <f>Items!$E$115</f>
        <v>Финансовые обязательства</v>
      </c>
      <c r="J384" s="1" t="str">
        <f>Items!F116</f>
        <v>%% по кредитам</v>
      </c>
      <c r="Q384" s="20">
        <f ca="1">RepFd!Q493</f>
        <v>0</v>
      </c>
      <c r="T384" s="1">
        <f ca="1">RepFd!T493</f>
        <v>0</v>
      </c>
      <c r="U384" s="1">
        <f ca="1">RepFd!U493</f>
        <v>0</v>
      </c>
      <c r="V384" s="1">
        <f ca="1">RepFd!V493</f>
        <v>0</v>
      </c>
      <c r="W384" s="1">
        <f ca="1">RepFd!W493</f>
        <v>0</v>
      </c>
      <c r="X384" s="1">
        <f ca="1">RepFd!X493</f>
        <v>0</v>
      </c>
      <c r="Y384" s="1">
        <f ca="1">RepFd!Y493</f>
        <v>0</v>
      </c>
      <c r="Z384" s="1">
        <f ca="1">RepFd!Z493</f>
        <v>0</v>
      </c>
      <c r="AA384" s="1">
        <f ca="1">RepFd!AA493</f>
        <v>0</v>
      </c>
      <c r="AB384" s="1">
        <f ca="1">RepFd!AB493</f>
        <v>0</v>
      </c>
      <c r="AC384" s="1">
        <f ca="1">RepFd!AC493</f>
        <v>0</v>
      </c>
      <c r="AD384" s="1">
        <f ca="1">RepFd!AD493</f>
        <v>0</v>
      </c>
      <c r="AE384" s="1">
        <f ca="1">RepFd!AE493</f>
        <v>0</v>
      </c>
      <c r="AF384" s="1">
        <f ca="1">RepFd!AF493</f>
        <v>0</v>
      </c>
      <c r="AG384" s="1">
        <f ca="1">RepFd!AG493</f>
        <v>0</v>
      </c>
      <c r="AH384" s="1">
        <f ca="1">RepFd!AH493</f>
        <v>0</v>
      </c>
      <c r="AI384" s="1">
        <f ca="1">RepFd!AI493</f>
        <v>0</v>
      </c>
      <c r="AJ384" s="1">
        <f ca="1">RepFd!AJ493</f>
        <v>0</v>
      </c>
      <c r="AK384" s="1">
        <f ca="1">RepFd!AK493</f>
        <v>0</v>
      </c>
      <c r="AL384" s="1">
        <f ca="1">RepFd!AL493</f>
        <v>0</v>
      </c>
    </row>
    <row r="385" spans="5:38" x14ac:dyDescent="0.25">
      <c r="I385" s="22" t="str">
        <f>Items!$E$115</f>
        <v>Финансовые обязательства</v>
      </c>
      <c r="J385" s="1" t="str">
        <f>Items!F117</f>
        <v>%% по займам</v>
      </c>
      <c r="Q385" s="20">
        <f ca="1">RepFd!Q494</f>
        <v>0</v>
      </c>
      <c r="T385" s="1">
        <f ca="1">RepFd!T494</f>
        <v>0</v>
      </c>
      <c r="U385" s="1">
        <f ca="1">RepFd!U494</f>
        <v>0</v>
      </c>
      <c r="V385" s="1">
        <f ca="1">RepFd!V494</f>
        <v>0</v>
      </c>
      <c r="W385" s="1">
        <f ca="1">RepFd!W494</f>
        <v>0</v>
      </c>
      <c r="X385" s="1">
        <f ca="1">RepFd!X494</f>
        <v>0</v>
      </c>
      <c r="Y385" s="1">
        <f ca="1">RepFd!Y494</f>
        <v>0</v>
      </c>
      <c r="Z385" s="1">
        <f ca="1">RepFd!Z494</f>
        <v>0</v>
      </c>
      <c r="AA385" s="1">
        <f ca="1">RepFd!AA494</f>
        <v>0</v>
      </c>
      <c r="AB385" s="1">
        <f ca="1">RepFd!AB494</f>
        <v>0</v>
      </c>
      <c r="AC385" s="1">
        <f ca="1">RepFd!AC494</f>
        <v>0</v>
      </c>
      <c r="AD385" s="1">
        <f ca="1">RepFd!AD494</f>
        <v>0</v>
      </c>
      <c r="AE385" s="1">
        <f ca="1">RepFd!AE494</f>
        <v>0</v>
      </c>
      <c r="AF385" s="1">
        <f ca="1">RepFd!AF494</f>
        <v>0</v>
      </c>
      <c r="AG385" s="1">
        <f ca="1">RepFd!AG494</f>
        <v>0</v>
      </c>
      <c r="AH385" s="1">
        <f ca="1">RepFd!AH494</f>
        <v>0</v>
      </c>
      <c r="AI385" s="1">
        <f ca="1">RepFd!AI494</f>
        <v>0</v>
      </c>
      <c r="AJ385" s="1">
        <f ca="1">RepFd!AJ494</f>
        <v>0</v>
      </c>
      <c r="AK385" s="1">
        <f ca="1">RepFd!AK494</f>
        <v>0</v>
      </c>
      <c r="AL385" s="1">
        <f ca="1">RepFd!AL494</f>
        <v>0</v>
      </c>
    </row>
    <row r="386" spans="5:38" x14ac:dyDescent="0.25">
      <c r="I386" s="22" t="str">
        <f>Items!$E$115</f>
        <v>Финансовые обязательства</v>
      </c>
      <c r="J386" s="1" t="str">
        <f>Items!F118</f>
        <v>Кредиты</v>
      </c>
      <c r="Q386" s="20">
        <f ca="1">RepFd!Q495</f>
        <v>0</v>
      </c>
      <c r="T386" s="1">
        <f ca="1">RepFd!T495</f>
        <v>0</v>
      </c>
      <c r="U386" s="1">
        <f ca="1">RepFd!U495</f>
        <v>0</v>
      </c>
      <c r="V386" s="1">
        <f ca="1">RepFd!V495</f>
        <v>0</v>
      </c>
      <c r="W386" s="1">
        <f ca="1">RepFd!W495</f>
        <v>0</v>
      </c>
      <c r="X386" s="1">
        <f ca="1">RepFd!X495</f>
        <v>0</v>
      </c>
      <c r="Y386" s="1">
        <f ca="1">RepFd!Y495</f>
        <v>0</v>
      </c>
      <c r="Z386" s="1">
        <f ca="1">RepFd!Z495</f>
        <v>0</v>
      </c>
      <c r="AA386" s="1">
        <f ca="1">RepFd!AA495</f>
        <v>0</v>
      </c>
      <c r="AB386" s="1">
        <f ca="1">RepFd!AB495</f>
        <v>0</v>
      </c>
      <c r="AC386" s="1">
        <f ca="1">RepFd!AC495</f>
        <v>0</v>
      </c>
      <c r="AD386" s="1">
        <f ca="1">RepFd!AD495</f>
        <v>0</v>
      </c>
      <c r="AE386" s="1">
        <f ca="1">RepFd!AE495</f>
        <v>0</v>
      </c>
      <c r="AF386" s="1">
        <f ca="1">RepFd!AF495</f>
        <v>0</v>
      </c>
      <c r="AG386" s="1">
        <f ca="1">RepFd!AG495</f>
        <v>0</v>
      </c>
      <c r="AH386" s="1">
        <f ca="1">RepFd!AH495</f>
        <v>0</v>
      </c>
      <c r="AI386" s="1">
        <f ca="1">RepFd!AI495</f>
        <v>0</v>
      </c>
      <c r="AJ386" s="1">
        <f ca="1">RepFd!AJ495</f>
        <v>0</v>
      </c>
      <c r="AK386" s="1">
        <f ca="1">RepFd!AK495</f>
        <v>0</v>
      </c>
      <c r="AL386" s="1">
        <f ca="1">RepFd!AL495</f>
        <v>0</v>
      </c>
    </row>
    <row r="387" spans="5:38" x14ac:dyDescent="0.25">
      <c r="I387" s="22" t="str">
        <f>Items!$E$115</f>
        <v>Финансовые обязательства</v>
      </c>
      <c r="J387" s="1" t="str">
        <f>Items!F119</f>
        <v>Займы</v>
      </c>
      <c r="Q387" s="20">
        <f ca="1">RepFd!Q496</f>
        <v>0</v>
      </c>
      <c r="T387" s="1">
        <f ca="1">RepFd!T496</f>
        <v>0</v>
      </c>
      <c r="U387" s="1">
        <f ca="1">RepFd!U496</f>
        <v>0</v>
      </c>
      <c r="V387" s="1">
        <f ca="1">RepFd!V496</f>
        <v>0</v>
      </c>
      <c r="W387" s="1">
        <f ca="1">RepFd!W496</f>
        <v>0</v>
      </c>
      <c r="X387" s="1">
        <f ca="1">RepFd!X496</f>
        <v>0</v>
      </c>
      <c r="Y387" s="1">
        <f ca="1">RepFd!Y496</f>
        <v>0</v>
      </c>
      <c r="Z387" s="1">
        <f ca="1">RepFd!Z496</f>
        <v>0</v>
      </c>
      <c r="AA387" s="1">
        <f ca="1">RepFd!AA496</f>
        <v>0</v>
      </c>
      <c r="AB387" s="1">
        <f ca="1">RepFd!AB496</f>
        <v>0</v>
      </c>
      <c r="AC387" s="1">
        <f ca="1">RepFd!AC496</f>
        <v>0</v>
      </c>
      <c r="AD387" s="1">
        <f ca="1">RepFd!AD496</f>
        <v>0</v>
      </c>
      <c r="AE387" s="1">
        <f ca="1">RepFd!AE496</f>
        <v>0</v>
      </c>
      <c r="AF387" s="1">
        <f ca="1">RepFd!AF496</f>
        <v>0</v>
      </c>
      <c r="AG387" s="1">
        <f ca="1">RepFd!AG496</f>
        <v>0</v>
      </c>
      <c r="AH387" s="1">
        <f ca="1">RepFd!AH496</f>
        <v>0</v>
      </c>
      <c r="AI387" s="1">
        <f ca="1">RepFd!AI496</f>
        <v>0</v>
      </c>
      <c r="AJ387" s="1">
        <f ca="1">RepFd!AJ496</f>
        <v>0</v>
      </c>
      <c r="AK387" s="1">
        <f ca="1">RepFd!AK496</f>
        <v>0</v>
      </c>
      <c r="AL387" s="1">
        <f ca="1">RepFd!AL496</f>
        <v>0</v>
      </c>
    </row>
    <row r="388" spans="5:38" x14ac:dyDescent="0.25">
      <c r="I388" s="22" t="str">
        <f>Items!$E$115</f>
        <v>Финансовые обязательства</v>
      </c>
      <c r="J388" s="1" t="str">
        <f>Items!F120</f>
        <v>Задолженность по лизингу</v>
      </c>
      <c r="Q388" s="20">
        <f ca="1">RepFd!Q497</f>
        <v>0</v>
      </c>
      <c r="T388" s="1">
        <f ca="1">RepFd!T497</f>
        <v>0</v>
      </c>
      <c r="U388" s="1">
        <f ca="1">RepFd!U497</f>
        <v>0</v>
      </c>
      <c r="V388" s="1">
        <f ca="1">RepFd!V497</f>
        <v>0</v>
      </c>
      <c r="W388" s="1">
        <f ca="1">RepFd!W497</f>
        <v>0</v>
      </c>
      <c r="X388" s="1">
        <f ca="1">RepFd!X497</f>
        <v>0</v>
      </c>
      <c r="Y388" s="1">
        <f ca="1">RepFd!Y497</f>
        <v>0</v>
      </c>
      <c r="Z388" s="1">
        <f ca="1">RepFd!Z497</f>
        <v>0</v>
      </c>
      <c r="AA388" s="1">
        <f ca="1">RepFd!AA497</f>
        <v>0</v>
      </c>
      <c r="AB388" s="1">
        <f ca="1">RepFd!AB497</f>
        <v>0</v>
      </c>
      <c r="AC388" s="1">
        <f ca="1">RepFd!AC497</f>
        <v>0</v>
      </c>
      <c r="AD388" s="1">
        <f ca="1">RepFd!AD497</f>
        <v>0</v>
      </c>
      <c r="AE388" s="1">
        <f ca="1">RepFd!AE497</f>
        <v>0</v>
      </c>
      <c r="AF388" s="1">
        <f ca="1">RepFd!AF497</f>
        <v>0</v>
      </c>
      <c r="AG388" s="1">
        <f ca="1">RepFd!AG497</f>
        <v>0</v>
      </c>
      <c r="AH388" s="1">
        <f ca="1">RepFd!AH497</f>
        <v>0</v>
      </c>
      <c r="AI388" s="1">
        <f ca="1">RepFd!AI497</f>
        <v>0</v>
      </c>
      <c r="AJ388" s="1">
        <f ca="1">RepFd!AJ497</f>
        <v>0</v>
      </c>
      <c r="AK388" s="1">
        <f ca="1">RepFd!AK497</f>
        <v>0</v>
      </c>
      <c r="AL388" s="1">
        <f ca="1">RepFd!AL497</f>
        <v>0</v>
      </c>
    </row>
    <row r="389" spans="5:38" x14ac:dyDescent="0.25">
      <c r="I389" s="22" t="str">
        <f>Items!$E$115</f>
        <v>Финансовые обязательства</v>
      </c>
      <c r="J389" s="1" t="str">
        <f>Items!F121</f>
        <v>Задолженность по дивидендам</v>
      </c>
      <c r="Q389" s="20">
        <f ca="1">RepFd!Q498</f>
        <v>0</v>
      </c>
      <c r="T389" s="1">
        <f ca="1">RepFd!T498</f>
        <v>0</v>
      </c>
      <c r="U389" s="1">
        <f ca="1">RepFd!U498</f>
        <v>0</v>
      </c>
      <c r="V389" s="1">
        <f ca="1">RepFd!V498</f>
        <v>0</v>
      </c>
      <c r="W389" s="1">
        <f ca="1">RepFd!W498</f>
        <v>0</v>
      </c>
      <c r="X389" s="1">
        <f ca="1">RepFd!X498</f>
        <v>0</v>
      </c>
      <c r="Y389" s="1">
        <f ca="1">RepFd!Y498</f>
        <v>0</v>
      </c>
      <c r="Z389" s="1">
        <f ca="1">RepFd!Z498</f>
        <v>0</v>
      </c>
      <c r="AA389" s="1">
        <f ca="1">RepFd!AA498</f>
        <v>0</v>
      </c>
      <c r="AB389" s="1">
        <f ca="1">RepFd!AB498</f>
        <v>0</v>
      </c>
      <c r="AC389" s="1">
        <f ca="1">RepFd!AC498</f>
        <v>0</v>
      </c>
      <c r="AD389" s="1">
        <f ca="1">RepFd!AD498</f>
        <v>0</v>
      </c>
      <c r="AE389" s="1">
        <f ca="1">RepFd!AE498</f>
        <v>0</v>
      </c>
      <c r="AF389" s="1">
        <f ca="1">RepFd!AF498</f>
        <v>0</v>
      </c>
      <c r="AG389" s="1">
        <f ca="1">RepFd!AG498</f>
        <v>0</v>
      </c>
      <c r="AH389" s="1">
        <f ca="1">RepFd!AH498</f>
        <v>0</v>
      </c>
      <c r="AI389" s="1">
        <f ca="1">RepFd!AI498</f>
        <v>0</v>
      </c>
      <c r="AJ389" s="1">
        <f ca="1">RepFd!AJ498</f>
        <v>0</v>
      </c>
      <c r="AK389" s="1">
        <f ca="1">RepFd!AK498</f>
        <v>0</v>
      </c>
      <c r="AL389" s="1">
        <f ca="1">RepFd!AL498</f>
        <v>0</v>
      </c>
    </row>
    <row r="390" spans="5:38" s="23" customFormat="1" ht="10.199999999999999" x14ac:dyDescent="0.2">
      <c r="E390" s="23" t="s">
        <v>50</v>
      </c>
    </row>
    <row r="391" spans="5:38" ht="4.05" customHeight="1" x14ac:dyDescent="0.25"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</row>
  </sheetData>
  <conditionalFormatting sqref="A1:XFD110 A142:XFD220 A222:XFD1048576">
    <cfRule type="cellIs" dxfId="221" priority="1" operator="equal">
      <formula>0</formula>
    </cfRule>
  </conditionalFormatting>
  <conditionalFormatting sqref="A221:P221 AM221:XFD221 A111:XFD125">
    <cfRule type="cellIs" dxfId="220" priority="15" operator="equal">
      <formula>0</formula>
    </cfRule>
  </conditionalFormatting>
  <conditionalFormatting sqref="A126:XFD141">
    <cfRule type="cellIs" dxfId="219" priority="14" operator="equal">
      <formula>0</formula>
    </cfRule>
  </conditionalFormatting>
  <conditionalFormatting sqref="Q190:AL190">
    <cfRule type="cellIs" dxfId="218" priority="13" operator="lessThan">
      <formula>0</formula>
    </cfRule>
  </conditionalFormatting>
  <conditionalFormatting sqref="Q183:AL183">
    <cfRule type="cellIs" dxfId="217" priority="12" operator="lessThan">
      <formula>0</formula>
    </cfRule>
  </conditionalFormatting>
  <conditionalFormatting sqref="Q200:AL200">
    <cfRule type="cellIs" dxfId="216" priority="11" operator="lessThan">
      <formula>0</formula>
    </cfRule>
  </conditionalFormatting>
  <conditionalFormatting sqref="Q205:AL205">
    <cfRule type="cellIs" dxfId="215" priority="10" operator="lessThan">
      <formula>0</formula>
    </cfRule>
  </conditionalFormatting>
  <conditionalFormatting sqref="Q223:AL225">
    <cfRule type="cellIs" dxfId="214" priority="9" operator="lessThan">
      <formula>0</formula>
    </cfRule>
  </conditionalFormatting>
  <conditionalFormatting sqref="Q221:AL221">
    <cfRule type="cellIs" dxfId="213" priority="8" operator="equal">
      <formula>0</formula>
    </cfRule>
  </conditionalFormatting>
  <conditionalFormatting sqref="Q221:AL221">
    <cfRule type="cellIs" dxfId="212" priority="7" operator="lessThan">
      <formula>0</formula>
    </cfRule>
  </conditionalFormatting>
  <conditionalFormatting sqref="Q265:AL265">
    <cfRule type="cellIs" dxfId="211" priority="6" operator="lessThan">
      <formula>0</formula>
    </cfRule>
  </conditionalFormatting>
  <conditionalFormatting sqref="Q272:AL272">
    <cfRule type="cellIs" dxfId="210" priority="5" operator="lessThan">
      <formula>0</formula>
    </cfRule>
  </conditionalFormatting>
  <conditionalFormatting sqref="Q282:AL282">
    <cfRule type="cellIs" dxfId="209" priority="4" operator="lessThan">
      <formula>0</formula>
    </cfRule>
  </conditionalFormatting>
  <conditionalFormatting sqref="Q287:AL287">
    <cfRule type="cellIs" dxfId="208" priority="3" operator="lessThan">
      <formula>0</formula>
    </cfRule>
  </conditionalFormatting>
  <conditionalFormatting sqref="Q294:AL294">
    <cfRule type="cellIs" dxfId="207" priority="2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E1:K19"/>
  <sheetViews>
    <sheetView showGridLines="0" workbookViewId="0">
      <pane xSplit="4" ySplit="2" topLeftCell="E3" activePane="bottomRight" state="frozen"/>
      <selection activeCell="F21" sqref="F21"/>
      <selection pane="topRight" activeCell="F21" sqref="F21"/>
      <selection pane="bottomLeft" activeCell="F21" sqref="F21"/>
      <selection pane="bottomRight" activeCell="E2" sqref="E2"/>
    </sheetView>
  </sheetViews>
  <sheetFormatPr defaultColWidth="8.88671875" defaultRowHeight="12" x14ac:dyDescent="0.25"/>
  <cols>
    <col min="1" max="4" width="2.77734375" style="1" customWidth="1"/>
    <col min="5" max="5" width="14.6640625" style="1" customWidth="1"/>
    <col min="6" max="6" width="10.6640625" style="1" bestFit="1" customWidth="1"/>
    <col min="7" max="7" width="8.88671875" style="1"/>
    <col min="8" max="9" width="8.88671875" style="9"/>
    <col min="10" max="10" width="9.21875" style="9" bestFit="1" customWidth="1"/>
    <col min="11" max="11" width="8.88671875" style="9"/>
    <col min="12" max="16384" width="8.88671875" style="1"/>
  </cols>
  <sheetData>
    <row r="1" spans="5:11" s="2" customFormat="1" x14ac:dyDescent="0.25">
      <c r="E1" s="2" t="str">
        <f>dbP!$C$1</f>
        <v>Объект</v>
      </c>
      <c r="H1" s="8"/>
      <c r="I1" s="8"/>
      <c r="J1" s="8"/>
      <c r="K1" s="8"/>
    </row>
    <row r="2" spans="5:11" x14ac:dyDescent="0.25">
      <c r="E2" s="1" t="s">
        <v>6</v>
      </c>
    </row>
    <row r="3" spans="5:11" x14ac:dyDescent="0.25">
      <c r="E3" s="1" t="s">
        <v>194</v>
      </c>
    </row>
    <row r="4" spans="5:11" x14ac:dyDescent="0.25">
      <c r="E4" s="1" t="s">
        <v>195</v>
      </c>
    </row>
    <row r="5" spans="5:11" x14ac:dyDescent="0.25">
      <c r="E5" s="1" t="s">
        <v>196</v>
      </c>
    </row>
    <row r="6" spans="5:11" x14ac:dyDescent="0.25">
      <c r="E6" s="1" t="s">
        <v>197</v>
      </c>
    </row>
    <row r="7" spans="5:11" x14ac:dyDescent="0.25">
      <c r="E7" s="1" t="s">
        <v>198</v>
      </c>
    </row>
    <row r="8" spans="5:11" x14ac:dyDescent="0.25">
      <c r="E8" s="1" t="s">
        <v>199</v>
      </c>
    </row>
    <row r="9" spans="5:11" x14ac:dyDescent="0.25">
      <c r="E9" s="1" t="s">
        <v>200</v>
      </c>
    </row>
    <row r="10" spans="5:11" x14ac:dyDescent="0.25">
      <c r="E10" s="1" t="s">
        <v>201</v>
      </c>
    </row>
    <row r="11" spans="5:11" x14ac:dyDescent="0.25">
      <c r="E11" s="1" t="s">
        <v>202</v>
      </c>
    </row>
    <row r="12" spans="5:11" x14ac:dyDescent="0.25">
      <c r="E12" s="1" t="s">
        <v>203</v>
      </c>
    </row>
    <row r="13" spans="5:11" x14ac:dyDescent="0.25">
      <c r="E13" s="1" t="s">
        <v>204</v>
      </c>
    </row>
    <row r="14" spans="5:11" x14ac:dyDescent="0.25">
      <c r="E14" s="1" t="s">
        <v>205</v>
      </c>
    </row>
    <row r="15" spans="5:11" x14ac:dyDescent="0.25">
      <c r="E15" s="1" t="s">
        <v>206</v>
      </c>
    </row>
    <row r="16" spans="5:11" x14ac:dyDescent="0.25">
      <c r="E16" s="1" t="s">
        <v>207</v>
      </c>
    </row>
    <row r="17" spans="5:5" x14ac:dyDescent="0.25">
      <c r="E17" s="1" t="s">
        <v>208</v>
      </c>
    </row>
    <row r="18" spans="5:5" x14ac:dyDescent="0.25">
      <c r="E18" s="1" t="s">
        <v>209</v>
      </c>
    </row>
    <row r="19" spans="5:5" x14ac:dyDescent="0.25">
      <c r="E19" s="1" t="s">
        <v>210</v>
      </c>
    </row>
  </sheetData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A1:S450"/>
  <sheetViews>
    <sheetView showGridLines="0" zoomScale="120" zoomScaleNormal="120" workbookViewId="0">
      <pane xSplit="4" ySplit="2" topLeftCell="E3" activePane="bottomRight" state="frozen"/>
      <selection activeCell="F21" sqref="F21"/>
      <selection pane="topRight" activeCell="F21" sqref="F21"/>
      <selection pane="bottomLeft" activeCell="F21" sqref="F21"/>
      <selection pane="bottomRight" activeCell="R4" sqref="R4:R5"/>
    </sheetView>
  </sheetViews>
  <sheetFormatPr defaultColWidth="8.88671875" defaultRowHeight="12" x14ac:dyDescent="0.25"/>
  <cols>
    <col min="1" max="1" width="2.77734375" style="19" customWidth="1"/>
    <col min="2" max="4" width="2.77734375" style="1" customWidth="1"/>
    <col min="5" max="5" width="25.77734375" style="1" customWidth="1"/>
    <col min="6" max="6" width="25.77734375" style="9" customWidth="1"/>
    <col min="7" max="7" width="7.21875" style="1" bestFit="1" customWidth="1"/>
    <col min="8" max="8" width="8.88671875" style="1"/>
    <col min="9" max="9" width="9.6640625" style="1" bestFit="1" customWidth="1"/>
    <col min="10" max="10" width="25.77734375" style="1" customWidth="1"/>
    <col min="11" max="11" width="25.77734375" style="9" customWidth="1"/>
    <col min="12" max="12" width="7.33203125" style="1" bestFit="1" customWidth="1"/>
    <col min="13" max="14" width="8.88671875" style="1"/>
    <col min="15" max="15" width="25.77734375" style="1" customWidth="1"/>
    <col min="16" max="16" width="37.88671875" style="9" bestFit="1" customWidth="1"/>
    <col min="17" max="17" width="7.21875" style="1" bestFit="1" customWidth="1"/>
    <col min="18" max="16384" width="8.88671875" style="1"/>
  </cols>
  <sheetData>
    <row r="1" spans="1:19" s="2" customFormat="1" x14ac:dyDescent="0.25">
      <c r="A1" s="19">
        <f>ROW()</f>
        <v>1</v>
      </c>
      <c r="E1" s="2" t="s">
        <v>7</v>
      </c>
      <c r="F1" s="6"/>
      <c r="I1" s="2" t="s">
        <v>43</v>
      </c>
      <c r="J1" s="2" t="s">
        <v>11</v>
      </c>
      <c r="K1" s="6"/>
      <c r="N1" s="2" t="s">
        <v>29</v>
      </c>
      <c r="O1" s="2" t="s">
        <v>10</v>
      </c>
      <c r="P1" s="6"/>
      <c r="S1" s="2" t="s">
        <v>28</v>
      </c>
    </row>
    <row r="2" spans="1:19" x14ac:dyDescent="0.25">
      <c r="A2" s="19">
        <f>ROW()</f>
        <v>2</v>
      </c>
      <c r="E2" s="15" t="s">
        <v>8</v>
      </c>
      <c r="F2" s="15" t="s">
        <v>9</v>
      </c>
      <c r="G2" s="1" t="s">
        <v>42</v>
      </c>
      <c r="H2" s="1" t="s">
        <v>34</v>
      </c>
      <c r="I2" s="2">
        <f>SUM(I3:I499966)</f>
        <v>0</v>
      </c>
      <c r="J2" s="1" t="str">
        <f>Items!$E$2</f>
        <v>Статьи-1</v>
      </c>
      <c r="K2" s="1" t="str">
        <f>Items!$F$2</f>
        <v>Статьи-2</v>
      </c>
      <c r="L2" s="1" t="s">
        <v>33</v>
      </c>
      <c r="M2" s="1" t="s">
        <v>34</v>
      </c>
      <c r="N2" s="2">
        <f>SUM(N3:N499837)</f>
        <v>0</v>
      </c>
      <c r="O2" s="1" t="str">
        <f>Items!$E$2</f>
        <v>Статьи-1</v>
      </c>
      <c r="P2" s="1" t="str">
        <f>Items!$F$2</f>
        <v>Статьи-2</v>
      </c>
      <c r="Q2" s="1" t="s">
        <v>32</v>
      </c>
      <c r="R2" s="1" t="s">
        <v>34</v>
      </c>
      <c r="S2" s="2">
        <f>SUM(S3:S499836)</f>
        <v>0</v>
      </c>
    </row>
    <row r="3" spans="1:19" x14ac:dyDescent="0.25">
      <c r="A3" s="19">
        <f>ROW()</f>
        <v>3</v>
      </c>
      <c r="E3" s="15" t="s">
        <v>16</v>
      </c>
      <c r="G3" s="15" t="s">
        <v>47</v>
      </c>
      <c r="H3" s="20"/>
      <c r="I3" s="1">
        <f t="shared" ref="I3:I34" si="0">IF(OR(E3=0,E3=""),0,IF(OR(F3=0,F3=""),0,IF(COUNTIFS(E:E,E3,F:F,F3)=1,0,1)))</f>
        <v>0</v>
      </c>
      <c r="J3" s="15" t="s">
        <v>35</v>
      </c>
      <c r="M3" s="1" t="str">
        <f>dbP!$M$2</f>
        <v>M</v>
      </c>
      <c r="N3" s="1">
        <f t="shared" ref="N3:N34" si="1">IF(OR(J3=0,J3=""),0,IF(OR(K3=0,K3=""),0,IF(COUNTIFS(J:J,J3,K:K,K3)=1,0,1)))</f>
        <v>0</v>
      </c>
      <c r="O3" s="15" t="s">
        <v>3</v>
      </c>
      <c r="R3" s="1" t="str">
        <f>dbP!$N$2</f>
        <v>N</v>
      </c>
      <c r="S3" s="1">
        <f t="shared" ref="S3:S34" si="2">IF(OR(O3=0,O3=""),0,IF(OR(P3=0,P3=""),0,IF(COUNTIFS(O:O,O3,P:P,P3)=1,0,1)))</f>
        <v>0</v>
      </c>
    </row>
    <row r="4" spans="1:19" x14ac:dyDescent="0.25">
      <c r="A4" s="19">
        <f>ROW()</f>
        <v>4</v>
      </c>
      <c r="E4" s="1" t="str">
        <f>Items!$E$3</f>
        <v>Дебиторская задолженность</v>
      </c>
      <c r="F4" s="16" t="s">
        <v>48</v>
      </c>
      <c r="G4" s="1" t="str">
        <f>Items!$G$3</f>
        <v>BS</v>
      </c>
      <c r="H4" s="20"/>
      <c r="I4" s="1">
        <f t="shared" si="0"/>
        <v>0</v>
      </c>
      <c r="J4" s="1" t="str">
        <f>Items!$J$3</f>
        <v>Поступление денежных средств по операционной деятельности</v>
      </c>
      <c r="K4" s="16" t="s">
        <v>36</v>
      </c>
      <c r="L4" s="15" t="s">
        <v>30</v>
      </c>
      <c r="M4" s="1" t="str">
        <f>dbP!$M$2</f>
        <v>M</v>
      </c>
      <c r="N4" s="1">
        <f t="shared" si="1"/>
        <v>0</v>
      </c>
      <c r="O4" s="1" t="str">
        <f>Items!$O$3</f>
        <v>Выручка</v>
      </c>
      <c r="P4" s="16" t="s">
        <v>63</v>
      </c>
      <c r="Q4" s="15" t="s">
        <v>24</v>
      </c>
      <c r="R4" s="1" t="str">
        <f>dbP!$M$2</f>
        <v>M</v>
      </c>
      <c r="S4" s="1">
        <f t="shared" si="2"/>
        <v>0</v>
      </c>
    </row>
    <row r="5" spans="1:19" x14ac:dyDescent="0.25">
      <c r="A5" s="19">
        <f>ROW()</f>
        <v>5</v>
      </c>
      <c r="E5" s="1" t="str">
        <f>Items!$E$3</f>
        <v>Дебиторская задолженность</v>
      </c>
      <c r="F5" s="16" t="s">
        <v>49</v>
      </c>
      <c r="G5" s="1" t="str">
        <f>Items!$G$3</f>
        <v>BS</v>
      </c>
      <c r="H5" s="20"/>
      <c r="I5" s="1">
        <f t="shared" si="0"/>
        <v>0</v>
      </c>
      <c r="J5" s="1" t="str">
        <f>Items!$J$3</f>
        <v>Поступление денежных средств по операционной деятельности</v>
      </c>
      <c r="K5" s="16" t="s">
        <v>37</v>
      </c>
      <c r="L5" s="1" t="str">
        <f>Items!$L$4</f>
        <v>CF(+)</v>
      </c>
      <c r="M5" s="1" t="str">
        <f>dbP!$M$2</f>
        <v>M</v>
      </c>
      <c r="N5" s="1">
        <f t="shared" si="1"/>
        <v>0</v>
      </c>
      <c r="O5" s="1" t="str">
        <f>Items!$O$3</f>
        <v>Выручка</v>
      </c>
      <c r="P5" s="16" t="s">
        <v>21</v>
      </c>
      <c r="Q5" s="1" t="str">
        <f>Items!$Q$4</f>
        <v>PL(+)</v>
      </c>
      <c r="R5" s="1" t="str">
        <f>dbP!$M$2</f>
        <v>M</v>
      </c>
      <c r="S5" s="1">
        <f t="shared" si="2"/>
        <v>0</v>
      </c>
    </row>
    <row r="6" spans="1:19" x14ac:dyDescent="0.25">
      <c r="A6" s="19">
        <f>ROW()</f>
        <v>6</v>
      </c>
      <c r="E6" s="15" t="s">
        <v>44</v>
      </c>
      <c r="H6" s="1" t="str">
        <f>dbP!$M$2</f>
        <v>M</v>
      </c>
      <c r="I6" s="1">
        <f t="shared" si="0"/>
        <v>0</v>
      </c>
      <c r="J6" s="15" t="s">
        <v>38</v>
      </c>
      <c r="M6" s="1" t="str">
        <f>dbP!$N$2</f>
        <v>N</v>
      </c>
      <c r="N6" s="1">
        <f t="shared" si="1"/>
        <v>0</v>
      </c>
      <c r="O6" s="15" t="s">
        <v>22</v>
      </c>
      <c r="R6" s="1" t="str">
        <f>dbP!$N$2</f>
        <v>N</v>
      </c>
      <c r="S6" s="1">
        <f t="shared" si="2"/>
        <v>0</v>
      </c>
    </row>
    <row r="7" spans="1:19" x14ac:dyDescent="0.25">
      <c r="A7" s="19">
        <f>ROW()</f>
        <v>7</v>
      </c>
      <c r="E7" s="1" t="str">
        <f>Items!$E$6</f>
        <v>Начисление себестоимости</v>
      </c>
      <c r="F7" s="1" t="str">
        <f>P7</f>
        <v>Подготовительные работы</v>
      </c>
      <c r="G7" s="15" t="s">
        <v>45</v>
      </c>
      <c r="H7" s="1" t="str">
        <f>dbP!$M$2</f>
        <v>M</v>
      </c>
      <c r="I7" s="1">
        <f t="shared" si="0"/>
        <v>0</v>
      </c>
      <c r="J7" s="1" t="str">
        <f>Items!$J$6</f>
        <v>Оплаты себестоимостных затрат</v>
      </c>
      <c r="K7" s="1" t="str">
        <f>P7</f>
        <v>Подготовительные работы</v>
      </c>
      <c r="L7" s="15" t="s">
        <v>31</v>
      </c>
      <c r="M7" s="1" t="str">
        <f>dbP!$N$2</f>
        <v>N</v>
      </c>
      <c r="N7" s="1">
        <f t="shared" si="1"/>
        <v>0</v>
      </c>
      <c r="O7" s="1" t="str">
        <f>Items!$O$6</f>
        <v>Всего себестоимость</v>
      </c>
      <c r="P7" s="16" t="s">
        <v>65</v>
      </c>
      <c r="Q7" s="15" t="s">
        <v>25</v>
      </c>
      <c r="R7" s="1" t="str">
        <f>dbP!$N$2</f>
        <v>N</v>
      </c>
      <c r="S7" s="1">
        <f t="shared" si="2"/>
        <v>0</v>
      </c>
    </row>
    <row r="8" spans="1:19" x14ac:dyDescent="0.25">
      <c r="A8" s="19">
        <f>ROW()</f>
        <v>8</v>
      </c>
      <c r="E8" s="1" t="str">
        <f>Items!$E$6</f>
        <v>Начисление себестоимости</v>
      </c>
      <c r="F8" s="1" t="str">
        <f t="shared" ref="F8:F36" si="3">P8</f>
        <v>Затраты на покупку участка</v>
      </c>
      <c r="G8" s="1" t="str">
        <f>Items!$G$7</f>
        <v>BS(+)</v>
      </c>
      <c r="H8" s="1" t="str">
        <f>dbP!$M$2</f>
        <v>M</v>
      </c>
      <c r="I8" s="1">
        <f t="shared" si="0"/>
        <v>0</v>
      </c>
      <c r="J8" s="1" t="str">
        <f>Items!$J$6</f>
        <v>Оплаты себестоимостных затрат</v>
      </c>
      <c r="K8" s="1" t="str">
        <f t="shared" ref="K8:K36" si="4">P8</f>
        <v>Затраты на покупку участка</v>
      </c>
      <c r="L8" s="1" t="str">
        <f>Items!$L$7</f>
        <v>CF(-)</v>
      </c>
      <c r="M8" s="1" t="str">
        <f>dbP!$N$2</f>
        <v>N</v>
      </c>
      <c r="N8" s="1">
        <f t="shared" si="1"/>
        <v>0</v>
      </c>
      <c r="O8" s="1" t="str">
        <f>Items!$O$6</f>
        <v>Всего себестоимость</v>
      </c>
      <c r="P8" s="16" t="s">
        <v>99</v>
      </c>
      <c r="Q8" s="1" t="str">
        <f>Items!$Q$7</f>
        <v>PL(-)</v>
      </c>
      <c r="R8" s="1" t="str">
        <f>dbP!$N$2</f>
        <v>N</v>
      </c>
      <c r="S8" s="1">
        <f t="shared" si="2"/>
        <v>0</v>
      </c>
    </row>
    <row r="9" spans="1:19" x14ac:dyDescent="0.25">
      <c r="A9" s="19">
        <f>ROW()</f>
        <v>9</v>
      </c>
      <c r="E9" s="1" t="str">
        <f>Items!$E$6</f>
        <v>Начисление себестоимости</v>
      </c>
      <c r="F9" s="1" t="str">
        <f t="shared" si="3"/>
        <v>Прочее</v>
      </c>
      <c r="G9" s="1" t="str">
        <f>Items!$G$7</f>
        <v>BS(+)</v>
      </c>
      <c r="H9" s="1" t="str">
        <f>dbP!$M$2</f>
        <v>M</v>
      </c>
      <c r="I9" s="1">
        <f t="shared" si="0"/>
        <v>0</v>
      </c>
      <c r="J9" s="1" t="str">
        <f>Items!$J$6</f>
        <v>Оплаты себестоимостных затрат</v>
      </c>
      <c r="K9" s="1" t="str">
        <f t="shared" si="4"/>
        <v>Прочее</v>
      </c>
      <c r="L9" s="1" t="str">
        <f>Items!$L$7</f>
        <v>CF(-)</v>
      </c>
      <c r="M9" s="1" t="str">
        <f>dbP!$N$2</f>
        <v>N</v>
      </c>
      <c r="N9" s="1">
        <f t="shared" si="1"/>
        <v>0</v>
      </c>
      <c r="O9" s="1" t="str">
        <f>Items!$O$6</f>
        <v>Всего себестоимость</v>
      </c>
      <c r="P9" s="16" t="s">
        <v>72</v>
      </c>
      <c r="Q9" s="1" t="str">
        <f>Items!$Q$7</f>
        <v>PL(-)</v>
      </c>
      <c r="R9" s="1" t="str">
        <f>dbP!$N$2</f>
        <v>N</v>
      </c>
      <c r="S9" s="1">
        <f t="shared" si="2"/>
        <v>0</v>
      </c>
    </row>
    <row r="10" spans="1:19" x14ac:dyDescent="0.25">
      <c r="A10" s="19">
        <f>ROW()</f>
        <v>10</v>
      </c>
      <c r="E10" s="1" t="str">
        <f>Items!$E$6</f>
        <v>Начисление себестоимости</v>
      </c>
      <c r="F10" s="1" t="str">
        <f t="shared" si="3"/>
        <v>ГСМ</v>
      </c>
      <c r="G10" s="1" t="str">
        <f>Items!$G$7</f>
        <v>BS(+)</v>
      </c>
      <c r="H10" s="1" t="str">
        <f>dbP!$M$2</f>
        <v>M</v>
      </c>
      <c r="I10" s="1">
        <f t="shared" si="0"/>
        <v>0</v>
      </c>
      <c r="J10" s="1" t="str">
        <f>Items!$J$6</f>
        <v>Оплаты себестоимостных затрат</v>
      </c>
      <c r="K10" s="1" t="str">
        <f t="shared" si="4"/>
        <v>ГСМ</v>
      </c>
      <c r="L10" s="1" t="str">
        <f>Items!$L$7</f>
        <v>CF(-)</v>
      </c>
      <c r="M10" s="1" t="str">
        <f>dbP!$N$2</f>
        <v>N</v>
      </c>
      <c r="N10" s="1">
        <f t="shared" si="1"/>
        <v>0</v>
      </c>
      <c r="O10" s="1" t="str">
        <f>Items!$O$6</f>
        <v>Всего себестоимость</v>
      </c>
      <c r="P10" s="15" t="s">
        <v>66</v>
      </c>
      <c r="Q10" s="1" t="str">
        <f>Items!$Q$7</f>
        <v>PL(-)</v>
      </c>
      <c r="R10" s="1" t="str">
        <f>dbP!$N$2</f>
        <v>N</v>
      </c>
      <c r="S10" s="1">
        <f t="shared" si="2"/>
        <v>0</v>
      </c>
    </row>
    <row r="11" spans="1:19" x14ac:dyDescent="0.25">
      <c r="A11" s="19">
        <f>ROW()</f>
        <v>11</v>
      </c>
      <c r="E11" s="1" t="str">
        <f>Items!$E$6</f>
        <v>Начисление себестоимости</v>
      </c>
      <c r="F11" s="1" t="str">
        <f t="shared" si="3"/>
        <v>Электрика</v>
      </c>
      <c r="G11" s="1" t="str">
        <f>Items!$G$7</f>
        <v>BS(+)</v>
      </c>
      <c r="H11" s="1" t="str">
        <f>dbP!$M$2</f>
        <v>M</v>
      </c>
      <c r="I11" s="1">
        <f t="shared" si="0"/>
        <v>0</v>
      </c>
      <c r="J11" s="1" t="str">
        <f>Items!$J$6</f>
        <v>Оплаты себестоимостных затрат</v>
      </c>
      <c r="K11" s="1" t="str">
        <f t="shared" si="4"/>
        <v>Электрика</v>
      </c>
      <c r="L11" s="1" t="str">
        <f>Items!$L$7</f>
        <v>CF(-)</v>
      </c>
      <c r="M11" s="1" t="str">
        <f>dbP!$N$2</f>
        <v>N</v>
      </c>
      <c r="N11" s="1">
        <f t="shared" si="1"/>
        <v>0</v>
      </c>
      <c r="O11" s="1" t="str">
        <f>Items!$O$6</f>
        <v>Всего себестоимость</v>
      </c>
      <c r="P11" s="15" t="s">
        <v>67</v>
      </c>
      <c r="Q11" s="1" t="str">
        <f>Items!$Q$7</f>
        <v>PL(-)</v>
      </c>
      <c r="R11" s="1" t="str">
        <f>dbP!$N$2</f>
        <v>N</v>
      </c>
      <c r="S11" s="1">
        <f t="shared" si="2"/>
        <v>0</v>
      </c>
    </row>
    <row r="12" spans="1:19" x14ac:dyDescent="0.25">
      <c r="A12" s="19">
        <f>ROW()</f>
        <v>12</v>
      </c>
      <c r="E12" s="1" t="str">
        <f>Items!$E$6</f>
        <v>Начисление себестоимости</v>
      </c>
      <c r="F12" s="1" t="str">
        <f t="shared" si="3"/>
        <v>Доставка</v>
      </c>
      <c r="G12" s="1" t="str">
        <f>Items!$G$7</f>
        <v>BS(+)</v>
      </c>
      <c r="H12" s="1" t="str">
        <f>dbP!$M$2</f>
        <v>M</v>
      </c>
      <c r="I12" s="1">
        <f t="shared" si="0"/>
        <v>0</v>
      </c>
      <c r="J12" s="1" t="str">
        <f>Items!$J$6</f>
        <v>Оплаты себестоимостных затрат</v>
      </c>
      <c r="K12" s="1" t="str">
        <f t="shared" si="4"/>
        <v>Доставка</v>
      </c>
      <c r="L12" s="1" t="str">
        <f>Items!$L$7</f>
        <v>CF(-)</v>
      </c>
      <c r="M12" s="1" t="str">
        <f>dbP!$N$2</f>
        <v>N</v>
      </c>
      <c r="N12" s="1">
        <f t="shared" si="1"/>
        <v>0</v>
      </c>
      <c r="O12" s="1" t="str">
        <f>Items!$O$6</f>
        <v>Всего себестоимость</v>
      </c>
      <c r="P12" s="15" t="s">
        <v>69</v>
      </c>
      <c r="Q12" s="1" t="str">
        <f>Items!$Q$7</f>
        <v>PL(-)</v>
      </c>
      <c r="R12" s="1" t="str">
        <f>dbP!$N$2</f>
        <v>N</v>
      </c>
      <c r="S12" s="1">
        <f t="shared" si="2"/>
        <v>0</v>
      </c>
    </row>
    <row r="13" spans="1:19" x14ac:dyDescent="0.25">
      <c r="A13" s="19">
        <f>ROW()</f>
        <v>13</v>
      </c>
      <c r="E13" s="1" t="str">
        <f>Items!$E$6</f>
        <v>Начисление себестоимости</v>
      </c>
      <c r="F13" s="1" t="str">
        <f t="shared" si="3"/>
        <v>Канализация, Скважина,кессон и септик</v>
      </c>
      <c r="G13" s="1" t="str">
        <f>Items!$G$7</f>
        <v>BS(+)</v>
      </c>
      <c r="H13" s="1" t="str">
        <f>dbP!$M$2</f>
        <v>M</v>
      </c>
      <c r="I13" s="1">
        <f t="shared" si="0"/>
        <v>0</v>
      </c>
      <c r="J13" s="1" t="str">
        <f>Items!$J$6</f>
        <v>Оплаты себестоимостных затрат</v>
      </c>
      <c r="K13" s="1" t="str">
        <f t="shared" si="4"/>
        <v>Канализация, Скважина,кессон и септик</v>
      </c>
      <c r="L13" s="1" t="str">
        <f>Items!$L$7</f>
        <v>CF(-)</v>
      </c>
      <c r="M13" s="1" t="str">
        <f>dbP!$N$2</f>
        <v>N</v>
      </c>
      <c r="N13" s="1">
        <f t="shared" si="1"/>
        <v>0</v>
      </c>
      <c r="O13" s="1" t="str">
        <f>Items!$O$6</f>
        <v>Всего себестоимость</v>
      </c>
      <c r="P13" s="15" t="s">
        <v>74</v>
      </c>
      <c r="Q13" s="1" t="str">
        <f>Items!$Q$7</f>
        <v>PL(-)</v>
      </c>
      <c r="R13" s="1" t="str">
        <f>dbP!$N$2</f>
        <v>N</v>
      </c>
      <c r="S13" s="1">
        <f t="shared" si="2"/>
        <v>0</v>
      </c>
    </row>
    <row r="14" spans="1:19" x14ac:dyDescent="0.25">
      <c r="A14" s="19">
        <f>ROW()</f>
        <v>14</v>
      </c>
      <c r="E14" s="1" t="str">
        <f>Items!$E$6</f>
        <v>Начисление себестоимости</v>
      </c>
      <c r="F14" s="1" t="str">
        <f t="shared" si="3"/>
        <v>Метизы, расходники</v>
      </c>
      <c r="G14" s="1" t="str">
        <f>Items!$G$7</f>
        <v>BS(+)</v>
      </c>
      <c r="H14" s="1" t="str">
        <f>dbP!$M$2</f>
        <v>M</v>
      </c>
      <c r="I14" s="1">
        <f t="shared" si="0"/>
        <v>0</v>
      </c>
      <c r="J14" s="1" t="str">
        <f>Items!$J$6</f>
        <v>Оплаты себестоимостных затрат</v>
      </c>
      <c r="K14" s="1" t="str">
        <f t="shared" si="4"/>
        <v>Метизы, расходники</v>
      </c>
      <c r="L14" s="1" t="str">
        <f>Items!$L$7</f>
        <v>CF(-)</v>
      </c>
      <c r="M14" s="1" t="str">
        <f>dbP!$N$2</f>
        <v>N</v>
      </c>
      <c r="N14" s="1">
        <f t="shared" si="1"/>
        <v>0</v>
      </c>
      <c r="O14" s="1" t="str">
        <f>Items!$O$6</f>
        <v>Всего себестоимость</v>
      </c>
      <c r="P14" s="16" t="s">
        <v>76</v>
      </c>
      <c r="Q14" s="1" t="str">
        <f>Items!$Q$7</f>
        <v>PL(-)</v>
      </c>
      <c r="R14" s="1" t="str">
        <f>dbP!$N$2</f>
        <v>N</v>
      </c>
      <c r="S14" s="1">
        <f t="shared" si="2"/>
        <v>0</v>
      </c>
    </row>
    <row r="15" spans="1:19" x14ac:dyDescent="0.25">
      <c r="A15" s="19">
        <f>ROW()</f>
        <v>15</v>
      </c>
      <c r="E15" s="1" t="str">
        <f>Items!$E$6</f>
        <v>Начисление себестоимости</v>
      </c>
      <c r="F15" s="1" t="str">
        <f t="shared" si="3"/>
        <v>Материалы Фундамент</v>
      </c>
      <c r="G15" s="1" t="str">
        <f>Items!$G$7</f>
        <v>BS(+)</v>
      </c>
      <c r="H15" s="1" t="str">
        <f>dbP!$M$2</f>
        <v>M</v>
      </c>
      <c r="I15" s="1">
        <f t="shared" si="0"/>
        <v>0</v>
      </c>
      <c r="J15" s="1" t="str">
        <f>Items!$J$6</f>
        <v>Оплаты себестоимостных затрат</v>
      </c>
      <c r="K15" s="1" t="str">
        <f t="shared" si="4"/>
        <v>Материалы Фундамент</v>
      </c>
      <c r="L15" s="1" t="str">
        <f>Items!$L$7</f>
        <v>CF(-)</v>
      </c>
      <c r="M15" s="1" t="str">
        <f>dbP!$N$2</f>
        <v>N</v>
      </c>
      <c r="N15" s="1">
        <f t="shared" si="1"/>
        <v>0</v>
      </c>
      <c r="O15" s="1" t="str">
        <f>Items!$O$6</f>
        <v>Всего себестоимость</v>
      </c>
      <c r="P15" s="16" t="s">
        <v>75</v>
      </c>
      <c r="Q15" s="1" t="str">
        <f>Items!$Q$7</f>
        <v>PL(-)</v>
      </c>
      <c r="R15" s="1" t="str">
        <f>dbP!$N$2</f>
        <v>N</v>
      </c>
      <c r="S15" s="1">
        <f t="shared" si="2"/>
        <v>0</v>
      </c>
    </row>
    <row r="16" spans="1:19" x14ac:dyDescent="0.25">
      <c r="A16" s="19">
        <f>ROW()</f>
        <v>16</v>
      </c>
      <c r="E16" s="1" t="str">
        <f>Items!$E$6</f>
        <v>Начисление себестоимости</v>
      </c>
      <c r="F16" s="1" t="str">
        <f t="shared" si="3"/>
        <v>Материалы Коробка</v>
      </c>
      <c r="G16" s="1" t="str">
        <f>Items!$G$7</f>
        <v>BS(+)</v>
      </c>
      <c r="H16" s="1" t="str">
        <f>dbP!$M$2</f>
        <v>M</v>
      </c>
      <c r="I16" s="1">
        <f t="shared" si="0"/>
        <v>0</v>
      </c>
      <c r="J16" s="1" t="str">
        <f>Items!$J$6</f>
        <v>Оплаты себестоимостных затрат</v>
      </c>
      <c r="K16" s="1" t="str">
        <f t="shared" si="4"/>
        <v>Материалы Коробка</v>
      </c>
      <c r="L16" s="1" t="str">
        <f>Items!$L$7</f>
        <v>CF(-)</v>
      </c>
      <c r="M16" s="1" t="str">
        <f>dbP!$N$2</f>
        <v>N</v>
      </c>
      <c r="N16" s="1">
        <f t="shared" si="1"/>
        <v>0</v>
      </c>
      <c r="O16" s="1" t="str">
        <f>Items!$O$6</f>
        <v>Всего себестоимость</v>
      </c>
      <c r="P16" s="16" t="s">
        <v>77</v>
      </c>
      <c r="Q16" s="1" t="str">
        <f>Items!$Q$7</f>
        <v>PL(-)</v>
      </c>
      <c r="R16" s="1" t="str">
        <f>dbP!$N$2</f>
        <v>N</v>
      </c>
      <c r="S16" s="1">
        <f t="shared" si="2"/>
        <v>0</v>
      </c>
    </row>
    <row r="17" spans="1:19" x14ac:dyDescent="0.25">
      <c r="A17" s="19">
        <f>ROW()</f>
        <v>17</v>
      </c>
      <c r="E17" s="1" t="str">
        <f>Items!$E$6</f>
        <v>Начисление себестоимости</v>
      </c>
      <c r="F17" s="1" t="str">
        <f t="shared" si="3"/>
        <v>Материалы Кровля</v>
      </c>
      <c r="G17" s="1" t="str">
        <f>Items!$G$7</f>
        <v>BS(+)</v>
      </c>
      <c r="H17" s="1" t="str">
        <f>dbP!$M$2</f>
        <v>M</v>
      </c>
      <c r="I17" s="1">
        <f t="shared" si="0"/>
        <v>0</v>
      </c>
      <c r="J17" s="1" t="str">
        <f>Items!$J$6</f>
        <v>Оплаты себестоимостных затрат</v>
      </c>
      <c r="K17" s="1" t="str">
        <f t="shared" si="4"/>
        <v>Материалы Кровля</v>
      </c>
      <c r="L17" s="1" t="str">
        <f>Items!$L$7</f>
        <v>CF(-)</v>
      </c>
      <c r="M17" s="1" t="str">
        <f>dbP!$N$2</f>
        <v>N</v>
      </c>
      <c r="N17" s="1">
        <f t="shared" si="1"/>
        <v>0</v>
      </c>
      <c r="O17" s="1" t="str">
        <f>Items!$O$6</f>
        <v>Всего себестоимость</v>
      </c>
      <c r="P17" s="16" t="s">
        <v>78</v>
      </c>
      <c r="Q17" s="1" t="str">
        <f>Items!$Q$7</f>
        <v>PL(-)</v>
      </c>
      <c r="R17" s="1" t="str">
        <f>dbP!$N$2</f>
        <v>N</v>
      </c>
      <c r="S17" s="1">
        <f t="shared" si="2"/>
        <v>0</v>
      </c>
    </row>
    <row r="18" spans="1:19" x14ac:dyDescent="0.25">
      <c r="A18" s="19">
        <f>ROW()</f>
        <v>18</v>
      </c>
      <c r="E18" s="1" t="str">
        <f>Items!$E$6</f>
        <v>Начисление себестоимости</v>
      </c>
      <c r="F18" s="1" t="str">
        <f t="shared" si="3"/>
        <v>Материалы Окна и двери</v>
      </c>
      <c r="G18" s="1" t="str">
        <f>Items!$G$7</f>
        <v>BS(+)</v>
      </c>
      <c r="H18" s="1" t="str">
        <f>dbP!$M$2</f>
        <v>M</v>
      </c>
      <c r="I18" s="1">
        <f t="shared" si="0"/>
        <v>0</v>
      </c>
      <c r="J18" s="1" t="str">
        <f>Items!$J$6</f>
        <v>Оплаты себестоимостных затрат</v>
      </c>
      <c r="K18" s="1" t="str">
        <f t="shared" si="4"/>
        <v>Материалы Окна и двери</v>
      </c>
      <c r="L18" s="1" t="str">
        <f>Items!$L$7</f>
        <v>CF(-)</v>
      </c>
      <c r="M18" s="1" t="str">
        <f>dbP!$N$2</f>
        <v>N</v>
      </c>
      <c r="N18" s="1">
        <f t="shared" si="1"/>
        <v>0</v>
      </c>
      <c r="O18" s="1" t="str">
        <f>Items!$O$6</f>
        <v>Всего себестоимость</v>
      </c>
      <c r="P18" s="16" t="s">
        <v>80</v>
      </c>
      <c r="Q18" s="1" t="str">
        <f>Items!$Q$7</f>
        <v>PL(-)</v>
      </c>
      <c r="R18" s="1" t="str">
        <f>dbP!$N$2</f>
        <v>N</v>
      </c>
      <c r="S18" s="1">
        <f t="shared" si="2"/>
        <v>0</v>
      </c>
    </row>
    <row r="19" spans="1:19" x14ac:dyDescent="0.25">
      <c r="A19" s="19">
        <f>ROW()</f>
        <v>19</v>
      </c>
      <c r="E19" s="1" t="str">
        <f>Items!$E$6</f>
        <v>Начисление себестоимости</v>
      </c>
      <c r="F19" s="1" t="str">
        <f t="shared" si="3"/>
        <v>Материалы Фасад</v>
      </c>
      <c r="G19" s="1" t="str">
        <f>Items!$G$7</f>
        <v>BS(+)</v>
      </c>
      <c r="H19" s="1" t="str">
        <f>dbP!$M$2</f>
        <v>M</v>
      </c>
      <c r="I19" s="1">
        <f t="shared" si="0"/>
        <v>0</v>
      </c>
      <c r="J19" s="1" t="str">
        <f>Items!$J$6</f>
        <v>Оплаты себестоимостных затрат</v>
      </c>
      <c r="K19" s="1" t="str">
        <f t="shared" si="4"/>
        <v>Материалы Фасад</v>
      </c>
      <c r="L19" s="1" t="str">
        <f>Items!$L$7</f>
        <v>CF(-)</v>
      </c>
      <c r="M19" s="1" t="str">
        <f>dbP!$N$2</f>
        <v>N</v>
      </c>
      <c r="N19" s="1">
        <f t="shared" si="1"/>
        <v>0</v>
      </c>
      <c r="O19" s="1" t="str">
        <f>Items!$O$6</f>
        <v>Всего себестоимость</v>
      </c>
      <c r="P19" s="16" t="s">
        <v>81</v>
      </c>
      <c r="Q19" s="1" t="str">
        <f>Items!$Q$7</f>
        <v>PL(-)</v>
      </c>
      <c r="R19" s="1" t="str">
        <f>dbP!$N$2</f>
        <v>N</v>
      </c>
      <c r="S19" s="1">
        <f t="shared" si="2"/>
        <v>0</v>
      </c>
    </row>
    <row r="20" spans="1:19" x14ac:dyDescent="0.25">
      <c r="A20" s="19">
        <f>ROW()</f>
        <v>20</v>
      </c>
      <c r="E20" s="1" t="str">
        <f>Items!$E$6</f>
        <v>Начисление себестоимости</v>
      </c>
      <c r="F20" s="1" t="str">
        <f t="shared" si="3"/>
        <v>Материалы Благоустройство</v>
      </c>
      <c r="G20" s="1" t="str">
        <f>Items!$G$7</f>
        <v>BS(+)</v>
      </c>
      <c r="H20" s="1" t="str">
        <f>dbP!$M$2</f>
        <v>M</v>
      </c>
      <c r="I20" s="1">
        <f t="shared" si="0"/>
        <v>0</v>
      </c>
      <c r="J20" s="1" t="str">
        <f>Items!$J$6</f>
        <v>Оплаты себестоимостных затрат</v>
      </c>
      <c r="K20" s="1" t="str">
        <f t="shared" si="4"/>
        <v>Материалы Благоустройство</v>
      </c>
      <c r="L20" s="1" t="str">
        <f>Items!$L$7</f>
        <v>CF(-)</v>
      </c>
      <c r="M20" s="1" t="str">
        <f>dbP!$N$2</f>
        <v>N</v>
      </c>
      <c r="N20" s="1">
        <f t="shared" si="1"/>
        <v>0</v>
      </c>
      <c r="O20" s="1" t="str">
        <f>Items!$O$6</f>
        <v>Всего себестоимость</v>
      </c>
      <c r="P20" s="16" t="s">
        <v>91</v>
      </c>
      <c r="Q20" s="1" t="str">
        <f>Items!$Q$7</f>
        <v>PL(-)</v>
      </c>
      <c r="R20" s="1" t="str">
        <f>dbP!$N$2</f>
        <v>N</v>
      </c>
      <c r="S20" s="1">
        <f t="shared" si="2"/>
        <v>0</v>
      </c>
    </row>
    <row r="21" spans="1:19" x14ac:dyDescent="0.25">
      <c r="A21" s="19">
        <f>ROW()</f>
        <v>21</v>
      </c>
      <c r="E21" s="1" t="str">
        <f>Items!$E$6</f>
        <v>Начисление себестоимости</v>
      </c>
      <c r="F21" s="1" t="str">
        <f t="shared" si="3"/>
        <v>Монтаж фундамента</v>
      </c>
      <c r="G21" s="1" t="str">
        <f>Items!$G$7</f>
        <v>BS(+)</v>
      </c>
      <c r="H21" s="1" t="str">
        <f>dbP!$M$2</f>
        <v>M</v>
      </c>
      <c r="I21" s="1">
        <f t="shared" si="0"/>
        <v>0</v>
      </c>
      <c r="J21" s="1" t="str">
        <f>Items!$J$6</f>
        <v>Оплаты себестоимостных затрат</v>
      </c>
      <c r="K21" s="1" t="str">
        <f t="shared" si="4"/>
        <v>Монтаж фундамента</v>
      </c>
      <c r="L21" s="1" t="str">
        <f>Items!$L$7</f>
        <v>CF(-)</v>
      </c>
      <c r="M21" s="1" t="str">
        <f>dbP!$N$2</f>
        <v>N</v>
      </c>
      <c r="N21" s="1">
        <f t="shared" si="1"/>
        <v>0</v>
      </c>
      <c r="O21" s="1" t="str">
        <f>Items!$O$6</f>
        <v>Всего себестоимость</v>
      </c>
      <c r="P21" s="16" t="s">
        <v>86</v>
      </c>
      <c r="Q21" s="1" t="str">
        <f>Items!$Q$7</f>
        <v>PL(-)</v>
      </c>
      <c r="R21" s="1" t="str">
        <f>dbP!$N$2</f>
        <v>N</v>
      </c>
      <c r="S21" s="1">
        <f t="shared" si="2"/>
        <v>0</v>
      </c>
    </row>
    <row r="22" spans="1:19" x14ac:dyDescent="0.25">
      <c r="A22" s="19">
        <f>ROW()</f>
        <v>22</v>
      </c>
      <c r="E22" s="1" t="str">
        <f>Items!$E$6</f>
        <v>Начисление себестоимости</v>
      </c>
      <c r="F22" s="1" t="str">
        <f t="shared" si="3"/>
        <v>Монтаж Коробки</v>
      </c>
      <c r="G22" s="1" t="str">
        <f>Items!$G$7</f>
        <v>BS(+)</v>
      </c>
      <c r="H22" s="1" t="str">
        <f>dbP!$M$2</f>
        <v>M</v>
      </c>
      <c r="I22" s="1">
        <f t="shared" si="0"/>
        <v>0</v>
      </c>
      <c r="J22" s="1" t="str">
        <f>Items!$J$6</f>
        <v>Оплаты себестоимостных затрат</v>
      </c>
      <c r="K22" s="1" t="str">
        <f t="shared" si="4"/>
        <v>Монтаж Коробки</v>
      </c>
      <c r="L22" s="1" t="str">
        <f>Items!$L$7</f>
        <v>CF(-)</v>
      </c>
      <c r="M22" s="1" t="str">
        <f>dbP!$N$2</f>
        <v>N</v>
      </c>
      <c r="N22" s="1">
        <f t="shared" si="1"/>
        <v>0</v>
      </c>
      <c r="O22" s="1" t="str">
        <f>Items!$O$6</f>
        <v>Всего себестоимость</v>
      </c>
      <c r="P22" s="16" t="s">
        <v>79</v>
      </c>
      <c r="Q22" s="1" t="str">
        <f>Items!$Q$7</f>
        <v>PL(-)</v>
      </c>
      <c r="R22" s="1" t="str">
        <f>dbP!$N$2</f>
        <v>N</v>
      </c>
      <c r="S22" s="1">
        <f t="shared" si="2"/>
        <v>0</v>
      </c>
    </row>
    <row r="23" spans="1:19" x14ac:dyDescent="0.25">
      <c r="A23" s="19">
        <f>ROW()</f>
        <v>23</v>
      </c>
      <c r="E23" s="1" t="str">
        <f>Items!$E$6</f>
        <v>Начисление себестоимости</v>
      </c>
      <c r="F23" s="1" t="str">
        <f t="shared" si="3"/>
        <v>Монтаж кровли</v>
      </c>
      <c r="G23" s="1" t="str">
        <f>Items!$G$7</f>
        <v>BS(+)</v>
      </c>
      <c r="H23" s="1" t="str">
        <f>dbP!$M$2</f>
        <v>M</v>
      </c>
      <c r="I23" s="1">
        <f t="shared" si="0"/>
        <v>0</v>
      </c>
      <c r="J23" s="1" t="str">
        <f>Items!$J$6</f>
        <v>Оплаты себестоимостных затрат</v>
      </c>
      <c r="K23" s="1" t="str">
        <f t="shared" si="4"/>
        <v>Монтаж кровли</v>
      </c>
      <c r="L23" s="1" t="str">
        <f>Items!$L$7</f>
        <v>CF(-)</v>
      </c>
      <c r="M23" s="1" t="str">
        <f>dbP!$N$2</f>
        <v>N</v>
      </c>
      <c r="N23" s="1">
        <f t="shared" si="1"/>
        <v>0</v>
      </c>
      <c r="O23" s="1" t="str">
        <f>Items!$O$6</f>
        <v>Всего себестоимость</v>
      </c>
      <c r="P23" s="16" t="s">
        <v>89</v>
      </c>
      <c r="Q23" s="1" t="str">
        <f>Items!$Q$7</f>
        <v>PL(-)</v>
      </c>
      <c r="R23" s="1" t="str">
        <f>dbP!$N$2</f>
        <v>N</v>
      </c>
      <c r="S23" s="1">
        <f t="shared" si="2"/>
        <v>0</v>
      </c>
    </row>
    <row r="24" spans="1:19" x14ac:dyDescent="0.25">
      <c r="A24" s="19">
        <f>ROW()</f>
        <v>24</v>
      </c>
      <c r="E24" s="1" t="str">
        <f>Items!$E$6</f>
        <v>Начисление себестоимости</v>
      </c>
      <c r="F24" s="1" t="str">
        <f t="shared" si="3"/>
        <v>Монтаж окон</v>
      </c>
      <c r="G24" s="1" t="str">
        <f>Items!$G$7</f>
        <v>BS(+)</v>
      </c>
      <c r="H24" s="1" t="str">
        <f>dbP!$M$2</f>
        <v>M</v>
      </c>
      <c r="I24" s="1">
        <f t="shared" si="0"/>
        <v>0</v>
      </c>
      <c r="J24" s="1" t="str">
        <f>Items!$J$6</f>
        <v>Оплаты себестоимостных затрат</v>
      </c>
      <c r="K24" s="1" t="str">
        <f t="shared" si="4"/>
        <v>Монтаж окон</v>
      </c>
      <c r="L24" s="1" t="str">
        <f>Items!$L$7</f>
        <v>CF(-)</v>
      </c>
      <c r="M24" s="1" t="str">
        <f>dbP!$N$2</f>
        <v>N</v>
      </c>
      <c r="N24" s="1">
        <f t="shared" si="1"/>
        <v>0</v>
      </c>
      <c r="O24" s="1" t="str">
        <f>Items!$O$6</f>
        <v>Всего себестоимость</v>
      </c>
      <c r="P24" s="16" t="s">
        <v>68</v>
      </c>
      <c r="Q24" s="1" t="str">
        <f>Items!$Q$7</f>
        <v>PL(-)</v>
      </c>
      <c r="R24" s="1" t="str">
        <f>dbP!$N$2</f>
        <v>N</v>
      </c>
      <c r="S24" s="1">
        <f t="shared" si="2"/>
        <v>0</v>
      </c>
    </row>
    <row r="25" spans="1:19" x14ac:dyDescent="0.25">
      <c r="A25" s="19">
        <f>ROW()</f>
        <v>25</v>
      </c>
      <c r="E25" s="1" t="str">
        <f>Items!$E$6</f>
        <v>Начисление себестоимости</v>
      </c>
      <c r="F25" s="1" t="str">
        <f t="shared" si="3"/>
        <v>Монтаж Фасада</v>
      </c>
      <c r="G25" s="1" t="str">
        <f>Items!$G$7</f>
        <v>BS(+)</v>
      </c>
      <c r="H25" s="1" t="str">
        <f>dbP!$M$2</f>
        <v>M</v>
      </c>
      <c r="I25" s="1">
        <f t="shared" si="0"/>
        <v>0</v>
      </c>
      <c r="J25" s="1" t="str">
        <f>Items!$J$6</f>
        <v>Оплаты себестоимостных затрат</v>
      </c>
      <c r="K25" s="1" t="str">
        <f t="shared" si="4"/>
        <v>Монтаж Фасада</v>
      </c>
      <c r="L25" s="1" t="str">
        <f>Items!$L$7</f>
        <v>CF(-)</v>
      </c>
      <c r="M25" s="1" t="str">
        <f>dbP!$N$2</f>
        <v>N</v>
      </c>
      <c r="N25" s="1">
        <f t="shared" si="1"/>
        <v>0</v>
      </c>
      <c r="O25" s="1" t="str">
        <f>Items!$O$6</f>
        <v>Всего себестоимость</v>
      </c>
      <c r="P25" s="16" t="s">
        <v>82</v>
      </c>
      <c r="Q25" s="1" t="str">
        <f>Items!$Q$7</f>
        <v>PL(-)</v>
      </c>
      <c r="R25" s="1" t="str">
        <f>dbP!$N$2</f>
        <v>N</v>
      </c>
      <c r="S25" s="1">
        <f t="shared" si="2"/>
        <v>0</v>
      </c>
    </row>
    <row r="26" spans="1:19" x14ac:dyDescent="0.25">
      <c r="A26" s="19">
        <f>ROW()</f>
        <v>26</v>
      </c>
      <c r="E26" s="1" t="str">
        <f>Items!$E$6</f>
        <v>Начисление себестоимости</v>
      </c>
      <c r="F26" s="1" t="str">
        <f t="shared" si="3"/>
        <v>Монтаж Благоустройства</v>
      </c>
      <c r="G26" s="1" t="str">
        <f>Items!$G$7</f>
        <v>BS(+)</v>
      </c>
      <c r="H26" s="1" t="str">
        <f>dbP!$M$2</f>
        <v>M</v>
      </c>
      <c r="I26" s="1">
        <f t="shared" si="0"/>
        <v>0</v>
      </c>
      <c r="J26" s="1" t="str">
        <f>Items!$J$6</f>
        <v>Оплаты себестоимостных затрат</v>
      </c>
      <c r="K26" s="1" t="str">
        <f t="shared" si="4"/>
        <v>Монтаж Благоустройства</v>
      </c>
      <c r="L26" s="1" t="str">
        <f>Items!$L$7</f>
        <v>CF(-)</v>
      </c>
      <c r="M26" s="1" t="str">
        <f>dbP!$N$2</f>
        <v>N</v>
      </c>
      <c r="N26" s="1">
        <f t="shared" si="1"/>
        <v>0</v>
      </c>
      <c r="O26" s="1" t="str">
        <f>Items!$O$6</f>
        <v>Всего себестоимость</v>
      </c>
      <c r="P26" s="16" t="s">
        <v>100</v>
      </c>
      <c r="Q26" s="1" t="str">
        <f>Items!$Q$7</f>
        <v>PL(-)</v>
      </c>
      <c r="R26" s="1" t="str">
        <f>dbP!$N$2</f>
        <v>N</v>
      </c>
      <c r="S26" s="1">
        <f t="shared" si="2"/>
        <v>0</v>
      </c>
    </row>
    <row r="27" spans="1:19" x14ac:dyDescent="0.25">
      <c r="A27" s="19">
        <f>ROW()</f>
        <v>27</v>
      </c>
      <c r="E27" s="1" t="str">
        <f>Items!$E$6</f>
        <v>Начисление себестоимости</v>
      </c>
      <c r="F27" s="1" t="str">
        <f t="shared" si="3"/>
        <v>Спец техника</v>
      </c>
      <c r="G27" s="1" t="str">
        <f>Items!$G$7</f>
        <v>BS(+)</v>
      </c>
      <c r="H27" s="1" t="str">
        <f>dbP!$M$2</f>
        <v>M</v>
      </c>
      <c r="I27" s="1">
        <f t="shared" si="0"/>
        <v>0</v>
      </c>
      <c r="J27" s="1" t="str">
        <f>Items!$J$6</f>
        <v>Оплаты себестоимостных затрат</v>
      </c>
      <c r="K27" s="1" t="str">
        <f t="shared" si="4"/>
        <v>Спец техника</v>
      </c>
      <c r="L27" s="1" t="str">
        <f>Items!$L$7</f>
        <v>CF(-)</v>
      </c>
      <c r="M27" s="1" t="str">
        <f>dbP!$N$2</f>
        <v>N</v>
      </c>
      <c r="N27" s="1">
        <f t="shared" si="1"/>
        <v>0</v>
      </c>
      <c r="O27" s="1" t="str">
        <f>Items!$O$6</f>
        <v>Всего себестоимость</v>
      </c>
      <c r="P27" s="16" t="s">
        <v>92</v>
      </c>
      <c r="Q27" s="1" t="str">
        <f>Items!$Q$7</f>
        <v>PL(-)</v>
      </c>
      <c r="R27" s="1" t="str">
        <f>dbP!$N$2</f>
        <v>N</v>
      </c>
      <c r="S27" s="1">
        <f t="shared" si="2"/>
        <v>0</v>
      </c>
    </row>
    <row r="28" spans="1:19" x14ac:dyDescent="0.25">
      <c r="A28" s="19">
        <f>ROW()</f>
        <v>28</v>
      </c>
      <c r="E28" s="1" t="str">
        <f>Items!$E$6</f>
        <v>Начисление себестоимости</v>
      </c>
      <c r="F28" s="1" t="str">
        <f t="shared" si="3"/>
        <v>Общая территория (дорога, ливневка, газ, эл-во)</v>
      </c>
      <c r="G28" s="1" t="str">
        <f>Items!$G$7</f>
        <v>BS(+)</v>
      </c>
      <c r="H28" s="1" t="str">
        <f>dbP!$M$2</f>
        <v>M</v>
      </c>
      <c r="I28" s="1">
        <f t="shared" si="0"/>
        <v>0</v>
      </c>
      <c r="J28" s="1" t="str">
        <f>Items!$J$6</f>
        <v>Оплаты себестоимостных затрат</v>
      </c>
      <c r="K28" s="1" t="str">
        <f t="shared" si="4"/>
        <v>Общая территория (дорога, ливневка, газ, эл-во)</v>
      </c>
      <c r="L28" s="1" t="str">
        <f>Items!$L$7</f>
        <v>CF(-)</v>
      </c>
      <c r="M28" s="1" t="str">
        <f>dbP!$N$2</f>
        <v>N</v>
      </c>
      <c r="N28" s="1">
        <f t="shared" si="1"/>
        <v>0</v>
      </c>
      <c r="O28" s="1" t="str">
        <f>Items!$O$6</f>
        <v>Всего себестоимость</v>
      </c>
      <c r="P28" s="16" t="s">
        <v>101</v>
      </c>
      <c r="Q28" s="1" t="str">
        <f>Items!$Q$7</f>
        <v>PL(-)</v>
      </c>
      <c r="R28" s="1" t="str">
        <f>dbP!$N$2</f>
        <v>N</v>
      </c>
      <c r="S28" s="1">
        <f t="shared" si="2"/>
        <v>0</v>
      </c>
    </row>
    <row r="29" spans="1:19" x14ac:dyDescent="0.25">
      <c r="A29" s="19">
        <f>ROW()</f>
        <v>29</v>
      </c>
      <c r="E29" s="1" t="str">
        <f>Items!$E$6</f>
        <v>Начисление себестоимости</v>
      </c>
      <c r="F29" s="1" t="str">
        <f t="shared" si="3"/>
        <v>Резерв-1</v>
      </c>
      <c r="G29" s="1" t="str">
        <f>Items!$G$7</f>
        <v>BS(+)</v>
      </c>
      <c r="H29" s="1" t="str">
        <f>dbP!$M$2</f>
        <v>M</v>
      </c>
      <c r="I29" s="1">
        <f t="shared" si="0"/>
        <v>0</v>
      </c>
      <c r="J29" s="1" t="str">
        <f>Items!$J$6</f>
        <v>Оплаты себестоимостных затрат</v>
      </c>
      <c r="K29" s="1" t="str">
        <f t="shared" si="4"/>
        <v>Резерв-1</v>
      </c>
      <c r="L29" s="1" t="str">
        <f>Items!$L$7</f>
        <v>CF(-)</v>
      </c>
      <c r="M29" s="1" t="str">
        <f>dbP!$N$2</f>
        <v>N</v>
      </c>
      <c r="N29" s="1">
        <f t="shared" si="1"/>
        <v>0</v>
      </c>
      <c r="O29" s="1" t="str">
        <f>Items!$O$6</f>
        <v>Всего себестоимость</v>
      </c>
      <c r="P29" s="16" t="s">
        <v>102</v>
      </c>
      <c r="Q29" s="1" t="str">
        <f>Items!$Q$7</f>
        <v>PL(-)</v>
      </c>
      <c r="R29" s="1" t="str">
        <f>dbP!$N$2</f>
        <v>N</v>
      </c>
      <c r="S29" s="1">
        <f t="shared" si="2"/>
        <v>0</v>
      </c>
    </row>
    <row r="30" spans="1:19" x14ac:dyDescent="0.25">
      <c r="A30" s="19">
        <f>ROW()</f>
        <v>30</v>
      </c>
      <c r="E30" s="1" t="str">
        <f>Items!$E$6</f>
        <v>Начисление себестоимости</v>
      </c>
      <c r="F30" s="1" t="str">
        <f t="shared" si="3"/>
        <v>Резерв-2</v>
      </c>
      <c r="G30" s="1" t="str">
        <f>Items!$G$7</f>
        <v>BS(+)</v>
      </c>
      <c r="H30" s="1" t="str">
        <f>dbP!$M$2</f>
        <v>M</v>
      </c>
      <c r="I30" s="1">
        <f t="shared" si="0"/>
        <v>0</v>
      </c>
      <c r="J30" s="1" t="str">
        <f>Items!$J$6</f>
        <v>Оплаты себестоимостных затрат</v>
      </c>
      <c r="K30" s="1" t="str">
        <f t="shared" si="4"/>
        <v>Резерв-2</v>
      </c>
      <c r="L30" s="1" t="str">
        <f>Items!$L$7</f>
        <v>CF(-)</v>
      </c>
      <c r="M30" s="1" t="str">
        <f>dbP!$N$2</f>
        <v>N</v>
      </c>
      <c r="N30" s="1">
        <f t="shared" si="1"/>
        <v>0</v>
      </c>
      <c r="O30" s="1" t="str">
        <f>Items!$O$6</f>
        <v>Всего себестоимость</v>
      </c>
      <c r="P30" s="16" t="s">
        <v>103</v>
      </c>
      <c r="Q30" s="1" t="str">
        <f>Items!$Q$7</f>
        <v>PL(-)</v>
      </c>
      <c r="R30" s="1" t="str">
        <f>dbP!$N$2</f>
        <v>N</v>
      </c>
      <c r="S30" s="1">
        <f t="shared" si="2"/>
        <v>0</v>
      </c>
    </row>
    <row r="31" spans="1:19" x14ac:dyDescent="0.25">
      <c r="A31" s="19">
        <f>ROW()</f>
        <v>31</v>
      </c>
      <c r="E31" s="1" t="str">
        <f>Items!$E$6</f>
        <v>Начисление себестоимости</v>
      </c>
      <c r="F31" s="1" t="str">
        <f t="shared" si="3"/>
        <v>Резерв-3</v>
      </c>
      <c r="G31" s="1" t="str">
        <f>Items!$G$7</f>
        <v>BS(+)</v>
      </c>
      <c r="H31" s="1" t="str">
        <f>dbP!$M$2</f>
        <v>M</v>
      </c>
      <c r="I31" s="1">
        <f t="shared" si="0"/>
        <v>0</v>
      </c>
      <c r="J31" s="1" t="str">
        <f>Items!$J$6</f>
        <v>Оплаты себестоимостных затрат</v>
      </c>
      <c r="K31" s="1" t="str">
        <f t="shared" si="4"/>
        <v>Резерв-3</v>
      </c>
      <c r="L31" s="1" t="str">
        <f>Items!$L$7</f>
        <v>CF(-)</v>
      </c>
      <c r="M31" s="1" t="str">
        <f>dbP!$N$2</f>
        <v>N</v>
      </c>
      <c r="N31" s="1">
        <f t="shared" si="1"/>
        <v>0</v>
      </c>
      <c r="O31" s="1" t="str">
        <f>Items!$O$6</f>
        <v>Всего себестоимость</v>
      </c>
      <c r="P31" s="16" t="s">
        <v>104</v>
      </c>
      <c r="Q31" s="1" t="str">
        <f>Items!$Q$7</f>
        <v>PL(-)</v>
      </c>
      <c r="R31" s="1" t="str">
        <f>dbP!$N$2</f>
        <v>N</v>
      </c>
      <c r="S31" s="1">
        <f t="shared" si="2"/>
        <v>0</v>
      </c>
    </row>
    <row r="32" spans="1:19" x14ac:dyDescent="0.25">
      <c r="A32" s="19">
        <f>ROW()</f>
        <v>32</v>
      </c>
      <c r="E32" s="1" t="str">
        <f>Items!$E$6</f>
        <v>Начисление себестоимости</v>
      </c>
      <c r="F32" s="1" t="str">
        <f t="shared" si="3"/>
        <v>Резерв-4</v>
      </c>
      <c r="G32" s="1" t="str">
        <f>Items!$G$7</f>
        <v>BS(+)</v>
      </c>
      <c r="H32" s="1" t="str">
        <f>dbP!$M$2</f>
        <v>M</v>
      </c>
      <c r="I32" s="1">
        <f t="shared" si="0"/>
        <v>0</v>
      </c>
      <c r="J32" s="1" t="str">
        <f>Items!$J$6</f>
        <v>Оплаты себестоимостных затрат</v>
      </c>
      <c r="K32" s="1" t="str">
        <f t="shared" si="4"/>
        <v>Резерв-4</v>
      </c>
      <c r="L32" s="1" t="str">
        <f>Items!$L$7</f>
        <v>CF(-)</v>
      </c>
      <c r="M32" s="1" t="str">
        <f>dbP!$N$2</f>
        <v>N</v>
      </c>
      <c r="N32" s="1">
        <f t="shared" si="1"/>
        <v>0</v>
      </c>
      <c r="O32" s="1" t="str">
        <f>Items!$O$6</f>
        <v>Всего себестоимость</v>
      </c>
      <c r="P32" s="16" t="s">
        <v>105</v>
      </c>
      <c r="Q32" s="1" t="str">
        <f>Items!$Q$7</f>
        <v>PL(-)</v>
      </c>
      <c r="R32" s="1" t="str">
        <f>dbP!$N$2</f>
        <v>N</v>
      </c>
      <c r="S32" s="1">
        <f t="shared" si="2"/>
        <v>0</v>
      </c>
    </row>
    <row r="33" spans="1:19" x14ac:dyDescent="0.25">
      <c r="A33" s="19">
        <f>ROW()</f>
        <v>33</v>
      </c>
      <c r="E33" s="1" t="str">
        <f>Items!$E$6</f>
        <v>Начисление себестоимости</v>
      </c>
      <c r="F33" s="1" t="str">
        <f t="shared" si="3"/>
        <v>Резерв-5</v>
      </c>
      <c r="G33" s="1" t="str">
        <f>Items!$G$7</f>
        <v>BS(+)</v>
      </c>
      <c r="H33" s="1" t="str">
        <f>dbP!$M$2</f>
        <v>M</v>
      </c>
      <c r="I33" s="1">
        <f t="shared" si="0"/>
        <v>0</v>
      </c>
      <c r="J33" s="1" t="str">
        <f>Items!$J$6</f>
        <v>Оплаты себестоимостных затрат</v>
      </c>
      <c r="K33" s="1" t="str">
        <f t="shared" si="4"/>
        <v>Резерв-5</v>
      </c>
      <c r="L33" s="1" t="str">
        <f>Items!$L$7</f>
        <v>CF(-)</v>
      </c>
      <c r="M33" s="1" t="str">
        <f>dbP!$N$2</f>
        <v>N</v>
      </c>
      <c r="N33" s="1">
        <f t="shared" si="1"/>
        <v>0</v>
      </c>
      <c r="O33" s="1" t="str">
        <f>Items!$O$6</f>
        <v>Всего себестоимость</v>
      </c>
      <c r="P33" s="16" t="s">
        <v>106</v>
      </c>
      <c r="Q33" s="1" t="str">
        <f>Items!$Q$7</f>
        <v>PL(-)</v>
      </c>
      <c r="R33" s="1" t="str">
        <f>dbP!$N$2</f>
        <v>N</v>
      </c>
      <c r="S33" s="1">
        <f t="shared" si="2"/>
        <v>0</v>
      </c>
    </row>
    <row r="34" spans="1:19" x14ac:dyDescent="0.25">
      <c r="A34" s="19">
        <f>ROW()</f>
        <v>34</v>
      </c>
      <c r="E34" s="1" t="str">
        <f>Items!$E$6</f>
        <v>Начисление себестоимости</v>
      </c>
      <c r="F34" s="1" t="str">
        <f t="shared" si="3"/>
        <v>Резерв-6</v>
      </c>
      <c r="G34" s="1" t="str">
        <f>Items!$G$7</f>
        <v>BS(+)</v>
      </c>
      <c r="H34" s="1" t="str">
        <f>dbP!$M$2</f>
        <v>M</v>
      </c>
      <c r="I34" s="1">
        <f t="shared" si="0"/>
        <v>0</v>
      </c>
      <c r="J34" s="1" t="str">
        <f>Items!$J$6</f>
        <v>Оплаты себестоимостных затрат</v>
      </c>
      <c r="K34" s="1" t="str">
        <f t="shared" si="4"/>
        <v>Резерв-6</v>
      </c>
      <c r="L34" s="1" t="str">
        <f>Items!$L$7</f>
        <v>CF(-)</v>
      </c>
      <c r="M34" s="1" t="str">
        <f>dbP!$N$2</f>
        <v>N</v>
      </c>
      <c r="N34" s="1">
        <f t="shared" si="1"/>
        <v>0</v>
      </c>
      <c r="O34" s="1" t="str">
        <f>Items!$O$6</f>
        <v>Всего себестоимость</v>
      </c>
      <c r="P34" s="16" t="s">
        <v>107</v>
      </c>
      <c r="Q34" s="1" t="str">
        <f>Items!$Q$7</f>
        <v>PL(-)</v>
      </c>
      <c r="R34" s="1" t="str">
        <f>dbP!$N$2</f>
        <v>N</v>
      </c>
      <c r="S34" s="1">
        <f t="shared" si="2"/>
        <v>0</v>
      </c>
    </row>
    <row r="35" spans="1:19" x14ac:dyDescent="0.25">
      <c r="A35" s="19">
        <f>ROW()</f>
        <v>35</v>
      </c>
      <c r="E35" s="1" t="str">
        <f>Items!$E$6</f>
        <v>Начисление себестоимости</v>
      </c>
      <c r="F35" s="1" t="str">
        <f t="shared" si="3"/>
        <v>Резерв-7</v>
      </c>
      <c r="G35" s="1" t="str">
        <f>Items!$G$7</f>
        <v>BS(+)</v>
      </c>
      <c r="H35" s="1" t="str">
        <f>dbP!$M$2</f>
        <v>M</v>
      </c>
      <c r="I35" s="1">
        <f t="shared" ref="I35:I51" si="5">IF(OR(E35=0,E35=""),0,IF(OR(F35=0,F35=""),0,IF(COUNTIFS(E:E,E35,F:F,F35)=1,0,1)))</f>
        <v>0</v>
      </c>
      <c r="J35" s="1" t="str">
        <f>Items!$J$6</f>
        <v>Оплаты себестоимостных затрат</v>
      </c>
      <c r="K35" s="1" t="str">
        <f t="shared" si="4"/>
        <v>Резерв-7</v>
      </c>
      <c r="L35" s="1" t="str">
        <f>Items!$L$7</f>
        <v>CF(-)</v>
      </c>
      <c r="M35" s="1" t="str">
        <f>dbP!$N$2</f>
        <v>N</v>
      </c>
      <c r="N35" s="1">
        <f t="shared" ref="N35:N66" si="6">IF(OR(J35=0,J35=""),0,IF(OR(K35=0,K35=""),0,IF(COUNTIFS(J:J,J35,K:K,K35)=1,0,1)))</f>
        <v>0</v>
      </c>
      <c r="O35" s="1" t="str">
        <f>Items!$O$6</f>
        <v>Всего себестоимость</v>
      </c>
      <c r="P35" s="16" t="s">
        <v>108</v>
      </c>
      <c r="Q35" s="1" t="str">
        <f>Items!$Q$7</f>
        <v>PL(-)</v>
      </c>
      <c r="R35" s="1" t="str">
        <f>dbP!$N$2</f>
        <v>N</v>
      </c>
      <c r="S35" s="1">
        <f t="shared" ref="S35:S66" si="7">IF(OR(O35=0,O35=""),0,IF(OR(P35=0,P35=""),0,IF(COUNTIFS(O:O,O35,P:P,P35)=1,0,1)))</f>
        <v>0</v>
      </c>
    </row>
    <row r="36" spans="1:19" x14ac:dyDescent="0.25">
      <c r="A36" s="19">
        <f>ROW()</f>
        <v>36</v>
      </c>
      <c r="E36" s="1" t="str">
        <f>Items!$E$6</f>
        <v>Начисление себестоимости</v>
      </c>
      <c r="F36" s="1" t="str">
        <f t="shared" si="3"/>
        <v>Резерв-8</v>
      </c>
      <c r="G36" s="1" t="str">
        <f>Items!$G$7</f>
        <v>BS(+)</v>
      </c>
      <c r="H36" s="1" t="str">
        <f>dbP!$M$2</f>
        <v>M</v>
      </c>
      <c r="I36" s="1">
        <f t="shared" si="5"/>
        <v>0</v>
      </c>
      <c r="J36" s="1" t="str">
        <f>Items!$J$6</f>
        <v>Оплаты себестоимостных затрат</v>
      </c>
      <c r="K36" s="1" t="str">
        <f t="shared" si="4"/>
        <v>Резерв-8</v>
      </c>
      <c r="L36" s="1" t="str">
        <f>Items!$L$7</f>
        <v>CF(-)</v>
      </c>
      <c r="M36" s="1" t="str">
        <f>dbP!$N$2</f>
        <v>N</v>
      </c>
      <c r="N36" s="1">
        <f t="shared" si="6"/>
        <v>0</v>
      </c>
      <c r="O36" s="1" t="str">
        <f>Items!$O$6</f>
        <v>Всего себестоимость</v>
      </c>
      <c r="P36" s="16" t="s">
        <v>109</v>
      </c>
      <c r="Q36" s="1" t="str">
        <f>Items!$Q$7</f>
        <v>PL(-)</v>
      </c>
      <c r="R36" s="1" t="str">
        <f>dbP!$N$2</f>
        <v>N</v>
      </c>
      <c r="S36" s="1">
        <f t="shared" si="7"/>
        <v>0</v>
      </c>
    </row>
    <row r="37" spans="1:19" x14ac:dyDescent="0.25">
      <c r="A37" s="19">
        <f>ROW()</f>
        <v>37</v>
      </c>
      <c r="E37" s="15" t="s">
        <v>46</v>
      </c>
      <c r="F37" s="21"/>
      <c r="G37" s="1" t="str">
        <f>Items!$G$3</f>
        <v>BS</v>
      </c>
      <c r="H37" s="20"/>
      <c r="I37" s="1">
        <f t="shared" si="5"/>
        <v>0</v>
      </c>
      <c r="J37" s="17" t="s">
        <v>39</v>
      </c>
      <c r="L37" s="15" t="s">
        <v>40</v>
      </c>
      <c r="N37" s="1">
        <f t="shared" si="6"/>
        <v>0</v>
      </c>
      <c r="O37" s="17" t="s">
        <v>13</v>
      </c>
      <c r="Q37" s="15" t="s">
        <v>41</v>
      </c>
      <c r="S37" s="1">
        <f t="shared" si="7"/>
        <v>0</v>
      </c>
    </row>
    <row r="38" spans="1:19" x14ac:dyDescent="0.25">
      <c r="A38" s="19">
        <f>ROW()</f>
        <v>38</v>
      </c>
      <c r="E38" s="1" t="str">
        <f>Items!$E$37</f>
        <v>Незавершенное производство и запасы</v>
      </c>
      <c r="F38" s="21" t="str">
        <f t="shared" ref="F38:F51" si="8">P7</f>
        <v>Подготовительные работы</v>
      </c>
      <c r="G38" s="1" t="str">
        <f>Items!$G$3</f>
        <v>BS</v>
      </c>
      <c r="H38" s="20"/>
      <c r="I38" s="1">
        <f t="shared" si="5"/>
        <v>0</v>
      </c>
      <c r="J38" s="15" t="s">
        <v>116</v>
      </c>
      <c r="M38" s="1" t="str">
        <f>dbP!$N$2</f>
        <v>N</v>
      </c>
      <c r="N38" s="1">
        <f t="shared" si="6"/>
        <v>0</v>
      </c>
      <c r="O38" s="15" t="s">
        <v>115</v>
      </c>
      <c r="R38" s="1" t="str">
        <f>dbP!$N$2</f>
        <v>N</v>
      </c>
      <c r="S38" s="1">
        <f t="shared" si="7"/>
        <v>0</v>
      </c>
    </row>
    <row r="39" spans="1:19" x14ac:dyDescent="0.25">
      <c r="A39" s="19">
        <f>ROW()</f>
        <v>39</v>
      </c>
      <c r="E39" s="1" t="str">
        <f>Items!$E$37</f>
        <v>Незавершенное производство и запасы</v>
      </c>
      <c r="F39" s="21" t="str">
        <f t="shared" si="8"/>
        <v>Затраты на покупку участка</v>
      </c>
      <c r="G39" s="1" t="str">
        <f>Items!$G$3</f>
        <v>BS</v>
      </c>
      <c r="H39" s="20"/>
      <c r="I39" s="1">
        <f t="shared" si="5"/>
        <v>0</v>
      </c>
      <c r="J39" s="1" t="str">
        <f>Items!$J$38</f>
        <v>Оплата расходов на персонал</v>
      </c>
      <c r="K39" s="1" t="str">
        <f t="shared" ref="K39:K47" si="9">P39</f>
        <v>Руководитель снабжения</v>
      </c>
      <c r="L39" s="1" t="str">
        <f>Items!$L$7</f>
        <v>CF(-)</v>
      </c>
      <c r="M39" s="1" t="str">
        <f>dbP!$N$2</f>
        <v>N</v>
      </c>
      <c r="N39" s="1">
        <f t="shared" si="6"/>
        <v>0</v>
      </c>
      <c r="O39" s="1" t="str">
        <f>Items!$O$38</f>
        <v>Расходы на персонал</v>
      </c>
      <c r="P39" s="18" t="s">
        <v>117</v>
      </c>
      <c r="Q39" s="1" t="str">
        <f>Items!$Q$7</f>
        <v>PL(-)</v>
      </c>
      <c r="R39" s="1" t="str">
        <f>dbP!$N$2</f>
        <v>N</v>
      </c>
      <c r="S39" s="1">
        <f t="shared" si="7"/>
        <v>0</v>
      </c>
    </row>
    <row r="40" spans="1:19" x14ac:dyDescent="0.25">
      <c r="A40" s="19">
        <f>ROW()</f>
        <v>40</v>
      </c>
      <c r="E40" s="1" t="str">
        <f>Items!$E$37</f>
        <v>Незавершенное производство и запасы</v>
      </c>
      <c r="F40" s="21" t="str">
        <f t="shared" si="8"/>
        <v>Прочее</v>
      </c>
      <c r="G40" s="1" t="str">
        <f>Items!$G$3</f>
        <v>BS</v>
      </c>
      <c r="H40" s="20"/>
      <c r="I40" s="1">
        <f t="shared" si="5"/>
        <v>0</v>
      </c>
      <c r="J40" s="1" t="str">
        <f>Items!$J$38</f>
        <v>Оплата расходов на персонал</v>
      </c>
      <c r="K40" s="1" t="str">
        <f t="shared" si="9"/>
        <v>Руководитель производства</v>
      </c>
      <c r="L40" s="1" t="str">
        <f>Items!$L$7</f>
        <v>CF(-)</v>
      </c>
      <c r="M40" s="1" t="str">
        <f>dbP!$N$2</f>
        <v>N</v>
      </c>
      <c r="N40" s="1">
        <f t="shared" si="6"/>
        <v>0</v>
      </c>
      <c r="O40" s="1" t="str">
        <f>Items!$O$38</f>
        <v>Расходы на персонал</v>
      </c>
      <c r="P40" s="18" t="s">
        <v>118</v>
      </c>
      <c r="Q40" s="1" t="str">
        <f>Items!$Q$7</f>
        <v>PL(-)</v>
      </c>
      <c r="R40" s="1" t="str">
        <f>dbP!$N$2</f>
        <v>N</v>
      </c>
      <c r="S40" s="1">
        <f t="shared" si="7"/>
        <v>0</v>
      </c>
    </row>
    <row r="41" spans="1:19" x14ac:dyDescent="0.25">
      <c r="A41" s="19">
        <f>ROW()</f>
        <v>41</v>
      </c>
      <c r="E41" s="1" t="str">
        <f>Items!$E$37</f>
        <v>Незавершенное производство и запасы</v>
      </c>
      <c r="F41" s="21" t="str">
        <f t="shared" si="8"/>
        <v>ГСМ</v>
      </c>
      <c r="G41" s="1" t="str">
        <f>Items!$G$3</f>
        <v>BS</v>
      </c>
      <c r="H41" s="20"/>
      <c r="I41" s="1">
        <f t="shared" si="5"/>
        <v>0</v>
      </c>
      <c r="J41" s="1" t="str">
        <f>Items!$J$38</f>
        <v>Оплата расходов на персонал</v>
      </c>
      <c r="K41" s="1" t="str">
        <f t="shared" si="9"/>
        <v>Архитектор</v>
      </c>
      <c r="L41" s="1" t="str">
        <f>Items!$L$7</f>
        <v>CF(-)</v>
      </c>
      <c r="M41" s="1" t="str">
        <f>dbP!$N$2</f>
        <v>N</v>
      </c>
      <c r="N41" s="1">
        <f t="shared" si="6"/>
        <v>0</v>
      </c>
      <c r="O41" s="1" t="str">
        <f>Items!$O$38</f>
        <v>Расходы на персонал</v>
      </c>
      <c r="P41" s="18" t="s">
        <v>119</v>
      </c>
      <c r="Q41" s="1" t="str">
        <f>Items!$Q$7</f>
        <v>PL(-)</v>
      </c>
      <c r="R41" s="1" t="str">
        <f>dbP!$N$2</f>
        <v>N</v>
      </c>
      <c r="S41" s="1">
        <f t="shared" si="7"/>
        <v>0</v>
      </c>
    </row>
    <row r="42" spans="1:19" x14ac:dyDescent="0.25">
      <c r="A42" s="19">
        <f>ROW()</f>
        <v>42</v>
      </c>
      <c r="E42" s="1" t="str">
        <f>Items!$E$37</f>
        <v>Незавершенное производство и запасы</v>
      </c>
      <c r="F42" s="21" t="str">
        <f t="shared" si="8"/>
        <v>Электрика</v>
      </c>
      <c r="G42" s="1" t="str">
        <f>Items!$G$3</f>
        <v>BS</v>
      </c>
      <c r="H42" s="20"/>
      <c r="I42" s="1">
        <f t="shared" si="5"/>
        <v>0</v>
      </c>
      <c r="J42" s="1" t="str">
        <f>Items!$J$38</f>
        <v>Оплата расходов на персонал</v>
      </c>
      <c r="K42" s="1" t="str">
        <f t="shared" si="9"/>
        <v>Маркетолог</v>
      </c>
      <c r="L42" s="1" t="str">
        <f>Items!$L$7</f>
        <v>CF(-)</v>
      </c>
      <c r="M42" s="1" t="str">
        <f>dbP!$N$2</f>
        <v>N</v>
      </c>
      <c r="N42" s="1">
        <f t="shared" si="6"/>
        <v>0</v>
      </c>
      <c r="O42" s="1" t="str">
        <f>Items!$O$38</f>
        <v>Расходы на персонал</v>
      </c>
      <c r="P42" s="18" t="s">
        <v>120</v>
      </c>
      <c r="Q42" s="1" t="str">
        <f>Items!$Q$7</f>
        <v>PL(-)</v>
      </c>
      <c r="R42" s="1" t="str">
        <f>dbP!$N$2</f>
        <v>N</v>
      </c>
      <c r="S42" s="1">
        <f t="shared" si="7"/>
        <v>0</v>
      </c>
    </row>
    <row r="43" spans="1:19" x14ac:dyDescent="0.25">
      <c r="A43" s="19">
        <f>ROW()</f>
        <v>43</v>
      </c>
      <c r="E43" s="1" t="str">
        <f>Items!$E$37</f>
        <v>Незавершенное производство и запасы</v>
      </c>
      <c r="F43" s="21" t="str">
        <f t="shared" si="8"/>
        <v>Доставка</v>
      </c>
      <c r="G43" s="1" t="str">
        <f>Items!$G$3</f>
        <v>BS</v>
      </c>
      <c r="H43" s="20"/>
      <c r="I43" s="1">
        <f t="shared" si="5"/>
        <v>0</v>
      </c>
      <c r="J43" s="1" t="str">
        <f>Items!$J$38</f>
        <v>Оплата расходов на персонал</v>
      </c>
      <c r="K43" s="1" t="str">
        <f t="shared" si="9"/>
        <v>Брокер</v>
      </c>
      <c r="L43" s="1" t="str">
        <f>Items!$L$7</f>
        <v>CF(-)</v>
      </c>
      <c r="M43" s="1" t="str">
        <f>dbP!$N$2</f>
        <v>N</v>
      </c>
      <c r="N43" s="1">
        <f t="shared" si="6"/>
        <v>0</v>
      </c>
      <c r="O43" s="1" t="str">
        <f>Items!$O$38</f>
        <v>Расходы на персонал</v>
      </c>
      <c r="P43" s="18" t="s">
        <v>121</v>
      </c>
      <c r="Q43" s="1" t="str">
        <f>Items!$Q$7</f>
        <v>PL(-)</v>
      </c>
      <c r="R43" s="1" t="str">
        <f>dbP!$N$2</f>
        <v>N</v>
      </c>
      <c r="S43" s="1">
        <f t="shared" si="7"/>
        <v>0</v>
      </c>
    </row>
    <row r="44" spans="1:19" x14ac:dyDescent="0.25">
      <c r="A44" s="19">
        <f>ROW()</f>
        <v>44</v>
      </c>
      <c r="E44" s="1" t="str">
        <f>Items!$E$37</f>
        <v>Незавершенное производство и запасы</v>
      </c>
      <c r="F44" s="21" t="str">
        <f t="shared" si="8"/>
        <v>Канализация, Скважина,кессон и септик</v>
      </c>
      <c r="G44" s="1" t="str">
        <f>Items!$G$3</f>
        <v>BS</v>
      </c>
      <c r="H44" s="20"/>
      <c r="I44" s="1">
        <f t="shared" si="5"/>
        <v>0</v>
      </c>
      <c r="J44" s="1" t="str">
        <f>Items!$J$38</f>
        <v>Оплата расходов на персонал</v>
      </c>
      <c r="K44" s="1" t="str">
        <f t="shared" si="9"/>
        <v>Бухгалтер</v>
      </c>
      <c r="L44" s="1" t="str">
        <f>Items!$L$7</f>
        <v>CF(-)</v>
      </c>
      <c r="M44" s="1" t="str">
        <f>dbP!$N$2</f>
        <v>N</v>
      </c>
      <c r="N44" s="1">
        <f t="shared" si="6"/>
        <v>0</v>
      </c>
      <c r="O44" s="1" t="str">
        <f>Items!$O$38</f>
        <v>Расходы на персонал</v>
      </c>
      <c r="P44" s="18" t="s">
        <v>122</v>
      </c>
      <c r="Q44" s="1" t="str">
        <f>Items!$Q$7</f>
        <v>PL(-)</v>
      </c>
      <c r="R44" s="1" t="str">
        <f>dbP!$N$2</f>
        <v>N</v>
      </c>
      <c r="S44" s="1">
        <f t="shared" si="7"/>
        <v>0</v>
      </c>
    </row>
    <row r="45" spans="1:19" x14ac:dyDescent="0.25">
      <c r="A45" s="19">
        <f>ROW()</f>
        <v>45</v>
      </c>
      <c r="E45" s="1" t="str">
        <f>Items!$E$37</f>
        <v>Незавершенное производство и запасы</v>
      </c>
      <c r="F45" s="21" t="str">
        <f t="shared" si="8"/>
        <v>Метизы, расходники</v>
      </c>
      <c r="G45" s="1" t="str">
        <f>Items!$G$3</f>
        <v>BS</v>
      </c>
      <c r="H45" s="20"/>
      <c r="I45" s="1">
        <f t="shared" si="5"/>
        <v>0</v>
      </c>
      <c r="J45" s="1" t="str">
        <f>Items!$J$38</f>
        <v>Оплата расходов на персонал</v>
      </c>
      <c r="K45" s="1" t="str">
        <f t="shared" si="9"/>
        <v>Директор</v>
      </c>
      <c r="L45" s="1" t="str">
        <f>Items!$L$7</f>
        <v>CF(-)</v>
      </c>
      <c r="M45" s="1" t="str">
        <f>dbP!$N$2</f>
        <v>N</v>
      </c>
      <c r="N45" s="1">
        <f t="shared" si="6"/>
        <v>0</v>
      </c>
      <c r="O45" s="1" t="str">
        <f>Items!$O$38</f>
        <v>Расходы на персонал</v>
      </c>
      <c r="P45" s="18" t="s">
        <v>123</v>
      </c>
      <c r="Q45" s="1" t="str">
        <f>Items!$Q$7</f>
        <v>PL(-)</v>
      </c>
      <c r="R45" s="1" t="str">
        <f>dbP!$N$2</f>
        <v>N</v>
      </c>
      <c r="S45" s="1">
        <f t="shared" si="7"/>
        <v>0</v>
      </c>
    </row>
    <row r="46" spans="1:19" x14ac:dyDescent="0.25">
      <c r="A46" s="19">
        <f>ROW()</f>
        <v>46</v>
      </c>
      <c r="E46" s="1" t="str">
        <f>Items!$E$37</f>
        <v>Незавершенное производство и запасы</v>
      </c>
      <c r="F46" s="21" t="str">
        <f t="shared" si="8"/>
        <v>Материалы Фундамент</v>
      </c>
      <c r="G46" s="1" t="str">
        <f>Items!$G$3</f>
        <v>BS</v>
      </c>
      <c r="H46" s="20"/>
      <c r="I46" s="1">
        <f t="shared" si="5"/>
        <v>0</v>
      </c>
      <c r="J46" s="1" t="str">
        <f>Items!$J$38</f>
        <v>Оплата расходов на персонал</v>
      </c>
      <c r="K46" s="1" t="str">
        <f t="shared" si="9"/>
        <v>Фин директор</v>
      </c>
      <c r="L46" s="1" t="str">
        <f>Items!$L$7</f>
        <v>CF(-)</v>
      </c>
      <c r="M46" s="1" t="str">
        <f>dbP!$N$2</f>
        <v>N</v>
      </c>
      <c r="N46" s="1">
        <f t="shared" si="6"/>
        <v>0</v>
      </c>
      <c r="O46" s="1" t="str">
        <f>Items!$O$38</f>
        <v>Расходы на персонал</v>
      </c>
      <c r="P46" s="18" t="s">
        <v>124</v>
      </c>
      <c r="Q46" s="1" t="str">
        <f>Items!$Q$7</f>
        <v>PL(-)</v>
      </c>
      <c r="R46" s="1" t="str">
        <f>dbP!$N$2</f>
        <v>N</v>
      </c>
      <c r="S46" s="1">
        <f t="shared" si="7"/>
        <v>0</v>
      </c>
    </row>
    <row r="47" spans="1:19" x14ac:dyDescent="0.25">
      <c r="A47" s="19">
        <f>ROW()</f>
        <v>47</v>
      </c>
      <c r="E47" s="1" t="str">
        <f>Items!$E$37</f>
        <v>Незавершенное производство и запасы</v>
      </c>
      <c r="F47" s="21" t="str">
        <f t="shared" si="8"/>
        <v>Материалы Коробка</v>
      </c>
      <c r="G47" s="1" t="str">
        <f>Items!$G$3</f>
        <v>BS</v>
      </c>
      <c r="H47" s="20"/>
      <c r="I47" s="1">
        <f t="shared" si="5"/>
        <v>0</v>
      </c>
      <c r="J47" s="1" t="str">
        <f>Items!$J$38</f>
        <v>Оплата расходов на персонал</v>
      </c>
      <c r="K47" s="1" t="str">
        <f t="shared" si="9"/>
        <v>Резерв-1</v>
      </c>
      <c r="L47" s="1" t="str">
        <f>Items!$L$7</f>
        <v>CF(-)</v>
      </c>
      <c r="M47" s="1" t="str">
        <f>dbP!$N$2</f>
        <v>N</v>
      </c>
      <c r="N47" s="1">
        <f t="shared" si="6"/>
        <v>0</v>
      </c>
      <c r="O47" s="1" t="str">
        <f>Items!$O$38</f>
        <v>Расходы на персонал</v>
      </c>
      <c r="P47" s="16" t="s">
        <v>102</v>
      </c>
      <c r="Q47" s="1" t="str">
        <f>Items!$Q$7</f>
        <v>PL(-)</v>
      </c>
      <c r="R47" s="1" t="str">
        <f>dbP!$N$2</f>
        <v>N</v>
      </c>
      <c r="S47" s="1">
        <f t="shared" si="7"/>
        <v>0</v>
      </c>
    </row>
    <row r="48" spans="1:19" x14ac:dyDescent="0.25">
      <c r="A48" s="19">
        <f>ROW()</f>
        <v>48</v>
      </c>
      <c r="E48" s="1" t="str">
        <f>Items!$E$37</f>
        <v>Незавершенное производство и запасы</v>
      </c>
      <c r="F48" s="21" t="str">
        <f t="shared" si="8"/>
        <v>Материалы Кровля</v>
      </c>
      <c r="G48" s="1" t="str">
        <f>Items!$G$3</f>
        <v>BS</v>
      </c>
      <c r="H48" s="20"/>
      <c r="I48" s="1">
        <f t="shared" si="5"/>
        <v>0</v>
      </c>
      <c r="J48" s="1" t="str">
        <f>Items!$J$38</f>
        <v>Оплата расходов на персонал</v>
      </c>
      <c r="K48" s="1" t="str">
        <f>P48</f>
        <v>Резерв-2</v>
      </c>
      <c r="L48" s="1" t="str">
        <f>Items!$L$7</f>
        <v>CF(-)</v>
      </c>
      <c r="M48" s="1" t="str">
        <f>dbP!$N$2</f>
        <v>N</v>
      </c>
      <c r="N48" s="1">
        <f t="shared" si="6"/>
        <v>0</v>
      </c>
      <c r="O48" s="1" t="str">
        <f>Items!$O$38</f>
        <v>Расходы на персонал</v>
      </c>
      <c r="P48" s="16" t="s">
        <v>103</v>
      </c>
      <c r="Q48" s="1" t="str">
        <f>Items!$Q$7</f>
        <v>PL(-)</v>
      </c>
      <c r="R48" s="1" t="str">
        <f>dbP!$N$2</f>
        <v>N</v>
      </c>
      <c r="S48" s="1">
        <f t="shared" si="7"/>
        <v>0</v>
      </c>
    </row>
    <row r="49" spans="1:19" x14ac:dyDescent="0.25">
      <c r="A49" s="19">
        <f>ROW()</f>
        <v>49</v>
      </c>
      <c r="E49" s="1" t="str">
        <f>Items!$E$37</f>
        <v>Незавершенное производство и запасы</v>
      </c>
      <c r="F49" s="21" t="str">
        <f t="shared" si="8"/>
        <v>Материалы Окна и двери</v>
      </c>
      <c r="G49" s="1" t="str">
        <f>Items!$G$3</f>
        <v>BS</v>
      </c>
      <c r="H49" s="20"/>
      <c r="I49" s="1">
        <f t="shared" si="5"/>
        <v>0</v>
      </c>
      <c r="J49" s="15" t="s">
        <v>110</v>
      </c>
      <c r="M49" s="1" t="str">
        <f>dbP!$N$2</f>
        <v>N</v>
      </c>
      <c r="N49" s="1">
        <f t="shared" si="6"/>
        <v>0</v>
      </c>
      <c r="O49" s="15" t="s">
        <v>125</v>
      </c>
      <c r="R49" s="1" t="str">
        <f>dbP!$N$2</f>
        <v>N</v>
      </c>
      <c r="S49" s="1">
        <f t="shared" si="7"/>
        <v>0</v>
      </c>
    </row>
    <row r="50" spans="1:19" x14ac:dyDescent="0.25">
      <c r="A50" s="19">
        <f>ROW()</f>
        <v>50</v>
      </c>
      <c r="E50" s="1" t="str">
        <f>Items!$E$37</f>
        <v>Незавершенное производство и запасы</v>
      </c>
      <c r="F50" s="21" t="str">
        <f t="shared" si="8"/>
        <v>Материалы Фасад</v>
      </c>
      <c r="G50" s="1" t="str">
        <f>Items!$G$3</f>
        <v>BS</v>
      </c>
      <c r="H50" s="20"/>
      <c r="I50" s="1">
        <f t="shared" si="5"/>
        <v>0</v>
      </c>
      <c r="J50" s="1" t="str">
        <f>Items!$J$49</f>
        <v>Оплата переменных расходов</v>
      </c>
      <c r="K50" s="1" t="str">
        <f t="shared" ref="K50:K59" si="10">P50</f>
        <v>Реклама</v>
      </c>
      <c r="L50" s="1" t="str">
        <f>Items!$L$7</f>
        <v>CF(-)</v>
      </c>
      <c r="M50" s="1" t="str">
        <f>dbP!$N$2</f>
        <v>N</v>
      </c>
      <c r="N50" s="1">
        <f t="shared" si="6"/>
        <v>0</v>
      </c>
      <c r="O50" s="1" t="str">
        <f>Items!$O$49</f>
        <v>Переменные расходы</v>
      </c>
      <c r="P50" s="18" t="s">
        <v>23</v>
      </c>
      <c r="Q50" s="1" t="str">
        <f>Items!$Q$7</f>
        <v>PL(-)</v>
      </c>
      <c r="R50" s="1" t="str">
        <f>dbP!$N$2</f>
        <v>N</v>
      </c>
      <c r="S50" s="1">
        <f t="shared" si="7"/>
        <v>0</v>
      </c>
    </row>
    <row r="51" spans="1:19" x14ac:dyDescent="0.25">
      <c r="A51" s="19">
        <f>ROW()</f>
        <v>51</v>
      </c>
      <c r="E51" s="1" t="str">
        <f>Items!$E$37</f>
        <v>Незавершенное производство и запасы</v>
      </c>
      <c r="F51" s="21" t="str">
        <f t="shared" si="8"/>
        <v>Материалы Благоустройство</v>
      </c>
      <c r="G51" s="1" t="str">
        <f>Items!$G$3</f>
        <v>BS</v>
      </c>
      <c r="H51" s="20"/>
      <c r="I51" s="1">
        <f t="shared" si="5"/>
        <v>0</v>
      </c>
      <c r="J51" s="1" t="str">
        <f>Items!$J$49</f>
        <v>Оплата переменных расходов</v>
      </c>
      <c r="K51" s="1" t="str">
        <f t="shared" si="10"/>
        <v>Проектирование</v>
      </c>
      <c r="L51" s="1" t="str">
        <f>Items!$L$7</f>
        <v>CF(-)</v>
      </c>
      <c r="M51" s="1" t="str">
        <f>dbP!$N$2</f>
        <v>N</v>
      </c>
      <c r="N51" s="1">
        <f t="shared" si="6"/>
        <v>0</v>
      </c>
      <c r="O51" s="1" t="str">
        <f>Items!$O$49</f>
        <v>Переменные расходы</v>
      </c>
      <c r="P51" s="18" t="s">
        <v>73</v>
      </c>
      <c r="Q51" s="1" t="str">
        <f>Items!$Q$7</f>
        <v>PL(-)</v>
      </c>
      <c r="R51" s="1" t="str">
        <f>dbP!$N$2</f>
        <v>N</v>
      </c>
      <c r="S51" s="1">
        <f t="shared" si="7"/>
        <v>0</v>
      </c>
    </row>
    <row r="52" spans="1:19" x14ac:dyDescent="0.25">
      <c r="A52" s="19">
        <f>ROW()</f>
        <v>52</v>
      </c>
      <c r="E52" s="1" t="str">
        <f>Items!$E$37</f>
        <v>Незавершенное производство и запасы</v>
      </c>
      <c r="F52" s="21" t="str">
        <f t="shared" ref="F52:F67" si="11">P21</f>
        <v>Монтаж фундамента</v>
      </c>
      <c r="G52" s="1" t="str">
        <f>Items!$G$3</f>
        <v>BS</v>
      </c>
      <c r="H52" s="20"/>
      <c r="I52" s="1">
        <f t="shared" ref="I52:I67" si="12">IF(OR(E52=0,E52=""),0,IF(OR(F52=0,F52=""),0,IF(COUNTIFS(E:E,E52,F:F,F52)=1,0,1)))</f>
        <v>0</v>
      </c>
      <c r="J52" s="1" t="str">
        <f>Items!$J$49</f>
        <v>Оплата переменных расходов</v>
      </c>
      <c r="K52" s="1" t="str">
        <f t="shared" si="10"/>
        <v>Расходы брокера</v>
      </c>
      <c r="L52" s="1" t="str">
        <f>Items!$L$7</f>
        <v>CF(-)</v>
      </c>
      <c r="M52" s="1" t="str">
        <f>dbP!$N$2</f>
        <v>N</v>
      </c>
      <c r="N52" s="1">
        <f t="shared" si="6"/>
        <v>0</v>
      </c>
      <c r="O52" s="1" t="str">
        <f>Items!$O$49</f>
        <v>Переменные расходы</v>
      </c>
      <c r="P52" s="18" t="s">
        <v>85</v>
      </c>
      <c r="Q52" s="1" t="str">
        <f>Items!$Q$7</f>
        <v>PL(-)</v>
      </c>
      <c r="R52" s="1" t="str">
        <f>dbP!$N$2</f>
        <v>N</v>
      </c>
      <c r="S52" s="1">
        <f t="shared" si="7"/>
        <v>0</v>
      </c>
    </row>
    <row r="53" spans="1:19" x14ac:dyDescent="0.25">
      <c r="A53" s="19">
        <f>ROW()</f>
        <v>53</v>
      </c>
      <c r="E53" s="1" t="str">
        <f>Items!$E$37</f>
        <v>Незавершенное производство и запасы</v>
      </c>
      <c r="F53" s="21" t="str">
        <f t="shared" si="11"/>
        <v>Монтаж Коробки</v>
      </c>
      <c r="G53" s="1" t="str">
        <f>Items!$G$3</f>
        <v>BS</v>
      </c>
      <c r="H53" s="20"/>
      <c r="I53" s="1">
        <f t="shared" si="12"/>
        <v>0</v>
      </c>
      <c r="J53" s="1" t="str">
        <f>Items!$J$49</f>
        <v>Оплата переменных расходов</v>
      </c>
      <c r="K53" s="1" t="str">
        <f t="shared" si="10"/>
        <v>ГСМ</v>
      </c>
      <c r="L53" s="1" t="str">
        <f>Items!$L$7</f>
        <v>CF(-)</v>
      </c>
      <c r="M53" s="1" t="str">
        <f>dbP!$N$2</f>
        <v>N</v>
      </c>
      <c r="N53" s="1">
        <f t="shared" si="6"/>
        <v>0</v>
      </c>
      <c r="O53" s="1" t="str">
        <f>Items!$O$49</f>
        <v>Переменные расходы</v>
      </c>
      <c r="P53" s="18" t="s">
        <v>66</v>
      </c>
      <c r="Q53" s="1" t="str">
        <f>Items!$Q$7</f>
        <v>PL(-)</v>
      </c>
      <c r="R53" s="1" t="str">
        <f>dbP!$N$2</f>
        <v>N</v>
      </c>
      <c r="S53" s="1">
        <f t="shared" si="7"/>
        <v>0</v>
      </c>
    </row>
    <row r="54" spans="1:19" x14ac:dyDescent="0.25">
      <c r="A54" s="19">
        <f>ROW()</f>
        <v>54</v>
      </c>
      <c r="E54" s="1" t="str">
        <f>Items!$E$37</f>
        <v>Незавершенное производство и запасы</v>
      </c>
      <c r="F54" s="21" t="str">
        <f t="shared" si="11"/>
        <v>Монтаж кровли</v>
      </c>
      <c r="G54" s="1" t="str">
        <f>Items!$G$3</f>
        <v>BS</v>
      </c>
      <c r="H54" s="20"/>
      <c r="I54" s="1">
        <f t="shared" si="12"/>
        <v>0</v>
      </c>
      <c r="J54" s="1" t="str">
        <f>Items!$J$49</f>
        <v>Оплата переменных расходов</v>
      </c>
      <c r="K54" s="1" t="str">
        <f t="shared" si="10"/>
        <v>Прочие расходы</v>
      </c>
      <c r="L54" s="1" t="str">
        <f>Items!$L$7</f>
        <v>CF(-)</v>
      </c>
      <c r="M54" s="1" t="str">
        <f>dbP!$N$2</f>
        <v>N</v>
      </c>
      <c r="N54" s="1">
        <f t="shared" si="6"/>
        <v>0</v>
      </c>
      <c r="O54" s="1" t="str">
        <f>Items!$O$49</f>
        <v>Переменные расходы</v>
      </c>
      <c r="P54" s="18" t="s">
        <v>127</v>
      </c>
      <c r="Q54" s="1" t="str">
        <f>Items!$Q$7</f>
        <v>PL(-)</v>
      </c>
      <c r="R54" s="1" t="str">
        <f>dbP!$N$2</f>
        <v>N</v>
      </c>
      <c r="S54" s="1">
        <f t="shared" si="7"/>
        <v>0</v>
      </c>
    </row>
    <row r="55" spans="1:19" x14ac:dyDescent="0.25">
      <c r="A55" s="19">
        <f>ROW()</f>
        <v>55</v>
      </c>
      <c r="E55" s="1" t="str">
        <f>Items!$E$37</f>
        <v>Незавершенное производство и запасы</v>
      </c>
      <c r="F55" s="21" t="str">
        <f t="shared" si="11"/>
        <v>Монтаж окон</v>
      </c>
      <c r="G55" s="1" t="str">
        <f>Items!$G$3</f>
        <v>BS</v>
      </c>
      <c r="H55" s="20"/>
      <c r="I55" s="1">
        <f>IF(OR(E55=0,E55=""),0,IF(OR(F55=0,F55=""),0,IF(COUNTIFS(E:E,E55,F:F,F55)=1,0,1)))</f>
        <v>0</v>
      </c>
      <c r="J55" s="1" t="str">
        <f>Items!$J$49</f>
        <v>Оплата переменных расходов</v>
      </c>
      <c r="K55" s="1" t="str">
        <f t="shared" si="10"/>
        <v>Инструменты</v>
      </c>
      <c r="L55" s="1" t="str">
        <f>Items!$L$7</f>
        <v>CF(-)</v>
      </c>
      <c r="M55" s="1" t="str">
        <f>dbP!$N$2</f>
        <v>N</v>
      </c>
      <c r="N55" s="1">
        <f t="shared" si="6"/>
        <v>0</v>
      </c>
      <c r="O55" s="1" t="str">
        <f>Items!$O$49</f>
        <v>Переменные расходы</v>
      </c>
      <c r="P55" s="18" t="s">
        <v>128</v>
      </c>
      <c r="Q55" s="1" t="str">
        <f>Items!$Q$7</f>
        <v>PL(-)</v>
      </c>
      <c r="R55" s="1" t="str">
        <f>dbP!$N$2</f>
        <v>N</v>
      </c>
      <c r="S55" s="1">
        <f t="shared" si="7"/>
        <v>0</v>
      </c>
    </row>
    <row r="56" spans="1:19" x14ac:dyDescent="0.25">
      <c r="A56" s="19">
        <f>ROW()</f>
        <v>56</v>
      </c>
      <c r="E56" s="1" t="str">
        <f>Items!$E$37</f>
        <v>Незавершенное производство и запасы</v>
      </c>
      <c r="F56" s="21" t="str">
        <f t="shared" si="11"/>
        <v>Монтаж Фасада</v>
      </c>
      <c r="G56" s="1" t="str">
        <f>Items!$G$3</f>
        <v>BS</v>
      </c>
      <c r="H56" s="20"/>
      <c r="I56" s="1">
        <f t="shared" si="12"/>
        <v>0</v>
      </c>
      <c r="J56" s="1" t="str">
        <f>Items!$J$49</f>
        <v>Оплата переменных расходов</v>
      </c>
      <c r="K56" s="1" t="str">
        <f t="shared" si="10"/>
        <v>Резерв-1</v>
      </c>
      <c r="L56" s="1" t="str">
        <f>Items!$L$7</f>
        <v>CF(-)</v>
      </c>
      <c r="M56" s="1" t="str">
        <f>dbP!$N$2</f>
        <v>N</v>
      </c>
      <c r="N56" s="1">
        <f t="shared" si="6"/>
        <v>0</v>
      </c>
      <c r="O56" s="1" t="str">
        <f>Items!$O$49</f>
        <v>Переменные расходы</v>
      </c>
      <c r="P56" s="16" t="s">
        <v>102</v>
      </c>
      <c r="Q56" s="1" t="str">
        <f>Items!$Q$7</f>
        <v>PL(-)</v>
      </c>
      <c r="R56" s="1" t="str">
        <f>dbP!$N$2</f>
        <v>N</v>
      </c>
      <c r="S56" s="1">
        <f t="shared" si="7"/>
        <v>0</v>
      </c>
    </row>
    <row r="57" spans="1:19" x14ac:dyDescent="0.25">
      <c r="A57" s="19">
        <f>ROW()</f>
        <v>57</v>
      </c>
      <c r="E57" s="1" t="str">
        <f>Items!$E$37</f>
        <v>Незавершенное производство и запасы</v>
      </c>
      <c r="F57" s="21" t="str">
        <f t="shared" si="11"/>
        <v>Монтаж Благоустройства</v>
      </c>
      <c r="G57" s="1" t="str">
        <f>Items!$G$3</f>
        <v>BS</v>
      </c>
      <c r="H57" s="20"/>
      <c r="I57" s="1">
        <f t="shared" si="12"/>
        <v>0</v>
      </c>
      <c r="J57" s="1" t="str">
        <f>Items!$J$49</f>
        <v>Оплата переменных расходов</v>
      </c>
      <c r="K57" s="1" t="str">
        <f t="shared" si="10"/>
        <v>Резерв-2</v>
      </c>
      <c r="L57" s="1" t="str">
        <f>Items!$L$7</f>
        <v>CF(-)</v>
      </c>
      <c r="M57" s="1" t="str">
        <f>dbP!$N$2</f>
        <v>N</v>
      </c>
      <c r="N57" s="1">
        <f t="shared" si="6"/>
        <v>0</v>
      </c>
      <c r="O57" s="1" t="str">
        <f>Items!$O$49</f>
        <v>Переменные расходы</v>
      </c>
      <c r="P57" s="16" t="s">
        <v>103</v>
      </c>
      <c r="Q57" s="1" t="str">
        <f>Items!$Q$7</f>
        <v>PL(-)</v>
      </c>
      <c r="R57" s="1" t="str">
        <f>dbP!$N$2</f>
        <v>N</v>
      </c>
      <c r="S57" s="1">
        <f t="shared" si="7"/>
        <v>0</v>
      </c>
    </row>
    <row r="58" spans="1:19" x14ac:dyDescent="0.25">
      <c r="A58" s="19">
        <f>ROW()</f>
        <v>58</v>
      </c>
      <c r="E58" s="1" t="str">
        <f>Items!$E$37</f>
        <v>Незавершенное производство и запасы</v>
      </c>
      <c r="F58" s="21" t="str">
        <f t="shared" si="11"/>
        <v>Спец техника</v>
      </c>
      <c r="G58" s="1" t="str">
        <f>Items!$G$3</f>
        <v>BS</v>
      </c>
      <c r="H58" s="20"/>
      <c r="I58" s="1">
        <f t="shared" si="12"/>
        <v>0</v>
      </c>
      <c r="J58" s="1" t="str">
        <f>Items!$J$49</f>
        <v>Оплата переменных расходов</v>
      </c>
      <c r="K58" s="1" t="str">
        <f t="shared" si="10"/>
        <v>Резерв-3</v>
      </c>
      <c r="L58" s="1" t="str">
        <f>Items!$L$7</f>
        <v>CF(-)</v>
      </c>
      <c r="M58" s="1" t="str">
        <f>dbP!$N$2</f>
        <v>N</v>
      </c>
      <c r="N58" s="1">
        <f t="shared" si="6"/>
        <v>0</v>
      </c>
      <c r="O58" s="1" t="str">
        <f>Items!$O$49</f>
        <v>Переменные расходы</v>
      </c>
      <c r="P58" s="16" t="s">
        <v>104</v>
      </c>
      <c r="Q58" s="1" t="str">
        <f>Items!$Q$7</f>
        <v>PL(-)</v>
      </c>
      <c r="R58" s="1" t="str">
        <f>dbP!$N$2</f>
        <v>N</v>
      </c>
      <c r="S58" s="1">
        <f t="shared" si="7"/>
        <v>0</v>
      </c>
    </row>
    <row r="59" spans="1:19" x14ac:dyDescent="0.25">
      <c r="A59" s="19">
        <f>ROW()</f>
        <v>59</v>
      </c>
      <c r="E59" s="1" t="str">
        <f>Items!$E$37</f>
        <v>Незавершенное производство и запасы</v>
      </c>
      <c r="F59" s="21" t="str">
        <f t="shared" si="11"/>
        <v>Общая территория (дорога, ливневка, газ, эл-во)</v>
      </c>
      <c r="G59" s="1" t="str">
        <f>Items!$G$3</f>
        <v>BS</v>
      </c>
      <c r="H59" s="20"/>
      <c r="I59" s="1">
        <f t="shared" si="12"/>
        <v>0</v>
      </c>
      <c r="J59" s="1" t="str">
        <f>Items!$J$49</f>
        <v>Оплата переменных расходов</v>
      </c>
      <c r="K59" s="1" t="str">
        <f t="shared" si="10"/>
        <v>Резерв-4</v>
      </c>
      <c r="L59" s="1" t="str">
        <f>Items!$L$7</f>
        <v>CF(-)</v>
      </c>
      <c r="M59" s="1" t="str">
        <f>dbP!$N$2</f>
        <v>N</v>
      </c>
      <c r="N59" s="1">
        <f t="shared" si="6"/>
        <v>0</v>
      </c>
      <c r="O59" s="1" t="str">
        <f>Items!$O$49</f>
        <v>Переменные расходы</v>
      </c>
      <c r="P59" s="16" t="s">
        <v>105</v>
      </c>
      <c r="Q59" s="1" t="str">
        <f>Items!$Q$7</f>
        <v>PL(-)</v>
      </c>
      <c r="R59" s="1" t="str">
        <f>dbP!$N$2</f>
        <v>N</v>
      </c>
      <c r="S59" s="1">
        <f t="shared" si="7"/>
        <v>0</v>
      </c>
    </row>
    <row r="60" spans="1:19" x14ac:dyDescent="0.25">
      <c r="A60" s="19">
        <f>ROW()</f>
        <v>60</v>
      </c>
      <c r="E60" s="1" t="str">
        <f>Items!$E$37</f>
        <v>Незавершенное производство и запасы</v>
      </c>
      <c r="F60" s="21" t="str">
        <f t="shared" si="11"/>
        <v>Резерв-1</v>
      </c>
      <c r="G60" s="1" t="str">
        <f>Items!$G$3</f>
        <v>BS</v>
      </c>
      <c r="H60" s="20"/>
      <c r="I60" s="1">
        <f t="shared" si="12"/>
        <v>0</v>
      </c>
      <c r="J60" s="15" t="s">
        <v>114</v>
      </c>
      <c r="M60" s="1" t="str">
        <f>dbP!$N$2</f>
        <v>N</v>
      </c>
      <c r="N60" s="1">
        <f t="shared" si="6"/>
        <v>0</v>
      </c>
      <c r="O60" s="15" t="s">
        <v>126</v>
      </c>
      <c r="R60" s="1" t="str">
        <f>dbP!$N$2</f>
        <v>N</v>
      </c>
      <c r="S60" s="1">
        <f t="shared" si="7"/>
        <v>0</v>
      </c>
    </row>
    <row r="61" spans="1:19" x14ac:dyDescent="0.25">
      <c r="A61" s="19">
        <f>ROW()</f>
        <v>61</v>
      </c>
      <c r="E61" s="1" t="str">
        <f>Items!$E$37</f>
        <v>Незавершенное производство и запасы</v>
      </c>
      <c r="F61" s="21" t="str">
        <f t="shared" si="11"/>
        <v>Резерв-2</v>
      </c>
      <c r="G61" s="1" t="str">
        <f>Items!$G$3</f>
        <v>BS</v>
      </c>
      <c r="H61" s="20"/>
      <c r="I61" s="1">
        <f t="shared" si="12"/>
        <v>0</v>
      </c>
      <c r="J61" s="1" t="str">
        <f>Items!$J$60</f>
        <v>Оплата постоянных расходов</v>
      </c>
      <c r="K61" s="1" t="str">
        <f t="shared" ref="K61:K70" si="13">P61</f>
        <v>Аренда офиса</v>
      </c>
      <c r="L61" s="1" t="str">
        <f>Items!$L$7</f>
        <v>CF(-)</v>
      </c>
      <c r="M61" s="1" t="str">
        <f>dbP!$N$2</f>
        <v>N</v>
      </c>
      <c r="N61" s="1">
        <f t="shared" si="6"/>
        <v>0</v>
      </c>
      <c r="O61" s="1" t="str">
        <f>Items!$O$60</f>
        <v>Постоянные расходы</v>
      </c>
      <c r="P61" s="18" t="s">
        <v>129</v>
      </c>
      <c r="Q61" s="1" t="str">
        <f>Items!$Q$7</f>
        <v>PL(-)</v>
      </c>
      <c r="R61" s="1" t="str">
        <f>dbP!$N$2</f>
        <v>N</v>
      </c>
      <c r="S61" s="1">
        <f t="shared" si="7"/>
        <v>0</v>
      </c>
    </row>
    <row r="62" spans="1:19" x14ac:dyDescent="0.25">
      <c r="A62" s="19">
        <f>ROW()</f>
        <v>62</v>
      </c>
      <c r="E62" s="1" t="str">
        <f>Items!$E$37</f>
        <v>Незавершенное производство и запасы</v>
      </c>
      <c r="F62" s="21" t="str">
        <f t="shared" si="11"/>
        <v>Резерв-3</v>
      </c>
      <c r="G62" s="1" t="str">
        <f>Items!$G$3</f>
        <v>BS</v>
      </c>
      <c r="H62" s="20"/>
      <c r="I62" s="1">
        <f t="shared" si="12"/>
        <v>0</v>
      </c>
      <c r="J62" s="1" t="str">
        <f>Items!$J$60</f>
        <v>Оплата постоянных расходов</v>
      </c>
      <c r="K62" s="1" t="str">
        <f t="shared" si="13"/>
        <v>Расходы на связь и интернет</v>
      </c>
      <c r="L62" s="1" t="str">
        <f>Items!$L$7</f>
        <v>CF(-)</v>
      </c>
      <c r="M62" s="1" t="str">
        <f>dbP!$N$2</f>
        <v>N</v>
      </c>
      <c r="N62" s="1">
        <f t="shared" si="6"/>
        <v>0</v>
      </c>
      <c r="O62" s="1" t="str">
        <f>Items!$O$60</f>
        <v>Постоянные расходы</v>
      </c>
      <c r="P62" s="18" t="s">
        <v>112</v>
      </c>
      <c r="Q62" s="1" t="str">
        <f>Items!$Q$7</f>
        <v>PL(-)</v>
      </c>
      <c r="R62" s="1" t="str">
        <f>dbP!$N$2</f>
        <v>N</v>
      </c>
      <c r="S62" s="1">
        <f t="shared" si="7"/>
        <v>0</v>
      </c>
    </row>
    <row r="63" spans="1:19" x14ac:dyDescent="0.25">
      <c r="A63" s="19">
        <f>ROW()</f>
        <v>63</v>
      </c>
      <c r="E63" s="1" t="str">
        <f>Items!$E$37</f>
        <v>Незавершенное производство и запасы</v>
      </c>
      <c r="F63" s="21" t="str">
        <f t="shared" si="11"/>
        <v>Резерв-4</v>
      </c>
      <c r="G63" s="1" t="str">
        <f>Items!$G$3</f>
        <v>BS</v>
      </c>
      <c r="H63" s="20"/>
      <c r="I63" s="1">
        <f t="shared" si="12"/>
        <v>0</v>
      </c>
      <c r="J63" s="1" t="str">
        <f>Items!$J$60</f>
        <v>Оплата постоянных расходов</v>
      </c>
      <c r="K63" s="1" t="str">
        <f t="shared" si="13"/>
        <v>Прочее</v>
      </c>
      <c r="L63" s="1" t="str">
        <f>Items!$L$7</f>
        <v>CF(-)</v>
      </c>
      <c r="M63" s="1" t="str">
        <f>dbP!$N$2</f>
        <v>N</v>
      </c>
      <c r="N63" s="1">
        <f t="shared" si="6"/>
        <v>0</v>
      </c>
      <c r="O63" s="1" t="str">
        <f>Items!$O$60</f>
        <v>Постоянные расходы</v>
      </c>
      <c r="P63" s="18" t="s">
        <v>72</v>
      </c>
      <c r="Q63" s="1" t="str">
        <f>Items!$Q$7</f>
        <v>PL(-)</v>
      </c>
      <c r="R63" s="1" t="str">
        <f>dbP!$N$2</f>
        <v>N</v>
      </c>
      <c r="S63" s="1">
        <f t="shared" si="7"/>
        <v>0</v>
      </c>
    </row>
    <row r="64" spans="1:19" x14ac:dyDescent="0.25">
      <c r="A64" s="19">
        <f>ROW()</f>
        <v>64</v>
      </c>
      <c r="E64" s="1" t="str">
        <f>Items!$E$37</f>
        <v>Незавершенное производство и запасы</v>
      </c>
      <c r="F64" s="21" t="str">
        <f t="shared" si="11"/>
        <v>Резерв-5</v>
      </c>
      <c r="G64" s="1" t="str">
        <f>Items!$G$3</f>
        <v>BS</v>
      </c>
      <c r="H64" s="20"/>
      <c r="I64" s="1">
        <f t="shared" si="12"/>
        <v>0</v>
      </c>
      <c r="J64" s="1" t="str">
        <f>Items!$J$60</f>
        <v>Оплата постоянных расходов</v>
      </c>
      <c r="K64" s="1" t="str">
        <f t="shared" si="13"/>
        <v>Банковские расходы</v>
      </c>
      <c r="L64" s="1" t="str">
        <f>Items!$L$7</f>
        <v>CF(-)</v>
      </c>
      <c r="M64" s="1" t="str">
        <f>dbP!$N$2</f>
        <v>N</v>
      </c>
      <c r="N64" s="1">
        <f t="shared" si="6"/>
        <v>0</v>
      </c>
      <c r="O64" s="1" t="str">
        <f>Items!$O$60</f>
        <v>Постоянные расходы</v>
      </c>
      <c r="P64" s="18" t="s">
        <v>130</v>
      </c>
      <c r="Q64" s="1" t="str">
        <f>Items!$Q$7</f>
        <v>PL(-)</v>
      </c>
      <c r="R64" s="1" t="str">
        <f>dbP!$N$2</f>
        <v>N</v>
      </c>
      <c r="S64" s="1">
        <f t="shared" si="7"/>
        <v>0</v>
      </c>
    </row>
    <row r="65" spans="1:19" x14ac:dyDescent="0.25">
      <c r="A65" s="19">
        <f>ROW()</f>
        <v>65</v>
      </c>
      <c r="E65" s="1" t="str">
        <f>Items!$E$37</f>
        <v>Незавершенное производство и запасы</v>
      </c>
      <c r="F65" s="21" t="str">
        <f t="shared" si="11"/>
        <v>Резерв-6</v>
      </c>
      <c r="G65" s="1" t="str">
        <f>Items!$G$3</f>
        <v>BS</v>
      </c>
      <c r="H65" s="20"/>
      <c r="I65" s="1">
        <f t="shared" si="12"/>
        <v>0</v>
      </c>
      <c r="J65" s="1" t="str">
        <f>Items!$J$60</f>
        <v>Оплата постоянных расходов</v>
      </c>
      <c r="K65" s="1" t="str">
        <f t="shared" si="13"/>
        <v>Резерв-1</v>
      </c>
      <c r="L65" s="1" t="str">
        <f>Items!$L$7</f>
        <v>CF(-)</v>
      </c>
      <c r="M65" s="1" t="str">
        <f>dbP!$N$2</f>
        <v>N</v>
      </c>
      <c r="N65" s="1">
        <f t="shared" si="6"/>
        <v>0</v>
      </c>
      <c r="O65" s="1" t="str">
        <f>Items!$O$60</f>
        <v>Постоянные расходы</v>
      </c>
      <c r="P65" s="18" t="s">
        <v>102</v>
      </c>
      <c r="Q65" s="1" t="str">
        <f>Items!$Q$7</f>
        <v>PL(-)</v>
      </c>
      <c r="R65" s="1" t="str">
        <f>dbP!$N$2</f>
        <v>N</v>
      </c>
      <c r="S65" s="1">
        <f t="shared" si="7"/>
        <v>0</v>
      </c>
    </row>
    <row r="66" spans="1:19" x14ac:dyDescent="0.25">
      <c r="A66" s="19">
        <f>ROW()</f>
        <v>66</v>
      </c>
      <c r="E66" s="1" t="str">
        <f>Items!$E$37</f>
        <v>Незавершенное производство и запасы</v>
      </c>
      <c r="F66" s="21" t="str">
        <f t="shared" si="11"/>
        <v>Резерв-7</v>
      </c>
      <c r="G66" s="1" t="str">
        <f>Items!$G$3</f>
        <v>BS</v>
      </c>
      <c r="H66" s="20"/>
      <c r="I66" s="1">
        <f t="shared" si="12"/>
        <v>0</v>
      </c>
      <c r="J66" s="1" t="str">
        <f>Items!$J$60</f>
        <v>Оплата постоянных расходов</v>
      </c>
      <c r="K66" s="1" t="str">
        <f t="shared" si="13"/>
        <v>Резерв-2</v>
      </c>
      <c r="L66" s="1" t="str">
        <f>Items!$L$7</f>
        <v>CF(-)</v>
      </c>
      <c r="M66" s="1" t="str">
        <f>dbP!$N$2</f>
        <v>N</v>
      </c>
      <c r="N66" s="1">
        <f t="shared" si="6"/>
        <v>0</v>
      </c>
      <c r="O66" s="1" t="str">
        <f>Items!$O$60</f>
        <v>Постоянные расходы</v>
      </c>
      <c r="P66" s="18" t="s">
        <v>103</v>
      </c>
      <c r="Q66" s="1" t="str">
        <f>Items!$Q$7</f>
        <v>PL(-)</v>
      </c>
      <c r="R66" s="1" t="str">
        <f>dbP!$N$2</f>
        <v>N</v>
      </c>
      <c r="S66" s="1">
        <f t="shared" si="7"/>
        <v>0</v>
      </c>
    </row>
    <row r="67" spans="1:19" x14ac:dyDescent="0.25">
      <c r="A67" s="19">
        <f>ROW()</f>
        <v>67</v>
      </c>
      <c r="E67" s="1" t="str">
        <f>Items!$E$37</f>
        <v>Незавершенное производство и запасы</v>
      </c>
      <c r="F67" s="21" t="str">
        <f t="shared" si="11"/>
        <v>Резерв-8</v>
      </c>
      <c r="G67" s="1" t="str">
        <f>Items!$G$3</f>
        <v>BS</v>
      </c>
      <c r="H67" s="20"/>
      <c r="I67" s="1">
        <f t="shared" si="12"/>
        <v>0</v>
      </c>
      <c r="J67" s="1" t="str">
        <f>Items!$J$60</f>
        <v>Оплата постоянных расходов</v>
      </c>
      <c r="K67" s="1" t="str">
        <f t="shared" si="13"/>
        <v>Резерв-3</v>
      </c>
      <c r="L67" s="1" t="str">
        <f>Items!$L$7</f>
        <v>CF(-)</v>
      </c>
      <c r="M67" s="1" t="str">
        <f>dbP!$N$2</f>
        <v>N</v>
      </c>
      <c r="N67" s="1">
        <f t="shared" ref="N67:N98" si="14">IF(OR(J67=0,J67=""),0,IF(OR(K67=0,K67=""),0,IF(COUNTIFS(J:J,J67,K:K,K67)=1,0,1)))</f>
        <v>0</v>
      </c>
      <c r="O67" s="1" t="str">
        <f>Items!$O$60</f>
        <v>Постоянные расходы</v>
      </c>
      <c r="P67" s="18" t="s">
        <v>104</v>
      </c>
      <c r="Q67" s="1" t="str">
        <f>Items!$Q$7</f>
        <v>PL(-)</v>
      </c>
      <c r="R67" s="1" t="str">
        <f>dbP!$N$2</f>
        <v>N</v>
      </c>
      <c r="S67" s="1">
        <f t="shared" ref="S67:S98" si="15">IF(OR(O67=0,O67=""),0,IF(OR(P67=0,P67=""),0,IF(COUNTIFS(O:O,O67,P:P,P67)=1,0,1)))</f>
        <v>0</v>
      </c>
    </row>
    <row r="68" spans="1:19" x14ac:dyDescent="0.25">
      <c r="A68" s="19">
        <f>ROW()</f>
        <v>68</v>
      </c>
      <c r="E68" s="15" t="s">
        <v>17</v>
      </c>
      <c r="F68" s="21"/>
      <c r="G68" s="1" t="str">
        <f>Items!$G$3</f>
        <v>BS</v>
      </c>
      <c r="H68" s="20"/>
      <c r="I68" s="1">
        <f t="shared" ref="I68:I86" si="16">IF(OR(E68=0,E68=""),0,IF(OR(F68=0,F68=""),0,IF(COUNTIFS(E:E,E68,F:F,F68)=1,0,1)))</f>
        <v>0</v>
      </c>
      <c r="J68" s="1" t="str">
        <f>Items!$J$60</f>
        <v>Оплата постоянных расходов</v>
      </c>
      <c r="K68" s="1" t="str">
        <f t="shared" si="13"/>
        <v>Резерв-4</v>
      </c>
      <c r="L68" s="1" t="str">
        <f>Items!$L$7</f>
        <v>CF(-)</v>
      </c>
      <c r="M68" s="1" t="str">
        <f>dbP!$N$2</f>
        <v>N</v>
      </c>
      <c r="N68" s="1">
        <f t="shared" si="14"/>
        <v>0</v>
      </c>
      <c r="O68" s="1" t="str">
        <f>Items!$O$60</f>
        <v>Постоянные расходы</v>
      </c>
      <c r="P68" s="18" t="s">
        <v>105</v>
      </c>
      <c r="Q68" s="1" t="str">
        <f>Items!$Q$7</f>
        <v>PL(-)</v>
      </c>
      <c r="R68" s="1" t="str">
        <f>dbP!$N$2</f>
        <v>N</v>
      </c>
      <c r="S68" s="1">
        <f t="shared" si="15"/>
        <v>0</v>
      </c>
    </row>
    <row r="69" spans="1:19" x14ac:dyDescent="0.25">
      <c r="A69" s="19">
        <f>ROW()</f>
        <v>69</v>
      </c>
      <c r="E69" s="15" t="s">
        <v>2</v>
      </c>
      <c r="F69" s="21"/>
      <c r="G69" s="1" t="str">
        <f>Items!$G$3</f>
        <v>BS</v>
      </c>
      <c r="H69" s="20"/>
      <c r="I69" s="1">
        <f t="shared" si="16"/>
        <v>0</v>
      </c>
      <c r="J69" s="1" t="str">
        <f>Items!$J$60</f>
        <v>Оплата постоянных расходов</v>
      </c>
      <c r="K69" s="1" t="str">
        <f t="shared" si="13"/>
        <v>Резерв-5</v>
      </c>
      <c r="L69" s="1" t="str">
        <f>Items!$L$7</f>
        <v>CF(-)</v>
      </c>
      <c r="M69" s="1" t="str">
        <f>dbP!$N$2</f>
        <v>N</v>
      </c>
      <c r="N69" s="1">
        <f t="shared" si="14"/>
        <v>0</v>
      </c>
      <c r="O69" s="1" t="str">
        <f>Items!$O$60</f>
        <v>Постоянные расходы</v>
      </c>
      <c r="P69" s="16" t="s">
        <v>106</v>
      </c>
      <c r="Q69" s="1" t="str">
        <f>Items!$Q$7</f>
        <v>PL(-)</v>
      </c>
      <c r="R69" s="1" t="str">
        <f>dbP!$N$2</f>
        <v>N</v>
      </c>
      <c r="S69" s="1">
        <f t="shared" si="15"/>
        <v>0</v>
      </c>
    </row>
    <row r="70" spans="1:19" x14ac:dyDescent="0.25">
      <c r="A70" s="19">
        <f>ROW()</f>
        <v>70</v>
      </c>
      <c r="E70" s="15" t="s">
        <v>4</v>
      </c>
      <c r="F70" s="21"/>
      <c r="G70" s="1" t="str">
        <f>Items!$G$3</f>
        <v>BS</v>
      </c>
      <c r="H70" s="20"/>
      <c r="I70" s="1">
        <f t="shared" si="16"/>
        <v>0</v>
      </c>
      <c r="J70" s="1" t="str">
        <f>Items!$J$60</f>
        <v>Оплата постоянных расходов</v>
      </c>
      <c r="K70" s="1" t="str">
        <f t="shared" si="13"/>
        <v>Резерв-6</v>
      </c>
      <c r="L70" s="1" t="str">
        <f>Items!$L$7</f>
        <v>CF(-)</v>
      </c>
      <c r="M70" s="1" t="str">
        <f>dbP!$N$2</f>
        <v>N</v>
      </c>
      <c r="N70" s="1">
        <f t="shared" si="14"/>
        <v>0</v>
      </c>
      <c r="O70" s="1" t="str">
        <f>Items!$O$60</f>
        <v>Постоянные расходы</v>
      </c>
      <c r="P70" s="16" t="s">
        <v>107</v>
      </c>
      <c r="Q70" s="1" t="str">
        <f>Items!$Q$7</f>
        <v>PL(-)</v>
      </c>
      <c r="R70" s="1" t="str">
        <f>dbP!$N$2</f>
        <v>N</v>
      </c>
      <c r="S70" s="1">
        <f t="shared" si="15"/>
        <v>0</v>
      </c>
    </row>
    <row r="71" spans="1:19" x14ac:dyDescent="0.25">
      <c r="A71" s="19">
        <f>ROW()</f>
        <v>71</v>
      </c>
      <c r="E71" s="15" t="s">
        <v>51</v>
      </c>
      <c r="F71" s="21"/>
      <c r="G71" s="1" t="str">
        <f>Items!$G$3</f>
        <v>BS</v>
      </c>
      <c r="H71" s="20"/>
      <c r="I71" s="1">
        <f t="shared" si="16"/>
        <v>0</v>
      </c>
      <c r="J71" s="15" t="s">
        <v>151</v>
      </c>
      <c r="L71" s="1" t="str">
        <f>Items!$L$37</f>
        <v>CF</v>
      </c>
      <c r="N71" s="1">
        <f t="shared" si="14"/>
        <v>0</v>
      </c>
      <c r="O71" s="15" t="s">
        <v>137</v>
      </c>
      <c r="Q71" s="1" t="str">
        <f>Items!$Q$37</f>
        <v>PL</v>
      </c>
      <c r="S71" s="1">
        <f t="shared" si="15"/>
        <v>0</v>
      </c>
    </row>
    <row r="72" spans="1:19" x14ac:dyDescent="0.25">
      <c r="A72" s="19">
        <f>ROW()</f>
        <v>72</v>
      </c>
      <c r="E72" s="15" t="s">
        <v>52</v>
      </c>
      <c r="F72" s="21"/>
      <c r="G72" s="1" t="str">
        <f>Items!$G$3</f>
        <v>BS</v>
      </c>
      <c r="H72" s="20"/>
      <c r="I72" s="1">
        <f t="shared" si="16"/>
        <v>0</v>
      </c>
      <c r="J72" s="15" t="s">
        <v>148</v>
      </c>
      <c r="N72" s="1">
        <f t="shared" si="14"/>
        <v>0</v>
      </c>
      <c r="O72" s="15" t="s">
        <v>26</v>
      </c>
      <c r="R72" s="1" t="str">
        <f>dbP!$N$2</f>
        <v>N</v>
      </c>
      <c r="S72" s="1">
        <f t="shared" si="15"/>
        <v>0</v>
      </c>
    </row>
    <row r="73" spans="1:19" x14ac:dyDescent="0.25">
      <c r="A73" s="19">
        <f>ROW()</f>
        <v>73</v>
      </c>
      <c r="E73" s="1" t="str">
        <f>Items!$E$72</f>
        <v>Кредиторская задолженность по себестоимостным затратам</v>
      </c>
      <c r="F73" s="1" t="str">
        <f>Items!$F$38</f>
        <v>Подготовительные работы</v>
      </c>
      <c r="G73" s="1" t="str">
        <f>Items!$G$3</f>
        <v>BS</v>
      </c>
      <c r="H73" s="20"/>
      <c r="I73" s="1">
        <f t="shared" si="16"/>
        <v>0</v>
      </c>
      <c r="J73" s="1" t="str">
        <f>Items!$J$72</f>
        <v>Оплата затрат на основные средства</v>
      </c>
      <c r="K73" s="1" t="str">
        <f>$P$73</f>
        <v>Оборудование приобретенное в лизинг</v>
      </c>
      <c r="L73" s="1" t="str">
        <f>Items!$L$7</f>
        <v>CF(-)</v>
      </c>
      <c r="M73" s="1" t="str">
        <f>dbP!$N$2</f>
        <v>N</v>
      </c>
      <c r="N73" s="1">
        <f t="shared" si="14"/>
        <v>0</v>
      </c>
      <c r="O73" s="1" t="str">
        <f>Items!$O$72</f>
        <v>Амортизация основных средств</v>
      </c>
      <c r="P73" s="16" t="s">
        <v>144</v>
      </c>
      <c r="Q73" s="1" t="str">
        <f>Items!$Q$7</f>
        <v>PL(-)</v>
      </c>
      <c r="R73" s="1" t="str">
        <f>dbP!$N$2</f>
        <v>N</v>
      </c>
      <c r="S73" s="1">
        <f t="shared" si="15"/>
        <v>0</v>
      </c>
    </row>
    <row r="74" spans="1:19" x14ac:dyDescent="0.25">
      <c r="A74" s="19">
        <f>ROW()</f>
        <v>74</v>
      </c>
      <c r="E74" s="1" t="str">
        <f>Items!$E$72</f>
        <v>Кредиторская задолженность по себестоимостным затратам</v>
      </c>
      <c r="F74" s="1" t="str">
        <f>Items!$F$39</f>
        <v>Затраты на покупку участка</v>
      </c>
      <c r="G74" s="1" t="str">
        <f>Items!$G$3</f>
        <v>BS</v>
      </c>
      <c r="H74" s="20"/>
      <c r="I74" s="1">
        <f t="shared" si="16"/>
        <v>0</v>
      </c>
      <c r="J74" s="1" t="str">
        <f>Items!$J$72</f>
        <v>Оплата затрат на основные средства</v>
      </c>
      <c r="K74" s="1" t="str">
        <f>$P$74</f>
        <v>Офис CLT перевозимый</v>
      </c>
      <c r="L74" s="1" t="str">
        <f>Items!$L$7</f>
        <v>CF(-)</v>
      </c>
      <c r="M74" s="1" t="str">
        <f>dbP!$N$2</f>
        <v>N</v>
      </c>
      <c r="N74" s="1">
        <f t="shared" si="14"/>
        <v>0</v>
      </c>
      <c r="O74" s="1" t="str">
        <f>Items!$O$72</f>
        <v>Амортизация основных средств</v>
      </c>
      <c r="P74" s="15" t="s">
        <v>145</v>
      </c>
      <c r="Q74" s="1" t="str">
        <f>Items!$Q$7</f>
        <v>PL(-)</v>
      </c>
      <c r="R74" s="1" t="str">
        <f>dbP!$N$2</f>
        <v>N</v>
      </c>
      <c r="S74" s="1">
        <f t="shared" si="15"/>
        <v>0</v>
      </c>
    </row>
    <row r="75" spans="1:19" x14ac:dyDescent="0.25">
      <c r="A75" s="19">
        <f>ROW()</f>
        <v>75</v>
      </c>
      <c r="E75" s="1" t="str">
        <f>Items!$E$72</f>
        <v>Кредиторская задолженность по себестоимостным затратам</v>
      </c>
      <c r="F75" s="1" t="str">
        <f>Items!$F$40</f>
        <v>Прочее</v>
      </c>
      <c r="G75" s="1" t="str">
        <f>Items!$G$3</f>
        <v>BS</v>
      </c>
      <c r="H75" s="20"/>
      <c r="I75" s="1">
        <f t="shared" si="16"/>
        <v>0</v>
      </c>
      <c r="J75" s="1" t="str">
        <f>Items!$J$72</f>
        <v>Оплата затрат на основные средства</v>
      </c>
      <c r="K75" s="1" t="str">
        <f>$P$75</f>
        <v>Контейнер</v>
      </c>
      <c r="L75" s="1" t="str">
        <f>Items!$L$7</f>
        <v>CF(-)</v>
      </c>
      <c r="M75" s="1" t="str">
        <f>dbP!$N$2</f>
        <v>N</v>
      </c>
      <c r="N75" s="1">
        <f t="shared" si="14"/>
        <v>0</v>
      </c>
      <c r="O75" s="1" t="str">
        <f>Items!$O$72</f>
        <v>Амортизация основных средств</v>
      </c>
      <c r="P75" s="15" t="s">
        <v>146</v>
      </c>
      <c r="Q75" s="1" t="str">
        <f>Items!$Q$7</f>
        <v>PL(-)</v>
      </c>
      <c r="R75" s="1" t="str">
        <f>dbP!$N$2</f>
        <v>N</v>
      </c>
      <c r="S75" s="1">
        <f t="shared" si="15"/>
        <v>0</v>
      </c>
    </row>
    <row r="76" spans="1:19" x14ac:dyDescent="0.25">
      <c r="A76" s="19">
        <f>ROW()</f>
        <v>76</v>
      </c>
      <c r="E76" s="1" t="str">
        <f>Items!$E$72</f>
        <v>Кредиторская задолженность по себестоимостным затратам</v>
      </c>
      <c r="F76" s="1" t="str">
        <f>Items!$F$41</f>
        <v>ГСМ</v>
      </c>
      <c r="G76" s="1" t="str">
        <f>Items!$G$3</f>
        <v>BS</v>
      </c>
      <c r="H76" s="20"/>
      <c r="I76" s="1">
        <f t="shared" si="16"/>
        <v>0</v>
      </c>
      <c r="J76" s="1" t="str">
        <f>Items!$J$72</f>
        <v>Оплата затрат на основные средства</v>
      </c>
      <c r="K76" s="1" t="str">
        <f>$P$76</f>
        <v>Инструменты</v>
      </c>
      <c r="L76" s="1" t="str">
        <f>Items!$L$7</f>
        <v>CF(-)</v>
      </c>
      <c r="M76" s="1" t="str">
        <f>dbP!$N$2</f>
        <v>N</v>
      </c>
      <c r="N76" s="1">
        <f t="shared" si="14"/>
        <v>0</v>
      </c>
      <c r="O76" s="1" t="str">
        <f>Items!$O$72</f>
        <v>Амортизация основных средств</v>
      </c>
      <c r="P76" s="15" t="s">
        <v>128</v>
      </c>
      <c r="Q76" s="1" t="str">
        <f>Items!$Q$7</f>
        <v>PL(-)</v>
      </c>
      <c r="R76" s="1" t="str">
        <f>dbP!$N$2</f>
        <v>N</v>
      </c>
      <c r="S76" s="1">
        <f t="shared" si="15"/>
        <v>0</v>
      </c>
    </row>
    <row r="77" spans="1:19" x14ac:dyDescent="0.25">
      <c r="A77" s="19">
        <f>ROW()</f>
        <v>77</v>
      </c>
      <c r="E77" s="1" t="str">
        <f>Items!$E$72</f>
        <v>Кредиторская задолженность по себестоимостным затратам</v>
      </c>
      <c r="F77" s="1" t="str">
        <f>Items!$F$42</f>
        <v>Электрика</v>
      </c>
      <c r="G77" s="1" t="str">
        <f>Items!$G$3</f>
        <v>BS</v>
      </c>
      <c r="H77" s="20"/>
      <c r="I77" s="1">
        <f t="shared" si="16"/>
        <v>0</v>
      </c>
      <c r="J77" s="1" t="str">
        <f>Items!$J$72</f>
        <v>Оплата затрат на основные средства</v>
      </c>
      <c r="K77" s="1" t="str">
        <f>$P$77</f>
        <v>Спец техника и оборудование</v>
      </c>
      <c r="L77" s="1" t="str">
        <f>Items!$L$7</f>
        <v>CF(-)</v>
      </c>
      <c r="M77" s="1" t="str">
        <f>dbP!$N$2</f>
        <v>N</v>
      </c>
      <c r="N77" s="1">
        <f t="shared" si="14"/>
        <v>0</v>
      </c>
      <c r="O77" s="1" t="str">
        <f>Items!$O$72</f>
        <v>Амортизация основных средств</v>
      </c>
      <c r="P77" s="15" t="s">
        <v>147</v>
      </c>
      <c r="Q77" s="1" t="str">
        <f>Items!$Q$7</f>
        <v>PL(-)</v>
      </c>
      <c r="R77" s="1" t="str">
        <f>dbP!$N$2</f>
        <v>N</v>
      </c>
      <c r="S77" s="1">
        <f t="shared" si="15"/>
        <v>0</v>
      </c>
    </row>
    <row r="78" spans="1:19" x14ac:dyDescent="0.25">
      <c r="A78" s="19">
        <f>ROW()</f>
        <v>78</v>
      </c>
      <c r="E78" s="1" t="str">
        <f>Items!$E$72</f>
        <v>Кредиторская задолженность по себестоимостным затратам</v>
      </c>
      <c r="F78" s="1" t="str">
        <f>Items!$F$43</f>
        <v>Доставка</v>
      </c>
      <c r="G78" s="1" t="str">
        <f>Items!$G$3</f>
        <v>BS</v>
      </c>
      <c r="H78" s="20"/>
      <c r="I78" s="1">
        <f t="shared" si="16"/>
        <v>0</v>
      </c>
      <c r="J78" s="15" t="s">
        <v>143</v>
      </c>
      <c r="M78" s="1" t="str">
        <f>dbP!$N$2</f>
        <v>N</v>
      </c>
      <c r="N78" s="1">
        <f t="shared" si="14"/>
        <v>0</v>
      </c>
      <c r="O78" s="15" t="s">
        <v>138</v>
      </c>
      <c r="R78" s="1" t="str">
        <f>dbP!$N$2</f>
        <v>N</v>
      </c>
      <c r="S78" s="1">
        <f t="shared" si="15"/>
        <v>0</v>
      </c>
    </row>
    <row r="79" spans="1:19" x14ac:dyDescent="0.25">
      <c r="A79" s="19">
        <f>ROW()</f>
        <v>79</v>
      </c>
      <c r="E79" s="1" t="str">
        <f>Items!$E$72</f>
        <v>Кредиторская задолженность по себестоимостным затратам</v>
      </c>
      <c r="F79" s="1" t="str">
        <f>Items!$F$44</f>
        <v>Канализация, Скважина,кессон и септик</v>
      </c>
      <c r="G79" s="1" t="str">
        <f>Items!$G$3</f>
        <v>BS</v>
      </c>
      <c r="H79" s="20"/>
      <c r="I79" s="1">
        <f t="shared" si="16"/>
        <v>0</v>
      </c>
      <c r="J79" s="1" t="str">
        <f>Items!$J$78</f>
        <v>Поступления/Оплаты %%</v>
      </c>
      <c r="K79" s="1" t="str">
        <f t="shared" ref="K79:K82" si="17">P79</f>
        <v>доходы %% по депозитам</v>
      </c>
      <c r="L79" s="1" t="str">
        <f>Items!$L$4</f>
        <v>CF(+)</v>
      </c>
      <c r="M79" s="1" t="str">
        <f>dbP!$M$2</f>
        <v>M</v>
      </c>
      <c r="N79" s="1">
        <f t="shared" si="14"/>
        <v>0</v>
      </c>
      <c r="O79" s="1" t="str">
        <f>Items!$O$78</f>
        <v>Начисление %%</v>
      </c>
      <c r="P79" s="16" t="s">
        <v>139</v>
      </c>
      <c r="Q79" s="1" t="str">
        <f>Items!$Q$4</f>
        <v>PL(+)</v>
      </c>
      <c r="R79" s="1" t="str">
        <f>dbP!$M$2</f>
        <v>M</v>
      </c>
      <c r="S79" s="1">
        <f t="shared" si="15"/>
        <v>0</v>
      </c>
    </row>
    <row r="80" spans="1:19" x14ac:dyDescent="0.25">
      <c r="A80" s="19">
        <f>ROW()</f>
        <v>80</v>
      </c>
      <c r="E80" s="1" t="str">
        <f>Items!$E$72</f>
        <v>Кредиторская задолженность по себестоимостным затратам</v>
      </c>
      <c r="F80" s="1" t="str">
        <f>Items!$F$45</f>
        <v>Метизы, расходники</v>
      </c>
      <c r="G80" s="1" t="str">
        <f>Items!$G$3</f>
        <v>BS</v>
      </c>
      <c r="H80" s="20"/>
      <c r="I80" s="1">
        <f t="shared" si="16"/>
        <v>0</v>
      </c>
      <c r="J80" s="1" t="str">
        <f>Items!$J$78</f>
        <v>Поступления/Оплаты %%</v>
      </c>
      <c r="K80" s="1" t="str">
        <f t="shared" si="17"/>
        <v>доходы %% от заемщиков</v>
      </c>
      <c r="L80" s="1" t="str">
        <f>Items!$L$4</f>
        <v>CF(+)</v>
      </c>
      <c r="M80" s="1" t="str">
        <f>dbP!$M$2</f>
        <v>M</v>
      </c>
      <c r="N80" s="1">
        <f t="shared" si="14"/>
        <v>0</v>
      </c>
      <c r="O80" s="1" t="str">
        <f>Items!$O$78</f>
        <v>Начисление %%</v>
      </c>
      <c r="P80" s="16" t="s">
        <v>140</v>
      </c>
      <c r="Q80" s="1" t="str">
        <f>Items!$Q$4</f>
        <v>PL(+)</v>
      </c>
      <c r="R80" s="1" t="str">
        <f>dbP!$M$2</f>
        <v>M</v>
      </c>
      <c r="S80" s="1">
        <f t="shared" si="15"/>
        <v>0</v>
      </c>
    </row>
    <row r="81" spans="1:19" x14ac:dyDescent="0.25">
      <c r="A81" s="19">
        <f>ROW()</f>
        <v>81</v>
      </c>
      <c r="E81" s="1" t="str">
        <f>Items!$E$72</f>
        <v>Кредиторская задолженность по себестоимостным затратам</v>
      </c>
      <c r="F81" s="1" t="str">
        <f>Items!$F$46</f>
        <v>Материалы Фундамент</v>
      </c>
      <c r="G81" s="1" t="str">
        <f>Items!$G$3</f>
        <v>BS</v>
      </c>
      <c r="H81" s="20"/>
      <c r="I81" s="1">
        <f t="shared" si="16"/>
        <v>0</v>
      </c>
      <c r="J81" s="1" t="str">
        <f>Items!$J$78</f>
        <v>Поступления/Оплаты %%</v>
      </c>
      <c r="K81" s="1" t="str">
        <f t="shared" si="17"/>
        <v>расходы %% по кредитам</v>
      </c>
      <c r="L81" s="1" t="str">
        <f>Items!$L$7</f>
        <v>CF(-)</v>
      </c>
      <c r="M81" s="1" t="str">
        <f>dbP!$N$2</f>
        <v>N</v>
      </c>
      <c r="N81" s="1">
        <f t="shared" si="14"/>
        <v>0</v>
      </c>
      <c r="O81" s="1" t="str">
        <f>Items!$O$78</f>
        <v>Начисление %%</v>
      </c>
      <c r="P81" s="16" t="s">
        <v>141</v>
      </c>
      <c r="Q81" s="1" t="str">
        <f>Items!$Q$7</f>
        <v>PL(-)</v>
      </c>
      <c r="R81" s="1" t="str">
        <f>dbP!$N$2</f>
        <v>N</v>
      </c>
      <c r="S81" s="1">
        <f t="shared" si="15"/>
        <v>0</v>
      </c>
    </row>
    <row r="82" spans="1:19" x14ac:dyDescent="0.25">
      <c r="A82" s="19">
        <f>ROW()</f>
        <v>82</v>
      </c>
      <c r="E82" s="1" t="str">
        <f>Items!$E$72</f>
        <v>Кредиторская задолженность по себестоимостным затратам</v>
      </c>
      <c r="F82" s="1" t="str">
        <f>Items!$F$47</f>
        <v>Материалы Коробка</v>
      </c>
      <c r="G82" s="1" t="str">
        <f>Items!$G$3</f>
        <v>BS</v>
      </c>
      <c r="H82" s="20"/>
      <c r="I82" s="1">
        <f t="shared" si="16"/>
        <v>0</v>
      </c>
      <c r="J82" s="1" t="str">
        <f>Items!$J$78</f>
        <v>Поступления/Оплаты %%</v>
      </c>
      <c r="K82" s="1" t="str">
        <f t="shared" si="17"/>
        <v>расходы %% по займам</v>
      </c>
      <c r="L82" s="1" t="str">
        <f>Items!$L$7</f>
        <v>CF(-)</v>
      </c>
      <c r="M82" s="1" t="str">
        <f>dbP!$N$2</f>
        <v>N</v>
      </c>
      <c r="N82" s="1">
        <f t="shared" si="14"/>
        <v>0</v>
      </c>
      <c r="O82" s="1" t="str">
        <f>Items!$O$78</f>
        <v>Начисление %%</v>
      </c>
      <c r="P82" s="16" t="s">
        <v>142</v>
      </c>
      <c r="Q82" s="1" t="str">
        <f>Items!$Q$7</f>
        <v>PL(-)</v>
      </c>
      <c r="R82" s="1" t="str">
        <f>dbP!$N$2</f>
        <v>N</v>
      </c>
      <c r="S82" s="1">
        <f t="shared" si="15"/>
        <v>0</v>
      </c>
    </row>
    <row r="83" spans="1:19" x14ac:dyDescent="0.25">
      <c r="A83" s="19">
        <f>ROW()</f>
        <v>83</v>
      </c>
      <c r="E83" s="1" t="str">
        <f>Items!$E$72</f>
        <v>Кредиторская задолженность по себестоимостным затратам</v>
      </c>
      <c r="F83" s="1" t="str">
        <f>Items!$F$48</f>
        <v>Материалы Кровля</v>
      </c>
      <c r="G83" s="1" t="str">
        <f>Items!$G$3</f>
        <v>BS</v>
      </c>
      <c r="H83" s="20"/>
      <c r="I83" s="1">
        <f t="shared" si="16"/>
        <v>0</v>
      </c>
      <c r="J83" s="15" t="s">
        <v>149</v>
      </c>
      <c r="L83" s="1" t="str">
        <f>Items!$L$37</f>
        <v>CF</v>
      </c>
      <c r="N83" s="1">
        <f t="shared" si="14"/>
        <v>0</v>
      </c>
      <c r="O83" s="15" t="s">
        <v>150</v>
      </c>
      <c r="Q83" s="1" t="str">
        <f>Items!$Q$37</f>
        <v>PL</v>
      </c>
      <c r="S83" s="1">
        <f t="shared" si="15"/>
        <v>0</v>
      </c>
    </row>
    <row r="84" spans="1:19" x14ac:dyDescent="0.25">
      <c r="A84" s="19">
        <f>ROW()</f>
        <v>84</v>
      </c>
      <c r="E84" s="1" t="str">
        <f>Items!$E$72</f>
        <v>Кредиторская задолженность по себестоимостным затратам</v>
      </c>
      <c r="F84" s="1" t="str">
        <f>Items!$F$49</f>
        <v>Материалы Окна и двери</v>
      </c>
      <c r="G84" s="1" t="str">
        <f>Items!$G$3</f>
        <v>BS</v>
      </c>
      <c r="H84" s="20"/>
      <c r="I84" s="1">
        <f t="shared" si="16"/>
        <v>0</v>
      </c>
      <c r="J84" s="15" t="s">
        <v>136</v>
      </c>
      <c r="M84" s="1" t="str">
        <f>dbP!$N$2</f>
        <v>N</v>
      </c>
      <c r="N84" s="1">
        <f t="shared" si="14"/>
        <v>0</v>
      </c>
      <c r="O84" s="15" t="s">
        <v>135</v>
      </c>
      <c r="R84" s="1" t="str">
        <f>dbP!$N$2</f>
        <v>N</v>
      </c>
      <c r="S84" s="1">
        <f t="shared" si="15"/>
        <v>0</v>
      </c>
    </row>
    <row r="85" spans="1:19" x14ac:dyDescent="0.25">
      <c r="A85" s="19">
        <f>ROW()</f>
        <v>85</v>
      </c>
      <c r="E85" s="1" t="str">
        <f>Items!$E$72</f>
        <v>Кредиторская задолженность по себестоимостным затратам</v>
      </c>
      <c r="F85" s="1" t="str">
        <f>Items!$F$50</f>
        <v>Материалы Фасад</v>
      </c>
      <c r="G85" s="1" t="str">
        <f>Items!$G$3</f>
        <v>BS</v>
      </c>
      <c r="H85" s="20"/>
      <c r="I85" s="1">
        <f t="shared" si="16"/>
        <v>0</v>
      </c>
      <c r="J85" s="1" t="str">
        <f>Items!$J$84</f>
        <v>Оплата налогов</v>
      </c>
      <c r="K85" s="1" t="str">
        <f t="shared" ref="K85:K88" si="18">P85</f>
        <v>УСН</v>
      </c>
      <c r="L85" s="1" t="str">
        <f>Items!$L$7</f>
        <v>CF(-)</v>
      </c>
      <c r="M85" s="1" t="str">
        <f>dbP!$N$2</f>
        <v>N</v>
      </c>
      <c r="N85" s="1">
        <f t="shared" si="14"/>
        <v>0</v>
      </c>
      <c r="O85" s="1" t="str">
        <f>Items!$O$84</f>
        <v>Налоги</v>
      </c>
      <c r="P85" s="18" t="s">
        <v>131</v>
      </c>
      <c r="Q85" s="1" t="str">
        <f>Items!$Q$7</f>
        <v>PL(-)</v>
      </c>
      <c r="R85" s="1" t="str">
        <f>dbP!$N$2</f>
        <v>N</v>
      </c>
      <c r="S85" s="1">
        <f t="shared" si="15"/>
        <v>0</v>
      </c>
    </row>
    <row r="86" spans="1:19" x14ac:dyDescent="0.25">
      <c r="A86" s="19">
        <f>ROW()</f>
        <v>86</v>
      </c>
      <c r="E86" s="1" t="str">
        <f>Items!$E$72</f>
        <v>Кредиторская задолженность по себестоимостным затратам</v>
      </c>
      <c r="F86" s="1" t="str">
        <f>Items!$F51</f>
        <v>Материалы Благоустройство</v>
      </c>
      <c r="G86" s="1" t="str">
        <f>Items!$G$3</f>
        <v>BS</v>
      </c>
      <c r="H86" s="20"/>
      <c r="I86" s="1">
        <f t="shared" si="16"/>
        <v>0</v>
      </c>
      <c r="J86" s="1" t="str">
        <f>Items!$J$84</f>
        <v>Оплата налогов</v>
      </c>
      <c r="K86" s="1" t="str">
        <f t="shared" si="18"/>
        <v>Патент</v>
      </c>
      <c r="L86" s="1" t="str">
        <f>Items!$L$7</f>
        <v>CF(-)</v>
      </c>
      <c r="M86" s="1" t="str">
        <f>dbP!$N$2</f>
        <v>N</v>
      </c>
      <c r="N86" s="1">
        <f t="shared" si="14"/>
        <v>0</v>
      </c>
      <c r="O86" s="1" t="str">
        <f>Items!$O$84</f>
        <v>Налоги</v>
      </c>
      <c r="P86" s="18" t="s">
        <v>132</v>
      </c>
      <c r="Q86" s="1" t="str">
        <f>Items!$Q$7</f>
        <v>PL(-)</v>
      </c>
      <c r="R86" s="1" t="str">
        <f>dbP!$N$2</f>
        <v>N</v>
      </c>
      <c r="S86" s="1">
        <f t="shared" si="15"/>
        <v>0</v>
      </c>
    </row>
    <row r="87" spans="1:19" x14ac:dyDescent="0.25">
      <c r="A87" s="19">
        <f>ROW()</f>
        <v>87</v>
      </c>
      <c r="E87" s="1" t="str">
        <f>Items!$E$72</f>
        <v>Кредиторская задолженность по себестоимостным затратам</v>
      </c>
      <c r="F87" s="1" t="str">
        <f>Items!$F52</f>
        <v>Монтаж фундамента</v>
      </c>
      <c r="G87" s="1" t="str">
        <f>Items!$G$3</f>
        <v>BS</v>
      </c>
      <c r="H87" s="20"/>
      <c r="I87" s="1">
        <f t="shared" ref="I87:I102" si="19">IF(OR(E87=0,E87=""),0,IF(OR(F87=0,F87=""),0,IF(COUNTIFS(E:E,E87,F:F,F87)=1,0,1)))</f>
        <v>0</v>
      </c>
      <c r="J87" s="1" t="str">
        <f>Items!$J$84</f>
        <v>Оплата налогов</v>
      </c>
      <c r="K87" s="1" t="str">
        <f t="shared" si="18"/>
        <v>Самозанятые</v>
      </c>
      <c r="L87" s="1" t="str">
        <f>Items!$L$7</f>
        <v>CF(-)</v>
      </c>
      <c r="M87" s="1" t="str">
        <f>dbP!$N$2</f>
        <v>N</v>
      </c>
      <c r="N87" s="1">
        <f t="shared" si="14"/>
        <v>0</v>
      </c>
      <c r="O87" s="1" t="str">
        <f>Items!$O$84</f>
        <v>Налоги</v>
      </c>
      <c r="P87" s="18" t="s">
        <v>133</v>
      </c>
      <c r="Q87" s="1" t="str">
        <f>Items!$Q$7</f>
        <v>PL(-)</v>
      </c>
      <c r="R87" s="1" t="str">
        <f>dbP!$N$2</f>
        <v>N</v>
      </c>
      <c r="S87" s="1">
        <f t="shared" si="15"/>
        <v>0</v>
      </c>
    </row>
    <row r="88" spans="1:19" x14ac:dyDescent="0.25">
      <c r="A88" s="19">
        <f>ROW()</f>
        <v>88</v>
      </c>
      <c r="E88" s="1" t="str">
        <f>Items!$E$72</f>
        <v>Кредиторская задолженность по себестоимостным затратам</v>
      </c>
      <c r="F88" s="1" t="str">
        <f>Items!$F53</f>
        <v>Монтаж Коробки</v>
      </c>
      <c r="G88" s="1" t="str">
        <f>Items!$G$3</f>
        <v>BS</v>
      </c>
      <c r="H88" s="20"/>
      <c r="I88" s="1">
        <f t="shared" si="19"/>
        <v>0</v>
      </c>
      <c r="J88" s="1" t="str">
        <f>Items!$J$84</f>
        <v>Оплата налогов</v>
      </c>
      <c r="K88" s="1" t="str">
        <f t="shared" si="18"/>
        <v>НДС</v>
      </c>
      <c r="L88" s="1" t="str">
        <f>Items!$L$7</f>
        <v>CF(-)</v>
      </c>
      <c r="M88" s="1" t="str">
        <f>dbP!$N$2</f>
        <v>N</v>
      </c>
      <c r="N88" s="1">
        <f t="shared" si="14"/>
        <v>0</v>
      </c>
      <c r="O88" s="1" t="str">
        <f>Items!$O$84</f>
        <v>Налоги</v>
      </c>
      <c r="P88" s="18" t="s">
        <v>134</v>
      </c>
      <c r="Q88" s="1" t="str">
        <f>Items!$Q$7</f>
        <v>PL(-)</v>
      </c>
      <c r="R88" s="1" t="str">
        <f>dbP!$N$2</f>
        <v>N</v>
      </c>
      <c r="S88" s="1">
        <f t="shared" si="15"/>
        <v>0</v>
      </c>
    </row>
    <row r="89" spans="1:19" x14ac:dyDescent="0.25">
      <c r="A89" s="19">
        <f>ROW()</f>
        <v>89</v>
      </c>
      <c r="E89" s="1" t="str">
        <f>Items!$E$72</f>
        <v>Кредиторская задолженность по себестоимостным затратам</v>
      </c>
      <c r="F89" s="1" t="str">
        <f>Items!$F54</f>
        <v>Монтаж кровли</v>
      </c>
      <c r="G89" s="1" t="str">
        <f>Items!$G$3</f>
        <v>BS</v>
      </c>
      <c r="H89" s="20"/>
      <c r="I89" s="1">
        <f t="shared" si="19"/>
        <v>0</v>
      </c>
      <c r="J89" s="15" t="s">
        <v>71</v>
      </c>
      <c r="L89" s="1" t="str">
        <f>Items!$L$37</f>
        <v>CF</v>
      </c>
      <c r="N89" s="1">
        <f t="shared" si="14"/>
        <v>0</v>
      </c>
      <c r="O89" s="15" t="s">
        <v>27</v>
      </c>
      <c r="Q89" s="1" t="str">
        <f>Items!$Q$37</f>
        <v>PL</v>
      </c>
      <c r="S89" s="1">
        <f t="shared" si="15"/>
        <v>0</v>
      </c>
    </row>
    <row r="90" spans="1:19" x14ac:dyDescent="0.25">
      <c r="A90" s="19">
        <f>ROW()</f>
        <v>90</v>
      </c>
      <c r="E90" s="1" t="str">
        <f>Items!$E$72</f>
        <v>Кредиторская задолженность по себестоимостным затратам</v>
      </c>
      <c r="F90" s="1" t="str">
        <f>Items!$F55</f>
        <v>Монтаж окон</v>
      </c>
      <c r="G90" s="1" t="str">
        <f>Items!$G$3</f>
        <v>BS</v>
      </c>
      <c r="H90" s="20"/>
      <c r="I90" s="1">
        <f t="shared" si="19"/>
        <v>0</v>
      </c>
      <c r="J90" s="15" t="s">
        <v>152</v>
      </c>
      <c r="M90" s="1" t="str">
        <f>dbP!$N$2</f>
        <v>N</v>
      </c>
      <c r="N90" s="1">
        <f t="shared" si="14"/>
        <v>0</v>
      </c>
      <c r="O90" s="15" t="s">
        <v>166</v>
      </c>
      <c r="R90" s="1" t="str">
        <f>dbP!$N$2</f>
        <v>N</v>
      </c>
      <c r="S90" s="1">
        <f t="shared" si="15"/>
        <v>0</v>
      </c>
    </row>
    <row r="91" spans="1:19" x14ac:dyDescent="0.25">
      <c r="A91" s="19">
        <f>ROW()</f>
        <v>91</v>
      </c>
      <c r="E91" s="1" t="str">
        <f>Items!$E$72</f>
        <v>Кредиторская задолженность по себестоимостным затратам</v>
      </c>
      <c r="F91" s="1" t="str">
        <f>Items!$F56</f>
        <v>Монтаж Фасада</v>
      </c>
      <c r="G91" s="1" t="str">
        <f>Items!$G$3</f>
        <v>BS</v>
      </c>
      <c r="H91" s="20"/>
      <c r="I91" s="1">
        <f t="shared" si="19"/>
        <v>0</v>
      </c>
      <c r="J91" s="1" t="str">
        <f>Items!$J$90</f>
        <v>Поступления и оплаты по финансовой деятельности</v>
      </c>
      <c r="K91" s="16" t="s">
        <v>153</v>
      </c>
      <c r="L91" s="1" t="str">
        <f>Items!$L$4</f>
        <v>CF(+)</v>
      </c>
      <c r="M91" s="1" t="str">
        <f>dbP!$M$2</f>
        <v>M</v>
      </c>
      <c r="N91" s="1">
        <f t="shared" si="14"/>
        <v>0</v>
      </c>
      <c r="O91" s="1" t="str">
        <f>Items!$O$90</f>
        <v>Начисление дивидендов</v>
      </c>
      <c r="P91" s="18" t="s">
        <v>167</v>
      </c>
      <c r="Q91" s="1" t="str">
        <f>Items!$Q$7</f>
        <v>PL(-)</v>
      </c>
      <c r="R91" s="1" t="str">
        <f>dbP!$N$2</f>
        <v>N</v>
      </c>
      <c r="S91" s="1">
        <f t="shared" si="15"/>
        <v>0</v>
      </c>
    </row>
    <row r="92" spans="1:19" x14ac:dyDescent="0.25">
      <c r="A92" s="19">
        <f>ROW()</f>
        <v>92</v>
      </c>
      <c r="E92" s="1" t="str">
        <f>Items!$E$72</f>
        <v>Кредиторская задолженность по себестоимостным затратам</v>
      </c>
      <c r="F92" s="1" t="str">
        <f>Items!$F57</f>
        <v>Монтаж Благоустройства</v>
      </c>
      <c r="G92" s="1" t="str">
        <f>Items!$G$3</f>
        <v>BS</v>
      </c>
      <c r="H92" s="20"/>
      <c r="I92" s="1">
        <f t="shared" si="19"/>
        <v>0</v>
      </c>
      <c r="J92" s="1" t="str">
        <f>Items!$J$90</f>
        <v>Поступления и оплаты по финансовой деятельности</v>
      </c>
      <c r="K92" s="16" t="s">
        <v>154</v>
      </c>
      <c r="L92" s="1" t="str">
        <f>Items!$L$4</f>
        <v>CF(+)</v>
      </c>
      <c r="M92" s="1" t="str">
        <f>dbP!$M$2</f>
        <v>M</v>
      </c>
      <c r="N92" s="1">
        <f t="shared" si="14"/>
        <v>0</v>
      </c>
      <c r="O92" s="1" t="str">
        <f>Items!$O$90</f>
        <v>Начисление дивидендов</v>
      </c>
      <c r="P92" s="18" t="s">
        <v>168</v>
      </c>
      <c r="Q92" s="1" t="str">
        <f>Items!$Q$7</f>
        <v>PL(-)</v>
      </c>
      <c r="R92" s="1" t="str">
        <f>dbP!$N$2</f>
        <v>N</v>
      </c>
      <c r="S92" s="1">
        <f t="shared" si="15"/>
        <v>0</v>
      </c>
    </row>
    <row r="93" spans="1:19" x14ac:dyDescent="0.25">
      <c r="A93" s="19">
        <f>ROW()</f>
        <v>93</v>
      </c>
      <c r="E93" s="1" t="str">
        <f>Items!$E$72</f>
        <v>Кредиторская задолженность по себестоимостным затратам</v>
      </c>
      <c r="F93" s="1" t="str">
        <f>Items!$F58</f>
        <v>Спец техника</v>
      </c>
      <c r="G93" s="1" t="str">
        <f>Items!$G$3</f>
        <v>BS</v>
      </c>
      <c r="H93" s="20"/>
      <c r="I93" s="1">
        <f t="shared" si="19"/>
        <v>0</v>
      </c>
      <c r="J93" s="1" t="str">
        <f>Items!$J$90</f>
        <v>Поступления и оплаты по финансовой деятельности</v>
      </c>
      <c r="K93" s="16" t="s">
        <v>155</v>
      </c>
      <c r="L93" s="1" t="str">
        <f>Items!$L$4</f>
        <v>CF(+)</v>
      </c>
      <c r="M93" s="1" t="str">
        <f>dbP!$M$2</f>
        <v>M</v>
      </c>
      <c r="N93" s="1">
        <f t="shared" si="14"/>
        <v>0</v>
      </c>
      <c r="O93" s="15" t="s">
        <v>169</v>
      </c>
      <c r="Q93" s="1" t="str">
        <f>Items!$Q$37</f>
        <v>PL</v>
      </c>
      <c r="S93" s="1">
        <f t="shared" si="15"/>
        <v>0</v>
      </c>
    </row>
    <row r="94" spans="1:19" x14ac:dyDescent="0.25">
      <c r="A94" s="19">
        <f>ROW()</f>
        <v>94</v>
      </c>
      <c r="E94" s="1" t="str">
        <f>Items!$E$72</f>
        <v>Кредиторская задолженность по себестоимостным затратам</v>
      </c>
      <c r="F94" s="1" t="str">
        <f>Items!$F59</f>
        <v>Общая территория (дорога, ливневка, газ, эл-во)</v>
      </c>
      <c r="G94" s="1" t="str">
        <f>Items!$G$3</f>
        <v>BS</v>
      </c>
      <c r="H94" s="20"/>
      <c r="I94" s="1">
        <f t="shared" si="19"/>
        <v>0</v>
      </c>
      <c r="J94" s="1" t="str">
        <f>Items!$J$90</f>
        <v>Поступления и оплаты по финансовой деятельности</v>
      </c>
      <c r="K94" s="16" t="s">
        <v>156</v>
      </c>
      <c r="L94" s="1" t="str">
        <f>Items!$L$4</f>
        <v>CF(+)</v>
      </c>
      <c r="M94" s="1" t="str">
        <f>dbP!$M$2</f>
        <v>M</v>
      </c>
      <c r="N94" s="1">
        <f t="shared" si="14"/>
        <v>0</v>
      </c>
      <c r="S94" s="1">
        <f t="shared" si="15"/>
        <v>0</v>
      </c>
    </row>
    <row r="95" spans="1:19" x14ac:dyDescent="0.25">
      <c r="A95" s="19">
        <f>ROW()</f>
        <v>95</v>
      </c>
      <c r="E95" s="1" t="str">
        <f>Items!$E$72</f>
        <v>Кредиторская задолженность по себестоимостным затратам</v>
      </c>
      <c r="F95" s="1" t="str">
        <f>Items!$F60</f>
        <v>Резерв-1</v>
      </c>
      <c r="G95" s="1" t="str">
        <f>Items!$G$3</f>
        <v>BS</v>
      </c>
      <c r="H95" s="20"/>
      <c r="I95" s="1">
        <f t="shared" si="19"/>
        <v>0</v>
      </c>
      <c r="J95" s="1" t="str">
        <f>Items!$J$90</f>
        <v>Поступления и оплаты по финансовой деятельности</v>
      </c>
      <c r="K95" s="16" t="s">
        <v>157</v>
      </c>
      <c r="L95" s="1" t="str">
        <f>Items!$L$7</f>
        <v>CF(-)</v>
      </c>
      <c r="M95" s="1" t="str">
        <f>dbP!$N$2</f>
        <v>N</v>
      </c>
      <c r="N95" s="1">
        <f t="shared" si="14"/>
        <v>0</v>
      </c>
      <c r="S95" s="1">
        <f t="shared" si="15"/>
        <v>0</v>
      </c>
    </row>
    <row r="96" spans="1:19" x14ac:dyDescent="0.25">
      <c r="A96" s="19">
        <f>ROW()</f>
        <v>96</v>
      </c>
      <c r="E96" s="1" t="str">
        <f>Items!$E$72</f>
        <v>Кредиторская задолженность по себестоимостным затратам</v>
      </c>
      <c r="F96" s="1" t="str">
        <f>Items!$F61</f>
        <v>Резерв-2</v>
      </c>
      <c r="G96" s="1" t="str">
        <f>Items!$G$3</f>
        <v>BS</v>
      </c>
      <c r="H96" s="20"/>
      <c r="I96" s="1">
        <f t="shared" si="19"/>
        <v>0</v>
      </c>
      <c r="J96" s="1" t="str">
        <f>Items!$J$90</f>
        <v>Поступления и оплаты по финансовой деятельности</v>
      </c>
      <c r="K96" s="16" t="s">
        <v>163</v>
      </c>
      <c r="L96" s="1" t="str">
        <f>Items!$L$7</f>
        <v>CF(-)</v>
      </c>
      <c r="M96" s="1" t="str">
        <f>dbP!$N$2</f>
        <v>N</v>
      </c>
      <c r="N96" s="1">
        <f t="shared" si="14"/>
        <v>0</v>
      </c>
      <c r="S96" s="1">
        <f t="shared" si="15"/>
        <v>0</v>
      </c>
    </row>
    <row r="97" spans="1:19" x14ac:dyDescent="0.25">
      <c r="A97" s="19">
        <f>ROW()</f>
        <v>97</v>
      </c>
      <c r="E97" s="1" t="str">
        <f>Items!$E$72</f>
        <v>Кредиторская задолженность по себестоимостным затратам</v>
      </c>
      <c r="F97" s="1" t="str">
        <f>Items!$F62</f>
        <v>Резерв-3</v>
      </c>
      <c r="G97" s="1" t="str">
        <f>Items!$G$3</f>
        <v>BS</v>
      </c>
      <c r="H97" s="20"/>
      <c r="I97" s="1">
        <f t="shared" si="19"/>
        <v>0</v>
      </c>
      <c r="J97" s="1" t="str">
        <f>Items!$J$90</f>
        <v>Поступления и оплаты по финансовой деятельности</v>
      </c>
      <c r="K97" s="16" t="s">
        <v>171</v>
      </c>
      <c r="L97" s="1" t="str">
        <f>Items!$L$7</f>
        <v>CF(-)</v>
      </c>
      <c r="M97" s="1" t="str">
        <f>dbP!$N$2</f>
        <v>N</v>
      </c>
      <c r="N97" s="1">
        <f t="shared" si="14"/>
        <v>0</v>
      </c>
      <c r="S97" s="1">
        <f t="shared" si="15"/>
        <v>0</v>
      </c>
    </row>
    <row r="98" spans="1:19" x14ac:dyDescent="0.25">
      <c r="A98" s="19">
        <f>ROW()</f>
        <v>98</v>
      </c>
      <c r="E98" s="1" t="str">
        <f>Items!$E$72</f>
        <v>Кредиторская задолженность по себестоимостным затратам</v>
      </c>
      <c r="F98" s="1" t="str">
        <f>Items!$F63</f>
        <v>Резерв-4</v>
      </c>
      <c r="G98" s="1" t="str">
        <f>Items!$G$3</f>
        <v>BS</v>
      </c>
      <c r="H98" s="20"/>
      <c r="I98" s="1">
        <f t="shared" si="19"/>
        <v>0</v>
      </c>
      <c r="J98" s="1" t="str">
        <f>Items!$J$90</f>
        <v>Поступления и оплаты по финансовой деятельности</v>
      </c>
      <c r="K98" s="16" t="s">
        <v>164</v>
      </c>
      <c r="L98" s="1" t="str">
        <f>Items!$L$7</f>
        <v>CF(-)</v>
      </c>
      <c r="M98" s="1" t="str">
        <f>dbP!$N$2</f>
        <v>N</v>
      </c>
      <c r="N98" s="1">
        <f t="shared" si="14"/>
        <v>0</v>
      </c>
      <c r="S98" s="1">
        <f t="shared" si="15"/>
        <v>0</v>
      </c>
    </row>
    <row r="99" spans="1:19" x14ac:dyDescent="0.25">
      <c r="A99" s="19">
        <f>ROW()</f>
        <v>99</v>
      </c>
      <c r="E99" s="1" t="str">
        <f>Items!$E$72</f>
        <v>Кредиторская задолженность по себестоимостным затратам</v>
      </c>
      <c r="F99" s="1" t="str">
        <f>Items!$F64</f>
        <v>Резерв-5</v>
      </c>
      <c r="G99" s="1" t="str">
        <f>Items!$G$3</f>
        <v>BS</v>
      </c>
      <c r="H99" s="20"/>
      <c r="I99" s="1">
        <f t="shared" si="19"/>
        <v>0</v>
      </c>
      <c r="J99" s="1" t="str">
        <f>Items!$J$90</f>
        <v>Поступления и оплаты по финансовой деятельности</v>
      </c>
      <c r="K99" s="16" t="s">
        <v>165</v>
      </c>
      <c r="L99" s="1" t="str">
        <f>Items!$L$7</f>
        <v>CF(-)</v>
      </c>
      <c r="M99" s="1" t="str">
        <f>dbP!$N$2</f>
        <v>N</v>
      </c>
      <c r="N99" s="1">
        <f t="shared" ref="N99:N130" si="20">IF(OR(J99=0,J99=""),0,IF(OR(K99=0,K99=""),0,IF(COUNTIFS(J:J,J99,K:K,K99)=1,0,1)))</f>
        <v>0</v>
      </c>
      <c r="S99" s="1">
        <f t="shared" ref="S99:S130" si="21">IF(OR(O99=0,O99=""),0,IF(OR(P99=0,P99=""),0,IF(COUNTIFS(O:O,O99,P:P,P99)=1,0,1)))</f>
        <v>0</v>
      </c>
    </row>
    <row r="100" spans="1:19" x14ac:dyDescent="0.25">
      <c r="A100" s="19">
        <f>ROW()</f>
        <v>100</v>
      </c>
      <c r="E100" s="1" t="str">
        <f>Items!$E$72</f>
        <v>Кредиторская задолженность по себестоимостным затратам</v>
      </c>
      <c r="F100" s="1" t="str">
        <f>Items!$F65</f>
        <v>Резерв-6</v>
      </c>
      <c r="G100" s="1" t="str">
        <f>Items!$G$3</f>
        <v>BS</v>
      </c>
      <c r="H100" s="20"/>
      <c r="I100" s="1">
        <f t="shared" si="19"/>
        <v>0</v>
      </c>
      <c r="J100" s="1" t="str">
        <f>Items!$J$90</f>
        <v>Поступления и оплаты по финансовой деятельности</v>
      </c>
      <c r="K100" s="16" t="s">
        <v>158</v>
      </c>
      <c r="L100" s="1" t="str">
        <f>Items!$L$7</f>
        <v>CF(-)</v>
      </c>
      <c r="M100" s="1" t="str">
        <f>dbP!$N$2</f>
        <v>N</v>
      </c>
      <c r="N100" s="1">
        <f t="shared" si="20"/>
        <v>0</v>
      </c>
      <c r="S100" s="1">
        <f t="shared" si="21"/>
        <v>0</v>
      </c>
    </row>
    <row r="101" spans="1:19" x14ac:dyDescent="0.25">
      <c r="A101" s="19">
        <f>ROW()</f>
        <v>101</v>
      </c>
      <c r="E101" s="1" t="str">
        <f>Items!$E$72</f>
        <v>Кредиторская задолженность по себестоимостным затратам</v>
      </c>
      <c r="F101" s="1" t="str">
        <f>Items!$F66</f>
        <v>Резерв-7</v>
      </c>
      <c r="G101" s="1" t="str">
        <f>Items!$G$3</f>
        <v>BS</v>
      </c>
      <c r="H101" s="20"/>
      <c r="I101" s="1">
        <f t="shared" si="19"/>
        <v>0</v>
      </c>
      <c r="J101" s="1" t="str">
        <f>Items!$J$90</f>
        <v>Поступления и оплаты по финансовой деятельности</v>
      </c>
      <c r="K101" s="16" t="s">
        <v>159</v>
      </c>
      <c r="L101" s="1" t="str">
        <f>Items!$L$7</f>
        <v>CF(-)</v>
      </c>
      <c r="M101" s="1" t="str">
        <f>dbP!$N$2</f>
        <v>N</v>
      </c>
      <c r="N101" s="1">
        <f t="shared" si="20"/>
        <v>0</v>
      </c>
      <c r="S101" s="1">
        <f t="shared" si="21"/>
        <v>0</v>
      </c>
    </row>
    <row r="102" spans="1:19" x14ac:dyDescent="0.25">
      <c r="A102" s="19">
        <f>ROW()</f>
        <v>102</v>
      </c>
      <c r="E102" s="1" t="str">
        <f>Items!$E$72</f>
        <v>Кредиторская задолженность по себестоимостным затратам</v>
      </c>
      <c r="F102" s="1" t="str">
        <f>Items!$F67</f>
        <v>Резерв-8</v>
      </c>
      <c r="G102" s="1" t="str">
        <f>Items!$G$3</f>
        <v>BS</v>
      </c>
      <c r="H102" s="20"/>
      <c r="I102" s="1">
        <f t="shared" si="19"/>
        <v>0</v>
      </c>
      <c r="J102" s="15" t="s">
        <v>160</v>
      </c>
      <c r="L102" s="1" t="str">
        <f>Items!$L$37</f>
        <v>CF</v>
      </c>
      <c r="N102" s="1">
        <f t="shared" si="20"/>
        <v>0</v>
      </c>
      <c r="S102" s="1">
        <f t="shared" si="21"/>
        <v>0</v>
      </c>
    </row>
    <row r="103" spans="1:19" x14ac:dyDescent="0.25">
      <c r="A103" s="19">
        <f>ROW()</f>
        <v>103</v>
      </c>
      <c r="E103" s="15" t="s">
        <v>170</v>
      </c>
      <c r="G103" s="20"/>
      <c r="H103" s="20"/>
      <c r="I103" s="1">
        <f t="shared" ref="I103:I134" si="22">IF(OR(E103=0,E103=""),0,IF(OR(F103=0,F103=""),0,IF(COUNTIFS(E:E,E103,F:F,F103)=1,0,1)))</f>
        <v>0</v>
      </c>
      <c r="J103" s="15" t="s">
        <v>161</v>
      </c>
      <c r="L103" s="1" t="str">
        <f>Items!$L$37</f>
        <v>CF</v>
      </c>
      <c r="N103" s="1">
        <f t="shared" si="20"/>
        <v>0</v>
      </c>
      <c r="S103" s="1">
        <f t="shared" si="21"/>
        <v>0</v>
      </c>
    </row>
    <row r="104" spans="1:19" x14ac:dyDescent="0.25">
      <c r="A104" s="19">
        <f>ROW()</f>
        <v>104</v>
      </c>
      <c r="E104" s="1" t="str">
        <f>Items!$E$103</f>
        <v>Капитальные затраты на основные средства</v>
      </c>
      <c r="F104" s="1" t="str">
        <f>$P$73</f>
        <v>Оборудование приобретенное в лизинг</v>
      </c>
      <c r="G104" s="1" t="str">
        <f>Items!$G$7</f>
        <v>BS(+)</v>
      </c>
      <c r="H104" s="1" t="str">
        <f>dbP!$M$2</f>
        <v>M</v>
      </c>
      <c r="I104" s="1">
        <f t="shared" si="22"/>
        <v>0</v>
      </c>
      <c r="J104" s="15" t="s">
        <v>162</v>
      </c>
      <c r="L104" s="1" t="str">
        <f>Items!$L$37</f>
        <v>CF</v>
      </c>
      <c r="N104" s="1">
        <f t="shared" si="20"/>
        <v>0</v>
      </c>
      <c r="S104" s="1">
        <f t="shared" si="21"/>
        <v>0</v>
      </c>
    </row>
    <row r="105" spans="1:19" x14ac:dyDescent="0.25">
      <c r="A105" s="19">
        <f>ROW()</f>
        <v>105</v>
      </c>
      <c r="E105" s="1" t="str">
        <f>Items!$E$103</f>
        <v>Капитальные затраты на основные средства</v>
      </c>
      <c r="F105" s="1" t="str">
        <f>$P$74</f>
        <v>Офис CLT перевозимый</v>
      </c>
      <c r="G105" s="1" t="str">
        <f>Items!$G$7</f>
        <v>BS(+)</v>
      </c>
      <c r="H105" s="1" t="str">
        <f>dbP!$M$2</f>
        <v>M</v>
      </c>
      <c r="I105" s="1">
        <f t="shared" si="22"/>
        <v>0</v>
      </c>
      <c r="N105" s="1">
        <f t="shared" si="20"/>
        <v>0</v>
      </c>
      <c r="S105" s="1">
        <f t="shared" si="21"/>
        <v>0</v>
      </c>
    </row>
    <row r="106" spans="1:19" x14ac:dyDescent="0.25">
      <c r="A106" s="19">
        <f>ROW()</f>
        <v>106</v>
      </c>
      <c r="E106" s="1" t="str">
        <f>Items!$E$103</f>
        <v>Капитальные затраты на основные средства</v>
      </c>
      <c r="F106" s="1" t="str">
        <f>$P$75</f>
        <v>Контейнер</v>
      </c>
      <c r="G106" s="1" t="str">
        <f>Items!$G$7</f>
        <v>BS(+)</v>
      </c>
      <c r="H106" s="1" t="str">
        <f>dbP!$M$2</f>
        <v>M</v>
      </c>
      <c r="I106" s="1">
        <f t="shared" si="22"/>
        <v>0</v>
      </c>
      <c r="N106" s="1">
        <f t="shared" si="20"/>
        <v>0</v>
      </c>
      <c r="S106" s="1">
        <f t="shared" si="21"/>
        <v>0</v>
      </c>
    </row>
    <row r="107" spans="1:19" x14ac:dyDescent="0.25">
      <c r="A107" s="19">
        <f>ROW()</f>
        <v>107</v>
      </c>
      <c r="E107" s="1" t="str">
        <f>Items!$E$103</f>
        <v>Капитальные затраты на основные средства</v>
      </c>
      <c r="F107" s="1" t="str">
        <f>$P$76</f>
        <v>Инструменты</v>
      </c>
      <c r="G107" s="1" t="str">
        <f>Items!$G$7</f>
        <v>BS(+)</v>
      </c>
      <c r="H107" s="1" t="str">
        <f>dbP!$M$2</f>
        <v>M</v>
      </c>
      <c r="I107" s="1">
        <f t="shared" si="22"/>
        <v>0</v>
      </c>
      <c r="N107" s="1">
        <f t="shared" si="20"/>
        <v>0</v>
      </c>
      <c r="S107" s="1">
        <f t="shared" si="21"/>
        <v>0</v>
      </c>
    </row>
    <row r="108" spans="1:19" x14ac:dyDescent="0.25">
      <c r="A108" s="19">
        <f>ROW()</f>
        <v>108</v>
      </c>
      <c r="E108" s="1" t="str">
        <f>Items!$E$103</f>
        <v>Капитальные затраты на основные средства</v>
      </c>
      <c r="F108" s="1" t="str">
        <f>$P$77</f>
        <v>Спец техника и оборудование</v>
      </c>
      <c r="G108" s="1" t="str">
        <f>Items!$G$7</f>
        <v>BS(+)</v>
      </c>
      <c r="H108" s="1" t="str">
        <f>dbP!$M$2</f>
        <v>M</v>
      </c>
      <c r="I108" s="1">
        <f t="shared" si="22"/>
        <v>0</v>
      </c>
      <c r="N108" s="1">
        <f t="shared" si="20"/>
        <v>0</v>
      </c>
      <c r="S108" s="1">
        <f t="shared" si="21"/>
        <v>0</v>
      </c>
    </row>
    <row r="109" spans="1:19" x14ac:dyDescent="0.25">
      <c r="A109" s="19">
        <f>ROW()</f>
        <v>109</v>
      </c>
      <c r="E109" s="15" t="s">
        <v>172</v>
      </c>
      <c r="F109" s="21"/>
      <c r="G109" s="1" t="str">
        <f>Items!$G$3</f>
        <v>BS</v>
      </c>
      <c r="H109" s="20"/>
      <c r="I109" s="1">
        <f t="shared" si="22"/>
        <v>0</v>
      </c>
      <c r="N109" s="1">
        <f t="shared" si="20"/>
        <v>0</v>
      </c>
      <c r="S109" s="1">
        <f t="shared" si="21"/>
        <v>0</v>
      </c>
    </row>
    <row r="110" spans="1:19" x14ac:dyDescent="0.25">
      <c r="A110" s="19">
        <f>ROW()</f>
        <v>110</v>
      </c>
      <c r="E110" s="1" t="str">
        <f>Items!$E$109</f>
        <v>Прочая кредиторская задолженность</v>
      </c>
      <c r="F110" s="1" t="str">
        <f>$O$38</f>
        <v>Расходы на персонал</v>
      </c>
      <c r="G110" s="1" t="str">
        <f>Items!$G$3</f>
        <v>BS</v>
      </c>
      <c r="H110" s="20"/>
      <c r="I110" s="1">
        <f t="shared" si="22"/>
        <v>0</v>
      </c>
      <c r="N110" s="1">
        <f t="shared" si="20"/>
        <v>0</v>
      </c>
      <c r="S110" s="1">
        <f t="shared" si="21"/>
        <v>0</v>
      </c>
    </row>
    <row r="111" spans="1:19" x14ac:dyDescent="0.25">
      <c r="A111" s="19">
        <f>ROW()</f>
        <v>111</v>
      </c>
      <c r="E111" s="1" t="str">
        <f>Items!$E$109</f>
        <v>Прочая кредиторская задолженность</v>
      </c>
      <c r="F111" s="1" t="str">
        <f>$O$49</f>
        <v>Переменные расходы</v>
      </c>
      <c r="G111" s="1" t="str">
        <f>Items!$G$3</f>
        <v>BS</v>
      </c>
      <c r="H111" s="20"/>
      <c r="I111" s="1">
        <f t="shared" si="22"/>
        <v>0</v>
      </c>
      <c r="N111" s="1">
        <f t="shared" si="20"/>
        <v>0</v>
      </c>
      <c r="S111" s="1">
        <f t="shared" si="21"/>
        <v>0</v>
      </c>
    </row>
    <row r="112" spans="1:19" x14ac:dyDescent="0.25">
      <c r="A112" s="19">
        <f>ROW()</f>
        <v>112</v>
      </c>
      <c r="E112" s="1" t="str">
        <f>Items!$E$109</f>
        <v>Прочая кредиторская задолженность</v>
      </c>
      <c r="F112" s="1" t="str">
        <f>$O$60</f>
        <v>Постоянные расходы</v>
      </c>
      <c r="G112" s="1" t="str">
        <f>Items!$G$3</f>
        <v>BS</v>
      </c>
      <c r="H112" s="20"/>
      <c r="I112" s="1">
        <f t="shared" si="22"/>
        <v>0</v>
      </c>
      <c r="N112" s="1">
        <f t="shared" si="20"/>
        <v>0</v>
      </c>
      <c r="S112" s="1">
        <f t="shared" si="21"/>
        <v>0</v>
      </c>
    </row>
    <row r="113" spans="1:19" x14ac:dyDescent="0.25">
      <c r="A113" s="19">
        <f>ROW()</f>
        <v>113</v>
      </c>
      <c r="E113" s="1" t="str">
        <f>Items!$E$109</f>
        <v>Прочая кредиторская задолженность</v>
      </c>
      <c r="F113" s="1" t="str">
        <f>$O$84</f>
        <v>Налоги</v>
      </c>
      <c r="G113" s="1" t="str">
        <f>Items!$G$3</f>
        <v>BS</v>
      </c>
      <c r="H113" s="20"/>
      <c r="I113" s="1">
        <f t="shared" si="22"/>
        <v>0</v>
      </c>
      <c r="N113" s="1">
        <f t="shared" si="20"/>
        <v>0</v>
      </c>
      <c r="S113" s="1">
        <f t="shared" si="21"/>
        <v>0</v>
      </c>
    </row>
    <row r="114" spans="1:19" x14ac:dyDescent="0.25">
      <c r="A114" s="19">
        <f>ROW()</f>
        <v>114</v>
      </c>
      <c r="E114" s="1" t="str">
        <f>Items!$E$109</f>
        <v>Прочая кредиторская задолженность</v>
      </c>
      <c r="F114" s="1" t="str">
        <f>$E$103</f>
        <v>Капитальные затраты на основные средства</v>
      </c>
      <c r="G114" s="1" t="str">
        <f>Items!$G$3</f>
        <v>BS</v>
      </c>
      <c r="H114" s="20"/>
      <c r="I114" s="1">
        <f t="shared" si="22"/>
        <v>0</v>
      </c>
      <c r="N114" s="1">
        <f t="shared" si="20"/>
        <v>0</v>
      </c>
      <c r="S114" s="1">
        <f t="shared" si="21"/>
        <v>0</v>
      </c>
    </row>
    <row r="115" spans="1:19" x14ac:dyDescent="0.25">
      <c r="A115" s="19">
        <f>ROW()</f>
        <v>115</v>
      </c>
      <c r="E115" s="15" t="s">
        <v>173</v>
      </c>
      <c r="F115" s="21"/>
      <c r="G115" s="1" t="str">
        <f>Items!$G$3</f>
        <v>BS</v>
      </c>
      <c r="H115" s="20"/>
      <c r="I115" s="1">
        <f t="shared" si="22"/>
        <v>0</v>
      </c>
      <c r="N115" s="1">
        <f t="shared" si="20"/>
        <v>0</v>
      </c>
      <c r="S115" s="1">
        <f t="shared" si="21"/>
        <v>0</v>
      </c>
    </row>
    <row r="116" spans="1:19" x14ac:dyDescent="0.25">
      <c r="A116" s="19">
        <f>ROW()</f>
        <v>116</v>
      </c>
      <c r="E116" s="1" t="str">
        <f>Items!$E$115</f>
        <v>Финансовые обязательства</v>
      </c>
      <c r="F116" s="15" t="s">
        <v>174</v>
      </c>
      <c r="G116" s="1" t="str">
        <f>Items!$G$3</f>
        <v>BS</v>
      </c>
      <c r="H116" s="20"/>
      <c r="I116" s="1">
        <f t="shared" si="22"/>
        <v>0</v>
      </c>
      <c r="N116" s="1">
        <f t="shared" si="20"/>
        <v>0</v>
      </c>
      <c r="S116" s="1">
        <f t="shared" si="21"/>
        <v>0</v>
      </c>
    </row>
    <row r="117" spans="1:19" x14ac:dyDescent="0.25">
      <c r="A117" s="19">
        <f>ROW()</f>
        <v>117</v>
      </c>
      <c r="E117" s="1" t="str">
        <f>Items!$E$115</f>
        <v>Финансовые обязательства</v>
      </c>
      <c r="F117" s="15" t="s">
        <v>175</v>
      </c>
      <c r="G117" s="1" t="str">
        <f>Items!$G$3</f>
        <v>BS</v>
      </c>
      <c r="H117" s="20"/>
      <c r="I117" s="1">
        <f t="shared" si="22"/>
        <v>0</v>
      </c>
      <c r="N117" s="1">
        <f t="shared" si="20"/>
        <v>0</v>
      </c>
      <c r="S117" s="1">
        <f t="shared" si="21"/>
        <v>0</v>
      </c>
    </row>
    <row r="118" spans="1:19" x14ac:dyDescent="0.25">
      <c r="A118" s="19">
        <f>ROW()</f>
        <v>118</v>
      </c>
      <c r="E118" s="1" t="str">
        <f>Items!$E$115</f>
        <v>Финансовые обязательства</v>
      </c>
      <c r="F118" s="15" t="s">
        <v>176</v>
      </c>
      <c r="G118" s="1" t="str">
        <f>Items!$G$3</f>
        <v>BS</v>
      </c>
      <c r="H118" s="20"/>
      <c r="I118" s="1">
        <f t="shared" si="22"/>
        <v>0</v>
      </c>
      <c r="N118" s="1">
        <f t="shared" si="20"/>
        <v>0</v>
      </c>
      <c r="S118" s="1">
        <f t="shared" si="21"/>
        <v>0</v>
      </c>
    </row>
    <row r="119" spans="1:19" x14ac:dyDescent="0.25">
      <c r="A119" s="19">
        <f>ROW()</f>
        <v>119</v>
      </c>
      <c r="E119" s="1" t="str">
        <f>Items!$E$115</f>
        <v>Финансовые обязательства</v>
      </c>
      <c r="F119" s="15" t="s">
        <v>177</v>
      </c>
      <c r="G119" s="1" t="str">
        <f>Items!$G$3</f>
        <v>BS</v>
      </c>
      <c r="H119" s="20"/>
      <c r="I119" s="1">
        <f t="shared" si="22"/>
        <v>0</v>
      </c>
      <c r="N119" s="1">
        <f t="shared" si="20"/>
        <v>0</v>
      </c>
      <c r="S119" s="1">
        <f t="shared" si="21"/>
        <v>0</v>
      </c>
    </row>
    <row r="120" spans="1:19" x14ac:dyDescent="0.25">
      <c r="A120" s="19">
        <f>ROW()</f>
        <v>120</v>
      </c>
      <c r="E120" s="1" t="str">
        <f>Items!$E$115</f>
        <v>Финансовые обязательства</v>
      </c>
      <c r="F120" s="15" t="s">
        <v>178</v>
      </c>
      <c r="G120" s="1" t="str">
        <f>Items!$G$3</f>
        <v>BS</v>
      </c>
      <c r="H120" s="20"/>
      <c r="I120" s="1">
        <f t="shared" si="22"/>
        <v>0</v>
      </c>
      <c r="N120" s="1">
        <f t="shared" si="20"/>
        <v>0</v>
      </c>
      <c r="S120" s="1">
        <f t="shared" si="21"/>
        <v>0</v>
      </c>
    </row>
    <row r="121" spans="1:19" x14ac:dyDescent="0.25">
      <c r="A121" s="19">
        <f>ROW()</f>
        <v>121</v>
      </c>
      <c r="E121" s="1" t="str">
        <f>Items!$E$115</f>
        <v>Финансовые обязательства</v>
      </c>
      <c r="F121" s="15" t="s">
        <v>179</v>
      </c>
      <c r="G121" s="1" t="str">
        <f>Items!$G$3</f>
        <v>BS</v>
      </c>
      <c r="H121" s="20"/>
      <c r="I121" s="1">
        <f t="shared" si="22"/>
        <v>0</v>
      </c>
      <c r="N121" s="1">
        <f t="shared" si="20"/>
        <v>0</v>
      </c>
      <c r="S121" s="1">
        <f t="shared" si="21"/>
        <v>0</v>
      </c>
    </row>
    <row r="122" spans="1:19" x14ac:dyDescent="0.25">
      <c r="A122" s="19">
        <f>ROW()</f>
        <v>122</v>
      </c>
      <c r="E122" s="15" t="s">
        <v>180</v>
      </c>
      <c r="F122" s="21"/>
      <c r="G122" s="1" t="str">
        <f>Items!$G$3</f>
        <v>BS</v>
      </c>
      <c r="H122" s="20"/>
      <c r="I122" s="1">
        <f t="shared" si="22"/>
        <v>0</v>
      </c>
      <c r="N122" s="1">
        <f t="shared" si="20"/>
        <v>0</v>
      </c>
      <c r="S122" s="1">
        <f t="shared" si="21"/>
        <v>0</v>
      </c>
    </row>
    <row r="123" spans="1:19" x14ac:dyDescent="0.25">
      <c r="A123" s="19">
        <f>ROW()</f>
        <v>123</v>
      </c>
      <c r="E123" s="1" t="str">
        <f>Items!$E$122</f>
        <v>Финансовые активы</v>
      </c>
      <c r="F123" s="15" t="s">
        <v>181</v>
      </c>
      <c r="G123" s="1" t="str">
        <f>Items!$G$3</f>
        <v>BS</v>
      </c>
      <c r="H123" s="20"/>
      <c r="I123" s="1">
        <f t="shared" si="22"/>
        <v>0</v>
      </c>
      <c r="N123" s="1">
        <f t="shared" si="20"/>
        <v>0</v>
      </c>
      <c r="S123" s="1">
        <f t="shared" si="21"/>
        <v>0</v>
      </c>
    </row>
    <row r="124" spans="1:19" x14ac:dyDescent="0.25">
      <c r="A124" s="19">
        <f>ROW()</f>
        <v>124</v>
      </c>
      <c r="E124" s="1" t="str">
        <f>Items!$E$122</f>
        <v>Финансовые активы</v>
      </c>
      <c r="F124" s="15" t="s">
        <v>175</v>
      </c>
      <c r="G124" s="1" t="str">
        <f>Items!$G$3</f>
        <v>BS</v>
      </c>
      <c r="H124" s="20"/>
      <c r="I124" s="1">
        <f t="shared" si="22"/>
        <v>0</v>
      </c>
      <c r="N124" s="1">
        <f t="shared" si="20"/>
        <v>0</v>
      </c>
      <c r="S124" s="1">
        <f t="shared" si="21"/>
        <v>0</v>
      </c>
    </row>
    <row r="125" spans="1:19" x14ac:dyDescent="0.25">
      <c r="A125" s="19">
        <f>ROW()</f>
        <v>125</v>
      </c>
      <c r="E125" s="1" t="str">
        <f>Items!$E$122</f>
        <v>Финансовые активы</v>
      </c>
      <c r="F125" s="15" t="s">
        <v>182</v>
      </c>
      <c r="G125" s="1" t="str">
        <f>Items!$G$3</f>
        <v>BS</v>
      </c>
      <c r="H125" s="20"/>
      <c r="I125" s="1">
        <f t="shared" si="22"/>
        <v>0</v>
      </c>
      <c r="N125" s="1">
        <f t="shared" si="20"/>
        <v>0</v>
      </c>
      <c r="S125" s="1">
        <f t="shared" si="21"/>
        <v>0</v>
      </c>
    </row>
    <row r="126" spans="1:19" x14ac:dyDescent="0.25">
      <c r="A126" s="19">
        <f>ROW()</f>
        <v>126</v>
      </c>
      <c r="E126" s="1" t="str">
        <f>Items!$E$122</f>
        <v>Финансовые активы</v>
      </c>
      <c r="F126" s="15" t="s">
        <v>183</v>
      </c>
      <c r="G126" s="1" t="str">
        <f>Items!$G$3</f>
        <v>BS</v>
      </c>
      <c r="H126" s="20"/>
      <c r="I126" s="1">
        <f t="shared" si="22"/>
        <v>0</v>
      </c>
      <c r="N126" s="1">
        <f t="shared" si="20"/>
        <v>0</v>
      </c>
      <c r="S126" s="1">
        <f t="shared" si="21"/>
        <v>0</v>
      </c>
    </row>
    <row r="127" spans="1:19" x14ac:dyDescent="0.25">
      <c r="A127" s="19">
        <f>ROW()</f>
        <v>127</v>
      </c>
      <c r="E127" s="15" t="s">
        <v>184</v>
      </c>
      <c r="F127" s="21"/>
      <c r="G127" s="1" t="str">
        <f>Items!$G$3</f>
        <v>BS</v>
      </c>
      <c r="H127" s="20"/>
      <c r="I127" s="1">
        <f t="shared" si="22"/>
        <v>0</v>
      </c>
      <c r="N127" s="1">
        <f t="shared" si="20"/>
        <v>0</v>
      </c>
      <c r="S127" s="1">
        <f t="shared" si="21"/>
        <v>0</v>
      </c>
    </row>
    <row r="128" spans="1:19" x14ac:dyDescent="0.25">
      <c r="A128" s="19">
        <f>ROW()</f>
        <v>128</v>
      </c>
      <c r="E128" s="1" t="str">
        <f>Items!$E$127</f>
        <v>Основные средства</v>
      </c>
      <c r="F128" s="1" t="str">
        <f>P73</f>
        <v>Оборудование приобретенное в лизинг</v>
      </c>
      <c r="G128" s="1" t="str">
        <f>Items!$G$3</f>
        <v>BS</v>
      </c>
      <c r="H128" s="20"/>
      <c r="I128" s="1">
        <f t="shared" si="22"/>
        <v>0</v>
      </c>
      <c r="N128" s="1">
        <f t="shared" si="20"/>
        <v>0</v>
      </c>
      <c r="S128" s="1">
        <f t="shared" si="21"/>
        <v>0</v>
      </c>
    </row>
    <row r="129" spans="1:19" x14ac:dyDescent="0.25">
      <c r="A129" s="19">
        <f>ROW()</f>
        <v>129</v>
      </c>
      <c r="E129" s="1" t="str">
        <f>Items!$E$127</f>
        <v>Основные средства</v>
      </c>
      <c r="F129" s="1" t="str">
        <f t="shared" ref="F129:F132" si="23">P74</f>
        <v>Офис CLT перевозимый</v>
      </c>
      <c r="G129" s="1" t="str">
        <f>Items!$G$3</f>
        <v>BS</v>
      </c>
      <c r="H129" s="20"/>
      <c r="I129" s="1">
        <f t="shared" si="22"/>
        <v>0</v>
      </c>
      <c r="N129" s="1">
        <f t="shared" si="20"/>
        <v>0</v>
      </c>
      <c r="S129" s="1">
        <f t="shared" si="21"/>
        <v>0</v>
      </c>
    </row>
    <row r="130" spans="1:19" x14ac:dyDescent="0.25">
      <c r="A130" s="19">
        <f>ROW()</f>
        <v>130</v>
      </c>
      <c r="E130" s="1" t="str">
        <f>Items!$E$127</f>
        <v>Основные средства</v>
      </c>
      <c r="F130" s="1" t="str">
        <f t="shared" si="23"/>
        <v>Контейнер</v>
      </c>
      <c r="G130" s="1" t="str">
        <f>Items!$G$3</f>
        <v>BS</v>
      </c>
      <c r="H130" s="20"/>
      <c r="I130" s="1">
        <f t="shared" si="22"/>
        <v>0</v>
      </c>
      <c r="N130" s="1">
        <f t="shared" si="20"/>
        <v>0</v>
      </c>
      <c r="S130" s="1">
        <f t="shared" si="21"/>
        <v>0</v>
      </c>
    </row>
    <row r="131" spans="1:19" x14ac:dyDescent="0.25">
      <c r="A131" s="19">
        <f>ROW()</f>
        <v>131</v>
      </c>
      <c r="E131" s="1" t="str">
        <f>Items!$E$127</f>
        <v>Основные средства</v>
      </c>
      <c r="F131" s="1" t="str">
        <f t="shared" si="23"/>
        <v>Инструменты</v>
      </c>
      <c r="G131" s="1" t="str">
        <f>Items!$G$3</f>
        <v>BS</v>
      </c>
      <c r="H131" s="20"/>
      <c r="I131" s="1">
        <f t="shared" si="22"/>
        <v>0</v>
      </c>
      <c r="N131" s="1">
        <f t="shared" ref="N131:N151" si="24">IF(OR(J131=0,J131=""),0,IF(OR(K131=0,K131=""),0,IF(COUNTIFS(J:J,J131,K:K,K131)=1,0,1)))</f>
        <v>0</v>
      </c>
      <c r="S131" s="1">
        <f t="shared" ref="S131:S150" si="25">IF(OR(O131=0,O131=""),0,IF(OR(P131=0,P131=""),0,IF(COUNTIFS(O:O,O131,P:P,P131)=1,0,1)))</f>
        <v>0</v>
      </c>
    </row>
    <row r="132" spans="1:19" x14ac:dyDescent="0.25">
      <c r="A132" s="19">
        <f>ROW()</f>
        <v>132</v>
      </c>
      <c r="E132" s="1" t="str">
        <f>Items!$E$127</f>
        <v>Основные средства</v>
      </c>
      <c r="F132" s="1" t="str">
        <f t="shared" si="23"/>
        <v>Спец техника и оборудование</v>
      </c>
      <c r="G132" s="1" t="str">
        <f>Items!$G$3</f>
        <v>BS</v>
      </c>
      <c r="H132" s="20"/>
      <c r="I132" s="1">
        <f t="shared" si="22"/>
        <v>0</v>
      </c>
      <c r="N132" s="1">
        <f t="shared" si="24"/>
        <v>0</v>
      </c>
      <c r="S132" s="1">
        <f t="shared" si="25"/>
        <v>0</v>
      </c>
    </row>
    <row r="133" spans="1:19" x14ac:dyDescent="0.25">
      <c r="A133" s="19">
        <f>ROW()</f>
        <v>133</v>
      </c>
      <c r="E133" s="20"/>
      <c r="F133" s="21"/>
      <c r="G133" s="20"/>
      <c r="H133" s="20"/>
      <c r="I133" s="1">
        <f t="shared" si="22"/>
        <v>0</v>
      </c>
      <c r="N133" s="1">
        <f t="shared" si="24"/>
        <v>0</v>
      </c>
      <c r="S133" s="1">
        <f t="shared" si="25"/>
        <v>0</v>
      </c>
    </row>
    <row r="134" spans="1:19" x14ac:dyDescent="0.25">
      <c r="A134" s="19">
        <f>ROW()</f>
        <v>134</v>
      </c>
      <c r="E134" s="20"/>
      <c r="F134" s="21"/>
      <c r="G134" s="20"/>
      <c r="H134" s="20"/>
      <c r="I134" s="1">
        <f t="shared" si="22"/>
        <v>0</v>
      </c>
      <c r="N134" s="1">
        <f t="shared" si="24"/>
        <v>0</v>
      </c>
      <c r="S134" s="1">
        <f t="shared" si="25"/>
        <v>0</v>
      </c>
    </row>
    <row r="135" spans="1:19" x14ac:dyDescent="0.25">
      <c r="A135" s="19">
        <f>ROW()</f>
        <v>135</v>
      </c>
      <c r="E135" s="20"/>
      <c r="F135" s="21"/>
      <c r="G135" s="20"/>
      <c r="H135" s="20"/>
      <c r="I135" s="1">
        <f t="shared" ref="I135:I166" si="26">IF(OR(E135=0,E135=""),0,IF(OR(F135=0,F135=""),0,IF(COUNTIFS(E:E,E135,F:F,F135)=1,0,1)))</f>
        <v>0</v>
      </c>
      <c r="N135" s="1">
        <f t="shared" si="24"/>
        <v>0</v>
      </c>
      <c r="S135" s="1">
        <f t="shared" si="25"/>
        <v>0</v>
      </c>
    </row>
    <row r="136" spans="1:19" x14ac:dyDescent="0.25">
      <c r="A136" s="19">
        <f>ROW()</f>
        <v>136</v>
      </c>
      <c r="E136" s="20"/>
      <c r="F136" s="21"/>
      <c r="G136" s="20"/>
      <c r="H136" s="20"/>
      <c r="I136" s="1">
        <f t="shared" si="26"/>
        <v>0</v>
      </c>
      <c r="N136" s="1">
        <f t="shared" si="24"/>
        <v>0</v>
      </c>
      <c r="S136" s="1">
        <f t="shared" si="25"/>
        <v>0</v>
      </c>
    </row>
    <row r="137" spans="1:19" x14ac:dyDescent="0.25">
      <c r="A137" s="19">
        <f>ROW()</f>
        <v>137</v>
      </c>
      <c r="E137" s="20"/>
      <c r="F137" s="21"/>
      <c r="G137" s="20"/>
      <c r="H137" s="20"/>
      <c r="I137" s="1">
        <f t="shared" si="26"/>
        <v>0</v>
      </c>
      <c r="N137" s="1">
        <f t="shared" si="24"/>
        <v>0</v>
      </c>
      <c r="S137" s="1">
        <f t="shared" si="25"/>
        <v>0</v>
      </c>
    </row>
    <row r="138" spans="1:19" x14ac:dyDescent="0.25">
      <c r="A138" s="19">
        <f>ROW()</f>
        <v>138</v>
      </c>
      <c r="E138" s="20"/>
      <c r="F138" s="21"/>
      <c r="G138" s="20"/>
      <c r="H138" s="20"/>
      <c r="I138" s="1">
        <f t="shared" si="26"/>
        <v>0</v>
      </c>
      <c r="N138" s="1">
        <f t="shared" si="24"/>
        <v>0</v>
      </c>
      <c r="S138" s="1">
        <f t="shared" si="25"/>
        <v>0</v>
      </c>
    </row>
    <row r="139" spans="1:19" x14ac:dyDescent="0.25">
      <c r="A139" s="19">
        <f>ROW()</f>
        <v>139</v>
      </c>
      <c r="E139" s="20"/>
      <c r="F139" s="21"/>
      <c r="G139" s="20"/>
      <c r="H139" s="20"/>
      <c r="I139" s="1">
        <f t="shared" si="26"/>
        <v>0</v>
      </c>
      <c r="N139" s="1">
        <f t="shared" si="24"/>
        <v>0</v>
      </c>
      <c r="S139" s="1">
        <f t="shared" si="25"/>
        <v>0</v>
      </c>
    </row>
    <row r="140" spans="1:19" x14ac:dyDescent="0.25">
      <c r="A140" s="19">
        <f>ROW()</f>
        <v>140</v>
      </c>
      <c r="E140" s="20"/>
      <c r="F140" s="21"/>
      <c r="G140" s="20"/>
      <c r="H140" s="20"/>
      <c r="I140" s="1">
        <f t="shared" si="26"/>
        <v>0</v>
      </c>
      <c r="N140" s="1">
        <f t="shared" si="24"/>
        <v>0</v>
      </c>
      <c r="S140" s="1">
        <f t="shared" si="25"/>
        <v>0</v>
      </c>
    </row>
    <row r="141" spans="1:19" x14ac:dyDescent="0.25">
      <c r="A141" s="19">
        <f>ROW()</f>
        <v>141</v>
      </c>
      <c r="E141" s="20"/>
      <c r="F141" s="21"/>
      <c r="G141" s="20"/>
      <c r="H141" s="20"/>
      <c r="I141" s="1">
        <f t="shared" si="26"/>
        <v>0</v>
      </c>
      <c r="N141" s="1">
        <f t="shared" si="24"/>
        <v>0</v>
      </c>
      <c r="S141" s="1">
        <f t="shared" si="25"/>
        <v>0</v>
      </c>
    </row>
    <row r="142" spans="1:19" x14ac:dyDescent="0.25">
      <c r="A142" s="19">
        <f>ROW()</f>
        <v>142</v>
      </c>
      <c r="E142" s="20"/>
      <c r="F142" s="21"/>
      <c r="G142" s="20"/>
      <c r="H142" s="20"/>
      <c r="I142" s="1">
        <f t="shared" si="26"/>
        <v>0</v>
      </c>
      <c r="N142" s="1">
        <f t="shared" si="24"/>
        <v>0</v>
      </c>
      <c r="S142" s="1">
        <f t="shared" si="25"/>
        <v>0</v>
      </c>
    </row>
    <row r="143" spans="1:19" x14ac:dyDescent="0.25">
      <c r="A143" s="19">
        <f>ROW()</f>
        <v>143</v>
      </c>
      <c r="E143" s="20"/>
      <c r="F143" s="21"/>
      <c r="G143" s="20"/>
      <c r="H143" s="20"/>
      <c r="I143" s="1">
        <f t="shared" si="26"/>
        <v>0</v>
      </c>
      <c r="N143" s="1">
        <f t="shared" si="24"/>
        <v>0</v>
      </c>
      <c r="S143" s="1">
        <f t="shared" si="25"/>
        <v>0</v>
      </c>
    </row>
    <row r="144" spans="1:19" x14ac:dyDescent="0.25">
      <c r="A144" s="19">
        <f>ROW()</f>
        <v>144</v>
      </c>
      <c r="E144" s="20"/>
      <c r="F144" s="21"/>
      <c r="G144" s="20"/>
      <c r="H144" s="20"/>
      <c r="I144" s="1">
        <f t="shared" si="26"/>
        <v>0</v>
      </c>
      <c r="N144" s="1">
        <f t="shared" si="24"/>
        <v>0</v>
      </c>
      <c r="S144" s="1">
        <f t="shared" si="25"/>
        <v>0</v>
      </c>
    </row>
    <row r="145" spans="1:19" x14ac:dyDescent="0.25">
      <c r="A145" s="19">
        <f>ROW()</f>
        <v>145</v>
      </c>
      <c r="E145" s="20"/>
      <c r="F145" s="21"/>
      <c r="G145" s="20"/>
      <c r="H145" s="20"/>
      <c r="I145" s="1">
        <f t="shared" si="26"/>
        <v>0</v>
      </c>
      <c r="N145" s="1">
        <f t="shared" si="24"/>
        <v>0</v>
      </c>
      <c r="S145" s="1">
        <f t="shared" si="25"/>
        <v>0</v>
      </c>
    </row>
    <row r="146" spans="1:19" x14ac:dyDescent="0.25">
      <c r="A146" s="19">
        <f>ROW()</f>
        <v>146</v>
      </c>
      <c r="E146" s="20"/>
      <c r="F146" s="21"/>
      <c r="G146" s="20"/>
      <c r="H146" s="20"/>
      <c r="I146" s="1">
        <f t="shared" si="26"/>
        <v>0</v>
      </c>
      <c r="N146" s="1">
        <f t="shared" si="24"/>
        <v>0</v>
      </c>
      <c r="S146" s="1">
        <f t="shared" si="25"/>
        <v>0</v>
      </c>
    </row>
    <row r="147" spans="1:19" x14ac:dyDescent="0.25">
      <c r="A147" s="19">
        <f>ROW()</f>
        <v>147</v>
      </c>
      <c r="E147" s="20"/>
      <c r="F147" s="21"/>
      <c r="G147" s="20"/>
      <c r="H147" s="20"/>
      <c r="I147" s="1">
        <f t="shared" si="26"/>
        <v>0</v>
      </c>
      <c r="N147" s="1">
        <f t="shared" si="24"/>
        <v>0</v>
      </c>
      <c r="S147" s="1">
        <f t="shared" si="25"/>
        <v>0</v>
      </c>
    </row>
    <row r="148" spans="1:19" x14ac:dyDescent="0.25">
      <c r="A148" s="19">
        <f>ROW()</f>
        <v>148</v>
      </c>
      <c r="E148" s="20"/>
      <c r="F148" s="21"/>
      <c r="G148" s="20"/>
      <c r="H148" s="20"/>
      <c r="I148" s="1">
        <f t="shared" si="26"/>
        <v>0</v>
      </c>
      <c r="N148" s="1">
        <f t="shared" si="24"/>
        <v>0</v>
      </c>
      <c r="S148" s="1">
        <f t="shared" si="25"/>
        <v>0</v>
      </c>
    </row>
    <row r="149" spans="1:19" x14ac:dyDescent="0.25">
      <c r="A149" s="19">
        <f>ROW()</f>
        <v>149</v>
      </c>
      <c r="E149" s="20"/>
      <c r="F149" s="21"/>
      <c r="G149" s="20"/>
      <c r="H149" s="20"/>
      <c r="I149" s="1">
        <f t="shared" si="26"/>
        <v>0</v>
      </c>
      <c r="N149" s="1">
        <f t="shared" si="24"/>
        <v>0</v>
      </c>
      <c r="S149" s="1">
        <f t="shared" si="25"/>
        <v>0</v>
      </c>
    </row>
    <row r="150" spans="1:19" x14ac:dyDescent="0.25">
      <c r="A150" s="19">
        <f>ROW()</f>
        <v>150</v>
      </c>
      <c r="E150" s="20"/>
      <c r="F150" s="21"/>
      <c r="G150" s="20"/>
      <c r="H150" s="20"/>
      <c r="I150" s="1">
        <f t="shared" si="26"/>
        <v>0</v>
      </c>
      <c r="N150" s="1">
        <f t="shared" si="24"/>
        <v>0</v>
      </c>
      <c r="S150" s="1">
        <f t="shared" si="25"/>
        <v>0</v>
      </c>
    </row>
    <row r="151" spans="1:19" x14ac:dyDescent="0.25">
      <c r="A151" s="19">
        <f>ROW()</f>
        <v>151</v>
      </c>
      <c r="E151" s="20"/>
      <c r="F151" s="21"/>
      <c r="G151" s="20"/>
      <c r="H151" s="20"/>
      <c r="I151" s="1">
        <f t="shared" si="26"/>
        <v>0</v>
      </c>
      <c r="N151" s="1">
        <f t="shared" si="24"/>
        <v>0</v>
      </c>
    </row>
    <row r="152" spans="1:19" x14ac:dyDescent="0.25">
      <c r="A152" s="19">
        <f>ROW()</f>
        <v>152</v>
      </c>
      <c r="E152" s="20"/>
      <c r="F152" s="21"/>
      <c r="G152" s="20"/>
      <c r="H152" s="20"/>
      <c r="I152" s="1">
        <f t="shared" si="26"/>
        <v>0</v>
      </c>
    </row>
    <row r="153" spans="1:19" x14ac:dyDescent="0.25">
      <c r="A153" s="19">
        <f>ROW()</f>
        <v>153</v>
      </c>
      <c r="E153" s="20"/>
      <c r="F153" s="21"/>
      <c r="G153" s="20"/>
      <c r="H153" s="20"/>
      <c r="I153" s="1">
        <f t="shared" si="26"/>
        <v>0</v>
      </c>
    </row>
    <row r="154" spans="1:19" x14ac:dyDescent="0.25">
      <c r="A154" s="19">
        <f>ROW()</f>
        <v>154</v>
      </c>
      <c r="E154" s="20"/>
      <c r="F154" s="21"/>
      <c r="G154" s="20"/>
      <c r="H154" s="20"/>
      <c r="I154" s="1">
        <f t="shared" si="26"/>
        <v>0</v>
      </c>
    </row>
    <row r="155" spans="1:19" x14ac:dyDescent="0.25">
      <c r="A155" s="19">
        <f>ROW()</f>
        <v>155</v>
      </c>
      <c r="E155" s="20"/>
      <c r="F155" s="21"/>
      <c r="G155" s="20"/>
      <c r="H155" s="20"/>
      <c r="I155" s="1">
        <f t="shared" si="26"/>
        <v>0</v>
      </c>
    </row>
    <row r="156" spans="1:19" x14ac:dyDescent="0.25">
      <c r="A156" s="19">
        <f>ROW()</f>
        <v>156</v>
      </c>
      <c r="E156" s="20"/>
      <c r="F156" s="21"/>
      <c r="G156" s="20"/>
      <c r="H156" s="20"/>
      <c r="I156" s="1">
        <f t="shared" si="26"/>
        <v>0</v>
      </c>
    </row>
    <row r="157" spans="1:19" x14ac:dyDescent="0.25">
      <c r="A157" s="19">
        <f>ROW()</f>
        <v>157</v>
      </c>
      <c r="E157" s="20"/>
      <c r="F157" s="21"/>
      <c r="G157" s="20"/>
      <c r="H157" s="20"/>
      <c r="I157" s="1">
        <f t="shared" si="26"/>
        <v>0</v>
      </c>
    </row>
    <row r="158" spans="1:19" x14ac:dyDescent="0.25">
      <c r="A158" s="19">
        <f>ROW()</f>
        <v>158</v>
      </c>
      <c r="E158" s="20"/>
      <c r="F158" s="21"/>
      <c r="G158" s="20"/>
      <c r="H158" s="20"/>
      <c r="I158" s="1">
        <f t="shared" si="26"/>
        <v>0</v>
      </c>
    </row>
    <row r="159" spans="1:19" x14ac:dyDescent="0.25">
      <c r="A159" s="19">
        <f>ROW()</f>
        <v>159</v>
      </c>
      <c r="E159" s="20"/>
      <c r="F159" s="21"/>
      <c r="G159" s="20"/>
      <c r="H159" s="20"/>
      <c r="I159" s="1">
        <f t="shared" si="26"/>
        <v>0</v>
      </c>
    </row>
    <row r="160" spans="1:19" x14ac:dyDescent="0.25">
      <c r="A160" s="19">
        <f>ROW()</f>
        <v>160</v>
      </c>
      <c r="E160" s="20"/>
      <c r="F160" s="21"/>
      <c r="G160" s="20"/>
      <c r="H160" s="20"/>
      <c r="I160" s="1">
        <f t="shared" si="26"/>
        <v>0</v>
      </c>
    </row>
    <row r="161" spans="1:9" x14ac:dyDescent="0.25">
      <c r="A161" s="19">
        <f>ROW()</f>
        <v>161</v>
      </c>
      <c r="E161" s="20"/>
      <c r="F161" s="21"/>
      <c r="G161" s="20"/>
      <c r="H161" s="20"/>
      <c r="I161" s="1">
        <f t="shared" si="26"/>
        <v>0</v>
      </c>
    </row>
    <row r="162" spans="1:9" x14ac:dyDescent="0.25">
      <c r="A162" s="19">
        <f>ROW()</f>
        <v>162</v>
      </c>
      <c r="E162" s="20"/>
      <c r="F162" s="21"/>
      <c r="G162" s="20"/>
      <c r="H162" s="20"/>
      <c r="I162" s="1">
        <f t="shared" si="26"/>
        <v>0</v>
      </c>
    </row>
    <row r="163" spans="1:9" x14ac:dyDescent="0.25">
      <c r="A163" s="19">
        <f>ROW()</f>
        <v>163</v>
      </c>
      <c r="E163" s="20"/>
      <c r="F163" s="21"/>
      <c r="G163" s="20"/>
      <c r="H163" s="20"/>
      <c r="I163" s="1">
        <f t="shared" si="26"/>
        <v>0</v>
      </c>
    </row>
    <row r="164" spans="1:9" x14ac:dyDescent="0.25">
      <c r="A164" s="19">
        <f>ROW()</f>
        <v>164</v>
      </c>
      <c r="E164" s="20"/>
      <c r="F164" s="21"/>
      <c r="G164" s="20"/>
      <c r="H164" s="20"/>
      <c r="I164" s="1">
        <f t="shared" si="26"/>
        <v>0</v>
      </c>
    </row>
    <row r="165" spans="1:9" x14ac:dyDescent="0.25">
      <c r="A165" s="19">
        <f>ROW()</f>
        <v>165</v>
      </c>
      <c r="E165" s="20"/>
      <c r="F165" s="21"/>
      <c r="G165" s="20"/>
      <c r="H165" s="20"/>
      <c r="I165" s="1">
        <f t="shared" si="26"/>
        <v>0</v>
      </c>
    </row>
    <row r="166" spans="1:9" x14ac:dyDescent="0.25">
      <c r="A166" s="19">
        <f>ROW()</f>
        <v>166</v>
      </c>
      <c r="E166" s="20"/>
      <c r="F166" s="21"/>
      <c r="G166" s="20"/>
      <c r="H166" s="20"/>
      <c r="I166" s="1">
        <f t="shared" si="26"/>
        <v>0</v>
      </c>
    </row>
    <row r="167" spans="1:9" x14ac:dyDescent="0.25">
      <c r="A167" s="19">
        <f>ROW()</f>
        <v>167</v>
      </c>
      <c r="E167" s="20"/>
      <c r="F167" s="21"/>
      <c r="G167" s="20"/>
      <c r="H167" s="20"/>
      <c r="I167" s="1">
        <f t="shared" ref="I167:I198" si="27">IF(OR(E167=0,E167=""),0,IF(OR(F167=0,F167=""),0,IF(COUNTIFS(E:E,E167,F:F,F167)=1,0,1)))</f>
        <v>0</v>
      </c>
    </row>
    <row r="168" spans="1:9" x14ac:dyDescent="0.25">
      <c r="A168" s="19">
        <f>ROW()</f>
        <v>168</v>
      </c>
      <c r="E168" s="20"/>
      <c r="F168" s="21"/>
      <c r="G168" s="20"/>
      <c r="H168" s="20"/>
      <c r="I168" s="1">
        <f t="shared" si="27"/>
        <v>0</v>
      </c>
    </row>
    <row r="169" spans="1:9" x14ac:dyDescent="0.25">
      <c r="A169" s="19">
        <f>ROW()</f>
        <v>169</v>
      </c>
      <c r="E169" s="20"/>
      <c r="F169" s="21"/>
      <c r="G169" s="20"/>
      <c r="H169" s="20"/>
      <c r="I169" s="1">
        <f t="shared" si="27"/>
        <v>0</v>
      </c>
    </row>
    <row r="170" spans="1:9" x14ac:dyDescent="0.25">
      <c r="A170" s="19">
        <f>ROW()</f>
        <v>170</v>
      </c>
      <c r="E170" s="20"/>
      <c r="F170" s="21"/>
      <c r="G170" s="20"/>
      <c r="H170" s="20"/>
      <c r="I170" s="1">
        <f t="shared" si="27"/>
        <v>0</v>
      </c>
    </row>
    <row r="171" spans="1:9" x14ac:dyDescent="0.25">
      <c r="A171" s="19">
        <f>ROW()</f>
        <v>171</v>
      </c>
      <c r="E171" s="20"/>
      <c r="F171" s="21"/>
      <c r="G171" s="20"/>
      <c r="H171" s="20"/>
      <c r="I171" s="1">
        <f t="shared" si="27"/>
        <v>0</v>
      </c>
    </row>
    <row r="172" spans="1:9" x14ac:dyDescent="0.25">
      <c r="A172" s="19">
        <f>ROW()</f>
        <v>172</v>
      </c>
      <c r="E172" s="20"/>
      <c r="F172" s="21"/>
      <c r="G172" s="20"/>
      <c r="H172" s="20"/>
      <c r="I172" s="1">
        <f t="shared" si="27"/>
        <v>0</v>
      </c>
    </row>
    <row r="173" spans="1:9" x14ac:dyDescent="0.25">
      <c r="A173" s="19">
        <f>ROW()</f>
        <v>173</v>
      </c>
      <c r="E173" s="20"/>
      <c r="F173" s="21"/>
      <c r="G173" s="20"/>
      <c r="H173" s="20"/>
      <c r="I173" s="1">
        <f t="shared" si="27"/>
        <v>0</v>
      </c>
    </row>
    <row r="174" spans="1:9" x14ac:dyDescent="0.25">
      <c r="A174" s="19">
        <f>ROW()</f>
        <v>174</v>
      </c>
      <c r="E174" s="20"/>
      <c r="F174" s="21"/>
      <c r="G174" s="20"/>
      <c r="H174" s="20"/>
      <c r="I174" s="1">
        <f t="shared" si="27"/>
        <v>0</v>
      </c>
    </row>
    <row r="175" spans="1:9" x14ac:dyDescent="0.25">
      <c r="A175" s="19">
        <f>ROW()</f>
        <v>175</v>
      </c>
      <c r="E175" s="20"/>
      <c r="F175" s="21"/>
      <c r="G175" s="20"/>
      <c r="H175" s="20"/>
      <c r="I175" s="1">
        <f t="shared" si="27"/>
        <v>0</v>
      </c>
    </row>
    <row r="176" spans="1:9" x14ac:dyDescent="0.25">
      <c r="A176" s="19">
        <f>ROW()</f>
        <v>176</v>
      </c>
      <c r="E176" s="20"/>
      <c r="F176" s="21"/>
      <c r="G176" s="20"/>
      <c r="H176" s="20"/>
      <c r="I176" s="1">
        <f t="shared" si="27"/>
        <v>0</v>
      </c>
    </row>
    <row r="177" spans="1:9" x14ac:dyDescent="0.25">
      <c r="A177" s="19">
        <f>ROW()</f>
        <v>177</v>
      </c>
      <c r="E177" s="20"/>
      <c r="F177" s="21"/>
      <c r="G177" s="20"/>
      <c r="H177" s="20"/>
      <c r="I177" s="1">
        <f t="shared" si="27"/>
        <v>0</v>
      </c>
    </row>
    <row r="178" spans="1:9" x14ac:dyDescent="0.25">
      <c r="A178" s="19">
        <f>ROW()</f>
        <v>178</v>
      </c>
      <c r="E178" s="20"/>
      <c r="F178" s="21"/>
      <c r="G178" s="20"/>
      <c r="H178" s="20"/>
      <c r="I178" s="1">
        <f t="shared" si="27"/>
        <v>0</v>
      </c>
    </row>
    <row r="179" spans="1:9" x14ac:dyDescent="0.25">
      <c r="A179" s="19">
        <f>ROW()</f>
        <v>179</v>
      </c>
      <c r="E179" s="20"/>
      <c r="F179" s="21"/>
      <c r="G179" s="20"/>
      <c r="H179" s="20"/>
      <c r="I179" s="1">
        <f t="shared" si="27"/>
        <v>0</v>
      </c>
    </row>
    <row r="180" spans="1:9" x14ac:dyDescent="0.25">
      <c r="A180" s="19">
        <f>ROW()</f>
        <v>180</v>
      </c>
      <c r="E180" s="20"/>
      <c r="F180" s="21"/>
      <c r="G180" s="20"/>
      <c r="H180" s="20"/>
      <c r="I180" s="1">
        <f t="shared" si="27"/>
        <v>0</v>
      </c>
    </row>
    <row r="181" spans="1:9" x14ac:dyDescent="0.25">
      <c r="A181" s="19">
        <f>ROW()</f>
        <v>181</v>
      </c>
      <c r="E181" s="20"/>
      <c r="F181" s="21"/>
      <c r="G181" s="20"/>
      <c r="H181" s="20"/>
      <c r="I181" s="1">
        <f t="shared" si="27"/>
        <v>0</v>
      </c>
    </row>
    <row r="182" spans="1:9" x14ac:dyDescent="0.25">
      <c r="A182" s="19">
        <f>ROW()</f>
        <v>182</v>
      </c>
      <c r="E182" s="20"/>
      <c r="F182" s="21"/>
      <c r="G182" s="20"/>
      <c r="H182" s="20"/>
      <c r="I182" s="1">
        <f t="shared" si="27"/>
        <v>0</v>
      </c>
    </row>
    <row r="183" spans="1:9" x14ac:dyDescent="0.25">
      <c r="A183" s="19">
        <f>ROW()</f>
        <v>183</v>
      </c>
      <c r="E183" s="20"/>
      <c r="F183" s="21"/>
      <c r="G183" s="20"/>
      <c r="H183" s="20"/>
      <c r="I183" s="1">
        <f t="shared" si="27"/>
        <v>0</v>
      </c>
    </row>
    <row r="184" spans="1:9" x14ac:dyDescent="0.25">
      <c r="A184" s="19">
        <f>ROW()</f>
        <v>184</v>
      </c>
      <c r="E184" s="20"/>
      <c r="F184" s="21"/>
      <c r="G184" s="20"/>
      <c r="H184" s="20"/>
      <c r="I184" s="1">
        <f t="shared" si="27"/>
        <v>0</v>
      </c>
    </row>
    <row r="185" spans="1:9" x14ac:dyDescent="0.25">
      <c r="A185" s="19">
        <f>ROW()</f>
        <v>185</v>
      </c>
      <c r="E185" s="20"/>
      <c r="F185" s="21"/>
      <c r="G185" s="20"/>
      <c r="H185" s="20"/>
      <c r="I185" s="1">
        <f t="shared" si="27"/>
        <v>0</v>
      </c>
    </row>
    <row r="186" spans="1:9" x14ac:dyDescent="0.25">
      <c r="A186" s="19">
        <f>ROW()</f>
        <v>186</v>
      </c>
      <c r="E186" s="20"/>
      <c r="F186" s="21"/>
      <c r="G186" s="20"/>
      <c r="H186" s="20"/>
      <c r="I186" s="1">
        <f t="shared" si="27"/>
        <v>0</v>
      </c>
    </row>
    <row r="187" spans="1:9" x14ac:dyDescent="0.25">
      <c r="A187" s="19">
        <f>ROW()</f>
        <v>187</v>
      </c>
      <c r="E187" s="20"/>
      <c r="F187" s="20"/>
      <c r="G187" s="20"/>
      <c r="H187" s="20"/>
      <c r="I187" s="1">
        <f t="shared" si="27"/>
        <v>0</v>
      </c>
    </row>
    <row r="188" spans="1:9" x14ac:dyDescent="0.25">
      <c r="A188" s="19">
        <f>ROW()</f>
        <v>188</v>
      </c>
      <c r="E188" s="20"/>
      <c r="F188" s="20"/>
      <c r="G188" s="20"/>
      <c r="H188" s="20"/>
      <c r="I188" s="1">
        <f t="shared" si="27"/>
        <v>0</v>
      </c>
    </row>
    <row r="189" spans="1:9" x14ac:dyDescent="0.25">
      <c r="A189" s="19">
        <f>ROW()</f>
        <v>189</v>
      </c>
      <c r="E189" s="20"/>
      <c r="F189" s="20"/>
      <c r="G189" s="20"/>
      <c r="H189" s="20"/>
      <c r="I189" s="1">
        <f t="shared" si="27"/>
        <v>0</v>
      </c>
    </row>
    <row r="190" spans="1:9" x14ac:dyDescent="0.25">
      <c r="A190" s="19">
        <f>ROW()</f>
        <v>190</v>
      </c>
      <c r="E190" s="20"/>
      <c r="F190" s="20"/>
      <c r="G190" s="20"/>
      <c r="H190" s="20"/>
      <c r="I190" s="1">
        <f t="shared" si="27"/>
        <v>0</v>
      </c>
    </row>
    <row r="191" spans="1:9" x14ac:dyDescent="0.25">
      <c r="A191" s="19">
        <f>ROW()</f>
        <v>191</v>
      </c>
      <c r="E191" s="20"/>
      <c r="F191" s="20"/>
      <c r="G191" s="20"/>
      <c r="H191" s="20"/>
      <c r="I191" s="1">
        <f t="shared" si="27"/>
        <v>0</v>
      </c>
    </row>
    <row r="192" spans="1:9" x14ac:dyDescent="0.25">
      <c r="A192" s="19">
        <f>ROW()</f>
        <v>192</v>
      </c>
      <c r="E192" s="20"/>
      <c r="F192" s="20"/>
      <c r="G192" s="20"/>
      <c r="H192" s="20"/>
      <c r="I192" s="1">
        <f t="shared" si="27"/>
        <v>0</v>
      </c>
    </row>
    <row r="193" spans="1:9" x14ac:dyDescent="0.25">
      <c r="A193" s="19">
        <f>ROW()</f>
        <v>193</v>
      </c>
      <c r="E193" s="20"/>
      <c r="F193" s="20"/>
      <c r="G193" s="20"/>
      <c r="H193" s="20"/>
      <c r="I193" s="1">
        <f t="shared" si="27"/>
        <v>0</v>
      </c>
    </row>
    <row r="194" spans="1:9" x14ac:dyDescent="0.25">
      <c r="A194" s="19">
        <f>ROW()</f>
        <v>194</v>
      </c>
      <c r="E194" s="20"/>
      <c r="F194" s="20"/>
      <c r="G194" s="20"/>
      <c r="H194" s="20"/>
      <c r="I194" s="1">
        <f t="shared" si="27"/>
        <v>0</v>
      </c>
    </row>
    <row r="195" spans="1:9" x14ac:dyDescent="0.25">
      <c r="A195" s="19">
        <f>ROW()</f>
        <v>195</v>
      </c>
      <c r="E195" s="20"/>
      <c r="F195" s="20"/>
      <c r="G195" s="20"/>
      <c r="H195" s="20"/>
      <c r="I195" s="1">
        <f t="shared" si="27"/>
        <v>0</v>
      </c>
    </row>
    <row r="196" spans="1:9" x14ac:dyDescent="0.25">
      <c r="A196" s="19">
        <f>ROW()</f>
        <v>196</v>
      </c>
      <c r="E196" s="20"/>
      <c r="F196" s="20"/>
      <c r="G196" s="20"/>
      <c r="H196" s="20"/>
      <c r="I196" s="1">
        <f t="shared" si="27"/>
        <v>0</v>
      </c>
    </row>
    <row r="197" spans="1:9" x14ac:dyDescent="0.25">
      <c r="A197" s="19">
        <f>ROW()</f>
        <v>197</v>
      </c>
      <c r="E197" s="20"/>
      <c r="F197" s="20"/>
      <c r="G197" s="20"/>
      <c r="H197" s="20"/>
      <c r="I197" s="1">
        <f t="shared" si="27"/>
        <v>0</v>
      </c>
    </row>
    <row r="198" spans="1:9" x14ac:dyDescent="0.25">
      <c r="A198" s="19">
        <f>ROW()</f>
        <v>198</v>
      </c>
      <c r="E198" s="20"/>
      <c r="F198" s="20"/>
      <c r="G198" s="20"/>
      <c r="H198" s="20"/>
      <c r="I198" s="1">
        <f t="shared" si="27"/>
        <v>0</v>
      </c>
    </row>
    <row r="199" spans="1:9" x14ac:dyDescent="0.25">
      <c r="A199" s="19">
        <f>ROW()</f>
        <v>199</v>
      </c>
      <c r="E199" s="20"/>
      <c r="F199" s="20"/>
      <c r="G199" s="20"/>
      <c r="H199" s="20"/>
      <c r="I199" s="1">
        <f t="shared" ref="I199:I233" si="28">IF(OR(E199=0,E199=""),0,IF(OR(F199=0,F199=""),0,IF(COUNTIFS(E:E,E199,F:F,F199)=1,0,1)))</f>
        <v>0</v>
      </c>
    </row>
    <row r="200" spans="1:9" x14ac:dyDescent="0.25">
      <c r="A200" s="19">
        <f>ROW()</f>
        <v>200</v>
      </c>
      <c r="E200" s="20"/>
      <c r="F200" s="20"/>
      <c r="G200" s="20"/>
      <c r="H200" s="20"/>
      <c r="I200" s="1">
        <f t="shared" si="28"/>
        <v>0</v>
      </c>
    </row>
    <row r="201" spans="1:9" x14ac:dyDescent="0.25">
      <c r="A201" s="19">
        <f>ROW()</f>
        <v>201</v>
      </c>
      <c r="E201" s="20"/>
      <c r="F201" s="21"/>
      <c r="G201" s="20"/>
      <c r="H201" s="20"/>
      <c r="I201" s="1">
        <f t="shared" si="28"/>
        <v>0</v>
      </c>
    </row>
    <row r="202" spans="1:9" x14ac:dyDescent="0.25">
      <c r="A202" s="19">
        <f>ROW()</f>
        <v>202</v>
      </c>
      <c r="E202" s="20"/>
      <c r="F202" s="21"/>
      <c r="G202" s="20"/>
      <c r="H202" s="20"/>
      <c r="I202" s="1">
        <f t="shared" si="28"/>
        <v>0</v>
      </c>
    </row>
    <row r="203" spans="1:9" x14ac:dyDescent="0.25">
      <c r="A203" s="19">
        <f>ROW()</f>
        <v>203</v>
      </c>
      <c r="E203" s="20"/>
      <c r="F203" s="20"/>
      <c r="G203" s="20"/>
      <c r="H203" s="20"/>
      <c r="I203" s="1">
        <f t="shared" si="28"/>
        <v>0</v>
      </c>
    </row>
    <row r="204" spans="1:9" x14ac:dyDescent="0.25">
      <c r="A204" s="19">
        <f>ROW()</f>
        <v>204</v>
      </c>
      <c r="E204" s="20"/>
      <c r="F204" s="20"/>
      <c r="G204" s="20"/>
      <c r="H204" s="20"/>
      <c r="I204" s="1">
        <f t="shared" si="28"/>
        <v>0</v>
      </c>
    </row>
    <row r="205" spans="1:9" x14ac:dyDescent="0.25">
      <c r="A205" s="19">
        <f>ROW()</f>
        <v>205</v>
      </c>
      <c r="E205" s="20"/>
      <c r="F205" s="20"/>
      <c r="G205" s="20"/>
      <c r="H205" s="20"/>
      <c r="I205" s="1">
        <f t="shared" si="28"/>
        <v>0</v>
      </c>
    </row>
    <row r="206" spans="1:9" x14ac:dyDescent="0.25">
      <c r="A206" s="19">
        <f>ROW()</f>
        <v>206</v>
      </c>
      <c r="E206" s="20"/>
      <c r="F206" s="20"/>
      <c r="G206" s="20"/>
      <c r="H206" s="20"/>
      <c r="I206" s="1">
        <f t="shared" si="28"/>
        <v>0</v>
      </c>
    </row>
    <row r="207" spans="1:9" x14ac:dyDescent="0.25">
      <c r="A207" s="19">
        <f>ROW()</f>
        <v>207</v>
      </c>
      <c r="E207" s="20"/>
      <c r="F207" s="20"/>
      <c r="G207" s="20"/>
      <c r="H207" s="20"/>
      <c r="I207" s="1">
        <f t="shared" si="28"/>
        <v>0</v>
      </c>
    </row>
    <row r="208" spans="1:9" x14ac:dyDescent="0.25">
      <c r="A208" s="19">
        <f>ROW()</f>
        <v>208</v>
      </c>
      <c r="E208" s="20"/>
      <c r="F208" s="20"/>
      <c r="G208" s="20"/>
      <c r="H208" s="20"/>
      <c r="I208" s="1">
        <f t="shared" si="28"/>
        <v>0</v>
      </c>
    </row>
    <row r="209" spans="1:9" x14ac:dyDescent="0.25">
      <c r="A209" s="19">
        <f>ROW()</f>
        <v>209</v>
      </c>
      <c r="E209" s="20"/>
      <c r="F209" s="20"/>
      <c r="G209" s="20"/>
      <c r="H209" s="20"/>
      <c r="I209" s="1">
        <f t="shared" si="28"/>
        <v>0</v>
      </c>
    </row>
    <row r="210" spans="1:9" x14ac:dyDescent="0.25">
      <c r="A210" s="19">
        <f>ROW()</f>
        <v>210</v>
      </c>
      <c r="E210" s="20"/>
      <c r="F210" s="20"/>
      <c r="G210" s="20"/>
      <c r="H210" s="20"/>
      <c r="I210" s="1">
        <f t="shared" si="28"/>
        <v>0</v>
      </c>
    </row>
    <row r="211" spans="1:9" x14ac:dyDescent="0.25">
      <c r="A211" s="19">
        <f>ROW()</f>
        <v>211</v>
      </c>
      <c r="E211" s="20"/>
      <c r="F211" s="20"/>
      <c r="G211" s="20"/>
      <c r="H211" s="20"/>
      <c r="I211" s="1">
        <f t="shared" si="28"/>
        <v>0</v>
      </c>
    </row>
    <row r="212" spans="1:9" x14ac:dyDescent="0.25">
      <c r="A212" s="19">
        <f>ROW()</f>
        <v>212</v>
      </c>
      <c r="E212" s="20"/>
      <c r="F212" s="20"/>
      <c r="G212" s="20"/>
      <c r="H212" s="20"/>
      <c r="I212" s="1">
        <f t="shared" si="28"/>
        <v>0</v>
      </c>
    </row>
    <row r="213" spans="1:9" x14ac:dyDescent="0.25">
      <c r="A213" s="19">
        <f>ROW()</f>
        <v>213</v>
      </c>
      <c r="E213" s="20"/>
      <c r="F213" s="20"/>
      <c r="G213" s="20"/>
      <c r="H213" s="20"/>
      <c r="I213" s="1">
        <f t="shared" si="28"/>
        <v>0</v>
      </c>
    </row>
    <row r="214" spans="1:9" x14ac:dyDescent="0.25">
      <c r="A214" s="19">
        <f>ROW()</f>
        <v>214</v>
      </c>
      <c r="E214" s="20"/>
      <c r="F214" s="20"/>
      <c r="G214" s="20"/>
      <c r="H214" s="20"/>
      <c r="I214" s="1">
        <f t="shared" si="28"/>
        <v>0</v>
      </c>
    </row>
    <row r="215" spans="1:9" x14ac:dyDescent="0.25">
      <c r="A215" s="19">
        <f>ROW()</f>
        <v>215</v>
      </c>
      <c r="E215" s="20"/>
      <c r="F215" s="20"/>
      <c r="G215" s="20"/>
      <c r="H215" s="20"/>
      <c r="I215" s="1">
        <f t="shared" si="28"/>
        <v>0</v>
      </c>
    </row>
    <row r="216" spans="1:9" x14ac:dyDescent="0.25">
      <c r="A216" s="19">
        <f>ROW()</f>
        <v>216</v>
      </c>
      <c r="E216" s="20"/>
      <c r="F216" s="20"/>
      <c r="G216" s="20"/>
      <c r="H216" s="20"/>
      <c r="I216" s="1">
        <f t="shared" si="28"/>
        <v>0</v>
      </c>
    </row>
    <row r="217" spans="1:9" x14ac:dyDescent="0.25">
      <c r="A217" s="19">
        <f>ROW()</f>
        <v>217</v>
      </c>
      <c r="E217" s="20"/>
      <c r="F217" s="20"/>
      <c r="G217" s="20"/>
      <c r="H217" s="20"/>
      <c r="I217" s="1">
        <f t="shared" si="28"/>
        <v>0</v>
      </c>
    </row>
    <row r="218" spans="1:9" x14ac:dyDescent="0.25">
      <c r="A218" s="19">
        <f>ROW()</f>
        <v>218</v>
      </c>
      <c r="E218" s="20"/>
      <c r="F218" s="20"/>
      <c r="G218" s="20"/>
      <c r="H218" s="20"/>
      <c r="I218" s="1">
        <f t="shared" si="28"/>
        <v>0</v>
      </c>
    </row>
    <row r="219" spans="1:9" x14ac:dyDescent="0.25">
      <c r="A219" s="19">
        <f>ROW()</f>
        <v>219</v>
      </c>
      <c r="E219" s="20"/>
      <c r="F219" s="20"/>
      <c r="G219" s="20"/>
      <c r="H219" s="20"/>
      <c r="I219" s="1">
        <f t="shared" si="28"/>
        <v>0</v>
      </c>
    </row>
    <row r="220" spans="1:9" x14ac:dyDescent="0.25">
      <c r="A220" s="19">
        <f>ROW()</f>
        <v>220</v>
      </c>
      <c r="E220" s="20"/>
      <c r="F220" s="20"/>
      <c r="G220" s="20"/>
      <c r="I220" s="1">
        <f t="shared" si="28"/>
        <v>0</v>
      </c>
    </row>
    <row r="221" spans="1:9" x14ac:dyDescent="0.25">
      <c r="A221" s="19">
        <f>ROW()</f>
        <v>221</v>
      </c>
      <c r="E221" s="20"/>
      <c r="F221" s="21"/>
      <c r="G221" s="20"/>
      <c r="I221" s="1">
        <f t="shared" si="28"/>
        <v>0</v>
      </c>
    </row>
    <row r="222" spans="1:9" x14ac:dyDescent="0.25">
      <c r="A222" s="19">
        <f>ROW()</f>
        <v>222</v>
      </c>
      <c r="E222" s="20"/>
      <c r="F222" s="21"/>
      <c r="G222" s="20"/>
      <c r="I222" s="1">
        <f t="shared" si="28"/>
        <v>0</v>
      </c>
    </row>
    <row r="223" spans="1:9" x14ac:dyDescent="0.25">
      <c r="A223" s="19">
        <f>ROW()</f>
        <v>223</v>
      </c>
      <c r="E223" s="20"/>
      <c r="F223" s="21"/>
      <c r="G223" s="20"/>
      <c r="I223" s="1">
        <f t="shared" si="28"/>
        <v>0</v>
      </c>
    </row>
    <row r="224" spans="1:9" x14ac:dyDescent="0.25">
      <c r="A224" s="19">
        <f>ROW()</f>
        <v>224</v>
      </c>
      <c r="E224" s="20"/>
      <c r="F224" s="21"/>
      <c r="G224" s="20"/>
      <c r="I224" s="1">
        <f t="shared" si="28"/>
        <v>0</v>
      </c>
    </row>
    <row r="225" spans="1:9" x14ac:dyDescent="0.25">
      <c r="A225" s="19">
        <f>ROW()</f>
        <v>225</v>
      </c>
      <c r="E225" s="20"/>
      <c r="F225" s="21"/>
      <c r="G225" s="20"/>
      <c r="I225" s="1">
        <f t="shared" si="28"/>
        <v>0</v>
      </c>
    </row>
    <row r="226" spans="1:9" x14ac:dyDescent="0.25">
      <c r="A226" s="19">
        <f>ROW()</f>
        <v>226</v>
      </c>
      <c r="E226" s="20"/>
      <c r="F226" s="21"/>
      <c r="G226" s="20"/>
      <c r="I226" s="1">
        <f t="shared" si="28"/>
        <v>0</v>
      </c>
    </row>
    <row r="227" spans="1:9" x14ac:dyDescent="0.25">
      <c r="A227" s="19">
        <f>ROW()</f>
        <v>227</v>
      </c>
      <c r="I227" s="1">
        <f t="shared" si="28"/>
        <v>0</v>
      </c>
    </row>
    <row r="228" spans="1:9" x14ac:dyDescent="0.25">
      <c r="A228" s="19">
        <f>ROW()</f>
        <v>228</v>
      </c>
      <c r="I228" s="1">
        <f t="shared" si="28"/>
        <v>0</v>
      </c>
    </row>
    <row r="229" spans="1:9" x14ac:dyDescent="0.25">
      <c r="A229" s="19">
        <f>ROW()</f>
        <v>229</v>
      </c>
      <c r="I229" s="1">
        <f t="shared" si="28"/>
        <v>0</v>
      </c>
    </row>
    <row r="230" spans="1:9" x14ac:dyDescent="0.25">
      <c r="A230" s="19">
        <f>ROW()</f>
        <v>230</v>
      </c>
      <c r="I230" s="1">
        <f t="shared" si="28"/>
        <v>0</v>
      </c>
    </row>
    <row r="231" spans="1:9" x14ac:dyDescent="0.25">
      <c r="A231" s="19">
        <f>ROW()</f>
        <v>231</v>
      </c>
      <c r="I231" s="1">
        <f t="shared" si="28"/>
        <v>0</v>
      </c>
    </row>
    <row r="232" spans="1:9" x14ac:dyDescent="0.25">
      <c r="A232" s="19">
        <f>ROW()</f>
        <v>232</v>
      </c>
      <c r="I232" s="1">
        <f t="shared" si="28"/>
        <v>0</v>
      </c>
    </row>
    <row r="233" spans="1:9" x14ac:dyDescent="0.25">
      <c r="A233" s="19">
        <f>ROW()</f>
        <v>233</v>
      </c>
      <c r="I233" s="1">
        <f t="shared" si="28"/>
        <v>0</v>
      </c>
    </row>
    <row r="234" spans="1:9" x14ac:dyDescent="0.25">
      <c r="A234" s="19">
        <f>ROW()</f>
        <v>234</v>
      </c>
    </row>
    <row r="235" spans="1:9" x14ac:dyDescent="0.25">
      <c r="A235" s="19">
        <f>ROW()</f>
        <v>235</v>
      </c>
    </row>
    <row r="236" spans="1:9" x14ac:dyDescent="0.25">
      <c r="A236" s="19">
        <f>ROW()</f>
        <v>236</v>
      </c>
    </row>
    <row r="237" spans="1:9" x14ac:dyDescent="0.25">
      <c r="A237" s="19">
        <f>ROW()</f>
        <v>237</v>
      </c>
    </row>
    <row r="238" spans="1:9" x14ac:dyDescent="0.25">
      <c r="A238" s="19">
        <f>ROW()</f>
        <v>238</v>
      </c>
    </row>
    <row r="239" spans="1:9" x14ac:dyDescent="0.25">
      <c r="A239" s="19">
        <f>ROW()</f>
        <v>239</v>
      </c>
    </row>
    <row r="240" spans="1:9" x14ac:dyDescent="0.25">
      <c r="A240" s="19">
        <f>ROW()</f>
        <v>240</v>
      </c>
    </row>
    <row r="241" spans="1:1" x14ac:dyDescent="0.25">
      <c r="A241" s="19">
        <f>ROW()</f>
        <v>241</v>
      </c>
    </row>
    <row r="242" spans="1:1" x14ac:dyDescent="0.25">
      <c r="A242" s="19">
        <f>ROW()</f>
        <v>242</v>
      </c>
    </row>
    <row r="243" spans="1:1" x14ac:dyDescent="0.25">
      <c r="A243" s="19">
        <f>ROW()</f>
        <v>243</v>
      </c>
    </row>
    <row r="244" spans="1:1" x14ac:dyDescent="0.25">
      <c r="A244" s="19">
        <f>ROW()</f>
        <v>244</v>
      </c>
    </row>
    <row r="245" spans="1:1" x14ac:dyDescent="0.25">
      <c r="A245" s="19">
        <f>ROW()</f>
        <v>245</v>
      </c>
    </row>
    <row r="246" spans="1:1" x14ac:dyDescent="0.25">
      <c r="A246" s="19">
        <f>ROW()</f>
        <v>246</v>
      </c>
    </row>
    <row r="247" spans="1:1" x14ac:dyDescent="0.25">
      <c r="A247" s="19">
        <f>ROW()</f>
        <v>247</v>
      </c>
    </row>
    <row r="248" spans="1:1" x14ac:dyDescent="0.25">
      <c r="A248" s="19">
        <f>ROW()</f>
        <v>248</v>
      </c>
    </row>
    <row r="249" spans="1:1" x14ac:dyDescent="0.25">
      <c r="A249" s="19">
        <f>ROW()</f>
        <v>249</v>
      </c>
    </row>
    <row r="250" spans="1:1" x14ac:dyDescent="0.25">
      <c r="A250" s="19">
        <f>ROW()</f>
        <v>250</v>
      </c>
    </row>
    <row r="251" spans="1:1" x14ac:dyDescent="0.25">
      <c r="A251" s="19">
        <f>ROW()</f>
        <v>251</v>
      </c>
    </row>
    <row r="252" spans="1:1" x14ac:dyDescent="0.25">
      <c r="A252" s="19">
        <f>ROW()</f>
        <v>252</v>
      </c>
    </row>
    <row r="253" spans="1:1" x14ac:dyDescent="0.25">
      <c r="A253" s="19">
        <f>ROW()</f>
        <v>253</v>
      </c>
    </row>
    <row r="254" spans="1:1" x14ac:dyDescent="0.25">
      <c r="A254" s="19">
        <f>ROW()</f>
        <v>254</v>
      </c>
    </row>
    <row r="255" spans="1:1" x14ac:dyDescent="0.25">
      <c r="A255" s="19">
        <f>ROW()</f>
        <v>255</v>
      </c>
    </row>
    <row r="256" spans="1:1" x14ac:dyDescent="0.25">
      <c r="A256" s="19">
        <f>ROW()</f>
        <v>256</v>
      </c>
    </row>
    <row r="257" spans="1:1" x14ac:dyDescent="0.25">
      <c r="A257" s="19">
        <f>ROW()</f>
        <v>257</v>
      </c>
    </row>
    <row r="258" spans="1:1" x14ac:dyDescent="0.25">
      <c r="A258" s="19">
        <f>ROW()</f>
        <v>258</v>
      </c>
    </row>
    <row r="259" spans="1:1" x14ac:dyDescent="0.25">
      <c r="A259" s="19">
        <f>ROW()</f>
        <v>259</v>
      </c>
    </row>
    <row r="260" spans="1:1" x14ac:dyDescent="0.25">
      <c r="A260" s="19">
        <f>ROW()</f>
        <v>260</v>
      </c>
    </row>
    <row r="261" spans="1:1" x14ac:dyDescent="0.25">
      <c r="A261" s="19">
        <f>ROW()</f>
        <v>261</v>
      </c>
    </row>
    <row r="262" spans="1:1" x14ac:dyDescent="0.25">
      <c r="A262" s="19">
        <f>ROW()</f>
        <v>262</v>
      </c>
    </row>
    <row r="263" spans="1:1" x14ac:dyDescent="0.25">
      <c r="A263" s="19">
        <f>ROW()</f>
        <v>263</v>
      </c>
    </row>
    <row r="264" spans="1:1" x14ac:dyDescent="0.25">
      <c r="A264" s="19">
        <f>ROW()</f>
        <v>264</v>
      </c>
    </row>
    <row r="265" spans="1:1" x14ac:dyDescent="0.25">
      <c r="A265" s="19">
        <f>ROW()</f>
        <v>265</v>
      </c>
    </row>
    <row r="266" spans="1:1" x14ac:dyDescent="0.25">
      <c r="A266" s="19">
        <f>ROW()</f>
        <v>266</v>
      </c>
    </row>
    <row r="267" spans="1:1" x14ac:dyDescent="0.25">
      <c r="A267" s="19">
        <f>ROW()</f>
        <v>267</v>
      </c>
    </row>
    <row r="268" spans="1:1" x14ac:dyDescent="0.25">
      <c r="A268" s="19">
        <f>ROW()</f>
        <v>268</v>
      </c>
    </row>
    <row r="269" spans="1:1" x14ac:dyDescent="0.25">
      <c r="A269" s="19">
        <f>ROW()</f>
        <v>269</v>
      </c>
    </row>
    <row r="270" spans="1:1" x14ac:dyDescent="0.25">
      <c r="A270" s="19">
        <f>ROW()</f>
        <v>270</v>
      </c>
    </row>
    <row r="271" spans="1:1" x14ac:dyDescent="0.25">
      <c r="A271" s="19">
        <f>ROW()</f>
        <v>271</v>
      </c>
    </row>
    <row r="272" spans="1:1" x14ac:dyDescent="0.25">
      <c r="A272" s="19">
        <f>ROW()</f>
        <v>272</v>
      </c>
    </row>
    <row r="273" spans="1:1" x14ac:dyDescent="0.25">
      <c r="A273" s="19">
        <f>ROW()</f>
        <v>273</v>
      </c>
    </row>
    <row r="274" spans="1:1" x14ac:dyDescent="0.25">
      <c r="A274" s="19">
        <f>ROW()</f>
        <v>274</v>
      </c>
    </row>
    <row r="275" spans="1:1" x14ac:dyDescent="0.25">
      <c r="A275" s="19">
        <f>ROW()</f>
        <v>275</v>
      </c>
    </row>
    <row r="276" spans="1:1" x14ac:dyDescent="0.25">
      <c r="A276" s="19">
        <f>ROW()</f>
        <v>276</v>
      </c>
    </row>
    <row r="277" spans="1:1" x14ac:dyDescent="0.25">
      <c r="A277" s="19">
        <f>ROW()</f>
        <v>277</v>
      </c>
    </row>
    <row r="278" spans="1:1" x14ac:dyDescent="0.25">
      <c r="A278" s="19">
        <f>ROW()</f>
        <v>278</v>
      </c>
    </row>
    <row r="279" spans="1:1" x14ac:dyDescent="0.25">
      <c r="A279" s="19">
        <f>ROW()</f>
        <v>279</v>
      </c>
    </row>
    <row r="280" spans="1:1" x14ac:dyDescent="0.25">
      <c r="A280" s="19">
        <f>ROW()</f>
        <v>280</v>
      </c>
    </row>
    <row r="281" spans="1:1" x14ac:dyDescent="0.25">
      <c r="A281" s="19">
        <f>ROW()</f>
        <v>281</v>
      </c>
    </row>
    <row r="282" spans="1:1" x14ac:dyDescent="0.25">
      <c r="A282" s="19">
        <f>ROW()</f>
        <v>282</v>
      </c>
    </row>
    <row r="283" spans="1:1" x14ac:dyDescent="0.25">
      <c r="A283" s="19">
        <f>ROW()</f>
        <v>283</v>
      </c>
    </row>
    <row r="284" spans="1:1" x14ac:dyDescent="0.25">
      <c r="A284" s="19">
        <f>ROW()</f>
        <v>284</v>
      </c>
    </row>
    <row r="285" spans="1:1" x14ac:dyDescent="0.25">
      <c r="A285" s="19">
        <f>ROW()</f>
        <v>285</v>
      </c>
    </row>
    <row r="286" spans="1:1" x14ac:dyDescent="0.25">
      <c r="A286" s="19">
        <f>ROW()</f>
        <v>286</v>
      </c>
    </row>
    <row r="287" spans="1:1" x14ac:dyDescent="0.25">
      <c r="A287" s="19">
        <f>ROW()</f>
        <v>287</v>
      </c>
    </row>
    <row r="288" spans="1:1" x14ac:dyDescent="0.25">
      <c r="A288" s="19">
        <f>ROW()</f>
        <v>288</v>
      </c>
    </row>
    <row r="289" spans="1:1" x14ac:dyDescent="0.25">
      <c r="A289" s="19">
        <f>ROW()</f>
        <v>289</v>
      </c>
    </row>
    <row r="290" spans="1:1" x14ac:dyDescent="0.25">
      <c r="A290" s="19">
        <f>ROW()</f>
        <v>290</v>
      </c>
    </row>
    <row r="291" spans="1:1" x14ac:dyDescent="0.25">
      <c r="A291" s="19">
        <f>ROW()</f>
        <v>291</v>
      </c>
    </row>
    <row r="292" spans="1:1" x14ac:dyDescent="0.25">
      <c r="A292" s="19">
        <f>ROW()</f>
        <v>292</v>
      </c>
    </row>
    <row r="293" spans="1:1" x14ac:dyDescent="0.25">
      <c r="A293" s="19">
        <f>ROW()</f>
        <v>293</v>
      </c>
    </row>
    <row r="294" spans="1:1" x14ac:dyDescent="0.25">
      <c r="A294" s="19">
        <f>ROW()</f>
        <v>294</v>
      </c>
    </row>
    <row r="295" spans="1:1" x14ac:dyDescent="0.25">
      <c r="A295" s="19">
        <f>ROW()</f>
        <v>295</v>
      </c>
    </row>
    <row r="296" spans="1:1" x14ac:dyDescent="0.25">
      <c r="A296" s="19">
        <f>ROW()</f>
        <v>296</v>
      </c>
    </row>
    <row r="297" spans="1:1" x14ac:dyDescent="0.25">
      <c r="A297" s="19">
        <f>ROW()</f>
        <v>297</v>
      </c>
    </row>
    <row r="298" spans="1:1" x14ac:dyDescent="0.25">
      <c r="A298" s="19">
        <f>ROW()</f>
        <v>298</v>
      </c>
    </row>
    <row r="299" spans="1:1" x14ac:dyDescent="0.25">
      <c r="A299" s="19">
        <f>ROW()</f>
        <v>299</v>
      </c>
    </row>
    <row r="300" spans="1:1" x14ac:dyDescent="0.25">
      <c r="A300" s="19">
        <f>ROW()</f>
        <v>300</v>
      </c>
    </row>
    <row r="301" spans="1:1" x14ac:dyDescent="0.25">
      <c r="A301" s="19">
        <f>ROW()</f>
        <v>301</v>
      </c>
    </row>
    <row r="302" spans="1:1" x14ac:dyDescent="0.25">
      <c r="A302" s="19">
        <f>ROW()</f>
        <v>302</v>
      </c>
    </row>
    <row r="303" spans="1:1" x14ac:dyDescent="0.25">
      <c r="A303" s="19">
        <f>ROW()</f>
        <v>303</v>
      </c>
    </row>
    <row r="304" spans="1:1" x14ac:dyDescent="0.25">
      <c r="A304" s="19">
        <f>ROW()</f>
        <v>304</v>
      </c>
    </row>
    <row r="305" spans="1:1" x14ac:dyDescent="0.25">
      <c r="A305" s="19">
        <f>ROW()</f>
        <v>305</v>
      </c>
    </row>
    <row r="306" spans="1:1" x14ac:dyDescent="0.25">
      <c r="A306" s="19">
        <f>ROW()</f>
        <v>306</v>
      </c>
    </row>
    <row r="307" spans="1:1" x14ac:dyDescent="0.25">
      <c r="A307" s="19">
        <f>ROW()</f>
        <v>307</v>
      </c>
    </row>
    <row r="308" spans="1:1" x14ac:dyDescent="0.25">
      <c r="A308" s="19">
        <f>ROW()</f>
        <v>308</v>
      </c>
    </row>
    <row r="309" spans="1:1" x14ac:dyDescent="0.25">
      <c r="A309" s="19">
        <f>ROW()</f>
        <v>309</v>
      </c>
    </row>
    <row r="310" spans="1:1" x14ac:dyDescent="0.25">
      <c r="A310" s="19">
        <f>ROW()</f>
        <v>310</v>
      </c>
    </row>
    <row r="311" spans="1:1" x14ac:dyDescent="0.25">
      <c r="A311" s="19">
        <f>ROW()</f>
        <v>311</v>
      </c>
    </row>
    <row r="312" spans="1:1" x14ac:dyDescent="0.25">
      <c r="A312" s="19">
        <f>ROW()</f>
        <v>312</v>
      </c>
    </row>
    <row r="313" spans="1:1" x14ac:dyDescent="0.25">
      <c r="A313" s="19">
        <f>ROW()</f>
        <v>313</v>
      </c>
    </row>
    <row r="314" spans="1:1" x14ac:dyDescent="0.25">
      <c r="A314" s="19">
        <f>ROW()</f>
        <v>314</v>
      </c>
    </row>
    <row r="315" spans="1:1" x14ac:dyDescent="0.25">
      <c r="A315" s="19">
        <f>ROW()</f>
        <v>315</v>
      </c>
    </row>
    <row r="316" spans="1:1" x14ac:dyDescent="0.25">
      <c r="A316" s="19">
        <f>ROW()</f>
        <v>316</v>
      </c>
    </row>
    <row r="317" spans="1:1" x14ac:dyDescent="0.25">
      <c r="A317" s="19">
        <f>ROW()</f>
        <v>317</v>
      </c>
    </row>
    <row r="318" spans="1:1" x14ac:dyDescent="0.25">
      <c r="A318" s="19">
        <f>ROW()</f>
        <v>318</v>
      </c>
    </row>
    <row r="319" spans="1:1" x14ac:dyDescent="0.25">
      <c r="A319" s="19">
        <f>ROW()</f>
        <v>319</v>
      </c>
    </row>
    <row r="320" spans="1:1" x14ac:dyDescent="0.25">
      <c r="A320" s="19">
        <f>ROW()</f>
        <v>320</v>
      </c>
    </row>
    <row r="321" spans="1:1" x14ac:dyDescent="0.25">
      <c r="A321" s="19">
        <f>ROW()</f>
        <v>321</v>
      </c>
    </row>
    <row r="322" spans="1:1" x14ac:dyDescent="0.25">
      <c r="A322" s="19">
        <f>ROW()</f>
        <v>322</v>
      </c>
    </row>
    <row r="323" spans="1:1" x14ac:dyDescent="0.25">
      <c r="A323" s="19">
        <f>ROW()</f>
        <v>323</v>
      </c>
    </row>
    <row r="324" spans="1:1" x14ac:dyDescent="0.25">
      <c r="A324" s="19">
        <f>ROW()</f>
        <v>324</v>
      </c>
    </row>
    <row r="325" spans="1:1" x14ac:dyDescent="0.25">
      <c r="A325" s="19">
        <f>ROW()</f>
        <v>325</v>
      </c>
    </row>
    <row r="326" spans="1:1" x14ac:dyDescent="0.25">
      <c r="A326" s="19">
        <f>ROW()</f>
        <v>326</v>
      </c>
    </row>
    <row r="327" spans="1:1" x14ac:dyDescent="0.25">
      <c r="A327" s="19">
        <f>ROW()</f>
        <v>327</v>
      </c>
    </row>
    <row r="328" spans="1:1" x14ac:dyDescent="0.25">
      <c r="A328" s="19">
        <f>ROW()</f>
        <v>328</v>
      </c>
    </row>
    <row r="329" spans="1:1" x14ac:dyDescent="0.25">
      <c r="A329" s="19">
        <f>ROW()</f>
        <v>329</v>
      </c>
    </row>
    <row r="330" spans="1:1" x14ac:dyDescent="0.25">
      <c r="A330" s="19">
        <f>ROW()</f>
        <v>330</v>
      </c>
    </row>
    <row r="331" spans="1:1" x14ac:dyDescent="0.25">
      <c r="A331" s="19">
        <f>ROW()</f>
        <v>331</v>
      </c>
    </row>
    <row r="332" spans="1:1" x14ac:dyDescent="0.25">
      <c r="A332" s="19">
        <f>ROW()</f>
        <v>332</v>
      </c>
    </row>
    <row r="333" spans="1:1" x14ac:dyDescent="0.25">
      <c r="A333" s="19">
        <f>ROW()</f>
        <v>333</v>
      </c>
    </row>
    <row r="334" spans="1:1" x14ac:dyDescent="0.25">
      <c r="A334" s="19">
        <f>ROW()</f>
        <v>334</v>
      </c>
    </row>
    <row r="335" spans="1:1" x14ac:dyDescent="0.25">
      <c r="A335" s="19">
        <f>ROW()</f>
        <v>335</v>
      </c>
    </row>
    <row r="336" spans="1:1" x14ac:dyDescent="0.25">
      <c r="A336" s="19">
        <f>ROW()</f>
        <v>336</v>
      </c>
    </row>
    <row r="337" spans="1:1" x14ac:dyDescent="0.25">
      <c r="A337" s="19">
        <f>ROW()</f>
        <v>337</v>
      </c>
    </row>
    <row r="338" spans="1:1" x14ac:dyDescent="0.25">
      <c r="A338" s="19">
        <f>ROW()</f>
        <v>338</v>
      </c>
    </row>
    <row r="339" spans="1:1" x14ac:dyDescent="0.25">
      <c r="A339" s="19">
        <f>ROW()</f>
        <v>339</v>
      </c>
    </row>
    <row r="340" spans="1:1" x14ac:dyDescent="0.25">
      <c r="A340" s="19">
        <f>ROW()</f>
        <v>340</v>
      </c>
    </row>
    <row r="341" spans="1:1" x14ac:dyDescent="0.25">
      <c r="A341" s="19">
        <f>ROW()</f>
        <v>341</v>
      </c>
    </row>
    <row r="342" spans="1:1" x14ac:dyDescent="0.25">
      <c r="A342" s="19">
        <f>ROW()</f>
        <v>342</v>
      </c>
    </row>
    <row r="343" spans="1:1" x14ac:dyDescent="0.25">
      <c r="A343" s="19">
        <f>ROW()</f>
        <v>343</v>
      </c>
    </row>
    <row r="344" spans="1:1" x14ac:dyDescent="0.25">
      <c r="A344" s="19">
        <f>ROW()</f>
        <v>344</v>
      </c>
    </row>
    <row r="345" spans="1:1" x14ac:dyDescent="0.25">
      <c r="A345" s="19">
        <f>ROW()</f>
        <v>345</v>
      </c>
    </row>
    <row r="346" spans="1:1" x14ac:dyDescent="0.25">
      <c r="A346" s="19">
        <f>ROW()</f>
        <v>346</v>
      </c>
    </row>
    <row r="347" spans="1:1" x14ac:dyDescent="0.25">
      <c r="A347" s="19">
        <f>ROW()</f>
        <v>347</v>
      </c>
    </row>
    <row r="348" spans="1:1" x14ac:dyDescent="0.25">
      <c r="A348" s="19">
        <f>ROW()</f>
        <v>348</v>
      </c>
    </row>
    <row r="349" spans="1:1" x14ac:dyDescent="0.25">
      <c r="A349" s="19">
        <f>ROW()</f>
        <v>349</v>
      </c>
    </row>
    <row r="350" spans="1:1" x14ac:dyDescent="0.25">
      <c r="A350" s="19">
        <f>ROW()</f>
        <v>350</v>
      </c>
    </row>
    <row r="351" spans="1:1" x14ac:dyDescent="0.25">
      <c r="A351" s="19">
        <f>ROW()</f>
        <v>351</v>
      </c>
    </row>
    <row r="352" spans="1:1" x14ac:dyDescent="0.25">
      <c r="A352" s="19">
        <f>ROW()</f>
        <v>352</v>
      </c>
    </row>
    <row r="353" spans="1:1" x14ac:dyDescent="0.25">
      <c r="A353" s="19">
        <f>ROW()</f>
        <v>353</v>
      </c>
    </row>
    <row r="354" spans="1:1" x14ac:dyDescent="0.25">
      <c r="A354" s="19">
        <f>ROW()</f>
        <v>354</v>
      </c>
    </row>
    <row r="355" spans="1:1" x14ac:dyDescent="0.25">
      <c r="A355" s="19">
        <f>ROW()</f>
        <v>355</v>
      </c>
    </row>
    <row r="356" spans="1:1" x14ac:dyDescent="0.25">
      <c r="A356" s="19">
        <f>ROW()</f>
        <v>356</v>
      </c>
    </row>
    <row r="357" spans="1:1" x14ac:dyDescent="0.25">
      <c r="A357" s="19">
        <f>ROW()</f>
        <v>357</v>
      </c>
    </row>
    <row r="358" spans="1:1" x14ac:dyDescent="0.25">
      <c r="A358" s="19">
        <f>ROW()</f>
        <v>358</v>
      </c>
    </row>
    <row r="359" spans="1:1" x14ac:dyDescent="0.25">
      <c r="A359" s="19">
        <f>ROW()</f>
        <v>359</v>
      </c>
    </row>
    <row r="360" spans="1:1" x14ac:dyDescent="0.25">
      <c r="A360" s="19">
        <f>ROW()</f>
        <v>360</v>
      </c>
    </row>
    <row r="361" spans="1:1" x14ac:dyDescent="0.25">
      <c r="A361" s="19">
        <f>ROW()</f>
        <v>361</v>
      </c>
    </row>
    <row r="362" spans="1:1" x14ac:dyDescent="0.25">
      <c r="A362" s="19">
        <f>ROW()</f>
        <v>362</v>
      </c>
    </row>
    <row r="363" spans="1:1" x14ac:dyDescent="0.25">
      <c r="A363" s="19">
        <f>ROW()</f>
        <v>363</v>
      </c>
    </row>
    <row r="364" spans="1:1" x14ac:dyDescent="0.25">
      <c r="A364" s="19">
        <f>ROW()</f>
        <v>364</v>
      </c>
    </row>
    <row r="365" spans="1:1" x14ac:dyDescent="0.25">
      <c r="A365" s="19">
        <f>ROW()</f>
        <v>365</v>
      </c>
    </row>
    <row r="366" spans="1:1" x14ac:dyDescent="0.25">
      <c r="A366" s="19">
        <f>ROW()</f>
        <v>366</v>
      </c>
    </row>
    <row r="367" spans="1:1" x14ac:dyDescent="0.25">
      <c r="A367" s="19">
        <f>ROW()</f>
        <v>367</v>
      </c>
    </row>
    <row r="368" spans="1:1" x14ac:dyDescent="0.25">
      <c r="A368" s="19">
        <f>ROW()</f>
        <v>368</v>
      </c>
    </row>
    <row r="369" spans="1:1" x14ac:dyDescent="0.25">
      <c r="A369" s="19">
        <f>ROW()</f>
        <v>369</v>
      </c>
    </row>
    <row r="370" spans="1:1" x14ac:dyDescent="0.25">
      <c r="A370" s="19">
        <f>ROW()</f>
        <v>370</v>
      </c>
    </row>
    <row r="371" spans="1:1" x14ac:dyDescent="0.25">
      <c r="A371" s="19">
        <f>ROW()</f>
        <v>371</v>
      </c>
    </row>
    <row r="372" spans="1:1" x14ac:dyDescent="0.25">
      <c r="A372" s="19">
        <f>ROW()</f>
        <v>372</v>
      </c>
    </row>
    <row r="373" spans="1:1" x14ac:dyDescent="0.25">
      <c r="A373" s="19">
        <f>ROW()</f>
        <v>373</v>
      </c>
    </row>
    <row r="374" spans="1:1" x14ac:dyDescent="0.25">
      <c r="A374" s="19">
        <f>ROW()</f>
        <v>374</v>
      </c>
    </row>
    <row r="375" spans="1:1" x14ac:dyDescent="0.25">
      <c r="A375" s="19">
        <f>ROW()</f>
        <v>375</v>
      </c>
    </row>
    <row r="376" spans="1:1" x14ac:dyDescent="0.25">
      <c r="A376" s="19">
        <f>ROW()</f>
        <v>376</v>
      </c>
    </row>
    <row r="377" spans="1:1" x14ac:dyDescent="0.25">
      <c r="A377" s="19">
        <f>ROW()</f>
        <v>377</v>
      </c>
    </row>
    <row r="378" spans="1:1" x14ac:dyDescent="0.25">
      <c r="A378" s="19">
        <f>ROW()</f>
        <v>378</v>
      </c>
    </row>
    <row r="379" spans="1:1" x14ac:dyDescent="0.25">
      <c r="A379" s="19">
        <f>ROW()</f>
        <v>379</v>
      </c>
    </row>
    <row r="380" spans="1:1" x14ac:dyDescent="0.25">
      <c r="A380" s="19">
        <f>ROW()</f>
        <v>380</v>
      </c>
    </row>
    <row r="381" spans="1:1" x14ac:dyDescent="0.25">
      <c r="A381" s="19">
        <f>ROW()</f>
        <v>381</v>
      </c>
    </row>
    <row r="382" spans="1:1" x14ac:dyDescent="0.25">
      <c r="A382" s="19">
        <f>ROW()</f>
        <v>382</v>
      </c>
    </row>
    <row r="383" spans="1:1" x14ac:dyDescent="0.25">
      <c r="A383" s="19">
        <f>ROW()</f>
        <v>383</v>
      </c>
    </row>
    <row r="384" spans="1:1" x14ac:dyDescent="0.25">
      <c r="A384" s="19">
        <f>ROW()</f>
        <v>384</v>
      </c>
    </row>
    <row r="385" spans="1:1" x14ac:dyDescent="0.25">
      <c r="A385" s="19">
        <f>ROW()</f>
        <v>385</v>
      </c>
    </row>
    <row r="386" spans="1:1" x14ac:dyDescent="0.25">
      <c r="A386" s="19">
        <f>ROW()</f>
        <v>386</v>
      </c>
    </row>
    <row r="387" spans="1:1" x14ac:dyDescent="0.25">
      <c r="A387" s="19">
        <f>ROW()</f>
        <v>387</v>
      </c>
    </row>
    <row r="388" spans="1:1" x14ac:dyDescent="0.25">
      <c r="A388" s="19">
        <f>ROW()</f>
        <v>388</v>
      </c>
    </row>
    <row r="389" spans="1:1" x14ac:dyDescent="0.25">
      <c r="A389" s="19">
        <f>ROW()</f>
        <v>389</v>
      </c>
    </row>
    <row r="390" spans="1:1" x14ac:dyDescent="0.25">
      <c r="A390" s="19">
        <f>ROW()</f>
        <v>390</v>
      </c>
    </row>
    <row r="391" spans="1:1" x14ac:dyDescent="0.25">
      <c r="A391" s="19">
        <f>ROW()</f>
        <v>391</v>
      </c>
    </row>
    <row r="392" spans="1:1" x14ac:dyDescent="0.25">
      <c r="A392" s="19">
        <f>ROW()</f>
        <v>392</v>
      </c>
    </row>
    <row r="393" spans="1:1" x14ac:dyDescent="0.25">
      <c r="A393" s="19">
        <f>ROW()</f>
        <v>393</v>
      </c>
    </row>
    <row r="394" spans="1:1" x14ac:dyDescent="0.25">
      <c r="A394" s="19">
        <f>ROW()</f>
        <v>394</v>
      </c>
    </row>
    <row r="395" spans="1:1" x14ac:dyDescent="0.25">
      <c r="A395" s="19">
        <f>ROW()</f>
        <v>395</v>
      </c>
    </row>
    <row r="396" spans="1:1" x14ac:dyDescent="0.25">
      <c r="A396" s="19">
        <f>ROW()</f>
        <v>396</v>
      </c>
    </row>
    <row r="397" spans="1:1" x14ac:dyDescent="0.25">
      <c r="A397" s="19">
        <f>ROW()</f>
        <v>397</v>
      </c>
    </row>
    <row r="398" spans="1:1" x14ac:dyDescent="0.25">
      <c r="A398" s="19">
        <f>ROW()</f>
        <v>398</v>
      </c>
    </row>
    <row r="399" spans="1:1" x14ac:dyDescent="0.25">
      <c r="A399" s="19">
        <f>ROW()</f>
        <v>399</v>
      </c>
    </row>
    <row r="400" spans="1:1" x14ac:dyDescent="0.25">
      <c r="A400" s="19">
        <f>ROW()</f>
        <v>400</v>
      </c>
    </row>
    <row r="401" spans="1:1" x14ac:dyDescent="0.25">
      <c r="A401" s="19">
        <f>ROW()</f>
        <v>401</v>
      </c>
    </row>
    <row r="402" spans="1:1" x14ac:dyDescent="0.25">
      <c r="A402" s="19">
        <f>ROW()</f>
        <v>402</v>
      </c>
    </row>
    <row r="403" spans="1:1" x14ac:dyDescent="0.25">
      <c r="A403" s="19">
        <f>ROW()</f>
        <v>403</v>
      </c>
    </row>
    <row r="404" spans="1:1" x14ac:dyDescent="0.25">
      <c r="A404" s="19">
        <f>ROW()</f>
        <v>404</v>
      </c>
    </row>
    <row r="405" spans="1:1" x14ac:dyDescent="0.25">
      <c r="A405" s="19">
        <f>ROW()</f>
        <v>405</v>
      </c>
    </row>
    <row r="406" spans="1:1" x14ac:dyDescent="0.25">
      <c r="A406" s="19">
        <f>ROW()</f>
        <v>406</v>
      </c>
    </row>
    <row r="407" spans="1:1" x14ac:dyDescent="0.25">
      <c r="A407" s="19">
        <f>ROW()</f>
        <v>407</v>
      </c>
    </row>
    <row r="408" spans="1:1" x14ac:dyDescent="0.25">
      <c r="A408" s="19">
        <f>ROW()</f>
        <v>408</v>
      </c>
    </row>
    <row r="409" spans="1:1" x14ac:dyDescent="0.25">
      <c r="A409" s="19">
        <f>ROW()</f>
        <v>409</v>
      </c>
    </row>
    <row r="410" spans="1:1" x14ac:dyDescent="0.25">
      <c r="A410" s="19">
        <f>ROW()</f>
        <v>410</v>
      </c>
    </row>
    <row r="411" spans="1:1" x14ac:dyDescent="0.25">
      <c r="A411" s="19">
        <f>ROW()</f>
        <v>411</v>
      </c>
    </row>
    <row r="412" spans="1:1" x14ac:dyDescent="0.25">
      <c r="A412" s="19">
        <f>ROW()</f>
        <v>412</v>
      </c>
    </row>
    <row r="413" spans="1:1" x14ac:dyDescent="0.25">
      <c r="A413" s="19">
        <f>ROW()</f>
        <v>413</v>
      </c>
    </row>
    <row r="414" spans="1:1" x14ac:dyDescent="0.25">
      <c r="A414" s="19">
        <f>ROW()</f>
        <v>414</v>
      </c>
    </row>
    <row r="415" spans="1:1" x14ac:dyDescent="0.25">
      <c r="A415" s="19">
        <f>ROW()</f>
        <v>415</v>
      </c>
    </row>
    <row r="416" spans="1:1" x14ac:dyDescent="0.25">
      <c r="A416" s="19">
        <f>ROW()</f>
        <v>416</v>
      </c>
    </row>
    <row r="417" spans="1:1" x14ac:dyDescent="0.25">
      <c r="A417" s="19">
        <f>ROW()</f>
        <v>417</v>
      </c>
    </row>
    <row r="418" spans="1:1" x14ac:dyDescent="0.25">
      <c r="A418" s="19">
        <f>ROW()</f>
        <v>418</v>
      </c>
    </row>
    <row r="419" spans="1:1" x14ac:dyDescent="0.25">
      <c r="A419" s="19">
        <f>ROW()</f>
        <v>419</v>
      </c>
    </row>
    <row r="420" spans="1:1" x14ac:dyDescent="0.25">
      <c r="A420" s="19">
        <f>ROW()</f>
        <v>420</v>
      </c>
    </row>
    <row r="421" spans="1:1" x14ac:dyDescent="0.25">
      <c r="A421" s="19">
        <f>ROW()</f>
        <v>421</v>
      </c>
    </row>
    <row r="422" spans="1:1" x14ac:dyDescent="0.25">
      <c r="A422" s="19">
        <f>ROW()</f>
        <v>422</v>
      </c>
    </row>
    <row r="423" spans="1:1" x14ac:dyDescent="0.25">
      <c r="A423" s="19">
        <f>ROW()</f>
        <v>423</v>
      </c>
    </row>
    <row r="424" spans="1:1" x14ac:dyDescent="0.25">
      <c r="A424" s="19">
        <f>ROW()</f>
        <v>424</v>
      </c>
    </row>
    <row r="425" spans="1:1" x14ac:dyDescent="0.25">
      <c r="A425" s="19">
        <f>ROW()</f>
        <v>425</v>
      </c>
    </row>
    <row r="426" spans="1:1" x14ac:dyDescent="0.25">
      <c r="A426" s="19">
        <f>ROW()</f>
        <v>426</v>
      </c>
    </row>
    <row r="427" spans="1:1" x14ac:dyDescent="0.25">
      <c r="A427" s="19">
        <f>ROW()</f>
        <v>427</v>
      </c>
    </row>
    <row r="428" spans="1:1" x14ac:dyDescent="0.25">
      <c r="A428" s="19">
        <f>ROW()</f>
        <v>428</v>
      </c>
    </row>
    <row r="429" spans="1:1" x14ac:dyDescent="0.25">
      <c r="A429" s="19">
        <f>ROW()</f>
        <v>429</v>
      </c>
    </row>
    <row r="430" spans="1:1" x14ac:dyDescent="0.25">
      <c r="A430" s="19">
        <f>ROW()</f>
        <v>430</v>
      </c>
    </row>
    <row r="431" spans="1:1" x14ac:dyDescent="0.25">
      <c r="A431" s="19">
        <f>ROW()</f>
        <v>431</v>
      </c>
    </row>
    <row r="432" spans="1:1" x14ac:dyDescent="0.25">
      <c r="A432" s="19">
        <f>ROW()</f>
        <v>432</v>
      </c>
    </row>
    <row r="433" spans="1:1" x14ac:dyDescent="0.25">
      <c r="A433" s="19">
        <f>ROW()</f>
        <v>433</v>
      </c>
    </row>
    <row r="434" spans="1:1" x14ac:dyDescent="0.25">
      <c r="A434" s="19">
        <f>ROW()</f>
        <v>434</v>
      </c>
    </row>
    <row r="435" spans="1:1" x14ac:dyDescent="0.25">
      <c r="A435" s="19">
        <f>ROW()</f>
        <v>435</v>
      </c>
    </row>
    <row r="436" spans="1:1" x14ac:dyDescent="0.25">
      <c r="A436" s="19">
        <f>ROW()</f>
        <v>436</v>
      </c>
    </row>
    <row r="437" spans="1:1" x14ac:dyDescent="0.25">
      <c r="A437" s="19">
        <f>ROW()</f>
        <v>437</v>
      </c>
    </row>
    <row r="438" spans="1:1" x14ac:dyDescent="0.25">
      <c r="A438" s="19">
        <f>ROW()</f>
        <v>438</v>
      </c>
    </row>
    <row r="439" spans="1:1" x14ac:dyDescent="0.25">
      <c r="A439" s="19">
        <f>ROW()</f>
        <v>439</v>
      </c>
    </row>
    <row r="440" spans="1:1" x14ac:dyDescent="0.25">
      <c r="A440" s="19">
        <f>ROW()</f>
        <v>440</v>
      </c>
    </row>
    <row r="441" spans="1:1" x14ac:dyDescent="0.25">
      <c r="A441" s="19">
        <f>ROW()</f>
        <v>441</v>
      </c>
    </row>
    <row r="442" spans="1:1" x14ac:dyDescent="0.25">
      <c r="A442" s="19">
        <f>ROW()</f>
        <v>442</v>
      </c>
    </row>
    <row r="443" spans="1:1" x14ac:dyDescent="0.25">
      <c r="A443" s="19">
        <f>ROW()</f>
        <v>443</v>
      </c>
    </row>
    <row r="444" spans="1:1" x14ac:dyDescent="0.25">
      <c r="A444" s="19">
        <f>ROW()</f>
        <v>444</v>
      </c>
    </row>
    <row r="445" spans="1:1" x14ac:dyDescent="0.25">
      <c r="A445" s="19">
        <f>ROW()</f>
        <v>445</v>
      </c>
    </row>
    <row r="446" spans="1:1" x14ac:dyDescent="0.25">
      <c r="A446" s="19">
        <f>ROW()</f>
        <v>446</v>
      </c>
    </row>
    <row r="447" spans="1:1" x14ac:dyDescent="0.25">
      <c r="A447" s="19">
        <f>ROW()</f>
        <v>447</v>
      </c>
    </row>
    <row r="448" spans="1:1" x14ac:dyDescent="0.25">
      <c r="A448" s="19">
        <f>ROW()</f>
        <v>448</v>
      </c>
    </row>
    <row r="449" spans="1:1" x14ac:dyDescent="0.25">
      <c r="A449" s="19">
        <f>ROW()</f>
        <v>449</v>
      </c>
    </row>
    <row r="450" spans="1:1" x14ac:dyDescent="0.25">
      <c r="A450" s="19">
        <f>ROW()</f>
        <v>450</v>
      </c>
    </row>
  </sheetData>
  <conditionalFormatting sqref="U1:XFD1 F38 E4:F4 G3:G4 O1:P1 A37:D1048576 E39:F44 A8:E13 E7:F7 E133:G220 E222:G225 E227:G1048576 E1:G2 J1:L1 J37:L38 J90:L90 J7:J36 A1:D7 Q1:Q3 E5:G6 J3:L3 R2:XFD2 H2:H12 M2:M12 F8:F36 I2:I51 H37:H51 G45:G51 F68:G71 H68:I86 Q37:R48 O3:P48 J39:J48 J71:L71 Q6 J6:L6 J4:K5 J79:J82 Q78:R78 M83 S78:S83 N78:P83 R49:R70 M37:M70 S3:XFD70 R84:S88 N2:N70 M84:N88 T71:XFD1048576 M71:S72 S89 N89:P89 S93:S1048576 N90:N93 G103:H103 J91:K96 M90:M96 J105:L1048576 I103:I1048576 J103:K104 N94:Q96 L95:L96 N98:Q1048576 O97:Q97 J98:M101 N73:S74 R3:R12 R79:R82 H109:H213">
    <cfRule type="cellIs" dxfId="206" priority="213" operator="equal">
      <formula>0</formula>
    </cfRule>
  </conditionalFormatting>
  <conditionalFormatting sqref="I2:I51 I68:I86 I103:I233 S2:S74 N2:N74 S78:S89 S93:S1048576 N78:N96 N98:N1048576">
    <cfRule type="cellIs" dxfId="205" priority="211" operator="notEqual">
      <formula>0</formula>
    </cfRule>
  </conditionalFormatting>
  <conditionalFormatting sqref="J89:K89 J83:K83 J2:K2">
    <cfRule type="cellIs" dxfId="204" priority="204" operator="equal">
      <formula>0</formula>
    </cfRule>
  </conditionalFormatting>
  <conditionalFormatting sqref="L2">
    <cfRule type="cellIs" dxfId="203" priority="202" operator="equal">
      <formula>0</formula>
    </cfRule>
  </conditionalFormatting>
  <conditionalFormatting sqref="R93:R1048576 R13">
    <cfRule type="cellIs" dxfId="202" priority="201" operator="equal">
      <formula>0</formula>
    </cfRule>
  </conditionalFormatting>
  <conditionalFormatting sqref="M13 M104:M1048576">
    <cfRule type="cellIs" dxfId="201" priority="200" operator="equal">
      <formula>0</formula>
    </cfRule>
  </conditionalFormatting>
  <conditionalFormatting sqref="L89">
    <cfRule type="cellIs" dxfId="200" priority="199" operator="equal">
      <formula>0</formula>
    </cfRule>
  </conditionalFormatting>
  <conditionalFormatting sqref="M89">
    <cfRule type="cellIs" dxfId="199" priority="198" operator="equal">
      <formula>0</formula>
    </cfRule>
  </conditionalFormatting>
  <conditionalFormatting sqref="L83">
    <cfRule type="cellIs" dxfId="198" priority="197" operator="equal">
      <formula>0</formula>
    </cfRule>
  </conditionalFormatting>
  <conditionalFormatting sqref="Q83">
    <cfRule type="cellIs" dxfId="197" priority="196" operator="equal">
      <formula>0</formula>
    </cfRule>
  </conditionalFormatting>
  <conditionalFormatting sqref="R83">
    <cfRule type="cellIs" dxfId="196" priority="195" operator="equal">
      <formula>0</formula>
    </cfRule>
  </conditionalFormatting>
  <conditionalFormatting sqref="Q89">
    <cfRule type="cellIs" dxfId="195" priority="194" operator="equal">
      <formula>0</formula>
    </cfRule>
  </conditionalFormatting>
  <conditionalFormatting sqref="R89">
    <cfRule type="cellIs" dxfId="194" priority="193" operator="equal">
      <formula>0</formula>
    </cfRule>
  </conditionalFormatting>
  <conditionalFormatting sqref="E221:F221 E226:F226 E38 E37:F37">
    <cfRule type="cellIs" dxfId="193" priority="192" operator="equal">
      <formula>0</formula>
    </cfRule>
  </conditionalFormatting>
  <conditionalFormatting sqref="I234:I1048576">
    <cfRule type="cellIs" dxfId="192" priority="191" operator="notEqual">
      <formula>0</formula>
    </cfRule>
  </conditionalFormatting>
  <conditionalFormatting sqref="H215:H218 H220:H1048576 H13">
    <cfRule type="cellIs" dxfId="191" priority="190" operator="equal">
      <formula>0</formula>
    </cfRule>
  </conditionalFormatting>
  <conditionalFormatting sqref="G221">
    <cfRule type="cellIs" dxfId="190" priority="189" operator="equal">
      <formula>0</formula>
    </cfRule>
  </conditionalFormatting>
  <conditionalFormatting sqref="H214">
    <cfRule type="cellIs" dxfId="189" priority="188" operator="equal">
      <formula>0</formula>
    </cfRule>
  </conditionalFormatting>
  <conditionalFormatting sqref="G226">
    <cfRule type="cellIs" dxfId="188" priority="187" operator="equal">
      <formula>0</formula>
    </cfRule>
  </conditionalFormatting>
  <conditionalFormatting sqref="H219">
    <cfRule type="cellIs" dxfId="187" priority="186" operator="equal">
      <formula>0</formula>
    </cfRule>
  </conditionalFormatting>
  <conditionalFormatting sqref="E3:F3">
    <cfRule type="cellIs" dxfId="186" priority="184" operator="equal">
      <formula>0</formula>
    </cfRule>
  </conditionalFormatting>
  <conditionalFormatting sqref="G37:G44">
    <cfRule type="cellIs" dxfId="185" priority="183" operator="equal">
      <formula>0</formula>
    </cfRule>
  </conditionalFormatting>
  <conditionalFormatting sqref="E68:E71">
    <cfRule type="cellIs" dxfId="184" priority="182" operator="equal">
      <formula>0</formula>
    </cfRule>
  </conditionalFormatting>
  <conditionalFormatting sqref="G72:G86">
    <cfRule type="cellIs" dxfId="183" priority="179" operator="equal">
      <formula>0</formula>
    </cfRule>
  </conditionalFormatting>
  <conditionalFormatting sqref="E72:F86 F87:F102">
    <cfRule type="cellIs" dxfId="182" priority="180" operator="equal">
      <formula>0</formula>
    </cfRule>
  </conditionalFormatting>
  <conditionalFormatting sqref="O2:P2">
    <cfRule type="cellIs" dxfId="181" priority="178" operator="equal">
      <formula>0</formula>
    </cfRule>
  </conditionalFormatting>
  <conditionalFormatting sqref="H15">
    <cfRule type="cellIs" dxfId="180" priority="143" operator="equal">
      <formula>0</formula>
    </cfRule>
  </conditionalFormatting>
  <conditionalFormatting sqref="M14">
    <cfRule type="cellIs" dxfId="179" priority="152" operator="equal">
      <formula>0</formula>
    </cfRule>
  </conditionalFormatting>
  <conditionalFormatting sqref="H16">
    <cfRule type="cellIs" dxfId="178" priority="136" operator="equal">
      <formula>0</formula>
    </cfRule>
  </conditionalFormatting>
  <conditionalFormatting sqref="M15">
    <cfRule type="cellIs" dxfId="177" priority="145" operator="equal">
      <formula>0</formula>
    </cfRule>
  </conditionalFormatting>
  <conditionalFormatting sqref="A14:E14">
    <cfRule type="cellIs" dxfId="176" priority="156" operator="equal">
      <formula>0</formula>
    </cfRule>
  </conditionalFormatting>
  <conditionalFormatting sqref="R14">
    <cfRule type="cellIs" dxfId="175" priority="153" operator="equal">
      <formula>0</formula>
    </cfRule>
  </conditionalFormatting>
  <conditionalFormatting sqref="H14">
    <cfRule type="cellIs" dxfId="174" priority="150" operator="equal">
      <formula>0</formula>
    </cfRule>
  </conditionalFormatting>
  <conditionalFormatting sqref="A15:E15">
    <cfRule type="cellIs" dxfId="173" priority="149" operator="equal">
      <formula>0</formula>
    </cfRule>
  </conditionalFormatting>
  <conditionalFormatting sqref="R15">
    <cfRule type="cellIs" dxfId="172" priority="146" operator="equal">
      <formula>0</formula>
    </cfRule>
  </conditionalFormatting>
  <conditionalFormatting sqref="A16:E16">
    <cfRule type="cellIs" dxfId="171" priority="142" operator="equal">
      <formula>0</formula>
    </cfRule>
  </conditionalFormatting>
  <conditionalFormatting sqref="R16">
    <cfRule type="cellIs" dxfId="170" priority="139" operator="equal">
      <formula>0</formula>
    </cfRule>
  </conditionalFormatting>
  <conditionalFormatting sqref="M16">
    <cfRule type="cellIs" dxfId="169" priority="138" operator="equal">
      <formula>0</formula>
    </cfRule>
  </conditionalFormatting>
  <conditionalFormatting sqref="A17:E17">
    <cfRule type="cellIs" dxfId="168" priority="128" operator="equal">
      <formula>0</formula>
    </cfRule>
  </conditionalFormatting>
  <conditionalFormatting sqref="R17">
    <cfRule type="cellIs" dxfId="167" priority="125" operator="equal">
      <formula>0</formula>
    </cfRule>
  </conditionalFormatting>
  <conditionalFormatting sqref="M17">
    <cfRule type="cellIs" dxfId="166" priority="124" operator="equal">
      <formula>0</formula>
    </cfRule>
  </conditionalFormatting>
  <conditionalFormatting sqref="H17">
    <cfRule type="cellIs" dxfId="165" priority="122" operator="equal">
      <formula>0</formula>
    </cfRule>
  </conditionalFormatting>
  <conditionalFormatting sqref="A18:E18">
    <cfRule type="cellIs" dxfId="164" priority="121" operator="equal">
      <formula>0</formula>
    </cfRule>
  </conditionalFormatting>
  <conditionalFormatting sqref="R18">
    <cfRule type="cellIs" dxfId="163" priority="118" operator="equal">
      <formula>0</formula>
    </cfRule>
  </conditionalFormatting>
  <conditionalFormatting sqref="M18">
    <cfRule type="cellIs" dxfId="162" priority="117" operator="equal">
      <formula>0</formula>
    </cfRule>
  </conditionalFormatting>
  <conditionalFormatting sqref="H18">
    <cfRule type="cellIs" dxfId="161" priority="115" operator="equal">
      <formula>0</formula>
    </cfRule>
  </conditionalFormatting>
  <conditionalFormatting sqref="A19:E19">
    <cfRule type="cellIs" dxfId="160" priority="114" operator="equal">
      <formula>0</formula>
    </cfRule>
  </conditionalFormatting>
  <conditionalFormatting sqref="R19">
    <cfRule type="cellIs" dxfId="159" priority="111" operator="equal">
      <formula>0</formula>
    </cfRule>
  </conditionalFormatting>
  <conditionalFormatting sqref="M19">
    <cfRule type="cellIs" dxfId="158" priority="110" operator="equal">
      <formula>0</formula>
    </cfRule>
  </conditionalFormatting>
  <conditionalFormatting sqref="H19">
    <cfRule type="cellIs" dxfId="157" priority="108" operator="equal">
      <formula>0</formula>
    </cfRule>
  </conditionalFormatting>
  <conditionalFormatting sqref="A20:E20">
    <cfRule type="cellIs" dxfId="156" priority="107" operator="equal">
      <formula>0</formula>
    </cfRule>
  </conditionalFormatting>
  <conditionalFormatting sqref="R20">
    <cfRule type="cellIs" dxfId="155" priority="104" operator="equal">
      <formula>0</formula>
    </cfRule>
  </conditionalFormatting>
  <conditionalFormatting sqref="M20">
    <cfRule type="cellIs" dxfId="154" priority="103" operator="equal">
      <formula>0</formula>
    </cfRule>
  </conditionalFormatting>
  <conditionalFormatting sqref="H20">
    <cfRule type="cellIs" dxfId="153" priority="101" operator="equal">
      <formula>0</formula>
    </cfRule>
  </conditionalFormatting>
  <conditionalFormatting sqref="E45:F51">
    <cfRule type="cellIs" dxfId="152" priority="100" operator="equal">
      <formula>0</formula>
    </cfRule>
  </conditionalFormatting>
  <conditionalFormatting sqref="M103">
    <cfRule type="cellIs" dxfId="151" priority="87" operator="equal">
      <formula>0</formula>
    </cfRule>
  </conditionalFormatting>
  <conditionalFormatting sqref="L39:L48">
    <cfRule type="cellIs" dxfId="150" priority="75" operator="equal">
      <formula>0</formula>
    </cfRule>
  </conditionalFormatting>
  <conditionalFormatting sqref="G7:G20">
    <cfRule type="cellIs" dxfId="149" priority="85" operator="equal">
      <formula>0</formula>
    </cfRule>
  </conditionalFormatting>
  <conditionalFormatting sqref="K7:K36">
    <cfRule type="cellIs" dxfId="148" priority="84" operator="equal">
      <formula>0</formula>
    </cfRule>
  </conditionalFormatting>
  <conditionalFormatting sqref="L7:L20">
    <cfRule type="cellIs" dxfId="147" priority="76" operator="equal">
      <formula>0</formula>
    </cfRule>
  </conditionalFormatting>
  <conditionalFormatting sqref="Q7:Q20">
    <cfRule type="cellIs" dxfId="146" priority="74" operator="equal">
      <formula>0</formula>
    </cfRule>
  </conditionalFormatting>
  <conditionalFormatting sqref="A21:E36">
    <cfRule type="cellIs" dxfId="145" priority="73" operator="equal">
      <formula>0</formula>
    </cfRule>
  </conditionalFormatting>
  <conditionalFormatting sqref="R21:R36">
    <cfRule type="cellIs" dxfId="144" priority="70" operator="equal">
      <formula>0</formula>
    </cfRule>
  </conditionalFormatting>
  <conditionalFormatting sqref="M21:M36">
    <cfRule type="cellIs" dxfId="143" priority="69" operator="equal">
      <formula>0</formula>
    </cfRule>
  </conditionalFormatting>
  <conditionalFormatting sqref="H21:H36">
    <cfRule type="cellIs" dxfId="142" priority="67" operator="equal">
      <formula>0</formula>
    </cfRule>
  </conditionalFormatting>
  <conditionalFormatting sqref="G21:G36">
    <cfRule type="cellIs" dxfId="141" priority="66" operator="equal">
      <formula>0</formula>
    </cfRule>
  </conditionalFormatting>
  <conditionalFormatting sqref="L21:L36">
    <cfRule type="cellIs" dxfId="140" priority="64" operator="equal">
      <formula>0</formula>
    </cfRule>
  </conditionalFormatting>
  <conditionalFormatting sqref="Q21:Q36">
    <cfRule type="cellIs" dxfId="139" priority="63" operator="equal">
      <formula>0</formula>
    </cfRule>
  </conditionalFormatting>
  <conditionalFormatting sqref="G52:I67">
    <cfRule type="cellIs" dxfId="138" priority="58" operator="equal">
      <formula>0</formula>
    </cfRule>
  </conditionalFormatting>
  <conditionalFormatting sqref="I52:I67">
    <cfRule type="cellIs" dxfId="137" priority="57" operator="notEqual">
      <formula>0</formula>
    </cfRule>
  </conditionalFormatting>
  <conditionalFormatting sqref="E52:F67">
    <cfRule type="cellIs" dxfId="136" priority="56" operator="equal">
      <formula>0</formula>
    </cfRule>
  </conditionalFormatting>
  <conditionalFormatting sqref="H87:I102">
    <cfRule type="cellIs" dxfId="135" priority="55" operator="equal">
      <formula>0</formula>
    </cfRule>
  </conditionalFormatting>
  <conditionalFormatting sqref="I87:I102">
    <cfRule type="cellIs" dxfId="134" priority="54" operator="notEqual">
      <formula>0</formula>
    </cfRule>
  </conditionalFormatting>
  <conditionalFormatting sqref="G87:G102">
    <cfRule type="cellIs" dxfId="133" priority="52" operator="equal">
      <formula>0</formula>
    </cfRule>
  </conditionalFormatting>
  <conditionalFormatting sqref="E87:E102">
    <cfRule type="cellIs" dxfId="132" priority="53" operator="equal">
      <formula>0</formula>
    </cfRule>
  </conditionalFormatting>
  <conditionalFormatting sqref="K39:K48">
    <cfRule type="cellIs" dxfId="131" priority="51" operator="equal">
      <formula>0</formula>
    </cfRule>
  </conditionalFormatting>
  <conditionalFormatting sqref="O49:Q50 Q56:Q59 P51:Q55 O51:O59 O60:Q70">
    <cfRule type="cellIs" dxfId="130" priority="50" operator="equal">
      <formula>0</formula>
    </cfRule>
  </conditionalFormatting>
  <conditionalFormatting sqref="P56:P59">
    <cfRule type="cellIs" dxfId="129" priority="49" operator="equal">
      <formula>0</formula>
    </cfRule>
  </conditionalFormatting>
  <conditionalFormatting sqref="J49:L49 J60:L60 J50:J59 J61:J70">
    <cfRule type="cellIs" dxfId="128" priority="48" operator="equal">
      <formula>0</formula>
    </cfRule>
  </conditionalFormatting>
  <conditionalFormatting sqref="L50:L59 L61:L70">
    <cfRule type="cellIs" dxfId="127" priority="47" operator="equal">
      <formula>0</formula>
    </cfRule>
  </conditionalFormatting>
  <conditionalFormatting sqref="K50:K59 K61:K70">
    <cfRule type="cellIs" dxfId="126" priority="46" operator="equal">
      <formula>0</formula>
    </cfRule>
  </conditionalFormatting>
  <conditionalFormatting sqref="O84:Q88">
    <cfRule type="cellIs" dxfId="125" priority="45" operator="equal">
      <formula>0</formula>
    </cfRule>
  </conditionalFormatting>
  <conditionalFormatting sqref="J84:L84 J85:J88">
    <cfRule type="cellIs" dxfId="124" priority="44" operator="equal">
      <formula>0</formula>
    </cfRule>
  </conditionalFormatting>
  <conditionalFormatting sqref="L85:L88">
    <cfRule type="cellIs" dxfId="123" priority="43" operator="equal">
      <formula>0</formula>
    </cfRule>
  </conditionalFormatting>
  <conditionalFormatting sqref="K85:K88">
    <cfRule type="cellIs" dxfId="122" priority="42" operator="equal">
      <formula>0</formula>
    </cfRule>
  </conditionalFormatting>
  <conditionalFormatting sqref="M78 M81:M82">
    <cfRule type="cellIs" dxfId="121" priority="41" operator="equal">
      <formula>0</formula>
    </cfRule>
  </conditionalFormatting>
  <conditionalFormatting sqref="J78:L78">
    <cfRule type="cellIs" dxfId="120" priority="40" operator="equal">
      <formula>0</formula>
    </cfRule>
  </conditionalFormatting>
  <conditionalFormatting sqref="L81:L82">
    <cfRule type="cellIs" dxfId="119" priority="39" operator="equal">
      <formula>0</formula>
    </cfRule>
  </conditionalFormatting>
  <conditionalFormatting sqref="K79:K82">
    <cfRule type="cellIs" dxfId="118" priority="38" operator="equal">
      <formula>0</formula>
    </cfRule>
  </conditionalFormatting>
  <conditionalFormatting sqref="Q4">
    <cfRule type="cellIs" dxfId="117" priority="37" operator="equal">
      <formula>0</formula>
    </cfRule>
  </conditionalFormatting>
  <conditionalFormatting sqref="Q5">
    <cfRule type="cellIs" dxfId="116" priority="36" operator="equal">
      <formula>0</formula>
    </cfRule>
  </conditionalFormatting>
  <conditionalFormatting sqref="L4">
    <cfRule type="cellIs" dxfId="115" priority="35" operator="equal">
      <formula>0</formula>
    </cfRule>
  </conditionalFormatting>
  <conditionalFormatting sqref="L5">
    <cfRule type="cellIs" dxfId="114" priority="34" operator="equal">
      <formula>0</formula>
    </cfRule>
  </conditionalFormatting>
  <conditionalFormatting sqref="L79:L80">
    <cfRule type="cellIs" dxfId="113" priority="33" operator="equal">
      <formula>0</formula>
    </cfRule>
  </conditionalFormatting>
  <conditionalFormatting sqref="N75:S77">
    <cfRule type="cellIs" dxfId="112" priority="32" operator="equal">
      <formula>0</formula>
    </cfRule>
  </conditionalFormatting>
  <conditionalFormatting sqref="S75:S77 N75:N77">
    <cfRule type="cellIs" dxfId="111" priority="31" operator="notEqual">
      <formula>0</formula>
    </cfRule>
  </conditionalFormatting>
  <conditionalFormatting sqref="J72:L72 J73:J77">
    <cfRule type="cellIs" dxfId="110" priority="30" operator="equal">
      <formula>0</formula>
    </cfRule>
  </conditionalFormatting>
  <conditionalFormatting sqref="L73:L77">
    <cfRule type="cellIs" dxfId="109" priority="29" operator="equal">
      <formula>0</formula>
    </cfRule>
  </conditionalFormatting>
  <conditionalFormatting sqref="K73:K77">
    <cfRule type="cellIs" dxfId="108" priority="28" operator="equal">
      <formula>0</formula>
    </cfRule>
  </conditionalFormatting>
  <conditionalFormatting sqref="Q81:Q82">
    <cfRule type="cellIs" dxfId="107" priority="27" operator="equal">
      <formula>0</formula>
    </cfRule>
  </conditionalFormatting>
  <conditionalFormatting sqref="Q79:Q80">
    <cfRule type="cellIs" dxfId="106" priority="26" operator="equal">
      <formula>0</formula>
    </cfRule>
  </conditionalFormatting>
  <conditionalFormatting sqref="L91:L94">
    <cfRule type="cellIs" dxfId="105" priority="25" operator="equal">
      <formula>0</formula>
    </cfRule>
  </conditionalFormatting>
  <conditionalFormatting sqref="M79:M80">
    <cfRule type="cellIs" dxfId="104" priority="24" operator="equal">
      <formula>0</formula>
    </cfRule>
  </conditionalFormatting>
  <conditionalFormatting sqref="J102:K102">
    <cfRule type="cellIs" dxfId="103" priority="23" operator="equal">
      <formula>0</formula>
    </cfRule>
  </conditionalFormatting>
  <conditionalFormatting sqref="L102:L104">
    <cfRule type="cellIs" dxfId="102" priority="22" operator="equal">
      <formula>0</formula>
    </cfRule>
  </conditionalFormatting>
  <conditionalFormatting sqref="M102">
    <cfRule type="cellIs" dxfId="101" priority="21" operator="equal">
      <formula>0</formula>
    </cfRule>
  </conditionalFormatting>
  <conditionalFormatting sqref="R90:S92">
    <cfRule type="cellIs" dxfId="100" priority="20" operator="equal">
      <formula>0</formula>
    </cfRule>
  </conditionalFormatting>
  <conditionalFormatting sqref="S90:S92">
    <cfRule type="cellIs" dxfId="99" priority="19" operator="notEqual">
      <formula>0</formula>
    </cfRule>
  </conditionalFormatting>
  <conditionalFormatting sqref="O90:Q92">
    <cfRule type="cellIs" dxfId="98" priority="18" operator="equal">
      <formula>0</formula>
    </cfRule>
  </conditionalFormatting>
  <conditionalFormatting sqref="O93:P93">
    <cfRule type="cellIs" dxfId="97" priority="17" operator="equal">
      <formula>0</formula>
    </cfRule>
  </conditionalFormatting>
  <conditionalFormatting sqref="Q93">
    <cfRule type="cellIs" dxfId="96" priority="16" operator="equal">
      <formula>0</formula>
    </cfRule>
  </conditionalFormatting>
  <conditionalFormatting sqref="E103:F103 E104:E108">
    <cfRule type="cellIs" dxfId="95" priority="15" operator="equal">
      <formula>0</formula>
    </cfRule>
  </conditionalFormatting>
  <conditionalFormatting sqref="F104:F108">
    <cfRule type="cellIs" dxfId="94" priority="14" operator="equal">
      <formula>0</formula>
    </cfRule>
  </conditionalFormatting>
  <conditionalFormatting sqref="G104:G108">
    <cfRule type="cellIs" dxfId="93" priority="13" operator="equal">
      <formula>0</formula>
    </cfRule>
  </conditionalFormatting>
  <conditionalFormatting sqref="J97:N97">
    <cfRule type="cellIs" dxfId="92" priority="12" operator="equal">
      <formula>0</formula>
    </cfRule>
  </conditionalFormatting>
  <conditionalFormatting sqref="N97">
    <cfRule type="cellIs" dxfId="91" priority="11" operator="notEqual">
      <formula>0</formula>
    </cfRule>
  </conditionalFormatting>
  <conditionalFormatting sqref="M73:M77">
    <cfRule type="cellIs" dxfId="90" priority="10" operator="equal">
      <formula>0</formula>
    </cfRule>
  </conditionalFormatting>
  <conditionalFormatting sqref="H104:H108">
    <cfRule type="cellIs" dxfId="89" priority="9" operator="equal">
      <formula>0</formula>
    </cfRule>
  </conditionalFormatting>
  <conditionalFormatting sqref="G109:G114">
    <cfRule type="cellIs" dxfId="88" priority="7" operator="equal">
      <formula>0</formula>
    </cfRule>
  </conditionalFormatting>
  <conditionalFormatting sqref="E109:F114">
    <cfRule type="cellIs" dxfId="87" priority="8" operator="equal">
      <formula>0</formula>
    </cfRule>
  </conditionalFormatting>
  <conditionalFormatting sqref="G115:G121">
    <cfRule type="cellIs" dxfId="86" priority="5" operator="equal">
      <formula>0</formula>
    </cfRule>
  </conditionalFormatting>
  <conditionalFormatting sqref="E115:F121">
    <cfRule type="cellIs" dxfId="85" priority="6" operator="equal">
      <formula>0</formula>
    </cfRule>
  </conditionalFormatting>
  <conditionalFormatting sqref="G122:G126">
    <cfRule type="cellIs" dxfId="84" priority="3" operator="equal">
      <formula>0</formula>
    </cfRule>
  </conditionalFormatting>
  <conditionalFormatting sqref="E122:F126">
    <cfRule type="cellIs" dxfId="83" priority="4" operator="equal">
      <formula>0</formula>
    </cfRule>
  </conditionalFormatting>
  <conditionalFormatting sqref="G127:G132">
    <cfRule type="cellIs" dxfId="82" priority="1" operator="equal">
      <formula>0</formula>
    </cfRule>
  </conditionalFormatting>
  <conditionalFormatting sqref="E127:F132">
    <cfRule type="cellIs" dxfId="81" priority="2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-0.499984740745262"/>
  </sheetPr>
  <dimension ref="A1:T2986"/>
  <sheetViews>
    <sheetView showGridLines="0" workbookViewId="0">
      <pane xSplit="1" ySplit="2" topLeftCell="B3" activePane="bottomRight" state="frozen"/>
      <selection activeCell="H2" sqref="H2"/>
      <selection pane="topRight" activeCell="H2" sqref="H2"/>
      <selection pane="bottomLeft" activeCell="H2" sqref="H2"/>
      <selection pane="bottomRight" activeCell="A2" sqref="A2"/>
    </sheetView>
  </sheetViews>
  <sheetFormatPr defaultColWidth="8.88671875" defaultRowHeight="12" x14ac:dyDescent="0.25"/>
  <cols>
    <col min="1" max="1" width="8.88671875" style="4"/>
    <col min="2" max="2" width="8.88671875" style="7"/>
    <col min="3" max="3" width="8.88671875" style="1"/>
    <col min="4" max="9" width="1.77734375" style="1" customWidth="1"/>
    <col min="10" max="11" width="25.77734375" style="1" customWidth="1"/>
    <col min="12" max="12" width="8.88671875" style="1"/>
    <col min="13" max="14" width="12.77734375" style="14" customWidth="1"/>
    <col min="15" max="19" width="2.77734375" style="1" customWidth="1"/>
    <col min="20" max="20" width="11.6640625" style="10" bestFit="1" customWidth="1"/>
    <col min="21" max="16384" width="8.88671875" style="1"/>
  </cols>
  <sheetData>
    <row r="1" spans="1:20" s="2" customFormat="1" x14ac:dyDescent="0.25">
      <c r="A1" s="3" t="str">
        <f>$L$1</f>
        <v>контроль</v>
      </c>
      <c r="B1" s="33" t="s">
        <v>0</v>
      </c>
      <c r="C1" s="26" t="s">
        <v>64</v>
      </c>
      <c r="D1" s="26" t="s">
        <v>93</v>
      </c>
      <c r="E1" s="26" t="s">
        <v>94</v>
      </c>
      <c r="F1" s="26" t="s">
        <v>95</v>
      </c>
      <c r="G1" s="26" t="s">
        <v>96</v>
      </c>
      <c r="H1" s="26" t="s">
        <v>97</v>
      </c>
      <c r="I1" s="26" t="s">
        <v>98</v>
      </c>
      <c r="J1" s="2" t="str">
        <f>Items!$E$2</f>
        <v>Статьи-1</v>
      </c>
      <c r="K1" s="2" t="str">
        <f>Items!$F$2</f>
        <v>Статьи-2</v>
      </c>
      <c r="L1" s="34" t="s">
        <v>5</v>
      </c>
      <c r="M1" s="35" t="s">
        <v>61</v>
      </c>
      <c r="N1" s="35" t="s">
        <v>62</v>
      </c>
      <c r="T1" s="36" t="s">
        <v>12</v>
      </c>
    </row>
    <row r="2" spans="1:20" x14ac:dyDescent="0.25">
      <c r="A2" s="5">
        <v>0</v>
      </c>
      <c r="L2" s="1">
        <f>SUM(L3:L99939)</f>
        <v>0</v>
      </c>
      <c r="M2" s="14" t="str">
        <f>LEFT(ADDRESS(1,COLUMN(),4),(LEN(ADDRESS(1,COLUMN(),4))-1))</f>
        <v>M</v>
      </c>
      <c r="N2" s="14" t="str">
        <f t="shared" ref="N2" si="0">LEFT(ADDRESS(1,COLUMN(),4),(LEN(ADDRESS(1,COLUMN(),4))-1))</f>
        <v>N</v>
      </c>
      <c r="T2" s="10" t="str">
        <f t="shared" ref="T2" si="1">LEFT(ADDRESS(1,COLUMN(),4),(LEN(ADDRESS(1,COLUMN(),4))-1))</f>
        <v>T</v>
      </c>
    </row>
    <row r="3" spans="1:20" x14ac:dyDescent="0.25">
      <c r="A3" s="5">
        <v>0</v>
      </c>
      <c r="B3" s="7">
        <v>45315</v>
      </c>
      <c r="C3" s="1" t="s">
        <v>194</v>
      </c>
      <c r="J3" s="1" t="s">
        <v>44</v>
      </c>
      <c r="K3" s="1" t="s">
        <v>72</v>
      </c>
      <c r="L3" s="1">
        <f>IF(OR(B3=0,B3=""),0,IF(COUNTIFS(Items!$E:$E,J3,Items!$F:$F,K3)+COUNTIFS(Items!$J:$J,J3,Items!$K:$K,K3)+COUNTIFS(Items!$O:$O,J3,Items!$P:$P,K3)=1,0,1))</f>
        <v>0</v>
      </c>
      <c r="M3" s="14">
        <v>2706</v>
      </c>
      <c r="N3" s="14">
        <v>0</v>
      </c>
      <c r="T3" s="10" t="str">
        <f>IF(RepPF!$L$4=Lists!$E$2,Lists!$E$2,IF(RepPF!$L$4&lt;&gt;"",IF($C3=RepPF!$L$4,RepPF!$L$4,0),Lists!$E$2))</f>
        <v>Все объекты</v>
      </c>
    </row>
    <row r="4" spans="1:20" x14ac:dyDescent="0.25">
      <c r="B4" s="7">
        <v>45315</v>
      </c>
      <c r="C4" s="1" t="s">
        <v>194</v>
      </c>
      <c r="J4" s="1" t="s">
        <v>44</v>
      </c>
      <c r="K4" s="1" t="s">
        <v>65</v>
      </c>
      <c r="L4" s="1">
        <f>IF(OR(B4=0,B4=""),0,IF(COUNTIFS(Items!$E:$E,J4,Items!$F:$F,K4)+COUNTIFS(Items!$J:$J,J4,Items!$K:$K,K4)+COUNTIFS(Items!$O:$O,J4,Items!$P:$P,K4)=1,0,1))</f>
        <v>0</v>
      </c>
      <c r="M4" s="14">
        <v>22080</v>
      </c>
      <c r="N4" s="14">
        <v>0</v>
      </c>
      <c r="T4" s="10" t="str">
        <f>IF(RepPF!$L$4=Lists!$E$2,Lists!$E$2,IF(RepPF!$L$4&lt;&gt;"",IF($C4=RepPF!$L$4,RepPF!$L$4,0),Lists!$E$2))</f>
        <v>Все объекты</v>
      </c>
    </row>
    <row r="5" spans="1:20" x14ac:dyDescent="0.25">
      <c r="B5" s="7">
        <v>45317</v>
      </c>
      <c r="C5" s="1" t="s">
        <v>194</v>
      </c>
      <c r="J5" s="1" t="s">
        <v>44</v>
      </c>
      <c r="K5" s="1" t="s">
        <v>65</v>
      </c>
      <c r="L5" s="1">
        <f>IF(OR(B5=0,B5=""),0,IF(COUNTIFS(Items!$E:$E,J5,Items!$F:$F,K5)+COUNTIFS(Items!$J:$J,J5,Items!$K:$K,K5)+COUNTIFS(Items!$O:$O,J5,Items!$P:$P,K5)=1,0,1))</f>
        <v>0</v>
      </c>
      <c r="M5" s="14">
        <v>11299.999999999998</v>
      </c>
      <c r="N5" s="14">
        <v>0</v>
      </c>
      <c r="T5" s="10" t="str">
        <f>IF(RepPF!$L$4=Lists!$E$2,Lists!$E$2,IF(RepPF!$L$4&lt;&gt;"",IF($C5=RepPF!$L$4,RepPF!$L$4,0),Lists!$E$2))</f>
        <v>Все объекты</v>
      </c>
    </row>
    <row r="6" spans="1:20" x14ac:dyDescent="0.25">
      <c r="B6" s="7">
        <v>45317</v>
      </c>
      <c r="C6" s="1" t="s">
        <v>194</v>
      </c>
      <c r="J6" s="1" t="s">
        <v>44</v>
      </c>
      <c r="K6" s="1" t="s">
        <v>99</v>
      </c>
      <c r="L6" s="1">
        <f>IF(OR(B6=0,B6=""),0,IF(COUNTIFS(Items!$E:$E,J6,Items!$F:$F,K6)+COUNTIFS(Items!$J:$J,J6,Items!$K:$K,K6)+COUNTIFS(Items!$O:$O,J6,Items!$P:$P,K6)=1,0,1))</f>
        <v>0</v>
      </c>
      <c r="M6" s="14">
        <v>455455</v>
      </c>
      <c r="N6" s="14">
        <v>0</v>
      </c>
      <c r="T6" s="10" t="str">
        <f>IF(RepPF!$L$4=Lists!$E$2,Lists!$E$2,IF(RepPF!$L$4&lt;&gt;"",IF($C6=RepPF!$L$4,RepPF!$L$4,0),Lists!$E$2))</f>
        <v>Все объекты</v>
      </c>
    </row>
    <row r="7" spans="1:20" x14ac:dyDescent="0.25">
      <c r="B7" s="7">
        <v>45317</v>
      </c>
      <c r="C7" s="1" t="s">
        <v>195</v>
      </c>
      <c r="J7" s="1" t="s">
        <v>44</v>
      </c>
      <c r="K7" s="1" t="s">
        <v>99</v>
      </c>
      <c r="L7" s="1">
        <f>IF(OR(B7=0,B7=""),0,IF(COUNTIFS(Items!$E:$E,J7,Items!$F:$F,K7)+COUNTIFS(Items!$J:$J,J7,Items!$K:$K,K7)+COUNTIFS(Items!$O:$O,J7,Items!$P:$P,K7)=1,0,1))</f>
        <v>0</v>
      </c>
      <c r="M7" s="14">
        <v>289835</v>
      </c>
      <c r="N7" s="14">
        <v>0</v>
      </c>
      <c r="T7" s="10" t="str">
        <f>IF(RepPF!$L$4=Lists!$E$2,Lists!$E$2,IF(RepPF!$L$4&lt;&gt;"",IF($C7=RepPF!$L$4,RepPF!$L$4,0),Lists!$E$2))</f>
        <v>Все объекты</v>
      </c>
    </row>
    <row r="8" spans="1:20" x14ac:dyDescent="0.25">
      <c r="B8" s="7">
        <v>45317</v>
      </c>
      <c r="C8" s="1" t="s">
        <v>196</v>
      </c>
      <c r="J8" s="1" t="s">
        <v>44</v>
      </c>
      <c r="K8" s="1" t="s">
        <v>99</v>
      </c>
      <c r="L8" s="1">
        <f>IF(OR(B8=0,B8=""),0,IF(COUNTIFS(Items!$E:$E,J8,Items!$F:$F,K8)+COUNTIFS(Items!$J:$J,J8,Items!$K:$K,K8)+COUNTIFS(Items!$O:$O,J8,Items!$P:$P,K8)=1,0,1))</f>
        <v>0</v>
      </c>
      <c r="M8" s="14">
        <v>391755</v>
      </c>
      <c r="N8" s="14">
        <v>0</v>
      </c>
      <c r="T8" s="10" t="str">
        <f>IF(RepPF!$L$4=Lists!$E$2,Lists!$E$2,IF(RepPF!$L$4&lt;&gt;"",IF($C8=RepPF!$L$4,RepPF!$L$4,0),Lists!$E$2))</f>
        <v>Все объекты</v>
      </c>
    </row>
    <row r="9" spans="1:20" x14ac:dyDescent="0.25">
      <c r="B9" s="7">
        <v>45317</v>
      </c>
      <c r="C9" s="1" t="s">
        <v>194</v>
      </c>
      <c r="J9" s="1" t="s">
        <v>44</v>
      </c>
      <c r="K9" s="1" t="s">
        <v>65</v>
      </c>
      <c r="L9" s="1">
        <f>IF(OR(B9=0,B9=""),0,IF(COUNTIFS(Items!$E:$E,J9,Items!$F:$F,K9)+COUNTIFS(Items!$J:$J,J9,Items!$K:$K,K9)+COUNTIFS(Items!$O:$O,J9,Items!$P:$P,K9)=1,0,1))</f>
        <v>0</v>
      </c>
      <c r="M9" s="14">
        <v>2760</v>
      </c>
      <c r="N9" s="14">
        <v>0</v>
      </c>
      <c r="T9" s="10" t="str">
        <f>IF(RepPF!$L$4=Lists!$E$2,Lists!$E$2,IF(RepPF!$L$4&lt;&gt;"",IF($C9=RepPF!$L$4,RepPF!$L$4,0),Lists!$E$2))</f>
        <v>Все объекты</v>
      </c>
    </row>
    <row r="10" spans="1:20" x14ac:dyDescent="0.25">
      <c r="B10" s="7">
        <v>45317</v>
      </c>
      <c r="C10" s="1" t="s">
        <v>195</v>
      </c>
      <c r="J10" s="1" t="s">
        <v>44</v>
      </c>
      <c r="K10" s="1" t="s">
        <v>65</v>
      </c>
      <c r="L10" s="1">
        <f>IF(OR(B10=0,B10=""),0,IF(COUNTIFS(Items!$E:$E,J10,Items!$F:$F,K10)+COUNTIFS(Items!$J:$J,J10,Items!$K:$K,K10)+COUNTIFS(Items!$O:$O,J10,Items!$P:$P,K10)=1,0,1))</f>
        <v>0</v>
      </c>
      <c r="M10" s="14">
        <v>3389.9999999999995</v>
      </c>
      <c r="N10" s="14">
        <v>0</v>
      </c>
      <c r="T10" s="10" t="str">
        <f>IF(RepPF!$L$4=Lists!$E$2,Lists!$E$2,IF(RepPF!$L$4&lt;&gt;"",IF($C10=RepPF!$L$4,RepPF!$L$4,0),Lists!$E$2))</f>
        <v>Все объекты</v>
      </c>
    </row>
    <row r="11" spans="1:20" x14ac:dyDescent="0.25">
      <c r="B11" s="7">
        <v>45321</v>
      </c>
      <c r="C11" s="1" t="s">
        <v>196</v>
      </c>
      <c r="J11" s="1" t="s">
        <v>44</v>
      </c>
      <c r="K11" s="1" t="s">
        <v>65</v>
      </c>
      <c r="L11" s="1">
        <f>IF(OR(B11=0,B11=""),0,IF(COUNTIFS(Items!$E:$E,J11,Items!$F:$F,K11)+COUNTIFS(Items!$J:$J,J11,Items!$K:$K,K11)+COUNTIFS(Items!$O:$O,J11,Items!$P:$P,K11)=1,0,1))</f>
        <v>0</v>
      </c>
      <c r="M11" s="14">
        <v>4290</v>
      </c>
      <c r="N11" s="14">
        <v>0</v>
      </c>
      <c r="T11" s="10" t="str">
        <f>IF(RepPF!$L$4=Lists!$E$2,Lists!$E$2,IF(RepPF!$L$4&lt;&gt;"",IF($C11=RepPF!$L$4,RepPF!$L$4,0),Lists!$E$2))</f>
        <v>Все объекты</v>
      </c>
    </row>
    <row r="12" spans="1:20" x14ac:dyDescent="0.25">
      <c r="B12" s="7">
        <v>45324</v>
      </c>
      <c r="C12" s="1" t="s">
        <v>194</v>
      </c>
      <c r="J12" s="1" t="s">
        <v>44</v>
      </c>
      <c r="K12" s="1" t="s">
        <v>66</v>
      </c>
      <c r="L12" s="1">
        <f>IF(OR(B12=0,B12=""),0,IF(COUNTIFS(Items!$E:$E,J12,Items!$F:$F,K12)+COUNTIFS(Items!$J:$J,J12,Items!$K:$K,K12)+COUNTIFS(Items!$O:$O,J12,Items!$P:$P,K12)=1,0,1))</f>
        <v>0</v>
      </c>
      <c r="M12" s="14">
        <v>440.44</v>
      </c>
      <c r="N12" s="14">
        <v>0</v>
      </c>
      <c r="T12" s="10" t="str">
        <f>IF(RepPF!$L$4=Lists!$E$2,Lists!$E$2,IF(RepPF!$L$4&lt;&gt;"",IF($C12=RepPF!$L$4,RepPF!$L$4,0),Lists!$E$2))</f>
        <v>Все объекты</v>
      </c>
    </row>
    <row r="13" spans="1:20" x14ac:dyDescent="0.25">
      <c r="B13" s="7">
        <v>45324</v>
      </c>
      <c r="C13" s="1" t="s">
        <v>194</v>
      </c>
      <c r="J13" s="1" t="s">
        <v>44</v>
      </c>
      <c r="K13" s="1" t="s">
        <v>65</v>
      </c>
      <c r="L13" s="1">
        <f>IF(OR(B13=0,B13=""),0,IF(COUNTIFS(Items!$E:$E,J13,Items!$F:$F,K13)+COUNTIFS(Items!$J:$J,J13,Items!$K:$K,K13)+COUNTIFS(Items!$O:$O,J13,Items!$P:$P,K13)=1,0,1))</f>
        <v>0</v>
      </c>
      <c r="M13" s="14">
        <v>4218.8999999999996</v>
      </c>
      <c r="N13" s="14">
        <v>0</v>
      </c>
      <c r="T13" s="10" t="str">
        <f>IF(RepPF!$L$4=Lists!$E$2,Lists!$E$2,IF(RepPF!$L$4&lt;&gt;"",IF($C13=RepPF!$L$4,RepPF!$L$4,0),Lists!$E$2))</f>
        <v>Все объекты</v>
      </c>
    </row>
    <row r="14" spans="1:20" x14ac:dyDescent="0.25">
      <c r="B14" s="7">
        <v>45324</v>
      </c>
      <c r="C14" s="1" t="s">
        <v>195</v>
      </c>
      <c r="J14" s="1" t="s">
        <v>44</v>
      </c>
      <c r="K14" s="1" t="s">
        <v>65</v>
      </c>
      <c r="L14" s="1">
        <f>IF(OR(B14=0,B14=""),0,IF(COUNTIFS(Items!$E:$E,J14,Items!$F:$F,K14)+COUNTIFS(Items!$J:$J,J14,Items!$K:$K,K14)+COUNTIFS(Items!$O:$O,J14,Items!$P:$P,K14)=1,0,1))</f>
        <v>0</v>
      </c>
      <c r="M14" s="14">
        <v>3155.6000000000004</v>
      </c>
      <c r="N14" s="14">
        <v>0</v>
      </c>
      <c r="T14" s="10" t="str">
        <f>IF(RepPF!$L$4=Lists!$E$2,Lists!$E$2,IF(RepPF!$L$4&lt;&gt;"",IF($C14=RepPF!$L$4,RepPF!$L$4,0),Lists!$E$2))</f>
        <v>Все объекты</v>
      </c>
    </row>
    <row r="15" spans="1:20" x14ac:dyDescent="0.25">
      <c r="B15" s="7">
        <v>45328</v>
      </c>
      <c r="C15" s="1" t="s">
        <v>196</v>
      </c>
      <c r="J15" s="1" t="s">
        <v>44</v>
      </c>
      <c r="K15" s="1" t="s">
        <v>65</v>
      </c>
      <c r="L15" s="1">
        <f>IF(OR(B15=0,B15=""),0,IF(COUNTIFS(Items!$E:$E,J15,Items!$F:$F,K15)+COUNTIFS(Items!$J:$J,J15,Items!$K:$K,K15)+COUNTIFS(Items!$O:$O,J15,Items!$P:$P,K15)=1,0,1))</f>
        <v>0</v>
      </c>
      <c r="M15" s="14">
        <v>3875.8999999999996</v>
      </c>
      <c r="N15" s="14">
        <v>0</v>
      </c>
      <c r="T15" s="10" t="str">
        <f>IF(RepPF!$L$4=Lists!$E$2,Lists!$E$2,IF(RepPF!$L$4&lt;&gt;"",IF($C15=RepPF!$L$4,RepPF!$L$4,0),Lists!$E$2))</f>
        <v>Все объекты</v>
      </c>
    </row>
    <row r="16" spans="1:20" x14ac:dyDescent="0.25">
      <c r="B16" s="7">
        <v>45328</v>
      </c>
      <c r="C16" s="1" t="s">
        <v>194</v>
      </c>
      <c r="J16" s="1" t="s">
        <v>44</v>
      </c>
      <c r="K16" s="1" t="s">
        <v>67</v>
      </c>
      <c r="L16" s="1">
        <f>IF(OR(B16=0,B16=""),0,IF(COUNTIFS(Items!$E:$E,J16,Items!$F:$F,K16)+COUNTIFS(Items!$J:$J,J16,Items!$K:$K,K16)+COUNTIFS(Items!$O:$O,J16,Items!$P:$P,K16)=1,0,1))</f>
        <v>0</v>
      </c>
      <c r="M16" s="14">
        <v>1072.5</v>
      </c>
      <c r="N16" s="14">
        <v>0</v>
      </c>
      <c r="T16" s="10" t="str">
        <f>IF(RepPF!$L$4=Lists!$E$2,Lists!$E$2,IF(RepPF!$L$4&lt;&gt;"",IF($C16=RepPF!$L$4,RepPF!$L$4,0),Lists!$E$2))</f>
        <v>Все объекты</v>
      </c>
    </row>
    <row r="17" spans="2:20" x14ac:dyDescent="0.25">
      <c r="B17" s="7">
        <v>45328</v>
      </c>
      <c r="C17" s="1" t="s">
        <v>195</v>
      </c>
      <c r="J17" s="1" t="s">
        <v>44</v>
      </c>
      <c r="K17" s="1" t="s">
        <v>67</v>
      </c>
      <c r="L17" s="1">
        <f>IF(OR(B17=0,B17=""),0,IF(COUNTIFS(Items!$E:$E,J17,Items!$F:$F,K17)+COUNTIFS(Items!$J:$J,J17,Items!$K:$K,K17)+COUNTIFS(Items!$O:$O,J17,Items!$P:$P,K17)=1,0,1))</f>
        <v>0</v>
      </c>
      <c r="M17" s="14">
        <v>682.5</v>
      </c>
      <c r="N17" s="14">
        <v>0</v>
      </c>
      <c r="T17" s="10" t="str">
        <f>IF(RepPF!$L$4=Lists!$E$2,Lists!$E$2,IF(RepPF!$L$4&lt;&gt;"",IF($C17=RepPF!$L$4,RepPF!$L$4,0),Lists!$E$2))</f>
        <v>Все объекты</v>
      </c>
    </row>
    <row r="18" spans="2:20" x14ac:dyDescent="0.25">
      <c r="B18" s="7">
        <v>45328</v>
      </c>
      <c r="C18" s="1" t="s">
        <v>196</v>
      </c>
      <c r="J18" s="1" t="s">
        <v>44</v>
      </c>
      <c r="K18" s="1" t="s">
        <v>67</v>
      </c>
      <c r="L18" s="1">
        <f>IF(OR(B18=0,B18=""),0,IF(COUNTIFS(Items!$E:$E,J18,Items!$F:$F,K18)+COUNTIFS(Items!$J:$J,J18,Items!$K:$K,K18)+COUNTIFS(Items!$O:$O,J18,Items!$P:$P,K18)=1,0,1))</f>
        <v>0</v>
      </c>
      <c r="M18" s="14">
        <v>922.5</v>
      </c>
      <c r="N18" s="14">
        <v>0</v>
      </c>
      <c r="T18" s="10" t="str">
        <f>IF(RepPF!$L$4=Lists!$E$2,Lists!$E$2,IF(RepPF!$L$4&lt;&gt;"",IF($C18=RepPF!$L$4,RepPF!$L$4,0),Lists!$E$2))</f>
        <v>Все объекты</v>
      </c>
    </row>
    <row r="19" spans="2:20" x14ac:dyDescent="0.25">
      <c r="B19" s="7">
        <v>45328</v>
      </c>
      <c r="C19" s="1" t="s">
        <v>194</v>
      </c>
      <c r="J19" s="1" t="s">
        <v>44</v>
      </c>
      <c r="K19" s="1" t="s">
        <v>65</v>
      </c>
      <c r="L19" s="1">
        <f>IF(OR(B19=0,B19=""),0,IF(COUNTIFS(Items!$E:$E,J19,Items!$F:$F,K19)+COUNTIFS(Items!$J:$J,J19,Items!$K:$K,K19)+COUNTIFS(Items!$O:$O,J19,Items!$P:$P,K19)=1,0,1))</f>
        <v>0</v>
      </c>
      <c r="M19" s="14">
        <v>2852</v>
      </c>
      <c r="N19" s="14">
        <v>0</v>
      </c>
      <c r="T19" s="10" t="str">
        <f>IF(RepPF!$L$4=Lists!$E$2,Lists!$E$2,IF(RepPF!$L$4&lt;&gt;"",IF($C19=RepPF!$L$4,RepPF!$L$4,0),Lists!$E$2))</f>
        <v>Все объекты</v>
      </c>
    </row>
    <row r="20" spans="2:20" x14ac:dyDescent="0.25">
      <c r="B20" s="7">
        <v>45328</v>
      </c>
      <c r="C20" s="1" t="s">
        <v>195</v>
      </c>
      <c r="J20" s="1" t="s">
        <v>44</v>
      </c>
      <c r="K20" s="1" t="s">
        <v>65</v>
      </c>
      <c r="L20" s="1">
        <f>IF(OR(B20=0,B20=""),0,IF(COUNTIFS(Items!$E:$E,J20,Items!$F:$F,K20)+COUNTIFS(Items!$J:$J,J20,Items!$K:$K,K20)+COUNTIFS(Items!$O:$O,J20,Items!$P:$P,K20)=1,0,1))</f>
        <v>0</v>
      </c>
      <c r="M20" s="14">
        <v>3502.9999999999995</v>
      </c>
      <c r="N20" s="14">
        <v>0</v>
      </c>
      <c r="T20" s="10" t="str">
        <f>IF(RepPF!$L$4=Lists!$E$2,Lists!$E$2,IF(RepPF!$L$4&lt;&gt;"",IF($C20=RepPF!$L$4,RepPF!$L$4,0),Lists!$E$2))</f>
        <v>Все объекты</v>
      </c>
    </row>
    <row r="21" spans="2:20" x14ac:dyDescent="0.25">
      <c r="B21" s="7">
        <v>45328</v>
      </c>
      <c r="C21" s="1" t="s">
        <v>196</v>
      </c>
      <c r="J21" s="1" t="s">
        <v>44</v>
      </c>
      <c r="K21" s="1" t="s">
        <v>65</v>
      </c>
      <c r="L21" s="1">
        <f>IF(OR(B21=0,B21=""),0,IF(COUNTIFS(Items!$E:$E,J21,Items!$F:$F,K21)+COUNTIFS(Items!$J:$J,J21,Items!$K:$K,K21)+COUNTIFS(Items!$O:$O,J21,Items!$P:$P,K21)=1,0,1))</f>
        <v>0</v>
      </c>
      <c r="M21" s="14">
        <v>4433</v>
      </c>
      <c r="N21" s="14">
        <v>0</v>
      </c>
      <c r="T21" s="10" t="str">
        <f>IF(RepPF!$L$4=Lists!$E$2,Lists!$E$2,IF(RepPF!$L$4&lt;&gt;"",IF($C21=RepPF!$L$4,RepPF!$L$4,0),Lists!$E$2))</f>
        <v>Все объекты</v>
      </c>
    </row>
    <row r="22" spans="2:20" x14ac:dyDescent="0.25">
      <c r="B22" s="7">
        <v>45329</v>
      </c>
      <c r="C22" s="1" t="s">
        <v>194</v>
      </c>
      <c r="J22" s="1" t="s">
        <v>110</v>
      </c>
      <c r="K22" s="1" t="s">
        <v>23</v>
      </c>
      <c r="L22" s="1">
        <f>IF(OR(B22=0,B22=""),0,IF(COUNTIFS(Items!$E:$E,J22,Items!$F:$F,K22)+COUNTIFS(Items!$J:$J,J22,Items!$K:$K,K22)+COUNTIFS(Items!$O:$O,J22,Items!$P:$P,K22)=1,0,1))</f>
        <v>0</v>
      </c>
      <c r="M22" s="14">
        <v>1200.29</v>
      </c>
      <c r="N22" s="14">
        <v>0</v>
      </c>
      <c r="T22" s="10" t="str">
        <f>IF(RepPF!$L$4=Lists!$E$2,Lists!$E$2,IF(RepPF!$L$4&lt;&gt;"",IF($C22=RepPF!$L$4,RepPF!$L$4,0),Lists!$E$2))</f>
        <v>Все объекты</v>
      </c>
    </row>
    <row r="23" spans="2:20" x14ac:dyDescent="0.25">
      <c r="B23" s="7">
        <v>45329</v>
      </c>
      <c r="C23" s="1" t="s">
        <v>194</v>
      </c>
      <c r="J23" s="1" t="s">
        <v>44</v>
      </c>
      <c r="K23" s="1" t="s">
        <v>74</v>
      </c>
      <c r="L23" s="1">
        <f>IF(OR(B23=0,B23=""),0,IF(COUNTIFS(Items!$E:$E,J23,Items!$F:$F,K23)+COUNTIFS(Items!$J:$J,J23,Items!$K:$K,K23)+COUNTIFS(Items!$O:$O,J23,Items!$P:$P,K23)=1,0,1))</f>
        <v>0</v>
      </c>
      <c r="M23" s="14">
        <v>157440</v>
      </c>
      <c r="N23" s="14">
        <v>0</v>
      </c>
      <c r="T23" s="10" t="str">
        <f>IF(RepPF!$L$4=Lists!$E$2,Lists!$E$2,IF(RepPF!$L$4&lt;&gt;"",IF($C23=RepPF!$L$4,RepPF!$L$4,0),Lists!$E$2))</f>
        <v>Все объекты</v>
      </c>
    </row>
    <row r="24" spans="2:20" x14ac:dyDescent="0.25">
      <c r="B24" s="7">
        <v>45329</v>
      </c>
      <c r="C24" s="1" t="s">
        <v>195</v>
      </c>
      <c r="J24" s="1" t="s">
        <v>44</v>
      </c>
      <c r="K24" s="1" t="s">
        <v>74</v>
      </c>
      <c r="L24" s="1">
        <f>IF(OR(B24=0,B24=""),0,IF(COUNTIFS(Items!$E:$E,J24,Items!$F:$F,K24)+COUNTIFS(Items!$J:$J,J24,Items!$K:$K,K24)+COUNTIFS(Items!$O:$O,J24,Items!$P:$P,K24)=1,0,1))</f>
        <v>0</v>
      </c>
      <c r="M24" s="14">
        <v>117760</v>
      </c>
      <c r="N24" s="14">
        <v>0</v>
      </c>
      <c r="T24" s="10" t="str">
        <f>IF(RepPF!$L$4=Lists!$E$2,Lists!$E$2,IF(RepPF!$L$4&lt;&gt;"",IF($C24=RepPF!$L$4,RepPF!$L$4,0),Lists!$E$2))</f>
        <v>Все объекты</v>
      </c>
    </row>
    <row r="25" spans="2:20" x14ac:dyDescent="0.25">
      <c r="B25" s="7">
        <v>45331</v>
      </c>
      <c r="C25" s="1" t="s">
        <v>194</v>
      </c>
      <c r="J25" s="1" t="s">
        <v>44</v>
      </c>
      <c r="K25" s="1" t="s">
        <v>65</v>
      </c>
      <c r="L25" s="1">
        <f>IF(OR(B25=0,B25=""),0,IF(COUNTIFS(Items!$E:$E,J25,Items!$F:$F,K25)+COUNTIFS(Items!$J:$J,J25,Items!$K:$K,K25)+COUNTIFS(Items!$O:$O,J25,Items!$P:$P,K25)=1,0,1))</f>
        <v>0</v>
      </c>
      <c r="M25" s="14">
        <v>238.42999999999998</v>
      </c>
      <c r="N25" s="14">
        <v>0</v>
      </c>
      <c r="T25" s="10" t="str">
        <f>IF(RepPF!$L$4=Lists!$E$2,Lists!$E$2,IF(RepPF!$L$4&lt;&gt;"",IF($C25=RepPF!$L$4,RepPF!$L$4,0),Lists!$E$2))</f>
        <v>Все объекты</v>
      </c>
    </row>
    <row r="26" spans="2:20" x14ac:dyDescent="0.25">
      <c r="B26" s="7">
        <v>45331</v>
      </c>
      <c r="C26" s="1" t="s">
        <v>194</v>
      </c>
      <c r="J26" s="1" t="s">
        <v>44</v>
      </c>
      <c r="K26" s="1" t="s">
        <v>75</v>
      </c>
      <c r="L26" s="1">
        <f>IF(OR(B26=0,B26=""),0,IF(COUNTIFS(Items!$E:$E,J26,Items!$F:$F,K26)+COUNTIFS(Items!$J:$J,J26,Items!$K:$K,K26)+COUNTIFS(Items!$O:$O,J26,Items!$P:$P,K26)=1,0,1))</f>
        <v>0</v>
      </c>
      <c r="M26" s="14">
        <v>256672.12999999998</v>
      </c>
      <c r="N26" s="14">
        <v>0</v>
      </c>
      <c r="T26" s="10" t="str">
        <f>IF(RepPF!$L$4=Lists!$E$2,Lists!$E$2,IF(RepPF!$L$4&lt;&gt;"",IF($C26=RepPF!$L$4,RepPF!$L$4,0),Lists!$E$2))</f>
        <v>Все объекты</v>
      </c>
    </row>
    <row r="27" spans="2:20" x14ac:dyDescent="0.25">
      <c r="B27" s="7">
        <v>45331</v>
      </c>
      <c r="C27" s="1" t="s">
        <v>194</v>
      </c>
      <c r="J27" s="1" t="s">
        <v>44</v>
      </c>
      <c r="K27" s="1" t="s">
        <v>76</v>
      </c>
      <c r="L27" s="1">
        <f>IF(OR(B27=0,B27=""),0,IF(COUNTIFS(Items!$E:$E,J27,Items!$F:$F,K27)+COUNTIFS(Items!$J:$J,J27,Items!$K:$K,K27)+COUNTIFS(Items!$O:$O,J27,Items!$P:$P,K27)=1,0,1))</f>
        <v>0</v>
      </c>
      <c r="M27" s="14">
        <v>7155.33</v>
      </c>
      <c r="N27" s="14">
        <v>0</v>
      </c>
      <c r="T27" s="10" t="str">
        <f>IF(RepPF!$L$4=Lists!$E$2,Lists!$E$2,IF(RepPF!$L$4&lt;&gt;"",IF($C27=RepPF!$L$4,RepPF!$L$4,0),Lists!$E$2))</f>
        <v>Все объекты</v>
      </c>
    </row>
    <row r="28" spans="2:20" x14ac:dyDescent="0.25">
      <c r="B28" s="7">
        <v>45331</v>
      </c>
      <c r="C28" s="1" t="s">
        <v>194</v>
      </c>
      <c r="J28" s="1" t="s">
        <v>44</v>
      </c>
      <c r="K28" s="1" t="s">
        <v>78</v>
      </c>
      <c r="L28" s="1">
        <f>IF(OR(B28=0,B28=""),0,IF(COUNTIFS(Items!$E:$E,J28,Items!$F:$F,K28)+COUNTIFS(Items!$J:$J,J28,Items!$K:$K,K28)+COUNTIFS(Items!$O:$O,J28,Items!$P:$P,K28)=1,0,1))</f>
        <v>0</v>
      </c>
      <c r="M28" s="14">
        <v>189103.88999999998</v>
      </c>
      <c r="N28" s="14">
        <v>0</v>
      </c>
      <c r="T28" s="10" t="str">
        <f>IF(RepPF!$L$4=Lists!$E$2,Lists!$E$2,IF(RepPF!$L$4&lt;&gt;"",IF($C28=RepPF!$L$4,RepPF!$L$4,0),Lists!$E$2))</f>
        <v>Все объекты</v>
      </c>
    </row>
    <row r="29" spans="2:20" x14ac:dyDescent="0.25">
      <c r="B29" s="7">
        <v>45331</v>
      </c>
      <c r="C29" s="1" t="s">
        <v>194</v>
      </c>
      <c r="J29" s="1" t="s">
        <v>44</v>
      </c>
      <c r="K29" s="1" t="s">
        <v>65</v>
      </c>
      <c r="L29" s="1">
        <f>IF(OR(B29=0,B29=""),0,IF(COUNTIFS(Items!$E:$E,J29,Items!$F:$F,K29)+COUNTIFS(Items!$J:$J,J29,Items!$K:$K,K29)+COUNTIFS(Items!$O:$O,J29,Items!$P:$P,K29)=1,0,1))</f>
        <v>0</v>
      </c>
      <c r="M29" s="14">
        <v>3128</v>
      </c>
      <c r="N29" s="14">
        <v>0</v>
      </c>
      <c r="T29" s="10" t="str">
        <f>IF(RepPF!$L$4=Lists!$E$2,Lists!$E$2,IF(RepPF!$L$4&lt;&gt;"",IF($C29=RepPF!$L$4,RepPF!$L$4,0),Lists!$E$2))</f>
        <v>Все объекты</v>
      </c>
    </row>
    <row r="30" spans="2:20" x14ac:dyDescent="0.25">
      <c r="B30" s="7">
        <v>45331</v>
      </c>
      <c r="C30" s="1" t="s">
        <v>195</v>
      </c>
      <c r="J30" s="1" t="s">
        <v>44</v>
      </c>
      <c r="K30" s="1" t="s">
        <v>65</v>
      </c>
      <c r="L30" s="1">
        <f>IF(OR(B30=0,B30=""),0,IF(COUNTIFS(Items!$E:$E,J30,Items!$F:$F,K30)+COUNTIFS(Items!$J:$J,J30,Items!$K:$K,K30)+COUNTIFS(Items!$O:$O,J30,Items!$P:$P,K30)=1,0,1))</f>
        <v>0</v>
      </c>
      <c r="M30" s="14">
        <v>3841.9999999999995</v>
      </c>
      <c r="N30" s="14">
        <v>0</v>
      </c>
      <c r="T30" s="10" t="str">
        <f>IF(RepPF!$L$4=Lists!$E$2,Lists!$E$2,IF(RepPF!$L$4&lt;&gt;"",IF($C30=RepPF!$L$4,RepPF!$L$4,0),Lists!$E$2))</f>
        <v>Все объекты</v>
      </c>
    </row>
    <row r="31" spans="2:20" x14ac:dyDescent="0.25">
      <c r="B31" s="7">
        <v>45331</v>
      </c>
      <c r="C31" s="1" t="s">
        <v>196</v>
      </c>
      <c r="J31" s="1" t="s">
        <v>44</v>
      </c>
      <c r="K31" s="1" t="s">
        <v>65</v>
      </c>
      <c r="L31" s="1">
        <f>IF(OR(B31=0,B31=""),0,IF(COUNTIFS(Items!$E:$E,J31,Items!$F:$F,K31)+COUNTIFS(Items!$J:$J,J31,Items!$K:$K,K31)+COUNTIFS(Items!$O:$O,J31,Items!$P:$P,K31)=1,0,1))</f>
        <v>0</v>
      </c>
      <c r="M31" s="14">
        <v>4862</v>
      </c>
      <c r="N31" s="14">
        <v>0</v>
      </c>
      <c r="T31" s="10" t="str">
        <f>IF(RepPF!$L$4=Lists!$E$2,Lists!$E$2,IF(RepPF!$L$4&lt;&gt;"",IF($C31=RepPF!$L$4,RepPF!$L$4,0),Lists!$E$2))</f>
        <v>Все объекты</v>
      </c>
    </row>
    <row r="32" spans="2:20" x14ac:dyDescent="0.25">
      <c r="B32" s="7">
        <v>45331</v>
      </c>
      <c r="C32" s="1" t="s">
        <v>194</v>
      </c>
      <c r="J32" s="1" t="s">
        <v>44</v>
      </c>
      <c r="K32" s="1" t="s">
        <v>74</v>
      </c>
      <c r="L32" s="1">
        <f>IF(OR(B32=0,B32=""),0,IF(COUNTIFS(Items!$E:$E,J32,Items!$F:$F,K32)+COUNTIFS(Items!$J:$J,J32,Items!$K:$K,K32)+COUNTIFS(Items!$O:$O,J32,Items!$P:$P,K32)=1,0,1))</f>
        <v>0</v>
      </c>
      <c r="M32" s="14">
        <v>7317.31</v>
      </c>
      <c r="N32" s="14">
        <v>0</v>
      </c>
      <c r="T32" s="10" t="str">
        <f>IF(RepPF!$L$4=Lists!$E$2,Lists!$E$2,IF(RepPF!$L$4&lt;&gt;"",IF($C32=RepPF!$L$4,RepPF!$L$4,0),Lists!$E$2))</f>
        <v>Все объекты</v>
      </c>
    </row>
    <row r="33" spans="2:20" x14ac:dyDescent="0.25">
      <c r="B33" s="7">
        <v>45331</v>
      </c>
      <c r="C33" s="1" t="s">
        <v>194</v>
      </c>
      <c r="J33" s="1" t="s">
        <v>44</v>
      </c>
      <c r="K33" s="1" t="s">
        <v>69</v>
      </c>
      <c r="L33" s="1">
        <f>IF(OR(B33=0,B33=""),0,IF(COUNTIFS(Items!$E:$E,J33,Items!$F:$F,K33)+COUNTIFS(Items!$J:$J,J33,Items!$K:$K,K33)+COUNTIFS(Items!$O:$O,J33,Items!$P:$P,K33)=1,0,1))</f>
        <v>0</v>
      </c>
      <c r="M33" s="14">
        <v>2214</v>
      </c>
      <c r="N33" s="14">
        <v>0</v>
      </c>
      <c r="T33" s="10" t="str">
        <f>IF(RepPF!$L$4=Lists!$E$2,Lists!$E$2,IF(RepPF!$L$4&lt;&gt;"",IF($C33=RepPF!$L$4,RepPF!$L$4,0),Lists!$E$2))</f>
        <v>Все объекты</v>
      </c>
    </row>
    <row r="34" spans="2:20" x14ac:dyDescent="0.25">
      <c r="B34" s="7">
        <v>45332</v>
      </c>
      <c r="C34" s="1" t="s">
        <v>194</v>
      </c>
      <c r="J34" s="1" t="s">
        <v>44</v>
      </c>
      <c r="K34" s="1" t="s">
        <v>75</v>
      </c>
      <c r="L34" s="1">
        <f>IF(OR(B34=0,B34=""),0,IF(COUNTIFS(Items!$E:$E,J34,Items!$F:$F,K34)+COUNTIFS(Items!$J:$J,J34,Items!$K:$K,K34)+COUNTIFS(Items!$O:$O,J34,Items!$P:$P,K34)=1,0,1))</f>
        <v>0</v>
      </c>
      <c r="M34" s="14">
        <v>30820</v>
      </c>
      <c r="N34" s="14">
        <v>0</v>
      </c>
      <c r="T34" s="10" t="str">
        <f>IF(RepPF!$L$4=Lists!$E$2,Lists!$E$2,IF(RepPF!$L$4&lt;&gt;"",IF($C34=RepPF!$L$4,RepPF!$L$4,0),Lists!$E$2))</f>
        <v>Все объекты</v>
      </c>
    </row>
    <row r="35" spans="2:20" x14ac:dyDescent="0.25">
      <c r="B35" s="7">
        <v>45332</v>
      </c>
      <c r="C35" s="1" t="s">
        <v>194</v>
      </c>
      <c r="J35" s="1" t="s">
        <v>44</v>
      </c>
      <c r="K35" s="1" t="s">
        <v>74</v>
      </c>
      <c r="L35" s="1">
        <f>IF(OR(B35=0,B35=""),0,IF(COUNTIFS(Items!$E:$E,J35,Items!$F:$F,K35)+COUNTIFS(Items!$J:$J,J35,Items!$K:$K,K35)+COUNTIFS(Items!$O:$O,J35,Items!$P:$P,K35)=1,0,1))</f>
        <v>0</v>
      </c>
      <c r="M35" s="14">
        <v>32770</v>
      </c>
      <c r="N35" s="14">
        <v>0</v>
      </c>
      <c r="T35" s="10" t="str">
        <f>IF(RepPF!$L$4=Lists!$E$2,Lists!$E$2,IF(RepPF!$L$4&lt;&gt;"",IF($C35=RepPF!$L$4,RepPF!$L$4,0),Lists!$E$2))</f>
        <v>Все объекты</v>
      </c>
    </row>
    <row r="36" spans="2:20" x14ac:dyDescent="0.25">
      <c r="B36" s="7">
        <v>45332</v>
      </c>
      <c r="C36" s="1" t="s">
        <v>194</v>
      </c>
      <c r="J36" s="1" t="s">
        <v>44</v>
      </c>
      <c r="K36" s="1" t="s">
        <v>74</v>
      </c>
      <c r="L36" s="1">
        <f>IF(OR(B36=0,B36=""),0,IF(COUNTIFS(Items!$E:$E,J36,Items!$F:$F,K36)+COUNTIFS(Items!$J:$J,J36,Items!$K:$K,K36)+COUNTIFS(Items!$O:$O,J36,Items!$P:$P,K36)=1,0,1))</f>
        <v>0</v>
      </c>
      <c r="M36" s="14">
        <v>154440</v>
      </c>
      <c r="N36" s="14">
        <v>0</v>
      </c>
      <c r="T36" s="10" t="str">
        <f>IF(RepPF!$L$4=Lists!$E$2,Lists!$E$2,IF(RepPF!$L$4&lt;&gt;"",IF($C36=RepPF!$L$4,RepPF!$L$4,0),Lists!$E$2))</f>
        <v>Все объекты</v>
      </c>
    </row>
    <row r="37" spans="2:20" x14ac:dyDescent="0.25">
      <c r="B37" s="7">
        <v>45334</v>
      </c>
      <c r="C37" s="1" t="s">
        <v>194</v>
      </c>
      <c r="J37" s="1" t="s">
        <v>44</v>
      </c>
      <c r="K37" s="1" t="s">
        <v>75</v>
      </c>
      <c r="L37" s="1">
        <f>IF(OR(B37=0,B37=""),0,IF(COUNTIFS(Items!$E:$E,J37,Items!$F:$F,K37)+COUNTIFS(Items!$J:$J,J37,Items!$K:$K,K37)+COUNTIFS(Items!$O:$O,J37,Items!$P:$P,K37)=1,0,1))</f>
        <v>0</v>
      </c>
      <c r="M37" s="14">
        <v>63154</v>
      </c>
      <c r="N37" s="14">
        <v>0</v>
      </c>
      <c r="T37" s="10" t="str">
        <f>IF(RepPF!$L$4=Lists!$E$2,Lists!$E$2,IF(RepPF!$L$4&lt;&gt;"",IF($C37=RepPF!$L$4,RepPF!$L$4,0),Lists!$E$2))</f>
        <v>Все объекты</v>
      </c>
    </row>
    <row r="38" spans="2:20" x14ac:dyDescent="0.25">
      <c r="B38" s="7">
        <v>45334</v>
      </c>
      <c r="C38" s="1" t="s">
        <v>194</v>
      </c>
      <c r="J38" s="1" t="s">
        <v>44</v>
      </c>
      <c r="K38" s="1" t="s">
        <v>75</v>
      </c>
      <c r="L38" s="1">
        <f>IF(OR(B38=0,B38=""),0,IF(COUNTIFS(Items!$E:$E,J38,Items!$F:$F,K38)+COUNTIFS(Items!$J:$J,J38,Items!$K:$K,K38)+COUNTIFS(Items!$O:$O,J38,Items!$P:$P,K38)=1,0,1))</f>
        <v>0</v>
      </c>
      <c r="M38" s="14">
        <v>50184</v>
      </c>
      <c r="N38" s="14">
        <v>0</v>
      </c>
      <c r="T38" s="10" t="str">
        <f>IF(RepPF!$L$4=Lists!$E$2,Lists!$E$2,IF(RepPF!$L$4&lt;&gt;"",IF($C38=RepPF!$L$4,RepPF!$L$4,0),Lists!$E$2))</f>
        <v>Все объекты</v>
      </c>
    </row>
    <row r="39" spans="2:20" x14ac:dyDescent="0.25">
      <c r="B39" s="7">
        <v>45334</v>
      </c>
      <c r="C39" s="1" t="s">
        <v>194</v>
      </c>
      <c r="J39" s="1" t="s">
        <v>44</v>
      </c>
      <c r="K39" s="1" t="s">
        <v>76</v>
      </c>
      <c r="L39" s="1">
        <f>IF(OR(B39=0,B39=""),0,IF(COUNTIFS(Items!$E:$E,J39,Items!$F:$F,K39)+COUNTIFS(Items!$J:$J,J39,Items!$K:$K,K39)+COUNTIFS(Items!$O:$O,J39,Items!$P:$P,K39)=1,0,1))</f>
        <v>0</v>
      </c>
      <c r="M39" s="14">
        <v>2760</v>
      </c>
      <c r="N39" s="14">
        <v>0</v>
      </c>
      <c r="T39" s="10" t="str">
        <f>IF(RepPF!$L$4=Lists!$E$2,Lists!$E$2,IF(RepPF!$L$4&lt;&gt;"",IF($C39=RepPF!$L$4,RepPF!$L$4,0),Lists!$E$2))</f>
        <v>Все объекты</v>
      </c>
    </row>
    <row r="40" spans="2:20" x14ac:dyDescent="0.25">
      <c r="B40" s="7">
        <v>45336</v>
      </c>
      <c r="C40" s="1" t="s">
        <v>194</v>
      </c>
      <c r="J40" s="1" t="s">
        <v>44</v>
      </c>
      <c r="K40" s="1" t="s">
        <v>75</v>
      </c>
      <c r="L40" s="1">
        <f>IF(OR(B40=0,B40=""),0,IF(COUNTIFS(Items!$E:$E,J40,Items!$F:$F,K40)+COUNTIFS(Items!$J:$J,J40,Items!$K:$K,K40)+COUNTIFS(Items!$O:$O,J40,Items!$P:$P,K40)=1,0,1))</f>
        <v>0</v>
      </c>
      <c r="M40" s="14">
        <v>14237.999999999998</v>
      </c>
      <c r="N40" s="14">
        <v>0</v>
      </c>
      <c r="T40" s="10" t="str">
        <f>IF(RepPF!$L$4=Lists!$E$2,Lists!$E$2,IF(RepPF!$L$4&lt;&gt;"",IF($C40=RepPF!$L$4,RepPF!$L$4,0),Lists!$E$2))</f>
        <v>Все объекты</v>
      </c>
    </row>
    <row r="41" spans="2:20" x14ac:dyDescent="0.25">
      <c r="B41" s="7">
        <v>45336</v>
      </c>
      <c r="C41" s="1" t="s">
        <v>194</v>
      </c>
      <c r="J41" s="1" t="s">
        <v>44</v>
      </c>
      <c r="K41" s="1" t="s">
        <v>69</v>
      </c>
      <c r="L41" s="1">
        <f>IF(OR(B41=0,B41=""),0,IF(COUNTIFS(Items!$E:$E,J41,Items!$F:$F,K41)+COUNTIFS(Items!$J:$J,J41,Items!$K:$K,K41)+COUNTIFS(Items!$O:$O,J41,Items!$P:$P,K41)=1,0,1))</f>
        <v>0</v>
      </c>
      <c r="M41" s="14">
        <v>17160</v>
      </c>
      <c r="N41" s="14">
        <v>0</v>
      </c>
      <c r="T41" s="10" t="str">
        <f>IF(RepPF!$L$4=Lists!$E$2,Lists!$E$2,IF(RepPF!$L$4&lt;&gt;"",IF($C41=RepPF!$L$4,RepPF!$L$4,0),Lists!$E$2))</f>
        <v>Все объекты</v>
      </c>
    </row>
    <row r="42" spans="2:20" x14ac:dyDescent="0.25">
      <c r="B42" s="7">
        <v>45336</v>
      </c>
      <c r="C42" s="1" t="s">
        <v>195</v>
      </c>
      <c r="J42" s="1" t="s">
        <v>44</v>
      </c>
      <c r="K42" s="1" t="s">
        <v>65</v>
      </c>
      <c r="L42" s="1">
        <f>IF(OR(B42=0,B42=""),0,IF(COUNTIFS(Items!$E:$E,J42,Items!$F:$F,K42)+COUNTIFS(Items!$J:$J,J42,Items!$K:$K,K42)+COUNTIFS(Items!$O:$O,J42,Items!$P:$P,K42)=1,0,1))</f>
        <v>0</v>
      </c>
      <c r="M42" s="14">
        <v>45500</v>
      </c>
      <c r="N42" s="14">
        <v>0</v>
      </c>
      <c r="T42" s="10" t="str">
        <f>IF(RepPF!$L$4=Lists!$E$2,Lists!$E$2,IF(RepPF!$L$4&lt;&gt;"",IF($C42=RepPF!$L$4,RepPF!$L$4,0),Lists!$E$2))</f>
        <v>Все объекты</v>
      </c>
    </row>
    <row r="43" spans="2:20" x14ac:dyDescent="0.25">
      <c r="B43" s="7">
        <v>45336</v>
      </c>
      <c r="C43" s="1" t="s">
        <v>194</v>
      </c>
      <c r="J43" s="1" t="s">
        <v>44</v>
      </c>
      <c r="K43" s="1" t="s">
        <v>65</v>
      </c>
      <c r="L43" s="1">
        <f>IF(OR(B43=0,B43=""),0,IF(COUNTIFS(Items!$E:$E,J43,Items!$F:$F,K43)+COUNTIFS(Items!$J:$J,J43,Items!$K:$K,K43)+COUNTIFS(Items!$O:$O,J43,Items!$P:$P,K43)=1,0,1))</f>
        <v>0</v>
      </c>
      <c r="M43" s="14">
        <v>1353</v>
      </c>
      <c r="N43" s="14">
        <v>0</v>
      </c>
      <c r="T43" s="10" t="str">
        <f>IF(RepPF!$L$4=Lists!$E$2,Lists!$E$2,IF(RepPF!$L$4&lt;&gt;"",IF($C43=RepPF!$L$4,RepPF!$L$4,0),Lists!$E$2))</f>
        <v>Все объекты</v>
      </c>
    </row>
    <row r="44" spans="2:20" x14ac:dyDescent="0.25">
      <c r="B44" s="7">
        <v>45336</v>
      </c>
      <c r="C44" s="1" t="s">
        <v>195</v>
      </c>
      <c r="J44" s="1" t="s">
        <v>44</v>
      </c>
      <c r="K44" s="1" t="s">
        <v>65</v>
      </c>
      <c r="L44" s="1">
        <f>IF(OR(B44=0,B44=""),0,IF(COUNTIFS(Items!$E:$E,J44,Items!$F:$F,K44)+COUNTIFS(Items!$J:$J,J44,Items!$K:$K,K44)+COUNTIFS(Items!$O:$O,J44,Items!$P:$P,K44)=1,0,1))</f>
        <v>0</v>
      </c>
      <c r="M44" s="14">
        <v>1012</v>
      </c>
      <c r="N44" s="14">
        <v>0</v>
      </c>
      <c r="T44" s="10" t="str">
        <f>IF(RepPF!$L$4=Lists!$E$2,Lists!$E$2,IF(RepPF!$L$4&lt;&gt;"",IF($C44=RepPF!$L$4,RepPF!$L$4,0),Lists!$E$2))</f>
        <v>Все объекты</v>
      </c>
    </row>
    <row r="45" spans="2:20" x14ac:dyDescent="0.25">
      <c r="B45" s="7">
        <v>45337</v>
      </c>
      <c r="C45" s="1" t="s">
        <v>194</v>
      </c>
      <c r="J45" s="1" t="s">
        <v>44</v>
      </c>
      <c r="K45" s="1" t="s">
        <v>76</v>
      </c>
      <c r="L45" s="1">
        <f>IF(OR(B45=0,B45=""),0,IF(COUNTIFS(Items!$E:$E,J45,Items!$F:$F,K45)+COUNTIFS(Items!$J:$J,J45,Items!$K:$K,K45)+COUNTIFS(Items!$O:$O,J45,Items!$P:$P,K45)=1,0,1))</f>
        <v>0</v>
      </c>
      <c r="M45" s="14">
        <v>3936.9199999999996</v>
      </c>
      <c r="N45" s="14">
        <v>0</v>
      </c>
      <c r="T45" s="10" t="str">
        <f>IF(RepPF!$L$4=Lists!$E$2,Lists!$E$2,IF(RepPF!$L$4&lt;&gt;"",IF($C45=RepPF!$L$4,RepPF!$L$4,0),Lists!$E$2))</f>
        <v>Все объекты</v>
      </c>
    </row>
    <row r="46" spans="2:20" x14ac:dyDescent="0.25">
      <c r="B46" s="7">
        <v>45337</v>
      </c>
      <c r="C46" s="1" t="s">
        <v>194</v>
      </c>
      <c r="J46" s="1" t="s">
        <v>110</v>
      </c>
      <c r="K46" s="1" t="s">
        <v>23</v>
      </c>
      <c r="L46" s="1">
        <f>IF(OR(B46=0,B46=""),0,IF(COUNTIFS(Items!$E:$E,J46,Items!$F:$F,K46)+COUNTIFS(Items!$J:$J,J46,Items!$K:$K,K46)+COUNTIFS(Items!$O:$O,J46,Items!$P:$P,K46)=1,0,1))</f>
        <v>0</v>
      </c>
      <c r="M46" s="14">
        <v>3700.8399999999997</v>
      </c>
      <c r="N46" s="14">
        <v>0</v>
      </c>
      <c r="T46" s="10" t="str">
        <f>IF(RepPF!$L$4=Lists!$E$2,Lists!$E$2,IF(RepPF!$L$4&lt;&gt;"",IF($C46=RepPF!$L$4,RepPF!$L$4,0),Lists!$E$2))</f>
        <v>Все объекты</v>
      </c>
    </row>
    <row r="47" spans="2:20" x14ac:dyDescent="0.25">
      <c r="B47" s="7">
        <v>45337</v>
      </c>
      <c r="C47" s="1" t="s">
        <v>194</v>
      </c>
      <c r="J47" s="1" t="s">
        <v>44</v>
      </c>
      <c r="K47" s="1" t="s">
        <v>65</v>
      </c>
      <c r="L47" s="1">
        <f>IF(OR(B47=0,B47=""),0,IF(COUNTIFS(Items!$E:$E,J47,Items!$F:$F,K47)+COUNTIFS(Items!$J:$J,J47,Items!$K:$K,K47)+COUNTIFS(Items!$O:$O,J47,Items!$P:$P,K47)=1,0,1))</f>
        <v>0</v>
      </c>
      <c r="M47" s="14">
        <v>3185</v>
      </c>
      <c r="N47" s="14">
        <v>0</v>
      </c>
      <c r="T47" s="10" t="str">
        <f>IF(RepPF!$L$4=Lists!$E$2,Lists!$E$2,IF(RepPF!$L$4&lt;&gt;"",IF($C47=RepPF!$L$4,RepPF!$L$4,0),Lists!$E$2))</f>
        <v>Все объекты</v>
      </c>
    </row>
    <row r="48" spans="2:20" x14ac:dyDescent="0.25">
      <c r="B48" s="7">
        <v>45338</v>
      </c>
      <c r="C48" s="1" t="s">
        <v>195</v>
      </c>
      <c r="J48" s="1" t="s">
        <v>44</v>
      </c>
      <c r="K48" s="1" t="s">
        <v>65</v>
      </c>
      <c r="L48" s="1">
        <f>IF(OR(B48=0,B48=""),0,IF(COUNTIFS(Items!$E:$E,J48,Items!$F:$F,K48)+COUNTIFS(Items!$J:$J,J48,Items!$K:$K,K48)+COUNTIFS(Items!$O:$O,J48,Items!$P:$P,K48)=1,0,1))</f>
        <v>0</v>
      </c>
      <c r="M48" s="14">
        <v>4305</v>
      </c>
      <c r="N48" s="14">
        <v>0</v>
      </c>
      <c r="T48" s="10" t="str">
        <f>IF(RepPF!$L$4=Lists!$E$2,Lists!$E$2,IF(RepPF!$L$4&lt;&gt;"",IF($C48=RepPF!$L$4,RepPF!$L$4,0),Lists!$E$2))</f>
        <v>Все объекты</v>
      </c>
    </row>
    <row r="49" spans="2:20" x14ac:dyDescent="0.25">
      <c r="B49" s="7">
        <v>45338</v>
      </c>
      <c r="C49" s="1" t="s">
        <v>194</v>
      </c>
      <c r="J49" s="1" t="s">
        <v>44</v>
      </c>
      <c r="K49" s="1" t="s">
        <v>67</v>
      </c>
      <c r="L49" s="1">
        <f>IF(OR(B49=0,B49=""),0,IF(COUNTIFS(Items!$E:$E,J49,Items!$F:$F,K49)+COUNTIFS(Items!$J:$J,J49,Items!$K:$K,K49)+COUNTIFS(Items!$O:$O,J49,Items!$P:$P,K49)=1,0,1))</f>
        <v>0</v>
      </c>
      <c r="M49" s="14">
        <v>1242.92</v>
      </c>
      <c r="N49" s="14">
        <v>0</v>
      </c>
      <c r="T49" s="10" t="str">
        <f>IF(RepPF!$L$4=Lists!$E$2,Lists!$E$2,IF(RepPF!$L$4&lt;&gt;"",IF($C49=RepPF!$L$4,RepPF!$L$4,0),Lists!$E$2))</f>
        <v>Все объекты</v>
      </c>
    </row>
    <row r="50" spans="2:20" x14ac:dyDescent="0.25">
      <c r="B50" s="7">
        <v>45338</v>
      </c>
      <c r="C50" s="1" t="s">
        <v>194</v>
      </c>
      <c r="J50" s="1" t="s">
        <v>44</v>
      </c>
      <c r="K50" s="1" t="s">
        <v>75</v>
      </c>
      <c r="L50" s="1">
        <f>IF(OR(B50=0,B50=""),0,IF(COUNTIFS(Items!$E:$E,J50,Items!$F:$F,K50)+COUNTIFS(Items!$J:$J,J50,Items!$K:$K,K50)+COUNTIFS(Items!$O:$O,J50,Items!$P:$P,K50)=1,0,1))</f>
        <v>0</v>
      </c>
      <c r="M50" s="14">
        <v>308828.99999999994</v>
      </c>
      <c r="N50" s="14">
        <v>0</v>
      </c>
      <c r="T50" s="10" t="str">
        <f>IF(RepPF!$L$4=Lists!$E$2,Lists!$E$2,IF(RepPF!$L$4&lt;&gt;"",IF($C50=RepPF!$L$4,RepPF!$L$4,0),Lists!$E$2))</f>
        <v>Все объекты</v>
      </c>
    </row>
    <row r="51" spans="2:20" x14ac:dyDescent="0.25">
      <c r="B51" s="7">
        <v>45338</v>
      </c>
      <c r="C51" s="1" t="s">
        <v>194</v>
      </c>
      <c r="J51" s="1" t="s">
        <v>44</v>
      </c>
      <c r="K51" s="1" t="s">
        <v>74</v>
      </c>
      <c r="L51" s="1">
        <f>IF(OR(B51=0,B51=""),0,IF(COUNTIFS(Items!$E:$E,J51,Items!$F:$F,K51)+COUNTIFS(Items!$J:$J,J51,Items!$K:$K,K51)+COUNTIFS(Items!$O:$O,J51,Items!$P:$P,K51)=1,0,1))</f>
        <v>0</v>
      </c>
      <c r="M51" s="14">
        <v>491.91999999999996</v>
      </c>
      <c r="N51" s="14">
        <v>0</v>
      </c>
      <c r="T51" s="10" t="str">
        <f>IF(RepPF!$L$4=Lists!$E$2,Lists!$E$2,IF(RepPF!$L$4&lt;&gt;"",IF($C51=RepPF!$L$4,RepPF!$L$4,0),Lists!$E$2))</f>
        <v>Все объекты</v>
      </c>
    </row>
    <row r="52" spans="2:20" x14ac:dyDescent="0.25">
      <c r="B52" s="7">
        <v>45339</v>
      </c>
      <c r="C52" s="1" t="s">
        <v>194</v>
      </c>
      <c r="J52" s="1" t="s">
        <v>44</v>
      </c>
      <c r="K52" s="1" t="s">
        <v>76</v>
      </c>
      <c r="L52" s="1">
        <f>IF(OR(B52=0,B52=""),0,IF(COUNTIFS(Items!$E:$E,J52,Items!$F:$F,K52)+COUNTIFS(Items!$J:$J,J52,Items!$K:$K,K52)+COUNTIFS(Items!$O:$O,J52,Items!$P:$P,K52)=1,0,1))</f>
        <v>0</v>
      </c>
      <c r="M52" s="14">
        <v>187.46</v>
      </c>
      <c r="N52" s="14">
        <v>0</v>
      </c>
      <c r="T52" s="10" t="str">
        <f>IF(RepPF!$L$4=Lists!$E$2,Lists!$E$2,IF(RepPF!$L$4&lt;&gt;"",IF($C52=RepPF!$L$4,RepPF!$L$4,0),Lists!$E$2))</f>
        <v>Все объекты</v>
      </c>
    </row>
    <row r="53" spans="2:20" x14ac:dyDescent="0.25">
      <c r="B53" s="7">
        <v>45339</v>
      </c>
      <c r="C53" s="1" t="s">
        <v>194</v>
      </c>
      <c r="J53" s="1" t="s">
        <v>44</v>
      </c>
      <c r="K53" s="1" t="s">
        <v>76</v>
      </c>
      <c r="L53" s="1">
        <f>IF(OR(B53=0,B53=""),0,IF(COUNTIFS(Items!$E:$E,J53,Items!$F:$F,K53)+COUNTIFS(Items!$J:$J,J53,Items!$K:$K,K53)+COUNTIFS(Items!$O:$O,J53,Items!$P:$P,K53)=1,0,1))</f>
        <v>0</v>
      </c>
      <c r="M53" s="14">
        <v>2113.14</v>
      </c>
      <c r="N53" s="14">
        <v>0</v>
      </c>
      <c r="T53" s="10" t="str">
        <f>IF(RepPF!$L$4=Lists!$E$2,Lists!$E$2,IF(RepPF!$L$4&lt;&gt;"",IF($C53=RepPF!$L$4,RepPF!$L$4,0),Lists!$E$2))</f>
        <v>Все объекты</v>
      </c>
    </row>
    <row r="54" spans="2:20" x14ac:dyDescent="0.25">
      <c r="B54" s="7">
        <v>45339</v>
      </c>
      <c r="C54" s="1" t="s">
        <v>194</v>
      </c>
      <c r="J54" s="1" t="s">
        <v>44</v>
      </c>
      <c r="K54" s="1" t="s">
        <v>111</v>
      </c>
      <c r="L54" s="1">
        <f>IF(OR(B54=0,B54=""),0,IF(COUNTIFS(Items!$E:$E,J54,Items!$F:$F,K54)+COUNTIFS(Items!$J:$J,J54,Items!$K:$K,K54)+COUNTIFS(Items!$O:$O,J54,Items!$P:$P,K54)=1,0,1))</f>
        <v>0</v>
      </c>
      <c r="M54" s="14">
        <v>256680</v>
      </c>
      <c r="N54" s="14">
        <v>0</v>
      </c>
      <c r="T54" s="10" t="str">
        <f>IF(RepPF!$L$4=Lists!$E$2,Lists!$E$2,IF(RepPF!$L$4&lt;&gt;"",IF($C54=RepPF!$L$4,RepPF!$L$4,0),Lists!$E$2))</f>
        <v>Все объекты</v>
      </c>
    </row>
    <row r="55" spans="2:20" x14ac:dyDescent="0.25">
      <c r="B55" s="7">
        <v>45342</v>
      </c>
      <c r="C55" s="1" t="s">
        <v>194</v>
      </c>
      <c r="J55" s="1" t="s">
        <v>44</v>
      </c>
      <c r="K55" s="1" t="s">
        <v>75</v>
      </c>
      <c r="L55" s="1">
        <f>IF(OR(B55=0,B55=""),0,IF(COUNTIFS(Items!$E:$E,J55,Items!$F:$F,K55)+COUNTIFS(Items!$J:$J,J55,Items!$K:$K,K55)+COUNTIFS(Items!$O:$O,J55,Items!$P:$P,K55)=1,0,1))</f>
        <v>0</v>
      </c>
      <c r="M55" s="14">
        <v>451.99999999999994</v>
      </c>
      <c r="N55" s="14">
        <v>0</v>
      </c>
      <c r="T55" s="10" t="str">
        <f>IF(RepPF!$L$4=Lists!$E$2,Lists!$E$2,IF(RepPF!$L$4&lt;&gt;"",IF($C55=RepPF!$L$4,RepPF!$L$4,0),Lists!$E$2))</f>
        <v>Все объекты</v>
      </c>
    </row>
    <row r="56" spans="2:20" x14ac:dyDescent="0.25">
      <c r="B56" s="7">
        <v>45342</v>
      </c>
      <c r="C56" s="1" t="s">
        <v>195</v>
      </c>
      <c r="J56" s="1" t="s">
        <v>44</v>
      </c>
      <c r="K56" s="1" t="s">
        <v>74</v>
      </c>
      <c r="L56" s="1">
        <f>IF(OR(B56=0,B56=""),0,IF(COUNTIFS(Items!$E:$E,J56,Items!$F:$F,K56)+COUNTIFS(Items!$J:$J,J56,Items!$K:$K,K56)+COUNTIFS(Items!$O:$O,J56,Items!$P:$P,K56)=1,0,1))</f>
        <v>0</v>
      </c>
      <c r="M56" s="14">
        <v>143000</v>
      </c>
      <c r="N56" s="14">
        <v>0</v>
      </c>
      <c r="T56" s="10" t="str">
        <f>IF(RepPF!$L$4=Lists!$E$2,Lists!$E$2,IF(RepPF!$L$4&lt;&gt;"",IF($C56=RepPF!$L$4,RepPF!$L$4,0),Lists!$E$2))</f>
        <v>Все объекты</v>
      </c>
    </row>
    <row r="57" spans="2:20" x14ac:dyDescent="0.25">
      <c r="B57" s="7">
        <v>45342</v>
      </c>
      <c r="C57" s="1" t="s">
        <v>194</v>
      </c>
      <c r="J57" s="1" t="s">
        <v>44</v>
      </c>
      <c r="K57" s="1" t="s">
        <v>77</v>
      </c>
      <c r="L57" s="1">
        <f>IF(OR(B57=0,B57=""),0,IF(COUNTIFS(Items!$E:$E,J57,Items!$F:$F,K57)+COUNTIFS(Items!$J:$J,J57,Items!$K:$K,K57)+COUNTIFS(Items!$O:$O,J57,Items!$P:$P,K57)=1,0,1))</f>
        <v>0</v>
      </c>
      <c r="M57" s="14">
        <v>427903.84</v>
      </c>
      <c r="N57" s="14">
        <v>0</v>
      </c>
      <c r="T57" s="10" t="str">
        <f>IF(RepPF!$L$4=Lists!$E$2,Lists!$E$2,IF(RepPF!$L$4&lt;&gt;"",IF($C57=RepPF!$L$4,RepPF!$L$4,0),Lists!$E$2))</f>
        <v>Все объекты</v>
      </c>
    </row>
    <row r="58" spans="2:20" x14ac:dyDescent="0.25">
      <c r="B58" s="7">
        <v>45342</v>
      </c>
      <c r="C58" s="1" t="s">
        <v>195</v>
      </c>
      <c r="J58" s="1" t="s">
        <v>44</v>
      </c>
      <c r="K58" s="1" t="s">
        <v>74</v>
      </c>
      <c r="L58" s="1">
        <f>IF(OR(B58=0,B58=""),0,IF(COUNTIFS(Items!$E:$E,J58,Items!$F:$F,K58)+COUNTIFS(Items!$J:$J,J58,Items!$K:$K,K58)+COUNTIFS(Items!$O:$O,J58,Items!$P:$P,K58)=1,0,1))</f>
        <v>0</v>
      </c>
      <c r="M58" s="14">
        <v>37453.5</v>
      </c>
      <c r="N58" s="14">
        <v>0</v>
      </c>
      <c r="T58" s="10" t="str">
        <f>IF(RepPF!$L$4=Lists!$E$2,Lists!$E$2,IF(RepPF!$L$4&lt;&gt;"",IF($C58=RepPF!$L$4,RepPF!$L$4,0),Lists!$E$2))</f>
        <v>Все объекты</v>
      </c>
    </row>
    <row r="59" spans="2:20" x14ac:dyDescent="0.25">
      <c r="B59" s="7">
        <v>45343</v>
      </c>
      <c r="C59" s="1" t="s">
        <v>195</v>
      </c>
      <c r="J59" s="1" t="s">
        <v>44</v>
      </c>
      <c r="K59" s="1" t="s">
        <v>74</v>
      </c>
      <c r="L59" s="1">
        <f>IF(OR(B59=0,B59=""),0,IF(COUNTIFS(Items!$E:$E,J59,Items!$F:$F,K59)+COUNTIFS(Items!$J:$J,J59,Items!$K:$K,K59)+COUNTIFS(Items!$O:$O,J59,Items!$P:$P,K59)=1,0,1))</f>
        <v>0</v>
      </c>
      <c r="M59" s="14">
        <v>170936</v>
      </c>
      <c r="N59" s="14">
        <v>0</v>
      </c>
      <c r="T59" s="10" t="str">
        <f>IF(RepPF!$L$4=Lists!$E$2,Lists!$E$2,IF(RepPF!$L$4&lt;&gt;"",IF($C59=RepPF!$L$4,RepPF!$L$4,0),Lists!$E$2))</f>
        <v>Все объекты</v>
      </c>
    </row>
    <row r="60" spans="2:20" x14ac:dyDescent="0.25">
      <c r="B60" s="7">
        <v>45344</v>
      </c>
      <c r="C60" s="1" t="s">
        <v>195</v>
      </c>
      <c r="J60" s="1" t="s">
        <v>44</v>
      </c>
      <c r="K60" s="1" t="s">
        <v>75</v>
      </c>
      <c r="L60" s="1">
        <f>IF(OR(B60=0,B60=""),0,IF(COUNTIFS(Items!$E:$E,J60,Items!$F:$F,K60)+COUNTIFS(Items!$J:$J,J60,Items!$K:$K,K60)+COUNTIFS(Items!$O:$O,J60,Items!$P:$P,K60)=1,0,1))</f>
        <v>0</v>
      </c>
      <c r="M60" s="14">
        <v>485548.56999999995</v>
      </c>
      <c r="N60" s="14">
        <v>0</v>
      </c>
      <c r="T60" s="10" t="str">
        <f>IF(RepPF!$L$4=Lists!$E$2,Lists!$E$2,IF(RepPF!$L$4&lt;&gt;"",IF($C60=RepPF!$L$4,RepPF!$L$4,0),Lists!$E$2))</f>
        <v>Все объекты</v>
      </c>
    </row>
    <row r="61" spans="2:20" x14ac:dyDescent="0.25">
      <c r="B61" s="7">
        <v>45346</v>
      </c>
      <c r="C61" s="1" t="s">
        <v>195</v>
      </c>
      <c r="J61" s="1" t="s">
        <v>44</v>
      </c>
      <c r="K61" s="1" t="s">
        <v>75</v>
      </c>
      <c r="L61" s="1">
        <f>IF(OR(B61=0,B61=""),0,IF(COUNTIFS(Items!$E:$E,J61,Items!$F:$F,K61)+COUNTIFS(Items!$J:$J,J61,Items!$K:$K,K61)+COUNTIFS(Items!$O:$O,J61,Items!$P:$P,K61)=1,0,1))</f>
        <v>0</v>
      </c>
      <c r="M61" s="14">
        <v>62348</v>
      </c>
      <c r="N61" s="14">
        <v>0</v>
      </c>
      <c r="T61" s="10" t="str">
        <f>IF(RepPF!$L$4=Lists!$E$2,Lists!$E$2,IF(RepPF!$L$4&lt;&gt;"",IF($C61=RepPF!$L$4,RepPF!$L$4,0),Lists!$E$2))</f>
        <v>Все объекты</v>
      </c>
    </row>
    <row r="62" spans="2:20" x14ac:dyDescent="0.25">
      <c r="B62" s="7">
        <v>45346</v>
      </c>
      <c r="C62" s="1" t="s">
        <v>195</v>
      </c>
      <c r="J62" s="1" t="s">
        <v>44</v>
      </c>
      <c r="K62" s="1" t="s">
        <v>69</v>
      </c>
      <c r="L62" s="1">
        <f>IF(OR(B62=0,B62=""),0,IF(COUNTIFS(Items!$E:$E,J62,Items!$F:$F,K62)+COUNTIFS(Items!$J:$J,J62,Items!$K:$K,K62)+COUNTIFS(Items!$O:$O,J62,Items!$P:$P,K62)=1,0,1))</f>
        <v>0</v>
      </c>
      <c r="M62" s="14">
        <v>13650</v>
      </c>
      <c r="N62" s="14">
        <v>0</v>
      </c>
      <c r="T62" s="10" t="str">
        <f>IF(RepPF!$L$4=Lists!$E$2,Lists!$E$2,IF(RepPF!$L$4&lt;&gt;"",IF($C62=RepPF!$L$4,RepPF!$L$4,0),Lists!$E$2))</f>
        <v>Все объекты</v>
      </c>
    </row>
    <row r="63" spans="2:20" x14ac:dyDescent="0.25">
      <c r="B63" s="7">
        <v>45346</v>
      </c>
      <c r="C63" s="1" t="s">
        <v>194</v>
      </c>
      <c r="J63" s="1" t="s">
        <v>110</v>
      </c>
      <c r="K63" s="1" t="s">
        <v>23</v>
      </c>
      <c r="L63" s="1">
        <f>IF(OR(B63=0,B63=""),0,IF(COUNTIFS(Items!$E:$E,J63,Items!$F:$F,K63)+COUNTIFS(Items!$J:$J,J63,Items!$K:$K,K63)+COUNTIFS(Items!$O:$O,J63,Items!$P:$P,K63)=1,0,1))</f>
        <v>0</v>
      </c>
      <c r="M63" s="14">
        <v>1722</v>
      </c>
      <c r="N63" s="14">
        <v>0</v>
      </c>
      <c r="T63" s="10" t="str">
        <f>IF(RepPF!$L$4=Lists!$E$2,Lists!$E$2,IF(RepPF!$L$4&lt;&gt;"",IF($C63=RepPF!$L$4,RepPF!$L$4,0),Lists!$E$2))</f>
        <v>Все объекты</v>
      </c>
    </row>
    <row r="64" spans="2:20" x14ac:dyDescent="0.25">
      <c r="B64" s="7">
        <v>45347</v>
      </c>
      <c r="C64" s="1" t="s">
        <v>195</v>
      </c>
      <c r="J64" s="1" t="s">
        <v>110</v>
      </c>
      <c r="K64" s="1" t="s">
        <v>23</v>
      </c>
      <c r="L64" s="1">
        <f>IF(OR(B64=0,B64=""),0,IF(COUNTIFS(Items!$E:$E,J64,Items!$F:$F,K64)+COUNTIFS(Items!$J:$J,J64,Items!$K:$K,K64)+COUNTIFS(Items!$O:$O,J64,Items!$P:$P,K64)=1,0,1))</f>
        <v>0</v>
      </c>
      <c r="M64" s="14">
        <v>1288</v>
      </c>
      <c r="N64" s="14">
        <v>0</v>
      </c>
      <c r="T64" s="10" t="str">
        <f>IF(RepPF!$L$4=Lists!$E$2,Lists!$E$2,IF(RepPF!$L$4&lt;&gt;"",IF($C64=RepPF!$L$4,RepPF!$L$4,0),Lists!$E$2))</f>
        <v>Все объекты</v>
      </c>
    </row>
    <row r="65" spans="2:20" x14ac:dyDescent="0.25">
      <c r="B65" s="7">
        <v>45347</v>
      </c>
      <c r="C65" s="1" t="s">
        <v>195</v>
      </c>
      <c r="J65" s="1" t="s">
        <v>44</v>
      </c>
      <c r="K65" s="1" t="s">
        <v>75</v>
      </c>
      <c r="L65" s="1">
        <f>IF(OR(B65=0,B65=""),0,IF(COUNTIFS(Items!$E:$E,J65,Items!$F:$F,K65)+COUNTIFS(Items!$J:$J,J65,Items!$K:$K,K65)+COUNTIFS(Items!$O:$O,J65,Items!$P:$P,K65)=1,0,1))</f>
        <v>0</v>
      </c>
      <c r="M65" s="14">
        <v>19887.999999999996</v>
      </c>
      <c r="N65" s="14">
        <v>0</v>
      </c>
      <c r="T65" s="10" t="str">
        <f>IF(RepPF!$L$4=Lists!$E$2,Lists!$E$2,IF(RepPF!$L$4&lt;&gt;"",IF($C65=RepPF!$L$4,RepPF!$L$4,0),Lists!$E$2))</f>
        <v>Все объекты</v>
      </c>
    </row>
    <row r="66" spans="2:20" x14ac:dyDescent="0.25">
      <c r="B66" s="7">
        <v>45348</v>
      </c>
      <c r="C66" s="1" t="s">
        <v>195</v>
      </c>
      <c r="J66" s="1" t="s">
        <v>44</v>
      </c>
      <c r="K66" s="1" t="s">
        <v>74</v>
      </c>
      <c r="L66" s="1">
        <f>IF(OR(B66=0,B66=""),0,IF(COUNTIFS(Items!$E:$E,J66,Items!$F:$F,K66)+COUNTIFS(Items!$J:$J,J66,Items!$K:$K,K66)+COUNTIFS(Items!$O:$O,J66,Items!$P:$P,K66)=1,0,1))</f>
        <v>0</v>
      </c>
      <c r="M66" s="14">
        <v>35607</v>
      </c>
      <c r="N66" s="14">
        <v>0</v>
      </c>
      <c r="T66" s="10" t="str">
        <f>IF(RepPF!$L$4=Lists!$E$2,Lists!$E$2,IF(RepPF!$L$4&lt;&gt;"",IF($C66=RepPF!$L$4,RepPF!$L$4,0),Lists!$E$2))</f>
        <v>Все объекты</v>
      </c>
    </row>
    <row r="67" spans="2:20" x14ac:dyDescent="0.25">
      <c r="B67" s="7">
        <v>45346</v>
      </c>
      <c r="C67" s="1" t="s">
        <v>195</v>
      </c>
      <c r="J67" s="1" t="s">
        <v>44</v>
      </c>
      <c r="K67" s="1" t="s">
        <v>65</v>
      </c>
      <c r="L67" s="1">
        <f>IF(OR(B67=0,B67=""),0,IF(COUNTIFS(Items!$E:$E,J67,Items!$F:$F,K67)+COUNTIFS(Items!$J:$J,J67,Items!$K:$K,K67)+COUNTIFS(Items!$O:$O,J67,Items!$P:$P,K67)=1,0,1))</f>
        <v>0</v>
      </c>
      <c r="M67" s="14">
        <v>3640</v>
      </c>
      <c r="N67" s="14">
        <v>0</v>
      </c>
      <c r="T67" s="10" t="str">
        <f>IF(RepPF!$L$4=Lists!$E$2,Lists!$E$2,IF(RepPF!$L$4&lt;&gt;"",IF($C67=RepPF!$L$4,RepPF!$L$4,0),Lists!$E$2))</f>
        <v>Все объекты</v>
      </c>
    </row>
    <row r="68" spans="2:20" x14ac:dyDescent="0.25">
      <c r="B68" s="7">
        <v>45346</v>
      </c>
      <c r="C68" s="1" t="s">
        <v>194</v>
      </c>
      <c r="J68" s="1" t="s">
        <v>110</v>
      </c>
      <c r="K68" s="1" t="s">
        <v>23</v>
      </c>
      <c r="L68" s="1">
        <f>IF(OR(B68=0,B68=""),0,IF(COUNTIFS(Items!$E:$E,J68,Items!$F:$F,K68)+COUNTIFS(Items!$J:$J,J68,Items!$K:$K,K68)+COUNTIFS(Items!$O:$O,J68,Items!$P:$P,K68)=1,0,1))</f>
        <v>0</v>
      </c>
      <c r="M68" s="14">
        <v>1291.5</v>
      </c>
      <c r="N68" s="14">
        <v>0</v>
      </c>
      <c r="T68" s="10" t="str">
        <f>IF(RepPF!$L$4=Lists!$E$2,Lists!$E$2,IF(RepPF!$L$4&lt;&gt;"",IF($C68=RepPF!$L$4,RepPF!$L$4,0),Lists!$E$2))</f>
        <v>Все объекты</v>
      </c>
    </row>
    <row r="69" spans="2:20" x14ac:dyDescent="0.25">
      <c r="B69" s="7">
        <v>45346</v>
      </c>
      <c r="C69" s="1" t="s">
        <v>195</v>
      </c>
      <c r="J69" s="1" t="s">
        <v>110</v>
      </c>
      <c r="K69" s="1" t="s">
        <v>23</v>
      </c>
      <c r="L69" s="1">
        <f>IF(OR(B69=0,B69=""),0,IF(COUNTIFS(Items!$E:$E,J69,Items!$F:$F,K69)+COUNTIFS(Items!$J:$J,J69,Items!$K:$K,K69)+COUNTIFS(Items!$O:$O,J69,Items!$P:$P,K69)=1,0,1))</f>
        <v>0</v>
      </c>
      <c r="M69" s="14">
        <v>966</v>
      </c>
      <c r="N69" s="14">
        <v>0</v>
      </c>
      <c r="T69" s="10" t="str">
        <f>IF(RepPF!$L$4=Lists!$E$2,Lists!$E$2,IF(RepPF!$L$4&lt;&gt;"",IF($C69=RepPF!$L$4,RepPF!$L$4,0),Lists!$E$2))</f>
        <v>Все объекты</v>
      </c>
    </row>
    <row r="70" spans="2:20" x14ac:dyDescent="0.25">
      <c r="B70" s="7">
        <v>45346</v>
      </c>
      <c r="C70" s="1" t="s">
        <v>194</v>
      </c>
      <c r="J70" s="1" t="s">
        <v>44</v>
      </c>
      <c r="K70" s="1" t="s">
        <v>99</v>
      </c>
      <c r="L70" s="1">
        <f>IF(OR(B70=0,B70=""),0,IF(COUNTIFS(Items!$E:$E,J70,Items!$F:$F,K70)+COUNTIFS(Items!$J:$J,J70,Items!$K:$K,K70)+COUNTIFS(Items!$O:$O,J70,Items!$P:$P,K70)=1,0,1))</f>
        <v>0</v>
      </c>
      <c r="M70" s="14">
        <v>69871.289999999994</v>
      </c>
      <c r="N70" s="14">
        <v>0</v>
      </c>
      <c r="T70" s="10" t="str">
        <f>IF(RepPF!$L$4=Lists!$E$2,Lists!$E$2,IF(RepPF!$L$4&lt;&gt;"",IF($C70=RepPF!$L$4,RepPF!$L$4,0),Lists!$E$2))</f>
        <v>Все объекты</v>
      </c>
    </row>
    <row r="71" spans="2:20" x14ac:dyDescent="0.25">
      <c r="B71" s="7">
        <v>45346</v>
      </c>
      <c r="C71" s="1" t="s">
        <v>195</v>
      </c>
      <c r="J71" s="1" t="s">
        <v>44</v>
      </c>
      <c r="K71" s="1" t="s">
        <v>99</v>
      </c>
      <c r="L71" s="1">
        <f>IF(OR(B71=0,B71=""),0,IF(COUNTIFS(Items!$E:$E,J71,Items!$F:$F,K71)+COUNTIFS(Items!$J:$J,J71,Items!$K:$K,K71)+COUNTIFS(Items!$O:$O,J71,Items!$P:$P,K71)=1,0,1))</f>
        <v>0</v>
      </c>
      <c r="M71" s="14">
        <v>88421.19</v>
      </c>
      <c r="N71" s="14">
        <v>0</v>
      </c>
      <c r="T71" s="10" t="str">
        <f>IF(RepPF!$L$4=Lists!$E$2,Lists!$E$2,IF(RepPF!$L$4&lt;&gt;"",IF($C71=RepPF!$L$4,RepPF!$L$4,0),Lists!$E$2))</f>
        <v>Все объекты</v>
      </c>
    </row>
    <row r="72" spans="2:20" x14ac:dyDescent="0.25">
      <c r="B72" s="7">
        <v>45349</v>
      </c>
      <c r="C72" s="1" t="s">
        <v>196</v>
      </c>
      <c r="J72" s="1" t="s">
        <v>44</v>
      </c>
      <c r="K72" s="1" t="s">
        <v>99</v>
      </c>
      <c r="L72" s="1">
        <f>IF(OR(B72=0,B72=""),0,IF(COUNTIFS(Items!$E:$E,J72,Items!$F:$F,K72)+COUNTIFS(Items!$J:$J,J72,Items!$K:$K,K72)+COUNTIFS(Items!$O:$O,J72,Items!$P:$P,K72)=1,0,1))</f>
        <v>0</v>
      </c>
      <c r="M72" s="14">
        <v>56268.03</v>
      </c>
      <c r="N72" s="14">
        <v>0</v>
      </c>
      <c r="T72" s="10" t="str">
        <f>IF(RepPF!$L$4=Lists!$E$2,Lists!$E$2,IF(RepPF!$L$4&lt;&gt;"",IF($C72=RepPF!$L$4,RepPF!$L$4,0),Lists!$E$2))</f>
        <v>Все объекты</v>
      </c>
    </row>
    <row r="73" spans="2:20" x14ac:dyDescent="0.25">
      <c r="B73" s="7">
        <v>45349</v>
      </c>
      <c r="C73" s="1" t="s">
        <v>195</v>
      </c>
      <c r="J73" s="1" t="s">
        <v>44</v>
      </c>
      <c r="K73" s="1" t="s">
        <v>76</v>
      </c>
      <c r="L73" s="1">
        <f>IF(OR(B73=0,B73=""),0,IF(COUNTIFS(Items!$E:$E,J73,Items!$F:$F,K73)+COUNTIFS(Items!$J:$J,J73,Items!$K:$K,K73)+COUNTIFS(Items!$O:$O,J73,Items!$P:$P,K73)=1,0,1))</f>
        <v>0</v>
      </c>
      <c r="M73" s="14">
        <v>14735.4</v>
      </c>
      <c r="N73" s="14">
        <v>0</v>
      </c>
      <c r="T73" s="10" t="str">
        <f>IF(RepPF!$L$4=Lists!$E$2,Lists!$E$2,IF(RepPF!$L$4&lt;&gt;"",IF($C73=RepPF!$L$4,RepPF!$L$4,0),Lists!$E$2))</f>
        <v>Все объекты</v>
      </c>
    </row>
    <row r="74" spans="2:20" x14ac:dyDescent="0.25">
      <c r="B74" s="7">
        <v>45351</v>
      </c>
      <c r="C74" s="1" t="s">
        <v>195</v>
      </c>
      <c r="J74" s="1" t="s">
        <v>44</v>
      </c>
      <c r="K74" s="1" t="s">
        <v>74</v>
      </c>
      <c r="L74" s="1">
        <f>IF(OR(B74=0,B74=""),0,IF(COUNTIFS(Items!$E:$E,J74,Items!$F:$F,K74)+COUNTIFS(Items!$J:$J,J74,Items!$K:$K,K74)+COUNTIFS(Items!$O:$O,J74,Items!$P:$P,K74)=1,0,1))</f>
        <v>0</v>
      </c>
      <c r="M74" s="14">
        <v>29440</v>
      </c>
      <c r="N74" s="14">
        <v>0</v>
      </c>
      <c r="T74" s="10" t="str">
        <f>IF(RepPF!$L$4=Lists!$E$2,Lists!$E$2,IF(RepPF!$L$4&lt;&gt;"",IF($C74=RepPF!$L$4,RepPF!$L$4,0),Lists!$E$2))</f>
        <v>Все объекты</v>
      </c>
    </row>
    <row r="75" spans="2:20" x14ac:dyDescent="0.25">
      <c r="B75" s="7">
        <v>45351</v>
      </c>
      <c r="C75" s="1" t="s">
        <v>195</v>
      </c>
      <c r="J75" s="1" t="s">
        <v>44</v>
      </c>
      <c r="K75" s="1" t="s">
        <v>76</v>
      </c>
      <c r="L75" s="1">
        <f>IF(OR(B75=0,B75=""),0,IF(COUNTIFS(Items!$E:$E,J75,Items!$F:$F,K75)+COUNTIFS(Items!$J:$J,J75,Items!$K:$K,K75)+COUNTIFS(Items!$O:$O,J75,Items!$P:$P,K75)=1,0,1))</f>
        <v>0</v>
      </c>
      <c r="M75" s="14">
        <v>354.82</v>
      </c>
      <c r="N75" s="14">
        <v>0</v>
      </c>
      <c r="T75" s="10" t="str">
        <f>IF(RepPF!$L$4=Lists!$E$2,Lists!$E$2,IF(RepPF!$L$4&lt;&gt;"",IF($C75=RepPF!$L$4,RepPF!$L$4,0),Lists!$E$2))</f>
        <v>Все объекты</v>
      </c>
    </row>
    <row r="76" spans="2:20" x14ac:dyDescent="0.25">
      <c r="B76" s="7">
        <v>45351</v>
      </c>
      <c r="C76" s="1" t="s">
        <v>194</v>
      </c>
      <c r="J76" s="1" t="s">
        <v>44</v>
      </c>
      <c r="K76" s="1" t="s">
        <v>67</v>
      </c>
      <c r="L76" s="1">
        <f>IF(OR(B76=0,B76=""),0,IF(COUNTIFS(Items!$E:$E,J76,Items!$F:$F,K76)+COUNTIFS(Items!$J:$J,J76,Items!$K:$K,K76)+COUNTIFS(Items!$O:$O,J76,Items!$P:$P,K76)=1,0,1))</f>
        <v>0</v>
      </c>
      <c r="M76" s="14">
        <v>17448.86</v>
      </c>
      <c r="N76" s="14">
        <v>0</v>
      </c>
      <c r="T76" s="10" t="str">
        <f>IF(RepPF!$L$4=Lists!$E$2,Lists!$E$2,IF(RepPF!$L$4&lt;&gt;"",IF($C76=RepPF!$L$4,RepPF!$L$4,0),Lists!$E$2))</f>
        <v>Все объекты</v>
      </c>
    </row>
    <row r="77" spans="2:20" x14ac:dyDescent="0.25">
      <c r="B77" s="7">
        <v>45351</v>
      </c>
      <c r="C77" s="1" t="s">
        <v>196</v>
      </c>
      <c r="J77" s="1" t="s">
        <v>44</v>
      </c>
      <c r="K77" s="1" t="s">
        <v>67</v>
      </c>
      <c r="L77" s="1">
        <f>IF(OR(B77=0,B77=""),0,IF(COUNTIFS(Items!$E:$E,J77,Items!$F:$F,K77)+COUNTIFS(Items!$J:$J,J77,Items!$K:$K,K77)+COUNTIFS(Items!$O:$O,J77,Items!$P:$P,K77)=1,0,1))</f>
        <v>0</v>
      </c>
      <c r="M77" s="14">
        <v>17260.88</v>
      </c>
      <c r="N77" s="14">
        <v>0</v>
      </c>
      <c r="T77" s="10" t="str">
        <f>IF(RepPF!$L$4=Lists!$E$2,Lists!$E$2,IF(RepPF!$L$4&lt;&gt;"",IF($C77=RepPF!$L$4,RepPF!$L$4,0),Lists!$E$2))</f>
        <v>Все объекты</v>
      </c>
    </row>
    <row r="78" spans="2:20" x14ac:dyDescent="0.25">
      <c r="B78" s="7">
        <v>45356</v>
      </c>
      <c r="C78" s="1" t="s">
        <v>194</v>
      </c>
      <c r="J78" s="1" t="s">
        <v>44</v>
      </c>
      <c r="K78" s="1" t="s">
        <v>69</v>
      </c>
      <c r="L78" s="1">
        <f>IF(OR(B78=0,B78=""),0,IF(COUNTIFS(Items!$E:$E,J78,Items!$F:$F,K78)+COUNTIFS(Items!$J:$J,J78,Items!$K:$K,K78)+COUNTIFS(Items!$O:$O,J78,Items!$P:$P,K78)=1,0,1))</f>
        <v>0</v>
      </c>
      <c r="M78" s="14">
        <v>21648</v>
      </c>
      <c r="N78" s="14">
        <v>0</v>
      </c>
      <c r="T78" s="10" t="str">
        <f>IF(RepPF!$L$4=Lists!$E$2,Lists!$E$2,IF(RepPF!$L$4&lt;&gt;"",IF($C78=RepPF!$L$4,RepPF!$L$4,0),Lists!$E$2))</f>
        <v>Все объекты</v>
      </c>
    </row>
    <row r="79" spans="2:20" x14ac:dyDescent="0.25">
      <c r="B79" s="7">
        <v>45357</v>
      </c>
      <c r="C79" s="1" t="s">
        <v>195</v>
      </c>
      <c r="J79" s="1" t="s">
        <v>110</v>
      </c>
      <c r="K79" s="1" t="s">
        <v>23</v>
      </c>
      <c r="L79" s="1">
        <f>IF(OR(B79=0,B79=""),0,IF(COUNTIFS(Items!$E:$E,J79,Items!$F:$F,K79)+COUNTIFS(Items!$J:$J,J79,Items!$K:$K,K79)+COUNTIFS(Items!$O:$O,J79,Items!$P:$P,K79)=1,0,1))</f>
        <v>0</v>
      </c>
      <c r="M79" s="14">
        <v>1213.48</v>
      </c>
      <c r="N79" s="14">
        <v>0</v>
      </c>
      <c r="T79" s="10" t="str">
        <f>IF(RepPF!$L$4=Lists!$E$2,Lists!$E$2,IF(RepPF!$L$4&lt;&gt;"",IF($C79=RepPF!$L$4,RepPF!$L$4,0),Lists!$E$2))</f>
        <v>Все объекты</v>
      </c>
    </row>
    <row r="80" spans="2:20" x14ac:dyDescent="0.25">
      <c r="B80" s="7">
        <v>45357</v>
      </c>
      <c r="C80" s="1" t="s">
        <v>195</v>
      </c>
      <c r="J80" s="1" t="s">
        <v>44</v>
      </c>
      <c r="K80" s="1" t="s">
        <v>74</v>
      </c>
      <c r="L80" s="1">
        <f>IF(OR(B80=0,B80=""),0,IF(COUNTIFS(Items!$E:$E,J80,Items!$F:$F,K80)+COUNTIFS(Items!$J:$J,J80,Items!$K:$K,K80)+COUNTIFS(Items!$O:$O,J80,Items!$P:$P,K80)=1,0,1))</f>
        <v>0</v>
      </c>
      <c r="M80" s="14">
        <v>6779.9999999999991</v>
      </c>
      <c r="N80" s="14">
        <v>0</v>
      </c>
      <c r="T80" s="10" t="str">
        <f>IF(RepPF!$L$4=Lists!$E$2,Lists!$E$2,IF(RepPF!$L$4&lt;&gt;"",IF($C80=RepPF!$L$4,RepPF!$L$4,0),Lists!$E$2))</f>
        <v>Все объекты</v>
      </c>
    </row>
    <row r="81" spans="2:20" x14ac:dyDescent="0.25">
      <c r="B81" s="7">
        <v>45358</v>
      </c>
      <c r="C81" s="1" t="s">
        <v>194</v>
      </c>
      <c r="J81" s="1" t="s">
        <v>44</v>
      </c>
      <c r="K81" s="1" t="s">
        <v>78</v>
      </c>
      <c r="L81" s="1">
        <f>IF(OR(B81=0,B81=""),0,IF(COUNTIFS(Items!$E:$E,J81,Items!$F:$F,K81)+COUNTIFS(Items!$J:$J,J81,Items!$K:$K,K81)+COUNTIFS(Items!$O:$O,J81,Items!$P:$P,K81)=1,0,1))</f>
        <v>0</v>
      </c>
      <c r="M81" s="14">
        <v>112269.29999999999</v>
      </c>
      <c r="N81" s="14">
        <v>0</v>
      </c>
      <c r="T81" s="10" t="str">
        <f>IF(RepPF!$L$4=Lists!$E$2,Lists!$E$2,IF(RepPF!$L$4&lt;&gt;"",IF($C81=RepPF!$L$4,RepPF!$L$4,0),Lists!$E$2))</f>
        <v>Все объекты</v>
      </c>
    </row>
    <row r="82" spans="2:20" x14ac:dyDescent="0.25">
      <c r="B82" s="7">
        <v>45358</v>
      </c>
      <c r="C82" s="1" t="s">
        <v>194</v>
      </c>
      <c r="J82" s="1" t="s">
        <v>44</v>
      </c>
      <c r="K82" s="1" t="s">
        <v>75</v>
      </c>
      <c r="L82" s="1">
        <f>IF(OR(B82=0,B82=""),0,IF(COUNTIFS(Items!$E:$E,J82,Items!$F:$F,K82)+COUNTIFS(Items!$J:$J,J82,Items!$K:$K,K82)+COUNTIFS(Items!$O:$O,J82,Items!$P:$P,K82)=1,0,1))</f>
        <v>0</v>
      </c>
      <c r="M82" s="14">
        <v>1137.5</v>
      </c>
      <c r="N82" s="14">
        <v>0</v>
      </c>
      <c r="T82" s="10" t="str">
        <f>IF(RepPF!$L$4=Lists!$E$2,Lists!$E$2,IF(RepPF!$L$4&lt;&gt;"",IF($C82=RepPF!$L$4,RepPF!$L$4,0),Lists!$E$2))</f>
        <v>Все объекты</v>
      </c>
    </row>
    <row r="83" spans="2:20" x14ac:dyDescent="0.25">
      <c r="B83" s="7">
        <v>45358</v>
      </c>
      <c r="C83" s="1" t="s">
        <v>195</v>
      </c>
      <c r="J83" s="1" t="s">
        <v>44</v>
      </c>
      <c r="K83" s="1" t="s">
        <v>75</v>
      </c>
      <c r="L83" s="1">
        <f>IF(OR(B83=0,B83=""),0,IF(COUNTIFS(Items!$E:$E,J83,Items!$F:$F,K83)+COUNTIFS(Items!$J:$J,J83,Items!$K:$K,K83)+COUNTIFS(Items!$O:$O,J83,Items!$P:$P,K83)=1,0,1))</f>
        <v>0</v>
      </c>
      <c r="M83" s="14">
        <v>1537.5</v>
      </c>
      <c r="N83" s="14">
        <v>0</v>
      </c>
      <c r="T83" s="10" t="str">
        <f>IF(RepPF!$L$4=Lists!$E$2,Lists!$E$2,IF(RepPF!$L$4&lt;&gt;"",IF($C83=RepPF!$L$4,RepPF!$L$4,0),Lists!$E$2))</f>
        <v>Все объекты</v>
      </c>
    </row>
    <row r="84" spans="2:20" x14ac:dyDescent="0.25">
      <c r="B84" s="7">
        <v>45359</v>
      </c>
      <c r="C84" s="1" t="s">
        <v>195</v>
      </c>
      <c r="J84" s="1" t="s">
        <v>44</v>
      </c>
      <c r="K84" s="1" t="s">
        <v>75</v>
      </c>
      <c r="L84" s="1">
        <f>IF(OR(B84=0,B84=""),0,IF(COUNTIFS(Items!$E:$E,J84,Items!$F:$F,K84)+COUNTIFS(Items!$J:$J,J84,Items!$K:$K,K84)+COUNTIFS(Items!$O:$O,J84,Items!$P:$P,K84)=1,0,1))</f>
        <v>0</v>
      </c>
      <c r="M84" s="14">
        <v>274620</v>
      </c>
      <c r="N84" s="14">
        <v>0</v>
      </c>
      <c r="T84" s="10" t="str">
        <f>IF(RepPF!$L$4=Lists!$E$2,Lists!$E$2,IF(RepPF!$L$4&lt;&gt;"",IF($C84=RepPF!$L$4,RepPF!$L$4,0),Lists!$E$2))</f>
        <v>Все объекты</v>
      </c>
    </row>
    <row r="85" spans="2:20" x14ac:dyDescent="0.25">
      <c r="B85" s="7">
        <v>45359</v>
      </c>
      <c r="C85" s="1" t="s">
        <v>194</v>
      </c>
      <c r="J85" s="1" t="s">
        <v>110</v>
      </c>
      <c r="K85" s="1" t="s">
        <v>23</v>
      </c>
      <c r="L85" s="1">
        <f>IF(OR(B85=0,B85=""),0,IF(COUNTIFS(Items!$E:$E,J85,Items!$F:$F,K85)+COUNTIFS(Items!$J:$J,J85,Items!$K:$K,K85)+COUNTIFS(Items!$O:$O,J85,Items!$P:$P,K85)=1,0,1))</f>
        <v>0</v>
      </c>
      <c r="M85" s="14">
        <v>1490.4699999999998</v>
      </c>
      <c r="N85" s="14">
        <v>0</v>
      </c>
      <c r="T85" s="10" t="str">
        <f>IF(RepPF!$L$4=Lists!$E$2,Lists!$E$2,IF(RepPF!$L$4&lt;&gt;"",IF($C85=RepPF!$L$4,RepPF!$L$4,0),Lists!$E$2))</f>
        <v>Все объекты</v>
      </c>
    </row>
    <row r="86" spans="2:20" x14ac:dyDescent="0.25">
      <c r="B86" s="7">
        <v>45359</v>
      </c>
      <c r="C86" s="1" t="s">
        <v>196</v>
      </c>
      <c r="J86" s="1" t="s">
        <v>44</v>
      </c>
      <c r="K86" s="1" t="s">
        <v>74</v>
      </c>
      <c r="L86" s="1">
        <f>IF(OR(B86=0,B86=""),0,IF(COUNTIFS(Items!$E:$E,J86,Items!$F:$F,K86)+COUNTIFS(Items!$J:$J,J86,Items!$K:$K,K86)+COUNTIFS(Items!$O:$O,J86,Items!$P:$P,K86)=1,0,1))</f>
        <v>0</v>
      </c>
      <c r="M86" s="14">
        <v>149749.6</v>
      </c>
      <c r="N86" s="14">
        <v>0</v>
      </c>
      <c r="T86" s="10" t="str">
        <f>IF(RepPF!$L$4=Lists!$E$2,Lists!$E$2,IF(RepPF!$L$4&lt;&gt;"",IF($C86=RepPF!$L$4,RepPF!$L$4,0),Lists!$E$2))</f>
        <v>Все объекты</v>
      </c>
    </row>
    <row r="87" spans="2:20" x14ac:dyDescent="0.25">
      <c r="B87" s="7">
        <v>45359</v>
      </c>
      <c r="C87" s="1" t="s">
        <v>194</v>
      </c>
      <c r="J87" s="1" t="s">
        <v>44</v>
      </c>
      <c r="K87" s="1" t="s">
        <v>76</v>
      </c>
      <c r="L87" s="1">
        <f>IF(OR(B87=0,B87=""),0,IF(COUNTIFS(Items!$E:$E,J87,Items!$F:$F,K87)+COUNTIFS(Items!$J:$J,J87,Items!$K:$K,K87)+COUNTIFS(Items!$O:$O,J87,Items!$P:$P,K87)=1,0,1))</f>
        <v>0</v>
      </c>
      <c r="M87" s="14">
        <v>1911</v>
      </c>
      <c r="N87" s="14">
        <v>0</v>
      </c>
      <c r="T87" s="10" t="str">
        <f>IF(RepPF!$L$4=Lists!$E$2,Lists!$E$2,IF(RepPF!$L$4&lt;&gt;"",IF($C87=RepPF!$L$4,RepPF!$L$4,0),Lists!$E$2))</f>
        <v>Все объекты</v>
      </c>
    </row>
    <row r="88" spans="2:20" x14ac:dyDescent="0.25">
      <c r="B88" s="7">
        <v>45363</v>
      </c>
      <c r="C88" s="1" t="s">
        <v>195</v>
      </c>
      <c r="J88" s="1" t="s">
        <v>44</v>
      </c>
      <c r="K88" s="1" t="s">
        <v>76</v>
      </c>
      <c r="L88" s="1">
        <f>IF(OR(B88=0,B88=""),0,IF(COUNTIFS(Items!$E:$E,J88,Items!$F:$F,K88)+COUNTIFS(Items!$J:$J,J88,Items!$K:$K,K88)+COUNTIFS(Items!$O:$O,J88,Items!$P:$P,K88)=1,0,1))</f>
        <v>0</v>
      </c>
      <c r="M88" s="14">
        <v>2583</v>
      </c>
      <c r="N88" s="14">
        <v>0</v>
      </c>
      <c r="T88" s="10" t="str">
        <f>IF(RepPF!$L$4=Lists!$E$2,Lists!$E$2,IF(RepPF!$L$4&lt;&gt;"",IF($C88=RepPF!$L$4,RepPF!$L$4,0),Lists!$E$2))</f>
        <v>Все объекты</v>
      </c>
    </row>
    <row r="89" spans="2:20" x14ac:dyDescent="0.25">
      <c r="B89" s="7">
        <v>45363</v>
      </c>
      <c r="C89" s="1" t="s">
        <v>195</v>
      </c>
      <c r="J89" s="1" t="s">
        <v>44</v>
      </c>
      <c r="K89" s="1" t="s">
        <v>75</v>
      </c>
      <c r="L89" s="1">
        <f>IF(OR(B89=0,B89=""),0,IF(COUNTIFS(Items!$E:$E,J89,Items!$F:$F,K89)+COUNTIFS(Items!$J:$J,J89,Items!$K:$K,K89)+COUNTIFS(Items!$O:$O,J89,Items!$P:$P,K89)=1,0,1))</f>
        <v>0</v>
      </c>
      <c r="M89" s="14">
        <v>47288</v>
      </c>
      <c r="N89" s="14">
        <v>0</v>
      </c>
      <c r="T89" s="10" t="str">
        <f>IF(RepPF!$L$4=Lists!$E$2,Lists!$E$2,IF(RepPF!$L$4&lt;&gt;"",IF($C89=RepPF!$L$4,RepPF!$L$4,0),Lists!$E$2))</f>
        <v>Все объекты</v>
      </c>
    </row>
    <row r="90" spans="2:20" x14ac:dyDescent="0.25">
      <c r="B90" s="7">
        <v>45363</v>
      </c>
      <c r="C90" s="1" t="s">
        <v>194</v>
      </c>
      <c r="J90" s="1" t="s">
        <v>110</v>
      </c>
      <c r="K90" s="1" t="s">
        <v>23</v>
      </c>
      <c r="L90" s="1">
        <f>IF(OR(B90=0,B90=""),0,IF(COUNTIFS(Items!$E:$E,J90,Items!$F:$F,K90)+COUNTIFS(Items!$J:$J,J90,Items!$K:$K,K90)+COUNTIFS(Items!$O:$O,J90,Items!$P:$P,K90)=1,0,1))</f>
        <v>0</v>
      </c>
      <c r="M90" s="14">
        <v>1525.4999999999998</v>
      </c>
      <c r="N90" s="14">
        <v>0</v>
      </c>
      <c r="T90" s="10" t="str">
        <f>IF(RepPF!$L$4=Lists!$E$2,Lists!$E$2,IF(RepPF!$L$4&lt;&gt;"",IF($C90=RepPF!$L$4,RepPF!$L$4,0),Lists!$E$2))</f>
        <v>Все объекты</v>
      </c>
    </row>
    <row r="91" spans="2:20" x14ac:dyDescent="0.25">
      <c r="B91" s="7">
        <v>45364</v>
      </c>
      <c r="C91" s="1" t="s">
        <v>195</v>
      </c>
      <c r="J91" s="1" t="s">
        <v>110</v>
      </c>
      <c r="K91" s="1" t="s">
        <v>23</v>
      </c>
      <c r="L91" s="1">
        <f>IF(OR(B91=0,B91=""),0,IF(COUNTIFS(Items!$E:$E,J91,Items!$F:$F,K91)+COUNTIFS(Items!$J:$J,J91,Items!$K:$K,K91)+COUNTIFS(Items!$O:$O,J91,Items!$P:$P,K91)=1,0,1))</f>
        <v>0</v>
      </c>
      <c r="M91" s="14">
        <v>1930.5</v>
      </c>
      <c r="N91" s="14">
        <v>0</v>
      </c>
      <c r="T91" s="10" t="str">
        <f>IF(RepPF!$L$4=Lists!$E$2,Lists!$E$2,IF(RepPF!$L$4&lt;&gt;"",IF($C91=RepPF!$L$4,RepPF!$L$4,0),Lists!$E$2))</f>
        <v>Все объекты</v>
      </c>
    </row>
    <row r="92" spans="2:20" x14ac:dyDescent="0.25">
      <c r="B92" s="7">
        <v>45364</v>
      </c>
      <c r="C92" s="1" t="s">
        <v>195</v>
      </c>
      <c r="J92" s="1" t="s">
        <v>44</v>
      </c>
      <c r="K92" s="1" t="s">
        <v>111</v>
      </c>
      <c r="L92" s="1">
        <f>IF(OR(B92=0,B92=""),0,IF(COUNTIFS(Items!$E:$E,J92,Items!$F:$F,K92)+COUNTIFS(Items!$J:$J,J92,Items!$K:$K,K92)+COUNTIFS(Items!$O:$O,J92,Items!$P:$P,K92)=1,0,1))</f>
        <v>0</v>
      </c>
      <c r="M92" s="14">
        <v>314314</v>
      </c>
      <c r="N92" s="14">
        <v>0</v>
      </c>
      <c r="T92" s="10" t="str">
        <f>IF(RepPF!$L$4=Lists!$E$2,Lists!$E$2,IF(RepPF!$L$4&lt;&gt;"",IF($C92=RepPF!$L$4,RepPF!$L$4,0),Lists!$E$2))</f>
        <v>Все объекты</v>
      </c>
    </row>
    <row r="93" spans="2:20" x14ac:dyDescent="0.25">
      <c r="B93" s="7">
        <v>45366</v>
      </c>
      <c r="C93" s="1" t="s">
        <v>194</v>
      </c>
      <c r="J93" s="1" t="s">
        <v>44</v>
      </c>
      <c r="K93" s="1" t="s">
        <v>78</v>
      </c>
      <c r="L93" s="1">
        <f>IF(OR(B93=0,B93=""),0,IF(COUNTIFS(Items!$E:$E,J93,Items!$F:$F,K93)+COUNTIFS(Items!$J:$J,J93,Items!$K:$K,K93)+COUNTIFS(Items!$O:$O,J93,Items!$P:$P,K93)=1,0,1))</f>
        <v>0</v>
      </c>
      <c r="M93" s="14">
        <v>345852.63</v>
      </c>
      <c r="N93" s="14">
        <v>0</v>
      </c>
      <c r="T93" s="10" t="str">
        <f>IF(RepPF!$L$4=Lists!$E$2,Lists!$E$2,IF(RepPF!$L$4&lt;&gt;"",IF($C93=RepPF!$L$4,RepPF!$L$4,0),Lists!$E$2))</f>
        <v>Все объекты</v>
      </c>
    </row>
    <row r="94" spans="2:20" x14ac:dyDescent="0.25">
      <c r="B94" s="7">
        <v>45366</v>
      </c>
      <c r="C94" s="1" t="s">
        <v>194</v>
      </c>
      <c r="J94" s="1" t="s">
        <v>44</v>
      </c>
      <c r="K94" s="1" t="s">
        <v>65</v>
      </c>
      <c r="L94" s="1">
        <f>IF(OR(B94=0,B94=""),0,IF(COUNTIFS(Items!$E:$E,J94,Items!$F:$F,K94)+COUNTIFS(Items!$J:$J,J94,Items!$K:$K,K94)+COUNTIFS(Items!$O:$O,J94,Items!$P:$P,K94)=1,0,1))</f>
        <v>0</v>
      </c>
      <c r="M94" s="14">
        <v>393.76</v>
      </c>
      <c r="N94" s="14">
        <v>0</v>
      </c>
      <c r="T94" s="10" t="str">
        <f>IF(RepPF!$L$4=Lists!$E$2,Lists!$E$2,IF(RepPF!$L$4&lt;&gt;"",IF($C94=RepPF!$L$4,RepPF!$L$4,0),Lists!$E$2))</f>
        <v>Все объекты</v>
      </c>
    </row>
    <row r="95" spans="2:20" x14ac:dyDescent="0.25">
      <c r="B95" s="7">
        <v>45366</v>
      </c>
      <c r="C95" s="1" t="s">
        <v>194</v>
      </c>
      <c r="J95" s="1" t="s">
        <v>44</v>
      </c>
      <c r="K95" s="1" t="s">
        <v>76</v>
      </c>
      <c r="L95" s="1">
        <f>IF(OR(B95=0,B95=""),0,IF(COUNTIFS(Items!$E:$E,J95,Items!$F:$F,K95)+COUNTIFS(Items!$J:$J,J95,Items!$K:$K,K95)+COUNTIFS(Items!$O:$O,J95,Items!$P:$P,K95)=1,0,1))</f>
        <v>0</v>
      </c>
      <c r="M95" s="14">
        <v>1762.7999999999997</v>
      </c>
      <c r="N95" s="14">
        <v>0</v>
      </c>
      <c r="T95" s="10" t="str">
        <f>IF(RepPF!$L$4=Lists!$E$2,Lists!$E$2,IF(RepPF!$L$4&lt;&gt;"",IF($C95=RepPF!$L$4,RepPF!$L$4,0),Lists!$E$2))</f>
        <v>Все объекты</v>
      </c>
    </row>
    <row r="96" spans="2:20" x14ac:dyDescent="0.25">
      <c r="B96" s="7">
        <v>45366</v>
      </c>
      <c r="C96" s="1" t="s">
        <v>194</v>
      </c>
      <c r="J96" s="1" t="s">
        <v>44</v>
      </c>
      <c r="K96" s="1" t="s">
        <v>77</v>
      </c>
      <c r="L96" s="1">
        <f>IF(OR(B96=0,B96=""),0,IF(COUNTIFS(Items!$E:$E,J96,Items!$F:$F,K96)+COUNTIFS(Items!$J:$J,J96,Items!$K:$K,K96)+COUNTIFS(Items!$O:$O,J96,Items!$P:$P,K96)=1,0,1))</f>
        <v>0</v>
      </c>
      <c r="M96" s="14">
        <v>22994.399999999998</v>
      </c>
      <c r="N96" s="14">
        <v>0</v>
      </c>
      <c r="T96" s="10" t="str">
        <f>IF(RepPF!$L$4=Lists!$E$2,Lists!$E$2,IF(RepPF!$L$4&lt;&gt;"",IF($C96=RepPF!$L$4,RepPF!$L$4,0),Lists!$E$2))</f>
        <v>Все объекты</v>
      </c>
    </row>
    <row r="97" spans="2:20" x14ac:dyDescent="0.25">
      <c r="B97" s="7">
        <v>45363</v>
      </c>
      <c r="C97" s="1" t="s">
        <v>194</v>
      </c>
      <c r="J97" s="1" t="s">
        <v>44</v>
      </c>
      <c r="K97" s="1" t="s">
        <v>69</v>
      </c>
      <c r="L97" s="1">
        <f>IF(OR(B97=0,B97=""),0,IF(COUNTIFS(Items!$E:$E,J97,Items!$F:$F,K97)+COUNTIFS(Items!$J:$J,J97,Items!$K:$K,K97)+COUNTIFS(Items!$O:$O,J97,Items!$P:$P,K97)=1,0,1))</f>
        <v>0</v>
      </c>
      <c r="M97" s="14">
        <v>1274</v>
      </c>
      <c r="N97" s="14">
        <v>0</v>
      </c>
      <c r="T97" s="10" t="str">
        <f>IF(RepPF!$L$4=Lists!$E$2,Lists!$E$2,IF(RepPF!$L$4&lt;&gt;"",IF($C97=RepPF!$L$4,RepPF!$L$4,0),Lists!$E$2))</f>
        <v>Все объекты</v>
      </c>
    </row>
    <row r="98" spans="2:20" x14ac:dyDescent="0.25">
      <c r="B98" s="7">
        <v>45367</v>
      </c>
      <c r="C98" s="1" t="s">
        <v>194</v>
      </c>
      <c r="J98" s="1" t="s">
        <v>44</v>
      </c>
      <c r="K98" s="1" t="s">
        <v>78</v>
      </c>
      <c r="L98" s="1">
        <f>IF(OR(B98=0,B98=""),0,IF(COUNTIFS(Items!$E:$E,J98,Items!$F:$F,K98)+COUNTIFS(Items!$J:$J,J98,Items!$K:$K,K98)+COUNTIFS(Items!$O:$O,J98,Items!$P:$P,K98)=1,0,1))</f>
        <v>0</v>
      </c>
      <c r="M98" s="14">
        <v>96567.3</v>
      </c>
      <c r="N98" s="14">
        <v>0</v>
      </c>
      <c r="T98" s="10" t="str">
        <f>IF(RepPF!$L$4=Lists!$E$2,Lists!$E$2,IF(RepPF!$L$4&lt;&gt;"",IF($C98=RepPF!$L$4,RepPF!$L$4,0),Lists!$E$2))</f>
        <v>Все объекты</v>
      </c>
    </row>
    <row r="99" spans="2:20" x14ac:dyDescent="0.25">
      <c r="B99" s="7">
        <v>45367</v>
      </c>
      <c r="C99" s="1" t="s">
        <v>194</v>
      </c>
      <c r="J99" s="1" t="s">
        <v>44</v>
      </c>
      <c r="K99" s="1" t="s">
        <v>92</v>
      </c>
      <c r="L99" s="1">
        <f>IF(OR(B99=0,B99=""),0,IF(COUNTIFS(Items!$E:$E,J99,Items!$F:$F,K99)+COUNTIFS(Items!$J:$J,J99,Items!$K:$K,K99)+COUNTIFS(Items!$O:$O,J99,Items!$P:$P,K99)=1,0,1))</f>
        <v>0</v>
      </c>
      <c r="M99" s="14">
        <v>11500</v>
      </c>
      <c r="N99" s="14">
        <v>0</v>
      </c>
      <c r="T99" s="10" t="str">
        <f>IF(RepPF!$L$4=Lists!$E$2,Lists!$E$2,IF(RepPF!$L$4&lt;&gt;"",IF($C99=RepPF!$L$4,RepPF!$L$4,0),Lists!$E$2))</f>
        <v>Все объекты</v>
      </c>
    </row>
    <row r="100" spans="2:20" x14ac:dyDescent="0.25">
      <c r="B100" s="7">
        <v>45367</v>
      </c>
      <c r="C100" s="1" t="s">
        <v>194</v>
      </c>
      <c r="J100" s="1" t="s">
        <v>44</v>
      </c>
      <c r="K100" s="1" t="s">
        <v>74</v>
      </c>
      <c r="L100" s="1">
        <f>IF(OR(B100=0,B100=""),0,IF(COUNTIFS(Items!$E:$E,J100,Items!$F:$F,K100)+COUNTIFS(Items!$J:$J,J100,Items!$K:$K,K100)+COUNTIFS(Items!$O:$O,J100,Items!$P:$P,K100)=1,0,1))</f>
        <v>0</v>
      </c>
      <c r="M100" s="14">
        <v>25279.229999999996</v>
      </c>
      <c r="N100" s="14">
        <v>0</v>
      </c>
      <c r="T100" s="10" t="str">
        <f>IF(RepPF!$L$4=Lists!$E$2,Lists!$E$2,IF(RepPF!$L$4&lt;&gt;"",IF($C100=RepPF!$L$4,RepPF!$L$4,0),Lists!$E$2))</f>
        <v>Все объекты</v>
      </c>
    </row>
    <row r="101" spans="2:20" x14ac:dyDescent="0.25">
      <c r="B101" s="7">
        <v>45367</v>
      </c>
      <c r="C101" s="1" t="s">
        <v>194</v>
      </c>
      <c r="J101" s="1" t="s">
        <v>44</v>
      </c>
      <c r="K101" s="1" t="s">
        <v>78</v>
      </c>
      <c r="L101" s="1">
        <f>IF(OR(B101=0,B101=""),0,IF(COUNTIFS(Items!$E:$E,J101,Items!$F:$F,K101)+COUNTIFS(Items!$J:$J,J101,Items!$K:$K,K101)+COUNTIFS(Items!$O:$O,J101,Items!$P:$P,K101)=1,0,1))</f>
        <v>0</v>
      </c>
      <c r="M101" s="14">
        <v>17899.309999999998</v>
      </c>
      <c r="N101" s="14">
        <v>0</v>
      </c>
      <c r="T101" s="10" t="str">
        <f>IF(RepPF!$L$4=Lists!$E$2,Lists!$E$2,IF(RepPF!$L$4&lt;&gt;"",IF($C101=RepPF!$L$4,RepPF!$L$4,0),Lists!$E$2))</f>
        <v>Все объекты</v>
      </c>
    </row>
    <row r="102" spans="2:20" x14ac:dyDescent="0.25">
      <c r="B102" s="7">
        <v>45368</v>
      </c>
      <c r="C102" s="1" t="s">
        <v>194</v>
      </c>
      <c r="J102" s="1" t="s">
        <v>44</v>
      </c>
      <c r="K102" s="1" t="s">
        <v>76</v>
      </c>
      <c r="L102" s="1">
        <f>IF(OR(B102=0,B102=""),0,IF(COUNTIFS(Items!$E:$E,J102,Items!$F:$F,K102)+COUNTIFS(Items!$J:$J,J102,Items!$K:$K,K102)+COUNTIFS(Items!$O:$O,J102,Items!$P:$P,K102)=1,0,1))</f>
        <v>0</v>
      </c>
      <c r="M102" s="14">
        <v>637</v>
      </c>
      <c r="N102" s="14">
        <v>0</v>
      </c>
      <c r="T102" s="10" t="str">
        <f>IF(RepPF!$L$4=Lists!$E$2,Lists!$E$2,IF(RepPF!$L$4&lt;&gt;"",IF($C102=RepPF!$L$4,RepPF!$L$4,0),Lists!$E$2))</f>
        <v>Все объекты</v>
      </c>
    </row>
    <row r="103" spans="2:20" x14ac:dyDescent="0.25">
      <c r="B103" s="7">
        <v>45370</v>
      </c>
      <c r="C103" s="1" t="s">
        <v>194</v>
      </c>
      <c r="J103" s="1" t="s">
        <v>44</v>
      </c>
      <c r="K103" s="1" t="s">
        <v>74</v>
      </c>
      <c r="L103" s="1">
        <f>IF(OR(B103=0,B103=""),0,IF(COUNTIFS(Items!$E:$E,J103,Items!$F:$F,K103)+COUNTIFS(Items!$J:$J,J103,Items!$K:$K,K103)+COUNTIFS(Items!$O:$O,J103,Items!$P:$P,K103)=1,0,1))</f>
        <v>0</v>
      </c>
      <c r="M103" s="14">
        <v>6150</v>
      </c>
      <c r="N103" s="14">
        <v>0</v>
      </c>
      <c r="T103" s="10" t="str">
        <f>IF(RepPF!$L$4=Lists!$E$2,Lists!$E$2,IF(RepPF!$L$4&lt;&gt;"",IF($C103=RepPF!$L$4,RepPF!$L$4,0),Lists!$E$2))</f>
        <v>Все объекты</v>
      </c>
    </row>
    <row r="104" spans="2:20" x14ac:dyDescent="0.25">
      <c r="B104" s="7">
        <v>45370</v>
      </c>
      <c r="C104" s="1" t="s">
        <v>194</v>
      </c>
      <c r="J104" s="1" t="s">
        <v>44</v>
      </c>
      <c r="K104" s="1" t="s">
        <v>77</v>
      </c>
      <c r="L104" s="1">
        <f>IF(OR(B104=0,B104=""),0,IF(COUNTIFS(Items!$E:$E,J104,Items!$F:$F,K104)+COUNTIFS(Items!$J:$J,J104,Items!$K:$K,K104)+COUNTIFS(Items!$O:$O,J104,Items!$P:$P,K104)=1,0,1))</f>
        <v>0</v>
      </c>
      <c r="M104" s="14">
        <v>24350.560000000001</v>
      </c>
      <c r="N104" s="14">
        <v>0</v>
      </c>
      <c r="T104" s="10" t="str">
        <f>IF(RepPF!$L$4=Lists!$E$2,Lists!$E$2,IF(RepPF!$L$4&lt;&gt;"",IF($C104=RepPF!$L$4,RepPF!$L$4,0),Lists!$E$2))</f>
        <v>Все объекты</v>
      </c>
    </row>
    <row r="105" spans="2:20" x14ac:dyDescent="0.25">
      <c r="B105" s="7">
        <v>45370</v>
      </c>
      <c r="C105" s="1" t="s">
        <v>194</v>
      </c>
      <c r="J105" s="1" t="s">
        <v>44</v>
      </c>
      <c r="K105" s="1" t="s">
        <v>65</v>
      </c>
      <c r="L105" s="1">
        <f>IF(OR(B105=0,B105=""),0,IF(COUNTIFS(Items!$E:$E,J105,Items!$F:$F,K105)+COUNTIFS(Items!$J:$J,J105,Items!$K:$K,K105)+COUNTIFS(Items!$O:$O,J105,Items!$P:$P,K105)=1,0,1))</f>
        <v>0</v>
      </c>
      <c r="M105" s="14">
        <v>727.71999999999991</v>
      </c>
      <c r="N105" s="14">
        <v>0</v>
      </c>
      <c r="T105" s="10" t="str">
        <f>IF(RepPF!$L$4=Lists!$E$2,Lists!$E$2,IF(RepPF!$L$4&lt;&gt;"",IF($C105=RepPF!$L$4,RepPF!$L$4,0),Lists!$E$2))</f>
        <v>Все объекты</v>
      </c>
    </row>
    <row r="106" spans="2:20" x14ac:dyDescent="0.25">
      <c r="B106" s="7">
        <v>45370</v>
      </c>
      <c r="C106" s="1" t="s">
        <v>195</v>
      </c>
      <c r="J106" s="1" t="s">
        <v>44</v>
      </c>
      <c r="K106" s="1" t="s">
        <v>92</v>
      </c>
      <c r="L106" s="1">
        <f>IF(OR(B106=0,B106=""),0,IF(COUNTIFS(Items!$E:$E,J106,Items!$F:$F,K106)+COUNTIFS(Items!$J:$J,J106,Items!$K:$K,K106)+COUNTIFS(Items!$O:$O,J106,Items!$P:$P,K106)=1,0,1))</f>
        <v>0</v>
      </c>
      <c r="M106" s="14">
        <v>17160</v>
      </c>
      <c r="N106" s="14">
        <v>0</v>
      </c>
      <c r="T106" s="10" t="str">
        <f>IF(RepPF!$L$4=Lists!$E$2,Lists!$E$2,IF(RepPF!$L$4&lt;&gt;"",IF($C106=RepPF!$L$4,RepPF!$L$4,0),Lists!$E$2))</f>
        <v>Все объекты</v>
      </c>
    </row>
    <row r="107" spans="2:20" x14ac:dyDescent="0.25">
      <c r="B107" s="7">
        <v>45370</v>
      </c>
      <c r="C107" s="1" t="s">
        <v>196</v>
      </c>
      <c r="J107" s="1" t="s">
        <v>44</v>
      </c>
      <c r="K107" s="1" t="s">
        <v>74</v>
      </c>
      <c r="L107" s="1">
        <f>IF(OR(B107=0,B107=""),0,IF(COUNTIFS(Items!$E:$E,J107,Items!$F:$F,K107)+COUNTIFS(Items!$J:$J,J107,Items!$K:$K,K107)+COUNTIFS(Items!$O:$O,J107,Items!$P:$P,K107)=1,0,1))</f>
        <v>0</v>
      </c>
      <c r="M107" s="14">
        <v>10920</v>
      </c>
      <c r="N107" s="14">
        <v>0</v>
      </c>
      <c r="T107" s="10" t="str">
        <f>IF(RepPF!$L$4=Lists!$E$2,Lists!$E$2,IF(RepPF!$L$4&lt;&gt;"",IF($C107=RepPF!$L$4,RepPF!$L$4,0),Lists!$E$2))</f>
        <v>Все объекты</v>
      </c>
    </row>
    <row r="108" spans="2:20" x14ac:dyDescent="0.25">
      <c r="B108" s="7">
        <v>45370</v>
      </c>
      <c r="C108" s="1" t="s">
        <v>194</v>
      </c>
      <c r="J108" s="1" t="s">
        <v>44</v>
      </c>
      <c r="K108" s="1" t="s">
        <v>65</v>
      </c>
      <c r="L108" s="1">
        <f>IF(OR(B108=0,B108=""),0,IF(COUNTIFS(Items!$E:$E,J108,Items!$F:$F,K108)+COUNTIFS(Items!$J:$J,J108,Items!$K:$K,K108)+COUNTIFS(Items!$O:$O,J108,Items!$P:$P,K108)=1,0,1))</f>
        <v>0</v>
      </c>
      <c r="M108" s="14">
        <v>18204</v>
      </c>
      <c r="N108" s="14">
        <v>0</v>
      </c>
      <c r="T108" s="10" t="str">
        <f>IF(RepPF!$L$4=Lists!$E$2,Lists!$E$2,IF(RepPF!$L$4&lt;&gt;"",IF($C108=RepPF!$L$4,RepPF!$L$4,0),Lists!$E$2))</f>
        <v>Все объекты</v>
      </c>
    </row>
    <row r="109" spans="2:20" x14ac:dyDescent="0.25">
      <c r="B109" s="7">
        <v>45370</v>
      </c>
      <c r="C109" s="1" t="s">
        <v>195</v>
      </c>
      <c r="J109" s="1" t="s">
        <v>44</v>
      </c>
      <c r="K109" s="1" t="s">
        <v>65</v>
      </c>
      <c r="L109" s="1">
        <f>IF(OR(B109=0,B109=""),0,IF(COUNTIFS(Items!$E:$E,J109,Items!$F:$F,K109)+COUNTIFS(Items!$J:$J,J109,Items!$K:$K,K109)+COUNTIFS(Items!$O:$O,J109,Items!$P:$P,K109)=1,0,1))</f>
        <v>0</v>
      </c>
      <c r="M109" s="14">
        <v>13616</v>
      </c>
      <c r="N109" s="14">
        <v>0</v>
      </c>
      <c r="T109" s="10" t="str">
        <f>IF(RepPF!$L$4=Lists!$E$2,Lists!$E$2,IF(RepPF!$L$4&lt;&gt;"",IF($C109=RepPF!$L$4,RepPF!$L$4,0),Lists!$E$2))</f>
        <v>Все объекты</v>
      </c>
    </row>
    <row r="110" spans="2:20" x14ac:dyDescent="0.25">
      <c r="B110" s="7">
        <v>45370</v>
      </c>
      <c r="C110" s="1" t="s">
        <v>194</v>
      </c>
      <c r="J110" s="1" t="s">
        <v>44</v>
      </c>
      <c r="K110" s="1" t="s">
        <v>67</v>
      </c>
      <c r="L110" s="1">
        <f>IF(OR(B110=0,B110=""),0,IF(COUNTIFS(Items!$E:$E,J110,Items!$F:$F,K110)+COUNTIFS(Items!$J:$J,J110,Items!$K:$K,K110)+COUNTIFS(Items!$O:$O,J110,Items!$P:$P,K110)=1,0,1))</f>
        <v>0</v>
      </c>
      <c r="M110" s="14">
        <v>27576.519999999997</v>
      </c>
      <c r="N110" s="14">
        <v>0</v>
      </c>
      <c r="T110" s="10" t="str">
        <f>IF(RepPF!$L$4=Lists!$E$2,Lists!$E$2,IF(RepPF!$L$4&lt;&gt;"",IF($C110=RepPF!$L$4,RepPF!$L$4,0),Lists!$E$2))</f>
        <v>Все объекты</v>
      </c>
    </row>
    <row r="111" spans="2:20" x14ac:dyDescent="0.25">
      <c r="B111" s="7">
        <v>45371</v>
      </c>
      <c r="C111" s="1" t="s">
        <v>196</v>
      </c>
      <c r="J111" s="1" t="s">
        <v>44</v>
      </c>
      <c r="K111" s="1" t="s">
        <v>67</v>
      </c>
      <c r="L111" s="1">
        <f>IF(OR(B111=0,B111=""),0,IF(COUNTIFS(Items!$E:$E,J111,Items!$F:$F,K111)+COUNTIFS(Items!$J:$J,J111,Items!$K:$K,K111)+COUNTIFS(Items!$O:$O,J111,Items!$P:$P,K111)=1,0,1))</f>
        <v>0</v>
      </c>
      <c r="M111" s="14">
        <v>54248.479999999996</v>
      </c>
      <c r="N111" s="14">
        <v>0</v>
      </c>
      <c r="T111" s="10" t="str">
        <f>IF(RepPF!$L$4=Lists!$E$2,Lists!$E$2,IF(RepPF!$L$4&lt;&gt;"",IF($C111=RepPF!$L$4,RepPF!$L$4,0),Lists!$E$2))</f>
        <v>Все объекты</v>
      </c>
    </row>
    <row r="112" spans="2:20" x14ac:dyDescent="0.25">
      <c r="B112" s="7">
        <v>45374</v>
      </c>
      <c r="C112" s="1" t="s">
        <v>196</v>
      </c>
      <c r="J112" s="1" t="s">
        <v>44</v>
      </c>
      <c r="K112" s="1" t="s">
        <v>65</v>
      </c>
      <c r="L112" s="1">
        <f>IF(OR(B112=0,B112=""),0,IF(COUNTIFS(Items!$E:$E,J112,Items!$F:$F,K112)+COUNTIFS(Items!$J:$J,J112,Items!$K:$K,K112)+COUNTIFS(Items!$O:$O,J112,Items!$P:$P,K112)=1,0,1))</f>
        <v>0</v>
      </c>
      <c r="M112" s="14">
        <v>60242</v>
      </c>
      <c r="N112" s="14">
        <v>0</v>
      </c>
      <c r="T112" s="10" t="str">
        <f>IF(RepPF!$L$4=Lists!$E$2,Lists!$E$2,IF(RepPF!$L$4&lt;&gt;"",IF($C112=RepPF!$L$4,RepPF!$L$4,0),Lists!$E$2))</f>
        <v>Все объекты</v>
      </c>
    </row>
    <row r="113" spans="2:20" x14ac:dyDescent="0.25">
      <c r="B113" s="7">
        <v>45374</v>
      </c>
      <c r="C113" s="1" t="s">
        <v>194</v>
      </c>
      <c r="J113" s="1" t="s">
        <v>44</v>
      </c>
      <c r="K113" s="1" t="s">
        <v>99</v>
      </c>
      <c r="L113" s="1">
        <f>IF(OR(B113=0,B113=""),0,IF(COUNTIFS(Items!$E:$E,J113,Items!$F:$F,K113)+COUNTIFS(Items!$J:$J,J113,Items!$K:$K,K113)+COUNTIFS(Items!$O:$O,J113,Items!$P:$P,K113)=1,0,1))</f>
        <v>0</v>
      </c>
      <c r="M113" s="14">
        <v>76054.59</v>
      </c>
      <c r="N113" s="14">
        <v>0</v>
      </c>
      <c r="T113" s="10" t="str">
        <f>IF(RepPF!$L$4=Lists!$E$2,Lists!$E$2,IF(RepPF!$L$4&lt;&gt;"",IF($C113=RepPF!$L$4,RepPF!$L$4,0),Lists!$E$2))</f>
        <v>Все объекты</v>
      </c>
    </row>
    <row r="114" spans="2:20" x14ac:dyDescent="0.25">
      <c r="B114" s="7">
        <v>45374</v>
      </c>
      <c r="C114" s="1" t="s">
        <v>195</v>
      </c>
      <c r="J114" s="1" t="s">
        <v>44</v>
      </c>
      <c r="K114" s="1" t="s">
        <v>99</v>
      </c>
      <c r="L114" s="1">
        <f>IF(OR(B114=0,B114=""),0,IF(COUNTIFS(Items!$E:$E,J114,Items!$F:$F,K114)+COUNTIFS(Items!$J:$J,J114,Items!$K:$K,K114)+COUNTIFS(Items!$O:$O,J114,Items!$P:$P,K114)=1,0,1))</f>
        <v>0</v>
      </c>
      <c r="M114" s="14">
        <v>56886.36</v>
      </c>
      <c r="N114" s="14">
        <v>0</v>
      </c>
      <c r="T114" s="10" t="str">
        <f>IF(RepPF!$L$4=Lists!$E$2,Lists!$E$2,IF(RepPF!$L$4&lt;&gt;"",IF($C114=RepPF!$L$4,RepPF!$L$4,0),Lists!$E$2))</f>
        <v>Все объекты</v>
      </c>
    </row>
    <row r="115" spans="2:20" x14ac:dyDescent="0.25">
      <c r="B115" s="7">
        <v>45374</v>
      </c>
      <c r="C115" s="1" t="s">
        <v>196</v>
      </c>
      <c r="J115" s="1" t="s">
        <v>44</v>
      </c>
      <c r="K115" s="1" t="s">
        <v>99</v>
      </c>
      <c r="L115" s="1">
        <f>IF(OR(B115=0,B115=""),0,IF(COUNTIFS(Items!$E:$E,J115,Items!$F:$F,K115)+COUNTIFS(Items!$J:$J,J115,Items!$K:$K,K115)+COUNTIFS(Items!$O:$O,J115,Items!$P:$P,K115)=1,0,1))</f>
        <v>0</v>
      </c>
      <c r="M115" s="14">
        <v>69871.289999999994</v>
      </c>
      <c r="N115" s="14">
        <v>0</v>
      </c>
      <c r="T115" s="10" t="str">
        <f>IF(RepPF!$L$4=Lists!$E$2,Lists!$E$2,IF(RepPF!$L$4&lt;&gt;"",IF($C115=RepPF!$L$4,RepPF!$L$4,0),Lists!$E$2))</f>
        <v>Все объекты</v>
      </c>
    </row>
    <row r="116" spans="2:20" x14ac:dyDescent="0.25">
      <c r="B116" s="7">
        <v>45374</v>
      </c>
      <c r="C116" s="1" t="s">
        <v>194</v>
      </c>
      <c r="J116" s="1" t="s">
        <v>44</v>
      </c>
      <c r="K116" s="1" t="s">
        <v>76</v>
      </c>
      <c r="L116" s="1">
        <f>IF(OR(B116=0,B116=""),0,IF(COUNTIFS(Items!$E:$E,J116,Items!$F:$F,K116)+COUNTIFS(Items!$J:$J,J116,Items!$K:$K,K116)+COUNTIFS(Items!$O:$O,J116,Items!$P:$P,K116)=1,0,1))</f>
        <v>0</v>
      </c>
      <c r="M116" s="14">
        <v>2574</v>
      </c>
      <c r="N116" s="14">
        <v>0</v>
      </c>
      <c r="T116" s="10" t="str">
        <f>IF(RepPF!$L$4=Lists!$E$2,Lists!$E$2,IF(RepPF!$L$4&lt;&gt;"",IF($C116=RepPF!$L$4,RepPF!$L$4,0),Lists!$E$2))</f>
        <v>Все объекты</v>
      </c>
    </row>
    <row r="117" spans="2:20" x14ac:dyDescent="0.25">
      <c r="B117" s="7">
        <v>45374</v>
      </c>
      <c r="C117" s="1" t="s">
        <v>195</v>
      </c>
      <c r="J117" s="1" t="s">
        <v>44</v>
      </c>
      <c r="K117" s="1" t="s">
        <v>76</v>
      </c>
      <c r="L117" s="1">
        <f>IF(OR(B117=0,B117=""),0,IF(COUNTIFS(Items!$E:$E,J117,Items!$F:$F,K117)+COUNTIFS(Items!$J:$J,J117,Items!$K:$K,K117)+COUNTIFS(Items!$O:$O,J117,Items!$P:$P,K117)=1,0,1))</f>
        <v>0</v>
      </c>
      <c r="M117" s="14">
        <v>1638</v>
      </c>
      <c r="N117" s="14">
        <v>0</v>
      </c>
      <c r="T117" s="10" t="str">
        <f>IF(RepPF!$L$4=Lists!$E$2,Lists!$E$2,IF(RepPF!$L$4&lt;&gt;"",IF($C117=RepPF!$L$4,RepPF!$L$4,0),Lists!$E$2))</f>
        <v>Все объекты</v>
      </c>
    </row>
    <row r="118" spans="2:20" x14ac:dyDescent="0.25">
      <c r="B118" s="7">
        <v>45375</v>
      </c>
      <c r="C118" s="1" t="s">
        <v>195</v>
      </c>
      <c r="J118" s="1" t="s">
        <v>44</v>
      </c>
      <c r="K118" s="1" t="s">
        <v>65</v>
      </c>
      <c r="L118" s="1">
        <f>IF(OR(B118=0,B118=""),0,IF(COUNTIFS(Items!$E:$E,J118,Items!$F:$F,K118)+COUNTIFS(Items!$J:$J,J118,Items!$K:$K,K118)+COUNTIFS(Items!$O:$O,J118,Items!$P:$P,K118)=1,0,1))</f>
        <v>0</v>
      </c>
      <c r="M118" s="14">
        <v>15990</v>
      </c>
      <c r="N118" s="14">
        <v>0</v>
      </c>
      <c r="T118" s="10" t="str">
        <f>IF(RepPF!$L$4=Lists!$E$2,Lists!$E$2,IF(RepPF!$L$4&lt;&gt;"",IF($C118=RepPF!$L$4,RepPF!$L$4,0),Lists!$E$2))</f>
        <v>Все объекты</v>
      </c>
    </row>
    <row r="119" spans="2:20" x14ac:dyDescent="0.25">
      <c r="B119" s="7">
        <v>45376</v>
      </c>
      <c r="C119" s="1" t="s">
        <v>194</v>
      </c>
      <c r="J119" s="1" t="s">
        <v>44</v>
      </c>
      <c r="K119" s="1" t="s">
        <v>72</v>
      </c>
      <c r="L119" s="1">
        <f>IF(OR(B119=0,B119=""),0,IF(COUNTIFS(Items!$E:$E,J119,Items!$F:$F,K119)+COUNTIFS(Items!$J:$J,J119,Items!$K:$K,K119)+COUNTIFS(Items!$O:$O,J119,Items!$P:$P,K119)=1,0,1))</f>
        <v>0</v>
      </c>
      <c r="M119" s="14">
        <v>2760</v>
      </c>
      <c r="N119" s="14">
        <v>0</v>
      </c>
      <c r="T119" s="10" t="str">
        <f>IF(RepPF!$L$4=Lists!$E$2,Lists!$E$2,IF(RepPF!$L$4&lt;&gt;"",IF($C119=RepPF!$L$4,RepPF!$L$4,0),Lists!$E$2))</f>
        <v>Все объекты</v>
      </c>
    </row>
    <row r="120" spans="2:20" x14ac:dyDescent="0.25">
      <c r="B120" s="7">
        <v>45376</v>
      </c>
      <c r="C120" s="1" t="s">
        <v>194</v>
      </c>
      <c r="J120" s="1" t="s">
        <v>44</v>
      </c>
      <c r="K120" s="1" t="s">
        <v>77</v>
      </c>
      <c r="L120" s="1">
        <f>IF(OR(B120=0,B120=""),0,IF(COUNTIFS(Items!$E:$E,J120,Items!$F:$F,K120)+COUNTIFS(Items!$J:$J,J120,Items!$K:$K,K120)+COUNTIFS(Items!$O:$O,J120,Items!$P:$P,K120)=1,0,1))</f>
        <v>0</v>
      </c>
      <c r="M120" s="14">
        <v>11412.999999999998</v>
      </c>
      <c r="N120" s="14">
        <v>0</v>
      </c>
      <c r="T120" s="10" t="str">
        <f>IF(RepPF!$L$4=Lists!$E$2,Lists!$E$2,IF(RepPF!$L$4&lt;&gt;"",IF($C120=RepPF!$L$4,RepPF!$L$4,0),Lists!$E$2))</f>
        <v>Все объекты</v>
      </c>
    </row>
    <row r="121" spans="2:20" x14ac:dyDescent="0.25">
      <c r="B121" s="7">
        <v>45376</v>
      </c>
      <c r="C121" s="1" t="s">
        <v>195</v>
      </c>
      <c r="J121" s="1" t="s">
        <v>44</v>
      </c>
      <c r="K121" s="1" t="s">
        <v>77</v>
      </c>
      <c r="L121" s="1">
        <f>IF(OR(B121=0,B121=""),0,IF(COUNTIFS(Items!$E:$E,J121,Items!$F:$F,K121)+COUNTIFS(Items!$J:$J,J121,Items!$K:$K,K121)+COUNTIFS(Items!$O:$O,J121,Items!$P:$P,K121)=1,0,1))</f>
        <v>0</v>
      </c>
      <c r="M121" s="14">
        <v>14443</v>
      </c>
      <c r="N121" s="14">
        <v>0</v>
      </c>
      <c r="T121" s="10" t="str">
        <f>IF(RepPF!$L$4=Lists!$E$2,Lists!$E$2,IF(RepPF!$L$4&lt;&gt;"",IF($C121=RepPF!$L$4,RepPF!$L$4,0),Lists!$E$2))</f>
        <v>Все объекты</v>
      </c>
    </row>
    <row r="122" spans="2:20" x14ac:dyDescent="0.25">
      <c r="B122" s="7">
        <v>45378</v>
      </c>
      <c r="C122" s="1" t="s">
        <v>195</v>
      </c>
      <c r="J122" s="1" t="s">
        <v>44</v>
      </c>
      <c r="K122" s="1" t="s">
        <v>65</v>
      </c>
      <c r="L122" s="1">
        <f>IF(OR(B122=0,B122=""),0,IF(COUNTIFS(Items!$E:$E,J122,Items!$F:$F,K122)+COUNTIFS(Items!$J:$J,J122,Items!$K:$K,K122)+COUNTIFS(Items!$O:$O,J122,Items!$P:$P,K122)=1,0,1))</f>
        <v>0</v>
      </c>
      <c r="M122" s="14">
        <v>8190</v>
      </c>
      <c r="N122" s="14">
        <v>0</v>
      </c>
      <c r="T122" s="10" t="str">
        <f>IF(RepPF!$L$4=Lists!$E$2,Lists!$E$2,IF(RepPF!$L$4&lt;&gt;"",IF($C122=RepPF!$L$4,RepPF!$L$4,0),Lists!$E$2))</f>
        <v>Все объекты</v>
      </c>
    </row>
    <row r="123" spans="2:20" x14ac:dyDescent="0.25">
      <c r="B123" s="7">
        <v>45378</v>
      </c>
      <c r="C123" s="1" t="s">
        <v>194</v>
      </c>
      <c r="J123" s="1" t="s">
        <v>110</v>
      </c>
      <c r="K123" s="1" t="s">
        <v>23</v>
      </c>
      <c r="L123" s="1">
        <f>IF(OR(B123=0,B123=""),0,IF(COUNTIFS(Items!$E:$E,J123,Items!$F:$F,K123)+COUNTIFS(Items!$J:$J,J123,Items!$K:$K,K123)+COUNTIFS(Items!$O:$O,J123,Items!$P:$P,K123)=1,0,1))</f>
        <v>0</v>
      </c>
      <c r="M123" s="14">
        <v>5904</v>
      </c>
      <c r="N123" s="14">
        <v>0</v>
      </c>
      <c r="T123" s="10" t="str">
        <f>IF(RepPF!$L$4=Lists!$E$2,Lists!$E$2,IF(RepPF!$L$4&lt;&gt;"",IF($C123=RepPF!$L$4,RepPF!$L$4,0),Lists!$E$2))</f>
        <v>Все объекты</v>
      </c>
    </row>
    <row r="124" spans="2:20" x14ac:dyDescent="0.25">
      <c r="B124" s="7">
        <v>45378</v>
      </c>
      <c r="C124" s="1" t="s">
        <v>195</v>
      </c>
      <c r="J124" s="1" t="s">
        <v>110</v>
      </c>
      <c r="K124" s="1" t="s">
        <v>23</v>
      </c>
      <c r="L124" s="1">
        <f>IF(OR(B124=0,B124=""),0,IF(COUNTIFS(Items!$E:$E,J124,Items!$F:$F,K124)+COUNTIFS(Items!$J:$J,J124,Items!$K:$K,K124)+COUNTIFS(Items!$O:$O,J124,Items!$P:$P,K124)=1,0,1))</f>
        <v>0</v>
      </c>
      <c r="M124" s="14">
        <v>4416</v>
      </c>
      <c r="N124" s="14">
        <v>0</v>
      </c>
      <c r="T124" s="10" t="str">
        <f>IF(RepPF!$L$4=Lists!$E$2,Lists!$E$2,IF(RepPF!$L$4&lt;&gt;"",IF($C124=RepPF!$L$4,RepPF!$L$4,0),Lists!$E$2))</f>
        <v>Все объекты</v>
      </c>
    </row>
    <row r="125" spans="2:20" x14ac:dyDescent="0.25">
      <c r="B125" s="7">
        <v>45378</v>
      </c>
      <c r="C125" s="1" t="s">
        <v>195</v>
      </c>
      <c r="J125" s="1" t="s">
        <v>44</v>
      </c>
      <c r="K125" s="1" t="s">
        <v>77</v>
      </c>
      <c r="L125" s="1">
        <f>IF(OR(B125=0,B125=""),0,IF(COUNTIFS(Items!$E:$E,J125,Items!$F:$F,K125)+COUNTIFS(Items!$J:$J,J125,Items!$K:$K,K125)+COUNTIFS(Items!$O:$O,J125,Items!$P:$P,K125)=1,0,1))</f>
        <v>0</v>
      </c>
      <c r="M125" s="14">
        <v>5649.9999999999991</v>
      </c>
      <c r="N125" s="14">
        <v>0</v>
      </c>
      <c r="T125" s="10" t="str">
        <f>IF(RepPF!$L$4=Lists!$E$2,Lists!$E$2,IF(RepPF!$L$4&lt;&gt;"",IF($C125=RepPF!$L$4,RepPF!$L$4,0),Lists!$E$2))</f>
        <v>Все объекты</v>
      </c>
    </row>
    <row r="126" spans="2:20" x14ac:dyDescent="0.25">
      <c r="B126" s="7">
        <v>45379</v>
      </c>
      <c r="C126" s="1" t="s">
        <v>194</v>
      </c>
      <c r="J126" s="1" t="s">
        <v>44</v>
      </c>
      <c r="K126" s="1" t="s">
        <v>79</v>
      </c>
      <c r="L126" s="1">
        <f>IF(OR(B126=0,B126=""),0,IF(COUNTIFS(Items!$E:$E,J126,Items!$F:$F,K126)+COUNTIFS(Items!$J:$J,J126,Items!$K:$K,K126)+COUNTIFS(Items!$O:$O,J126,Items!$P:$P,K126)=1,0,1))</f>
        <v>0</v>
      </c>
      <c r="M126" s="14">
        <v>12870</v>
      </c>
      <c r="N126" s="14">
        <v>0</v>
      </c>
      <c r="T126" s="10" t="str">
        <f>IF(RepPF!$L$4=Lists!$E$2,Lists!$E$2,IF(RepPF!$L$4&lt;&gt;"",IF($C126=RepPF!$L$4,RepPF!$L$4,0),Lists!$E$2))</f>
        <v>Все объекты</v>
      </c>
    </row>
    <row r="127" spans="2:20" x14ac:dyDescent="0.25">
      <c r="B127" s="7">
        <v>45379</v>
      </c>
      <c r="C127" s="1" t="s">
        <v>194</v>
      </c>
      <c r="J127" s="1" t="s">
        <v>44</v>
      </c>
      <c r="K127" s="1" t="s">
        <v>69</v>
      </c>
      <c r="L127" s="1">
        <f>IF(OR(B127=0,B127=""),0,IF(COUNTIFS(Items!$E:$E,J127,Items!$F:$F,K127)+COUNTIFS(Items!$J:$J,J127,Items!$K:$K,K127)+COUNTIFS(Items!$O:$O,J127,Items!$P:$P,K127)=1,0,1))</f>
        <v>0</v>
      </c>
      <c r="M127" s="14">
        <v>2366</v>
      </c>
      <c r="N127" s="14">
        <v>0</v>
      </c>
      <c r="T127" s="10" t="str">
        <f>IF(RepPF!$L$4=Lists!$E$2,Lists!$E$2,IF(RepPF!$L$4&lt;&gt;"",IF($C127=RepPF!$L$4,RepPF!$L$4,0),Lists!$E$2))</f>
        <v>Все объекты</v>
      </c>
    </row>
    <row r="128" spans="2:20" x14ac:dyDescent="0.25">
      <c r="B128" s="7">
        <v>45381</v>
      </c>
      <c r="C128" s="1" t="s">
        <v>194</v>
      </c>
      <c r="J128" s="1" t="s">
        <v>44</v>
      </c>
      <c r="K128" s="1" t="s">
        <v>79</v>
      </c>
      <c r="L128" s="1">
        <f>IF(OR(B128=0,B128=""),0,IF(COUNTIFS(Items!$E:$E,J128,Items!$F:$F,K128)+COUNTIFS(Items!$J:$J,J128,Items!$K:$K,K128)+COUNTIFS(Items!$O:$O,J128,Items!$P:$P,K128)=1,0,1))</f>
        <v>0</v>
      </c>
      <c r="M128" s="14">
        <v>11070</v>
      </c>
      <c r="N128" s="14">
        <v>0</v>
      </c>
      <c r="T128" s="10" t="str">
        <f>IF(RepPF!$L$4=Lists!$E$2,Lists!$E$2,IF(RepPF!$L$4&lt;&gt;"",IF($C128=RepPF!$L$4,RepPF!$L$4,0),Lists!$E$2))</f>
        <v>Все объекты</v>
      </c>
    </row>
    <row r="129" spans="2:20" x14ac:dyDescent="0.25">
      <c r="B129" s="7">
        <v>45383</v>
      </c>
      <c r="C129" s="1" t="s">
        <v>194</v>
      </c>
      <c r="J129" s="1" t="s">
        <v>44</v>
      </c>
      <c r="K129" s="1" t="s">
        <v>79</v>
      </c>
      <c r="L129" s="1">
        <f>IF(OR(B129=0,B129=""),0,IF(COUNTIFS(Items!$E:$E,J129,Items!$F:$F,K129)+COUNTIFS(Items!$J:$J,J129,Items!$K:$K,K129)+COUNTIFS(Items!$O:$O,J129,Items!$P:$P,K129)=1,0,1))</f>
        <v>0</v>
      </c>
      <c r="M129" s="14">
        <v>11960</v>
      </c>
      <c r="N129" s="14">
        <v>0</v>
      </c>
      <c r="T129" s="10" t="str">
        <f>IF(RepPF!$L$4=Lists!$E$2,Lists!$E$2,IF(RepPF!$L$4&lt;&gt;"",IF($C129=RepPF!$L$4,RepPF!$L$4,0),Lists!$E$2))</f>
        <v>Все объекты</v>
      </c>
    </row>
    <row r="130" spans="2:20" x14ac:dyDescent="0.25">
      <c r="B130" s="7">
        <v>45384</v>
      </c>
      <c r="C130" s="1" t="s">
        <v>194</v>
      </c>
      <c r="J130" s="1" t="s">
        <v>44</v>
      </c>
      <c r="K130" s="1" t="s">
        <v>76</v>
      </c>
      <c r="L130" s="1">
        <f>IF(OR(B130=0,B130=""),0,IF(COUNTIFS(Items!$E:$E,J130,Items!$F:$F,K130)+COUNTIFS(Items!$J:$J,J130,Items!$K:$K,K130)+COUNTIFS(Items!$O:$O,J130,Items!$P:$P,K130)=1,0,1))</f>
        <v>0</v>
      </c>
      <c r="M130" s="14">
        <v>3389.9999999999995</v>
      </c>
      <c r="N130" s="14">
        <v>0</v>
      </c>
      <c r="T130" s="10" t="str">
        <f>IF(RepPF!$L$4=Lists!$E$2,Lists!$E$2,IF(RepPF!$L$4&lt;&gt;"",IF($C130=RepPF!$L$4,RepPF!$L$4,0),Lists!$E$2))</f>
        <v>Все объекты</v>
      </c>
    </row>
    <row r="131" spans="2:20" x14ac:dyDescent="0.25">
      <c r="B131" s="7">
        <v>45385</v>
      </c>
      <c r="C131" s="1" t="s">
        <v>194</v>
      </c>
      <c r="J131" s="1" t="s">
        <v>44</v>
      </c>
      <c r="K131" s="1" t="s">
        <v>79</v>
      </c>
      <c r="L131" s="1">
        <f>IF(OR(B131=0,B131=""),0,IF(COUNTIFS(Items!$E:$E,J131,Items!$F:$F,K131)+COUNTIFS(Items!$J:$J,J131,Items!$K:$K,K131)+COUNTIFS(Items!$O:$O,J131,Items!$P:$P,K131)=1,0,1))</f>
        <v>0</v>
      </c>
      <c r="M131" s="14">
        <v>18590</v>
      </c>
      <c r="N131" s="14">
        <v>0</v>
      </c>
      <c r="T131" s="10" t="str">
        <f>IF(RepPF!$L$4=Lists!$E$2,Lists!$E$2,IF(RepPF!$L$4&lt;&gt;"",IF($C131=RepPF!$L$4,RepPF!$L$4,0),Lists!$E$2))</f>
        <v>Все объекты</v>
      </c>
    </row>
    <row r="132" spans="2:20" x14ac:dyDescent="0.25">
      <c r="B132" s="7">
        <v>45385</v>
      </c>
      <c r="C132" s="1" t="s">
        <v>194</v>
      </c>
      <c r="J132" s="1" t="s">
        <v>44</v>
      </c>
      <c r="K132" s="1" t="s">
        <v>77</v>
      </c>
      <c r="L132" s="1">
        <f>IF(OR(B132=0,B132=""),0,IF(COUNTIFS(Items!$E:$E,J132,Items!$F:$F,K132)+COUNTIFS(Items!$J:$J,J132,Items!$K:$K,K132)+COUNTIFS(Items!$O:$O,J132,Items!$P:$P,K132)=1,0,1))</f>
        <v>0</v>
      </c>
      <c r="M132" s="14">
        <v>14833</v>
      </c>
      <c r="N132" s="14">
        <v>0</v>
      </c>
      <c r="T132" s="10" t="str">
        <f>IF(RepPF!$L$4=Lists!$E$2,Lists!$E$2,IF(RepPF!$L$4&lt;&gt;"",IF($C132=RepPF!$L$4,RepPF!$L$4,0),Lists!$E$2))</f>
        <v>Все объекты</v>
      </c>
    </row>
    <row r="133" spans="2:20" x14ac:dyDescent="0.25">
      <c r="B133" s="7">
        <v>45386</v>
      </c>
      <c r="C133" s="1" t="s">
        <v>194</v>
      </c>
      <c r="J133" s="1" t="s">
        <v>44</v>
      </c>
      <c r="K133" s="1" t="s">
        <v>79</v>
      </c>
      <c r="L133" s="1">
        <f>IF(OR(B133=0,B133=""),0,IF(COUNTIFS(Items!$E:$E,J133,Items!$F:$F,K133)+COUNTIFS(Items!$J:$J,J133,Items!$K:$K,K133)+COUNTIFS(Items!$O:$O,J133,Items!$P:$P,K133)=1,0,1))</f>
        <v>0</v>
      </c>
      <c r="M133" s="14">
        <v>20910</v>
      </c>
      <c r="N133" s="14">
        <v>0</v>
      </c>
      <c r="T133" s="10" t="str">
        <f>IF(RepPF!$L$4=Lists!$E$2,Lists!$E$2,IF(RepPF!$L$4&lt;&gt;"",IF($C133=RepPF!$L$4,RepPF!$L$4,0),Lists!$E$2))</f>
        <v>Все объекты</v>
      </c>
    </row>
    <row r="134" spans="2:20" x14ac:dyDescent="0.25">
      <c r="B134" s="7">
        <v>45386</v>
      </c>
      <c r="C134" s="1" t="s">
        <v>194</v>
      </c>
      <c r="J134" s="1" t="s">
        <v>44</v>
      </c>
      <c r="K134" s="1" t="s">
        <v>79</v>
      </c>
      <c r="L134" s="1">
        <f>IF(OR(B134=0,B134=""),0,IF(COUNTIFS(Items!$E:$E,J134,Items!$F:$F,K134)+COUNTIFS(Items!$J:$J,J134,Items!$K:$K,K134)+COUNTIFS(Items!$O:$O,J134,Items!$P:$P,K134)=1,0,1))</f>
        <v>0</v>
      </c>
      <c r="M134" s="14">
        <v>1840</v>
      </c>
      <c r="N134" s="14">
        <v>0</v>
      </c>
      <c r="T134" s="10" t="str">
        <f>IF(RepPF!$L$4=Lists!$E$2,Lists!$E$2,IF(RepPF!$L$4&lt;&gt;"",IF($C134=RepPF!$L$4,RepPF!$L$4,0),Lists!$E$2))</f>
        <v>Все объекты</v>
      </c>
    </row>
    <row r="135" spans="2:20" x14ac:dyDescent="0.25">
      <c r="B135" s="7">
        <v>45388</v>
      </c>
      <c r="C135" s="1" t="s">
        <v>195</v>
      </c>
      <c r="J135" s="1" t="s">
        <v>110</v>
      </c>
      <c r="K135" s="1" t="s">
        <v>23</v>
      </c>
      <c r="L135" s="1">
        <f>IF(OR(B135=0,B135=""),0,IF(COUNTIFS(Items!$E:$E,J135,Items!$F:$F,K135)+COUNTIFS(Items!$J:$J,J135,Items!$K:$K,K135)+COUNTIFS(Items!$O:$O,J135,Items!$P:$P,K135)=1,0,1))</f>
        <v>0</v>
      </c>
      <c r="M135" s="14">
        <v>4088.3399999999997</v>
      </c>
      <c r="N135" s="14">
        <v>0</v>
      </c>
      <c r="T135" s="10" t="str">
        <f>IF(RepPF!$L$4=Lists!$E$2,Lists!$E$2,IF(RepPF!$L$4&lt;&gt;"",IF($C135=RepPF!$L$4,RepPF!$L$4,0),Lists!$E$2))</f>
        <v>Все объекты</v>
      </c>
    </row>
    <row r="136" spans="2:20" x14ac:dyDescent="0.25">
      <c r="B136" s="7">
        <v>45388</v>
      </c>
      <c r="C136" s="1" t="s">
        <v>194</v>
      </c>
      <c r="J136" s="1" t="s">
        <v>44</v>
      </c>
      <c r="K136" s="1" t="s">
        <v>67</v>
      </c>
      <c r="L136" s="1">
        <f>IF(OR(B136=0,B136=""),0,IF(COUNTIFS(Items!$E:$E,J136,Items!$F:$F,K136)+COUNTIFS(Items!$J:$J,J136,Items!$K:$K,K136)+COUNTIFS(Items!$O:$O,J136,Items!$P:$P,K136)=1,0,1))</f>
        <v>0</v>
      </c>
      <c r="M136" s="14">
        <v>40713.53</v>
      </c>
      <c r="N136" s="14">
        <v>0</v>
      </c>
      <c r="T136" s="10" t="str">
        <f>IF(RepPF!$L$4=Lists!$E$2,Lists!$E$2,IF(RepPF!$L$4&lt;&gt;"",IF($C136=RepPF!$L$4,RepPF!$L$4,0),Lists!$E$2))</f>
        <v>Все объекты</v>
      </c>
    </row>
    <row r="137" spans="2:20" x14ac:dyDescent="0.25">
      <c r="B137" s="7">
        <v>45389</v>
      </c>
      <c r="C137" s="1" t="s">
        <v>196</v>
      </c>
      <c r="J137" s="1" t="s">
        <v>44</v>
      </c>
      <c r="K137" s="1" t="s">
        <v>67</v>
      </c>
      <c r="L137" s="1">
        <f>IF(OR(B137=0,B137=""),0,IF(COUNTIFS(Items!$E:$E,J137,Items!$F:$F,K137)+COUNTIFS(Items!$J:$J,J137,Items!$K:$K,K137)+COUNTIFS(Items!$O:$O,J137,Items!$P:$P,K137)=1,0,1))</f>
        <v>0</v>
      </c>
      <c r="M137" s="14">
        <v>40275.69</v>
      </c>
      <c r="N137" s="14">
        <v>0</v>
      </c>
      <c r="T137" s="10" t="str">
        <f>IF(RepPF!$L$4=Lists!$E$2,Lists!$E$2,IF(RepPF!$L$4&lt;&gt;"",IF($C137=RepPF!$L$4,RepPF!$L$4,0),Lists!$E$2))</f>
        <v>Все объекты</v>
      </c>
    </row>
    <row r="138" spans="2:20" x14ac:dyDescent="0.25">
      <c r="B138" s="7">
        <v>45395</v>
      </c>
      <c r="C138" s="1" t="s">
        <v>194</v>
      </c>
      <c r="J138" s="1" t="s">
        <v>110</v>
      </c>
      <c r="K138" s="1" t="s">
        <v>23</v>
      </c>
      <c r="L138" s="1">
        <f>IF(OR(B138=0,B138=""),0,IF(COUNTIFS(Items!$E:$E,J138,Items!$F:$F,K138)+COUNTIFS(Items!$J:$J,J138,Items!$K:$K,K138)+COUNTIFS(Items!$O:$O,J138,Items!$P:$P,K138)=1,0,1))</f>
        <v>0</v>
      </c>
      <c r="M138" s="14">
        <v>1622.37</v>
      </c>
      <c r="N138" s="14">
        <v>0</v>
      </c>
      <c r="T138" s="10" t="str">
        <f>IF(RepPF!$L$4=Lists!$E$2,Lists!$E$2,IF(RepPF!$L$4&lt;&gt;"",IF($C138=RepPF!$L$4,RepPF!$L$4,0),Lists!$E$2))</f>
        <v>Все объекты</v>
      </c>
    </row>
    <row r="139" spans="2:20" x14ac:dyDescent="0.25">
      <c r="B139" s="7">
        <v>45396</v>
      </c>
      <c r="C139" s="1" t="s">
        <v>194</v>
      </c>
      <c r="J139" s="1" t="s">
        <v>44</v>
      </c>
      <c r="K139" s="1" t="s">
        <v>79</v>
      </c>
      <c r="L139" s="1">
        <f>IF(OR(B139=0,B139=""),0,IF(COUNTIFS(Items!$E:$E,J139,Items!$F:$F,K139)+COUNTIFS(Items!$J:$J,J139,Items!$K:$K,K139)+COUNTIFS(Items!$O:$O,J139,Items!$P:$P,K139)=1,0,1))</f>
        <v>0</v>
      </c>
      <c r="M139" s="14">
        <v>11960</v>
      </c>
      <c r="N139" s="14">
        <v>0</v>
      </c>
      <c r="T139" s="10" t="str">
        <f>IF(RepPF!$L$4=Lists!$E$2,Lists!$E$2,IF(RepPF!$L$4&lt;&gt;"",IF($C139=RepPF!$L$4,RepPF!$L$4,0),Lists!$E$2))</f>
        <v>Все объекты</v>
      </c>
    </row>
    <row r="140" spans="2:20" x14ac:dyDescent="0.25">
      <c r="B140" s="7">
        <v>45397</v>
      </c>
      <c r="C140" s="1" t="s">
        <v>194</v>
      </c>
      <c r="J140" s="1" t="s">
        <v>44</v>
      </c>
      <c r="K140" s="1" t="s">
        <v>79</v>
      </c>
      <c r="L140" s="1">
        <f>IF(OR(B140=0,B140=""),0,IF(COUNTIFS(Items!$E:$E,J140,Items!$F:$F,K140)+COUNTIFS(Items!$J:$J,J140,Items!$K:$K,K140)+COUNTIFS(Items!$O:$O,J140,Items!$P:$P,K140)=1,0,1))</f>
        <v>0</v>
      </c>
      <c r="M140" s="14">
        <v>14689.999999999998</v>
      </c>
      <c r="N140" s="14">
        <v>0</v>
      </c>
      <c r="T140" s="10" t="str">
        <f>IF(RepPF!$L$4=Lists!$E$2,Lists!$E$2,IF(RepPF!$L$4&lt;&gt;"",IF($C140=RepPF!$L$4,RepPF!$L$4,0),Lists!$E$2))</f>
        <v>Все объекты</v>
      </c>
    </row>
    <row r="141" spans="2:20" x14ac:dyDescent="0.25">
      <c r="B141" s="7">
        <v>45398</v>
      </c>
      <c r="C141" s="1" t="s">
        <v>194</v>
      </c>
      <c r="J141" s="1" t="s">
        <v>44</v>
      </c>
      <c r="K141" s="1" t="s">
        <v>79</v>
      </c>
      <c r="L141" s="1">
        <f>IF(OR(B141=0,B141=""),0,IF(COUNTIFS(Items!$E:$E,J141,Items!$F:$F,K141)+COUNTIFS(Items!$J:$J,J141,Items!$K:$K,K141)+COUNTIFS(Items!$O:$O,J141,Items!$P:$P,K141)=1,0,1))</f>
        <v>0</v>
      </c>
      <c r="M141" s="14">
        <v>18590</v>
      </c>
      <c r="N141" s="14">
        <v>0</v>
      </c>
      <c r="T141" s="10" t="str">
        <f>IF(RepPF!$L$4=Lists!$E$2,Lists!$E$2,IF(RepPF!$L$4&lt;&gt;"",IF($C141=RepPF!$L$4,RepPF!$L$4,0),Lists!$E$2))</f>
        <v>Все объекты</v>
      </c>
    </row>
    <row r="142" spans="2:20" x14ac:dyDescent="0.25">
      <c r="B142" s="7">
        <v>45399</v>
      </c>
      <c r="C142" s="1" t="s">
        <v>194</v>
      </c>
      <c r="J142" s="1" t="s">
        <v>44</v>
      </c>
      <c r="K142" s="1" t="s">
        <v>79</v>
      </c>
      <c r="L142" s="1">
        <f>IF(OR(B142=0,B142=""),0,IF(COUNTIFS(Items!$E:$E,J142,Items!$F:$F,K142)+COUNTIFS(Items!$J:$J,J142,Items!$K:$K,K142)+COUNTIFS(Items!$O:$O,J142,Items!$P:$P,K142)=1,0,1))</f>
        <v>0</v>
      </c>
      <c r="M142" s="14">
        <v>11830</v>
      </c>
      <c r="N142" s="14">
        <v>0</v>
      </c>
      <c r="T142" s="10" t="str">
        <f>IF(RepPF!$L$4=Lists!$E$2,Lists!$E$2,IF(RepPF!$L$4&lt;&gt;"",IF($C142=RepPF!$L$4,RepPF!$L$4,0),Lists!$E$2))</f>
        <v>Все объекты</v>
      </c>
    </row>
    <row r="143" spans="2:20" x14ac:dyDescent="0.25">
      <c r="B143" s="7">
        <v>45399</v>
      </c>
      <c r="C143" s="1" t="s">
        <v>194</v>
      </c>
      <c r="J143" s="1" t="s">
        <v>44</v>
      </c>
      <c r="K143" s="1" t="s">
        <v>76</v>
      </c>
      <c r="L143" s="1">
        <f>IF(OR(B143=0,B143=""),0,IF(COUNTIFS(Items!$E:$E,J143,Items!$F:$F,K143)+COUNTIFS(Items!$J:$J,J143,Items!$K:$K,K143)+COUNTIFS(Items!$O:$O,J143,Items!$P:$P,K143)=1,0,1))</f>
        <v>0</v>
      </c>
      <c r="M143" s="14">
        <v>4633.41</v>
      </c>
      <c r="N143" s="14">
        <v>0</v>
      </c>
      <c r="T143" s="10" t="str">
        <f>IF(RepPF!$L$4=Lists!$E$2,Lists!$E$2,IF(RepPF!$L$4&lt;&gt;"",IF($C143=RepPF!$L$4,RepPF!$L$4,0),Lists!$E$2))</f>
        <v>Все объекты</v>
      </c>
    </row>
    <row r="144" spans="2:20" x14ac:dyDescent="0.25">
      <c r="B144" s="7">
        <v>45399</v>
      </c>
      <c r="C144" s="1" t="s">
        <v>194</v>
      </c>
      <c r="J144" s="1" t="s">
        <v>44</v>
      </c>
      <c r="K144" s="1" t="s">
        <v>78</v>
      </c>
      <c r="L144" s="1">
        <f>IF(OR(B144=0,B144=""),0,IF(COUNTIFS(Items!$E:$E,J144,Items!$F:$F,K144)+COUNTIFS(Items!$J:$J,J144,Items!$K:$K,K144)+COUNTIFS(Items!$O:$O,J144,Items!$P:$P,K144)=1,0,1))</f>
        <v>0</v>
      </c>
      <c r="M144" s="14">
        <v>33598.400000000001</v>
      </c>
      <c r="N144" s="14">
        <v>0</v>
      </c>
      <c r="T144" s="10" t="str">
        <f>IF(RepPF!$L$4=Lists!$E$2,Lists!$E$2,IF(RepPF!$L$4&lt;&gt;"",IF($C144=RepPF!$L$4,RepPF!$L$4,0),Lists!$E$2))</f>
        <v>Все объекты</v>
      </c>
    </row>
    <row r="145" spans="2:20" x14ac:dyDescent="0.25">
      <c r="B145" s="7">
        <v>45400</v>
      </c>
      <c r="C145" s="1" t="s">
        <v>194</v>
      </c>
      <c r="J145" s="1" t="s">
        <v>44</v>
      </c>
      <c r="K145" s="1" t="s">
        <v>79</v>
      </c>
      <c r="L145" s="1">
        <f>IF(OR(B145=0,B145=""),0,IF(COUNTIFS(Items!$E:$E,J145,Items!$F:$F,K145)+COUNTIFS(Items!$J:$J,J145,Items!$K:$K,K145)+COUNTIFS(Items!$O:$O,J145,Items!$P:$P,K145)=1,0,1))</f>
        <v>0</v>
      </c>
      <c r="M145" s="14">
        <v>14689.999999999998</v>
      </c>
      <c r="N145" s="14">
        <v>0</v>
      </c>
      <c r="T145" s="10" t="str">
        <f>IF(RepPF!$L$4=Lists!$E$2,Lists!$E$2,IF(RepPF!$L$4&lt;&gt;"",IF($C145=RepPF!$L$4,RepPF!$L$4,0),Lists!$E$2))</f>
        <v>Все объекты</v>
      </c>
    </row>
    <row r="146" spans="2:20" x14ac:dyDescent="0.25">
      <c r="B146" s="7">
        <v>45401</v>
      </c>
      <c r="C146" s="1" t="s">
        <v>194</v>
      </c>
      <c r="J146" s="1" t="s">
        <v>44</v>
      </c>
      <c r="K146" s="1" t="s">
        <v>79</v>
      </c>
      <c r="L146" s="1">
        <f>IF(OR(B146=0,B146=""),0,IF(COUNTIFS(Items!$E:$E,J146,Items!$F:$F,K146)+COUNTIFS(Items!$J:$J,J146,Items!$K:$K,K146)+COUNTIFS(Items!$O:$O,J146,Items!$P:$P,K146)=1,0,1))</f>
        <v>0</v>
      </c>
      <c r="M146" s="14">
        <v>18590</v>
      </c>
      <c r="N146" s="14">
        <v>0</v>
      </c>
      <c r="T146" s="10" t="str">
        <f>IF(RepPF!$L$4=Lists!$E$2,Lists!$E$2,IF(RepPF!$L$4&lt;&gt;"",IF($C146=RepPF!$L$4,RepPF!$L$4,0),Lists!$E$2))</f>
        <v>Все объекты</v>
      </c>
    </row>
    <row r="147" spans="2:20" x14ac:dyDescent="0.25">
      <c r="B147" s="7">
        <v>45401</v>
      </c>
      <c r="C147" s="1" t="s">
        <v>194</v>
      </c>
      <c r="J147" s="1" t="s">
        <v>44</v>
      </c>
      <c r="K147" s="1" t="s">
        <v>76</v>
      </c>
      <c r="L147" s="1">
        <f>IF(OR(B147=0,B147=""),0,IF(COUNTIFS(Items!$E:$E,J147,Items!$F:$F,K147)+COUNTIFS(Items!$J:$J,J147,Items!$K:$K,K147)+COUNTIFS(Items!$O:$O,J147,Items!$P:$P,K147)=1,0,1))</f>
        <v>0</v>
      </c>
      <c r="M147" s="14">
        <v>1330.42</v>
      </c>
      <c r="N147" s="14">
        <v>0</v>
      </c>
      <c r="T147" s="10" t="str">
        <f>IF(RepPF!$L$4=Lists!$E$2,Lists!$E$2,IF(RepPF!$L$4&lt;&gt;"",IF($C147=RepPF!$L$4,RepPF!$L$4,0),Lists!$E$2))</f>
        <v>Все объекты</v>
      </c>
    </row>
    <row r="148" spans="2:20" x14ac:dyDescent="0.25">
      <c r="B148" s="7">
        <v>45401</v>
      </c>
      <c r="C148" s="1" t="s">
        <v>194</v>
      </c>
      <c r="J148" s="1" t="s">
        <v>44</v>
      </c>
      <c r="K148" s="1" t="s">
        <v>69</v>
      </c>
      <c r="L148" s="1">
        <f>IF(OR(B148=0,B148=""),0,IF(COUNTIFS(Items!$E:$E,J148,Items!$F:$F,K148)+COUNTIFS(Items!$J:$J,J148,Items!$K:$K,K148)+COUNTIFS(Items!$O:$O,J148,Items!$P:$P,K148)=1,0,1))</f>
        <v>0</v>
      </c>
      <c r="M148" s="14">
        <v>2460</v>
      </c>
      <c r="N148" s="14">
        <v>0</v>
      </c>
      <c r="T148" s="10" t="str">
        <f>IF(RepPF!$L$4=Lists!$E$2,Lists!$E$2,IF(RepPF!$L$4&lt;&gt;"",IF($C148=RepPF!$L$4,RepPF!$L$4,0),Lists!$E$2))</f>
        <v>Все объекты</v>
      </c>
    </row>
    <row r="149" spans="2:20" x14ac:dyDescent="0.25">
      <c r="B149" s="7">
        <v>45402</v>
      </c>
      <c r="C149" s="1" t="s">
        <v>194</v>
      </c>
      <c r="J149" s="1" t="s">
        <v>44</v>
      </c>
      <c r="K149" s="1" t="s">
        <v>79</v>
      </c>
      <c r="L149" s="1">
        <f>IF(OR(B149=0,B149=""),0,IF(COUNTIFS(Items!$E:$E,J149,Items!$F:$F,K149)+COUNTIFS(Items!$J:$J,J149,Items!$K:$K,K149)+COUNTIFS(Items!$O:$O,J149,Items!$P:$P,K149)=1,0,1))</f>
        <v>0</v>
      </c>
      <c r="M149" s="14">
        <v>11960</v>
      </c>
      <c r="N149" s="14">
        <v>0</v>
      </c>
      <c r="T149" s="10" t="str">
        <f>IF(RepPF!$L$4=Lists!$E$2,Lists!$E$2,IF(RepPF!$L$4&lt;&gt;"",IF($C149=RepPF!$L$4,RepPF!$L$4,0),Lists!$E$2))</f>
        <v>Все объекты</v>
      </c>
    </row>
    <row r="150" spans="2:20" x14ac:dyDescent="0.25">
      <c r="B150" s="7">
        <v>45375</v>
      </c>
      <c r="C150" s="1" t="s">
        <v>195</v>
      </c>
      <c r="J150" s="1" t="s">
        <v>44</v>
      </c>
      <c r="K150" s="1" t="s">
        <v>77</v>
      </c>
      <c r="L150" s="1">
        <f>IF(OR(B150=0,B150=""),0,IF(COUNTIFS(Items!$E:$E,J150,Items!$F:$F,K150)+COUNTIFS(Items!$J:$J,J150,Items!$K:$K,K150)+COUNTIFS(Items!$O:$O,J150,Items!$P:$P,K150)=1,0,1))</f>
        <v>0</v>
      </c>
      <c r="M150" s="14">
        <v>541199.93999999994</v>
      </c>
      <c r="N150" s="14">
        <v>0</v>
      </c>
      <c r="T150" s="10" t="str">
        <f>IF(RepPF!$L$4=Lists!$E$2,Lists!$E$2,IF(RepPF!$L$4&lt;&gt;"",IF($C150=RepPF!$L$4,RepPF!$L$4,0),Lists!$E$2))</f>
        <v>Все объекты</v>
      </c>
    </row>
    <row r="151" spans="2:20" x14ac:dyDescent="0.25">
      <c r="B151" s="7">
        <v>45406</v>
      </c>
      <c r="C151" s="1" t="s">
        <v>194</v>
      </c>
      <c r="J151" s="1" t="s">
        <v>44</v>
      </c>
      <c r="K151" s="1" t="s">
        <v>79</v>
      </c>
      <c r="L151" s="1">
        <f>IF(OR(B151=0,B151=""),0,IF(COUNTIFS(Items!$E:$E,J151,Items!$F:$F,K151)+COUNTIFS(Items!$J:$J,J151,Items!$K:$K,K151)+COUNTIFS(Items!$O:$O,J151,Items!$P:$P,K151)=1,0,1))</f>
        <v>0</v>
      </c>
      <c r="M151" s="14">
        <v>92664</v>
      </c>
      <c r="N151" s="14">
        <v>0</v>
      </c>
      <c r="T151" s="10" t="str">
        <f>IF(RepPF!$L$4=Lists!$E$2,Lists!$E$2,IF(RepPF!$L$4&lt;&gt;"",IF($C151=RepPF!$L$4,RepPF!$L$4,0),Lists!$E$2))</f>
        <v>Все объекты</v>
      </c>
    </row>
    <row r="152" spans="2:20" x14ac:dyDescent="0.25">
      <c r="B152" s="7">
        <v>45399</v>
      </c>
      <c r="C152" s="1" t="s">
        <v>195</v>
      </c>
      <c r="J152" s="1" t="s">
        <v>44</v>
      </c>
      <c r="K152" s="1" t="s">
        <v>77</v>
      </c>
      <c r="L152" s="1">
        <f>IF(OR(B152=0,B152=""),0,IF(COUNTIFS(Items!$E:$E,J152,Items!$F:$F,K152)+COUNTIFS(Items!$J:$J,J152,Items!$K:$K,K152)+COUNTIFS(Items!$O:$O,J152,Items!$P:$P,K152)=1,0,1))</f>
        <v>0</v>
      </c>
      <c r="M152" s="14">
        <v>32150.300000000003</v>
      </c>
      <c r="N152" s="14">
        <v>0</v>
      </c>
      <c r="T152" s="10" t="str">
        <f>IF(RepPF!$L$4=Lists!$E$2,Lists!$E$2,IF(RepPF!$L$4&lt;&gt;"",IF($C152=RepPF!$L$4,RepPF!$L$4,0),Lists!$E$2))</f>
        <v>Все объекты</v>
      </c>
    </row>
    <row r="153" spans="2:20" x14ac:dyDescent="0.25">
      <c r="B153" s="7">
        <v>45407</v>
      </c>
      <c r="C153" s="1" t="s">
        <v>194</v>
      </c>
      <c r="J153" s="1" t="s">
        <v>44</v>
      </c>
      <c r="K153" s="1" t="s">
        <v>69</v>
      </c>
      <c r="L153" s="1">
        <f>IF(OR(B153=0,B153=""),0,IF(COUNTIFS(Items!$E:$E,J153,Items!$F:$F,K153)+COUNTIFS(Items!$J:$J,J153,Items!$K:$K,K153)+COUNTIFS(Items!$O:$O,J153,Items!$P:$P,K153)=1,0,1))</f>
        <v>0</v>
      </c>
      <c r="M153" s="14">
        <v>1845</v>
      </c>
      <c r="N153" s="14">
        <v>0</v>
      </c>
      <c r="T153" s="10" t="str">
        <f>IF(RepPF!$L$4=Lists!$E$2,Lists!$E$2,IF(RepPF!$L$4&lt;&gt;"",IF($C153=RepPF!$L$4,RepPF!$L$4,0),Lists!$E$2))</f>
        <v>Все объекты</v>
      </c>
    </row>
    <row r="154" spans="2:20" x14ac:dyDescent="0.25">
      <c r="B154" s="7">
        <v>45407</v>
      </c>
      <c r="C154" s="1" t="s">
        <v>194</v>
      </c>
      <c r="J154" s="1" t="s">
        <v>44</v>
      </c>
      <c r="K154" s="1" t="s">
        <v>80</v>
      </c>
      <c r="L154" s="1">
        <f>IF(OR(B154=0,B154=""),0,IF(COUNTIFS(Items!$E:$E,J154,Items!$F:$F,K154)+COUNTIFS(Items!$J:$J,J154,Items!$K:$K,K154)+COUNTIFS(Items!$O:$O,J154,Items!$P:$P,K154)=1,0,1))</f>
        <v>0</v>
      </c>
      <c r="M154" s="14">
        <v>191714.2</v>
      </c>
      <c r="N154" s="14">
        <v>0</v>
      </c>
      <c r="T154" s="10" t="str">
        <f>IF(RepPF!$L$4=Lists!$E$2,Lists!$E$2,IF(RepPF!$L$4&lt;&gt;"",IF($C154=RepPF!$L$4,RepPF!$L$4,0),Lists!$E$2))</f>
        <v>Все объекты</v>
      </c>
    </row>
    <row r="155" spans="2:20" x14ac:dyDescent="0.25">
      <c r="B155" s="7">
        <v>45408</v>
      </c>
      <c r="C155" s="1" t="s">
        <v>194</v>
      </c>
      <c r="J155" s="1" t="s">
        <v>44</v>
      </c>
      <c r="K155" s="1" t="s">
        <v>80</v>
      </c>
      <c r="L155" s="1">
        <f>IF(OR(B155=0,B155=""),0,IF(COUNTIFS(Items!$E:$E,J155,Items!$F:$F,K155)+COUNTIFS(Items!$J:$J,J155,Items!$K:$K,K155)+COUNTIFS(Items!$O:$O,J155,Items!$P:$P,K155)=1,0,1))</f>
        <v>0</v>
      </c>
      <c r="M155" s="14">
        <v>80342.999999999985</v>
      </c>
      <c r="N155" s="14">
        <v>0</v>
      </c>
      <c r="T155" s="10" t="str">
        <f>IF(RepPF!$L$4=Lists!$E$2,Lists!$E$2,IF(RepPF!$L$4&lt;&gt;"",IF($C155=RepPF!$L$4,RepPF!$L$4,0),Lists!$E$2))</f>
        <v>Все объекты</v>
      </c>
    </row>
    <row r="156" spans="2:20" x14ac:dyDescent="0.25">
      <c r="B156" s="7">
        <v>45408</v>
      </c>
      <c r="C156" s="1" t="s">
        <v>194</v>
      </c>
      <c r="J156" s="1" t="s">
        <v>44</v>
      </c>
      <c r="K156" s="1" t="s">
        <v>99</v>
      </c>
      <c r="L156" s="1">
        <f>IF(OR(B156=0,B156=""),0,IF(COUNTIFS(Items!$E:$E,J156,Items!$F:$F,K156)+COUNTIFS(Items!$J:$J,J156,Items!$K:$K,K156)+COUNTIFS(Items!$O:$O,J156,Items!$P:$P,K156)=1,0,1))</f>
        <v>0</v>
      </c>
      <c r="M156" s="14">
        <v>88421.19</v>
      </c>
      <c r="N156" s="14">
        <v>0</v>
      </c>
      <c r="T156" s="10" t="str">
        <f>IF(RepPF!$L$4=Lists!$E$2,Lists!$E$2,IF(RepPF!$L$4&lt;&gt;"",IF($C156=RepPF!$L$4,RepPF!$L$4,0),Lists!$E$2))</f>
        <v>Все объекты</v>
      </c>
    </row>
    <row r="157" spans="2:20" x14ac:dyDescent="0.25">
      <c r="B157" s="7">
        <v>45408</v>
      </c>
      <c r="C157" s="1" t="s">
        <v>195</v>
      </c>
      <c r="J157" s="1" t="s">
        <v>44</v>
      </c>
      <c r="K157" s="1" t="s">
        <v>99</v>
      </c>
      <c r="L157" s="1">
        <f>IF(OR(B157=0,B157=""),0,IF(COUNTIFS(Items!$E:$E,J157,Items!$F:$F,K157)+COUNTIFS(Items!$J:$J,J157,Items!$K:$K,K157)+COUNTIFS(Items!$O:$O,J157,Items!$P:$P,K157)=1,0,1))</f>
        <v>0</v>
      </c>
      <c r="M157" s="14">
        <v>56268.03</v>
      </c>
      <c r="N157" s="14">
        <v>0</v>
      </c>
      <c r="T157" s="10" t="str">
        <f>IF(RepPF!$L$4=Lists!$E$2,Lists!$E$2,IF(RepPF!$L$4&lt;&gt;"",IF($C157=RepPF!$L$4,RepPF!$L$4,0),Lists!$E$2))</f>
        <v>Все объекты</v>
      </c>
    </row>
    <row r="158" spans="2:20" x14ac:dyDescent="0.25">
      <c r="B158" s="7">
        <v>45409</v>
      </c>
      <c r="C158" s="1" t="s">
        <v>196</v>
      </c>
      <c r="J158" s="1" t="s">
        <v>44</v>
      </c>
      <c r="K158" s="1" t="s">
        <v>99</v>
      </c>
      <c r="L158" s="1">
        <f>IF(OR(B158=0,B158=""),0,IF(COUNTIFS(Items!$E:$E,J158,Items!$F:$F,K158)+COUNTIFS(Items!$J:$J,J158,Items!$K:$K,K158)+COUNTIFS(Items!$O:$O,J158,Items!$P:$P,K158)=1,0,1))</f>
        <v>0</v>
      </c>
      <c r="M158" s="14">
        <v>76054.59</v>
      </c>
      <c r="N158" s="14">
        <v>0</v>
      </c>
      <c r="T158" s="10" t="str">
        <f>IF(RepPF!$L$4=Lists!$E$2,Lists!$E$2,IF(RepPF!$L$4&lt;&gt;"",IF($C158=RepPF!$L$4,RepPF!$L$4,0),Lists!$E$2))</f>
        <v>Все объекты</v>
      </c>
    </row>
    <row r="159" spans="2:20" x14ac:dyDescent="0.25">
      <c r="B159" s="7">
        <v>45410</v>
      </c>
      <c r="C159" s="1" t="s">
        <v>194</v>
      </c>
      <c r="J159" s="1" t="s">
        <v>44</v>
      </c>
      <c r="K159" s="1" t="s">
        <v>72</v>
      </c>
      <c r="L159" s="1">
        <f>IF(OR(B159=0,B159=""),0,IF(COUNTIFS(Items!$E:$E,J159,Items!$F:$F,K159)+COUNTIFS(Items!$J:$J,J159,Items!$K:$K,K159)+COUNTIFS(Items!$O:$O,J159,Items!$P:$P,K159)=1,0,1))</f>
        <v>0</v>
      </c>
      <c r="M159" s="14">
        <v>460</v>
      </c>
      <c r="N159" s="14">
        <v>0</v>
      </c>
      <c r="T159" s="10" t="str">
        <f>IF(RepPF!$L$4=Lists!$E$2,Lists!$E$2,IF(RepPF!$L$4&lt;&gt;"",IF($C159=RepPF!$L$4,RepPF!$L$4,0),Lists!$E$2))</f>
        <v>Все объекты</v>
      </c>
    </row>
    <row r="160" spans="2:20" x14ac:dyDescent="0.25">
      <c r="B160" s="7">
        <v>45414</v>
      </c>
      <c r="C160" s="1" t="s">
        <v>194</v>
      </c>
      <c r="J160" s="1" t="s">
        <v>44</v>
      </c>
      <c r="K160" s="1" t="s">
        <v>72</v>
      </c>
      <c r="L160" s="1">
        <f>IF(OR(B160=0,B160=""),0,IF(COUNTIFS(Items!$E:$E,J160,Items!$F:$F,K160)+COUNTIFS(Items!$J:$J,J160,Items!$K:$K,K160)+COUNTIFS(Items!$O:$O,J160,Items!$P:$P,K160)=1,0,1))</f>
        <v>0</v>
      </c>
      <c r="M160" s="14">
        <v>1694.9999999999998</v>
      </c>
      <c r="N160" s="14">
        <v>0</v>
      </c>
      <c r="T160" s="10" t="str">
        <f>IF(RepPF!$L$4=Lists!$E$2,Lists!$E$2,IF(RepPF!$L$4&lt;&gt;"",IF($C160=RepPF!$L$4,RepPF!$L$4,0),Lists!$E$2))</f>
        <v>Все объекты</v>
      </c>
    </row>
    <row r="161" spans="2:20" x14ac:dyDescent="0.25">
      <c r="B161" s="7">
        <v>45416</v>
      </c>
      <c r="C161" s="1" t="s">
        <v>194</v>
      </c>
      <c r="J161" s="1" t="s">
        <v>44</v>
      </c>
      <c r="K161" s="1" t="s">
        <v>72</v>
      </c>
      <c r="L161" s="1">
        <f>IF(OR(B161=0,B161=""),0,IF(COUNTIFS(Items!$E:$E,J161,Items!$F:$F,K161)+COUNTIFS(Items!$J:$J,J161,Items!$K:$K,K161)+COUNTIFS(Items!$O:$O,J161,Items!$P:$P,K161)=1,0,1))</f>
        <v>0</v>
      </c>
      <c r="M161" s="14">
        <v>11440</v>
      </c>
      <c r="N161" s="14">
        <v>0</v>
      </c>
      <c r="T161" s="10" t="str">
        <f>IF(RepPF!$L$4=Lists!$E$2,Lists!$E$2,IF(RepPF!$L$4&lt;&gt;"",IF($C161=RepPF!$L$4,RepPF!$L$4,0),Lists!$E$2))</f>
        <v>Все объекты</v>
      </c>
    </row>
    <row r="162" spans="2:20" x14ac:dyDescent="0.25">
      <c r="B162" s="7">
        <v>45417</v>
      </c>
      <c r="C162" s="1" t="s">
        <v>194</v>
      </c>
      <c r="J162" s="1" t="s">
        <v>44</v>
      </c>
      <c r="K162" s="1" t="s">
        <v>72</v>
      </c>
      <c r="L162" s="1">
        <f>IF(OR(B162=0,B162=""),0,IF(COUNTIFS(Items!$E:$E,J162,Items!$F:$F,K162)+COUNTIFS(Items!$J:$J,J162,Items!$K:$K,K162)+COUNTIFS(Items!$O:$O,J162,Items!$P:$P,K162)=1,0,1))</f>
        <v>0</v>
      </c>
      <c r="M162" s="14">
        <v>7280</v>
      </c>
      <c r="N162" s="14">
        <v>0</v>
      </c>
      <c r="T162" s="10" t="str">
        <f>IF(RepPF!$L$4=Lists!$E$2,Lists!$E$2,IF(RepPF!$L$4&lt;&gt;"",IF($C162=RepPF!$L$4,RepPF!$L$4,0),Lists!$E$2))</f>
        <v>Все объекты</v>
      </c>
    </row>
    <row r="163" spans="2:20" x14ac:dyDescent="0.25">
      <c r="B163" s="7">
        <v>45418</v>
      </c>
      <c r="C163" s="1" t="s">
        <v>195</v>
      </c>
      <c r="J163" s="1" t="s">
        <v>110</v>
      </c>
      <c r="K163" s="1" t="s">
        <v>23</v>
      </c>
      <c r="L163" s="1">
        <f>IF(OR(B163=0,B163=""),0,IF(COUNTIFS(Items!$E:$E,J163,Items!$F:$F,K163)+COUNTIFS(Items!$J:$J,J163,Items!$K:$K,K163)+COUNTIFS(Items!$O:$O,J163,Items!$P:$P,K163)=1,0,1))</f>
        <v>0</v>
      </c>
      <c r="M163" s="14">
        <v>1622.37</v>
      </c>
      <c r="N163" s="14">
        <v>0</v>
      </c>
      <c r="T163" s="10" t="str">
        <f>IF(RepPF!$L$4=Lists!$E$2,Lists!$E$2,IF(RepPF!$L$4&lt;&gt;"",IF($C163=RepPF!$L$4,RepPF!$L$4,0),Lists!$E$2))</f>
        <v>Все объекты</v>
      </c>
    </row>
    <row r="164" spans="2:20" x14ac:dyDescent="0.25">
      <c r="B164" s="7">
        <v>45418</v>
      </c>
      <c r="C164" s="1" t="s">
        <v>194</v>
      </c>
      <c r="J164" s="1" t="s">
        <v>44</v>
      </c>
      <c r="K164" s="1" t="s">
        <v>79</v>
      </c>
      <c r="L164" s="1">
        <f>IF(OR(B164=0,B164=""),0,IF(COUNTIFS(Items!$E:$E,J164,Items!$F:$F,K164)+COUNTIFS(Items!$J:$J,J164,Items!$K:$K,K164)+COUNTIFS(Items!$O:$O,J164,Items!$P:$P,K164)=1,0,1))</f>
        <v>0</v>
      </c>
      <c r="M164" s="14">
        <v>7820</v>
      </c>
      <c r="N164" s="14">
        <v>0</v>
      </c>
      <c r="T164" s="10" t="str">
        <f>IF(RepPF!$L$4=Lists!$E$2,Lists!$E$2,IF(RepPF!$L$4&lt;&gt;"",IF($C164=RepPF!$L$4,RepPF!$L$4,0),Lists!$E$2))</f>
        <v>Все объекты</v>
      </c>
    </row>
    <row r="165" spans="2:20" x14ac:dyDescent="0.25">
      <c r="B165" s="7">
        <v>45419</v>
      </c>
      <c r="C165" s="1" t="s">
        <v>195</v>
      </c>
      <c r="J165" s="1" t="s">
        <v>44</v>
      </c>
      <c r="K165" s="1" t="s">
        <v>79</v>
      </c>
      <c r="L165" s="1">
        <f>IF(OR(B165=0,B165=""),0,IF(COUNTIFS(Items!$E:$E,J165,Items!$F:$F,K165)+COUNTIFS(Items!$J:$J,J165,Items!$K:$K,K165)+COUNTIFS(Items!$O:$O,J165,Items!$P:$P,K165)=1,0,1))</f>
        <v>0</v>
      </c>
      <c r="M165" s="14">
        <v>9605</v>
      </c>
      <c r="N165" s="14">
        <v>0</v>
      </c>
      <c r="T165" s="10" t="str">
        <f>IF(RepPF!$L$4=Lists!$E$2,Lists!$E$2,IF(RepPF!$L$4&lt;&gt;"",IF($C165=RepPF!$L$4,RepPF!$L$4,0),Lists!$E$2))</f>
        <v>Все объекты</v>
      </c>
    </row>
    <row r="166" spans="2:20" x14ac:dyDescent="0.25">
      <c r="B166" s="7">
        <v>45419</v>
      </c>
      <c r="C166" s="1" t="s">
        <v>194</v>
      </c>
      <c r="J166" s="1" t="s">
        <v>110</v>
      </c>
      <c r="K166" s="1" t="s">
        <v>23</v>
      </c>
      <c r="L166" s="1">
        <f>IF(OR(B166=0,B166=""),0,IF(COUNTIFS(Items!$E:$E,J166,Items!$F:$F,K166)+COUNTIFS(Items!$J:$J,J166,Items!$K:$K,K166)+COUNTIFS(Items!$O:$O,J166,Items!$P:$P,K166)=1,0,1))</f>
        <v>0</v>
      </c>
      <c r="M166" s="14">
        <v>1886.1699999999998</v>
      </c>
      <c r="N166" s="14">
        <v>0</v>
      </c>
      <c r="T166" s="10" t="str">
        <f>IF(RepPF!$L$4=Lists!$E$2,Lists!$E$2,IF(RepPF!$L$4&lt;&gt;"",IF($C166=RepPF!$L$4,RepPF!$L$4,0),Lists!$E$2))</f>
        <v>Все объекты</v>
      </c>
    </row>
    <row r="167" spans="2:20" x14ac:dyDescent="0.25">
      <c r="B167" s="7">
        <v>45419</v>
      </c>
      <c r="C167" s="1" t="s">
        <v>194</v>
      </c>
      <c r="J167" s="1" t="s">
        <v>44</v>
      </c>
      <c r="K167" s="1" t="s">
        <v>78</v>
      </c>
      <c r="L167" s="1">
        <f>IF(OR(B167=0,B167=""),0,IF(COUNTIFS(Items!$E:$E,J167,Items!$F:$F,K167)+COUNTIFS(Items!$J:$J,J167,Items!$K:$K,K167)+COUNTIFS(Items!$O:$O,J167,Items!$P:$P,K167)=1,0,1))</f>
        <v>0</v>
      </c>
      <c r="M167" s="14">
        <v>38329.200000000004</v>
      </c>
      <c r="N167" s="14">
        <v>0</v>
      </c>
      <c r="T167" s="10" t="str">
        <f>IF(RepPF!$L$4=Lists!$E$2,Lists!$E$2,IF(RepPF!$L$4&lt;&gt;"",IF($C167=RepPF!$L$4,RepPF!$L$4,0),Lists!$E$2))</f>
        <v>Все объекты</v>
      </c>
    </row>
    <row r="168" spans="2:20" x14ac:dyDescent="0.25">
      <c r="B168" s="7">
        <v>45419</v>
      </c>
      <c r="C168" s="1" t="s">
        <v>194</v>
      </c>
      <c r="J168" s="1" t="s">
        <v>44</v>
      </c>
      <c r="K168" s="1" t="s">
        <v>79</v>
      </c>
      <c r="L168" s="1">
        <f>IF(OR(B168=0,B168=""),0,IF(COUNTIFS(Items!$E:$E,J168,Items!$F:$F,K168)+COUNTIFS(Items!$J:$J,J168,Items!$K:$K,K168)+COUNTIFS(Items!$O:$O,J168,Items!$P:$P,K168)=1,0,1))</f>
        <v>0</v>
      </c>
      <c r="M168" s="14">
        <v>12915</v>
      </c>
      <c r="N168" s="14">
        <v>0</v>
      </c>
      <c r="T168" s="10" t="str">
        <f>IF(RepPF!$L$4=Lists!$E$2,Lists!$E$2,IF(RepPF!$L$4&lt;&gt;"",IF($C168=RepPF!$L$4,RepPF!$L$4,0),Lists!$E$2))</f>
        <v>Все объекты</v>
      </c>
    </row>
    <row r="169" spans="2:20" x14ac:dyDescent="0.25">
      <c r="B169" s="7">
        <v>45419</v>
      </c>
      <c r="C169" s="1" t="s">
        <v>195</v>
      </c>
      <c r="J169" s="1" t="s">
        <v>44</v>
      </c>
      <c r="K169" s="1" t="s">
        <v>79</v>
      </c>
      <c r="L169" s="1">
        <f>IF(OR(B169=0,B169=""),0,IF(COUNTIFS(Items!$E:$E,J169,Items!$F:$F,K169)+COUNTIFS(Items!$J:$J,J169,Items!$K:$K,K169)+COUNTIFS(Items!$O:$O,J169,Items!$P:$P,K169)=1,0,1))</f>
        <v>0</v>
      </c>
      <c r="M169" s="14">
        <v>9660</v>
      </c>
      <c r="N169" s="14">
        <v>0</v>
      </c>
      <c r="T169" s="10" t="str">
        <f>IF(RepPF!$L$4=Lists!$E$2,Lists!$E$2,IF(RepPF!$L$4&lt;&gt;"",IF($C169=RepPF!$L$4,RepPF!$L$4,0),Lists!$E$2))</f>
        <v>Все объекты</v>
      </c>
    </row>
    <row r="170" spans="2:20" x14ac:dyDescent="0.25">
      <c r="B170" s="7">
        <v>45422</v>
      </c>
      <c r="C170" s="1" t="s">
        <v>194</v>
      </c>
      <c r="J170" s="1" t="s">
        <v>44</v>
      </c>
      <c r="K170" s="1" t="s">
        <v>69</v>
      </c>
      <c r="L170" s="1">
        <f>IF(OR(B170=0,B170=""),0,IF(COUNTIFS(Items!$E:$E,J170,Items!$F:$F,K170)+COUNTIFS(Items!$J:$J,J170,Items!$K:$K,K170)+COUNTIFS(Items!$O:$O,J170,Items!$P:$P,K170)=1,0,1))</f>
        <v>0</v>
      </c>
      <c r="M170" s="14">
        <v>2485.9999999999995</v>
      </c>
      <c r="N170" s="14">
        <v>0</v>
      </c>
      <c r="T170" s="10" t="str">
        <f>IF(RepPF!$L$4=Lists!$E$2,Lists!$E$2,IF(RepPF!$L$4&lt;&gt;"",IF($C170=RepPF!$L$4,RepPF!$L$4,0),Lists!$E$2))</f>
        <v>Все объекты</v>
      </c>
    </row>
    <row r="171" spans="2:20" x14ac:dyDescent="0.25">
      <c r="B171" s="7">
        <v>45424</v>
      </c>
      <c r="C171" s="1" t="s">
        <v>194</v>
      </c>
      <c r="J171" s="1" t="s">
        <v>44</v>
      </c>
      <c r="K171" s="1" t="s">
        <v>79</v>
      </c>
      <c r="L171" s="1">
        <f>IF(OR(B171=0,B171=""),0,IF(COUNTIFS(Items!$E:$E,J171,Items!$F:$F,K171)+COUNTIFS(Items!$J:$J,J171,Items!$K:$K,K171)+COUNTIFS(Items!$O:$O,J171,Items!$P:$P,K171)=1,0,1))</f>
        <v>0</v>
      </c>
      <c r="M171" s="14">
        <v>21450</v>
      </c>
      <c r="N171" s="14">
        <v>0</v>
      </c>
      <c r="T171" s="10" t="str">
        <f>IF(RepPF!$L$4=Lists!$E$2,Lists!$E$2,IF(RepPF!$L$4&lt;&gt;"",IF($C171=RepPF!$L$4,RepPF!$L$4,0),Lists!$E$2))</f>
        <v>Все объекты</v>
      </c>
    </row>
    <row r="172" spans="2:20" x14ac:dyDescent="0.25">
      <c r="B172" s="7">
        <v>45424</v>
      </c>
      <c r="C172" s="1" t="s">
        <v>194</v>
      </c>
      <c r="J172" s="1" t="s">
        <v>44</v>
      </c>
      <c r="K172" s="1" t="s">
        <v>92</v>
      </c>
      <c r="L172" s="1">
        <f>IF(OR(B172=0,B172=""),0,IF(COUNTIFS(Items!$E:$E,J172,Items!$F:$F,K172)+COUNTIFS(Items!$J:$J,J172,Items!$K:$K,K172)+COUNTIFS(Items!$O:$O,J172,Items!$P:$P,K172)=1,0,1))</f>
        <v>0</v>
      </c>
      <c r="M172" s="14">
        <v>2275</v>
      </c>
      <c r="N172" s="14">
        <v>0</v>
      </c>
      <c r="T172" s="10" t="str">
        <f>IF(RepPF!$L$4=Lists!$E$2,Lists!$E$2,IF(RepPF!$L$4&lt;&gt;"",IF($C172=RepPF!$L$4,RepPF!$L$4,0),Lists!$E$2))</f>
        <v>Все объекты</v>
      </c>
    </row>
    <row r="173" spans="2:20" x14ac:dyDescent="0.25">
      <c r="B173" s="7">
        <v>45428</v>
      </c>
      <c r="C173" s="1" t="s">
        <v>195</v>
      </c>
      <c r="J173" s="1" t="s">
        <v>44</v>
      </c>
      <c r="K173" s="1" t="s">
        <v>92</v>
      </c>
      <c r="L173" s="1">
        <f>IF(OR(B173=0,B173=""),0,IF(COUNTIFS(Items!$E:$E,J173,Items!$F:$F,K173)+COUNTIFS(Items!$J:$J,J173,Items!$K:$K,K173)+COUNTIFS(Items!$O:$O,J173,Items!$P:$P,K173)=1,0,1))</f>
        <v>0</v>
      </c>
      <c r="M173" s="14">
        <v>3075</v>
      </c>
      <c r="N173" s="14">
        <v>0</v>
      </c>
      <c r="T173" s="10" t="str">
        <f>IF(RepPF!$L$4=Lists!$E$2,Lists!$E$2,IF(RepPF!$L$4&lt;&gt;"",IF($C173=RepPF!$L$4,RepPF!$L$4,0),Lists!$E$2))</f>
        <v>Все объекты</v>
      </c>
    </row>
    <row r="174" spans="2:20" x14ac:dyDescent="0.25">
      <c r="B174" s="7">
        <v>45428</v>
      </c>
      <c r="C174" s="1" t="s">
        <v>195</v>
      </c>
      <c r="J174" s="1" t="s">
        <v>44</v>
      </c>
      <c r="K174" s="1" t="s">
        <v>69</v>
      </c>
      <c r="L174" s="1">
        <f>IF(OR(B174=0,B174=""),0,IF(COUNTIFS(Items!$E:$E,J174,Items!$F:$F,K174)+COUNTIFS(Items!$J:$J,J174,Items!$K:$K,K174)+COUNTIFS(Items!$O:$O,J174,Items!$P:$P,K174)=1,0,1))</f>
        <v>0</v>
      </c>
      <c r="M174" s="14">
        <v>6440</v>
      </c>
      <c r="N174" s="14">
        <v>0</v>
      </c>
      <c r="T174" s="10" t="str">
        <f>IF(RepPF!$L$4=Lists!$E$2,Lists!$E$2,IF(RepPF!$L$4&lt;&gt;"",IF($C174=RepPF!$L$4,RepPF!$L$4,0),Lists!$E$2))</f>
        <v>Все объекты</v>
      </c>
    </row>
    <row r="175" spans="2:20" x14ac:dyDescent="0.25">
      <c r="B175" s="7">
        <v>45428</v>
      </c>
      <c r="C175" s="1" t="s">
        <v>195</v>
      </c>
      <c r="J175" s="1" t="s">
        <v>44</v>
      </c>
      <c r="K175" s="1" t="s">
        <v>76</v>
      </c>
      <c r="L175" s="1">
        <f>IF(OR(B175=0,B175=""),0,IF(COUNTIFS(Items!$E:$E,J175,Items!$F:$F,K175)+COUNTIFS(Items!$J:$J,J175,Items!$K:$K,K175)+COUNTIFS(Items!$O:$O,J175,Items!$P:$P,K175)=1,0,1))</f>
        <v>0</v>
      </c>
      <c r="M175" s="14">
        <v>3389.9999999999995</v>
      </c>
      <c r="N175" s="14">
        <v>0</v>
      </c>
      <c r="T175" s="10" t="str">
        <f>IF(RepPF!$L$4=Lists!$E$2,Lists!$E$2,IF(RepPF!$L$4&lt;&gt;"",IF($C175=RepPF!$L$4,RepPF!$L$4,0),Lists!$E$2))</f>
        <v>Все объекты</v>
      </c>
    </row>
    <row r="176" spans="2:20" x14ac:dyDescent="0.25">
      <c r="B176" s="7">
        <v>45428</v>
      </c>
      <c r="C176" s="1" t="s">
        <v>194</v>
      </c>
      <c r="J176" s="1" t="s">
        <v>44</v>
      </c>
      <c r="K176" s="1" t="s">
        <v>72</v>
      </c>
      <c r="L176" s="1">
        <f>IF(OR(B176=0,B176=""),0,IF(COUNTIFS(Items!$E:$E,J176,Items!$F:$F,K176)+COUNTIFS(Items!$J:$J,J176,Items!$K:$K,K176)+COUNTIFS(Items!$O:$O,J176,Items!$P:$P,K176)=1,0,1))</f>
        <v>0</v>
      </c>
      <c r="M176" s="14">
        <v>772.19999999999993</v>
      </c>
      <c r="N176" s="14">
        <v>0</v>
      </c>
      <c r="T176" s="10" t="str">
        <f>IF(RepPF!$L$4=Lists!$E$2,Lists!$E$2,IF(RepPF!$L$4&lt;&gt;"",IF($C176=RepPF!$L$4,RepPF!$L$4,0),Lists!$E$2))</f>
        <v>Все объекты</v>
      </c>
    </row>
    <row r="177" spans="2:20" x14ac:dyDescent="0.25">
      <c r="B177" s="7">
        <v>45429</v>
      </c>
      <c r="C177" s="1" t="s">
        <v>195</v>
      </c>
      <c r="J177" s="1" t="s">
        <v>44</v>
      </c>
      <c r="K177" s="1" t="s">
        <v>76</v>
      </c>
      <c r="L177" s="1">
        <f>IF(OR(B177=0,B177=""),0,IF(COUNTIFS(Items!$E:$E,J177,Items!$F:$F,K177)+COUNTIFS(Items!$J:$J,J177,Items!$K:$K,K177)+COUNTIFS(Items!$O:$O,J177,Items!$P:$P,K177)=1,0,1))</f>
        <v>0</v>
      </c>
      <c r="M177" s="14">
        <v>2184</v>
      </c>
      <c r="N177" s="14">
        <v>0</v>
      </c>
      <c r="T177" s="10" t="str">
        <f>IF(RepPF!$L$4=Lists!$E$2,Lists!$E$2,IF(RepPF!$L$4&lt;&gt;"",IF($C177=RepPF!$L$4,RepPF!$L$4,0),Lists!$E$2))</f>
        <v>Все объекты</v>
      </c>
    </row>
    <row r="178" spans="2:20" x14ac:dyDescent="0.25">
      <c r="B178" s="7">
        <v>45423</v>
      </c>
      <c r="C178" s="1" t="s">
        <v>195</v>
      </c>
      <c r="J178" s="1" t="s">
        <v>44</v>
      </c>
      <c r="K178" s="1" t="s">
        <v>69</v>
      </c>
      <c r="L178" s="1">
        <f>IF(OR(B178=0,B178=""),0,IF(COUNTIFS(Items!$E:$E,J178,Items!$F:$F,K178)+COUNTIFS(Items!$J:$J,J178,Items!$K:$K,K178)+COUNTIFS(Items!$O:$O,J178,Items!$P:$P,K178)=1,0,1))</f>
        <v>0</v>
      </c>
      <c r="M178" s="14">
        <v>2460</v>
      </c>
      <c r="N178" s="14">
        <v>0</v>
      </c>
      <c r="T178" s="10" t="str">
        <f>IF(RepPF!$L$4=Lists!$E$2,Lists!$E$2,IF(RepPF!$L$4&lt;&gt;"",IF($C178=RepPF!$L$4,RepPF!$L$4,0),Lists!$E$2))</f>
        <v>Все объекты</v>
      </c>
    </row>
    <row r="179" spans="2:20" x14ac:dyDescent="0.25">
      <c r="B179" s="7">
        <v>45426</v>
      </c>
      <c r="C179" s="1" t="s">
        <v>194</v>
      </c>
      <c r="J179" s="1" t="s">
        <v>44</v>
      </c>
      <c r="K179" s="1" t="s">
        <v>72</v>
      </c>
      <c r="L179" s="1">
        <f>IF(OR(B179=0,B179=""),0,IF(COUNTIFS(Items!$E:$E,J179,Items!$F:$F,K179)+COUNTIFS(Items!$J:$J,J179,Items!$K:$K,K179)+COUNTIFS(Items!$O:$O,J179,Items!$P:$P,K179)=1,0,1))</f>
        <v>0</v>
      </c>
      <c r="M179" s="14">
        <v>8280</v>
      </c>
      <c r="N179" s="14">
        <v>0</v>
      </c>
      <c r="T179" s="10" t="str">
        <f>IF(RepPF!$L$4=Lists!$E$2,Lists!$E$2,IF(RepPF!$L$4&lt;&gt;"",IF($C179=RepPF!$L$4,RepPF!$L$4,0),Lists!$E$2))</f>
        <v>Все объекты</v>
      </c>
    </row>
    <row r="180" spans="2:20" x14ac:dyDescent="0.25">
      <c r="B180" s="7">
        <v>45426</v>
      </c>
      <c r="C180" s="1" t="s">
        <v>195</v>
      </c>
      <c r="J180" s="1" t="s">
        <v>44</v>
      </c>
      <c r="K180" s="1" t="s">
        <v>69</v>
      </c>
      <c r="L180" s="1">
        <f>IF(OR(B180=0,B180=""),0,IF(COUNTIFS(Items!$E:$E,J180,Items!$F:$F,K180)+COUNTIFS(Items!$J:$J,J180,Items!$K:$K,K180)+COUNTIFS(Items!$O:$O,J180,Items!$P:$P,K180)=1,0,1))</f>
        <v>0</v>
      </c>
      <c r="M180" s="14">
        <v>15819.999999999998</v>
      </c>
      <c r="N180" s="14">
        <v>0</v>
      </c>
      <c r="T180" s="10" t="str">
        <f>IF(RepPF!$L$4=Lists!$E$2,Lists!$E$2,IF(RepPF!$L$4&lt;&gt;"",IF($C180=RepPF!$L$4,RepPF!$L$4,0),Lists!$E$2))</f>
        <v>Все объекты</v>
      </c>
    </row>
    <row r="181" spans="2:20" x14ac:dyDescent="0.25">
      <c r="B181" s="7">
        <v>45427</v>
      </c>
      <c r="C181" s="1" t="s">
        <v>195</v>
      </c>
      <c r="J181" s="1" t="s">
        <v>44</v>
      </c>
      <c r="K181" s="1" t="s">
        <v>77</v>
      </c>
      <c r="L181" s="1">
        <f>IF(OR(B181=0,B181=""),0,IF(COUNTIFS(Items!$E:$E,J181,Items!$F:$F,K181)+COUNTIFS(Items!$J:$J,J181,Items!$K:$K,K181)+COUNTIFS(Items!$O:$O,J181,Items!$P:$P,K181)=1,0,1))</f>
        <v>0</v>
      </c>
      <c r="M181" s="14">
        <v>11440</v>
      </c>
      <c r="N181" s="14">
        <v>0</v>
      </c>
      <c r="T181" s="10" t="str">
        <f>IF(RepPF!$L$4=Lists!$E$2,Lists!$E$2,IF(RepPF!$L$4&lt;&gt;"",IF($C181=RepPF!$L$4,RepPF!$L$4,0),Lists!$E$2))</f>
        <v>Все объекты</v>
      </c>
    </row>
    <row r="182" spans="2:20" x14ac:dyDescent="0.25">
      <c r="B182" s="7">
        <v>45427</v>
      </c>
      <c r="C182" s="1" t="s">
        <v>195</v>
      </c>
      <c r="J182" s="1" t="s">
        <v>44</v>
      </c>
      <c r="K182" s="1" t="s">
        <v>77</v>
      </c>
      <c r="L182" s="1">
        <f>IF(OR(B182=0,B182=""),0,IF(COUNTIFS(Items!$E:$E,J182,Items!$F:$F,K182)+COUNTIFS(Items!$J:$J,J182,Items!$K:$K,K182)+COUNTIFS(Items!$O:$O,J182,Items!$P:$P,K182)=1,0,1))</f>
        <v>0</v>
      </c>
      <c r="M182" s="14">
        <v>6843.2</v>
      </c>
      <c r="N182" s="14">
        <v>0</v>
      </c>
      <c r="T182" s="10" t="str">
        <f>IF(RepPF!$L$4=Lists!$E$2,Lists!$E$2,IF(RepPF!$L$4&lt;&gt;"",IF($C182=RepPF!$L$4,RepPF!$L$4,0),Lists!$E$2))</f>
        <v>Все объекты</v>
      </c>
    </row>
    <row r="183" spans="2:20" x14ac:dyDescent="0.25">
      <c r="B183" s="7">
        <v>45427</v>
      </c>
      <c r="C183" s="1" t="s">
        <v>195</v>
      </c>
      <c r="J183" s="1" t="s">
        <v>44</v>
      </c>
      <c r="K183" s="1" t="s">
        <v>76</v>
      </c>
      <c r="L183" s="1">
        <f>IF(OR(B183=0,B183=""),0,IF(COUNTIFS(Items!$E:$E,J183,Items!$F:$F,K183)+COUNTIFS(Items!$J:$J,J183,Items!$K:$K,K183)+COUNTIFS(Items!$O:$O,J183,Items!$P:$P,K183)=1,0,1))</f>
        <v>0</v>
      </c>
      <c r="M183" s="14">
        <v>9344.31</v>
      </c>
      <c r="N183" s="14">
        <v>0</v>
      </c>
      <c r="T183" s="10" t="str">
        <f>IF(RepPF!$L$4=Lists!$E$2,Lists!$E$2,IF(RepPF!$L$4&lt;&gt;"",IF($C183=RepPF!$L$4,RepPF!$L$4,0),Lists!$E$2))</f>
        <v>Все объекты</v>
      </c>
    </row>
    <row r="184" spans="2:20" x14ac:dyDescent="0.25">
      <c r="B184" s="7">
        <v>45428</v>
      </c>
      <c r="C184" s="1" t="s">
        <v>195</v>
      </c>
      <c r="J184" s="1" t="s">
        <v>44</v>
      </c>
      <c r="K184" s="1" t="s">
        <v>76</v>
      </c>
      <c r="L184" s="1">
        <f>IF(OR(B184=0,B184=""),0,IF(COUNTIFS(Items!$E:$E,J184,Items!$F:$F,K184)+COUNTIFS(Items!$J:$J,J184,Items!$K:$K,K184)+COUNTIFS(Items!$O:$O,J184,Items!$P:$P,K184)=1,0,1))</f>
        <v>0</v>
      </c>
      <c r="M184" s="14">
        <v>6446.4400000000005</v>
      </c>
      <c r="N184" s="14">
        <v>0</v>
      </c>
      <c r="T184" s="10" t="str">
        <f>IF(RepPF!$L$4=Lists!$E$2,Lists!$E$2,IF(RepPF!$L$4&lt;&gt;"",IF($C184=RepPF!$L$4,RepPF!$L$4,0),Lists!$E$2))</f>
        <v>Все объекты</v>
      </c>
    </row>
    <row r="185" spans="2:20" x14ac:dyDescent="0.25">
      <c r="B185" s="7">
        <v>45429</v>
      </c>
      <c r="C185" s="1" t="s">
        <v>194</v>
      </c>
      <c r="J185" s="1" t="s">
        <v>44</v>
      </c>
      <c r="K185" s="1" t="s">
        <v>79</v>
      </c>
      <c r="L185" s="1">
        <f>IF(OR(B185=0,B185=""),0,IF(COUNTIFS(Items!$E:$E,J185,Items!$F:$F,K185)+COUNTIFS(Items!$J:$J,J185,Items!$K:$K,K185)+COUNTIFS(Items!$O:$O,J185,Items!$P:$P,K185)=1,0,1))</f>
        <v>0</v>
      </c>
      <c r="M185" s="14">
        <v>9040</v>
      </c>
      <c r="N185" s="14">
        <v>0</v>
      </c>
      <c r="T185" s="10" t="str">
        <f>IF(RepPF!$L$4=Lists!$E$2,Lists!$E$2,IF(RepPF!$L$4&lt;&gt;"",IF($C185=RepPF!$L$4,RepPF!$L$4,0),Lists!$E$2))</f>
        <v>Все объекты</v>
      </c>
    </row>
    <row r="186" spans="2:20" x14ac:dyDescent="0.25">
      <c r="B186" s="7">
        <v>45431</v>
      </c>
      <c r="C186" s="1" t="s">
        <v>194</v>
      </c>
      <c r="J186" s="1" t="s">
        <v>44</v>
      </c>
      <c r="K186" s="1" t="s">
        <v>79</v>
      </c>
      <c r="L186" s="1">
        <f>IF(OR(B186=0,B186=""),0,IF(COUNTIFS(Items!$E:$E,J186,Items!$F:$F,K186)+COUNTIFS(Items!$J:$J,J186,Items!$K:$K,K186)+COUNTIFS(Items!$O:$O,J186,Items!$P:$P,K186)=1,0,1))</f>
        <v>0</v>
      </c>
      <c r="M186" s="14">
        <v>11440</v>
      </c>
      <c r="N186" s="14">
        <v>0</v>
      </c>
      <c r="T186" s="10" t="str">
        <f>IF(RepPF!$L$4=Lists!$E$2,Lists!$E$2,IF(RepPF!$L$4&lt;&gt;"",IF($C186=RepPF!$L$4,RepPF!$L$4,0),Lists!$E$2))</f>
        <v>Все объекты</v>
      </c>
    </row>
    <row r="187" spans="2:20" x14ac:dyDescent="0.25">
      <c r="B187" s="7">
        <v>45434</v>
      </c>
      <c r="C187" s="1" t="s">
        <v>194</v>
      </c>
      <c r="J187" s="1" t="s">
        <v>44</v>
      </c>
      <c r="K187" s="1" t="s">
        <v>79</v>
      </c>
      <c r="L187" s="1">
        <f>IF(OR(B187=0,B187=""),0,IF(COUNTIFS(Items!$E:$E,J187,Items!$F:$F,K187)+COUNTIFS(Items!$J:$J,J187,Items!$K:$K,K187)+COUNTIFS(Items!$O:$O,J187,Items!$P:$P,K187)=1,0,1))</f>
        <v>0</v>
      </c>
      <c r="M187" s="14">
        <v>11830</v>
      </c>
      <c r="N187" s="14">
        <v>0</v>
      </c>
      <c r="T187" s="10" t="str">
        <f>IF(RepPF!$L$4=Lists!$E$2,Lists!$E$2,IF(RepPF!$L$4&lt;&gt;"",IF($C187=RepPF!$L$4,RepPF!$L$4,0),Lists!$E$2))</f>
        <v>Все объекты</v>
      </c>
    </row>
    <row r="188" spans="2:20" x14ac:dyDescent="0.25">
      <c r="B188" s="7">
        <v>45434</v>
      </c>
      <c r="C188" s="1" t="s">
        <v>195</v>
      </c>
      <c r="J188" s="1" t="s">
        <v>44</v>
      </c>
      <c r="K188" s="1" t="s">
        <v>69</v>
      </c>
      <c r="L188" s="1">
        <f>IF(OR(B188=0,B188=""),0,IF(COUNTIFS(Items!$E:$E,J188,Items!$F:$F,K188)+COUNTIFS(Items!$J:$J,J188,Items!$K:$K,K188)+COUNTIFS(Items!$O:$O,J188,Items!$P:$P,K188)=1,0,1))</f>
        <v>0</v>
      </c>
      <c r="M188" s="14">
        <v>9225</v>
      </c>
      <c r="N188" s="14">
        <v>0</v>
      </c>
      <c r="T188" s="10" t="str">
        <f>IF(RepPF!$L$4=Lists!$E$2,Lists!$E$2,IF(RepPF!$L$4&lt;&gt;"",IF($C188=RepPF!$L$4,RepPF!$L$4,0),Lists!$E$2))</f>
        <v>Все объекты</v>
      </c>
    </row>
    <row r="189" spans="2:20" x14ac:dyDescent="0.25">
      <c r="B189" s="7">
        <v>45435</v>
      </c>
      <c r="C189" s="1" t="s">
        <v>195</v>
      </c>
      <c r="J189" s="1" t="s">
        <v>44</v>
      </c>
      <c r="K189" s="1" t="s">
        <v>76</v>
      </c>
      <c r="L189" s="1">
        <f>IF(OR(B189=0,B189=""),0,IF(COUNTIFS(Items!$E:$E,J189,Items!$F:$F,K189)+COUNTIFS(Items!$J:$J,J189,Items!$K:$K,K189)+COUNTIFS(Items!$O:$O,J189,Items!$P:$P,K189)=1,0,1))</f>
        <v>0</v>
      </c>
      <c r="M189" s="14">
        <v>7211.88</v>
      </c>
      <c r="N189" s="14">
        <v>0</v>
      </c>
      <c r="T189" s="10" t="str">
        <f>IF(RepPF!$L$4=Lists!$E$2,Lists!$E$2,IF(RepPF!$L$4&lt;&gt;"",IF($C189=RepPF!$L$4,RepPF!$L$4,0),Lists!$E$2))</f>
        <v>Все объекты</v>
      </c>
    </row>
    <row r="190" spans="2:20" x14ac:dyDescent="0.25">
      <c r="B190" s="7">
        <v>45435</v>
      </c>
      <c r="C190" s="1" t="s">
        <v>194</v>
      </c>
      <c r="J190" s="1" t="s">
        <v>44</v>
      </c>
      <c r="K190" s="1" t="s">
        <v>99</v>
      </c>
      <c r="L190" s="1">
        <f>IF(OR(B190=0,B190=""),0,IF(COUNTIFS(Items!$E:$E,J190,Items!$F:$F,K190)+COUNTIFS(Items!$J:$J,J190,Items!$K:$K,K190)+COUNTIFS(Items!$O:$O,J190,Items!$P:$P,K190)=1,0,1))</f>
        <v>0</v>
      </c>
      <c r="M190" s="14">
        <v>69871.289999999994</v>
      </c>
      <c r="N190" s="14">
        <v>0</v>
      </c>
      <c r="T190" s="10" t="str">
        <f>IF(RepPF!$L$4=Lists!$E$2,Lists!$E$2,IF(RepPF!$L$4&lt;&gt;"",IF($C190=RepPF!$L$4,RepPF!$L$4,0),Lists!$E$2))</f>
        <v>Все объекты</v>
      </c>
    </row>
    <row r="191" spans="2:20" x14ac:dyDescent="0.25">
      <c r="B191" s="7">
        <v>45435</v>
      </c>
      <c r="C191" s="1" t="s">
        <v>195</v>
      </c>
      <c r="J191" s="1" t="s">
        <v>44</v>
      </c>
      <c r="K191" s="1" t="s">
        <v>99</v>
      </c>
      <c r="L191" s="1">
        <f>IF(OR(B191=0,B191=""),0,IF(COUNTIFS(Items!$E:$E,J191,Items!$F:$F,K191)+COUNTIFS(Items!$J:$J,J191,Items!$K:$K,K191)+COUNTIFS(Items!$O:$O,J191,Items!$P:$P,K191)=1,0,1))</f>
        <v>0</v>
      </c>
      <c r="M191" s="14">
        <v>88421.19</v>
      </c>
      <c r="N191" s="14">
        <v>0</v>
      </c>
      <c r="T191" s="10" t="str">
        <f>IF(RepPF!$L$4=Lists!$E$2,Lists!$E$2,IF(RepPF!$L$4&lt;&gt;"",IF($C191=RepPF!$L$4,RepPF!$L$4,0),Lists!$E$2))</f>
        <v>Все объекты</v>
      </c>
    </row>
    <row r="192" spans="2:20" x14ac:dyDescent="0.25">
      <c r="B192" s="7">
        <v>45437</v>
      </c>
      <c r="C192" s="1" t="s">
        <v>196</v>
      </c>
      <c r="J192" s="1" t="s">
        <v>44</v>
      </c>
      <c r="K192" s="1" t="s">
        <v>99</v>
      </c>
      <c r="L192" s="1">
        <f>IF(OR(B192=0,B192=""),0,IF(COUNTIFS(Items!$E:$E,J192,Items!$F:$F,K192)+COUNTIFS(Items!$J:$J,J192,Items!$K:$K,K192)+COUNTIFS(Items!$O:$O,J192,Items!$P:$P,K192)=1,0,1))</f>
        <v>0</v>
      </c>
      <c r="M192" s="14">
        <v>56268.03</v>
      </c>
      <c r="N192" s="14">
        <v>0</v>
      </c>
      <c r="T192" s="10" t="str">
        <f>IF(RepPF!$L$4=Lists!$E$2,Lists!$E$2,IF(RepPF!$L$4&lt;&gt;"",IF($C192=RepPF!$L$4,RepPF!$L$4,0),Lists!$E$2))</f>
        <v>Все объекты</v>
      </c>
    </row>
    <row r="193" spans="2:20" x14ac:dyDescent="0.25">
      <c r="B193" s="7">
        <v>45437</v>
      </c>
      <c r="C193" s="1" t="s">
        <v>195</v>
      </c>
      <c r="J193" s="1" t="s">
        <v>44</v>
      </c>
      <c r="K193" s="1" t="s">
        <v>69</v>
      </c>
      <c r="L193" s="1">
        <f>IF(OR(B193=0,B193=""),0,IF(COUNTIFS(Items!$E:$E,J193,Items!$F:$F,K193)+COUNTIFS(Items!$J:$J,J193,Items!$K:$K,K193)+COUNTIFS(Items!$O:$O,J193,Items!$P:$P,K193)=1,0,1))</f>
        <v>0</v>
      </c>
      <c r="M193" s="14">
        <v>17220</v>
      </c>
      <c r="N193" s="14">
        <v>0</v>
      </c>
      <c r="T193" s="10" t="str">
        <f>IF(RepPF!$L$4=Lists!$E$2,Lists!$E$2,IF(RepPF!$L$4&lt;&gt;"",IF($C193=RepPF!$L$4,RepPF!$L$4,0),Lists!$E$2))</f>
        <v>Все объекты</v>
      </c>
    </row>
    <row r="194" spans="2:20" x14ac:dyDescent="0.25">
      <c r="B194" s="7">
        <v>45440</v>
      </c>
      <c r="C194" s="1" t="s">
        <v>194</v>
      </c>
      <c r="J194" s="1" t="s">
        <v>44</v>
      </c>
      <c r="K194" s="1" t="s">
        <v>113</v>
      </c>
      <c r="L194" s="1">
        <f>IF(OR(B194=0,B194=""),0,IF(COUNTIFS(Items!$E:$E,J194,Items!$F:$F,K194)+COUNTIFS(Items!$J:$J,J194,Items!$K:$K,K194)+COUNTIFS(Items!$O:$O,J194,Items!$P:$P,K194)=1,0,1))</f>
        <v>0</v>
      </c>
      <c r="M194" s="14">
        <v>17434</v>
      </c>
      <c r="N194" s="14">
        <v>0</v>
      </c>
      <c r="T194" s="10" t="str">
        <f>IF(RepPF!$L$4=Lists!$E$2,Lists!$E$2,IF(RepPF!$L$4&lt;&gt;"",IF($C194=RepPF!$L$4,RepPF!$L$4,0),Lists!$E$2))</f>
        <v>Все объекты</v>
      </c>
    </row>
    <row r="195" spans="2:20" x14ac:dyDescent="0.25">
      <c r="B195" s="7">
        <v>45440</v>
      </c>
      <c r="C195" s="1" t="s">
        <v>195</v>
      </c>
      <c r="J195" s="1" t="s">
        <v>44</v>
      </c>
      <c r="K195" s="1" t="s">
        <v>72</v>
      </c>
      <c r="L195" s="1">
        <f>IF(OR(B195=0,B195=""),0,IF(COUNTIFS(Items!$E:$E,J195,Items!$F:$F,K195)+COUNTIFS(Items!$J:$J,J195,Items!$K:$K,K195)+COUNTIFS(Items!$O:$O,J195,Items!$P:$P,K195)=1,0,1))</f>
        <v>0</v>
      </c>
      <c r="M195" s="14">
        <v>903.99999999999989</v>
      </c>
      <c r="N195" s="14">
        <v>0</v>
      </c>
      <c r="T195" s="10" t="str">
        <f>IF(RepPF!$L$4=Lists!$E$2,Lists!$E$2,IF(RepPF!$L$4&lt;&gt;"",IF($C195=RepPF!$L$4,RepPF!$L$4,0),Lists!$E$2))</f>
        <v>Все объекты</v>
      </c>
    </row>
    <row r="196" spans="2:20" x14ac:dyDescent="0.25">
      <c r="B196" s="7">
        <v>45441</v>
      </c>
      <c r="C196" s="1" t="s">
        <v>195</v>
      </c>
      <c r="J196" s="1" t="s">
        <v>44</v>
      </c>
      <c r="K196" s="1" t="s">
        <v>76</v>
      </c>
      <c r="L196" s="1">
        <f>IF(OR(B196=0,B196=""),0,IF(COUNTIFS(Items!$E:$E,J196,Items!$F:$F,K196)+COUNTIFS(Items!$J:$J,J196,Items!$K:$K,K196)+COUNTIFS(Items!$O:$O,J196,Items!$P:$P,K196)=1,0,1))</f>
        <v>0</v>
      </c>
      <c r="M196" s="14">
        <v>100.1</v>
      </c>
      <c r="N196" s="14">
        <v>0</v>
      </c>
      <c r="T196" s="10" t="str">
        <f>IF(RepPF!$L$4=Lists!$E$2,Lists!$E$2,IF(RepPF!$L$4&lt;&gt;"",IF($C196=RepPF!$L$4,RepPF!$L$4,0),Lists!$E$2))</f>
        <v>Все объекты</v>
      </c>
    </row>
    <row r="197" spans="2:20" x14ac:dyDescent="0.25">
      <c r="B197" s="7">
        <v>45441</v>
      </c>
      <c r="C197" s="1" t="s">
        <v>195</v>
      </c>
      <c r="J197" s="1" t="s">
        <v>44</v>
      </c>
      <c r="K197" s="1" t="s">
        <v>76</v>
      </c>
      <c r="L197" s="1">
        <f>IF(OR(B197=0,B197=""),0,IF(COUNTIFS(Items!$E:$E,J197,Items!$F:$F,K197)+COUNTIFS(Items!$J:$J,J197,Items!$K:$K,K197)+COUNTIFS(Items!$O:$O,J197,Items!$P:$P,K197)=1,0,1))</f>
        <v>0</v>
      </c>
      <c r="M197" s="14">
        <v>154.70000000000002</v>
      </c>
      <c r="N197" s="14">
        <v>0</v>
      </c>
      <c r="T197" s="10" t="str">
        <f>IF(RepPF!$L$4=Lists!$E$2,Lists!$E$2,IF(RepPF!$L$4&lt;&gt;"",IF($C197=RepPF!$L$4,RepPF!$L$4,0),Lists!$E$2))</f>
        <v>Все объекты</v>
      </c>
    </row>
    <row r="198" spans="2:20" x14ac:dyDescent="0.25">
      <c r="B198" s="7">
        <v>45441</v>
      </c>
      <c r="C198" s="1" t="s">
        <v>195</v>
      </c>
      <c r="J198" s="1" t="s">
        <v>44</v>
      </c>
      <c r="K198" s="1" t="s">
        <v>76</v>
      </c>
      <c r="L198" s="1">
        <f>IF(OR(B198=0,B198=""),0,IF(COUNTIFS(Items!$E:$E,J198,Items!$F:$F,K198)+COUNTIFS(Items!$J:$J,J198,Items!$K:$K,K198)+COUNTIFS(Items!$O:$O,J198,Items!$P:$P,K198)=1,0,1))</f>
        <v>0</v>
      </c>
      <c r="M198" s="14">
        <v>1217.3310000000001</v>
      </c>
      <c r="N198" s="14">
        <v>0</v>
      </c>
      <c r="T198" s="10" t="str">
        <f>IF(RepPF!$L$4=Lists!$E$2,Lists!$E$2,IF(RepPF!$L$4&lt;&gt;"",IF($C198=RepPF!$L$4,RepPF!$L$4,0),Lists!$E$2))</f>
        <v>Все объекты</v>
      </c>
    </row>
    <row r="199" spans="2:20" x14ac:dyDescent="0.25">
      <c r="B199" s="7">
        <v>45441</v>
      </c>
      <c r="C199" s="1" t="s">
        <v>195</v>
      </c>
      <c r="J199" s="1" t="s">
        <v>44</v>
      </c>
      <c r="K199" s="1" t="s">
        <v>77</v>
      </c>
      <c r="L199" s="1">
        <f>IF(OR(B199=0,B199=""),0,IF(COUNTIFS(Items!$E:$E,J199,Items!$F:$F,K199)+COUNTIFS(Items!$J:$J,J199,Items!$K:$K,K199)+COUNTIFS(Items!$O:$O,J199,Items!$P:$P,K199)=1,0,1))</f>
        <v>0</v>
      </c>
      <c r="M199" s="14">
        <v>4416</v>
      </c>
      <c r="N199" s="14">
        <v>0</v>
      </c>
      <c r="T199" s="10" t="str">
        <f>IF(RepPF!$L$4=Lists!$E$2,Lists!$E$2,IF(RepPF!$L$4&lt;&gt;"",IF($C199=RepPF!$L$4,RepPF!$L$4,0),Lists!$E$2))</f>
        <v>Все объекты</v>
      </c>
    </row>
    <row r="200" spans="2:20" x14ac:dyDescent="0.25">
      <c r="B200" s="7">
        <v>45441</v>
      </c>
      <c r="C200" s="1" t="s">
        <v>195</v>
      </c>
      <c r="J200" s="1" t="s">
        <v>44</v>
      </c>
      <c r="K200" s="1" t="s">
        <v>72</v>
      </c>
      <c r="L200" s="1">
        <f>IF(OR(B200=0,B200=""),0,IF(COUNTIFS(Items!$E:$E,J200,Items!$F:$F,K200)+COUNTIFS(Items!$J:$J,J200,Items!$K:$K,K200)+COUNTIFS(Items!$O:$O,J200,Items!$P:$P,K200)=1,0,1))</f>
        <v>0</v>
      </c>
      <c r="M200" s="14">
        <v>338.99999999999994</v>
      </c>
      <c r="N200" s="14">
        <v>0</v>
      </c>
      <c r="T200" s="10" t="str">
        <f>IF(RepPF!$L$4=Lists!$E$2,Lists!$E$2,IF(RepPF!$L$4&lt;&gt;"",IF($C200=RepPF!$L$4,RepPF!$L$4,0),Lists!$E$2))</f>
        <v>Все объекты</v>
      </c>
    </row>
    <row r="201" spans="2:20" x14ac:dyDescent="0.25">
      <c r="B201" s="7">
        <v>45441</v>
      </c>
      <c r="C201" s="1" t="s">
        <v>195</v>
      </c>
      <c r="J201" s="1" t="s">
        <v>44</v>
      </c>
      <c r="K201" s="1" t="s">
        <v>76</v>
      </c>
      <c r="L201" s="1">
        <f>IF(OR(B201=0,B201=""),0,IF(COUNTIFS(Items!$E:$E,J201,Items!$F:$F,K201)+COUNTIFS(Items!$J:$J,J201,Items!$K:$K,K201)+COUNTIFS(Items!$O:$O,J201,Items!$P:$P,K201)=1,0,1))</f>
        <v>0</v>
      </c>
      <c r="M201" s="14">
        <v>429</v>
      </c>
      <c r="N201" s="14">
        <v>0</v>
      </c>
      <c r="T201" s="10" t="str">
        <f>IF(RepPF!$L$4=Lists!$E$2,Lists!$E$2,IF(RepPF!$L$4&lt;&gt;"",IF($C201=RepPF!$L$4,RepPF!$L$4,0),Lists!$E$2))</f>
        <v>Все объекты</v>
      </c>
    </row>
    <row r="202" spans="2:20" x14ac:dyDescent="0.25">
      <c r="B202" s="7">
        <v>45442</v>
      </c>
      <c r="C202" s="1" t="s">
        <v>195</v>
      </c>
      <c r="J202" s="1" t="s">
        <v>44</v>
      </c>
      <c r="K202" s="1" t="s">
        <v>92</v>
      </c>
      <c r="L202" s="1">
        <f>IF(OR(B202=0,B202=""),0,IF(COUNTIFS(Items!$E:$E,J202,Items!$F:$F,K202)+COUNTIFS(Items!$J:$J,J202,Items!$K:$K,K202)+COUNTIFS(Items!$O:$O,J202,Items!$P:$P,K202)=1,0,1))</f>
        <v>0</v>
      </c>
      <c r="M202" s="14">
        <v>910</v>
      </c>
      <c r="N202" s="14">
        <v>0</v>
      </c>
      <c r="T202" s="10" t="str">
        <f>IF(RepPF!$L$4=Lists!$E$2,Lists!$E$2,IF(RepPF!$L$4&lt;&gt;"",IF($C202=RepPF!$L$4,RepPF!$L$4,0),Lists!$E$2))</f>
        <v>Все объекты</v>
      </c>
    </row>
    <row r="203" spans="2:20" x14ac:dyDescent="0.25">
      <c r="B203" s="7">
        <v>45442</v>
      </c>
      <c r="C203" s="1" t="s">
        <v>195</v>
      </c>
      <c r="J203" s="1" t="s">
        <v>44</v>
      </c>
      <c r="K203" s="1" t="s">
        <v>76</v>
      </c>
      <c r="L203" s="1">
        <f>IF(OR(B203=0,B203=""),0,IF(COUNTIFS(Items!$E:$E,J203,Items!$F:$F,K203)+COUNTIFS(Items!$J:$J,J203,Items!$K:$K,K203)+COUNTIFS(Items!$O:$O,J203,Items!$P:$P,K203)=1,0,1))</f>
        <v>0</v>
      </c>
      <c r="M203" s="14">
        <v>499.38</v>
      </c>
      <c r="N203" s="14">
        <v>0</v>
      </c>
      <c r="T203" s="10" t="str">
        <f>IF(RepPF!$L$4=Lists!$E$2,Lists!$E$2,IF(RepPF!$L$4&lt;&gt;"",IF($C203=RepPF!$L$4,RepPF!$L$4,0),Lists!$E$2))</f>
        <v>Все объекты</v>
      </c>
    </row>
    <row r="204" spans="2:20" x14ac:dyDescent="0.25">
      <c r="B204" s="7">
        <v>45442</v>
      </c>
      <c r="C204" s="1" t="s">
        <v>195</v>
      </c>
      <c r="J204" s="1" t="s">
        <v>44</v>
      </c>
      <c r="K204" s="1" t="s">
        <v>76</v>
      </c>
      <c r="L204" s="1">
        <f>IF(OR(B204=0,B204=""),0,IF(COUNTIFS(Items!$E:$E,J204,Items!$F:$F,K204)+COUNTIFS(Items!$J:$J,J204,Items!$K:$K,K204)+COUNTIFS(Items!$O:$O,J204,Items!$P:$P,K204)=1,0,1))</f>
        <v>0</v>
      </c>
      <c r="M204" s="14">
        <v>41.4</v>
      </c>
      <c r="N204" s="14">
        <v>0</v>
      </c>
      <c r="T204" s="10" t="str">
        <f>IF(RepPF!$L$4=Lists!$E$2,Lists!$E$2,IF(RepPF!$L$4&lt;&gt;"",IF($C204=RepPF!$L$4,RepPF!$L$4,0),Lists!$E$2))</f>
        <v>Все объекты</v>
      </c>
    </row>
    <row r="205" spans="2:20" x14ac:dyDescent="0.25">
      <c r="B205" s="7">
        <v>45442</v>
      </c>
      <c r="C205" s="1" t="s">
        <v>195</v>
      </c>
      <c r="J205" s="1" t="s">
        <v>44</v>
      </c>
      <c r="K205" s="1" t="s">
        <v>76</v>
      </c>
      <c r="L205" s="1">
        <f>IF(OR(B205=0,B205=""),0,IF(COUNTIFS(Items!$E:$E,J205,Items!$F:$F,K205)+COUNTIFS(Items!$J:$J,J205,Items!$K:$K,K205)+COUNTIFS(Items!$O:$O,J205,Items!$P:$P,K205)=1,0,1))</f>
        <v>0</v>
      </c>
      <c r="M205" s="14">
        <v>71.19</v>
      </c>
      <c r="N205" s="14">
        <v>0</v>
      </c>
      <c r="T205" s="10" t="str">
        <f>IF(RepPF!$L$4=Lists!$E$2,Lists!$E$2,IF(RepPF!$L$4&lt;&gt;"",IF($C205=RepPF!$L$4,RepPF!$L$4,0),Lists!$E$2))</f>
        <v>Все объекты</v>
      </c>
    </row>
    <row r="206" spans="2:20" x14ac:dyDescent="0.25">
      <c r="B206" s="7">
        <v>45442</v>
      </c>
      <c r="C206" s="1" t="s">
        <v>195</v>
      </c>
      <c r="J206" s="1" t="s">
        <v>44</v>
      </c>
      <c r="K206" s="1" t="s">
        <v>76</v>
      </c>
      <c r="L206" s="1">
        <f>IF(OR(B206=0,B206=""),0,IF(COUNTIFS(Items!$E:$E,J206,Items!$F:$F,K206)+COUNTIFS(Items!$J:$J,J206,Items!$K:$K,K206)+COUNTIFS(Items!$O:$O,J206,Items!$P:$P,K206)=1,0,1))</f>
        <v>0</v>
      </c>
      <c r="M206" s="14">
        <v>141.57</v>
      </c>
      <c r="N206" s="14">
        <v>0</v>
      </c>
      <c r="T206" s="10" t="str">
        <f>IF(RepPF!$L$4=Lists!$E$2,Lists!$E$2,IF(RepPF!$L$4&lt;&gt;"",IF($C206=RepPF!$L$4,RepPF!$L$4,0),Lists!$E$2))</f>
        <v>Все объекты</v>
      </c>
    </row>
    <row r="207" spans="2:20" x14ac:dyDescent="0.25">
      <c r="B207" s="7">
        <v>45440</v>
      </c>
      <c r="C207" s="1" t="s">
        <v>195</v>
      </c>
      <c r="J207" s="1" t="s">
        <v>44</v>
      </c>
      <c r="K207" s="1" t="s">
        <v>76</v>
      </c>
      <c r="L207" s="1">
        <f>IF(OR(B207=0,B207=""),0,IF(COUNTIFS(Items!$E:$E,J207,Items!$F:$F,K207)+COUNTIFS(Items!$J:$J,J207,Items!$K:$K,K207)+COUNTIFS(Items!$O:$O,J207,Items!$P:$P,K207)=1,0,1))</f>
        <v>0</v>
      </c>
      <c r="M207" s="14">
        <v>61.88</v>
      </c>
      <c r="N207" s="14">
        <v>0</v>
      </c>
      <c r="T207" s="10" t="str">
        <f>IF(RepPF!$L$4=Lists!$E$2,Lists!$E$2,IF(RepPF!$L$4&lt;&gt;"",IF($C207=RepPF!$L$4,RepPF!$L$4,0),Lists!$E$2))</f>
        <v>Все объекты</v>
      </c>
    </row>
    <row r="208" spans="2:20" x14ac:dyDescent="0.25">
      <c r="B208" s="7">
        <v>45440</v>
      </c>
      <c r="C208" s="1" t="s">
        <v>194</v>
      </c>
      <c r="J208" s="1" t="s">
        <v>44</v>
      </c>
      <c r="K208" s="1" t="s">
        <v>79</v>
      </c>
      <c r="L208" s="1">
        <f>IF(OR(B208=0,B208=""),0,IF(COUNTIFS(Items!$E:$E,J208,Items!$F:$F,K208)+COUNTIFS(Items!$J:$J,J208,Items!$K:$K,K208)+COUNTIFS(Items!$O:$O,J208,Items!$P:$P,K208)=1,0,1))</f>
        <v>0</v>
      </c>
      <c r="M208" s="14">
        <v>39360</v>
      </c>
      <c r="N208" s="14">
        <v>0</v>
      </c>
      <c r="T208" s="10" t="str">
        <f>IF(RepPF!$L$4=Lists!$E$2,Lists!$E$2,IF(RepPF!$L$4&lt;&gt;"",IF($C208=RepPF!$L$4,RepPF!$L$4,0),Lists!$E$2))</f>
        <v>Все объекты</v>
      </c>
    </row>
    <row r="209" spans="2:20" x14ac:dyDescent="0.25">
      <c r="B209" s="7">
        <v>45443</v>
      </c>
      <c r="C209" s="1" t="s">
        <v>195</v>
      </c>
      <c r="J209" s="1" t="s">
        <v>44</v>
      </c>
      <c r="K209" s="1" t="s">
        <v>79</v>
      </c>
      <c r="L209" s="1">
        <f>IF(OR(B209=0,B209=""),0,IF(COUNTIFS(Items!$E:$E,J209,Items!$F:$F,K209)+COUNTIFS(Items!$J:$J,J209,Items!$K:$K,K209)+COUNTIFS(Items!$O:$O,J209,Items!$P:$P,K209)=1,0,1))</f>
        <v>0</v>
      </c>
      <c r="M209" s="14">
        <v>33120</v>
      </c>
      <c r="N209" s="14">
        <v>0</v>
      </c>
      <c r="T209" s="10" t="str">
        <f>IF(RepPF!$L$4=Lists!$E$2,Lists!$E$2,IF(RepPF!$L$4&lt;&gt;"",IF($C209=RepPF!$L$4,RepPF!$L$4,0),Lists!$E$2))</f>
        <v>Все объекты</v>
      </c>
    </row>
    <row r="210" spans="2:20" x14ac:dyDescent="0.25">
      <c r="B210" s="7">
        <v>45444</v>
      </c>
      <c r="C210" s="1" t="s">
        <v>195</v>
      </c>
      <c r="J210" s="1" t="s">
        <v>44</v>
      </c>
      <c r="K210" s="1" t="s">
        <v>74</v>
      </c>
      <c r="L210" s="1">
        <f>IF(OR(B210=0,B210=""),0,IF(COUNTIFS(Items!$E:$E,J210,Items!$F:$F,K210)+COUNTIFS(Items!$J:$J,J210,Items!$K:$K,K210)+COUNTIFS(Items!$O:$O,J210,Items!$P:$P,K210)=1,0,1))</f>
        <v>0</v>
      </c>
      <c r="M210" s="14">
        <v>1389.8999999999999</v>
      </c>
      <c r="N210" s="14">
        <v>0</v>
      </c>
      <c r="T210" s="10" t="str">
        <f>IF(RepPF!$L$4=Lists!$E$2,Lists!$E$2,IF(RepPF!$L$4&lt;&gt;"",IF($C210=RepPF!$L$4,RepPF!$L$4,0),Lists!$E$2))</f>
        <v>Все объекты</v>
      </c>
    </row>
    <row r="211" spans="2:20" x14ac:dyDescent="0.25">
      <c r="B211" s="7">
        <v>45444</v>
      </c>
      <c r="C211" s="1" t="s">
        <v>195</v>
      </c>
      <c r="J211" s="1" t="s">
        <v>44</v>
      </c>
      <c r="K211" s="1" t="s">
        <v>77</v>
      </c>
      <c r="L211" s="1">
        <f>IF(OR(B211=0,B211=""),0,IF(COUNTIFS(Items!$E:$E,J211,Items!$F:$F,K211)+COUNTIFS(Items!$J:$J,J211,Items!$K:$K,K211)+COUNTIFS(Items!$O:$O,J211,Items!$P:$P,K211)=1,0,1))</f>
        <v>0</v>
      </c>
      <c r="M211" s="14">
        <v>365395.02999999997</v>
      </c>
      <c r="N211" s="14">
        <v>0</v>
      </c>
      <c r="T211" s="10" t="str">
        <f>IF(RepPF!$L$4=Lists!$E$2,Lists!$E$2,IF(RepPF!$L$4&lt;&gt;"",IF($C211=RepPF!$L$4,RepPF!$L$4,0),Lists!$E$2))</f>
        <v>Все объекты</v>
      </c>
    </row>
    <row r="212" spans="2:20" x14ac:dyDescent="0.25">
      <c r="B212" s="7">
        <v>45445</v>
      </c>
      <c r="C212" s="1" t="s">
        <v>195</v>
      </c>
      <c r="J212" s="1" t="s">
        <v>44</v>
      </c>
      <c r="K212" s="1" t="s">
        <v>69</v>
      </c>
      <c r="L212" s="1">
        <f>IF(OR(B212=0,B212=""),0,IF(COUNTIFS(Items!$E:$E,J212,Items!$F:$F,K212)+COUNTIFS(Items!$J:$J,J212,Items!$K:$K,K212)+COUNTIFS(Items!$O:$O,J212,Items!$P:$P,K212)=1,0,1))</f>
        <v>0</v>
      </c>
      <c r="M212" s="14">
        <v>12740</v>
      </c>
      <c r="N212" s="14">
        <v>0</v>
      </c>
      <c r="T212" s="10" t="str">
        <f>IF(RepPF!$L$4=Lists!$E$2,Lists!$E$2,IF(RepPF!$L$4&lt;&gt;"",IF($C212=RepPF!$L$4,RepPF!$L$4,0),Lists!$E$2))</f>
        <v>Все объекты</v>
      </c>
    </row>
    <row r="213" spans="2:20" x14ac:dyDescent="0.25">
      <c r="B213" s="7">
        <v>45445</v>
      </c>
      <c r="C213" s="1" t="s">
        <v>194</v>
      </c>
      <c r="J213" s="1" t="s">
        <v>44</v>
      </c>
      <c r="K213" s="1" t="s">
        <v>113</v>
      </c>
      <c r="L213" s="1">
        <f>IF(OR(B213=0,B213=""),0,IF(COUNTIFS(Items!$E:$E,J213,Items!$F:$F,K213)+COUNTIFS(Items!$J:$J,J213,Items!$K:$K,K213)+COUNTIFS(Items!$O:$O,J213,Items!$P:$P,K213)=1,0,1))</f>
        <v>0</v>
      </c>
      <c r="M213" s="14">
        <v>26691</v>
      </c>
      <c r="N213" s="14">
        <v>0</v>
      </c>
      <c r="T213" s="10" t="str">
        <f>IF(RepPF!$L$4=Lists!$E$2,Lists!$E$2,IF(RepPF!$L$4&lt;&gt;"",IF($C213=RepPF!$L$4,RepPF!$L$4,0),Lists!$E$2))</f>
        <v>Все объекты</v>
      </c>
    </row>
    <row r="214" spans="2:20" x14ac:dyDescent="0.25">
      <c r="B214" s="7">
        <v>45447</v>
      </c>
      <c r="C214" s="1" t="s">
        <v>194</v>
      </c>
      <c r="J214" s="1" t="s">
        <v>44</v>
      </c>
      <c r="K214" s="1" t="s">
        <v>113</v>
      </c>
      <c r="L214" s="1">
        <f>IF(OR(B214=0,B214=""),0,IF(COUNTIFS(Items!$E:$E,J214,Items!$F:$F,K214)+COUNTIFS(Items!$J:$J,J214,Items!$K:$K,K214)+COUNTIFS(Items!$O:$O,J214,Items!$P:$P,K214)=1,0,1))</f>
        <v>0</v>
      </c>
      <c r="M214" s="14">
        <v>20930</v>
      </c>
      <c r="N214" s="14">
        <v>0</v>
      </c>
      <c r="T214" s="10" t="str">
        <f>IF(RepPF!$L$4=Lists!$E$2,Lists!$E$2,IF(RepPF!$L$4&lt;&gt;"",IF($C214=RepPF!$L$4,RepPF!$L$4,0),Lists!$E$2))</f>
        <v>Все объекты</v>
      </c>
    </row>
    <row r="215" spans="2:20" x14ac:dyDescent="0.25">
      <c r="B215" s="7">
        <v>45447</v>
      </c>
      <c r="C215" s="1" t="s">
        <v>194</v>
      </c>
      <c r="J215" s="1" t="s">
        <v>44</v>
      </c>
      <c r="K215" s="1" t="s">
        <v>78</v>
      </c>
      <c r="L215" s="1">
        <f>IF(OR(B215=0,B215=""),0,IF(COUNTIFS(Items!$E:$E,J215,Items!$F:$F,K215)+COUNTIFS(Items!$J:$J,J215,Items!$K:$K,K215)+COUNTIFS(Items!$O:$O,J215,Items!$P:$P,K215)=1,0,1))</f>
        <v>0</v>
      </c>
      <c r="M215" s="14">
        <v>51256.799999999996</v>
      </c>
      <c r="N215" s="14">
        <v>0</v>
      </c>
      <c r="T215" s="10" t="str">
        <f>IF(RepPF!$L$4=Lists!$E$2,Lists!$E$2,IF(RepPF!$L$4&lt;&gt;"",IF($C215=RepPF!$L$4,RepPF!$L$4,0),Lists!$E$2))</f>
        <v>Все объекты</v>
      </c>
    </row>
    <row r="216" spans="2:20" x14ac:dyDescent="0.25">
      <c r="B216" s="7">
        <v>45448</v>
      </c>
      <c r="C216" s="1" t="s">
        <v>195</v>
      </c>
      <c r="J216" s="1" t="s">
        <v>44</v>
      </c>
      <c r="K216" s="1" t="s">
        <v>79</v>
      </c>
      <c r="L216" s="1">
        <f>IF(OR(B216=0,B216=""),0,IF(COUNTIFS(Items!$E:$E,J216,Items!$F:$F,K216)+COUNTIFS(Items!$J:$J,J216,Items!$K:$K,K216)+COUNTIFS(Items!$O:$O,J216,Items!$P:$P,K216)=1,0,1))</f>
        <v>0</v>
      </c>
      <c r="M216" s="14">
        <v>128700</v>
      </c>
      <c r="N216" s="14">
        <v>0</v>
      </c>
      <c r="T216" s="10" t="str">
        <f>IF(RepPF!$L$4=Lists!$E$2,Lists!$E$2,IF(RepPF!$L$4&lt;&gt;"",IF($C216=RepPF!$L$4,RepPF!$L$4,0),Lists!$E$2))</f>
        <v>Все объекты</v>
      </c>
    </row>
    <row r="217" spans="2:20" x14ac:dyDescent="0.25">
      <c r="B217" s="7">
        <v>45448</v>
      </c>
      <c r="C217" s="1" t="s">
        <v>194</v>
      </c>
      <c r="J217" s="1" t="s">
        <v>44</v>
      </c>
      <c r="K217" s="1" t="s">
        <v>69</v>
      </c>
      <c r="L217" s="1">
        <f>IF(OR(B217=0,B217=""),0,IF(COUNTIFS(Items!$E:$E,J217,Items!$F:$F,K217)+COUNTIFS(Items!$J:$J,J217,Items!$K:$K,K217)+COUNTIFS(Items!$O:$O,J217,Items!$P:$P,K217)=1,0,1))</f>
        <v>0</v>
      </c>
      <c r="M217" s="14">
        <v>1911</v>
      </c>
      <c r="N217" s="14">
        <v>0</v>
      </c>
      <c r="T217" s="10" t="str">
        <f>IF(RepPF!$L$4=Lists!$E$2,Lists!$E$2,IF(RepPF!$L$4&lt;&gt;"",IF($C217=RepPF!$L$4,RepPF!$L$4,0),Lists!$E$2))</f>
        <v>Все объекты</v>
      </c>
    </row>
    <row r="218" spans="2:20" x14ac:dyDescent="0.25">
      <c r="B218" s="7">
        <v>45449</v>
      </c>
      <c r="C218" s="1" t="s">
        <v>194</v>
      </c>
      <c r="J218" s="1" t="s">
        <v>44</v>
      </c>
      <c r="K218" s="1" t="s">
        <v>81</v>
      </c>
      <c r="L218" s="1">
        <f>IF(OR(B218=0,B218=""),0,IF(COUNTIFS(Items!$E:$E,J218,Items!$F:$F,K218)+COUNTIFS(Items!$J:$J,J218,Items!$K:$K,K218)+COUNTIFS(Items!$O:$O,J218,Items!$P:$P,K218)=1,0,1))</f>
        <v>0</v>
      </c>
      <c r="M218" s="14">
        <v>108633.59999999999</v>
      </c>
      <c r="N218" s="14">
        <v>0</v>
      </c>
      <c r="T218" s="10" t="str">
        <f>IF(RepPF!$L$4=Lists!$E$2,Lists!$E$2,IF(RepPF!$L$4&lt;&gt;"",IF($C218=RepPF!$L$4,RepPF!$L$4,0),Lists!$E$2))</f>
        <v>Все объекты</v>
      </c>
    </row>
    <row r="219" spans="2:20" x14ac:dyDescent="0.25">
      <c r="B219" s="7">
        <v>45449</v>
      </c>
      <c r="C219" s="1" t="s">
        <v>194</v>
      </c>
      <c r="J219" s="1" t="s">
        <v>44</v>
      </c>
      <c r="K219" s="1" t="s">
        <v>81</v>
      </c>
      <c r="L219" s="1">
        <f>IF(OR(B219=0,B219=""),0,IF(COUNTIFS(Items!$E:$E,J219,Items!$F:$F,K219)+COUNTIFS(Items!$J:$J,J219,Items!$K:$K,K219)+COUNTIFS(Items!$O:$O,J219,Items!$P:$P,K219)=1,0,1))</f>
        <v>0</v>
      </c>
      <c r="M219" s="14">
        <v>67003.600000000006</v>
      </c>
      <c r="N219" s="14">
        <v>0</v>
      </c>
      <c r="T219" s="10" t="str">
        <f>IF(RepPF!$L$4=Lists!$E$2,Lists!$E$2,IF(RepPF!$L$4&lt;&gt;"",IF($C219=RepPF!$L$4,RepPF!$L$4,0),Lists!$E$2))</f>
        <v>Все объекты</v>
      </c>
    </row>
    <row r="220" spans="2:20" x14ac:dyDescent="0.25">
      <c r="B220" s="7">
        <v>45449</v>
      </c>
      <c r="C220" s="1" t="s">
        <v>195</v>
      </c>
      <c r="J220" s="1" t="s">
        <v>44</v>
      </c>
      <c r="K220" s="1" t="s">
        <v>77</v>
      </c>
      <c r="L220" s="1">
        <f>IF(OR(B220=0,B220=""),0,IF(COUNTIFS(Items!$E:$E,J220,Items!$F:$F,K220)+COUNTIFS(Items!$J:$J,J220,Items!$K:$K,K220)+COUNTIFS(Items!$O:$O,J220,Items!$P:$P,K220)=1,0,1))</f>
        <v>0</v>
      </c>
      <c r="M220" s="14">
        <v>11299.999999999998</v>
      </c>
      <c r="N220" s="14">
        <v>0</v>
      </c>
      <c r="T220" s="10" t="str">
        <f>IF(RepPF!$L$4=Lists!$E$2,Lists!$E$2,IF(RepPF!$L$4&lt;&gt;"",IF($C220=RepPF!$L$4,RepPF!$L$4,0),Lists!$E$2))</f>
        <v>Все объекты</v>
      </c>
    </row>
    <row r="221" spans="2:20" x14ac:dyDescent="0.25">
      <c r="B221" s="7">
        <v>45449</v>
      </c>
      <c r="C221" s="1" t="s">
        <v>194</v>
      </c>
      <c r="J221" s="1" t="s">
        <v>110</v>
      </c>
      <c r="K221" s="1" t="s">
        <v>23</v>
      </c>
      <c r="L221" s="1">
        <f>IF(OR(B221=0,B221=""),0,IF(COUNTIFS(Items!$E:$E,J221,Items!$F:$F,K221)+COUNTIFS(Items!$J:$J,J221,Items!$K:$K,K221)+COUNTIFS(Items!$O:$O,J221,Items!$P:$P,K221)=1,0,1))</f>
        <v>0</v>
      </c>
      <c r="M221" s="14">
        <v>1886.1699999999998</v>
      </c>
      <c r="N221" s="14">
        <v>0</v>
      </c>
      <c r="T221" s="10" t="str">
        <f>IF(RepPF!$L$4=Lists!$E$2,Lists!$E$2,IF(RepPF!$L$4&lt;&gt;"",IF($C221=RepPF!$L$4,RepPF!$L$4,0),Lists!$E$2))</f>
        <v>Все объекты</v>
      </c>
    </row>
    <row r="222" spans="2:20" x14ac:dyDescent="0.25">
      <c r="B222" s="7">
        <v>45453</v>
      </c>
      <c r="C222" s="1" t="s">
        <v>194</v>
      </c>
      <c r="J222" s="1" t="s">
        <v>44</v>
      </c>
      <c r="K222" s="1" t="s">
        <v>76</v>
      </c>
      <c r="L222" s="1">
        <f>IF(OR(B222=0,B222=""),0,IF(COUNTIFS(Items!$E:$E,J222,Items!$F:$F,K222)+COUNTIFS(Items!$J:$J,J222,Items!$K:$K,K222)+COUNTIFS(Items!$O:$O,J222,Items!$P:$P,K222)=1,0,1))</f>
        <v>0</v>
      </c>
      <c r="M222" s="14">
        <v>8062.6</v>
      </c>
      <c r="N222" s="14">
        <v>0</v>
      </c>
      <c r="T222" s="10" t="str">
        <f>IF(RepPF!$L$4=Lists!$E$2,Lists!$E$2,IF(RepPF!$L$4&lt;&gt;"",IF($C222=RepPF!$L$4,RepPF!$L$4,0),Lists!$E$2))</f>
        <v>Все объекты</v>
      </c>
    </row>
    <row r="223" spans="2:20" x14ac:dyDescent="0.25">
      <c r="B223" s="7">
        <v>45453</v>
      </c>
      <c r="C223" s="1" t="s">
        <v>195</v>
      </c>
      <c r="J223" s="1" t="s">
        <v>44</v>
      </c>
      <c r="K223" s="1" t="s">
        <v>79</v>
      </c>
      <c r="L223" s="1">
        <f>IF(OR(B223=0,B223=""),0,IF(COUNTIFS(Items!$E:$E,J223,Items!$F:$F,K223)+COUNTIFS(Items!$J:$J,J223,Items!$K:$K,K223)+COUNTIFS(Items!$O:$O,J223,Items!$P:$P,K223)=1,0,1))</f>
        <v>0</v>
      </c>
      <c r="M223" s="14">
        <v>132717</v>
      </c>
      <c r="N223" s="14">
        <v>0</v>
      </c>
      <c r="T223" s="10" t="str">
        <f>IF(RepPF!$L$4=Lists!$E$2,Lists!$E$2,IF(RepPF!$L$4&lt;&gt;"",IF($C223=RepPF!$L$4,RepPF!$L$4,0),Lists!$E$2))</f>
        <v>Все объекты</v>
      </c>
    </row>
    <row r="224" spans="2:20" x14ac:dyDescent="0.25">
      <c r="B224" s="7">
        <v>45453</v>
      </c>
      <c r="C224" s="1" t="s">
        <v>194</v>
      </c>
      <c r="J224" s="1" t="s">
        <v>44</v>
      </c>
      <c r="K224" s="1" t="s">
        <v>113</v>
      </c>
      <c r="L224" s="1">
        <f>IF(OR(B224=0,B224=""),0,IF(COUNTIFS(Items!$E:$E,J224,Items!$F:$F,K224)+COUNTIFS(Items!$J:$J,J224,Items!$K:$K,K224)+COUNTIFS(Items!$O:$O,J224,Items!$P:$P,K224)=1,0,1))</f>
        <v>0</v>
      </c>
      <c r="M224" s="14">
        <v>48649.599999999999</v>
      </c>
      <c r="N224" s="14">
        <v>0</v>
      </c>
      <c r="T224" s="10" t="str">
        <f>IF(RepPF!$L$4=Lists!$E$2,Lists!$E$2,IF(RepPF!$L$4&lt;&gt;"",IF($C224=RepPF!$L$4,RepPF!$L$4,0),Lists!$E$2))</f>
        <v>Все объекты</v>
      </c>
    </row>
    <row r="225" spans="2:20" x14ac:dyDescent="0.25">
      <c r="B225" s="7">
        <v>45454</v>
      </c>
      <c r="C225" s="1" t="s">
        <v>194</v>
      </c>
      <c r="J225" s="1" t="s">
        <v>44</v>
      </c>
      <c r="K225" s="1" t="s">
        <v>66</v>
      </c>
      <c r="L225" s="1">
        <f>IF(OR(B225=0,B225=""),0,IF(COUNTIFS(Items!$E:$E,J225,Items!$F:$F,K225)+COUNTIFS(Items!$J:$J,J225,Items!$K:$K,K225)+COUNTIFS(Items!$O:$O,J225,Items!$P:$P,K225)=1,0,1))</f>
        <v>0</v>
      </c>
      <c r="M225" s="14">
        <v>8475</v>
      </c>
      <c r="N225" s="14">
        <v>0</v>
      </c>
      <c r="T225" s="10" t="str">
        <f>IF(RepPF!$L$4=Lists!$E$2,Lists!$E$2,IF(RepPF!$L$4&lt;&gt;"",IF($C225=RepPF!$L$4,RepPF!$L$4,0),Lists!$E$2))</f>
        <v>Все объекты</v>
      </c>
    </row>
    <row r="226" spans="2:20" x14ac:dyDescent="0.25">
      <c r="B226" s="7">
        <v>45454</v>
      </c>
      <c r="C226" s="1" t="s">
        <v>195</v>
      </c>
      <c r="J226" s="1" t="s">
        <v>44</v>
      </c>
      <c r="K226" s="1" t="s">
        <v>77</v>
      </c>
      <c r="L226" s="1">
        <f>IF(OR(B226=0,B226=""),0,IF(COUNTIFS(Items!$E:$E,J226,Items!$F:$F,K226)+COUNTIFS(Items!$J:$J,J226,Items!$K:$K,K226)+COUNTIFS(Items!$O:$O,J226,Items!$P:$P,K226)=1,0,1))</f>
        <v>0</v>
      </c>
      <c r="M226" s="14">
        <v>24727.559999999998</v>
      </c>
      <c r="N226" s="14">
        <v>0</v>
      </c>
      <c r="T226" s="10" t="str">
        <f>IF(RepPF!$L$4=Lists!$E$2,Lists!$E$2,IF(RepPF!$L$4&lt;&gt;"",IF($C226=RepPF!$L$4,RepPF!$L$4,0),Lists!$E$2))</f>
        <v>Все объекты</v>
      </c>
    </row>
    <row r="227" spans="2:20" x14ac:dyDescent="0.25">
      <c r="B227" s="7">
        <v>45454</v>
      </c>
      <c r="C227" s="1" t="s">
        <v>194</v>
      </c>
      <c r="J227" s="1" t="s">
        <v>44</v>
      </c>
      <c r="K227" s="1" t="s">
        <v>78</v>
      </c>
      <c r="L227" s="1">
        <f>IF(OR(B227=0,B227=""),0,IF(COUNTIFS(Items!$E:$E,J227,Items!$F:$F,K227)+COUNTIFS(Items!$J:$J,J227,Items!$K:$K,K227)+COUNTIFS(Items!$O:$O,J227,Items!$P:$P,K227)=1,0,1))</f>
        <v>0</v>
      </c>
      <c r="M227" s="14">
        <v>1722.63</v>
      </c>
      <c r="N227" s="14">
        <v>0</v>
      </c>
      <c r="T227" s="10" t="str">
        <f>IF(RepPF!$L$4=Lists!$E$2,Lists!$E$2,IF(RepPF!$L$4&lt;&gt;"",IF($C227=RepPF!$L$4,RepPF!$L$4,0),Lists!$E$2))</f>
        <v>Все объекты</v>
      </c>
    </row>
    <row r="228" spans="2:20" x14ac:dyDescent="0.25">
      <c r="B228" s="7">
        <v>45446</v>
      </c>
      <c r="C228" s="1" t="s">
        <v>194</v>
      </c>
      <c r="J228" s="1" t="s">
        <v>44</v>
      </c>
      <c r="K228" s="1" t="s">
        <v>78</v>
      </c>
      <c r="L228" s="1">
        <f>IF(OR(B228=0,B228=""),0,IF(COUNTIFS(Items!$E:$E,J228,Items!$F:$F,K228)+COUNTIFS(Items!$J:$J,J228,Items!$K:$K,K228)+COUNTIFS(Items!$O:$O,J228,Items!$P:$P,K228)=1,0,1))</f>
        <v>0</v>
      </c>
      <c r="M228" s="14">
        <v>7749</v>
      </c>
      <c r="N228" s="14">
        <v>0</v>
      </c>
      <c r="T228" s="10" t="str">
        <f>IF(RepPF!$L$4=Lists!$E$2,Lists!$E$2,IF(RepPF!$L$4&lt;&gt;"",IF($C228=RepPF!$L$4,RepPF!$L$4,0),Lists!$E$2))</f>
        <v>Все объекты</v>
      </c>
    </row>
    <row r="229" spans="2:20" x14ac:dyDescent="0.25">
      <c r="B229" s="7">
        <v>45447</v>
      </c>
      <c r="C229" s="1" t="s">
        <v>195</v>
      </c>
      <c r="J229" s="1" t="s">
        <v>44</v>
      </c>
      <c r="K229" s="1" t="s">
        <v>92</v>
      </c>
      <c r="L229" s="1">
        <f>IF(OR(B229=0,B229=""),0,IF(COUNTIFS(Items!$E:$E,J229,Items!$F:$F,K229)+COUNTIFS(Items!$J:$J,J229,Items!$K:$K,K229)+COUNTIFS(Items!$O:$O,J229,Items!$P:$P,K229)=1,0,1))</f>
        <v>0</v>
      </c>
      <c r="M229" s="14">
        <v>9200</v>
      </c>
      <c r="N229" s="14">
        <v>0</v>
      </c>
      <c r="T229" s="10" t="str">
        <f>IF(RepPF!$L$4=Lists!$E$2,Lists!$E$2,IF(RepPF!$L$4&lt;&gt;"",IF($C229=RepPF!$L$4,RepPF!$L$4,0),Lists!$E$2))</f>
        <v>Все объекты</v>
      </c>
    </row>
    <row r="230" spans="2:20" x14ac:dyDescent="0.25">
      <c r="B230" s="7">
        <v>45451</v>
      </c>
      <c r="C230" s="1" t="s">
        <v>194</v>
      </c>
      <c r="J230" s="1" t="s">
        <v>44</v>
      </c>
      <c r="K230" s="1" t="s">
        <v>72</v>
      </c>
      <c r="L230" s="1">
        <f>IF(OR(B230=0,B230=""),0,IF(COUNTIFS(Items!$E:$E,J230,Items!$F:$F,K230)+COUNTIFS(Items!$J:$J,J230,Items!$K:$K,K230)+COUNTIFS(Items!$O:$O,J230,Items!$P:$P,K230)=1,0,1))</f>
        <v>0</v>
      </c>
      <c r="M230" s="14">
        <v>632.79999999999995</v>
      </c>
      <c r="N230" s="14">
        <v>0</v>
      </c>
      <c r="T230" s="10" t="str">
        <f>IF(RepPF!$L$4=Lists!$E$2,Lists!$E$2,IF(RepPF!$L$4&lt;&gt;"",IF($C230=RepPF!$L$4,RepPF!$L$4,0),Lists!$E$2))</f>
        <v>Все объекты</v>
      </c>
    </row>
    <row r="231" spans="2:20" x14ac:dyDescent="0.25">
      <c r="B231" s="7">
        <v>45454</v>
      </c>
      <c r="C231" s="1" t="s">
        <v>194</v>
      </c>
      <c r="J231" s="1" t="s">
        <v>44</v>
      </c>
      <c r="K231" s="1" t="s">
        <v>78</v>
      </c>
      <c r="L231" s="1">
        <f>IF(OR(B231=0,B231=""),0,IF(COUNTIFS(Items!$E:$E,J231,Items!$F:$F,K231)+COUNTIFS(Items!$J:$J,J231,Items!$K:$K,K231)+COUNTIFS(Items!$O:$O,J231,Items!$P:$P,K231)=1,0,1))</f>
        <v>0</v>
      </c>
      <c r="M231" s="14">
        <v>986.69999999999993</v>
      </c>
      <c r="N231" s="14">
        <v>0</v>
      </c>
      <c r="T231" s="10" t="str">
        <f>IF(RepPF!$L$4=Lists!$E$2,Lists!$E$2,IF(RepPF!$L$4&lt;&gt;"",IF($C231=RepPF!$L$4,RepPF!$L$4,0),Lists!$E$2))</f>
        <v>Все объекты</v>
      </c>
    </row>
    <row r="232" spans="2:20" x14ac:dyDescent="0.25">
      <c r="B232" s="7">
        <v>45454</v>
      </c>
      <c r="C232" s="1" t="s">
        <v>194</v>
      </c>
      <c r="J232" s="1" t="s">
        <v>44</v>
      </c>
      <c r="K232" s="1" t="s">
        <v>78</v>
      </c>
      <c r="L232" s="1">
        <f>IF(OR(B232=0,B232=""),0,IF(COUNTIFS(Items!$E:$E,J232,Items!$F:$F,K232)+COUNTIFS(Items!$J:$J,J232,Items!$K:$K,K232)+COUNTIFS(Items!$O:$O,J232,Items!$P:$P,K232)=1,0,1))</f>
        <v>0</v>
      </c>
      <c r="M232" s="14">
        <v>6688.5</v>
      </c>
      <c r="N232" s="14">
        <v>0</v>
      </c>
      <c r="T232" s="10" t="str">
        <f>IF(RepPF!$L$4=Lists!$E$2,Lists!$E$2,IF(RepPF!$L$4&lt;&gt;"",IF($C232=RepPF!$L$4,RepPF!$L$4,0),Lists!$E$2))</f>
        <v>Все объекты</v>
      </c>
    </row>
    <row r="233" spans="2:20" x14ac:dyDescent="0.25">
      <c r="B233" s="7">
        <v>45454</v>
      </c>
      <c r="C233" s="1" t="s">
        <v>194</v>
      </c>
      <c r="J233" s="1" t="s">
        <v>44</v>
      </c>
      <c r="K233" s="1" t="s">
        <v>69</v>
      </c>
      <c r="L233" s="1">
        <f>IF(OR(B233=0,B233=""),0,IF(COUNTIFS(Items!$E:$E,J233,Items!$F:$F,K233)+COUNTIFS(Items!$J:$J,J233,Items!$K:$K,K233)+COUNTIFS(Items!$O:$O,J233,Items!$P:$P,K233)=1,0,1))</f>
        <v>0</v>
      </c>
      <c r="M233" s="14">
        <v>2202.9299999999998</v>
      </c>
      <c r="N233" s="14">
        <v>0</v>
      </c>
      <c r="T233" s="10" t="str">
        <f>IF(RepPF!$L$4=Lists!$E$2,Lists!$E$2,IF(RepPF!$L$4&lt;&gt;"",IF($C233=RepPF!$L$4,RepPF!$L$4,0),Lists!$E$2))</f>
        <v>Все объекты</v>
      </c>
    </row>
    <row r="234" spans="2:20" x14ac:dyDescent="0.25">
      <c r="B234" s="7">
        <v>45454</v>
      </c>
      <c r="C234" s="1" t="s">
        <v>194</v>
      </c>
      <c r="J234" s="1" t="s">
        <v>44</v>
      </c>
      <c r="K234" s="1" t="s">
        <v>78</v>
      </c>
      <c r="L234" s="1">
        <f>IF(OR(B234=0,B234=""),0,IF(COUNTIFS(Items!$E:$E,J234,Items!$F:$F,K234)+COUNTIFS(Items!$J:$J,J234,Items!$K:$K,K234)+COUNTIFS(Items!$O:$O,J234,Items!$P:$P,K234)=1,0,1))</f>
        <v>0</v>
      </c>
      <c r="M234" s="14">
        <v>12880</v>
      </c>
      <c r="N234" s="14">
        <v>0</v>
      </c>
      <c r="T234" s="10" t="str">
        <f>IF(RepPF!$L$4=Lists!$E$2,Lists!$E$2,IF(RepPF!$L$4&lt;&gt;"",IF($C234=RepPF!$L$4,RepPF!$L$4,0),Lists!$E$2))</f>
        <v>Все объекты</v>
      </c>
    </row>
    <row r="235" spans="2:20" x14ac:dyDescent="0.25">
      <c r="B235" s="7">
        <v>45454</v>
      </c>
      <c r="C235" s="1" t="s">
        <v>194</v>
      </c>
      <c r="J235" s="1" t="s">
        <v>44</v>
      </c>
      <c r="K235" s="1" t="s">
        <v>78</v>
      </c>
      <c r="L235" s="1">
        <f>IF(OR(B235=0,B235=""),0,IF(COUNTIFS(Items!$E:$E,J235,Items!$F:$F,K235)+COUNTIFS(Items!$J:$J,J235,Items!$K:$K,K235)+COUNTIFS(Items!$O:$O,J235,Items!$P:$P,K235)=1,0,1))</f>
        <v>0</v>
      </c>
      <c r="M235" s="14">
        <v>1016.9999999999999</v>
      </c>
      <c r="N235" s="14">
        <v>0</v>
      </c>
      <c r="T235" s="10" t="str">
        <f>IF(RepPF!$L$4=Lists!$E$2,Lists!$E$2,IF(RepPF!$L$4&lt;&gt;"",IF($C235=RepPF!$L$4,RepPF!$L$4,0),Lists!$E$2))</f>
        <v>Все объекты</v>
      </c>
    </row>
    <row r="236" spans="2:20" x14ac:dyDescent="0.25">
      <c r="B236" s="7">
        <v>45454</v>
      </c>
      <c r="C236" s="1" t="s">
        <v>194</v>
      </c>
      <c r="J236" s="1" t="s">
        <v>44</v>
      </c>
      <c r="K236" s="1" t="s">
        <v>76</v>
      </c>
      <c r="L236" s="1">
        <f>IF(OR(B236=0,B236=""),0,IF(COUNTIFS(Items!$E:$E,J236,Items!$F:$F,K236)+COUNTIFS(Items!$J:$J,J236,Items!$K:$K,K236)+COUNTIFS(Items!$O:$O,J236,Items!$P:$P,K236)=1,0,1))</f>
        <v>0</v>
      </c>
      <c r="M236" s="14">
        <v>1944.8</v>
      </c>
      <c r="N236" s="14">
        <v>0</v>
      </c>
      <c r="T236" s="10" t="str">
        <f>IF(RepPF!$L$4=Lists!$E$2,Lists!$E$2,IF(RepPF!$L$4&lt;&gt;"",IF($C236=RepPF!$L$4,RepPF!$L$4,0),Lists!$E$2))</f>
        <v>Все объекты</v>
      </c>
    </row>
    <row r="237" spans="2:20" x14ac:dyDescent="0.25">
      <c r="B237" s="7">
        <v>45455</v>
      </c>
      <c r="C237" s="1" t="s">
        <v>194</v>
      </c>
      <c r="J237" s="1" t="s">
        <v>44</v>
      </c>
      <c r="K237" s="1" t="s">
        <v>69</v>
      </c>
      <c r="L237" s="1">
        <f>IF(OR(B237=0,B237=""),0,IF(COUNTIFS(Items!$E:$E,J237,Items!$F:$F,K237)+COUNTIFS(Items!$J:$J,J237,Items!$K:$K,K237)+COUNTIFS(Items!$O:$O,J237,Items!$P:$P,K237)=1,0,1))</f>
        <v>0</v>
      </c>
      <c r="M237" s="14">
        <v>1697.15</v>
      </c>
      <c r="N237" s="14">
        <v>0</v>
      </c>
      <c r="T237" s="10" t="str">
        <f>IF(RepPF!$L$4=Lists!$E$2,Lists!$E$2,IF(RepPF!$L$4&lt;&gt;"",IF($C237=RepPF!$L$4,RepPF!$L$4,0),Lists!$E$2))</f>
        <v>Все объекты</v>
      </c>
    </row>
    <row r="238" spans="2:20" x14ac:dyDescent="0.25">
      <c r="B238" s="7">
        <v>45455</v>
      </c>
      <c r="C238" s="1" t="s">
        <v>195</v>
      </c>
      <c r="J238" s="1" t="s">
        <v>44</v>
      </c>
      <c r="K238" s="1" t="s">
        <v>78</v>
      </c>
      <c r="L238" s="1">
        <f>IF(OR(B238=0,B238=""),0,IF(COUNTIFS(Items!$E:$E,J238,Items!$F:$F,K238)+COUNTIFS(Items!$J:$J,J238,Items!$K:$K,K238)+COUNTIFS(Items!$O:$O,J238,Items!$P:$P,K238)=1,0,1))</f>
        <v>0</v>
      </c>
      <c r="M238" s="14">
        <v>12280.32</v>
      </c>
      <c r="N238" s="14">
        <v>0</v>
      </c>
      <c r="T238" s="10" t="str">
        <f>IF(RepPF!$L$4=Lists!$E$2,Lists!$E$2,IF(RepPF!$L$4&lt;&gt;"",IF($C238=RepPF!$L$4,RepPF!$L$4,0),Lists!$E$2))</f>
        <v>Все объекты</v>
      </c>
    </row>
    <row r="239" spans="2:20" x14ac:dyDescent="0.25">
      <c r="B239" s="7">
        <v>45455</v>
      </c>
      <c r="C239" s="1" t="s">
        <v>195</v>
      </c>
      <c r="J239" s="1" t="s">
        <v>44</v>
      </c>
      <c r="K239" s="1" t="s">
        <v>78</v>
      </c>
      <c r="L239" s="1">
        <f>IF(OR(B239=0,B239=""),0,IF(COUNTIFS(Items!$E:$E,J239,Items!$F:$F,K239)+COUNTIFS(Items!$J:$J,J239,Items!$K:$K,K239)+COUNTIFS(Items!$O:$O,J239,Items!$P:$P,K239)=1,0,1))</f>
        <v>0</v>
      </c>
      <c r="M239" s="14">
        <v>2097.6</v>
      </c>
      <c r="N239" s="14">
        <v>0</v>
      </c>
      <c r="T239" s="10" t="str">
        <f>IF(RepPF!$L$4=Lists!$E$2,Lists!$E$2,IF(RepPF!$L$4&lt;&gt;"",IF($C239=RepPF!$L$4,RepPF!$L$4,0),Lists!$E$2))</f>
        <v>Все объекты</v>
      </c>
    </row>
    <row r="240" spans="2:20" x14ac:dyDescent="0.25">
      <c r="B240" s="7">
        <v>45455</v>
      </c>
      <c r="C240" s="1" t="s">
        <v>195</v>
      </c>
      <c r="J240" s="1" t="s">
        <v>44</v>
      </c>
      <c r="K240" s="1" t="s">
        <v>78</v>
      </c>
      <c r="L240" s="1">
        <f>IF(OR(B240=0,B240=""),0,IF(COUNTIFS(Items!$E:$E,J240,Items!$F:$F,K240)+COUNTIFS(Items!$J:$J,J240,Items!$K:$K,K240)+COUNTIFS(Items!$O:$O,J240,Items!$P:$P,K240)=1,0,1))</f>
        <v>0</v>
      </c>
      <c r="M240" s="14">
        <v>1355.9999999999998</v>
      </c>
      <c r="N240" s="14">
        <v>0</v>
      </c>
      <c r="T240" s="10" t="str">
        <f>IF(RepPF!$L$4=Lists!$E$2,Lists!$E$2,IF(RepPF!$L$4&lt;&gt;"",IF($C240=RepPF!$L$4,RepPF!$L$4,0),Lists!$E$2))</f>
        <v>Все объекты</v>
      </c>
    </row>
    <row r="241" spans="2:20" x14ac:dyDescent="0.25">
      <c r="B241" s="7">
        <v>45456</v>
      </c>
      <c r="C241" s="1" t="s">
        <v>194</v>
      </c>
      <c r="J241" s="1" t="s">
        <v>44</v>
      </c>
      <c r="K241" s="1" t="s">
        <v>69</v>
      </c>
      <c r="L241" s="1">
        <f>IF(OR(B241=0,B241=""),0,IF(COUNTIFS(Items!$E:$E,J241,Items!$F:$F,K241)+COUNTIFS(Items!$J:$J,J241,Items!$K:$K,K241)+COUNTIFS(Items!$O:$O,J241,Items!$P:$P,K241)=1,0,1))</f>
        <v>0</v>
      </c>
      <c r="M241" s="14">
        <v>3575</v>
      </c>
      <c r="N241" s="14">
        <v>0</v>
      </c>
      <c r="T241" s="10" t="str">
        <f>IF(RepPF!$L$4=Lists!$E$2,Lists!$E$2,IF(RepPF!$L$4&lt;&gt;"",IF($C241=RepPF!$L$4,RepPF!$L$4,0),Lists!$E$2))</f>
        <v>Все объекты</v>
      </c>
    </row>
    <row r="242" spans="2:20" x14ac:dyDescent="0.25">
      <c r="B242" s="7">
        <v>45458</v>
      </c>
      <c r="C242" s="1" t="s">
        <v>194</v>
      </c>
      <c r="J242" s="1" t="s">
        <v>44</v>
      </c>
      <c r="K242" s="1" t="s">
        <v>69</v>
      </c>
      <c r="L242" s="1">
        <f>IF(OR(B242=0,B242=""),0,IF(COUNTIFS(Items!$E:$E,J242,Items!$F:$F,K242)+COUNTIFS(Items!$J:$J,J242,Items!$K:$K,K242)+COUNTIFS(Items!$O:$O,J242,Items!$P:$P,K242)=1,0,1))</f>
        <v>0</v>
      </c>
      <c r="M242" s="14">
        <v>4550</v>
      </c>
      <c r="N242" s="14">
        <v>0</v>
      </c>
      <c r="T242" s="10" t="str">
        <f>IF(RepPF!$L$4=Lists!$E$2,Lists!$E$2,IF(RepPF!$L$4&lt;&gt;"",IF($C242=RepPF!$L$4,RepPF!$L$4,0),Lists!$E$2))</f>
        <v>Все объекты</v>
      </c>
    </row>
    <row r="243" spans="2:20" x14ac:dyDescent="0.25">
      <c r="B243" s="7">
        <v>45461</v>
      </c>
      <c r="C243" s="1" t="s">
        <v>194</v>
      </c>
      <c r="J243" s="1" t="s">
        <v>44</v>
      </c>
      <c r="K243" s="1" t="s">
        <v>72</v>
      </c>
      <c r="L243" s="1">
        <f>IF(OR(B243=0,B243=""),0,IF(COUNTIFS(Items!$E:$E,J243,Items!$F:$F,K243)+COUNTIFS(Items!$J:$J,J243,Items!$K:$K,K243)+COUNTIFS(Items!$O:$O,J243,Items!$P:$P,K243)=1,0,1))</f>
        <v>0</v>
      </c>
      <c r="M243" s="14">
        <v>5785.92</v>
      </c>
      <c r="N243" s="14">
        <v>0</v>
      </c>
      <c r="T243" s="10" t="str">
        <f>IF(RepPF!$L$4=Lists!$E$2,Lists!$E$2,IF(RepPF!$L$4&lt;&gt;"",IF($C243=RepPF!$L$4,RepPF!$L$4,0),Lists!$E$2))</f>
        <v>Все объекты</v>
      </c>
    </row>
    <row r="244" spans="2:20" x14ac:dyDescent="0.25">
      <c r="B244" s="7">
        <v>45461</v>
      </c>
      <c r="C244" s="1" t="s">
        <v>194</v>
      </c>
      <c r="J244" s="1" t="s">
        <v>44</v>
      </c>
      <c r="K244" s="1" t="s">
        <v>79</v>
      </c>
      <c r="L244" s="1">
        <f>IF(OR(B244=0,B244=""),0,IF(COUNTIFS(Items!$E:$E,J244,Items!$F:$F,K244)+COUNTIFS(Items!$J:$J,J244,Items!$K:$K,K244)+COUNTIFS(Items!$O:$O,J244,Items!$P:$P,K244)=1,0,1))</f>
        <v>0</v>
      </c>
      <c r="M244" s="14">
        <v>48833.599999999999</v>
      </c>
      <c r="N244" s="14">
        <v>0</v>
      </c>
      <c r="T244" s="10" t="str">
        <f>IF(RepPF!$L$4=Lists!$E$2,Lists!$E$2,IF(RepPF!$L$4&lt;&gt;"",IF($C244=RepPF!$L$4,RepPF!$L$4,0),Lists!$E$2))</f>
        <v>Все объекты</v>
      </c>
    </row>
    <row r="245" spans="2:20" x14ac:dyDescent="0.25">
      <c r="B245" s="7">
        <v>45461</v>
      </c>
      <c r="C245" s="1" t="s">
        <v>195</v>
      </c>
      <c r="J245" s="1" t="s">
        <v>44</v>
      </c>
      <c r="K245" s="1" t="s">
        <v>79</v>
      </c>
      <c r="L245" s="1">
        <f>IF(OR(B245=0,B245=""),0,IF(COUNTIFS(Items!$E:$E,J245,Items!$F:$F,K245)+COUNTIFS(Items!$J:$J,J245,Items!$K:$K,K245)+COUNTIFS(Items!$O:$O,J245,Items!$P:$P,K245)=1,0,1))</f>
        <v>0</v>
      </c>
      <c r="M245" s="14">
        <v>78591.499999999985</v>
      </c>
      <c r="N245" s="14">
        <v>0</v>
      </c>
      <c r="T245" s="10" t="str">
        <f>IF(RepPF!$L$4=Lists!$E$2,Lists!$E$2,IF(RepPF!$L$4&lt;&gt;"",IF($C245=RepPF!$L$4,RepPF!$L$4,0),Lists!$E$2))</f>
        <v>Все объекты</v>
      </c>
    </row>
    <row r="246" spans="2:20" x14ac:dyDescent="0.25">
      <c r="B246" s="7">
        <v>45462</v>
      </c>
      <c r="C246" s="1" t="s">
        <v>194</v>
      </c>
      <c r="J246" s="1" t="s">
        <v>44</v>
      </c>
      <c r="K246" s="1" t="s">
        <v>69</v>
      </c>
      <c r="L246" s="1">
        <f>IF(OR(B246=0,B246=""),0,IF(COUNTIFS(Items!$E:$E,J246,Items!$F:$F,K246)+COUNTIFS(Items!$J:$J,J246,Items!$K:$K,K246)+COUNTIFS(Items!$O:$O,J246,Items!$P:$P,K246)=1,0,1))</f>
        <v>0</v>
      </c>
      <c r="M246" s="14">
        <v>4004</v>
      </c>
      <c r="N246" s="14">
        <v>0</v>
      </c>
      <c r="T246" s="10" t="str">
        <f>IF(RepPF!$L$4=Lists!$E$2,Lists!$E$2,IF(RepPF!$L$4&lt;&gt;"",IF($C246=RepPF!$L$4,RepPF!$L$4,0),Lists!$E$2))</f>
        <v>Все объекты</v>
      </c>
    </row>
    <row r="247" spans="2:20" x14ac:dyDescent="0.25">
      <c r="B247" s="7">
        <v>45464</v>
      </c>
      <c r="C247" s="1" t="s">
        <v>194</v>
      </c>
      <c r="J247" s="1" t="s">
        <v>44</v>
      </c>
      <c r="K247" s="1" t="s">
        <v>76</v>
      </c>
      <c r="L247" s="1">
        <f>IF(OR(B247=0,B247=""),0,IF(COUNTIFS(Items!$E:$E,J247,Items!$F:$F,K247)+COUNTIFS(Items!$J:$J,J247,Items!$K:$K,K247)+COUNTIFS(Items!$O:$O,J247,Items!$P:$P,K247)=1,0,1))</f>
        <v>0</v>
      </c>
      <c r="M247" s="14">
        <v>8740.5500000000011</v>
      </c>
      <c r="N247" s="14">
        <v>0</v>
      </c>
      <c r="T247" s="10" t="str">
        <f>IF(RepPF!$L$4=Lists!$E$2,Lists!$E$2,IF(RepPF!$L$4&lt;&gt;"",IF($C247=RepPF!$L$4,RepPF!$L$4,0),Lists!$E$2))</f>
        <v>Все объекты</v>
      </c>
    </row>
    <row r="248" spans="2:20" x14ac:dyDescent="0.25">
      <c r="B248" s="7">
        <v>45468</v>
      </c>
      <c r="C248" s="1" t="s">
        <v>194</v>
      </c>
      <c r="J248" s="1" t="s">
        <v>44</v>
      </c>
      <c r="K248" s="1" t="s">
        <v>78</v>
      </c>
      <c r="L248" s="1">
        <f>IF(OR(B248=0,B248=""),0,IF(COUNTIFS(Items!$E:$E,J248,Items!$F:$F,K248)+COUNTIFS(Items!$J:$J,J248,Items!$K:$K,K248)+COUNTIFS(Items!$O:$O,J248,Items!$P:$P,K248)=1,0,1))</f>
        <v>0</v>
      </c>
      <c r="M248" s="14">
        <v>6642</v>
      </c>
      <c r="N248" s="14">
        <v>0</v>
      </c>
      <c r="T248" s="10" t="str">
        <f>IF(RepPF!$L$4=Lists!$E$2,Lists!$E$2,IF(RepPF!$L$4&lt;&gt;"",IF($C248=RepPF!$L$4,RepPF!$L$4,0),Lists!$E$2))</f>
        <v>Все объекты</v>
      </c>
    </row>
    <row r="249" spans="2:20" x14ac:dyDescent="0.25">
      <c r="B249" s="7">
        <v>45468</v>
      </c>
      <c r="C249" s="1" t="s">
        <v>194</v>
      </c>
      <c r="J249" s="1" t="s">
        <v>44</v>
      </c>
      <c r="K249" s="1" t="s">
        <v>79</v>
      </c>
      <c r="L249" s="1">
        <f>IF(OR(B249=0,B249=""),0,IF(COUNTIFS(Items!$E:$E,J249,Items!$F:$F,K249)+COUNTIFS(Items!$J:$J,J249,Items!$K:$K,K249)+COUNTIFS(Items!$O:$O,J249,Items!$P:$P,K249)=1,0,1))</f>
        <v>0</v>
      </c>
      <c r="M249" s="14">
        <v>57555.200000000004</v>
      </c>
      <c r="N249" s="14">
        <v>0</v>
      </c>
      <c r="T249" s="10" t="str">
        <f>IF(RepPF!$L$4=Lists!$E$2,Lists!$E$2,IF(RepPF!$L$4&lt;&gt;"",IF($C249=RepPF!$L$4,RepPF!$L$4,0),Lists!$E$2))</f>
        <v>Все объекты</v>
      </c>
    </row>
    <row r="250" spans="2:20" x14ac:dyDescent="0.25">
      <c r="B250" s="7">
        <v>45469</v>
      </c>
      <c r="C250" s="1" t="s">
        <v>195</v>
      </c>
      <c r="J250" s="1" t="s">
        <v>44</v>
      </c>
      <c r="K250" s="1" t="s">
        <v>113</v>
      </c>
      <c r="L250" s="1">
        <f>IF(OR(B250=0,B250=""),0,IF(COUNTIFS(Items!$E:$E,J250,Items!$F:$F,K250)+COUNTIFS(Items!$J:$J,J250,Items!$K:$K,K250)+COUNTIFS(Items!$O:$O,J250,Items!$P:$P,K250)=1,0,1))</f>
        <v>0</v>
      </c>
      <c r="M250" s="14">
        <v>73450</v>
      </c>
      <c r="N250" s="14">
        <v>0</v>
      </c>
      <c r="T250" s="10" t="str">
        <f>IF(RepPF!$L$4=Lists!$E$2,Lists!$E$2,IF(RepPF!$L$4&lt;&gt;"",IF($C250=RepPF!$L$4,RepPF!$L$4,0),Lists!$E$2))</f>
        <v>Все объекты</v>
      </c>
    </row>
    <row r="251" spans="2:20" x14ac:dyDescent="0.25">
      <c r="B251" s="7">
        <v>45469</v>
      </c>
      <c r="C251" s="1" t="s">
        <v>194</v>
      </c>
      <c r="J251" s="1" t="s">
        <v>44</v>
      </c>
      <c r="K251" s="1" t="s">
        <v>69</v>
      </c>
      <c r="L251" s="1">
        <f>IF(OR(B251=0,B251=""),0,IF(COUNTIFS(Items!$E:$E,J251,Items!$F:$F,K251)+COUNTIFS(Items!$J:$J,J251,Items!$K:$K,K251)+COUNTIFS(Items!$O:$O,J251,Items!$P:$P,K251)=1,0,1))</f>
        <v>0</v>
      </c>
      <c r="M251" s="14">
        <v>3575</v>
      </c>
      <c r="N251" s="14">
        <v>0</v>
      </c>
      <c r="T251" s="10" t="str">
        <f>IF(RepPF!$L$4=Lists!$E$2,Lists!$E$2,IF(RepPF!$L$4&lt;&gt;"",IF($C251=RepPF!$L$4,RepPF!$L$4,0),Lists!$E$2))</f>
        <v>Все объекты</v>
      </c>
    </row>
    <row r="252" spans="2:20" x14ac:dyDescent="0.25">
      <c r="B252" s="7">
        <v>45469</v>
      </c>
      <c r="C252" s="1" t="s">
        <v>195</v>
      </c>
      <c r="J252" s="1" t="s">
        <v>44</v>
      </c>
      <c r="K252" s="1" t="s">
        <v>78</v>
      </c>
      <c r="L252" s="1">
        <f>IF(OR(B252=0,B252=""),0,IF(COUNTIFS(Items!$E:$E,J252,Items!$F:$F,K252)+COUNTIFS(Items!$J:$J,J252,Items!$K:$K,K252)+COUNTIFS(Items!$O:$O,J252,Items!$P:$P,K252)=1,0,1))</f>
        <v>0</v>
      </c>
      <c r="M252" s="14">
        <v>25002.25</v>
      </c>
      <c r="N252" s="14">
        <v>0</v>
      </c>
      <c r="T252" s="10" t="str">
        <f>IF(RepPF!$L$4=Lists!$E$2,Lists!$E$2,IF(RepPF!$L$4&lt;&gt;"",IF($C252=RepPF!$L$4,RepPF!$L$4,0),Lists!$E$2))</f>
        <v>Все объекты</v>
      </c>
    </row>
    <row r="253" spans="2:20" x14ac:dyDescent="0.25">
      <c r="B253" s="7">
        <v>45469</v>
      </c>
      <c r="C253" s="1" t="s">
        <v>194</v>
      </c>
      <c r="J253" s="1" t="s">
        <v>44</v>
      </c>
      <c r="K253" s="1" t="s">
        <v>99</v>
      </c>
      <c r="L253" s="1">
        <f>IF(OR(B253=0,B253=""),0,IF(COUNTIFS(Items!$E:$E,J253,Items!$F:$F,K253)+COUNTIFS(Items!$J:$J,J253,Items!$K:$K,K253)+COUNTIFS(Items!$O:$O,J253,Items!$P:$P,K253)=1,0,1))</f>
        <v>0</v>
      </c>
      <c r="M253" s="14">
        <v>76054.59</v>
      </c>
      <c r="N253" s="14">
        <v>0</v>
      </c>
      <c r="T253" s="10" t="str">
        <f>IF(RepPF!$L$4=Lists!$E$2,Lists!$E$2,IF(RepPF!$L$4&lt;&gt;"",IF($C253=RepPF!$L$4,RepPF!$L$4,0),Lists!$E$2))</f>
        <v>Все объекты</v>
      </c>
    </row>
    <row r="254" spans="2:20" x14ac:dyDescent="0.25">
      <c r="B254" s="7">
        <v>45469</v>
      </c>
      <c r="C254" s="1" t="s">
        <v>195</v>
      </c>
      <c r="J254" s="1" t="s">
        <v>44</v>
      </c>
      <c r="K254" s="1" t="s">
        <v>99</v>
      </c>
      <c r="L254" s="1">
        <f>IF(OR(B254=0,B254=""),0,IF(COUNTIFS(Items!$E:$E,J254,Items!$F:$F,K254)+COUNTIFS(Items!$J:$J,J254,Items!$K:$K,K254)+COUNTIFS(Items!$O:$O,J254,Items!$P:$P,K254)=1,0,1))</f>
        <v>0</v>
      </c>
      <c r="M254" s="14">
        <v>56886.36</v>
      </c>
      <c r="N254" s="14">
        <v>0</v>
      </c>
      <c r="T254" s="10" t="str">
        <f>IF(RepPF!$L$4=Lists!$E$2,Lists!$E$2,IF(RepPF!$L$4&lt;&gt;"",IF($C254=RepPF!$L$4,RepPF!$L$4,0),Lists!$E$2))</f>
        <v>Все объекты</v>
      </c>
    </row>
    <row r="255" spans="2:20" x14ac:dyDescent="0.25">
      <c r="B255" s="7">
        <v>45471</v>
      </c>
      <c r="C255" s="1" t="s">
        <v>196</v>
      </c>
      <c r="J255" s="1" t="s">
        <v>44</v>
      </c>
      <c r="K255" s="1" t="s">
        <v>99</v>
      </c>
      <c r="L255" s="1">
        <f>IF(OR(B255=0,B255=""),0,IF(COUNTIFS(Items!$E:$E,J255,Items!$F:$F,K255)+COUNTIFS(Items!$J:$J,J255,Items!$K:$K,K255)+COUNTIFS(Items!$O:$O,J255,Items!$P:$P,K255)=1,0,1))</f>
        <v>0</v>
      </c>
      <c r="M255" s="14">
        <v>69871.289999999994</v>
      </c>
      <c r="N255" s="14">
        <v>0</v>
      </c>
      <c r="T255" s="10" t="str">
        <f>IF(RepPF!$L$4=Lists!$E$2,Lists!$E$2,IF(RepPF!$L$4&lt;&gt;"",IF($C255=RepPF!$L$4,RepPF!$L$4,0),Lists!$E$2))</f>
        <v>Все объекты</v>
      </c>
    </row>
    <row r="256" spans="2:20" x14ac:dyDescent="0.25">
      <c r="B256" s="7">
        <v>45471</v>
      </c>
      <c r="C256" s="1" t="s">
        <v>194</v>
      </c>
      <c r="J256" s="1" t="s">
        <v>44</v>
      </c>
      <c r="K256" s="1" t="s">
        <v>81</v>
      </c>
      <c r="L256" s="1">
        <f>IF(OR(B256=0,B256=""),0,IF(COUNTIFS(Items!$E:$E,J256,Items!$F:$F,K256)+COUNTIFS(Items!$J:$J,J256,Items!$K:$K,K256)+COUNTIFS(Items!$O:$O,J256,Items!$P:$P,K256)=1,0,1))</f>
        <v>0</v>
      </c>
      <c r="M256" s="14">
        <v>18518.5</v>
      </c>
      <c r="N256" s="14">
        <v>0</v>
      </c>
      <c r="T256" s="10" t="str">
        <f>IF(RepPF!$L$4=Lists!$E$2,Lists!$E$2,IF(RepPF!$L$4&lt;&gt;"",IF($C256=RepPF!$L$4,RepPF!$L$4,0),Lists!$E$2))</f>
        <v>Все объекты</v>
      </c>
    </row>
    <row r="257" spans="2:20" x14ac:dyDescent="0.25">
      <c r="B257" s="7">
        <v>45458</v>
      </c>
      <c r="C257" s="1" t="s">
        <v>194</v>
      </c>
      <c r="J257" s="1" t="s">
        <v>44</v>
      </c>
      <c r="K257" s="1" t="s">
        <v>72</v>
      </c>
      <c r="L257" s="1">
        <f>IF(OR(B257=0,B257=""),0,IF(COUNTIFS(Items!$E:$E,J257,Items!$F:$F,K257)+COUNTIFS(Items!$J:$J,J257,Items!$K:$K,K257)+COUNTIFS(Items!$O:$O,J257,Items!$P:$P,K257)=1,0,1))</f>
        <v>0</v>
      </c>
      <c r="M257" s="14">
        <v>2730</v>
      </c>
      <c r="N257" s="14">
        <v>0</v>
      </c>
      <c r="T257" s="10" t="str">
        <f>IF(RepPF!$L$4=Lists!$E$2,Lists!$E$2,IF(RepPF!$L$4&lt;&gt;"",IF($C257=RepPF!$L$4,RepPF!$L$4,0),Lists!$E$2))</f>
        <v>Все объекты</v>
      </c>
    </row>
    <row r="258" spans="2:20" x14ac:dyDescent="0.25">
      <c r="B258" s="7">
        <v>45462</v>
      </c>
      <c r="C258" s="1" t="s">
        <v>195</v>
      </c>
      <c r="J258" s="1" t="s">
        <v>44</v>
      </c>
      <c r="K258" s="1" t="s">
        <v>69</v>
      </c>
      <c r="L258" s="1">
        <f>IF(OR(B258=0,B258=""),0,IF(COUNTIFS(Items!$E:$E,J258,Items!$F:$F,K258)+COUNTIFS(Items!$J:$J,J258,Items!$K:$K,K258)+COUNTIFS(Items!$O:$O,J258,Items!$P:$P,K258)=1,0,1))</f>
        <v>0</v>
      </c>
      <c r="M258" s="14">
        <v>6150</v>
      </c>
      <c r="N258" s="14">
        <v>0</v>
      </c>
      <c r="T258" s="10" t="str">
        <f>IF(RepPF!$L$4=Lists!$E$2,Lists!$E$2,IF(RepPF!$L$4&lt;&gt;"",IF($C258=RepPF!$L$4,RepPF!$L$4,0),Lists!$E$2))</f>
        <v>Все объекты</v>
      </c>
    </row>
    <row r="259" spans="2:20" x14ac:dyDescent="0.25">
      <c r="B259" s="7">
        <v>45466</v>
      </c>
      <c r="C259" s="1" t="s">
        <v>195</v>
      </c>
      <c r="J259" s="1" t="s">
        <v>44</v>
      </c>
      <c r="K259" s="1" t="s">
        <v>78</v>
      </c>
      <c r="L259" s="1">
        <f>IF(OR(B259=0,B259=""),0,IF(COUNTIFS(Items!$E:$E,J259,Items!$F:$F,K259)+COUNTIFS(Items!$J:$J,J259,Items!$K:$K,K259)+COUNTIFS(Items!$O:$O,J259,Items!$P:$P,K259)=1,0,1))</f>
        <v>0</v>
      </c>
      <c r="M259" s="14">
        <v>5501.6</v>
      </c>
      <c r="N259" s="14">
        <v>0</v>
      </c>
      <c r="T259" s="10" t="str">
        <f>IF(RepPF!$L$4=Lists!$E$2,Lists!$E$2,IF(RepPF!$L$4&lt;&gt;"",IF($C259=RepPF!$L$4,RepPF!$L$4,0),Lists!$E$2))</f>
        <v>Все объекты</v>
      </c>
    </row>
    <row r="260" spans="2:20" x14ac:dyDescent="0.25">
      <c r="B260" s="7">
        <v>45466</v>
      </c>
      <c r="C260" s="1" t="s">
        <v>194</v>
      </c>
      <c r="J260" s="1" t="s">
        <v>44</v>
      </c>
      <c r="K260" s="1" t="s">
        <v>78</v>
      </c>
      <c r="L260" s="1">
        <f>IF(OR(B260=0,B260=""),0,IF(COUNTIFS(Items!$E:$E,J260,Items!$F:$F,K260)+COUNTIFS(Items!$J:$J,J260,Items!$K:$K,K260)+COUNTIFS(Items!$O:$O,J260,Items!$P:$P,K260)=1,0,1))</f>
        <v>0</v>
      </c>
      <c r="M260" s="14">
        <v>3559.4999999999995</v>
      </c>
      <c r="N260" s="14">
        <v>0</v>
      </c>
      <c r="T260" s="10" t="str">
        <f>IF(RepPF!$L$4=Lists!$E$2,Lists!$E$2,IF(RepPF!$L$4&lt;&gt;"",IF($C260=RepPF!$L$4,RepPF!$L$4,0),Lists!$E$2))</f>
        <v>Все объекты</v>
      </c>
    </row>
    <row r="261" spans="2:20" x14ac:dyDescent="0.25">
      <c r="B261" s="7">
        <v>45466</v>
      </c>
      <c r="C261" s="1" t="s">
        <v>194</v>
      </c>
      <c r="J261" s="1" t="s">
        <v>44</v>
      </c>
      <c r="K261" s="1" t="s">
        <v>69</v>
      </c>
      <c r="L261" s="1">
        <f>IF(OR(B261=0,B261=""),0,IF(COUNTIFS(Items!$E:$E,J261,Items!$F:$F,K261)+COUNTIFS(Items!$J:$J,J261,Items!$K:$K,K261)+COUNTIFS(Items!$O:$O,J261,Items!$P:$P,K261)=1,0,1))</f>
        <v>0</v>
      </c>
      <c r="M261" s="14">
        <v>2192.19</v>
      </c>
      <c r="N261" s="14">
        <v>0</v>
      </c>
      <c r="T261" s="10" t="str">
        <f>IF(RepPF!$L$4=Lists!$E$2,Lists!$E$2,IF(RepPF!$L$4&lt;&gt;"",IF($C261=RepPF!$L$4,RepPF!$L$4,0),Lists!$E$2))</f>
        <v>Все объекты</v>
      </c>
    </row>
    <row r="262" spans="2:20" x14ac:dyDescent="0.25">
      <c r="B262" s="7">
        <v>45470</v>
      </c>
      <c r="C262" s="1" t="s">
        <v>195</v>
      </c>
      <c r="J262" s="1" t="s">
        <v>44</v>
      </c>
      <c r="K262" s="1" t="s">
        <v>78</v>
      </c>
      <c r="L262" s="1">
        <f>IF(OR(B262=0,B262=""),0,IF(COUNTIFS(Items!$E:$E,J262,Items!$F:$F,K262)+COUNTIFS(Items!$J:$J,J262,Items!$K:$K,K262)+COUNTIFS(Items!$O:$O,J262,Items!$P:$P,K262)=1,0,1))</f>
        <v>0</v>
      </c>
      <c r="M262" s="14">
        <v>1416.8700000000001</v>
      </c>
      <c r="N262" s="14">
        <v>0</v>
      </c>
      <c r="T262" s="10" t="str">
        <f>IF(RepPF!$L$4=Lists!$E$2,Lists!$E$2,IF(RepPF!$L$4&lt;&gt;"",IF($C262=RepPF!$L$4,RepPF!$L$4,0),Lists!$E$2))</f>
        <v>Все объекты</v>
      </c>
    </row>
    <row r="263" spans="2:20" x14ac:dyDescent="0.25">
      <c r="B263" s="7">
        <v>45472</v>
      </c>
      <c r="C263" s="1" t="s">
        <v>195</v>
      </c>
      <c r="J263" s="1" t="s">
        <v>44</v>
      </c>
      <c r="K263" s="1" t="s">
        <v>78</v>
      </c>
      <c r="L263" s="1">
        <f>IF(OR(B263=0,B263=""),0,IF(COUNTIFS(Items!$E:$E,J263,Items!$F:$F,K263)+COUNTIFS(Items!$J:$J,J263,Items!$K:$K,K263)+COUNTIFS(Items!$O:$O,J263,Items!$P:$P,K263)=1,0,1))</f>
        <v>0</v>
      </c>
      <c r="M263" s="14">
        <v>2792.1</v>
      </c>
      <c r="N263" s="14">
        <v>0</v>
      </c>
      <c r="T263" s="10" t="str">
        <f>IF(RepPF!$L$4=Lists!$E$2,Lists!$E$2,IF(RepPF!$L$4&lt;&gt;"",IF($C263=RepPF!$L$4,RepPF!$L$4,0),Lists!$E$2))</f>
        <v>Все объекты</v>
      </c>
    </row>
    <row r="264" spans="2:20" x14ac:dyDescent="0.25">
      <c r="B264" s="7">
        <v>45472</v>
      </c>
      <c r="C264" s="1" t="s">
        <v>195</v>
      </c>
      <c r="J264" s="1" t="s">
        <v>44</v>
      </c>
      <c r="K264" s="1" t="s">
        <v>80</v>
      </c>
      <c r="L264" s="1">
        <f>IF(OR(B264=0,B264=""),0,IF(COUNTIFS(Items!$E:$E,J264,Items!$F:$F,K264)+COUNTIFS(Items!$J:$J,J264,Items!$K:$K,K264)+COUNTIFS(Items!$O:$O,J264,Items!$P:$P,K264)=1,0,1))</f>
        <v>0</v>
      </c>
      <c r="M264" s="14">
        <v>18400</v>
      </c>
      <c r="N264" s="14">
        <v>0</v>
      </c>
      <c r="T264" s="10" t="str">
        <f>IF(RepPF!$L$4=Lists!$E$2,Lists!$E$2,IF(RepPF!$L$4&lt;&gt;"",IF($C264=RepPF!$L$4,RepPF!$L$4,0),Lists!$E$2))</f>
        <v>Все объекты</v>
      </c>
    </row>
    <row r="265" spans="2:20" x14ac:dyDescent="0.25">
      <c r="B265" s="7">
        <v>45475</v>
      </c>
      <c r="C265" s="1" t="s">
        <v>195</v>
      </c>
      <c r="J265" s="1" t="s">
        <v>44</v>
      </c>
      <c r="K265" s="1" t="s">
        <v>80</v>
      </c>
      <c r="L265" s="1">
        <f>IF(OR(B265=0,B265=""),0,IF(COUNTIFS(Items!$E:$E,J265,Items!$F:$F,K265)+COUNTIFS(Items!$J:$J,J265,Items!$K:$K,K265)+COUNTIFS(Items!$O:$O,J265,Items!$P:$P,K265)=1,0,1))</f>
        <v>0</v>
      </c>
      <c r="M265" s="14">
        <v>32770</v>
      </c>
      <c r="N265" s="14">
        <v>0</v>
      </c>
      <c r="T265" s="10" t="str">
        <f>IF(RepPF!$L$4=Lists!$E$2,Lists!$E$2,IF(RepPF!$L$4&lt;&gt;"",IF($C265=RepPF!$L$4,RepPF!$L$4,0),Lists!$E$2))</f>
        <v>Все объекты</v>
      </c>
    </row>
    <row r="266" spans="2:20" x14ac:dyDescent="0.25">
      <c r="B266" s="7">
        <v>45475</v>
      </c>
      <c r="C266" s="1" t="s">
        <v>194</v>
      </c>
      <c r="J266" s="1" t="s">
        <v>44</v>
      </c>
      <c r="K266" s="1" t="s">
        <v>72</v>
      </c>
      <c r="L266" s="1">
        <f>IF(OR(B266=0,B266=""),0,IF(COUNTIFS(Items!$E:$E,J266,Items!$F:$F,K266)+COUNTIFS(Items!$J:$J,J266,Items!$K:$K,K266)+COUNTIFS(Items!$O:$O,J266,Items!$P:$P,K266)=1,0,1))</f>
        <v>0</v>
      </c>
      <c r="M266" s="14">
        <v>7150</v>
      </c>
      <c r="N266" s="14">
        <v>0</v>
      </c>
      <c r="T266" s="10" t="str">
        <f>IF(RepPF!$L$4=Lists!$E$2,Lists!$E$2,IF(RepPF!$L$4&lt;&gt;"",IF($C266=RepPF!$L$4,RepPF!$L$4,0),Lists!$E$2))</f>
        <v>Все объекты</v>
      </c>
    </row>
    <row r="267" spans="2:20" x14ac:dyDescent="0.25">
      <c r="B267" s="7">
        <v>45475</v>
      </c>
      <c r="C267" s="1" t="s">
        <v>194</v>
      </c>
      <c r="J267" s="1" t="s">
        <v>44</v>
      </c>
      <c r="K267" s="1" t="s">
        <v>82</v>
      </c>
      <c r="L267" s="1">
        <f>IF(OR(B267=0,B267=""),0,IF(COUNTIFS(Items!$E:$E,J267,Items!$F:$F,K267)+COUNTIFS(Items!$J:$J,J267,Items!$K:$K,K267)+COUNTIFS(Items!$O:$O,J267,Items!$P:$P,K267)=1,0,1))</f>
        <v>0</v>
      </c>
      <c r="M267" s="14">
        <v>22750</v>
      </c>
      <c r="N267" s="14">
        <v>0</v>
      </c>
      <c r="T267" s="10" t="str">
        <f>IF(RepPF!$L$4=Lists!$E$2,Lists!$E$2,IF(RepPF!$L$4&lt;&gt;"",IF($C267=RepPF!$L$4,RepPF!$L$4,0),Lists!$E$2))</f>
        <v>Все объекты</v>
      </c>
    </row>
    <row r="268" spans="2:20" x14ac:dyDescent="0.25">
      <c r="B268" s="7">
        <v>45475</v>
      </c>
      <c r="C268" s="1" t="s">
        <v>195</v>
      </c>
      <c r="J268" s="1" t="s">
        <v>44</v>
      </c>
      <c r="K268" s="1" t="s">
        <v>83</v>
      </c>
      <c r="L268" s="1">
        <f>IF(OR(B268=0,B268=""),0,IF(COUNTIFS(Items!$E:$E,J268,Items!$F:$F,K268)+COUNTIFS(Items!$J:$J,J268,Items!$K:$K,K268)+COUNTIFS(Items!$O:$O,J268,Items!$P:$P,K268)=1,0,1))</f>
        <v>0</v>
      </c>
      <c r="M268" s="14">
        <v>110976.75</v>
      </c>
      <c r="N268" s="14">
        <v>0</v>
      </c>
      <c r="T268" s="10" t="str">
        <f>IF(RepPF!$L$4=Lists!$E$2,Lists!$E$2,IF(RepPF!$L$4&lt;&gt;"",IF($C268=RepPF!$L$4,RepPF!$L$4,0),Lists!$E$2))</f>
        <v>Все объекты</v>
      </c>
    </row>
    <row r="269" spans="2:20" x14ac:dyDescent="0.25">
      <c r="B269" s="7">
        <v>45476</v>
      </c>
      <c r="C269" s="1" t="s">
        <v>194</v>
      </c>
      <c r="J269" s="1" t="s">
        <v>44</v>
      </c>
      <c r="K269" s="1" t="s">
        <v>113</v>
      </c>
      <c r="L269" s="1">
        <f>IF(OR(B269=0,B269=""),0,IF(COUNTIFS(Items!$E:$E,J269,Items!$F:$F,K269)+COUNTIFS(Items!$J:$J,J269,Items!$K:$K,K269)+COUNTIFS(Items!$O:$O,J269,Items!$P:$P,K269)=1,0,1))</f>
        <v>0</v>
      </c>
      <c r="M269" s="14">
        <v>46128.800000000003</v>
      </c>
      <c r="N269" s="14">
        <v>0</v>
      </c>
      <c r="T269" s="10" t="str">
        <f>IF(RepPF!$L$4=Lists!$E$2,Lists!$E$2,IF(RepPF!$L$4&lt;&gt;"",IF($C269=RepPF!$L$4,RepPF!$L$4,0),Lists!$E$2))</f>
        <v>Все объекты</v>
      </c>
    </row>
    <row r="270" spans="2:20" x14ac:dyDescent="0.25">
      <c r="B270" s="7">
        <v>45476</v>
      </c>
      <c r="C270" s="1" t="s">
        <v>194</v>
      </c>
      <c r="J270" s="1" t="s">
        <v>44</v>
      </c>
      <c r="K270" s="1" t="s">
        <v>78</v>
      </c>
      <c r="L270" s="1">
        <f>IF(OR(B270=0,B270=""),0,IF(COUNTIFS(Items!$E:$E,J270,Items!$F:$F,K270)+COUNTIFS(Items!$J:$J,J270,Items!$K:$K,K270)+COUNTIFS(Items!$O:$O,J270,Items!$P:$P,K270)=1,0,1))</f>
        <v>0</v>
      </c>
      <c r="M270" s="14">
        <v>99846.799999999988</v>
      </c>
      <c r="N270" s="14">
        <v>0</v>
      </c>
      <c r="T270" s="10" t="str">
        <f>IF(RepPF!$L$4=Lists!$E$2,Lists!$E$2,IF(RepPF!$L$4&lt;&gt;"",IF($C270=RepPF!$L$4,RepPF!$L$4,0),Lists!$E$2))</f>
        <v>Все объекты</v>
      </c>
    </row>
    <row r="271" spans="2:20" x14ac:dyDescent="0.25">
      <c r="B271" s="7">
        <v>45476</v>
      </c>
      <c r="C271" s="1" t="s">
        <v>195</v>
      </c>
      <c r="J271" s="1" t="s">
        <v>44</v>
      </c>
      <c r="K271" s="1" t="s">
        <v>80</v>
      </c>
      <c r="L271" s="1">
        <f>IF(OR(B271=0,B271=""),0,IF(COUNTIFS(Items!$E:$E,J271,Items!$F:$F,K271)+COUNTIFS(Items!$J:$J,J271,Items!$K:$K,K271)+COUNTIFS(Items!$O:$O,J271,Items!$P:$P,K271)=1,0,1))</f>
        <v>0</v>
      </c>
      <c r="M271" s="14">
        <v>193098.62</v>
      </c>
      <c r="N271" s="14">
        <v>0</v>
      </c>
      <c r="T271" s="10" t="str">
        <f>IF(RepPF!$L$4=Lists!$E$2,Lists!$E$2,IF(RepPF!$L$4&lt;&gt;"",IF($C271=RepPF!$L$4,RepPF!$L$4,0),Lists!$E$2))</f>
        <v>Все объекты</v>
      </c>
    </row>
    <row r="272" spans="2:20" x14ac:dyDescent="0.25">
      <c r="B272" s="7">
        <v>45476</v>
      </c>
      <c r="C272" s="1" t="s">
        <v>195</v>
      </c>
      <c r="J272" s="1" t="s">
        <v>44</v>
      </c>
      <c r="K272" s="1" t="s">
        <v>92</v>
      </c>
      <c r="L272" s="1">
        <f>IF(OR(B272=0,B272=""),0,IF(COUNTIFS(Items!$E:$E,J272,Items!$F:$F,K272)+COUNTIFS(Items!$J:$J,J272,Items!$K:$K,K272)+COUNTIFS(Items!$O:$O,J272,Items!$P:$P,K272)=1,0,1))</f>
        <v>0</v>
      </c>
      <c r="M272" s="14">
        <v>27300</v>
      </c>
      <c r="N272" s="14">
        <v>0</v>
      </c>
      <c r="T272" s="10" t="str">
        <f>IF(RepPF!$L$4=Lists!$E$2,Lists!$E$2,IF(RepPF!$L$4&lt;&gt;"",IF($C272=RepPF!$L$4,RepPF!$L$4,0),Lists!$E$2))</f>
        <v>Все объекты</v>
      </c>
    </row>
    <row r="273" spans="2:20" x14ac:dyDescent="0.25">
      <c r="B273" s="7">
        <v>45476</v>
      </c>
      <c r="C273" s="1" t="s">
        <v>195</v>
      </c>
      <c r="J273" s="1" t="s">
        <v>44</v>
      </c>
      <c r="K273" s="1" t="s">
        <v>113</v>
      </c>
      <c r="L273" s="1">
        <f>IF(OR(B273=0,B273=""),0,IF(COUNTIFS(Items!$E:$E,J273,Items!$F:$F,K273)+COUNTIFS(Items!$J:$J,J273,Items!$K:$K,K273)+COUNTIFS(Items!$O:$O,J273,Items!$P:$P,K273)=1,0,1))</f>
        <v>0</v>
      </c>
      <c r="M273" s="14">
        <v>7749</v>
      </c>
      <c r="N273" s="14">
        <v>0</v>
      </c>
      <c r="T273" s="10" t="str">
        <f>IF(RepPF!$L$4=Lists!$E$2,Lists!$E$2,IF(RepPF!$L$4&lt;&gt;"",IF($C273=RepPF!$L$4,RepPF!$L$4,0),Lists!$E$2))</f>
        <v>Все объекты</v>
      </c>
    </row>
    <row r="274" spans="2:20" x14ac:dyDescent="0.25">
      <c r="B274" s="7">
        <v>45476</v>
      </c>
      <c r="C274" s="1" t="s">
        <v>195</v>
      </c>
      <c r="J274" s="1" t="s">
        <v>44</v>
      </c>
      <c r="K274" s="1" t="s">
        <v>80</v>
      </c>
      <c r="L274" s="1">
        <f>IF(OR(B274=0,B274=""),0,IF(COUNTIFS(Items!$E:$E,J274,Items!$F:$F,K274)+COUNTIFS(Items!$J:$J,J274,Items!$K:$K,K274)+COUNTIFS(Items!$O:$O,J274,Items!$P:$P,K274)=1,0,1))</f>
        <v>0</v>
      </c>
      <c r="M274" s="14">
        <v>62514</v>
      </c>
      <c r="N274" s="14">
        <v>0</v>
      </c>
      <c r="T274" s="10" t="str">
        <f>IF(RepPF!$L$4=Lists!$E$2,Lists!$E$2,IF(RepPF!$L$4&lt;&gt;"",IF($C274=RepPF!$L$4,RepPF!$L$4,0),Lists!$E$2))</f>
        <v>Все объекты</v>
      </c>
    </row>
    <row r="275" spans="2:20" x14ac:dyDescent="0.25">
      <c r="B275" s="7">
        <v>45476</v>
      </c>
      <c r="C275" s="1" t="s">
        <v>195</v>
      </c>
      <c r="J275" s="1" t="s">
        <v>44</v>
      </c>
      <c r="K275" s="1" t="s">
        <v>76</v>
      </c>
      <c r="L275" s="1">
        <f>IF(OR(B275=0,B275=""),0,IF(COUNTIFS(Items!$E:$E,J275,Items!$F:$F,K275)+COUNTIFS(Items!$J:$J,J275,Items!$K:$K,K275)+COUNTIFS(Items!$O:$O,J275,Items!$P:$P,K275)=1,0,1))</f>
        <v>0</v>
      </c>
      <c r="M275" s="14">
        <v>4022.7999999999997</v>
      </c>
      <c r="N275" s="14">
        <v>0</v>
      </c>
      <c r="T275" s="10" t="str">
        <f>IF(RepPF!$L$4=Lists!$E$2,Lists!$E$2,IF(RepPF!$L$4&lt;&gt;"",IF($C275=RepPF!$L$4,RepPF!$L$4,0),Lists!$E$2))</f>
        <v>Все объекты</v>
      </c>
    </row>
    <row r="276" spans="2:20" x14ac:dyDescent="0.25">
      <c r="B276" s="7">
        <v>45476</v>
      </c>
      <c r="C276" s="1" t="s">
        <v>195</v>
      </c>
      <c r="J276" s="1" t="s">
        <v>44</v>
      </c>
      <c r="K276" s="1" t="s">
        <v>76</v>
      </c>
      <c r="L276" s="1">
        <f>IF(OR(B276=0,B276=""),0,IF(COUNTIFS(Items!$E:$E,J276,Items!$F:$F,K276)+COUNTIFS(Items!$J:$J,J276,Items!$K:$K,K276)+COUNTIFS(Items!$O:$O,J276,Items!$P:$P,K276)=1,0,1))</f>
        <v>0</v>
      </c>
      <c r="M276" s="14">
        <v>3314.74</v>
      </c>
      <c r="N276" s="14">
        <v>0</v>
      </c>
      <c r="T276" s="10" t="str">
        <f>IF(RepPF!$L$4=Lists!$E$2,Lists!$E$2,IF(RepPF!$L$4&lt;&gt;"",IF($C276=RepPF!$L$4,RepPF!$L$4,0),Lists!$E$2))</f>
        <v>Все объекты</v>
      </c>
    </row>
    <row r="277" spans="2:20" x14ac:dyDescent="0.25">
      <c r="B277" s="7">
        <v>45477</v>
      </c>
      <c r="C277" s="1" t="s">
        <v>195</v>
      </c>
      <c r="J277" s="1" t="s">
        <v>44</v>
      </c>
      <c r="K277" s="1" t="s">
        <v>76</v>
      </c>
      <c r="L277" s="1">
        <f>IF(OR(B277=0,B277=""),0,IF(COUNTIFS(Items!$E:$E,J277,Items!$F:$F,K277)+COUNTIFS(Items!$J:$J,J277,Items!$K:$K,K277)+COUNTIFS(Items!$O:$O,J277,Items!$P:$P,K277)=1,0,1))</f>
        <v>0</v>
      </c>
      <c r="M277" s="14">
        <v>6165.25</v>
      </c>
      <c r="N277" s="14">
        <v>0</v>
      </c>
      <c r="T277" s="10" t="str">
        <f>IF(RepPF!$L$4=Lists!$E$2,Lists!$E$2,IF(RepPF!$L$4&lt;&gt;"",IF($C277=RepPF!$L$4,RepPF!$L$4,0),Lists!$E$2))</f>
        <v>Все объекты</v>
      </c>
    </row>
    <row r="278" spans="2:20" x14ac:dyDescent="0.25">
      <c r="B278" s="7">
        <v>45479</v>
      </c>
      <c r="C278" s="1" t="s">
        <v>194</v>
      </c>
      <c r="J278" s="1" t="s">
        <v>44</v>
      </c>
      <c r="K278" s="1" t="s">
        <v>82</v>
      </c>
      <c r="L278" s="1">
        <f>IF(OR(B278=0,B278=""),0,IF(COUNTIFS(Items!$E:$E,J278,Items!$F:$F,K278)+COUNTIFS(Items!$J:$J,J278,Items!$K:$K,K278)+COUNTIFS(Items!$O:$O,J278,Items!$P:$P,K278)=1,0,1))</f>
        <v>0</v>
      </c>
      <c r="M278" s="14">
        <v>18450</v>
      </c>
      <c r="N278" s="14">
        <v>0</v>
      </c>
      <c r="T278" s="10" t="str">
        <f>IF(RepPF!$L$4=Lists!$E$2,Lists!$E$2,IF(RepPF!$L$4&lt;&gt;"",IF($C278=RepPF!$L$4,RepPF!$L$4,0),Lists!$E$2))</f>
        <v>Все объекты</v>
      </c>
    </row>
    <row r="279" spans="2:20" x14ac:dyDescent="0.25">
      <c r="B279" s="7">
        <v>45482</v>
      </c>
      <c r="C279" s="1" t="s">
        <v>194</v>
      </c>
      <c r="J279" s="1" t="s">
        <v>110</v>
      </c>
      <c r="K279" s="1" t="s">
        <v>23</v>
      </c>
      <c r="L279" s="1">
        <f>IF(OR(B279=0,B279=""),0,IF(COUNTIFS(Items!$E:$E,J279,Items!$F:$F,K279)+COUNTIFS(Items!$J:$J,J279,Items!$K:$K,K279)+COUNTIFS(Items!$O:$O,J279,Items!$P:$P,K279)=1,0,1))</f>
        <v>0</v>
      </c>
      <c r="M279" s="14">
        <v>1213.48</v>
      </c>
      <c r="N279" s="14">
        <v>0</v>
      </c>
      <c r="T279" s="10" t="str">
        <f>IF(RepPF!$L$4=Lists!$E$2,Lists!$E$2,IF(RepPF!$L$4&lt;&gt;"",IF($C279=RepPF!$L$4,RepPF!$L$4,0),Lists!$E$2))</f>
        <v>Все объекты</v>
      </c>
    </row>
    <row r="280" spans="2:20" x14ac:dyDescent="0.25">
      <c r="B280" s="7">
        <v>45482</v>
      </c>
      <c r="C280" s="1" t="s">
        <v>195</v>
      </c>
      <c r="J280" s="1" t="s">
        <v>44</v>
      </c>
      <c r="K280" s="1" t="s">
        <v>79</v>
      </c>
      <c r="L280" s="1">
        <f>IF(OR(B280=0,B280=""),0,IF(COUNTIFS(Items!$E:$E,J280,Items!$F:$F,K280)+COUNTIFS(Items!$J:$J,J280,Items!$K:$K,K280)+COUNTIFS(Items!$O:$O,J280,Items!$P:$P,K280)=1,0,1))</f>
        <v>0</v>
      </c>
      <c r="M280" s="14">
        <v>231536.99999999997</v>
      </c>
      <c r="N280" s="14">
        <v>0</v>
      </c>
      <c r="T280" s="10" t="str">
        <f>IF(RepPF!$L$4=Lists!$E$2,Lists!$E$2,IF(RepPF!$L$4&lt;&gt;"",IF($C280=RepPF!$L$4,RepPF!$L$4,0),Lists!$E$2))</f>
        <v>Все объекты</v>
      </c>
    </row>
    <row r="281" spans="2:20" x14ac:dyDescent="0.25">
      <c r="B281" s="7">
        <v>45483</v>
      </c>
      <c r="C281" s="1" t="s">
        <v>194</v>
      </c>
      <c r="J281" s="1" t="s">
        <v>44</v>
      </c>
      <c r="K281" s="1" t="s">
        <v>113</v>
      </c>
      <c r="L281" s="1">
        <f>IF(OR(B281=0,B281=""),0,IF(COUNTIFS(Items!$E:$E,J281,Items!$F:$F,K281)+COUNTIFS(Items!$J:$J,J281,Items!$K:$K,K281)+COUNTIFS(Items!$O:$O,J281,Items!$P:$P,K281)=1,0,1))</f>
        <v>0</v>
      </c>
      <c r="M281" s="14">
        <v>30244.5</v>
      </c>
      <c r="N281" s="14">
        <v>0</v>
      </c>
      <c r="T281" s="10" t="str">
        <f>IF(RepPF!$L$4=Lists!$E$2,Lists!$E$2,IF(RepPF!$L$4&lt;&gt;"",IF($C281=RepPF!$L$4,RepPF!$L$4,0),Lists!$E$2))</f>
        <v>Все объекты</v>
      </c>
    </row>
    <row r="282" spans="2:20" x14ac:dyDescent="0.25">
      <c r="B282" s="7">
        <v>45483</v>
      </c>
      <c r="C282" s="1" t="s">
        <v>195</v>
      </c>
      <c r="J282" s="1" t="s">
        <v>44</v>
      </c>
      <c r="K282" s="1" t="s">
        <v>81</v>
      </c>
      <c r="L282" s="1">
        <f>IF(OR(B282=0,B282=""),0,IF(COUNTIFS(Items!$E:$E,J282,Items!$F:$F,K282)+COUNTIFS(Items!$J:$J,J282,Items!$K:$K,K282)+COUNTIFS(Items!$O:$O,J282,Items!$P:$P,K282)=1,0,1))</f>
        <v>0</v>
      </c>
      <c r="M282" s="14">
        <v>70324.800000000003</v>
      </c>
      <c r="N282" s="14">
        <v>0</v>
      </c>
      <c r="T282" s="10" t="str">
        <f>IF(RepPF!$L$4=Lists!$E$2,Lists!$E$2,IF(RepPF!$L$4&lt;&gt;"",IF($C282=RepPF!$L$4,RepPF!$L$4,0),Lists!$E$2))</f>
        <v>Все объекты</v>
      </c>
    </row>
    <row r="283" spans="2:20" x14ac:dyDescent="0.25">
      <c r="B283" s="7">
        <v>45483</v>
      </c>
      <c r="C283" s="1" t="s">
        <v>195</v>
      </c>
      <c r="J283" s="1" t="s">
        <v>44</v>
      </c>
      <c r="K283" s="1" t="s">
        <v>76</v>
      </c>
      <c r="L283" s="1">
        <f>IF(OR(B283=0,B283=""),0,IF(COUNTIFS(Items!$E:$E,J283,Items!$F:$F,K283)+COUNTIFS(Items!$J:$J,J283,Items!$K:$K,K283)+COUNTIFS(Items!$O:$O,J283,Items!$P:$P,K283)=1,0,1))</f>
        <v>0</v>
      </c>
      <c r="M283" s="14">
        <v>25424.1</v>
      </c>
      <c r="N283" s="14">
        <v>0</v>
      </c>
      <c r="T283" s="10" t="str">
        <f>IF(RepPF!$L$4=Lists!$E$2,Lists!$E$2,IF(RepPF!$L$4&lt;&gt;"",IF($C283=RepPF!$L$4,RepPF!$L$4,0),Lists!$E$2))</f>
        <v>Все объекты</v>
      </c>
    </row>
    <row r="284" spans="2:20" x14ac:dyDescent="0.25">
      <c r="B284" s="7">
        <v>45483</v>
      </c>
      <c r="C284" s="1" t="s">
        <v>195</v>
      </c>
      <c r="J284" s="1" t="s">
        <v>44</v>
      </c>
      <c r="K284" s="1" t="s">
        <v>81</v>
      </c>
      <c r="L284" s="1">
        <f>IF(OR(B284=0,B284=""),0,IF(COUNTIFS(Items!$E:$E,J284,Items!$F:$F,K284)+COUNTIFS(Items!$J:$J,J284,Items!$K:$K,K284)+COUNTIFS(Items!$O:$O,J284,Items!$P:$P,K284)=1,0,1))</f>
        <v>0</v>
      </c>
      <c r="M284" s="14">
        <v>38032.800000000003</v>
      </c>
      <c r="N284" s="14">
        <v>0</v>
      </c>
      <c r="T284" s="10" t="str">
        <f>IF(RepPF!$L$4=Lists!$E$2,Lists!$E$2,IF(RepPF!$L$4&lt;&gt;"",IF($C284=RepPF!$L$4,RepPF!$L$4,0),Lists!$E$2))</f>
        <v>Все объекты</v>
      </c>
    </row>
    <row r="285" spans="2:20" x14ac:dyDescent="0.25">
      <c r="B285" s="7">
        <v>45486</v>
      </c>
      <c r="C285" s="1" t="s">
        <v>195</v>
      </c>
      <c r="J285" s="1" t="s">
        <v>44</v>
      </c>
      <c r="K285" s="1" t="s">
        <v>69</v>
      </c>
      <c r="L285" s="1">
        <f>IF(OR(B285=0,B285=""),0,IF(COUNTIFS(Items!$E:$E,J285,Items!$F:$F,K285)+COUNTIFS(Items!$J:$J,J285,Items!$K:$K,K285)+COUNTIFS(Items!$O:$O,J285,Items!$P:$P,K285)=1,0,1))</f>
        <v>0</v>
      </c>
      <c r="M285" s="14">
        <v>5536.9999999999991</v>
      </c>
      <c r="N285" s="14">
        <v>0</v>
      </c>
      <c r="T285" s="10" t="str">
        <f>IF(RepPF!$L$4=Lists!$E$2,Lists!$E$2,IF(RepPF!$L$4&lt;&gt;"",IF($C285=RepPF!$L$4,RepPF!$L$4,0),Lists!$E$2))</f>
        <v>Все объекты</v>
      </c>
    </row>
    <row r="286" spans="2:20" x14ac:dyDescent="0.25">
      <c r="B286" s="7">
        <v>45486</v>
      </c>
      <c r="C286" s="1" t="s">
        <v>195</v>
      </c>
      <c r="J286" s="1" t="s">
        <v>44</v>
      </c>
      <c r="K286" s="1" t="s">
        <v>69</v>
      </c>
      <c r="L286" s="1">
        <f>IF(OR(B286=0,B286=""),0,IF(COUNTIFS(Items!$E:$E,J286,Items!$F:$F,K286)+COUNTIFS(Items!$J:$J,J286,Items!$K:$K,K286)+COUNTIFS(Items!$O:$O,J286,Items!$P:$P,K286)=1,0,1))</f>
        <v>0</v>
      </c>
      <c r="M286" s="14">
        <v>3575</v>
      </c>
      <c r="N286" s="14">
        <v>0</v>
      </c>
      <c r="T286" s="10" t="str">
        <f>IF(RepPF!$L$4=Lists!$E$2,Lists!$E$2,IF(RepPF!$L$4&lt;&gt;"",IF($C286=RepPF!$L$4,RepPF!$L$4,0),Lists!$E$2))</f>
        <v>Все объекты</v>
      </c>
    </row>
    <row r="287" spans="2:20" x14ac:dyDescent="0.25">
      <c r="B287" s="7">
        <v>45486</v>
      </c>
      <c r="C287" s="1" t="s">
        <v>194</v>
      </c>
      <c r="J287" s="1" t="s">
        <v>44</v>
      </c>
      <c r="K287" s="1" t="s">
        <v>113</v>
      </c>
      <c r="L287" s="1">
        <f>IF(OR(B287=0,B287=""),0,IF(COUNTIFS(Items!$E:$E,J287,Items!$F:$F,K287)+COUNTIFS(Items!$J:$J,J287,Items!$K:$K,K287)+COUNTIFS(Items!$O:$O,J287,Items!$P:$P,K287)=1,0,1))</f>
        <v>0</v>
      </c>
      <c r="M287" s="14">
        <v>27982.5</v>
      </c>
      <c r="N287" s="14">
        <v>0</v>
      </c>
      <c r="T287" s="10" t="str">
        <f>IF(RepPF!$L$4=Lists!$E$2,Lists!$E$2,IF(RepPF!$L$4&lt;&gt;"",IF($C287=RepPF!$L$4,RepPF!$L$4,0),Lists!$E$2))</f>
        <v>Все объекты</v>
      </c>
    </row>
    <row r="288" spans="2:20" x14ac:dyDescent="0.25">
      <c r="B288" s="7">
        <v>45489</v>
      </c>
      <c r="C288" s="1" t="s">
        <v>194</v>
      </c>
      <c r="J288" s="1" t="s">
        <v>44</v>
      </c>
      <c r="K288" s="1" t="s">
        <v>66</v>
      </c>
      <c r="L288" s="1">
        <f>IF(OR(B288=0,B288=""),0,IF(COUNTIFS(Items!$E:$E,J288,Items!$F:$F,K288)+COUNTIFS(Items!$J:$J,J288,Items!$K:$K,K288)+COUNTIFS(Items!$O:$O,J288,Items!$P:$P,K288)=1,0,1))</f>
        <v>0</v>
      </c>
      <c r="M288" s="14">
        <v>14145</v>
      </c>
      <c r="N288" s="14">
        <v>0</v>
      </c>
      <c r="T288" s="10" t="str">
        <f>IF(RepPF!$L$4=Lists!$E$2,Lists!$E$2,IF(RepPF!$L$4&lt;&gt;"",IF($C288=RepPF!$L$4,RepPF!$L$4,0),Lists!$E$2))</f>
        <v>Все объекты</v>
      </c>
    </row>
    <row r="289" spans="2:20" x14ac:dyDescent="0.25">
      <c r="B289" s="7">
        <v>45489</v>
      </c>
      <c r="C289" s="1" t="s">
        <v>195</v>
      </c>
      <c r="J289" s="1" t="s">
        <v>44</v>
      </c>
      <c r="K289" s="1" t="s">
        <v>80</v>
      </c>
      <c r="L289" s="1">
        <f>IF(OR(B289=0,B289=""),0,IF(COUNTIFS(Items!$E:$E,J289,Items!$F:$F,K289)+COUNTIFS(Items!$J:$J,J289,Items!$K:$K,K289)+COUNTIFS(Items!$O:$O,J289,Items!$P:$P,K289)=1,0,1))</f>
        <v>0</v>
      </c>
      <c r="M289" s="14">
        <v>4787.68</v>
      </c>
      <c r="N289" s="14">
        <v>0</v>
      </c>
      <c r="T289" s="10" t="str">
        <f>IF(RepPF!$L$4=Lists!$E$2,Lists!$E$2,IF(RepPF!$L$4&lt;&gt;"",IF($C289=RepPF!$L$4,RepPF!$L$4,0),Lists!$E$2))</f>
        <v>Все объекты</v>
      </c>
    </row>
    <row r="290" spans="2:20" x14ac:dyDescent="0.25">
      <c r="B290" s="7">
        <v>45489</v>
      </c>
      <c r="C290" s="1" t="s">
        <v>195</v>
      </c>
      <c r="J290" s="1" t="s">
        <v>44</v>
      </c>
      <c r="K290" s="1" t="s">
        <v>76</v>
      </c>
      <c r="L290" s="1">
        <f>IF(OR(B290=0,B290=""),0,IF(COUNTIFS(Items!$E:$E,J290,Items!$F:$F,K290)+COUNTIFS(Items!$J:$J,J290,Items!$K:$K,K290)+COUNTIFS(Items!$O:$O,J290,Items!$P:$P,K290)=1,0,1))</f>
        <v>0</v>
      </c>
      <c r="M290" s="14">
        <v>13443.609999999999</v>
      </c>
      <c r="N290" s="14">
        <v>0</v>
      </c>
      <c r="T290" s="10" t="str">
        <f>IF(RepPF!$L$4=Lists!$E$2,Lists!$E$2,IF(RepPF!$L$4&lt;&gt;"",IF($C290=RepPF!$L$4,RepPF!$L$4,0),Lists!$E$2))</f>
        <v>Все объекты</v>
      </c>
    </row>
    <row r="291" spans="2:20" x14ac:dyDescent="0.25">
      <c r="B291" s="7">
        <v>45475</v>
      </c>
      <c r="C291" s="1" t="s">
        <v>195</v>
      </c>
      <c r="J291" s="1" t="s">
        <v>44</v>
      </c>
      <c r="K291" s="1" t="s">
        <v>78</v>
      </c>
      <c r="L291" s="1">
        <f>IF(OR(B291=0,B291=""),0,IF(COUNTIFS(Items!$E:$E,J291,Items!$F:$F,K291)+COUNTIFS(Items!$J:$J,J291,Items!$K:$K,K291)+COUNTIFS(Items!$O:$O,J291,Items!$P:$P,K291)=1,0,1))</f>
        <v>0</v>
      </c>
      <c r="M291" s="14">
        <v>55405.35</v>
      </c>
      <c r="N291" s="14">
        <v>0</v>
      </c>
      <c r="T291" s="10" t="str">
        <f>IF(RepPF!$L$4=Lists!$E$2,Lists!$E$2,IF(RepPF!$L$4&lt;&gt;"",IF($C291=RepPF!$L$4,RepPF!$L$4,0),Lists!$E$2))</f>
        <v>Все объекты</v>
      </c>
    </row>
    <row r="292" spans="2:20" x14ac:dyDescent="0.25">
      <c r="B292" s="7">
        <v>45475</v>
      </c>
      <c r="C292" s="1" t="s">
        <v>195</v>
      </c>
      <c r="J292" s="1" t="s">
        <v>44</v>
      </c>
      <c r="K292" s="1" t="s">
        <v>81</v>
      </c>
      <c r="L292" s="1">
        <f>IF(OR(B292=0,B292=""),0,IF(COUNTIFS(Items!$E:$E,J292,Items!$F:$F,K292)+COUNTIFS(Items!$J:$J,J292,Items!$K:$K,K292)+COUNTIFS(Items!$O:$O,J292,Items!$P:$P,K292)=1,0,1))</f>
        <v>0</v>
      </c>
      <c r="M292" s="14">
        <v>2366</v>
      </c>
      <c r="N292" s="14">
        <v>0</v>
      </c>
      <c r="T292" s="10" t="str">
        <f>IF(RepPF!$L$4=Lists!$E$2,Lists!$E$2,IF(RepPF!$L$4&lt;&gt;"",IF($C292=RepPF!$L$4,RepPF!$L$4,0),Lists!$E$2))</f>
        <v>Все объекты</v>
      </c>
    </row>
    <row r="293" spans="2:20" x14ac:dyDescent="0.25">
      <c r="B293" s="7">
        <v>45475</v>
      </c>
      <c r="C293" s="1" t="s">
        <v>195</v>
      </c>
      <c r="J293" s="1" t="s">
        <v>44</v>
      </c>
      <c r="K293" s="1" t="s">
        <v>81</v>
      </c>
      <c r="L293" s="1">
        <f>IF(OR(B293=0,B293=""),0,IF(COUNTIFS(Items!$E:$E,J293,Items!$F:$F,K293)+COUNTIFS(Items!$J:$J,J293,Items!$K:$K,K293)+COUNTIFS(Items!$O:$O,J293,Items!$P:$P,K293)=1,0,1))</f>
        <v>0</v>
      </c>
      <c r="M293" s="14">
        <v>1596.54</v>
      </c>
      <c r="N293" s="14">
        <v>0</v>
      </c>
      <c r="T293" s="10" t="str">
        <f>IF(RepPF!$L$4=Lists!$E$2,Lists!$E$2,IF(RepPF!$L$4&lt;&gt;"",IF($C293=RepPF!$L$4,RepPF!$L$4,0),Lists!$E$2))</f>
        <v>Все объекты</v>
      </c>
    </row>
    <row r="294" spans="2:20" x14ac:dyDescent="0.25">
      <c r="B294" s="7">
        <v>45477</v>
      </c>
      <c r="C294" s="1" t="s">
        <v>194</v>
      </c>
      <c r="J294" s="1" t="s">
        <v>44</v>
      </c>
      <c r="K294" s="1" t="s">
        <v>92</v>
      </c>
      <c r="L294" s="1">
        <f>IF(OR(B294=0,B294=""),0,IF(COUNTIFS(Items!$E:$E,J294,Items!$F:$F,K294)+COUNTIFS(Items!$J:$J,J294,Items!$K:$K,K294)+COUNTIFS(Items!$O:$O,J294,Items!$P:$P,K294)=1,0,1))</f>
        <v>0</v>
      </c>
      <c r="M294" s="14">
        <v>4600</v>
      </c>
      <c r="N294" s="14">
        <v>0</v>
      </c>
      <c r="T294" s="10" t="str">
        <f>IF(RepPF!$L$4=Lists!$E$2,Lists!$E$2,IF(RepPF!$L$4&lt;&gt;"",IF($C294=RepPF!$L$4,RepPF!$L$4,0),Lists!$E$2))</f>
        <v>Все объекты</v>
      </c>
    </row>
    <row r="295" spans="2:20" x14ac:dyDescent="0.25">
      <c r="B295" s="7">
        <v>45477</v>
      </c>
      <c r="C295" s="1" t="s">
        <v>195</v>
      </c>
      <c r="J295" s="1" t="s">
        <v>44</v>
      </c>
      <c r="K295" s="1" t="s">
        <v>77</v>
      </c>
      <c r="L295" s="1">
        <f>IF(OR(B295=0,B295=""),0,IF(COUNTIFS(Items!$E:$E,J295,Items!$F:$F,K295)+COUNTIFS(Items!$J:$J,J295,Items!$K:$K,K295)+COUNTIFS(Items!$O:$O,J295,Items!$P:$P,K295)=1,0,1))</f>
        <v>0</v>
      </c>
      <c r="M295" s="14">
        <v>2260</v>
      </c>
      <c r="N295" s="14">
        <v>0</v>
      </c>
      <c r="T295" s="10" t="str">
        <f>IF(RepPF!$L$4=Lists!$E$2,Lists!$E$2,IF(RepPF!$L$4&lt;&gt;"",IF($C295=RepPF!$L$4,RepPF!$L$4,0),Lists!$E$2))</f>
        <v>Все объекты</v>
      </c>
    </row>
    <row r="296" spans="2:20" x14ac:dyDescent="0.25">
      <c r="B296" s="7">
        <v>45485</v>
      </c>
      <c r="C296" s="1" t="s">
        <v>195</v>
      </c>
      <c r="J296" s="1" t="s">
        <v>44</v>
      </c>
      <c r="K296" s="1" t="s">
        <v>76</v>
      </c>
      <c r="L296" s="1">
        <f>IF(OR(B296=0,B296=""),0,IF(COUNTIFS(Items!$E:$E,J296,Items!$F:$F,K296)+COUNTIFS(Items!$J:$J,J296,Items!$K:$K,K296)+COUNTIFS(Items!$O:$O,J296,Items!$P:$P,K296)=1,0,1))</f>
        <v>0</v>
      </c>
      <c r="M296" s="14">
        <v>1430</v>
      </c>
      <c r="N296" s="14">
        <v>0</v>
      </c>
      <c r="T296" s="10" t="str">
        <f>IF(RepPF!$L$4=Lists!$E$2,Lists!$E$2,IF(RepPF!$L$4&lt;&gt;"",IF($C296=RepPF!$L$4,RepPF!$L$4,0),Lists!$E$2))</f>
        <v>Все объекты</v>
      </c>
    </row>
    <row r="297" spans="2:20" x14ac:dyDescent="0.25">
      <c r="B297" s="7">
        <v>45487</v>
      </c>
      <c r="C297" s="1" t="s">
        <v>195</v>
      </c>
      <c r="J297" s="1" t="s">
        <v>44</v>
      </c>
      <c r="K297" s="1" t="s">
        <v>76</v>
      </c>
      <c r="L297" s="1">
        <f>IF(OR(B297=0,B297=""),0,IF(COUNTIFS(Items!$E:$E,J297,Items!$F:$F,K297)+COUNTIFS(Items!$J:$J,J297,Items!$K:$K,K297)+COUNTIFS(Items!$O:$O,J297,Items!$P:$P,K297)=1,0,1))</f>
        <v>0</v>
      </c>
      <c r="M297" s="14">
        <v>382.2</v>
      </c>
      <c r="N297" s="14">
        <v>0</v>
      </c>
      <c r="T297" s="10" t="str">
        <f>IF(RepPF!$L$4=Lists!$E$2,Lists!$E$2,IF(RepPF!$L$4&lt;&gt;"",IF($C297=RepPF!$L$4,RepPF!$L$4,0),Lists!$E$2))</f>
        <v>Все объекты</v>
      </c>
    </row>
    <row r="298" spans="2:20" x14ac:dyDescent="0.25">
      <c r="B298" s="7">
        <v>45497</v>
      </c>
      <c r="C298" s="1" t="s">
        <v>195</v>
      </c>
      <c r="J298" s="1" t="s">
        <v>44</v>
      </c>
      <c r="K298" s="1" t="s">
        <v>76</v>
      </c>
      <c r="L298" s="1">
        <f>IF(OR(B298=0,B298=""),0,IF(COUNTIFS(Items!$E:$E,J298,Items!$F:$F,K298)+COUNTIFS(Items!$J:$J,J298,Items!$K:$K,K298)+COUNTIFS(Items!$O:$O,J298,Items!$P:$P,K298)=1,0,1))</f>
        <v>0</v>
      </c>
      <c r="M298" s="14">
        <v>1359.15</v>
      </c>
      <c r="N298" s="14">
        <v>0</v>
      </c>
      <c r="T298" s="10" t="str">
        <f>IF(RepPF!$L$4=Lists!$E$2,Lists!$E$2,IF(RepPF!$L$4&lt;&gt;"",IF($C298=RepPF!$L$4,RepPF!$L$4,0),Lists!$E$2))</f>
        <v>Все объекты</v>
      </c>
    </row>
    <row r="299" spans="2:20" x14ac:dyDescent="0.25">
      <c r="B299" s="7">
        <v>45498</v>
      </c>
      <c r="C299" s="1" t="s">
        <v>195</v>
      </c>
      <c r="J299" s="1" t="s">
        <v>44</v>
      </c>
      <c r="K299" s="1" t="s">
        <v>76</v>
      </c>
      <c r="L299" s="1">
        <f>IF(OR(B299=0,B299=""),0,IF(COUNTIFS(Items!$E:$E,J299,Items!$F:$F,K299)+COUNTIFS(Items!$J:$J,J299,Items!$K:$K,K299)+COUNTIFS(Items!$O:$O,J299,Items!$P:$P,K299)=1,0,1))</f>
        <v>0</v>
      </c>
      <c r="M299" s="14">
        <v>1616.6792</v>
      </c>
      <c r="N299" s="14">
        <v>0</v>
      </c>
      <c r="T299" s="10" t="str">
        <f>IF(RepPF!$L$4=Lists!$E$2,Lists!$E$2,IF(RepPF!$L$4&lt;&gt;"",IF($C299=RepPF!$L$4,RepPF!$L$4,0),Lists!$E$2))</f>
        <v>Все объекты</v>
      </c>
    </row>
    <row r="300" spans="2:20" x14ac:dyDescent="0.25">
      <c r="B300" s="7">
        <v>45499</v>
      </c>
      <c r="C300" s="1" t="s">
        <v>195</v>
      </c>
      <c r="J300" s="1" t="s">
        <v>44</v>
      </c>
      <c r="K300" s="1" t="s">
        <v>80</v>
      </c>
      <c r="L300" s="1">
        <f>IF(OR(B300=0,B300=""),0,IF(COUNTIFS(Items!$E:$E,J300,Items!$F:$F,K300)+COUNTIFS(Items!$J:$J,J300,Items!$K:$K,K300)+COUNTIFS(Items!$O:$O,J300,Items!$P:$P,K300)=1,0,1))</f>
        <v>0</v>
      </c>
      <c r="M300" s="14">
        <v>3050.9999999999995</v>
      </c>
      <c r="N300" s="14">
        <v>0</v>
      </c>
      <c r="T300" s="10" t="str">
        <f>IF(RepPF!$L$4=Lists!$E$2,Lists!$E$2,IF(RepPF!$L$4&lt;&gt;"",IF($C300=RepPF!$L$4,RepPF!$L$4,0),Lists!$E$2))</f>
        <v>Все объекты</v>
      </c>
    </row>
    <row r="301" spans="2:20" x14ac:dyDescent="0.25">
      <c r="B301" s="7">
        <v>45500</v>
      </c>
      <c r="C301" s="1" t="s">
        <v>195</v>
      </c>
      <c r="J301" s="1" t="s">
        <v>44</v>
      </c>
      <c r="K301" s="1" t="s">
        <v>77</v>
      </c>
      <c r="L301" s="1">
        <f>IF(OR(B301=0,B301=""),0,IF(COUNTIFS(Items!$E:$E,J301,Items!$F:$F,K301)+COUNTIFS(Items!$J:$J,J301,Items!$K:$K,K301)+COUNTIFS(Items!$O:$O,J301,Items!$P:$P,K301)=1,0,1))</f>
        <v>0</v>
      </c>
      <c r="M301" s="14">
        <v>686.4</v>
      </c>
      <c r="N301" s="14">
        <v>0</v>
      </c>
      <c r="T301" s="10" t="str">
        <f>IF(RepPF!$L$4=Lists!$E$2,Lists!$E$2,IF(RepPF!$L$4&lt;&gt;"",IF($C301=RepPF!$L$4,RepPF!$L$4,0),Lists!$E$2))</f>
        <v>Все объекты</v>
      </c>
    </row>
    <row r="302" spans="2:20" x14ac:dyDescent="0.25">
      <c r="B302" s="7">
        <v>45489</v>
      </c>
      <c r="C302" s="1" t="s">
        <v>195</v>
      </c>
      <c r="J302" s="1" t="s">
        <v>44</v>
      </c>
      <c r="K302" s="1" t="s">
        <v>77</v>
      </c>
      <c r="L302" s="1">
        <f>IF(OR(B302=0,B302=""),0,IF(COUNTIFS(Items!$E:$E,J302,Items!$F:$F,K302)+COUNTIFS(Items!$J:$J,J302,Items!$K:$K,K302)+COUNTIFS(Items!$O:$O,J302,Items!$P:$P,K302)=1,0,1))</f>
        <v>0</v>
      </c>
      <c r="M302" s="14">
        <v>491.40000000000003</v>
      </c>
      <c r="N302" s="14">
        <v>0</v>
      </c>
      <c r="T302" s="10" t="str">
        <f>IF(RepPF!$L$4=Lists!$E$2,Lists!$E$2,IF(RepPF!$L$4&lt;&gt;"",IF($C302=RepPF!$L$4,RepPF!$L$4,0),Lists!$E$2))</f>
        <v>Все объекты</v>
      </c>
    </row>
    <row r="303" spans="2:20" x14ac:dyDescent="0.25">
      <c r="B303" s="7">
        <v>45489</v>
      </c>
      <c r="C303" s="1" t="s">
        <v>195</v>
      </c>
      <c r="J303" s="1" t="s">
        <v>44</v>
      </c>
      <c r="K303" s="1" t="s">
        <v>113</v>
      </c>
      <c r="L303" s="1">
        <f>IF(OR(B303=0,B303=""),0,IF(COUNTIFS(Items!$E:$E,J303,Items!$F:$F,K303)+COUNTIFS(Items!$J:$J,J303,Items!$K:$K,K303)+COUNTIFS(Items!$O:$O,J303,Items!$P:$P,K303)=1,0,1))</f>
        <v>0</v>
      </c>
      <c r="M303" s="14">
        <v>14452.5</v>
      </c>
      <c r="N303" s="14">
        <v>0</v>
      </c>
      <c r="T303" s="10" t="str">
        <f>IF(RepPF!$L$4=Lists!$E$2,Lists!$E$2,IF(RepPF!$L$4&lt;&gt;"",IF($C303=RepPF!$L$4,RepPF!$L$4,0),Lists!$E$2))</f>
        <v>Все объекты</v>
      </c>
    </row>
    <row r="304" spans="2:20" x14ac:dyDescent="0.25">
      <c r="B304" s="7">
        <v>45489</v>
      </c>
      <c r="C304" s="1" t="s">
        <v>194</v>
      </c>
      <c r="J304" s="1" t="s">
        <v>44</v>
      </c>
      <c r="K304" s="1" t="s">
        <v>70</v>
      </c>
      <c r="L304" s="1">
        <f>IF(OR(B304=0,B304=""),0,IF(COUNTIFS(Items!$E:$E,J304,Items!$F:$F,K304)+COUNTIFS(Items!$J:$J,J304,Items!$K:$K,K304)+COUNTIFS(Items!$O:$O,J304,Items!$P:$P,K304)=1,0,1))</f>
        <v>0</v>
      </c>
      <c r="M304" s="14">
        <v>126270</v>
      </c>
      <c r="N304" s="14">
        <v>0</v>
      </c>
      <c r="T304" s="10" t="str">
        <f>IF(RepPF!$L$4=Lists!$E$2,Lists!$E$2,IF(RepPF!$L$4&lt;&gt;"",IF($C304=RepPF!$L$4,RepPF!$L$4,0),Lists!$E$2))</f>
        <v>Все объекты</v>
      </c>
    </row>
    <row r="305" spans="2:20" x14ac:dyDescent="0.25">
      <c r="B305" s="7">
        <v>45489</v>
      </c>
      <c r="C305" s="1" t="s">
        <v>194</v>
      </c>
      <c r="J305" s="1" t="s">
        <v>44</v>
      </c>
      <c r="K305" s="1" t="s">
        <v>113</v>
      </c>
      <c r="L305" s="1">
        <f>IF(OR(B305=0,B305=""),0,IF(COUNTIFS(Items!$E:$E,J305,Items!$F:$F,K305)+COUNTIFS(Items!$J:$J,J305,Items!$K:$K,K305)+COUNTIFS(Items!$O:$O,J305,Items!$P:$P,K305)=1,0,1))</f>
        <v>0</v>
      </c>
      <c r="M305" s="14">
        <v>87100.4</v>
      </c>
      <c r="N305" s="14">
        <v>0</v>
      </c>
      <c r="T305" s="10" t="str">
        <f>IF(RepPF!$L$4=Lists!$E$2,Lists!$E$2,IF(RepPF!$L$4&lt;&gt;"",IF($C305=RepPF!$L$4,RepPF!$L$4,0),Lists!$E$2))</f>
        <v>Все объекты</v>
      </c>
    </row>
    <row r="306" spans="2:20" x14ac:dyDescent="0.25">
      <c r="B306" s="7">
        <v>45490</v>
      </c>
      <c r="C306" s="1" t="s">
        <v>195</v>
      </c>
      <c r="J306" s="1" t="s">
        <v>44</v>
      </c>
      <c r="K306" s="1" t="s">
        <v>84</v>
      </c>
      <c r="L306" s="1">
        <f>IF(OR(B306=0,B306=""),0,IF(COUNTIFS(Items!$E:$E,J306,Items!$F:$F,K306)+COUNTIFS(Items!$J:$J,J306,Items!$K:$K,K306)+COUNTIFS(Items!$O:$O,J306,Items!$P:$P,K306)=1,0,1))</f>
        <v>0</v>
      </c>
      <c r="M306" s="14">
        <v>138710</v>
      </c>
      <c r="N306" s="14">
        <v>0</v>
      </c>
      <c r="T306" s="10" t="str">
        <f>IF(RepPF!$L$4=Lists!$E$2,Lists!$E$2,IF(RepPF!$L$4&lt;&gt;"",IF($C306=RepPF!$L$4,RepPF!$L$4,0),Lists!$E$2))</f>
        <v>Все объекты</v>
      </c>
    </row>
    <row r="307" spans="2:20" x14ac:dyDescent="0.25">
      <c r="B307" s="7">
        <v>45491</v>
      </c>
      <c r="C307" s="1" t="s">
        <v>195</v>
      </c>
      <c r="J307" s="1" t="s">
        <v>44</v>
      </c>
      <c r="K307" s="1" t="s">
        <v>69</v>
      </c>
      <c r="L307" s="1">
        <f>IF(OR(B307=0,B307=""),0,IF(COUNTIFS(Items!$E:$E,J307,Items!$F:$F,K307)+COUNTIFS(Items!$J:$J,J307,Items!$K:$K,K307)+COUNTIFS(Items!$O:$O,J307,Items!$P:$P,K307)=1,0,1))</f>
        <v>0</v>
      </c>
      <c r="M307" s="14">
        <v>1820</v>
      </c>
      <c r="N307" s="14">
        <v>0</v>
      </c>
      <c r="T307" s="10" t="str">
        <f>IF(RepPF!$L$4=Lists!$E$2,Lists!$E$2,IF(RepPF!$L$4&lt;&gt;"",IF($C307=RepPF!$L$4,RepPF!$L$4,0),Lists!$E$2))</f>
        <v>Все объекты</v>
      </c>
    </row>
    <row r="308" spans="2:20" x14ac:dyDescent="0.25">
      <c r="B308" s="7">
        <v>45492</v>
      </c>
      <c r="C308" s="1" t="s">
        <v>195</v>
      </c>
      <c r="J308" s="1" t="s">
        <v>44</v>
      </c>
      <c r="K308" s="1" t="s">
        <v>69</v>
      </c>
      <c r="L308" s="1">
        <f>IF(OR(B308=0,B308=""),0,IF(COUNTIFS(Items!$E:$E,J308,Items!$F:$F,K308)+COUNTIFS(Items!$J:$J,J308,Items!$K:$K,K308)+COUNTIFS(Items!$O:$O,J308,Items!$P:$P,K308)=1,0,1))</f>
        <v>0</v>
      </c>
      <c r="M308" s="14">
        <v>2472.3000000000002</v>
      </c>
      <c r="N308" s="14">
        <v>0</v>
      </c>
      <c r="T308" s="10" t="str">
        <f>IF(RepPF!$L$4=Lists!$E$2,Lists!$E$2,IF(RepPF!$L$4&lt;&gt;"",IF($C308=RepPF!$L$4,RepPF!$L$4,0),Lists!$E$2))</f>
        <v>Все объекты</v>
      </c>
    </row>
    <row r="309" spans="2:20" x14ac:dyDescent="0.25">
      <c r="B309" s="7">
        <v>45492</v>
      </c>
      <c r="C309" s="1" t="s">
        <v>196</v>
      </c>
      <c r="J309" s="1" t="s">
        <v>44</v>
      </c>
      <c r="K309" s="1" t="s">
        <v>99</v>
      </c>
      <c r="L309" s="1">
        <f>IF(OR(B309=0,B309=""),0,IF(COUNTIFS(Items!$E:$E,J309,Items!$F:$F,K309)+COUNTIFS(Items!$J:$J,J309,Items!$K:$K,K309)+COUNTIFS(Items!$O:$O,J309,Items!$P:$P,K309)=1,0,1))</f>
        <v>0</v>
      </c>
      <c r="M309" s="14">
        <v>419520</v>
      </c>
      <c r="N309" s="14">
        <v>0</v>
      </c>
      <c r="T309" s="10" t="str">
        <f>IF(RepPF!$L$4=Lists!$E$2,Lists!$E$2,IF(RepPF!$L$4&lt;&gt;"",IF($C309=RepPF!$L$4,RepPF!$L$4,0),Lists!$E$2))</f>
        <v>Все объекты</v>
      </c>
    </row>
    <row r="310" spans="2:20" x14ac:dyDescent="0.25">
      <c r="B310" s="7">
        <v>45492</v>
      </c>
      <c r="C310" s="1" t="s">
        <v>194</v>
      </c>
      <c r="J310" s="1" t="s">
        <v>44</v>
      </c>
      <c r="K310" s="1" t="s">
        <v>99</v>
      </c>
      <c r="L310" s="1">
        <f>IF(OR(B310=0,B310=""),0,IF(COUNTIFS(Items!$E:$E,J310,Items!$F:$F,K310)+COUNTIFS(Items!$J:$J,J310,Items!$K:$K,K310)+COUNTIFS(Items!$O:$O,J310,Items!$P:$P,K310)=1,0,1))</f>
        <v>0</v>
      </c>
      <c r="M310" s="14">
        <v>70625</v>
      </c>
      <c r="N310" s="14">
        <v>0</v>
      </c>
      <c r="T310" s="10" t="str">
        <f>IF(RepPF!$L$4=Lists!$E$2,Lists!$E$2,IF(RepPF!$L$4&lt;&gt;"",IF($C310=RepPF!$L$4,RepPF!$L$4,0),Lists!$E$2))</f>
        <v>Все объекты</v>
      </c>
    </row>
    <row r="311" spans="2:20" x14ac:dyDescent="0.25">
      <c r="B311" s="7">
        <v>45492</v>
      </c>
      <c r="C311" s="1" t="s">
        <v>195</v>
      </c>
      <c r="J311" s="1" t="s">
        <v>44</v>
      </c>
      <c r="K311" s="1" t="s">
        <v>99</v>
      </c>
      <c r="L311" s="1">
        <f>IF(OR(B311=0,B311=""),0,IF(COUNTIFS(Items!$E:$E,J311,Items!$F:$F,K311)+COUNTIFS(Items!$J:$J,J311,Items!$K:$K,K311)+COUNTIFS(Items!$O:$O,J311,Items!$P:$P,K311)=1,0,1))</f>
        <v>0</v>
      </c>
      <c r="M311" s="14">
        <v>89375</v>
      </c>
      <c r="N311" s="14">
        <v>0</v>
      </c>
      <c r="T311" s="10" t="str">
        <f>IF(RepPF!$L$4=Lists!$E$2,Lists!$E$2,IF(RepPF!$L$4&lt;&gt;"",IF($C311=RepPF!$L$4,RepPF!$L$4,0),Lists!$E$2))</f>
        <v>Все объекты</v>
      </c>
    </row>
    <row r="312" spans="2:20" x14ac:dyDescent="0.25">
      <c r="B312" s="7">
        <v>45492</v>
      </c>
      <c r="C312" s="1" t="s">
        <v>195</v>
      </c>
      <c r="J312" s="1" t="s">
        <v>44</v>
      </c>
      <c r="K312" s="1" t="s">
        <v>84</v>
      </c>
      <c r="L312" s="1">
        <f>IF(OR(B312=0,B312=""),0,IF(COUNTIFS(Items!$E:$E,J312,Items!$F:$F,K312)+COUNTIFS(Items!$J:$J,J312,Items!$K:$K,K312)+COUNTIFS(Items!$O:$O,J312,Items!$P:$P,K312)=1,0,1))</f>
        <v>0</v>
      </c>
      <c r="M312" s="14">
        <v>18767.84</v>
      </c>
      <c r="N312" s="14">
        <v>0</v>
      </c>
      <c r="T312" s="10" t="str">
        <f>IF(RepPF!$L$4=Lists!$E$2,Lists!$E$2,IF(RepPF!$L$4&lt;&gt;"",IF($C312=RepPF!$L$4,RepPF!$L$4,0),Lists!$E$2))</f>
        <v>Все объекты</v>
      </c>
    </row>
    <row r="313" spans="2:20" x14ac:dyDescent="0.25">
      <c r="B313" s="7">
        <v>45496</v>
      </c>
      <c r="C313" s="1" t="s">
        <v>195</v>
      </c>
      <c r="J313" s="1" t="s">
        <v>44</v>
      </c>
      <c r="K313" s="1" t="s">
        <v>84</v>
      </c>
      <c r="L313" s="1">
        <f>IF(OR(B313=0,B313=""),0,IF(COUNTIFS(Items!$E:$E,J313,Items!$F:$F,K313)+COUNTIFS(Items!$J:$J,J313,Items!$K:$K,K313)+COUNTIFS(Items!$O:$O,J313,Items!$P:$P,K313)=1,0,1))</f>
        <v>0</v>
      </c>
      <c r="M313" s="14">
        <v>1661.73</v>
      </c>
      <c r="N313" s="14">
        <v>0</v>
      </c>
      <c r="T313" s="10" t="str">
        <f>IF(RepPF!$L$4=Lists!$E$2,Lists!$E$2,IF(RepPF!$L$4&lt;&gt;"",IF($C313=RepPF!$L$4,RepPF!$L$4,0),Lists!$E$2))</f>
        <v>Все объекты</v>
      </c>
    </row>
    <row r="314" spans="2:20" x14ac:dyDescent="0.25">
      <c r="B314" s="7">
        <v>45496</v>
      </c>
      <c r="C314" s="1" t="s">
        <v>195</v>
      </c>
      <c r="J314" s="1" t="s">
        <v>44</v>
      </c>
      <c r="K314" s="1" t="s">
        <v>78</v>
      </c>
      <c r="L314" s="1">
        <f>IF(OR(B314=0,B314=""),0,IF(COUNTIFS(Items!$E:$E,J314,Items!$F:$F,K314)+COUNTIFS(Items!$J:$J,J314,Items!$K:$K,K314)+COUNTIFS(Items!$O:$O,J314,Items!$P:$P,K314)=1,0,1))</f>
        <v>0</v>
      </c>
      <c r="M314" s="14">
        <v>343417.60000000003</v>
      </c>
      <c r="N314" s="14">
        <v>0</v>
      </c>
      <c r="T314" s="10" t="str">
        <f>IF(RepPF!$L$4=Lists!$E$2,Lists!$E$2,IF(RepPF!$L$4&lt;&gt;"",IF($C314=RepPF!$L$4,RepPF!$L$4,0),Lists!$E$2))</f>
        <v>Все объекты</v>
      </c>
    </row>
    <row r="315" spans="2:20" x14ac:dyDescent="0.25">
      <c r="B315" s="7">
        <v>45496</v>
      </c>
      <c r="C315" s="1" t="s">
        <v>195</v>
      </c>
      <c r="J315" s="1" t="s">
        <v>44</v>
      </c>
      <c r="K315" s="1" t="s">
        <v>81</v>
      </c>
      <c r="L315" s="1">
        <f>IF(OR(B315=0,B315=""),0,IF(COUNTIFS(Items!$E:$E,J315,Items!$F:$F,K315)+COUNTIFS(Items!$J:$J,J315,Items!$K:$K,K315)+COUNTIFS(Items!$O:$O,J315,Items!$P:$P,K315)=1,0,1))</f>
        <v>0</v>
      </c>
      <c r="M315" s="14">
        <v>45024.85</v>
      </c>
      <c r="N315" s="14">
        <v>0</v>
      </c>
      <c r="T315" s="10" t="str">
        <f>IF(RepPF!$L$4=Lists!$E$2,Lists!$E$2,IF(RepPF!$L$4&lt;&gt;"",IF($C315=RepPF!$L$4,RepPF!$L$4,0),Lists!$E$2))</f>
        <v>Все объекты</v>
      </c>
    </row>
    <row r="316" spans="2:20" x14ac:dyDescent="0.25">
      <c r="B316" s="7">
        <v>45496</v>
      </c>
      <c r="C316" s="1" t="s">
        <v>194</v>
      </c>
      <c r="J316" s="1" t="s">
        <v>44</v>
      </c>
      <c r="K316" s="1" t="s">
        <v>65</v>
      </c>
      <c r="L316" s="1">
        <f>IF(OR(B316=0,B316=""),0,IF(COUNTIFS(Items!$E:$E,J316,Items!$F:$F,K316)+COUNTIFS(Items!$J:$J,J316,Items!$K:$K,K316)+COUNTIFS(Items!$O:$O,J316,Items!$P:$P,K316)=1,0,1))</f>
        <v>0</v>
      </c>
      <c r="M316" s="14">
        <v>27956.5</v>
      </c>
      <c r="N316" s="14">
        <v>0</v>
      </c>
      <c r="T316" s="10" t="str">
        <f>IF(RepPF!$L$4=Lists!$E$2,Lists!$E$2,IF(RepPF!$L$4&lt;&gt;"",IF($C316=RepPF!$L$4,RepPF!$L$4,0),Lists!$E$2))</f>
        <v>Все объекты</v>
      </c>
    </row>
    <row r="317" spans="2:20" x14ac:dyDescent="0.25">
      <c r="B317" s="7">
        <v>45496</v>
      </c>
      <c r="C317" s="1" t="s">
        <v>195</v>
      </c>
      <c r="J317" s="1" t="s">
        <v>44</v>
      </c>
      <c r="K317" s="1" t="s">
        <v>70</v>
      </c>
      <c r="L317" s="1">
        <f>IF(OR(B317=0,B317=""),0,IF(COUNTIFS(Items!$E:$E,J317,Items!$F:$F,K317)+COUNTIFS(Items!$J:$J,J317,Items!$K:$K,K317)+COUNTIFS(Items!$O:$O,J317,Items!$P:$P,K317)=1,0,1))</f>
        <v>0</v>
      </c>
      <c r="M317" s="14">
        <v>101806.25</v>
      </c>
      <c r="N317" s="14">
        <v>0</v>
      </c>
      <c r="T317" s="10" t="str">
        <f>IF(RepPF!$L$4=Lists!$E$2,Lists!$E$2,IF(RepPF!$L$4&lt;&gt;"",IF($C317=RepPF!$L$4,RepPF!$L$4,0),Lists!$E$2))</f>
        <v>Все объекты</v>
      </c>
    </row>
    <row r="318" spans="2:20" x14ac:dyDescent="0.25">
      <c r="B318" s="7">
        <v>45496</v>
      </c>
      <c r="C318" s="1" t="s">
        <v>194</v>
      </c>
      <c r="J318" s="1" t="s">
        <v>44</v>
      </c>
      <c r="K318" s="1" t="s">
        <v>70</v>
      </c>
      <c r="L318" s="1">
        <f>IF(OR(B318=0,B318=""),0,IF(COUNTIFS(Items!$E:$E,J318,Items!$F:$F,K318)+COUNTIFS(Items!$J:$J,J318,Items!$K:$K,K318)+COUNTIFS(Items!$O:$O,J318,Items!$P:$P,K318)=1,0,1))</f>
        <v>0</v>
      </c>
      <c r="M318" s="14">
        <v>24600</v>
      </c>
      <c r="N318" s="14">
        <v>0</v>
      </c>
      <c r="T318" s="10" t="str">
        <f>IF(RepPF!$L$4=Lists!$E$2,Lists!$E$2,IF(RepPF!$L$4&lt;&gt;"",IF($C318=RepPF!$L$4,RepPF!$L$4,0),Lists!$E$2))</f>
        <v>Все объекты</v>
      </c>
    </row>
    <row r="319" spans="2:20" x14ac:dyDescent="0.25">
      <c r="B319" s="7">
        <v>45496</v>
      </c>
      <c r="C319" s="1" t="s">
        <v>194</v>
      </c>
      <c r="J319" s="1" t="s">
        <v>44</v>
      </c>
      <c r="K319" s="1" t="s">
        <v>113</v>
      </c>
      <c r="L319" s="1">
        <f>IF(OR(B319=0,B319=""),0,IF(COUNTIFS(Items!$E:$E,J319,Items!$F:$F,K319)+COUNTIFS(Items!$J:$J,J319,Items!$K:$K,K319)+COUNTIFS(Items!$O:$O,J319,Items!$P:$P,K319)=1,0,1))</f>
        <v>0</v>
      </c>
      <c r="M319" s="14">
        <v>51239.4</v>
      </c>
      <c r="N319" s="14">
        <v>0</v>
      </c>
      <c r="T319" s="10" t="str">
        <f>IF(RepPF!$L$4=Lists!$E$2,Lists!$E$2,IF(RepPF!$L$4&lt;&gt;"",IF($C319=RepPF!$L$4,RepPF!$L$4,0),Lists!$E$2))</f>
        <v>Все объекты</v>
      </c>
    </row>
    <row r="320" spans="2:20" x14ac:dyDescent="0.25">
      <c r="B320" s="7">
        <v>45497</v>
      </c>
      <c r="C320" s="1" t="s">
        <v>194</v>
      </c>
      <c r="J320" s="1" t="s">
        <v>44</v>
      </c>
      <c r="K320" s="1" t="s">
        <v>68</v>
      </c>
      <c r="L320" s="1">
        <f>IF(OR(B320=0,B320=""),0,IF(COUNTIFS(Items!$E:$E,J320,Items!$F:$F,K320)+COUNTIFS(Items!$J:$J,J320,Items!$K:$K,K320)+COUNTIFS(Items!$O:$O,J320,Items!$P:$P,K320)=1,0,1))</f>
        <v>0</v>
      </c>
      <c r="M320" s="14">
        <v>28249.999999999996</v>
      </c>
      <c r="N320" s="14">
        <v>0</v>
      </c>
      <c r="T320" s="10" t="str">
        <f>IF(RepPF!$L$4=Lists!$E$2,Lists!$E$2,IF(RepPF!$L$4&lt;&gt;"",IF($C320=RepPF!$L$4,RepPF!$L$4,0),Lists!$E$2))</f>
        <v>Все объекты</v>
      </c>
    </row>
    <row r="321" spans="2:20" x14ac:dyDescent="0.25">
      <c r="B321" s="7">
        <v>45497</v>
      </c>
      <c r="C321" s="1" t="s">
        <v>195</v>
      </c>
      <c r="J321" s="1" t="s">
        <v>44</v>
      </c>
      <c r="K321" s="1" t="s">
        <v>65</v>
      </c>
      <c r="L321" s="1">
        <f>IF(OR(B321=0,B321=""),0,IF(COUNTIFS(Items!$E:$E,J321,Items!$F:$F,K321)+COUNTIFS(Items!$J:$J,J321,Items!$K:$K,K321)+COUNTIFS(Items!$O:$O,J321,Items!$P:$P,K321)=1,0,1))</f>
        <v>0</v>
      </c>
      <c r="M321" s="14">
        <v>3220.3599999999997</v>
      </c>
      <c r="N321" s="14">
        <v>0</v>
      </c>
      <c r="T321" s="10" t="str">
        <f>IF(RepPF!$L$4=Lists!$E$2,Lists!$E$2,IF(RepPF!$L$4&lt;&gt;"",IF($C321=RepPF!$L$4,RepPF!$L$4,0),Lists!$E$2))</f>
        <v>Все объекты</v>
      </c>
    </row>
    <row r="322" spans="2:20" x14ac:dyDescent="0.25">
      <c r="B322" s="7">
        <v>45497</v>
      </c>
      <c r="C322" s="1" t="s">
        <v>195</v>
      </c>
      <c r="J322" s="1" t="s">
        <v>44</v>
      </c>
      <c r="K322" s="1" t="s">
        <v>65</v>
      </c>
      <c r="L322" s="1">
        <f>IF(OR(B322=0,B322=""),0,IF(COUNTIFS(Items!$E:$E,J322,Items!$F:$F,K322)+COUNTIFS(Items!$J:$J,J322,Items!$K:$K,K322)+COUNTIFS(Items!$O:$O,J322,Items!$P:$P,K322)=1,0,1))</f>
        <v>0</v>
      </c>
      <c r="M322" s="14">
        <v>551.46</v>
      </c>
      <c r="N322" s="14">
        <v>0</v>
      </c>
      <c r="T322" s="10" t="str">
        <f>IF(RepPF!$L$4=Lists!$E$2,Lists!$E$2,IF(RepPF!$L$4&lt;&gt;"",IF($C322=RepPF!$L$4,RepPF!$L$4,0),Lists!$E$2))</f>
        <v>Все объекты</v>
      </c>
    </row>
    <row r="323" spans="2:20" x14ac:dyDescent="0.25">
      <c r="B323" s="7">
        <v>45498</v>
      </c>
      <c r="C323" s="1" t="s">
        <v>195</v>
      </c>
      <c r="J323" s="1" t="s">
        <v>44</v>
      </c>
      <c r="K323" s="1" t="s">
        <v>69</v>
      </c>
      <c r="L323" s="1">
        <f>IF(OR(B323=0,B323=""),0,IF(COUNTIFS(Items!$E:$E,J323,Items!$F:$F,K323)+COUNTIFS(Items!$J:$J,J323,Items!$K:$K,K323)+COUNTIFS(Items!$O:$O,J323,Items!$P:$P,K323)=1,0,1))</f>
        <v>0</v>
      </c>
      <c r="M323" s="14">
        <v>5590.35</v>
      </c>
      <c r="N323" s="14">
        <v>0</v>
      </c>
      <c r="T323" s="10" t="str">
        <f>IF(RepPF!$L$4=Lists!$E$2,Lists!$E$2,IF(RepPF!$L$4&lt;&gt;"",IF($C323=RepPF!$L$4,RepPF!$L$4,0),Lists!$E$2))</f>
        <v>Все объекты</v>
      </c>
    </row>
    <row r="324" spans="2:20" x14ac:dyDescent="0.25">
      <c r="B324" s="7">
        <v>45498</v>
      </c>
      <c r="C324" s="1" t="s">
        <v>195</v>
      </c>
      <c r="J324" s="1" t="s">
        <v>44</v>
      </c>
      <c r="K324" s="1" t="s">
        <v>76</v>
      </c>
      <c r="L324" s="1">
        <f>IF(OR(B324=0,B324=""),0,IF(COUNTIFS(Items!$E:$E,J324,Items!$F:$F,K324)+COUNTIFS(Items!$J:$J,J324,Items!$K:$K,K324)+COUNTIFS(Items!$O:$O,J324,Items!$P:$P,K324)=1,0,1))</f>
        <v>0</v>
      </c>
      <c r="M324" s="14">
        <v>4956.96</v>
      </c>
      <c r="N324" s="14">
        <v>0</v>
      </c>
      <c r="T324" s="10" t="str">
        <f>IF(RepPF!$L$4=Lists!$E$2,Lists!$E$2,IF(RepPF!$L$4&lt;&gt;"",IF($C324=RepPF!$L$4,RepPF!$L$4,0),Lists!$E$2))</f>
        <v>Все объекты</v>
      </c>
    </row>
    <row r="325" spans="2:20" x14ac:dyDescent="0.25">
      <c r="B325" s="7">
        <v>45500</v>
      </c>
      <c r="C325" s="1" t="s">
        <v>194</v>
      </c>
      <c r="J325" s="1" t="s">
        <v>44</v>
      </c>
      <c r="K325" s="1" t="s">
        <v>81</v>
      </c>
      <c r="L325" s="1">
        <f>IF(OR(B325=0,B325=""),0,IF(COUNTIFS(Items!$E:$E,J325,Items!$F:$F,K325)+COUNTIFS(Items!$J:$J,J325,Items!$K:$K,K325)+COUNTIFS(Items!$O:$O,J325,Items!$P:$P,K325)=1,0,1))</f>
        <v>0</v>
      </c>
      <c r="M325" s="14">
        <v>2404.64</v>
      </c>
      <c r="N325" s="14">
        <v>0</v>
      </c>
      <c r="T325" s="10" t="str">
        <f>IF(RepPF!$L$4=Lists!$E$2,Lists!$E$2,IF(RepPF!$L$4&lt;&gt;"",IF($C325=RepPF!$L$4,RepPF!$L$4,0),Lists!$E$2))</f>
        <v>Все объекты</v>
      </c>
    </row>
    <row r="326" spans="2:20" x14ac:dyDescent="0.25">
      <c r="B326" s="7">
        <v>45503</v>
      </c>
      <c r="C326" s="1" t="s">
        <v>194</v>
      </c>
      <c r="J326" s="1" t="s">
        <v>44</v>
      </c>
      <c r="K326" s="1" t="s">
        <v>69</v>
      </c>
      <c r="L326" s="1">
        <f>IF(OR(B326=0,B326=""),0,IF(COUNTIFS(Items!$E:$E,J326,Items!$F:$F,K326)+COUNTIFS(Items!$J:$J,J326,Items!$K:$K,K326)+COUNTIFS(Items!$O:$O,J326,Items!$P:$P,K326)=1,0,1))</f>
        <v>0</v>
      </c>
      <c r="M326" s="14">
        <v>28600</v>
      </c>
      <c r="N326" s="14">
        <v>0</v>
      </c>
      <c r="T326" s="10" t="str">
        <f>IF(RepPF!$L$4=Lists!$E$2,Lists!$E$2,IF(RepPF!$L$4&lt;&gt;"",IF($C326=RepPF!$L$4,RepPF!$L$4,0),Lists!$E$2))</f>
        <v>Все объекты</v>
      </c>
    </row>
    <row r="327" spans="2:20" x14ac:dyDescent="0.25">
      <c r="B327" s="7">
        <v>45503</v>
      </c>
      <c r="C327" s="1" t="s">
        <v>195</v>
      </c>
      <c r="J327" s="1" t="s">
        <v>44</v>
      </c>
      <c r="K327" s="1" t="s">
        <v>70</v>
      </c>
      <c r="L327" s="1">
        <f>IF(OR(B327=0,B327=""),0,IF(COUNTIFS(Items!$E:$E,J327,Items!$F:$F,K327)+COUNTIFS(Items!$J:$J,J327,Items!$K:$K,K327)+COUNTIFS(Items!$O:$O,J327,Items!$P:$P,K327)=1,0,1))</f>
        <v>0</v>
      </c>
      <c r="M327" s="14">
        <v>100163.7</v>
      </c>
      <c r="N327" s="14">
        <v>0</v>
      </c>
      <c r="T327" s="10" t="str">
        <f>IF(RepPF!$L$4=Lists!$E$2,Lists!$E$2,IF(RepPF!$L$4&lt;&gt;"",IF($C327=RepPF!$L$4,RepPF!$L$4,0),Lists!$E$2))</f>
        <v>Все объекты</v>
      </c>
    </row>
    <row r="328" spans="2:20" x14ac:dyDescent="0.25">
      <c r="B328" s="7">
        <v>45503</v>
      </c>
      <c r="C328" s="1" t="s">
        <v>194</v>
      </c>
      <c r="J328" s="1" t="s">
        <v>44</v>
      </c>
      <c r="K328" s="1" t="s">
        <v>113</v>
      </c>
      <c r="L328" s="1">
        <f>IF(OR(B328=0,B328=""),0,IF(COUNTIFS(Items!$E:$E,J328,Items!$F:$F,K328)+COUNTIFS(Items!$J:$J,J328,Items!$K:$K,K328)+COUNTIFS(Items!$O:$O,J328,Items!$P:$P,K328)=1,0,1))</f>
        <v>0</v>
      </c>
      <c r="M328" s="14">
        <v>54550.5</v>
      </c>
      <c r="N328" s="14">
        <v>0</v>
      </c>
      <c r="T328" s="10" t="str">
        <f>IF(RepPF!$L$4=Lists!$E$2,Lists!$E$2,IF(RepPF!$L$4&lt;&gt;"",IF($C328=RepPF!$L$4,RepPF!$L$4,0),Lists!$E$2))</f>
        <v>Все объекты</v>
      </c>
    </row>
    <row r="329" spans="2:20" x14ac:dyDescent="0.25">
      <c r="B329" s="7">
        <v>45503</v>
      </c>
      <c r="C329" s="1" t="s">
        <v>195</v>
      </c>
      <c r="J329" s="1" t="s">
        <v>44</v>
      </c>
      <c r="K329" s="1" t="s">
        <v>68</v>
      </c>
      <c r="L329" s="1">
        <f>IF(OR(B329=0,B329=""),0,IF(COUNTIFS(Items!$E:$E,J329,Items!$F:$F,K329)+COUNTIFS(Items!$J:$J,J329,Items!$K:$K,K329)+COUNTIFS(Items!$O:$O,J329,Items!$P:$P,K329)=1,0,1))</f>
        <v>0</v>
      </c>
      <c r="M329" s="14">
        <v>18400</v>
      </c>
      <c r="N329" s="14">
        <v>0</v>
      </c>
      <c r="T329" s="10" t="str">
        <f>IF(RepPF!$L$4=Lists!$E$2,Lists!$E$2,IF(RepPF!$L$4&lt;&gt;"",IF($C329=RepPF!$L$4,RepPF!$L$4,0),Lists!$E$2))</f>
        <v>Все объекты</v>
      </c>
    </row>
    <row r="330" spans="2:20" x14ac:dyDescent="0.25">
      <c r="B330" s="7">
        <v>45504</v>
      </c>
      <c r="C330" s="1" t="s">
        <v>195</v>
      </c>
      <c r="J330" s="1" t="s">
        <v>44</v>
      </c>
      <c r="K330" s="1" t="s">
        <v>69</v>
      </c>
      <c r="L330" s="1">
        <f>IF(OR(B330=0,B330=""),0,IF(COUNTIFS(Items!$E:$E,J330,Items!$F:$F,K330)+COUNTIFS(Items!$J:$J,J330,Items!$K:$K,K330)+COUNTIFS(Items!$O:$O,J330,Items!$P:$P,K330)=1,0,1))</f>
        <v>0</v>
      </c>
      <c r="M330" s="14">
        <v>2824.9999999999995</v>
      </c>
      <c r="N330" s="14">
        <v>0</v>
      </c>
      <c r="T330" s="10" t="str">
        <f>IF(RepPF!$L$4=Lists!$E$2,Lists!$E$2,IF(RepPF!$L$4&lt;&gt;"",IF($C330=RepPF!$L$4,RepPF!$L$4,0),Lists!$E$2))</f>
        <v>Все объекты</v>
      </c>
    </row>
    <row r="331" spans="2:20" x14ac:dyDescent="0.25">
      <c r="B331" s="7">
        <v>45504</v>
      </c>
      <c r="C331" s="1" t="s">
        <v>195</v>
      </c>
      <c r="J331" s="1" t="s">
        <v>44</v>
      </c>
      <c r="K331" s="1" t="s">
        <v>76</v>
      </c>
      <c r="L331" s="1">
        <f>IF(OR(B331=0,B331=""),0,IF(COUNTIFS(Items!$E:$E,J331,Items!$F:$F,K331)+COUNTIFS(Items!$J:$J,J331,Items!$K:$K,K331)+COUNTIFS(Items!$O:$O,J331,Items!$P:$P,K331)=1,0,1))</f>
        <v>0</v>
      </c>
      <c r="M331" s="14">
        <v>2064.4052000000001</v>
      </c>
      <c r="N331" s="14">
        <v>0</v>
      </c>
      <c r="T331" s="10" t="str">
        <f>IF(RepPF!$L$4=Lists!$E$2,Lists!$E$2,IF(RepPF!$L$4&lt;&gt;"",IF($C331=RepPF!$L$4,RepPF!$L$4,0),Lists!$E$2))</f>
        <v>Все объекты</v>
      </c>
    </row>
    <row r="332" spans="2:20" x14ac:dyDescent="0.25">
      <c r="B332" s="7">
        <v>45504</v>
      </c>
      <c r="C332" s="1" t="s">
        <v>195</v>
      </c>
      <c r="J332" s="1" t="s">
        <v>44</v>
      </c>
      <c r="K332" s="1" t="s">
        <v>76</v>
      </c>
      <c r="L332" s="1">
        <f>IF(OR(B332=0,B332=""),0,IF(COUNTIFS(Items!$E:$E,J332,Items!$F:$F,K332)+COUNTIFS(Items!$J:$J,J332,Items!$K:$K,K332)+COUNTIFS(Items!$O:$O,J332,Items!$P:$P,K332)=1,0,1))</f>
        <v>0</v>
      </c>
      <c r="M332" s="14">
        <v>520.52</v>
      </c>
      <c r="N332" s="14">
        <v>0</v>
      </c>
      <c r="T332" s="10" t="str">
        <f>IF(RepPF!$L$4=Lists!$E$2,Lists!$E$2,IF(RepPF!$L$4&lt;&gt;"",IF($C332=RepPF!$L$4,RepPF!$L$4,0),Lists!$E$2))</f>
        <v>Все объекты</v>
      </c>
    </row>
    <row r="333" spans="2:20" x14ac:dyDescent="0.25">
      <c r="B333" s="7">
        <v>45505</v>
      </c>
      <c r="C333" s="1" t="s">
        <v>195</v>
      </c>
      <c r="J333" s="1" t="s">
        <v>44</v>
      </c>
      <c r="K333" s="1" t="s">
        <v>76</v>
      </c>
      <c r="L333" s="1">
        <f>IF(OR(B333=0,B333=""),0,IF(COUNTIFS(Items!$E:$E,J333,Items!$F:$F,K333)+COUNTIFS(Items!$J:$J,J333,Items!$K:$K,K333)+COUNTIFS(Items!$O:$O,J333,Items!$P:$P,K333)=1,0,1))</f>
        <v>0</v>
      </c>
      <c r="M333" s="14">
        <v>442.8</v>
      </c>
      <c r="N333" s="14">
        <v>0</v>
      </c>
      <c r="T333" s="10" t="str">
        <f>IF(RepPF!$L$4=Lists!$E$2,Lists!$E$2,IF(RepPF!$L$4&lt;&gt;"",IF($C333=RepPF!$L$4,RepPF!$L$4,0),Lists!$E$2))</f>
        <v>Все объекты</v>
      </c>
    </row>
    <row r="334" spans="2:20" x14ac:dyDescent="0.25">
      <c r="B334" s="7">
        <v>45507</v>
      </c>
      <c r="C334" s="1" t="s">
        <v>195</v>
      </c>
      <c r="J334" s="1" t="s">
        <v>44</v>
      </c>
      <c r="K334" s="1" t="s">
        <v>76</v>
      </c>
      <c r="L334" s="1">
        <f>IF(OR(B334=0,B334=""),0,IF(COUNTIFS(Items!$E:$E,J334,Items!$F:$F,K334)+COUNTIFS(Items!$J:$J,J334,Items!$K:$K,K334)+COUNTIFS(Items!$O:$O,J334,Items!$P:$P,K334)=1,0,1))</f>
        <v>0</v>
      </c>
      <c r="M334" s="14">
        <v>249.32000000000002</v>
      </c>
      <c r="N334" s="14">
        <v>0</v>
      </c>
      <c r="T334" s="10" t="str">
        <f>IF(RepPF!$L$4=Lists!$E$2,Lists!$E$2,IF(RepPF!$L$4&lt;&gt;"",IF($C334=RepPF!$L$4,RepPF!$L$4,0),Lists!$E$2))</f>
        <v>Все объекты</v>
      </c>
    </row>
    <row r="335" spans="2:20" x14ac:dyDescent="0.25">
      <c r="B335" s="7">
        <v>45507</v>
      </c>
      <c r="C335" s="1" t="s">
        <v>195</v>
      </c>
      <c r="J335" s="1" t="s">
        <v>44</v>
      </c>
      <c r="K335" s="1" t="s">
        <v>76</v>
      </c>
      <c r="L335" s="1">
        <f>IF(OR(B335=0,B335=""),0,IF(COUNTIFS(Items!$E:$E,J335,Items!$F:$F,K335)+COUNTIFS(Items!$J:$J,J335,Items!$K:$K,K335)+COUNTIFS(Items!$O:$O,J335,Items!$P:$P,K335)=1,0,1))</f>
        <v>0</v>
      </c>
      <c r="M335" s="14">
        <v>6757.4</v>
      </c>
      <c r="N335" s="14">
        <v>0</v>
      </c>
      <c r="T335" s="10" t="str">
        <f>IF(RepPF!$L$4=Lists!$E$2,Lists!$E$2,IF(RepPF!$L$4&lt;&gt;"",IF($C335=RepPF!$L$4,RepPF!$L$4,0),Lists!$E$2))</f>
        <v>Все объекты</v>
      </c>
    </row>
    <row r="336" spans="2:20" x14ac:dyDescent="0.25">
      <c r="B336" s="7">
        <v>45508</v>
      </c>
      <c r="C336" s="1" t="s">
        <v>195</v>
      </c>
      <c r="J336" s="1" t="s">
        <v>44</v>
      </c>
      <c r="K336" s="1" t="s">
        <v>76</v>
      </c>
      <c r="L336" s="1">
        <f>IF(OR(B336=0,B336=""),0,IF(COUNTIFS(Items!$E:$E,J336,Items!$F:$F,K336)+COUNTIFS(Items!$J:$J,J336,Items!$K:$K,K336)+COUNTIFS(Items!$O:$O,J336,Items!$P:$P,K336)=1,0,1))</f>
        <v>0</v>
      </c>
      <c r="M336" s="14">
        <v>11946.22</v>
      </c>
      <c r="N336" s="14">
        <v>0</v>
      </c>
      <c r="T336" s="10" t="str">
        <f>IF(RepPF!$L$4=Lists!$E$2,Lists!$E$2,IF(RepPF!$L$4&lt;&gt;"",IF($C336=RepPF!$L$4,RepPF!$L$4,0),Lists!$E$2))</f>
        <v>Все объекты</v>
      </c>
    </row>
    <row r="337" spans="2:20" x14ac:dyDescent="0.25">
      <c r="B337" s="7">
        <v>45509</v>
      </c>
      <c r="C337" s="1" t="s">
        <v>195</v>
      </c>
      <c r="J337" s="1" t="s">
        <v>110</v>
      </c>
      <c r="K337" s="1" t="s">
        <v>23</v>
      </c>
      <c r="L337" s="1">
        <f>IF(OR(B337=0,B337=""),0,IF(COUNTIFS(Items!$E:$E,J337,Items!$F:$F,K337)+COUNTIFS(Items!$J:$J,J337,Items!$K:$K,K337)+COUNTIFS(Items!$O:$O,J337,Items!$P:$P,K337)=1,0,1))</f>
        <v>0</v>
      </c>
      <c r="M337" s="14">
        <v>1840.93</v>
      </c>
      <c r="N337" s="14">
        <v>0</v>
      </c>
      <c r="T337" s="10" t="str">
        <f>IF(RepPF!$L$4=Lists!$E$2,Lists!$E$2,IF(RepPF!$L$4&lt;&gt;"",IF($C337=RepPF!$L$4,RepPF!$L$4,0),Lists!$E$2))</f>
        <v>Все объекты</v>
      </c>
    </row>
    <row r="338" spans="2:20" x14ac:dyDescent="0.25">
      <c r="B338" s="7">
        <v>45510</v>
      </c>
      <c r="C338" s="1" t="s">
        <v>194</v>
      </c>
      <c r="J338" s="1" t="s">
        <v>110</v>
      </c>
      <c r="K338" s="1" t="s">
        <v>23</v>
      </c>
      <c r="L338" s="1">
        <f>IF(OR(B338=0,B338=""),0,IF(COUNTIFS(Items!$E:$E,J338,Items!$F:$F,K338)+COUNTIFS(Items!$J:$J,J338,Items!$K:$K,K338)+COUNTIFS(Items!$O:$O,J338,Items!$P:$P,K338)=1,0,1))</f>
        <v>0</v>
      </c>
      <c r="M338" s="14">
        <v>1832.7</v>
      </c>
      <c r="N338" s="14">
        <v>0</v>
      </c>
      <c r="T338" s="10" t="str">
        <f>IF(RepPF!$L$4=Lists!$E$2,Lists!$E$2,IF(RepPF!$L$4&lt;&gt;"",IF($C338=RepPF!$L$4,RepPF!$L$4,0),Lists!$E$2))</f>
        <v>Все объекты</v>
      </c>
    </row>
    <row r="339" spans="2:20" x14ac:dyDescent="0.25">
      <c r="B339" s="7">
        <v>45510</v>
      </c>
      <c r="C339" s="1" t="s">
        <v>195</v>
      </c>
      <c r="J339" s="1" t="s">
        <v>44</v>
      </c>
      <c r="K339" s="1" t="s">
        <v>78</v>
      </c>
      <c r="L339" s="1">
        <f>IF(OR(B339=0,B339=""),0,IF(COUNTIFS(Items!$E:$E,J339,Items!$F:$F,K339)+COUNTIFS(Items!$J:$J,J339,Items!$K:$K,K339)+COUNTIFS(Items!$O:$O,J339,Items!$P:$P,K339)=1,0,1))</f>
        <v>0</v>
      </c>
      <c r="M339" s="14">
        <v>32148.480000000003</v>
      </c>
      <c r="N339" s="14">
        <v>0</v>
      </c>
      <c r="T339" s="10" t="str">
        <f>IF(RepPF!$L$4=Lists!$E$2,Lists!$E$2,IF(RepPF!$L$4&lt;&gt;"",IF($C339=RepPF!$L$4,RepPF!$L$4,0),Lists!$E$2))</f>
        <v>Все объекты</v>
      </c>
    </row>
    <row r="340" spans="2:20" x14ac:dyDescent="0.25">
      <c r="B340" s="7">
        <v>45510</v>
      </c>
      <c r="C340" s="1" t="s">
        <v>195</v>
      </c>
      <c r="J340" s="1" t="s">
        <v>44</v>
      </c>
      <c r="K340" s="1" t="s">
        <v>92</v>
      </c>
      <c r="L340" s="1">
        <f>IF(OR(B340=0,B340=""),0,IF(COUNTIFS(Items!$E:$E,J340,Items!$F:$F,K340)+COUNTIFS(Items!$J:$J,J340,Items!$K:$K,K340)+COUNTIFS(Items!$O:$O,J340,Items!$P:$P,K340)=1,0,1))</f>
        <v>0</v>
      </c>
      <c r="M340" s="14">
        <v>22091.499999999996</v>
      </c>
      <c r="N340" s="14">
        <v>0</v>
      </c>
      <c r="T340" s="10" t="str">
        <f>IF(RepPF!$L$4=Lists!$E$2,Lists!$E$2,IF(RepPF!$L$4&lt;&gt;"",IF($C340=RepPF!$L$4,RepPF!$L$4,0),Lists!$E$2))</f>
        <v>Все объекты</v>
      </c>
    </row>
    <row r="341" spans="2:20" x14ac:dyDescent="0.25">
      <c r="B341" s="7">
        <v>45510</v>
      </c>
      <c r="C341" s="1" t="s">
        <v>195</v>
      </c>
      <c r="J341" s="1" t="s">
        <v>44</v>
      </c>
      <c r="K341" s="1" t="s">
        <v>82</v>
      </c>
      <c r="L341" s="1">
        <f>IF(OR(B341=0,B341=""),0,IF(COUNTIFS(Items!$E:$E,J341,Items!$F:$F,K341)+COUNTIFS(Items!$J:$J,J341,Items!$K:$K,K341)+COUNTIFS(Items!$O:$O,J341,Items!$P:$P,K341)=1,0,1))</f>
        <v>0</v>
      </c>
      <c r="M341" s="14">
        <v>200200</v>
      </c>
      <c r="N341" s="14">
        <v>0</v>
      </c>
      <c r="T341" s="10" t="str">
        <f>IF(RepPF!$L$4=Lists!$E$2,Lists!$E$2,IF(RepPF!$L$4&lt;&gt;"",IF($C341=RepPF!$L$4,RepPF!$L$4,0),Lists!$E$2))</f>
        <v>Все объекты</v>
      </c>
    </row>
    <row r="342" spans="2:20" x14ac:dyDescent="0.25">
      <c r="B342" s="7">
        <v>45510</v>
      </c>
      <c r="C342" s="1" t="s">
        <v>194</v>
      </c>
      <c r="J342" s="1" t="s">
        <v>44</v>
      </c>
      <c r="K342" s="1" t="s">
        <v>82</v>
      </c>
      <c r="L342" s="1">
        <f>IF(OR(B342=0,B342=""),0,IF(COUNTIFS(Items!$E:$E,J342,Items!$F:$F,K342)+COUNTIFS(Items!$J:$J,J342,Items!$K:$K,K342)+COUNTIFS(Items!$O:$O,J342,Items!$P:$P,K342)=1,0,1))</f>
        <v>0</v>
      </c>
      <c r="M342" s="14">
        <v>38675</v>
      </c>
      <c r="N342" s="14">
        <v>0</v>
      </c>
      <c r="T342" s="10" t="str">
        <f>IF(RepPF!$L$4=Lists!$E$2,Lists!$E$2,IF(RepPF!$L$4&lt;&gt;"",IF($C342=RepPF!$L$4,RepPF!$L$4,0),Lists!$E$2))</f>
        <v>Все объекты</v>
      </c>
    </row>
    <row r="343" spans="2:20" x14ac:dyDescent="0.25">
      <c r="B343" s="7">
        <v>45510</v>
      </c>
      <c r="C343" s="1" t="s">
        <v>195</v>
      </c>
      <c r="J343" s="1" t="s">
        <v>44</v>
      </c>
      <c r="K343" s="1" t="s">
        <v>113</v>
      </c>
      <c r="L343" s="1">
        <f>IF(OR(B343=0,B343=""),0,IF(COUNTIFS(Items!$E:$E,J343,Items!$F:$F,K343)+COUNTIFS(Items!$J:$J,J343,Items!$K:$K,K343)+COUNTIFS(Items!$O:$O,J343,Items!$P:$P,K343)=1,0,1))</f>
        <v>0</v>
      </c>
      <c r="M343" s="14">
        <v>37761</v>
      </c>
      <c r="N343" s="14">
        <v>0</v>
      </c>
      <c r="T343" s="10" t="str">
        <f>IF(RepPF!$L$4=Lists!$E$2,Lists!$E$2,IF(RepPF!$L$4&lt;&gt;"",IF($C343=RepPF!$L$4,RepPF!$L$4,0),Lists!$E$2))</f>
        <v>Все объекты</v>
      </c>
    </row>
    <row r="344" spans="2:20" x14ac:dyDescent="0.25">
      <c r="B344" s="7">
        <v>45511</v>
      </c>
      <c r="C344" s="1" t="s">
        <v>194</v>
      </c>
      <c r="J344" s="1" t="s">
        <v>44</v>
      </c>
      <c r="K344" s="1" t="s">
        <v>113</v>
      </c>
      <c r="L344" s="1">
        <f>IF(OR(B344=0,B344=""),0,IF(COUNTIFS(Items!$E:$E,J344,Items!$F:$F,K344)+COUNTIFS(Items!$J:$J,J344,Items!$K:$K,K344)+COUNTIFS(Items!$O:$O,J344,Items!$P:$P,K344)=1,0,1))</f>
        <v>0</v>
      </c>
      <c r="M344" s="14">
        <v>34040</v>
      </c>
      <c r="N344" s="14">
        <v>0</v>
      </c>
      <c r="T344" s="10" t="str">
        <f>IF(RepPF!$L$4=Lists!$E$2,Lists!$E$2,IF(RepPF!$L$4&lt;&gt;"",IF($C344=RepPF!$L$4,RepPF!$L$4,0),Lists!$E$2))</f>
        <v>Все объекты</v>
      </c>
    </row>
    <row r="345" spans="2:20" x14ac:dyDescent="0.25">
      <c r="B345" s="7">
        <v>45506</v>
      </c>
      <c r="C345" s="1" t="s">
        <v>195</v>
      </c>
      <c r="J345" s="1" t="s">
        <v>44</v>
      </c>
      <c r="K345" s="1" t="s">
        <v>69</v>
      </c>
      <c r="L345" s="1">
        <f>IF(OR(B345=0,B345=""),0,IF(COUNTIFS(Items!$E:$E,J345,Items!$F:$F,K345)+COUNTIFS(Items!$J:$J,J345,Items!$K:$K,K345)+COUNTIFS(Items!$O:$O,J345,Items!$P:$P,K345)=1,0,1))</f>
        <v>0</v>
      </c>
      <c r="M345" s="14">
        <v>3389.9999999999995</v>
      </c>
      <c r="N345" s="14">
        <v>0</v>
      </c>
      <c r="T345" s="10" t="str">
        <f>IF(RepPF!$L$4=Lists!$E$2,Lists!$E$2,IF(RepPF!$L$4&lt;&gt;"",IF($C345=RepPF!$L$4,RepPF!$L$4,0),Lists!$E$2))</f>
        <v>Все объекты</v>
      </c>
    </row>
    <row r="346" spans="2:20" x14ac:dyDescent="0.25">
      <c r="B346" s="7">
        <v>45508</v>
      </c>
      <c r="C346" s="1" t="s">
        <v>195</v>
      </c>
      <c r="J346" s="1" t="s">
        <v>44</v>
      </c>
      <c r="K346" s="1" t="s">
        <v>76</v>
      </c>
      <c r="L346" s="1">
        <f>IF(OR(B346=0,B346=""),0,IF(COUNTIFS(Items!$E:$E,J346,Items!$F:$F,K346)+COUNTIFS(Items!$J:$J,J346,Items!$K:$K,K346)+COUNTIFS(Items!$O:$O,J346,Items!$P:$P,K346)=1,0,1))</f>
        <v>0</v>
      </c>
      <c r="M346" s="14">
        <v>150.15</v>
      </c>
      <c r="N346" s="14">
        <v>0</v>
      </c>
      <c r="T346" s="10" t="str">
        <f>IF(RepPF!$L$4=Lists!$E$2,Lists!$E$2,IF(RepPF!$L$4&lt;&gt;"",IF($C346=RepPF!$L$4,RepPF!$L$4,0),Lists!$E$2))</f>
        <v>Все объекты</v>
      </c>
    </row>
    <row r="347" spans="2:20" x14ac:dyDescent="0.25">
      <c r="B347" s="7">
        <v>45508</v>
      </c>
      <c r="C347" s="1" t="s">
        <v>194</v>
      </c>
      <c r="J347" s="1" t="s">
        <v>44</v>
      </c>
      <c r="K347" s="1" t="s">
        <v>72</v>
      </c>
      <c r="L347" s="1">
        <f>IF(OR(B347=0,B347=""),0,IF(COUNTIFS(Items!$E:$E,J347,Items!$F:$F,K347)+COUNTIFS(Items!$J:$J,J347,Items!$K:$K,K347)+COUNTIFS(Items!$O:$O,J347,Items!$P:$P,K347)=1,0,1))</f>
        <v>0</v>
      </c>
      <c r="M347" s="14">
        <v>3185</v>
      </c>
      <c r="N347" s="14">
        <v>0</v>
      </c>
      <c r="T347" s="10" t="str">
        <f>IF(RepPF!$L$4=Lists!$E$2,Lists!$E$2,IF(RepPF!$L$4&lt;&gt;"",IF($C347=RepPF!$L$4,RepPF!$L$4,0),Lists!$E$2))</f>
        <v>Все объекты</v>
      </c>
    </row>
    <row r="348" spans="2:20" x14ac:dyDescent="0.25">
      <c r="B348" s="7">
        <v>45512</v>
      </c>
      <c r="C348" s="1" t="s">
        <v>195</v>
      </c>
      <c r="J348" s="1" t="s">
        <v>44</v>
      </c>
      <c r="K348" s="1" t="s">
        <v>72</v>
      </c>
      <c r="L348" s="1">
        <f>IF(OR(B348=0,B348=""),0,IF(COUNTIFS(Items!$E:$E,J348,Items!$F:$F,K348)+COUNTIFS(Items!$J:$J,J348,Items!$K:$K,K348)+COUNTIFS(Items!$O:$O,J348,Items!$P:$P,K348)=1,0,1))</f>
        <v>0</v>
      </c>
      <c r="M348" s="14">
        <v>4305</v>
      </c>
      <c r="N348" s="14">
        <v>0</v>
      </c>
      <c r="T348" s="10" t="str">
        <f>IF(RepPF!$L$4=Lists!$E$2,Lists!$E$2,IF(RepPF!$L$4&lt;&gt;"",IF($C348=RepPF!$L$4,RepPF!$L$4,0),Lists!$E$2))</f>
        <v>Все объекты</v>
      </c>
    </row>
    <row r="349" spans="2:20" x14ac:dyDescent="0.25">
      <c r="B349" s="7">
        <v>45512</v>
      </c>
      <c r="C349" s="1" t="s">
        <v>195</v>
      </c>
      <c r="J349" s="1" t="s">
        <v>44</v>
      </c>
      <c r="K349" s="1" t="s">
        <v>76</v>
      </c>
      <c r="L349" s="1">
        <f>IF(OR(B349=0,B349=""),0,IF(COUNTIFS(Items!$E:$E,J349,Items!$F:$F,K349)+COUNTIFS(Items!$J:$J,J349,Items!$K:$K,K349)+COUNTIFS(Items!$O:$O,J349,Items!$P:$P,K349)=1,0,1))</f>
        <v>0</v>
      </c>
      <c r="M349" s="14">
        <v>118.68</v>
      </c>
      <c r="N349" s="14">
        <v>0</v>
      </c>
      <c r="T349" s="10" t="str">
        <f>IF(RepPF!$L$4=Lists!$E$2,Lists!$E$2,IF(RepPF!$L$4&lt;&gt;"",IF($C349=RepPF!$L$4,RepPF!$L$4,0),Lists!$E$2))</f>
        <v>Все объекты</v>
      </c>
    </row>
    <row r="350" spans="2:20" x14ac:dyDescent="0.25">
      <c r="B350" s="7">
        <v>45517</v>
      </c>
      <c r="C350" s="1" t="s">
        <v>195</v>
      </c>
      <c r="J350" s="1" t="s">
        <v>44</v>
      </c>
      <c r="K350" s="1" t="s">
        <v>78</v>
      </c>
      <c r="L350" s="1">
        <f>IF(OR(B350=0,B350=""),0,IF(COUNTIFS(Items!$E:$E,J350,Items!$F:$F,K350)+COUNTIFS(Items!$J:$J,J350,Items!$K:$K,K350)+COUNTIFS(Items!$O:$O,J350,Items!$P:$P,K350)=1,0,1))</f>
        <v>0</v>
      </c>
      <c r="M350" s="14">
        <v>43446.239999999998</v>
      </c>
      <c r="N350" s="14">
        <v>0</v>
      </c>
      <c r="T350" s="10" t="str">
        <f>IF(RepPF!$L$4=Lists!$E$2,Lists!$E$2,IF(RepPF!$L$4&lt;&gt;"",IF($C350=RepPF!$L$4,RepPF!$L$4,0),Lists!$E$2))</f>
        <v>Все объекты</v>
      </c>
    </row>
    <row r="351" spans="2:20" x14ac:dyDescent="0.25">
      <c r="B351" s="7">
        <v>45517</v>
      </c>
      <c r="C351" s="1" t="s">
        <v>195</v>
      </c>
      <c r="J351" s="1" t="s">
        <v>44</v>
      </c>
      <c r="K351" s="1" t="s">
        <v>81</v>
      </c>
      <c r="L351" s="1">
        <f>IF(OR(B351=0,B351=""),0,IF(COUNTIFS(Items!$E:$E,J351,Items!$F:$F,K351)+COUNTIFS(Items!$J:$J,J351,Items!$K:$K,K351)+COUNTIFS(Items!$O:$O,J351,Items!$P:$P,K351)=1,0,1))</f>
        <v>0</v>
      </c>
      <c r="M351" s="14">
        <v>134821.82999999999</v>
      </c>
      <c r="N351" s="14">
        <v>0</v>
      </c>
      <c r="T351" s="10" t="str">
        <f>IF(RepPF!$L$4=Lists!$E$2,Lists!$E$2,IF(RepPF!$L$4&lt;&gt;"",IF($C351=RepPF!$L$4,RepPF!$L$4,0),Lists!$E$2))</f>
        <v>Все объекты</v>
      </c>
    </row>
    <row r="352" spans="2:20" x14ac:dyDescent="0.25">
      <c r="B352" s="7">
        <v>45517</v>
      </c>
      <c r="C352" s="1" t="s">
        <v>194</v>
      </c>
      <c r="J352" s="1" t="s">
        <v>44</v>
      </c>
      <c r="K352" s="1" t="s">
        <v>81</v>
      </c>
      <c r="L352" s="1">
        <f>IF(OR(B352=0,B352=""),0,IF(COUNTIFS(Items!$E:$E,J352,Items!$F:$F,K352)+COUNTIFS(Items!$J:$J,J352,Items!$K:$K,K352)+COUNTIFS(Items!$O:$O,J352,Items!$P:$P,K352)=1,0,1))</f>
        <v>0</v>
      </c>
      <c r="M352" s="14">
        <v>58950.71</v>
      </c>
      <c r="N352" s="14">
        <v>0</v>
      </c>
      <c r="T352" s="10" t="str">
        <f>IF(RepPF!$L$4=Lists!$E$2,Lists!$E$2,IF(RepPF!$L$4&lt;&gt;"",IF($C352=RepPF!$L$4,RepPF!$L$4,0),Lists!$E$2))</f>
        <v>Все объекты</v>
      </c>
    </row>
    <row r="353" spans="2:20" x14ac:dyDescent="0.25">
      <c r="B353" s="7">
        <v>45517</v>
      </c>
      <c r="C353" s="1" t="s">
        <v>195</v>
      </c>
      <c r="J353" s="1" t="s">
        <v>44</v>
      </c>
      <c r="K353" s="1" t="s">
        <v>69</v>
      </c>
      <c r="L353" s="1">
        <f>IF(OR(B353=0,B353=""),0,IF(COUNTIFS(Items!$E:$E,J353,Items!$F:$F,K353)+COUNTIFS(Items!$J:$J,J353,Items!$K:$K,K353)+COUNTIFS(Items!$O:$O,J353,Items!$P:$P,K353)=1,0,1))</f>
        <v>0</v>
      </c>
      <c r="M353" s="14">
        <v>3936</v>
      </c>
      <c r="N353" s="14">
        <v>0</v>
      </c>
      <c r="T353" s="10" t="str">
        <f>IF(RepPF!$L$4=Lists!$E$2,Lists!$E$2,IF(RepPF!$L$4&lt;&gt;"",IF($C353=RepPF!$L$4,RepPF!$L$4,0),Lists!$E$2))</f>
        <v>Все объекты</v>
      </c>
    </row>
    <row r="354" spans="2:20" x14ac:dyDescent="0.25">
      <c r="B354" s="7">
        <v>45518</v>
      </c>
      <c r="C354" s="1" t="s">
        <v>195</v>
      </c>
      <c r="J354" s="1" t="s">
        <v>44</v>
      </c>
      <c r="K354" s="1" t="s">
        <v>113</v>
      </c>
      <c r="L354" s="1">
        <f>IF(OR(B354=0,B354=""),0,IF(COUNTIFS(Items!$E:$E,J354,Items!$F:$F,K354)+COUNTIFS(Items!$J:$J,J354,Items!$K:$K,K354)+COUNTIFS(Items!$O:$O,J354,Items!$P:$P,K354)=1,0,1))</f>
        <v>0</v>
      </c>
      <c r="M354" s="14">
        <v>54349</v>
      </c>
      <c r="N354" s="14">
        <v>0</v>
      </c>
      <c r="T354" s="10" t="str">
        <f>IF(RepPF!$L$4=Lists!$E$2,Lists!$E$2,IF(RepPF!$L$4&lt;&gt;"",IF($C354=RepPF!$L$4,RepPF!$L$4,0),Lists!$E$2))</f>
        <v>Все объекты</v>
      </c>
    </row>
    <row r="355" spans="2:20" x14ac:dyDescent="0.25">
      <c r="B355" s="7">
        <v>45518</v>
      </c>
      <c r="C355" s="1" t="s">
        <v>194</v>
      </c>
      <c r="J355" s="1" t="s">
        <v>44</v>
      </c>
      <c r="K355" s="1" t="s">
        <v>66</v>
      </c>
      <c r="L355" s="1">
        <f>IF(OR(B355=0,B355=""),0,IF(COUNTIFS(Items!$E:$E,J355,Items!$F:$F,K355)+COUNTIFS(Items!$J:$J,J355,Items!$K:$K,K355)+COUNTIFS(Items!$O:$O,J355,Items!$P:$P,K355)=1,0,1))</f>
        <v>0</v>
      </c>
      <c r="M355" s="14">
        <v>6779.9999999999991</v>
      </c>
      <c r="N355" s="14">
        <v>0</v>
      </c>
      <c r="T355" s="10" t="str">
        <f>IF(RepPF!$L$4=Lists!$E$2,Lists!$E$2,IF(RepPF!$L$4&lt;&gt;"",IF($C355=RepPF!$L$4,RepPF!$L$4,0),Lists!$E$2))</f>
        <v>Все объекты</v>
      </c>
    </row>
    <row r="356" spans="2:20" x14ac:dyDescent="0.25">
      <c r="B356" s="7">
        <v>45518</v>
      </c>
      <c r="C356" s="1" t="s">
        <v>195</v>
      </c>
      <c r="J356" s="1" t="s">
        <v>44</v>
      </c>
      <c r="K356" s="1" t="s">
        <v>66</v>
      </c>
      <c r="L356" s="1">
        <f>IF(OR(B356=0,B356=""),0,IF(COUNTIFS(Items!$E:$E,J356,Items!$F:$F,K356)+COUNTIFS(Items!$J:$J,J356,Items!$K:$K,K356)+COUNTIFS(Items!$O:$O,J356,Items!$P:$P,K356)=1,0,1))</f>
        <v>0</v>
      </c>
      <c r="M356" s="14">
        <v>8580</v>
      </c>
      <c r="N356" s="14">
        <v>0</v>
      </c>
      <c r="T356" s="10" t="str">
        <f>IF(RepPF!$L$4=Lists!$E$2,Lists!$E$2,IF(RepPF!$L$4&lt;&gt;"",IF($C356=RepPF!$L$4,RepPF!$L$4,0),Lists!$E$2))</f>
        <v>Все объекты</v>
      </c>
    </row>
    <row r="357" spans="2:20" x14ac:dyDescent="0.25">
      <c r="B357" s="7">
        <v>45521</v>
      </c>
      <c r="C357" s="1" t="s">
        <v>195</v>
      </c>
      <c r="J357" s="1" t="s">
        <v>44</v>
      </c>
      <c r="K357" s="1" t="s">
        <v>78</v>
      </c>
      <c r="L357" s="1">
        <f>IF(OR(B357=0,B357=""),0,IF(COUNTIFS(Items!$E:$E,J357,Items!$F:$F,K357)+COUNTIFS(Items!$J:$J,J357,Items!$K:$K,K357)+COUNTIFS(Items!$O:$O,J357,Items!$P:$P,K357)=1,0,1))</f>
        <v>0</v>
      </c>
      <c r="M357" s="14">
        <v>36786.75</v>
      </c>
      <c r="N357" s="14">
        <v>0</v>
      </c>
      <c r="T357" s="10" t="str">
        <f>IF(RepPF!$L$4=Lists!$E$2,Lists!$E$2,IF(RepPF!$L$4&lt;&gt;"",IF($C357=RepPF!$L$4,RepPF!$L$4,0),Lists!$E$2))</f>
        <v>Все объекты</v>
      </c>
    </row>
    <row r="358" spans="2:20" x14ac:dyDescent="0.25">
      <c r="B358" s="7">
        <v>45521</v>
      </c>
      <c r="C358" s="1" t="s">
        <v>195</v>
      </c>
      <c r="J358" s="1" t="s">
        <v>44</v>
      </c>
      <c r="K358" s="1" t="s">
        <v>81</v>
      </c>
      <c r="L358" s="1">
        <f>IF(OR(B358=0,B358=""),0,IF(COUNTIFS(Items!$E:$E,J358,Items!$F:$F,K358)+COUNTIFS(Items!$J:$J,J358,Items!$K:$K,K358)+COUNTIFS(Items!$O:$O,J358,Items!$P:$P,K358)=1,0,1))</f>
        <v>0</v>
      </c>
      <c r="M358" s="14">
        <v>13530</v>
      </c>
      <c r="N358" s="14">
        <v>0</v>
      </c>
      <c r="T358" s="10" t="str">
        <f>IF(RepPF!$L$4=Lists!$E$2,Lists!$E$2,IF(RepPF!$L$4&lt;&gt;"",IF($C358=RepPF!$L$4,RepPF!$L$4,0),Lists!$E$2))</f>
        <v>Все объекты</v>
      </c>
    </row>
    <row r="359" spans="2:20" x14ac:dyDescent="0.25">
      <c r="B359" s="7">
        <v>45521</v>
      </c>
      <c r="C359" s="1" t="s">
        <v>195</v>
      </c>
      <c r="J359" s="1" t="s">
        <v>44</v>
      </c>
      <c r="K359" s="1" t="s">
        <v>76</v>
      </c>
      <c r="L359" s="1">
        <f>IF(OR(B359=0,B359=""),0,IF(COUNTIFS(Items!$E:$E,J359,Items!$F:$F,K359)+COUNTIFS(Items!$J:$J,J359,Items!$K:$K,K359)+COUNTIFS(Items!$O:$O,J359,Items!$P:$P,K359)=1,0,1))</f>
        <v>0</v>
      </c>
      <c r="M359" s="14">
        <v>340.40000000000003</v>
      </c>
      <c r="N359" s="14">
        <v>0</v>
      </c>
      <c r="T359" s="10" t="str">
        <f>IF(RepPF!$L$4=Lists!$E$2,Lists!$E$2,IF(RepPF!$L$4&lt;&gt;"",IF($C359=RepPF!$L$4,RepPF!$L$4,0),Lists!$E$2))</f>
        <v>Все объекты</v>
      </c>
    </row>
    <row r="360" spans="2:20" x14ac:dyDescent="0.25">
      <c r="B360" s="7">
        <v>45521</v>
      </c>
      <c r="C360" s="1" t="s">
        <v>195</v>
      </c>
      <c r="J360" s="1" t="s">
        <v>44</v>
      </c>
      <c r="K360" s="1" t="s">
        <v>76</v>
      </c>
      <c r="L360" s="1">
        <f>IF(OR(B360=0,B360=""),0,IF(COUNTIFS(Items!$E:$E,J360,Items!$F:$F,K360)+COUNTIFS(Items!$J:$J,J360,Items!$K:$K,K360)+COUNTIFS(Items!$O:$O,J360,Items!$P:$P,K360)=1,0,1))</f>
        <v>0</v>
      </c>
      <c r="M360" s="14">
        <v>3070.2099999999996</v>
      </c>
      <c r="N360" s="14">
        <v>0</v>
      </c>
      <c r="T360" s="10" t="str">
        <f>IF(RepPF!$L$4=Lists!$E$2,Lists!$E$2,IF(RepPF!$L$4&lt;&gt;"",IF($C360=RepPF!$L$4,RepPF!$L$4,0),Lists!$E$2))</f>
        <v>Все объекты</v>
      </c>
    </row>
    <row r="361" spans="2:20" x14ac:dyDescent="0.25">
      <c r="B361" s="7">
        <v>45521</v>
      </c>
      <c r="C361" s="1" t="s">
        <v>195</v>
      </c>
      <c r="J361" s="1" t="s">
        <v>44</v>
      </c>
      <c r="K361" s="1" t="s">
        <v>76</v>
      </c>
      <c r="L361" s="1">
        <f>IF(OR(B361=0,B361=""),0,IF(COUNTIFS(Items!$E:$E,J361,Items!$F:$F,K361)+COUNTIFS(Items!$J:$J,J361,Items!$K:$K,K361)+COUNTIFS(Items!$O:$O,J361,Items!$P:$P,K361)=1,0,1))</f>
        <v>0</v>
      </c>
      <c r="M361" s="14">
        <v>1797.51</v>
      </c>
      <c r="N361" s="14">
        <v>0</v>
      </c>
      <c r="T361" s="10" t="str">
        <f>IF(RepPF!$L$4=Lists!$E$2,Lists!$E$2,IF(RepPF!$L$4&lt;&gt;"",IF($C361=RepPF!$L$4,RepPF!$L$4,0),Lists!$E$2))</f>
        <v>Все объекты</v>
      </c>
    </row>
    <row r="362" spans="2:20" x14ac:dyDescent="0.25">
      <c r="B362" s="7">
        <v>45521</v>
      </c>
      <c r="C362" s="1" t="s">
        <v>194</v>
      </c>
      <c r="J362" s="1" t="s">
        <v>44</v>
      </c>
      <c r="K362" s="1" t="s">
        <v>81</v>
      </c>
      <c r="L362" s="1">
        <f>IF(OR(B362=0,B362=""),0,IF(COUNTIFS(Items!$E:$E,J362,Items!$F:$F,K362)+COUNTIFS(Items!$J:$J,J362,Items!$K:$K,K362)+COUNTIFS(Items!$O:$O,J362,Items!$P:$P,K362)=1,0,1))</f>
        <v>0</v>
      </c>
      <c r="M362" s="14">
        <v>42387.8</v>
      </c>
      <c r="N362" s="14">
        <v>0</v>
      </c>
      <c r="T362" s="10" t="str">
        <f>IF(RepPF!$L$4=Lists!$E$2,Lists!$E$2,IF(RepPF!$L$4&lt;&gt;"",IF($C362=RepPF!$L$4,RepPF!$L$4,0),Lists!$E$2))</f>
        <v>Все объекты</v>
      </c>
    </row>
    <row r="363" spans="2:20" x14ac:dyDescent="0.25">
      <c r="B363" s="7">
        <v>45521</v>
      </c>
      <c r="C363" s="1" t="s">
        <v>194</v>
      </c>
      <c r="J363" s="1" t="s">
        <v>44</v>
      </c>
      <c r="K363" s="1" t="s">
        <v>78</v>
      </c>
      <c r="L363" s="1">
        <f>IF(OR(B363=0,B363=""),0,IF(COUNTIFS(Items!$E:$E,J363,Items!$F:$F,K363)+COUNTIFS(Items!$J:$J,J363,Items!$K:$K,K363)+COUNTIFS(Items!$O:$O,J363,Items!$P:$P,K363)=1,0,1))</f>
        <v>0</v>
      </c>
      <c r="M363" s="14">
        <v>12359.039999999999</v>
      </c>
      <c r="N363" s="14">
        <v>0</v>
      </c>
      <c r="T363" s="10" t="str">
        <f>IF(RepPF!$L$4=Lists!$E$2,Lists!$E$2,IF(RepPF!$L$4&lt;&gt;"",IF($C363=RepPF!$L$4,RepPF!$L$4,0),Lists!$E$2))</f>
        <v>Все объекты</v>
      </c>
    </row>
    <row r="364" spans="2:20" x14ac:dyDescent="0.25">
      <c r="B364" s="7">
        <v>45522</v>
      </c>
      <c r="C364" s="1" t="s">
        <v>195</v>
      </c>
      <c r="J364" s="1" t="s">
        <v>44</v>
      </c>
      <c r="K364" s="1" t="s">
        <v>113</v>
      </c>
      <c r="L364" s="1">
        <f>IF(OR(B364=0,B364=""),0,IF(COUNTIFS(Items!$E:$E,J364,Items!$F:$F,K364)+COUNTIFS(Items!$J:$J,J364,Items!$K:$K,K364)+COUNTIFS(Items!$O:$O,J364,Items!$P:$P,K364)=1,0,1))</f>
        <v>0</v>
      </c>
      <c r="M364" s="14">
        <v>169671</v>
      </c>
      <c r="N364" s="14">
        <v>0</v>
      </c>
      <c r="T364" s="10" t="str">
        <f>IF(RepPF!$L$4=Lists!$E$2,Lists!$E$2,IF(RepPF!$L$4&lt;&gt;"",IF($C364=RepPF!$L$4,RepPF!$L$4,0),Lists!$E$2))</f>
        <v>Все объекты</v>
      </c>
    </row>
    <row r="365" spans="2:20" x14ac:dyDescent="0.25">
      <c r="B365" s="7">
        <v>45524</v>
      </c>
      <c r="C365" s="1" t="s">
        <v>195</v>
      </c>
      <c r="J365" s="1" t="s">
        <v>110</v>
      </c>
      <c r="K365" s="1" t="s">
        <v>23</v>
      </c>
      <c r="L365" s="1">
        <f>IF(OR(B365=0,B365=""),0,IF(COUNTIFS(Items!$E:$E,J365,Items!$F:$F,K365)+COUNTIFS(Items!$J:$J,J365,Items!$K:$K,K365)+COUNTIFS(Items!$O:$O,J365,Items!$P:$P,K365)=1,0,1))</f>
        <v>0</v>
      </c>
      <c r="M365" s="14">
        <v>4489.49</v>
      </c>
      <c r="N365" s="14">
        <v>0</v>
      </c>
      <c r="T365" s="10" t="str">
        <f>IF(RepPF!$L$4=Lists!$E$2,Lists!$E$2,IF(RepPF!$L$4&lt;&gt;"",IF($C365=RepPF!$L$4,RepPF!$L$4,0),Lists!$E$2))</f>
        <v>Все объекты</v>
      </c>
    </row>
    <row r="366" spans="2:20" x14ac:dyDescent="0.25">
      <c r="B366" s="7">
        <v>45524</v>
      </c>
      <c r="C366" s="1" t="s">
        <v>194</v>
      </c>
      <c r="J366" s="1" t="s">
        <v>44</v>
      </c>
      <c r="K366" s="1" t="s">
        <v>72</v>
      </c>
      <c r="L366" s="1">
        <f>IF(OR(B366=0,B366=""),0,IF(COUNTIFS(Items!$E:$E,J366,Items!$F:$F,K366)+COUNTIFS(Items!$J:$J,J366,Items!$K:$K,K366)+COUNTIFS(Items!$O:$O,J366,Items!$P:$P,K366)=1,0,1))</f>
        <v>0</v>
      </c>
      <c r="M366" s="14">
        <v>18590</v>
      </c>
      <c r="N366" s="14">
        <v>0</v>
      </c>
      <c r="T366" s="10" t="str">
        <f>IF(RepPF!$L$4=Lists!$E$2,Lists!$E$2,IF(RepPF!$L$4&lt;&gt;"",IF($C366=RepPF!$L$4,RepPF!$L$4,0),Lists!$E$2))</f>
        <v>Все объекты</v>
      </c>
    </row>
    <row r="367" spans="2:20" x14ac:dyDescent="0.25">
      <c r="B367" s="7">
        <v>45524</v>
      </c>
      <c r="C367" s="1" t="s">
        <v>195</v>
      </c>
      <c r="J367" s="1" t="s">
        <v>44</v>
      </c>
      <c r="K367" s="1" t="s">
        <v>76</v>
      </c>
      <c r="L367" s="1">
        <f>IF(OR(B367=0,B367=""),0,IF(COUNTIFS(Items!$E:$E,J367,Items!$F:$F,K367)+COUNTIFS(Items!$J:$J,J367,Items!$K:$K,K367)+COUNTIFS(Items!$O:$O,J367,Items!$P:$P,K367)=1,0,1))</f>
        <v>0</v>
      </c>
      <c r="M367" s="14">
        <v>3683.6800000000003</v>
      </c>
      <c r="N367" s="14">
        <v>0</v>
      </c>
      <c r="T367" s="10" t="str">
        <f>IF(RepPF!$L$4=Lists!$E$2,Lists!$E$2,IF(RepPF!$L$4&lt;&gt;"",IF($C367=RepPF!$L$4,RepPF!$L$4,0),Lists!$E$2))</f>
        <v>Все объекты</v>
      </c>
    </row>
    <row r="368" spans="2:20" x14ac:dyDescent="0.25">
      <c r="B368" s="7">
        <v>45524</v>
      </c>
      <c r="C368" s="1" t="s">
        <v>195</v>
      </c>
      <c r="J368" s="1" t="s">
        <v>44</v>
      </c>
      <c r="K368" s="1" t="s">
        <v>69</v>
      </c>
      <c r="L368" s="1">
        <f>IF(OR(B368=0,B368=""),0,IF(COUNTIFS(Items!$E:$E,J368,Items!$F:$F,K368)+COUNTIFS(Items!$J:$J,J368,Items!$K:$K,K368)+COUNTIFS(Items!$O:$O,J368,Items!$P:$P,K368)=1,0,1))</f>
        <v>0</v>
      </c>
      <c r="M368" s="14">
        <v>3690</v>
      </c>
      <c r="N368" s="14">
        <v>0</v>
      </c>
      <c r="T368" s="10" t="str">
        <f>IF(RepPF!$L$4=Lists!$E$2,Lists!$E$2,IF(RepPF!$L$4&lt;&gt;"",IF($C368=RepPF!$L$4,RepPF!$L$4,0),Lists!$E$2))</f>
        <v>Все объекты</v>
      </c>
    </row>
    <row r="369" spans="2:20" x14ac:dyDescent="0.25">
      <c r="B369" s="7">
        <v>45514</v>
      </c>
      <c r="C369" s="1" t="s">
        <v>194</v>
      </c>
      <c r="J369" s="1" t="s">
        <v>44</v>
      </c>
      <c r="K369" s="1" t="s">
        <v>72</v>
      </c>
      <c r="L369" s="1">
        <f>IF(OR(B369=0,B369=""),0,IF(COUNTIFS(Items!$E:$E,J369,Items!$F:$F,K369)+COUNTIFS(Items!$J:$J,J369,Items!$K:$K,K369)+COUNTIFS(Items!$O:$O,J369,Items!$P:$P,K369)=1,0,1))</f>
        <v>0</v>
      </c>
      <c r="M369" s="14">
        <v>6440</v>
      </c>
      <c r="N369" s="14">
        <v>0</v>
      </c>
      <c r="T369" s="10" t="str">
        <f>IF(RepPF!$L$4=Lists!$E$2,Lists!$E$2,IF(RepPF!$L$4&lt;&gt;"",IF($C369=RepPF!$L$4,RepPF!$L$4,0),Lists!$E$2))</f>
        <v>Все объекты</v>
      </c>
    </row>
    <row r="370" spans="2:20" x14ac:dyDescent="0.25">
      <c r="B370" s="7">
        <v>45514</v>
      </c>
      <c r="C370" s="1" t="s">
        <v>195</v>
      </c>
      <c r="J370" s="1" t="s">
        <v>44</v>
      </c>
      <c r="K370" s="1" t="s">
        <v>78</v>
      </c>
      <c r="L370" s="1">
        <f>IF(OR(B370=0,B370=""),0,IF(COUNTIFS(Items!$E:$E,J370,Items!$F:$F,K370)+COUNTIFS(Items!$J:$J,J370,Items!$K:$K,K370)+COUNTIFS(Items!$O:$O,J370,Items!$P:$P,K370)=1,0,1))</f>
        <v>0</v>
      </c>
      <c r="M370" s="14">
        <v>3254.3999999999996</v>
      </c>
      <c r="N370" s="14">
        <v>0</v>
      </c>
      <c r="T370" s="10" t="str">
        <f>IF(RepPF!$L$4=Lists!$E$2,Lists!$E$2,IF(RepPF!$L$4&lt;&gt;"",IF($C370=RepPF!$L$4,RepPF!$L$4,0),Lists!$E$2))</f>
        <v>Все объекты</v>
      </c>
    </row>
    <row r="371" spans="2:20" x14ac:dyDescent="0.25">
      <c r="B371" s="7">
        <v>45508</v>
      </c>
      <c r="C371" s="1" t="s">
        <v>195</v>
      </c>
      <c r="J371" s="1" t="s">
        <v>44</v>
      </c>
      <c r="K371" s="1" t="s">
        <v>69</v>
      </c>
      <c r="L371" s="1">
        <f>IF(OR(B371=0,B371=""),0,IF(COUNTIFS(Items!$E:$E,J371,Items!$F:$F,K371)+COUNTIFS(Items!$J:$J,J371,Items!$K:$K,K371)+COUNTIFS(Items!$O:$O,J371,Items!$P:$P,K371)=1,0,1))</f>
        <v>0</v>
      </c>
      <c r="M371" s="14">
        <v>1798.9399999999998</v>
      </c>
      <c r="N371" s="14">
        <v>0</v>
      </c>
      <c r="T371" s="10" t="str">
        <f>IF(RepPF!$L$4=Lists!$E$2,Lists!$E$2,IF(RepPF!$L$4&lt;&gt;"",IF($C371=RepPF!$L$4,RepPF!$L$4,0),Lists!$E$2))</f>
        <v>Все объекты</v>
      </c>
    </row>
    <row r="372" spans="2:20" x14ac:dyDescent="0.25">
      <c r="B372" s="7">
        <v>45520</v>
      </c>
      <c r="C372" s="1" t="s">
        <v>195</v>
      </c>
      <c r="J372" s="1" t="s">
        <v>44</v>
      </c>
      <c r="K372" s="1" t="s">
        <v>76</v>
      </c>
      <c r="L372" s="1">
        <f>IF(OR(B372=0,B372=""),0,IF(COUNTIFS(Items!$E:$E,J372,Items!$F:$F,K372)+COUNTIFS(Items!$J:$J,J372,Items!$K:$K,K372)+COUNTIFS(Items!$O:$O,J372,Items!$P:$P,K372)=1,0,1))</f>
        <v>0</v>
      </c>
      <c r="M372" s="14">
        <v>466.83000000000004</v>
      </c>
      <c r="N372" s="14">
        <v>0</v>
      </c>
      <c r="T372" s="10" t="str">
        <f>IF(RepPF!$L$4=Lists!$E$2,Lists!$E$2,IF(RepPF!$L$4&lt;&gt;"",IF($C372=RepPF!$L$4,RepPF!$L$4,0),Lists!$E$2))</f>
        <v>Все объекты</v>
      </c>
    </row>
    <row r="373" spans="2:20" x14ac:dyDescent="0.25">
      <c r="B373" s="7">
        <v>45521</v>
      </c>
      <c r="C373" s="1" t="s">
        <v>195</v>
      </c>
      <c r="J373" s="1" t="s">
        <v>44</v>
      </c>
      <c r="K373" s="1" t="s">
        <v>78</v>
      </c>
      <c r="L373" s="1">
        <f>IF(OR(B373=0,B373=""),0,IF(COUNTIFS(Items!$E:$E,J373,Items!$F:$F,K373)+COUNTIFS(Items!$J:$J,J373,Items!$K:$K,K373)+COUNTIFS(Items!$O:$O,J373,Items!$P:$P,K373)=1,0,1))</f>
        <v>0</v>
      </c>
      <c r="M373" s="14">
        <v>1722</v>
      </c>
      <c r="N373" s="14">
        <v>0</v>
      </c>
      <c r="T373" s="10" t="str">
        <f>IF(RepPF!$L$4=Lists!$E$2,Lists!$E$2,IF(RepPF!$L$4&lt;&gt;"",IF($C373=RepPF!$L$4,RepPF!$L$4,0),Lists!$E$2))</f>
        <v>Все объекты</v>
      </c>
    </row>
    <row r="374" spans="2:20" x14ac:dyDescent="0.25">
      <c r="B374" s="7">
        <v>45524</v>
      </c>
      <c r="C374" s="1" t="s">
        <v>195</v>
      </c>
      <c r="J374" s="1" t="s">
        <v>44</v>
      </c>
      <c r="K374" s="1" t="s">
        <v>69</v>
      </c>
      <c r="L374" s="1">
        <f>IF(OR(B374=0,B374=""),0,IF(COUNTIFS(Items!$E:$E,J374,Items!$F:$F,K374)+COUNTIFS(Items!$J:$J,J374,Items!$K:$K,K374)+COUNTIFS(Items!$O:$O,J374,Items!$P:$P,K374)=1,0,1))</f>
        <v>0</v>
      </c>
      <c r="M374" s="14">
        <v>2024</v>
      </c>
      <c r="N374" s="14">
        <v>0</v>
      </c>
      <c r="T374" s="10" t="str">
        <f>IF(RepPF!$L$4=Lists!$E$2,Lists!$E$2,IF(RepPF!$L$4&lt;&gt;"",IF($C374=RepPF!$L$4,RepPF!$L$4,0),Lists!$E$2))</f>
        <v>Все объекты</v>
      </c>
    </row>
    <row r="375" spans="2:20" x14ac:dyDescent="0.25">
      <c r="B375" s="7">
        <v>45524</v>
      </c>
      <c r="C375" s="1" t="s">
        <v>195</v>
      </c>
      <c r="J375" s="1" t="s">
        <v>44</v>
      </c>
      <c r="K375" s="1" t="s">
        <v>76</v>
      </c>
      <c r="L375" s="1">
        <f>IF(OR(B375=0,B375=""),0,IF(COUNTIFS(Items!$E:$E,J375,Items!$F:$F,K375)+COUNTIFS(Items!$J:$J,J375,Items!$K:$K,K375)+COUNTIFS(Items!$O:$O,J375,Items!$P:$P,K375)=1,0,1))</f>
        <v>0</v>
      </c>
      <c r="M375" s="14">
        <v>972.93</v>
      </c>
      <c r="N375" s="14">
        <v>0</v>
      </c>
      <c r="T375" s="10" t="str">
        <f>IF(RepPF!$L$4=Lists!$E$2,Lists!$E$2,IF(RepPF!$L$4&lt;&gt;"",IF($C375=RepPF!$L$4,RepPF!$L$4,0),Lists!$E$2))</f>
        <v>Все объекты</v>
      </c>
    </row>
    <row r="376" spans="2:20" x14ac:dyDescent="0.25">
      <c r="B376" s="7">
        <v>45525</v>
      </c>
      <c r="C376" s="1" t="s">
        <v>195</v>
      </c>
      <c r="J376" s="1" t="s">
        <v>44</v>
      </c>
      <c r="K376" s="1" t="s">
        <v>76</v>
      </c>
      <c r="L376" s="1">
        <f>IF(OR(B376=0,B376=""),0,IF(COUNTIFS(Items!$E:$E,J376,Items!$F:$F,K376)+COUNTIFS(Items!$J:$J,J376,Items!$K:$K,K376)+COUNTIFS(Items!$O:$O,J376,Items!$P:$P,K376)=1,0,1))</f>
        <v>0</v>
      </c>
      <c r="M376" s="14">
        <v>7979.4</v>
      </c>
      <c r="N376" s="14">
        <v>0</v>
      </c>
      <c r="T376" s="10" t="str">
        <f>IF(RepPF!$L$4=Lists!$E$2,Lists!$E$2,IF(RepPF!$L$4&lt;&gt;"",IF($C376=RepPF!$L$4,RepPF!$L$4,0),Lists!$E$2))</f>
        <v>Все объекты</v>
      </c>
    </row>
    <row r="377" spans="2:20" x14ac:dyDescent="0.25">
      <c r="B377" s="7">
        <v>45525</v>
      </c>
      <c r="C377" s="1" t="s">
        <v>195</v>
      </c>
      <c r="J377" s="1" t="s">
        <v>44</v>
      </c>
      <c r="K377" s="1" t="s">
        <v>69</v>
      </c>
      <c r="L377" s="1">
        <f>IF(OR(B377=0,B377=""),0,IF(COUNTIFS(Items!$E:$E,J377,Items!$F:$F,K377)+COUNTIFS(Items!$J:$J,J377,Items!$K:$K,K377)+COUNTIFS(Items!$O:$O,J377,Items!$P:$P,K377)=1,0,1))</f>
        <v>0</v>
      </c>
      <c r="M377" s="14">
        <v>2275</v>
      </c>
      <c r="N377" s="14">
        <v>0</v>
      </c>
      <c r="T377" s="10" t="str">
        <f>IF(RepPF!$L$4=Lists!$E$2,Lists!$E$2,IF(RepPF!$L$4&lt;&gt;"",IF($C377=RepPF!$L$4,RepPF!$L$4,0),Lists!$E$2))</f>
        <v>Все объекты</v>
      </c>
    </row>
    <row r="378" spans="2:20" x14ac:dyDescent="0.25">
      <c r="B378" s="7">
        <v>45526</v>
      </c>
      <c r="C378" s="1" t="s">
        <v>195</v>
      </c>
      <c r="J378" s="1" t="s">
        <v>44</v>
      </c>
      <c r="K378" s="1" t="s">
        <v>72</v>
      </c>
      <c r="L378" s="1">
        <f>IF(OR(B378=0,B378=""),0,IF(COUNTIFS(Items!$E:$E,J378,Items!$F:$F,K378)+COUNTIFS(Items!$J:$J,J378,Items!$K:$K,K378)+COUNTIFS(Items!$O:$O,J378,Items!$P:$P,K378)=1,0,1))</f>
        <v>0</v>
      </c>
      <c r="M378" s="14">
        <v>8610</v>
      </c>
      <c r="N378" s="14">
        <v>0</v>
      </c>
      <c r="T378" s="10" t="str">
        <f>IF(RepPF!$L$4=Lists!$E$2,Lists!$E$2,IF(RepPF!$L$4&lt;&gt;"",IF($C378=RepPF!$L$4,RepPF!$L$4,0),Lists!$E$2))</f>
        <v>Все объекты</v>
      </c>
    </row>
    <row r="379" spans="2:20" x14ac:dyDescent="0.25">
      <c r="B379" s="7">
        <v>45528</v>
      </c>
      <c r="C379" s="1" t="s">
        <v>195</v>
      </c>
      <c r="J379" s="1" t="s">
        <v>44</v>
      </c>
      <c r="K379" s="1" t="s">
        <v>69</v>
      </c>
      <c r="L379" s="1">
        <f>IF(OR(B379=0,B379=""),0,IF(COUNTIFS(Items!$E:$E,J379,Items!$F:$F,K379)+COUNTIFS(Items!$J:$J,J379,Items!$K:$K,K379)+COUNTIFS(Items!$O:$O,J379,Items!$P:$P,K379)=1,0,1))</f>
        <v>0</v>
      </c>
      <c r="M379" s="14">
        <v>3220</v>
      </c>
      <c r="N379" s="14">
        <v>0</v>
      </c>
      <c r="T379" s="10" t="str">
        <f>IF(RepPF!$L$4=Lists!$E$2,Lists!$E$2,IF(RepPF!$L$4&lt;&gt;"",IF($C379=RepPF!$L$4,RepPF!$L$4,0),Lists!$E$2))</f>
        <v>Все объекты</v>
      </c>
    </row>
    <row r="380" spans="2:20" x14ac:dyDescent="0.25">
      <c r="B380" s="7">
        <v>45529</v>
      </c>
      <c r="C380" s="1" t="s">
        <v>195</v>
      </c>
      <c r="J380" s="1" t="s">
        <v>44</v>
      </c>
      <c r="K380" s="1" t="s">
        <v>69</v>
      </c>
      <c r="L380" s="1">
        <f>IF(OR(B380=0,B380=""),0,IF(COUNTIFS(Items!$E:$E,J380,Items!$F:$F,K380)+COUNTIFS(Items!$J:$J,J380,Items!$K:$K,K380)+COUNTIFS(Items!$O:$O,J380,Items!$P:$P,K380)=1,0,1))</f>
        <v>0</v>
      </c>
      <c r="M380" s="14">
        <v>1622.6799999999998</v>
      </c>
      <c r="N380" s="14">
        <v>0</v>
      </c>
      <c r="T380" s="10" t="str">
        <f>IF(RepPF!$L$4=Lists!$E$2,Lists!$E$2,IF(RepPF!$L$4&lt;&gt;"",IF($C380=RepPF!$L$4,RepPF!$L$4,0),Lists!$E$2))</f>
        <v>Все объекты</v>
      </c>
    </row>
    <row r="381" spans="2:20" x14ac:dyDescent="0.25">
      <c r="B381" s="7">
        <v>45524</v>
      </c>
      <c r="C381" s="1" t="s">
        <v>195</v>
      </c>
      <c r="J381" s="1" t="s">
        <v>44</v>
      </c>
      <c r="K381" s="1" t="s">
        <v>76</v>
      </c>
      <c r="L381" s="1">
        <f>IF(OR(B381=0,B381=""),0,IF(COUNTIFS(Items!$E:$E,J381,Items!$F:$F,K381)+COUNTIFS(Items!$J:$J,J381,Items!$K:$K,K381)+COUNTIFS(Items!$O:$O,J381,Items!$P:$P,K381)=1,0,1))</f>
        <v>0</v>
      </c>
      <c r="M381" s="14">
        <v>1229.8</v>
      </c>
      <c r="N381" s="14">
        <v>0</v>
      </c>
      <c r="T381" s="10" t="str">
        <f>IF(RepPF!$L$4=Lists!$E$2,Lists!$E$2,IF(RepPF!$L$4&lt;&gt;"",IF($C381=RepPF!$L$4,RepPF!$L$4,0),Lists!$E$2))</f>
        <v>Все объекты</v>
      </c>
    </row>
    <row r="382" spans="2:20" x14ac:dyDescent="0.25">
      <c r="B382" s="7">
        <v>45524</v>
      </c>
      <c r="C382" s="1" t="s">
        <v>194</v>
      </c>
      <c r="J382" s="1" t="s">
        <v>44</v>
      </c>
      <c r="K382" s="1" t="s">
        <v>70</v>
      </c>
      <c r="L382" s="1">
        <f>IF(OR(B382=0,B382=""),0,IF(COUNTIFS(Items!$E:$E,J382,Items!$F:$F,K382)+COUNTIFS(Items!$J:$J,J382,Items!$K:$K,K382)+COUNTIFS(Items!$O:$O,J382,Items!$P:$P,K382)=1,0,1))</f>
        <v>0</v>
      </c>
      <c r="M382" s="14">
        <v>59855.25</v>
      </c>
      <c r="N382" s="14">
        <v>0</v>
      </c>
      <c r="T382" s="10" t="str">
        <f>IF(RepPF!$L$4=Lists!$E$2,Lists!$E$2,IF(RepPF!$L$4&lt;&gt;"",IF($C382=RepPF!$L$4,RepPF!$L$4,0),Lists!$E$2))</f>
        <v>Все объекты</v>
      </c>
    </row>
    <row r="383" spans="2:20" x14ac:dyDescent="0.25">
      <c r="B383" s="7">
        <v>45524</v>
      </c>
      <c r="C383" s="1" t="s">
        <v>195</v>
      </c>
      <c r="J383" s="1" t="s">
        <v>44</v>
      </c>
      <c r="K383" s="1" t="s">
        <v>70</v>
      </c>
      <c r="L383" s="1">
        <f>IF(OR(B383=0,B383=""),0,IF(COUNTIFS(Items!$E:$E,J383,Items!$F:$F,K383)+COUNTIFS(Items!$J:$J,J383,Items!$K:$K,K383)+COUNTIFS(Items!$O:$O,J383,Items!$P:$P,K383)=1,0,1))</f>
        <v>0</v>
      </c>
      <c r="M383" s="14">
        <v>136869.48000000001</v>
      </c>
      <c r="N383" s="14">
        <v>0</v>
      </c>
      <c r="T383" s="10" t="str">
        <f>IF(RepPF!$L$4=Lists!$E$2,Lists!$E$2,IF(RepPF!$L$4&lt;&gt;"",IF($C383=RepPF!$L$4,RepPF!$L$4,0),Lists!$E$2))</f>
        <v>Все объекты</v>
      </c>
    </row>
    <row r="384" spans="2:20" x14ac:dyDescent="0.25">
      <c r="B384" s="7">
        <v>45526</v>
      </c>
      <c r="C384" s="1" t="s">
        <v>195</v>
      </c>
      <c r="J384" s="1" t="s">
        <v>44</v>
      </c>
      <c r="K384" s="1" t="s">
        <v>113</v>
      </c>
      <c r="L384" s="1">
        <f>IF(OR(B384=0,B384=""),0,IF(COUNTIFS(Items!$E:$E,J384,Items!$F:$F,K384)+COUNTIFS(Items!$J:$J,J384,Items!$K:$K,K384)+COUNTIFS(Items!$O:$O,J384,Items!$P:$P,K384)=1,0,1))</f>
        <v>0</v>
      </c>
      <c r="M384" s="14">
        <v>40158</v>
      </c>
      <c r="N384" s="14">
        <v>0</v>
      </c>
      <c r="T384" s="10" t="str">
        <f>IF(RepPF!$L$4=Lists!$E$2,Lists!$E$2,IF(RepPF!$L$4&lt;&gt;"",IF($C384=RepPF!$L$4,RepPF!$L$4,0),Lists!$E$2))</f>
        <v>Все объекты</v>
      </c>
    </row>
    <row r="385" spans="2:20" x14ac:dyDescent="0.25">
      <c r="B385" s="7">
        <v>45526</v>
      </c>
      <c r="C385" s="1" t="s">
        <v>194</v>
      </c>
      <c r="J385" s="1" t="s">
        <v>44</v>
      </c>
      <c r="K385" s="1" t="s">
        <v>99</v>
      </c>
      <c r="L385" s="1">
        <f>IF(OR(B385=0,B385=""),0,IF(COUNTIFS(Items!$E:$E,J385,Items!$F:$F,K385)+COUNTIFS(Items!$J:$J,J385,Items!$K:$K,K385)+COUNTIFS(Items!$O:$O,J385,Items!$P:$P,K385)=1,0,1))</f>
        <v>0</v>
      </c>
      <c r="M385" s="14">
        <v>368379.99999999994</v>
      </c>
      <c r="N385" s="14">
        <v>0</v>
      </c>
      <c r="T385" s="10" t="str">
        <f>IF(RepPF!$L$4=Lists!$E$2,Lists!$E$2,IF(RepPF!$L$4&lt;&gt;"",IF($C385=RepPF!$L$4,RepPF!$L$4,0),Lists!$E$2))</f>
        <v>Все объекты</v>
      </c>
    </row>
    <row r="386" spans="2:20" x14ac:dyDescent="0.25">
      <c r="B386" s="7">
        <v>45528</v>
      </c>
      <c r="C386" s="1" t="s">
        <v>195</v>
      </c>
      <c r="J386" s="1" t="s">
        <v>44</v>
      </c>
      <c r="K386" s="1" t="s">
        <v>99</v>
      </c>
      <c r="L386" s="1">
        <f>IF(OR(B386=0,B386=""),0,IF(COUNTIFS(Items!$E:$E,J386,Items!$F:$F,K386)+COUNTIFS(Items!$J:$J,J386,Items!$K:$K,K386)+COUNTIFS(Items!$O:$O,J386,Items!$P:$P,K386)=1,0,1))</f>
        <v>0</v>
      </c>
      <c r="M386" s="14">
        <v>92950</v>
      </c>
      <c r="N386" s="14">
        <v>0</v>
      </c>
      <c r="T386" s="10" t="str">
        <f>IF(RepPF!$L$4=Lists!$E$2,Lists!$E$2,IF(RepPF!$L$4&lt;&gt;"",IF($C386=RepPF!$L$4,RepPF!$L$4,0),Lists!$E$2))</f>
        <v>Все объекты</v>
      </c>
    </row>
    <row r="387" spans="2:20" x14ac:dyDescent="0.25">
      <c r="B387" s="7">
        <v>45528</v>
      </c>
      <c r="C387" s="1" t="s">
        <v>195</v>
      </c>
      <c r="J387" s="1" t="s">
        <v>44</v>
      </c>
      <c r="K387" s="1" t="s">
        <v>81</v>
      </c>
      <c r="L387" s="1">
        <f>IF(OR(B387=0,B387=""),0,IF(COUNTIFS(Items!$E:$E,J387,Items!$F:$F,K387)+COUNTIFS(Items!$J:$J,J387,Items!$K:$K,K387)+COUNTIFS(Items!$O:$O,J387,Items!$P:$P,K387)=1,0,1))</f>
        <v>0</v>
      </c>
      <c r="M387" s="14">
        <v>10010</v>
      </c>
      <c r="N387" s="14">
        <v>0</v>
      </c>
      <c r="T387" s="10" t="str">
        <f>IF(RepPF!$L$4=Lists!$E$2,Lists!$E$2,IF(RepPF!$L$4&lt;&gt;"",IF($C387=RepPF!$L$4,RepPF!$L$4,0),Lists!$E$2))</f>
        <v>Все объекты</v>
      </c>
    </row>
    <row r="388" spans="2:20" x14ac:dyDescent="0.25">
      <c r="B388" s="7">
        <v>45529</v>
      </c>
      <c r="C388" s="1" t="s">
        <v>195</v>
      </c>
      <c r="J388" s="1" t="s">
        <v>44</v>
      </c>
      <c r="K388" s="1" t="s">
        <v>81</v>
      </c>
      <c r="L388" s="1">
        <f>IF(OR(B388=0,B388=""),0,IF(COUNTIFS(Items!$E:$E,J388,Items!$F:$F,K388)+COUNTIFS(Items!$J:$J,J388,Items!$K:$K,K388)+COUNTIFS(Items!$O:$O,J388,Items!$P:$P,K388)=1,0,1))</f>
        <v>0</v>
      </c>
      <c r="M388" s="14">
        <v>19680</v>
      </c>
      <c r="N388" s="14">
        <v>0</v>
      </c>
      <c r="T388" s="10" t="str">
        <f>IF(RepPF!$L$4=Lists!$E$2,Lists!$E$2,IF(RepPF!$L$4&lt;&gt;"",IF($C388=RepPF!$L$4,RepPF!$L$4,0),Lists!$E$2))</f>
        <v>Все объекты</v>
      </c>
    </row>
    <row r="389" spans="2:20" x14ac:dyDescent="0.25">
      <c r="B389" s="7">
        <v>45531</v>
      </c>
      <c r="C389" s="1" t="s">
        <v>195</v>
      </c>
      <c r="J389" s="1" t="s">
        <v>44</v>
      </c>
      <c r="K389" s="1" t="s">
        <v>74</v>
      </c>
      <c r="L389" s="1">
        <f>IF(OR(B389=0,B389=""),0,IF(COUNTIFS(Items!$E:$E,J389,Items!$F:$F,K389)+COUNTIFS(Items!$J:$J,J389,Items!$K:$K,K389)+COUNTIFS(Items!$O:$O,J389,Items!$P:$P,K389)=1,0,1))</f>
        <v>0</v>
      </c>
      <c r="M389" s="14">
        <v>6456.56</v>
      </c>
      <c r="N389" s="14">
        <v>0</v>
      </c>
      <c r="T389" s="10" t="str">
        <f>IF(RepPF!$L$4=Lists!$E$2,Lists!$E$2,IF(RepPF!$L$4&lt;&gt;"",IF($C389=RepPF!$L$4,RepPF!$L$4,0),Lists!$E$2))</f>
        <v>Все объекты</v>
      </c>
    </row>
    <row r="390" spans="2:20" x14ac:dyDescent="0.25">
      <c r="B390" s="7">
        <v>45533</v>
      </c>
      <c r="C390" s="1" t="s">
        <v>195</v>
      </c>
      <c r="J390" s="1" t="s">
        <v>44</v>
      </c>
      <c r="K390" s="1" t="s">
        <v>113</v>
      </c>
      <c r="L390" s="1">
        <f>IF(OR(B390=0,B390=""),0,IF(COUNTIFS(Items!$E:$E,J390,Items!$F:$F,K390)+COUNTIFS(Items!$J:$J,J390,Items!$K:$K,K390)+COUNTIFS(Items!$O:$O,J390,Items!$P:$P,K390)=1,0,1))</f>
        <v>0</v>
      </c>
      <c r="M390" s="14">
        <v>55369.999999999993</v>
      </c>
      <c r="N390" s="14">
        <v>0</v>
      </c>
      <c r="T390" s="10" t="str">
        <f>IF(RepPF!$L$4=Lists!$E$2,Lists!$E$2,IF(RepPF!$L$4&lt;&gt;"",IF($C390=RepPF!$L$4,RepPF!$L$4,0),Lists!$E$2))</f>
        <v>Все объекты</v>
      </c>
    </row>
    <row r="391" spans="2:20" x14ac:dyDescent="0.25">
      <c r="B391" s="7">
        <v>45534</v>
      </c>
      <c r="C391" s="1" t="s">
        <v>195</v>
      </c>
      <c r="J391" s="1" t="s">
        <v>44</v>
      </c>
      <c r="K391" s="1" t="s">
        <v>76</v>
      </c>
      <c r="L391" s="1">
        <f>IF(OR(B391=0,B391=""),0,IF(COUNTIFS(Items!$E:$E,J391,Items!$F:$F,K391)+COUNTIFS(Items!$J:$J,J391,Items!$K:$K,K391)+COUNTIFS(Items!$O:$O,J391,Items!$P:$P,K391)=1,0,1))</f>
        <v>0</v>
      </c>
      <c r="M391" s="14">
        <v>795.07999999999993</v>
      </c>
      <c r="N391" s="14">
        <v>0</v>
      </c>
      <c r="T391" s="10" t="str">
        <f>IF(RepPF!$L$4=Lists!$E$2,Lists!$E$2,IF(RepPF!$L$4&lt;&gt;"",IF($C391=RepPF!$L$4,RepPF!$L$4,0),Lists!$E$2))</f>
        <v>Все объекты</v>
      </c>
    </row>
    <row r="392" spans="2:20" x14ac:dyDescent="0.25">
      <c r="B392" s="7">
        <v>45545</v>
      </c>
      <c r="C392" s="1" t="s">
        <v>195</v>
      </c>
      <c r="J392" s="1" t="s">
        <v>44</v>
      </c>
      <c r="K392" s="1" t="s">
        <v>76</v>
      </c>
      <c r="L392" s="1">
        <f>IF(OR(B392=0,B392=""),0,IF(COUNTIFS(Items!$E:$E,J392,Items!$F:$F,K392)+COUNTIFS(Items!$J:$J,J392,Items!$K:$K,K392)+COUNTIFS(Items!$O:$O,J392,Items!$P:$P,K392)=1,0,1))</f>
        <v>0</v>
      </c>
      <c r="M392" s="14">
        <v>482.3</v>
      </c>
      <c r="N392" s="14">
        <v>0</v>
      </c>
      <c r="T392" s="10" t="str">
        <f>IF(RepPF!$L$4=Lists!$E$2,Lists!$E$2,IF(RepPF!$L$4&lt;&gt;"",IF($C392=RepPF!$L$4,RepPF!$L$4,0),Lists!$E$2))</f>
        <v>Все объекты</v>
      </c>
    </row>
    <row r="393" spans="2:20" x14ac:dyDescent="0.25">
      <c r="B393" s="7">
        <v>45545</v>
      </c>
      <c r="C393" s="1" t="s">
        <v>195</v>
      </c>
      <c r="J393" s="1" t="s">
        <v>44</v>
      </c>
      <c r="K393" s="1" t="s">
        <v>70</v>
      </c>
      <c r="L393" s="1">
        <f>IF(OR(B393=0,B393=""),0,IF(COUNTIFS(Items!$E:$E,J393,Items!$F:$F,K393)+COUNTIFS(Items!$J:$J,J393,Items!$K:$K,K393)+COUNTIFS(Items!$O:$O,J393,Items!$P:$P,K393)=1,0,1))</f>
        <v>0</v>
      </c>
      <c r="M393" s="14">
        <v>49200</v>
      </c>
      <c r="N393" s="14">
        <v>0</v>
      </c>
      <c r="T393" s="10" t="str">
        <f>IF(RepPF!$L$4=Lists!$E$2,Lists!$E$2,IF(RepPF!$L$4&lt;&gt;"",IF($C393=RepPF!$L$4,RepPF!$L$4,0),Lists!$E$2))</f>
        <v>Все объекты</v>
      </c>
    </row>
    <row r="394" spans="2:20" x14ac:dyDescent="0.25">
      <c r="B394" s="7">
        <v>45546</v>
      </c>
      <c r="C394" s="1" t="s">
        <v>194</v>
      </c>
      <c r="J394" s="1" t="s">
        <v>44</v>
      </c>
      <c r="K394" s="1" t="s">
        <v>70</v>
      </c>
      <c r="L394" s="1">
        <f>IF(OR(B394=0,B394=""),0,IF(COUNTIFS(Items!$E:$E,J394,Items!$F:$F,K394)+COUNTIFS(Items!$J:$J,J394,Items!$K:$K,K394)+COUNTIFS(Items!$O:$O,J394,Items!$P:$P,K394)=1,0,1))</f>
        <v>0</v>
      </c>
      <c r="M394" s="14">
        <v>12696</v>
      </c>
      <c r="N394" s="14">
        <v>0</v>
      </c>
      <c r="T394" s="10" t="str">
        <f>IF(RepPF!$L$4=Lists!$E$2,Lists!$E$2,IF(RepPF!$L$4&lt;&gt;"",IF($C394=RepPF!$L$4,RepPF!$L$4,0),Lists!$E$2))</f>
        <v>Все объекты</v>
      </c>
    </row>
    <row r="395" spans="2:20" x14ac:dyDescent="0.25">
      <c r="B395" s="7">
        <v>45548</v>
      </c>
      <c r="C395" s="1" t="s">
        <v>195</v>
      </c>
      <c r="J395" s="1" t="s">
        <v>44</v>
      </c>
      <c r="K395" s="1" t="s">
        <v>81</v>
      </c>
      <c r="L395" s="1">
        <f>IF(OR(B395=0,B395=""),0,IF(COUNTIFS(Items!$E:$E,J395,Items!$F:$F,K395)+COUNTIFS(Items!$J:$J,J395,Items!$K:$K,K395)+COUNTIFS(Items!$O:$O,J395,Items!$P:$P,K395)=1,0,1))</f>
        <v>0</v>
      </c>
      <c r="M395" s="14">
        <v>5277.0999999999995</v>
      </c>
      <c r="N395" s="14">
        <v>0</v>
      </c>
      <c r="T395" s="10" t="str">
        <f>IF(RepPF!$L$4=Lists!$E$2,Lists!$E$2,IF(RepPF!$L$4&lt;&gt;"",IF($C395=RepPF!$L$4,RepPF!$L$4,0),Lists!$E$2))</f>
        <v>Все объекты</v>
      </c>
    </row>
    <row r="396" spans="2:20" x14ac:dyDescent="0.25">
      <c r="B396" s="7">
        <v>45548</v>
      </c>
      <c r="C396" s="1" t="s">
        <v>195</v>
      </c>
      <c r="J396" s="1" t="s">
        <v>44</v>
      </c>
      <c r="K396" s="1" t="s">
        <v>81</v>
      </c>
      <c r="L396" s="1">
        <f>IF(OR(B396=0,B396=""),0,IF(COUNTIFS(Items!$E:$E,J396,Items!$F:$F,K396)+COUNTIFS(Items!$J:$J,J396,Items!$K:$K,K396)+COUNTIFS(Items!$O:$O,J396,Items!$P:$P,K396)=1,0,1))</f>
        <v>0</v>
      </c>
      <c r="M396" s="14">
        <v>750.75</v>
      </c>
      <c r="N396" s="14">
        <v>0</v>
      </c>
      <c r="T396" s="10" t="str">
        <f>IF(RepPF!$L$4=Lists!$E$2,Lists!$E$2,IF(RepPF!$L$4&lt;&gt;"",IF($C396=RepPF!$L$4,RepPF!$L$4,0),Lists!$E$2))</f>
        <v>Все объекты</v>
      </c>
    </row>
    <row r="397" spans="2:20" x14ac:dyDescent="0.25">
      <c r="B397" s="7">
        <v>45548</v>
      </c>
      <c r="C397" s="1" t="s">
        <v>195</v>
      </c>
      <c r="J397" s="1" t="s">
        <v>44</v>
      </c>
      <c r="K397" s="1" t="s">
        <v>81</v>
      </c>
      <c r="L397" s="1">
        <f>IF(OR(B397=0,B397=""),0,IF(COUNTIFS(Items!$E:$E,J397,Items!$F:$F,K397)+COUNTIFS(Items!$J:$J,J397,Items!$K:$K,K397)+COUNTIFS(Items!$O:$O,J397,Items!$P:$P,K397)=1,0,1))</f>
        <v>0</v>
      </c>
      <c r="M397" s="14">
        <v>125.58</v>
      </c>
      <c r="N397" s="14">
        <v>0</v>
      </c>
      <c r="T397" s="10" t="str">
        <f>IF(RepPF!$L$4=Lists!$E$2,Lists!$E$2,IF(RepPF!$L$4&lt;&gt;"",IF($C397=RepPF!$L$4,RepPF!$L$4,0),Lists!$E$2))</f>
        <v>Все объекты</v>
      </c>
    </row>
    <row r="398" spans="2:20" x14ac:dyDescent="0.25">
      <c r="B398" s="7">
        <v>45548</v>
      </c>
      <c r="C398" s="1" t="s">
        <v>195</v>
      </c>
      <c r="J398" s="1" t="s">
        <v>44</v>
      </c>
      <c r="K398" s="1" t="s">
        <v>76</v>
      </c>
      <c r="L398" s="1">
        <f>IF(OR(B398=0,B398=""),0,IF(COUNTIFS(Items!$E:$E,J398,Items!$F:$F,K398)+COUNTIFS(Items!$J:$J,J398,Items!$K:$K,K398)+COUNTIFS(Items!$O:$O,J398,Items!$P:$P,K398)=1,0,1))</f>
        <v>0</v>
      </c>
      <c r="M398" s="14">
        <v>584.25</v>
      </c>
      <c r="N398" s="14">
        <v>0</v>
      </c>
      <c r="T398" s="10" t="str">
        <f>IF(RepPF!$L$4=Lists!$E$2,Lists!$E$2,IF(RepPF!$L$4&lt;&gt;"",IF($C398=RepPF!$L$4,RepPF!$L$4,0),Lists!$E$2))</f>
        <v>Все объекты</v>
      </c>
    </row>
    <row r="399" spans="2:20" x14ac:dyDescent="0.25">
      <c r="B399" s="7">
        <v>45548</v>
      </c>
      <c r="C399" s="1" t="s">
        <v>195</v>
      </c>
      <c r="J399" s="1" t="s">
        <v>44</v>
      </c>
      <c r="K399" s="1" t="s">
        <v>72</v>
      </c>
      <c r="L399" s="1">
        <f>IF(OR(B399=0,B399=""),0,IF(COUNTIFS(Items!$E:$E,J399,Items!$F:$F,K399)+COUNTIFS(Items!$J:$J,J399,Items!$K:$K,K399)+COUNTIFS(Items!$O:$O,J399,Items!$P:$P,K399)=1,0,1))</f>
        <v>0</v>
      </c>
      <c r="M399" s="14">
        <v>7360</v>
      </c>
      <c r="N399" s="14">
        <v>0</v>
      </c>
      <c r="T399" s="10" t="str">
        <f>IF(RepPF!$L$4=Lists!$E$2,Lists!$E$2,IF(RepPF!$L$4&lt;&gt;"",IF($C399=RepPF!$L$4,RepPF!$L$4,0),Lists!$E$2))</f>
        <v>Все объекты</v>
      </c>
    </row>
    <row r="400" spans="2:20" x14ac:dyDescent="0.25">
      <c r="B400" s="7">
        <v>45548</v>
      </c>
      <c r="C400" s="1" t="s">
        <v>194</v>
      </c>
      <c r="J400" s="1" t="s">
        <v>44</v>
      </c>
      <c r="K400" s="1" t="s">
        <v>92</v>
      </c>
      <c r="L400" s="1">
        <f>IF(OR(B400=0,B400=""),0,IF(COUNTIFS(Items!$E:$E,J400,Items!$F:$F,K400)+COUNTIFS(Items!$J:$J,J400,Items!$K:$K,K400)+COUNTIFS(Items!$O:$O,J400,Items!$P:$P,K400)=1,0,1))</f>
        <v>0</v>
      </c>
      <c r="M400" s="14">
        <v>15254.999999999998</v>
      </c>
      <c r="N400" s="14">
        <v>0</v>
      </c>
      <c r="T400" s="10" t="str">
        <f>IF(RepPF!$L$4=Lists!$E$2,Lists!$E$2,IF(RepPF!$L$4&lt;&gt;"",IF($C400=RepPF!$L$4,RepPF!$L$4,0),Lists!$E$2))</f>
        <v>Все объекты</v>
      </c>
    </row>
    <row r="401" spans="2:20" x14ac:dyDescent="0.25">
      <c r="B401" s="7">
        <v>45552</v>
      </c>
      <c r="C401" s="1" t="s">
        <v>194</v>
      </c>
      <c r="J401" s="1" t="s">
        <v>44</v>
      </c>
      <c r="K401" s="1" t="s">
        <v>74</v>
      </c>
      <c r="L401" s="1">
        <f>IF(OR(B401=0,B401=""),0,IF(COUNTIFS(Items!$E:$E,J401,Items!$F:$F,K401)+COUNTIFS(Items!$J:$J,J401,Items!$K:$K,K401)+COUNTIFS(Items!$O:$O,J401,Items!$P:$P,K401)=1,0,1))</f>
        <v>0</v>
      </c>
      <c r="M401" s="14">
        <v>4719</v>
      </c>
      <c r="N401" s="14">
        <v>0</v>
      </c>
      <c r="T401" s="10" t="str">
        <f>IF(RepPF!$L$4=Lists!$E$2,Lists!$E$2,IF(RepPF!$L$4&lt;&gt;"",IF($C401=RepPF!$L$4,RepPF!$L$4,0),Lists!$E$2))</f>
        <v>Все объекты</v>
      </c>
    </row>
    <row r="402" spans="2:20" x14ac:dyDescent="0.25">
      <c r="B402" s="7">
        <v>45552</v>
      </c>
      <c r="C402" s="1" t="s">
        <v>194</v>
      </c>
      <c r="J402" s="1" t="s">
        <v>44</v>
      </c>
      <c r="K402" s="1" t="s">
        <v>70</v>
      </c>
      <c r="L402" s="1">
        <f>IF(OR(B402=0,B402=""),0,IF(COUNTIFS(Items!$E:$E,J402,Items!$F:$F,K402)+COUNTIFS(Items!$J:$J,J402,Items!$K:$K,K402)+COUNTIFS(Items!$O:$O,J402,Items!$P:$P,K402)=1,0,1))</f>
        <v>0</v>
      </c>
      <c r="M402" s="14">
        <v>39858</v>
      </c>
      <c r="N402" s="14">
        <v>0</v>
      </c>
      <c r="T402" s="10" t="str">
        <f>IF(RepPF!$L$4=Lists!$E$2,Lists!$E$2,IF(RepPF!$L$4&lt;&gt;"",IF($C402=RepPF!$L$4,RepPF!$L$4,0),Lists!$E$2))</f>
        <v>Все объекты</v>
      </c>
    </row>
    <row r="403" spans="2:20" x14ac:dyDescent="0.25">
      <c r="B403" s="7">
        <v>45554</v>
      </c>
      <c r="C403" s="1" t="s">
        <v>195</v>
      </c>
      <c r="J403" s="1" t="s">
        <v>44</v>
      </c>
      <c r="K403" s="1" t="s">
        <v>70</v>
      </c>
      <c r="L403" s="1">
        <f>IF(OR(B403=0,B403=""),0,IF(COUNTIFS(Items!$E:$E,J403,Items!$F:$F,K403)+COUNTIFS(Items!$J:$J,J403,Items!$K:$K,K403)+COUNTIFS(Items!$O:$O,J403,Items!$P:$P,K403)=1,0,1))</f>
        <v>0</v>
      </c>
      <c r="M403" s="14">
        <v>12300</v>
      </c>
      <c r="N403" s="14">
        <v>0</v>
      </c>
      <c r="T403" s="10" t="str">
        <f>IF(RepPF!$L$4=Lists!$E$2,Lists!$E$2,IF(RepPF!$L$4&lt;&gt;"",IF($C403=RepPF!$L$4,RepPF!$L$4,0),Lists!$E$2))</f>
        <v>Все объекты</v>
      </c>
    </row>
    <row r="404" spans="2:20" x14ac:dyDescent="0.25">
      <c r="B404" s="7">
        <v>45561</v>
      </c>
      <c r="C404" s="1" t="s">
        <v>195</v>
      </c>
      <c r="J404" s="1" t="s">
        <v>110</v>
      </c>
      <c r="K404" s="1" t="s">
        <v>23</v>
      </c>
      <c r="L404" s="1">
        <f>IF(OR(B404=0,B404=""),0,IF(COUNTIFS(Items!$E:$E,J404,Items!$F:$F,K404)+COUNTIFS(Items!$J:$J,J404,Items!$K:$K,K404)+COUNTIFS(Items!$O:$O,J404,Items!$P:$P,K404)=1,0,1))</f>
        <v>0</v>
      </c>
      <c r="M404" s="14">
        <v>998.2</v>
      </c>
      <c r="N404" s="14">
        <v>0</v>
      </c>
      <c r="T404" s="10" t="str">
        <f>IF(RepPF!$L$4=Lists!$E$2,Lists!$E$2,IF(RepPF!$L$4&lt;&gt;"",IF($C404=RepPF!$L$4,RepPF!$L$4,0),Lists!$E$2))</f>
        <v>Все объекты</v>
      </c>
    </row>
    <row r="405" spans="2:20" x14ac:dyDescent="0.25">
      <c r="B405" s="7">
        <v>45563</v>
      </c>
      <c r="C405" s="1" t="s">
        <v>195</v>
      </c>
      <c r="J405" s="1" t="s">
        <v>44</v>
      </c>
      <c r="K405" s="1" t="s">
        <v>99</v>
      </c>
      <c r="L405" s="1">
        <f>IF(OR(B405=0,B405=""),0,IF(COUNTIFS(Items!$E:$E,J405,Items!$F:$F,K405)+COUNTIFS(Items!$J:$J,J405,Items!$K:$K,K405)+COUNTIFS(Items!$O:$O,J405,Items!$P:$P,K405)=1,0,1))</f>
        <v>0</v>
      </c>
      <c r="M405" s="14">
        <v>73450</v>
      </c>
      <c r="N405" s="14">
        <v>0</v>
      </c>
      <c r="T405" s="10" t="str">
        <f>IF(RepPF!$L$4=Lists!$E$2,Lists!$E$2,IF(RepPF!$L$4&lt;&gt;"",IF($C405=RepPF!$L$4,RepPF!$L$4,0),Lists!$E$2))</f>
        <v>Все объекты</v>
      </c>
    </row>
    <row r="406" spans="2:20" x14ac:dyDescent="0.25">
      <c r="B406" s="7">
        <v>45570</v>
      </c>
      <c r="C406" s="1" t="s">
        <v>195</v>
      </c>
      <c r="J406" s="1" t="s">
        <v>110</v>
      </c>
      <c r="K406" s="1" t="s">
        <v>23</v>
      </c>
      <c r="L406" s="1">
        <f>IF(OR(B406=0,B406=""),0,IF(COUNTIFS(Items!$E:$E,J406,Items!$F:$F,K406)+COUNTIFS(Items!$J:$J,J406,Items!$K:$K,K406)+COUNTIFS(Items!$O:$O,J406,Items!$P:$P,K406)=1,0,1))</f>
        <v>0</v>
      </c>
      <c r="M406" s="14">
        <v>2858.5699999999997</v>
      </c>
      <c r="N406" s="14">
        <v>0</v>
      </c>
      <c r="T406" s="10" t="str">
        <f>IF(RepPF!$L$4=Lists!$E$2,Lists!$E$2,IF(RepPF!$L$4&lt;&gt;"",IF($C406=RepPF!$L$4,RepPF!$L$4,0),Lists!$E$2))</f>
        <v>Все объекты</v>
      </c>
    </row>
    <row r="407" spans="2:20" x14ac:dyDescent="0.25">
      <c r="B407" s="7">
        <v>45573</v>
      </c>
      <c r="C407" s="1" t="s">
        <v>195</v>
      </c>
      <c r="J407" s="1" t="s">
        <v>110</v>
      </c>
      <c r="K407" s="1" t="s">
        <v>23</v>
      </c>
      <c r="L407" s="1">
        <f>IF(OR(B407=0,B407=""),0,IF(COUNTIFS(Items!$E:$E,J407,Items!$F:$F,K407)+COUNTIFS(Items!$J:$J,J407,Items!$K:$K,K407)+COUNTIFS(Items!$O:$O,J407,Items!$P:$P,K407)=1,0,1))</f>
        <v>0</v>
      </c>
      <c r="M407" s="14">
        <v>1355.9</v>
      </c>
      <c r="N407" s="14">
        <v>0</v>
      </c>
      <c r="T407" s="10" t="str">
        <f>IF(RepPF!$L$4=Lists!$E$2,Lists!$E$2,IF(RepPF!$L$4&lt;&gt;"",IF($C407=RepPF!$L$4,RepPF!$L$4,0),Lists!$E$2))</f>
        <v>Все объекты</v>
      </c>
    </row>
    <row r="408" spans="2:20" x14ac:dyDescent="0.25">
      <c r="B408" s="7">
        <v>45573</v>
      </c>
      <c r="C408" s="1" t="s">
        <v>195</v>
      </c>
      <c r="J408" s="1" t="s">
        <v>44</v>
      </c>
      <c r="K408" s="1" t="s">
        <v>81</v>
      </c>
      <c r="L408" s="1">
        <f>IF(OR(B408=0,B408=""),0,IF(COUNTIFS(Items!$E:$E,J408,Items!$F:$F,K408)+COUNTIFS(Items!$J:$J,J408,Items!$K:$K,K408)+COUNTIFS(Items!$O:$O,J408,Items!$P:$P,K408)=1,0,1))</f>
        <v>0</v>
      </c>
      <c r="M408" s="14">
        <v>10415.64</v>
      </c>
      <c r="N408" s="14">
        <v>0</v>
      </c>
      <c r="T408" s="10" t="str">
        <f>IF(RepPF!$L$4=Lists!$E$2,Lists!$E$2,IF(RepPF!$L$4&lt;&gt;"",IF($C408=RepPF!$L$4,RepPF!$L$4,0),Lists!$E$2))</f>
        <v>Все объекты</v>
      </c>
    </row>
    <row r="409" spans="2:20" x14ac:dyDescent="0.25">
      <c r="B409" s="7">
        <v>45573</v>
      </c>
      <c r="C409" s="1" t="s">
        <v>194</v>
      </c>
      <c r="J409" s="1" t="s">
        <v>44</v>
      </c>
      <c r="K409" s="1" t="s">
        <v>67</v>
      </c>
      <c r="L409" s="1">
        <f>IF(OR(B409=0,B409=""),0,IF(COUNTIFS(Items!$E:$E,J409,Items!$F:$F,K409)+COUNTIFS(Items!$J:$J,J409,Items!$K:$K,K409)+COUNTIFS(Items!$O:$O,J409,Items!$P:$P,K409)=1,0,1))</f>
        <v>0</v>
      </c>
      <c r="M409" s="14">
        <v>23267.72</v>
      </c>
      <c r="N409" s="14">
        <v>0</v>
      </c>
      <c r="T409" s="10" t="str">
        <f>IF(RepPF!$L$4=Lists!$E$2,Lists!$E$2,IF(RepPF!$L$4&lt;&gt;"",IF($C409=RepPF!$L$4,RepPF!$L$4,0),Lists!$E$2))</f>
        <v>Все объекты</v>
      </c>
    </row>
    <row r="410" spans="2:20" x14ac:dyDescent="0.25">
      <c r="B410" s="7">
        <v>45581</v>
      </c>
      <c r="C410" s="1" t="s">
        <v>195</v>
      </c>
      <c r="J410" s="1" t="s">
        <v>44</v>
      </c>
      <c r="K410" s="1" t="s">
        <v>67</v>
      </c>
      <c r="L410" s="1">
        <f>IF(OR(B410=0,B410=""),0,IF(COUNTIFS(Items!$E:$E,J410,Items!$F:$F,K410)+COUNTIFS(Items!$J:$J,J410,Items!$K:$K,K410)+COUNTIFS(Items!$O:$O,J410,Items!$P:$P,K410)=1,0,1))</f>
        <v>0</v>
      </c>
      <c r="M410" s="14">
        <v>18383.969999999998</v>
      </c>
      <c r="N410" s="14">
        <v>0</v>
      </c>
      <c r="T410" s="10" t="str">
        <f>IF(RepPF!$L$4=Lists!$E$2,Lists!$E$2,IF(RepPF!$L$4&lt;&gt;"",IF($C410=RepPF!$L$4,RepPF!$L$4,0),Lists!$E$2))</f>
        <v>Все объекты</v>
      </c>
    </row>
    <row r="411" spans="2:20" x14ac:dyDescent="0.25">
      <c r="B411" s="7">
        <v>45589</v>
      </c>
      <c r="C411" s="1" t="s">
        <v>195</v>
      </c>
      <c r="J411" s="1" t="s">
        <v>110</v>
      </c>
      <c r="K411" s="1" t="s">
        <v>23</v>
      </c>
      <c r="L411" s="1">
        <f>IF(OR(B411=0,B411=""),0,IF(COUNTIFS(Items!$E:$E,J411,Items!$F:$F,K411)+COUNTIFS(Items!$J:$J,J411,Items!$K:$K,K411)+COUNTIFS(Items!$O:$O,J411,Items!$P:$P,K411)=1,0,1))</f>
        <v>0</v>
      </c>
      <c r="M411" s="14">
        <v>2103.5299999999997</v>
      </c>
      <c r="N411" s="14">
        <v>0</v>
      </c>
      <c r="T411" s="10" t="str">
        <f>IF(RepPF!$L$4=Lists!$E$2,Lists!$E$2,IF(RepPF!$L$4&lt;&gt;"",IF($C411=RepPF!$L$4,RepPF!$L$4,0),Lists!$E$2))</f>
        <v>Все объекты</v>
      </c>
    </row>
    <row r="412" spans="2:20" x14ac:dyDescent="0.25">
      <c r="B412" s="7">
        <v>45589</v>
      </c>
      <c r="C412" s="1" t="s">
        <v>195</v>
      </c>
      <c r="J412" s="1" t="s">
        <v>44</v>
      </c>
      <c r="K412" s="1" t="s">
        <v>74</v>
      </c>
      <c r="L412" s="1">
        <f>IF(OR(B412=0,B412=""),0,IF(COUNTIFS(Items!$E:$E,J412,Items!$F:$F,K412)+COUNTIFS(Items!$J:$J,J412,Items!$K:$K,K412)+COUNTIFS(Items!$O:$O,J412,Items!$P:$P,K412)=1,0,1))</f>
        <v>0</v>
      </c>
      <c r="M412" s="14">
        <v>643.37</v>
      </c>
      <c r="N412" s="14">
        <v>0</v>
      </c>
      <c r="T412" s="10" t="str">
        <f>IF(RepPF!$L$4=Lists!$E$2,Lists!$E$2,IF(RepPF!$L$4&lt;&gt;"",IF($C412=RepPF!$L$4,RepPF!$L$4,0),Lists!$E$2))</f>
        <v>Все объекты</v>
      </c>
    </row>
    <row r="413" spans="2:20" x14ac:dyDescent="0.25">
      <c r="B413" s="7">
        <v>45590</v>
      </c>
      <c r="C413" s="1" t="s">
        <v>195</v>
      </c>
      <c r="J413" s="1" t="s">
        <v>44</v>
      </c>
      <c r="K413" s="1" t="s">
        <v>99</v>
      </c>
      <c r="L413" s="1">
        <f>IF(OR(B413=0,B413=""),0,IF(COUNTIFS(Items!$E:$E,J413,Items!$F:$F,K413)+COUNTIFS(Items!$J:$J,J413,Items!$K:$K,K413)+COUNTIFS(Items!$O:$O,J413,Items!$P:$P,K413)=1,0,1))</f>
        <v>0</v>
      </c>
      <c r="M413" s="14">
        <v>329025</v>
      </c>
      <c r="N413" s="14">
        <v>0</v>
      </c>
      <c r="T413" s="10" t="str">
        <f>IF(RepPF!$L$4=Lists!$E$2,Lists!$E$2,IF(RepPF!$L$4&lt;&gt;"",IF($C413=RepPF!$L$4,RepPF!$L$4,0),Lists!$E$2))</f>
        <v>Все объекты</v>
      </c>
    </row>
    <row r="414" spans="2:20" x14ac:dyDescent="0.25">
      <c r="B414" s="7">
        <v>45590</v>
      </c>
      <c r="C414" s="1" t="s">
        <v>194</v>
      </c>
      <c r="J414" s="1" t="s">
        <v>44</v>
      </c>
      <c r="K414" s="1" t="s">
        <v>67</v>
      </c>
      <c r="L414" s="1">
        <f>IF(OR(B414=0,B414=""),0,IF(COUNTIFS(Items!$E:$E,J414,Items!$F:$F,K414)+COUNTIFS(Items!$J:$J,J414,Items!$K:$K,K414)+COUNTIFS(Items!$O:$O,J414,Items!$P:$P,K414)=1,0,1))</f>
        <v>0</v>
      </c>
      <c r="M414" s="14">
        <v>10580</v>
      </c>
      <c r="N414" s="14">
        <v>0</v>
      </c>
      <c r="T414" s="10" t="str">
        <f>IF(RepPF!$L$4=Lists!$E$2,Lists!$E$2,IF(RepPF!$L$4&lt;&gt;"",IF($C414=RepPF!$L$4,RepPF!$L$4,0),Lists!$E$2))</f>
        <v>Все объекты</v>
      </c>
    </row>
    <row r="415" spans="2:20" x14ac:dyDescent="0.25">
      <c r="B415" s="7">
        <v>45601</v>
      </c>
      <c r="C415" s="1" t="s">
        <v>195</v>
      </c>
      <c r="J415" s="1" t="s">
        <v>44</v>
      </c>
      <c r="K415" s="1" t="s">
        <v>67</v>
      </c>
      <c r="L415" s="1">
        <f>IF(OR(B415=0,B415=""),0,IF(COUNTIFS(Items!$E:$E,J415,Items!$F:$F,K415)+COUNTIFS(Items!$J:$J,J415,Items!$K:$K,K415)+COUNTIFS(Items!$O:$O,J415,Items!$P:$P,K415)=1,0,1))</f>
        <v>0</v>
      </c>
      <c r="M415" s="14">
        <v>12994.999999999998</v>
      </c>
      <c r="N415" s="14">
        <v>0</v>
      </c>
      <c r="T415" s="10" t="str">
        <f>IF(RepPF!$L$4=Lists!$E$2,Lists!$E$2,IF(RepPF!$L$4&lt;&gt;"",IF($C415=RepPF!$L$4,RepPF!$L$4,0),Lists!$E$2))</f>
        <v>Все объекты</v>
      </c>
    </row>
    <row r="416" spans="2:20" x14ac:dyDescent="0.25">
      <c r="B416" s="7">
        <v>45616</v>
      </c>
      <c r="C416" s="1" t="s">
        <v>195</v>
      </c>
      <c r="J416" s="1" t="s">
        <v>110</v>
      </c>
      <c r="K416" s="1" t="s">
        <v>23</v>
      </c>
      <c r="L416" s="1">
        <f>IF(OR(B416=0,B416=""),0,IF(COUNTIFS(Items!$E:$E,J416,Items!$F:$F,K416)+COUNTIFS(Items!$J:$J,J416,Items!$K:$K,K416)+COUNTIFS(Items!$O:$O,J416,Items!$P:$P,K416)=1,0,1))</f>
        <v>0</v>
      </c>
      <c r="M416" s="14">
        <v>2130.6999999999998</v>
      </c>
      <c r="N416" s="14">
        <v>0</v>
      </c>
      <c r="T416" s="10" t="str">
        <f>IF(RepPF!$L$4=Lists!$E$2,Lists!$E$2,IF(RepPF!$L$4&lt;&gt;"",IF($C416=RepPF!$L$4,RepPF!$L$4,0),Lists!$E$2))</f>
        <v>Все объекты</v>
      </c>
    </row>
    <row r="417" spans="2:20" x14ac:dyDescent="0.25">
      <c r="B417" s="7">
        <v>45616</v>
      </c>
      <c r="C417" s="1" t="s">
        <v>194</v>
      </c>
      <c r="J417" s="1" t="s">
        <v>44</v>
      </c>
      <c r="K417" s="1" t="s">
        <v>74</v>
      </c>
      <c r="L417" s="1">
        <f>IF(OR(B417=0,B417=""),0,IF(COUNTIFS(Items!$E:$E,J417,Items!$F:$F,K417)+COUNTIFS(Items!$J:$J,J417,Items!$K:$K,K417)+COUNTIFS(Items!$O:$O,J417,Items!$P:$P,K417)=1,0,1))</f>
        <v>0</v>
      </c>
      <c r="M417" s="14">
        <v>10010</v>
      </c>
      <c r="N417" s="14">
        <v>0</v>
      </c>
      <c r="T417" s="10" t="str">
        <f>IF(RepPF!$L$4=Lists!$E$2,Lists!$E$2,IF(RepPF!$L$4&lt;&gt;"",IF($C417=RepPF!$L$4,RepPF!$L$4,0),Lists!$E$2))</f>
        <v>Все объекты</v>
      </c>
    </row>
    <row r="418" spans="2:20" x14ac:dyDescent="0.25">
      <c r="B418" s="7">
        <v>45625</v>
      </c>
      <c r="C418" s="1" t="s">
        <v>195</v>
      </c>
      <c r="J418" s="1" t="s">
        <v>44</v>
      </c>
      <c r="K418" s="1" t="s">
        <v>74</v>
      </c>
      <c r="L418" s="1">
        <f>IF(OR(B418=0,B418=""),0,IF(COUNTIFS(Items!$E:$E,J418,Items!$F:$F,K418)+COUNTIFS(Items!$J:$J,J418,Items!$K:$K,K418)+COUNTIFS(Items!$O:$O,J418,Items!$P:$P,K418)=1,0,1))</f>
        <v>0</v>
      </c>
      <c r="M418" s="14">
        <v>13530</v>
      </c>
      <c r="N418" s="14">
        <v>0</v>
      </c>
      <c r="T418" s="10" t="str">
        <f>IF(RepPF!$L$4=Lists!$E$2,Lists!$E$2,IF(RepPF!$L$4&lt;&gt;"",IF($C418=RepPF!$L$4,RepPF!$L$4,0),Lists!$E$2))</f>
        <v>Все объекты</v>
      </c>
    </row>
    <row r="419" spans="2:20" x14ac:dyDescent="0.25">
      <c r="B419" s="7">
        <v>45632</v>
      </c>
      <c r="C419" s="1" t="s">
        <v>195</v>
      </c>
      <c r="J419" s="1" t="s">
        <v>110</v>
      </c>
      <c r="K419" s="1" t="s">
        <v>23</v>
      </c>
      <c r="L419" s="1">
        <f>IF(OR(B419=0,B419=""),0,IF(COUNTIFS(Items!$E:$E,J419,Items!$F:$F,K419)+COUNTIFS(Items!$J:$J,J419,Items!$K:$K,K419)+COUNTIFS(Items!$O:$O,J419,Items!$P:$P,K419)=1,0,1))</f>
        <v>0</v>
      </c>
      <c r="M419" s="14">
        <v>4372.76</v>
      </c>
      <c r="N419" s="14">
        <v>0</v>
      </c>
      <c r="T419" s="10" t="str">
        <f>IF(RepPF!$L$4=Lists!$E$2,Lists!$E$2,IF(RepPF!$L$4&lt;&gt;"",IF($C419=RepPF!$L$4,RepPF!$L$4,0),Lists!$E$2))</f>
        <v>Все объекты</v>
      </c>
    </row>
    <row r="420" spans="2:20" x14ac:dyDescent="0.25">
      <c r="B420" s="7">
        <v>45632</v>
      </c>
      <c r="C420" s="1" t="s">
        <v>194</v>
      </c>
      <c r="J420" s="1" t="s">
        <v>44</v>
      </c>
      <c r="K420" s="1" t="s">
        <v>67</v>
      </c>
      <c r="L420" s="1">
        <f>IF(OR(B420=0,B420=""),0,IF(COUNTIFS(Items!$E:$E,J420,Items!$F:$F,K420)+COUNTIFS(Items!$J:$J,J420,Items!$K:$K,K420)+COUNTIFS(Items!$O:$O,J420,Items!$P:$P,K420)=1,0,1))</f>
        <v>0</v>
      </c>
      <c r="M420" s="14">
        <v>13785.999999999998</v>
      </c>
      <c r="N420" s="14">
        <v>0</v>
      </c>
      <c r="T420" s="10" t="str">
        <f>IF(RepPF!$L$4=Lists!$E$2,Lists!$E$2,IF(RepPF!$L$4&lt;&gt;"",IF($C420=RepPF!$L$4,RepPF!$L$4,0),Lists!$E$2))</f>
        <v>Все объекты</v>
      </c>
    </row>
    <row r="421" spans="2:20" x14ac:dyDescent="0.25">
      <c r="B421" s="7">
        <v>45632</v>
      </c>
      <c r="C421" s="1" t="s">
        <v>195</v>
      </c>
      <c r="J421" s="1" t="s">
        <v>44</v>
      </c>
      <c r="K421" s="1" t="s">
        <v>67</v>
      </c>
      <c r="L421" s="1">
        <f>IF(OR(B421=0,B421=""),0,IF(COUNTIFS(Items!$E:$E,J421,Items!$F:$F,K421)+COUNTIFS(Items!$J:$J,J421,Items!$K:$K,K421)+COUNTIFS(Items!$O:$O,J421,Items!$P:$P,K421)=1,0,1))</f>
        <v>0</v>
      </c>
      <c r="M421" s="14">
        <v>17446</v>
      </c>
      <c r="N421" s="14">
        <v>0</v>
      </c>
      <c r="T421" s="10" t="str">
        <f>IF(RepPF!$L$4=Lists!$E$2,Lists!$E$2,IF(RepPF!$L$4&lt;&gt;"",IF($C421=RepPF!$L$4,RepPF!$L$4,0),Lists!$E$2))</f>
        <v>Все объекты</v>
      </c>
    </row>
    <row r="422" spans="2:20" x14ac:dyDescent="0.25">
      <c r="B422" s="7">
        <v>45631</v>
      </c>
      <c r="C422" s="1" t="s">
        <v>195</v>
      </c>
      <c r="J422" s="1" t="s">
        <v>110</v>
      </c>
      <c r="K422" s="1" t="s">
        <v>23</v>
      </c>
      <c r="L422" s="1">
        <f>IF(OR(B422=0,B422=""),0,IF(COUNTIFS(Items!$E:$E,J422,Items!$F:$F,K422)+COUNTIFS(Items!$J:$J,J422,Items!$K:$K,K422)+COUNTIFS(Items!$O:$O,J422,Items!$P:$P,K422)=1,0,1))</f>
        <v>0</v>
      </c>
      <c r="M422" s="14">
        <v>1491.49</v>
      </c>
      <c r="N422" s="14">
        <v>0</v>
      </c>
      <c r="T422" s="10" t="str">
        <f>IF(RepPF!$L$4=Lists!$E$2,Lists!$E$2,IF(RepPF!$L$4&lt;&gt;"",IF($C422=RepPF!$L$4,RepPF!$L$4,0),Lists!$E$2))</f>
        <v>Все объекты</v>
      </c>
    </row>
    <row r="423" spans="2:20" x14ac:dyDescent="0.25">
      <c r="B423" s="7">
        <v>45659</v>
      </c>
      <c r="C423" s="1" t="s">
        <v>195</v>
      </c>
      <c r="J423" s="1" t="s">
        <v>44</v>
      </c>
      <c r="K423" s="1" t="s">
        <v>67</v>
      </c>
      <c r="L423" s="1">
        <f>IF(OR(B423=0,B423=""),0,IF(COUNTIFS(Items!$E:$E,J423,Items!$F:$F,K423)+COUNTIFS(Items!$J:$J,J423,Items!$K:$K,K423)+COUNTIFS(Items!$O:$O,J423,Items!$P:$P,K423)=1,0,1))</f>
        <v>0</v>
      </c>
      <c r="M423" s="14">
        <v>9225</v>
      </c>
      <c r="N423" s="14">
        <v>0</v>
      </c>
      <c r="T423" s="10" t="str">
        <f>IF(RepPF!$L$4=Lists!$E$2,Lists!$E$2,IF(RepPF!$L$4&lt;&gt;"",IF($C423=RepPF!$L$4,RepPF!$L$4,0),Lists!$E$2))</f>
        <v>Все объекты</v>
      </c>
    </row>
    <row r="424" spans="2:20" x14ac:dyDescent="0.25">
      <c r="B424" s="7">
        <v>45443</v>
      </c>
      <c r="C424" s="1" t="s">
        <v>195</v>
      </c>
      <c r="J424" s="1" t="s">
        <v>110</v>
      </c>
      <c r="K424" s="1" t="s">
        <v>23</v>
      </c>
      <c r="L424" s="1">
        <f>IF(OR(B424=0,B424=""),0,IF(COUNTIFS(Items!$E:$E,J424,Items!$F:$F,K424)+COUNTIFS(Items!$J:$J,J424,Items!$K:$K,K424)+COUNTIFS(Items!$O:$O,J424,Items!$P:$P,K424)=1,0,1))</f>
        <v>0</v>
      </c>
      <c r="M424" s="14">
        <v>6555.92</v>
      </c>
      <c r="N424" s="14">
        <v>0</v>
      </c>
      <c r="T424" s="10" t="str">
        <f>IF(RepPF!$L$4=Lists!$E$2,Lists!$E$2,IF(RepPF!$L$4&lt;&gt;"",IF($C424=RepPF!$L$4,RepPF!$L$4,0),Lists!$E$2))</f>
        <v>Все объекты</v>
      </c>
    </row>
    <row r="425" spans="2:20" x14ac:dyDescent="0.25">
      <c r="B425" s="7">
        <v>45443</v>
      </c>
      <c r="C425" s="1" t="s">
        <v>194</v>
      </c>
      <c r="J425" s="1" t="s">
        <v>44</v>
      </c>
      <c r="K425" s="1" t="s">
        <v>99</v>
      </c>
      <c r="L425" s="1">
        <f>IF(OR(B425=0,B425=""),0,IF(COUNTIFS(Items!$E:$E,J425,Items!$F:$F,K425)+COUNTIFS(Items!$J:$J,J425,Items!$K:$K,K425)+COUNTIFS(Items!$O:$O,J425,Items!$P:$P,K425)=1,0,1))</f>
        <v>0</v>
      </c>
      <c r="M425" s="14">
        <v>508499.99999999994</v>
      </c>
      <c r="N425" s="14">
        <v>0</v>
      </c>
      <c r="T425" s="10" t="str">
        <f>IF(RepPF!$L$4=Lists!$E$2,Lists!$E$2,IF(RepPF!$L$4&lt;&gt;"",IF($C425=RepPF!$L$4,RepPF!$L$4,0),Lists!$E$2))</f>
        <v>Все объекты</v>
      </c>
    </row>
    <row r="426" spans="2:20" x14ac:dyDescent="0.25">
      <c r="B426" s="7">
        <v>45625</v>
      </c>
      <c r="C426" s="1" t="s">
        <v>195</v>
      </c>
      <c r="J426" s="1" t="s">
        <v>44</v>
      </c>
      <c r="K426" s="1" t="s">
        <v>99</v>
      </c>
      <c r="L426" s="1">
        <f>IF(OR(B426=0,B426=""),0,IF(COUNTIFS(Items!$E:$E,J426,Items!$F:$F,K426)+COUNTIFS(Items!$J:$J,J426,Items!$K:$K,K426)+COUNTIFS(Items!$O:$O,J426,Items!$P:$P,K426)=1,0,1))</f>
        <v>0</v>
      </c>
      <c r="M426" s="14">
        <v>643500</v>
      </c>
      <c r="N426" s="14">
        <v>0</v>
      </c>
      <c r="T426" s="10" t="str">
        <f>IF(RepPF!$L$4=Lists!$E$2,Lists!$E$2,IF(RepPF!$L$4&lt;&gt;"",IF($C426=RepPF!$L$4,RepPF!$L$4,0),Lists!$E$2))</f>
        <v>Все объекты</v>
      </c>
    </row>
    <row r="427" spans="2:20" x14ac:dyDescent="0.25">
      <c r="B427" s="7">
        <v>45443</v>
      </c>
      <c r="C427" s="1" t="s">
        <v>195</v>
      </c>
      <c r="J427" s="1" t="s">
        <v>44</v>
      </c>
      <c r="K427" s="1" t="s">
        <v>99</v>
      </c>
      <c r="L427" s="1">
        <f>IF(OR(B427=0,B427=""),0,IF(COUNTIFS(Items!$E:$E,J427,Items!$F:$F,K427)+COUNTIFS(Items!$J:$J,J427,Items!$K:$K,K427)+COUNTIFS(Items!$O:$O,J427,Items!$P:$P,K427)=1,0,1))</f>
        <v>0</v>
      </c>
      <c r="M427" s="14">
        <v>700700</v>
      </c>
      <c r="N427" s="14">
        <v>0</v>
      </c>
      <c r="T427" s="10" t="str">
        <f>IF(RepPF!$L$4=Lists!$E$2,Lists!$E$2,IF(RepPF!$L$4&lt;&gt;"",IF($C427=RepPF!$L$4,RepPF!$L$4,0),Lists!$E$2))</f>
        <v>Все объекты</v>
      </c>
    </row>
    <row r="428" spans="2:20" x14ac:dyDescent="0.25">
      <c r="B428" s="7">
        <v>45625</v>
      </c>
      <c r="C428" s="1" t="s">
        <v>196</v>
      </c>
      <c r="J428" s="1" t="s">
        <v>44</v>
      </c>
      <c r="K428" s="1" t="s">
        <v>99</v>
      </c>
      <c r="L428" s="1">
        <f>IF(OR(B428=0,B428=""),0,IF(COUNTIFS(Items!$E:$E,J428,Items!$F:$F,K428)+COUNTIFS(Items!$J:$J,J428,Items!$K:$K,K428)+COUNTIFS(Items!$O:$O,J428,Items!$P:$P,K428)=1,0,1))</f>
        <v>0</v>
      </c>
      <c r="M428" s="14">
        <v>553500</v>
      </c>
      <c r="N428" s="14">
        <v>0</v>
      </c>
      <c r="T428" s="10" t="str">
        <f>IF(RepPF!$L$4=Lists!$E$2,Lists!$E$2,IF(RepPF!$L$4&lt;&gt;"",IF($C428=RepPF!$L$4,RepPF!$L$4,0),Lists!$E$2))</f>
        <v>Все объекты</v>
      </c>
    </row>
    <row r="429" spans="2:20" x14ac:dyDescent="0.25">
      <c r="B429" s="7">
        <v>45443</v>
      </c>
      <c r="C429" s="1" t="s">
        <v>196</v>
      </c>
      <c r="J429" s="1" t="s">
        <v>44</v>
      </c>
      <c r="K429" s="1" t="s">
        <v>99</v>
      </c>
      <c r="L429" s="1">
        <f>IF(OR(B429=0,B429=""),0,IF(COUNTIFS(Items!$E:$E,J429,Items!$F:$F,K429)+COUNTIFS(Items!$J:$J,J429,Items!$K:$K,K429)+COUNTIFS(Items!$O:$O,J429,Items!$P:$P,K429)=1,0,1))</f>
        <v>0</v>
      </c>
      <c r="M429" s="14">
        <v>1426000</v>
      </c>
      <c r="N429" s="14">
        <v>0</v>
      </c>
      <c r="T429" s="10" t="str">
        <f>IF(RepPF!$L$4=Lists!$E$2,Lists!$E$2,IF(RepPF!$L$4&lt;&gt;"",IF($C429=RepPF!$L$4,RepPF!$L$4,0),Lists!$E$2))</f>
        <v>Все объекты</v>
      </c>
    </row>
    <row r="430" spans="2:20" x14ac:dyDescent="0.25">
      <c r="B430" s="7">
        <v>45625</v>
      </c>
      <c r="C430" s="1" t="s">
        <v>197</v>
      </c>
      <c r="J430" s="1" t="s">
        <v>44</v>
      </c>
      <c r="K430" s="1" t="s">
        <v>99</v>
      </c>
      <c r="L430" s="1">
        <f>IF(OR(B430=0,B430=""),0,IF(COUNTIFS(Items!$E:$E,J430,Items!$F:$F,K430)+COUNTIFS(Items!$J:$J,J430,Items!$K:$K,K430)+COUNTIFS(Items!$O:$O,J430,Items!$P:$P,K430)=1,0,1))</f>
        <v>0</v>
      </c>
      <c r="M430" s="14">
        <v>508499.99999999994</v>
      </c>
      <c r="N430" s="14">
        <v>0</v>
      </c>
      <c r="T430" s="10" t="str">
        <f>IF(RepPF!$L$4=Lists!$E$2,Lists!$E$2,IF(RepPF!$L$4&lt;&gt;"",IF($C430=RepPF!$L$4,RepPF!$L$4,0),Lists!$E$2))</f>
        <v>Все объекты</v>
      </c>
    </row>
    <row r="431" spans="2:20" x14ac:dyDescent="0.25">
      <c r="B431" s="7">
        <v>45443</v>
      </c>
      <c r="C431" s="1" t="s">
        <v>197</v>
      </c>
      <c r="J431" s="1" t="s">
        <v>44</v>
      </c>
      <c r="K431" s="1" t="s">
        <v>99</v>
      </c>
      <c r="L431" s="1">
        <f>IF(OR(B431=0,B431=""),0,IF(COUNTIFS(Items!$E:$E,J431,Items!$F:$F,K431)+COUNTIFS(Items!$J:$J,J431,Items!$K:$K,K431)+COUNTIFS(Items!$O:$O,J431,Items!$P:$P,K431)=1,0,1))</f>
        <v>0</v>
      </c>
      <c r="M431" s="14">
        <v>2302300</v>
      </c>
      <c r="N431" s="14">
        <v>0</v>
      </c>
      <c r="T431" s="10" t="str">
        <f>IF(RepPF!$L$4=Lists!$E$2,Lists!$E$2,IF(RepPF!$L$4&lt;&gt;"",IF($C431=RepPF!$L$4,RepPF!$L$4,0),Lists!$E$2))</f>
        <v>Все объекты</v>
      </c>
    </row>
    <row r="432" spans="2:20" x14ac:dyDescent="0.25">
      <c r="B432" s="7">
        <v>45443</v>
      </c>
      <c r="C432" s="1" t="s">
        <v>198</v>
      </c>
      <c r="J432" s="1" t="s">
        <v>44</v>
      </c>
      <c r="K432" s="1" t="s">
        <v>99</v>
      </c>
      <c r="L432" s="1">
        <f>IF(OR(B432=0,B432=""),0,IF(COUNTIFS(Items!$E:$E,J432,Items!$F:$F,K432)+COUNTIFS(Items!$J:$J,J432,Items!$K:$K,K432)+COUNTIFS(Items!$O:$O,J432,Items!$P:$P,K432)=1,0,1))</f>
        <v>0</v>
      </c>
      <c r="M432" s="14">
        <v>409500</v>
      </c>
      <c r="N432" s="14">
        <v>0</v>
      </c>
      <c r="T432" s="10" t="str">
        <f>IF(RepPF!$L$4=Lists!$E$2,Lists!$E$2,IF(RepPF!$L$4&lt;&gt;"",IF($C432=RepPF!$L$4,RepPF!$L$4,0),Lists!$E$2))</f>
        <v>Все объекты</v>
      </c>
    </row>
    <row r="433" spans="2:20" x14ac:dyDescent="0.25">
      <c r="B433" s="7">
        <v>45443</v>
      </c>
      <c r="C433" s="1" t="s">
        <v>199</v>
      </c>
      <c r="J433" s="1" t="s">
        <v>44</v>
      </c>
      <c r="K433" s="1" t="s">
        <v>99</v>
      </c>
      <c r="L433" s="1">
        <f>IF(OR(B433=0,B433=""),0,IF(COUNTIFS(Items!$E:$E,J433,Items!$F:$F,K433)+COUNTIFS(Items!$J:$J,J433,Items!$K:$K,K433)+COUNTIFS(Items!$O:$O,J433,Items!$P:$P,K433)=1,0,1))</f>
        <v>0</v>
      </c>
      <c r="M433" s="14">
        <v>553500</v>
      </c>
      <c r="N433" s="14">
        <v>0</v>
      </c>
      <c r="T433" s="10" t="str">
        <f>IF(RepPF!$L$4=Lists!$E$2,Lists!$E$2,IF(RepPF!$L$4&lt;&gt;"",IF($C433=RepPF!$L$4,RepPF!$L$4,0),Lists!$E$2))</f>
        <v>Все объекты</v>
      </c>
    </row>
    <row r="434" spans="2:20" x14ac:dyDescent="0.25">
      <c r="B434" s="7">
        <v>45443</v>
      </c>
      <c r="C434" s="1" t="s">
        <v>200</v>
      </c>
      <c r="J434" s="1" t="s">
        <v>44</v>
      </c>
      <c r="K434" s="1" t="s">
        <v>99</v>
      </c>
      <c r="L434" s="1">
        <f>IF(OR(B434=0,B434=""),0,IF(COUNTIFS(Items!$E:$E,J434,Items!$F:$F,K434)+COUNTIFS(Items!$J:$J,J434,Items!$K:$K,K434)+COUNTIFS(Items!$O:$O,J434,Items!$P:$P,K434)=1,0,1))</f>
        <v>0</v>
      </c>
      <c r="M434" s="14">
        <v>414000</v>
      </c>
      <c r="N434" s="14">
        <v>0</v>
      </c>
      <c r="T434" s="10" t="str">
        <f>IF(RepPF!$L$4=Lists!$E$2,Lists!$E$2,IF(RepPF!$L$4&lt;&gt;"",IF($C434=RepPF!$L$4,RepPF!$L$4,0),Lists!$E$2))</f>
        <v>Все объекты</v>
      </c>
    </row>
    <row r="435" spans="2:20" x14ac:dyDescent="0.25">
      <c r="B435" s="7">
        <v>45443</v>
      </c>
      <c r="C435" s="1" t="s">
        <v>201</v>
      </c>
      <c r="J435" s="1" t="s">
        <v>44</v>
      </c>
      <c r="K435" s="1" t="s">
        <v>99</v>
      </c>
      <c r="L435" s="1">
        <f>IF(OR(B435=0,B435=""),0,IF(COUNTIFS(Items!$E:$E,J435,Items!$F:$F,K435)+COUNTIFS(Items!$J:$J,J435,Items!$K:$K,K435)+COUNTIFS(Items!$O:$O,J435,Items!$P:$P,K435)=1,0,1))</f>
        <v>0</v>
      </c>
      <c r="M435" s="14">
        <v>508499.99999999994</v>
      </c>
      <c r="N435" s="14">
        <v>0</v>
      </c>
      <c r="T435" s="10" t="str">
        <f>IF(RepPF!$L$4=Lists!$E$2,Lists!$E$2,IF(RepPF!$L$4&lt;&gt;"",IF($C435=RepPF!$L$4,RepPF!$L$4,0),Lists!$E$2))</f>
        <v>Все объекты</v>
      </c>
    </row>
    <row r="436" spans="2:20" x14ac:dyDescent="0.25">
      <c r="B436" s="7">
        <v>45443</v>
      </c>
      <c r="C436" s="1" t="s">
        <v>204</v>
      </c>
      <c r="J436" s="1" t="s">
        <v>44</v>
      </c>
      <c r="K436" s="1" t="s">
        <v>99</v>
      </c>
      <c r="L436" s="1">
        <f>IF(OR(B436=0,B436=""),0,IF(COUNTIFS(Items!$E:$E,J436,Items!$F:$F,K436)+COUNTIFS(Items!$J:$J,J436,Items!$K:$K,K436)+COUNTIFS(Items!$O:$O,J436,Items!$P:$P,K436)=1,0,1))</f>
        <v>0</v>
      </c>
      <c r="M436" s="14">
        <v>643500</v>
      </c>
      <c r="N436" s="14">
        <v>0</v>
      </c>
      <c r="T436" s="10" t="str">
        <f>IF(RepPF!$L$4=Lists!$E$2,Lists!$E$2,IF(RepPF!$L$4&lt;&gt;"",IF($C436=RepPF!$L$4,RepPF!$L$4,0),Lists!$E$2))</f>
        <v>Все объекты</v>
      </c>
    </row>
    <row r="437" spans="2:20" x14ac:dyDescent="0.25">
      <c r="B437" s="7">
        <v>45625</v>
      </c>
      <c r="C437" s="1" t="s">
        <v>205</v>
      </c>
      <c r="J437" s="1" t="s">
        <v>44</v>
      </c>
      <c r="K437" s="1" t="s">
        <v>99</v>
      </c>
      <c r="L437" s="1">
        <f>IF(OR(B437=0,B437=""),0,IF(COUNTIFS(Items!$E:$E,J437,Items!$F:$F,K437)+COUNTIFS(Items!$J:$J,J437,Items!$K:$K,K437)+COUNTIFS(Items!$O:$O,J437,Items!$P:$P,K437)=1,0,1))</f>
        <v>0</v>
      </c>
      <c r="M437" s="14">
        <v>409500</v>
      </c>
      <c r="N437" s="14">
        <v>0</v>
      </c>
      <c r="T437" s="10" t="str">
        <f>IF(RepPF!$L$4=Lists!$E$2,Lists!$E$2,IF(RepPF!$L$4&lt;&gt;"",IF($C437=RepPF!$L$4,RepPF!$L$4,0),Lists!$E$2))</f>
        <v>Все объекты</v>
      </c>
    </row>
    <row r="438" spans="2:20" x14ac:dyDescent="0.25">
      <c r="B438" s="7">
        <v>45686</v>
      </c>
      <c r="C438" s="1" t="s">
        <v>205</v>
      </c>
      <c r="J438" s="1" t="s">
        <v>44</v>
      </c>
      <c r="K438" s="1" t="s">
        <v>99</v>
      </c>
      <c r="L438" s="1">
        <f>IF(OR(B438=0,B438=""),0,IF(COUNTIFS(Items!$E:$E,J438,Items!$F:$F,K438)+COUNTIFS(Items!$J:$J,J438,Items!$K:$K,K438)+COUNTIFS(Items!$O:$O,J438,Items!$P:$P,K438)=1,0,1))</f>
        <v>0</v>
      </c>
      <c r="M438" s="14">
        <v>1316100</v>
      </c>
      <c r="N438" s="14">
        <v>0</v>
      </c>
      <c r="T438" s="10" t="str">
        <f>IF(RepPF!$L$4=Lists!$E$2,Lists!$E$2,IF(RepPF!$L$4&lt;&gt;"",IF($C438=RepPF!$L$4,RepPF!$L$4,0),Lists!$E$2))</f>
        <v>Все объекты</v>
      </c>
    </row>
    <row r="439" spans="2:20" x14ac:dyDescent="0.25">
      <c r="B439" s="7">
        <v>45475</v>
      </c>
      <c r="C439" s="1" t="s">
        <v>207</v>
      </c>
      <c r="J439" s="1" t="s">
        <v>44</v>
      </c>
      <c r="K439" s="1" t="s">
        <v>99</v>
      </c>
      <c r="L439" s="1">
        <f>IF(OR(B439=0,B439=""),0,IF(COUNTIFS(Items!$E:$E,J439,Items!$F:$F,K439)+COUNTIFS(Items!$J:$J,J439,Items!$K:$K,K439)+COUNTIFS(Items!$O:$O,J439,Items!$P:$P,K439)=1,0,1))</f>
        <v>0</v>
      </c>
      <c r="M439" s="14">
        <v>492200</v>
      </c>
      <c r="N439" s="14">
        <v>0</v>
      </c>
      <c r="T439" s="10" t="str">
        <f>IF(RepPF!$L$4=Lists!$E$2,Lists!$E$2,IF(RepPF!$L$4&lt;&gt;"",IF($C439=RepPF!$L$4,RepPF!$L$4,0),Lists!$E$2))</f>
        <v>Все объекты</v>
      </c>
    </row>
    <row r="440" spans="2:20" x14ac:dyDescent="0.25">
      <c r="B440" s="7">
        <v>45475</v>
      </c>
      <c r="C440" s="1" t="s">
        <v>194</v>
      </c>
      <c r="J440" s="1" t="s">
        <v>44</v>
      </c>
      <c r="K440" s="1" t="s">
        <v>77</v>
      </c>
      <c r="L440" s="1">
        <f>IF(OR(B440=0,B440=""),0,IF(COUNTIFS(Items!$E:$E,J440,Items!$F:$F,K440)+COUNTIFS(Items!$J:$J,J440,Items!$K:$K,K440)+COUNTIFS(Items!$O:$O,J440,Items!$P:$P,K440)=1,0,1))</f>
        <v>0</v>
      </c>
      <c r="M440" s="14">
        <v>845748.49999999988</v>
      </c>
      <c r="N440" s="14">
        <v>0</v>
      </c>
      <c r="T440" s="10" t="str">
        <f>IF(RepPF!$L$4=Lists!$E$2,Lists!$E$2,IF(RepPF!$L$4&lt;&gt;"",IF($C440=RepPF!$L$4,RepPF!$L$4,0),Lists!$E$2))</f>
        <v>Все объекты</v>
      </c>
    </row>
    <row r="441" spans="2:20" x14ac:dyDescent="0.25">
      <c r="B441" s="7">
        <v>45475</v>
      </c>
      <c r="C441" s="1" t="s">
        <v>197</v>
      </c>
      <c r="J441" s="1" t="s">
        <v>44</v>
      </c>
      <c r="K441" s="1" t="s">
        <v>77</v>
      </c>
      <c r="L441" s="1">
        <f>IF(OR(B441=0,B441=""),0,IF(COUNTIFS(Items!$E:$E,J441,Items!$F:$F,K441)+COUNTIFS(Items!$J:$J,J441,Items!$K:$K,K441)+COUNTIFS(Items!$O:$O,J441,Items!$P:$P,K441)=1,0,1))</f>
        <v>0</v>
      </c>
      <c r="M441" s="14">
        <v>410338.5</v>
      </c>
      <c r="N441" s="14">
        <v>0</v>
      </c>
      <c r="T441" s="10" t="str">
        <f>IF(RepPF!$L$4=Lists!$E$2,Lists!$E$2,IF(RepPF!$L$4&lt;&gt;"",IF($C441=RepPF!$L$4,RepPF!$L$4,0),Lists!$E$2))</f>
        <v>Все объекты</v>
      </c>
    </row>
    <row r="442" spans="2:20" x14ac:dyDescent="0.25">
      <c r="B442" s="7">
        <v>45475</v>
      </c>
      <c r="C442" s="1" t="s">
        <v>196</v>
      </c>
      <c r="J442" s="1" t="s">
        <v>44</v>
      </c>
      <c r="K442" s="1" t="s">
        <v>77</v>
      </c>
      <c r="L442" s="1">
        <f>IF(OR(B442=0,B442=""),0,IF(COUNTIFS(Items!$E:$E,J442,Items!$F:$F,K442)+COUNTIFS(Items!$J:$J,J442,Items!$K:$K,K442)+COUNTIFS(Items!$O:$O,J442,Items!$P:$P,K442)=1,0,1))</f>
        <v>0</v>
      </c>
      <c r="M442" s="14">
        <v>261124.5</v>
      </c>
      <c r="N442" s="14">
        <v>0</v>
      </c>
      <c r="T442" s="10" t="str">
        <f>IF(RepPF!$L$4=Lists!$E$2,Lists!$E$2,IF(RepPF!$L$4&lt;&gt;"",IF($C442=RepPF!$L$4,RepPF!$L$4,0),Lists!$E$2))</f>
        <v>Все объекты</v>
      </c>
    </row>
    <row r="443" spans="2:20" x14ac:dyDescent="0.25">
      <c r="B443" s="7">
        <v>45491</v>
      </c>
      <c r="C443" s="1" t="s">
        <v>195</v>
      </c>
      <c r="J443" s="1" t="s">
        <v>44</v>
      </c>
      <c r="K443" s="1" t="s">
        <v>77</v>
      </c>
      <c r="L443" s="1">
        <f>IF(OR(B443=0,B443=""),0,IF(COUNTIFS(Items!$E:$E,J443,Items!$F:$F,K443)+COUNTIFS(Items!$J:$J,J443,Items!$K:$K,K443)+COUNTIFS(Items!$O:$O,J443,Items!$P:$P,K443)=1,0,1))</f>
        <v>0</v>
      </c>
      <c r="M443" s="14">
        <v>352948.5</v>
      </c>
      <c r="N443" s="14">
        <v>0</v>
      </c>
      <c r="T443" s="10" t="str">
        <f>IF(RepPF!$L$4=Lists!$E$2,Lists!$E$2,IF(RepPF!$L$4&lt;&gt;"",IF($C443=RepPF!$L$4,RepPF!$L$4,0),Lists!$E$2))</f>
        <v>Все объекты</v>
      </c>
    </row>
    <row r="444" spans="2:20" x14ac:dyDescent="0.25">
      <c r="B444" s="7">
        <v>45505</v>
      </c>
      <c r="C444" s="1" t="s">
        <v>194</v>
      </c>
      <c r="J444" s="1" t="s">
        <v>44</v>
      </c>
      <c r="K444" s="1" t="s">
        <v>69</v>
      </c>
      <c r="L444" s="1">
        <f>IF(OR(B444=0,B444=""),0,IF(COUNTIFS(Items!$E:$E,J444,Items!$F:$F,K444)+COUNTIFS(Items!$J:$J,J444,Items!$K:$K,K444)+COUNTIFS(Items!$O:$O,J444,Items!$P:$P,K444)=1,0,1))</f>
        <v>0</v>
      </c>
      <c r="M444" s="14">
        <v>15640</v>
      </c>
      <c r="N444" s="14">
        <v>0</v>
      </c>
      <c r="T444" s="10" t="str">
        <f>IF(RepPF!$L$4=Lists!$E$2,Lists!$E$2,IF(RepPF!$L$4&lt;&gt;"",IF($C444=RepPF!$L$4,RepPF!$L$4,0),Lists!$E$2))</f>
        <v>Все объекты</v>
      </c>
    </row>
    <row r="445" spans="2:20" x14ac:dyDescent="0.25">
      <c r="B445" s="7">
        <v>45516</v>
      </c>
      <c r="C445" s="1" t="s">
        <v>194</v>
      </c>
      <c r="J445" s="1" t="s">
        <v>44</v>
      </c>
      <c r="K445" s="1" t="s">
        <v>76</v>
      </c>
      <c r="L445" s="1">
        <f>IF(OR(B445=0,B445=""),0,IF(COUNTIFS(Items!$E:$E,J445,Items!$F:$F,K445)+COUNTIFS(Items!$J:$J,J445,Items!$K:$K,K445)+COUNTIFS(Items!$O:$O,J445,Items!$P:$P,K445)=1,0,1))</f>
        <v>0</v>
      </c>
      <c r="M445" s="14">
        <v>43132.1</v>
      </c>
      <c r="N445" s="14">
        <v>0</v>
      </c>
      <c r="T445" s="10" t="str">
        <f>IF(RepPF!$L$4=Lists!$E$2,Lists!$E$2,IF(RepPF!$L$4&lt;&gt;"",IF($C445=RepPF!$L$4,RepPF!$L$4,0),Lists!$E$2))</f>
        <v>Все объекты</v>
      </c>
    </row>
    <row r="446" spans="2:20" x14ac:dyDescent="0.25">
      <c r="B446" s="7">
        <v>45518</v>
      </c>
      <c r="C446" s="1" t="s">
        <v>194</v>
      </c>
      <c r="J446" s="1" t="s">
        <v>44</v>
      </c>
      <c r="K446" s="1" t="s">
        <v>67</v>
      </c>
      <c r="L446" s="1">
        <f>IF(OR(B446=0,B446=""),0,IF(COUNTIFS(Items!$E:$E,J446,Items!$F:$F,K446)+COUNTIFS(Items!$J:$J,J446,Items!$K:$K,K446)+COUNTIFS(Items!$O:$O,J446,Items!$P:$P,K446)=1,0,1))</f>
        <v>0</v>
      </c>
      <c r="M446" s="14">
        <v>34237.06</v>
      </c>
      <c r="N446" s="14">
        <v>0</v>
      </c>
      <c r="T446" s="10" t="str">
        <f>IF(RepPF!$L$4=Lists!$E$2,Lists!$E$2,IF(RepPF!$L$4&lt;&gt;"",IF($C446=RepPF!$L$4,RepPF!$L$4,0),Lists!$E$2))</f>
        <v>Все объекты</v>
      </c>
    </row>
    <row r="447" spans="2:20" x14ac:dyDescent="0.25">
      <c r="B447" s="7">
        <v>45518</v>
      </c>
      <c r="C447" s="1" t="s">
        <v>194</v>
      </c>
      <c r="J447" s="1" t="s">
        <v>44</v>
      </c>
      <c r="K447" s="1" t="s">
        <v>92</v>
      </c>
      <c r="L447" s="1">
        <f>IF(OR(B447=0,B447=""),0,IF(COUNTIFS(Items!$E:$E,J447,Items!$F:$F,K447)+COUNTIFS(Items!$J:$J,J447,Items!$K:$K,K447)+COUNTIFS(Items!$O:$O,J447,Items!$P:$P,K447)=1,0,1))</f>
        <v>0</v>
      </c>
      <c r="M447" s="14">
        <v>4914</v>
      </c>
      <c r="N447" s="14">
        <v>0</v>
      </c>
      <c r="T447" s="10" t="str">
        <f>IF(RepPF!$L$4=Lists!$E$2,Lists!$E$2,IF(RepPF!$L$4&lt;&gt;"",IF($C447=RepPF!$L$4,RepPF!$L$4,0),Lists!$E$2))</f>
        <v>Все объекты</v>
      </c>
    </row>
    <row r="448" spans="2:20" x14ac:dyDescent="0.25">
      <c r="B448" s="7">
        <v>45518</v>
      </c>
      <c r="C448" s="1" t="s">
        <v>195</v>
      </c>
      <c r="J448" s="1" t="s">
        <v>44</v>
      </c>
      <c r="K448" s="1" t="s">
        <v>92</v>
      </c>
      <c r="L448" s="1">
        <f>IF(OR(B448=0,B448=""),0,IF(COUNTIFS(Items!$E:$E,J448,Items!$F:$F,K448)+COUNTIFS(Items!$J:$J,J448,Items!$K:$K,K448)+COUNTIFS(Items!$O:$O,J448,Items!$P:$P,K448)=1,0,1))</f>
        <v>0</v>
      </c>
      <c r="M448" s="14">
        <v>6642</v>
      </c>
      <c r="N448" s="14">
        <v>0</v>
      </c>
      <c r="T448" s="10" t="str">
        <f>IF(RepPF!$L$4=Lists!$E$2,Lists!$E$2,IF(RepPF!$L$4&lt;&gt;"",IF($C448=RepPF!$L$4,RepPF!$L$4,0),Lists!$E$2))</f>
        <v>Все объекты</v>
      </c>
    </row>
    <row r="449" spans="2:20" x14ac:dyDescent="0.25">
      <c r="B449" s="7">
        <v>45518</v>
      </c>
      <c r="C449" s="1" t="s">
        <v>196</v>
      </c>
      <c r="J449" s="1" t="s">
        <v>44</v>
      </c>
      <c r="K449" s="1" t="s">
        <v>92</v>
      </c>
      <c r="L449" s="1">
        <f>IF(OR(B449=0,B449=""),0,IF(COUNTIFS(Items!$E:$E,J449,Items!$F:$F,K449)+COUNTIFS(Items!$J:$J,J449,Items!$K:$K,K449)+COUNTIFS(Items!$O:$O,J449,Items!$P:$P,K449)=1,0,1))</f>
        <v>0</v>
      </c>
      <c r="M449" s="14">
        <v>4968</v>
      </c>
      <c r="N449" s="14">
        <v>0</v>
      </c>
      <c r="T449" s="10" t="str">
        <f>IF(RepPF!$L$4=Lists!$E$2,Lists!$E$2,IF(RepPF!$L$4&lt;&gt;"",IF($C449=RepPF!$L$4,RepPF!$L$4,0),Lists!$E$2))</f>
        <v>Все объекты</v>
      </c>
    </row>
    <row r="450" spans="2:20" x14ac:dyDescent="0.25">
      <c r="B450" s="7">
        <v>45518</v>
      </c>
      <c r="C450" s="1" t="s">
        <v>197</v>
      </c>
      <c r="J450" s="1" t="s">
        <v>44</v>
      </c>
      <c r="K450" s="1" t="s">
        <v>92</v>
      </c>
      <c r="L450" s="1">
        <f>IF(OR(B450=0,B450=""),0,IF(COUNTIFS(Items!$E:$E,J450,Items!$F:$F,K450)+COUNTIFS(Items!$J:$J,J450,Items!$K:$K,K450)+COUNTIFS(Items!$O:$O,J450,Items!$P:$P,K450)=1,0,1))</f>
        <v>0</v>
      </c>
      <c r="M450" s="14">
        <v>6101.9999999999991</v>
      </c>
      <c r="N450" s="14">
        <v>0</v>
      </c>
      <c r="T450" s="10" t="str">
        <f>IF(RepPF!$L$4=Lists!$E$2,Lists!$E$2,IF(RepPF!$L$4&lt;&gt;"",IF($C450=RepPF!$L$4,RepPF!$L$4,0),Lists!$E$2))</f>
        <v>Все объекты</v>
      </c>
    </row>
    <row r="451" spans="2:20" x14ac:dyDescent="0.25">
      <c r="B451" s="7">
        <v>45519</v>
      </c>
      <c r="C451" s="1" t="s">
        <v>198</v>
      </c>
      <c r="J451" s="1" t="s">
        <v>44</v>
      </c>
      <c r="K451" s="1" t="s">
        <v>92</v>
      </c>
      <c r="L451" s="1">
        <f>IF(OR(B451=0,B451=""),0,IF(COUNTIFS(Items!$E:$E,J451,Items!$F:$F,K451)+COUNTIFS(Items!$J:$J,J451,Items!$K:$K,K451)+COUNTIFS(Items!$O:$O,J451,Items!$P:$P,K451)=1,0,1))</f>
        <v>0</v>
      </c>
      <c r="M451" s="14">
        <v>7722</v>
      </c>
      <c r="N451" s="14">
        <v>0</v>
      </c>
      <c r="T451" s="10" t="str">
        <f>IF(RepPF!$L$4=Lists!$E$2,Lists!$E$2,IF(RepPF!$L$4&lt;&gt;"",IF($C451=RepPF!$L$4,RepPF!$L$4,0),Lists!$E$2))</f>
        <v>Все объекты</v>
      </c>
    </row>
    <row r="452" spans="2:20" x14ac:dyDescent="0.25">
      <c r="B452" s="7">
        <v>45519</v>
      </c>
      <c r="C452" s="1" t="s">
        <v>197</v>
      </c>
      <c r="J452" s="1" t="s">
        <v>44</v>
      </c>
      <c r="K452" s="1" t="s">
        <v>75</v>
      </c>
      <c r="L452" s="1">
        <f>IF(OR(B452=0,B452=""),0,IF(COUNTIFS(Items!$E:$E,J452,Items!$F:$F,K452)+COUNTIFS(Items!$J:$J,J452,Items!$K:$K,K452)+COUNTIFS(Items!$O:$O,J452,Items!$P:$P,K452)=1,0,1))</f>
        <v>0</v>
      </c>
      <c r="M452" s="14">
        <v>60578.700000000004</v>
      </c>
      <c r="N452" s="14">
        <v>0</v>
      </c>
      <c r="T452" s="10" t="str">
        <f>IF(RepPF!$L$4=Lists!$E$2,Lists!$E$2,IF(RepPF!$L$4&lt;&gt;"",IF($C452=RepPF!$L$4,RepPF!$L$4,0),Lists!$E$2))</f>
        <v>Все объекты</v>
      </c>
    </row>
    <row r="453" spans="2:20" x14ac:dyDescent="0.25">
      <c r="B453" s="7">
        <v>45520</v>
      </c>
      <c r="C453" s="1" t="s">
        <v>196</v>
      </c>
      <c r="J453" s="1" t="s">
        <v>44</v>
      </c>
      <c r="K453" s="1" t="s">
        <v>75</v>
      </c>
      <c r="L453" s="1">
        <f>IF(OR(B453=0,B453=""),0,IF(COUNTIFS(Items!$E:$E,J453,Items!$F:$F,K453)+COUNTIFS(Items!$J:$J,J453,Items!$K:$K,K453)+COUNTIFS(Items!$O:$O,J453,Items!$P:$P,K453)=1,0,1))</f>
        <v>0</v>
      </c>
      <c r="M453" s="14">
        <v>81881.100000000006</v>
      </c>
      <c r="N453" s="14">
        <v>0</v>
      </c>
      <c r="T453" s="10" t="str">
        <f>IF(RepPF!$L$4=Lists!$E$2,Lists!$E$2,IF(RepPF!$L$4&lt;&gt;"",IF($C453=RepPF!$L$4,RepPF!$L$4,0),Lists!$E$2))</f>
        <v>Все объекты</v>
      </c>
    </row>
    <row r="454" spans="2:20" x14ac:dyDescent="0.25">
      <c r="B454" s="7">
        <v>45520</v>
      </c>
      <c r="C454" s="1" t="s">
        <v>197</v>
      </c>
      <c r="J454" s="1" t="s">
        <v>44</v>
      </c>
      <c r="K454" s="1" t="s">
        <v>69</v>
      </c>
      <c r="L454" s="1">
        <f>IF(OR(B454=0,B454=""),0,IF(COUNTIFS(Items!$E:$E,J454,Items!$F:$F,K454)+COUNTIFS(Items!$J:$J,J454,Items!$K:$K,K454)+COUNTIFS(Items!$O:$O,J454,Items!$P:$P,K454)=1,0,1))</f>
        <v>0</v>
      </c>
      <c r="M454" s="14">
        <v>874</v>
      </c>
      <c r="N454" s="14">
        <v>0</v>
      </c>
      <c r="T454" s="10" t="str">
        <f>IF(RepPF!$L$4=Lists!$E$2,Lists!$E$2,IF(RepPF!$L$4&lt;&gt;"",IF($C454=RepPF!$L$4,RepPF!$L$4,0),Lists!$E$2))</f>
        <v>Все объекты</v>
      </c>
    </row>
    <row r="455" spans="2:20" x14ac:dyDescent="0.25">
      <c r="B455" s="7">
        <v>45520</v>
      </c>
      <c r="C455" s="1" t="s">
        <v>196</v>
      </c>
      <c r="J455" s="1" t="s">
        <v>44</v>
      </c>
      <c r="K455" s="1" t="s">
        <v>69</v>
      </c>
      <c r="L455" s="1">
        <f>IF(OR(B455=0,B455=""),0,IF(COUNTIFS(Items!$E:$E,J455,Items!$F:$F,K455)+COUNTIFS(Items!$J:$J,J455,Items!$K:$K,K455)+COUNTIFS(Items!$O:$O,J455,Items!$P:$P,K455)=1,0,1))</f>
        <v>0</v>
      </c>
      <c r="M455" s="14">
        <v>1073.5</v>
      </c>
      <c r="N455" s="14">
        <v>0</v>
      </c>
      <c r="T455" s="10" t="str">
        <f>IF(RepPF!$L$4=Lists!$E$2,Lists!$E$2,IF(RepPF!$L$4&lt;&gt;"",IF($C455=RepPF!$L$4,RepPF!$L$4,0),Lists!$E$2))</f>
        <v>Все объекты</v>
      </c>
    </row>
    <row r="456" spans="2:20" x14ac:dyDescent="0.25">
      <c r="B456" s="7">
        <v>45520</v>
      </c>
      <c r="C456" s="1" t="s">
        <v>197</v>
      </c>
      <c r="J456" s="1" t="s">
        <v>44</v>
      </c>
      <c r="K456" s="1" t="s">
        <v>92</v>
      </c>
      <c r="L456" s="1">
        <f>IF(OR(B456=0,B456=""),0,IF(COUNTIFS(Items!$E:$E,J456,Items!$F:$F,K456)+COUNTIFS(Items!$J:$J,J456,Items!$K:$K,K456)+COUNTIFS(Items!$O:$O,J456,Items!$P:$P,K456)=1,0,1))</f>
        <v>0</v>
      </c>
      <c r="M456" s="14">
        <v>12870</v>
      </c>
      <c r="N456" s="14">
        <v>0</v>
      </c>
      <c r="T456" s="10" t="str">
        <f>IF(RepPF!$L$4=Lists!$E$2,Lists!$E$2,IF(RepPF!$L$4&lt;&gt;"",IF($C456=RepPF!$L$4,RepPF!$L$4,0),Lists!$E$2))</f>
        <v>Все объекты</v>
      </c>
    </row>
    <row r="457" spans="2:20" x14ac:dyDescent="0.25">
      <c r="B457" s="7">
        <v>45520</v>
      </c>
      <c r="C457" s="1" t="s">
        <v>196</v>
      </c>
      <c r="J457" s="1" t="s">
        <v>44</v>
      </c>
      <c r="K457" s="1" t="s">
        <v>92</v>
      </c>
      <c r="L457" s="1">
        <f>IF(OR(B457=0,B457=""),0,IF(COUNTIFS(Items!$E:$E,J457,Items!$F:$F,K457)+COUNTIFS(Items!$J:$J,J457,Items!$K:$K,K457)+COUNTIFS(Items!$O:$O,J457,Items!$P:$P,K457)=1,0,1))</f>
        <v>0</v>
      </c>
      <c r="M457" s="14">
        <v>8190</v>
      </c>
      <c r="N457" s="14">
        <v>0</v>
      </c>
      <c r="T457" s="10" t="str">
        <f>IF(RepPF!$L$4=Lists!$E$2,Lists!$E$2,IF(RepPF!$L$4&lt;&gt;"",IF($C457=RepPF!$L$4,RepPF!$L$4,0),Lists!$E$2))</f>
        <v>Все объекты</v>
      </c>
    </row>
    <row r="458" spans="2:20" x14ac:dyDescent="0.25">
      <c r="B458" s="7">
        <v>45521</v>
      </c>
      <c r="C458" s="1" t="s">
        <v>195</v>
      </c>
      <c r="J458" s="1" t="s">
        <v>44</v>
      </c>
      <c r="K458" s="1" t="s">
        <v>92</v>
      </c>
      <c r="L458" s="1">
        <f>IF(OR(B458=0,B458=""),0,IF(COUNTIFS(Items!$E:$E,J458,Items!$F:$F,K458)+COUNTIFS(Items!$J:$J,J458,Items!$K:$K,K458)+COUNTIFS(Items!$O:$O,J458,Items!$P:$P,K458)=1,0,1))</f>
        <v>0</v>
      </c>
      <c r="M458" s="14">
        <v>11070</v>
      </c>
      <c r="N458" s="14">
        <v>0</v>
      </c>
      <c r="T458" s="10" t="str">
        <f>IF(RepPF!$L$4=Lists!$E$2,Lists!$E$2,IF(RepPF!$L$4&lt;&gt;"",IF($C458=RepPF!$L$4,RepPF!$L$4,0),Lists!$E$2))</f>
        <v>Все объекты</v>
      </c>
    </row>
    <row r="459" spans="2:20" x14ac:dyDescent="0.25">
      <c r="B459" s="7">
        <v>45521</v>
      </c>
      <c r="C459" s="1" t="s">
        <v>197</v>
      </c>
      <c r="J459" s="1" t="s">
        <v>44</v>
      </c>
      <c r="K459" s="1" t="s">
        <v>76</v>
      </c>
      <c r="L459" s="1">
        <f>IF(OR(B459=0,B459=""),0,IF(COUNTIFS(Items!$E:$E,J459,Items!$F:$F,K459)+COUNTIFS(Items!$J:$J,J459,Items!$K:$K,K459)+COUNTIFS(Items!$O:$O,J459,Items!$P:$P,K459)=1,0,1))</f>
        <v>0</v>
      </c>
      <c r="M459" s="14">
        <v>4214.5200000000004</v>
      </c>
      <c r="N459" s="14">
        <v>0</v>
      </c>
      <c r="T459" s="10" t="str">
        <f>IF(RepPF!$L$4=Lists!$E$2,Lists!$E$2,IF(RepPF!$L$4&lt;&gt;"",IF($C459=RepPF!$L$4,RepPF!$L$4,0),Lists!$E$2))</f>
        <v>Все объекты</v>
      </c>
    </row>
    <row r="460" spans="2:20" x14ac:dyDescent="0.25">
      <c r="B460" s="7">
        <v>45521</v>
      </c>
      <c r="C460" s="1" t="s">
        <v>197</v>
      </c>
      <c r="J460" s="1" t="s">
        <v>44</v>
      </c>
      <c r="K460" s="1" t="s">
        <v>74</v>
      </c>
      <c r="L460" s="1">
        <f>IF(OR(B460=0,B460=""),0,IF(COUNTIFS(Items!$E:$E,J460,Items!$F:$F,K460)+COUNTIFS(Items!$J:$J,J460,Items!$K:$K,K460)+COUNTIFS(Items!$O:$O,J460,Items!$P:$P,K460)=1,0,1))</f>
        <v>0</v>
      </c>
      <c r="M460" s="14">
        <v>20476.73</v>
      </c>
      <c r="N460" s="14">
        <v>0</v>
      </c>
      <c r="T460" s="10" t="str">
        <f>IF(RepPF!$L$4=Lists!$E$2,Lists!$E$2,IF(RepPF!$L$4&lt;&gt;"",IF($C460=RepPF!$L$4,RepPF!$L$4,0),Lists!$E$2))</f>
        <v>Все объекты</v>
      </c>
    </row>
    <row r="461" spans="2:20" x14ac:dyDescent="0.25">
      <c r="B461" s="7">
        <v>45521</v>
      </c>
      <c r="C461" s="1" t="s">
        <v>196</v>
      </c>
      <c r="J461" s="1" t="s">
        <v>44</v>
      </c>
      <c r="K461" s="1" t="s">
        <v>74</v>
      </c>
      <c r="L461" s="1">
        <f>IF(OR(B461=0,B461=""),0,IF(COUNTIFS(Items!$E:$E,J461,Items!$F:$F,K461)+COUNTIFS(Items!$J:$J,J461,Items!$K:$K,K461)+COUNTIFS(Items!$O:$O,J461,Items!$P:$P,K461)=1,0,1))</f>
        <v>0</v>
      </c>
      <c r="M461" s="14">
        <v>25913.03</v>
      </c>
      <c r="N461" s="14">
        <v>0</v>
      </c>
      <c r="T461" s="10" t="str">
        <f>IF(RepPF!$L$4=Lists!$E$2,Lists!$E$2,IF(RepPF!$L$4&lt;&gt;"",IF($C461=RepPF!$L$4,RepPF!$L$4,0),Lists!$E$2))</f>
        <v>Все объекты</v>
      </c>
    </row>
    <row r="462" spans="2:20" x14ac:dyDescent="0.25">
      <c r="B462" s="7">
        <v>45521</v>
      </c>
      <c r="C462" s="1" t="s">
        <v>195</v>
      </c>
      <c r="J462" s="1" t="s">
        <v>44</v>
      </c>
      <c r="K462" s="1" t="s">
        <v>74</v>
      </c>
      <c r="L462" s="1">
        <f>IF(OR(B462=0,B462=""),0,IF(COUNTIFS(Items!$E:$E,J462,Items!$F:$F,K462)+COUNTIFS(Items!$J:$J,J462,Items!$K:$K,K462)+COUNTIFS(Items!$O:$O,J462,Items!$P:$P,K462)=1,0,1))</f>
        <v>0</v>
      </c>
      <c r="M462" s="14">
        <v>16490.11</v>
      </c>
      <c r="N462" s="14">
        <v>0</v>
      </c>
      <c r="T462" s="10" t="str">
        <f>IF(RepPF!$L$4=Lists!$E$2,Lists!$E$2,IF(RepPF!$L$4&lt;&gt;"",IF($C462=RepPF!$L$4,RepPF!$L$4,0),Lists!$E$2))</f>
        <v>Все объекты</v>
      </c>
    </row>
    <row r="463" spans="2:20" x14ac:dyDescent="0.25">
      <c r="B463" s="7">
        <v>45521</v>
      </c>
      <c r="C463" s="1" t="s">
        <v>197</v>
      </c>
      <c r="J463" s="1" t="s">
        <v>44</v>
      </c>
      <c r="K463" s="1" t="s">
        <v>74</v>
      </c>
      <c r="L463" s="1">
        <f>IF(OR(B463=0,B463=""),0,IF(COUNTIFS(Items!$E:$E,J463,Items!$F:$F,K463)+COUNTIFS(Items!$J:$J,J463,Items!$K:$K,K463)+COUNTIFS(Items!$O:$O,J463,Items!$P:$P,K463)=1,0,1))</f>
        <v>0</v>
      </c>
      <c r="M463" s="14">
        <v>3065.16</v>
      </c>
      <c r="N463" s="14">
        <v>0</v>
      </c>
      <c r="T463" s="10" t="str">
        <f>IF(RepPF!$L$4=Lists!$E$2,Lists!$E$2,IF(RepPF!$L$4&lt;&gt;"",IF($C463=RepPF!$L$4,RepPF!$L$4,0),Lists!$E$2))</f>
        <v>Все объекты</v>
      </c>
    </row>
    <row r="464" spans="2:20" x14ac:dyDescent="0.25">
      <c r="B464" s="7">
        <v>45521</v>
      </c>
      <c r="C464" s="1" t="s">
        <v>196</v>
      </c>
      <c r="J464" s="1" t="s">
        <v>44</v>
      </c>
      <c r="K464" s="1" t="s">
        <v>74</v>
      </c>
      <c r="L464" s="1">
        <f>IF(OR(B464=0,B464=""),0,IF(COUNTIFS(Items!$E:$E,J464,Items!$F:$F,K464)+COUNTIFS(Items!$J:$J,J464,Items!$K:$K,K464)+COUNTIFS(Items!$O:$O,J464,Items!$P:$P,K464)=1,0,1))</f>
        <v>0</v>
      </c>
      <c r="M464" s="14">
        <v>2292.64</v>
      </c>
      <c r="N464" s="14">
        <v>0</v>
      </c>
      <c r="T464" s="10" t="str">
        <f>IF(RepPF!$L$4=Lists!$E$2,Lists!$E$2,IF(RepPF!$L$4&lt;&gt;"",IF($C464=RepPF!$L$4,RepPF!$L$4,0),Lists!$E$2))</f>
        <v>Все объекты</v>
      </c>
    </row>
    <row r="465" spans="2:20" x14ac:dyDescent="0.25">
      <c r="B465" s="7">
        <v>45522</v>
      </c>
      <c r="C465" s="1" t="s">
        <v>195</v>
      </c>
      <c r="J465" s="1" t="s">
        <v>44</v>
      </c>
      <c r="K465" s="1" t="s">
        <v>74</v>
      </c>
      <c r="L465" s="1">
        <f>IF(OR(B465=0,B465=""),0,IF(COUNTIFS(Items!$E:$E,J465,Items!$F:$F,K465)+COUNTIFS(Items!$J:$J,J465,Items!$K:$K,K465)+COUNTIFS(Items!$O:$O,J465,Items!$P:$P,K465)=1,0,1))</f>
        <v>0</v>
      </c>
      <c r="M465" s="14">
        <v>2815.9599999999996</v>
      </c>
      <c r="N465" s="14">
        <v>0</v>
      </c>
      <c r="T465" s="10" t="str">
        <f>IF(RepPF!$L$4=Lists!$E$2,Lists!$E$2,IF(RepPF!$L$4&lt;&gt;"",IF($C465=RepPF!$L$4,RepPF!$L$4,0),Lists!$E$2))</f>
        <v>Все объекты</v>
      </c>
    </row>
    <row r="466" spans="2:20" x14ac:dyDescent="0.25">
      <c r="B466" s="7">
        <v>45522</v>
      </c>
      <c r="C466" s="1" t="s">
        <v>197</v>
      </c>
      <c r="J466" s="1" t="s">
        <v>44</v>
      </c>
      <c r="K466" s="1" t="s">
        <v>75</v>
      </c>
      <c r="L466" s="1">
        <f>IF(OR(B466=0,B466=""),0,IF(COUNTIFS(Items!$E:$E,J466,Items!$F:$F,K466)+COUNTIFS(Items!$J:$J,J466,Items!$K:$K,K466)+COUNTIFS(Items!$O:$O,J466,Items!$P:$P,K466)=1,0,1))</f>
        <v>0</v>
      </c>
      <c r="M466" s="14">
        <v>87009.78</v>
      </c>
      <c r="N466" s="14">
        <v>0</v>
      </c>
      <c r="T466" s="10" t="str">
        <f>IF(RepPF!$L$4=Lists!$E$2,Lists!$E$2,IF(RepPF!$L$4&lt;&gt;"",IF($C466=RepPF!$L$4,RepPF!$L$4,0),Lists!$E$2))</f>
        <v>Все объекты</v>
      </c>
    </row>
    <row r="467" spans="2:20" x14ac:dyDescent="0.25">
      <c r="B467" s="7">
        <v>45524</v>
      </c>
      <c r="C467" s="1" t="s">
        <v>197</v>
      </c>
      <c r="J467" s="1" t="s">
        <v>44</v>
      </c>
      <c r="K467" s="1" t="s">
        <v>92</v>
      </c>
      <c r="L467" s="1">
        <f>IF(OR(B467=0,B467=""),0,IF(COUNTIFS(Items!$E:$E,J467,Items!$F:$F,K467)+COUNTIFS(Items!$J:$J,J467,Items!$K:$K,K467)+COUNTIFS(Items!$O:$O,J467,Items!$P:$P,K467)=1,0,1))</f>
        <v>0</v>
      </c>
      <c r="M467" s="14">
        <v>30030</v>
      </c>
      <c r="N467" s="14">
        <v>0</v>
      </c>
      <c r="T467" s="10" t="str">
        <f>IF(RepPF!$L$4=Lists!$E$2,Lists!$E$2,IF(RepPF!$L$4&lt;&gt;"",IF($C467=RepPF!$L$4,RepPF!$L$4,0),Lists!$E$2))</f>
        <v>Все объекты</v>
      </c>
    </row>
    <row r="468" spans="2:20" x14ac:dyDescent="0.25">
      <c r="B468" s="7">
        <v>45524</v>
      </c>
      <c r="C468" s="1" t="s">
        <v>197</v>
      </c>
      <c r="J468" s="1" t="s">
        <v>44</v>
      </c>
      <c r="K468" s="1" t="s">
        <v>92</v>
      </c>
      <c r="L468" s="1">
        <f>IF(OR(B468=0,B468=""),0,IF(COUNTIFS(Items!$E:$E,J468,Items!$F:$F,K468)+COUNTIFS(Items!$J:$J,J468,Items!$K:$K,K468)+COUNTIFS(Items!$O:$O,J468,Items!$P:$P,K468)=1,0,1))</f>
        <v>0</v>
      </c>
      <c r="M468" s="14">
        <v>9225</v>
      </c>
      <c r="N468" s="14">
        <v>0</v>
      </c>
      <c r="T468" s="10" t="str">
        <f>IF(RepPF!$L$4=Lists!$E$2,Lists!$E$2,IF(RepPF!$L$4&lt;&gt;"",IF($C468=RepPF!$L$4,RepPF!$L$4,0),Lists!$E$2))</f>
        <v>Все объекты</v>
      </c>
    </row>
    <row r="469" spans="2:20" x14ac:dyDescent="0.25">
      <c r="B469" s="7">
        <v>45524</v>
      </c>
      <c r="C469" s="1" t="s">
        <v>196</v>
      </c>
      <c r="J469" s="1" t="s">
        <v>44</v>
      </c>
      <c r="K469" s="1" t="s">
        <v>92</v>
      </c>
      <c r="L469" s="1">
        <f>IF(OR(B469=0,B469=""),0,IF(COUNTIFS(Items!$E:$E,J469,Items!$F:$F,K469)+COUNTIFS(Items!$J:$J,J469,Items!$K:$K,K469)+COUNTIFS(Items!$O:$O,J469,Items!$P:$P,K469)=1,0,1))</f>
        <v>0</v>
      </c>
      <c r="M469" s="14">
        <v>6900</v>
      </c>
      <c r="N469" s="14">
        <v>0</v>
      </c>
      <c r="T469" s="10" t="str">
        <f>IF(RepPF!$L$4=Lists!$E$2,Lists!$E$2,IF(RepPF!$L$4&lt;&gt;"",IF($C469=RepPF!$L$4,RepPF!$L$4,0),Lists!$E$2))</f>
        <v>Все объекты</v>
      </c>
    </row>
    <row r="470" spans="2:20" x14ac:dyDescent="0.25">
      <c r="B470" s="7">
        <v>45524</v>
      </c>
      <c r="C470" s="1" t="s">
        <v>197</v>
      </c>
      <c r="J470" s="1" t="s">
        <v>44</v>
      </c>
      <c r="K470" s="1" t="s">
        <v>75</v>
      </c>
      <c r="L470" s="1">
        <f>IF(OR(B470=0,B470=""),0,IF(COUNTIFS(Items!$E:$E,J470,Items!$F:$F,K470)+COUNTIFS(Items!$J:$J,J470,Items!$K:$K,K470)+COUNTIFS(Items!$O:$O,J470,Items!$P:$P,K470)=1,0,1))</f>
        <v>0</v>
      </c>
      <c r="M470" s="14">
        <v>4802.5</v>
      </c>
      <c r="N470" s="14">
        <v>0</v>
      </c>
      <c r="T470" s="10" t="str">
        <f>IF(RepPF!$L$4=Lists!$E$2,Lists!$E$2,IF(RepPF!$L$4&lt;&gt;"",IF($C470=RepPF!$L$4,RepPF!$L$4,0),Lists!$E$2))</f>
        <v>Все объекты</v>
      </c>
    </row>
    <row r="471" spans="2:20" x14ac:dyDescent="0.25">
      <c r="B471" s="7">
        <v>45524</v>
      </c>
      <c r="C471" s="1" t="s">
        <v>197</v>
      </c>
      <c r="J471" s="1" t="s">
        <v>44</v>
      </c>
      <c r="K471" s="1" t="s">
        <v>69</v>
      </c>
      <c r="L471" s="1">
        <f>IF(OR(B471=0,B471=""),0,IF(COUNTIFS(Items!$E:$E,J471,Items!$F:$F,K471)+COUNTIFS(Items!$J:$J,J471,Items!$K:$K,K471)+COUNTIFS(Items!$O:$O,J471,Items!$P:$P,K471)=1,0,1))</f>
        <v>0</v>
      </c>
      <c r="M471" s="14">
        <v>1701.6999999999998</v>
      </c>
      <c r="N471" s="14">
        <v>0</v>
      </c>
      <c r="T471" s="10" t="str">
        <f>IF(RepPF!$L$4=Lists!$E$2,Lists!$E$2,IF(RepPF!$L$4&lt;&gt;"",IF($C471=RepPF!$L$4,RepPF!$L$4,0),Lists!$E$2))</f>
        <v>Все объекты</v>
      </c>
    </row>
    <row r="472" spans="2:20" x14ac:dyDescent="0.25">
      <c r="B472" s="7">
        <v>45524</v>
      </c>
      <c r="C472" s="1" t="s">
        <v>194</v>
      </c>
      <c r="J472" s="1" t="s">
        <v>44</v>
      </c>
      <c r="K472" s="1" t="s">
        <v>86</v>
      </c>
      <c r="L472" s="1">
        <f>IF(OR(B472=0,B472=""),0,IF(COUNTIFS(Items!$E:$E,J472,Items!$F:$F,K472)+COUNTIFS(Items!$J:$J,J472,Items!$K:$K,K472)+COUNTIFS(Items!$O:$O,J472,Items!$P:$P,K472)=1,0,1))</f>
        <v>0</v>
      </c>
      <c r="M472" s="14">
        <v>10829</v>
      </c>
      <c r="N472" s="14">
        <v>0</v>
      </c>
      <c r="T472" s="10" t="str">
        <f>IF(RepPF!$L$4=Lists!$E$2,Lists!$E$2,IF(RepPF!$L$4&lt;&gt;"",IF($C472=RepPF!$L$4,RepPF!$L$4,0),Lists!$E$2))</f>
        <v>Все объекты</v>
      </c>
    </row>
    <row r="473" spans="2:20" x14ac:dyDescent="0.25">
      <c r="B473" s="7">
        <v>45524</v>
      </c>
      <c r="C473" s="1" t="s">
        <v>195</v>
      </c>
      <c r="J473" s="1" t="s">
        <v>44</v>
      </c>
      <c r="K473" s="1" t="s">
        <v>86</v>
      </c>
      <c r="L473" s="1">
        <f>IF(OR(B473=0,B473=""),0,IF(COUNTIFS(Items!$E:$E,J473,Items!$F:$F,K473)+COUNTIFS(Items!$J:$J,J473,Items!$K:$K,K473)+COUNTIFS(Items!$O:$O,J473,Items!$P:$P,K473)=1,0,1))</f>
        <v>0</v>
      </c>
      <c r="M473" s="14">
        <v>14637</v>
      </c>
      <c r="N473" s="14">
        <v>0</v>
      </c>
      <c r="T473" s="10" t="str">
        <f>IF(RepPF!$L$4=Lists!$E$2,Lists!$E$2,IF(RepPF!$L$4&lt;&gt;"",IF($C473=RepPF!$L$4,RepPF!$L$4,0),Lists!$E$2))</f>
        <v>Все объекты</v>
      </c>
    </row>
    <row r="474" spans="2:20" x14ac:dyDescent="0.25">
      <c r="B474" s="7">
        <v>45524</v>
      </c>
      <c r="C474" s="1" t="s">
        <v>196</v>
      </c>
      <c r="J474" s="1" t="s">
        <v>44</v>
      </c>
      <c r="K474" s="1" t="s">
        <v>86</v>
      </c>
      <c r="L474" s="1">
        <f>IF(OR(B474=0,B474=""),0,IF(COUNTIFS(Items!$E:$E,J474,Items!$F:$F,K474)+COUNTIFS(Items!$J:$J,J474,Items!$K:$K,K474)+COUNTIFS(Items!$O:$O,J474,Items!$P:$P,K474)=1,0,1))</f>
        <v>0</v>
      </c>
      <c r="M474" s="14">
        <v>10948</v>
      </c>
      <c r="N474" s="14">
        <v>0</v>
      </c>
      <c r="T474" s="10" t="str">
        <f>IF(RepPF!$L$4=Lists!$E$2,Lists!$E$2,IF(RepPF!$L$4&lt;&gt;"",IF($C474=RepPF!$L$4,RepPF!$L$4,0),Lists!$E$2))</f>
        <v>Все объекты</v>
      </c>
    </row>
    <row r="475" spans="2:20" x14ac:dyDescent="0.25">
      <c r="B475" s="7">
        <v>45527</v>
      </c>
      <c r="C475" s="1" t="s">
        <v>197</v>
      </c>
      <c r="J475" s="1" t="s">
        <v>44</v>
      </c>
      <c r="K475" s="1" t="s">
        <v>86</v>
      </c>
      <c r="L475" s="1">
        <f>IF(OR(B475=0,B475=""),0,IF(COUNTIFS(Items!$E:$E,J475,Items!$F:$F,K475)+COUNTIFS(Items!$J:$J,J475,Items!$K:$K,K475)+COUNTIFS(Items!$O:$O,J475,Items!$P:$P,K475)=1,0,1))</f>
        <v>0</v>
      </c>
      <c r="M475" s="14">
        <v>13446.999999999998</v>
      </c>
      <c r="N475" s="14">
        <v>0</v>
      </c>
      <c r="T475" s="10" t="str">
        <f>IF(RepPF!$L$4=Lists!$E$2,Lists!$E$2,IF(RepPF!$L$4&lt;&gt;"",IF($C475=RepPF!$L$4,RepPF!$L$4,0),Lists!$E$2))</f>
        <v>Все объекты</v>
      </c>
    </row>
    <row r="476" spans="2:20" x14ac:dyDescent="0.25">
      <c r="B476" s="7">
        <v>45530</v>
      </c>
      <c r="C476" s="1" t="s">
        <v>196</v>
      </c>
      <c r="J476" s="1" t="s">
        <v>44</v>
      </c>
      <c r="K476" s="1" t="s">
        <v>92</v>
      </c>
      <c r="L476" s="1">
        <f>IF(OR(B476=0,B476=""),0,IF(COUNTIFS(Items!$E:$E,J476,Items!$F:$F,K476)+COUNTIFS(Items!$J:$J,J476,Items!$K:$K,K476)+COUNTIFS(Items!$O:$O,J476,Items!$P:$P,K476)=1,0,1))</f>
        <v>0</v>
      </c>
      <c r="M476" s="14">
        <v>42900</v>
      </c>
      <c r="N476" s="14">
        <v>0</v>
      </c>
      <c r="T476" s="10" t="str">
        <f>IF(RepPF!$L$4=Lists!$E$2,Lists!$E$2,IF(RepPF!$L$4&lt;&gt;"",IF($C476=RepPF!$L$4,RepPF!$L$4,0),Lists!$E$2))</f>
        <v>Все объекты</v>
      </c>
    </row>
    <row r="477" spans="2:20" x14ac:dyDescent="0.25">
      <c r="B477" s="7">
        <v>45530</v>
      </c>
      <c r="C477" s="1" t="s">
        <v>197</v>
      </c>
      <c r="J477" s="1" t="s">
        <v>44</v>
      </c>
      <c r="K477" s="1" t="s">
        <v>75</v>
      </c>
      <c r="L477" s="1">
        <f>IF(OR(B477=0,B477=""),0,IF(COUNTIFS(Items!$E:$E,J477,Items!$F:$F,K477)+COUNTIFS(Items!$J:$J,J477,Items!$K:$K,K477)+COUNTIFS(Items!$O:$O,J477,Items!$P:$P,K477)=1,0,1))</f>
        <v>0</v>
      </c>
      <c r="M477" s="14">
        <v>54600</v>
      </c>
      <c r="N477" s="14">
        <v>0</v>
      </c>
      <c r="T477" s="10" t="str">
        <f>IF(RepPF!$L$4=Lists!$E$2,Lists!$E$2,IF(RepPF!$L$4&lt;&gt;"",IF($C477=RepPF!$L$4,RepPF!$L$4,0),Lists!$E$2))</f>
        <v>Все объекты</v>
      </c>
    </row>
    <row r="478" spans="2:20" x14ac:dyDescent="0.25">
      <c r="B478" s="7">
        <v>45531</v>
      </c>
      <c r="C478" s="1" t="s">
        <v>195</v>
      </c>
      <c r="J478" s="1" t="s">
        <v>44</v>
      </c>
      <c r="K478" s="1" t="s">
        <v>92</v>
      </c>
      <c r="L478" s="1">
        <f>IF(OR(B478=0,B478=""),0,IF(COUNTIFS(Items!$E:$E,J478,Items!$F:$F,K478)+COUNTIFS(Items!$J:$J,J478,Items!$K:$K,K478)+COUNTIFS(Items!$O:$O,J478,Items!$P:$P,K478)=1,0,1))</f>
        <v>0</v>
      </c>
      <c r="M478" s="14">
        <v>29520</v>
      </c>
      <c r="N478" s="14">
        <v>0</v>
      </c>
      <c r="T478" s="10" t="str">
        <f>IF(RepPF!$L$4=Lists!$E$2,Lists!$E$2,IF(RepPF!$L$4&lt;&gt;"",IF($C478=RepPF!$L$4,RepPF!$L$4,0),Lists!$E$2))</f>
        <v>Все объекты</v>
      </c>
    </row>
    <row r="479" spans="2:20" x14ac:dyDescent="0.25">
      <c r="B479" s="7">
        <v>45531</v>
      </c>
      <c r="C479" s="1" t="s">
        <v>197</v>
      </c>
      <c r="J479" s="1" t="s">
        <v>44</v>
      </c>
      <c r="K479" s="1" t="s">
        <v>92</v>
      </c>
      <c r="L479" s="1">
        <f>IF(OR(B479=0,B479=""),0,IF(COUNTIFS(Items!$E:$E,J479,Items!$F:$F,K479)+COUNTIFS(Items!$J:$J,J479,Items!$K:$K,K479)+COUNTIFS(Items!$O:$O,J479,Items!$P:$P,K479)=1,0,1))</f>
        <v>0</v>
      </c>
      <c r="M479" s="14">
        <v>6746.3600000000006</v>
      </c>
      <c r="N479" s="14">
        <v>0</v>
      </c>
      <c r="T479" s="10" t="str">
        <f>IF(RepPF!$L$4=Lists!$E$2,Lists!$E$2,IF(RepPF!$L$4&lt;&gt;"",IF($C479=RepPF!$L$4,RepPF!$L$4,0),Lists!$E$2))</f>
        <v>Все объекты</v>
      </c>
    </row>
    <row r="480" spans="2:20" x14ac:dyDescent="0.25">
      <c r="B480" s="7">
        <v>45531</v>
      </c>
      <c r="C480" s="1" t="s">
        <v>196</v>
      </c>
      <c r="J480" s="1" t="s">
        <v>44</v>
      </c>
      <c r="K480" s="1" t="s">
        <v>92</v>
      </c>
      <c r="L480" s="1">
        <f>IF(OR(B480=0,B480=""),0,IF(COUNTIFS(Items!$E:$E,J480,Items!$F:$F,K480)+COUNTIFS(Items!$J:$J,J480,Items!$K:$K,K480)+COUNTIFS(Items!$O:$O,J480,Items!$P:$P,K480)=1,0,1))</f>
        <v>0</v>
      </c>
      <c r="M480" s="14">
        <v>8286.2899999999991</v>
      </c>
      <c r="N480" s="14">
        <v>0</v>
      </c>
      <c r="T480" s="10" t="str">
        <f>IF(RepPF!$L$4=Lists!$E$2,Lists!$E$2,IF(RepPF!$L$4&lt;&gt;"",IF($C480=RepPF!$L$4,RepPF!$L$4,0),Lists!$E$2))</f>
        <v>Все объекты</v>
      </c>
    </row>
    <row r="481" spans="2:20" x14ac:dyDescent="0.25">
      <c r="B481" s="7">
        <v>45531</v>
      </c>
      <c r="C481" s="1" t="s">
        <v>195</v>
      </c>
      <c r="J481" s="1" t="s">
        <v>44</v>
      </c>
      <c r="K481" s="1" t="s">
        <v>92</v>
      </c>
      <c r="L481" s="1">
        <f>IF(OR(B481=0,B481=""),0,IF(COUNTIFS(Items!$E:$E,J481,Items!$F:$F,K481)+COUNTIFS(Items!$J:$J,J481,Items!$K:$K,K481)+COUNTIFS(Items!$O:$O,J481,Items!$P:$P,K481)=1,0,1))</f>
        <v>0</v>
      </c>
      <c r="M481" s="14">
        <v>10486.189999999999</v>
      </c>
      <c r="N481" s="14">
        <v>0</v>
      </c>
      <c r="T481" s="10" t="str">
        <f>IF(RepPF!$L$4=Lists!$E$2,Lists!$E$2,IF(RepPF!$L$4&lt;&gt;"",IF($C481=RepPF!$L$4,RepPF!$L$4,0),Lists!$E$2))</f>
        <v>Все объекты</v>
      </c>
    </row>
    <row r="482" spans="2:20" x14ac:dyDescent="0.25">
      <c r="B482" s="7">
        <v>45531</v>
      </c>
      <c r="C482" s="1" t="s">
        <v>194</v>
      </c>
      <c r="J482" s="1" t="s">
        <v>44</v>
      </c>
      <c r="K482" s="1" t="s">
        <v>67</v>
      </c>
      <c r="L482" s="1">
        <f>IF(OR(B482=0,B482=""),0,IF(COUNTIFS(Items!$E:$E,J482,Items!$F:$F,K482)+COUNTIFS(Items!$J:$J,J482,Items!$K:$K,K482)+COUNTIFS(Items!$O:$O,J482,Items!$P:$P,K482)=1,0,1))</f>
        <v>0</v>
      </c>
      <c r="M482" s="14">
        <v>11149.32</v>
      </c>
      <c r="N482" s="14">
        <v>0</v>
      </c>
      <c r="T482" s="10" t="str">
        <f>IF(RepPF!$L$4=Lists!$E$2,Lists!$E$2,IF(RepPF!$L$4&lt;&gt;"",IF($C482=RepPF!$L$4,RepPF!$L$4,0),Lists!$E$2))</f>
        <v>Все объекты</v>
      </c>
    </row>
    <row r="483" spans="2:20" x14ac:dyDescent="0.25">
      <c r="B483" s="7">
        <v>45531</v>
      </c>
      <c r="C483" s="1" t="s">
        <v>197</v>
      </c>
      <c r="J483" s="1" t="s">
        <v>44</v>
      </c>
      <c r="K483" s="1" t="s">
        <v>86</v>
      </c>
      <c r="L483" s="1">
        <f>IF(OR(B483=0,B483=""),0,IF(COUNTIFS(Items!$E:$E,J483,Items!$F:$F,K483)+COUNTIFS(Items!$J:$J,J483,Items!$K:$K,K483)+COUNTIFS(Items!$O:$O,J483,Items!$P:$P,K483)=1,0,1))</f>
        <v>0</v>
      </c>
      <c r="M483" s="14">
        <v>18531.18</v>
      </c>
      <c r="N483" s="14">
        <v>0</v>
      </c>
      <c r="T483" s="10" t="str">
        <f>IF(RepPF!$L$4=Lists!$E$2,Lists!$E$2,IF(RepPF!$L$4&lt;&gt;"",IF($C483=RepPF!$L$4,RepPF!$L$4,0),Lists!$E$2))</f>
        <v>Все объекты</v>
      </c>
    </row>
    <row r="484" spans="2:20" x14ac:dyDescent="0.25">
      <c r="B484" s="7">
        <v>45531</v>
      </c>
      <c r="C484" s="1" t="s">
        <v>196</v>
      </c>
      <c r="J484" s="1" t="s">
        <v>44</v>
      </c>
      <c r="K484" s="1" t="s">
        <v>86</v>
      </c>
      <c r="L484" s="1">
        <f>IF(OR(B484=0,B484=""),0,IF(COUNTIFS(Items!$E:$E,J484,Items!$F:$F,K484)+COUNTIFS(Items!$J:$J,J484,Items!$K:$K,K484)+COUNTIFS(Items!$O:$O,J484,Items!$P:$P,K484)=1,0,1))</f>
        <v>0</v>
      </c>
      <c r="M484" s="14">
        <v>13860.720000000001</v>
      </c>
      <c r="N484" s="14">
        <v>0</v>
      </c>
      <c r="T484" s="10" t="str">
        <f>IF(RepPF!$L$4=Lists!$E$2,Lists!$E$2,IF(RepPF!$L$4&lt;&gt;"",IF($C484=RepPF!$L$4,RepPF!$L$4,0),Lists!$E$2))</f>
        <v>Все объекты</v>
      </c>
    </row>
    <row r="485" spans="2:20" x14ac:dyDescent="0.25">
      <c r="B485" s="7">
        <v>45532</v>
      </c>
      <c r="C485" s="1" t="s">
        <v>195</v>
      </c>
      <c r="J485" s="1" t="s">
        <v>44</v>
      </c>
      <c r="K485" s="1" t="s">
        <v>86</v>
      </c>
      <c r="L485" s="1">
        <f>IF(OR(B485=0,B485=""),0,IF(COUNTIFS(Items!$E:$E,J485,Items!$F:$F,K485)+COUNTIFS(Items!$J:$J,J485,Items!$K:$K,K485)+COUNTIFS(Items!$O:$O,J485,Items!$P:$P,K485)=1,0,1))</f>
        <v>0</v>
      </c>
      <c r="M485" s="14">
        <v>17024.579999999998</v>
      </c>
      <c r="N485" s="14">
        <v>0</v>
      </c>
      <c r="T485" s="10" t="str">
        <f>IF(RepPF!$L$4=Lists!$E$2,Lists!$E$2,IF(RepPF!$L$4&lt;&gt;"",IF($C485=RepPF!$L$4,RepPF!$L$4,0),Lists!$E$2))</f>
        <v>Все объекты</v>
      </c>
    </row>
    <row r="486" spans="2:20" x14ac:dyDescent="0.25">
      <c r="B486" s="7">
        <v>45532</v>
      </c>
      <c r="C486" s="1" t="s">
        <v>197</v>
      </c>
      <c r="J486" s="1" t="s">
        <v>44</v>
      </c>
      <c r="K486" s="1" t="s">
        <v>92</v>
      </c>
      <c r="L486" s="1">
        <f>IF(OR(B486=0,B486=""),0,IF(COUNTIFS(Items!$E:$E,J486,Items!$F:$F,K486)+COUNTIFS(Items!$J:$J,J486,Items!$K:$K,K486)+COUNTIFS(Items!$O:$O,J486,Items!$P:$P,K486)=1,0,1))</f>
        <v>0</v>
      </c>
      <c r="M486" s="14">
        <v>18304</v>
      </c>
      <c r="N486" s="14">
        <v>0</v>
      </c>
      <c r="T486" s="10" t="str">
        <f>IF(RepPF!$L$4=Lists!$E$2,Lists!$E$2,IF(RepPF!$L$4&lt;&gt;"",IF($C486=RepPF!$L$4,RepPF!$L$4,0),Lists!$E$2))</f>
        <v>Все объекты</v>
      </c>
    </row>
    <row r="487" spans="2:20" x14ac:dyDescent="0.25">
      <c r="B487" s="7">
        <v>45532</v>
      </c>
      <c r="C487" s="1" t="s">
        <v>196</v>
      </c>
      <c r="J487" s="1" t="s">
        <v>44</v>
      </c>
      <c r="K487" s="1" t="s">
        <v>92</v>
      </c>
      <c r="L487" s="1">
        <f>IF(OR(B487=0,B487=""),0,IF(COUNTIFS(Items!$E:$E,J487,Items!$F:$F,K487)+COUNTIFS(Items!$J:$J,J487,Items!$K:$K,K487)+COUNTIFS(Items!$O:$O,J487,Items!$P:$P,K487)=1,0,1))</f>
        <v>0</v>
      </c>
      <c r="M487" s="14">
        <v>11648</v>
      </c>
      <c r="N487" s="14">
        <v>0</v>
      </c>
      <c r="T487" s="10" t="str">
        <f>IF(RepPF!$L$4=Lists!$E$2,Lists!$E$2,IF(RepPF!$L$4&lt;&gt;"",IF($C487=RepPF!$L$4,RepPF!$L$4,0),Lists!$E$2))</f>
        <v>Все объекты</v>
      </c>
    </row>
    <row r="488" spans="2:20" x14ac:dyDescent="0.25">
      <c r="B488" s="7">
        <v>45533</v>
      </c>
      <c r="C488" s="1" t="s">
        <v>195</v>
      </c>
      <c r="J488" s="1" t="s">
        <v>44</v>
      </c>
      <c r="K488" s="1" t="s">
        <v>92</v>
      </c>
      <c r="L488" s="1">
        <f>IF(OR(B488=0,B488=""),0,IF(COUNTIFS(Items!$E:$E,J488,Items!$F:$F,K488)+COUNTIFS(Items!$J:$J,J488,Items!$K:$K,K488)+COUNTIFS(Items!$O:$O,J488,Items!$P:$P,K488)=1,0,1))</f>
        <v>0</v>
      </c>
      <c r="M488" s="14">
        <v>15744</v>
      </c>
      <c r="N488" s="14">
        <v>0</v>
      </c>
      <c r="T488" s="10" t="str">
        <f>IF(RepPF!$L$4=Lists!$E$2,Lists!$E$2,IF(RepPF!$L$4&lt;&gt;"",IF($C488=RepPF!$L$4,RepPF!$L$4,0),Lists!$E$2))</f>
        <v>Все объекты</v>
      </c>
    </row>
    <row r="489" spans="2:20" x14ac:dyDescent="0.25">
      <c r="B489" s="7">
        <v>45534</v>
      </c>
      <c r="C489" s="1" t="s">
        <v>194</v>
      </c>
      <c r="J489" s="1" t="s">
        <v>44</v>
      </c>
      <c r="K489" s="1" t="s">
        <v>67</v>
      </c>
      <c r="L489" s="1">
        <f>IF(OR(B489=0,B489=""),0,IF(COUNTIFS(Items!$E:$E,J489,Items!$F:$F,K489)+COUNTIFS(Items!$J:$J,J489,Items!$K:$K,K489)+COUNTIFS(Items!$O:$O,J489,Items!$P:$P,K489)=1,0,1))</f>
        <v>0</v>
      </c>
      <c r="M489" s="14">
        <v>4600</v>
      </c>
      <c r="N489" s="14">
        <v>0</v>
      </c>
      <c r="T489" s="10" t="str">
        <f>IF(RepPF!$L$4=Lists!$E$2,Lists!$E$2,IF(RepPF!$L$4&lt;&gt;"",IF($C489=RepPF!$L$4,RepPF!$L$4,0),Lists!$E$2))</f>
        <v>Все объекты</v>
      </c>
    </row>
    <row r="490" spans="2:20" x14ac:dyDescent="0.25">
      <c r="B490" s="7">
        <v>45534</v>
      </c>
      <c r="C490" s="1" t="s">
        <v>197</v>
      </c>
      <c r="J490" s="1" t="s">
        <v>44</v>
      </c>
      <c r="K490" s="1" t="s">
        <v>74</v>
      </c>
      <c r="L490" s="1">
        <f>IF(OR(B490=0,B490=""),0,IF(COUNTIFS(Items!$E:$E,J490,Items!$F:$F,K490)+COUNTIFS(Items!$J:$J,J490,Items!$K:$K,K490)+COUNTIFS(Items!$O:$O,J490,Items!$P:$P,K490)=1,0,1))</f>
        <v>0</v>
      </c>
      <c r="M490" s="14">
        <v>31917.979999999996</v>
      </c>
      <c r="N490" s="14">
        <v>0</v>
      </c>
      <c r="T490" s="10" t="str">
        <f>IF(RepPF!$L$4=Lists!$E$2,Lists!$E$2,IF(RepPF!$L$4&lt;&gt;"",IF($C490=RepPF!$L$4,RepPF!$L$4,0),Lists!$E$2))</f>
        <v>Все объекты</v>
      </c>
    </row>
    <row r="491" spans="2:20" x14ac:dyDescent="0.25">
      <c r="B491" s="7">
        <v>45535</v>
      </c>
      <c r="C491" s="1" t="s">
        <v>197</v>
      </c>
      <c r="J491" s="1" t="s">
        <v>44</v>
      </c>
      <c r="K491" s="1" t="s">
        <v>75</v>
      </c>
      <c r="L491" s="1">
        <f>IF(OR(B491=0,B491=""),0,IF(COUNTIFS(Items!$E:$E,J491,Items!$F:$F,K491)+COUNTIFS(Items!$J:$J,J491,Items!$K:$K,K491)+COUNTIFS(Items!$O:$O,J491,Items!$P:$P,K491)=1,0,1))</f>
        <v>0</v>
      </c>
      <c r="M491" s="14">
        <v>105105</v>
      </c>
      <c r="N491" s="14">
        <v>0</v>
      </c>
      <c r="T491" s="10" t="str">
        <f>IF(RepPF!$L$4=Lists!$E$2,Lists!$E$2,IF(RepPF!$L$4&lt;&gt;"",IF($C491=RepPF!$L$4,RepPF!$L$4,0),Lists!$E$2))</f>
        <v>Все объекты</v>
      </c>
    </row>
    <row r="492" spans="2:20" x14ac:dyDescent="0.25">
      <c r="B492" s="7">
        <v>45535</v>
      </c>
      <c r="C492" s="1" t="s">
        <v>197</v>
      </c>
      <c r="J492" s="1" t="s">
        <v>44</v>
      </c>
      <c r="K492" s="1" t="s">
        <v>92</v>
      </c>
      <c r="L492" s="1">
        <f>IF(OR(B492=0,B492=""),0,IF(COUNTIFS(Items!$E:$E,J492,Items!$F:$F,K492)+COUNTIFS(Items!$J:$J,J492,Items!$K:$K,K492)+COUNTIFS(Items!$O:$O,J492,Items!$P:$P,K492)=1,0,1))</f>
        <v>0</v>
      </c>
      <c r="M492" s="14">
        <v>4853.03</v>
      </c>
      <c r="N492" s="14">
        <v>0</v>
      </c>
      <c r="T492" s="10" t="str">
        <f>IF(RepPF!$L$4=Lists!$E$2,Lists!$E$2,IF(RepPF!$L$4&lt;&gt;"",IF($C492=RepPF!$L$4,RepPF!$L$4,0),Lists!$E$2))</f>
        <v>Все объекты</v>
      </c>
    </row>
    <row r="493" spans="2:20" x14ac:dyDescent="0.25">
      <c r="B493" s="7">
        <v>45535</v>
      </c>
      <c r="C493" s="1" t="s">
        <v>196</v>
      </c>
      <c r="J493" s="1" t="s">
        <v>44</v>
      </c>
      <c r="K493" s="1" t="s">
        <v>92</v>
      </c>
      <c r="L493" s="1">
        <f>IF(OR(B493=0,B493=""),0,IF(COUNTIFS(Items!$E:$E,J493,Items!$F:$F,K493)+COUNTIFS(Items!$J:$J,J493,Items!$K:$K,K493)+COUNTIFS(Items!$O:$O,J493,Items!$P:$P,K493)=1,0,1))</f>
        <v>0</v>
      </c>
      <c r="M493" s="14">
        <v>6559.59</v>
      </c>
      <c r="N493" s="14">
        <v>0</v>
      </c>
      <c r="T493" s="10" t="str">
        <f>IF(RepPF!$L$4=Lists!$E$2,Lists!$E$2,IF(RepPF!$L$4&lt;&gt;"",IF($C493=RepPF!$L$4,RepPF!$L$4,0),Lists!$E$2))</f>
        <v>Все объекты</v>
      </c>
    </row>
    <row r="494" spans="2:20" x14ac:dyDescent="0.25">
      <c r="B494" s="7">
        <v>45537</v>
      </c>
      <c r="C494" s="1" t="s">
        <v>195</v>
      </c>
      <c r="J494" s="1" t="s">
        <v>44</v>
      </c>
      <c r="K494" s="1" t="s">
        <v>92</v>
      </c>
      <c r="L494" s="1">
        <f>IF(OR(B494=0,B494=""),0,IF(COUNTIFS(Items!$E:$E,J494,Items!$F:$F,K494)+COUNTIFS(Items!$J:$J,J494,Items!$K:$K,K494)+COUNTIFS(Items!$O:$O,J494,Items!$P:$P,K494)=1,0,1))</f>
        <v>0</v>
      </c>
      <c r="M494" s="14">
        <v>4906.3600000000006</v>
      </c>
      <c r="N494" s="14">
        <v>0</v>
      </c>
      <c r="T494" s="10" t="str">
        <f>IF(RepPF!$L$4=Lists!$E$2,Lists!$E$2,IF(RepPF!$L$4&lt;&gt;"",IF($C494=RepPF!$L$4,RepPF!$L$4,0),Lists!$E$2))</f>
        <v>Все объекты</v>
      </c>
    </row>
    <row r="495" spans="2:20" x14ac:dyDescent="0.25">
      <c r="B495" s="7">
        <v>45537</v>
      </c>
      <c r="C495" s="1" t="s">
        <v>197</v>
      </c>
      <c r="J495" s="1" t="s">
        <v>44</v>
      </c>
      <c r="K495" s="1" t="s">
        <v>86</v>
      </c>
      <c r="L495" s="1">
        <f>IF(OR(B495=0,B495=""),0,IF(COUNTIFS(Items!$E:$E,J495,Items!$F:$F,K495)+COUNTIFS(Items!$J:$J,J495,Items!$K:$K,K495)+COUNTIFS(Items!$O:$O,J495,Items!$P:$P,K495)=1,0,1))</f>
        <v>0</v>
      </c>
      <c r="M495" s="14">
        <v>2636.29</v>
      </c>
      <c r="N495" s="14">
        <v>0</v>
      </c>
      <c r="T495" s="10" t="str">
        <f>IF(RepPF!$L$4=Lists!$E$2,Lists!$E$2,IF(RepPF!$L$4&lt;&gt;"",IF($C495=RepPF!$L$4,RepPF!$L$4,0),Lists!$E$2))</f>
        <v>Все объекты</v>
      </c>
    </row>
    <row r="496" spans="2:20" x14ac:dyDescent="0.25">
      <c r="B496" s="7">
        <v>45537</v>
      </c>
      <c r="C496" s="1" t="s">
        <v>196</v>
      </c>
      <c r="J496" s="1" t="s">
        <v>44</v>
      </c>
      <c r="K496" s="1" t="s">
        <v>86</v>
      </c>
      <c r="L496" s="1">
        <f>IF(OR(B496=0,B496=""),0,IF(COUNTIFS(Items!$E:$E,J496,Items!$F:$F,K496)+COUNTIFS(Items!$J:$J,J496,Items!$K:$K,K496)+COUNTIFS(Items!$O:$O,J496,Items!$P:$P,K496)=1,0,1))</f>
        <v>0</v>
      </c>
      <c r="M496" s="14">
        <v>3336.19</v>
      </c>
      <c r="N496" s="14">
        <v>0</v>
      </c>
      <c r="T496" s="10" t="str">
        <f>IF(RepPF!$L$4=Lists!$E$2,Lists!$E$2,IF(RepPF!$L$4&lt;&gt;"",IF($C496=RepPF!$L$4,RepPF!$L$4,0),Lists!$E$2))</f>
        <v>Все объекты</v>
      </c>
    </row>
    <row r="497" spans="2:20" x14ac:dyDescent="0.25">
      <c r="B497" s="7">
        <v>45537</v>
      </c>
      <c r="C497" s="1" t="s">
        <v>195</v>
      </c>
      <c r="J497" s="1" t="s">
        <v>44</v>
      </c>
      <c r="K497" s="1" t="s">
        <v>86</v>
      </c>
      <c r="L497" s="1">
        <f>IF(OR(B497=0,B497=""),0,IF(COUNTIFS(Items!$E:$E,J497,Items!$F:$F,K497)+COUNTIFS(Items!$J:$J,J497,Items!$K:$K,K497)+COUNTIFS(Items!$O:$O,J497,Items!$P:$P,K497)=1,0,1))</f>
        <v>0</v>
      </c>
      <c r="M497" s="14">
        <v>2123.0300000000002</v>
      </c>
      <c r="N497" s="14">
        <v>0</v>
      </c>
      <c r="T497" s="10" t="str">
        <f>IF(RepPF!$L$4=Lists!$E$2,Lists!$E$2,IF(RepPF!$L$4&lt;&gt;"",IF($C497=RepPF!$L$4,RepPF!$L$4,0),Lists!$E$2))</f>
        <v>Все объекты</v>
      </c>
    </row>
    <row r="498" spans="2:20" x14ac:dyDescent="0.25">
      <c r="B498" s="7">
        <v>45537</v>
      </c>
      <c r="C498" s="1" t="s">
        <v>197</v>
      </c>
      <c r="J498" s="1" t="s">
        <v>44</v>
      </c>
      <c r="K498" s="1" t="s">
        <v>92</v>
      </c>
      <c r="L498" s="1">
        <f>IF(OR(B498=0,B498=""),0,IF(COUNTIFS(Items!$E:$E,J498,Items!$F:$F,K498)+COUNTIFS(Items!$J:$J,J498,Items!$K:$K,K498)+COUNTIFS(Items!$O:$O,J498,Items!$P:$P,K498)=1,0,1))</f>
        <v>0</v>
      </c>
      <c r="M498" s="14">
        <v>8856</v>
      </c>
      <c r="N498" s="14">
        <v>0</v>
      </c>
      <c r="T498" s="10" t="str">
        <f>IF(RepPF!$L$4=Lists!$E$2,Lists!$E$2,IF(RepPF!$L$4&lt;&gt;"",IF($C498=RepPF!$L$4,RepPF!$L$4,0),Lists!$E$2))</f>
        <v>Все объекты</v>
      </c>
    </row>
    <row r="499" spans="2:20" x14ac:dyDescent="0.25">
      <c r="B499" s="7">
        <v>45537</v>
      </c>
      <c r="C499" s="1" t="s">
        <v>196</v>
      </c>
      <c r="J499" s="1" t="s">
        <v>44</v>
      </c>
      <c r="K499" s="1" t="s">
        <v>92</v>
      </c>
      <c r="L499" s="1">
        <f>IF(OR(B499=0,B499=""),0,IF(COUNTIFS(Items!$E:$E,J499,Items!$F:$F,K499)+COUNTIFS(Items!$J:$J,J499,Items!$K:$K,K499)+COUNTIFS(Items!$O:$O,J499,Items!$P:$P,K499)=1,0,1))</f>
        <v>0</v>
      </c>
      <c r="M499" s="14">
        <v>6624</v>
      </c>
      <c r="N499" s="14">
        <v>0</v>
      </c>
      <c r="T499" s="10" t="str">
        <f>IF(RepPF!$L$4=Lists!$E$2,Lists!$E$2,IF(RepPF!$L$4&lt;&gt;"",IF($C499=RepPF!$L$4,RepPF!$L$4,0),Lists!$E$2))</f>
        <v>Все объекты</v>
      </c>
    </row>
    <row r="500" spans="2:20" x14ac:dyDescent="0.25">
      <c r="B500" s="7">
        <v>45537</v>
      </c>
      <c r="C500" s="1" t="s">
        <v>195</v>
      </c>
      <c r="J500" s="1" t="s">
        <v>44</v>
      </c>
      <c r="K500" s="1" t="s">
        <v>92</v>
      </c>
      <c r="L500" s="1">
        <f>IF(OR(B500=0,B500=""),0,IF(COUNTIFS(Items!$E:$E,J500,Items!$F:$F,K500)+COUNTIFS(Items!$J:$J,J500,Items!$K:$K,K500)+COUNTIFS(Items!$O:$O,J500,Items!$P:$P,K500)=1,0,1))</f>
        <v>0</v>
      </c>
      <c r="M500" s="14">
        <v>8135.9999999999991</v>
      </c>
      <c r="N500" s="14">
        <v>0</v>
      </c>
      <c r="T500" s="10" t="str">
        <f>IF(RepPF!$L$4=Lists!$E$2,Lists!$E$2,IF(RepPF!$L$4&lt;&gt;"",IF($C500=RepPF!$L$4,RepPF!$L$4,0),Lists!$E$2))</f>
        <v>Все объекты</v>
      </c>
    </row>
    <row r="501" spans="2:20" x14ac:dyDescent="0.25">
      <c r="B501" s="7">
        <v>45537</v>
      </c>
      <c r="C501" s="1" t="s">
        <v>197</v>
      </c>
      <c r="J501" s="1" t="s">
        <v>44</v>
      </c>
      <c r="K501" s="1" t="s">
        <v>92</v>
      </c>
      <c r="L501" s="1">
        <f>IF(OR(B501=0,B501=""),0,IF(COUNTIFS(Items!$E:$E,J501,Items!$F:$F,K501)+COUNTIFS(Items!$J:$J,J501,Items!$K:$K,K501)+COUNTIFS(Items!$O:$O,J501,Items!$P:$P,K501)=1,0,1))</f>
        <v>0</v>
      </c>
      <c r="M501" s="14">
        <v>5052.1899999999996</v>
      </c>
      <c r="N501" s="14">
        <v>0</v>
      </c>
      <c r="T501" s="10" t="str">
        <f>IF(RepPF!$L$4=Lists!$E$2,Lists!$E$2,IF(RepPF!$L$4&lt;&gt;"",IF($C501=RepPF!$L$4,RepPF!$L$4,0),Lists!$E$2))</f>
        <v>Все объекты</v>
      </c>
    </row>
    <row r="502" spans="2:20" x14ac:dyDescent="0.25">
      <c r="B502" s="7">
        <v>45537</v>
      </c>
      <c r="C502" s="1" t="s">
        <v>196</v>
      </c>
      <c r="J502" s="1" t="s">
        <v>44</v>
      </c>
      <c r="K502" s="1" t="s">
        <v>92</v>
      </c>
      <c r="L502" s="1">
        <f>IF(OR(B502=0,B502=""),0,IF(COUNTIFS(Items!$E:$E,J502,Items!$F:$F,K502)+COUNTIFS(Items!$J:$J,J502,Items!$K:$K,K502)+COUNTIFS(Items!$O:$O,J502,Items!$P:$P,K502)=1,0,1))</f>
        <v>0</v>
      </c>
      <c r="M502" s="14">
        <v>3215.03</v>
      </c>
      <c r="N502" s="14">
        <v>0</v>
      </c>
      <c r="T502" s="10" t="str">
        <f>IF(RepPF!$L$4=Lists!$E$2,Lists!$E$2,IF(RepPF!$L$4&lt;&gt;"",IF($C502=RepPF!$L$4,RepPF!$L$4,0),Lists!$E$2))</f>
        <v>Все объекты</v>
      </c>
    </row>
    <row r="503" spans="2:20" x14ac:dyDescent="0.25">
      <c r="B503" s="7">
        <v>45538</v>
      </c>
      <c r="C503" s="1" t="s">
        <v>195</v>
      </c>
      <c r="J503" s="1" t="s">
        <v>44</v>
      </c>
      <c r="K503" s="1" t="s">
        <v>92</v>
      </c>
      <c r="L503" s="1">
        <f>IF(OR(B503=0,B503=""),0,IF(COUNTIFS(Items!$E:$E,J503,Items!$F:$F,K503)+COUNTIFS(Items!$J:$J,J503,Items!$K:$K,K503)+COUNTIFS(Items!$O:$O,J503,Items!$P:$P,K503)=1,0,1))</f>
        <v>0</v>
      </c>
      <c r="M503" s="14">
        <v>4345.59</v>
      </c>
      <c r="N503" s="14">
        <v>0</v>
      </c>
      <c r="T503" s="10" t="str">
        <f>IF(RepPF!$L$4=Lists!$E$2,Lists!$E$2,IF(RepPF!$L$4&lt;&gt;"",IF($C503=RepPF!$L$4,RepPF!$L$4,0),Lists!$E$2))</f>
        <v>Все объекты</v>
      </c>
    </row>
    <row r="504" spans="2:20" x14ac:dyDescent="0.25">
      <c r="B504" s="7">
        <v>45538</v>
      </c>
      <c r="C504" s="1" t="s">
        <v>196</v>
      </c>
      <c r="J504" s="1" t="s">
        <v>44</v>
      </c>
      <c r="K504" s="1" t="s">
        <v>75</v>
      </c>
      <c r="L504" s="1">
        <f>IF(OR(B504=0,B504=""),0,IF(COUNTIFS(Items!$E:$E,J504,Items!$F:$F,K504)+COUNTIFS(Items!$J:$J,J504,Items!$K:$K,K504)+COUNTIFS(Items!$O:$O,J504,Items!$P:$P,K504)=1,0,1))</f>
        <v>0</v>
      </c>
      <c r="M504" s="14">
        <v>89643.88</v>
      </c>
      <c r="N504" s="14">
        <v>0</v>
      </c>
      <c r="T504" s="10" t="str">
        <f>IF(RepPF!$L$4=Lists!$E$2,Lists!$E$2,IF(RepPF!$L$4&lt;&gt;"",IF($C504=RepPF!$L$4,RepPF!$L$4,0),Lists!$E$2))</f>
        <v>Все объекты</v>
      </c>
    </row>
    <row r="505" spans="2:20" x14ac:dyDescent="0.25">
      <c r="B505" s="7">
        <v>45538</v>
      </c>
      <c r="C505" s="1" t="s">
        <v>197</v>
      </c>
      <c r="J505" s="1" t="s">
        <v>44</v>
      </c>
      <c r="K505" s="1" t="s">
        <v>75</v>
      </c>
      <c r="L505" s="1">
        <f>IF(OR(B505=0,B505=""),0,IF(COUNTIFS(Items!$E:$E,J505,Items!$F:$F,K505)+COUNTIFS(Items!$J:$J,J505,Items!$K:$K,K505)+COUNTIFS(Items!$O:$O,J505,Items!$P:$P,K505)=1,0,1))</f>
        <v>0</v>
      </c>
      <c r="M505" s="14">
        <v>228893.92999999996</v>
      </c>
      <c r="N505" s="14">
        <v>0</v>
      </c>
      <c r="T505" s="10" t="str">
        <f>IF(RepPF!$L$4=Lists!$E$2,Lists!$E$2,IF(RepPF!$L$4&lt;&gt;"",IF($C505=RepPF!$L$4,RepPF!$L$4,0),Lists!$E$2))</f>
        <v>Все объекты</v>
      </c>
    </row>
    <row r="506" spans="2:20" x14ac:dyDescent="0.25">
      <c r="B506" s="7">
        <v>45538</v>
      </c>
      <c r="C506" s="1" t="s">
        <v>197</v>
      </c>
      <c r="J506" s="1" t="s">
        <v>44</v>
      </c>
      <c r="K506" s="1" t="s">
        <v>75</v>
      </c>
      <c r="L506" s="1">
        <f>IF(OR(B506=0,B506=""),0,IF(COUNTIFS(Items!$E:$E,J506,Items!$F:$F,K506)+COUNTIFS(Items!$J:$J,J506,Items!$K:$K,K506)+COUNTIFS(Items!$O:$O,J506,Items!$P:$P,K506)=1,0,1))</f>
        <v>0</v>
      </c>
      <c r="M506" s="14">
        <v>311665.64</v>
      </c>
      <c r="N506" s="14">
        <v>0</v>
      </c>
      <c r="T506" s="10" t="str">
        <f>IF(RepPF!$L$4=Lists!$E$2,Lists!$E$2,IF(RepPF!$L$4&lt;&gt;"",IF($C506=RepPF!$L$4,RepPF!$L$4,0),Lists!$E$2))</f>
        <v>Все объекты</v>
      </c>
    </row>
    <row r="507" spans="2:20" x14ac:dyDescent="0.25">
      <c r="B507" s="7">
        <v>45538</v>
      </c>
      <c r="C507" s="1" t="s">
        <v>196</v>
      </c>
      <c r="J507" s="1" t="s">
        <v>44</v>
      </c>
      <c r="K507" s="1" t="s">
        <v>75</v>
      </c>
      <c r="L507" s="1">
        <f>IF(OR(B507=0,B507=""),0,IF(COUNTIFS(Items!$E:$E,J507,Items!$F:$F,K507)+COUNTIFS(Items!$J:$J,J507,Items!$K:$K,K507)+COUNTIFS(Items!$O:$O,J507,Items!$P:$P,K507)=1,0,1))</f>
        <v>0</v>
      </c>
      <c r="M507" s="14">
        <v>198332.68</v>
      </c>
      <c r="N507" s="14">
        <v>0</v>
      </c>
      <c r="T507" s="10" t="str">
        <f>IF(RepPF!$L$4=Lists!$E$2,Lists!$E$2,IF(RepPF!$L$4&lt;&gt;"",IF($C507=RepPF!$L$4,RepPF!$L$4,0),Lists!$E$2))</f>
        <v>Все объекты</v>
      </c>
    </row>
    <row r="508" spans="2:20" x14ac:dyDescent="0.25">
      <c r="B508" s="7">
        <v>45538</v>
      </c>
      <c r="C508" s="1" t="s">
        <v>195</v>
      </c>
      <c r="J508" s="1" t="s">
        <v>44</v>
      </c>
      <c r="K508" s="1" t="s">
        <v>75</v>
      </c>
      <c r="L508" s="1">
        <f>IF(OR(B508=0,B508=""),0,IF(COUNTIFS(Items!$E:$E,J508,Items!$F:$F,K508)+COUNTIFS(Items!$J:$J,J508,Items!$K:$K,K508)+COUNTIFS(Items!$O:$O,J508,Items!$P:$P,K508)=1,0,1))</f>
        <v>0</v>
      </c>
      <c r="M508" s="14">
        <v>268076.03999999998</v>
      </c>
      <c r="N508" s="14">
        <v>0</v>
      </c>
      <c r="T508" s="10" t="str">
        <f>IF(RepPF!$L$4=Lists!$E$2,Lists!$E$2,IF(RepPF!$L$4&lt;&gt;"",IF($C508=RepPF!$L$4,RepPF!$L$4,0),Lists!$E$2))</f>
        <v>Все объекты</v>
      </c>
    </row>
    <row r="509" spans="2:20" x14ac:dyDescent="0.25">
      <c r="B509" s="7">
        <v>45538</v>
      </c>
      <c r="C509" s="1" t="s">
        <v>197</v>
      </c>
      <c r="J509" s="1" t="s">
        <v>44</v>
      </c>
      <c r="K509" s="1" t="s">
        <v>92</v>
      </c>
      <c r="L509" s="1">
        <f>IF(OR(B509=0,B509=""),0,IF(COUNTIFS(Items!$E:$E,J509,Items!$F:$F,K509)+COUNTIFS(Items!$J:$J,J509,Items!$K:$K,K509)+COUNTIFS(Items!$O:$O,J509,Items!$P:$P,K509)=1,0,1))</f>
        <v>0</v>
      </c>
      <c r="M509" s="14">
        <v>368</v>
      </c>
      <c r="N509" s="14">
        <v>0</v>
      </c>
      <c r="T509" s="10" t="str">
        <f>IF(RepPF!$L$4=Lists!$E$2,Lists!$E$2,IF(RepPF!$L$4&lt;&gt;"",IF($C509=RepPF!$L$4,RepPF!$L$4,0),Lists!$E$2))</f>
        <v>Все объекты</v>
      </c>
    </row>
    <row r="510" spans="2:20" x14ac:dyDescent="0.25">
      <c r="B510" s="7">
        <v>45538</v>
      </c>
      <c r="C510" s="1" t="s">
        <v>196</v>
      </c>
      <c r="J510" s="1" t="s">
        <v>44</v>
      </c>
      <c r="K510" s="1" t="s">
        <v>92</v>
      </c>
      <c r="L510" s="1">
        <f>IF(OR(B510=0,B510=""),0,IF(COUNTIFS(Items!$E:$E,J510,Items!$F:$F,K510)+COUNTIFS(Items!$J:$J,J510,Items!$K:$K,K510)+COUNTIFS(Items!$O:$O,J510,Items!$P:$P,K510)=1,0,1))</f>
        <v>0</v>
      </c>
      <c r="M510" s="14">
        <v>451.99999999999994</v>
      </c>
      <c r="N510" s="14">
        <v>0</v>
      </c>
      <c r="T510" s="10" t="str">
        <f>IF(RepPF!$L$4=Lists!$E$2,Lists!$E$2,IF(RepPF!$L$4&lt;&gt;"",IF($C510=RepPF!$L$4,RepPF!$L$4,0),Lists!$E$2))</f>
        <v>Все объекты</v>
      </c>
    </row>
    <row r="511" spans="2:20" x14ac:dyDescent="0.25">
      <c r="B511" s="7">
        <v>45538</v>
      </c>
      <c r="C511" s="1" t="s">
        <v>195</v>
      </c>
      <c r="J511" s="1" t="s">
        <v>44</v>
      </c>
      <c r="K511" s="1" t="s">
        <v>92</v>
      </c>
      <c r="L511" s="1">
        <f>IF(OR(B511=0,B511=""),0,IF(COUNTIFS(Items!$E:$E,J511,Items!$F:$F,K511)+COUNTIFS(Items!$J:$J,J511,Items!$K:$K,K511)+COUNTIFS(Items!$O:$O,J511,Items!$P:$P,K511)=1,0,1))</f>
        <v>0</v>
      </c>
      <c r="M511" s="14">
        <v>572</v>
      </c>
      <c r="N511" s="14">
        <v>0</v>
      </c>
      <c r="T511" s="10" t="str">
        <f>IF(RepPF!$L$4=Lists!$E$2,Lists!$E$2,IF(RepPF!$L$4&lt;&gt;"",IF($C511=RepPF!$L$4,RepPF!$L$4,0),Lists!$E$2))</f>
        <v>Все объекты</v>
      </c>
    </row>
    <row r="512" spans="2:20" x14ac:dyDescent="0.25">
      <c r="B512" s="7">
        <v>45538</v>
      </c>
      <c r="C512" s="1" t="s">
        <v>197</v>
      </c>
      <c r="J512" s="1" t="s">
        <v>44</v>
      </c>
      <c r="K512" s="1" t="s">
        <v>75</v>
      </c>
      <c r="L512" s="1">
        <f>IF(OR(B512=0,B512=""),0,IF(COUNTIFS(Items!$E:$E,J512,Items!$F:$F,K512)+COUNTIFS(Items!$J:$J,J512,Items!$K:$K,K512)+COUNTIFS(Items!$O:$O,J512,Items!$P:$P,K512)=1,0,1))</f>
        <v>0</v>
      </c>
      <c r="M512" s="14">
        <v>1668.03</v>
      </c>
      <c r="N512" s="14">
        <v>0</v>
      </c>
      <c r="T512" s="10" t="str">
        <f>IF(RepPF!$L$4=Lists!$E$2,Lists!$E$2,IF(RepPF!$L$4&lt;&gt;"",IF($C512=RepPF!$L$4,RepPF!$L$4,0),Lists!$E$2))</f>
        <v>Все объекты</v>
      </c>
    </row>
    <row r="513" spans="2:20" x14ac:dyDescent="0.25">
      <c r="B513" s="7">
        <v>45538</v>
      </c>
      <c r="C513" s="1" t="s">
        <v>196</v>
      </c>
      <c r="J513" s="1" t="s">
        <v>44</v>
      </c>
      <c r="K513" s="1" t="s">
        <v>75</v>
      </c>
      <c r="L513" s="1">
        <f>IF(OR(B513=0,B513=""),0,IF(COUNTIFS(Items!$E:$E,J513,Items!$F:$F,K513)+COUNTIFS(Items!$J:$J,J513,Items!$K:$K,K513)+COUNTIFS(Items!$O:$O,J513,Items!$P:$P,K513)=1,0,1))</f>
        <v>0</v>
      </c>
      <c r="M513" s="14">
        <v>2254.59</v>
      </c>
      <c r="N513" s="14">
        <v>0</v>
      </c>
      <c r="T513" s="10" t="str">
        <f>IF(RepPF!$L$4=Lists!$E$2,Lists!$E$2,IF(RepPF!$L$4&lt;&gt;"",IF($C513=RepPF!$L$4,RepPF!$L$4,0),Lists!$E$2))</f>
        <v>Все объекты</v>
      </c>
    </row>
    <row r="514" spans="2:20" x14ac:dyDescent="0.25">
      <c r="B514" s="7">
        <v>45538</v>
      </c>
      <c r="C514" s="1" t="s">
        <v>195</v>
      </c>
      <c r="J514" s="1" t="s">
        <v>44</v>
      </c>
      <c r="K514" s="1" t="s">
        <v>75</v>
      </c>
      <c r="L514" s="1">
        <f>IF(OR(B514=0,B514=""),0,IF(COUNTIFS(Items!$E:$E,J514,Items!$F:$F,K514)+COUNTIFS(Items!$J:$J,J514,Items!$K:$K,K514)+COUNTIFS(Items!$O:$O,J514,Items!$P:$P,K514)=1,0,1))</f>
        <v>0</v>
      </c>
      <c r="M514" s="14">
        <v>1686.3600000000001</v>
      </c>
      <c r="N514" s="14">
        <v>0</v>
      </c>
      <c r="T514" s="10" t="str">
        <f>IF(RepPF!$L$4=Lists!$E$2,Lists!$E$2,IF(RepPF!$L$4&lt;&gt;"",IF($C514=RepPF!$L$4,RepPF!$L$4,0),Lists!$E$2))</f>
        <v>Все объекты</v>
      </c>
    </row>
    <row r="515" spans="2:20" x14ac:dyDescent="0.25">
      <c r="B515" s="7">
        <v>45538</v>
      </c>
      <c r="C515" s="1" t="s">
        <v>197</v>
      </c>
      <c r="J515" s="1" t="s">
        <v>44</v>
      </c>
      <c r="K515" s="1" t="s">
        <v>86</v>
      </c>
      <c r="L515" s="1">
        <f>IF(OR(B515=0,B515=""),0,IF(COUNTIFS(Items!$E:$E,J515,Items!$F:$F,K515)+COUNTIFS(Items!$J:$J,J515,Items!$K:$K,K515)+COUNTIFS(Items!$O:$O,J515,Items!$P:$P,K515)=1,0,1))</f>
        <v>0</v>
      </c>
      <c r="M515" s="14">
        <v>38570.289999999994</v>
      </c>
      <c r="N515" s="14">
        <v>0</v>
      </c>
      <c r="T515" s="10" t="str">
        <f>IF(RepPF!$L$4=Lists!$E$2,Lists!$E$2,IF(RepPF!$L$4&lt;&gt;"",IF($C515=RepPF!$L$4,RepPF!$L$4,0),Lists!$E$2))</f>
        <v>Все объекты</v>
      </c>
    </row>
    <row r="516" spans="2:20" x14ac:dyDescent="0.25">
      <c r="B516" s="7">
        <v>45538</v>
      </c>
      <c r="C516" s="1" t="s">
        <v>196</v>
      </c>
      <c r="J516" s="1" t="s">
        <v>44</v>
      </c>
      <c r="K516" s="1" t="s">
        <v>86</v>
      </c>
      <c r="L516" s="1">
        <f>IF(OR(B516=0,B516=""),0,IF(COUNTIFS(Items!$E:$E,J516,Items!$F:$F,K516)+COUNTIFS(Items!$J:$J,J516,Items!$K:$K,K516)+COUNTIFS(Items!$O:$O,J516,Items!$P:$P,K516)=1,0,1))</f>
        <v>0</v>
      </c>
      <c r="M516" s="14">
        <v>48810.189999999995</v>
      </c>
      <c r="N516" s="14">
        <v>0</v>
      </c>
      <c r="T516" s="10" t="str">
        <f>IF(RepPF!$L$4=Lists!$E$2,Lists!$E$2,IF(RepPF!$L$4&lt;&gt;"",IF($C516=RepPF!$L$4,RepPF!$L$4,0),Lists!$E$2))</f>
        <v>Все объекты</v>
      </c>
    </row>
    <row r="517" spans="2:20" x14ac:dyDescent="0.25">
      <c r="B517" s="7">
        <v>45536</v>
      </c>
      <c r="C517" s="1" t="s">
        <v>195</v>
      </c>
      <c r="J517" s="1" t="s">
        <v>44</v>
      </c>
      <c r="K517" s="1" t="s">
        <v>86</v>
      </c>
      <c r="L517" s="1">
        <f>IF(OR(B517=0,B517=""),0,IF(COUNTIFS(Items!$E:$E,J517,Items!$F:$F,K517)+COUNTIFS(Items!$J:$J,J517,Items!$K:$K,K517)+COUNTIFS(Items!$O:$O,J517,Items!$P:$P,K517)=1,0,1))</f>
        <v>0</v>
      </c>
      <c r="M517" s="14">
        <v>31061.030000000002</v>
      </c>
      <c r="N517" s="14">
        <v>0</v>
      </c>
      <c r="T517" s="10" t="str">
        <f>IF(RepPF!$L$4=Lists!$E$2,Lists!$E$2,IF(RepPF!$L$4&lt;&gt;"",IF($C517=RepPF!$L$4,RepPF!$L$4,0),Lists!$E$2))</f>
        <v>Все объекты</v>
      </c>
    </row>
    <row r="518" spans="2:20" x14ac:dyDescent="0.25">
      <c r="B518" s="7">
        <v>45540</v>
      </c>
      <c r="C518" s="1" t="s">
        <v>197</v>
      </c>
      <c r="J518" s="1" t="s">
        <v>44</v>
      </c>
      <c r="K518" s="1" t="s">
        <v>69</v>
      </c>
      <c r="L518" s="1">
        <f>IF(OR(B518=0,B518=""),0,IF(COUNTIFS(Items!$E:$E,J518,Items!$F:$F,K518)+COUNTIFS(Items!$J:$J,J518,Items!$K:$K,K518)+COUNTIFS(Items!$O:$O,J518,Items!$P:$P,K518)=1,0,1))</f>
        <v>0</v>
      </c>
      <c r="M518" s="14">
        <v>1156.2</v>
      </c>
      <c r="N518" s="14">
        <v>0</v>
      </c>
      <c r="T518" s="10" t="str">
        <f>IF(RepPF!$L$4=Lists!$E$2,Lists!$E$2,IF(RepPF!$L$4&lt;&gt;"",IF($C518=RepPF!$L$4,RepPF!$L$4,0),Lists!$E$2))</f>
        <v>Все объекты</v>
      </c>
    </row>
    <row r="519" spans="2:20" x14ac:dyDescent="0.25">
      <c r="B519" s="7">
        <v>45540</v>
      </c>
      <c r="C519" s="1" t="s">
        <v>194</v>
      </c>
      <c r="J519" s="1" t="s">
        <v>44</v>
      </c>
      <c r="K519" s="1" t="s">
        <v>101</v>
      </c>
      <c r="L519" s="1">
        <f>IF(OR(B519=0,B519=""),0,IF(COUNTIFS(Items!$E:$E,J519,Items!$F:$F,K519)+COUNTIFS(Items!$J:$J,J519,Items!$K:$K,K519)+COUNTIFS(Items!$O:$O,J519,Items!$P:$P,K519)=1,0,1))</f>
        <v>0</v>
      </c>
      <c r="M519" s="14">
        <v>13570</v>
      </c>
      <c r="N519" s="14">
        <v>0</v>
      </c>
      <c r="T519" s="10" t="str">
        <f>IF(RepPF!$L$4=Lists!$E$2,Lists!$E$2,IF(RepPF!$L$4&lt;&gt;"",IF($C519=RepPF!$L$4,RepPF!$L$4,0),Lists!$E$2))</f>
        <v>Все объекты</v>
      </c>
    </row>
    <row r="520" spans="2:20" x14ac:dyDescent="0.25">
      <c r="B520" s="7">
        <v>45540</v>
      </c>
      <c r="C520" s="1" t="s">
        <v>197</v>
      </c>
      <c r="J520" s="1" t="s">
        <v>44</v>
      </c>
      <c r="K520" s="1" t="s">
        <v>92</v>
      </c>
      <c r="L520" s="1">
        <f>IF(OR(B520=0,B520=""),0,IF(COUNTIFS(Items!$E:$E,J520,Items!$F:$F,K520)+COUNTIFS(Items!$J:$J,J520,Items!$K:$K,K520)+COUNTIFS(Items!$O:$O,J520,Items!$P:$P,K520)=1,0,1))</f>
        <v>0</v>
      </c>
      <c r="M520" s="14">
        <v>14124.999999999998</v>
      </c>
      <c r="N520" s="14">
        <v>0</v>
      </c>
      <c r="T520" s="10" t="str">
        <f>IF(RepPF!$L$4=Lists!$E$2,Lists!$E$2,IF(RepPF!$L$4&lt;&gt;"",IF($C520=RepPF!$L$4,RepPF!$L$4,0),Lists!$E$2))</f>
        <v>Все объекты</v>
      </c>
    </row>
    <row r="521" spans="2:20" x14ac:dyDescent="0.25">
      <c r="B521" s="7">
        <v>45541</v>
      </c>
      <c r="C521" s="1" t="s">
        <v>194</v>
      </c>
      <c r="J521" s="1" t="s">
        <v>44</v>
      </c>
      <c r="K521" s="1" t="s">
        <v>76</v>
      </c>
      <c r="L521" s="1">
        <f>IF(OR(B521=0,B521=""),0,IF(COUNTIFS(Items!$E:$E,J521,Items!$F:$F,K521)+COUNTIFS(Items!$J:$J,J521,Items!$K:$K,K521)+COUNTIFS(Items!$O:$O,J521,Items!$P:$P,K521)=1,0,1))</f>
        <v>0</v>
      </c>
      <c r="M521" s="14">
        <v>2431</v>
      </c>
      <c r="N521" s="14">
        <v>0</v>
      </c>
      <c r="T521" s="10" t="str">
        <f>IF(RepPF!$L$4=Lists!$E$2,Lists!$E$2,IF(RepPF!$L$4&lt;&gt;"",IF($C521=RepPF!$L$4,RepPF!$L$4,0),Lists!$E$2))</f>
        <v>Все объекты</v>
      </c>
    </row>
    <row r="522" spans="2:20" x14ac:dyDescent="0.25">
      <c r="B522" s="7">
        <v>45542</v>
      </c>
      <c r="C522" s="1" t="s">
        <v>197</v>
      </c>
      <c r="J522" s="1" t="s">
        <v>44</v>
      </c>
      <c r="K522" s="1" t="s">
        <v>74</v>
      </c>
      <c r="L522" s="1">
        <f>IF(OR(B522=0,B522=""),0,IF(COUNTIFS(Items!$E:$E,J522,Items!$F:$F,K522)+COUNTIFS(Items!$J:$J,J522,Items!$K:$K,K522)+COUNTIFS(Items!$O:$O,J522,Items!$P:$P,K522)=1,0,1))</f>
        <v>0</v>
      </c>
      <c r="M522" s="14">
        <v>6370</v>
      </c>
      <c r="N522" s="14">
        <v>0</v>
      </c>
      <c r="T522" s="10" t="str">
        <f>IF(RepPF!$L$4=Lists!$E$2,Lists!$E$2,IF(RepPF!$L$4&lt;&gt;"",IF($C522=RepPF!$L$4,RepPF!$L$4,0),Lists!$E$2))</f>
        <v>Все объекты</v>
      </c>
    </row>
    <row r="523" spans="2:20" x14ac:dyDescent="0.25">
      <c r="B523" s="7">
        <v>45542</v>
      </c>
      <c r="C523" s="1" t="s">
        <v>195</v>
      </c>
      <c r="J523" s="1" t="s">
        <v>44</v>
      </c>
      <c r="K523" s="1" t="s">
        <v>87</v>
      </c>
      <c r="L523" s="1">
        <f>IF(OR(B523=0,B523=""),0,IF(COUNTIFS(Items!$E:$E,J523,Items!$F:$F,K523)+COUNTIFS(Items!$J:$J,J523,Items!$K:$K,K523)+COUNTIFS(Items!$O:$O,J523,Items!$P:$P,K523)=1,0,1))</f>
        <v>0</v>
      </c>
      <c r="M523" s="14">
        <v>12628.41</v>
      </c>
      <c r="N523" s="14">
        <v>0</v>
      </c>
      <c r="T523" s="10" t="str">
        <f>IF(RepPF!$L$4=Lists!$E$2,Lists!$E$2,IF(RepPF!$L$4&lt;&gt;"",IF($C523=RepPF!$L$4,RepPF!$L$4,0),Lists!$E$2))</f>
        <v>Все объекты</v>
      </c>
    </row>
    <row r="524" spans="2:20" x14ac:dyDescent="0.25">
      <c r="B524" s="7">
        <v>45542</v>
      </c>
      <c r="C524" s="1" t="s">
        <v>196</v>
      </c>
      <c r="J524" s="1" t="s">
        <v>44</v>
      </c>
      <c r="K524" s="1" t="s">
        <v>87</v>
      </c>
      <c r="L524" s="1">
        <f>IF(OR(B524=0,B524=""),0,IF(COUNTIFS(Items!$E:$E,J524,Items!$F:$F,K524)+COUNTIFS(Items!$J:$J,J524,Items!$K:$K,K524)+COUNTIFS(Items!$O:$O,J524,Items!$P:$P,K524)=1,0,1))</f>
        <v>0</v>
      </c>
      <c r="M524" s="14">
        <v>9445.6400000000012</v>
      </c>
      <c r="N524" s="14">
        <v>0</v>
      </c>
      <c r="T524" s="10" t="str">
        <f>IF(RepPF!$L$4=Lists!$E$2,Lists!$E$2,IF(RepPF!$L$4&lt;&gt;"",IF($C524=RepPF!$L$4,RepPF!$L$4,0),Lists!$E$2))</f>
        <v>Все объекты</v>
      </c>
    </row>
    <row r="525" spans="2:20" x14ac:dyDescent="0.25">
      <c r="B525" s="7">
        <v>45545</v>
      </c>
      <c r="C525" s="1" t="s">
        <v>197</v>
      </c>
      <c r="J525" s="1" t="s">
        <v>44</v>
      </c>
      <c r="K525" s="1" t="s">
        <v>87</v>
      </c>
      <c r="L525" s="1">
        <f>IF(OR(B525=0,B525=""),0,IF(COUNTIFS(Items!$E:$E,J525,Items!$F:$F,K525)+COUNTIFS(Items!$J:$J,J525,Items!$K:$K,K525)+COUNTIFS(Items!$O:$O,J525,Items!$P:$P,K525)=1,0,1))</f>
        <v>0</v>
      </c>
      <c r="M525" s="14">
        <v>11601.71</v>
      </c>
      <c r="N525" s="14">
        <v>0</v>
      </c>
      <c r="T525" s="10" t="str">
        <f>IF(RepPF!$L$4=Lists!$E$2,Lists!$E$2,IF(RepPF!$L$4&lt;&gt;"",IF($C525=RepPF!$L$4,RepPF!$L$4,0),Lists!$E$2))</f>
        <v>Все объекты</v>
      </c>
    </row>
    <row r="526" spans="2:20" x14ac:dyDescent="0.25">
      <c r="B526" s="7">
        <v>45545</v>
      </c>
      <c r="C526" s="1" t="s">
        <v>195</v>
      </c>
      <c r="J526" s="1" t="s">
        <v>44</v>
      </c>
      <c r="K526" s="1" t="s">
        <v>74</v>
      </c>
      <c r="L526" s="1">
        <f>IF(OR(B526=0,B526=""),0,IF(COUNTIFS(Items!$E:$E,J526,Items!$F:$F,K526)+COUNTIFS(Items!$J:$J,J526,Items!$K:$K,K526)+COUNTIFS(Items!$O:$O,J526,Items!$P:$P,K526)=1,0,1))</f>
        <v>0</v>
      </c>
      <c r="M526" s="14">
        <v>21162.57</v>
      </c>
      <c r="N526" s="14">
        <v>0</v>
      </c>
      <c r="T526" s="10" t="str">
        <f>IF(RepPF!$L$4=Lists!$E$2,Lists!$E$2,IF(RepPF!$L$4&lt;&gt;"",IF($C526=RepPF!$L$4,RepPF!$L$4,0),Lists!$E$2))</f>
        <v>Все объекты</v>
      </c>
    </row>
    <row r="527" spans="2:20" x14ac:dyDescent="0.25">
      <c r="B527" s="7">
        <v>45545</v>
      </c>
      <c r="C527" s="1" t="s">
        <v>196</v>
      </c>
      <c r="J527" s="1" t="s">
        <v>44</v>
      </c>
      <c r="K527" s="1" t="s">
        <v>74</v>
      </c>
      <c r="L527" s="1">
        <f>IF(OR(B527=0,B527=""),0,IF(COUNTIFS(Items!$E:$E,J527,Items!$F:$F,K527)+COUNTIFS(Items!$J:$J,J527,Items!$K:$K,K527)+COUNTIFS(Items!$O:$O,J527,Items!$P:$P,K527)=1,0,1))</f>
        <v>0</v>
      </c>
      <c r="M527" s="14">
        <v>13467.09</v>
      </c>
      <c r="N527" s="14">
        <v>0</v>
      </c>
      <c r="T527" s="10" t="str">
        <f>IF(RepPF!$L$4=Lists!$E$2,Lists!$E$2,IF(RepPF!$L$4&lt;&gt;"",IF($C527=RepPF!$L$4,RepPF!$L$4,0),Lists!$E$2))</f>
        <v>Все объекты</v>
      </c>
    </row>
    <row r="528" spans="2:20" x14ac:dyDescent="0.25">
      <c r="B528" s="7">
        <v>45545</v>
      </c>
      <c r="C528" s="1" t="s">
        <v>197</v>
      </c>
      <c r="J528" s="1" t="s">
        <v>44</v>
      </c>
      <c r="K528" s="1" t="s">
        <v>74</v>
      </c>
      <c r="L528" s="1">
        <f>IF(OR(B528=0,B528=""),0,IF(COUNTIFS(Items!$E:$E,J528,Items!$F:$F,K528)+COUNTIFS(Items!$J:$J,J528,Items!$K:$K,K528)+COUNTIFS(Items!$O:$O,J528,Items!$P:$P,K528)=1,0,1))</f>
        <v>0</v>
      </c>
      <c r="M528" s="14">
        <v>18202.77</v>
      </c>
      <c r="N528" s="14">
        <v>0</v>
      </c>
      <c r="T528" s="10" t="str">
        <f>IF(RepPF!$L$4=Lists!$E$2,Lists!$E$2,IF(RepPF!$L$4&lt;&gt;"",IF($C528=RepPF!$L$4,RepPF!$L$4,0),Lists!$E$2))</f>
        <v>Все объекты</v>
      </c>
    </row>
    <row r="529" spans="2:20" x14ac:dyDescent="0.25">
      <c r="B529" s="7">
        <v>45545</v>
      </c>
      <c r="C529" s="1" t="s">
        <v>195</v>
      </c>
      <c r="J529" s="1" t="s">
        <v>44</v>
      </c>
      <c r="K529" s="1" t="s">
        <v>86</v>
      </c>
      <c r="L529" s="1">
        <f>IF(OR(B529=0,B529=""),0,IF(COUNTIFS(Items!$E:$E,J529,Items!$F:$F,K529)+COUNTIFS(Items!$J:$J,J529,Items!$K:$K,K529)+COUNTIFS(Items!$O:$O,J529,Items!$P:$P,K529)=1,0,1))</f>
        <v>0</v>
      </c>
      <c r="M529" s="14">
        <v>53329.64</v>
      </c>
      <c r="N529" s="14">
        <v>0</v>
      </c>
      <c r="T529" s="10" t="str">
        <f>IF(RepPF!$L$4=Lists!$E$2,Lists!$E$2,IF(RepPF!$L$4&lt;&gt;"",IF($C529=RepPF!$L$4,RepPF!$L$4,0),Lists!$E$2))</f>
        <v>Все объекты</v>
      </c>
    </row>
    <row r="530" spans="2:20" x14ac:dyDescent="0.25">
      <c r="B530" s="7">
        <v>45545</v>
      </c>
      <c r="C530" s="1" t="s">
        <v>196</v>
      </c>
      <c r="J530" s="1" t="s">
        <v>44</v>
      </c>
      <c r="K530" s="1" t="s">
        <v>86</v>
      </c>
      <c r="L530" s="1">
        <f>IF(OR(B530=0,B530=""),0,IF(COUNTIFS(Items!$E:$E,J530,Items!$F:$F,K530)+COUNTIFS(Items!$J:$J,J530,Items!$K:$K,K530)+COUNTIFS(Items!$O:$O,J530,Items!$P:$P,K530)=1,0,1))</f>
        <v>0</v>
      </c>
      <c r="M530" s="14">
        <v>65502.709999999992</v>
      </c>
      <c r="N530" s="14">
        <v>0</v>
      </c>
      <c r="T530" s="10" t="str">
        <f>IF(RepPF!$L$4=Lists!$E$2,Lists!$E$2,IF(RepPF!$L$4&lt;&gt;"",IF($C530=RepPF!$L$4,RepPF!$L$4,0),Lists!$E$2))</f>
        <v>Все объекты</v>
      </c>
    </row>
    <row r="531" spans="2:20" x14ac:dyDescent="0.25">
      <c r="B531" s="7">
        <v>45545</v>
      </c>
      <c r="C531" s="1" t="s">
        <v>197</v>
      </c>
      <c r="J531" s="1" t="s">
        <v>44</v>
      </c>
      <c r="K531" s="1" t="s">
        <v>86</v>
      </c>
      <c r="L531" s="1">
        <f>IF(OR(B531=0,B531=""),0,IF(COUNTIFS(Items!$E:$E,J531,Items!$F:$F,K531)+COUNTIFS(Items!$J:$J,J531,Items!$K:$K,K531)+COUNTIFS(Items!$O:$O,J531,Items!$P:$P,K531)=1,0,1))</f>
        <v>0</v>
      </c>
      <c r="M531" s="14">
        <v>82892.81</v>
      </c>
      <c r="N531" s="14">
        <v>0</v>
      </c>
      <c r="T531" s="10" t="str">
        <f>IF(RepPF!$L$4=Lists!$E$2,Lists!$E$2,IF(RepPF!$L$4&lt;&gt;"",IF($C531=RepPF!$L$4,RepPF!$L$4,0),Lists!$E$2))</f>
        <v>Все объекты</v>
      </c>
    </row>
    <row r="532" spans="2:20" x14ac:dyDescent="0.25">
      <c r="B532" s="7">
        <v>45547</v>
      </c>
      <c r="C532" s="1" t="s">
        <v>194</v>
      </c>
      <c r="J532" s="1" t="s">
        <v>44</v>
      </c>
      <c r="K532" s="1" t="s">
        <v>67</v>
      </c>
      <c r="L532" s="1">
        <f>IF(OR(B532=0,B532=""),0,IF(COUNTIFS(Items!$E:$E,J532,Items!$F:$F,K532)+COUNTIFS(Items!$J:$J,J532,Items!$K:$K,K532)+COUNTIFS(Items!$O:$O,J532,Items!$P:$P,K532)=1,0,1))</f>
        <v>0</v>
      </c>
      <c r="M532" s="14">
        <v>15987.79</v>
      </c>
      <c r="N532" s="14">
        <v>0</v>
      </c>
      <c r="T532" s="10" t="str">
        <f>IF(RepPF!$L$4=Lists!$E$2,Lists!$E$2,IF(RepPF!$L$4&lt;&gt;"",IF($C532=RepPF!$L$4,RepPF!$L$4,0),Lists!$E$2))</f>
        <v>Все объекты</v>
      </c>
    </row>
    <row r="533" spans="2:20" x14ac:dyDescent="0.25">
      <c r="B533" s="7">
        <v>45547</v>
      </c>
      <c r="C533" s="1" t="s">
        <v>197</v>
      </c>
      <c r="J533" s="1" t="s">
        <v>44</v>
      </c>
      <c r="K533" s="1" t="s">
        <v>75</v>
      </c>
      <c r="L533" s="1">
        <f>IF(OR(B533=0,B533=""),0,IF(COUNTIFS(Items!$E:$E,J533,Items!$F:$F,K533)+COUNTIFS(Items!$J:$J,J533,Items!$K:$K,K533)+COUNTIFS(Items!$O:$O,J533,Items!$P:$P,K533)=1,0,1))</f>
        <v>0</v>
      </c>
      <c r="M533" s="14">
        <v>1730.61</v>
      </c>
      <c r="N533" s="14">
        <v>0</v>
      </c>
      <c r="T533" s="10" t="str">
        <f>IF(RepPF!$L$4=Lists!$E$2,Lists!$E$2,IF(RepPF!$L$4&lt;&gt;"",IF($C533=RepPF!$L$4,RepPF!$L$4,0),Lists!$E$2))</f>
        <v>Все объекты</v>
      </c>
    </row>
    <row r="534" spans="2:20" x14ac:dyDescent="0.25">
      <c r="B534" s="7">
        <v>45547</v>
      </c>
      <c r="C534" s="1" t="s">
        <v>194</v>
      </c>
      <c r="J534" s="1" t="s">
        <v>44</v>
      </c>
      <c r="K534" s="1" t="s">
        <v>67</v>
      </c>
      <c r="L534" s="1">
        <f>IF(OR(B534=0,B534=""),0,IF(COUNTIFS(Items!$E:$E,J534,Items!$F:$F,K534)+COUNTIFS(Items!$J:$J,J534,Items!$K:$K,K534)+COUNTIFS(Items!$O:$O,J534,Items!$P:$P,K534)=1,0,1))</f>
        <v>0</v>
      </c>
      <c r="M534" s="14">
        <v>36847.840000000004</v>
      </c>
      <c r="N534" s="14">
        <v>0</v>
      </c>
      <c r="T534" s="10" t="str">
        <f>IF(RepPF!$L$4=Lists!$E$2,Lists!$E$2,IF(RepPF!$L$4&lt;&gt;"",IF($C534=RepPF!$L$4,RepPF!$L$4,0),Lists!$E$2))</f>
        <v>Все объекты</v>
      </c>
    </row>
    <row r="535" spans="2:20" x14ac:dyDescent="0.25">
      <c r="B535" s="7">
        <v>45548</v>
      </c>
      <c r="C535" s="1" t="s">
        <v>195</v>
      </c>
      <c r="J535" s="1" t="s">
        <v>44</v>
      </c>
      <c r="K535" s="1" t="s">
        <v>67</v>
      </c>
      <c r="L535" s="1">
        <f>IF(OR(B535=0,B535=""),0,IF(COUNTIFS(Items!$E:$E,J535,Items!$F:$F,K535)+COUNTIFS(Items!$J:$J,J535,Items!$K:$K,K535)+COUNTIFS(Items!$O:$O,J535,Items!$P:$P,K535)=1,0,1))</f>
        <v>0</v>
      </c>
      <c r="M535" s="14">
        <v>10377.919999999998</v>
      </c>
      <c r="N535" s="14">
        <v>0</v>
      </c>
      <c r="T535" s="10" t="str">
        <f>IF(RepPF!$L$4=Lists!$E$2,Lists!$E$2,IF(RepPF!$L$4&lt;&gt;"",IF($C535=RepPF!$L$4,RepPF!$L$4,0),Lists!$E$2))</f>
        <v>Все объекты</v>
      </c>
    </row>
    <row r="536" spans="2:20" x14ac:dyDescent="0.25">
      <c r="B536" s="7">
        <v>45549</v>
      </c>
      <c r="C536" s="1" t="s">
        <v>195</v>
      </c>
      <c r="J536" s="1" t="s">
        <v>44</v>
      </c>
      <c r="K536" s="1" t="s">
        <v>75</v>
      </c>
      <c r="L536" s="1">
        <f>IF(OR(B536=0,B536=""),0,IF(COUNTIFS(Items!$E:$E,J536,Items!$F:$F,K536)+COUNTIFS(Items!$J:$J,J536,Items!$K:$K,K536)+COUNTIFS(Items!$O:$O,J536,Items!$P:$P,K536)=1,0,1))</f>
        <v>0</v>
      </c>
      <c r="M536" s="14">
        <v>34684.65</v>
      </c>
      <c r="N536" s="14">
        <v>0</v>
      </c>
      <c r="T536" s="10" t="str">
        <f>IF(RepPF!$L$4=Lists!$E$2,Lists!$E$2,IF(RepPF!$L$4&lt;&gt;"",IF($C536=RepPF!$L$4,RepPF!$L$4,0),Lists!$E$2))</f>
        <v>Все объекты</v>
      </c>
    </row>
    <row r="537" spans="2:20" x14ac:dyDescent="0.25">
      <c r="B537" s="7">
        <v>45552</v>
      </c>
      <c r="C537" s="1" t="s">
        <v>195</v>
      </c>
      <c r="J537" s="1" t="s">
        <v>44</v>
      </c>
      <c r="K537" s="1" t="s">
        <v>76</v>
      </c>
      <c r="L537" s="1">
        <f>IF(OR(B537=0,B537=""),0,IF(COUNTIFS(Items!$E:$E,J537,Items!$F:$F,K537)+COUNTIFS(Items!$J:$J,J537,Items!$K:$K,K537)+COUNTIFS(Items!$O:$O,J537,Items!$P:$P,K537)=1,0,1))</f>
        <v>0</v>
      </c>
      <c r="M537" s="14">
        <v>3057.6</v>
      </c>
      <c r="N537" s="14">
        <v>0</v>
      </c>
      <c r="T537" s="10" t="str">
        <f>IF(RepPF!$L$4=Lists!$E$2,Lists!$E$2,IF(RepPF!$L$4&lt;&gt;"",IF($C537=RepPF!$L$4,RepPF!$L$4,0),Lists!$E$2))</f>
        <v>Все объекты</v>
      </c>
    </row>
    <row r="538" spans="2:20" x14ac:dyDescent="0.25">
      <c r="B538" s="7">
        <v>45552</v>
      </c>
      <c r="C538" s="1" t="s">
        <v>195</v>
      </c>
      <c r="J538" s="1" t="s">
        <v>44</v>
      </c>
      <c r="K538" s="1" t="s">
        <v>86</v>
      </c>
      <c r="L538" s="1">
        <f>IF(OR(B538=0,B538=""),0,IF(COUNTIFS(Items!$E:$E,J538,Items!$F:$F,K538)+COUNTIFS(Items!$J:$J,J538,Items!$K:$K,K538)+COUNTIFS(Items!$O:$O,J538,Items!$P:$P,K538)=1,0,1))</f>
        <v>0</v>
      </c>
      <c r="M538" s="14">
        <v>86182.41</v>
      </c>
      <c r="N538" s="14">
        <v>0</v>
      </c>
      <c r="T538" s="10" t="str">
        <f>IF(RepPF!$L$4=Lists!$E$2,Lists!$E$2,IF(RepPF!$L$4&lt;&gt;"",IF($C538=RepPF!$L$4,RepPF!$L$4,0),Lists!$E$2))</f>
        <v>Все объекты</v>
      </c>
    </row>
    <row r="539" spans="2:20" x14ac:dyDescent="0.25">
      <c r="B539" s="7">
        <v>45552</v>
      </c>
      <c r="C539" s="1" t="s">
        <v>196</v>
      </c>
      <c r="J539" s="1" t="s">
        <v>44</v>
      </c>
      <c r="K539" s="1" t="s">
        <v>86</v>
      </c>
      <c r="L539" s="1">
        <f>IF(OR(B539=0,B539=""),0,IF(COUNTIFS(Items!$E:$E,J539,Items!$F:$F,K539)+COUNTIFS(Items!$J:$J,J539,Items!$K:$K,K539)+COUNTIFS(Items!$O:$O,J539,Items!$P:$P,K539)=1,0,1))</f>
        <v>0</v>
      </c>
      <c r="M539" s="14">
        <v>64461.64</v>
      </c>
      <c r="N539" s="14">
        <v>0</v>
      </c>
      <c r="T539" s="10" t="str">
        <f>IF(RepPF!$L$4=Lists!$E$2,Lists!$E$2,IF(RepPF!$L$4&lt;&gt;"",IF($C539=RepPF!$L$4,RepPF!$L$4,0),Lists!$E$2))</f>
        <v>Все объекты</v>
      </c>
    </row>
    <row r="540" spans="2:20" x14ac:dyDescent="0.25">
      <c r="B540" s="7">
        <v>45552</v>
      </c>
      <c r="C540" s="1" t="s">
        <v>197</v>
      </c>
      <c r="J540" s="1" t="s">
        <v>44</v>
      </c>
      <c r="K540" s="1" t="s">
        <v>86</v>
      </c>
      <c r="L540" s="1">
        <f>IF(OR(B540=0,B540=""),0,IF(COUNTIFS(Items!$E:$E,J540,Items!$F:$F,K540)+COUNTIFS(Items!$J:$J,J540,Items!$K:$K,K540)+COUNTIFS(Items!$O:$O,J540,Items!$P:$P,K540)=1,0,1))</f>
        <v>0</v>
      </c>
      <c r="M540" s="14">
        <v>79175.709999999992</v>
      </c>
      <c r="N540" s="14">
        <v>0</v>
      </c>
      <c r="T540" s="10" t="str">
        <f>IF(RepPF!$L$4=Lists!$E$2,Lists!$E$2,IF(RepPF!$L$4&lt;&gt;"",IF($C540=RepPF!$L$4,RepPF!$L$4,0),Lists!$E$2))</f>
        <v>Все объекты</v>
      </c>
    </row>
    <row r="541" spans="2:20" x14ac:dyDescent="0.25">
      <c r="B541" s="7">
        <v>45552</v>
      </c>
      <c r="C541" s="1" t="s">
        <v>195</v>
      </c>
      <c r="J541" s="1" t="s">
        <v>44</v>
      </c>
      <c r="K541" s="1" t="s">
        <v>69</v>
      </c>
      <c r="L541" s="1">
        <f>IF(OR(B541=0,B541=""),0,IF(COUNTIFS(Items!$E:$E,J541,Items!$F:$F,K541)+COUNTIFS(Items!$J:$J,J541,Items!$K:$K,K541)+COUNTIFS(Items!$O:$O,J541,Items!$P:$P,K541)=1,0,1))</f>
        <v>0</v>
      </c>
      <c r="M541" s="14">
        <v>60060</v>
      </c>
      <c r="N541" s="14">
        <v>0</v>
      </c>
      <c r="T541" s="10" t="str">
        <f>IF(RepPF!$L$4=Lists!$E$2,Lists!$E$2,IF(RepPF!$L$4&lt;&gt;"",IF($C541=RepPF!$L$4,RepPF!$L$4,0),Lists!$E$2))</f>
        <v>Все объекты</v>
      </c>
    </row>
    <row r="542" spans="2:20" x14ac:dyDescent="0.25">
      <c r="B542" s="7">
        <v>45552</v>
      </c>
      <c r="C542" s="1" t="s">
        <v>195</v>
      </c>
      <c r="J542" s="1" t="s">
        <v>44</v>
      </c>
      <c r="K542" s="1" t="s">
        <v>75</v>
      </c>
      <c r="L542" s="1">
        <f>IF(OR(B542=0,B542=""),0,IF(COUNTIFS(Items!$E:$E,J542,Items!$F:$F,K542)+COUNTIFS(Items!$J:$J,J542,Items!$K:$K,K542)+COUNTIFS(Items!$O:$O,J542,Items!$P:$P,K542)=1,0,1))</f>
        <v>0</v>
      </c>
      <c r="M542" s="14">
        <v>24319.75</v>
      </c>
      <c r="N542" s="14">
        <v>0</v>
      </c>
      <c r="T542" s="10" t="str">
        <f>IF(RepPF!$L$4=Lists!$E$2,Lists!$E$2,IF(RepPF!$L$4&lt;&gt;"",IF($C542=RepPF!$L$4,RepPF!$L$4,0),Lists!$E$2))</f>
        <v>Все объекты</v>
      </c>
    </row>
    <row r="543" spans="2:20" x14ac:dyDescent="0.25">
      <c r="B543" s="7">
        <v>45552</v>
      </c>
      <c r="C543" s="1" t="s">
        <v>196</v>
      </c>
      <c r="J543" s="1" t="s">
        <v>44</v>
      </c>
      <c r="K543" s="1" t="s">
        <v>75</v>
      </c>
      <c r="L543" s="1">
        <f>IF(OR(B543=0,B543=""),0,IF(COUNTIFS(Items!$E:$E,J543,Items!$F:$F,K543)+COUNTIFS(Items!$J:$J,J543,Items!$K:$K,K543)+COUNTIFS(Items!$O:$O,J543,Items!$P:$P,K543)=1,0,1))</f>
        <v>0</v>
      </c>
      <c r="M543" s="14">
        <v>32871.75</v>
      </c>
      <c r="N543" s="14">
        <v>0</v>
      </c>
      <c r="T543" s="10" t="str">
        <f>IF(RepPF!$L$4=Lists!$E$2,Lists!$E$2,IF(RepPF!$L$4&lt;&gt;"",IF($C543=RepPF!$L$4,RepPF!$L$4,0),Lists!$E$2))</f>
        <v>Все объекты</v>
      </c>
    </row>
    <row r="544" spans="2:20" x14ac:dyDescent="0.25">
      <c r="B544" s="7">
        <v>45552</v>
      </c>
      <c r="C544" s="1" t="s">
        <v>197</v>
      </c>
      <c r="J544" s="1" t="s">
        <v>44</v>
      </c>
      <c r="K544" s="1" t="s">
        <v>75</v>
      </c>
      <c r="L544" s="1">
        <f>IF(OR(B544=0,B544=""),0,IF(COUNTIFS(Items!$E:$E,J544,Items!$F:$F,K544)+COUNTIFS(Items!$J:$J,J544,Items!$K:$K,K544)+COUNTIFS(Items!$O:$O,J544,Items!$P:$P,K544)=1,0,1))</f>
        <v>0</v>
      </c>
      <c r="M544" s="14">
        <v>24587</v>
      </c>
      <c r="N544" s="14">
        <v>0</v>
      </c>
      <c r="T544" s="10" t="str">
        <f>IF(RepPF!$L$4=Lists!$E$2,Lists!$E$2,IF(RepPF!$L$4&lt;&gt;"",IF($C544=RepPF!$L$4,RepPF!$L$4,0),Lists!$E$2))</f>
        <v>Все объекты</v>
      </c>
    </row>
    <row r="545" spans="2:20" x14ac:dyDescent="0.25">
      <c r="B545" s="7">
        <v>45552</v>
      </c>
      <c r="C545" s="1" t="s">
        <v>195</v>
      </c>
      <c r="J545" s="1" t="s">
        <v>44</v>
      </c>
      <c r="K545" s="1" t="s">
        <v>69</v>
      </c>
      <c r="L545" s="1">
        <f>IF(OR(B545=0,B545=""),0,IF(COUNTIFS(Items!$E:$E,J545,Items!$F:$F,K545)+COUNTIFS(Items!$J:$J,J545,Items!$K:$K,K545)+COUNTIFS(Items!$O:$O,J545,Items!$P:$P,K545)=1,0,1))</f>
        <v>0</v>
      </c>
      <c r="M545" s="14">
        <v>1958.2899999999997</v>
      </c>
      <c r="N545" s="14">
        <v>0</v>
      </c>
      <c r="T545" s="10" t="str">
        <f>IF(RepPF!$L$4=Lists!$E$2,Lists!$E$2,IF(RepPF!$L$4&lt;&gt;"",IF($C545=RepPF!$L$4,RepPF!$L$4,0),Lists!$E$2))</f>
        <v>Все объекты</v>
      </c>
    </row>
    <row r="546" spans="2:20" x14ac:dyDescent="0.25">
      <c r="B546" s="7">
        <v>45552</v>
      </c>
      <c r="C546" s="1" t="s">
        <v>196</v>
      </c>
      <c r="J546" s="1" t="s">
        <v>44</v>
      </c>
      <c r="K546" s="1" t="s">
        <v>69</v>
      </c>
      <c r="L546" s="1">
        <f>IF(OR(B546=0,B546=""),0,IF(COUNTIFS(Items!$E:$E,J546,Items!$F:$F,K546)+COUNTIFS(Items!$J:$J,J546,Items!$K:$K,K546)+COUNTIFS(Items!$O:$O,J546,Items!$P:$P,K546)=1,0,1))</f>
        <v>0</v>
      </c>
      <c r="M546" s="14">
        <v>2478.19</v>
      </c>
      <c r="N546" s="14">
        <v>0</v>
      </c>
      <c r="T546" s="10" t="str">
        <f>IF(RepPF!$L$4=Lists!$E$2,Lists!$E$2,IF(RepPF!$L$4&lt;&gt;"",IF($C546=RepPF!$L$4,RepPF!$L$4,0),Lists!$E$2))</f>
        <v>Все объекты</v>
      </c>
    </row>
    <row r="547" spans="2:20" x14ac:dyDescent="0.25">
      <c r="B547" s="7">
        <v>45552</v>
      </c>
      <c r="C547" s="1" t="s">
        <v>197</v>
      </c>
      <c r="J547" s="1" t="s">
        <v>44</v>
      </c>
      <c r="K547" s="1" t="s">
        <v>69</v>
      </c>
      <c r="L547" s="1">
        <f>IF(OR(B547=0,B547=""),0,IF(COUNTIFS(Items!$E:$E,J547,Items!$F:$F,K547)+COUNTIFS(Items!$J:$J,J547,Items!$K:$K,K547)+COUNTIFS(Items!$O:$O,J547,Items!$P:$P,K547)=1,0,1))</f>
        <v>0</v>
      </c>
      <c r="M547" s="14">
        <v>1577.03</v>
      </c>
      <c r="N547" s="14">
        <v>0</v>
      </c>
      <c r="T547" s="10" t="str">
        <f>IF(RepPF!$L$4=Lists!$E$2,Lists!$E$2,IF(RepPF!$L$4&lt;&gt;"",IF($C547=RepPF!$L$4,RepPF!$L$4,0),Lists!$E$2))</f>
        <v>Все объекты</v>
      </c>
    </row>
    <row r="548" spans="2:20" x14ac:dyDescent="0.25">
      <c r="B548" s="7">
        <v>45554</v>
      </c>
      <c r="C548" s="1" t="s">
        <v>197</v>
      </c>
      <c r="J548" s="1" t="s">
        <v>44</v>
      </c>
      <c r="K548" s="1" t="s">
        <v>75</v>
      </c>
      <c r="L548" s="1">
        <f>IF(OR(B548=0,B548=""),0,IF(COUNTIFS(Items!$E:$E,J548,Items!$F:$F,K548)+COUNTIFS(Items!$J:$J,J548,Items!$K:$K,K548)+COUNTIFS(Items!$O:$O,J548,Items!$P:$P,K548)=1,0,1))</f>
        <v>0</v>
      </c>
      <c r="M548" s="14">
        <v>1950.78</v>
      </c>
      <c r="N548" s="14">
        <v>0</v>
      </c>
      <c r="T548" s="10" t="str">
        <f>IF(RepPF!$L$4=Lists!$E$2,Lists!$E$2,IF(RepPF!$L$4&lt;&gt;"",IF($C548=RepPF!$L$4,RepPF!$L$4,0),Lists!$E$2))</f>
        <v>Все объекты</v>
      </c>
    </row>
    <row r="549" spans="2:20" x14ac:dyDescent="0.25">
      <c r="B549" s="7">
        <v>45554</v>
      </c>
      <c r="C549" s="1" t="s">
        <v>196</v>
      </c>
      <c r="J549" s="1" t="s">
        <v>44</v>
      </c>
      <c r="K549" s="1" t="s">
        <v>69</v>
      </c>
      <c r="L549" s="1">
        <f>IF(OR(B549=0,B549=""),0,IF(COUNTIFS(Items!$E:$E,J549,Items!$F:$F,K549)+COUNTIFS(Items!$J:$J,J549,Items!$K:$K,K549)+COUNTIFS(Items!$O:$O,J549,Items!$P:$P,K549)=1,0,1))</f>
        <v>0</v>
      </c>
      <c r="M549" s="14">
        <v>2300</v>
      </c>
      <c r="N549" s="14">
        <v>0</v>
      </c>
      <c r="T549" s="10" t="str">
        <f>IF(RepPF!$L$4=Lists!$E$2,Lists!$E$2,IF(RepPF!$L$4&lt;&gt;"",IF($C549=RepPF!$L$4,RepPF!$L$4,0),Lists!$E$2))</f>
        <v>Все объекты</v>
      </c>
    </row>
    <row r="550" spans="2:20" x14ac:dyDescent="0.25">
      <c r="B550" s="7">
        <v>45556</v>
      </c>
      <c r="C550" s="1" t="s">
        <v>195</v>
      </c>
      <c r="J550" s="1" t="s">
        <v>44</v>
      </c>
      <c r="K550" s="1" t="s">
        <v>76</v>
      </c>
      <c r="L550" s="1">
        <f>IF(OR(B550=0,B550=""),0,IF(COUNTIFS(Items!$E:$E,J550,Items!$F:$F,K550)+COUNTIFS(Items!$J:$J,J550,Items!$K:$K,K550)+COUNTIFS(Items!$O:$O,J550,Items!$P:$P,K550)=1,0,1))</f>
        <v>0</v>
      </c>
      <c r="M550" s="14">
        <v>2576.3999999999996</v>
      </c>
      <c r="N550" s="14">
        <v>0</v>
      </c>
      <c r="T550" s="10" t="str">
        <f>IF(RepPF!$L$4=Lists!$E$2,Lists!$E$2,IF(RepPF!$L$4&lt;&gt;"",IF($C550=RepPF!$L$4,RepPF!$L$4,0),Lists!$E$2))</f>
        <v>Все объекты</v>
      </c>
    </row>
    <row r="551" spans="2:20" x14ac:dyDescent="0.25">
      <c r="B551" s="7">
        <v>45559</v>
      </c>
      <c r="C551" s="1" t="s">
        <v>197</v>
      </c>
      <c r="J551" s="1" t="s">
        <v>44</v>
      </c>
      <c r="K551" s="1" t="s">
        <v>76</v>
      </c>
      <c r="L551" s="1">
        <f>IF(OR(B551=0,B551=""),0,IF(COUNTIFS(Items!$E:$E,J551,Items!$F:$F,K551)+COUNTIFS(Items!$J:$J,J551,Items!$K:$K,K551)+COUNTIFS(Items!$O:$O,J551,Items!$P:$P,K551)=1,0,1))</f>
        <v>0</v>
      </c>
      <c r="M551" s="14">
        <v>463.32</v>
      </c>
      <c r="N551" s="14">
        <v>0</v>
      </c>
      <c r="T551" s="10" t="str">
        <f>IF(RepPF!$L$4=Lists!$E$2,Lists!$E$2,IF(RepPF!$L$4&lt;&gt;"",IF($C551=RepPF!$L$4,RepPF!$L$4,0),Lists!$E$2))</f>
        <v>Все объекты</v>
      </c>
    </row>
    <row r="552" spans="2:20" x14ac:dyDescent="0.25">
      <c r="B552" s="7">
        <v>45559</v>
      </c>
      <c r="C552" s="1" t="s">
        <v>197</v>
      </c>
      <c r="J552" s="1" t="s">
        <v>44</v>
      </c>
      <c r="K552" s="1" t="s">
        <v>76</v>
      </c>
      <c r="L552" s="1">
        <f>IF(OR(B552=0,B552=""),0,IF(COUNTIFS(Items!$E:$E,J552,Items!$F:$F,K552)+COUNTIFS(Items!$J:$J,J552,Items!$K:$K,K552)+COUNTIFS(Items!$O:$O,J552,Items!$P:$P,K552)=1,0,1))</f>
        <v>0</v>
      </c>
      <c r="M552" s="14">
        <v>715.26</v>
      </c>
      <c r="N552" s="14">
        <v>0</v>
      </c>
      <c r="T552" s="10" t="str">
        <f>IF(RepPF!$L$4=Lists!$E$2,Lists!$E$2,IF(RepPF!$L$4&lt;&gt;"",IF($C552=RepPF!$L$4,RepPF!$L$4,0),Lists!$E$2))</f>
        <v>Все объекты</v>
      </c>
    </row>
    <row r="553" spans="2:20" x14ac:dyDescent="0.25">
      <c r="B553" s="7">
        <v>45559</v>
      </c>
      <c r="C553" s="1" t="s">
        <v>196</v>
      </c>
      <c r="J553" s="1" t="s">
        <v>44</v>
      </c>
      <c r="K553" s="1" t="s">
        <v>75</v>
      </c>
      <c r="L553" s="1">
        <f>IF(OR(B553=0,B553=""),0,IF(COUNTIFS(Items!$E:$E,J553,Items!$F:$F,K553)+COUNTIFS(Items!$J:$J,J553,Items!$K:$K,K553)+COUNTIFS(Items!$O:$O,J553,Items!$P:$P,K553)=1,0,1))</f>
        <v>0</v>
      </c>
      <c r="M553" s="14">
        <v>4920</v>
      </c>
      <c r="N553" s="14">
        <v>0</v>
      </c>
      <c r="T553" s="10" t="str">
        <f>IF(RepPF!$L$4=Lists!$E$2,Lists!$E$2,IF(RepPF!$L$4&lt;&gt;"",IF($C553=RepPF!$L$4,RepPF!$L$4,0),Lists!$E$2))</f>
        <v>Все объекты</v>
      </c>
    </row>
    <row r="554" spans="2:20" x14ac:dyDescent="0.25">
      <c r="B554" s="7">
        <v>45559</v>
      </c>
      <c r="C554" s="1" t="s">
        <v>195</v>
      </c>
      <c r="J554" s="1" t="s">
        <v>44</v>
      </c>
      <c r="K554" s="1" t="s">
        <v>75</v>
      </c>
      <c r="L554" s="1">
        <f>IF(OR(B554=0,B554=""),0,IF(COUNTIFS(Items!$E:$E,J554,Items!$F:$F,K554)+COUNTIFS(Items!$J:$J,J554,Items!$K:$K,K554)+COUNTIFS(Items!$O:$O,J554,Items!$P:$P,K554)=1,0,1))</f>
        <v>0</v>
      </c>
      <c r="M554" s="14">
        <v>3680</v>
      </c>
      <c r="N554" s="14">
        <v>0</v>
      </c>
      <c r="T554" s="10" t="str">
        <f>IF(RepPF!$L$4=Lists!$E$2,Lists!$E$2,IF(RepPF!$L$4&lt;&gt;"",IF($C554=RepPF!$L$4,RepPF!$L$4,0),Lists!$E$2))</f>
        <v>Все объекты</v>
      </c>
    </row>
    <row r="555" spans="2:20" x14ac:dyDescent="0.25">
      <c r="B555" s="7">
        <v>45559</v>
      </c>
      <c r="C555" s="1" t="s">
        <v>198</v>
      </c>
      <c r="J555" s="1" t="s">
        <v>44</v>
      </c>
      <c r="K555" s="1" t="s">
        <v>92</v>
      </c>
      <c r="L555" s="1">
        <f>IF(OR(B555=0,B555=""),0,IF(COUNTIFS(Items!$E:$E,J555,Items!$F:$F,K555)+COUNTIFS(Items!$J:$J,J555,Items!$K:$K,K555)+COUNTIFS(Items!$O:$O,J555,Items!$P:$P,K555)=1,0,1))</f>
        <v>0</v>
      </c>
      <c r="M555" s="14">
        <v>9887.4999999999982</v>
      </c>
      <c r="N555" s="14">
        <v>0</v>
      </c>
      <c r="T555" s="10" t="str">
        <f>IF(RepPF!$L$4=Lists!$E$2,Lists!$E$2,IF(RepPF!$L$4&lt;&gt;"",IF($C555=RepPF!$L$4,RepPF!$L$4,0),Lists!$E$2))</f>
        <v>Все объекты</v>
      </c>
    </row>
    <row r="556" spans="2:20" x14ac:dyDescent="0.25">
      <c r="B556" s="7">
        <v>45559</v>
      </c>
      <c r="C556" s="1" t="s">
        <v>199</v>
      </c>
      <c r="J556" s="1" t="s">
        <v>44</v>
      </c>
      <c r="K556" s="1" t="s">
        <v>92</v>
      </c>
      <c r="L556" s="1">
        <f>IF(OR(B556=0,B556=""),0,IF(COUNTIFS(Items!$E:$E,J556,Items!$F:$F,K556)+COUNTIFS(Items!$J:$J,J556,Items!$K:$K,K556)+COUNTIFS(Items!$O:$O,J556,Items!$P:$P,K556)=1,0,1))</f>
        <v>0</v>
      </c>
      <c r="M556" s="14">
        <v>12512.5</v>
      </c>
      <c r="N556" s="14">
        <v>0</v>
      </c>
      <c r="T556" s="10" t="str">
        <f>IF(RepPF!$L$4=Lists!$E$2,Lists!$E$2,IF(RepPF!$L$4&lt;&gt;"",IF($C556=RepPF!$L$4,RepPF!$L$4,0),Lists!$E$2))</f>
        <v>Все объекты</v>
      </c>
    </row>
    <row r="557" spans="2:20" x14ac:dyDescent="0.25">
      <c r="B557" s="7">
        <v>45559</v>
      </c>
      <c r="C557" s="1" t="s">
        <v>200</v>
      </c>
      <c r="J557" s="1" t="s">
        <v>44</v>
      </c>
      <c r="K557" s="1" t="s">
        <v>92</v>
      </c>
      <c r="L557" s="1">
        <f>IF(OR(B557=0,B557=""),0,IF(COUNTIFS(Items!$E:$E,J557,Items!$F:$F,K557)+COUNTIFS(Items!$J:$J,J557,Items!$K:$K,K557)+COUNTIFS(Items!$O:$O,J557,Items!$P:$P,K557)=1,0,1))</f>
        <v>0</v>
      </c>
      <c r="M557" s="14">
        <v>7962.5</v>
      </c>
      <c r="N557" s="14">
        <v>0</v>
      </c>
      <c r="T557" s="10" t="str">
        <f>IF(RepPF!$L$4=Lists!$E$2,Lists!$E$2,IF(RepPF!$L$4&lt;&gt;"",IF($C557=RepPF!$L$4,RepPF!$L$4,0),Lists!$E$2))</f>
        <v>Все объекты</v>
      </c>
    </row>
    <row r="558" spans="2:20" x14ac:dyDescent="0.25">
      <c r="B558" s="7">
        <v>45559</v>
      </c>
      <c r="C558" s="1" t="s">
        <v>201</v>
      </c>
      <c r="J558" s="1" t="s">
        <v>44</v>
      </c>
      <c r="K558" s="1" t="s">
        <v>92</v>
      </c>
      <c r="L558" s="1">
        <f>IF(OR(B558=0,B558=""),0,IF(COUNTIFS(Items!$E:$E,J558,Items!$F:$F,K558)+COUNTIFS(Items!$J:$J,J558,Items!$K:$K,K558)+COUNTIFS(Items!$O:$O,J558,Items!$P:$P,K558)=1,0,1))</f>
        <v>0</v>
      </c>
      <c r="M558" s="14">
        <v>10762.5</v>
      </c>
      <c r="N558" s="14">
        <v>0</v>
      </c>
      <c r="T558" s="10" t="str">
        <f>IF(RepPF!$L$4=Lists!$E$2,Lists!$E$2,IF(RepPF!$L$4&lt;&gt;"",IF($C558=RepPF!$L$4,RepPF!$L$4,0),Lists!$E$2))</f>
        <v>Все объекты</v>
      </c>
    </row>
    <row r="559" spans="2:20" x14ac:dyDescent="0.25">
      <c r="B559" s="7">
        <v>45559</v>
      </c>
      <c r="C559" s="1" t="s">
        <v>197</v>
      </c>
      <c r="J559" s="1" t="s">
        <v>44</v>
      </c>
      <c r="K559" s="1" t="s">
        <v>86</v>
      </c>
      <c r="L559" s="1">
        <f>IF(OR(B559=0,B559=""),0,IF(COUNTIFS(Items!$E:$E,J559,Items!$F:$F,K559)+COUNTIFS(Items!$J:$J,J559,Items!$K:$K,K559)+COUNTIFS(Items!$O:$O,J559,Items!$P:$P,K559)=1,0,1))</f>
        <v>0</v>
      </c>
      <c r="M559" s="14">
        <v>68693.64</v>
      </c>
      <c r="N559" s="14">
        <v>0</v>
      </c>
      <c r="T559" s="10" t="str">
        <f>IF(RepPF!$L$4=Lists!$E$2,Lists!$E$2,IF(RepPF!$L$4&lt;&gt;"",IF($C559=RepPF!$L$4,RepPF!$L$4,0),Lists!$E$2))</f>
        <v>Все объекты</v>
      </c>
    </row>
    <row r="560" spans="2:20" x14ac:dyDescent="0.25">
      <c r="B560" s="7">
        <v>45559</v>
      </c>
      <c r="C560" s="1" t="s">
        <v>196</v>
      </c>
      <c r="J560" s="1" t="s">
        <v>44</v>
      </c>
      <c r="K560" s="1" t="s">
        <v>86</v>
      </c>
      <c r="L560" s="1">
        <f>IF(OR(B560=0,B560=""),0,IF(COUNTIFS(Items!$E:$E,J560,Items!$F:$F,K560)+COUNTIFS(Items!$J:$J,J560,Items!$K:$K,K560)+COUNTIFS(Items!$O:$O,J560,Items!$P:$P,K560)=1,0,1))</f>
        <v>0</v>
      </c>
      <c r="M560" s="14">
        <v>84373.709999999992</v>
      </c>
      <c r="N560" s="14">
        <v>0</v>
      </c>
      <c r="T560" s="10" t="str">
        <f>IF(RepPF!$L$4=Lists!$E$2,Lists!$E$2,IF(RepPF!$L$4&lt;&gt;"",IF($C560=RepPF!$L$4,RepPF!$L$4,0),Lists!$E$2))</f>
        <v>Все объекты</v>
      </c>
    </row>
    <row r="561" spans="2:20" x14ac:dyDescent="0.25">
      <c r="B561" s="7">
        <v>45560</v>
      </c>
      <c r="C561" s="1" t="s">
        <v>195</v>
      </c>
      <c r="J561" s="1" t="s">
        <v>44</v>
      </c>
      <c r="K561" s="1" t="s">
        <v>86</v>
      </c>
      <c r="L561" s="1">
        <f>IF(OR(B561=0,B561=""),0,IF(COUNTIFS(Items!$E:$E,J561,Items!$F:$F,K561)+COUNTIFS(Items!$J:$J,J561,Items!$K:$K,K561)+COUNTIFS(Items!$O:$O,J561,Items!$P:$P,K561)=1,0,1))</f>
        <v>0</v>
      </c>
      <c r="M561" s="14">
        <v>106773.81</v>
      </c>
      <c r="N561" s="14">
        <v>0</v>
      </c>
      <c r="T561" s="10" t="str">
        <f>IF(RepPF!$L$4=Lists!$E$2,Lists!$E$2,IF(RepPF!$L$4&lt;&gt;"",IF($C561=RepPF!$L$4,RepPF!$L$4,0),Lists!$E$2))</f>
        <v>Все объекты</v>
      </c>
    </row>
    <row r="562" spans="2:20" x14ac:dyDescent="0.25">
      <c r="B562" s="7">
        <v>45562</v>
      </c>
      <c r="C562" s="1" t="s">
        <v>195</v>
      </c>
      <c r="J562" s="1" t="s">
        <v>44</v>
      </c>
      <c r="K562" s="1" t="s">
        <v>69</v>
      </c>
      <c r="L562" s="1">
        <f>IF(OR(B562=0,B562=""),0,IF(COUNTIFS(Items!$E:$E,J562,Items!$F:$F,K562)+COUNTIFS(Items!$J:$J,J562,Items!$K:$K,K562)+COUNTIFS(Items!$O:$O,J562,Items!$P:$P,K562)=1,0,1))</f>
        <v>0</v>
      </c>
      <c r="M562" s="14">
        <v>18200</v>
      </c>
      <c r="N562" s="14">
        <v>0</v>
      </c>
      <c r="T562" s="10" t="str">
        <f>IF(RepPF!$L$4=Lists!$E$2,Lists!$E$2,IF(RepPF!$L$4&lt;&gt;"",IF($C562=RepPF!$L$4,RepPF!$L$4,0),Lists!$E$2))</f>
        <v>Все объекты</v>
      </c>
    </row>
    <row r="563" spans="2:20" x14ac:dyDescent="0.25">
      <c r="B563" s="7">
        <v>45562</v>
      </c>
      <c r="C563" s="1" t="s">
        <v>195</v>
      </c>
      <c r="J563" s="1" t="s">
        <v>44</v>
      </c>
      <c r="K563" s="1" t="s">
        <v>77</v>
      </c>
      <c r="L563" s="1">
        <f>IF(OR(B563=0,B563=""),0,IF(COUNTIFS(Items!$E:$E,J563,Items!$F:$F,K563)+COUNTIFS(Items!$J:$J,J563,Items!$K:$K,K563)+COUNTIFS(Items!$O:$O,J563,Items!$P:$P,K563)=1,0,1))</f>
        <v>0</v>
      </c>
      <c r="M563" s="14">
        <v>49664.94</v>
      </c>
      <c r="N563" s="14">
        <v>0</v>
      </c>
      <c r="T563" s="10" t="str">
        <f>IF(RepPF!$L$4=Lists!$E$2,Lists!$E$2,IF(RepPF!$L$4&lt;&gt;"",IF($C563=RepPF!$L$4,RepPF!$L$4,0),Lists!$E$2))</f>
        <v>Все объекты</v>
      </c>
    </row>
    <row r="564" spans="2:20" x14ac:dyDescent="0.25">
      <c r="B564" s="7">
        <v>45562</v>
      </c>
      <c r="C564" s="1" t="s">
        <v>194</v>
      </c>
      <c r="J564" s="1" t="s">
        <v>44</v>
      </c>
      <c r="K564" s="1" t="s">
        <v>75</v>
      </c>
      <c r="L564" s="1">
        <f>IF(OR(B564=0,B564=""),0,IF(COUNTIFS(Items!$E:$E,J564,Items!$F:$F,K564)+COUNTIFS(Items!$J:$J,J564,Items!$K:$K,K564)+COUNTIFS(Items!$O:$O,J564,Items!$P:$P,K564)=1,0,1))</f>
        <v>0</v>
      </c>
      <c r="M564" s="14">
        <v>14499.2</v>
      </c>
      <c r="N564" s="14">
        <v>0</v>
      </c>
      <c r="T564" s="10" t="str">
        <f>IF(RepPF!$L$4=Lists!$E$2,Lists!$E$2,IF(RepPF!$L$4&lt;&gt;"",IF($C564=RepPF!$L$4,RepPF!$L$4,0),Lists!$E$2))</f>
        <v>Все объекты</v>
      </c>
    </row>
    <row r="565" spans="2:20" x14ac:dyDescent="0.25">
      <c r="B565" s="7">
        <v>45562</v>
      </c>
      <c r="C565" s="1" t="s">
        <v>196</v>
      </c>
      <c r="J565" s="1" t="s">
        <v>44</v>
      </c>
      <c r="K565" s="1" t="s">
        <v>75</v>
      </c>
      <c r="L565" s="1">
        <f>IF(OR(B565=0,B565=""),0,IF(COUNTIFS(Items!$E:$E,J565,Items!$F:$F,K565)+COUNTIFS(Items!$J:$J,J565,Items!$K:$K,K565)+COUNTIFS(Items!$O:$O,J565,Items!$P:$P,K565)=1,0,1))</f>
        <v>0</v>
      </c>
      <c r="M565" s="14">
        <v>17808.8</v>
      </c>
      <c r="N565" s="14">
        <v>0</v>
      </c>
      <c r="T565" s="10" t="str">
        <f>IF(RepPF!$L$4=Lists!$E$2,Lists!$E$2,IF(RepPF!$L$4&lt;&gt;"",IF($C565=RepPF!$L$4,RepPF!$L$4,0),Lists!$E$2))</f>
        <v>Все объекты</v>
      </c>
    </row>
    <row r="566" spans="2:20" x14ac:dyDescent="0.25">
      <c r="B566" s="7">
        <v>45562</v>
      </c>
      <c r="C566" s="1" t="s">
        <v>195</v>
      </c>
      <c r="J566" s="1" t="s">
        <v>44</v>
      </c>
      <c r="K566" s="1" t="s">
        <v>75</v>
      </c>
      <c r="L566" s="1">
        <f>IF(OR(B566=0,B566=""),0,IF(COUNTIFS(Items!$E:$E,J566,Items!$F:$F,K566)+COUNTIFS(Items!$J:$J,J566,Items!$K:$K,K566)+COUNTIFS(Items!$O:$O,J566,Items!$P:$P,K566)=1,0,1))</f>
        <v>0</v>
      </c>
      <c r="M566" s="14">
        <v>22536.799999999999</v>
      </c>
      <c r="N566" s="14">
        <v>0</v>
      </c>
      <c r="T566" s="10" t="str">
        <f>IF(RepPF!$L$4=Lists!$E$2,Lists!$E$2,IF(RepPF!$L$4&lt;&gt;"",IF($C566=RepPF!$L$4,RepPF!$L$4,0),Lists!$E$2))</f>
        <v>Все объекты</v>
      </c>
    </row>
    <row r="567" spans="2:20" x14ac:dyDescent="0.25">
      <c r="B567" s="7">
        <v>45562</v>
      </c>
      <c r="C567" s="1" t="s">
        <v>194</v>
      </c>
      <c r="J567" s="1" t="s">
        <v>44</v>
      </c>
      <c r="K567" s="1" t="s">
        <v>74</v>
      </c>
      <c r="L567" s="1">
        <f>IF(OR(B567=0,B567=""),0,IF(COUNTIFS(Items!$E:$E,J567,Items!$F:$F,K567)+COUNTIFS(Items!$J:$J,J567,Items!$K:$K,K567)+COUNTIFS(Items!$O:$O,J567,Items!$P:$P,K567)=1,0,1))</f>
        <v>0</v>
      </c>
      <c r="M567" s="14">
        <v>3076.71</v>
      </c>
      <c r="N567" s="14">
        <v>0</v>
      </c>
      <c r="T567" s="10" t="str">
        <f>IF(RepPF!$L$4=Lists!$E$2,Lists!$E$2,IF(RepPF!$L$4&lt;&gt;"",IF($C567=RepPF!$L$4,RepPF!$L$4,0),Lists!$E$2))</f>
        <v>Все объекты</v>
      </c>
    </row>
    <row r="568" spans="2:20" x14ac:dyDescent="0.25">
      <c r="B568" s="7">
        <v>45562</v>
      </c>
      <c r="C568" s="1" t="s">
        <v>197</v>
      </c>
      <c r="J568" s="1" t="s">
        <v>44</v>
      </c>
      <c r="K568" s="1" t="s">
        <v>84</v>
      </c>
      <c r="L568" s="1">
        <f>IF(OR(B568=0,B568=""),0,IF(COUNTIFS(Items!$E:$E,J568,Items!$F:$F,K568)+COUNTIFS(Items!$J:$J,J568,Items!$K:$K,K568)+COUNTIFS(Items!$O:$O,J568,Items!$P:$P,K568)=1,0,1))</f>
        <v>0</v>
      </c>
      <c r="M568" s="14">
        <v>246000</v>
      </c>
      <c r="N568" s="14">
        <v>0</v>
      </c>
      <c r="T568" s="10" t="str">
        <f>IF(RepPF!$L$4=Lists!$E$2,Lists!$E$2,IF(RepPF!$L$4&lt;&gt;"",IF($C568=RepPF!$L$4,RepPF!$L$4,0),Lists!$E$2))</f>
        <v>Все объекты</v>
      </c>
    </row>
    <row r="569" spans="2:20" x14ac:dyDescent="0.25">
      <c r="B569" s="7">
        <v>45562</v>
      </c>
      <c r="C569" s="1" t="s">
        <v>195</v>
      </c>
      <c r="J569" s="1" t="s">
        <v>44</v>
      </c>
      <c r="K569" s="1" t="s">
        <v>77</v>
      </c>
      <c r="L569" s="1">
        <f>IF(OR(B569=0,B569=""),0,IF(COUNTIFS(Items!$E:$E,J569,Items!$F:$F,K569)+COUNTIFS(Items!$J:$J,J569,Items!$K:$K,K569)+COUNTIFS(Items!$O:$O,J569,Items!$P:$P,K569)=1,0,1))</f>
        <v>0</v>
      </c>
      <c r="M569" s="14">
        <v>155480</v>
      </c>
      <c r="N569" s="14">
        <v>0</v>
      </c>
      <c r="T569" s="10" t="str">
        <f>IF(RepPF!$L$4=Lists!$E$2,Lists!$E$2,IF(RepPF!$L$4&lt;&gt;"",IF($C569=RepPF!$L$4,RepPF!$L$4,0),Lists!$E$2))</f>
        <v>Все объекты</v>
      </c>
    </row>
    <row r="570" spans="2:20" x14ac:dyDescent="0.25">
      <c r="B570" s="7">
        <v>45562</v>
      </c>
      <c r="C570" s="1" t="s">
        <v>196</v>
      </c>
      <c r="J570" s="1" t="s">
        <v>44</v>
      </c>
      <c r="K570" s="1" t="s">
        <v>77</v>
      </c>
      <c r="L570" s="1">
        <f>IF(OR(B570=0,B570=""),0,IF(COUNTIFS(Items!$E:$E,J570,Items!$F:$F,K570)+COUNTIFS(Items!$J:$J,J570,Items!$K:$K,K570)+COUNTIFS(Items!$O:$O,J570,Items!$P:$P,K570)=1,0,1))</f>
        <v>0</v>
      </c>
      <c r="M570" s="14">
        <v>40595.249999999993</v>
      </c>
      <c r="N570" s="14">
        <v>0</v>
      </c>
      <c r="T570" s="10" t="str">
        <f>IF(RepPF!$L$4=Lists!$E$2,Lists!$E$2,IF(RepPF!$L$4&lt;&gt;"",IF($C570=RepPF!$L$4,RepPF!$L$4,0),Lists!$E$2))</f>
        <v>Все объекты</v>
      </c>
    </row>
    <row r="571" spans="2:20" x14ac:dyDescent="0.25">
      <c r="B571" s="7">
        <v>45562</v>
      </c>
      <c r="C571" s="1" t="s">
        <v>195</v>
      </c>
      <c r="J571" s="1" t="s">
        <v>44</v>
      </c>
      <c r="K571" s="1" t="s">
        <v>77</v>
      </c>
      <c r="L571" s="1">
        <f>IF(OR(B571=0,B571=""),0,IF(COUNTIFS(Items!$E:$E,J571,Items!$F:$F,K571)+COUNTIFS(Items!$J:$J,J571,Items!$K:$K,K571)+COUNTIFS(Items!$O:$O,J571,Items!$P:$P,K571)=1,0,1))</f>
        <v>0</v>
      </c>
      <c r="M571" s="14">
        <v>51372.75</v>
      </c>
      <c r="N571" s="14">
        <v>0</v>
      </c>
      <c r="T571" s="10" t="str">
        <f>IF(RepPF!$L$4=Lists!$E$2,Lists!$E$2,IF(RepPF!$L$4&lt;&gt;"",IF($C571=RepPF!$L$4,RepPF!$L$4,0),Lists!$E$2))</f>
        <v>Все объекты</v>
      </c>
    </row>
    <row r="572" spans="2:20" x14ac:dyDescent="0.25">
      <c r="B572" s="7">
        <v>45562</v>
      </c>
      <c r="C572" s="1" t="s">
        <v>194</v>
      </c>
      <c r="J572" s="1" t="s">
        <v>44</v>
      </c>
      <c r="K572" s="1" t="s">
        <v>77</v>
      </c>
      <c r="L572" s="1">
        <f>IF(OR(B572=0,B572=""),0,IF(COUNTIFS(Items!$E:$E,J572,Items!$F:$F,K572)+COUNTIFS(Items!$J:$J,J572,Items!$K:$K,K572)+COUNTIFS(Items!$O:$O,J572,Items!$P:$P,K572)=1,0,1))</f>
        <v>0</v>
      </c>
      <c r="M572" s="14">
        <v>32691.75</v>
      </c>
      <c r="N572" s="14">
        <v>0</v>
      </c>
      <c r="T572" s="10" t="str">
        <f>IF(RepPF!$L$4=Lists!$E$2,Lists!$E$2,IF(RepPF!$L$4&lt;&gt;"",IF($C572=RepPF!$L$4,RepPF!$L$4,0),Lists!$E$2))</f>
        <v>Все объекты</v>
      </c>
    </row>
    <row r="573" spans="2:20" x14ac:dyDescent="0.25">
      <c r="B573" s="7">
        <v>45562</v>
      </c>
      <c r="C573" s="1" t="s">
        <v>198</v>
      </c>
      <c r="J573" s="1" t="s">
        <v>44</v>
      </c>
      <c r="K573" s="1" t="s">
        <v>92</v>
      </c>
      <c r="L573" s="1">
        <f>IF(OR(B573=0,B573=""),0,IF(COUNTIFS(Items!$E:$E,J573,Items!$F:$F,K573)+COUNTIFS(Items!$J:$J,J573,Items!$K:$K,K573)+COUNTIFS(Items!$O:$O,J573,Items!$P:$P,K573)=1,0,1))</f>
        <v>0</v>
      </c>
      <c r="M573" s="14">
        <v>10147.5</v>
      </c>
      <c r="N573" s="14">
        <v>0</v>
      </c>
      <c r="T573" s="10" t="str">
        <f>IF(RepPF!$L$4=Lists!$E$2,Lists!$E$2,IF(RepPF!$L$4&lt;&gt;"",IF($C573=RepPF!$L$4,RepPF!$L$4,0),Lists!$E$2))</f>
        <v>Все объекты</v>
      </c>
    </row>
    <row r="574" spans="2:20" x14ac:dyDescent="0.25">
      <c r="B574" s="7">
        <v>45562</v>
      </c>
      <c r="C574" s="1" t="s">
        <v>199</v>
      </c>
      <c r="J574" s="1" t="s">
        <v>44</v>
      </c>
      <c r="K574" s="1" t="s">
        <v>92</v>
      </c>
      <c r="L574" s="1">
        <f>IF(OR(B574=0,B574=""),0,IF(COUNTIFS(Items!$E:$E,J574,Items!$F:$F,K574)+COUNTIFS(Items!$J:$J,J574,Items!$K:$K,K574)+COUNTIFS(Items!$O:$O,J574,Items!$P:$P,K574)=1,0,1))</f>
        <v>0</v>
      </c>
      <c r="M574" s="14">
        <v>7590</v>
      </c>
      <c r="N574" s="14">
        <v>0</v>
      </c>
      <c r="T574" s="10" t="str">
        <f>IF(RepPF!$L$4=Lists!$E$2,Lists!$E$2,IF(RepPF!$L$4&lt;&gt;"",IF($C574=RepPF!$L$4,RepPF!$L$4,0),Lists!$E$2))</f>
        <v>Все объекты</v>
      </c>
    </row>
    <row r="575" spans="2:20" x14ac:dyDescent="0.25">
      <c r="B575" s="7">
        <v>45562</v>
      </c>
      <c r="C575" s="1" t="s">
        <v>200</v>
      </c>
      <c r="J575" s="1" t="s">
        <v>44</v>
      </c>
      <c r="K575" s="1" t="s">
        <v>92</v>
      </c>
      <c r="L575" s="1">
        <f>IF(OR(B575=0,B575=""),0,IF(COUNTIFS(Items!$E:$E,J575,Items!$F:$F,K575)+COUNTIFS(Items!$J:$J,J575,Items!$K:$K,K575)+COUNTIFS(Items!$O:$O,J575,Items!$P:$P,K575)=1,0,1))</f>
        <v>0</v>
      </c>
      <c r="M575" s="14">
        <v>9322.5</v>
      </c>
      <c r="N575" s="14">
        <v>0</v>
      </c>
      <c r="T575" s="10" t="str">
        <f>IF(RepPF!$L$4=Lists!$E$2,Lists!$E$2,IF(RepPF!$L$4&lt;&gt;"",IF($C575=RepPF!$L$4,RepPF!$L$4,0),Lists!$E$2))</f>
        <v>Все объекты</v>
      </c>
    </row>
    <row r="576" spans="2:20" x14ac:dyDescent="0.25">
      <c r="B576" s="7">
        <v>45562</v>
      </c>
      <c r="C576" s="1" t="s">
        <v>201</v>
      </c>
      <c r="J576" s="1" t="s">
        <v>44</v>
      </c>
      <c r="K576" s="1" t="s">
        <v>92</v>
      </c>
      <c r="L576" s="1">
        <f>IF(OR(B576=0,B576=""),0,IF(COUNTIFS(Items!$E:$E,J576,Items!$F:$F,K576)+COUNTIFS(Items!$J:$J,J576,Items!$K:$K,K576)+COUNTIFS(Items!$O:$O,J576,Items!$P:$P,K576)=1,0,1))</f>
        <v>0</v>
      </c>
      <c r="M576" s="14">
        <v>11797.5</v>
      </c>
      <c r="N576" s="14">
        <v>0</v>
      </c>
      <c r="T576" s="10" t="str">
        <f>IF(RepPF!$L$4=Lists!$E$2,Lists!$E$2,IF(RepPF!$L$4&lt;&gt;"",IF($C576=RepPF!$L$4,RepPF!$L$4,0),Lists!$E$2))</f>
        <v>Все объекты</v>
      </c>
    </row>
    <row r="577" spans="2:20" x14ac:dyDescent="0.25">
      <c r="B577" s="7">
        <v>45562</v>
      </c>
      <c r="C577" s="1" t="s">
        <v>198</v>
      </c>
      <c r="J577" s="1" t="s">
        <v>44</v>
      </c>
      <c r="K577" s="1" t="s">
        <v>92</v>
      </c>
      <c r="L577" s="1">
        <f>IF(OR(B577=0,B577=""),0,IF(COUNTIFS(Items!$E:$E,J577,Items!$F:$F,K577)+COUNTIFS(Items!$J:$J,J577,Items!$K:$K,K577)+COUNTIFS(Items!$O:$O,J577,Items!$P:$P,K577)=1,0,1))</f>
        <v>0</v>
      </c>
      <c r="M577" s="14">
        <v>9100</v>
      </c>
      <c r="N577" s="14">
        <v>0</v>
      </c>
      <c r="T577" s="10" t="str">
        <f>IF(RepPF!$L$4=Lists!$E$2,Lists!$E$2,IF(RepPF!$L$4&lt;&gt;"",IF($C577=RepPF!$L$4,RepPF!$L$4,0),Lists!$E$2))</f>
        <v>Все объекты</v>
      </c>
    </row>
    <row r="578" spans="2:20" x14ac:dyDescent="0.25">
      <c r="B578" s="7">
        <v>45562</v>
      </c>
      <c r="C578" s="1" t="s">
        <v>199</v>
      </c>
      <c r="J578" s="1" t="s">
        <v>44</v>
      </c>
      <c r="K578" s="1" t="s">
        <v>92</v>
      </c>
      <c r="L578" s="1">
        <f>IF(OR(B578=0,B578=""),0,IF(COUNTIFS(Items!$E:$E,J578,Items!$F:$F,K578)+COUNTIFS(Items!$J:$J,J578,Items!$K:$K,K578)+COUNTIFS(Items!$O:$O,J578,Items!$P:$P,K578)=1,0,1))</f>
        <v>0</v>
      </c>
      <c r="M578" s="14">
        <v>12300</v>
      </c>
      <c r="N578" s="14">
        <v>0</v>
      </c>
      <c r="T578" s="10" t="str">
        <f>IF(RepPF!$L$4=Lists!$E$2,Lists!$E$2,IF(RepPF!$L$4&lt;&gt;"",IF($C578=RepPF!$L$4,RepPF!$L$4,0),Lists!$E$2))</f>
        <v>Все объекты</v>
      </c>
    </row>
    <row r="579" spans="2:20" x14ac:dyDescent="0.25">
      <c r="B579" s="7">
        <v>45562</v>
      </c>
      <c r="C579" s="1" t="s">
        <v>200</v>
      </c>
      <c r="J579" s="1" t="s">
        <v>44</v>
      </c>
      <c r="K579" s="1" t="s">
        <v>92</v>
      </c>
      <c r="L579" s="1">
        <f>IF(OR(B579=0,B579=""),0,IF(COUNTIFS(Items!$E:$E,J579,Items!$F:$F,K579)+COUNTIFS(Items!$J:$J,J579,Items!$K:$K,K579)+COUNTIFS(Items!$O:$O,J579,Items!$P:$P,K579)=1,0,1))</f>
        <v>0</v>
      </c>
      <c r="M579" s="14">
        <v>9200</v>
      </c>
      <c r="N579" s="14">
        <v>0</v>
      </c>
      <c r="T579" s="10" t="str">
        <f>IF(RepPF!$L$4=Lists!$E$2,Lists!$E$2,IF(RepPF!$L$4&lt;&gt;"",IF($C579=RepPF!$L$4,RepPF!$L$4,0),Lists!$E$2))</f>
        <v>Все объекты</v>
      </c>
    </row>
    <row r="580" spans="2:20" x14ac:dyDescent="0.25">
      <c r="B580" s="7">
        <v>45566</v>
      </c>
      <c r="C580" s="1" t="s">
        <v>201</v>
      </c>
      <c r="J580" s="1" t="s">
        <v>44</v>
      </c>
      <c r="K580" s="1" t="s">
        <v>92</v>
      </c>
      <c r="L580" s="1">
        <f>IF(OR(B580=0,B580=""),0,IF(COUNTIFS(Items!$E:$E,J580,Items!$F:$F,K580)+COUNTIFS(Items!$J:$J,J580,Items!$K:$K,K580)+COUNTIFS(Items!$O:$O,J580,Items!$P:$P,K580)=1,0,1))</f>
        <v>0</v>
      </c>
      <c r="M580" s="14">
        <v>11299.999999999998</v>
      </c>
      <c r="N580" s="14">
        <v>0</v>
      </c>
      <c r="T580" s="10" t="str">
        <f>IF(RepPF!$L$4=Lists!$E$2,Lists!$E$2,IF(RepPF!$L$4&lt;&gt;"",IF($C580=RepPF!$L$4,RepPF!$L$4,0),Lists!$E$2))</f>
        <v>Все объекты</v>
      </c>
    </row>
    <row r="581" spans="2:20" x14ac:dyDescent="0.25">
      <c r="B581" s="7">
        <v>45566</v>
      </c>
      <c r="C581" s="1" t="s">
        <v>195</v>
      </c>
      <c r="J581" s="1" t="s">
        <v>44</v>
      </c>
      <c r="K581" s="1" t="s">
        <v>86</v>
      </c>
      <c r="L581" s="1">
        <f>IF(OR(B581=0,B581=""),0,IF(COUNTIFS(Items!$E:$E,J581,Items!$F:$F,K581)+COUNTIFS(Items!$J:$J,J581,Items!$K:$K,K581)+COUNTIFS(Items!$O:$O,J581,Items!$P:$P,K581)=1,0,1))</f>
        <v>0</v>
      </c>
      <c r="M581" s="14">
        <v>71500</v>
      </c>
      <c r="N581" s="14">
        <v>0</v>
      </c>
      <c r="T581" s="10" t="str">
        <f>IF(RepPF!$L$4=Lists!$E$2,Lists!$E$2,IF(RepPF!$L$4&lt;&gt;"",IF($C581=RepPF!$L$4,RepPF!$L$4,0),Lists!$E$2))</f>
        <v>Все объекты</v>
      </c>
    </row>
    <row r="582" spans="2:20" x14ac:dyDescent="0.25">
      <c r="B582" s="7">
        <v>45566</v>
      </c>
      <c r="C582" s="1" t="s">
        <v>196</v>
      </c>
      <c r="J582" s="1" t="s">
        <v>44</v>
      </c>
      <c r="K582" s="1" t="s">
        <v>86</v>
      </c>
      <c r="L582" s="1">
        <f>IF(OR(B582=0,B582=""),0,IF(COUNTIFS(Items!$E:$E,J582,Items!$F:$F,K582)+COUNTIFS(Items!$J:$J,J582,Items!$K:$K,K582)+COUNTIFS(Items!$O:$O,J582,Items!$P:$P,K582)=1,0,1))</f>
        <v>0</v>
      </c>
      <c r="M582" s="14">
        <v>45500</v>
      </c>
      <c r="N582" s="14">
        <v>0</v>
      </c>
      <c r="T582" s="10" t="str">
        <f>IF(RepPF!$L$4=Lists!$E$2,Lists!$E$2,IF(RepPF!$L$4&lt;&gt;"",IF($C582=RepPF!$L$4,RepPF!$L$4,0),Lists!$E$2))</f>
        <v>Все объекты</v>
      </c>
    </row>
    <row r="583" spans="2:20" x14ac:dyDescent="0.25">
      <c r="B583" s="7">
        <v>45566</v>
      </c>
      <c r="C583" s="1" t="s">
        <v>197</v>
      </c>
      <c r="J583" s="1" t="s">
        <v>44</v>
      </c>
      <c r="K583" s="1" t="s">
        <v>86</v>
      </c>
      <c r="L583" s="1">
        <f>IF(OR(B583=0,B583=""),0,IF(COUNTIFS(Items!$E:$E,J583,Items!$F:$F,K583)+COUNTIFS(Items!$J:$J,J583,Items!$K:$K,K583)+COUNTIFS(Items!$O:$O,J583,Items!$P:$P,K583)=1,0,1))</f>
        <v>0</v>
      </c>
      <c r="M583" s="14">
        <v>61500</v>
      </c>
      <c r="N583" s="14">
        <v>0</v>
      </c>
      <c r="T583" s="10" t="str">
        <f>IF(RepPF!$L$4=Lists!$E$2,Lists!$E$2,IF(RepPF!$L$4&lt;&gt;"",IF($C583=RepPF!$L$4,RepPF!$L$4,0),Lists!$E$2))</f>
        <v>Все объекты</v>
      </c>
    </row>
    <row r="584" spans="2:20" x14ac:dyDescent="0.25">
      <c r="B584" s="7">
        <v>45566</v>
      </c>
      <c r="C584" s="1" t="s">
        <v>198</v>
      </c>
      <c r="J584" s="1" t="s">
        <v>44</v>
      </c>
      <c r="K584" s="1" t="s">
        <v>86</v>
      </c>
      <c r="L584" s="1">
        <f>IF(OR(B584=0,B584=""),0,IF(COUNTIFS(Items!$E:$E,J584,Items!$F:$F,K584)+COUNTIFS(Items!$J:$J,J584,Items!$K:$K,K584)+COUNTIFS(Items!$O:$O,J584,Items!$P:$P,K584)=1,0,1))</f>
        <v>0</v>
      </c>
      <c r="M584" s="14">
        <v>4600</v>
      </c>
      <c r="N584" s="14">
        <v>0</v>
      </c>
      <c r="T584" s="10" t="str">
        <f>IF(RepPF!$L$4=Lists!$E$2,Lists!$E$2,IF(RepPF!$L$4&lt;&gt;"",IF($C584=RepPF!$L$4,RepPF!$L$4,0),Lists!$E$2))</f>
        <v>Все объекты</v>
      </c>
    </row>
    <row r="585" spans="2:20" x14ac:dyDescent="0.25">
      <c r="B585" s="7">
        <v>45566</v>
      </c>
      <c r="C585" s="1" t="s">
        <v>199</v>
      </c>
      <c r="J585" s="1" t="s">
        <v>44</v>
      </c>
      <c r="K585" s="1" t="s">
        <v>86</v>
      </c>
      <c r="L585" s="1">
        <f>IF(OR(B585=0,B585=""),0,IF(COUNTIFS(Items!$E:$E,J585,Items!$F:$F,K585)+COUNTIFS(Items!$J:$J,J585,Items!$K:$K,K585)+COUNTIFS(Items!$O:$O,J585,Items!$P:$P,K585)=1,0,1))</f>
        <v>0</v>
      </c>
      <c r="M585" s="14">
        <v>5649.9999999999991</v>
      </c>
      <c r="N585" s="14">
        <v>0</v>
      </c>
      <c r="T585" s="10" t="str">
        <f>IF(RepPF!$L$4=Lists!$E$2,Lists!$E$2,IF(RepPF!$L$4&lt;&gt;"",IF($C585=RepPF!$L$4,RepPF!$L$4,0),Lists!$E$2))</f>
        <v>Все объекты</v>
      </c>
    </row>
    <row r="586" spans="2:20" x14ac:dyDescent="0.25">
      <c r="B586" s="7">
        <v>45566</v>
      </c>
      <c r="C586" s="1" t="s">
        <v>200</v>
      </c>
      <c r="J586" s="1" t="s">
        <v>44</v>
      </c>
      <c r="K586" s="1" t="s">
        <v>86</v>
      </c>
      <c r="L586" s="1">
        <f>IF(OR(B586=0,B586=""),0,IF(COUNTIFS(Items!$E:$E,J586,Items!$F:$F,K586)+COUNTIFS(Items!$J:$J,J586,Items!$K:$K,K586)+COUNTIFS(Items!$O:$O,J586,Items!$P:$P,K586)=1,0,1))</f>
        <v>0</v>
      </c>
      <c r="M586" s="14">
        <v>7150</v>
      </c>
      <c r="N586" s="14">
        <v>0</v>
      </c>
      <c r="T586" s="10" t="str">
        <f>IF(RepPF!$L$4=Lists!$E$2,Lists!$E$2,IF(RepPF!$L$4&lt;&gt;"",IF($C586=RepPF!$L$4,RepPF!$L$4,0),Lists!$E$2))</f>
        <v>Все объекты</v>
      </c>
    </row>
    <row r="587" spans="2:20" x14ac:dyDescent="0.25">
      <c r="B587" s="7">
        <v>45566</v>
      </c>
      <c r="C587" s="1" t="s">
        <v>201</v>
      </c>
      <c r="J587" s="1" t="s">
        <v>44</v>
      </c>
      <c r="K587" s="1" t="s">
        <v>86</v>
      </c>
      <c r="L587" s="1">
        <f>IF(OR(B587=0,B587=""),0,IF(COUNTIFS(Items!$E:$E,J587,Items!$F:$F,K587)+COUNTIFS(Items!$J:$J,J587,Items!$K:$K,K587)+COUNTIFS(Items!$O:$O,J587,Items!$P:$P,K587)=1,0,1))</f>
        <v>0</v>
      </c>
      <c r="M587" s="14">
        <v>4550</v>
      </c>
      <c r="N587" s="14">
        <v>0</v>
      </c>
      <c r="T587" s="10" t="str">
        <f>IF(RepPF!$L$4=Lists!$E$2,Lists!$E$2,IF(RepPF!$L$4&lt;&gt;"",IF($C587=RepPF!$L$4,RepPF!$L$4,0),Lists!$E$2))</f>
        <v>Все объекты</v>
      </c>
    </row>
    <row r="588" spans="2:20" x14ac:dyDescent="0.25">
      <c r="B588" s="7">
        <v>45568</v>
      </c>
      <c r="C588" s="1" t="s">
        <v>197</v>
      </c>
      <c r="J588" s="1" t="s">
        <v>44</v>
      </c>
      <c r="K588" s="1" t="s">
        <v>83</v>
      </c>
      <c r="L588" s="1">
        <f>IF(OR(B588=0,B588=""),0,IF(COUNTIFS(Items!$E:$E,J588,Items!$F:$F,K588)+COUNTIFS(Items!$J:$J,J588,Items!$K:$K,K588)+COUNTIFS(Items!$O:$O,J588,Items!$P:$P,K588)=1,0,1))</f>
        <v>0</v>
      </c>
      <c r="M588" s="14">
        <v>104242.5</v>
      </c>
      <c r="N588" s="14">
        <v>0</v>
      </c>
      <c r="T588" s="10" t="str">
        <f>IF(RepPF!$L$4=Lists!$E$2,Lists!$E$2,IF(RepPF!$L$4&lt;&gt;"",IF($C588=RepPF!$L$4,RepPF!$L$4,0),Lists!$E$2))</f>
        <v>Все объекты</v>
      </c>
    </row>
    <row r="589" spans="2:20" x14ac:dyDescent="0.25">
      <c r="B589" s="7">
        <v>45573</v>
      </c>
      <c r="C589" s="1" t="s">
        <v>204</v>
      </c>
      <c r="J589" s="1" t="s">
        <v>44</v>
      </c>
      <c r="K589" s="1" t="s">
        <v>65</v>
      </c>
      <c r="L589" s="1">
        <f>IF(OR(B589=0,B589=""),0,IF(COUNTIFS(Items!$E:$E,J589,Items!$F:$F,K589)+COUNTIFS(Items!$J:$J,J589,Items!$K:$K,K589)+COUNTIFS(Items!$O:$O,J589,Items!$P:$P,K589)=1,0,1))</f>
        <v>0</v>
      </c>
      <c r="M589" s="14">
        <v>7544</v>
      </c>
      <c r="N589" s="14">
        <v>0</v>
      </c>
      <c r="T589" s="10" t="str">
        <f>IF(RepPF!$L$4=Lists!$E$2,Lists!$E$2,IF(RepPF!$L$4&lt;&gt;"",IF($C589=RepPF!$L$4,RepPF!$L$4,0),Lists!$E$2))</f>
        <v>Все объекты</v>
      </c>
    </row>
    <row r="590" spans="2:20" x14ac:dyDescent="0.25">
      <c r="B590" s="7">
        <v>45573</v>
      </c>
      <c r="C590" s="1" t="s">
        <v>195</v>
      </c>
      <c r="J590" s="1" t="s">
        <v>44</v>
      </c>
      <c r="K590" s="1" t="s">
        <v>69</v>
      </c>
      <c r="L590" s="1">
        <f>IF(OR(B590=0,B590=""),0,IF(COUNTIFS(Items!$E:$E,J590,Items!$F:$F,K590)+COUNTIFS(Items!$J:$J,J590,Items!$K:$K,K590)+COUNTIFS(Items!$O:$O,J590,Items!$P:$P,K590)=1,0,1))</f>
        <v>0</v>
      </c>
      <c r="M590" s="14">
        <v>2853.2499999999995</v>
      </c>
      <c r="N590" s="14">
        <v>0</v>
      </c>
      <c r="T590" s="10" t="str">
        <f>IF(RepPF!$L$4=Lists!$E$2,Lists!$E$2,IF(RepPF!$L$4&lt;&gt;"",IF($C590=RepPF!$L$4,RepPF!$L$4,0),Lists!$E$2))</f>
        <v>Все объекты</v>
      </c>
    </row>
    <row r="591" spans="2:20" x14ac:dyDescent="0.25">
      <c r="B591" s="7">
        <v>45573</v>
      </c>
      <c r="C591" s="1" t="s">
        <v>195</v>
      </c>
      <c r="J591" s="1" t="s">
        <v>44</v>
      </c>
      <c r="K591" s="1" t="s">
        <v>65</v>
      </c>
      <c r="L591" s="1">
        <f>IF(OR(B591=0,B591=""),0,IF(COUNTIFS(Items!$E:$E,J591,Items!$F:$F,K591)+COUNTIFS(Items!$J:$J,J591,Items!$K:$K,K591)+COUNTIFS(Items!$O:$O,J591,Items!$P:$P,K591)=1,0,1))</f>
        <v>0</v>
      </c>
      <c r="M591" s="14">
        <v>77220</v>
      </c>
      <c r="N591" s="14">
        <v>0</v>
      </c>
      <c r="T591" s="10" t="str">
        <f>IF(RepPF!$L$4=Lists!$E$2,Lists!$E$2,IF(RepPF!$L$4&lt;&gt;"",IF($C591=RepPF!$L$4,RepPF!$L$4,0),Lists!$E$2))</f>
        <v>Все объекты</v>
      </c>
    </row>
    <row r="592" spans="2:20" x14ac:dyDescent="0.25">
      <c r="B592" s="7">
        <v>45574</v>
      </c>
      <c r="C592" s="1" t="s">
        <v>197</v>
      </c>
      <c r="J592" s="1" t="s">
        <v>44</v>
      </c>
      <c r="K592" s="1" t="s">
        <v>87</v>
      </c>
      <c r="L592" s="1">
        <f>IF(OR(B592=0,B592=""),0,IF(COUNTIFS(Items!$E:$E,J592,Items!$F:$F,K592)+COUNTIFS(Items!$J:$J,J592,Items!$K:$K,K592)+COUNTIFS(Items!$O:$O,J592,Items!$P:$P,K592)=1,0,1))</f>
        <v>0</v>
      </c>
      <c r="M592" s="14">
        <v>91000</v>
      </c>
      <c r="N592" s="14">
        <v>0</v>
      </c>
      <c r="T592" s="10" t="str">
        <f>IF(RepPF!$L$4=Lists!$E$2,Lists!$E$2,IF(RepPF!$L$4&lt;&gt;"",IF($C592=RepPF!$L$4,RepPF!$L$4,0),Lists!$E$2))</f>
        <v>Все объекты</v>
      </c>
    </row>
    <row r="593" spans="2:20" x14ac:dyDescent="0.25">
      <c r="B593" s="7">
        <v>45576</v>
      </c>
      <c r="C593" s="1" t="s">
        <v>197</v>
      </c>
      <c r="J593" s="1" t="s">
        <v>44</v>
      </c>
      <c r="K593" s="1" t="s">
        <v>83</v>
      </c>
      <c r="L593" s="1">
        <f>IF(OR(B593=0,B593=""),0,IF(COUNTIFS(Items!$E:$E,J593,Items!$F:$F,K593)+COUNTIFS(Items!$J:$J,J593,Items!$K:$K,K593)+COUNTIFS(Items!$O:$O,J593,Items!$P:$P,K593)=1,0,1))</f>
        <v>0</v>
      </c>
      <c r="M593" s="14">
        <v>26814</v>
      </c>
      <c r="N593" s="14">
        <v>0</v>
      </c>
      <c r="T593" s="10" t="str">
        <f>IF(RepPF!$L$4=Lists!$E$2,Lists!$E$2,IF(RepPF!$L$4&lt;&gt;"",IF($C593=RepPF!$L$4,RepPF!$L$4,0),Lists!$E$2))</f>
        <v>Все объекты</v>
      </c>
    </row>
    <row r="594" spans="2:20" x14ac:dyDescent="0.25">
      <c r="B594" s="7">
        <v>45578</v>
      </c>
      <c r="C594" s="1" t="s">
        <v>197</v>
      </c>
      <c r="J594" s="1" t="s">
        <v>44</v>
      </c>
      <c r="K594" s="1" t="s">
        <v>75</v>
      </c>
      <c r="L594" s="1">
        <f>IF(OR(B594=0,B594=""),0,IF(COUNTIFS(Items!$E:$E,J594,Items!$F:$F,K594)+COUNTIFS(Items!$J:$J,J594,Items!$K:$K,K594)+COUNTIFS(Items!$O:$O,J594,Items!$P:$P,K594)=1,0,1))</f>
        <v>0</v>
      </c>
      <c r="M594" s="14">
        <v>333500</v>
      </c>
      <c r="N594" s="14">
        <v>0</v>
      </c>
      <c r="T594" s="10" t="str">
        <f>IF(RepPF!$L$4=Lists!$E$2,Lists!$E$2,IF(RepPF!$L$4&lt;&gt;"",IF($C594=RepPF!$L$4,RepPF!$L$4,0),Lists!$E$2))</f>
        <v>Все объекты</v>
      </c>
    </row>
    <row r="595" spans="2:20" x14ac:dyDescent="0.25">
      <c r="B595" s="7">
        <v>45578</v>
      </c>
      <c r="C595" s="1" t="s">
        <v>195</v>
      </c>
      <c r="J595" s="1" t="s">
        <v>44</v>
      </c>
      <c r="K595" s="1" t="s">
        <v>65</v>
      </c>
      <c r="L595" s="1">
        <f>IF(OR(B595=0,B595=""),0,IF(COUNTIFS(Items!$E:$E,J595,Items!$F:$F,K595)+COUNTIFS(Items!$J:$J,J595,Items!$K:$K,K595)+COUNTIFS(Items!$O:$O,J595,Items!$P:$P,K595)=1,0,1))</f>
        <v>0</v>
      </c>
      <c r="M595" s="14">
        <v>216281.99999999997</v>
      </c>
      <c r="N595" s="14">
        <v>0</v>
      </c>
      <c r="T595" s="10" t="str">
        <f>IF(RepPF!$L$4=Lists!$E$2,Lists!$E$2,IF(RepPF!$L$4&lt;&gt;"",IF($C595=RepPF!$L$4,RepPF!$L$4,0),Lists!$E$2))</f>
        <v>Все объекты</v>
      </c>
    </row>
    <row r="596" spans="2:20" x14ac:dyDescent="0.25">
      <c r="B596" s="7">
        <v>45578</v>
      </c>
      <c r="C596" s="1" t="s">
        <v>194</v>
      </c>
      <c r="J596" s="1" t="s">
        <v>44</v>
      </c>
      <c r="K596" s="1" t="s">
        <v>86</v>
      </c>
      <c r="L596" s="1">
        <f>IF(OR(B596=0,B596=""),0,IF(COUNTIFS(Items!$E:$E,J596,Items!$F:$F,K596)+COUNTIFS(Items!$J:$J,J596,Items!$K:$K,K596)+COUNTIFS(Items!$O:$O,J596,Items!$P:$P,K596)=1,0,1))</f>
        <v>0</v>
      </c>
      <c r="M596" s="14">
        <v>3813.81</v>
      </c>
      <c r="N596" s="14">
        <v>0</v>
      </c>
      <c r="T596" s="10" t="str">
        <f>IF(RepPF!$L$4=Lists!$E$2,Lists!$E$2,IF(RepPF!$L$4&lt;&gt;"",IF($C596=RepPF!$L$4,RepPF!$L$4,0),Lists!$E$2))</f>
        <v>Все объекты</v>
      </c>
    </row>
    <row r="597" spans="2:20" x14ac:dyDescent="0.25">
      <c r="B597" s="7">
        <v>45578</v>
      </c>
      <c r="C597" s="1" t="s">
        <v>195</v>
      </c>
      <c r="J597" s="1" t="s">
        <v>44</v>
      </c>
      <c r="K597" s="1" t="s">
        <v>86</v>
      </c>
      <c r="L597" s="1">
        <f>IF(OR(B597=0,B597=""),0,IF(COUNTIFS(Items!$E:$E,J597,Items!$F:$F,K597)+COUNTIFS(Items!$J:$J,J597,Items!$K:$K,K597)+COUNTIFS(Items!$O:$O,J597,Items!$P:$P,K597)=1,0,1))</f>
        <v>0</v>
      </c>
      <c r="M597" s="14">
        <v>2426.9700000000003</v>
      </c>
      <c r="N597" s="14">
        <v>0</v>
      </c>
      <c r="T597" s="10" t="str">
        <f>IF(RepPF!$L$4=Lists!$E$2,Lists!$E$2,IF(RepPF!$L$4&lt;&gt;"",IF($C597=RepPF!$L$4,RepPF!$L$4,0),Lists!$E$2))</f>
        <v>Все объекты</v>
      </c>
    </row>
    <row r="598" spans="2:20" x14ac:dyDescent="0.25">
      <c r="B598" s="7">
        <v>45580</v>
      </c>
      <c r="C598" s="1" t="s">
        <v>196</v>
      </c>
      <c r="J598" s="1" t="s">
        <v>44</v>
      </c>
      <c r="K598" s="1" t="s">
        <v>86</v>
      </c>
      <c r="L598" s="1">
        <f>IF(OR(B598=0,B598=""),0,IF(COUNTIFS(Items!$E:$E,J598,Items!$F:$F,K598)+COUNTIFS(Items!$J:$J,J598,Items!$K:$K,K598)+COUNTIFS(Items!$O:$O,J598,Items!$P:$P,K598)=1,0,1))</f>
        <v>0</v>
      </c>
      <c r="M598" s="14">
        <v>3280.41</v>
      </c>
      <c r="N598" s="14">
        <v>0</v>
      </c>
      <c r="T598" s="10" t="str">
        <f>IF(RepPF!$L$4=Lists!$E$2,Lists!$E$2,IF(RepPF!$L$4&lt;&gt;"",IF($C598=RepPF!$L$4,RepPF!$L$4,0),Lists!$E$2))</f>
        <v>Все объекты</v>
      </c>
    </row>
    <row r="599" spans="2:20" x14ac:dyDescent="0.25">
      <c r="B599" s="7">
        <v>45581</v>
      </c>
      <c r="C599" s="1" t="s">
        <v>197</v>
      </c>
      <c r="J599" s="1" t="s">
        <v>44</v>
      </c>
      <c r="K599" s="1" t="s">
        <v>83</v>
      </c>
      <c r="L599" s="1">
        <f>IF(OR(B599=0,B599=""),0,IF(COUNTIFS(Items!$E:$E,J599,Items!$F:$F,K599)+COUNTIFS(Items!$J:$J,J599,Items!$K:$K,K599)+COUNTIFS(Items!$O:$O,J599,Items!$P:$P,K599)=1,0,1))</f>
        <v>0</v>
      </c>
      <c r="M599" s="14">
        <v>91264</v>
      </c>
      <c r="N599" s="14">
        <v>0</v>
      </c>
      <c r="T599" s="10" t="str">
        <f>IF(RepPF!$L$4=Lists!$E$2,Lists!$E$2,IF(RepPF!$L$4&lt;&gt;"",IF($C599=RepPF!$L$4,RepPF!$L$4,0),Lists!$E$2))</f>
        <v>Все объекты</v>
      </c>
    </row>
    <row r="600" spans="2:20" x14ac:dyDescent="0.25">
      <c r="B600" s="7">
        <v>45582</v>
      </c>
      <c r="C600" s="1" t="s">
        <v>195</v>
      </c>
      <c r="J600" s="1" t="s">
        <v>44</v>
      </c>
      <c r="K600" s="1" t="s">
        <v>72</v>
      </c>
      <c r="L600" s="1">
        <f>IF(OR(B600=0,B600=""),0,IF(COUNTIFS(Items!$E:$E,J600,Items!$F:$F,K600)+COUNTIFS(Items!$J:$J,J600,Items!$K:$K,K600)+COUNTIFS(Items!$O:$O,J600,Items!$P:$P,K600)=1,0,1))</f>
        <v>0</v>
      </c>
      <c r="M600" s="14">
        <v>887.05</v>
      </c>
      <c r="N600" s="14">
        <v>0</v>
      </c>
      <c r="T600" s="10" t="str">
        <f>IF(RepPF!$L$4=Lists!$E$2,Lists!$E$2,IF(RepPF!$L$4&lt;&gt;"",IF($C600=RepPF!$L$4,RepPF!$L$4,0),Lists!$E$2))</f>
        <v>Все объекты</v>
      </c>
    </row>
    <row r="601" spans="2:20" x14ac:dyDescent="0.25">
      <c r="B601" s="7">
        <v>45583</v>
      </c>
      <c r="C601" s="1" t="s">
        <v>195</v>
      </c>
      <c r="J601" s="1" t="s">
        <v>44</v>
      </c>
      <c r="K601" s="1" t="s">
        <v>76</v>
      </c>
      <c r="L601" s="1">
        <f>IF(OR(B601=0,B601=""),0,IF(COUNTIFS(Items!$E:$E,J601,Items!$F:$F,K601)+COUNTIFS(Items!$J:$J,J601,Items!$K:$K,K601)+COUNTIFS(Items!$O:$O,J601,Items!$P:$P,K601)=1,0,1))</f>
        <v>0</v>
      </c>
      <c r="M601" s="14">
        <v>36509.33</v>
      </c>
      <c r="N601" s="14">
        <v>0</v>
      </c>
      <c r="T601" s="10" t="str">
        <f>IF(RepPF!$L$4=Lists!$E$2,Lists!$E$2,IF(RepPF!$L$4&lt;&gt;"",IF($C601=RepPF!$L$4,RepPF!$L$4,0),Lists!$E$2))</f>
        <v>Все объекты</v>
      </c>
    </row>
    <row r="602" spans="2:20" x14ac:dyDescent="0.25">
      <c r="B602" s="7">
        <v>45584</v>
      </c>
      <c r="C602" s="1" t="s">
        <v>195</v>
      </c>
      <c r="J602" s="1" t="s">
        <v>44</v>
      </c>
      <c r="K602" s="1" t="s">
        <v>76</v>
      </c>
      <c r="L602" s="1">
        <f>IF(OR(B602=0,B602=""),0,IF(COUNTIFS(Items!$E:$E,J602,Items!$F:$F,K602)+COUNTIFS(Items!$J:$J,J602,Items!$K:$K,K602)+COUNTIFS(Items!$O:$O,J602,Items!$P:$P,K602)=1,0,1))</f>
        <v>0</v>
      </c>
      <c r="M602" s="14">
        <v>3578.1200000000003</v>
      </c>
      <c r="N602" s="14">
        <v>0</v>
      </c>
      <c r="T602" s="10" t="str">
        <f>IF(RepPF!$L$4=Lists!$E$2,Lists!$E$2,IF(RepPF!$L$4&lt;&gt;"",IF($C602=RepPF!$L$4,RepPF!$L$4,0),Lists!$E$2))</f>
        <v>Все объекты</v>
      </c>
    </row>
    <row r="603" spans="2:20" x14ac:dyDescent="0.25">
      <c r="B603" s="7">
        <v>45587</v>
      </c>
      <c r="C603" s="1" t="s">
        <v>195</v>
      </c>
      <c r="J603" s="1" t="s">
        <v>44</v>
      </c>
      <c r="K603" s="1" t="s">
        <v>72</v>
      </c>
      <c r="L603" s="1">
        <f>IF(OR(B603=0,B603=""),0,IF(COUNTIFS(Items!$E:$E,J603,Items!$F:$F,K603)+COUNTIFS(Items!$J:$J,J603,Items!$K:$K,K603)+COUNTIFS(Items!$O:$O,J603,Items!$P:$P,K603)=1,0,1))</f>
        <v>0</v>
      </c>
      <c r="M603" s="14">
        <v>17220</v>
      </c>
      <c r="N603" s="14">
        <v>0</v>
      </c>
      <c r="T603" s="10" t="str">
        <f>IF(RepPF!$L$4=Lists!$E$2,Lists!$E$2,IF(RepPF!$L$4&lt;&gt;"",IF($C603=RepPF!$L$4,RepPF!$L$4,0),Lists!$E$2))</f>
        <v>Все объекты</v>
      </c>
    </row>
    <row r="604" spans="2:20" x14ac:dyDescent="0.25">
      <c r="B604" s="7">
        <v>45587</v>
      </c>
      <c r="C604" s="1" t="s">
        <v>196</v>
      </c>
      <c r="J604" s="1" t="s">
        <v>44</v>
      </c>
      <c r="K604" s="1" t="s">
        <v>83</v>
      </c>
      <c r="L604" s="1">
        <f>IF(OR(B604=0,B604=""),0,IF(COUNTIFS(Items!$E:$E,J604,Items!$F:$F,K604)+COUNTIFS(Items!$J:$J,J604,Items!$K:$K,K604)+COUNTIFS(Items!$O:$O,J604,Items!$P:$P,K604)=1,0,1))</f>
        <v>0</v>
      </c>
      <c r="M604" s="14">
        <v>39008</v>
      </c>
      <c r="N604" s="14">
        <v>0</v>
      </c>
      <c r="T604" s="10" t="str">
        <f>IF(RepPF!$L$4=Lists!$E$2,Lists!$E$2,IF(RepPF!$L$4&lt;&gt;"",IF($C604=RepPF!$L$4,RepPF!$L$4,0),Lists!$E$2))</f>
        <v>Все объекты</v>
      </c>
    </row>
    <row r="605" spans="2:20" x14ac:dyDescent="0.25">
      <c r="B605" s="7">
        <v>45588</v>
      </c>
      <c r="C605" s="1" t="s">
        <v>197</v>
      </c>
      <c r="J605" s="1" t="s">
        <v>44</v>
      </c>
      <c r="K605" s="1" t="s">
        <v>83</v>
      </c>
      <c r="L605" s="1">
        <f>IF(OR(B605=0,B605=""),0,IF(COUNTIFS(Items!$E:$E,J605,Items!$F:$F,K605)+COUNTIFS(Items!$J:$J,J605,Items!$K:$K,K605)+COUNTIFS(Items!$O:$O,J605,Items!$P:$P,K605)=1,0,1))</f>
        <v>0</v>
      </c>
      <c r="M605" s="14">
        <v>47911.999999999993</v>
      </c>
      <c r="N605" s="14">
        <v>0</v>
      </c>
      <c r="T605" s="10" t="str">
        <f>IF(RepPF!$L$4=Lists!$E$2,Lists!$E$2,IF(RepPF!$L$4&lt;&gt;"",IF($C605=RepPF!$L$4,RepPF!$L$4,0),Lists!$E$2))</f>
        <v>Все объекты</v>
      </c>
    </row>
    <row r="606" spans="2:20" x14ac:dyDescent="0.25">
      <c r="B606" s="7">
        <v>45589</v>
      </c>
      <c r="C606" s="1" t="s">
        <v>196</v>
      </c>
      <c r="J606" s="1" t="s">
        <v>44</v>
      </c>
      <c r="K606" s="1" t="s">
        <v>87</v>
      </c>
      <c r="L606" s="1">
        <f>IF(OR(B606=0,B606=""),0,IF(COUNTIFS(Items!$E:$E,J606,Items!$F:$F,K606)+COUNTIFS(Items!$J:$J,J606,Items!$K:$K,K606)+COUNTIFS(Items!$O:$O,J606,Items!$P:$P,K606)=1,0,1))</f>
        <v>0</v>
      </c>
      <c r="M606" s="14">
        <v>538296.32999999996</v>
      </c>
      <c r="N606" s="14">
        <v>0</v>
      </c>
      <c r="T606" s="10" t="str">
        <f>IF(RepPF!$L$4=Lists!$E$2,Lists!$E$2,IF(RepPF!$L$4&lt;&gt;"",IF($C606=RepPF!$L$4,RepPF!$L$4,0),Lists!$E$2))</f>
        <v>Все объекты</v>
      </c>
    </row>
    <row r="607" spans="2:20" x14ac:dyDescent="0.25">
      <c r="B607" s="7">
        <v>45589</v>
      </c>
      <c r="C607" s="1" t="s">
        <v>195</v>
      </c>
      <c r="J607" s="1" t="s">
        <v>44</v>
      </c>
      <c r="K607" s="1" t="s">
        <v>75</v>
      </c>
      <c r="L607" s="1">
        <f>IF(OR(B607=0,B607=""),0,IF(COUNTIFS(Items!$E:$E,J607,Items!$F:$F,K607)+COUNTIFS(Items!$J:$J,J607,Items!$K:$K,K607)+COUNTIFS(Items!$O:$O,J607,Items!$P:$P,K607)=1,0,1))</f>
        <v>0</v>
      </c>
      <c r="M607" s="14">
        <v>55853.98</v>
      </c>
      <c r="N607" s="14">
        <v>0</v>
      </c>
      <c r="T607" s="10" t="str">
        <f>IF(RepPF!$L$4=Lists!$E$2,Lists!$E$2,IF(RepPF!$L$4&lt;&gt;"",IF($C607=RepPF!$L$4,RepPF!$L$4,0),Lists!$E$2))</f>
        <v>Все объекты</v>
      </c>
    </row>
    <row r="608" spans="2:20" x14ac:dyDescent="0.25">
      <c r="B608" s="7">
        <v>45589</v>
      </c>
      <c r="C608" s="1" t="s">
        <v>196</v>
      </c>
      <c r="J608" s="1" t="s">
        <v>44</v>
      </c>
      <c r="K608" s="1" t="s">
        <v>87</v>
      </c>
      <c r="L608" s="1">
        <f>IF(OR(B608=0,B608=""),0,IF(COUNTIFS(Items!$E:$E,J608,Items!$F:$F,K608)+COUNTIFS(Items!$J:$J,J608,Items!$K:$K,K608)+COUNTIFS(Items!$O:$O,J608,Items!$P:$P,K608)=1,0,1))</f>
        <v>0</v>
      </c>
      <c r="M608" s="14">
        <v>293505.06</v>
      </c>
      <c r="N608" s="14">
        <v>0</v>
      </c>
      <c r="T608" s="10" t="str">
        <f>IF(RepPF!$L$4=Lists!$E$2,Lists!$E$2,IF(RepPF!$L$4&lt;&gt;"",IF($C608=RepPF!$L$4,RepPF!$L$4,0),Lists!$E$2))</f>
        <v>Все объекты</v>
      </c>
    </row>
    <row r="609" spans="2:20" x14ac:dyDescent="0.25">
      <c r="B609" s="7">
        <v>45589</v>
      </c>
      <c r="C609" s="1" t="s">
        <v>195</v>
      </c>
      <c r="J609" s="1" t="s">
        <v>44</v>
      </c>
      <c r="K609" s="1" t="s">
        <v>69</v>
      </c>
      <c r="L609" s="1">
        <f>IF(OR(B609=0,B609=""),0,IF(COUNTIFS(Items!$E:$E,J609,Items!$F:$F,K609)+COUNTIFS(Items!$J:$J,J609,Items!$K:$K,K609)+COUNTIFS(Items!$O:$O,J609,Items!$P:$P,K609)=1,0,1))</f>
        <v>0</v>
      </c>
      <c r="M609" s="14">
        <v>2146.36</v>
      </c>
      <c r="N609" s="14">
        <v>0</v>
      </c>
      <c r="T609" s="10" t="str">
        <f>IF(RepPF!$L$4=Lists!$E$2,Lists!$E$2,IF(RepPF!$L$4&lt;&gt;"",IF($C609=RepPF!$L$4,RepPF!$L$4,0),Lists!$E$2))</f>
        <v>Все объекты</v>
      </c>
    </row>
    <row r="610" spans="2:20" x14ac:dyDescent="0.25">
      <c r="B610" s="7">
        <v>45589</v>
      </c>
      <c r="C610" s="1" t="s">
        <v>196</v>
      </c>
      <c r="J610" s="1" t="s">
        <v>44</v>
      </c>
      <c r="K610" s="1" t="s">
        <v>69</v>
      </c>
      <c r="L610" s="1">
        <f>IF(OR(B610=0,B610=""),0,IF(COUNTIFS(Items!$E:$E,J610,Items!$F:$F,K610)+COUNTIFS(Items!$J:$J,J610,Items!$K:$K,K610)+COUNTIFS(Items!$O:$O,J610,Items!$P:$P,K610)=1,0,1))</f>
        <v>0</v>
      </c>
      <c r="M610" s="14">
        <v>2636.29</v>
      </c>
      <c r="N610" s="14">
        <v>0</v>
      </c>
      <c r="T610" s="10" t="str">
        <f>IF(RepPF!$L$4=Lists!$E$2,Lists!$E$2,IF(RepPF!$L$4&lt;&gt;"",IF($C610=RepPF!$L$4,RepPF!$L$4,0),Lists!$E$2))</f>
        <v>Все объекты</v>
      </c>
    </row>
    <row r="611" spans="2:20" x14ac:dyDescent="0.25">
      <c r="B611" s="7">
        <v>45596</v>
      </c>
      <c r="C611" s="1" t="s">
        <v>197</v>
      </c>
      <c r="J611" s="1" t="s">
        <v>44</v>
      </c>
      <c r="K611" s="1" t="s">
        <v>69</v>
      </c>
      <c r="L611" s="1">
        <f>IF(OR(B611=0,B611=""),0,IF(COUNTIFS(Items!$E:$E,J611,Items!$F:$F,K611)+COUNTIFS(Items!$J:$J,J611,Items!$K:$K,K611)+COUNTIFS(Items!$O:$O,J611,Items!$P:$P,K611)=1,0,1))</f>
        <v>0</v>
      </c>
      <c r="M611" s="14">
        <v>3336.19</v>
      </c>
      <c r="N611" s="14">
        <v>0</v>
      </c>
      <c r="T611" s="10" t="str">
        <f>IF(RepPF!$L$4=Lists!$E$2,Lists!$E$2,IF(RepPF!$L$4&lt;&gt;"",IF($C611=RepPF!$L$4,RepPF!$L$4,0),Lists!$E$2))</f>
        <v>Все объекты</v>
      </c>
    </row>
    <row r="612" spans="2:20" x14ac:dyDescent="0.25">
      <c r="B612" s="7">
        <v>45597</v>
      </c>
      <c r="C612" s="1" t="s">
        <v>195</v>
      </c>
      <c r="J612" s="1" t="s">
        <v>44</v>
      </c>
      <c r="K612" s="1" t="s">
        <v>87</v>
      </c>
      <c r="L612" s="1">
        <f>IF(OR(B612=0,B612=""),0,IF(COUNTIFS(Items!$E:$E,J612,Items!$F:$F,K612)+COUNTIFS(Items!$J:$J,J612,Items!$K:$K,K612)+COUNTIFS(Items!$O:$O,J612,Items!$P:$P,K612)=1,0,1))</f>
        <v>0</v>
      </c>
      <c r="M612" s="14">
        <v>318227</v>
      </c>
      <c r="N612" s="14">
        <v>0</v>
      </c>
      <c r="T612" s="10" t="str">
        <f>IF(RepPF!$L$4=Lists!$E$2,Lists!$E$2,IF(RepPF!$L$4&lt;&gt;"",IF($C612=RepPF!$L$4,RepPF!$L$4,0),Lists!$E$2))</f>
        <v>Все объекты</v>
      </c>
    </row>
    <row r="613" spans="2:20" x14ac:dyDescent="0.25">
      <c r="B613" s="7">
        <v>45597</v>
      </c>
      <c r="C613" s="1" t="s">
        <v>197</v>
      </c>
      <c r="J613" s="1" t="s">
        <v>44</v>
      </c>
      <c r="K613" s="1" t="s">
        <v>83</v>
      </c>
      <c r="L613" s="1">
        <f>IF(OR(B613=0,B613=""),0,IF(COUNTIFS(Items!$E:$E,J613,Items!$F:$F,K613)+COUNTIFS(Items!$J:$J,J613,Items!$K:$K,K613)+COUNTIFS(Items!$O:$O,J613,Items!$P:$P,K613)=1,0,1))</f>
        <v>0</v>
      </c>
      <c r="M613" s="14">
        <v>45817.5</v>
      </c>
      <c r="N613" s="14">
        <v>0</v>
      </c>
      <c r="T613" s="10" t="str">
        <f>IF(RepPF!$L$4=Lists!$E$2,Lists!$E$2,IF(RepPF!$L$4&lt;&gt;"",IF($C613=RepPF!$L$4,RepPF!$L$4,0),Lists!$E$2))</f>
        <v>Все объекты</v>
      </c>
    </row>
    <row r="614" spans="2:20" x14ac:dyDescent="0.25">
      <c r="B614" s="7">
        <v>45601</v>
      </c>
      <c r="C614" s="1" t="s">
        <v>195</v>
      </c>
      <c r="J614" s="1" t="s">
        <v>44</v>
      </c>
      <c r="K614" s="1" t="s">
        <v>86</v>
      </c>
      <c r="L614" s="1">
        <f>IF(OR(B614=0,B614=""),0,IF(COUNTIFS(Items!$E:$E,J614,Items!$F:$F,K614)+COUNTIFS(Items!$J:$J,J614,Items!$K:$K,K614)+COUNTIFS(Items!$O:$O,J614,Items!$P:$P,K614)=1,0,1))</f>
        <v>0</v>
      </c>
      <c r="M614" s="14">
        <v>32200</v>
      </c>
      <c r="N614" s="14">
        <v>0</v>
      </c>
      <c r="T614" s="10" t="str">
        <f>IF(RepPF!$L$4=Lists!$E$2,Lists!$E$2,IF(RepPF!$L$4&lt;&gt;"",IF($C614=RepPF!$L$4,RepPF!$L$4,0),Lists!$E$2))</f>
        <v>Все объекты</v>
      </c>
    </row>
    <row r="615" spans="2:20" x14ac:dyDescent="0.25">
      <c r="B615" s="7">
        <v>45601</v>
      </c>
      <c r="C615" s="1" t="s">
        <v>195</v>
      </c>
      <c r="J615" s="1" t="s">
        <v>44</v>
      </c>
      <c r="K615" s="1" t="s">
        <v>72</v>
      </c>
      <c r="L615" s="1">
        <f>IF(OR(B615=0,B615=""),0,IF(COUNTIFS(Items!$E:$E,J615,Items!$F:$F,K615)+COUNTIFS(Items!$J:$J,J615,Items!$K:$K,K615)+COUNTIFS(Items!$O:$O,J615,Items!$P:$P,K615)=1,0,1))</f>
        <v>0</v>
      </c>
      <c r="M615" s="14">
        <v>4098.5099999999993</v>
      </c>
      <c r="N615" s="14">
        <v>0</v>
      </c>
      <c r="T615" s="10" t="str">
        <f>IF(RepPF!$L$4=Lists!$E$2,Lists!$E$2,IF(RepPF!$L$4&lt;&gt;"",IF($C615=RepPF!$L$4,RepPF!$L$4,0),Lists!$E$2))</f>
        <v>Все объекты</v>
      </c>
    </row>
    <row r="616" spans="2:20" x14ac:dyDescent="0.25">
      <c r="B616" s="7">
        <v>45602</v>
      </c>
      <c r="C616" s="1" t="s">
        <v>195</v>
      </c>
      <c r="J616" s="1" t="s">
        <v>44</v>
      </c>
      <c r="K616" s="1" t="s">
        <v>66</v>
      </c>
      <c r="L616" s="1">
        <f>IF(OR(B616=0,B616=""),0,IF(COUNTIFS(Items!$E:$E,J616,Items!$F:$F,K616)+COUNTIFS(Items!$J:$J,J616,Items!$K:$K,K616)+COUNTIFS(Items!$O:$O,J616,Items!$P:$P,K616)=1,0,1))</f>
        <v>0</v>
      </c>
      <c r="M616" s="14">
        <v>4547.3999999999996</v>
      </c>
      <c r="N616" s="14">
        <v>0</v>
      </c>
      <c r="T616" s="10" t="str">
        <f>IF(RepPF!$L$4=Lists!$E$2,Lists!$E$2,IF(RepPF!$L$4&lt;&gt;"",IF($C616=RepPF!$L$4,RepPF!$L$4,0),Lists!$E$2))</f>
        <v>Все объекты</v>
      </c>
    </row>
    <row r="617" spans="2:20" x14ac:dyDescent="0.25">
      <c r="B617" s="7">
        <v>45602</v>
      </c>
      <c r="C617" s="1" t="s">
        <v>197</v>
      </c>
      <c r="J617" s="1" t="s">
        <v>44</v>
      </c>
      <c r="K617" s="1" t="s">
        <v>80</v>
      </c>
      <c r="L617" s="1">
        <f>IF(OR(B617=0,B617=""),0,IF(COUNTIFS(Items!$E:$E,J617,Items!$F:$F,K617)+COUNTIFS(Items!$J:$J,J617,Items!$K:$K,K617)+COUNTIFS(Items!$O:$O,J617,Items!$P:$P,K617)=1,0,1))</f>
        <v>0</v>
      </c>
      <c r="M617" s="14">
        <v>61561.5</v>
      </c>
      <c r="N617" s="14">
        <v>0</v>
      </c>
      <c r="T617" s="10" t="str">
        <f>IF(RepPF!$L$4=Lists!$E$2,Lists!$E$2,IF(RepPF!$L$4&lt;&gt;"",IF($C617=RepPF!$L$4,RepPF!$L$4,0),Lists!$E$2))</f>
        <v>Все объекты</v>
      </c>
    </row>
    <row r="618" spans="2:20" x14ac:dyDescent="0.25">
      <c r="B618" s="7">
        <v>45602</v>
      </c>
      <c r="C618" s="1" t="s">
        <v>197</v>
      </c>
      <c r="J618" s="1" t="s">
        <v>44</v>
      </c>
      <c r="K618" s="1" t="s">
        <v>69</v>
      </c>
      <c r="L618" s="1">
        <f>IF(OR(B618=0,B618=""),0,IF(COUNTIFS(Items!$E:$E,J618,Items!$F:$F,K618)+COUNTIFS(Items!$J:$J,J618,Items!$K:$K,K618)+COUNTIFS(Items!$O:$O,J618,Items!$P:$P,K618)=1,0,1))</f>
        <v>0</v>
      </c>
      <c r="M618" s="14">
        <v>17835</v>
      </c>
      <c r="N618" s="14">
        <v>0</v>
      </c>
      <c r="T618" s="10" t="str">
        <f>IF(RepPF!$L$4=Lists!$E$2,Lists!$E$2,IF(RepPF!$L$4&lt;&gt;"",IF($C618=RepPF!$L$4,RepPF!$L$4,0),Lists!$E$2))</f>
        <v>Все объекты</v>
      </c>
    </row>
    <row r="619" spans="2:20" x14ac:dyDescent="0.25">
      <c r="B619" s="7">
        <v>45603</v>
      </c>
      <c r="C619" s="1" t="s">
        <v>196</v>
      </c>
      <c r="J619" s="1" t="s">
        <v>44</v>
      </c>
      <c r="K619" s="1" t="s">
        <v>69</v>
      </c>
      <c r="L619" s="1">
        <f>IF(OR(B619=0,B619=""),0,IF(COUNTIFS(Items!$E:$E,J619,Items!$F:$F,K619)+COUNTIFS(Items!$J:$J,J619,Items!$K:$K,K619)+COUNTIFS(Items!$O:$O,J619,Items!$P:$P,K619)=1,0,1))</f>
        <v>0</v>
      </c>
      <c r="M619" s="14">
        <v>13340</v>
      </c>
      <c r="N619" s="14">
        <v>0</v>
      </c>
      <c r="T619" s="10" t="str">
        <f>IF(RepPF!$L$4=Lists!$E$2,Lists!$E$2,IF(RepPF!$L$4&lt;&gt;"",IF($C619=RepPF!$L$4,RepPF!$L$4,0),Lists!$E$2))</f>
        <v>Все объекты</v>
      </c>
    </row>
    <row r="620" spans="2:20" x14ac:dyDescent="0.25">
      <c r="B620" s="7">
        <v>45603</v>
      </c>
      <c r="C620" s="1" t="s">
        <v>197</v>
      </c>
      <c r="J620" s="1" t="s">
        <v>44</v>
      </c>
      <c r="K620" s="1" t="s">
        <v>74</v>
      </c>
      <c r="L620" s="1">
        <f>IF(OR(B620=0,B620=""),0,IF(COUNTIFS(Items!$E:$E,J620,Items!$F:$F,K620)+COUNTIFS(Items!$J:$J,J620,Items!$K:$K,K620)+COUNTIFS(Items!$O:$O,J620,Items!$P:$P,K620)=1,0,1))</f>
        <v>0</v>
      </c>
      <c r="M620" s="14">
        <v>29221.799999999996</v>
      </c>
      <c r="N620" s="14">
        <v>0</v>
      </c>
      <c r="T620" s="10" t="str">
        <f>IF(RepPF!$L$4=Lists!$E$2,Lists!$E$2,IF(RepPF!$L$4&lt;&gt;"",IF($C620=RepPF!$L$4,RepPF!$L$4,0),Lists!$E$2))</f>
        <v>Все объекты</v>
      </c>
    </row>
    <row r="621" spans="2:20" x14ac:dyDescent="0.25">
      <c r="B621" s="7">
        <v>45603</v>
      </c>
      <c r="C621" s="1" t="s">
        <v>196</v>
      </c>
      <c r="J621" s="1" t="s">
        <v>44</v>
      </c>
      <c r="K621" s="1" t="s">
        <v>74</v>
      </c>
      <c r="L621" s="1">
        <f>IF(OR(B621=0,B621=""),0,IF(COUNTIFS(Items!$E:$E,J621,Items!$F:$F,K621)+COUNTIFS(Items!$J:$J,J621,Items!$K:$K,K621)+COUNTIFS(Items!$O:$O,J621,Items!$P:$P,K621)=1,0,1))</f>
        <v>0</v>
      </c>
      <c r="M621" s="14">
        <v>36979.799999999996</v>
      </c>
      <c r="N621" s="14">
        <v>0</v>
      </c>
      <c r="T621" s="10" t="str">
        <f>IF(RepPF!$L$4=Lists!$E$2,Lists!$E$2,IF(RepPF!$L$4&lt;&gt;"",IF($C621=RepPF!$L$4,RepPF!$L$4,0),Lists!$E$2))</f>
        <v>Все объекты</v>
      </c>
    </row>
    <row r="622" spans="2:20" x14ac:dyDescent="0.25">
      <c r="B622" s="7">
        <v>45603</v>
      </c>
      <c r="C622" s="1" t="s">
        <v>195</v>
      </c>
      <c r="J622" s="1" t="s">
        <v>44</v>
      </c>
      <c r="K622" s="1" t="s">
        <v>74</v>
      </c>
      <c r="L622" s="1">
        <f>IF(OR(B622=0,B622=""),0,IF(COUNTIFS(Items!$E:$E,J622,Items!$F:$F,K622)+COUNTIFS(Items!$J:$J,J622,Items!$K:$K,K622)+COUNTIFS(Items!$O:$O,J622,Items!$P:$P,K622)=1,0,1))</f>
        <v>0</v>
      </c>
      <c r="M622" s="14">
        <v>23532.600000000002</v>
      </c>
      <c r="N622" s="14">
        <v>0</v>
      </c>
      <c r="T622" s="10" t="str">
        <f>IF(RepPF!$L$4=Lists!$E$2,Lists!$E$2,IF(RepPF!$L$4&lt;&gt;"",IF($C622=RepPF!$L$4,RepPF!$L$4,0),Lists!$E$2))</f>
        <v>Все объекты</v>
      </c>
    </row>
    <row r="623" spans="2:20" x14ac:dyDescent="0.25">
      <c r="B623" s="7">
        <v>45603</v>
      </c>
      <c r="C623" s="1" t="s">
        <v>198</v>
      </c>
      <c r="J623" s="1" t="s">
        <v>44</v>
      </c>
      <c r="K623" s="1" t="s">
        <v>76</v>
      </c>
      <c r="L623" s="1">
        <f>IF(OR(B623=0,B623=""),0,IF(COUNTIFS(Items!$E:$E,J623,Items!$F:$F,K623)+COUNTIFS(Items!$J:$J,J623,Items!$K:$K,K623)+COUNTIFS(Items!$O:$O,J623,Items!$P:$P,K623)=1,0,1))</f>
        <v>0</v>
      </c>
      <c r="M623" s="14">
        <v>3455.07</v>
      </c>
      <c r="N623" s="14">
        <v>0</v>
      </c>
      <c r="T623" s="10" t="str">
        <f>IF(RepPF!$L$4=Lists!$E$2,Lists!$E$2,IF(RepPF!$L$4&lt;&gt;"",IF($C623=RepPF!$L$4,RepPF!$L$4,0),Lists!$E$2))</f>
        <v>Все объекты</v>
      </c>
    </row>
    <row r="624" spans="2:20" x14ac:dyDescent="0.25">
      <c r="B624" s="7">
        <v>45603</v>
      </c>
      <c r="C624" s="1" t="s">
        <v>199</v>
      </c>
      <c r="J624" s="1" t="s">
        <v>44</v>
      </c>
      <c r="K624" s="1" t="s">
        <v>76</v>
      </c>
      <c r="L624" s="1">
        <f>IF(OR(B624=0,B624=""),0,IF(COUNTIFS(Items!$E:$E,J624,Items!$F:$F,K624)+COUNTIFS(Items!$J:$J,J624,Items!$K:$K,K624)+COUNTIFS(Items!$O:$O,J624,Items!$P:$P,K624)=1,0,1))</f>
        <v>0</v>
      </c>
      <c r="M624" s="14">
        <v>2584.2800000000002</v>
      </c>
      <c r="N624" s="14">
        <v>0</v>
      </c>
      <c r="T624" s="10" t="str">
        <f>IF(RepPF!$L$4=Lists!$E$2,Lists!$E$2,IF(RepPF!$L$4&lt;&gt;"",IF($C624=RepPF!$L$4,RepPF!$L$4,0),Lists!$E$2))</f>
        <v>Все объекты</v>
      </c>
    </row>
    <row r="625" spans="2:20" x14ac:dyDescent="0.25">
      <c r="B625" s="7">
        <v>45603</v>
      </c>
      <c r="C625" s="1" t="s">
        <v>200</v>
      </c>
      <c r="J625" s="1" t="s">
        <v>44</v>
      </c>
      <c r="K625" s="1" t="s">
        <v>76</v>
      </c>
      <c r="L625" s="1">
        <f>IF(OR(B625=0,B625=""),0,IF(COUNTIFS(Items!$E:$E,J625,Items!$F:$F,K625)+COUNTIFS(Items!$J:$J,J625,Items!$K:$K,K625)+COUNTIFS(Items!$O:$O,J625,Items!$P:$P,K625)=1,0,1))</f>
        <v>0</v>
      </c>
      <c r="M625" s="14">
        <v>3174.1699999999996</v>
      </c>
      <c r="N625" s="14">
        <v>0</v>
      </c>
      <c r="T625" s="10" t="str">
        <f>IF(RepPF!$L$4=Lists!$E$2,Lists!$E$2,IF(RepPF!$L$4&lt;&gt;"",IF($C625=RepPF!$L$4,RepPF!$L$4,0),Lists!$E$2))</f>
        <v>Все объекты</v>
      </c>
    </row>
    <row r="626" spans="2:20" x14ac:dyDescent="0.25">
      <c r="B626" s="7">
        <v>45603</v>
      </c>
      <c r="C626" s="1" t="s">
        <v>201</v>
      </c>
      <c r="J626" s="1" t="s">
        <v>44</v>
      </c>
      <c r="K626" s="1" t="s">
        <v>76</v>
      </c>
      <c r="L626" s="1">
        <f>IF(OR(B626=0,B626=""),0,IF(COUNTIFS(Items!$E:$E,J626,Items!$F:$F,K626)+COUNTIFS(Items!$J:$J,J626,Items!$K:$K,K626)+COUNTIFS(Items!$O:$O,J626,Items!$P:$P,K626)=1,0,1))</f>
        <v>0</v>
      </c>
      <c r="M626" s="14">
        <v>4016.87</v>
      </c>
      <c r="N626" s="14">
        <v>0</v>
      </c>
      <c r="T626" s="10" t="str">
        <f>IF(RepPF!$L$4=Lists!$E$2,Lists!$E$2,IF(RepPF!$L$4&lt;&gt;"",IF($C626=RepPF!$L$4,RepPF!$L$4,0),Lists!$E$2))</f>
        <v>Все объекты</v>
      </c>
    </row>
    <row r="627" spans="2:20" x14ac:dyDescent="0.25">
      <c r="B627" s="7">
        <v>45604</v>
      </c>
      <c r="C627" s="1" t="s">
        <v>195</v>
      </c>
      <c r="J627" s="1" t="s">
        <v>44</v>
      </c>
      <c r="K627" s="1" t="s">
        <v>66</v>
      </c>
      <c r="L627" s="1">
        <f>IF(OR(B627=0,B627=""),0,IF(COUNTIFS(Items!$E:$E,J627,Items!$F:$F,K627)+COUNTIFS(Items!$J:$J,J627,Items!$K:$K,K627)+COUNTIFS(Items!$O:$O,J627,Items!$P:$P,K627)=1,0,1))</f>
        <v>0</v>
      </c>
      <c r="M627" s="14">
        <v>2912</v>
      </c>
      <c r="N627" s="14">
        <v>0</v>
      </c>
      <c r="T627" s="10" t="str">
        <f>IF(RepPF!$L$4=Lists!$E$2,Lists!$E$2,IF(RepPF!$L$4&lt;&gt;"",IF($C627=RepPF!$L$4,RepPF!$L$4,0),Lists!$E$2))</f>
        <v>Все объекты</v>
      </c>
    </row>
    <row r="628" spans="2:20" x14ac:dyDescent="0.25">
      <c r="B628" s="7">
        <v>45604</v>
      </c>
      <c r="C628" s="1" t="s">
        <v>196</v>
      </c>
      <c r="J628" s="1" t="s">
        <v>44</v>
      </c>
      <c r="K628" s="1" t="s">
        <v>77</v>
      </c>
      <c r="L628" s="1">
        <f>IF(OR(B628=0,B628=""),0,IF(COUNTIFS(Items!$E:$E,J628,Items!$F:$F,K628)+COUNTIFS(Items!$J:$J,J628,Items!$K:$K,K628)+COUNTIFS(Items!$O:$O,J628,Items!$P:$P,K628)=1,0,1))</f>
        <v>0</v>
      </c>
      <c r="M628" s="14">
        <v>54581.25</v>
      </c>
      <c r="N628" s="14">
        <v>0</v>
      </c>
      <c r="T628" s="10" t="str">
        <f>IF(RepPF!$L$4=Lists!$E$2,Lists!$E$2,IF(RepPF!$L$4&lt;&gt;"",IF($C628=RepPF!$L$4,RepPF!$L$4,0),Lists!$E$2))</f>
        <v>Все объекты</v>
      </c>
    </row>
    <row r="629" spans="2:20" x14ac:dyDescent="0.25">
      <c r="B629" s="7">
        <v>45604</v>
      </c>
      <c r="C629" s="1" t="s">
        <v>197</v>
      </c>
      <c r="J629" s="1" t="s">
        <v>44</v>
      </c>
      <c r="K629" s="1" t="s">
        <v>77</v>
      </c>
      <c r="L629" s="1">
        <f>IF(OR(B629=0,B629=""),0,IF(COUNTIFS(Items!$E:$E,J629,Items!$F:$F,K629)+COUNTIFS(Items!$J:$J,J629,Items!$K:$K,K629)+COUNTIFS(Items!$O:$O,J629,Items!$P:$P,K629)=1,0,1))</f>
        <v>0</v>
      </c>
      <c r="M629" s="14">
        <v>40825</v>
      </c>
      <c r="N629" s="14">
        <v>0</v>
      </c>
      <c r="T629" s="10" t="str">
        <f>IF(RepPF!$L$4=Lists!$E$2,Lists!$E$2,IF(RepPF!$L$4&lt;&gt;"",IF($C629=RepPF!$L$4,RepPF!$L$4,0),Lists!$E$2))</f>
        <v>Все объекты</v>
      </c>
    </row>
    <row r="630" spans="2:20" x14ac:dyDescent="0.25">
      <c r="B630" s="7">
        <v>45604</v>
      </c>
      <c r="C630" s="1" t="s">
        <v>198</v>
      </c>
      <c r="J630" s="1" t="s">
        <v>44</v>
      </c>
      <c r="K630" s="1" t="s">
        <v>87</v>
      </c>
      <c r="L630" s="1">
        <f>IF(OR(B630=0,B630=""),0,IF(COUNTIFS(Items!$E:$E,J630,Items!$F:$F,K630)+COUNTIFS(Items!$J:$J,J630,Items!$K:$K,K630)+COUNTIFS(Items!$O:$O,J630,Items!$P:$P,K630)=1,0,1))</f>
        <v>0</v>
      </c>
      <c r="M630" s="14">
        <v>6165.28</v>
      </c>
      <c r="N630" s="14">
        <v>0</v>
      </c>
      <c r="T630" s="10" t="str">
        <f>IF(RepPF!$L$4=Lists!$E$2,Lists!$E$2,IF(RepPF!$L$4&lt;&gt;"",IF($C630=RepPF!$L$4,RepPF!$L$4,0),Lists!$E$2))</f>
        <v>Все объекты</v>
      </c>
    </row>
    <row r="631" spans="2:20" x14ac:dyDescent="0.25">
      <c r="B631" s="7">
        <v>45604</v>
      </c>
      <c r="C631" s="1" t="s">
        <v>199</v>
      </c>
      <c r="J631" s="1" t="s">
        <v>44</v>
      </c>
      <c r="K631" s="1" t="s">
        <v>87</v>
      </c>
      <c r="L631" s="1">
        <f>IF(OR(B631=0,B631=""),0,IF(COUNTIFS(Items!$E:$E,J631,Items!$F:$F,K631)+COUNTIFS(Items!$J:$J,J631,Items!$K:$K,K631)+COUNTIFS(Items!$O:$O,J631,Items!$P:$P,K631)=1,0,1))</f>
        <v>0</v>
      </c>
      <c r="M631" s="14">
        <v>7802.08</v>
      </c>
      <c r="N631" s="14">
        <v>0</v>
      </c>
      <c r="T631" s="10" t="str">
        <f>IF(RepPF!$L$4=Lists!$E$2,Lists!$E$2,IF(RepPF!$L$4&lt;&gt;"",IF($C631=RepPF!$L$4,RepPF!$L$4,0),Lists!$E$2))</f>
        <v>Все объекты</v>
      </c>
    </row>
    <row r="632" spans="2:20" x14ac:dyDescent="0.25">
      <c r="B632" s="7">
        <v>45604</v>
      </c>
      <c r="C632" s="1" t="s">
        <v>200</v>
      </c>
      <c r="J632" s="1" t="s">
        <v>44</v>
      </c>
      <c r="K632" s="1" t="s">
        <v>87</v>
      </c>
      <c r="L632" s="1">
        <f>IF(OR(B632=0,B632=""),0,IF(COUNTIFS(Items!$E:$E,J632,Items!$F:$F,K632)+COUNTIFS(Items!$J:$J,J632,Items!$K:$K,K632)+COUNTIFS(Items!$O:$O,J632,Items!$P:$P,K632)=1,0,1))</f>
        <v>0</v>
      </c>
      <c r="M632" s="14">
        <v>4964.96</v>
      </c>
      <c r="N632" s="14">
        <v>0</v>
      </c>
      <c r="T632" s="10" t="str">
        <f>IF(RepPF!$L$4=Lists!$E$2,Lists!$E$2,IF(RepPF!$L$4&lt;&gt;"",IF($C632=RepPF!$L$4,RepPF!$L$4,0),Lists!$E$2))</f>
        <v>Все объекты</v>
      </c>
    </row>
    <row r="633" spans="2:20" x14ac:dyDescent="0.25">
      <c r="B633" s="7">
        <v>45604</v>
      </c>
      <c r="C633" s="1" t="s">
        <v>201</v>
      </c>
      <c r="J633" s="1" t="s">
        <v>44</v>
      </c>
      <c r="K633" s="1" t="s">
        <v>87</v>
      </c>
      <c r="L633" s="1">
        <f>IF(OR(B633=0,B633=""),0,IF(COUNTIFS(Items!$E:$E,J633,Items!$F:$F,K633)+COUNTIFS(Items!$J:$J,J633,Items!$K:$K,K633)+COUNTIFS(Items!$O:$O,J633,Items!$P:$P,K633)=1,0,1))</f>
        <v>0</v>
      </c>
      <c r="M633" s="14">
        <v>6710.88</v>
      </c>
      <c r="N633" s="14">
        <v>0</v>
      </c>
      <c r="T633" s="10" t="str">
        <f>IF(RepPF!$L$4=Lists!$E$2,Lists!$E$2,IF(RepPF!$L$4&lt;&gt;"",IF($C633=RepPF!$L$4,RepPF!$L$4,0),Lists!$E$2))</f>
        <v>Все объекты</v>
      </c>
    </row>
    <row r="634" spans="2:20" x14ac:dyDescent="0.25">
      <c r="B634" s="7">
        <v>45605</v>
      </c>
      <c r="C634" s="1" t="s">
        <v>196</v>
      </c>
      <c r="J634" s="1" t="s">
        <v>44</v>
      </c>
      <c r="K634" s="1" t="s">
        <v>79</v>
      </c>
      <c r="L634" s="1">
        <f>IF(OR(B634=0,B634=""),0,IF(COUNTIFS(Items!$E:$E,J634,Items!$F:$F,K634)+COUNTIFS(Items!$J:$J,J634,Items!$K:$K,K634)+COUNTIFS(Items!$O:$O,J634,Items!$P:$P,K634)=1,0,1))</f>
        <v>0</v>
      </c>
      <c r="M634" s="14">
        <v>170660</v>
      </c>
      <c r="N634" s="14">
        <v>0</v>
      </c>
      <c r="T634" s="10" t="str">
        <f>IF(RepPF!$L$4=Lists!$E$2,Lists!$E$2,IF(RepPF!$L$4&lt;&gt;"",IF($C634=RepPF!$L$4,RepPF!$L$4,0),Lists!$E$2))</f>
        <v>Все объекты</v>
      </c>
    </row>
    <row r="635" spans="2:20" x14ac:dyDescent="0.25">
      <c r="B635" s="7">
        <v>45607</v>
      </c>
      <c r="C635" s="1" t="s">
        <v>195</v>
      </c>
      <c r="J635" s="1" t="s">
        <v>44</v>
      </c>
      <c r="K635" s="1" t="s">
        <v>66</v>
      </c>
      <c r="L635" s="1">
        <f>IF(OR(B635=0,B635=""),0,IF(COUNTIFS(Items!$E:$E,J635,Items!$F:$F,K635)+COUNTIFS(Items!$J:$J,J635,Items!$K:$K,K635)+COUNTIFS(Items!$O:$O,J635,Items!$P:$P,K635)=1,0,1))</f>
        <v>0</v>
      </c>
      <c r="M635" s="14">
        <v>3615.9999999999995</v>
      </c>
      <c r="N635" s="14">
        <v>0</v>
      </c>
      <c r="T635" s="10" t="str">
        <f>IF(RepPF!$L$4=Lists!$E$2,Lists!$E$2,IF(RepPF!$L$4&lt;&gt;"",IF($C635=RepPF!$L$4,RepPF!$L$4,0),Lists!$E$2))</f>
        <v>Все объекты</v>
      </c>
    </row>
    <row r="636" spans="2:20" x14ac:dyDescent="0.25">
      <c r="B636" s="7">
        <v>45607</v>
      </c>
      <c r="C636" s="1" t="s">
        <v>198</v>
      </c>
      <c r="J636" s="1" t="s">
        <v>44</v>
      </c>
      <c r="K636" s="1" t="s">
        <v>92</v>
      </c>
      <c r="L636" s="1">
        <f>IF(OR(B636=0,B636=""),0,IF(COUNTIFS(Items!$E:$E,J636,Items!$F:$F,K636)+COUNTIFS(Items!$J:$J,J636,Items!$K:$K,K636)+COUNTIFS(Items!$O:$O,J636,Items!$P:$P,K636)=1,0,1))</f>
        <v>0</v>
      </c>
      <c r="M636" s="14">
        <v>19638.189999999999</v>
      </c>
      <c r="N636" s="14">
        <v>0</v>
      </c>
      <c r="T636" s="10" t="str">
        <f>IF(RepPF!$L$4=Lists!$E$2,Lists!$E$2,IF(RepPF!$L$4&lt;&gt;"",IF($C636=RepPF!$L$4,RepPF!$L$4,0),Lists!$E$2))</f>
        <v>Все объекты</v>
      </c>
    </row>
    <row r="637" spans="2:20" x14ac:dyDescent="0.25">
      <c r="B637" s="7">
        <v>45607</v>
      </c>
      <c r="C637" s="1" t="s">
        <v>199</v>
      </c>
      <c r="J637" s="1" t="s">
        <v>44</v>
      </c>
      <c r="K637" s="1" t="s">
        <v>92</v>
      </c>
      <c r="L637" s="1">
        <f>IF(OR(B637=0,B637=""),0,IF(COUNTIFS(Items!$E:$E,J637,Items!$F:$F,K637)+COUNTIFS(Items!$J:$J,J637,Items!$K:$K,K637)+COUNTIFS(Items!$O:$O,J637,Items!$P:$P,K637)=1,0,1))</f>
        <v>0</v>
      </c>
      <c r="M637" s="14">
        <v>12497.03</v>
      </c>
      <c r="N637" s="14">
        <v>0</v>
      </c>
      <c r="T637" s="10" t="str">
        <f>IF(RepPF!$L$4=Lists!$E$2,Lists!$E$2,IF(RepPF!$L$4&lt;&gt;"",IF($C637=RepPF!$L$4,RepPF!$L$4,0),Lists!$E$2))</f>
        <v>Все объекты</v>
      </c>
    </row>
    <row r="638" spans="2:20" x14ac:dyDescent="0.25">
      <c r="B638" s="7">
        <v>45608</v>
      </c>
      <c r="C638" s="1" t="s">
        <v>200</v>
      </c>
      <c r="J638" s="1" t="s">
        <v>44</v>
      </c>
      <c r="K638" s="1" t="s">
        <v>92</v>
      </c>
      <c r="L638" s="1">
        <f>IF(OR(B638=0,B638=""),0,IF(COUNTIFS(Items!$E:$E,J638,Items!$F:$F,K638)+COUNTIFS(Items!$J:$J,J638,Items!$K:$K,K638)+COUNTIFS(Items!$O:$O,J638,Items!$P:$P,K638)=1,0,1))</f>
        <v>0</v>
      </c>
      <c r="M638" s="14">
        <v>16891.59</v>
      </c>
      <c r="N638" s="14">
        <v>0</v>
      </c>
      <c r="T638" s="10" t="str">
        <f>IF(RepPF!$L$4=Lists!$E$2,Lists!$E$2,IF(RepPF!$L$4&lt;&gt;"",IF($C638=RepPF!$L$4,RepPF!$L$4,0),Lists!$E$2))</f>
        <v>Все объекты</v>
      </c>
    </row>
    <row r="639" spans="2:20" x14ac:dyDescent="0.25">
      <c r="B639" s="7">
        <v>45608</v>
      </c>
      <c r="C639" s="1" t="s">
        <v>196</v>
      </c>
      <c r="J639" s="1" t="s">
        <v>44</v>
      </c>
      <c r="K639" s="1" t="s">
        <v>77</v>
      </c>
      <c r="L639" s="1">
        <f>IF(OR(B639=0,B639=""),0,IF(COUNTIFS(Items!$E:$E,J639,Items!$F:$F,K639)+COUNTIFS(Items!$J:$J,J639,Items!$K:$K,K639)+COUNTIFS(Items!$O:$O,J639,Items!$P:$P,K639)=1,0,1))</f>
        <v>0</v>
      </c>
      <c r="M639" s="14">
        <v>9752</v>
      </c>
      <c r="N639" s="14">
        <v>0</v>
      </c>
      <c r="T639" s="10" t="str">
        <f>IF(RepPF!$L$4=Lists!$E$2,Lists!$E$2,IF(RepPF!$L$4&lt;&gt;"",IF($C639=RepPF!$L$4,RepPF!$L$4,0),Lists!$E$2))</f>
        <v>Все объекты</v>
      </c>
    </row>
    <row r="640" spans="2:20" x14ac:dyDescent="0.25">
      <c r="B640" s="7">
        <v>45608</v>
      </c>
      <c r="C640" s="1" t="s">
        <v>197</v>
      </c>
      <c r="J640" s="1" t="s">
        <v>44</v>
      </c>
      <c r="K640" s="1" t="s">
        <v>77</v>
      </c>
      <c r="L640" s="1">
        <f>IF(OR(B640=0,B640=""),0,IF(COUNTIFS(Items!$E:$E,J640,Items!$F:$F,K640)+COUNTIFS(Items!$J:$J,J640,Items!$K:$K,K640)+COUNTIFS(Items!$O:$O,J640,Items!$P:$P,K640)=1,0,1))</f>
        <v>0</v>
      </c>
      <c r="M640" s="14">
        <v>11977.999999999998</v>
      </c>
      <c r="N640" s="14">
        <v>0</v>
      </c>
      <c r="T640" s="10" t="str">
        <f>IF(RepPF!$L$4=Lists!$E$2,Lists!$E$2,IF(RepPF!$L$4&lt;&gt;"",IF($C640=RepPF!$L$4,RepPF!$L$4,0),Lists!$E$2))</f>
        <v>Все объекты</v>
      </c>
    </row>
    <row r="641" spans="2:20" x14ac:dyDescent="0.25">
      <c r="B641" s="7">
        <v>45609</v>
      </c>
      <c r="C641" s="1" t="s">
        <v>195</v>
      </c>
      <c r="J641" s="1" t="s">
        <v>44</v>
      </c>
      <c r="K641" s="1" t="s">
        <v>69</v>
      </c>
      <c r="L641" s="1">
        <f>IF(OR(B641=0,B641=""),0,IF(COUNTIFS(Items!$E:$E,J641,Items!$F:$F,K641)+COUNTIFS(Items!$J:$J,J641,Items!$K:$K,K641)+COUNTIFS(Items!$O:$O,J641,Items!$P:$P,K641)=1,0,1))</f>
        <v>0</v>
      </c>
      <c r="M641" s="14">
        <v>2860</v>
      </c>
      <c r="N641" s="14">
        <v>0</v>
      </c>
      <c r="T641" s="10" t="str">
        <f>IF(RepPF!$L$4=Lists!$E$2,Lists!$E$2,IF(RepPF!$L$4&lt;&gt;"",IF($C641=RepPF!$L$4,RepPF!$L$4,0),Lists!$E$2))</f>
        <v>Все объекты</v>
      </c>
    </row>
    <row r="642" spans="2:20" x14ac:dyDescent="0.25">
      <c r="B642" s="7">
        <v>45609</v>
      </c>
      <c r="C642" s="1" t="s">
        <v>197</v>
      </c>
      <c r="J642" s="1" t="s">
        <v>44</v>
      </c>
      <c r="K642" s="1" t="s">
        <v>79</v>
      </c>
      <c r="L642" s="1">
        <f>IF(OR(B642=0,B642=""),0,IF(COUNTIFS(Items!$E:$E,J642,Items!$F:$F,K642)+COUNTIFS(Items!$J:$J,J642,Items!$K:$K,K642)+COUNTIFS(Items!$O:$O,J642,Items!$P:$P,K642)=1,0,1))</f>
        <v>0</v>
      </c>
      <c r="M642" s="14">
        <v>122986.5</v>
      </c>
      <c r="N642" s="14">
        <v>0</v>
      </c>
      <c r="T642" s="10" t="str">
        <f>IF(RepPF!$L$4=Lists!$E$2,Lists!$E$2,IF(RepPF!$L$4&lt;&gt;"",IF($C642=RepPF!$L$4,RepPF!$L$4,0),Lists!$E$2))</f>
        <v>Все объекты</v>
      </c>
    </row>
    <row r="643" spans="2:20" x14ac:dyDescent="0.25">
      <c r="B643" s="7">
        <v>45609</v>
      </c>
      <c r="C643" s="1" t="s">
        <v>198</v>
      </c>
      <c r="J643" s="1" t="s">
        <v>44</v>
      </c>
      <c r="K643" s="1" t="s">
        <v>86</v>
      </c>
      <c r="L643" s="1">
        <f>IF(OR(B643=0,B643=""),0,IF(COUNTIFS(Items!$E:$E,J643,Items!$F:$F,K643)+COUNTIFS(Items!$J:$J,J643,Items!$K:$K,K643)+COUNTIFS(Items!$O:$O,J643,Items!$P:$P,K643)=1,0,1))</f>
        <v>0</v>
      </c>
      <c r="M643" s="14">
        <v>16399.59</v>
      </c>
      <c r="N643" s="14">
        <v>0</v>
      </c>
      <c r="T643" s="10" t="str">
        <f>IF(RepPF!$L$4=Lists!$E$2,Lists!$E$2,IF(RepPF!$L$4&lt;&gt;"",IF($C643=RepPF!$L$4,RepPF!$L$4,0),Lists!$E$2))</f>
        <v>Все объекты</v>
      </c>
    </row>
    <row r="644" spans="2:20" x14ac:dyDescent="0.25">
      <c r="B644" s="7">
        <v>45609</v>
      </c>
      <c r="C644" s="1" t="s">
        <v>199</v>
      </c>
      <c r="J644" s="1" t="s">
        <v>44</v>
      </c>
      <c r="K644" s="1" t="s">
        <v>86</v>
      </c>
      <c r="L644" s="1">
        <f>IF(OR(B644=0,B644=""),0,IF(COUNTIFS(Items!$E:$E,J644,Items!$F:$F,K644)+COUNTIFS(Items!$J:$J,J644,Items!$K:$K,K644)+COUNTIFS(Items!$O:$O,J644,Items!$P:$P,K644)=1,0,1))</f>
        <v>0</v>
      </c>
      <c r="M644" s="14">
        <v>12266.36</v>
      </c>
      <c r="N644" s="14">
        <v>0</v>
      </c>
      <c r="T644" s="10" t="str">
        <f>IF(RepPF!$L$4=Lists!$E$2,Lists!$E$2,IF(RepPF!$L$4&lt;&gt;"",IF($C644=RepPF!$L$4,RepPF!$L$4,0),Lists!$E$2))</f>
        <v>Все объекты</v>
      </c>
    </row>
    <row r="645" spans="2:20" x14ac:dyDescent="0.25">
      <c r="B645" s="7">
        <v>45609</v>
      </c>
      <c r="C645" s="1" t="s">
        <v>200</v>
      </c>
      <c r="J645" s="1" t="s">
        <v>44</v>
      </c>
      <c r="K645" s="1" t="s">
        <v>86</v>
      </c>
      <c r="L645" s="1">
        <f>IF(OR(B645=0,B645=""),0,IF(COUNTIFS(Items!$E:$E,J645,Items!$F:$F,K645)+COUNTIFS(Items!$J:$J,J645,Items!$K:$K,K645)+COUNTIFS(Items!$O:$O,J645,Items!$P:$P,K645)=1,0,1))</f>
        <v>0</v>
      </c>
      <c r="M645" s="14">
        <v>15066.289999999999</v>
      </c>
      <c r="N645" s="14">
        <v>0</v>
      </c>
      <c r="T645" s="10" t="str">
        <f>IF(RepPF!$L$4=Lists!$E$2,Lists!$E$2,IF(RepPF!$L$4&lt;&gt;"",IF($C645=RepPF!$L$4,RepPF!$L$4,0),Lists!$E$2))</f>
        <v>Все объекты</v>
      </c>
    </row>
    <row r="646" spans="2:20" x14ac:dyDescent="0.25">
      <c r="B646" s="7">
        <v>45609</v>
      </c>
      <c r="C646" s="1" t="s">
        <v>195</v>
      </c>
      <c r="J646" s="1" t="s">
        <v>44</v>
      </c>
      <c r="K646" s="1" t="s">
        <v>72</v>
      </c>
      <c r="L646" s="1">
        <f>IF(OR(B646=0,B646=""),0,IF(COUNTIFS(Items!$E:$E,J646,Items!$F:$F,K646)+COUNTIFS(Items!$J:$J,J646,Items!$K:$K,K646)+COUNTIFS(Items!$O:$O,J646,Items!$P:$P,K646)=1,0,1))</f>
        <v>0</v>
      </c>
      <c r="M646" s="14">
        <v>4362.9299999999994</v>
      </c>
      <c r="N646" s="14">
        <v>0</v>
      </c>
      <c r="T646" s="10" t="str">
        <f>IF(RepPF!$L$4=Lists!$E$2,Lists!$E$2,IF(RepPF!$L$4&lt;&gt;"",IF($C646=RepPF!$L$4,RepPF!$L$4,0),Lists!$E$2))</f>
        <v>Все объекты</v>
      </c>
    </row>
    <row r="647" spans="2:20" x14ac:dyDescent="0.25">
      <c r="B647" s="7">
        <v>45610</v>
      </c>
      <c r="C647" s="1" t="s">
        <v>200</v>
      </c>
      <c r="J647" s="1" t="s">
        <v>44</v>
      </c>
      <c r="K647" s="1" t="s">
        <v>65</v>
      </c>
      <c r="L647" s="1">
        <f>IF(OR(B647=0,B647=""),0,IF(COUNTIFS(Items!$E:$E,J647,Items!$F:$F,K647)+COUNTIFS(Items!$J:$J,J647,Items!$K:$K,K647)+COUNTIFS(Items!$O:$O,J647,Items!$P:$P,K647)=1,0,1))</f>
        <v>0</v>
      </c>
      <c r="M647" s="14">
        <v>1820</v>
      </c>
      <c r="N647" s="14">
        <v>0</v>
      </c>
      <c r="T647" s="10" t="str">
        <f>IF(RepPF!$L$4=Lists!$E$2,Lists!$E$2,IF(RepPF!$L$4&lt;&gt;"",IF($C647=RepPF!$L$4,RepPF!$L$4,0),Lists!$E$2))</f>
        <v>Все объекты</v>
      </c>
    </row>
    <row r="648" spans="2:20" x14ac:dyDescent="0.25">
      <c r="B648" s="7">
        <v>45610</v>
      </c>
      <c r="C648" s="1" t="s">
        <v>195</v>
      </c>
      <c r="J648" s="1" t="s">
        <v>44</v>
      </c>
      <c r="K648" s="1" t="s">
        <v>77</v>
      </c>
      <c r="L648" s="1">
        <f>IF(OR(B648=0,B648=""),0,IF(COUNTIFS(Items!$E:$E,J648,Items!$F:$F,K648)+COUNTIFS(Items!$J:$J,J648,Items!$K:$K,K648)+COUNTIFS(Items!$O:$O,J648,Items!$P:$P,K648)=1,0,1))</f>
        <v>0</v>
      </c>
      <c r="M648" s="14">
        <v>9146.2800000000007</v>
      </c>
      <c r="N648" s="14">
        <v>0</v>
      </c>
      <c r="T648" s="10" t="str">
        <f>IF(RepPF!$L$4=Lists!$E$2,Lists!$E$2,IF(RepPF!$L$4&lt;&gt;"",IF($C648=RepPF!$L$4,RepPF!$L$4,0),Lists!$E$2))</f>
        <v>Все объекты</v>
      </c>
    </row>
    <row r="649" spans="2:20" x14ac:dyDescent="0.25">
      <c r="B649" s="7">
        <v>45610</v>
      </c>
      <c r="C649" s="1" t="s">
        <v>196</v>
      </c>
      <c r="J649" s="1" t="s">
        <v>44</v>
      </c>
      <c r="K649" s="1" t="s">
        <v>77</v>
      </c>
      <c r="L649" s="1">
        <f>IF(OR(B649=0,B649=""),0,IF(COUNTIFS(Items!$E:$E,J649,Items!$F:$F,K649)+COUNTIFS(Items!$J:$J,J649,Items!$K:$K,K649)+COUNTIFS(Items!$O:$O,J649,Items!$P:$P,K649)=1,0,1))</f>
        <v>0</v>
      </c>
      <c r="M649" s="14">
        <v>6841.12</v>
      </c>
      <c r="N649" s="14">
        <v>0</v>
      </c>
      <c r="T649" s="10" t="str">
        <f>IF(RepPF!$L$4=Lists!$E$2,Lists!$E$2,IF(RepPF!$L$4&lt;&gt;"",IF($C649=RepPF!$L$4,RepPF!$L$4,0),Lists!$E$2))</f>
        <v>Все объекты</v>
      </c>
    </row>
    <row r="650" spans="2:20" x14ac:dyDescent="0.25">
      <c r="B650" s="7">
        <v>45610</v>
      </c>
      <c r="C650" s="1" t="s">
        <v>197</v>
      </c>
      <c r="J650" s="1" t="s">
        <v>44</v>
      </c>
      <c r="K650" s="1" t="s">
        <v>77</v>
      </c>
      <c r="L650" s="1">
        <f>IF(OR(B650=0,B650=""),0,IF(COUNTIFS(Items!$E:$E,J650,Items!$F:$F,K650)+COUNTIFS(Items!$J:$J,J650,Items!$K:$K,K650)+COUNTIFS(Items!$O:$O,J650,Items!$P:$P,K650)=1,0,1))</f>
        <v>0</v>
      </c>
      <c r="M650" s="14">
        <v>8402.6799999999985</v>
      </c>
      <c r="N650" s="14">
        <v>0</v>
      </c>
      <c r="T650" s="10" t="str">
        <f>IF(RepPF!$L$4=Lists!$E$2,Lists!$E$2,IF(RepPF!$L$4&lt;&gt;"",IF($C650=RepPF!$L$4,RepPF!$L$4,0),Lists!$E$2))</f>
        <v>Все объекты</v>
      </c>
    </row>
    <row r="651" spans="2:20" x14ac:dyDescent="0.25">
      <c r="B651" s="7">
        <v>45610</v>
      </c>
      <c r="C651" s="1" t="s">
        <v>198</v>
      </c>
      <c r="J651" s="1" t="s">
        <v>44</v>
      </c>
      <c r="K651" s="1" t="s">
        <v>77</v>
      </c>
      <c r="L651" s="1">
        <f>IF(OR(B651=0,B651=""),0,IF(COUNTIFS(Items!$E:$E,J651,Items!$F:$F,K651)+COUNTIFS(Items!$J:$J,J651,Items!$K:$K,K651)+COUNTIFS(Items!$O:$O,J651,Items!$P:$P,K651)=1,0,1))</f>
        <v>0</v>
      </c>
      <c r="M651" s="14">
        <v>10633.48</v>
      </c>
      <c r="N651" s="14">
        <v>0</v>
      </c>
      <c r="T651" s="10" t="str">
        <f>IF(RepPF!$L$4=Lists!$E$2,Lists!$E$2,IF(RepPF!$L$4&lt;&gt;"",IF($C651=RepPF!$L$4,RepPF!$L$4,0),Lists!$E$2))</f>
        <v>Все объекты</v>
      </c>
    </row>
    <row r="652" spans="2:20" x14ac:dyDescent="0.25">
      <c r="B652" s="7">
        <v>45610</v>
      </c>
      <c r="C652" s="1" t="s">
        <v>196</v>
      </c>
      <c r="J652" s="1" t="s">
        <v>44</v>
      </c>
      <c r="K652" s="1" t="s">
        <v>66</v>
      </c>
      <c r="L652" s="1">
        <f>IF(OR(B652=0,B652=""),0,IF(COUNTIFS(Items!$E:$E,J652,Items!$F:$F,K652)+COUNTIFS(Items!$J:$J,J652,Items!$K:$K,K652)+COUNTIFS(Items!$O:$O,J652,Items!$P:$P,K652)=1,0,1))</f>
        <v>0</v>
      </c>
      <c r="M652" s="14">
        <v>6370</v>
      </c>
      <c r="N652" s="14">
        <v>0</v>
      </c>
      <c r="T652" s="10" t="str">
        <f>IF(RepPF!$L$4=Lists!$E$2,Lists!$E$2,IF(RepPF!$L$4&lt;&gt;"",IF($C652=RepPF!$L$4,RepPF!$L$4,0),Lists!$E$2))</f>
        <v>Все объекты</v>
      </c>
    </row>
    <row r="653" spans="2:20" x14ac:dyDescent="0.25">
      <c r="B653" s="7">
        <v>45610</v>
      </c>
      <c r="C653" s="1" t="s">
        <v>196</v>
      </c>
      <c r="J653" s="1" t="s">
        <v>44</v>
      </c>
      <c r="K653" s="1" t="s">
        <v>77</v>
      </c>
      <c r="L653" s="1">
        <f>IF(OR(B653=0,B653=""),0,IF(COUNTIFS(Items!$E:$E,J653,Items!$F:$F,K653)+COUNTIFS(Items!$J:$J,J653,Items!$K:$K,K653)+COUNTIFS(Items!$O:$O,J653,Items!$P:$P,K653)=1,0,1))</f>
        <v>0</v>
      </c>
      <c r="M653" s="14">
        <v>88085.22</v>
      </c>
      <c r="N653" s="14">
        <v>0</v>
      </c>
      <c r="T653" s="10" t="str">
        <f>IF(RepPF!$L$4=Lists!$E$2,Lists!$E$2,IF(RepPF!$L$4&lt;&gt;"",IF($C653=RepPF!$L$4,RepPF!$L$4,0),Lists!$E$2))</f>
        <v>Все объекты</v>
      </c>
    </row>
    <row r="654" spans="2:20" x14ac:dyDescent="0.25">
      <c r="B654" s="7">
        <v>45610</v>
      </c>
      <c r="C654" s="1" t="s">
        <v>197</v>
      </c>
      <c r="J654" s="1" t="s">
        <v>44</v>
      </c>
      <c r="K654" s="1" t="s">
        <v>77</v>
      </c>
      <c r="L654" s="1">
        <f>IF(OR(B654=0,B654=""),0,IF(COUNTIFS(Items!$E:$E,J654,Items!$F:$F,K654)+COUNTIFS(Items!$J:$J,J654,Items!$K:$K,K654)+COUNTIFS(Items!$O:$O,J654,Items!$P:$P,K654)=1,0,1))</f>
        <v>0</v>
      </c>
      <c r="M654" s="14">
        <v>212558.64</v>
      </c>
      <c r="N654" s="14">
        <v>0</v>
      </c>
      <c r="T654" s="10" t="str">
        <f>IF(RepPF!$L$4=Lists!$E$2,Lists!$E$2,IF(RepPF!$L$4&lt;&gt;"",IF($C654=RepPF!$L$4,RepPF!$L$4,0),Lists!$E$2))</f>
        <v>Все объекты</v>
      </c>
    </row>
    <row r="655" spans="2:20" x14ac:dyDescent="0.25">
      <c r="B655" s="7">
        <v>45610</v>
      </c>
      <c r="C655" s="1" t="s">
        <v>196</v>
      </c>
      <c r="J655" s="1" t="s">
        <v>44</v>
      </c>
      <c r="K655" s="1" t="s">
        <v>69</v>
      </c>
      <c r="L655" s="1">
        <f>IF(OR(B655=0,B655=""),0,IF(COUNTIFS(Items!$E:$E,J655,Items!$F:$F,K655)+COUNTIFS(Items!$J:$J,J655,Items!$K:$K,K655)+COUNTIFS(Items!$O:$O,J655,Items!$P:$P,K655)=1,0,1))</f>
        <v>0</v>
      </c>
      <c r="M655" s="14">
        <v>49719.999999999993</v>
      </c>
      <c r="N655" s="14">
        <v>0</v>
      </c>
      <c r="T655" s="10" t="str">
        <f>IF(RepPF!$L$4=Lists!$E$2,Lists!$E$2,IF(RepPF!$L$4&lt;&gt;"",IF($C655=RepPF!$L$4,RepPF!$L$4,0),Lists!$E$2))</f>
        <v>Все объекты</v>
      </c>
    </row>
    <row r="656" spans="2:20" x14ac:dyDescent="0.25">
      <c r="B656" s="7">
        <v>45610</v>
      </c>
      <c r="C656" s="1" t="s">
        <v>196</v>
      </c>
      <c r="J656" s="1" t="s">
        <v>44</v>
      </c>
      <c r="K656" s="1" t="s">
        <v>66</v>
      </c>
      <c r="L656" s="1">
        <f>IF(OR(B656=0,B656=""),0,IF(COUNTIFS(Items!$E:$E,J656,Items!$F:$F,K656)+COUNTIFS(Items!$J:$J,J656,Items!$K:$K,K656)+COUNTIFS(Items!$O:$O,J656,Items!$P:$P,K656)=1,0,1))</f>
        <v>0</v>
      </c>
      <c r="M656" s="14">
        <v>4125.55</v>
      </c>
      <c r="N656" s="14">
        <v>0</v>
      </c>
      <c r="T656" s="10" t="str">
        <f>IF(RepPF!$L$4=Lists!$E$2,Lists!$E$2,IF(RepPF!$L$4&lt;&gt;"",IF($C656=RepPF!$L$4,RepPF!$L$4,0),Lists!$E$2))</f>
        <v>Все объекты</v>
      </c>
    </row>
    <row r="657" spans="2:20" x14ac:dyDescent="0.25">
      <c r="B657" s="7">
        <v>45611</v>
      </c>
      <c r="C657" s="1" t="s">
        <v>196</v>
      </c>
      <c r="J657" s="1" t="s">
        <v>44</v>
      </c>
      <c r="K657" s="1" t="s">
        <v>66</v>
      </c>
      <c r="L657" s="1">
        <f>IF(OR(B657=0,B657=""),0,IF(COUNTIFS(Items!$E:$E,J657,Items!$F:$F,K657)+COUNTIFS(Items!$J:$J,J657,Items!$K:$K,K657)+COUNTIFS(Items!$O:$O,J657,Items!$P:$P,K657)=1,0,1))</f>
        <v>0</v>
      </c>
      <c r="M657" s="14">
        <v>1355.9</v>
      </c>
      <c r="N657" s="14">
        <v>0</v>
      </c>
      <c r="T657" s="10" t="str">
        <f>IF(RepPF!$L$4=Lists!$E$2,Lists!$E$2,IF(RepPF!$L$4&lt;&gt;"",IF($C657=RepPF!$L$4,RepPF!$L$4,0),Lists!$E$2))</f>
        <v>Все объекты</v>
      </c>
    </row>
    <row r="658" spans="2:20" x14ac:dyDescent="0.25">
      <c r="B658" s="7">
        <v>45611</v>
      </c>
      <c r="C658" s="1" t="s">
        <v>196</v>
      </c>
      <c r="J658" s="1" t="s">
        <v>44</v>
      </c>
      <c r="K658" s="1" t="s">
        <v>69</v>
      </c>
      <c r="L658" s="1">
        <f>IF(OR(B658=0,B658=""),0,IF(COUNTIFS(Items!$E:$E,J658,Items!$F:$F,K658)+COUNTIFS(Items!$J:$J,J658,Items!$K:$K,K658)+COUNTIFS(Items!$O:$O,J658,Items!$P:$P,K658)=1,0,1))</f>
        <v>0</v>
      </c>
      <c r="M658" s="14">
        <v>24600</v>
      </c>
      <c r="N658" s="14">
        <v>0</v>
      </c>
      <c r="T658" s="10" t="str">
        <f>IF(RepPF!$L$4=Lists!$E$2,Lists!$E$2,IF(RepPF!$L$4&lt;&gt;"",IF($C658=RepPF!$L$4,RepPF!$L$4,0),Lists!$E$2))</f>
        <v>Все объекты</v>
      </c>
    </row>
    <row r="659" spans="2:20" x14ac:dyDescent="0.25">
      <c r="B659" s="7">
        <v>45612</v>
      </c>
      <c r="C659" s="1" t="s">
        <v>196</v>
      </c>
      <c r="J659" s="1" t="s">
        <v>44</v>
      </c>
      <c r="K659" s="1" t="s">
        <v>66</v>
      </c>
      <c r="L659" s="1">
        <f>IF(OR(B659=0,B659=""),0,IF(COUNTIFS(Items!$E:$E,J659,Items!$F:$F,K659)+COUNTIFS(Items!$J:$J,J659,Items!$K:$K,K659)+COUNTIFS(Items!$O:$O,J659,Items!$P:$P,K659)=1,0,1))</f>
        <v>0</v>
      </c>
      <c r="M659" s="14">
        <v>1104</v>
      </c>
      <c r="N659" s="14">
        <v>0</v>
      </c>
      <c r="T659" s="10" t="str">
        <f>IF(RepPF!$L$4=Lists!$E$2,Lists!$E$2,IF(RepPF!$L$4&lt;&gt;"",IF($C659=RepPF!$L$4,RepPF!$L$4,0),Lists!$E$2))</f>
        <v>Все объекты</v>
      </c>
    </row>
    <row r="660" spans="2:20" x14ac:dyDescent="0.25">
      <c r="B660" s="7">
        <v>45613</v>
      </c>
      <c r="C660" s="1" t="s">
        <v>196</v>
      </c>
      <c r="J660" s="1" t="s">
        <v>44</v>
      </c>
      <c r="K660" s="1" t="s">
        <v>72</v>
      </c>
      <c r="L660" s="1">
        <f>IF(OR(B660=0,B660=""),0,IF(COUNTIFS(Items!$E:$E,J660,Items!$F:$F,K660)+COUNTIFS(Items!$J:$J,J660,Items!$K:$K,K660)+COUNTIFS(Items!$O:$O,J660,Items!$P:$P,K660)=1,0,1))</f>
        <v>0</v>
      </c>
      <c r="M660" s="14">
        <v>401.15</v>
      </c>
      <c r="N660" s="14">
        <v>0</v>
      </c>
      <c r="T660" s="10" t="str">
        <f>IF(RepPF!$L$4=Lists!$E$2,Lists!$E$2,IF(RepPF!$L$4&lt;&gt;"",IF($C660=RepPF!$L$4,RepPF!$L$4,0),Lists!$E$2))</f>
        <v>Все объекты</v>
      </c>
    </row>
    <row r="661" spans="2:20" x14ac:dyDescent="0.25">
      <c r="B661" s="7">
        <v>45614</v>
      </c>
      <c r="C661" s="1" t="s">
        <v>197</v>
      </c>
      <c r="J661" s="1" t="s">
        <v>44</v>
      </c>
      <c r="K661" s="1" t="s">
        <v>80</v>
      </c>
      <c r="L661" s="1">
        <f>IF(OR(B661=0,B661=""),0,IF(COUNTIFS(Items!$E:$E,J661,Items!$F:$F,K661)+COUNTIFS(Items!$J:$J,J661,Items!$K:$K,K661)+COUNTIFS(Items!$O:$O,J661,Items!$P:$P,K661)=1,0,1))</f>
        <v>0</v>
      </c>
      <c r="M661" s="14">
        <v>393829.14999999997</v>
      </c>
      <c r="N661" s="14">
        <v>0</v>
      </c>
      <c r="T661" s="10" t="str">
        <f>IF(RepPF!$L$4=Lists!$E$2,Lists!$E$2,IF(RepPF!$L$4&lt;&gt;"",IF($C661=RepPF!$L$4,RepPF!$L$4,0),Lists!$E$2))</f>
        <v>Все объекты</v>
      </c>
    </row>
    <row r="662" spans="2:20" x14ac:dyDescent="0.25">
      <c r="B662" s="7">
        <v>45615</v>
      </c>
      <c r="C662" s="1" t="s">
        <v>196</v>
      </c>
      <c r="J662" s="1" t="s">
        <v>44</v>
      </c>
      <c r="K662" s="1" t="s">
        <v>66</v>
      </c>
      <c r="L662" s="1">
        <f>IF(OR(B662=0,B662=""),0,IF(COUNTIFS(Items!$E:$E,J662,Items!$F:$F,K662)+COUNTIFS(Items!$J:$J,J662,Items!$K:$K,K662)+COUNTIFS(Items!$O:$O,J662,Items!$P:$P,K662)=1,0,1))</f>
        <v>0</v>
      </c>
      <c r="M662" s="14">
        <v>2923.375</v>
      </c>
      <c r="N662" s="14">
        <v>0</v>
      </c>
      <c r="T662" s="10" t="str">
        <f>IF(RepPF!$L$4=Lists!$E$2,Lists!$E$2,IF(RepPF!$L$4&lt;&gt;"",IF($C662=RepPF!$L$4,RepPF!$L$4,0),Lists!$E$2))</f>
        <v>Все объекты</v>
      </c>
    </row>
    <row r="663" spans="2:20" x14ac:dyDescent="0.25">
      <c r="B663" s="7">
        <v>45615</v>
      </c>
      <c r="C663" s="1" t="s">
        <v>195</v>
      </c>
      <c r="J663" s="1" t="s">
        <v>44</v>
      </c>
      <c r="K663" s="1" t="s">
        <v>77</v>
      </c>
      <c r="L663" s="1">
        <f>IF(OR(B663=0,B663=""),0,IF(COUNTIFS(Items!$E:$E,J663,Items!$F:$F,K663)+COUNTIFS(Items!$J:$J,J663,Items!$K:$K,K663)+COUNTIFS(Items!$O:$O,J663,Items!$P:$P,K663)=1,0,1))</f>
        <v>0</v>
      </c>
      <c r="M663" s="14">
        <v>9969.15</v>
      </c>
      <c r="N663" s="14">
        <v>0</v>
      </c>
      <c r="T663" s="10" t="str">
        <f>IF(RepPF!$L$4=Lists!$E$2,Lists!$E$2,IF(RepPF!$L$4&lt;&gt;"",IF($C663=RepPF!$L$4,RepPF!$L$4,0),Lists!$E$2))</f>
        <v>Все объекты</v>
      </c>
    </row>
    <row r="664" spans="2:20" x14ac:dyDescent="0.25">
      <c r="B664" s="7">
        <v>45616</v>
      </c>
      <c r="C664" s="1" t="s">
        <v>196</v>
      </c>
      <c r="J664" s="1" t="s">
        <v>44</v>
      </c>
      <c r="K664" s="1" t="s">
        <v>77</v>
      </c>
      <c r="L664" s="1">
        <f>IF(OR(B664=0,B664=""),0,IF(COUNTIFS(Items!$E:$E,J664,Items!$F:$F,K664)+COUNTIFS(Items!$J:$J,J664,Items!$K:$K,K664)+COUNTIFS(Items!$O:$O,J664,Items!$P:$P,K664)=1,0,1))</f>
        <v>0</v>
      </c>
      <c r="M664" s="14">
        <v>7456.6</v>
      </c>
      <c r="N664" s="14">
        <v>0</v>
      </c>
      <c r="T664" s="10" t="str">
        <f>IF(RepPF!$L$4=Lists!$E$2,Lists!$E$2,IF(RepPF!$L$4&lt;&gt;"",IF($C664=RepPF!$L$4,RepPF!$L$4,0),Lists!$E$2))</f>
        <v>Все объекты</v>
      </c>
    </row>
    <row r="665" spans="2:20" x14ac:dyDescent="0.25">
      <c r="B665" s="7">
        <v>45616</v>
      </c>
      <c r="C665" s="1" t="s">
        <v>196</v>
      </c>
      <c r="J665" s="1" t="s">
        <v>44</v>
      </c>
      <c r="K665" s="1" t="s">
        <v>83</v>
      </c>
      <c r="L665" s="1">
        <f>IF(OR(B665=0,B665=""),0,IF(COUNTIFS(Items!$E:$E,J665,Items!$F:$F,K665)+COUNTIFS(Items!$J:$J,J665,Items!$K:$K,K665)+COUNTIFS(Items!$O:$O,J665,Items!$P:$P,K665)=1,0,1))</f>
        <v>0</v>
      </c>
      <c r="M665" s="14">
        <v>95710.999999999985</v>
      </c>
      <c r="N665" s="14">
        <v>0</v>
      </c>
      <c r="T665" s="10" t="str">
        <f>IF(RepPF!$L$4=Lists!$E$2,Lists!$E$2,IF(RepPF!$L$4&lt;&gt;"",IF($C665=RepPF!$L$4,RepPF!$L$4,0),Lists!$E$2))</f>
        <v>Все объекты</v>
      </c>
    </row>
    <row r="666" spans="2:20" x14ac:dyDescent="0.25">
      <c r="B666" s="7">
        <v>45616</v>
      </c>
      <c r="C666" s="1" t="s">
        <v>197</v>
      </c>
      <c r="J666" s="1" t="s">
        <v>44</v>
      </c>
      <c r="K666" s="1" t="s">
        <v>83</v>
      </c>
      <c r="L666" s="1">
        <f>IF(OR(B666=0,B666=""),0,IF(COUNTIFS(Items!$E:$E,J666,Items!$F:$F,K666)+COUNTIFS(Items!$J:$J,J666,Items!$K:$K,K666)+COUNTIFS(Items!$O:$O,J666,Items!$P:$P,K666)=1,0,1))</f>
        <v>0</v>
      </c>
      <c r="M666" s="14">
        <v>121121</v>
      </c>
      <c r="N666" s="14">
        <v>0</v>
      </c>
      <c r="T666" s="10" t="str">
        <f>IF(RepPF!$L$4=Lists!$E$2,Lists!$E$2,IF(RepPF!$L$4&lt;&gt;"",IF($C666=RepPF!$L$4,RepPF!$L$4,0),Lists!$E$2))</f>
        <v>Все объекты</v>
      </c>
    </row>
    <row r="667" spans="2:20" x14ac:dyDescent="0.25">
      <c r="B667" s="7">
        <v>45616</v>
      </c>
      <c r="C667" s="1" t="s">
        <v>198</v>
      </c>
      <c r="J667" s="1" t="s">
        <v>44</v>
      </c>
      <c r="K667" s="1" t="s">
        <v>86</v>
      </c>
      <c r="L667" s="1">
        <f>IF(OR(B667=0,B667=""),0,IF(COUNTIFS(Items!$E:$E,J667,Items!$F:$F,K667)+COUNTIFS(Items!$J:$J,J667,Items!$K:$K,K667)+COUNTIFS(Items!$O:$O,J667,Items!$P:$P,K667)=1,0,1))</f>
        <v>0</v>
      </c>
      <c r="M667" s="14">
        <v>2957.5</v>
      </c>
      <c r="N667" s="14">
        <v>0</v>
      </c>
      <c r="T667" s="10" t="str">
        <f>IF(RepPF!$L$4=Lists!$E$2,Lists!$E$2,IF(RepPF!$L$4&lt;&gt;"",IF($C667=RepPF!$L$4,RepPF!$L$4,0),Lists!$E$2))</f>
        <v>Все объекты</v>
      </c>
    </row>
    <row r="668" spans="2:20" x14ac:dyDescent="0.25">
      <c r="B668" s="7">
        <v>45616</v>
      </c>
      <c r="C668" s="1" t="s">
        <v>199</v>
      </c>
      <c r="J668" s="1" t="s">
        <v>44</v>
      </c>
      <c r="K668" s="1" t="s">
        <v>86</v>
      </c>
      <c r="L668" s="1">
        <f>IF(OR(B668=0,B668=""),0,IF(COUNTIFS(Items!$E:$E,J668,Items!$F:$F,K668)+COUNTIFS(Items!$J:$J,J668,Items!$K:$K,K668)+COUNTIFS(Items!$O:$O,J668,Items!$P:$P,K668)=1,0,1))</f>
        <v>0</v>
      </c>
      <c r="M668" s="14">
        <v>3997.5</v>
      </c>
      <c r="N668" s="14">
        <v>0</v>
      </c>
      <c r="T668" s="10" t="str">
        <f>IF(RepPF!$L$4=Lists!$E$2,Lists!$E$2,IF(RepPF!$L$4&lt;&gt;"",IF($C668=RepPF!$L$4,RepPF!$L$4,0),Lists!$E$2))</f>
        <v>Все объекты</v>
      </c>
    </row>
    <row r="669" spans="2:20" x14ac:dyDescent="0.25">
      <c r="B669" s="7">
        <v>45616</v>
      </c>
      <c r="C669" s="1" t="s">
        <v>200</v>
      </c>
      <c r="J669" s="1" t="s">
        <v>44</v>
      </c>
      <c r="K669" s="1" t="s">
        <v>86</v>
      </c>
      <c r="L669" s="1">
        <f>IF(OR(B669=0,B669=""),0,IF(COUNTIFS(Items!$E:$E,J669,Items!$F:$F,K669)+COUNTIFS(Items!$J:$J,J669,Items!$K:$K,K669)+COUNTIFS(Items!$O:$O,J669,Items!$P:$P,K669)=1,0,1))</f>
        <v>0</v>
      </c>
      <c r="M669" s="14">
        <v>2990</v>
      </c>
      <c r="N669" s="14">
        <v>0</v>
      </c>
      <c r="T669" s="10" t="str">
        <f>IF(RepPF!$L$4=Lists!$E$2,Lists!$E$2,IF(RepPF!$L$4&lt;&gt;"",IF($C669=RepPF!$L$4,RepPF!$L$4,0),Lists!$E$2))</f>
        <v>Все объекты</v>
      </c>
    </row>
    <row r="670" spans="2:20" x14ac:dyDescent="0.25">
      <c r="B670" s="7">
        <v>45616</v>
      </c>
      <c r="C670" s="1" t="s">
        <v>201</v>
      </c>
      <c r="J670" s="1" t="s">
        <v>44</v>
      </c>
      <c r="K670" s="1" t="s">
        <v>86</v>
      </c>
      <c r="L670" s="1">
        <f>IF(OR(B670=0,B670=""),0,IF(COUNTIFS(Items!$E:$E,J670,Items!$F:$F,K670)+COUNTIFS(Items!$J:$J,J670,Items!$K:$K,K670)+COUNTIFS(Items!$O:$O,J670,Items!$P:$P,K670)=1,0,1))</f>
        <v>0</v>
      </c>
      <c r="M670" s="14">
        <v>3672.4999999999995</v>
      </c>
      <c r="N670" s="14">
        <v>0</v>
      </c>
      <c r="T670" s="10" t="str">
        <f>IF(RepPF!$L$4=Lists!$E$2,Lists!$E$2,IF(RepPF!$L$4&lt;&gt;"",IF($C670=RepPF!$L$4,RepPF!$L$4,0),Lists!$E$2))</f>
        <v>Все объекты</v>
      </c>
    </row>
    <row r="671" spans="2:20" x14ac:dyDescent="0.25">
      <c r="B671" s="7">
        <v>45616</v>
      </c>
      <c r="C671" s="1" t="s">
        <v>196</v>
      </c>
      <c r="J671" s="1" t="s">
        <v>44</v>
      </c>
      <c r="K671" s="1" t="s">
        <v>88</v>
      </c>
      <c r="L671" s="1">
        <f>IF(OR(B671=0,B671=""),0,IF(COUNTIFS(Items!$E:$E,J671,Items!$F:$F,K671)+COUNTIFS(Items!$J:$J,J671,Items!$K:$K,K671)+COUNTIFS(Items!$O:$O,J671,Items!$P:$P,K671)=1,0,1))</f>
        <v>0</v>
      </c>
      <c r="M671" s="14">
        <v>26026</v>
      </c>
      <c r="N671" s="14">
        <v>0</v>
      </c>
      <c r="T671" s="10" t="str">
        <f>IF(RepPF!$L$4=Lists!$E$2,Lists!$E$2,IF(RepPF!$L$4&lt;&gt;"",IF($C671=RepPF!$L$4,RepPF!$L$4,0),Lists!$E$2))</f>
        <v>Все объекты</v>
      </c>
    </row>
    <row r="672" spans="2:20" x14ac:dyDescent="0.25">
      <c r="B672" s="7">
        <v>45616</v>
      </c>
      <c r="C672" s="1" t="s">
        <v>196</v>
      </c>
      <c r="J672" s="1" t="s">
        <v>44</v>
      </c>
      <c r="K672" s="1" t="s">
        <v>76</v>
      </c>
      <c r="L672" s="1">
        <f>IF(OR(B672=0,B672=""),0,IF(COUNTIFS(Items!$E:$E,J672,Items!$F:$F,K672)+COUNTIFS(Items!$J:$J,J672,Items!$K:$K,K672)+COUNTIFS(Items!$O:$O,J672,Items!$P:$P,K672)=1,0,1))</f>
        <v>0</v>
      </c>
      <c r="M672" s="14">
        <v>586.95000000000005</v>
      </c>
      <c r="N672" s="14">
        <v>0</v>
      </c>
      <c r="T672" s="10" t="str">
        <f>IF(RepPF!$L$4=Lists!$E$2,Lists!$E$2,IF(RepPF!$L$4&lt;&gt;"",IF($C672=RepPF!$L$4,RepPF!$L$4,0),Lists!$E$2))</f>
        <v>Все объекты</v>
      </c>
    </row>
    <row r="673" spans="2:20" x14ac:dyDescent="0.25">
      <c r="B673" s="7">
        <v>45616</v>
      </c>
      <c r="C673" s="1" t="s">
        <v>196</v>
      </c>
      <c r="J673" s="1" t="s">
        <v>44</v>
      </c>
      <c r="K673" s="1" t="s">
        <v>69</v>
      </c>
      <c r="L673" s="1">
        <f>IF(OR(B673=0,B673=""),0,IF(COUNTIFS(Items!$E:$E,J673,Items!$F:$F,K673)+COUNTIFS(Items!$J:$J,J673,Items!$K:$K,K673)+COUNTIFS(Items!$O:$O,J673,Items!$P:$P,K673)=1,0,1))</f>
        <v>0</v>
      </c>
      <c r="M673" s="14">
        <v>1230</v>
      </c>
      <c r="N673" s="14">
        <v>0</v>
      </c>
      <c r="T673" s="10" t="str">
        <f>IF(RepPF!$L$4=Lists!$E$2,Lists!$E$2,IF(RepPF!$L$4&lt;&gt;"",IF($C673=RepPF!$L$4,RepPF!$L$4,0),Lists!$E$2))</f>
        <v>Все объекты</v>
      </c>
    </row>
    <row r="674" spans="2:20" x14ac:dyDescent="0.25">
      <c r="B674" s="7">
        <v>45622</v>
      </c>
      <c r="C674" s="1" t="s">
        <v>195</v>
      </c>
      <c r="J674" s="1" t="s">
        <v>44</v>
      </c>
      <c r="K674" s="1" t="s">
        <v>83</v>
      </c>
      <c r="L674" s="1">
        <f>IF(OR(B674=0,B674=""),0,IF(COUNTIFS(Items!$E:$E,J674,Items!$F:$F,K674)+COUNTIFS(Items!$J:$J,J674,Items!$K:$K,K674)+COUNTIFS(Items!$O:$O,J674,Items!$P:$P,K674)=1,0,1))</f>
        <v>0</v>
      </c>
      <c r="M674" s="14">
        <v>184000</v>
      </c>
      <c r="N674" s="14">
        <v>0</v>
      </c>
      <c r="T674" s="10" t="str">
        <f>IF(RepPF!$L$4=Lists!$E$2,Lists!$E$2,IF(RepPF!$L$4&lt;&gt;"",IF($C674=RepPF!$L$4,RepPF!$L$4,0),Lists!$E$2))</f>
        <v>Все объекты</v>
      </c>
    </row>
    <row r="675" spans="2:20" x14ac:dyDescent="0.25">
      <c r="B675" s="7">
        <v>45622</v>
      </c>
      <c r="C675" s="1" t="s">
        <v>196</v>
      </c>
      <c r="J675" s="1" t="s">
        <v>44</v>
      </c>
      <c r="K675" s="1" t="s">
        <v>66</v>
      </c>
      <c r="L675" s="1">
        <f>IF(OR(B675=0,B675=""),0,IF(COUNTIFS(Items!$E:$E,J675,Items!$F:$F,K675)+COUNTIFS(Items!$J:$J,J675,Items!$K:$K,K675)+COUNTIFS(Items!$O:$O,J675,Items!$P:$P,K675)=1,0,1))</f>
        <v>0</v>
      </c>
      <c r="M675" s="14">
        <v>3630.6899999999996</v>
      </c>
      <c r="N675" s="14">
        <v>0</v>
      </c>
      <c r="T675" s="10" t="str">
        <f>IF(RepPF!$L$4=Lists!$E$2,Lists!$E$2,IF(RepPF!$L$4&lt;&gt;"",IF($C675=RepPF!$L$4,RepPF!$L$4,0),Lists!$E$2))</f>
        <v>Все объекты</v>
      </c>
    </row>
    <row r="676" spans="2:20" x14ac:dyDescent="0.25">
      <c r="B676" s="7">
        <v>45622</v>
      </c>
      <c r="C676" s="1" t="s">
        <v>195</v>
      </c>
      <c r="J676" s="1" t="s">
        <v>44</v>
      </c>
      <c r="K676" s="1" t="s">
        <v>83</v>
      </c>
      <c r="L676" s="1">
        <f>IF(OR(B676=0,B676=""),0,IF(COUNTIFS(Items!$E:$E,J676,Items!$F:$F,K676)+COUNTIFS(Items!$J:$J,J676,Items!$K:$K,K676)+COUNTIFS(Items!$O:$O,J676,Items!$P:$P,K676)=1,0,1))</f>
        <v>0</v>
      </c>
      <c r="M676" s="14">
        <v>135850</v>
      </c>
      <c r="N676" s="14">
        <v>0</v>
      </c>
      <c r="T676" s="10" t="str">
        <f>IF(RepPF!$L$4=Lists!$E$2,Lists!$E$2,IF(RepPF!$L$4&lt;&gt;"",IF($C676=RepPF!$L$4,RepPF!$L$4,0),Lists!$E$2))</f>
        <v>Все объекты</v>
      </c>
    </row>
    <row r="677" spans="2:20" x14ac:dyDescent="0.25">
      <c r="B677" s="7">
        <v>45622</v>
      </c>
      <c r="C677" s="1" t="s">
        <v>200</v>
      </c>
      <c r="J677" s="1" t="s">
        <v>44</v>
      </c>
      <c r="K677" s="1" t="s">
        <v>86</v>
      </c>
      <c r="L677" s="1">
        <f>IF(OR(B677=0,B677=""),0,IF(COUNTIFS(Items!$E:$E,J677,Items!$F:$F,K677)+COUNTIFS(Items!$J:$J,J677,Items!$K:$K,K677)+COUNTIFS(Items!$O:$O,J677,Items!$P:$P,K677)=1,0,1))</f>
        <v>0</v>
      </c>
      <c r="M677" s="14">
        <v>27300</v>
      </c>
      <c r="N677" s="14">
        <v>0</v>
      </c>
      <c r="T677" s="10" t="str">
        <f>IF(RepPF!$L$4=Lists!$E$2,Lists!$E$2,IF(RepPF!$L$4&lt;&gt;"",IF($C677=RepPF!$L$4,RepPF!$L$4,0),Lists!$E$2))</f>
        <v>Все объекты</v>
      </c>
    </row>
    <row r="678" spans="2:20" x14ac:dyDescent="0.25">
      <c r="B678" s="7">
        <v>45622</v>
      </c>
      <c r="C678" s="1" t="s">
        <v>197</v>
      </c>
      <c r="J678" s="1" t="s">
        <v>44</v>
      </c>
      <c r="K678" s="1" t="s">
        <v>83</v>
      </c>
      <c r="L678" s="1">
        <f>IF(OR(B678=0,B678=""),0,IF(COUNTIFS(Items!$E:$E,J678,Items!$F:$F,K678)+COUNTIFS(Items!$J:$J,J678,Items!$K:$K,K678)+COUNTIFS(Items!$O:$O,J678,Items!$P:$P,K678)=1,0,1))</f>
        <v>0</v>
      </c>
      <c r="M678" s="14">
        <v>61500</v>
      </c>
      <c r="N678" s="14">
        <v>0</v>
      </c>
      <c r="T678" s="10" t="str">
        <f>IF(RepPF!$L$4=Lists!$E$2,Lists!$E$2,IF(RepPF!$L$4&lt;&gt;"",IF($C678=RepPF!$L$4,RepPF!$L$4,0),Lists!$E$2))</f>
        <v>Все объекты</v>
      </c>
    </row>
    <row r="679" spans="2:20" x14ac:dyDescent="0.25">
      <c r="B679" s="7">
        <v>45622</v>
      </c>
      <c r="C679" s="1" t="s">
        <v>196</v>
      </c>
      <c r="J679" s="1" t="s">
        <v>44</v>
      </c>
      <c r="K679" s="1" t="s">
        <v>83</v>
      </c>
      <c r="L679" s="1">
        <f>IF(OR(B679=0,B679=""),0,IF(COUNTIFS(Items!$E:$E,J679,Items!$F:$F,K679)+COUNTIFS(Items!$J:$J,J679,Items!$K:$K,K679)+COUNTIFS(Items!$O:$O,J679,Items!$P:$P,K679)=1,0,1))</f>
        <v>0</v>
      </c>
      <c r="M679" s="14">
        <v>22356</v>
      </c>
      <c r="N679" s="14">
        <v>0</v>
      </c>
      <c r="T679" s="10" t="str">
        <f>IF(RepPF!$L$4=Lists!$E$2,Lists!$E$2,IF(RepPF!$L$4&lt;&gt;"",IF($C679=RepPF!$L$4,RepPF!$L$4,0),Lists!$E$2))</f>
        <v>Все объекты</v>
      </c>
    </row>
    <row r="680" spans="2:20" x14ac:dyDescent="0.25">
      <c r="B680" s="7">
        <v>45624</v>
      </c>
      <c r="C680" s="1" t="s">
        <v>197</v>
      </c>
      <c r="J680" s="1" t="s">
        <v>44</v>
      </c>
      <c r="K680" s="1" t="s">
        <v>89</v>
      </c>
      <c r="L680" s="1">
        <f>IF(OR(B680=0,B680=""),0,IF(COUNTIFS(Items!$E:$E,J680,Items!$F:$F,K680)+COUNTIFS(Items!$J:$J,J680,Items!$K:$K,K680)+COUNTIFS(Items!$O:$O,J680,Items!$P:$P,K680)=1,0,1))</f>
        <v>0</v>
      </c>
      <c r="M680" s="14">
        <v>17628</v>
      </c>
      <c r="N680" s="14">
        <v>0</v>
      </c>
      <c r="T680" s="10" t="str">
        <f>IF(RepPF!$L$4=Lists!$E$2,Lists!$E$2,IF(RepPF!$L$4&lt;&gt;"",IF($C680=RepPF!$L$4,RepPF!$L$4,0),Lists!$E$2))</f>
        <v>Все объекты</v>
      </c>
    </row>
    <row r="681" spans="2:20" x14ac:dyDescent="0.25">
      <c r="B681" s="7">
        <v>45624</v>
      </c>
      <c r="C681" s="1" t="s">
        <v>195</v>
      </c>
      <c r="J681" s="1" t="s">
        <v>44</v>
      </c>
      <c r="K681" s="1" t="s">
        <v>75</v>
      </c>
      <c r="L681" s="1">
        <f>IF(OR(B681=0,B681=""),0,IF(COUNTIFS(Items!$E:$E,J681,Items!$F:$F,K681)+COUNTIFS(Items!$J:$J,J681,Items!$K:$K,K681)+COUNTIFS(Items!$O:$O,J681,Items!$P:$P,K681)=1,0,1))</f>
        <v>0</v>
      </c>
      <c r="M681" s="14">
        <v>56872.53</v>
      </c>
      <c r="N681" s="14">
        <v>0</v>
      </c>
      <c r="T681" s="10" t="str">
        <f>IF(RepPF!$L$4=Lists!$E$2,Lists!$E$2,IF(RepPF!$L$4&lt;&gt;"",IF($C681=RepPF!$L$4,RepPF!$L$4,0),Lists!$E$2))</f>
        <v>Все объекты</v>
      </c>
    </row>
    <row r="682" spans="2:20" x14ac:dyDescent="0.25">
      <c r="B682" s="7">
        <v>45624</v>
      </c>
      <c r="C682" s="1" t="s">
        <v>198</v>
      </c>
      <c r="J682" s="1" t="s">
        <v>44</v>
      </c>
      <c r="K682" s="1" t="s">
        <v>75</v>
      </c>
      <c r="L682" s="1">
        <f>IF(OR(B682=0,B682=""),0,IF(COUNTIFS(Items!$E:$E,J682,Items!$F:$F,K682)+COUNTIFS(Items!$J:$J,J682,Items!$K:$K,K682)+COUNTIFS(Items!$O:$O,J682,Items!$P:$P,K682)=1,0,1))</f>
        <v>0</v>
      </c>
      <c r="M682" s="14">
        <v>215219.55000000002</v>
      </c>
      <c r="N682" s="14">
        <v>0</v>
      </c>
      <c r="T682" s="10" t="str">
        <f>IF(RepPF!$L$4=Lists!$E$2,Lists!$E$2,IF(RepPF!$L$4&lt;&gt;"",IF($C682=RepPF!$L$4,RepPF!$L$4,0),Lists!$E$2))</f>
        <v>Все объекты</v>
      </c>
    </row>
    <row r="683" spans="2:20" x14ac:dyDescent="0.25">
      <c r="B683" s="7">
        <v>45624</v>
      </c>
      <c r="C683" s="1" t="s">
        <v>199</v>
      </c>
      <c r="J683" s="1" t="s">
        <v>44</v>
      </c>
      <c r="K683" s="1" t="s">
        <v>75</v>
      </c>
      <c r="L683" s="1">
        <f>IF(OR(B683=0,B683=""),0,IF(COUNTIFS(Items!$E:$E,J683,Items!$F:$F,K683)+COUNTIFS(Items!$J:$J,J683,Items!$K:$K,K683)+COUNTIFS(Items!$O:$O,J683,Items!$P:$P,K683)=1,0,1))</f>
        <v>0</v>
      </c>
      <c r="M683" s="14">
        <v>290901.15000000002</v>
      </c>
      <c r="N683" s="14">
        <v>0</v>
      </c>
      <c r="T683" s="10" t="str">
        <f>IF(RepPF!$L$4=Lists!$E$2,Lists!$E$2,IF(RepPF!$L$4&lt;&gt;"",IF($C683=RepPF!$L$4,RepPF!$L$4,0),Lists!$E$2))</f>
        <v>Все объекты</v>
      </c>
    </row>
    <row r="684" spans="2:20" x14ac:dyDescent="0.25">
      <c r="B684" s="7">
        <v>45625</v>
      </c>
      <c r="C684" s="1" t="s">
        <v>197</v>
      </c>
      <c r="J684" s="1" t="s">
        <v>44</v>
      </c>
      <c r="K684" s="1" t="s">
        <v>84</v>
      </c>
      <c r="L684" s="1">
        <f>IF(OR(B684=0,B684=""),0,IF(COUNTIFS(Items!$E:$E,J684,Items!$F:$F,K684)+COUNTIFS(Items!$J:$J,J684,Items!$K:$K,K684)+COUNTIFS(Items!$O:$O,J684,Items!$P:$P,K684)=1,0,1))</f>
        <v>0</v>
      </c>
      <c r="M684" s="14">
        <v>44993.520000000004</v>
      </c>
      <c r="N684" s="14">
        <v>0</v>
      </c>
      <c r="T684" s="10" t="str">
        <f>IF(RepPF!$L$4=Lists!$E$2,Lists!$E$2,IF(RepPF!$L$4&lt;&gt;"",IF($C684=RepPF!$L$4,RepPF!$L$4,0),Lists!$E$2))</f>
        <v>Все объекты</v>
      </c>
    </row>
    <row r="685" spans="2:20" x14ac:dyDescent="0.25">
      <c r="B685" s="7">
        <v>45625</v>
      </c>
      <c r="C685" s="1" t="s">
        <v>203</v>
      </c>
      <c r="J685" s="1" t="s">
        <v>44</v>
      </c>
      <c r="K685" s="1" t="s">
        <v>99</v>
      </c>
      <c r="L685" s="1">
        <f>IF(OR(B685=0,B685=""),0,IF(COUNTIFS(Items!$E:$E,J685,Items!$F:$F,K685)+COUNTIFS(Items!$J:$J,J685,Items!$K:$K,K685)+COUNTIFS(Items!$O:$O,J685,Items!$P:$P,K685)=1,0,1))</f>
        <v>0</v>
      </c>
      <c r="M685" s="14">
        <v>1209100</v>
      </c>
      <c r="N685" s="14">
        <v>0</v>
      </c>
      <c r="T685" s="10" t="str">
        <f>IF(RepPF!$L$4=Lists!$E$2,Lists!$E$2,IF(RepPF!$L$4&lt;&gt;"",IF($C685=RepPF!$L$4,RepPF!$L$4,0),Lists!$E$2))</f>
        <v>Все объекты</v>
      </c>
    </row>
    <row r="686" spans="2:20" x14ac:dyDescent="0.25">
      <c r="B686" s="7">
        <v>45625</v>
      </c>
      <c r="C686" s="1" t="s">
        <v>197</v>
      </c>
      <c r="J686" s="1" t="s">
        <v>44</v>
      </c>
      <c r="K686" s="1" t="s">
        <v>99</v>
      </c>
      <c r="L686" s="1">
        <f>IF(OR(B686=0,B686=""),0,IF(COUNTIFS(Items!$E:$E,J686,Items!$F:$F,K686)+COUNTIFS(Items!$J:$J,J686,Items!$K:$K,K686)+COUNTIFS(Items!$O:$O,J686,Items!$P:$P,K686)=1,0,1))</f>
        <v>0</v>
      </c>
      <c r="M686" s="14">
        <v>2302300</v>
      </c>
      <c r="N686" s="14">
        <v>0</v>
      </c>
      <c r="T686" s="10" t="str">
        <f>IF(RepPF!$L$4=Lists!$E$2,Lists!$E$2,IF(RepPF!$L$4&lt;&gt;"",IF($C686=RepPF!$L$4,RepPF!$L$4,0),Lists!$E$2))</f>
        <v>Все объекты</v>
      </c>
    </row>
    <row r="687" spans="2:20" x14ac:dyDescent="0.25">
      <c r="B687" s="7">
        <v>45625</v>
      </c>
      <c r="C687" s="1" t="s">
        <v>196</v>
      </c>
      <c r="J687" s="1" t="s">
        <v>44</v>
      </c>
      <c r="K687" s="1" t="s">
        <v>99</v>
      </c>
      <c r="L687" s="1">
        <f>IF(OR(B687=0,B687=""),0,IF(COUNTIFS(Items!$E:$E,J687,Items!$F:$F,K687)+COUNTIFS(Items!$J:$J,J687,Items!$K:$K,K687)+COUNTIFS(Items!$O:$O,J687,Items!$P:$P,K687)=1,0,1))</f>
        <v>0</v>
      </c>
      <c r="M687" s="14">
        <v>1410500</v>
      </c>
      <c r="N687" s="14">
        <v>0</v>
      </c>
      <c r="T687" s="10" t="str">
        <f>IF(RepPF!$L$4=Lists!$E$2,Lists!$E$2,IF(RepPF!$L$4&lt;&gt;"",IF($C687=RepPF!$L$4,RepPF!$L$4,0),Lists!$E$2))</f>
        <v>Все объекты</v>
      </c>
    </row>
    <row r="688" spans="2:20" x14ac:dyDescent="0.25">
      <c r="B688" s="7">
        <v>45630</v>
      </c>
      <c r="C688" s="1" t="s">
        <v>195</v>
      </c>
      <c r="J688" s="1" t="s">
        <v>44</v>
      </c>
      <c r="K688" s="1" t="s">
        <v>99</v>
      </c>
      <c r="L688" s="1">
        <f>IF(OR(B688=0,B688=""),0,IF(COUNTIFS(Items!$E:$E,J688,Items!$F:$F,K688)+COUNTIFS(Items!$J:$J,J688,Items!$K:$K,K688)+COUNTIFS(Items!$O:$O,J688,Items!$P:$P,K688)=1,0,1))</f>
        <v>0</v>
      </c>
      <c r="M688" s="14">
        <v>947100</v>
      </c>
      <c r="N688" s="14">
        <v>0</v>
      </c>
      <c r="T688" s="10" t="str">
        <f>IF(RepPF!$L$4=Lists!$E$2,Lists!$E$2,IF(RepPF!$L$4&lt;&gt;"",IF($C688=RepPF!$L$4,RepPF!$L$4,0),Lists!$E$2))</f>
        <v>Все объекты</v>
      </c>
    </row>
    <row r="689" spans="2:20" x14ac:dyDescent="0.25">
      <c r="B689" s="7">
        <v>45630</v>
      </c>
      <c r="C689" s="1" t="s">
        <v>195</v>
      </c>
      <c r="J689" s="1" t="s">
        <v>44</v>
      </c>
      <c r="K689" s="1" t="s">
        <v>75</v>
      </c>
      <c r="L689" s="1">
        <f>IF(OR(B689=0,B689=""),0,IF(COUNTIFS(Items!$E:$E,J689,Items!$F:$F,K689)+COUNTIFS(Items!$J:$J,J689,Items!$K:$K,K689)+COUNTIFS(Items!$O:$O,J689,Items!$P:$P,K689)=1,0,1))</f>
        <v>0</v>
      </c>
      <c r="M689" s="14">
        <v>40020</v>
      </c>
      <c r="N689" s="14">
        <v>0</v>
      </c>
      <c r="T689" s="10" t="str">
        <f>IF(RepPF!$L$4=Lists!$E$2,Lists!$E$2,IF(RepPF!$L$4&lt;&gt;"",IF($C689=RepPF!$L$4,RepPF!$L$4,0),Lists!$E$2))</f>
        <v>Все объекты</v>
      </c>
    </row>
    <row r="690" spans="2:20" x14ac:dyDescent="0.25">
      <c r="B690" s="7">
        <v>45630</v>
      </c>
      <c r="C690" s="1" t="s">
        <v>197</v>
      </c>
      <c r="J690" s="1" t="s">
        <v>44</v>
      </c>
      <c r="K690" s="1" t="s">
        <v>89</v>
      </c>
      <c r="L690" s="1">
        <f>IF(OR(B690=0,B690=""),0,IF(COUNTIFS(Items!$E:$E,J690,Items!$F:$F,K690)+COUNTIFS(Items!$J:$J,J690,Items!$K:$K,K690)+COUNTIFS(Items!$O:$O,J690,Items!$P:$P,K690)=1,0,1))</f>
        <v>0</v>
      </c>
      <c r="M690" s="14">
        <v>94750.499999999985</v>
      </c>
      <c r="N690" s="14">
        <v>0</v>
      </c>
      <c r="T690" s="10" t="str">
        <f>IF(RepPF!$L$4=Lists!$E$2,Lists!$E$2,IF(RepPF!$L$4&lt;&gt;"",IF($C690=RepPF!$L$4,RepPF!$L$4,0),Lists!$E$2))</f>
        <v>Все объекты</v>
      </c>
    </row>
    <row r="691" spans="2:20" x14ac:dyDescent="0.25">
      <c r="B691" s="7">
        <v>45630</v>
      </c>
      <c r="C691" s="1" t="s">
        <v>196</v>
      </c>
      <c r="J691" s="1" t="s">
        <v>44</v>
      </c>
      <c r="K691" s="1" t="s">
        <v>83</v>
      </c>
      <c r="L691" s="1">
        <f>IF(OR(B691=0,B691=""),0,IF(COUNTIFS(Items!$E:$E,J691,Items!$F:$F,K691)+COUNTIFS(Items!$J:$J,J691,Items!$K:$K,K691)+COUNTIFS(Items!$O:$O,J691,Items!$P:$P,K691)=1,0,1))</f>
        <v>0</v>
      </c>
      <c r="M691" s="14">
        <v>71500</v>
      </c>
      <c r="N691" s="14">
        <v>0</v>
      </c>
      <c r="T691" s="10" t="str">
        <f>IF(RepPF!$L$4=Lists!$E$2,Lists!$E$2,IF(RepPF!$L$4&lt;&gt;"",IF($C691=RepPF!$L$4,RepPF!$L$4,0),Lists!$E$2))</f>
        <v>Все объекты</v>
      </c>
    </row>
    <row r="692" spans="2:20" x14ac:dyDescent="0.25">
      <c r="B692" s="7">
        <v>45630</v>
      </c>
      <c r="C692" s="1" t="s">
        <v>195</v>
      </c>
      <c r="J692" s="1" t="s">
        <v>44</v>
      </c>
      <c r="K692" s="1" t="s">
        <v>83</v>
      </c>
      <c r="L692" s="1">
        <f>IF(OR(B692=0,B692=""),0,IF(COUNTIFS(Items!$E:$E,J692,Items!$F:$F,K692)+COUNTIFS(Items!$J:$J,J692,Items!$K:$K,K692)+COUNTIFS(Items!$O:$O,J692,Items!$P:$P,K692)=1,0,1))</f>
        <v>0</v>
      </c>
      <c r="M692" s="14">
        <v>150150</v>
      </c>
      <c r="N692" s="14">
        <v>0</v>
      </c>
      <c r="T692" s="10" t="str">
        <f>IF(RepPF!$L$4=Lists!$E$2,Lists!$E$2,IF(RepPF!$L$4&lt;&gt;"",IF($C692=RepPF!$L$4,RepPF!$L$4,0),Lists!$E$2))</f>
        <v>Все объекты</v>
      </c>
    </row>
    <row r="693" spans="2:20" x14ac:dyDescent="0.25">
      <c r="B693" s="7">
        <v>45632</v>
      </c>
      <c r="C693" s="1" t="s">
        <v>200</v>
      </c>
      <c r="J693" s="1" t="s">
        <v>44</v>
      </c>
      <c r="K693" s="1" t="s">
        <v>86</v>
      </c>
      <c r="L693" s="1">
        <f>IF(OR(B693=0,B693=""),0,IF(COUNTIFS(Items!$E:$E,J693,Items!$F:$F,K693)+COUNTIFS(Items!$J:$J,J693,Items!$K:$K,K693)+COUNTIFS(Items!$O:$O,J693,Items!$P:$P,K693)=1,0,1))</f>
        <v>0</v>
      </c>
      <c r="M693" s="14">
        <v>12300</v>
      </c>
      <c r="N693" s="14">
        <v>0</v>
      </c>
      <c r="T693" s="10" t="str">
        <f>IF(RepPF!$L$4=Lists!$E$2,Lists!$E$2,IF(RepPF!$L$4&lt;&gt;"",IF($C693=RepPF!$L$4,RepPF!$L$4,0),Lists!$E$2))</f>
        <v>Все объекты</v>
      </c>
    </row>
    <row r="694" spans="2:20" x14ac:dyDescent="0.25">
      <c r="B694" s="7">
        <v>45632</v>
      </c>
      <c r="C694" s="1" t="s">
        <v>198</v>
      </c>
      <c r="J694" s="1" t="s">
        <v>44</v>
      </c>
      <c r="K694" s="1" t="s">
        <v>92</v>
      </c>
      <c r="L694" s="1">
        <f>IF(OR(B694=0,B694=""),0,IF(COUNTIFS(Items!$E:$E,J694,Items!$F:$F,K694)+COUNTIFS(Items!$J:$J,J694,Items!$K:$K,K694)+COUNTIFS(Items!$O:$O,J694,Items!$P:$P,K694)=1,0,1))</f>
        <v>0</v>
      </c>
      <c r="M694" s="14">
        <v>9752</v>
      </c>
      <c r="N694" s="14">
        <v>0</v>
      </c>
      <c r="T694" s="10" t="str">
        <f>IF(RepPF!$L$4=Lists!$E$2,Lists!$E$2,IF(RepPF!$L$4&lt;&gt;"",IF($C694=RepPF!$L$4,RepPF!$L$4,0),Lists!$E$2))</f>
        <v>Все объекты</v>
      </c>
    </row>
    <row r="695" spans="2:20" x14ac:dyDescent="0.25">
      <c r="B695" s="7">
        <v>45632</v>
      </c>
      <c r="C695" s="1" t="s">
        <v>199</v>
      </c>
      <c r="J695" s="1" t="s">
        <v>44</v>
      </c>
      <c r="K695" s="1" t="s">
        <v>92</v>
      </c>
      <c r="L695" s="1">
        <f>IF(OR(B695=0,B695=""),0,IF(COUNTIFS(Items!$E:$E,J695,Items!$F:$F,K695)+COUNTIFS(Items!$J:$J,J695,Items!$K:$K,K695)+COUNTIFS(Items!$O:$O,J695,Items!$P:$P,K695)=1,0,1))</f>
        <v>0</v>
      </c>
      <c r="M695" s="14">
        <v>11977.999999999998</v>
      </c>
      <c r="N695" s="14">
        <v>0</v>
      </c>
      <c r="T695" s="10" t="str">
        <f>IF(RepPF!$L$4=Lists!$E$2,Lists!$E$2,IF(RepPF!$L$4&lt;&gt;"",IF($C695=RepPF!$L$4,RepPF!$L$4,0),Lists!$E$2))</f>
        <v>Все объекты</v>
      </c>
    </row>
    <row r="696" spans="2:20" x14ac:dyDescent="0.25">
      <c r="B696" s="7">
        <v>45632</v>
      </c>
      <c r="C696" s="1" t="s">
        <v>200</v>
      </c>
      <c r="J696" s="1" t="s">
        <v>44</v>
      </c>
      <c r="K696" s="1" t="s">
        <v>92</v>
      </c>
      <c r="L696" s="1">
        <f>IF(OR(B696=0,B696=""),0,IF(COUNTIFS(Items!$E:$E,J696,Items!$F:$F,K696)+COUNTIFS(Items!$J:$J,J696,Items!$K:$K,K696)+COUNTIFS(Items!$O:$O,J696,Items!$P:$P,K696)=1,0,1))</f>
        <v>0</v>
      </c>
      <c r="M696" s="14">
        <v>15158</v>
      </c>
      <c r="N696" s="14">
        <v>0</v>
      </c>
      <c r="T696" s="10" t="str">
        <f>IF(RepPF!$L$4=Lists!$E$2,Lists!$E$2,IF(RepPF!$L$4&lt;&gt;"",IF($C696=RepPF!$L$4,RepPF!$L$4,0),Lists!$E$2))</f>
        <v>Все объекты</v>
      </c>
    </row>
    <row r="697" spans="2:20" x14ac:dyDescent="0.25">
      <c r="B697" s="7">
        <v>45632</v>
      </c>
      <c r="C697" s="1" t="s">
        <v>201</v>
      </c>
      <c r="J697" s="1" t="s">
        <v>44</v>
      </c>
      <c r="K697" s="1" t="s">
        <v>92</v>
      </c>
      <c r="L697" s="1">
        <f>IF(OR(B697=0,B697=""),0,IF(COUNTIFS(Items!$E:$E,J697,Items!$F:$F,K697)+COUNTIFS(Items!$J:$J,J697,Items!$K:$K,K697)+COUNTIFS(Items!$O:$O,J697,Items!$P:$P,K697)=1,0,1))</f>
        <v>0</v>
      </c>
      <c r="M697" s="14">
        <v>9646</v>
      </c>
      <c r="N697" s="14">
        <v>0</v>
      </c>
      <c r="T697" s="10" t="str">
        <f>IF(RepPF!$L$4=Lists!$E$2,Lists!$E$2,IF(RepPF!$L$4&lt;&gt;"",IF($C697=RepPF!$L$4,RepPF!$L$4,0),Lists!$E$2))</f>
        <v>Все объекты</v>
      </c>
    </row>
    <row r="698" spans="2:20" x14ac:dyDescent="0.25">
      <c r="B698" s="7">
        <v>45636</v>
      </c>
      <c r="C698" s="1" t="s">
        <v>196</v>
      </c>
      <c r="J698" s="1" t="s">
        <v>44</v>
      </c>
      <c r="K698" s="1" t="s">
        <v>92</v>
      </c>
      <c r="L698" s="1">
        <f>IF(OR(B698=0,B698=""),0,IF(COUNTIFS(Items!$E:$E,J698,Items!$F:$F,K698)+COUNTIFS(Items!$J:$J,J698,Items!$K:$K,K698)+COUNTIFS(Items!$O:$O,J698,Items!$P:$P,K698)=1,0,1))</f>
        <v>0</v>
      </c>
      <c r="M698" s="14">
        <v>11070</v>
      </c>
      <c r="N698" s="14">
        <v>0</v>
      </c>
      <c r="T698" s="10" t="str">
        <f>IF(RepPF!$L$4=Lists!$E$2,Lists!$E$2,IF(RepPF!$L$4&lt;&gt;"",IF($C698=RepPF!$L$4,RepPF!$L$4,0),Lists!$E$2))</f>
        <v>Все объекты</v>
      </c>
    </row>
    <row r="699" spans="2:20" x14ac:dyDescent="0.25">
      <c r="B699" s="7">
        <v>45636</v>
      </c>
      <c r="C699" s="1" t="s">
        <v>201</v>
      </c>
      <c r="J699" s="1" t="s">
        <v>44</v>
      </c>
      <c r="K699" s="1" t="s">
        <v>86</v>
      </c>
      <c r="L699" s="1">
        <f>IF(OR(B699=0,B699=""),0,IF(COUNTIFS(Items!$E:$E,J699,Items!$F:$F,K699)+COUNTIFS(Items!$J:$J,J699,Items!$K:$K,K699)+COUNTIFS(Items!$O:$O,J699,Items!$P:$P,K699)=1,0,1))</f>
        <v>0</v>
      </c>
      <c r="M699" s="14">
        <v>14260</v>
      </c>
      <c r="N699" s="14">
        <v>0</v>
      </c>
      <c r="T699" s="10" t="str">
        <f>IF(RepPF!$L$4=Lists!$E$2,Lists!$E$2,IF(RepPF!$L$4&lt;&gt;"",IF($C699=RepPF!$L$4,RepPF!$L$4,0),Lists!$E$2))</f>
        <v>Все объекты</v>
      </c>
    </row>
    <row r="700" spans="2:20" x14ac:dyDescent="0.25">
      <c r="B700" s="7">
        <v>45636</v>
      </c>
      <c r="C700" s="1" t="s">
        <v>196</v>
      </c>
      <c r="J700" s="1" t="s">
        <v>44</v>
      </c>
      <c r="K700" s="1" t="s">
        <v>83</v>
      </c>
      <c r="L700" s="1">
        <f>IF(OR(B700=0,B700=""),0,IF(COUNTIFS(Items!$E:$E,J700,Items!$F:$F,K700)+COUNTIFS(Items!$J:$J,J700,Items!$K:$K,K700)+COUNTIFS(Items!$O:$O,J700,Items!$P:$P,K700)=1,0,1))</f>
        <v>0</v>
      </c>
      <c r="M700" s="14">
        <v>158199.99999999997</v>
      </c>
      <c r="N700" s="14">
        <v>0</v>
      </c>
      <c r="T700" s="10" t="str">
        <f>IF(RepPF!$L$4=Lists!$E$2,Lists!$E$2,IF(RepPF!$L$4&lt;&gt;"",IF($C700=RepPF!$L$4,RepPF!$L$4,0),Lists!$E$2))</f>
        <v>Все объекты</v>
      </c>
    </row>
    <row r="701" spans="2:20" x14ac:dyDescent="0.25">
      <c r="B701" s="7">
        <v>45636</v>
      </c>
      <c r="C701" s="1" t="s">
        <v>197</v>
      </c>
      <c r="J701" s="1" t="s">
        <v>44</v>
      </c>
      <c r="K701" s="1" t="s">
        <v>89</v>
      </c>
      <c r="L701" s="1">
        <f>IF(OR(B701=0,B701=""),0,IF(COUNTIFS(Items!$E:$E,J701,Items!$F:$F,K701)+COUNTIFS(Items!$J:$J,J701,Items!$K:$K,K701)+COUNTIFS(Items!$O:$O,J701,Items!$P:$P,K701)=1,0,1))</f>
        <v>0</v>
      </c>
      <c r="M701" s="14">
        <v>136565</v>
      </c>
      <c r="N701" s="14">
        <v>0</v>
      </c>
      <c r="T701" s="10" t="str">
        <f>IF(RepPF!$L$4=Lists!$E$2,Lists!$E$2,IF(RepPF!$L$4&lt;&gt;"",IF($C701=RepPF!$L$4,RepPF!$L$4,0),Lists!$E$2))</f>
        <v>Все объекты</v>
      </c>
    </row>
    <row r="702" spans="2:20" x14ac:dyDescent="0.25">
      <c r="B702" s="7">
        <v>45636</v>
      </c>
      <c r="C702" s="1" t="s">
        <v>197</v>
      </c>
      <c r="J702" s="1" t="s">
        <v>44</v>
      </c>
      <c r="K702" s="1" t="s">
        <v>84</v>
      </c>
      <c r="L702" s="1">
        <f>IF(OR(B702=0,B702=""),0,IF(COUNTIFS(Items!$E:$E,J702,Items!$F:$F,K702)+COUNTIFS(Items!$J:$J,J702,Items!$K:$K,K702)+COUNTIFS(Items!$O:$O,J702,Items!$P:$P,K702)=1,0,1))</f>
        <v>0</v>
      </c>
      <c r="M702" s="14">
        <v>104731.90000000001</v>
      </c>
      <c r="N702" s="14">
        <v>0</v>
      </c>
      <c r="T702" s="10" t="str">
        <f>IF(RepPF!$L$4=Lists!$E$2,Lists!$E$2,IF(RepPF!$L$4&lt;&gt;"",IF($C702=RepPF!$L$4,RepPF!$L$4,0),Lists!$E$2))</f>
        <v>Все объекты</v>
      </c>
    </row>
    <row r="703" spans="2:20" x14ac:dyDescent="0.25">
      <c r="B703" s="7">
        <v>45636</v>
      </c>
      <c r="C703" s="1" t="s">
        <v>197</v>
      </c>
      <c r="J703" s="1" t="s">
        <v>44</v>
      </c>
      <c r="K703" s="1" t="s">
        <v>84</v>
      </c>
      <c r="L703" s="1">
        <f>IF(OR(B703=0,B703=""),0,IF(COUNTIFS(Items!$E:$E,J703,Items!$F:$F,K703)+COUNTIFS(Items!$J:$J,J703,Items!$K:$K,K703)+COUNTIFS(Items!$O:$O,J703,Items!$P:$P,K703)=1,0,1))</f>
        <v>0</v>
      </c>
      <c r="M703" s="14">
        <v>134473.44</v>
      </c>
      <c r="N703" s="14">
        <v>0</v>
      </c>
      <c r="T703" s="10" t="str">
        <f>IF(RepPF!$L$4=Lists!$E$2,Lists!$E$2,IF(RepPF!$L$4&lt;&gt;"",IF($C703=RepPF!$L$4,RepPF!$L$4,0),Lists!$E$2))</f>
        <v>Все объекты</v>
      </c>
    </row>
    <row r="704" spans="2:20" x14ac:dyDescent="0.25">
      <c r="B704" s="7">
        <v>45636</v>
      </c>
      <c r="C704" s="1" t="s">
        <v>196</v>
      </c>
      <c r="J704" s="1" t="s">
        <v>114</v>
      </c>
      <c r="K704" s="1" t="s">
        <v>112</v>
      </c>
      <c r="L704" s="1">
        <f>IF(OR(B704=0,B704=""),0,IF(COUNTIFS(Items!$E:$E,J704,Items!$F:$F,K704)+COUNTIFS(Items!$J:$J,J704,Items!$K:$K,K704)+COUNTIFS(Items!$O:$O,J704,Items!$P:$P,K704)=1,0,1))</f>
        <v>0</v>
      </c>
      <c r="M704" s="14">
        <v>1196</v>
      </c>
      <c r="N704" s="14">
        <v>0</v>
      </c>
      <c r="T704" s="10" t="str">
        <f>IF(RepPF!$L$4=Lists!$E$2,Lists!$E$2,IF(RepPF!$L$4&lt;&gt;"",IF($C704=RepPF!$L$4,RepPF!$L$4,0),Lists!$E$2))</f>
        <v>Все объекты</v>
      </c>
    </row>
    <row r="705" spans="2:20" x14ac:dyDescent="0.25">
      <c r="B705" s="7">
        <v>45637</v>
      </c>
      <c r="C705" s="1" t="s">
        <v>197</v>
      </c>
      <c r="J705" s="1" t="s">
        <v>44</v>
      </c>
      <c r="K705" s="1" t="s">
        <v>74</v>
      </c>
      <c r="L705" s="1">
        <f>IF(OR(B705=0,B705=""),0,IF(COUNTIFS(Items!$E:$E,J705,Items!$F:$F,K705)+COUNTIFS(Items!$J:$J,J705,Items!$K:$K,K705)+COUNTIFS(Items!$O:$O,J705,Items!$P:$P,K705)=1,0,1))</f>
        <v>0</v>
      </c>
      <c r="M705" s="14">
        <v>50284.999999999993</v>
      </c>
      <c r="N705" s="14">
        <v>0</v>
      </c>
      <c r="T705" s="10" t="str">
        <f>IF(RepPF!$L$4=Lists!$E$2,Lists!$E$2,IF(RepPF!$L$4&lt;&gt;"",IF($C705=RepPF!$L$4,RepPF!$L$4,0),Lists!$E$2))</f>
        <v>Все объекты</v>
      </c>
    </row>
    <row r="706" spans="2:20" x14ac:dyDescent="0.25">
      <c r="B706" s="7">
        <v>45637</v>
      </c>
      <c r="C706" s="1" t="s">
        <v>197</v>
      </c>
      <c r="J706" s="1" t="s">
        <v>44</v>
      </c>
      <c r="K706" s="1" t="s">
        <v>84</v>
      </c>
      <c r="L706" s="1">
        <f>IF(OR(B706=0,B706=""),0,IF(COUNTIFS(Items!$E:$E,J706,Items!$F:$F,K706)+COUNTIFS(Items!$J:$J,J706,Items!$K:$K,K706)+COUNTIFS(Items!$O:$O,J706,Items!$P:$P,K706)=1,0,1))</f>
        <v>0</v>
      </c>
      <c r="M706" s="14">
        <v>40782.17</v>
      </c>
      <c r="N706" s="14">
        <v>0</v>
      </c>
      <c r="T706" s="10" t="str">
        <f>IF(RepPF!$L$4=Lists!$E$2,Lists!$E$2,IF(RepPF!$L$4&lt;&gt;"",IF($C706=RepPF!$L$4,RepPF!$L$4,0),Lists!$E$2))</f>
        <v>Все объекты</v>
      </c>
    </row>
    <row r="707" spans="2:20" x14ac:dyDescent="0.25">
      <c r="B707" s="7">
        <v>45638</v>
      </c>
      <c r="C707" s="1" t="s">
        <v>197</v>
      </c>
      <c r="J707" s="1" t="s">
        <v>44</v>
      </c>
      <c r="K707" s="1" t="s">
        <v>84</v>
      </c>
      <c r="L707" s="1">
        <f>IF(OR(B707=0,B707=""),0,IF(COUNTIFS(Items!$E:$E,J707,Items!$F:$F,K707)+COUNTIFS(Items!$J:$J,J707,Items!$K:$K,K707)+COUNTIFS(Items!$O:$O,J707,Items!$P:$P,K707)=1,0,1))</f>
        <v>0</v>
      </c>
      <c r="M707" s="14">
        <v>323217.44</v>
      </c>
      <c r="N707" s="14">
        <v>0</v>
      </c>
      <c r="T707" s="10" t="str">
        <f>IF(RepPF!$L$4=Lists!$E$2,Lists!$E$2,IF(RepPF!$L$4&lt;&gt;"",IF($C707=RepPF!$L$4,RepPF!$L$4,0),Lists!$E$2))</f>
        <v>Все объекты</v>
      </c>
    </row>
    <row r="708" spans="2:20" x14ac:dyDescent="0.25">
      <c r="B708" s="7">
        <v>45638</v>
      </c>
      <c r="C708" s="1" t="s">
        <v>197</v>
      </c>
      <c r="J708" s="1" t="s">
        <v>44</v>
      </c>
      <c r="K708" s="1" t="s">
        <v>69</v>
      </c>
      <c r="L708" s="1">
        <f>IF(OR(B708=0,B708=""),0,IF(COUNTIFS(Items!$E:$E,J708,Items!$F:$F,K708)+COUNTIFS(Items!$J:$J,J708,Items!$K:$K,K708)+COUNTIFS(Items!$O:$O,J708,Items!$P:$P,K708)=1,0,1))</f>
        <v>0</v>
      </c>
      <c r="M708" s="14">
        <v>4305</v>
      </c>
      <c r="N708" s="14">
        <v>0</v>
      </c>
      <c r="T708" s="10" t="str">
        <f>IF(RepPF!$L$4=Lists!$E$2,Lists!$E$2,IF(RepPF!$L$4&lt;&gt;"",IF($C708=RepPF!$L$4,RepPF!$L$4,0),Lists!$E$2))</f>
        <v>Все объекты</v>
      </c>
    </row>
    <row r="709" spans="2:20" x14ac:dyDescent="0.25">
      <c r="B709" s="7">
        <v>45638</v>
      </c>
      <c r="C709" s="1" t="s">
        <v>194</v>
      </c>
      <c r="J709" s="1" t="s">
        <v>44</v>
      </c>
      <c r="K709" s="1" t="s">
        <v>92</v>
      </c>
      <c r="L709" s="1">
        <f>IF(OR(B709=0,B709=""),0,IF(COUNTIFS(Items!$E:$E,J709,Items!$F:$F,K709)+COUNTIFS(Items!$J:$J,J709,Items!$K:$K,K709)+COUNTIFS(Items!$O:$O,J709,Items!$P:$P,K709)=1,0,1))</f>
        <v>0</v>
      </c>
      <c r="M709" s="14">
        <v>7513.64</v>
      </c>
      <c r="N709" s="14">
        <v>0</v>
      </c>
      <c r="T709" s="10" t="str">
        <f>IF(RepPF!$L$4=Lists!$E$2,Lists!$E$2,IF(RepPF!$L$4&lt;&gt;"",IF($C709=RepPF!$L$4,RepPF!$L$4,0),Lists!$E$2))</f>
        <v>Все объекты</v>
      </c>
    </row>
    <row r="710" spans="2:20" x14ac:dyDescent="0.25">
      <c r="B710" s="7">
        <v>45638</v>
      </c>
      <c r="C710" s="1" t="s">
        <v>202</v>
      </c>
      <c r="J710" s="1" t="s">
        <v>44</v>
      </c>
      <c r="K710" s="1" t="s">
        <v>92</v>
      </c>
      <c r="L710" s="1">
        <f>IF(OR(B710=0,B710=""),0,IF(COUNTIFS(Items!$E:$E,J710,Items!$F:$F,K710)+COUNTIFS(Items!$J:$J,J710,Items!$K:$K,K710)+COUNTIFS(Items!$O:$O,J710,Items!$P:$P,K710)=1,0,1))</f>
        <v>0</v>
      </c>
      <c r="M710" s="14">
        <v>9228.7099999999991</v>
      </c>
      <c r="N710" s="14">
        <v>0</v>
      </c>
      <c r="T710" s="10" t="str">
        <f>IF(RepPF!$L$4=Lists!$E$2,Lists!$E$2,IF(RepPF!$L$4&lt;&gt;"",IF($C710=RepPF!$L$4,RepPF!$L$4,0),Lists!$E$2))</f>
        <v>Все объекты</v>
      </c>
    </row>
    <row r="711" spans="2:20" x14ac:dyDescent="0.25">
      <c r="B711" s="7">
        <v>45638</v>
      </c>
      <c r="C711" s="1" t="s">
        <v>203</v>
      </c>
      <c r="J711" s="1" t="s">
        <v>44</v>
      </c>
      <c r="K711" s="1" t="s">
        <v>92</v>
      </c>
      <c r="L711" s="1">
        <f>IF(OR(B711=0,B711=""),0,IF(COUNTIFS(Items!$E:$E,J711,Items!$F:$F,K711)+COUNTIFS(Items!$J:$J,J711,Items!$K:$K,K711)+COUNTIFS(Items!$O:$O,J711,Items!$P:$P,K711)=1,0,1))</f>
        <v>0</v>
      </c>
      <c r="M711" s="14">
        <v>11678.81</v>
      </c>
      <c r="N711" s="14">
        <v>0</v>
      </c>
      <c r="T711" s="10" t="str">
        <f>IF(RepPF!$L$4=Lists!$E$2,Lists!$E$2,IF(RepPF!$L$4&lt;&gt;"",IF($C711=RepPF!$L$4,RepPF!$L$4,0),Lists!$E$2))</f>
        <v>Все объекты</v>
      </c>
    </row>
    <row r="712" spans="2:20" x14ac:dyDescent="0.25">
      <c r="B712" s="7">
        <v>45638</v>
      </c>
      <c r="C712" s="1" t="s">
        <v>198</v>
      </c>
      <c r="J712" s="1" t="s">
        <v>44</v>
      </c>
      <c r="K712" s="1" t="s">
        <v>65</v>
      </c>
      <c r="L712" s="1">
        <f>IF(OR(B712=0,B712=""),0,IF(COUNTIFS(Items!$E:$E,J712,Items!$F:$F,K712)+COUNTIFS(Items!$J:$J,J712,Items!$K:$K,K712)+COUNTIFS(Items!$O:$O,J712,Items!$P:$P,K712)=1,0,1))</f>
        <v>0</v>
      </c>
      <c r="M712" s="14">
        <v>1820</v>
      </c>
      <c r="N712" s="14">
        <v>0</v>
      </c>
      <c r="T712" s="10" t="str">
        <f>IF(RepPF!$L$4=Lists!$E$2,Lists!$E$2,IF(RepPF!$L$4&lt;&gt;"",IF($C712=RepPF!$L$4,RepPF!$L$4,0),Lists!$E$2))</f>
        <v>Все объекты</v>
      </c>
    </row>
    <row r="713" spans="2:20" x14ac:dyDescent="0.25">
      <c r="B713" s="7">
        <v>45638</v>
      </c>
      <c r="C713" s="1" t="s">
        <v>198</v>
      </c>
      <c r="J713" s="1" t="s">
        <v>44</v>
      </c>
      <c r="K713" s="1" t="s">
        <v>65</v>
      </c>
      <c r="L713" s="1">
        <f>IF(OR(B713=0,B713=""),0,IF(COUNTIFS(Items!$E:$E,J713,Items!$F:$F,K713)+COUNTIFS(Items!$J:$J,J713,Items!$K:$K,K713)+COUNTIFS(Items!$O:$O,J713,Items!$P:$P,K713)=1,0,1))</f>
        <v>0</v>
      </c>
      <c r="M713" s="14">
        <v>2460</v>
      </c>
      <c r="N713" s="14">
        <v>0</v>
      </c>
      <c r="T713" s="10" t="str">
        <f>IF(RepPF!$L$4=Lists!$E$2,Lists!$E$2,IF(RepPF!$L$4&lt;&gt;"",IF($C713=RepPF!$L$4,RepPF!$L$4,0),Lists!$E$2))</f>
        <v>Все объекты</v>
      </c>
    </row>
    <row r="714" spans="2:20" x14ac:dyDescent="0.25">
      <c r="B714" s="7">
        <v>45639</v>
      </c>
      <c r="C714" s="1" t="s">
        <v>198</v>
      </c>
      <c r="J714" s="1" t="s">
        <v>44</v>
      </c>
      <c r="K714" s="1" t="s">
        <v>65</v>
      </c>
      <c r="L714" s="1">
        <f>IF(OR(B714=0,B714=""),0,IF(COUNTIFS(Items!$E:$E,J714,Items!$F:$F,K714)+COUNTIFS(Items!$J:$J,J714,Items!$K:$K,K714)+COUNTIFS(Items!$O:$O,J714,Items!$P:$P,K714)=1,0,1))</f>
        <v>0</v>
      </c>
      <c r="M714" s="14">
        <v>1840</v>
      </c>
      <c r="N714" s="14">
        <v>0</v>
      </c>
      <c r="T714" s="10" t="str">
        <f>IF(RepPF!$L$4=Lists!$E$2,Lists!$E$2,IF(RepPF!$L$4&lt;&gt;"",IF($C714=RepPF!$L$4,RepPF!$L$4,0),Lists!$E$2))</f>
        <v>Все объекты</v>
      </c>
    </row>
    <row r="715" spans="2:20" x14ac:dyDescent="0.25">
      <c r="B715" s="7">
        <v>45639</v>
      </c>
      <c r="C715" s="1" t="s">
        <v>196</v>
      </c>
      <c r="J715" s="1" t="s">
        <v>44</v>
      </c>
      <c r="K715" s="1" t="s">
        <v>67</v>
      </c>
      <c r="L715" s="1">
        <f>IF(OR(B715=0,B715=""),0,IF(COUNTIFS(Items!$E:$E,J715,Items!$F:$F,K715)+COUNTIFS(Items!$J:$J,J715,Items!$K:$K,K715)+COUNTIFS(Items!$O:$O,J715,Items!$P:$P,K715)=1,0,1))</f>
        <v>0</v>
      </c>
      <c r="M715" s="14">
        <v>39979.399999999994</v>
      </c>
      <c r="N715" s="14">
        <v>0</v>
      </c>
      <c r="T715" s="10" t="str">
        <f>IF(RepPF!$L$4=Lists!$E$2,Lists!$E$2,IF(RepPF!$L$4&lt;&gt;"",IF($C715=RepPF!$L$4,RepPF!$L$4,0),Lists!$E$2))</f>
        <v>Все объекты</v>
      </c>
    </row>
    <row r="716" spans="2:20" x14ac:dyDescent="0.25">
      <c r="B716" s="7">
        <v>45639</v>
      </c>
      <c r="C716" s="1" t="s">
        <v>195</v>
      </c>
      <c r="J716" s="1" t="s">
        <v>44</v>
      </c>
      <c r="K716" s="1" t="s">
        <v>77</v>
      </c>
      <c r="L716" s="1">
        <f>IF(OR(B716=0,B716=""),0,IF(COUNTIFS(Items!$E:$E,J716,Items!$F:$F,K716)+COUNTIFS(Items!$J:$J,J716,Items!$K:$K,K716)+COUNTIFS(Items!$O:$O,J716,Items!$P:$P,K716)=1,0,1))</f>
        <v>0</v>
      </c>
      <c r="M716" s="14">
        <v>33891</v>
      </c>
      <c r="N716" s="14">
        <v>0</v>
      </c>
      <c r="T716" s="10" t="str">
        <f>IF(RepPF!$L$4=Lists!$E$2,Lists!$E$2,IF(RepPF!$L$4&lt;&gt;"",IF($C716=RepPF!$L$4,RepPF!$L$4,0),Lists!$E$2))</f>
        <v>Все объекты</v>
      </c>
    </row>
    <row r="717" spans="2:20" x14ac:dyDescent="0.25">
      <c r="B717" s="7">
        <v>45641</v>
      </c>
      <c r="C717" s="1" t="s">
        <v>196</v>
      </c>
      <c r="J717" s="1" t="s">
        <v>44</v>
      </c>
      <c r="K717" s="1" t="s">
        <v>77</v>
      </c>
      <c r="L717" s="1">
        <f>IF(OR(B717=0,B717=""),0,IF(COUNTIFS(Items!$E:$E,J717,Items!$F:$F,K717)+COUNTIFS(Items!$J:$J,J717,Items!$K:$K,K717)+COUNTIFS(Items!$O:$O,J717,Items!$P:$P,K717)=1,0,1))</f>
        <v>0</v>
      </c>
      <c r="M717" s="14">
        <v>21567</v>
      </c>
      <c r="N717" s="14">
        <v>0</v>
      </c>
      <c r="T717" s="10" t="str">
        <f>IF(RepPF!$L$4=Lists!$E$2,Lists!$E$2,IF(RepPF!$L$4&lt;&gt;"",IF($C717=RepPF!$L$4,RepPF!$L$4,0),Lists!$E$2))</f>
        <v>Все объекты</v>
      </c>
    </row>
    <row r="718" spans="2:20" x14ac:dyDescent="0.25">
      <c r="B718" s="7">
        <v>45641</v>
      </c>
      <c r="C718" s="1" t="s">
        <v>194</v>
      </c>
      <c r="J718" s="1" t="s">
        <v>44</v>
      </c>
      <c r="K718" s="1" t="s">
        <v>92</v>
      </c>
      <c r="L718" s="1">
        <f>IF(OR(B718=0,B718=""),0,IF(COUNTIFS(Items!$E:$E,J718,Items!$F:$F,K718)+COUNTIFS(Items!$J:$J,J718,Items!$K:$K,K718)+COUNTIFS(Items!$O:$O,J718,Items!$P:$P,K718)=1,0,1))</f>
        <v>0</v>
      </c>
      <c r="M718" s="14">
        <v>26035.41</v>
      </c>
      <c r="N718" s="14">
        <v>0</v>
      </c>
      <c r="T718" s="10" t="str">
        <f>IF(RepPF!$L$4=Lists!$E$2,Lists!$E$2,IF(RepPF!$L$4&lt;&gt;"",IF($C718=RepPF!$L$4,RepPF!$L$4,0),Lists!$E$2))</f>
        <v>Все объекты</v>
      </c>
    </row>
    <row r="719" spans="2:20" x14ac:dyDescent="0.25">
      <c r="B719" s="7">
        <v>45641</v>
      </c>
      <c r="C719" s="1" t="s">
        <v>204</v>
      </c>
      <c r="J719" s="1" t="s">
        <v>44</v>
      </c>
      <c r="K719" s="1" t="s">
        <v>92</v>
      </c>
      <c r="L719" s="1">
        <f>IF(OR(B719=0,B719=""),0,IF(COUNTIFS(Items!$E:$E,J719,Items!$F:$F,K719)+COUNTIFS(Items!$J:$J,J719,Items!$K:$K,K719)+COUNTIFS(Items!$O:$O,J719,Items!$P:$P,K719)=1,0,1))</f>
        <v>0</v>
      </c>
      <c r="M719" s="14">
        <v>19473.64</v>
      </c>
      <c r="N719" s="14">
        <v>0</v>
      </c>
      <c r="T719" s="10" t="str">
        <f>IF(RepPF!$L$4=Lists!$E$2,Lists!$E$2,IF(RepPF!$L$4&lt;&gt;"",IF($C719=RepPF!$L$4,RepPF!$L$4,0),Lists!$E$2))</f>
        <v>Все объекты</v>
      </c>
    </row>
    <row r="720" spans="2:20" x14ac:dyDescent="0.25">
      <c r="B720" s="7">
        <v>45642</v>
      </c>
      <c r="C720" s="1" t="s">
        <v>205</v>
      </c>
      <c r="J720" s="1" t="s">
        <v>44</v>
      </c>
      <c r="K720" s="1" t="s">
        <v>92</v>
      </c>
      <c r="L720" s="1">
        <f>IF(OR(B720=0,B720=""),0,IF(COUNTIFS(Items!$E:$E,J720,Items!$F:$F,K720)+COUNTIFS(Items!$J:$J,J720,Items!$K:$K,K720)+COUNTIFS(Items!$O:$O,J720,Items!$P:$P,K720)=1,0,1))</f>
        <v>0</v>
      </c>
      <c r="M720" s="14">
        <v>23918.71</v>
      </c>
      <c r="N720" s="14">
        <v>0</v>
      </c>
      <c r="T720" s="10" t="str">
        <f>IF(RepPF!$L$4=Lists!$E$2,Lists!$E$2,IF(RepPF!$L$4&lt;&gt;"",IF($C720=RepPF!$L$4,RepPF!$L$4,0),Lists!$E$2))</f>
        <v>Все объекты</v>
      </c>
    </row>
    <row r="721" spans="2:20" x14ac:dyDescent="0.25">
      <c r="B721" s="7">
        <v>45642</v>
      </c>
      <c r="C721" s="1" t="s">
        <v>194</v>
      </c>
      <c r="J721" s="1" t="s">
        <v>44</v>
      </c>
      <c r="K721" s="1" t="s">
        <v>92</v>
      </c>
      <c r="L721" s="1">
        <f>IF(OR(B721=0,B721=""),0,IF(COUNTIFS(Items!$E:$E,J721,Items!$F:$F,K721)+COUNTIFS(Items!$J:$J,J721,Items!$K:$K,K721)+COUNTIFS(Items!$O:$O,J721,Items!$P:$P,K721)=1,0,1))</f>
        <v>0</v>
      </c>
      <c r="M721" s="14">
        <v>23833.809999999998</v>
      </c>
      <c r="N721" s="14">
        <v>0</v>
      </c>
      <c r="T721" s="10" t="str">
        <f>IF(RepPF!$L$4=Lists!$E$2,Lists!$E$2,IF(RepPF!$L$4&lt;&gt;"",IF($C721=RepPF!$L$4,RepPF!$L$4,0),Lists!$E$2))</f>
        <v>Все объекты</v>
      </c>
    </row>
    <row r="722" spans="2:20" x14ac:dyDescent="0.25">
      <c r="B722" s="7">
        <v>45642</v>
      </c>
      <c r="C722" s="1" t="s">
        <v>204</v>
      </c>
      <c r="J722" s="1" t="s">
        <v>44</v>
      </c>
      <c r="K722" s="1" t="s">
        <v>92</v>
      </c>
      <c r="L722" s="1">
        <f>IF(OR(B722=0,B722=""),0,IF(COUNTIFS(Items!$E:$E,J722,Items!$F:$F,K722)+COUNTIFS(Items!$J:$J,J722,Items!$K:$K,K722)+COUNTIFS(Items!$O:$O,J722,Items!$P:$P,K722)=1,0,1))</f>
        <v>0</v>
      </c>
      <c r="M722" s="14">
        <v>15166.970000000001</v>
      </c>
      <c r="N722" s="14">
        <v>0</v>
      </c>
      <c r="T722" s="10" t="str">
        <f>IF(RepPF!$L$4=Lists!$E$2,Lists!$E$2,IF(RepPF!$L$4&lt;&gt;"",IF($C722=RepPF!$L$4,RepPF!$L$4,0),Lists!$E$2))</f>
        <v>Все объекты</v>
      </c>
    </row>
    <row r="723" spans="2:20" x14ac:dyDescent="0.25">
      <c r="B723" s="7">
        <v>45644</v>
      </c>
      <c r="C723" s="1" t="s">
        <v>205</v>
      </c>
      <c r="J723" s="1" t="s">
        <v>44</v>
      </c>
      <c r="K723" s="1" t="s">
        <v>92</v>
      </c>
      <c r="L723" s="1">
        <f>IF(OR(B723=0,B723=""),0,IF(COUNTIFS(Items!$E:$E,J723,Items!$F:$F,K723)+COUNTIFS(Items!$J:$J,J723,Items!$K:$K,K723)+COUNTIFS(Items!$O:$O,J723,Items!$P:$P,K723)=1,0,1))</f>
        <v>0</v>
      </c>
      <c r="M723" s="14">
        <v>20500.41</v>
      </c>
      <c r="N723" s="14">
        <v>0</v>
      </c>
      <c r="T723" s="10" t="str">
        <f>IF(RepPF!$L$4=Lists!$E$2,Lists!$E$2,IF(RepPF!$L$4&lt;&gt;"",IF($C723=RepPF!$L$4,RepPF!$L$4,0),Lists!$E$2))</f>
        <v>Все объекты</v>
      </c>
    </row>
    <row r="724" spans="2:20" x14ac:dyDescent="0.25">
      <c r="B724" s="7">
        <v>45644</v>
      </c>
      <c r="C724" s="1" t="s">
        <v>197</v>
      </c>
      <c r="J724" s="1" t="s">
        <v>44</v>
      </c>
      <c r="K724" s="1" t="s">
        <v>89</v>
      </c>
      <c r="L724" s="1">
        <f>IF(OR(B724=0,B724=""),0,IF(COUNTIFS(Items!$E:$E,J724,Items!$F:$F,K724)+COUNTIFS(Items!$J:$J,J724,Items!$K:$K,K724)+COUNTIFS(Items!$O:$O,J724,Items!$P:$P,K724)=1,0,1))</f>
        <v>0</v>
      </c>
      <c r="M724" s="14">
        <v>75946</v>
      </c>
      <c r="N724" s="14">
        <v>0</v>
      </c>
      <c r="T724" s="10" t="str">
        <f>IF(RepPF!$L$4=Lists!$E$2,Lists!$E$2,IF(RepPF!$L$4&lt;&gt;"",IF($C724=RepPF!$L$4,RepPF!$L$4,0),Lists!$E$2))</f>
        <v>Все объекты</v>
      </c>
    </row>
    <row r="725" spans="2:20" x14ac:dyDescent="0.25">
      <c r="B725" s="7">
        <v>45644</v>
      </c>
      <c r="C725" s="1" t="s">
        <v>199</v>
      </c>
      <c r="J725" s="1" t="s">
        <v>44</v>
      </c>
      <c r="K725" s="1" t="s">
        <v>86</v>
      </c>
      <c r="L725" s="1">
        <f>IF(OR(B725=0,B725=""),0,IF(COUNTIFS(Items!$E:$E,J725,Items!$F:$F,K725)+COUNTIFS(Items!$J:$J,J725,Items!$K:$K,K725)+COUNTIFS(Items!$O:$O,J725,Items!$P:$P,K725)=1,0,1))</f>
        <v>0</v>
      </c>
      <c r="M725" s="14">
        <v>45199.999999999993</v>
      </c>
      <c r="N725" s="14">
        <v>0</v>
      </c>
      <c r="T725" s="10" t="str">
        <f>IF(RepPF!$L$4=Lists!$E$2,Lists!$E$2,IF(RepPF!$L$4&lt;&gt;"",IF($C725=RepPF!$L$4,RepPF!$L$4,0),Lists!$E$2))</f>
        <v>Все объекты</v>
      </c>
    </row>
    <row r="726" spans="2:20" x14ac:dyDescent="0.25">
      <c r="B726" s="7">
        <v>45644</v>
      </c>
      <c r="C726" s="1" t="s">
        <v>200</v>
      </c>
      <c r="J726" s="1" t="s">
        <v>44</v>
      </c>
      <c r="K726" s="1" t="s">
        <v>86</v>
      </c>
      <c r="L726" s="1">
        <f>IF(OR(B726=0,B726=""),0,IF(COUNTIFS(Items!$E:$E,J726,Items!$F:$F,K726)+COUNTIFS(Items!$J:$J,J726,Items!$K:$K,K726)+COUNTIFS(Items!$O:$O,J726,Items!$P:$P,K726)=1,0,1))</f>
        <v>0</v>
      </c>
      <c r="M726" s="14">
        <v>128700</v>
      </c>
      <c r="N726" s="14">
        <v>0</v>
      </c>
      <c r="T726" s="10" t="str">
        <f>IF(RepPF!$L$4=Lists!$E$2,Lists!$E$2,IF(RepPF!$L$4&lt;&gt;"",IF($C726=RepPF!$L$4,RepPF!$L$4,0),Lists!$E$2))</f>
        <v>Все объекты</v>
      </c>
    </row>
    <row r="727" spans="2:20" x14ac:dyDescent="0.25">
      <c r="B727" s="7">
        <v>45644</v>
      </c>
      <c r="C727" s="1" t="s">
        <v>201</v>
      </c>
      <c r="J727" s="1" t="s">
        <v>44</v>
      </c>
      <c r="K727" s="1" t="s">
        <v>86</v>
      </c>
      <c r="L727" s="1">
        <f>IF(OR(B727=0,B727=""),0,IF(COUNTIFS(Items!$E:$E,J727,Items!$F:$F,K727)+COUNTIFS(Items!$J:$J,J727,Items!$K:$K,K727)+COUNTIFS(Items!$O:$O,J727,Items!$P:$P,K727)=1,0,1))</f>
        <v>0</v>
      </c>
      <c r="M727" s="14">
        <v>44089.5</v>
      </c>
      <c r="N727" s="14">
        <v>0</v>
      </c>
      <c r="T727" s="10" t="str">
        <f>IF(RepPF!$L$4=Lists!$E$2,Lists!$E$2,IF(RepPF!$L$4&lt;&gt;"",IF($C727=RepPF!$L$4,RepPF!$L$4,0),Lists!$E$2))</f>
        <v>Все объекты</v>
      </c>
    </row>
    <row r="728" spans="2:20" x14ac:dyDescent="0.25">
      <c r="B728" s="7">
        <v>45644</v>
      </c>
      <c r="C728" s="1" t="s">
        <v>204</v>
      </c>
      <c r="J728" s="1" t="s">
        <v>44</v>
      </c>
      <c r="K728" s="1" t="s">
        <v>86</v>
      </c>
      <c r="L728" s="1">
        <f>IF(OR(B728=0,B728=""),0,IF(COUNTIFS(Items!$E:$E,J728,Items!$F:$F,K728)+COUNTIFS(Items!$J:$J,J728,Items!$K:$K,K728)+COUNTIFS(Items!$O:$O,J728,Items!$P:$P,K728)=1,0,1))</f>
        <v>0</v>
      </c>
      <c r="M728" s="14">
        <v>2460</v>
      </c>
      <c r="N728" s="14">
        <v>0</v>
      </c>
      <c r="T728" s="10" t="str">
        <f>IF(RepPF!$L$4=Lists!$E$2,Lists!$E$2,IF(RepPF!$L$4&lt;&gt;"",IF($C728=RepPF!$L$4,RepPF!$L$4,0),Lists!$E$2))</f>
        <v>Все объекты</v>
      </c>
    </row>
    <row r="729" spans="2:20" x14ac:dyDescent="0.25">
      <c r="B729" s="7">
        <v>45644</v>
      </c>
      <c r="C729" s="1" t="s">
        <v>205</v>
      </c>
      <c r="J729" s="1" t="s">
        <v>44</v>
      </c>
      <c r="K729" s="1" t="s">
        <v>86</v>
      </c>
      <c r="L729" s="1">
        <f>IF(OR(B729=0,B729=""),0,IF(COUNTIFS(Items!$E:$E,J729,Items!$F:$F,K729)+COUNTIFS(Items!$J:$J,J729,Items!$K:$K,K729)+COUNTIFS(Items!$O:$O,J729,Items!$P:$P,K729)=1,0,1))</f>
        <v>0</v>
      </c>
      <c r="M729" s="14">
        <v>1840</v>
      </c>
      <c r="N729" s="14">
        <v>0</v>
      </c>
      <c r="T729" s="10" t="str">
        <f>IF(RepPF!$L$4=Lists!$E$2,Lists!$E$2,IF(RepPF!$L$4&lt;&gt;"",IF($C729=RepPF!$L$4,RepPF!$L$4,0),Lists!$E$2))</f>
        <v>Все объекты</v>
      </c>
    </row>
    <row r="730" spans="2:20" x14ac:dyDescent="0.25">
      <c r="B730" s="7">
        <v>45644</v>
      </c>
      <c r="C730" s="1" t="s">
        <v>194</v>
      </c>
      <c r="J730" s="1" t="s">
        <v>44</v>
      </c>
      <c r="K730" s="1" t="s">
        <v>86</v>
      </c>
      <c r="L730" s="1">
        <f>IF(OR(B730=0,B730=""),0,IF(COUNTIFS(Items!$E:$E,J730,Items!$F:$F,K730)+COUNTIFS(Items!$J:$J,J730,Items!$K:$K,K730)+COUNTIFS(Items!$O:$O,J730,Items!$P:$P,K730)=1,0,1))</f>
        <v>0</v>
      </c>
      <c r="M730" s="14">
        <v>2260</v>
      </c>
      <c r="N730" s="14">
        <v>0</v>
      </c>
      <c r="T730" s="10" t="str">
        <f>IF(RepPF!$L$4=Lists!$E$2,Lists!$E$2,IF(RepPF!$L$4&lt;&gt;"",IF($C730=RepPF!$L$4,RepPF!$L$4,0),Lists!$E$2))</f>
        <v>Все объекты</v>
      </c>
    </row>
    <row r="731" spans="2:20" x14ac:dyDescent="0.25">
      <c r="B731" s="7">
        <v>45644</v>
      </c>
      <c r="C731" s="1" t="s">
        <v>196</v>
      </c>
      <c r="J731" s="1" t="s">
        <v>44</v>
      </c>
      <c r="K731" s="1" t="s">
        <v>72</v>
      </c>
      <c r="L731" s="1">
        <f>IF(OR(B731=0,B731=""),0,IF(COUNTIFS(Items!$E:$E,J731,Items!$F:$F,K731)+COUNTIFS(Items!$J:$J,J731,Items!$K:$K,K731)+COUNTIFS(Items!$O:$O,J731,Items!$P:$P,K731)=1,0,1))</f>
        <v>0</v>
      </c>
      <c r="M731" s="14">
        <v>4290</v>
      </c>
      <c r="N731" s="14">
        <v>0</v>
      </c>
      <c r="T731" s="10" t="str">
        <f>IF(RepPF!$L$4=Lists!$E$2,Lists!$E$2,IF(RepPF!$L$4&lt;&gt;"",IF($C731=RepPF!$L$4,RepPF!$L$4,0),Lists!$E$2))</f>
        <v>Все объекты</v>
      </c>
    </row>
    <row r="732" spans="2:20" x14ac:dyDescent="0.25">
      <c r="B732" s="7">
        <v>45644</v>
      </c>
      <c r="C732" s="1" t="s">
        <v>196</v>
      </c>
      <c r="J732" s="1" t="s">
        <v>44</v>
      </c>
      <c r="K732" s="1" t="s">
        <v>67</v>
      </c>
      <c r="L732" s="1">
        <f>IF(OR(B732=0,B732=""),0,IF(COUNTIFS(Items!$E:$E,J732,Items!$F:$F,K732)+COUNTIFS(Items!$J:$J,J732,Items!$K:$K,K732)+COUNTIFS(Items!$O:$O,J732,Items!$P:$P,K732)=1,0,1))</f>
        <v>0</v>
      </c>
      <c r="M732" s="14">
        <v>7280</v>
      </c>
      <c r="N732" s="14">
        <v>0</v>
      </c>
      <c r="T732" s="10" t="str">
        <f>IF(RepPF!$L$4=Lists!$E$2,Lists!$E$2,IF(RepPF!$L$4&lt;&gt;"",IF($C732=RepPF!$L$4,RepPF!$L$4,0),Lists!$E$2))</f>
        <v>Все объекты</v>
      </c>
    </row>
    <row r="733" spans="2:20" x14ac:dyDescent="0.25">
      <c r="B733" s="7">
        <v>45645</v>
      </c>
      <c r="C733" s="1" t="s">
        <v>196</v>
      </c>
      <c r="J733" s="1" t="s">
        <v>44</v>
      </c>
      <c r="K733" s="1" t="s">
        <v>76</v>
      </c>
      <c r="L733" s="1">
        <f>IF(OR(B733=0,B733=""),0,IF(COUNTIFS(Items!$E:$E,J733,Items!$F:$F,K733)+COUNTIFS(Items!$J:$J,J733,Items!$K:$K,K733)+COUNTIFS(Items!$O:$O,J733,Items!$P:$P,K733)=1,0,1))</f>
        <v>0</v>
      </c>
      <c r="M733" s="14">
        <v>88333.68</v>
      </c>
      <c r="N733" s="14">
        <v>0</v>
      </c>
      <c r="T733" s="10" t="str">
        <f>IF(RepPF!$L$4=Lists!$E$2,Lists!$E$2,IF(RepPF!$L$4&lt;&gt;"",IF($C733=RepPF!$L$4,RepPF!$L$4,0),Lists!$E$2))</f>
        <v>Все объекты</v>
      </c>
    </row>
    <row r="734" spans="2:20" x14ac:dyDescent="0.25">
      <c r="B734" s="7">
        <v>45647</v>
      </c>
      <c r="C734" s="1" t="s">
        <v>197</v>
      </c>
      <c r="J734" s="1" t="s">
        <v>44</v>
      </c>
      <c r="K734" s="1" t="s">
        <v>74</v>
      </c>
      <c r="L734" s="1">
        <f>IF(OR(B734=0,B734=""),0,IF(COUNTIFS(Items!$E:$E,J734,Items!$F:$F,K734)+COUNTIFS(Items!$J:$J,J734,Items!$K:$K,K734)+COUNTIFS(Items!$O:$O,J734,Items!$P:$P,K734)=1,0,1))</f>
        <v>0</v>
      </c>
      <c r="M734" s="14">
        <v>103900.20000000001</v>
      </c>
      <c r="N734" s="14">
        <v>0</v>
      </c>
      <c r="T734" s="10" t="str">
        <f>IF(RepPF!$L$4=Lists!$E$2,Lists!$E$2,IF(RepPF!$L$4&lt;&gt;"",IF($C734=RepPF!$L$4,RepPF!$L$4,0),Lists!$E$2))</f>
        <v>Все объекты</v>
      </c>
    </row>
    <row r="735" spans="2:20" x14ac:dyDescent="0.25">
      <c r="B735" s="7">
        <v>45647</v>
      </c>
      <c r="C735" s="1" t="s">
        <v>196</v>
      </c>
      <c r="J735" s="1" t="s">
        <v>44</v>
      </c>
      <c r="K735" s="1" t="s">
        <v>66</v>
      </c>
      <c r="L735" s="1">
        <f>IF(OR(B735=0,B735=""),0,IF(COUNTIFS(Items!$E:$E,J735,Items!$F:$F,K735)+COUNTIFS(Items!$J:$J,J735,Items!$K:$K,K735)+COUNTIFS(Items!$O:$O,J735,Items!$P:$P,K735)=1,0,1))</f>
        <v>0</v>
      </c>
      <c r="M735" s="14">
        <v>12820.98</v>
      </c>
      <c r="N735" s="14">
        <v>0</v>
      </c>
      <c r="T735" s="10" t="str">
        <f>IF(RepPF!$L$4=Lists!$E$2,Lists!$E$2,IF(RepPF!$L$4&lt;&gt;"",IF($C735=RepPF!$L$4,RepPF!$L$4,0),Lists!$E$2))</f>
        <v>Все объекты</v>
      </c>
    </row>
    <row r="736" spans="2:20" x14ac:dyDescent="0.25">
      <c r="B736" s="7">
        <v>45647</v>
      </c>
      <c r="C736" s="1" t="s">
        <v>194</v>
      </c>
      <c r="J736" s="1" t="s">
        <v>44</v>
      </c>
      <c r="K736" s="1" t="s">
        <v>65</v>
      </c>
      <c r="L736" s="1">
        <f>IF(OR(B736=0,B736=""),0,IF(COUNTIFS(Items!$E:$E,J736,Items!$F:$F,K736)+COUNTIFS(Items!$J:$J,J736,Items!$K:$K,K736)+COUNTIFS(Items!$O:$O,J736,Items!$P:$P,K736)=1,0,1))</f>
        <v>0</v>
      </c>
      <c r="M736" s="14">
        <v>2681.25</v>
      </c>
      <c r="N736" s="14">
        <v>0</v>
      </c>
      <c r="T736" s="10" t="str">
        <f>IF(RepPF!$L$4=Lists!$E$2,Lists!$E$2,IF(RepPF!$L$4&lt;&gt;"",IF($C736=RepPF!$L$4,RepPF!$L$4,0),Lists!$E$2))</f>
        <v>Все объекты</v>
      </c>
    </row>
    <row r="737" spans="2:20" x14ac:dyDescent="0.25">
      <c r="B737" s="7">
        <v>45647</v>
      </c>
      <c r="C737" s="1" t="s">
        <v>204</v>
      </c>
      <c r="J737" s="1" t="s">
        <v>44</v>
      </c>
      <c r="K737" s="1" t="s">
        <v>65</v>
      </c>
      <c r="L737" s="1">
        <f>IF(OR(B737=0,B737=""),0,IF(COUNTIFS(Items!$E:$E,J737,Items!$F:$F,K737)+COUNTIFS(Items!$J:$J,J737,Items!$K:$K,K737)+COUNTIFS(Items!$O:$O,J737,Items!$P:$P,K737)=1,0,1))</f>
        <v>0</v>
      </c>
      <c r="M737" s="14">
        <v>1706.25</v>
      </c>
      <c r="N737" s="14">
        <v>0</v>
      </c>
      <c r="T737" s="10" t="str">
        <f>IF(RepPF!$L$4=Lists!$E$2,Lists!$E$2,IF(RepPF!$L$4&lt;&gt;"",IF($C737=RepPF!$L$4,RepPF!$L$4,0),Lists!$E$2))</f>
        <v>Все объекты</v>
      </c>
    </row>
    <row r="738" spans="2:20" x14ac:dyDescent="0.25">
      <c r="B738" s="7">
        <v>45647</v>
      </c>
      <c r="C738" s="1" t="s">
        <v>205</v>
      </c>
      <c r="J738" s="1" t="s">
        <v>44</v>
      </c>
      <c r="K738" s="1" t="s">
        <v>65</v>
      </c>
      <c r="L738" s="1">
        <f>IF(OR(B738=0,B738=""),0,IF(COUNTIFS(Items!$E:$E,J738,Items!$F:$F,K738)+COUNTIFS(Items!$J:$J,J738,Items!$K:$K,K738)+COUNTIFS(Items!$O:$O,J738,Items!$P:$P,K738)=1,0,1))</f>
        <v>0</v>
      </c>
      <c r="M738" s="14">
        <v>2306.25</v>
      </c>
      <c r="N738" s="14">
        <v>0</v>
      </c>
      <c r="T738" s="10" t="str">
        <f>IF(RepPF!$L$4=Lists!$E$2,Lists!$E$2,IF(RepPF!$L$4&lt;&gt;"",IF($C738=RepPF!$L$4,RepPF!$L$4,0),Lists!$E$2))</f>
        <v>Все объекты</v>
      </c>
    </row>
    <row r="739" spans="2:20" x14ac:dyDescent="0.25">
      <c r="B739" s="7">
        <v>45647</v>
      </c>
      <c r="C739" s="1" t="s">
        <v>206</v>
      </c>
      <c r="J739" s="1" t="s">
        <v>44</v>
      </c>
      <c r="K739" s="1" t="s">
        <v>65</v>
      </c>
      <c r="L739" s="1">
        <f>IF(OR(B739=0,B739=""),0,IF(COUNTIFS(Items!$E:$E,J739,Items!$F:$F,K739)+COUNTIFS(Items!$J:$J,J739,Items!$K:$K,K739)+COUNTIFS(Items!$O:$O,J739,Items!$P:$P,K739)=1,0,1))</f>
        <v>0</v>
      </c>
      <c r="M739" s="14">
        <v>1725</v>
      </c>
      <c r="N739" s="14">
        <v>0</v>
      </c>
      <c r="T739" s="10" t="str">
        <f>IF(RepPF!$L$4=Lists!$E$2,Lists!$E$2,IF(RepPF!$L$4&lt;&gt;"",IF($C739=RepPF!$L$4,RepPF!$L$4,0),Lists!$E$2))</f>
        <v>Все объекты</v>
      </c>
    </row>
    <row r="740" spans="2:20" x14ac:dyDescent="0.25">
      <c r="B740" s="7">
        <v>45647</v>
      </c>
      <c r="C740" s="1" t="s">
        <v>207</v>
      </c>
      <c r="J740" s="1" t="s">
        <v>44</v>
      </c>
      <c r="K740" s="1" t="s">
        <v>65</v>
      </c>
      <c r="L740" s="1">
        <f>IF(OR(B740=0,B740=""),0,IF(COUNTIFS(Items!$E:$E,J740,Items!$F:$F,K740)+COUNTIFS(Items!$J:$J,J740,Items!$K:$K,K740)+COUNTIFS(Items!$O:$O,J740,Items!$P:$P,K740)=1,0,1))</f>
        <v>0</v>
      </c>
      <c r="M740" s="14">
        <v>2118.75</v>
      </c>
      <c r="N740" s="14">
        <v>0</v>
      </c>
      <c r="T740" s="10" t="str">
        <f>IF(RepPF!$L$4=Lists!$E$2,Lists!$E$2,IF(RepPF!$L$4&lt;&gt;"",IF($C740=RepPF!$L$4,RepPF!$L$4,0),Lists!$E$2))</f>
        <v>Все объекты</v>
      </c>
    </row>
    <row r="741" spans="2:20" x14ac:dyDescent="0.25">
      <c r="B741" s="7">
        <v>45647</v>
      </c>
      <c r="C741" s="1" t="s">
        <v>208</v>
      </c>
      <c r="J741" s="1" t="s">
        <v>44</v>
      </c>
      <c r="K741" s="1" t="s">
        <v>65</v>
      </c>
      <c r="L741" s="1">
        <f>IF(OR(B741=0,B741=""),0,IF(COUNTIFS(Items!$E:$E,J741,Items!$F:$F,K741)+COUNTIFS(Items!$J:$J,J741,Items!$K:$K,K741)+COUNTIFS(Items!$O:$O,J741,Items!$P:$P,K741)=1,0,1))</f>
        <v>0</v>
      </c>
      <c r="M741" s="14">
        <v>2681.25</v>
      </c>
      <c r="N741" s="14">
        <v>0</v>
      </c>
      <c r="T741" s="10" t="str">
        <f>IF(RepPF!$L$4=Lists!$E$2,Lists!$E$2,IF(RepPF!$L$4&lt;&gt;"",IF($C741=RepPF!$L$4,RepPF!$L$4,0),Lists!$E$2))</f>
        <v>Все объекты</v>
      </c>
    </row>
    <row r="742" spans="2:20" x14ac:dyDescent="0.25">
      <c r="B742" s="7">
        <v>45647</v>
      </c>
      <c r="C742" s="1" t="s">
        <v>209</v>
      </c>
      <c r="J742" s="1" t="s">
        <v>44</v>
      </c>
      <c r="K742" s="1" t="s">
        <v>65</v>
      </c>
      <c r="L742" s="1">
        <f>IF(OR(B742=0,B742=""),0,IF(COUNTIFS(Items!$E:$E,J742,Items!$F:$F,K742)+COUNTIFS(Items!$J:$J,J742,Items!$K:$K,K742)+COUNTIFS(Items!$O:$O,J742,Items!$P:$P,K742)=1,0,1))</f>
        <v>0</v>
      </c>
      <c r="M742" s="14">
        <v>1706.25</v>
      </c>
      <c r="N742" s="14">
        <v>0</v>
      </c>
      <c r="T742" s="10" t="str">
        <f>IF(RepPF!$L$4=Lists!$E$2,Lists!$E$2,IF(RepPF!$L$4&lt;&gt;"",IF($C742=RepPF!$L$4,RepPF!$L$4,0),Lists!$E$2))</f>
        <v>Все объекты</v>
      </c>
    </row>
    <row r="743" spans="2:20" x14ac:dyDescent="0.25">
      <c r="B743" s="7">
        <v>45651</v>
      </c>
      <c r="C743" s="1" t="s">
        <v>210</v>
      </c>
      <c r="J743" s="1" t="s">
        <v>44</v>
      </c>
      <c r="K743" s="1" t="s">
        <v>65</v>
      </c>
      <c r="L743" s="1">
        <f>IF(OR(B743=0,B743=""),0,IF(COUNTIFS(Items!$E:$E,J743,Items!$F:$F,K743)+COUNTIFS(Items!$J:$J,J743,Items!$K:$K,K743)+COUNTIFS(Items!$O:$O,J743,Items!$P:$P,K743)=1,0,1))</f>
        <v>0</v>
      </c>
      <c r="M743" s="14">
        <v>2306.25</v>
      </c>
      <c r="N743" s="14">
        <v>0</v>
      </c>
      <c r="T743" s="10" t="str">
        <f>IF(RepPF!$L$4=Lists!$E$2,Lists!$E$2,IF(RepPF!$L$4&lt;&gt;"",IF($C743=RepPF!$L$4,RepPF!$L$4,0),Lists!$E$2))</f>
        <v>Все объекты</v>
      </c>
    </row>
    <row r="744" spans="2:20" x14ac:dyDescent="0.25">
      <c r="B744" s="7">
        <v>45651</v>
      </c>
      <c r="C744" s="1" t="s">
        <v>201</v>
      </c>
      <c r="J744" s="1" t="s">
        <v>44</v>
      </c>
      <c r="K744" s="1" t="s">
        <v>86</v>
      </c>
      <c r="L744" s="1">
        <f>IF(OR(B744=0,B744=""),0,IF(COUNTIFS(Items!$E:$E,J744,Items!$F:$F,K744)+COUNTIFS(Items!$J:$J,J744,Items!$K:$K,K744)+COUNTIFS(Items!$O:$O,J744,Items!$P:$P,K744)=1,0,1))</f>
        <v>0</v>
      </c>
      <c r="M744" s="14">
        <v>55200</v>
      </c>
      <c r="N744" s="14">
        <v>0</v>
      </c>
      <c r="T744" s="10" t="str">
        <f>IF(RepPF!$L$4=Lists!$E$2,Lists!$E$2,IF(RepPF!$L$4&lt;&gt;"",IF($C744=RepPF!$L$4,RepPF!$L$4,0),Lists!$E$2))</f>
        <v>Все объекты</v>
      </c>
    </row>
    <row r="745" spans="2:20" x14ac:dyDescent="0.25">
      <c r="B745" s="7">
        <v>45651</v>
      </c>
      <c r="C745" s="1" t="s">
        <v>199</v>
      </c>
      <c r="J745" s="1" t="s">
        <v>44</v>
      </c>
      <c r="K745" s="1" t="s">
        <v>86</v>
      </c>
      <c r="L745" s="1">
        <f>IF(OR(B745=0,B745=""),0,IF(COUNTIFS(Items!$E:$E,J745,Items!$F:$F,K745)+COUNTIFS(Items!$J:$J,J745,Items!$K:$K,K745)+COUNTIFS(Items!$O:$O,J745,Items!$P:$P,K745)=1,0,1))</f>
        <v>0</v>
      </c>
      <c r="M745" s="14">
        <v>67800</v>
      </c>
      <c r="N745" s="14">
        <v>0</v>
      </c>
      <c r="T745" s="10" t="str">
        <f>IF(RepPF!$L$4=Lists!$E$2,Lists!$E$2,IF(RepPF!$L$4&lt;&gt;"",IF($C745=RepPF!$L$4,RepPF!$L$4,0),Lists!$E$2))</f>
        <v>Все объекты</v>
      </c>
    </row>
    <row r="746" spans="2:20" x14ac:dyDescent="0.25">
      <c r="B746" s="7">
        <v>45651</v>
      </c>
      <c r="C746" s="1" t="s">
        <v>198</v>
      </c>
      <c r="J746" s="1" t="s">
        <v>44</v>
      </c>
      <c r="K746" s="1" t="s">
        <v>86</v>
      </c>
      <c r="L746" s="1">
        <f>IF(OR(B746=0,B746=""),0,IF(COUNTIFS(Items!$E:$E,J746,Items!$F:$F,K746)+COUNTIFS(Items!$J:$J,J746,Items!$K:$K,K746)+COUNTIFS(Items!$O:$O,J746,Items!$P:$P,K746)=1,0,1))</f>
        <v>0</v>
      </c>
      <c r="M746" s="14">
        <v>21950.5</v>
      </c>
      <c r="N746" s="14">
        <v>0</v>
      </c>
      <c r="T746" s="10" t="str">
        <f>IF(RepPF!$L$4=Lists!$E$2,Lists!$E$2,IF(RepPF!$L$4&lt;&gt;"",IF($C746=RepPF!$L$4,RepPF!$L$4,0),Lists!$E$2))</f>
        <v>Все объекты</v>
      </c>
    </row>
    <row r="747" spans="2:20" x14ac:dyDescent="0.25">
      <c r="B747" s="7">
        <v>45651</v>
      </c>
      <c r="C747" s="1" t="s">
        <v>197</v>
      </c>
      <c r="J747" s="1" t="s">
        <v>44</v>
      </c>
      <c r="K747" s="1" t="s">
        <v>83</v>
      </c>
      <c r="L747" s="1">
        <f>IF(OR(B747=0,B747=""),0,IF(COUNTIFS(Items!$E:$E,J747,Items!$F:$F,K747)+COUNTIFS(Items!$J:$J,J747,Items!$K:$K,K747)+COUNTIFS(Items!$O:$O,J747,Items!$P:$P,K747)=1,0,1))</f>
        <v>0</v>
      </c>
      <c r="M747" s="14">
        <v>54600</v>
      </c>
      <c r="N747" s="14">
        <v>0</v>
      </c>
      <c r="T747" s="10" t="str">
        <f>IF(RepPF!$L$4=Lists!$E$2,Lists!$E$2,IF(RepPF!$L$4&lt;&gt;"",IF($C747=RepPF!$L$4,RepPF!$L$4,0),Lists!$E$2))</f>
        <v>Все объекты</v>
      </c>
    </row>
    <row r="748" spans="2:20" x14ac:dyDescent="0.25">
      <c r="B748" s="7">
        <v>45651</v>
      </c>
      <c r="C748" s="1" t="s">
        <v>197</v>
      </c>
      <c r="J748" s="1" t="s">
        <v>44</v>
      </c>
      <c r="K748" s="1" t="s">
        <v>89</v>
      </c>
      <c r="L748" s="1">
        <f>IF(OR(B748=0,B748=""),0,IF(COUNTIFS(Items!$E:$E,J748,Items!$F:$F,K748)+COUNTIFS(Items!$J:$J,J748,Items!$K:$K,K748)+COUNTIFS(Items!$O:$O,J748,Items!$P:$P,K748)=1,0,1))</f>
        <v>0</v>
      </c>
      <c r="M748" s="14">
        <v>100737</v>
      </c>
      <c r="N748" s="14">
        <v>0</v>
      </c>
      <c r="T748" s="10" t="str">
        <f>IF(RepPF!$L$4=Lists!$E$2,Lists!$E$2,IF(RepPF!$L$4&lt;&gt;"",IF($C748=RepPF!$L$4,RepPF!$L$4,0),Lists!$E$2))</f>
        <v>Все объекты</v>
      </c>
    </row>
    <row r="749" spans="2:20" x14ac:dyDescent="0.25">
      <c r="B749" s="7">
        <v>45651</v>
      </c>
      <c r="C749" s="1" t="s">
        <v>196</v>
      </c>
      <c r="J749" s="1" t="s">
        <v>44</v>
      </c>
      <c r="K749" s="1" t="s">
        <v>72</v>
      </c>
      <c r="L749" s="1">
        <f>IF(OR(B749=0,B749=""),0,IF(COUNTIFS(Items!$E:$E,J749,Items!$F:$F,K749)+COUNTIFS(Items!$J:$J,J749,Items!$K:$K,K749)+COUNTIFS(Items!$O:$O,J749,Items!$P:$P,K749)=1,0,1))</f>
        <v>0</v>
      </c>
      <c r="M749" s="14">
        <v>2760</v>
      </c>
      <c r="N749" s="14">
        <v>0</v>
      </c>
      <c r="T749" s="10" t="str">
        <f>IF(RepPF!$L$4=Lists!$E$2,Lists!$E$2,IF(RepPF!$L$4&lt;&gt;"",IF($C749=RepPF!$L$4,RepPF!$L$4,0),Lists!$E$2))</f>
        <v>Все объекты</v>
      </c>
    </row>
    <row r="750" spans="2:20" x14ac:dyDescent="0.25">
      <c r="B750" s="7">
        <v>45652</v>
      </c>
      <c r="C750" s="1" t="s">
        <v>197</v>
      </c>
      <c r="J750" s="1" t="s">
        <v>44</v>
      </c>
      <c r="K750" s="1" t="s">
        <v>69</v>
      </c>
      <c r="L750" s="1">
        <f>IF(OR(B750=0,B750=""),0,IF(COUNTIFS(Items!$E:$E,J750,Items!$F:$F,K750)+COUNTIFS(Items!$J:$J,J750,Items!$K:$K,K750)+COUNTIFS(Items!$O:$O,J750,Items!$P:$P,K750)=1,0,1))</f>
        <v>0</v>
      </c>
      <c r="M750" s="14">
        <v>2824.9999999999995</v>
      </c>
      <c r="N750" s="14">
        <v>0</v>
      </c>
      <c r="T750" s="10" t="str">
        <f>IF(RepPF!$L$4=Lists!$E$2,Lists!$E$2,IF(RepPF!$L$4&lt;&gt;"",IF($C750=RepPF!$L$4,RepPF!$L$4,0),Lists!$E$2))</f>
        <v>Все объекты</v>
      </c>
    </row>
    <row r="751" spans="2:20" x14ac:dyDescent="0.25">
      <c r="B751" s="7">
        <v>45652</v>
      </c>
      <c r="C751" s="1" t="s">
        <v>197</v>
      </c>
      <c r="J751" s="1" t="s">
        <v>44</v>
      </c>
      <c r="K751" s="1" t="s">
        <v>74</v>
      </c>
      <c r="L751" s="1">
        <f>IF(OR(B751=0,B751=""),0,IF(COUNTIFS(Items!$E:$E,J751,Items!$F:$F,K751)+COUNTIFS(Items!$J:$J,J751,Items!$K:$K,K751)+COUNTIFS(Items!$O:$O,J751,Items!$P:$P,K751)=1,0,1))</f>
        <v>0</v>
      </c>
      <c r="M751" s="14">
        <v>4136.99</v>
      </c>
      <c r="N751" s="14">
        <v>0</v>
      </c>
      <c r="T751" s="10" t="str">
        <f>IF(RepPF!$L$4=Lists!$E$2,Lists!$E$2,IF(RepPF!$L$4&lt;&gt;"",IF($C751=RepPF!$L$4,RepPF!$L$4,0),Lists!$E$2))</f>
        <v>Все объекты</v>
      </c>
    </row>
    <row r="752" spans="2:20" x14ac:dyDescent="0.25">
      <c r="B752" s="7">
        <v>45652</v>
      </c>
      <c r="C752" s="1" t="s">
        <v>197</v>
      </c>
      <c r="J752" s="1" t="s">
        <v>44</v>
      </c>
      <c r="K752" s="1" t="s">
        <v>80</v>
      </c>
      <c r="L752" s="1">
        <f>IF(OR(B752=0,B752=""),0,IF(COUNTIFS(Items!$E:$E,J752,Items!$F:$F,K752)+COUNTIFS(Items!$J:$J,J752,Items!$K:$K,K752)+COUNTIFS(Items!$O:$O,J752,Items!$P:$P,K752)=1,0,1))</f>
        <v>0</v>
      </c>
      <c r="M752" s="14">
        <v>2111.2000000000003</v>
      </c>
      <c r="N752" s="14">
        <v>0</v>
      </c>
      <c r="T752" s="10" t="str">
        <f>IF(RepPF!$L$4=Lists!$E$2,Lists!$E$2,IF(RepPF!$L$4&lt;&gt;"",IF($C752=RepPF!$L$4,RepPF!$L$4,0),Lists!$E$2))</f>
        <v>Все объекты</v>
      </c>
    </row>
    <row r="753" spans="2:20" x14ac:dyDescent="0.25">
      <c r="B753" s="7">
        <v>45652</v>
      </c>
      <c r="C753" s="1" t="s">
        <v>194</v>
      </c>
      <c r="J753" s="1" t="s">
        <v>44</v>
      </c>
      <c r="K753" s="1" t="s">
        <v>86</v>
      </c>
      <c r="L753" s="1">
        <f>IF(OR(B753=0,B753=""),0,IF(COUNTIFS(Items!$E:$E,J753,Items!$F:$F,K753)+COUNTIFS(Items!$J:$J,J753,Items!$K:$K,K753)+COUNTIFS(Items!$O:$O,J753,Items!$P:$P,K753)=1,0,1))</f>
        <v>0</v>
      </c>
      <c r="M753" s="14">
        <v>49200</v>
      </c>
      <c r="N753" s="14">
        <v>0</v>
      </c>
      <c r="T753" s="10" t="str">
        <f>IF(RepPF!$L$4=Lists!$E$2,Lists!$E$2,IF(RepPF!$L$4&lt;&gt;"",IF($C753=RepPF!$L$4,RepPF!$L$4,0),Lists!$E$2))</f>
        <v>Все объекты</v>
      </c>
    </row>
    <row r="754" spans="2:20" x14ac:dyDescent="0.25">
      <c r="B754" s="7">
        <v>45652</v>
      </c>
      <c r="C754" s="1" t="s">
        <v>197</v>
      </c>
      <c r="J754" s="1" t="s">
        <v>44</v>
      </c>
      <c r="K754" s="1" t="s">
        <v>74</v>
      </c>
      <c r="L754" s="1">
        <f>IF(OR(B754=0,B754=""),0,IF(COUNTIFS(Items!$E:$E,J754,Items!$F:$F,K754)+COUNTIFS(Items!$J:$J,J754,Items!$K:$K,K754)+COUNTIFS(Items!$O:$O,J754,Items!$P:$P,K754)=1,0,1))</f>
        <v>0</v>
      </c>
      <c r="M754" s="14">
        <v>6384.8</v>
      </c>
      <c r="N754" s="14">
        <v>0</v>
      </c>
      <c r="T754" s="10" t="str">
        <f>IF(RepPF!$L$4=Lists!$E$2,Lists!$E$2,IF(RepPF!$L$4&lt;&gt;"",IF($C754=RepPF!$L$4,RepPF!$L$4,0),Lists!$E$2))</f>
        <v>Все объекты</v>
      </c>
    </row>
    <row r="755" spans="2:20" x14ac:dyDescent="0.25">
      <c r="B755" s="7">
        <v>45652</v>
      </c>
      <c r="C755" s="1" t="s">
        <v>194</v>
      </c>
      <c r="J755" s="1" t="s">
        <v>44</v>
      </c>
      <c r="K755" s="1" t="s">
        <v>92</v>
      </c>
      <c r="L755" s="1">
        <f>IF(OR(B755=0,B755=""),0,IF(COUNTIFS(Items!$E:$E,J755,Items!$F:$F,K755)+COUNTIFS(Items!$J:$J,J755,Items!$K:$K,K755)+COUNTIFS(Items!$O:$O,J755,Items!$P:$P,K755)=1,0,1))</f>
        <v>0</v>
      </c>
      <c r="M755" s="14">
        <v>13183.71</v>
      </c>
      <c r="N755" s="14">
        <v>0</v>
      </c>
      <c r="T755" s="10" t="str">
        <f>IF(RepPF!$L$4=Lists!$E$2,Lists!$E$2,IF(RepPF!$L$4&lt;&gt;"",IF($C755=RepPF!$L$4,RepPF!$L$4,0),Lists!$E$2))</f>
        <v>Все объекты</v>
      </c>
    </row>
    <row r="756" spans="2:20" x14ac:dyDescent="0.25">
      <c r="B756" s="7">
        <v>45652</v>
      </c>
      <c r="C756" s="1" t="s">
        <v>204</v>
      </c>
      <c r="J756" s="1" t="s">
        <v>44</v>
      </c>
      <c r="K756" s="1" t="s">
        <v>92</v>
      </c>
      <c r="L756" s="1">
        <f>IF(OR(B756=0,B756=""),0,IF(COUNTIFS(Items!$E:$E,J756,Items!$F:$F,K756)+COUNTIFS(Items!$J:$J,J756,Items!$K:$K,K756)+COUNTIFS(Items!$O:$O,J756,Items!$P:$P,K756)=1,0,1))</f>
        <v>0</v>
      </c>
      <c r="M756" s="14">
        <v>16683.809999999998</v>
      </c>
      <c r="N756" s="14">
        <v>0</v>
      </c>
      <c r="T756" s="10" t="str">
        <f>IF(RepPF!$L$4=Lists!$E$2,Lists!$E$2,IF(RepPF!$L$4&lt;&gt;"",IF($C756=RepPF!$L$4,RepPF!$L$4,0),Lists!$E$2))</f>
        <v>Все объекты</v>
      </c>
    </row>
    <row r="757" spans="2:20" x14ac:dyDescent="0.25">
      <c r="B757" s="7">
        <v>45652</v>
      </c>
      <c r="C757" s="1" t="s">
        <v>205</v>
      </c>
      <c r="J757" s="1" t="s">
        <v>44</v>
      </c>
      <c r="K757" s="1" t="s">
        <v>92</v>
      </c>
      <c r="L757" s="1">
        <f>IF(OR(B757=0,B757=""),0,IF(COUNTIFS(Items!$E:$E,J757,Items!$F:$F,K757)+COUNTIFS(Items!$J:$J,J757,Items!$K:$K,K757)+COUNTIFS(Items!$O:$O,J757,Items!$P:$P,K757)=1,0,1))</f>
        <v>0</v>
      </c>
      <c r="M757" s="14">
        <v>10616.970000000001</v>
      </c>
      <c r="N757" s="14">
        <v>0</v>
      </c>
      <c r="T757" s="10" t="str">
        <f>IF(RepPF!$L$4=Lists!$E$2,Lists!$E$2,IF(RepPF!$L$4&lt;&gt;"",IF($C757=RepPF!$L$4,RepPF!$L$4,0),Lists!$E$2))</f>
        <v>Все объекты</v>
      </c>
    </row>
    <row r="758" spans="2:20" x14ac:dyDescent="0.25">
      <c r="B758" s="7">
        <v>45652</v>
      </c>
      <c r="C758" s="1" t="s">
        <v>197</v>
      </c>
      <c r="J758" s="1" t="s">
        <v>44</v>
      </c>
      <c r="K758" s="1" t="s">
        <v>74</v>
      </c>
      <c r="L758" s="1">
        <f>IF(OR(B758=0,B758=""),0,IF(COUNTIFS(Items!$E:$E,J758,Items!$F:$F,K758)+COUNTIFS(Items!$J:$J,J758,Items!$K:$K,K758)+COUNTIFS(Items!$O:$O,J758,Items!$P:$P,K758)=1,0,1))</f>
        <v>0</v>
      </c>
      <c r="M758" s="14">
        <v>12300</v>
      </c>
      <c r="N758" s="14">
        <v>0</v>
      </c>
      <c r="T758" s="10" t="str">
        <f>IF(RepPF!$L$4=Lists!$E$2,Lists!$E$2,IF(RepPF!$L$4&lt;&gt;"",IF($C758=RepPF!$L$4,RepPF!$L$4,0),Lists!$E$2))</f>
        <v>Все объекты</v>
      </c>
    </row>
    <row r="759" spans="2:20" x14ac:dyDescent="0.25">
      <c r="B759" s="7">
        <v>45652</v>
      </c>
      <c r="C759" s="1" t="s">
        <v>197</v>
      </c>
      <c r="J759" s="1" t="s">
        <v>44</v>
      </c>
      <c r="K759" s="1" t="s">
        <v>74</v>
      </c>
      <c r="L759" s="1">
        <f>IF(OR(B759=0,B759=""),0,IF(COUNTIFS(Items!$E:$E,J759,Items!$F:$F,K759)+COUNTIFS(Items!$J:$J,J759,Items!$K:$K,K759)+COUNTIFS(Items!$O:$O,J759,Items!$P:$P,K759)=1,0,1))</f>
        <v>0</v>
      </c>
      <c r="M759" s="14">
        <v>38640</v>
      </c>
      <c r="N759" s="14">
        <v>0</v>
      </c>
      <c r="T759" s="10" t="str">
        <f>IF(RepPF!$L$4=Lists!$E$2,Lists!$E$2,IF(RepPF!$L$4&lt;&gt;"",IF($C759=RepPF!$L$4,RepPF!$L$4,0),Lists!$E$2))</f>
        <v>Все объекты</v>
      </c>
    </row>
    <row r="760" spans="2:20" x14ac:dyDescent="0.25">
      <c r="B760" s="7">
        <v>45653</v>
      </c>
      <c r="C760" s="1" t="s">
        <v>197</v>
      </c>
      <c r="J760" s="1" t="s">
        <v>44</v>
      </c>
      <c r="K760" s="1" t="s">
        <v>90</v>
      </c>
      <c r="L760" s="1">
        <f>IF(OR(B760=0,B760=""),0,IF(COUNTIFS(Items!$E:$E,J760,Items!$F:$F,K760)+COUNTIFS(Items!$J:$J,J760,Items!$K:$K,K760)+COUNTIFS(Items!$O:$O,J760,Items!$P:$P,K760)=1,0,1))</f>
        <v>0</v>
      </c>
      <c r="M760" s="14">
        <v>228443.05999999997</v>
      </c>
      <c r="N760" s="14">
        <v>0</v>
      </c>
      <c r="T760" s="10" t="str">
        <f>IF(RepPF!$L$4=Lists!$E$2,Lists!$E$2,IF(RepPF!$L$4&lt;&gt;"",IF($C760=RepPF!$L$4,RepPF!$L$4,0),Lists!$E$2))</f>
        <v>Все объекты</v>
      </c>
    </row>
    <row r="761" spans="2:20" x14ac:dyDescent="0.25">
      <c r="B761" s="7">
        <v>45653</v>
      </c>
      <c r="C761" s="1" t="s">
        <v>196</v>
      </c>
      <c r="J761" s="1" t="s">
        <v>44</v>
      </c>
      <c r="K761" s="1" t="s">
        <v>69</v>
      </c>
      <c r="L761" s="1">
        <f>IF(OR(B761=0,B761=""),0,IF(COUNTIFS(Items!$E:$E,J761,Items!$F:$F,K761)+COUNTIFS(Items!$J:$J,J761,Items!$K:$K,K761)+COUNTIFS(Items!$O:$O,J761,Items!$P:$P,K761)=1,0,1))</f>
        <v>0</v>
      </c>
      <c r="M761" s="14">
        <v>4290</v>
      </c>
      <c r="N761" s="14">
        <v>0</v>
      </c>
      <c r="T761" s="10" t="str">
        <f>IF(RepPF!$L$4=Lists!$E$2,Lists!$E$2,IF(RepPF!$L$4&lt;&gt;"",IF($C761=RepPF!$L$4,RepPF!$L$4,0),Lists!$E$2))</f>
        <v>Все объекты</v>
      </c>
    </row>
    <row r="762" spans="2:20" x14ac:dyDescent="0.25">
      <c r="B762" s="7">
        <v>45653</v>
      </c>
      <c r="C762" s="1" t="s">
        <v>194</v>
      </c>
      <c r="J762" s="1" t="s">
        <v>44</v>
      </c>
      <c r="K762" s="1" t="s">
        <v>75</v>
      </c>
      <c r="L762" s="1">
        <f>IF(OR(B762=0,B762=""),0,IF(COUNTIFS(Items!$E:$E,J762,Items!$F:$F,K762)+COUNTIFS(Items!$J:$J,J762,Items!$K:$K,K762)+COUNTIFS(Items!$O:$O,J762,Items!$P:$P,K762)=1,0,1))</f>
        <v>0</v>
      </c>
      <c r="M762" s="14">
        <v>241541.30000000002</v>
      </c>
      <c r="N762" s="14">
        <v>0</v>
      </c>
      <c r="T762" s="10" t="str">
        <f>IF(RepPF!$L$4=Lists!$E$2,Lists!$E$2,IF(RepPF!$L$4&lt;&gt;"",IF($C762=RepPF!$L$4,RepPF!$L$4,0),Lists!$E$2))</f>
        <v>Все объекты</v>
      </c>
    </row>
    <row r="763" spans="2:20" x14ac:dyDescent="0.25">
      <c r="B763" s="7">
        <v>45653</v>
      </c>
      <c r="C763" s="1" t="s">
        <v>199</v>
      </c>
      <c r="J763" s="1" t="s">
        <v>44</v>
      </c>
      <c r="K763" s="1" t="s">
        <v>75</v>
      </c>
      <c r="L763" s="1">
        <f>IF(OR(B763=0,B763=""),0,IF(COUNTIFS(Items!$E:$E,J763,Items!$F:$F,K763)+COUNTIFS(Items!$J:$J,J763,Items!$K:$K,K763)+COUNTIFS(Items!$O:$O,J763,Items!$P:$P,K763)=1,0,1))</f>
        <v>0</v>
      </c>
      <c r="M763" s="14">
        <v>305568.90000000002</v>
      </c>
      <c r="N763" s="14">
        <v>0</v>
      </c>
      <c r="T763" s="10" t="str">
        <f>IF(RepPF!$L$4=Lists!$E$2,Lists!$E$2,IF(RepPF!$L$4&lt;&gt;"",IF($C763=RepPF!$L$4,RepPF!$L$4,0),Lists!$E$2))</f>
        <v>Все объекты</v>
      </c>
    </row>
    <row r="764" spans="2:20" x14ac:dyDescent="0.25">
      <c r="B764" s="7">
        <v>45653</v>
      </c>
      <c r="C764" s="1" t="s">
        <v>196</v>
      </c>
      <c r="J764" s="1" t="s">
        <v>44</v>
      </c>
      <c r="K764" s="1" t="s">
        <v>74</v>
      </c>
      <c r="L764" s="1">
        <f>IF(OR(B764=0,B764=""),0,IF(COUNTIFS(Items!$E:$E,J764,Items!$F:$F,K764)+COUNTIFS(Items!$J:$J,J764,Items!$K:$K,K764)+COUNTIFS(Items!$O:$O,J764,Items!$P:$P,K764)=1,0,1))</f>
        <v>0</v>
      </c>
      <c r="M764" s="14">
        <v>103900.20000000001</v>
      </c>
      <c r="N764" s="14">
        <v>0</v>
      </c>
      <c r="T764" s="10" t="str">
        <f>IF(RepPF!$L$4=Lists!$E$2,Lists!$E$2,IF(RepPF!$L$4&lt;&gt;"",IF($C764=RepPF!$L$4,RepPF!$L$4,0),Lists!$E$2))</f>
        <v>Все объекты</v>
      </c>
    </row>
    <row r="765" spans="2:20" x14ac:dyDescent="0.25">
      <c r="B765" s="7">
        <v>45654</v>
      </c>
      <c r="C765" s="1" t="s">
        <v>197</v>
      </c>
      <c r="J765" s="1" t="s">
        <v>44</v>
      </c>
      <c r="K765" s="1" t="s">
        <v>68</v>
      </c>
      <c r="L765" s="1">
        <f>IF(OR(B765=0,B765=""),0,IF(COUNTIFS(Items!$E:$E,J765,Items!$F:$F,K765)+COUNTIFS(Items!$J:$J,J765,Items!$K:$K,K765)+COUNTIFS(Items!$O:$O,J765,Items!$P:$P,K765)=1,0,1))</f>
        <v>0</v>
      </c>
      <c r="M765" s="14">
        <v>45199.999999999993</v>
      </c>
      <c r="N765" s="14">
        <v>0</v>
      </c>
      <c r="T765" s="10" t="str">
        <f>IF(RepPF!$L$4=Lists!$E$2,Lists!$E$2,IF(RepPF!$L$4&lt;&gt;"",IF($C765=RepPF!$L$4,RepPF!$L$4,0),Lists!$E$2))</f>
        <v>Все объекты</v>
      </c>
    </row>
    <row r="766" spans="2:20" x14ac:dyDescent="0.25">
      <c r="B766" s="7">
        <v>45654</v>
      </c>
      <c r="C766" s="1" t="s">
        <v>197</v>
      </c>
      <c r="J766" s="1" t="s">
        <v>44</v>
      </c>
      <c r="K766" s="1" t="s">
        <v>84</v>
      </c>
      <c r="L766" s="1">
        <f>IF(OR(B766=0,B766=""),0,IF(COUNTIFS(Items!$E:$E,J766,Items!$F:$F,K766)+COUNTIFS(Items!$J:$J,J766,Items!$K:$K,K766)+COUNTIFS(Items!$O:$O,J766,Items!$P:$P,K766)=1,0,1))</f>
        <v>0</v>
      </c>
      <c r="M766" s="14">
        <v>4302.87</v>
      </c>
      <c r="N766" s="14">
        <v>0</v>
      </c>
      <c r="T766" s="10" t="str">
        <f>IF(RepPF!$L$4=Lists!$E$2,Lists!$E$2,IF(RepPF!$L$4&lt;&gt;"",IF($C766=RepPF!$L$4,RepPF!$L$4,0),Lists!$E$2))</f>
        <v>Все объекты</v>
      </c>
    </row>
    <row r="767" spans="2:20" x14ac:dyDescent="0.25">
      <c r="B767" s="7">
        <v>45654</v>
      </c>
      <c r="C767" s="1" t="s">
        <v>197</v>
      </c>
      <c r="J767" s="1" t="s">
        <v>44</v>
      </c>
      <c r="K767" s="1" t="s">
        <v>91</v>
      </c>
      <c r="L767" s="1">
        <f>IF(OR(B767=0,B767=""),0,IF(COUNTIFS(Items!$E:$E,J767,Items!$F:$F,K767)+COUNTIFS(Items!$J:$J,J767,Items!$K:$K,K767)+COUNTIFS(Items!$O:$O,J767,Items!$P:$P,K767)=1,0,1))</f>
        <v>0</v>
      </c>
      <c r="M767" s="14">
        <v>254800</v>
      </c>
      <c r="N767" s="14">
        <v>0</v>
      </c>
      <c r="T767" s="10" t="str">
        <f>IF(RepPF!$L$4=Lists!$E$2,Lists!$E$2,IF(RepPF!$L$4&lt;&gt;"",IF($C767=RepPF!$L$4,RepPF!$L$4,0),Lists!$E$2))</f>
        <v>Все объекты</v>
      </c>
    </row>
    <row r="768" spans="2:20" x14ac:dyDescent="0.25">
      <c r="B768" s="7">
        <v>45655</v>
      </c>
      <c r="C768" s="1" t="s">
        <v>197</v>
      </c>
      <c r="J768" s="1" t="s">
        <v>44</v>
      </c>
      <c r="K768" s="1" t="s">
        <v>90</v>
      </c>
      <c r="L768" s="1">
        <f>IF(OR(B768=0,B768=""),0,IF(COUNTIFS(Items!$E:$E,J768,Items!$F:$F,K768)+COUNTIFS(Items!$J:$J,J768,Items!$K:$K,K768)+COUNTIFS(Items!$O:$O,J768,Items!$P:$P,K768)=1,0,1))</f>
        <v>0</v>
      </c>
      <c r="M768" s="14">
        <v>114232.56</v>
      </c>
      <c r="N768" s="14">
        <v>0</v>
      </c>
      <c r="T768" s="10" t="str">
        <f>IF(RepPF!$L$4=Lists!$E$2,Lists!$E$2,IF(RepPF!$L$4&lt;&gt;"",IF($C768=RepPF!$L$4,RepPF!$L$4,0),Lists!$E$2))</f>
        <v>Все объекты</v>
      </c>
    </row>
    <row r="769" spans="2:20" x14ac:dyDescent="0.25">
      <c r="B769" s="7">
        <v>45655</v>
      </c>
      <c r="C769" s="1" t="s">
        <v>195</v>
      </c>
      <c r="J769" s="1" t="s">
        <v>44</v>
      </c>
      <c r="K769" s="1" t="s">
        <v>75</v>
      </c>
      <c r="L769" s="1">
        <f>IF(OR(B769=0,B769=""),0,IF(COUNTIFS(Items!$E:$E,J769,Items!$F:$F,K769)+COUNTIFS(Items!$J:$J,J769,Items!$K:$K,K769)+COUNTIFS(Items!$O:$O,J769,Items!$P:$P,K769)=1,0,1))</f>
        <v>0</v>
      </c>
      <c r="M769" s="14">
        <v>46552</v>
      </c>
      <c r="N769" s="14">
        <v>0</v>
      </c>
      <c r="T769" s="10" t="str">
        <f>IF(RepPF!$L$4=Lists!$E$2,Lists!$E$2,IF(RepPF!$L$4&lt;&gt;"",IF($C769=RepPF!$L$4,RepPF!$L$4,0),Lists!$E$2))</f>
        <v>Все объекты</v>
      </c>
    </row>
    <row r="770" spans="2:20" x14ac:dyDescent="0.25">
      <c r="B770" s="7">
        <v>45655</v>
      </c>
      <c r="C770" s="1" t="s">
        <v>195</v>
      </c>
      <c r="J770" s="1" t="s">
        <v>44</v>
      </c>
      <c r="K770" s="1" t="s">
        <v>75</v>
      </c>
      <c r="L770" s="1">
        <f>IF(OR(B770=0,B770=""),0,IF(COUNTIFS(Items!$E:$E,J770,Items!$F:$F,K770)+COUNTIFS(Items!$J:$J,J770,Items!$K:$K,K770)+COUNTIFS(Items!$O:$O,J770,Items!$P:$P,K770)=1,0,1))</f>
        <v>0</v>
      </c>
      <c r="M770" s="14">
        <v>28588.999999999996</v>
      </c>
      <c r="N770" s="14">
        <v>0</v>
      </c>
      <c r="T770" s="10" t="str">
        <f>IF(RepPF!$L$4=Lists!$E$2,Lists!$E$2,IF(RepPF!$L$4&lt;&gt;"",IF($C770=RepPF!$L$4,RepPF!$L$4,0),Lists!$E$2))</f>
        <v>Все объекты</v>
      </c>
    </row>
    <row r="771" spans="2:20" x14ac:dyDescent="0.25">
      <c r="B771" s="7">
        <v>45657</v>
      </c>
      <c r="C771" s="1" t="s">
        <v>194</v>
      </c>
      <c r="J771" s="1" t="s">
        <v>44</v>
      </c>
      <c r="K771" s="1" t="s">
        <v>86</v>
      </c>
      <c r="L771" s="1">
        <f>IF(OR(B771=0,B771=""),0,IF(COUNTIFS(Items!$E:$E,J771,Items!$F:$F,K771)+COUNTIFS(Items!$J:$J,J771,Items!$K:$K,K771)+COUNTIFS(Items!$O:$O,J771,Items!$P:$P,K771)=1,0,1))</f>
        <v>0</v>
      </c>
      <c r="M771" s="14">
        <v>143000</v>
      </c>
      <c r="N771" s="14">
        <v>0</v>
      </c>
      <c r="T771" s="10" t="str">
        <f>IF(RepPF!$L$4=Lists!$E$2,Lists!$E$2,IF(RepPF!$L$4&lt;&gt;"",IF($C771=RepPF!$L$4,RepPF!$L$4,0),Lists!$E$2))</f>
        <v>Все объекты</v>
      </c>
    </row>
    <row r="772" spans="2:20" x14ac:dyDescent="0.25">
      <c r="B772" s="7">
        <v>45657</v>
      </c>
      <c r="C772" s="1" t="s">
        <v>196</v>
      </c>
      <c r="J772" s="1" t="s">
        <v>44</v>
      </c>
      <c r="K772" s="1" t="s">
        <v>72</v>
      </c>
      <c r="L772" s="1">
        <f>IF(OR(B772=0,B772=""),0,IF(COUNTIFS(Items!$E:$E,J772,Items!$F:$F,K772)+COUNTIFS(Items!$J:$J,J772,Items!$K:$K,K772)+COUNTIFS(Items!$O:$O,J772,Items!$P:$P,K772)=1,0,1))</f>
        <v>0</v>
      </c>
      <c r="M772" s="14">
        <v>455</v>
      </c>
      <c r="N772" s="14">
        <v>0</v>
      </c>
      <c r="T772" s="10" t="str">
        <f>IF(RepPF!$L$4=Lists!$E$2,Lists!$E$2,IF(RepPF!$L$4&lt;&gt;"",IF($C772=RepPF!$L$4,RepPF!$L$4,0),Lists!$E$2))</f>
        <v>Все объекты</v>
      </c>
    </row>
    <row r="773" spans="2:20" x14ac:dyDescent="0.25">
      <c r="B773" s="7">
        <v>45657</v>
      </c>
      <c r="C773" s="1" t="s">
        <v>199</v>
      </c>
      <c r="J773" s="1" t="s">
        <v>44</v>
      </c>
      <c r="K773" s="1" t="s">
        <v>74</v>
      </c>
      <c r="L773" s="1">
        <f>IF(OR(B773=0,B773=""),0,IF(COUNTIFS(Items!$E:$E,J773,Items!$F:$F,K773)+COUNTIFS(Items!$J:$J,J773,Items!$K:$K,K773)+COUNTIFS(Items!$O:$O,J773,Items!$P:$P,K773)=1,0,1))</f>
        <v>0</v>
      </c>
      <c r="M773" s="14">
        <v>18142.5</v>
      </c>
      <c r="N773" s="14">
        <v>0</v>
      </c>
      <c r="T773" s="10" t="str">
        <f>IF(RepPF!$L$4=Lists!$E$2,Lists!$E$2,IF(RepPF!$L$4&lt;&gt;"",IF($C773=RepPF!$L$4,RepPF!$L$4,0),Lists!$E$2))</f>
        <v>Все объекты</v>
      </c>
    </row>
    <row r="774" spans="2:20" x14ac:dyDescent="0.25">
      <c r="B774" s="7">
        <v>45657</v>
      </c>
      <c r="C774" s="1" t="s">
        <v>200</v>
      </c>
      <c r="J774" s="1" t="s">
        <v>44</v>
      </c>
      <c r="K774" s="1" t="s">
        <v>74</v>
      </c>
      <c r="L774" s="1">
        <f>IF(OR(B774=0,B774=""),0,IF(COUNTIFS(Items!$E:$E,J774,Items!$F:$F,K774)+COUNTIFS(Items!$J:$J,J774,Items!$K:$K,K774)+COUNTIFS(Items!$O:$O,J774,Items!$P:$P,K774)=1,0,1))</f>
        <v>0</v>
      </c>
      <c r="M774" s="14">
        <v>13570</v>
      </c>
      <c r="N774" s="14">
        <v>0</v>
      </c>
      <c r="T774" s="10" t="str">
        <f>IF(RepPF!$L$4=Lists!$E$2,Lists!$E$2,IF(RepPF!$L$4&lt;&gt;"",IF($C774=RepPF!$L$4,RepPF!$L$4,0),Lists!$E$2))</f>
        <v>Все объекты</v>
      </c>
    </row>
    <row r="775" spans="2:20" x14ac:dyDescent="0.25">
      <c r="B775" s="7">
        <v>45658</v>
      </c>
      <c r="C775" s="1" t="s">
        <v>201</v>
      </c>
      <c r="J775" s="1" t="s">
        <v>44</v>
      </c>
      <c r="K775" s="1" t="s">
        <v>74</v>
      </c>
      <c r="L775" s="1">
        <f>IF(OR(B775=0,B775=""),0,IF(COUNTIFS(Items!$E:$E,J775,Items!$F:$F,K775)+COUNTIFS(Items!$J:$J,J775,Items!$K:$K,K775)+COUNTIFS(Items!$O:$O,J775,Items!$P:$P,K775)=1,0,1))</f>
        <v>0</v>
      </c>
      <c r="M775" s="14">
        <v>16667.5</v>
      </c>
      <c r="N775" s="14">
        <v>0</v>
      </c>
      <c r="T775" s="10" t="str">
        <f>IF(RepPF!$L$4=Lists!$E$2,Lists!$E$2,IF(RepPF!$L$4&lt;&gt;"",IF($C775=RepPF!$L$4,RepPF!$L$4,0),Lists!$E$2))</f>
        <v>Все объекты</v>
      </c>
    </row>
    <row r="776" spans="2:20" x14ac:dyDescent="0.25">
      <c r="B776" s="7">
        <v>45658</v>
      </c>
      <c r="C776" s="1" t="s">
        <v>197</v>
      </c>
      <c r="J776" s="1" t="s">
        <v>44</v>
      </c>
      <c r="K776" s="1" t="s">
        <v>89</v>
      </c>
      <c r="L776" s="1">
        <f>IF(OR(B776=0,B776=""),0,IF(COUNTIFS(Items!$E:$E,J776,Items!$F:$F,K776)+COUNTIFS(Items!$J:$J,J776,Items!$K:$K,K776)+COUNTIFS(Items!$O:$O,J776,Items!$P:$P,K776)=1,0,1))</f>
        <v>0</v>
      </c>
      <c r="M776" s="14">
        <v>129200.5</v>
      </c>
      <c r="N776" s="14">
        <v>0</v>
      </c>
      <c r="T776" s="10" t="str">
        <f>IF(RepPF!$L$4=Lists!$E$2,Lists!$E$2,IF(RepPF!$L$4&lt;&gt;"",IF($C776=RepPF!$L$4,RepPF!$L$4,0),Lists!$E$2))</f>
        <v>Все объекты</v>
      </c>
    </row>
    <row r="777" spans="2:20" x14ac:dyDescent="0.25">
      <c r="B777" s="7">
        <v>45658</v>
      </c>
      <c r="C777" s="1" t="s">
        <v>197</v>
      </c>
      <c r="J777" s="1" t="s">
        <v>44</v>
      </c>
      <c r="K777" s="1" t="s">
        <v>83</v>
      </c>
      <c r="L777" s="1">
        <f>IF(OR(B777=0,B777=""),0,IF(COUNTIFS(Items!$E:$E,J777,Items!$F:$F,K777)+COUNTIFS(Items!$J:$J,J777,Items!$K:$K,K777)+COUNTIFS(Items!$O:$O,J777,Items!$P:$P,K777)=1,0,1))</f>
        <v>0</v>
      </c>
      <c r="M777" s="14">
        <v>9100</v>
      </c>
      <c r="N777" s="14">
        <v>0</v>
      </c>
      <c r="T777" s="10" t="str">
        <f>IF(RepPF!$L$4=Lists!$E$2,Lists!$E$2,IF(RepPF!$L$4&lt;&gt;"",IF($C777=RepPF!$L$4,RepPF!$L$4,0),Lists!$E$2))</f>
        <v>Все объекты</v>
      </c>
    </row>
    <row r="778" spans="2:20" x14ac:dyDescent="0.25">
      <c r="B778" s="7">
        <v>45658</v>
      </c>
      <c r="C778" s="1" t="s">
        <v>194</v>
      </c>
      <c r="J778" s="1" t="s">
        <v>44</v>
      </c>
      <c r="K778" s="1" t="s">
        <v>92</v>
      </c>
      <c r="L778" s="1">
        <f>IF(OR(B778=0,B778=""),0,IF(COUNTIFS(Items!$E:$E,J778,Items!$F:$F,K778)+COUNTIFS(Items!$J:$J,J778,Items!$K:$K,K778)+COUNTIFS(Items!$O:$O,J778,Items!$P:$P,K778)=1,0,1))</f>
        <v>0</v>
      </c>
      <c r="M778" s="14">
        <v>36900</v>
      </c>
      <c r="N778" s="14">
        <v>0</v>
      </c>
      <c r="T778" s="10" t="str">
        <f>IF(RepPF!$L$4=Lists!$E$2,Lists!$E$2,IF(RepPF!$L$4&lt;&gt;"",IF($C778=RepPF!$L$4,RepPF!$L$4,0),Lists!$E$2))</f>
        <v>Все объекты</v>
      </c>
    </row>
    <row r="779" spans="2:20" x14ac:dyDescent="0.25">
      <c r="B779" s="7">
        <v>45658</v>
      </c>
      <c r="C779" s="1" t="s">
        <v>199</v>
      </c>
      <c r="J779" s="1" t="s">
        <v>44</v>
      </c>
      <c r="K779" s="1" t="s">
        <v>86</v>
      </c>
      <c r="L779" s="1">
        <f>IF(OR(B779=0,B779=""),0,IF(COUNTIFS(Items!$E:$E,J779,Items!$F:$F,K779)+COUNTIFS(Items!$J:$J,J779,Items!$K:$K,K779)+COUNTIFS(Items!$O:$O,J779,Items!$P:$P,K779)=1,0,1))</f>
        <v>0</v>
      </c>
      <c r="M779" s="14">
        <v>115920</v>
      </c>
      <c r="N779" s="14">
        <v>0</v>
      </c>
      <c r="T779" s="10" t="str">
        <f>IF(RepPF!$L$4=Lists!$E$2,Lists!$E$2,IF(RepPF!$L$4&lt;&gt;"",IF($C779=RepPF!$L$4,RepPF!$L$4,0),Lists!$E$2))</f>
        <v>Все объекты</v>
      </c>
    </row>
    <row r="780" spans="2:20" x14ac:dyDescent="0.25">
      <c r="B780" s="7">
        <v>45658</v>
      </c>
      <c r="C780" s="1" t="s">
        <v>200</v>
      </c>
      <c r="J780" s="1" t="s">
        <v>44</v>
      </c>
      <c r="K780" s="1" t="s">
        <v>86</v>
      </c>
      <c r="L780" s="1">
        <f>IF(OR(B780=0,B780=""),0,IF(COUNTIFS(Items!$E:$E,J780,Items!$F:$F,K780)+COUNTIFS(Items!$J:$J,J780,Items!$K:$K,K780)+COUNTIFS(Items!$O:$O,J780,Items!$P:$P,K780)=1,0,1))</f>
        <v>0</v>
      </c>
      <c r="M780" s="14">
        <v>11299.999999999998</v>
      </c>
      <c r="N780" s="14">
        <v>0</v>
      </c>
      <c r="T780" s="10" t="str">
        <f>IF(RepPF!$L$4=Lists!$E$2,Lists!$E$2,IF(RepPF!$L$4&lt;&gt;"",IF($C780=RepPF!$L$4,RepPF!$L$4,0),Lists!$E$2))</f>
        <v>Все объекты</v>
      </c>
    </row>
    <row r="781" spans="2:20" x14ac:dyDescent="0.25">
      <c r="B781" s="7">
        <v>45658</v>
      </c>
      <c r="C781" s="1" t="s">
        <v>201</v>
      </c>
      <c r="J781" s="1" t="s">
        <v>44</v>
      </c>
      <c r="K781" s="1" t="s">
        <v>86</v>
      </c>
      <c r="L781" s="1">
        <f>IF(OR(B781=0,B781=""),0,IF(COUNTIFS(Items!$E:$E,J781,Items!$F:$F,K781)+COUNTIFS(Items!$J:$J,J781,Items!$K:$K,K781)+COUNTIFS(Items!$O:$O,J781,Items!$P:$P,K781)=1,0,1))</f>
        <v>0</v>
      </c>
      <c r="M781" s="14">
        <v>14300</v>
      </c>
      <c r="N781" s="14">
        <v>0</v>
      </c>
      <c r="T781" s="10" t="str">
        <f>IF(RepPF!$L$4=Lists!$E$2,Lists!$E$2,IF(RepPF!$L$4&lt;&gt;"",IF($C781=RepPF!$L$4,RepPF!$L$4,0),Lists!$E$2))</f>
        <v>Все объекты</v>
      </c>
    </row>
    <row r="782" spans="2:20" x14ac:dyDescent="0.25">
      <c r="B782" s="7">
        <v>45659</v>
      </c>
      <c r="C782" s="1" t="s">
        <v>197</v>
      </c>
      <c r="J782" s="1" t="s">
        <v>44</v>
      </c>
      <c r="K782" s="1" t="s">
        <v>91</v>
      </c>
      <c r="L782" s="1">
        <f>IF(OR(B782=0,B782=""),0,IF(COUNTIFS(Items!$E:$E,J782,Items!$F:$F,K782)+COUNTIFS(Items!$J:$J,J782,Items!$K:$K,K782)+COUNTIFS(Items!$O:$O,J782,Items!$P:$P,K782)=1,0,1))</f>
        <v>0</v>
      </c>
      <c r="M782" s="14">
        <v>628.81000000000006</v>
      </c>
      <c r="N782" s="14">
        <v>0</v>
      </c>
      <c r="T782" s="10" t="str">
        <f>IF(RepPF!$L$4=Lists!$E$2,Lists!$E$2,IF(RepPF!$L$4&lt;&gt;"",IF($C782=RepPF!$L$4,RepPF!$L$4,0),Lists!$E$2))</f>
        <v>Все объекты</v>
      </c>
    </row>
    <row r="783" spans="2:20" x14ac:dyDescent="0.25">
      <c r="B783" s="7">
        <v>45659</v>
      </c>
      <c r="C783" s="1" t="s">
        <v>196</v>
      </c>
      <c r="J783" s="1" t="s">
        <v>44</v>
      </c>
      <c r="K783" s="1" t="s">
        <v>72</v>
      </c>
      <c r="L783" s="1">
        <f>IF(OR(B783=0,B783=""),0,IF(COUNTIFS(Items!$E:$E,J783,Items!$F:$F,K783)+COUNTIFS(Items!$J:$J,J783,Items!$K:$K,K783)+COUNTIFS(Items!$O:$O,J783,Items!$P:$P,K783)=1,0,1))</f>
        <v>0</v>
      </c>
      <c r="M783" s="14">
        <v>338.25</v>
      </c>
      <c r="N783" s="14">
        <v>0</v>
      </c>
      <c r="T783" s="10" t="str">
        <f>IF(RepPF!$L$4=Lists!$E$2,Lists!$E$2,IF(RepPF!$L$4&lt;&gt;"",IF($C783=RepPF!$L$4,RepPF!$L$4,0),Lists!$E$2))</f>
        <v>Все объекты</v>
      </c>
    </row>
    <row r="784" spans="2:20" x14ac:dyDescent="0.25">
      <c r="B784" s="7">
        <v>45659</v>
      </c>
      <c r="C784" s="1" t="s">
        <v>197</v>
      </c>
      <c r="J784" s="1" t="s">
        <v>44</v>
      </c>
      <c r="K784" s="1" t="s">
        <v>90</v>
      </c>
      <c r="L784" s="1">
        <f>IF(OR(B784=0,B784=""),0,IF(COUNTIFS(Items!$E:$E,J784,Items!$F:$F,K784)+COUNTIFS(Items!$J:$J,J784,Items!$K:$K,K784)+COUNTIFS(Items!$O:$O,J784,Items!$P:$P,K784)=1,0,1))</f>
        <v>0</v>
      </c>
      <c r="M784" s="14">
        <v>1840</v>
      </c>
      <c r="N784" s="14">
        <v>0</v>
      </c>
      <c r="T784" s="10" t="str">
        <f>IF(RepPF!$L$4=Lists!$E$2,Lists!$E$2,IF(RepPF!$L$4&lt;&gt;"",IF($C784=RepPF!$L$4,RepPF!$L$4,0),Lists!$E$2))</f>
        <v>Все объекты</v>
      </c>
    </row>
    <row r="785" spans="2:20" x14ac:dyDescent="0.25">
      <c r="B785" s="7">
        <v>45659</v>
      </c>
      <c r="C785" s="1" t="s">
        <v>197</v>
      </c>
      <c r="J785" s="1" t="s">
        <v>44</v>
      </c>
      <c r="K785" s="1" t="s">
        <v>90</v>
      </c>
      <c r="L785" s="1">
        <f>IF(OR(B785=0,B785=""),0,IF(COUNTIFS(Items!$E:$E,J785,Items!$F:$F,K785)+COUNTIFS(Items!$J:$J,J785,Items!$K:$K,K785)+COUNTIFS(Items!$O:$O,J785,Items!$P:$P,K785)=1,0,1))</f>
        <v>0</v>
      </c>
      <c r="M785" s="14">
        <v>104945.35999999999</v>
      </c>
      <c r="N785" s="14">
        <v>0</v>
      </c>
      <c r="T785" s="10" t="str">
        <f>IF(RepPF!$L$4=Lists!$E$2,Lists!$E$2,IF(RepPF!$L$4&lt;&gt;"",IF($C785=RepPF!$L$4,RepPF!$L$4,0),Lists!$E$2))</f>
        <v>Все объекты</v>
      </c>
    </row>
    <row r="786" spans="2:20" x14ac:dyDescent="0.25">
      <c r="B786" s="7">
        <v>45660</v>
      </c>
      <c r="C786" s="1" t="s">
        <v>197</v>
      </c>
      <c r="J786" s="1" t="s">
        <v>44</v>
      </c>
      <c r="K786" s="1" t="s">
        <v>70</v>
      </c>
      <c r="L786" s="1">
        <f>IF(OR(B786=0,B786=""),0,IF(COUNTIFS(Items!$E:$E,J786,Items!$F:$F,K786)+COUNTIFS(Items!$J:$J,J786,Items!$K:$K,K786)+COUNTIFS(Items!$O:$O,J786,Items!$P:$P,K786)=1,0,1))</f>
        <v>0</v>
      </c>
      <c r="M786" s="14">
        <v>461032</v>
      </c>
      <c r="N786" s="14">
        <v>0</v>
      </c>
      <c r="T786" s="10" t="str">
        <f>IF(RepPF!$L$4=Lists!$E$2,Lists!$E$2,IF(RepPF!$L$4&lt;&gt;"",IF($C786=RepPF!$L$4,RepPF!$L$4,0),Lists!$E$2))</f>
        <v>Все объекты</v>
      </c>
    </row>
    <row r="787" spans="2:20" x14ac:dyDescent="0.25">
      <c r="B787" s="7">
        <v>45661</v>
      </c>
      <c r="C787" s="1" t="s">
        <v>196</v>
      </c>
      <c r="J787" s="1" t="s">
        <v>44</v>
      </c>
      <c r="K787" s="1" t="s">
        <v>66</v>
      </c>
      <c r="L787" s="1">
        <f>IF(OR(B787=0,B787=""),0,IF(COUNTIFS(Items!$E:$E,J787,Items!$F:$F,K787)+COUNTIFS(Items!$J:$J,J787,Items!$K:$K,K787)+COUNTIFS(Items!$O:$O,J787,Items!$P:$P,K787)=1,0,1))</f>
        <v>0</v>
      </c>
      <c r="M787" s="14">
        <v>11878.23</v>
      </c>
      <c r="N787" s="14">
        <v>0</v>
      </c>
      <c r="T787" s="10" t="str">
        <f>IF(RepPF!$L$4=Lists!$E$2,Lists!$E$2,IF(RepPF!$L$4&lt;&gt;"",IF($C787=RepPF!$L$4,RepPF!$L$4,0),Lists!$E$2))</f>
        <v>Все объекты</v>
      </c>
    </row>
    <row r="788" spans="2:20" x14ac:dyDescent="0.25">
      <c r="B788" s="7">
        <v>45661</v>
      </c>
      <c r="C788" s="1" t="s">
        <v>196</v>
      </c>
      <c r="J788" s="1" t="s">
        <v>44</v>
      </c>
      <c r="K788" s="1" t="s">
        <v>75</v>
      </c>
      <c r="L788" s="1">
        <f>IF(OR(B788=0,B788=""),0,IF(COUNTIFS(Items!$E:$E,J788,Items!$F:$F,K788)+COUNTIFS(Items!$J:$J,J788,Items!$K:$K,K788)+COUNTIFS(Items!$O:$O,J788,Items!$P:$P,K788)=1,0,1))</f>
        <v>0</v>
      </c>
      <c r="M788" s="14">
        <v>89514.48</v>
      </c>
      <c r="N788" s="14">
        <v>0</v>
      </c>
      <c r="T788" s="10" t="str">
        <f>IF(RepPF!$L$4=Lists!$E$2,Lists!$E$2,IF(RepPF!$L$4&lt;&gt;"",IF($C788=RepPF!$L$4,RepPF!$L$4,0),Lists!$E$2))</f>
        <v>Все объекты</v>
      </c>
    </row>
    <row r="789" spans="2:20" x14ac:dyDescent="0.25">
      <c r="B789" s="7">
        <v>45661</v>
      </c>
      <c r="C789" s="1" t="s">
        <v>197</v>
      </c>
      <c r="J789" s="1" t="s">
        <v>44</v>
      </c>
      <c r="K789" s="1" t="s">
        <v>91</v>
      </c>
      <c r="L789" s="1">
        <f>IF(OR(B789=0,B789=""),0,IF(COUNTIFS(Items!$E:$E,J789,Items!$F:$F,K789)+COUNTIFS(Items!$J:$J,J789,Items!$K:$K,K789)+COUNTIFS(Items!$O:$O,J789,Items!$P:$P,K789)=1,0,1))</f>
        <v>0</v>
      </c>
      <c r="M789" s="14">
        <v>85560</v>
      </c>
      <c r="N789" s="14">
        <v>0</v>
      </c>
      <c r="T789" s="10" t="str">
        <f>IF(RepPF!$L$4=Lists!$E$2,Lists!$E$2,IF(RepPF!$L$4&lt;&gt;"",IF($C789=RepPF!$L$4,RepPF!$L$4,0),Lists!$E$2))</f>
        <v>Все объекты</v>
      </c>
    </row>
    <row r="790" spans="2:20" x14ac:dyDescent="0.25">
      <c r="B790" s="7">
        <v>45661</v>
      </c>
      <c r="C790" s="1" t="s">
        <v>197</v>
      </c>
      <c r="J790" s="1" t="s">
        <v>44</v>
      </c>
      <c r="K790" s="1" t="s">
        <v>67</v>
      </c>
      <c r="L790" s="1">
        <f>IF(OR(B790=0,B790=""),0,IF(COUNTIFS(Items!$E:$E,J790,Items!$F:$F,K790)+COUNTIFS(Items!$J:$J,J790,Items!$K:$K,K790)+COUNTIFS(Items!$O:$O,J790,Items!$P:$P,K790)=1,0,1))</f>
        <v>0</v>
      </c>
      <c r="M790" s="14">
        <v>10525.949999999999</v>
      </c>
      <c r="N790" s="14">
        <v>0</v>
      </c>
      <c r="T790" s="10" t="str">
        <f>IF(RepPF!$L$4=Lists!$E$2,Lists!$E$2,IF(RepPF!$L$4&lt;&gt;"",IF($C790=RepPF!$L$4,RepPF!$L$4,0),Lists!$E$2))</f>
        <v>Все объекты</v>
      </c>
    </row>
    <row r="791" spans="2:20" x14ac:dyDescent="0.25">
      <c r="B791" s="7">
        <v>45661</v>
      </c>
      <c r="C791" s="1" t="s">
        <v>196</v>
      </c>
      <c r="J791" s="1" t="s">
        <v>44</v>
      </c>
      <c r="K791" s="1" t="s">
        <v>65</v>
      </c>
      <c r="L791" s="1">
        <f>IF(OR(B791=0,B791=""),0,IF(COUNTIFS(Items!$E:$E,J791,Items!$F:$F,K791)+COUNTIFS(Items!$J:$J,J791,Items!$K:$K,K791)+COUNTIFS(Items!$O:$O,J791,Items!$P:$P,K791)=1,0,1))</f>
        <v>0</v>
      </c>
      <c r="M791" s="14">
        <v>3003</v>
      </c>
      <c r="N791" s="14">
        <v>0</v>
      </c>
      <c r="T791" s="10" t="str">
        <f>IF(RepPF!$L$4=Lists!$E$2,Lists!$E$2,IF(RepPF!$L$4&lt;&gt;"",IF($C791=RepPF!$L$4,RepPF!$L$4,0),Lists!$E$2))</f>
        <v>Все объекты</v>
      </c>
    </row>
    <row r="792" spans="2:20" x14ac:dyDescent="0.25">
      <c r="B792" s="7">
        <v>45664</v>
      </c>
      <c r="C792" s="1" t="s">
        <v>197</v>
      </c>
      <c r="J792" s="1" t="s">
        <v>44</v>
      </c>
      <c r="K792" s="1" t="s">
        <v>65</v>
      </c>
      <c r="L792" s="1">
        <f>IF(OR(B792=0,B792=""),0,IF(COUNTIFS(Items!$E:$E,J792,Items!$F:$F,K792)+COUNTIFS(Items!$J:$J,J792,Items!$K:$K,K792)+COUNTIFS(Items!$O:$O,J792,Items!$P:$P,K792)=1,0,1))</f>
        <v>0</v>
      </c>
      <c r="M792" s="14">
        <v>1911</v>
      </c>
      <c r="N792" s="14">
        <v>0</v>
      </c>
      <c r="T792" s="10" t="str">
        <f>IF(RepPF!$L$4=Lists!$E$2,Lists!$E$2,IF(RepPF!$L$4&lt;&gt;"",IF($C792=RepPF!$L$4,RepPF!$L$4,0),Lists!$E$2))</f>
        <v>Все объекты</v>
      </c>
    </row>
    <row r="793" spans="2:20" x14ac:dyDescent="0.25">
      <c r="B793" s="7">
        <v>45664</v>
      </c>
      <c r="C793" s="1" t="s">
        <v>197</v>
      </c>
      <c r="J793" s="1" t="s">
        <v>44</v>
      </c>
      <c r="K793" s="1" t="s">
        <v>91</v>
      </c>
      <c r="L793" s="1">
        <f>IF(OR(B793=0,B793=""),0,IF(COUNTIFS(Items!$E:$E,J793,Items!$F:$F,K793)+COUNTIFS(Items!$J:$J,J793,Items!$K:$K,K793)+COUNTIFS(Items!$O:$O,J793,Items!$P:$P,K793)=1,0,1))</f>
        <v>0</v>
      </c>
      <c r="M793" s="14">
        <v>36968.879999999997</v>
      </c>
      <c r="N793" s="14">
        <v>0</v>
      </c>
      <c r="T793" s="10" t="str">
        <f>IF(RepPF!$L$4=Lists!$E$2,Lists!$E$2,IF(RepPF!$L$4&lt;&gt;"",IF($C793=RepPF!$L$4,RepPF!$L$4,0),Lists!$E$2))</f>
        <v>Все объекты</v>
      </c>
    </row>
    <row r="794" spans="2:20" x14ac:dyDescent="0.25">
      <c r="B794" s="7">
        <v>45664</v>
      </c>
      <c r="C794" s="1" t="s">
        <v>196</v>
      </c>
      <c r="J794" s="1" t="s">
        <v>44</v>
      </c>
      <c r="K794" s="1" t="s">
        <v>75</v>
      </c>
      <c r="L794" s="1">
        <f>IF(OR(B794=0,B794=""),0,IF(COUNTIFS(Items!$E:$E,J794,Items!$F:$F,K794)+COUNTIFS(Items!$J:$J,J794,Items!$K:$K,K794)+COUNTIFS(Items!$O:$O,J794,Items!$P:$P,K794)=1,0,1))</f>
        <v>0</v>
      </c>
      <c r="M794" s="14">
        <v>63296</v>
      </c>
      <c r="N794" s="14">
        <v>0</v>
      </c>
      <c r="T794" s="10" t="str">
        <f>IF(RepPF!$L$4=Lists!$E$2,Lists!$E$2,IF(RepPF!$L$4&lt;&gt;"",IF($C794=RepPF!$L$4,RepPF!$L$4,0),Lists!$E$2))</f>
        <v>Все объекты</v>
      </c>
    </row>
    <row r="795" spans="2:20" x14ac:dyDescent="0.25">
      <c r="B795" s="7">
        <v>45664</v>
      </c>
      <c r="C795" s="1" t="s">
        <v>197</v>
      </c>
      <c r="J795" s="1" t="s">
        <v>44</v>
      </c>
      <c r="K795" s="1" t="s">
        <v>91</v>
      </c>
      <c r="L795" s="1">
        <f>IF(OR(B795=0,B795=""),0,IF(COUNTIFS(Items!$E:$E,J795,Items!$F:$F,K795)+COUNTIFS(Items!$J:$J,J795,Items!$K:$K,K795)+COUNTIFS(Items!$O:$O,J795,Items!$P:$P,K795)=1,0,1))</f>
        <v>0</v>
      </c>
      <c r="M795" s="14">
        <v>20719.679999999997</v>
      </c>
      <c r="N795" s="14">
        <v>0</v>
      </c>
      <c r="T795" s="10" t="str">
        <f>IF(RepPF!$L$4=Lists!$E$2,Lists!$E$2,IF(RepPF!$L$4&lt;&gt;"",IF($C795=RepPF!$L$4,RepPF!$L$4,0),Lists!$E$2))</f>
        <v>Все объекты</v>
      </c>
    </row>
    <row r="796" spans="2:20" x14ac:dyDescent="0.25">
      <c r="B796" s="7">
        <v>45665</v>
      </c>
      <c r="C796" s="1" t="s">
        <v>199</v>
      </c>
      <c r="J796" s="1" t="s">
        <v>44</v>
      </c>
      <c r="K796" s="1" t="s">
        <v>75</v>
      </c>
      <c r="L796" s="1">
        <f>IF(OR(B796=0,B796=""),0,IF(COUNTIFS(Items!$E:$E,J796,Items!$F:$F,K796)+COUNTIFS(Items!$J:$J,J796,Items!$K:$K,K796)+COUNTIFS(Items!$O:$O,J796,Items!$P:$P,K796)=1,0,1))</f>
        <v>0</v>
      </c>
      <c r="M796" s="14">
        <v>551265</v>
      </c>
      <c r="N796" s="14">
        <v>0</v>
      </c>
      <c r="T796" s="10" t="str">
        <f>IF(RepPF!$L$4=Lists!$E$2,Lists!$E$2,IF(RepPF!$L$4&lt;&gt;"",IF($C796=RepPF!$L$4,RepPF!$L$4,0),Lists!$E$2))</f>
        <v>Все объекты</v>
      </c>
    </row>
    <row r="797" spans="2:20" x14ac:dyDescent="0.25">
      <c r="B797" s="7">
        <v>45665</v>
      </c>
      <c r="C797" s="1" t="s">
        <v>197</v>
      </c>
      <c r="J797" s="1" t="s">
        <v>44</v>
      </c>
      <c r="K797" s="1" t="s">
        <v>91</v>
      </c>
      <c r="L797" s="1">
        <f>IF(OR(B797=0,B797=""),0,IF(COUNTIFS(Items!$E:$E,J797,Items!$F:$F,K797)+COUNTIFS(Items!$J:$J,J797,Items!$K:$K,K797)+COUNTIFS(Items!$O:$O,J797,Items!$P:$P,K797)=1,0,1))</f>
        <v>0</v>
      </c>
      <c r="M797" s="14">
        <v>128828.70000000001</v>
      </c>
      <c r="N797" s="14">
        <v>0</v>
      </c>
      <c r="T797" s="10" t="str">
        <f>IF(RepPF!$L$4=Lists!$E$2,Lists!$E$2,IF(RepPF!$L$4&lt;&gt;"",IF($C797=RepPF!$L$4,RepPF!$L$4,0),Lists!$E$2))</f>
        <v>Все объекты</v>
      </c>
    </row>
    <row r="798" spans="2:20" x14ac:dyDescent="0.25">
      <c r="B798" s="7">
        <v>45665</v>
      </c>
      <c r="C798" s="1" t="s">
        <v>197</v>
      </c>
      <c r="J798" s="1" t="s">
        <v>44</v>
      </c>
      <c r="K798" s="1" t="s">
        <v>91</v>
      </c>
      <c r="L798" s="1">
        <f>IF(OR(B798=0,B798=""),0,IF(COUNTIFS(Items!$E:$E,J798,Items!$F:$F,K798)+COUNTIFS(Items!$J:$J,J798,Items!$K:$K,K798)+COUNTIFS(Items!$O:$O,J798,Items!$P:$P,K798)=1,0,1))</f>
        <v>0</v>
      </c>
      <c r="M798" s="14">
        <v>55104</v>
      </c>
      <c r="N798" s="14">
        <v>0</v>
      </c>
      <c r="T798" s="10" t="str">
        <f>IF(RepPF!$L$4=Lists!$E$2,Lists!$E$2,IF(RepPF!$L$4&lt;&gt;"",IF($C798=RepPF!$L$4,RepPF!$L$4,0),Lists!$E$2))</f>
        <v>Все объекты</v>
      </c>
    </row>
    <row r="799" spans="2:20" x14ac:dyDescent="0.25">
      <c r="B799" s="7">
        <v>45666</v>
      </c>
      <c r="C799" s="1" t="s">
        <v>197</v>
      </c>
      <c r="J799" s="1" t="s">
        <v>44</v>
      </c>
      <c r="K799" s="1" t="s">
        <v>91</v>
      </c>
      <c r="L799" s="1">
        <f>IF(OR(B799=0,B799=""),0,IF(COUNTIFS(Items!$E:$E,J799,Items!$F:$F,K799)+COUNTIFS(Items!$J:$J,J799,Items!$K:$K,K799)+COUNTIFS(Items!$O:$O,J799,Items!$P:$P,K799)=1,0,1))</f>
        <v>0</v>
      </c>
      <c r="M799" s="14">
        <v>3680</v>
      </c>
      <c r="N799" s="14">
        <v>0</v>
      </c>
      <c r="T799" s="10" t="str">
        <f>IF(RepPF!$L$4=Lists!$E$2,Lists!$E$2,IF(RepPF!$L$4&lt;&gt;"",IF($C799=RepPF!$L$4,RepPF!$L$4,0),Lists!$E$2))</f>
        <v>Все объекты</v>
      </c>
    </row>
    <row r="800" spans="2:20" x14ac:dyDescent="0.25">
      <c r="B800" s="7">
        <v>45666</v>
      </c>
      <c r="C800" s="1" t="s">
        <v>197</v>
      </c>
      <c r="J800" s="1" t="s">
        <v>44</v>
      </c>
      <c r="K800" s="1" t="s">
        <v>89</v>
      </c>
      <c r="L800" s="1">
        <f>IF(OR(B800=0,B800=""),0,IF(COUNTIFS(Items!$E:$E,J800,Items!$F:$F,K800)+COUNTIFS(Items!$J:$J,J800,Items!$K:$K,K800)+COUNTIFS(Items!$O:$O,J800,Items!$P:$P,K800)=1,0,1))</f>
        <v>0</v>
      </c>
      <c r="M800" s="14">
        <v>101360.99999999999</v>
      </c>
      <c r="N800" s="14">
        <v>0</v>
      </c>
      <c r="T800" s="10" t="str">
        <f>IF(RepPF!$L$4=Lists!$E$2,Lists!$E$2,IF(RepPF!$L$4&lt;&gt;"",IF($C800=RepPF!$L$4,RepPF!$L$4,0),Lists!$E$2))</f>
        <v>Все объекты</v>
      </c>
    </row>
    <row r="801" spans="2:20" x14ac:dyDescent="0.25">
      <c r="B801" s="7">
        <v>45666</v>
      </c>
      <c r="C801" s="1" t="s">
        <v>199</v>
      </c>
      <c r="J801" s="1" t="s">
        <v>44</v>
      </c>
      <c r="K801" s="1" t="s">
        <v>86</v>
      </c>
      <c r="L801" s="1">
        <f>IF(OR(B801=0,B801=""),0,IF(COUNTIFS(Items!$E:$E,J801,Items!$F:$F,K801)+COUNTIFS(Items!$J:$J,J801,Items!$K:$K,K801)+COUNTIFS(Items!$O:$O,J801,Items!$P:$P,K801)=1,0,1))</f>
        <v>0</v>
      </c>
      <c r="M801" s="14">
        <v>128700</v>
      </c>
      <c r="N801" s="14">
        <v>0</v>
      </c>
      <c r="T801" s="10" t="str">
        <f>IF(RepPF!$L$4=Lists!$E$2,Lists!$E$2,IF(RepPF!$L$4&lt;&gt;"",IF($C801=RepPF!$L$4,RepPF!$L$4,0),Lists!$E$2))</f>
        <v>Все объекты</v>
      </c>
    </row>
    <row r="802" spans="2:20" x14ac:dyDescent="0.25">
      <c r="B802" s="7">
        <v>45666</v>
      </c>
      <c r="C802" s="1" t="s">
        <v>200</v>
      </c>
      <c r="J802" s="1" t="s">
        <v>44</v>
      </c>
      <c r="K802" s="1" t="s">
        <v>86</v>
      </c>
      <c r="L802" s="1">
        <f>IF(OR(B802=0,B802=""),0,IF(COUNTIFS(Items!$E:$E,J802,Items!$F:$F,K802)+COUNTIFS(Items!$J:$J,J802,Items!$K:$K,K802)+COUNTIFS(Items!$O:$O,J802,Items!$P:$P,K802)=1,0,1))</f>
        <v>0</v>
      </c>
      <c r="M802" s="14">
        <v>57512</v>
      </c>
      <c r="N802" s="14">
        <v>0</v>
      </c>
      <c r="T802" s="10" t="str">
        <f>IF(RepPF!$L$4=Lists!$E$2,Lists!$E$2,IF(RepPF!$L$4&lt;&gt;"",IF($C802=RepPF!$L$4,RepPF!$L$4,0),Lists!$E$2))</f>
        <v>Все объекты</v>
      </c>
    </row>
    <row r="803" spans="2:20" x14ac:dyDescent="0.25">
      <c r="B803" s="7">
        <v>45658</v>
      </c>
      <c r="C803" s="1" t="s">
        <v>194</v>
      </c>
      <c r="J803" s="1" t="s">
        <v>44</v>
      </c>
      <c r="K803" s="1" t="s">
        <v>86</v>
      </c>
      <c r="L803" s="1">
        <f>IF(OR(B803=0,B803=""),0,IF(COUNTIFS(Items!$E:$E,J803,Items!$F:$F,K803)+COUNTIFS(Items!$J:$J,J803,Items!$K:$K,K803)+COUNTIFS(Items!$O:$O,J803,Items!$P:$P,K803)=1,0,1))</f>
        <v>0</v>
      </c>
      <c r="M803" s="14">
        <v>12300</v>
      </c>
      <c r="N803" s="14">
        <v>0</v>
      </c>
      <c r="T803" s="10" t="str">
        <f>IF(RepPF!$L$4=Lists!$E$2,Lists!$E$2,IF(RepPF!$L$4&lt;&gt;"",IF($C803=RepPF!$L$4,RepPF!$L$4,0),Lists!$E$2))</f>
        <v>Все объекты</v>
      </c>
    </row>
    <row r="804" spans="2:20" x14ac:dyDescent="0.25">
      <c r="B804" s="7">
        <v>45658</v>
      </c>
      <c r="C804" s="1" t="s">
        <v>196</v>
      </c>
      <c r="J804" s="1" t="s">
        <v>44</v>
      </c>
      <c r="K804" s="1" t="s">
        <v>67</v>
      </c>
      <c r="L804" s="1">
        <f>IF(OR(B804=0,B804=""),0,IF(COUNTIFS(Items!$E:$E,J804,Items!$F:$F,K804)+COUNTIFS(Items!$J:$J,J804,Items!$K:$K,K804)+COUNTIFS(Items!$O:$O,J804,Items!$P:$P,K804)=1,0,1))</f>
        <v>0</v>
      </c>
      <c r="M804" s="14">
        <v>1214.4000000000001</v>
      </c>
      <c r="N804" s="14">
        <v>0</v>
      </c>
      <c r="T804" s="10" t="str">
        <f>IF(RepPF!$L$4=Lists!$E$2,Lists!$E$2,IF(RepPF!$L$4&lt;&gt;"",IF($C804=RepPF!$L$4,RepPF!$L$4,0),Lists!$E$2))</f>
        <v>Все объекты</v>
      </c>
    </row>
    <row r="805" spans="2:20" x14ac:dyDescent="0.25">
      <c r="B805" s="7">
        <v>45658</v>
      </c>
      <c r="C805" s="1" t="s">
        <v>196</v>
      </c>
      <c r="J805" s="1" t="s">
        <v>44</v>
      </c>
      <c r="K805" s="1" t="s">
        <v>66</v>
      </c>
      <c r="L805" s="1">
        <f>IF(OR(B805=0,B805=""),0,IF(COUNTIFS(Items!$E:$E,J805,Items!$F:$F,K805)+COUNTIFS(Items!$J:$J,J805,Items!$K:$K,K805)+COUNTIFS(Items!$O:$O,J805,Items!$P:$P,K805)=1,0,1))</f>
        <v>0</v>
      </c>
      <c r="M805" s="14">
        <v>2365.0899999999997</v>
      </c>
      <c r="N805" s="14">
        <v>0</v>
      </c>
      <c r="T805" s="10" t="str">
        <f>IF(RepPF!$L$4=Lists!$E$2,Lists!$E$2,IF(RepPF!$L$4&lt;&gt;"",IF($C805=RepPF!$L$4,RepPF!$L$4,0),Lists!$E$2))</f>
        <v>Все объекты</v>
      </c>
    </row>
    <row r="806" spans="2:20" x14ac:dyDescent="0.25">
      <c r="B806" s="7">
        <v>45659</v>
      </c>
      <c r="C806" s="1" t="s">
        <v>196</v>
      </c>
      <c r="J806" s="1" t="s">
        <v>44</v>
      </c>
      <c r="K806" s="1" t="s">
        <v>65</v>
      </c>
      <c r="L806" s="1">
        <f>IF(OR(B806=0,B806=""),0,IF(COUNTIFS(Items!$E:$E,J806,Items!$F:$F,K806)+COUNTIFS(Items!$J:$J,J806,Items!$K:$K,K806)+COUNTIFS(Items!$O:$O,J806,Items!$P:$P,K806)=1,0,1))</f>
        <v>0</v>
      </c>
      <c r="M806" s="14">
        <v>7150</v>
      </c>
      <c r="N806" s="14">
        <v>0</v>
      </c>
      <c r="T806" s="10" t="str">
        <f>IF(RepPF!$L$4=Lists!$E$2,Lists!$E$2,IF(RepPF!$L$4&lt;&gt;"",IF($C806=RepPF!$L$4,RepPF!$L$4,0),Lists!$E$2))</f>
        <v>Все объекты</v>
      </c>
    </row>
    <row r="807" spans="2:20" x14ac:dyDescent="0.25">
      <c r="B807" s="7">
        <v>45660</v>
      </c>
      <c r="C807" s="1" t="s">
        <v>197</v>
      </c>
      <c r="J807" s="1" t="s">
        <v>44</v>
      </c>
      <c r="K807" s="1" t="s">
        <v>84</v>
      </c>
      <c r="L807" s="1">
        <f>IF(OR(B807=0,B807=""),0,IF(COUNTIFS(Items!$E:$E,J807,Items!$F:$F,K807)+COUNTIFS(Items!$J:$J,J807,Items!$K:$K,K807)+COUNTIFS(Items!$O:$O,J807,Items!$P:$P,K807)=1,0,1))</f>
        <v>0</v>
      </c>
      <c r="M807" s="14">
        <v>1456</v>
      </c>
      <c r="N807" s="14">
        <v>0</v>
      </c>
      <c r="T807" s="10" t="str">
        <f>IF(RepPF!$L$4=Lists!$E$2,Lists!$E$2,IF(RepPF!$L$4&lt;&gt;"",IF($C807=RepPF!$L$4,RepPF!$L$4,0),Lists!$E$2))</f>
        <v>Все объекты</v>
      </c>
    </row>
    <row r="808" spans="2:20" x14ac:dyDescent="0.25">
      <c r="B808" s="7">
        <v>45660</v>
      </c>
      <c r="C808" s="1" t="s">
        <v>197</v>
      </c>
      <c r="J808" s="1" t="s">
        <v>44</v>
      </c>
      <c r="K808" s="1" t="s">
        <v>69</v>
      </c>
      <c r="L808" s="1">
        <f>IF(OR(B808=0,B808=""),0,IF(COUNTIFS(Items!$E:$E,J808,Items!$F:$F,K808)+COUNTIFS(Items!$J:$J,J808,Items!$K:$K,K808)+COUNTIFS(Items!$O:$O,J808,Items!$P:$P,K808)=1,0,1))</f>
        <v>0</v>
      </c>
      <c r="M808" s="14">
        <v>10455</v>
      </c>
      <c r="N808" s="14">
        <v>0</v>
      </c>
      <c r="T808" s="10" t="str">
        <f>IF(RepPF!$L$4=Lists!$E$2,Lists!$E$2,IF(RepPF!$L$4&lt;&gt;"",IF($C808=RepPF!$L$4,RepPF!$L$4,0),Lists!$E$2))</f>
        <v>Все объекты</v>
      </c>
    </row>
    <row r="809" spans="2:20" x14ac:dyDescent="0.25">
      <c r="B809" s="7">
        <v>45664</v>
      </c>
      <c r="C809" s="1" t="s">
        <v>197</v>
      </c>
      <c r="J809" s="1" t="s">
        <v>44</v>
      </c>
      <c r="K809" s="1" t="s">
        <v>84</v>
      </c>
      <c r="L809" s="1">
        <f>IF(OR(B809=0,B809=""),0,IF(COUNTIFS(Items!$E:$E,J809,Items!$F:$F,K809)+COUNTIFS(Items!$J:$J,J809,Items!$K:$K,K809)+COUNTIFS(Items!$O:$O,J809,Items!$P:$P,K809)=1,0,1))</f>
        <v>0</v>
      </c>
      <c r="M809" s="14">
        <v>3680</v>
      </c>
      <c r="N809" s="14">
        <v>0</v>
      </c>
      <c r="T809" s="10" t="str">
        <f>IF(RepPF!$L$4=Lists!$E$2,Lists!$E$2,IF(RepPF!$L$4&lt;&gt;"",IF($C809=RepPF!$L$4,RepPF!$L$4,0),Lists!$E$2))</f>
        <v>Все объекты</v>
      </c>
    </row>
    <row r="810" spans="2:20" x14ac:dyDescent="0.25">
      <c r="B810" s="7">
        <v>45665</v>
      </c>
      <c r="C810" s="1" t="s">
        <v>197</v>
      </c>
      <c r="J810" s="1" t="s">
        <v>44</v>
      </c>
      <c r="K810" s="1" t="s">
        <v>69</v>
      </c>
      <c r="L810" s="1">
        <f>IF(OR(B810=0,B810=""),0,IF(COUNTIFS(Items!$E:$E,J810,Items!$F:$F,K810)+COUNTIFS(Items!$J:$J,J810,Items!$K:$K,K810)+COUNTIFS(Items!$O:$O,J810,Items!$P:$P,K810)=1,0,1))</f>
        <v>0</v>
      </c>
      <c r="M810" s="14">
        <v>1084.8</v>
      </c>
      <c r="N810" s="14">
        <v>0</v>
      </c>
      <c r="T810" s="10" t="str">
        <f>IF(RepPF!$L$4=Lists!$E$2,Lists!$E$2,IF(RepPF!$L$4&lt;&gt;"",IF($C810=RepPF!$L$4,RepPF!$L$4,0),Lists!$E$2))</f>
        <v>Все объекты</v>
      </c>
    </row>
    <row r="811" spans="2:20" x14ac:dyDescent="0.25">
      <c r="B811" s="7">
        <v>45665</v>
      </c>
      <c r="C811" s="1" t="s">
        <v>197</v>
      </c>
      <c r="J811" s="1" t="s">
        <v>44</v>
      </c>
      <c r="K811" s="1" t="s">
        <v>84</v>
      </c>
      <c r="L811" s="1">
        <f>IF(OR(B811=0,B811=""),0,IF(COUNTIFS(Items!$E:$E,J811,Items!$F:$F,K811)+COUNTIFS(Items!$J:$J,J811,Items!$K:$K,K811)+COUNTIFS(Items!$O:$O,J811,Items!$P:$P,K811)=1,0,1))</f>
        <v>0</v>
      </c>
      <c r="M811" s="14">
        <v>1887.6</v>
      </c>
      <c r="N811" s="14">
        <v>0</v>
      </c>
      <c r="T811" s="10" t="str">
        <f>IF(RepPF!$L$4=Lists!$E$2,Lists!$E$2,IF(RepPF!$L$4&lt;&gt;"",IF($C811=RepPF!$L$4,RepPF!$L$4,0),Lists!$E$2))</f>
        <v>Все объекты</v>
      </c>
    </row>
    <row r="812" spans="2:20" x14ac:dyDescent="0.25">
      <c r="B812" s="7">
        <v>45666</v>
      </c>
      <c r="C812" s="1" t="s">
        <v>197</v>
      </c>
      <c r="J812" s="1" t="s">
        <v>44</v>
      </c>
      <c r="K812" s="1" t="s">
        <v>84</v>
      </c>
      <c r="L812" s="1">
        <f>IF(OR(B812=0,B812=""),0,IF(COUNTIFS(Items!$E:$E,J812,Items!$F:$F,K812)+COUNTIFS(Items!$J:$J,J812,Items!$K:$K,K812)+COUNTIFS(Items!$O:$O,J812,Items!$P:$P,K812)=1,0,1))</f>
        <v>0</v>
      </c>
      <c r="M812" s="14">
        <v>2184</v>
      </c>
      <c r="N812" s="14">
        <v>0</v>
      </c>
      <c r="T812" s="10" t="str">
        <f>IF(RepPF!$L$4=Lists!$E$2,Lists!$E$2,IF(RepPF!$L$4&lt;&gt;"",IF($C812=RepPF!$L$4,RepPF!$L$4,0),Lists!$E$2))</f>
        <v>Все объекты</v>
      </c>
    </row>
    <row r="813" spans="2:20" x14ac:dyDescent="0.25">
      <c r="B813" s="7">
        <v>45667</v>
      </c>
      <c r="C813" s="1" t="s">
        <v>197</v>
      </c>
      <c r="J813" s="1" t="s">
        <v>44</v>
      </c>
      <c r="K813" s="1" t="s">
        <v>76</v>
      </c>
      <c r="L813" s="1">
        <f>IF(OR(B813=0,B813=""),0,IF(COUNTIFS(Items!$E:$E,J813,Items!$F:$F,K813)+COUNTIFS(Items!$J:$J,J813,Items!$K:$K,K813)+COUNTIFS(Items!$O:$O,J813,Items!$P:$P,K813)=1,0,1))</f>
        <v>0</v>
      </c>
      <c r="M813" s="14">
        <v>2610.06</v>
      </c>
      <c r="N813" s="14">
        <v>0</v>
      </c>
      <c r="T813" s="10" t="str">
        <f>IF(RepPF!$L$4=Lists!$E$2,Lists!$E$2,IF(RepPF!$L$4&lt;&gt;"",IF($C813=RepPF!$L$4,RepPF!$L$4,0),Lists!$E$2))</f>
        <v>Все объекты</v>
      </c>
    </row>
    <row r="814" spans="2:20" x14ac:dyDescent="0.25">
      <c r="B814" s="7">
        <v>45668</v>
      </c>
      <c r="C814" s="1" t="s">
        <v>197</v>
      </c>
      <c r="J814" s="1" t="s">
        <v>44</v>
      </c>
      <c r="K814" s="1" t="s">
        <v>84</v>
      </c>
      <c r="L814" s="1">
        <f>IF(OR(B814=0,B814=""),0,IF(COUNTIFS(Items!$E:$E,J814,Items!$F:$F,K814)+COUNTIFS(Items!$J:$J,J814,Items!$K:$K,K814)+COUNTIFS(Items!$O:$O,J814,Items!$P:$P,K814)=1,0,1))</f>
        <v>0</v>
      </c>
      <c r="M814" s="14">
        <v>1605.4</v>
      </c>
      <c r="N814" s="14">
        <v>0</v>
      </c>
      <c r="T814" s="10" t="str">
        <f>IF(RepPF!$L$4=Lists!$E$2,Lists!$E$2,IF(RepPF!$L$4&lt;&gt;"",IF($C814=RepPF!$L$4,RepPF!$L$4,0),Lists!$E$2))</f>
        <v>Все объекты</v>
      </c>
    </row>
    <row r="815" spans="2:20" x14ac:dyDescent="0.25">
      <c r="B815" s="7">
        <v>45668</v>
      </c>
      <c r="C815" s="1" t="s">
        <v>197</v>
      </c>
      <c r="J815" s="1" t="s">
        <v>44</v>
      </c>
      <c r="K815" s="1" t="s">
        <v>84</v>
      </c>
      <c r="L815" s="1">
        <f>IF(OR(B815=0,B815=""),0,IF(COUNTIFS(Items!$E:$E,J815,Items!$F:$F,K815)+COUNTIFS(Items!$J:$J,J815,Items!$K:$K,K815)+COUNTIFS(Items!$O:$O,J815,Items!$P:$P,K815)=1,0,1))</f>
        <v>0</v>
      </c>
      <c r="M815" s="14">
        <v>1355.9999999999998</v>
      </c>
      <c r="N815" s="14">
        <v>0</v>
      </c>
      <c r="T815" s="10" t="str">
        <f>IF(RepPF!$L$4=Lists!$E$2,Lists!$E$2,IF(RepPF!$L$4&lt;&gt;"",IF($C815=RepPF!$L$4,RepPF!$L$4,0),Lists!$E$2))</f>
        <v>Все объекты</v>
      </c>
    </row>
    <row r="816" spans="2:20" x14ac:dyDescent="0.25">
      <c r="B816" s="7">
        <v>45667</v>
      </c>
      <c r="C816" s="1" t="s">
        <v>197</v>
      </c>
      <c r="J816" s="1" t="s">
        <v>44</v>
      </c>
      <c r="K816" s="1" t="s">
        <v>76</v>
      </c>
      <c r="L816" s="1">
        <f>IF(OR(B816=0,B816=""),0,IF(COUNTIFS(Items!$E:$E,J816,Items!$F:$F,K816)+COUNTIFS(Items!$J:$J,J816,Items!$K:$K,K816)+COUNTIFS(Items!$O:$O,J816,Items!$P:$P,K816)=1,0,1))</f>
        <v>0</v>
      </c>
      <c r="M816" s="14">
        <v>403.26</v>
      </c>
      <c r="N816" s="14">
        <v>0</v>
      </c>
      <c r="T816" s="10" t="str">
        <f>IF(RepPF!$L$4=Lists!$E$2,Lists!$E$2,IF(RepPF!$L$4&lt;&gt;"",IF($C816=RepPF!$L$4,RepPF!$L$4,0),Lists!$E$2))</f>
        <v>Все объекты</v>
      </c>
    </row>
    <row r="817" spans="2:20" x14ac:dyDescent="0.25">
      <c r="B817" s="7">
        <v>45671</v>
      </c>
      <c r="C817" s="1" t="s">
        <v>197</v>
      </c>
      <c r="J817" s="1" t="s">
        <v>44</v>
      </c>
      <c r="K817" s="1" t="s">
        <v>76</v>
      </c>
      <c r="L817" s="1">
        <f>IF(OR(B817=0,B817=""),0,IF(COUNTIFS(Items!$E:$E,J817,Items!$F:$F,K817)+COUNTIFS(Items!$J:$J,J817,Items!$K:$K,K817)+COUNTIFS(Items!$O:$O,J817,Items!$P:$P,K817)=1,0,1))</f>
        <v>0</v>
      </c>
      <c r="M817" s="14">
        <v>3458</v>
      </c>
      <c r="N817" s="14">
        <v>0</v>
      </c>
      <c r="T817" s="10" t="str">
        <f>IF(RepPF!$L$4=Lists!$E$2,Lists!$E$2,IF(RepPF!$L$4&lt;&gt;"",IF($C817=RepPF!$L$4,RepPF!$L$4,0),Lists!$E$2))</f>
        <v>Все объекты</v>
      </c>
    </row>
    <row r="818" spans="2:20" x14ac:dyDescent="0.25">
      <c r="B818" s="7">
        <v>45671</v>
      </c>
      <c r="C818" s="1" t="s">
        <v>197</v>
      </c>
      <c r="J818" s="1" t="s">
        <v>44</v>
      </c>
      <c r="K818" s="1" t="s">
        <v>90</v>
      </c>
      <c r="L818" s="1">
        <f>IF(OR(B818=0,B818=""),0,IF(COUNTIFS(Items!$E:$E,J818,Items!$F:$F,K818)+COUNTIFS(Items!$J:$J,J818,Items!$K:$K,K818)+COUNTIFS(Items!$O:$O,J818,Items!$P:$P,K818)=1,0,1))</f>
        <v>0</v>
      </c>
      <c r="M818" s="14">
        <v>6150</v>
      </c>
      <c r="N818" s="14">
        <v>0</v>
      </c>
      <c r="T818" s="10" t="str">
        <f>IF(RepPF!$L$4=Lists!$E$2,Lists!$E$2,IF(RepPF!$L$4&lt;&gt;"",IF($C818=RepPF!$L$4,RepPF!$L$4,0),Lists!$E$2))</f>
        <v>Все объекты</v>
      </c>
    </row>
    <row r="819" spans="2:20" x14ac:dyDescent="0.25">
      <c r="B819" s="7">
        <v>45672</v>
      </c>
      <c r="C819" s="1" t="s">
        <v>197</v>
      </c>
      <c r="J819" s="1" t="s">
        <v>44</v>
      </c>
      <c r="K819" s="1" t="s">
        <v>90</v>
      </c>
      <c r="L819" s="1">
        <f>IF(OR(B819=0,B819=""),0,IF(COUNTIFS(Items!$E:$E,J819,Items!$F:$F,K819)+COUNTIFS(Items!$J:$J,J819,Items!$K:$K,K819)+COUNTIFS(Items!$O:$O,J819,Items!$P:$P,K819)=1,0,1))</f>
        <v>0</v>
      </c>
      <c r="M819" s="14">
        <v>1244.76</v>
      </c>
      <c r="N819" s="14">
        <v>0</v>
      </c>
      <c r="T819" s="10" t="str">
        <f>IF(RepPF!$L$4=Lists!$E$2,Lists!$E$2,IF(RepPF!$L$4&lt;&gt;"",IF($C819=RepPF!$L$4,RepPF!$L$4,0),Lists!$E$2))</f>
        <v>Все объекты</v>
      </c>
    </row>
    <row r="820" spans="2:20" x14ac:dyDescent="0.25">
      <c r="B820" s="7">
        <v>45673</v>
      </c>
      <c r="C820" s="1" t="s">
        <v>197</v>
      </c>
      <c r="J820" s="1" t="s">
        <v>44</v>
      </c>
      <c r="K820" s="1" t="s">
        <v>72</v>
      </c>
      <c r="L820" s="1">
        <f>IF(OR(B820=0,B820=""),0,IF(COUNTIFS(Items!$E:$E,J820,Items!$F:$F,K820)+COUNTIFS(Items!$J:$J,J820,Items!$K:$K,K820)+COUNTIFS(Items!$O:$O,J820,Items!$P:$P,K820)=1,0,1))</f>
        <v>0</v>
      </c>
      <c r="M820" s="14">
        <v>270.07</v>
      </c>
      <c r="N820" s="14">
        <v>0</v>
      </c>
      <c r="T820" s="10" t="str">
        <f>IF(RepPF!$L$4=Lists!$E$2,Lists!$E$2,IF(RepPF!$L$4&lt;&gt;"",IF($C820=RepPF!$L$4,RepPF!$L$4,0),Lists!$E$2))</f>
        <v>Все объекты</v>
      </c>
    </row>
    <row r="821" spans="2:20" x14ac:dyDescent="0.25">
      <c r="B821" s="7">
        <v>45674</v>
      </c>
      <c r="C821" s="1" t="s">
        <v>197</v>
      </c>
      <c r="J821" s="1" t="s">
        <v>44</v>
      </c>
      <c r="K821" s="1" t="s">
        <v>72</v>
      </c>
      <c r="L821" s="1">
        <f>IF(OR(B821=0,B821=""),0,IF(COUNTIFS(Items!$E:$E,J821,Items!$F:$F,K821)+COUNTIFS(Items!$J:$J,J821,Items!$K:$K,K821)+COUNTIFS(Items!$O:$O,J821,Items!$P:$P,K821)=1,0,1))</f>
        <v>0</v>
      </c>
      <c r="M821" s="14">
        <v>471.9</v>
      </c>
      <c r="N821" s="14">
        <v>0</v>
      </c>
      <c r="T821" s="10" t="str">
        <f>IF(RepPF!$L$4=Lists!$E$2,Lists!$E$2,IF(RepPF!$L$4&lt;&gt;"",IF($C821=RepPF!$L$4,RepPF!$L$4,0),Lists!$E$2))</f>
        <v>Все объекты</v>
      </c>
    </row>
    <row r="822" spans="2:20" x14ac:dyDescent="0.25">
      <c r="B822" s="7">
        <v>45658</v>
      </c>
      <c r="C822" s="1" t="s">
        <v>197</v>
      </c>
      <c r="J822" s="1" t="s">
        <v>44</v>
      </c>
      <c r="K822" s="1" t="s">
        <v>69</v>
      </c>
      <c r="L822" s="1">
        <f>IF(OR(B822=0,B822=""),0,IF(COUNTIFS(Items!$E:$E,J822,Items!$F:$F,K822)+COUNTIFS(Items!$J:$J,J822,Items!$K:$K,K822)+COUNTIFS(Items!$O:$O,J822,Items!$P:$P,K822)=1,0,1))</f>
        <v>0</v>
      </c>
      <c r="M822" s="14">
        <v>1729</v>
      </c>
      <c r="N822" s="14">
        <v>0</v>
      </c>
      <c r="T822" s="10" t="str">
        <f>IF(RepPF!$L$4=Lists!$E$2,Lists!$E$2,IF(RepPF!$L$4&lt;&gt;"",IF($C822=RepPF!$L$4,RepPF!$L$4,0),Lists!$E$2))</f>
        <v>Все объекты</v>
      </c>
    </row>
    <row r="823" spans="2:20" x14ac:dyDescent="0.25">
      <c r="B823" s="7">
        <v>45658</v>
      </c>
      <c r="C823" s="1" t="s">
        <v>197</v>
      </c>
      <c r="J823" s="1" t="s">
        <v>44</v>
      </c>
      <c r="K823" s="1" t="s">
        <v>66</v>
      </c>
      <c r="L823" s="1">
        <f>IF(OR(B823=0,B823=""),0,IF(COUNTIFS(Items!$E:$E,J823,Items!$F:$F,K823)+COUNTIFS(Items!$J:$J,J823,Items!$K:$K,K823)+COUNTIFS(Items!$O:$O,J823,Items!$P:$P,K823)=1,0,1))</f>
        <v>0</v>
      </c>
      <c r="M823" s="14">
        <v>2574.39</v>
      </c>
      <c r="N823" s="14">
        <v>0</v>
      </c>
      <c r="T823" s="10" t="str">
        <f>IF(RepPF!$L$4=Lists!$E$2,Lists!$E$2,IF(RepPF!$L$4&lt;&gt;"",IF($C823=RepPF!$L$4,RepPF!$L$4,0),Lists!$E$2))</f>
        <v>Все объекты</v>
      </c>
    </row>
    <row r="824" spans="2:20" x14ac:dyDescent="0.25">
      <c r="B824" s="7">
        <v>45672</v>
      </c>
      <c r="C824" s="1" t="s">
        <v>197</v>
      </c>
      <c r="J824" s="1" t="s">
        <v>44</v>
      </c>
      <c r="K824" s="1" t="s">
        <v>72</v>
      </c>
      <c r="L824" s="1">
        <f>IF(OR(B824=0,B824=""),0,IF(COUNTIFS(Items!$E:$E,J824,Items!$F:$F,K824)+COUNTIFS(Items!$J:$J,J824,Items!$K:$K,K824)+COUNTIFS(Items!$O:$O,J824,Items!$P:$P,K824)=1,0,1))</f>
        <v>0</v>
      </c>
      <c r="M824" s="14">
        <v>4600</v>
      </c>
      <c r="N824" s="14">
        <v>0</v>
      </c>
      <c r="T824" s="10" t="str">
        <f>IF(RepPF!$L$4=Lists!$E$2,Lists!$E$2,IF(RepPF!$L$4&lt;&gt;"",IF($C824=RepPF!$L$4,RepPF!$L$4,0),Lists!$E$2))</f>
        <v>Все объекты</v>
      </c>
    </row>
    <row r="825" spans="2:20" x14ac:dyDescent="0.25">
      <c r="B825" s="7">
        <v>45647</v>
      </c>
      <c r="C825" s="1" t="s">
        <v>197</v>
      </c>
      <c r="J825" s="1" t="s">
        <v>44</v>
      </c>
      <c r="K825" s="1" t="s">
        <v>72</v>
      </c>
      <c r="L825" s="1">
        <f>IF(OR(B825=0,B825=""),0,IF(COUNTIFS(Items!$E:$E,J825,Items!$F:$F,K825)+COUNTIFS(Items!$J:$J,J825,Items!$K:$K,K825)+COUNTIFS(Items!$O:$O,J825,Items!$P:$P,K825)=1,0,1))</f>
        <v>0</v>
      </c>
      <c r="M825" s="14">
        <v>270.07</v>
      </c>
      <c r="N825" s="14">
        <v>0</v>
      </c>
      <c r="T825" s="10" t="str">
        <f>IF(RepPF!$L$4=Lists!$E$2,Lists!$E$2,IF(RepPF!$L$4&lt;&gt;"",IF($C825=RepPF!$L$4,RepPF!$L$4,0),Lists!$E$2))</f>
        <v>Все объекты</v>
      </c>
    </row>
    <row r="826" spans="2:20" x14ac:dyDescent="0.25">
      <c r="B826" s="7">
        <v>45648</v>
      </c>
      <c r="C826" s="1" t="s">
        <v>197</v>
      </c>
      <c r="J826" s="1" t="s">
        <v>44</v>
      </c>
      <c r="K826" s="1" t="s">
        <v>69</v>
      </c>
      <c r="L826" s="1">
        <f>IF(OR(B826=0,B826=""),0,IF(COUNTIFS(Items!$E:$E,J826,Items!$F:$F,K826)+COUNTIFS(Items!$J:$J,J826,Items!$K:$K,K826)+COUNTIFS(Items!$O:$O,J826,Items!$P:$P,K826)=1,0,1))</f>
        <v>0</v>
      </c>
      <c r="M826" s="14">
        <v>2145</v>
      </c>
      <c r="N826" s="14">
        <v>0</v>
      </c>
      <c r="T826" s="10" t="str">
        <f>IF(RepPF!$L$4=Lists!$E$2,Lists!$E$2,IF(RepPF!$L$4&lt;&gt;"",IF($C826=RepPF!$L$4,RepPF!$L$4,0),Lists!$E$2))</f>
        <v>Все объекты</v>
      </c>
    </row>
    <row r="827" spans="2:20" x14ac:dyDescent="0.25">
      <c r="B827" s="7">
        <v>45648</v>
      </c>
      <c r="C827" s="1" t="s">
        <v>197</v>
      </c>
      <c r="J827" s="1" t="s">
        <v>44</v>
      </c>
      <c r="K827" s="1" t="s">
        <v>76</v>
      </c>
      <c r="L827" s="1">
        <f>IF(OR(B827=0,B827=""),0,IF(COUNTIFS(Items!$E:$E,J827,Items!$F:$F,K827)+COUNTIFS(Items!$J:$J,J827,Items!$K:$K,K827)+COUNTIFS(Items!$O:$O,J827,Items!$P:$P,K827)=1,0,1))</f>
        <v>0</v>
      </c>
      <c r="M827" s="14">
        <v>3760.1200000000003</v>
      </c>
      <c r="N827" s="14">
        <v>0</v>
      </c>
      <c r="T827" s="10" t="str">
        <f>IF(RepPF!$L$4=Lists!$E$2,Lists!$E$2,IF(RepPF!$L$4&lt;&gt;"",IF($C827=RepPF!$L$4,RepPF!$L$4,0),Lists!$E$2))</f>
        <v>Все объекты</v>
      </c>
    </row>
    <row r="828" spans="2:20" x14ac:dyDescent="0.25">
      <c r="B828" s="7">
        <v>45652</v>
      </c>
      <c r="C828" s="1" t="s">
        <v>197</v>
      </c>
      <c r="J828" s="1" t="s">
        <v>44</v>
      </c>
      <c r="K828" s="1" t="s">
        <v>76</v>
      </c>
      <c r="L828" s="1">
        <f>IF(OR(B828=0,B828=""),0,IF(COUNTIFS(Items!$E:$E,J828,Items!$F:$F,K828)+COUNTIFS(Items!$J:$J,J828,Items!$K:$K,K828)+COUNTIFS(Items!$O:$O,J828,Items!$P:$P,K828)=1,0,1))</f>
        <v>0</v>
      </c>
      <c r="M828" s="14">
        <v>2730.6</v>
      </c>
      <c r="N828" s="14">
        <v>0</v>
      </c>
      <c r="T828" s="10" t="str">
        <f>IF(RepPF!$L$4=Lists!$E$2,Lists!$E$2,IF(RepPF!$L$4&lt;&gt;"",IF($C828=RepPF!$L$4,RepPF!$L$4,0),Lists!$E$2))</f>
        <v>Все объекты</v>
      </c>
    </row>
    <row r="829" spans="2:20" x14ac:dyDescent="0.25">
      <c r="B829" s="7">
        <v>45653</v>
      </c>
      <c r="C829" s="1" t="s">
        <v>197</v>
      </c>
      <c r="J829" s="1" t="s">
        <v>44</v>
      </c>
      <c r="K829" s="1" t="s">
        <v>72</v>
      </c>
      <c r="L829" s="1">
        <f>IF(OR(B829=0,B829=""),0,IF(COUNTIFS(Items!$E:$E,J829,Items!$F:$F,K829)+COUNTIFS(Items!$J:$J,J829,Items!$K:$K,K829)+COUNTIFS(Items!$O:$O,J829,Items!$P:$P,K829)=1,0,1))</f>
        <v>0</v>
      </c>
      <c r="M829" s="14">
        <v>4600</v>
      </c>
      <c r="N829" s="14">
        <v>0</v>
      </c>
      <c r="T829" s="10" t="str">
        <f>IF(RepPF!$L$4=Lists!$E$2,Lists!$E$2,IF(RepPF!$L$4&lt;&gt;"",IF($C829=RepPF!$L$4,RepPF!$L$4,0),Lists!$E$2))</f>
        <v>Все объекты</v>
      </c>
    </row>
    <row r="830" spans="2:20" x14ac:dyDescent="0.25">
      <c r="B830" s="7">
        <v>45653</v>
      </c>
      <c r="C830" s="1" t="s">
        <v>197</v>
      </c>
      <c r="J830" s="1" t="s">
        <v>44</v>
      </c>
      <c r="K830" s="1" t="s">
        <v>66</v>
      </c>
      <c r="L830" s="1">
        <f>IF(OR(B830=0,B830=""),0,IF(COUNTIFS(Items!$E:$E,J830,Items!$F:$F,K830)+COUNTIFS(Items!$J:$J,J830,Items!$K:$K,K830)+COUNTIFS(Items!$O:$O,J830,Items!$P:$P,K830)=1,0,1))</f>
        <v>0</v>
      </c>
      <c r="M830" s="14">
        <v>9772.24</v>
      </c>
      <c r="N830" s="14">
        <v>0</v>
      </c>
      <c r="T830" s="10" t="str">
        <f>IF(RepPF!$L$4=Lists!$E$2,Lists!$E$2,IF(RepPF!$L$4&lt;&gt;"",IF($C830=RepPF!$L$4,RepPF!$L$4,0),Lists!$E$2))</f>
        <v>Все объекты</v>
      </c>
    </row>
    <row r="831" spans="2:20" x14ac:dyDescent="0.25">
      <c r="B831" s="7">
        <v>45654</v>
      </c>
      <c r="C831" s="1" t="s">
        <v>197</v>
      </c>
      <c r="J831" s="1" t="s">
        <v>44</v>
      </c>
      <c r="K831" s="1" t="s">
        <v>87</v>
      </c>
      <c r="L831" s="1">
        <f>IF(OR(B831=0,B831=""),0,IF(COUNTIFS(Items!$E:$E,J831,Items!$F:$F,K831)+COUNTIFS(Items!$J:$J,J831,Items!$K:$K,K831)+COUNTIFS(Items!$O:$O,J831,Items!$P:$P,K831)=1,0,1))</f>
        <v>0</v>
      </c>
      <c r="M831" s="14">
        <v>29269.239999999998</v>
      </c>
      <c r="N831" s="14">
        <v>0</v>
      </c>
      <c r="T831" s="10" t="str">
        <f>IF(RepPF!$L$4=Lists!$E$2,Lists!$E$2,IF(RepPF!$L$4&lt;&gt;"",IF($C831=RepPF!$L$4,RepPF!$L$4,0),Lists!$E$2))</f>
        <v>Все объекты</v>
      </c>
    </row>
    <row r="832" spans="2:20" x14ac:dyDescent="0.25">
      <c r="B832" s="7">
        <v>45657</v>
      </c>
      <c r="C832" s="1" t="s">
        <v>197</v>
      </c>
      <c r="J832" s="1" t="s">
        <v>44</v>
      </c>
      <c r="K832" s="1" t="s">
        <v>72</v>
      </c>
      <c r="L832" s="1">
        <f>IF(OR(B832=0,B832=""),0,IF(COUNTIFS(Items!$E:$E,J832,Items!$F:$F,K832)+COUNTIFS(Items!$J:$J,J832,Items!$K:$K,K832)+COUNTIFS(Items!$O:$O,J832,Items!$P:$P,K832)=1,0,1))</f>
        <v>0</v>
      </c>
      <c r="M832" s="14">
        <v>4550</v>
      </c>
      <c r="N832" s="14">
        <v>0</v>
      </c>
      <c r="T832" s="10" t="str">
        <f>IF(RepPF!$L$4=Lists!$E$2,Lists!$E$2,IF(RepPF!$L$4&lt;&gt;"",IF($C832=RepPF!$L$4,RepPF!$L$4,0),Lists!$E$2))</f>
        <v>Все объекты</v>
      </c>
    </row>
    <row r="833" spans="2:20" x14ac:dyDescent="0.25">
      <c r="B833" s="7">
        <v>45678</v>
      </c>
      <c r="C833" s="1" t="s">
        <v>197</v>
      </c>
      <c r="J833" s="1" t="s">
        <v>44</v>
      </c>
      <c r="K833" s="1" t="s">
        <v>74</v>
      </c>
      <c r="L833" s="1">
        <f>IF(OR(B833=0,B833=""),0,IF(COUNTIFS(Items!$E:$E,J833,Items!$F:$F,K833)+COUNTIFS(Items!$J:$J,J833,Items!$K:$K,K833)+COUNTIFS(Items!$O:$O,J833,Items!$P:$P,K833)=1,0,1))</f>
        <v>0</v>
      </c>
      <c r="M833" s="14">
        <v>369</v>
      </c>
      <c r="N833" s="14">
        <v>0</v>
      </c>
      <c r="T833" s="10" t="str">
        <f>IF(RepPF!$L$4=Lists!$E$2,Lists!$E$2,IF(RepPF!$L$4&lt;&gt;"",IF($C833=RepPF!$L$4,RepPF!$L$4,0),Lists!$E$2))</f>
        <v>Все объекты</v>
      </c>
    </row>
    <row r="834" spans="2:20" x14ac:dyDescent="0.25">
      <c r="B834" s="7">
        <v>45678</v>
      </c>
      <c r="C834" s="1" t="s">
        <v>197</v>
      </c>
      <c r="J834" s="1" t="s">
        <v>44</v>
      </c>
      <c r="K834" s="1" t="s">
        <v>76</v>
      </c>
      <c r="L834" s="1">
        <f>IF(OR(B834=0,B834=""),0,IF(COUNTIFS(Items!$E:$E,J834,Items!$F:$F,K834)+COUNTIFS(Items!$J:$J,J834,Items!$K:$K,K834)+COUNTIFS(Items!$O:$O,J834,Items!$P:$P,K834)=1,0,1))</f>
        <v>0</v>
      </c>
      <c r="M834" s="14">
        <v>836.28000000000009</v>
      </c>
      <c r="N834" s="14">
        <v>0</v>
      </c>
      <c r="T834" s="10" t="str">
        <f>IF(RepPF!$L$4=Lists!$E$2,Lists!$E$2,IF(RepPF!$L$4&lt;&gt;"",IF($C834=RepPF!$L$4,RepPF!$L$4,0),Lists!$E$2))</f>
        <v>Все объекты</v>
      </c>
    </row>
    <row r="835" spans="2:20" x14ac:dyDescent="0.25">
      <c r="B835" s="7">
        <v>45678</v>
      </c>
      <c r="C835" s="1" t="s">
        <v>197</v>
      </c>
      <c r="J835" s="1" t="s">
        <v>44</v>
      </c>
      <c r="K835" s="1" t="s">
        <v>91</v>
      </c>
      <c r="L835" s="1">
        <f>IF(OR(B835=0,B835=""),0,IF(COUNTIFS(Items!$E:$E,J835,Items!$F:$F,K835)+COUNTIFS(Items!$J:$J,J835,Items!$K:$K,K835)+COUNTIFS(Items!$O:$O,J835,Items!$P:$P,K835)=1,0,1))</f>
        <v>0</v>
      </c>
      <c r="M835" s="14">
        <v>6994.6999999999989</v>
      </c>
      <c r="N835" s="14">
        <v>0</v>
      </c>
      <c r="T835" s="10" t="str">
        <f>IF(RepPF!$L$4=Lists!$E$2,Lists!$E$2,IF(RepPF!$L$4&lt;&gt;"",IF($C835=RepPF!$L$4,RepPF!$L$4,0),Lists!$E$2))</f>
        <v>Все объекты</v>
      </c>
    </row>
    <row r="836" spans="2:20" x14ac:dyDescent="0.25">
      <c r="B836" s="7">
        <v>45681</v>
      </c>
      <c r="C836" s="1" t="s">
        <v>197</v>
      </c>
      <c r="J836" s="1" t="s">
        <v>44</v>
      </c>
      <c r="K836" s="1" t="s">
        <v>76</v>
      </c>
      <c r="L836" s="1">
        <f>IF(OR(B836=0,B836=""),0,IF(COUNTIFS(Items!$E:$E,J836,Items!$F:$F,K836)+COUNTIFS(Items!$J:$J,J836,Items!$K:$K,K836)+COUNTIFS(Items!$O:$O,J836,Items!$P:$P,K836)=1,0,1))</f>
        <v>0</v>
      </c>
      <c r="M836" s="14">
        <v>1234.0899999999999</v>
      </c>
      <c r="N836" s="14">
        <v>0</v>
      </c>
      <c r="T836" s="10" t="str">
        <f>IF(RepPF!$L$4=Lists!$E$2,Lists!$E$2,IF(RepPF!$L$4&lt;&gt;"",IF($C836=RepPF!$L$4,RepPF!$L$4,0),Lists!$E$2))</f>
        <v>Все объекты</v>
      </c>
    </row>
    <row r="837" spans="2:20" x14ac:dyDescent="0.25">
      <c r="B837" s="7">
        <v>45681</v>
      </c>
      <c r="C837" s="1" t="s">
        <v>197</v>
      </c>
      <c r="J837" s="1" t="s">
        <v>44</v>
      </c>
      <c r="K837" s="1" t="s">
        <v>90</v>
      </c>
      <c r="L837" s="1">
        <f>IF(OR(B837=0,B837=""),0,IF(COUNTIFS(Items!$E:$E,J837,Items!$F:$F,K837)+COUNTIFS(Items!$J:$J,J837,Items!$K:$K,K837)+COUNTIFS(Items!$O:$O,J837,Items!$P:$P,K837)=1,0,1))</f>
        <v>0</v>
      </c>
      <c r="M837" s="14">
        <v>2751.84</v>
      </c>
      <c r="N837" s="14">
        <v>0</v>
      </c>
      <c r="T837" s="10" t="str">
        <f>IF(RepPF!$L$4=Lists!$E$2,Lists!$E$2,IF(RepPF!$L$4&lt;&gt;"",IF($C837=RepPF!$L$4,RepPF!$L$4,0),Lists!$E$2))</f>
        <v>Все объекты</v>
      </c>
    </row>
    <row r="838" spans="2:20" x14ac:dyDescent="0.25">
      <c r="B838" s="7">
        <v>45681</v>
      </c>
      <c r="C838" s="1" t="s">
        <v>197</v>
      </c>
      <c r="J838" s="1" t="s">
        <v>44</v>
      </c>
      <c r="K838" s="1" t="s">
        <v>72</v>
      </c>
      <c r="L838" s="1">
        <f>IF(OR(B838=0,B838=""),0,IF(COUNTIFS(Items!$E:$E,J838,Items!$F:$F,K838)+COUNTIFS(Items!$J:$J,J838,Items!$K:$K,K838)+COUNTIFS(Items!$O:$O,J838,Items!$P:$P,K838)=1,0,1))</f>
        <v>0</v>
      </c>
      <c r="M838" s="14">
        <v>6150</v>
      </c>
      <c r="N838" s="14">
        <v>0</v>
      </c>
      <c r="T838" s="10" t="str">
        <f>IF(RepPF!$L$4=Lists!$E$2,Lists!$E$2,IF(RepPF!$L$4&lt;&gt;"",IF($C838=RepPF!$L$4,RepPF!$L$4,0),Lists!$E$2))</f>
        <v>Все объекты</v>
      </c>
    </row>
    <row r="839" spans="2:20" x14ac:dyDescent="0.25">
      <c r="B839" s="7">
        <v>45507</v>
      </c>
      <c r="C839" s="1" t="s">
        <v>197</v>
      </c>
      <c r="J839" s="1" t="s">
        <v>44</v>
      </c>
      <c r="K839" s="1" t="s">
        <v>92</v>
      </c>
      <c r="L839" s="1">
        <f>IF(OR(B839=0,B839=""),0,IF(COUNTIFS(Items!$E:$E,J839,Items!$F:$F,K839)+COUNTIFS(Items!$J:$J,J839,Items!$K:$K,K839)+COUNTIFS(Items!$O:$O,J839,Items!$P:$P,K839)=1,0,1))</f>
        <v>0</v>
      </c>
      <c r="M839" s="14">
        <v>29043.48</v>
      </c>
      <c r="N839" s="14">
        <v>0</v>
      </c>
      <c r="T839" s="10" t="str">
        <f>IF(RepPF!$L$4=Lists!$E$2,Lists!$E$2,IF(RepPF!$L$4&lt;&gt;"",IF($C839=RepPF!$L$4,RepPF!$L$4,0),Lists!$E$2))</f>
        <v>Все объекты</v>
      </c>
    </row>
    <row r="840" spans="2:20" x14ac:dyDescent="0.25">
      <c r="B840" s="7">
        <v>45525</v>
      </c>
      <c r="C840" s="1" t="s">
        <v>197</v>
      </c>
      <c r="J840" s="1" t="s">
        <v>44</v>
      </c>
      <c r="K840" s="1" t="s">
        <v>66</v>
      </c>
      <c r="L840" s="1">
        <f>IF(OR(B840=0,B840=""),0,IF(COUNTIFS(Items!$E:$E,J840,Items!$F:$F,K840)+COUNTIFS(Items!$J:$J,J840,Items!$K:$K,K840)+COUNTIFS(Items!$O:$O,J840,Items!$P:$P,K840)=1,0,1))</f>
        <v>0</v>
      </c>
      <c r="M840" s="14">
        <v>1049.77</v>
      </c>
      <c r="N840" s="14">
        <v>0</v>
      </c>
      <c r="T840" s="10" t="str">
        <f>IF(RepPF!$L$4=Lists!$E$2,Lists!$E$2,IF(RepPF!$L$4&lt;&gt;"",IF($C840=RepPF!$L$4,RepPF!$L$4,0),Lists!$E$2))</f>
        <v>Все объекты</v>
      </c>
    </row>
    <row r="841" spans="2:20" x14ac:dyDescent="0.25">
      <c r="B841" s="7">
        <v>45529</v>
      </c>
      <c r="C841" s="1" t="s">
        <v>197</v>
      </c>
      <c r="J841" s="1" t="s">
        <v>44</v>
      </c>
      <c r="K841" s="1" t="s">
        <v>72</v>
      </c>
      <c r="L841" s="1">
        <f>IF(OR(B841=0,B841=""),0,IF(COUNTIFS(Items!$E:$E,J841,Items!$F:$F,K841)+COUNTIFS(Items!$J:$J,J841,Items!$K:$K,K841)+COUNTIFS(Items!$O:$O,J841,Items!$P:$P,K841)=1,0,1))</f>
        <v>0</v>
      </c>
      <c r="M841" s="14">
        <v>1081.08</v>
      </c>
      <c r="N841" s="14">
        <v>0</v>
      </c>
      <c r="T841" s="10" t="str">
        <f>IF(RepPF!$L$4=Lists!$E$2,Lists!$E$2,IF(RepPF!$L$4&lt;&gt;"",IF($C841=RepPF!$L$4,RepPF!$L$4,0),Lists!$E$2))</f>
        <v>Все объекты</v>
      </c>
    </row>
    <row r="842" spans="2:20" x14ac:dyDescent="0.25">
      <c r="B842" s="7">
        <v>45573</v>
      </c>
      <c r="C842" s="1" t="s">
        <v>197</v>
      </c>
      <c r="J842" s="1" t="s">
        <v>44</v>
      </c>
      <c r="K842" s="1" t="s">
        <v>72</v>
      </c>
      <c r="L842" s="1">
        <f>IF(OR(B842=0,B842=""),0,IF(COUNTIFS(Items!$E:$E,J842,Items!$F:$F,K842)+COUNTIFS(Items!$J:$J,J842,Items!$K:$K,K842)+COUNTIFS(Items!$O:$O,J842,Items!$P:$P,K842)=1,0,1))</f>
        <v>0</v>
      </c>
      <c r="M842" s="14">
        <v>847.21</v>
      </c>
      <c r="N842" s="14">
        <v>0</v>
      </c>
      <c r="T842" s="10" t="str">
        <f>IF(RepPF!$L$4=Lists!$E$2,Lists!$E$2,IF(RepPF!$L$4&lt;&gt;"",IF($C842=RepPF!$L$4,RepPF!$L$4,0),Lists!$E$2))</f>
        <v>Все объекты</v>
      </c>
    </row>
    <row r="843" spans="2:20" x14ac:dyDescent="0.25">
      <c r="B843" s="7">
        <v>45653</v>
      </c>
      <c r="C843" s="1" t="s">
        <v>197</v>
      </c>
      <c r="J843" s="1" t="s">
        <v>44</v>
      </c>
      <c r="K843" s="1" t="s">
        <v>72</v>
      </c>
      <c r="L843" s="1">
        <f>IF(OR(B843=0,B843=""),0,IF(COUNTIFS(Items!$E:$E,J843,Items!$F:$F,K843)+COUNTIFS(Items!$J:$J,J843,Items!$K:$K,K843)+COUNTIFS(Items!$O:$O,J843,Items!$P:$P,K843)=1,0,1))</f>
        <v>0</v>
      </c>
      <c r="M843" s="14">
        <v>538.74</v>
      </c>
      <c r="N843" s="14">
        <v>0</v>
      </c>
      <c r="T843" s="10" t="str">
        <f>IF(RepPF!$L$4=Lists!$E$2,Lists!$E$2,IF(RepPF!$L$4&lt;&gt;"",IF($C843=RepPF!$L$4,RepPF!$L$4,0),Lists!$E$2))</f>
        <v>Все объекты</v>
      </c>
    </row>
    <row r="844" spans="2:20" x14ac:dyDescent="0.25">
      <c r="B844" s="7">
        <v>45653</v>
      </c>
      <c r="C844" s="1" t="s">
        <v>197</v>
      </c>
      <c r="J844" s="1" t="s">
        <v>44</v>
      </c>
      <c r="K844" s="1" t="s">
        <v>66</v>
      </c>
      <c r="L844" s="1">
        <f>IF(OR(B844=0,B844=""),0,IF(COUNTIFS(Items!$E:$E,J844,Items!$F:$F,K844)+COUNTIFS(Items!$J:$J,J844,Items!$K:$K,K844)+COUNTIFS(Items!$O:$O,J844,Items!$P:$P,K844)=1,0,1))</f>
        <v>0</v>
      </c>
      <c r="M844" s="14">
        <v>7956.1600000000008</v>
      </c>
      <c r="N844" s="14">
        <v>0</v>
      </c>
      <c r="T844" s="10" t="str">
        <f>IF(RepPF!$L$4=Lists!$E$2,Lists!$E$2,IF(RepPF!$L$4&lt;&gt;"",IF($C844=RepPF!$L$4,RepPF!$L$4,0),Lists!$E$2))</f>
        <v>Все объекты</v>
      </c>
    </row>
    <row r="845" spans="2:20" x14ac:dyDescent="0.25">
      <c r="B845" s="7">
        <v>45654</v>
      </c>
      <c r="C845" s="1" t="s">
        <v>197</v>
      </c>
      <c r="J845" s="1" t="s">
        <v>44</v>
      </c>
      <c r="K845" s="1" t="s">
        <v>87</v>
      </c>
      <c r="L845" s="1">
        <f>IF(OR(B845=0,B845=""),0,IF(COUNTIFS(Items!$E:$E,J845,Items!$F:$F,K845)+COUNTIFS(Items!$J:$J,J845,Items!$K:$K,K845)+COUNTIFS(Items!$O:$O,J845,Items!$P:$P,K845)=1,0,1))</f>
        <v>0</v>
      </c>
      <c r="M845" s="14">
        <v>23128.839999999997</v>
      </c>
      <c r="N845" s="14">
        <v>0</v>
      </c>
      <c r="T845" s="10" t="str">
        <f>IF(RepPF!$L$4=Lists!$E$2,Lists!$E$2,IF(RepPF!$L$4&lt;&gt;"",IF($C845=RepPF!$L$4,RepPF!$L$4,0),Lists!$E$2))</f>
        <v>Все объекты</v>
      </c>
    </row>
    <row r="846" spans="2:20" x14ac:dyDescent="0.25">
      <c r="B846" s="7">
        <v>45657</v>
      </c>
      <c r="C846" s="1" t="s">
        <v>197</v>
      </c>
      <c r="J846" s="1" t="s">
        <v>44</v>
      </c>
      <c r="K846" s="1" t="s">
        <v>92</v>
      </c>
      <c r="L846" s="1">
        <f>IF(OR(B846=0,B846=""),0,IF(COUNTIFS(Items!$E:$E,J846,Items!$F:$F,K846)+COUNTIFS(Items!$J:$J,J846,Items!$K:$K,K846)+COUNTIFS(Items!$O:$O,J846,Items!$P:$P,K846)=1,0,1))</f>
        <v>0</v>
      </c>
      <c r="M846" s="14">
        <v>7150</v>
      </c>
      <c r="N846" s="14">
        <v>0</v>
      </c>
      <c r="T846" s="10" t="str">
        <f>IF(RepPF!$L$4=Lists!$E$2,Lists!$E$2,IF(RepPF!$L$4&lt;&gt;"",IF($C846=RepPF!$L$4,RepPF!$L$4,0),Lists!$E$2))</f>
        <v>Все объекты</v>
      </c>
    </row>
    <row r="847" spans="2:20" x14ac:dyDescent="0.25">
      <c r="B847" s="7">
        <v>45678</v>
      </c>
      <c r="C847" s="1" t="s">
        <v>197</v>
      </c>
      <c r="J847" s="1" t="s">
        <v>44</v>
      </c>
      <c r="K847" s="1" t="s">
        <v>74</v>
      </c>
      <c r="L847" s="1">
        <f>IF(OR(B847=0,B847=""),0,IF(COUNTIFS(Items!$E:$E,J847,Items!$F:$F,K847)+COUNTIFS(Items!$J:$J,J847,Items!$K:$K,K847)+COUNTIFS(Items!$O:$O,J847,Items!$P:$P,K847)=1,0,1))</f>
        <v>0</v>
      </c>
      <c r="M847" s="14">
        <v>273</v>
      </c>
      <c r="N847" s="14">
        <v>0</v>
      </c>
      <c r="T847" s="10" t="str">
        <f>IF(RepPF!$L$4=Lists!$E$2,Lists!$E$2,IF(RepPF!$L$4&lt;&gt;"",IF($C847=RepPF!$L$4,RepPF!$L$4,0),Lists!$E$2))</f>
        <v>Все объекты</v>
      </c>
    </row>
    <row r="848" spans="2:20" x14ac:dyDescent="0.25">
      <c r="B848" s="7">
        <v>45678</v>
      </c>
      <c r="C848" s="1" t="s">
        <v>197</v>
      </c>
      <c r="J848" s="1" t="s">
        <v>44</v>
      </c>
      <c r="K848" s="1" t="s">
        <v>67</v>
      </c>
      <c r="L848" s="1">
        <f>IF(OR(B848=0,B848=""),0,IF(COUNTIFS(Items!$E:$E,J848,Items!$F:$F,K848)+COUNTIFS(Items!$J:$J,J848,Items!$K:$K,K848)+COUNTIFS(Items!$O:$O,J848,Items!$P:$P,K848)=1,0,1))</f>
        <v>0</v>
      </c>
      <c r="M848" s="14">
        <v>1118.07</v>
      </c>
      <c r="N848" s="14">
        <v>0</v>
      </c>
      <c r="T848" s="10" t="str">
        <f>IF(RepPF!$L$4=Lists!$E$2,Lists!$E$2,IF(RepPF!$L$4&lt;&gt;"",IF($C848=RepPF!$L$4,RepPF!$L$4,0),Lists!$E$2))</f>
        <v>Все объекты</v>
      </c>
    </row>
    <row r="849" spans="2:20" x14ac:dyDescent="0.25">
      <c r="B849" s="7">
        <v>45678</v>
      </c>
      <c r="C849" s="1" t="s">
        <v>198</v>
      </c>
      <c r="J849" s="1" t="s">
        <v>44</v>
      </c>
      <c r="K849" s="1" t="s">
        <v>91</v>
      </c>
      <c r="L849" s="1">
        <f>IF(OR(B849=0,B849=""),0,IF(COUNTIFS(Items!$E:$E,J849,Items!$F:$F,K849)+COUNTIFS(Items!$J:$J,J849,Items!$K:$K,K849)+COUNTIFS(Items!$O:$O,J849,Items!$P:$P,K849)=1,0,1))</f>
        <v>0</v>
      </c>
      <c r="M849" s="14">
        <v>5694.8</v>
      </c>
      <c r="N849" s="14">
        <v>0</v>
      </c>
      <c r="T849" s="10" t="str">
        <f>IF(RepPF!$L$4=Lists!$E$2,Lists!$E$2,IF(RepPF!$L$4&lt;&gt;"",IF($C849=RepPF!$L$4,RepPF!$L$4,0),Lists!$E$2))</f>
        <v>Все объекты</v>
      </c>
    </row>
    <row r="850" spans="2:20" x14ac:dyDescent="0.25">
      <c r="B850" s="7">
        <v>45681</v>
      </c>
      <c r="C850" s="1" t="s">
        <v>198</v>
      </c>
      <c r="J850" s="1" t="s">
        <v>44</v>
      </c>
      <c r="K850" s="1" t="s">
        <v>76</v>
      </c>
      <c r="L850" s="1">
        <f>IF(OR(B850=0,B850=""),0,IF(COUNTIFS(Items!$E:$E,J850,Items!$F:$F,K850)+COUNTIFS(Items!$J:$J,J850,Items!$K:$K,K850)+COUNTIFS(Items!$O:$O,J850,Items!$P:$P,K850)=1,0,1))</f>
        <v>0</v>
      </c>
      <c r="M850" s="14">
        <v>975.18999999999994</v>
      </c>
      <c r="N850" s="14">
        <v>0</v>
      </c>
      <c r="T850" s="10" t="str">
        <f>IF(RepPF!$L$4=Lists!$E$2,Lists!$E$2,IF(RepPF!$L$4&lt;&gt;"",IF($C850=RepPF!$L$4,RepPF!$L$4,0),Lists!$E$2))</f>
        <v>Все объекты</v>
      </c>
    </row>
    <row r="851" spans="2:20" x14ac:dyDescent="0.25">
      <c r="B851" s="7">
        <v>45681</v>
      </c>
      <c r="C851" s="1" t="s">
        <v>197</v>
      </c>
      <c r="J851" s="1" t="s">
        <v>44</v>
      </c>
      <c r="K851" s="1" t="s">
        <v>90</v>
      </c>
      <c r="L851" s="1">
        <f>IF(OR(B851=0,B851=""),0,IF(COUNTIFS(Items!$E:$E,J851,Items!$F:$F,K851)+COUNTIFS(Items!$J:$J,J851,Items!$K:$K,K851)+COUNTIFS(Items!$O:$O,J851,Items!$P:$P,K851)=1,0,1))</f>
        <v>0</v>
      </c>
      <c r="M851" s="14">
        <v>4324.32</v>
      </c>
      <c r="N851" s="14">
        <v>0</v>
      </c>
      <c r="T851" s="10" t="str">
        <f>IF(RepPF!$L$4=Lists!$E$2,Lists!$E$2,IF(RepPF!$L$4&lt;&gt;"",IF($C851=RepPF!$L$4,RepPF!$L$4,0),Lists!$E$2))</f>
        <v>Все объекты</v>
      </c>
    </row>
    <row r="852" spans="2:20" x14ac:dyDescent="0.25">
      <c r="B852" s="7">
        <v>45666</v>
      </c>
      <c r="C852" s="1" t="s">
        <v>198</v>
      </c>
      <c r="J852" s="1" t="s">
        <v>44</v>
      </c>
      <c r="K852" s="1" t="s">
        <v>72</v>
      </c>
      <c r="L852" s="1">
        <f>IF(OR(B852=0,B852=""),0,IF(COUNTIFS(Items!$E:$E,J852,Items!$F:$F,K852)+COUNTIFS(Items!$J:$J,J852,Items!$K:$K,K852)+COUNTIFS(Items!$O:$O,J852,Items!$P:$P,K852)=1,0,1))</f>
        <v>0</v>
      </c>
      <c r="M852" s="14">
        <v>4550</v>
      </c>
      <c r="N852" s="14">
        <v>0</v>
      </c>
      <c r="T852" s="10" t="str">
        <f>IF(RepPF!$L$4=Lists!$E$2,Lists!$E$2,IF(RepPF!$L$4&lt;&gt;"",IF($C852=RepPF!$L$4,RepPF!$L$4,0),Lists!$E$2))</f>
        <v>Все объекты</v>
      </c>
    </row>
    <row r="853" spans="2:20" x14ac:dyDescent="0.25">
      <c r="B853" s="7">
        <v>45669</v>
      </c>
      <c r="C853" s="1" t="s">
        <v>197</v>
      </c>
      <c r="J853" s="1" t="s">
        <v>44</v>
      </c>
      <c r="K853" s="1" t="s">
        <v>74</v>
      </c>
      <c r="L853" s="1">
        <f>IF(OR(B853=0,B853=""),0,IF(COUNTIFS(Items!$E:$E,J853,Items!$F:$F,K853)+COUNTIFS(Items!$J:$J,J853,Items!$K:$K,K853)+COUNTIFS(Items!$O:$O,J853,Items!$P:$P,K853)=1,0,1))</f>
        <v>0</v>
      </c>
      <c r="M853" s="14">
        <v>73800</v>
      </c>
      <c r="N853" s="14">
        <v>0</v>
      </c>
      <c r="T853" s="10" t="str">
        <f>IF(RepPF!$L$4=Lists!$E$2,Lists!$E$2,IF(RepPF!$L$4&lt;&gt;"",IF($C853=RepPF!$L$4,RepPF!$L$4,0),Lists!$E$2))</f>
        <v>Все объекты</v>
      </c>
    </row>
    <row r="854" spans="2:20" x14ac:dyDescent="0.25">
      <c r="B854" s="7">
        <v>45671</v>
      </c>
      <c r="C854" s="1" t="s">
        <v>198</v>
      </c>
      <c r="J854" s="1" t="s">
        <v>44</v>
      </c>
      <c r="K854" s="1" t="s">
        <v>72</v>
      </c>
      <c r="L854" s="1">
        <f>IF(OR(B854=0,B854=""),0,IF(COUNTIFS(Items!$E:$E,J854,Items!$F:$F,K854)+COUNTIFS(Items!$J:$J,J854,Items!$K:$K,K854)+COUNTIFS(Items!$O:$O,J854,Items!$P:$P,K854)=1,0,1))</f>
        <v>0</v>
      </c>
      <c r="M854" s="14">
        <v>16100</v>
      </c>
      <c r="N854" s="14">
        <v>0</v>
      </c>
      <c r="T854" s="10" t="str">
        <f>IF(RepPF!$L$4=Lists!$E$2,Lists!$E$2,IF(RepPF!$L$4&lt;&gt;"",IF($C854=RepPF!$L$4,RepPF!$L$4,0),Lists!$E$2))</f>
        <v>Все объекты</v>
      </c>
    </row>
    <row r="855" spans="2:20" x14ac:dyDescent="0.25">
      <c r="B855" s="7">
        <v>45671</v>
      </c>
      <c r="C855" s="1" t="s">
        <v>197</v>
      </c>
      <c r="J855" s="1" t="s">
        <v>44</v>
      </c>
      <c r="K855" s="1" t="s">
        <v>91</v>
      </c>
      <c r="L855" s="1">
        <f>IF(OR(B855=0,B855=""),0,IF(COUNTIFS(Items!$E:$E,J855,Items!$F:$F,K855)+COUNTIFS(Items!$J:$J,J855,Items!$K:$K,K855)+COUNTIFS(Items!$O:$O,J855,Items!$P:$P,K855)=1,0,1))</f>
        <v>0</v>
      </c>
      <c r="M855" s="14">
        <v>6610.4999999999991</v>
      </c>
      <c r="N855" s="14">
        <v>0</v>
      </c>
      <c r="T855" s="10" t="str">
        <f>IF(RepPF!$L$4=Lists!$E$2,Lists!$E$2,IF(RepPF!$L$4&lt;&gt;"",IF($C855=RepPF!$L$4,RepPF!$L$4,0),Lists!$E$2))</f>
        <v>Все объекты</v>
      </c>
    </row>
    <row r="856" spans="2:20" x14ac:dyDescent="0.25">
      <c r="B856" s="7">
        <v>45671</v>
      </c>
      <c r="C856" s="1" t="s">
        <v>194</v>
      </c>
      <c r="J856" s="1" t="s">
        <v>44</v>
      </c>
      <c r="K856" s="1" t="s">
        <v>74</v>
      </c>
      <c r="L856" s="1">
        <f>IF(OR(B856=0,B856=""),0,IF(COUNTIFS(Items!$E:$E,J856,Items!$F:$F,K856)+COUNTIFS(Items!$J:$J,J856,Items!$K:$K,K856)+COUNTIFS(Items!$O:$O,J856,Items!$P:$P,K856)=1,0,1))</f>
        <v>0</v>
      </c>
      <c r="M856" s="14">
        <v>2113.54</v>
      </c>
      <c r="N856" s="14">
        <v>0</v>
      </c>
      <c r="T856" s="10" t="str">
        <f>IF(RepPF!$L$4=Lists!$E$2,Lists!$E$2,IF(RepPF!$L$4&lt;&gt;"",IF($C856=RepPF!$L$4,RepPF!$L$4,0),Lists!$E$2))</f>
        <v>Все объекты</v>
      </c>
    </row>
    <row r="857" spans="2:20" x14ac:dyDescent="0.25">
      <c r="B857" s="7">
        <v>45671</v>
      </c>
      <c r="C857" s="1" t="s">
        <v>201</v>
      </c>
      <c r="J857" s="1" t="s">
        <v>44</v>
      </c>
      <c r="K857" s="1" t="s">
        <v>74</v>
      </c>
      <c r="L857" s="1">
        <f>IF(OR(B857=0,B857=""),0,IF(COUNTIFS(Items!$E:$E,J857,Items!$F:$F,K857)+COUNTIFS(Items!$J:$J,J857,Items!$K:$K,K857)+COUNTIFS(Items!$O:$O,J857,Items!$P:$P,K857)=1,0,1))</f>
        <v>0</v>
      </c>
      <c r="M857" s="14">
        <v>1344.98</v>
      </c>
      <c r="N857" s="14">
        <v>0</v>
      </c>
      <c r="T857" s="10" t="str">
        <f>IF(RepPF!$L$4=Lists!$E$2,Lists!$E$2,IF(RepPF!$L$4&lt;&gt;"",IF($C857=RepPF!$L$4,RepPF!$L$4,0),Lists!$E$2))</f>
        <v>Все объекты</v>
      </c>
    </row>
    <row r="858" spans="2:20" x14ac:dyDescent="0.25">
      <c r="B858" s="7">
        <v>45671</v>
      </c>
      <c r="C858" s="1" t="s">
        <v>196</v>
      </c>
      <c r="J858" s="1" t="s">
        <v>44</v>
      </c>
      <c r="K858" s="1" t="s">
        <v>84</v>
      </c>
      <c r="L858" s="1">
        <f>IF(OR(B858=0,B858=""),0,IF(COUNTIFS(Items!$E:$E,J858,Items!$F:$F,K858)+COUNTIFS(Items!$J:$J,J858,Items!$K:$K,K858)+COUNTIFS(Items!$O:$O,J858,Items!$P:$P,K858)=1,0,1))</f>
        <v>0</v>
      </c>
      <c r="M858" s="14">
        <v>24600</v>
      </c>
      <c r="N858" s="14">
        <v>0</v>
      </c>
      <c r="T858" s="10" t="str">
        <f>IF(RepPF!$L$4=Lists!$E$2,Lists!$E$2,IF(RepPF!$L$4&lt;&gt;"",IF($C858=RepPF!$L$4,RepPF!$L$4,0),Lists!$E$2))</f>
        <v>Все объекты</v>
      </c>
    </row>
    <row r="859" spans="2:20" x14ac:dyDescent="0.25">
      <c r="B859" s="7">
        <v>45671</v>
      </c>
      <c r="C859" s="1" t="s">
        <v>198</v>
      </c>
      <c r="J859" s="1" t="s">
        <v>44</v>
      </c>
      <c r="K859" s="1" t="s">
        <v>76</v>
      </c>
      <c r="L859" s="1">
        <f>IF(OR(B859=0,B859=""),0,IF(COUNTIFS(Items!$E:$E,J859,Items!$F:$F,K859)+COUNTIFS(Items!$J:$J,J859,Items!$K:$K,K859)+COUNTIFS(Items!$O:$O,J859,Items!$P:$P,K859)=1,0,1))</f>
        <v>0</v>
      </c>
      <c r="M859" s="14">
        <v>78986.600000000006</v>
      </c>
      <c r="N859" s="14">
        <v>0</v>
      </c>
      <c r="T859" s="10" t="str">
        <f>IF(RepPF!$L$4=Lists!$E$2,Lists!$E$2,IF(RepPF!$L$4&lt;&gt;"",IF($C859=RepPF!$L$4,RepPF!$L$4,0),Lists!$E$2))</f>
        <v>Все объекты</v>
      </c>
    </row>
    <row r="860" spans="2:20" x14ac:dyDescent="0.25">
      <c r="B860" s="7">
        <v>45671</v>
      </c>
      <c r="C860" s="1" t="s">
        <v>197</v>
      </c>
      <c r="J860" s="1" t="s">
        <v>44</v>
      </c>
      <c r="K860" s="1" t="s">
        <v>89</v>
      </c>
      <c r="L860" s="1">
        <f>IF(OR(B860=0,B860=""),0,IF(COUNTIFS(Items!$E:$E,J860,Items!$F:$F,K860)+COUNTIFS(Items!$J:$J,J860,Items!$K:$K,K860)+COUNTIFS(Items!$O:$O,J860,Items!$P:$P,K860)=1,0,1))</f>
        <v>0</v>
      </c>
      <c r="M860" s="14">
        <v>110174.99999999999</v>
      </c>
      <c r="N860" s="14">
        <v>0</v>
      </c>
      <c r="T860" s="10" t="str">
        <f>IF(RepPF!$L$4=Lists!$E$2,Lists!$E$2,IF(RepPF!$L$4&lt;&gt;"",IF($C860=RepPF!$L$4,RepPF!$L$4,0),Lists!$E$2))</f>
        <v>Все объекты</v>
      </c>
    </row>
    <row r="861" spans="2:20" x14ac:dyDescent="0.25">
      <c r="B861" s="7">
        <v>45671</v>
      </c>
      <c r="C861" s="1" t="s">
        <v>194</v>
      </c>
      <c r="J861" s="1" t="s">
        <v>44</v>
      </c>
      <c r="K861" s="1" t="s">
        <v>92</v>
      </c>
      <c r="L861" s="1">
        <f>IF(OR(B861=0,B861=""),0,IF(COUNTIFS(Items!$E:$E,J861,Items!$F:$F,K861)+COUNTIFS(Items!$J:$J,J861,Items!$K:$K,K861)+COUNTIFS(Items!$O:$O,J861,Items!$P:$P,K861)=1,0,1))</f>
        <v>0</v>
      </c>
      <c r="M861" s="14">
        <v>4290</v>
      </c>
      <c r="N861" s="14">
        <v>0</v>
      </c>
      <c r="T861" s="10" t="str">
        <f>IF(RepPF!$L$4=Lists!$E$2,Lists!$E$2,IF(RepPF!$L$4&lt;&gt;"",IF($C861=RepPF!$L$4,RepPF!$L$4,0),Lists!$E$2))</f>
        <v>Все объекты</v>
      </c>
    </row>
    <row r="862" spans="2:20" x14ac:dyDescent="0.25">
      <c r="B862" s="7">
        <v>45671</v>
      </c>
      <c r="C862" s="1" t="s">
        <v>199</v>
      </c>
      <c r="J862" s="1" t="s">
        <v>44</v>
      </c>
      <c r="K862" s="1" t="s">
        <v>86</v>
      </c>
      <c r="L862" s="1">
        <f>IF(OR(B862=0,B862=""),0,IF(COUNTIFS(Items!$E:$E,J862,Items!$F:$F,K862)+COUNTIFS(Items!$J:$J,J862,Items!$K:$K,K862)+COUNTIFS(Items!$O:$O,J862,Items!$P:$P,K862)=1,0,1))</f>
        <v>0</v>
      </c>
      <c r="M862" s="14">
        <v>45500</v>
      </c>
      <c r="N862" s="14">
        <v>0</v>
      </c>
      <c r="T862" s="10" t="str">
        <f>IF(RepPF!$L$4=Lists!$E$2,Lists!$E$2,IF(RepPF!$L$4&lt;&gt;"",IF($C862=RepPF!$L$4,RepPF!$L$4,0),Lists!$E$2))</f>
        <v>Все объекты</v>
      </c>
    </row>
    <row r="863" spans="2:20" x14ac:dyDescent="0.25">
      <c r="B863" s="7">
        <v>45671</v>
      </c>
      <c r="C863" s="1" t="s">
        <v>200</v>
      </c>
      <c r="J863" s="1" t="s">
        <v>44</v>
      </c>
      <c r="K863" s="1" t="s">
        <v>86</v>
      </c>
      <c r="L863" s="1">
        <f>IF(OR(B863=0,B863=""),0,IF(COUNTIFS(Items!$E:$E,J863,Items!$F:$F,K863)+COUNTIFS(Items!$J:$J,J863,Items!$K:$K,K863)+COUNTIFS(Items!$O:$O,J863,Items!$P:$P,K863)=1,0,1))</f>
        <v>0</v>
      </c>
      <c r="M863" s="14">
        <v>123000</v>
      </c>
      <c r="N863" s="14">
        <v>0</v>
      </c>
      <c r="T863" s="10" t="str">
        <f>IF(RepPF!$L$4=Lists!$E$2,Lists!$E$2,IF(RepPF!$L$4&lt;&gt;"",IF($C863=RepPF!$L$4,RepPF!$L$4,0),Lists!$E$2))</f>
        <v>Все объекты</v>
      </c>
    </row>
    <row r="864" spans="2:20" x14ac:dyDescent="0.25">
      <c r="B864" s="7">
        <v>45671</v>
      </c>
      <c r="C864" s="1" t="s">
        <v>201</v>
      </c>
      <c r="J864" s="1" t="s">
        <v>44</v>
      </c>
      <c r="K864" s="1" t="s">
        <v>86</v>
      </c>
      <c r="L864" s="1">
        <f>IF(OR(B864=0,B864=""),0,IF(COUNTIFS(Items!$E:$E,J864,Items!$F:$F,K864)+COUNTIFS(Items!$J:$J,J864,Items!$K:$K,K864)+COUNTIFS(Items!$O:$O,J864,Items!$P:$P,K864)=1,0,1))</f>
        <v>0</v>
      </c>
      <c r="M864" s="14">
        <v>49220</v>
      </c>
      <c r="N864" s="14">
        <v>0</v>
      </c>
      <c r="T864" s="10" t="str">
        <f>IF(RepPF!$L$4=Lists!$E$2,Lists!$E$2,IF(RepPF!$L$4&lt;&gt;"",IF($C864=RepPF!$L$4,RepPF!$L$4,0),Lists!$E$2))</f>
        <v>Все объекты</v>
      </c>
    </row>
    <row r="865" spans="2:20" x14ac:dyDescent="0.25">
      <c r="B865" s="7">
        <v>45671</v>
      </c>
      <c r="C865" s="1" t="s">
        <v>205</v>
      </c>
      <c r="J865" s="1" t="s">
        <v>44</v>
      </c>
      <c r="K865" s="1" t="s">
        <v>92</v>
      </c>
      <c r="L865" s="1">
        <f>IF(OR(B865=0,B865=""),0,IF(COUNTIFS(Items!$E:$E,J865,Items!$F:$F,K865)+COUNTIFS(Items!$J:$J,J865,Items!$K:$K,K865)+COUNTIFS(Items!$O:$O,J865,Items!$P:$P,K865)=1,0,1))</f>
        <v>0</v>
      </c>
      <c r="M865" s="14">
        <v>6779.9999999999991</v>
      </c>
      <c r="N865" s="14">
        <v>0</v>
      </c>
      <c r="T865" s="10" t="str">
        <f>IF(RepPF!$L$4=Lists!$E$2,Lists!$E$2,IF(RepPF!$L$4&lt;&gt;"",IF($C865=RepPF!$L$4,RepPF!$L$4,0),Lists!$E$2))</f>
        <v>Все объекты</v>
      </c>
    </row>
    <row r="866" spans="2:20" x14ac:dyDescent="0.25">
      <c r="B866" s="7">
        <v>45672</v>
      </c>
      <c r="C866" s="1" t="s">
        <v>197</v>
      </c>
      <c r="J866" s="1" t="s">
        <v>44</v>
      </c>
      <c r="K866" s="1" t="s">
        <v>88</v>
      </c>
      <c r="L866" s="1">
        <f>IF(OR(B866=0,B866=""),0,IF(COUNTIFS(Items!$E:$E,J866,Items!$F:$F,K866)+COUNTIFS(Items!$J:$J,J866,Items!$K:$K,K866)+COUNTIFS(Items!$O:$O,J866,Items!$P:$P,K866)=1,0,1))</f>
        <v>0</v>
      </c>
      <c r="M866" s="14">
        <v>28600</v>
      </c>
      <c r="N866" s="14">
        <v>0</v>
      </c>
      <c r="T866" s="10" t="str">
        <f>IF(RepPF!$L$4=Lists!$E$2,Lists!$E$2,IF(RepPF!$L$4&lt;&gt;"",IF($C866=RepPF!$L$4,RepPF!$L$4,0),Lists!$E$2))</f>
        <v>Все объекты</v>
      </c>
    </row>
    <row r="867" spans="2:20" x14ac:dyDescent="0.25">
      <c r="B867" s="7">
        <v>45672</v>
      </c>
      <c r="C867" s="1" t="s">
        <v>197</v>
      </c>
      <c r="J867" s="1" t="s">
        <v>44</v>
      </c>
      <c r="K867" s="1" t="s">
        <v>69</v>
      </c>
      <c r="L867" s="1">
        <f>IF(OR(B867=0,B867=""),0,IF(COUNTIFS(Items!$E:$E,J867,Items!$F:$F,K867)+COUNTIFS(Items!$J:$J,J867,Items!$K:$K,K867)+COUNTIFS(Items!$O:$O,J867,Items!$P:$P,K867)=1,0,1))</f>
        <v>0</v>
      </c>
      <c r="M867" s="14">
        <v>1820</v>
      </c>
      <c r="N867" s="14">
        <v>0</v>
      </c>
      <c r="T867" s="10" t="str">
        <f>IF(RepPF!$L$4=Lists!$E$2,Lists!$E$2,IF(RepPF!$L$4&lt;&gt;"",IF($C867=RepPF!$L$4,RepPF!$L$4,0),Lists!$E$2))</f>
        <v>Все объекты</v>
      </c>
    </row>
    <row r="868" spans="2:20" x14ac:dyDescent="0.25">
      <c r="B868" s="7">
        <v>45673</v>
      </c>
      <c r="C868" s="1" t="s">
        <v>197</v>
      </c>
      <c r="J868" s="1" t="s">
        <v>44</v>
      </c>
      <c r="K868" s="1" t="s">
        <v>91</v>
      </c>
      <c r="L868" s="1">
        <f>IF(OR(B868=0,B868=""),0,IF(COUNTIFS(Items!$E:$E,J868,Items!$F:$F,K868)+COUNTIFS(Items!$J:$J,J868,Items!$K:$K,K868)+COUNTIFS(Items!$O:$O,J868,Items!$P:$P,K868)=1,0,1))</f>
        <v>0</v>
      </c>
      <c r="M868" s="14">
        <v>13040.46</v>
      </c>
      <c r="N868" s="14">
        <v>0</v>
      </c>
      <c r="T868" s="10" t="str">
        <f>IF(RepPF!$L$4=Lists!$E$2,Lists!$E$2,IF(RepPF!$L$4&lt;&gt;"",IF($C868=RepPF!$L$4,RepPF!$L$4,0),Lists!$E$2))</f>
        <v>Все объекты</v>
      </c>
    </row>
    <row r="869" spans="2:20" x14ac:dyDescent="0.25">
      <c r="B869" s="7">
        <v>45673</v>
      </c>
      <c r="C869" s="1" t="s">
        <v>197</v>
      </c>
      <c r="J869" s="1" t="s">
        <v>44</v>
      </c>
      <c r="K869" s="1" t="s">
        <v>84</v>
      </c>
      <c r="L869" s="1">
        <f>IF(OR(B869=0,B869=""),0,IF(COUNTIFS(Items!$E:$E,J869,Items!$F:$F,K869)+COUNTIFS(Items!$J:$J,J869,Items!$K:$K,K869)+COUNTIFS(Items!$O:$O,J869,Items!$P:$P,K869)=1,0,1))</f>
        <v>0</v>
      </c>
      <c r="M869" s="14">
        <v>5324.96</v>
      </c>
      <c r="N869" s="14">
        <v>0</v>
      </c>
      <c r="T869" s="10" t="str">
        <f>IF(RepPF!$L$4=Lists!$E$2,Lists!$E$2,IF(RepPF!$L$4&lt;&gt;"",IF($C869=RepPF!$L$4,RepPF!$L$4,0),Lists!$E$2))</f>
        <v>Все объекты</v>
      </c>
    </row>
    <row r="870" spans="2:20" x14ac:dyDescent="0.25">
      <c r="B870" s="7">
        <v>45673</v>
      </c>
      <c r="C870" s="1" t="s">
        <v>198</v>
      </c>
      <c r="J870" s="1" t="s">
        <v>44</v>
      </c>
      <c r="K870" s="1" t="s">
        <v>87</v>
      </c>
      <c r="L870" s="1">
        <f>IF(OR(B870=0,B870=""),0,IF(COUNTIFS(Items!$E:$E,J870,Items!$F:$F,K870)+COUNTIFS(Items!$J:$J,J870,Items!$K:$K,K870)+COUNTIFS(Items!$O:$O,J870,Items!$P:$P,K870)=1,0,1))</f>
        <v>0</v>
      </c>
      <c r="M870" s="14">
        <v>208484.99999999997</v>
      </c>
      <c r="N870" s="14">
        <v>0</v>
      </c>
      <c r="T870" s="10" t="str">
        <f>IF(RepPF!$L$4=Lists!$E$2,Lists!$E$2,IF(RepPF!$L$4&lt;&gt;"",IF($C870=RepPF!$L$4,RepPF!$L$4,0),Lists!$E$2))</f>
        <v>Все объекты</v>
      </c>
    </row>
    <row r="871" spans="2:20" x14ac:dyDescent="0.25">
      <c r="B871" s="7">
        <v>45674</v>
      </c>
      <c r="C871" s="1" t="s">
        <v>198</v>
      </c>
      <c r="J871" s="1" t="s">
        <v>44</v>
      </c>
      <c r="K871" s="1" t="s">
        <v>87</v>
      </c>
      <c r="L871" s="1">
        <f>IF(OR(B871=0,B871=""),0,IF(COUNTIFS(Items!$E:$E,J871,Items!$F:$F,K871)+COUNTIFS(Items!$J:$J,J871,Items!$K:$K,K871)+COUNTIFS(Items!$O:$O,J871,Items!$P:$P,K871)=1,0,1))</f>
        <v>0</v>
      </c>
      <c r="M871" s="14">
        <v>360990.63</v>
      </c>
      <c r="N871" s="14">
        <v>0</v>
      </c>
      <c r="T871" s="10" t="str">
        <f>IF(RepPF!$L$4=Lists!$E$2,Lists!$E$2,IF(RepPF!$L$4&lt;&gt;"",IF($C871=RepPF!$L$4,RepPF!$L$4,0),Lists!$E$2))</f>
        <v>Все объекты</v>
      </c>
    </row>
    <row r="872" spans="2:20" x14ac:dyDescent="0.25">
      <c r="B872" s="7">
        <v>45674</v>
      </c>
      <c r="C872" s="1" t="s">
        <v>197</v>
      </c>
      <c r="J872" s="1" t="s">
        <v>44</v>
      </c>
      <c r="K872" s="1" t="s">
        <v>84</v>
      </c>
      <c r="L872" s="1">
        <f>IF(OR(B872=0,B872=""),0,IF(COUNTIFS(Items!$E:$E,J872,Items!$F:$F,K872)+COUNTIFS(Items!$J:$J,J872,Items!$K:$K,K872)+COUNTIFS(Items!$O:$O,J872,Items!$P:$P,K872)=1,0,1))</f>
        <v>0</v>
      </c>
      <c r="M872" s="14">
        <v>3003</v>
      </c>
      <c r="N872" s="14">
        <v>0</v>
      </c>
      <c r="T872" s="10" t="str">
        <f>IF(RepPF!$L$4=Lists!$E$2,Lists!$E$2,IF(RepPF!$L$4&lt;&gt;"",IF($C872=RepPF!$L$4,RepPF!$L$4,0),Lists!$E$2))</f>
        <v>Все объекты</v>
      </c>
    </row>
    <row r="873" spans="2:20" x14ac:dyDescent="0.25">
      <c r="B873" s="7">
        <v>45674</v>
      </c>
      <c r="C873" s="1" t="s">
        <v>199</v>
      </c>
      <c r="J873" s="1" t="s">
        <v>44</v>
      </c>
      <c r="K873" s="1" t="s">
        <v>87</v>
      </c>
      <c r="L873" s="1">
        <f>IF(OR(B873=0,B873=""),0,IF(COUNTIFS(Items!$E:$E,J873,Items!$F:$F,K873)+COUNTIFS(Items!$J:$J,J873,Items!$K:$K,K873)+COUNTIFS(Items!$O:$O,J873,Items!$P:$P,K873)=1,0,1))</f>
        <v>0</v>
      </c>
      <c r="M873" s="14">
        <v>32595</v>
      </c>
      <c r="N873" s="14">
        <v>0</v>
      </c>
      <c r="T873" s="10" t="str">
        <f>IF(RepPF!$L$4=Lists!$E$2,Lists!$E$2,IF(RepPF!$L$4&lt;&gt;"",IF($C873=RepPF!$L$4,RepPF!$L$4,0),Lists!$E$2))</f>
        <v>Все объекты</v>
      </c>
    </row>
    <row r="874" spans="2:20" x14ac:dyDescent="0.25">
      <c r="B874" s="7">
        <v>45674</v>
      </c>
      <c r="C874" s="1" t="s">
        <v>200</v>
      </c>
      <c r="J874" s="1" t="s">
        <v>44</v>
      </c>
      <c r="K874" s="1" t="s">
        <v>87</v>
      </c>
      <c r="L874" s="1">
        <f>IF(OR(B874=0,B874=""),0,IF(COUNTIFS(Items!$E:$E,J874,Items!$F:$F,K874)+COUNTIFS(Items!$J:$J,J874,Items!$K:$K,K874)+COUNTIFS(Items!$O:$O,J874,Items!$P:$P,K874)=1,0,1))</f>
        <v>0</v>
      </c>
      <c r="M874" s="14">
        <v>369104</v>
      </c>
      <c r="N874" s="14">
        <v>0</v>
      </c>
      <c r="T874" s="10" t="str">
        <f>IF(RepPF!$L$4=Lists!$E$2,Lists!$E$2,IF(RepPF!$L$4&lt;&gt;"",IF($C874=RepPF!$L$4,RepPF!$L$4,0),Lists!$E$2))</f>
        <v>Все объекты</v>
      </c>
    </row>
    <row r="875" spans="2:20" x14ac:dyDescent="0.25">
      <c r="B875" s="7">
        <v>45674</v>
      </c>
      <c r="C875" s="1" t="s">
        <v>201</v>
      </c>
      <c r="J875" s="1" t="s">
        <v>44</v>
      </c>
      <c r="K875" s="1" t="s">
        <v>87</v>
      </c>
      <c r="L875" s="1">
        <f>IF(OR(B875=0,B875=""),0,IF(COUNTIFS(Items!$E:$E,J875,Items!$F:$F,K875)+COUNTIFS(Items!$J:$J,J875,Items!$K:$K,K875)+COUNTIFS(Items!$O:$O,J875,Items!$P:$P,K875)=1,0,1))</f>
        <v>0</v>
      </c>
      <c r="M875" s="14">
        <v>446010.99999999994</v>
      </c>
      <c r="N875" s="14">
        <v>0</v>
      </c>
      <c r="T875" s="10" t="str">
        <f>IF(RepPF!$L$4=Lists!$E$2,Lists!$E$2,IF(RepPF!$L$4&lt;&gt;"",IF($C875=RepPF!$L$4,RepPF!$L$4,0),Lists!$E$2))</f>
        <v>Все объекты</v>
      </c>
    </row>
    <row r="876" spans="2:20" x14ac:dyDescent="0.25">
      <c r="B876" s="7">
        <v>45675</v>
      </c>
      <c r="C876" s="1" t="s">
        <v>198</v>
      </c>
      <c r="J876" s="1" t="s">
        <v>44</v>
      </c>
      <c r="K876" s="1" t="s">
        <v>72</v>
      </c>
      <c r="L876" s="1">
        <f>IF(OR(B876=0,B876=""),0,IF(COUNTIFS(Items!$E:$E,J876,Items!$F:$F,K876)+COUNTIFS(Items!$J:$J,J876,Items!$K:$K,K876)+COUNTIFS(Items!$O:$O,J876,Items!$P:$P,K876)=1,0,1))</f>
        <v>0</v>
      </c>
      <c r="M876" s="14">
        <v>4118.3999999999996</v>
      </c>
      <c r="N876" s="14">
        <v>0</v>
      </c>
      <c r="T876" s="10" t="str">
        <f>IF(RepPF!$L$4=Lists!$E$2,Lists!$E$2,IF(RepPF!$L$4&lt;&gt;"",IF($C876=RepPF!$L$4,RepPF!$L$4,0),Lists!$E$2))</f>
        <v>Все объекты</v>
      </c>
    </row>
    <row r="877" spans="2:20" x14ac:dyDescent="0.25">
      <c r="B877" s="7">
        <v>45675</v>
      </c>
      <c r="C877" s="1" t="s">
        <v>197</v>
      </c>
      <c r="J877" s="1" t="s">
        <v>44</v>
      </c>
      <c r="K877" s="1" t="s">
        <v>91</v>
      </c>
      <c r="L877" s="1">
        <f>IF(OR(B877=0,B877=""),0,IF(COUNTIFS(Items!$E:$E,J877,Items!$F:$F,K877)+COUNTIFS(Items!$J:$J,J877,Items!$K:$K,K877)+COUNTIFS(Items!$O:$O,J877,Items!$P:$P,K877)=1,0,1))</f>
        <v>0</v>
      </c>
      <c r="M877" s="14">
        <v>14742</v>
      </c>
      <c r="N877" s="14">
        <v>0</v>
      </c>
      <c r="T877" s="10" t="str">
        <f>IF(RepPF!$L$4=Lists!$E$2,Lists!$E$2,IF(RepPF!$L$4&lt;&gt;"",IF($C877=RepPF!$L$4,RepPF!$L$4,0),Lists!$E$2))</f>
        <v>Все объекты</v>
      </c>
    </row>
    <row r="878" spans="2:20" x14ac:dyDescent="0.25">
      <c r="B878" s="7">
        <v>45676</v>
      </c>
      <c r="C878" s="1" t="s">
        <v>194</v>
      </c>
      <c r="J878" s="1" t="s">
        <v>44</v>
      </c>
      <c r="K878" s="1" t="s">
        <v>86</v>
      </c>
      <c r="L878" s="1">
        <f>IF(OR(B878=0,B878=""),0,IF(COUNTIFS(Items!$E:$E,J878,Items!$F:$F,K878)+COUNTIFS(Items!$J:$J,J878,Items!$K:$K,K878)+COUNTIFS(Items!$O:$O,J878,Items!$P:$P,K878)=1,0,1))</f>
        <v>0</v>
      </c>
      <c r="M878" s="14">
        <v>261730.47</v>
      </c>
      <c r="N878" s="14">
        <v>0</v>
      </c>
      <c r="T878" s="10" t="str">
        <f>IF(RepPF!$L$4=Lists!$E$2,Lists!$E$2,IF(RepPF!$L$4&lt;&gt;"",IF($C878=RepPF!$L$4,RepPF!$L$4,0),Lists!$E$2))</f>
        <v>Все объекты</v>
      </c>
    </row>
    <row r="879" spans="2:20" x14ac:dyDescent="0.25">
      <c r="B879" s="7">
        <v>45678</v>
      </c>
      <c r="C879" s="1" t="s">
        <v>198</v>
      </c>
      <c r="J879" s="1" t="s">
        <v>44</v>
      </c>
      <c r="K879" s="1" t="s">
        <v>76</v>
      </c>
      <c r="L879" s="1">
        <f>IF(OR(B879=0,B879=""),0,IF(COUNTIFS(Items!$E:$E,J879,Items!$F:$F,K879)+COUNTIFS(Items!$J:$J,J879,Items!$K:$K,K879)+COUNTIFS(Items!$O:$O,J879,Items!$P:$P,K879)=1,0,1))</f>
        <v>0</v>
      </c>
      <c r="M879" s="14">
        <v>1840</v>
      </c>
      <c r="N879" s="14">
        <v>0</v>
      </c>
      <c r="T879" s="10" t="str">
        <f>IF(RepPF!$L$4=Lists!$E$2,Lists!$E$2,IF(RepPF!$L$4&lt;&gt;"",IF($C879=RepPF!$L$4,RepPF!$L$4,0),Lists!$E$2))</f>
        <v>Все объекты</v>
      </c>
    </row>
    <row r="880" spans="2:20" x14ac:dyDescent="0.25">
      <c r="B880" s="7">
        <v>45679</v>
      </c>
      <c r="C880" s="1" t="s">
        <v>197</v>
      </c>
      <c r="J880" s="1" t="s">
        <v>44</v>
      </c>
      <c r="K880" s="1" t="s">
        <v>70</v>
      </c>
      <c r="L880" s="1">
        <f>IF(OR(B880=0,B880=""),0,IF(COUNTIFS(Items!$E:$E,J880,Items!$F:$F,K880)+COUNTIFS(Items!$J:$J,J880,Items!$K:$K,K880)+COUNTIFS(Items!$O:$O,J880,Items!$P:$P,K880)=1,0,1))</f>
        <v>0</v>
      </c>
      <c r="M880" s="14">
        <v>141080.5</v>
      </c>
      <c r="N880" s="14">
        <v>0</v>
      </c>
      <c r="T880" s="10" t="str">
        <f>IF(RepPF!$L$4=Lists!$E$2,Lists!$E$2,IF(RepPF!$L$4&lt;&gt;"",IF($C880=RepPF!$L$4,RepPF!$L$4,0),Lists!$E$2))</f>
        <v>Все объекты</v>
      </c>
    </row>
    <row r="881" spans="2:20" x14ac:dyDescent="0.25">
      <c r="B881" s="7">
        <v>45685</v>
      </c>
      <c r="C881" s="1" t="s">
        <v>198</v>
      </c>
      <c r="J881" s="1" t="s">
        <v>44</v>
      </c>
      <c r="K881" s="1" t="s">
        <v>72</v>
      </c>
      <c r="L881" s="1">
        <f>IF(OR(B881=0,B881=""),0,IF(COUNTIFS(Items!$E:$E,J881,Items!$F:$F,K881)+COUNTIFS(Items!$J:$J,J881,Items!$K:$K,K881)+COUNTIFS(Items!$O:$O,J881,Items!$P:$P,K881)=1,0,1))</f>
        <v>0</v>
      </c>
      <c r="M881" s="14">
        <v>1487.2</v>
      </c>
      <c r="N881" s="14">
        <v>0</v>
      </c>
      <c r="T881" s="10" t="str">
        <f>IF(RepPF!$L$4=Lists!$E$2,Lists!$E$2,IF(RepPF!$L$4&lt;&gt;"",IF($C881=RepPF!$L$4,RepPF!$L$4,0),Lists!$E$2))</f>
        <v>Все объекты</v>
      </c>
    </row>
    <row r="882" spans="2:20" x14ac:dyDescent="0.25">
      <c r="B882" s="7">
        <v>45685</v>
      </c>
      <c r="C882" s="1" t="s">
        <v>197</v>
      </c>
      <c r="J882" s="1" t="s">
        <v>44</v>
      </c>
      <c r="K882" s="1" t="s">
        <v>91</v>
      </c>
      <c r="L882" s="1">
        <f>IF(OR(B882=0,B882=""),0,IF(COUNTIFS(Items!$E:$E,J882,Items!$F:$F,K882)+COUNTIFS(Items!$J:$J,J882,Items!$K:$K,K882)+COUNTIFS(Items!$O:$O,J882,Items!$P:$P,K882)=1,0,1))</f>
        <v>0</v>
      </c>
      <c r="M882" s="14">
        <v>4641</v>
      </c>
      <c r="N882" s="14">
        <v>0</v>
      </c>
      <c r="T882" s="10" t="str">
        <f>IF(RepPF!$L$4=Lists!$E$2,Lists!$E$2,IF(RepPF!$L$4&lt;&gt;"",IF($C882=RepPF!$L$4,RepPF!$L$4,0),Lists!$E$2))</f>
        <v>Все объекты</v>
      </c>
    </row>
    <row r="883" spans="2:20" x14ac:dyDescent="0.25">
      <c r="B883" s="7">
        <v>45685</v>
      </c>
      <c r="C883" s="1" t="s">
        <v>207</v>
      </c>
      <c r="J883" s="1" t="s">
        <v>44</v>
      </c>
      <c r="K883" s="1" t="s">
        <v>92</v>
      </c>
      <c r="L883" s="1">
        <f>IF(OR(B883=0,B883=""),0,IF(COUNTIFS(Items!$E:$E,J883,Items!$F:$F,K883)+COUNTIFS(Items!$J:$J,J883,Items!$K:$K,K883)+COUNTIFS(Items!$O:$O,J883,Items!$P:$P,K883)=1,0,1))</f>
        <v>0</v>
      </c>
      <c r="M883" s="14">
        <v>49200</v>
      </c>
      <c r="N883" s="14">
        <v>0</v>
      </c>
      <c r="T883" s="10" t="str">
        <f>IF(RepPF!$L$4=Lists!$E$2,Lists!$E$2,IF(RepPF!$L$4&lt;&gt;"",IF($C883=RepPF!$L$4,RepPF!$L$4,0),Lists!$E$2))</f>
        <v>Все объекты</v>
      </c>
    </row>
    <row r="884" spans="2:20" x14ac:dyDescent="0.25">
      <c r="B884" s="7">
        <v>45686</v>
      </c>
      <c r="C884" s="1" t="s">
        <v>198</v>
      </c>
      <c r="J884" s="1" t="s">
        <v>44</v>
      </c>
      <c r="K884" s="1" t="s">
        <v>69</v>
      </c>
      <c r="L884" s="1">
        <f>IF(OR(B884=0,B884=""),0,IF(COUNTIFS(Items!$E:$E,J884,Items!$F:$F,K884)+COUNTIFS(Items!$J:$J,J884,Items!$K:$K,K884)+COUNTIFS(Items!$O:$O,J884,Items!$P:$P,K884)=1,0,1))</f>
        <v>0</v>
      </c>
      <c r="M884" s="14">
        <v>1180.3600000000001</v>
      </c>
      <c r="N884" s="14">
        <v>0</v>
      </c>
      <c r="T884" s="10" t="str">
        <f>IF(RepPF!$L$4=Lists!$E$2,Lists!$E$2,IF(RepPF!$L$4&lt;&gt;"",IF($C884=RepPF!$L$4,RepPF!$L$4,0),Lists!$E$2))</f>
        <v>Все объекты</v>
      </c>
    </row>
    <row r="885" spans="2:20" x14ac:dyDescent="0.25">
      <c r="B885" s="7">
        <v>45678</v>
      </c>
      <c r="C885" s="1" t="s">
        <v>197</v>
      </c>
      <c r="J885" s="1" t="s">
        <v>44</v>
      </c>
      <c r="K885" s="1" t="s">
        <v>70</v>
      </c>
      <c r="L885" s="1">
        <f>IF(OR(B885=0,B885=""),0,IF(COUNTIFS(Items!$E:$E,J885,Items!$F:$F,K885)+COUNTIFS(Items!$J:$J,J885,Items!$K:$K,K885)+COUNTIFS(Items!$O:$O,J885,Items!$P:$P,K885)=1,0,1))</f>
        <v>0</v>
      </c>
      <c r="M885" s="14">
        <v>28080.499999999996</v>
      </c>
      <c r="N885" s="14">
        <v>0</v>
      </c>
      <c r="T885" s="10" t="str">
        <f>IF(RepPF!$L$4=Lists!$E$2,Lists!$E$2,IF(RepPF!$L$4&lt;&gt;"",IF($C885=RepPF!$L$4,RepPF!$L$4,0),Lists!$E$2))</f>
        <v>Все объекты</v>
      </c>
    </row>
    <row r="886" spans="2:20" x14ac:dyDescent="0.25">
      <c r="B886" s="7">
        <v>45678</v>
      </c>
      <c r="C886" s="1" t="s">
        <v>198</v>
      </c>
      <c r="J886" s="1" t="s">
        <v>44</v>
      </c>
      <c r="K886" s="1" t="s">
        <v>86</v>
      </c>
      <c r="L886" s="1">
        <f>IF(OR(B886=0,B886=""),0,IF(COUNTIFS(Items!$E:$E,J886,Items!$F:$F,K886)+COUNTIFS(Items!$J:$J,J886,Items!$K:$K,K886)+COUNTIFS(Items!$O:$O,J886,Items!$P:$P,K886)=1,0,1))</f>
        <v>0</v>
      </c>
      <c r="M886" s="14">
        <v>42900</v>
      </c>
      <c r="N886" s="14">
        <v>0</v>
      </c>
      <c r="T886" s="10" t="str">
        <f>IF(RepPF!$L$4=Lists!$E$2,Lists!$E$2,IF(RepPF!$L$4&lt;&gt;"",IF($C886=RepPF!$L$4,RepPF!$L$4,0),Lists!$E$2))</f>
        <v>Все объекты</v>
      </c>
    </row>
    <row r="887" spans="2:20" x14ac:dyDescent="0.25">
      <c r="B887" s="7">
        <v>45678</v>
      </c>
      <c r="C887" s="1" t="s">
        <v>199</v>
      </c>
      <c r="J887" s="1" t="s">
        <v>44</v>
      </c>
      <c r="K887" s="1" t="s">
        <v>86</v>
      </c>
      <c r="L887" s="1">
        <f>IF(OR(B887=0,B887=""),0,IF(COUNTIFS(Items!$E:$E,J887,Items!$F:$F,K887)+COUNTIFS(Items!$J:$J,J887,Items!$K:$K,K887)+COUNTIFS(Items!$O:$O,J887,Items!$P:$P,K887)=1,0,1))</f>
        <v>0</v>
      </c>
      <c r="M887" s="14">
        <v>9100</v>
      </c>
      <c r="N887" s="14">
        <v>0</v>
      </c>
      <c r="T887" s="10" t="str">
        <f>IF(RepPF!$L$4=Lists!$E$2,Lists!$E$2,IF(RepPF!$L$4&lt;&gt;"",IF($C887=RepPF!$L$4,RepPF!$L$4,0),Lists!$E$2))</f>
        <v>Все объекты</v>
      </c>
    </row>
    <row r="888" spans="2:20" x14ac:dyDescent="0.25">
      <c r="B888" s="7">
        <v>45678</v>
      </c>
      <c r="C888" s="1" t="s">
        <v>200</v>
      </c>
      <c r="J888" s="1" t="s">
        <v>44</v>
      </c>
      <c r="K888" s="1" t="s">
        <v>86</v>
      </c>
      <c r="L888" s="1">
        <f>IF(OR(B888=0,B888=""),0,IF(COUNTIFS(Items!$E:$E,J888,Items!$F:$F,K888)+COUNTIFS(Items!$J:$J,J888,Items!$K:$K,K888)+COUNTIFS(Items!$O:$O,J888,Items!$P:$P,K888)=1,0,1))</f>
        <v>0</v>
      </c>
      <c r="M888" s="14">
        <v>49200</v>
      </c>
      <c r="N888" s="14">
        <v>0</v>
      </c>
      <c r="T888" s="10" t="str">
        <f>IF(RepPF!$L$4=Lists!$E$2,Lists!$E$2,IF(RepPF!$L$4&lt;&gt;"",IF($C888=RepPF!$L$4,RepPF!$L$4,0),Lists!$E$2))</f>
        <v>Все объекты</v>
      </c>
    </row>
    <row r="889" spans="2:20" x14ac:dyDescent="0.25">
      <c r="B889" s="7">
        <v>45678</v>
      </c>
      <c r="C889" s="1" t="s">
        <v>201</v>
      </c>
      <c r="J889" s="1" t="s">
        <v>44</v>
      </c>
      <c r="K889" s="1" t="s">
        <v>86</v>
      </c>
      <c r="L889" s="1">
        <f>IF(OR(B889=0,B889=""),0,IF(COUNTIFS(Items!$E:$E,J889,Items!$F:$F,K889)+COUNTIFS(Items!$J:$J,J889,Items!$K:$K,K889)+COUNTIFS(Items!$O:$O,J889,Items!$P:$P,K889)=1,0,1))</f>
        <v>0</v>
      </c>
      <c r="M889" s="14">
        <v>73600</v>
      </c>
      <c r="N889" s="14">
        <v>0</v>
      </c>
      <c r="T889" s="10" t="str">
        <f>IF(RepPF!$L$4=Lists!$E$2,Lists!$E$2,IF(RepPF!$L$4&lt;&gt;"",IF($C889=RepPF!$L$4,RepPF!$L$4,0),Lists!$E$2))</f>
        <v>Все объекты</v>
      </c>
    </row>
    <row r="890" spans="2:20" x14ac:dyDescent="0.25">
      <c r="B890" s="7">
        <v>45678</v>
      </c>
      <c r="C890" s="1" t="s">
        <v>197</v>
      </c>
      <c r="J890" s="1" t="s">
        <v>44</v>
      </c>
      <c r="K890" s="1" t="s">
        <v>88</v>
      </c>
      <c r="L890" s="1">
        <f>IF(OR(B890=0,B890=""),0,IF(COUNTIFS(Items!$E:$E,J890,Items!$F:$F,K890)+COUNTIFS(Items!$J:$J,J890,Items!$K:$K,K890)+COUNTIFS(Items!$O:$O,J890,Items!$P:$P,K890)=1,0,1))</f>
        <v>0</v>
      </c>
      <c r="M890" s="14">
        <v>27571.999999999996</v>
      </c>
      <c r="N890" s="14">
        <v>0</v>
      </c>
      <c r="T890" s="10" t="str">
        <f>IF(RepPF!$L$4=Lists!$E$2,Lists!$E$2,IF(RepPF!$L$4&lt;&gt;"",IF($C890=RepPF!$L$4,RepPF!$L$4,0),Lists!$E$2))</f>
        <v>Все объекты</v>
      </c>
    </row>
    <row r="891" spans="2:20" x14ac:dyDescent="0.25">
      <c r="B891" s="7">
        <v>45678</v>
      </c>
      <c r="C891" s="1" t="s">
        <v>197</v>
      </c>
      <c r="J891" s="1" t="s">
        <v>44</v>
      </c>
      <c r="K891" s="1" t="s">
        <v>83</v>
      </c>
      <c r="L891" s="1">
        <f>IF(OR(B891=0,B891=""),0,IF(COUNTIFS(Items!$E:$E,J891,Items!$F:$F,K891)+COUNTIFS(Items!$J:$J,J891,Items!$K:$K,K891)+COUNTIFS(Items!$O:$O,J891,Items!$P:$P,K891)=1,0,1))</f>
        <v>0</v>
      </c>
      <c r="M891" s="14">
        <v>42900</v>
      </c>
      <c r="N891" s="14">
        <v>0</v>
      </c>
      <c r="T891" s="10" t="str">
        <f>IF(RepPF!$L$4=Lists!$E$2,Lists!$E$2,IF(RepPF!$L$4&lt;&gt;"",IF($C891=RepPF!$L$4,RepPF!$L$4,0),Lists!$E$2))</f>
        <v>Все объекты</v>
      </c>
    </row>
    <row r="892" spans="2:20" x14ac:dyDescent="0.25">
      <c r="B892" s="7">
        <v>45685</v>
      </c>
      <c r="C892" s="1" t="s">
        <v>197</v>
      </c>
      <c r="J892" s="1" t="s">
        <v>44</v>
      </c>
      <c r="K892" s="1" t="s">
        <v>89</v>
      </c>
      <c r="L892" s="1">
        <f>IF(OR(B892=0,B892=""),0,IF(COUNTIFS(Items!$E:$E,J892,Items!$F:$F,K892)+COUNTIFS(Items!$J:$J,J892,Items!$K:$K,K892)+COUNTIFS(Items!$O:$O,J892,Items!$P:$P,K892)=1,0,1))</f>
        <v>0</v>
      </c>
      <c r="M892" s="14">
        <v>68614</v>
      </c>
      <c r="N892" s="14">
        <v>0</v>
      </c>
      <c r="T892" s="10" t="str">
        <f>IF(RepPF!$L$4=Lists!$E$2,Lists!$E$2,IF(RepPF!$L$4&lt;&gt;"",IF($C892=RepPF!$L$4,RepPF!$L$4,0),Lists!$E$2))</f>
        <v>Все объекты</v>
      </c>
    </row>
    <row r="893" spans="2:20" x14ac:dyDescent="0.25">
      <c r="B893" s="7">
        <v>45685</v>
      </c>
      <c r="C893" s="1" t="s">
        <v>197</v>
      </c>
      <c r="J893" s="1" t="s">
        <v>44</v>
      </c>
      <c r="K893" s="1" t="s">
        <v>88</v>
      </c>
      <c r="L893" s="1">
        <f>IF(OR(B893=0,B893=""),0,IF(COUNTIFS(Items!$E:$E,J893,Items!$F:$F,K893)+COUNTIFS(Items!$J:$J,J893,Items!$K:$K,K893)+COUNTIFS(Items!$O:$O,J893,Items!$P:$P,K893)=1,0,1))</f>
        <v>0</v>
      </c>
      <c r="M893" s="14">
        <v>144156</v>
      </c>
      <c r="N893" s="14">
        <v>0</v>
      </c>
      <c r="T893" s="10" t="str">
        <f>IF(RepPF!$L$4=Lists!$E$2,Lists!$E$2,IF(RepPF!$L$4&lt;&gt;"",IF($C893=RepPF!$L$4,RepPF!$L$4,0),Lists!$E$2))</f>
        <v>Все объекты</v>
      </c>
    </row>
    <row r="894" spans="2:20" x14ac:dyDescent="0.25">
      <c r="B894" s="7">
        <v>45685</v>
      </c>
      <c r="C894" s="1" t="s">
        <v>197</v>
      </c>
      <c r="J894" s="1" t="s">
        <v>44</v>
      </c>
      <c r="K894" s="1" t="s">
        <v>83</v>
      </c>
      <c r="L894" s="1">
        <f>IF(OR(B894=0,B894=""),0,IF(COUNTIFS(Items!$E:$E,J894,Items!$F:$F,K894)+COUNTIFS(Items!$J:$J,J894,Items!$K:$K,K894)+COUNTIFS(Items!$O:$O,J894,Items!$P:$P,K894)=1,0,1))</f>
        <v>0</v>
      </c>
      <c r="M894" s="14">
        <v>36800</v>
      </c>
      <c r="N894" s="14">
        <v>0</v>
      </c>
      <c r="T894" s="10" t="str">
        <f>IF(RepPF!$L$4=Lists!$E$2,Lists!$E$2,IF(RepPF!$L$4&lt;&gt;"",IF($C894=RepPF!$L$4,RepPF!$L$4,0),Lists!$E$2))</f>
        <v>Все объекты</v>
      </c>
    </row>
    <row r="895" spans="2:20" x14ac:dyDescent="0.25">
      <c r="B895" s="7">
        <v>45687</v>
      </c>
      <c r="C895" s="1" t="s">
        <v>197</v>
      </c>
      <c r="J895" s="1" t="s">
        <v>44</v>
      </c>
      <c r="K895" s="1" t="s">
        <v>89</v>
      </c>
      <c r="L895" s="1">
        <f>IF(OR(B895=0,B895=""),0,IF(COUNTIFS(Items!$E:$E,J895,Items!$F:$F,K895)+COUNTIFS(Items!$J:$J,J895,Items!$K:$K,K895)+COUNTIFS(Items!$O:$O,J895,Items!$P:$P,K895)=1,0,1))</f>
        <v>0</v>
      </c>
      <c r="M895" s="14">
        <v>102829.99999999999</v>
      </c>
      <c r="N895" s="14">
        <v>0</v>
      </c>
      <c r="T895" s="10" t="str">
        <f>IF(RepPF!$L$4=Lists!$E$2,Lists!$E$2,IF(RepPF!$L$4&lt;&gt;"",IF($C895=RepPF!$L$4,RepPF!$L$4,0),Lists!$E$2))</f>
        <v>Все объекты</v>
      </c>
    </row>
    <row r="896" spans="2:20" x14ac:dyDescent="0.25">
      <c r="B896" s="7">
        <v>45688</v>
      </c>
      <c r="C896" s="1" t="s">
        <v>197</v>
      </c>
      <c r="J896" s="1" t="s">
        <v>44</v>
      </c>
      <c r="K896" s="1" t="s">
        <v>92</v>
      </c>
      <c r="L896" s="1">
        <f>IF(OR(B896=0,B896=""),0,IF(COUNTIFS(Items!$E:$E,J896,Items!$F:$F,K896)+COUNTIFS(Items!$J:$J,J896,Items!$K:$K,K896)+COUNTIFS(Items!$O:$O,J896,Items!$P:$P,K896)=1,0,1))</f>
        <v>0</v>
      </c>
      <c r="M896" s="14">
        <v>14300</v>
      </c>
      <c r="N896" s="14">
        <v>0</v>
      </c>
      <c r="T896" s="10" t="str">
        <f>IF(RepPF!$L$4=Lists!$E$2,Lists!$E$2,IF(RepPF!$L$4&lt;&gt;"",IF($C896=RepPF!$L$4,RepPF!$L$4,0),Lists!$E$2))</f>
        <v>Все объекты</v>
      </c>
    </row>
    <row r="897" spans="2:20" x14ac:dyDescent="0.25">
      <c r="B897" s="7">
        <v>45688</v>
      </c>
      <c r="C897" s="1" t="s">
        <v>197</v>
      </c>
      <c r="J897" s="1" t="s">
        <v>44</v>
      </c>
      <c r="K897" s="1" t="s">
        <v>89</v>
      </c>
      <c r="L897" s="1">
        <f>IF(OR(B897=0,B897=""),0,IF(COUNTIFS(Items!$E:$E,J897,Items!$F:$F,K897)+COUNTIFS(Items!$J:$J,J897,Items!$K:$K,K897)+COUNTIFS(Items!$O:$O,J897,Items!$P:$P,K897)=1,0,1))</f>
        <v>0</v>
      </c>
      <c r="M897" s="14">
        <v>88095.28</v>
      </c>
      <c r="N897" s="14">
        <v>0</v>
      </c>
      <c r="T897" s="10" t="str">
        <f>IF(RepPF!$L$4=Lists!$E$2,Lists!$E$2,IF(RepPF!$L$4&lt;&gt;"",IF($C897=RepPF!$L$4,RepPF!$L$4,0),Lists!$E$2))</f>
        <v>Все объекты</v>
      </c>
    </row>
    <row r="898" spans="2:20" x14ac:dyDescent="0.25">
      <c r="B898" s="7">
        <v>45688</v>
      </c>
      <c r="C898" s="1" t="s">
        <v>197</v>
      </c>
      <c r="J898" s="1" t="s">
        <v>44</v>
      </c>
      <c r="K898" s="1" t="s">
        <v>92</v>
      </c>
      <c r="L898" s="1">
        <f>IF(OR(B898=0,B898=""),0,IF(COUNTIFS(Items!$E:$E,J898,Items!$F:$F,K898)+COUNTIFS(Items!$J:$J,J898,Items!$K:$K,K898)+COUNTIFS(Items!$O:$O,J898,Items!$P:$P,K898)=1,0,1))</f>
        <v>0</v>
      </c>
      <c r="M898" s="14">
        <v>8610</v>
      </c>
      <c r="N898" s="14">
        <v>0</v>
      </c>
      <c r="T898" s="10" t="str">
        <f>IF(RepPF!$L$4=Lists!$E$2,Lists!$E$2,IF(RepPF!$L$4&lt;&gt;"",IF($C898=RepPF!$L$4,RepPF!$L$4,0),Lists!$E$2))</f>
        <v>Все объекты</v>
      </c>
    </row>
    <row r="899" spans="2:20" x14ac:dyDescent="0.25">
      <c r="B899" s="7">
        <v>45689</v>
      </c>
      <c r="C899" s="1" t="s">
        <v>207</v>
      </c>
      <c r="J899" s="1" t="s">
        <v>44</v>
      </c>
      <c r="K899" s="1" t="s">
        <v>92</v>
      </c>
      <c r="L899" s="1">
        <f>IF(OR(B899=0,B899=""),0,IF(COUNTIFS(Items!$E:$E,J899,Items!$F:$F,K899)+COUNTIFS(Items!$J:$J,J899,Items!$K:$K,K899)+COUNTIFS(Items!$O:$O,J899,Items!$P:$P,K899)=1,0,1))</f>
        <v>0</v>
      </c>
      <c r="M899" s="14">
        <v>6440</v>
      </c>
      <c r="N899" s="14">
        <v>0</v>
      </c>
      <c r="T899" s="10" t="str">
        <f>IF(RepPF!$L$4=Lists!$E$2,Lists!$E$2,IF(RepPF!$L$4&lt;&gt;"",IF($C899=RepPF!$L$4,RepPF!$L$4,0),Lists!$E$2))</f>
        <v>Все объекты</v>
      </c>
    </row>
    <row r="900" spans="2:20" x14ac:dyDescent="0.25">
      <c r="B900" s="7">
        <v>45689</v>
      </c>
      <c r="C900" s="1" t="s">
        <v>197</v>
      </c>
      <c r="J900" s="1" t="s">
        <v>44</v>
      </c>
      <c r="K900" s="1" t="s">
        <v>91</v>
      </c>
      <c r="L900" s="1">
        <f>IF(OR(B900=0,B900=""),0,IF(COUNTIFS(Items!$E:$E,J900,Items!$F:$F,K900)+COUNTIFS(Items!$J:$J,J900,Items!$K:$K,K900)+COUNTIFS(Items!$O:$O,J900,Items!$P:$P,K900)=1,0,1))</f>
        <v>0</v>
      </c>
      <c r="M900" s="14">
        <v>2196.7199999999998</v>
      </c>
      <c r="N900" s="14">
        <v>0</v>
      </c>
      <c r="T900" s="10" t="str">
        <f>IF(RepPF!$L$4=Lists!$E$2,Lists!$E$2,IF(RepPF!$L$4&lt;&gt;"",IF($C900=RepPF!$L$4,RepPF!$L$4,0),Lists!$E$2))</f>
        <v>Все объекты</v>
      </c>
    </row>
    <row r="901" spans="2:20" x14ac:dyDescent="0.25">
      <c r="B901" s="7">
        <v>45692</v>
      </c>
      <c r="C901" s="1" t="s">
        <v>197</v>
      </c>
      <c r="J901" s="1" t="s">
        <v>44</v>
      </c>
      <c r="K901" s="1" t="s">
        <v>69</v>
      </c>
      <c r="L901" s="1">
        <f>IF(OR(B901=0,B901=""),0,IF(COUNTIFS(Items!$E:$E,J901,Items!$F:$F,K901)+COUNTIFS(Items!$J:$J,J901,Items!$K:$K,K901)+COUNTIFS(Items!$O:$O,J901,Items!$P:$P,K901)=1,0,1))</f>
        <v>0</v>
      </c>
      <c r="M901" s="14">
        <v>5348.2</v>
      </c>
      <c r="N901" s="14">
        <v>0</v>
      </c>
      <c r="T901" s="10" t="str">
        <f>IF(RepPF!$L$4=Lists!$E$2,Lists!$E$2,IF(RepPF!$L$4&lt;&gt;"",IF($C901=RepPF!$L$4,RepPF!$L$4,0),Lists!$E$2))</f>
        <v>Все объекты</v>
      </c>
    </row>
    <row r="902" spans="2:20" x14ac:dyDescent="0.25">
      <c r="B902" s="7">
        <v>45692</v>
      </c>
      <c r="C902" s="1" t="s">
        <v>197</v>
      </c>
      <c r="J902" s="1" t="s">
        <v>44</v>
      </c>
      <c r="K902" s="1" t="s">
        <v>67</v>
      </c>
      <c r="L902" s="1">
        <f>IF(OR(B902=0,B902=""),0,IF(COUNTIFS(Items!$E:$E,J902,Items!$F:$F,K902)+COUNTIFS(Items!$J:$J,J902,Items!$K:$K,K902)+COUNTIFS(Items!$O:$O,J902,Items!$P:$P,K902)=1,0,1))</f>
        <v>0</v>
      </c>
      <c r="M902" s="14">
        <v>10920</v>
      </c>
      <c r="N902" s="14">
        <v>0</v>
      </c>
      <c r="T902" s="10" t="str">
        <f>IF(RepPF!$L$4=Lists!$E$2,Lists!$E$2,IF(RepPF!$L$4&lt;&gt;"",IF($C902=RepPF!$L$4,RepPF!$L$4,0),Lists!$E$2))</f>
        <v>Все объекты</v>
      </c>
    </row>
    <row r="903" spans="2:20" x14ac:dyDescent="0.25">
      <c r="B903" s="7">
        <v>45692</v>
      </c>
      <c r="C903" s="1" t="s">
        <v>197</v>
      </c>
      <c r="J903" s="1" t="s">
        <v>44</v>
      </c>
      <c r="K903" s="1" t="s">
        <v>69</v>
      </c>
      <c r="L903" s="1">
        <f>IF(OR(B903=0,B903=""),0,IF(COUNTIFS(Items!$E:$E,J903,Items!$F:$F,K903)+COUNTIFS(Items!$J:$J,J903,Items!$K:$K,K903)+COUNTIFS(Items!$O:$O,J903,Items!$P:$P,K903)=1,0,1))</f>
        <v>0</v>
      </c>
      <c r="M903" s="14">
        <v>803.18999999999994</v>
      </c>
      <c r="N903" s="14">
        <v>0</v>
      </c>
      <c r="T903" s="10" t="str">
        <f>IF(RepPF!$L$4=Lists!$E$2,Lists!$E$2,IF(RepPF!$L$4&lt;&gt;"",IF($C903=RepPF!$L$4,RepPF!$L$4,0),Lists!$E$2))</f>
        <v>Все объекты</v>
      </c>
    </row>
    <row r="904" spans="2:20" x14ac:dyDescent="0.25">
      <c r="B904" s="7">
        <v>45692</v>
      </c>
      <c r="C904" s="1" t="s">
        <v>197</v>
      </c>
      <c r="J904" s="1" t="s">
        <v>44</v>
      </c>
      <c r="K904" s="1" t="s">
        <v>88</v>
      </c>
      <c r="L904" s="1">
        <f>IF(OR(B904=0,B904=""),0,IF(COUNTIFS(Items!$E:$E,J904,Items!$F:$F,K904)+COUNTIFS(Items!$J:$J,J904,Items!$K:$K,K904)+COUNTIFS(Items!$O:$O,J904,Items!$P:$P,K904)=1,0,1))</f>
        <v>0</v>
      </c>
      <c r="M904" s="14">
        <v>84640</v>
      </c>
      <c r="N904" s="14">
        <v>0</v>
      </c>
      <c r="T904" s="10" t="str">
        <f>IF(RepPF!$L$4=Lists!$E$2,Lists!$E$2,IF(RepPF!$L$4&lt;&gt;"",IF($C904=RepPF!$L$4,RepPF!$L$4,0),Lists!$E$2))</f>
        <v>Все объекты</v>
      </c>
    </row>
    <row r="905" spans="2:20" x14ac:dyDescent="0.25">
      <c r="B905" s="7">
        <v>45692</v>
      </c>
      <c r="C905" s="1" t="s">
        <v>196</v>
      </c>
      <c r="J905" s="1" t="s">
        <v>44</v>
      </c>
      <c r="K905" s="1" t="s">
        <v>83</v>
      </c>
      <c r="L905" s="1">
        <f>IF(OR(B905=0,B905=""),0,IF(COUNTIFS(Items!$E:$E,J905,Items!$F:$F,K905)+COUNTIFS(Items!$J:$J,J905,Items!$K:$K,K905)+COUNTIFS(Items!$O:$O,J905,Items!$P:$P,K905)=1,0,1))</f>
        <v>0</v>
      </c>
      <c r="M905" s="14">
        <v>124299.99999999999</v>
      </c>
      <c r="N905" s="14">
        <v>0</v>
      </c>
      <c r="T905" s="10" t="str">
        <f>IF(RepPF!$L$4=Lists!$E$2,Lists!$E$2,IF(RepPF!$L$4&lt;&gt;"",IF($C905=RepPF!$L$4,RepPF!$L$4,0),Lists!$E$2))</f>
        <v>Все объекты</v>
      </c>
    </row>
    <row r="906" spans="2:20" x14ac:dyDescent="0.25">
      <c r="B906" s="7">
        <v>45693</v>
      </c>
      <c r="C906" s="1" t="s">
        <v>197</v>
      </c>
      <c r="J906" s="1" t="s">
        <v>44</v>
      </c>
      <c r="K906" s="1" t="s">
        <v>89</v>
      </c>
      <c r="L906" s="1">
        <f>IF(OR(B906=0,B906=""),0,IF(COUNTIFS(Items!$E:$E,J906,Items!$F:$F,K906)+COUNTIFS(Items!$J:$J,J906,Items!$K:$K,K906)+COUNTIFS(Items!$O:$O,J906,Items!$P:$P,K906)=1,0,1))</f>
        <v>0</v>
      </c>
      <c r="M906" s="14">
        <v>106892.5</v>
      </c>
      <c r="N906" s="14">
        <v>0</v>
      </c>
      <c r="T906" s="10" t="str">
        <f>IF(RepPF!$L$4=Lists!$E$2,Lists!$E$2,IF(RepPF!$L$4&lt;&gt;"",IF($C906=RepPF!$L$4,RepPF!$L$4,0),Lists!$E$2))</f>
        <v>Все объекты</v>
      </c>
    </row>
    <row r="907" spans="2:20" x14ac:dyDescent="0.25">
      <c r="B907" s="7">
        <v>45693</v>
      </c>
      <c r="C907" s="1" t="s">
        <v>197</v>
      </c>
      <c r="J907" s="1" t="s">
        <v>44</v>
      </c>
      <c r="K907" s="1" t="s">
        <v>69</v>
      </c>
      <c r="L907" s="1">
        <f>IF(OR(B907=0,B907=""),0,IF(COUNTIFS(Items!$E:$E,J907,Items!$F:$F,K907)+COUNTIFS(Items!$J:$J,J907,Items!$K:$K,K907)+COUNTIFS(Items!$O:$O,J907,Items!$P:$P,K907)=1,0,1))</f>
        <v>0</v>
      </c>
      <c r="M907" s="14">
        <v>1820</v>
      </c>
      <c r="N907" s="14">
        <v>0</v>
      </c>
      <c r="T907" s="10" t="str">
        <f>IF(RepPF!$L$4=Lists!$E$2,Lists!$E$2,IF(RepPF!$L$4&lt;&gt;"",IF($C907=RepPF!$L$4,RepPF!$L$4,0),Lists!$E$2))</f>
        <v>Все объекты</v>
      </c>
    </row>
    <row r="908" spans="2:20" x14ac:dyDescent="0.25">
      <c r="B908" s="7">
        <v>45693</v>
      </c>
      <c r="C908" s="1" t="s">
        <v>197</v>
      </c>
      <c r="J908" s="1" t="s">
        <v>44</v>
      </c>
      <c r="K908" s="1" t="s">
        <v>90</v>
      </c>
      <c r="L908" s="1">
        <f>IF(OR(B908=0,B908=""),0,IF(COUNTIFS(Items!$E:$E,J908,Items!$F:$F,K908)+COUNTIFS(Items!$J:$J,J908,Items!$K:$K,K908)+COUNTIFS(Items!$O:$O,J908,Items!$P:$P,K908)=1,0,1))</f>
        <v>0</v>
      </c>
      <c r="M908" s="14">
        <v>24600</v>
      </c>
      <c r="N908" s="14">
        <v>0</v>
      </c>
      <c r="T908" s="10" t="str">
        <f>IF(RepPF!$L$4=Lists!$E$2,Lists!$E$2,IF(RepPF!$L$4&lt;&gt;"",IF($C908=RepPF!$L$4,RepPF!$L$4,0),Lists!$E$2))</f>
        <v>Все объекты</v>
      </c>
    </row>
    <row r="909" spans="2:20" x14ac:dyDescent="0.25">
      <c r="B909" s="7">
        <v>45695</v>
      </c>
      <c r="C909" s="1" t="s">
        <v>196</v>
      </c>
      <c r="J909" s="1" t="s">
        <v>44</v>
      </c>
      <c r="K909" s="1" t="s">
        <v>90</v>
      </c>
      <c r="L909" s="1">
        <f>IF(OR(B909=0,B909=""),0,IF(COUNTIFS(Items!$E:$E,J909,Items!$F:$F,K909)+COUNTIFS(Items!$J:$J,J909,Items!$K:$K,K909)+COUNTIFS(Items!$O:$O,J909,Items!$P:$P,K909)=1,0,1))</f>
        <v>0</v>
      </c>
      <c r="M909" s="14">
        <v>18400</v>
      </c>
      <c r="N909" s="14">
        <v>0</v>
      </c>
      <c r="T909" s="10" t="str">
        <f>IF(RepPF!$L$4=Lists!$E$2,Lists!$E$2,IF(RepPF!$L$4&lt;&gt;"",IF($C909=RepPF!$L$4,RepPF!$L$4,0),Lists!$E$2))</f>
        <v>Все объекты</v>
      </c>
    </row>
    <row r="910" spans="2:20" x14ac:dyDescent="0.25">
      <c r="B910" s="7">
        <v>45686</v>
      </c>
      <c r="C910" s="1" t="s">
        <v>198</v>
      </c>
      <c r="J910" s="1" t="s">
        <v>44</v>
      </c>
      <c r="K910" s="1" t="s">
        <v>87</v>
      </c>
      <c r="L910" s="1">
        <f>IF(OR(B910=0,B910=""),0,IF(COUNTIFS(Items!$E:$E,J910,Items!$F:$F,K910)+COUNTIFS(Items!$J:$J,J910,Items!$K:$K,K910)+COUNTIFS(Items!$O:$O,J910,Items!$P:$P,K910)=1,0,1))</f>
        <v>0</v>
      </c>
      <c r="M910" s="14">
        <v>14938.599999999999</v>
      </c>
      <c r="N910" s="14">
        <v>0</v>
      </c>
      <c r="T910" s="10" t="str">
        <f>IF(RepPF!$L$4=Lists!$E$2,Lists!$E$2,IF(RepPF!$L$4&lt;&gt;"",IF($C910=RepPF!$L$4,RepPF!$L$4,0),Lists!$E$2))</f>
        <v>Все объекты</v>
      </c>
    </row>
    <row r="911" spans="2:20" x14ac:dyDescent="0.25">
      <c r="B911" s="7">
        <v>45686</v>
      </c>
      <c r="C911" s="1" t="s">
        <v>194</v>
      </c>
      <c r="J911" s="1" t="s">
        <v>44</v>
      </c>
      <c r="K911" s="1" t="s">
        <v>87</v>
      </c>
      <c r="L911" s="1">
        <f>IF(OR(B911=0,B911=""),0,IF(COUNTIFS(Items!$E:$E,J911,Items!$F:$F,K911)+COUNTIFS(Items!$J:$J,J911,Items!$K:$K,K911)+COUNTIFS(Items!$O:$O,J911,Items!$P:$P,K911)=1,0,1))</f>
        <v>0</v>
      </c>
      <c r="M911" s="14">
        <v>480567.23</v>
      </c>
      <c r="N911" s="14">
        <v>0</v>
      </c>
      <c r="T911" s="10" t="str">
        <f>IF(RepPF!$L$4=Lists!$E$2,Lists!$E$2,IF(RepPF!$L$4&lt;&gt;"",IF($C911=RepPF!$L$4,RepPF!$L$4,0),Lists!$E$2))</f>
        <v>Все объекты</v>
      </c>
    </row>
    <row r="912" spans="2:20" x14ac:dyDescent="0.25">
      <c r="B912" s="7">
        <v>45686</v>
      </c>
      <c r="C912" s="1" t="s">
        <v>195</v>
      </c>
      <c r="J912" s="1" t="s">
        <v>44</v>
      </c>
      <c r="K912" s="1" t="s">
        <v>87</v>
      </c>
      <c r="L912" s="1">
        <f>IF(OR(B912=0,B912=""),0,IF(COUNTIFS(Items!$E:$E,J912,Items!$F:$F,K912)+COUNTIFS(Items!$J:$J,J912,Items!$K:$K,K912)+COUNTIFS(Items!$O:$O,J912,Items!$P:$P,K912)=1,0,1))</f>
        <v>0</v>
      </c>
      <c r="M912" s="14">
        <v>141307.53</v>
      </c>
      <c r="N912" s="14">
        <v>0</v>
      </c>
      <c r="T912" s="10" t="str">
        <f>IF(RepPF!$L$4=Lists!$E$2,Lists!$E$2,IF(RepPF!$L$4&lt;&gt;"",IF($C912=RepPF!$L$4,RepPF!$L$4,0),Lists!$E$2))</f>
        <v>Все объекты</v>
      </c>
    </row>
    <row r="913" spans="2:20" x14ac:dyDescent="0.25">
      <c r="B913" s="7">
        <v>45686</v>
      </c>
      <c r="C913" s="1" t="s">
        <v>198</v>
      </c>
      <c r="J913" s="1" t="s">
        <v>44</v>
      </c>
      <c r="K913" s="1" t="s">
        <v>87</v>
      </c>
      <c r="L913" s="1">
        <f>IF(OR(B913=0,B913=""),0,IF(COUNTIFS(Items!$E:$E,J913,Items!$F:$F,K913)+COUNTIFS(Items!$J:$J,J913,Items!$K:$K,K913)+COUNTIFS(Items!$O:$O,J913,Items!$P:$P,K913)=1,0,1))</f>
        <v>0</v>
      </c>
      <c r="M913" s="14">
        <v>413355.02999999997</v>
      </c>
      <c r="N913" s="14">
        <v>0</v>
      </c>
      <c r="T913" s="10" t="str">
        <f>IF(RepPF!$L$4=Lists!$E$2,Lists!$E$2,IF(RepPF!$L$4&lt;&gt;"",IF($C913=RepPF!$L$4,RepPF!$L$4,0),Lists!$E$2))</f>
        <v>Все объекты</v>
      </c>
    </row>
    <row r="914" spans="2:20" x14ac:dyDescent="0.25">
      <c r="B914" s="7">
        <v>45686</v>
      </c>
      <c r="C914" s="1" t="s">
        <v>199</v>
      </c>
      <c r="J914" s="1" t="s">
        <v>44</v>
      </c>
      <c r="K914" s="1" t="s">
        <v>87</v>
      </c>
      <c r="L914" s="1">
        <f>IF(OR(B914=0,B914=""),0,IF(COUNTIFS(Items!$E:$E,J914,Items!$F:$F,K914)+COUNTIFS(Items!$J:$J,J914,Items!$K:$K,K914)+COUNTIFS(Items!$O:$O,J914,Items!$P:$P,K914)=1,0,1))</f>
        <v>0</v>
      </c>
      <c r="M914" s="14">
        <v>309176.12</v>
      </c>
      <c r="N914" s="14">
        <v>0</v>
      </c>
      <c r="T914" s="10" t="str">
        <f>IF(RepPF!$L$4=Lists!$E$2,Lists!$E$2,IF(RepPF!$L$4&lt;&gt;"",IF($C914=RepPF!$L$4,RepPF!$L$4,0),Lists!$E$2))</f>
        <v>Все объекты</v>
      </c>
    </row>
    <row r="915" spans="2:20" x14ac:dyDescent="0.25">
      <c r="B915" s="7">
        <v>45686</v>
      </c>
      <c r="C915" s="1" t="s">
        <v>200</v>
      </c>
      <c r="J915" s="1" t="s">
        <v>44</v>
      </c>
      <c r="K915" s="1" t="s">
        <v>87</v>
      </c>
      <c r="L915" s="1">
        <f>IF(OR(B915=0,B915=""),0,IF(COUNTIFS(Items!$E:$E,J915,Items!$F:$F,K915)+COUNTIFS(Items!$J:$J,J915,Items!$K:$K,K915)+COUNTIFS(Items!$O:$O,J915,Items!$P:$P,K915)=1,0,1))</f>
        <v>0</v>
      </c>
      <c r="M915" s="14">
        <v>379748.93</v>
      </c>
      <c r="N915" s="14">
        <v>0</v>
      </c>
      <c r="T915" s="10" t="str">
        <f>IF(RepPF!$L$4=Lists!$E$2,Lists!$E$2,IF(RepPF!$L$4&lt;&gt;"",IF($C915=RepPF!$L$4,RepPF!$L$4,0),Lists!$E$2))</f>
        <v>Все объекты</v>
      </c>
    </row>
    <row r="916" spans="2:20" x14ac:dyDescent="0.25">
      <c r="B916" s="7">
        <v>45430</v>
      </c>
      <c r="C916" s="1" t="s">
        <v>201</v>
      </c>
      <c r="J916" s="1" t="s">
        <v>44</v>
      </c>
      <c r="K916" s="1" t="s">
        <v>87</v>
      </c>
      <c r="L916" s="1">
        <f>IF(OR(B916=0,B916=""),0,IF(COUNTIFS(Items!$E:$E,J916,Items!$F:$F,K916)+COUNTIFS(Items!$J:$J,J916,Items!$K:$K,K916)+COUNTIFS(Items!$O:$O,J916,Items!$P:$P,K916)=1,0,1))</f>
        <v>0</v>
      </c>
      <c r="M916" s="14">
        <v>480567.23</v>
      </c>
      <c r="N916" s="14">
        <v>0</v>
      </c>
      <c r="T916" s="10" t="str">
        <f>IF(RepPF!$L$4=Lists!$E$2,Lists!$E$2,IF(RepPF!$L$4&lt;&gt;"",IF($C916=RepPF!$L$4,RepPF!$L$4,0),Lists!$E$2))</f>
        <v>Все объекты</v>
      </c>
    </row>
    <row r="917" spans="2:20" x14ac:dyDescent="0.25">
      <c r="B917" s="7">
        <v>45433</v>
      </c>
      <c r="C917" s="1" t="s">
        <v>198</v>
      </c>
      <c r="J917" s="1" t="s">
        <v>44</v>
      </c>
      <c r="K917" s="1" t="s">
        <v>65</v>
      </c>
      <c r="L917" s="1">
        <f>IF(OR(B917=0,B917=""),0,IF(COUNTIFS(Items!$E:$E,J917,Items!$F:$F,K917)+COUNTIFS(Items!$J:$J,J917,Items!$K:$K,K917)+COUNTIFS(Items!$O:$O,J917,Items!$P:$P,K917)=1,0,1))</f>
        <v>0</v>
      </c>
      <c r="M917" s="14">
        <v>18200</v>
      </c>
      <c r="N917" s="14">
        <v>0</v>
      </c>
      <c r="T917" s="10" t="str">
        <f>IF(RepPF!$L$4=Lists!$E$2,Lists!$E$2,IF(RepPF!$L$4&lt;&gt;"",IF($C917=RepPF!$L$4,RepPF!$L$4,0),Lists!$E$2))</f>
        <v>Все объекты</v>
      </c>
    </row>
    <row r="918" spans="2:20" x14ac:dyDescent="0.25">
      <c r="B918" s="7">
        <v>45451</v>
      </c>
      <c r="C918" s="1" t="s">
        <v>198</v>
      </c>
      <c r="J918" s="1" t="s">
        <v>44</v>
      </c>
      <c r="K918" s="1" t="s">
        <v>65</v>
      </c>
      <c r="L918" s="1">
        <f>IF(OR(B918=0,B918=""),0,IF(COUNTIFS(Items!$E:$E,J918,Items!$F:$F,K918)+COUNTIFS(Items!$J:$J,J918,Items!$K:$K,K918)+COUNTIFS(Items!$O:$O,J918,Items!$P:$P,K918)=1,0,1))</f>
        <v>0</v>
      </c>
      <c r="M918" s="14">
        <v>25830</v>
      </c>
      <c r="N918" s="14">
        <v>0</v>
      </c>
      <c r="T918" s="10" t="str">
        <f>IF(RepPF!$L$4=Lists!$E$2,Lists!$E$2,IF(RepPF!$L$4&lt;&gt;"",IF($C918=RepPF!$L$4,RepPF!$L$4,0),Lists!$E$2))</f>
        <v>Все объекты</v>
      </c>
    </row>
    <row r="919" spans="2:20" x14ac:dyDescent="0.25">
      <c r="B919" s="7">
        <v>45482</v>
      </c>
      <c r="C919" s="1" t="s">
        <v>198</v>
      </c>
      <c r="J919" s="1" t="s">
        <v>44</v>
      </c>
      <c r="K919" s="1" t="s">
        <v>65</v>
      </c>
      <c r="L919" s="1">
        <f>IF(OR(B919=0,B919=""),0,IF(COUNTIFS(Items!$E:$E,J919,Items!$F:$F,K919)+COUNTIFS(Items!$J:$J,J919,Items!$K:$K,K919)+COUNTIFS(Items!$O:$O,J919,Items!$P:$P,K919)=1,0,1))</f>
        <v>0</v>
      </c>
      <c r="M919" s="14">
        <v>588.80000000000007</v>
      </c>
      <c r="N919" s="14">
        <v>0</v>
      </c>
      <c r="T919" s="10" t="str">
        <f>IF(RepPF!$L$4=Lists!$E$2,Lists!$E$2,IF(RepPF!$L$4&lt;&gt;"",IF($C919=RepPF!$L$4,RepPF!$L$4,0),Lists!$E$2))</f>
        <v>Все объекты</v>
      </c>
    </row>
    <row r="920" spans="2:20" x14ac:dyDescent="0.25">
      <c r="B920" s="7">
        <v>45489</v>
      </c>
      <c r="C920" s="1" t="s">
        <v>198</v>
      </c>
      <c r="J920" s="1" t="s">
        <v>44</v>
      </c>
      <c r="K920" s="1" t="s">
        <v>65</v>
      </c>
      <c r="L920" s="1">
        <f>IF(OR(B920=0,B920=""),0,IF(COUNTIFS(Items!$E:$E,J920,Items!$F:$F,K920)+COUNTIFS(Items!$J:$J,J920,Items!$K:$K,K920)+COUNTIFS(Items!$O:$O,J920,Items!$P:$P,K920)=1,0,1))</f>
        <v>0</v>
      </c>
      <c r="M920" s="14">
        <v>701.7299999999999</v>
      </c>
      <c r="N920" s="14">
        <v>0</v>
      </c>
      <c r="T920" s="10" t="str">
        <f>IF(RepPF!$L$4=Lists!$E$2,Lists!$E$2,IF(RepPF!$L$4&lt;&gt;"",IF($C920=RepPF!$L$4,RepPF!$L$4,0),Lists!$E$2))</f>
        <v>Все объекты</v>
      </c>
    </row>
    <row r="921" spans="2:20" x14ac:dyDescent="0.25">
      <c r="B921" s="7">
        <v>45491</v>
      </c>
      <c r="C921" s="1" t="s">
        <v>198</v>
      </c>
      <c r="J921" s="1" t="s">
        <v>44</v>
      </c>
      <c r="K921" s="1" t="s">
        <v>65</v>
      </c>
      <c r="L921" s="1">
        <f>IF(OR(B921=0,B921=""),0,IF(COUNTIFS(Items!$E:$E,J921,Items!$F:$F,K921)+COUNTIFS(Items!$J:$J,J921,Items!$K:$K,K921)+COUNTIFS(Items!$O:$O,J921,Items!$P:$P,K921)=1,0,1))</f>
        <v>0</v>
      </c>
      <c r="M921" s="14">
        <v>30173</v>
      </c>
      <c r="N921" s="14">
        <v>0</v>
      </c>
      <c r="T921" s="10" t="str">
        <f>IF(RepPF!$L$4=Lists!$E$2,Lists!$E$2,IF(RepPF!$L$4&lt;&gt;"",IF($C921=RepPF!$L$4,RepPF!$L$4,0),Lists!$E$2))</f>
        <v>Все объекты</v>
      </c>
    </row>
    <row r="922" spans="2:20" x14ac:dyDescent="0.25">
      <c r="B922" s="7">
        <v>45500</v>
      </c>
      <c r="C922" s="1" t="s">
        <v>198</v>
      </c>
      <c r="J922" s="1" t="s">
        <v>44</v>
      </c>
      <c r="K922" s="1" t="s">
        <v>65</v>
      </c>
      <c r="L922" s="1">
        <f>IF(OR(B922=0,B922=""),0,IF(COUNTIFS(Items!$E:$E,J922,Items!$F:$F,K922)+COUNTIFS(Items!$J:$J,J922,Items!$K:$K,K922)+COUNTIFS(Items!$O:$O,J922,Items!$P:$P,K922)=1,0,1))</f>
        <v>0</v>
      </c>
      <c r="M922" s="14">
        <v>2365.09</v>
      </c>
      <c r="N922" s="14">
        <v>0</v>
      </c>
      <c r="T922" s="10" t="str">
        <f>IF(RepPF!$L$4=Lists!$E$2,Lists!$E$2,IF(RepPF!$L$4&lt;&gt;"",IF($C922=RepPF!$L$4,RepPF!$L$4,0),Lists!$E$2))</f>
        <v>Все объекты</v>
      </c>
    </row>
    <row r="923" spans="2:20" x14ac:dyDescent="0.25">
      <c r="B923" s="7">
        <v>45500</v>
      </c>
      <c r="C923" s="1" t="s">
        <v>198</v>
      </c>
      <c r="J923" s="1" t="s">
        <v>44</v>
      </c>
      <c r="K923" s="1" t="s">
        <v>65</v>
      </c>
      <c r="L923" s="1">
        <f>IF(OR(B923=0,B923=""),0,IF(COUNTIFS(Items!$E:$E,J923,Items!$F:$F,K923)+COUNTIFS(Items!$J:$J,J923,Items!$K:$K,K923)+COUNTIFS(Items!$O:$O,J923,Items!$P:$P,K923)=1,0,1))</f>
        <v>0</v>
      </c>
      <c r="M923" s="14">
        <v>959.4</v>
      </c>
      <c r="N923" s="14">
        <v>0</v>
      </c>
      <c r="T923" s="10" t="str">
        <f>IF(RepPF!$L$4=Lists!$E$2,Lists!$E$2,IF(RepPF!$L$4&lt;&gt;"",IF($C923=RepPF!$L$4,RepPF!$L$4,0),Lists!$E$2))</f>
        <v>Все объекты</v>
      </c>
    </row>
    <row r="924" spans="2:20" x14ac:dyDescent="0.25">
      <c r="B924" s="7">
        <v>45505</v>
      </c>
      <c r="C924" s="1" t="s">
        <v>198</v>
      </c>
      <c r="J924" s="1" t="s">
        <v>44</v>
      </c>
      <c r="K924" s="1" t="s">
        <v>65</v>
      </c>
      <c r="L924" s="1">
        <f>IF(OR(B924=0,B924=""),0,IF(COUNTIFS(Items!$E:$E,J924,Items!$F:$F,K924)+COUNTIFS(Items!$J:$J,J924,Items!$K:$K,K924)+COUNTIFS(Items!$O:$O,J924,Items!$P:$P,K924)=1,0,1))</f>
        <v>0</v>
      </c>
      <c r="M924" s="14">
        <v>7452</v>
      </c>
      <c r="N924" s="14">
        <v>0</v>
      </c>
      <c r="T924" s="10" t="str">
        <f>IF(RepPF!$L$4=Lists!$E$2,Lists!$E$2,IF(RepPF!$L$4&lt;&gt;"",IF($C924=RepPF!$L$4,RepPF!$L$4,0),Lists!$E$2))</f>
        <v>Все объекты</v>
      </c>
    </row>
    <row r="925" spans="2:20" x14ac:dyDescent="0.25">
      <c r="B925" s="7">
        <v>45506</v>
      </c>
      <c r="C925" s="1" t="s">
        <v>198</v>
      </c>
      <c r="J925" s="1" t="s">
        <v>44</v>
      </c>
      <c r="K925" s="1" t="s">
        <v>65</v>
      </c>
      <c r="L925" s="1">
        <f>IF(OR(B925=0,B925=""),0,IF(COUNTIFS(Items!$E:$E,J925,Items!$F:$F,K925)+COUNTIFS(Items!$J:$J,J925,Items!$K:$K,K925)+COUNTIFS(Items!$O:$O,J925,Items!$P:$P,K925)=1,0,1))</f>
        <v>0</v>
      </c>
      <c r="M925" s="14">
        <v>12853.749999999998</v>
      </c>
      <c r="N925" s="14">
        <v>0</v>
      </c>
      <c r="T925" s="10" t="str">
        <f>IF(RepPF!$L$4=Lists!$E$2,Lists!$E$2,IF(RepPF!$L$4&lt;&gt;"",IF($C925=RepPF!$L$4,RepPF!$L$4,0),Lists!$E$2))</f>
        <v>Все объекты</v>
      </c>
    </row>
    <row r="926" spans="2:20" x14ac:dyDescent="0.25">
      <c r="B926" s="7">
        <v>45507</v>
      </c>
      <c r="C926" s="1" t="s">
        <v>198</v>
      </c>
      <c r="J926" s="1" t="s">
        <v>44</v>
      </c>
      <c r="K926" s="1" t="s">
        <v>65</v>
      </c>
      <c r="L926" s="1">
        <f>IF(OR(B926=0,B926=""),0,IF(COUNTIFS(Items!$E:$E,J926,Items!$F:$F,K926)+COUNTIFS(Items!$J:$J,J926,Items!$K:$K,K926)+COUNTIFS(Items!$O:$O,J926,Items!$P:$P,K926)=1,0,1))</f>
        <v>0</v>
      </c>
      <c r="M926" s="14">
        <v>33462</v>
      </c>
      <c r="N926" s="14">
        <v>0</v>
      </c>
      <c r="T926" s="10" t="str">
        <f>IF(RepPF!$L$4=Lists!$E$2,Lists!$E$2,IF(RepPF!$L$4&lt;&gt;"",IF($C926=RepPF!$L$4,RepPF!$L$4,0),Lists!$E$2))</f>
        <v>Все объекты</v>
      </c>
    </row>
    <row r="927" spans="2:20" x14ac:dyDescent="0.25">
      <c r="B927" s="7">
        <v>45509</v>
      </c>
      <c r="C927" s="1" t="s">
        <v>198</v>
      </c>
      <c r="J927" s="1" t="s">
        <v>44</v>
      </c>
      <c r="K927" s="1" t="s">
        <v>65</v>
      </c>
      <c r="L927" s="1">
        <f>IF(OR(B927=0,B927=""),0,IF(COUNTIFS(Items!$E:$E,J927,Items!$F:$F,K927)+COUNTIFS(Items!$J:$J,J927,Items!$K:$K,K927)+COUNTIFS(Items!$O:$O,J927,Items!$P:$P,K927)=1,0,1))</f>
        <v>0</v>
      </c>
      <c r="M927" s="14">
        <v>2730</v>
      </c>
      <c r="N927" s="14">
        <v>0</v>
      </c>
      <c r="T927" s="10" t="str">
        <f>IF(RepPF!$L$4=Lists!$E$2,Lists!$E$2,IF(RepPF!$L$4&lt;&gt;"",IF($C927=RepPF!$L$4,RepPF!$L$4,0),Lists!$E$2))</f>
        <v>Все объекты</v>
      </c>
    </row>
    <row r="928" spans="2:20" x14ac:dyDescent="0.25">
      <c r="B928" s="7">
        <v>45506</v>
      </c>
      <c r="C928" s="1" t="s">
        <v>198</v>
      </c>
      <c r="J928" s="1" t="s">
        <v>44</v>
      </c>
      <c r="K928" s="1" t="s">
        <v>65</v>
      </c>
      <c r="L928" s="1">
        <f>IF(OR(B928=0,B928=""),0,IF(COUNTIFS(Items!$E:$E,J928,Items!$F:$F,K928)+COUNTIFS(Items!$J:$J,J928,Items!$K:$K,K928)+COUNTIFS(Items!$O:$O,J928,Items!$P:$P,K928)=1,0,1))</f>
        <v>0</v>
      </c>
      <c r="M928" s="14">
        <v>1335.78</v>
      </c>
      <c r="N928" s="14">
        <v>0</v>
      </c>
      <c r="T928" s="10" t="str">
        <f>IF(RepPF!$L$4=Lists!$E$2,Lists!$E$2,IF(RepPF!$L$4&lt;&gt;"",IF($C928=RepPF!$L$4,RepPF!$L$4,0),Lists!$E$2))</f>
        <v>Все объекты</v>
      </c>
    </row>
    <row r="929" spans="2:20" x14ac:dyDescent="0.25">
      <c r="B929" s="7">
        <v>45507</v>
      </c>
      <c r="C929" s="1" t="s">
        <v>198</v>
      </c>
      <c r="J929" s="1" t="s">
        <v>44</v>
      </c>
      <c r="K929" s="1" t="s">
        <v>65</v>
      </c>
      <c r="L929" s="1">
        <f>IF(OR(B929=0,B929=""),0,IF(COUNTIFS(Items!$E:$E,J929,Items!$F:$F,K929)+COUNTIFS(Items!$J:$J,J929,Items!$K:$K,K929)+COUNTIFS(Items!$O:$O,J929,Items!$P:$P,K929)=1,0,1))</f>
        <v>0</v>
      </c>
      <c r="M929" s="14">
        <v>21528</v>
      </c>
      <c r="N929" s="14">
        <v>0</v>
      </c>
      <c r="T929" s="10" t="str">
        <f>IF(RepPF!$L$4=Lists!$E$2,Lists!$E$2,IF(RepPF!$L$4&lt;&gt;"",IF($C929=RepPF!$L$4,RepPF!$L$4,0),Lists!$E$2))</f>
        <v>Все объекты</v>
      </c>
    </row>
    <row r="930" spans="2:20" x14ac:dyDescent="0.25">
      <c r="B930" s="7">
        <v>45509</v>
      </c>
      <c r="C930" s="1" t="s">
        <v>198</v>
      </c>
      <c r="J930" s="1" t="s">
        <v>44</v>
      </c>
      <c r="K930" s="1" t="s">
        <v>65</v>
      </c>
      <c r="L930" s="1">
        <f>IF(OR(B930=0,B930=""),0,IF(COUNTIFS(Items!$E:$E,J930,Items!$F:$F,K930)+COUNTIFS(Items!$J:$J,J930,Items!$K:$K,K930)+COUNTIFS(Items!$O:$O,J930,Items!$P:$P,K930)=1,0,1))</f>
        <v>0</v>
      </c>
      <c r="M930" s="14">
        <v>3389.9999999999995</v>
      </c>
      <c r="N930" s="14">
        <v>0</v>
      </c>
      <c r="T930" s="10" t="str">
        <f>IF(RepPF!$L$4=Lists!$E$2,Lists!$E$2,IF(RepPF!$L$4&lt;&gt;"",IF($C930=RepPF!$L$4,RepPF!$L$4,0),Lists!$E$2))</f>
        <v>Все объекты</v>
      </c>
    </row>
    <row r="931" spans="2:20" x14ac:dyDescent="0.25">
      <c r="B931" s="7">
        <v>45509</v>
      </c>
      <c r="C931" s="1" t="s">
        <v>198</v>
      </c>
      <c r="J931" s="1" t="s">
        <v>44</v>
      </c>
      <c r="K931" s="1" t="s">
        <v>65</v>
      </c>
      <c r="L931" s="1">
        <f>IF(OR(B931=0,B931=""),0,IF(COUNTIFS(Items!$E:$E,J931,Items!$F:$F,K931)+COUNTIFS(Items!$J:$J,J931,Items!$K:$K,K931)+COUNTIFS(Items!$O:$O,J931,Items!$P:$P,K931)=1,0,1))</f>
        <v>0</v>
      </c>
      <c r="M931" s="14">
        <v>1552.98</v>
      </c>
      <c r="N931" s="14">
        <v>0</v>
      </c>
      <c r="T931" s="10" t="str">
        <f>IF(RepPF!$L$4=Lists!$E$2,Lists!$E$2,IF(RepPF!$L$4&lt;&gt;"",IF($C931=RepPF!$L$4,RepPF!$L$4,0),Lists!$E$2))</f>
        <v>Все объекты</v>
      </c>
    </row>
    <row r="932" spans="2:20" x14ac:dyDescent="0.25">
      <c r="B932" s="7">
        <v>45609</v>
      </c>
      <c r="C932" s="1" t="s">
        <v>198</v>
      </c>
      <c r="J932" s="1" t="s">
        <v>44</v>
      </c>
      <c r="K932" s="1" t="s">
        <v>65</v>
      </c>
      <c r="L932" s="1">
        <f>IF(OR(B932=0,B932=""),0,IF(COUNTIFS(Items!$E:$E,J932,Items!$F:$F,K932)+COUNTIFS(Items!$J:$J,J932,Items!$K:$K,K932)+COUNTIFS(Items!$O:$O,J932,Items!$P:$P,K932)=1,0,1))</f>
        <v>0</v>
      </c>
      <c r="M932" s="14">
        <v>3439.8</v>
      </c>
      <c r="N932" s="14">
        <v>0</v>
      </c>
      <c r="T932" s="10" t="str">
        <f>IF(RepPF!$L$4=Lists!$E$2,Lists!$E$2,IF(RepPF!$L$4&lt;&gt;"",IF($C932=RepPF!$L$4,RepPF!$L$4,0),Lists!$E$2))</f>
        <v>Все объекты</v>
      </c>
    </row>
    <row r="933" spans="2:20" x14ac:dyDescent="0.25">
      <c r="B933" s="7">
        <v>45624</v>
      </c>
      <c r="C933" s="1" t="s">
        <v>198</v>
      </c>
      <c r="J933" s="1" t="s">
        <v>44</v>
      </c>
      <c r="K933" s="1" t="s">
        <v>65</v>
      </c>
      <c r="L933" s="1">
        <f>IF(OR(B933=0,B933=""),0,IF(COUNTIFS(Items!$E:$E,J933,Items!$F:$F,K933)+COUNTIFS(Items!$J:$J,J933,Items!$K:$K,K933)+COUNTIFS(Items!$O:$O,J933,Items!$P:$P,K933)=1,0,1))</f>
        <v>0</v>
      </c>
      <c r="M933" s="14">
        <v>28782</v>
      </c>
      <c r="N933" s="14">
        <v>0</v>
      </c>
      <c r="T933" s="10" t="str">
        <f>IF(RepPF!$L$4=Lists!$E$2,Lists!$E$2,IF(RepPF!$L$4&lt;&gt;"",IF($C933=RepPF!$L$4,RepPF!$L$4,0),Lists!$E$2))</f>
        <v>Все объекты</v>
      </c>
    </row>
    <row r="934" spans="2:20" x14ac:dyDescent="0.25">
      <c r="B934" s="7">
        <v>45624</v>
      </c>
      <c r="C934" s="1" t="s">
        <v>198</v>
      </c>
      <c r="J934" s="1" t="s">
        <v>44</v>
      </c>
      <c r="K934" s="1" t="s">
        <v>65</v>
      </c>
      <c r="L934" s="1">
        <f>IF(OR(B934=0,B934=""),0,IF(COUNTIFS(Items!$E:$E,J934,Items!$F:$F,K934)+COUNTIFS(Items!$J:$J,J934,Items!$K:$K,K934)+COUNTIFS(Items!$O:$O,J934,Items!$P:$P,K934)=1,0,1))</f>
        <v>0</v>
      </c>
      <c r="M934" s="14">
        <v>28190.639999999999</v>
      </c>
      <c r="N934" s="14">
        <v>0</v>
      </c>
      <c r="T934" s="10" t="str">
        <f>IF(RepPF!$L$4=Lists!$E$2,Lists!$E$2,IF(RepPF!$L$4&lt;&gt;"",IF($C934=RepPF!$L$4,RepPF!$L$4,0),Lists!$E$2))</f>
        <v>Все объекты</v>
      </c>
    </row>
    <row r="935" spans="2:20" x14ac:dyDescent="0.25">
      <c r="B935" s="7">
        <v>45624</v>
      </c>
      <c r="C935" s="1" t="s">
        <v>198</v>
      </c>
      <c r="J935" s="1" t="s">
        <v>44</v>
      </c>
      <c r="K935" s="1" t="s">
        <v>65</v>
      </c>
      <c r="L935" s="1">
        <f>IF(OR(B935=0,B935=""),0,IF(COUNTIFS(Items!$E:$E,J935,Items!$F:$F,K935)+COUNTIFS(Items!$J:$J,J935,Items!$K:$K,K935)+COUNTIFS(Items!$O:$O,J935,Items!$P:$P,K935)=1,0,1))</f>
        <v>0</v>
      </c>
      <c r="M935" s="14">
        <v>28238.699999999997</v>
      </c>
      <c r="N935" s="14">
        <v>0</v>
      </c>
      <c r="T935" s="10" t="str">
        <f>IF(RepPF!$L$4=Lists!$E$2,Lists!$E$2,IF(RepPF!$L$4&lt;&gt;"",IF($C935=RepPF!$L$4,RepPF!$L$4,0),Lists!$E$2))</f>
        <v>Все объекты</v>
      </c>
    </row>
    <row r="936" spans="2:20" x14ac:dyDescent="0.25">
      <c r="B936" s="7">
        <v>45624</v>
      </c>
      <c r="C936" s="1" t="s">
        <v>198</v>
      </c>
      <c r="J936" s="1" t="s">
        <v>44</v>
      </c>
      <c r="K936" s="1" t="s">
        <v>65</v>
      </c>
      <c r="L936" s="1">
        <f>IF(OR(B936=0,B936=""),0,IF(COUNTIFS(Items!$E:$E,J936,Items!$F:$F,K936)+COUNTIFS(Items!$J:$J,J936,Items!$K:$K,K936)+COUNTIFS(Items!$O:$O,J936,Items!$P:$P,K936)=1,0,1))</f>
        <v>0</v>
      </c>
      <c r="M936" s="14">
        <v>18189.599999999999</v>
      </c>
      <c r="N936" s="14">
        <v>0</v>
      </c>
      <c r="T936" s="10" t="str">
        <f>IF(RepPF!$L$4=Lists!$E$2,Lists!$E$2,IF(RepPF!$L$4&lt;&gt;"",IF($C936=RepPF!$L$4,RepPF!$L$4,0),Lists!$E$2))</f>
        <v>Все объекты</v>
      </c>
    </row>
    <row r="937" spans="2:20" x14ac:dyDescent="0.25">
      <c r="B937" s="7">
        <v>45652</v>
      </c>
      <c r="C937" s="1" t="s">
        <v>198</v>
      </c>
      <c r="J937" s="1" t="s">
        <v>44</v>
      </c>
      <c r="K937" s="1" t="s">
        <v>65</v>
      </c>
      <c r="L937" s="1">
        <f>IF(OR(B937=0,B937=""),0,IF(COUNTIFS(Items!$E:$E,J937,Items!$F:$F,K937)+COUNTIFS(Items!$J:$J,J937,Items!$K:$K,K937)+COUNTIFS(Items!$O:$O,J937,Items!$P:$P,K937)=1,0,1))</f>
        <v>0</v>
      </c>
      <c r="M937" s="14">
        <v>30731.61</v>
      </c>
      <c r="N937" s="14">
        <v>0</v>
      </c>
      <c r="T937" s="10" t="str">
        <f>IF(RepPF!$L$4=Lists!$E$2,Lists!$E$2,IF(RepPF!$L$4&lt;&gt;"",IF($C937=RepPF!$L$4,RepPF!$L$4,0),Lists!$E$2))</f>
        <v>Все объекты</v>
      </c>
    </row>
    <row r="938" spans="2:20" x14ac:dyDescent="0.25">
      <c r="B938" s="7">
        <v>45666</v>
      </c>
      <c r="C938" s="1" t="s">
        <v>198</v>
      </c>
      <c r="J938" s="1" t="s">
        <v>44</v>
      </c>
      <c r="K938" s="1" t="s">
        <v>65</v>
      </c>
      <c r="L938" s="1">
        <f>IF(OR(B938=0,B938=""),0,IF(COUNTIFS(Items!$E:$E,J938,Items!$F:$F,K938)+COUNTIFS(Items!$J:$J,J938,Items!$K:$K,K938)+COUNTIFS(Items!$O:$O,J938,Items!$P:$P,K938)=1,0,1))</f>
        <v>0</v>
      </c>
      <c r="M938" s="14">
        <v>23247</v>
      </c>
      <c r="N938" s="14">
        <v>0</v>
      </c>
      <c r="T938" s="10" t="str">
        <f>IF(RepPF!$L$4=Lists!$E$2,Lists!$E$2,IF(RepPF!$L$4&lt;&gt;"",IF($C938=RepPF!$L$4,RepPF!$L$4,0),Lists!$E$2))</f>
        <v>Все объекты</v>
      </c>
    </row>
    <row r="939" spans="2:20" x14ac:dyDescent="0.25">
      <c r="B939" s="7">
        <v>45666</v>
      </c>
      <c r="C939" s="1" t="s">
        <v>198</v>
      </c>
      <c r="J939" s="1" t="s">
        <v>44</v>
      </c>
      <c r="K939" s="1" t="s">
        <v>65</v>
      </c>
      <c r="L939" s="1">
        <f>IF(OR(B939=0,B939=""),0,IF(COUNTIFS(Items!$E:$E,J939,Items!$F:$F,K939)+COUNTIFS(Items!$J:$J,J939,Items!$K:$K,K939)+COUNTIFS(Items!$O:$O,J939,Items!$P:$P,K939)=1,0,1))</f>
        <v>0</v>
      </c>
      <c r="M939" s="14">
        <v>18400</v>
      </c>
      <c r="N939" s="14">
        <v>0</v>
      </c>
      <c r="T939" s="10" t="str">
        <f>IF(RepPF!$L$4=Lists!$E$2,Lists!$E$2,IF(RepPF!$L$4&lt;&gt;"",IF($C939=RepPF!$L$4,RepPF!$L$4,0),Lists!$E$2))</f>
        <v>Все объекты</v>
      </c>
    </row>
    <row r="940" spans="2:20" x14ac:dyDescent="0.25">
      <c r="B940" s="7">
        <v>45647</v>
      </c>
      <c r="C940" s="1" t="s">
        <v>199</v>
      </c>
      <c r="J940" s="1" t="s">
        <v>44</v>
      </c>
      <c r="K940" s="1" t="s">
        <v>65</v>
      </c>
      <c r="L940" s="1">
        <f>IF(OR(B940=0,B940=""),0,IF(COUNTIFS(Items!$E:$E,J940,Items!$F:$F,K940)+COUNTIFS(Items!$J:$J,J940,Items!$K:$K,K940)+COUNTIFS(Items!$O:$O,J940,Items!$P:$P,K940)=1,0,1))</f>
        <v>0</v>
      </c>
      <c r="M940" s="14">
        <v>5649.9999999999991</v>
      </c>
      <c r="N940" s="14">
        <v>0</v>
      </c>
      <c r="T940" s="10" t="str">
        <f>IF(RepPF!$L$4=Lists!$E$2,Lists!$E$2,IF(RepPF!$L$4&lt;&gt;"",IF($C940=RepPF!$L$4,RepPF!$L$4,0),Lists!$E$2))</f>
        <v>Все объекты</v>
      </c>
    </row>
    <row r="941" spans="2:20" x14ac:dyDescent="0.25">
      <c r="B941" s="7">
        <v>45503</v>
      </c>
      <c r="C941" s="1" t="s">
        <v>199</v>
      </c>
      <c r="J941" s="1" t="s">
        <v>44</v>
      </c>
      <c r="K941" s="1" t="s">
        <v>65</v>
      </c>
      <c r="L941" s="1">
        <f>IF(OR(B941=0,B941=""),0,IF(COUNTIFS(Items!$E:$E,J941,Items!$F:$F,K941)+COUNTIFS(Items!$J:$J,J941,Items!$K:$K,K941)+COUNTIFS(Items!$O:$O,J941,Items!$P:$P,K941)=1,0,1))</f>
        <v>0</v>
      </c>
      <c r="M941" s="14">
        <v>24453</v>
      </c>
      <c r="N941" s="14">
        <v>0</v>
      </c>
      <c r="T941" s="10" t="str">
        <f>IF(RepPF!$L$4=Lists!$E$2,Lists!$E$2,IF(RepPF!$L$4&lt;&gt;"",IF($C941=RepPF!$L$4,RepPF!$L$4,0),Lists!$E$2))</f>
        <v>Все объекты</v>
      </c>
    </row>
    <row r="942" spans="2:20" x14ac:dyDescent="0.25">
      <c r="B942" s="7">
        <v>45443</v>
      </c>
      <c r="C942" s="1" t="s">
        <v>199</v>
      </c>
      <c r="J942" s="1" t="s">
        <v>44</v>
      </c>
      <c r="K942" s="1" t="s">
        <v>65</v>
      </c>
      <c r="L942" s="1">
        <f>IF(OR(B942=0,B942=""),0,IF(COUNTIFS(Items!$E:$E,J942,Items!$F:$F,K942)+COUNTIFS(Items!$J:$J,J942,Items!$K:$K,K942)+COUNTIFS(Items!$O:$O,J942,Items!$P:$P,K942)=1,0,1))</f>
        <v>0</v>
      </c>
      <c r="M942" s="14">
        <v>9254.7000000000007</v>
      </c>
      <c r="N942" s="14">
        <v>0</v>
      </c>
      <c r="T942" s="10" t="str">
        <f>IF(RepPF!$L$4=Lists!$E$2,Lists!$E$2,IF(RepPF!$L$4&lt;&gt;"",IF($C942=RepPF!$L$4,RepPF!$L$4,0),Lists!$E$2))</f>
        <v>Все объекты</v>
      </c>
    </row>
    <row r="943" spans="2:20" x14ac:dyDescent="0.25">
      <c r="B943" s="7">
        <v>45443</v>
      </c>
      <c r="C943" s="1" t="s">
        <v>202</v>
      </c>
      <c r="J943" s="1" t="s">
        <v>44</v>
      </c>
      <c r="K943" s="1" t="s">
        <v>99</v>
      </c>
      <c r="L943" s="1">
        <f>IF(OR(B943=0,B943=""),0,IF(COUNTIFS(Items!$E:$E,J943,Items!$F:$F,K943)+COUNTIFS(Items!$J:$J,J943,Items!$K:$K,K943)+COUNTIFS(Items!$O:$O,J943,Items!$P:$P,K943)=1,0,1))</f>
        <v>0</v>
      </c>
      <c r="M943" s="14">
        <v>43050</v>
      </c>
      <c r="N943" s="14">
        <v>0</v>
      </c>
      <c r="T943" s="10" t="str">
        <f>IF(RepPF!$L$4=Lists!$E$2,Lists!$E$2,IF(RepPF!$L$4&lt;&gt;"",IF($C943=RepPF!$L$4,RepPF!$L$4,0),Lists!$E$2))</f>
        <v>Все объекты</v>
      </c>
    </row>
    <row r="944" spans="2:20" x14ac:dyDescent="0.25">
      <c r="B944" s="7">
        <v>45443</v>
      </c>
      <c r="C944" s="1" t="s">
        <v>203</v>
      </c>
      <c r="J944" s="1" t="s">
        <v>44</v>
      </c>
      <c r="K944" s="1" t="s">
        <v>99</v>
      </c>
      <c r="L944" s="1">
        <f>IF(OR(B944=0,B944=""),0,IF(COUNTIFS(Items!$E:$E,J944,Items!$F:$F,K944)+COUNTIFS(Items!$J:$J,J944,Items!$K:$K,K944)+COUNTIFS(Items!$O:$O,J944,Items!$P:$P,K944)=1,0,1))</f>
        <v>0</v>
      </c>
      <c r="M944" s="14">
        <v>41400</v>
      </c>
      <c r="N944" s="14">
        <v>0</v>
      </c>
      <c r="T944" s="10" t="str">
        <f>IF(RepPF!$L$4=Lists!$E$2,Lists!$E$2,IF(RepPF!$L$4&lt;&gt;"",IF($C944=RepPF!$L$4,RepPF!$L$4,0),Lists!$E$2))</f>
        <v>Все объекты</v>
      </c>
    </row>
    <row r="945" spans="2:20" x14ac:dyDescent="0.25">
      <c r="B945" s="7">
        <v>45443</v>
      </c>
      <c r="C945" s="1" t="s">
        <v>206</v>
      </c>
      <c r="J945" s="1" t="s">
        <v>44</v>
      </c>
      <c r="K945" s="1" t="s">
        <v>99</v>
      </c>
      <c r="L945" s="1">
        <f>IF(OR(B945=0,B945=""),0,IF(COUNTIFS(Items!$E:$E,J945,Items!$F:$F,K945)+COUNTIFS(Items!$J:$J,J945,Items!$K:$K,K945)+COUNTIFS(Items!$O:$O,J945,Items!$P:$P,K945)=1,0,1))</f>
        <v>0</v>
      </c>
      <c r="M945" s="14">
        <v>39549.999999999993</v>
      </c>
      <c r="N945" s="14">
        <v>0</v>
      </c>
      <c r="T945" s="10" t="str">
        <f>IF(RepPF!$L$4=Lists!$E$2,Lists!$E$2,IF(RepPF!$L$4&lt;&gt;"",IF($C945=RepPF!$L$4,RepPF!$L$4,0),Lists!$E$2))</f>
        <v>Все объекты</v>
      </c>
    </row>
    <row r="946" spans="2:20" x14ac:dyDescent="0.25">
      <c r="B946" s="7">
        <v>45443</v>
      </c>
      <c r="C946" s="1" t="s">
        <v>208</v>
      </c>
      <c r="J946" s="1" t="s">
        <v>44</v>
      </c>
      <c r="K946" s="1" t="s">
        <v>99</v>
      </c>
      <c r="L946" s="1">
        <f>IF(OR(B946=0,B946=""),0,IF(COUNTIFS(Items!$E:$E,J946,Items!$F:$F,K946)+COUNTIFS(Items!$J:$J,J946,Items!$K:$K,K946)+COUNTIFS(Items!$O:$O,J946,Items!$P:$P,K946)=1,0,1))</f>
        <v>0</v>
      </c>
      <c r="M946" s="14">
        <v>50050</v>
      </c>
      <c r="N946" s="14">
        <v>0</v>
      </c>
      <c r="T946" s="10" t="str">
        <f>IF(RepPF!$L$4=Lists!$E$2,Lists!$E$2,IF(RepPF!$L$4&lt;&gt;"",IF($C946=RepPF!$L$4,RepPF!$L$4,0),Lists!$E$2))</f>
        <v>Все объекты</v>
      </c>
    </row>
    <row r="947" spans="2:20" x14ac:dyDescent="0.25">
      <c r="B947" s="7">
        <v>45443</v>
      </c>
      <c r="C947" s="1" t="s">
        <v>209</v>
      </c>
      <c r="J947" s="1" t="s">
        <v>44</v>
      </c>
      <c r="K947" s="1" t="s">
        <v>99</v>
      </c>
      <c r="L947" s="1">
        <f>IF(OR(B947=0,B947=""),0,IF(COUNTIFS(Items!$E:$E,J947,Items!$F:$F,K947)+COUNTIFS(Items!$J:$J,J947,Items!$K:$K,K947)+COUNTIFS(Items!$O:$O,J947,Items!$P:$P,K947)=1,0,1))</f>
        <v>0</v>
      </c>
      <c r="M947" s="14">
        <v>31850</v>
      </c>
      <c r="N947" s="14">
        <v>0</v>
      </c>
      <c r="T947" s="10" t="str">
        <f>IF(RepPF!$L$4=Lists!$E$2,Lists!$E$2,IF(RepPF!$L$4&lt;&gt;"",IF($C947=RepPF!$L$4,RepPF!$L$4,0),Lists!$E$2))</f>
        <v>Все объекты</v>
      </c>
    </row>
    <row r="948" spans="2:20" x14ac:dyDescent="0.25">
      <c r="B948" s="7">
        <v>45443</v>
      </c>
      <c r="C948" s="1" t="s">
        <v>210</v>
      </c>
      <c r="J948" s="1" t="s">
        <v>44</v>
      </c>
      <c r="K948" s="1" t="s">
        <v>99</v>
      </c>
      <c r="L948" s="1">
        <f>IF(OR(B948=0,B948=""),0,IF(COUNTIFS(Items!$E:$E,J948,Items!$F:$F,K948)+COUNTIFS(Items!$J:$J,J948,Items!$K:$K,K948)+COUNTIFS(Items!$O:$O,J948,Items!$P:$P,K948)=1,0,1))</f>
        <v>0</v>
      </c>
      <c r="M948" s="14">
        <v>43050</v>
      </c>
      <c r="N948" s="14">
        <v>0</v>
      </c>
      <c r="T948" s="10" t="str">
        <f>IF(RepPF!$L$4=Lists!$E$2,Lists!$E$2,IF(RepPF!$L$4&lt;&gt;"",IF($C948=RepPF!$L$4,RepPF!$L$4,0),Lists!$E$2))</f>
        <v>Все объекты</v>
      </c>
    </row>
    <row r="949" spans="2:20" x14ac:dyDescent="0.25">
      <c r="B949" s="7">
        <v>45443</v>
      </c>
      <c r="C949" s="1" t="s">
        <v>211</v>
      </c>
      <c r="J949" s="1" t="s">
        <v>44</v>
      </c>
      <c r="K949" s="1" t="s">
        <v>99</v>
      </c>
      <c r="L949" s="1">
        <f>IF(OR(B949=0,B949=""),0,IF(COUNTIFS(Items!$E:$E,J949,Items!$F:$F,K949)+COUNTIFS(Items!$J:$J,J949,Items!$K:$K,K949)+COUNTIFS(Items!$O:$O,J949,Items!$P:$P,K949)=1,0,1))</f>
        <v>0</v>
      </c>
      <c r="M949" s="14">
        <v>32200</v>
      </c>
      <c r="N949" s="14">
        <v>0</v>
      </c>
      <c r="T949" s="10" t="str">
        <f>IF(RepPF!$L$4=Lists!$E$2,Lists!$E$2,IF(RepPF!$L$4&lt;&gt;"",IF($C949=RepPF!$L$4,RepPF!$L$4,0),Lists!$E$2))</f>
        <v>Все объекты</v>
      </c>
    </row>
    <row r="950" spans="2:20" x14ac:dyDescent="0.25">
      <c r="B950" s="7">
        <v>45443</v>
      </c>
      <c r="C950" s="1" t="s">
        <v>212</v>
      </c>
      <c r="J950" s="1" t="s">
        <v>44</v>
      </c>
      <c r="K950" s="1" t="s">
        <v>99</v>
      </c>
      <c r="L950" s="1">
        <f>IF(OR(B950=0,B950=""),0,IF(COUNTIFS(Items!$E:$E,J950,Items!$F:$F,K950)+COUNTIFS(Items!$J:$J,J950,Items!$K:$K,K950)+COUNTIFS(Items!$O:$O,J950,Items!$P:$P,K950)=1,0,1))</f>
        <v>0</v>
      </c>
      <c r="M950" s="14">
        <v>39549.999999999993</v>
      </c>
      <c r="N950" s="14">
        <v>0</v>
      </c>
      <c r="T950" s="10" t="str">
        <f>IF(RepPF!$L$4=Lists!$E$2,Lists!$E$2,IF(RepPF!$L$4&lt;&gt;"",IF($C950=RepPF!$L$4,RepPF!$L$4,0),Lists!$E$2))</f>
        <v>Все объекты</v>
      </c>
    </row>
    <row r="951" spans="2:20" x14ac:dyDescent="0.25">
      <c r="B951" s="7">
        <v>45443</v>
      </c>
      <c r="C951" s="1" t="s">
        <v>213</v>
      </c>
      <c r="J951" s="1" t="s">
        <v>44</v>
      </c>
      <c r="K951" s="1" t="s">
        <v>99</v>
      </c>
      <c r="L951" s="1">
        <f>IF(OR(B951=0,B951=""),0,IF(COUNTIFS(Items!$E:$E,J951,Items!$F:$F,K951)+COUNTIFS(Items!$J:$J,J951,Items!$K:$K,K951)+COUNTIFS(Items!$O:$O,J951,Items!$P:$P,K951)=1,0,1))</f>
        <v>0</v>
      </c>
      <c r="M951" s="14">
        <v>50050</v>
      </c>
      <c r="N951" s="14">
        <v>0</v>
      </c>
      <c r="T951" s="10" t="str">
        <f>IF(RepPF!$L$4=Lists!$E$2,Lists!$E$2,IF(RepPF!$L$4&lt;&gt;"",IF($C951=RepPF!$L$4,RepPF!$L$4,0),Lists!$E$2))</f>
        <v>Все объекты</v>
      </c>
    </row>
    <row r="952" spans="2:20" x14ac:dyDescent="0.25">
      <c r="B952" s="7">
        <v>45443</v>
      </c>
      <c r="C952" s="1" t="s">
        <v>214</v>
      </c>
      <c r="J952" s="1" t="s">
        <v>44</v>
      </c>
      <c r="K952" s="1" t="s">
        <v>99</v>
      </c>
      <c r="L952" s="1">
        <f>IF(OR(B952=0,B952=""),0,IF(COUNTIFS(Items!$E:$E,J952,Items!$F:$F,K952)+COUNTIFS(Items!$J:$J,J952,Items!$K:$K,K952)+COUNTIFS(Items!$O:$O,J952,Items!$P:$P,K952)=1,0,1))</f>
        <v>0</v>
      </c>
      <c r="M952" s="14">
        <v>31850</v>
      </c>
      <c r="N952" s="14">
        <v>0</v>
      </c>
      <c r="T952" s="10" t="str">
        <f>IF(RepPF!$L$4=Lists!$E$2,Lists!$E$2,IF(RepPF!$L$4&lt;&gt;"",IF($C952=RepPF!$L$4,RepPF!$L$4,0),Lists!$E$2))</f>
        <v>Все объекты</v>
      </c>
    </row>
    <row r="953" spans="2:20" x14ac:dyDescent="0.25">
      <c r="B953" s="7">
        <v>45443</v>
      </c>
      <c r="C953" s="1" t="s">
        <v>215</v>
      </c>
      <c r="J953" s="1" t="s">
        <v>44</v>
      </c>
      <c r="K953" s="1" t="s">
        <v>99</v>
      </c>
      <c r="L953" s="1">
        <f>IF(OR(B953=0,B953=""),0,IF(COUNTIFS(Items!$E:$E,J953,Items!$F:$F,K953)+COUNTIFS(Items!$J:$J,J953,Items!$K:$K,K953)+COUNTIFS(Items!$O:$O,J953,Items!$P:$P,K953)=1,0,1))</f>
        <v>0</v>
      </c>
      <c r="M953" s="14">
        <v>43050</v>
      </c>
      <c r="N953" s="14">
        <v>0</v>
      </c>
      <c r="T953" s="10" t="str">
        <f>IF(RepPF!$L$4=Lists!$E$2,Lists!$E$2,IF(RepPF!$L$4&lt;&gt;"",IF($C953=RepPF!$L$4,RepPF!$L$4,0),Lists!$E$2))</f>
        <v>Все объекты</v>
      </c>
    </row>
    <row r="954" spans="2:20" x14ac:dyDescent="0.25">
      <c r="B954" s="7">
        <v>45443</v>
      </c>
      <c r="C954" s="1" t="s">
        <v>216</v>
      </c>
      <c r="J954" s="1" t="s">
        <v>44</v>
      </c>
      <c r="K954" s="1" t="s">
        <v>99</v>
      </c>
      <c r="L954" s="1">
        <f>IF(OR(B954=0,B954=""),0,IF(COUNTIFS(Items!$E:$E,J954,Items!$F:$F,K954)+COUNTIFS(Items!$J:$J,J954,Items!$K:$K,K954)+COUNTIFS(Items!$O:$O,J954,Items!$P:$P,K954)=1,0,1))</f>
        <v>0</v>
      </c>
      <c r="M954" s="14">
        <v>32200</v>
      </c>
      <c r="N954" s="14">
        <v>0</v>
      </c>
      <c r="T954" s="10" t="str">
        <f>IF(RepPF!$L$4=Lists!$E$2,Lists!$E$2,IF(RepPF!$L$4&lt;&gt;"",IF($C954=RepPF!$L$4,RepPF!$L$4,0),Lists!$E$2))</f>
        <v>Все объекты</v>
      </c>
    </row>
    <row r="955" spans="2:20" x14ac:dyDescent="0.25">
      <c r="B955" s="7">
        <v>45290</v>
      </c>
      <c r="C955" s="1" t="s">
        <v>217</v>
      </c>
      <c r="J955" s="1" t="s">
        <v>44</v>
      </c>
      <c r="K955" s="1" t="s">
        <v>99</v>
      </c>
      <c r="L955" s="1">
        <f>IF(OR(B955=0,B955=""),0,IF(COUNTIFS(Items!$E:$E,J955,Items!$F:$F,K955)+COUNTIFS(Items!$J:$J,J955,Items!$K:$K,K955)+COUNTIFS(Items!$O:$O,J955,Items!$P:$P,K955)=1,0,1))</f>
        <v>0</v>
      </c>
      <c r="M955" s="14">
        <v>39549.999999999993</v>
      </c>
      <c r="N955" s="14">
        <v>0</v>
      </c>
      <c r="T955" s="10" t="str">
        <f>IF(RepPF!$L$4=Lists!$E$2,Lists!$E$2,IF(RepPF!$L$4&lt;&gt;"",IF($C955=RepPF!$L$4,RepPF!$L$4,0),Lists!$E$2))</f>
        <v>Все объекты</v>
      </c>
    </row>
    <row r="956" spans="2:20" x14ac:dyDescent="0.25">
      <c r="B956" s="7">
        <v>45290</v>
      </c>
      <c r="C956" s="1" t="s">
        <v>199</v>
      </c>
      <c r="J956" s="1" t="s">
        <v>115</v>
      </c>
      <c r="K956" s="1" t="s">
        <v>118</v>
      </c>
      <c r="L956" s="1">
        <f>IF(OR(B956=0,B956=""),0,IF(COUNTIFS(Items!$E:$E,J956,Items!$F:$F,K956)+COUNTIFS(Items!$J:$J,J956,Items!$K:$K,K956)+COUNTIFS(Items!$O:$O,J956,Items!$P:$P,K956)=1,0,1))</f>
        <v>0</v>
      </c>
      <c r="M956" s="14">
        <v>0</v>
      </c>
      <c r="N956" s="14">
        <v>105878.62999999999</v>
      </c>
      <c r="T956" s="10" t="str">
        <f>IF(RepPF!$L$4=Lists!$E$2,Lists!$E$2,IF(RepPF!$L$4&lt;&gt;"",IF($C956=RepPF!$L$4,RepPF!$L$4,0),Lists!$E$2))</f>
        <v>Все объекты</v>
      </c>
    </row>
    <row r="957" spans="2:20" x14ac:dyDescent="0.25">
      <c r="B957" s="7">
        <v>45320</v>
      </c>
      <c r="C957" s="1" t="s">
        <v>199</v>
      </c>
      <c r="J957" s="1" t="s">
        <v>115</v>
      </c>
      <c r="K957" s="1" t="s">
        <v>117</v>
      </c>
      <c r="L957" s="1">
        <f>IF(OR(B957=0,B957=""),0,IF(COUNTIFS(Items!$E:$E,J957,Items!$F:$F,K957)+COUNTIFS(Items!$J:$J,J957,Items!$K:$K,K957)+COUNTIFS(Items!$O:$O,J957,Items!$P:$P,K957)=1,0,1))</f>
        <v>0</v>
      </c>
      <c r="M957" s="14">
        <v>0</v>
      </c>
      <c r="N957" s="14">
        <v>77350</v>
      </c>
      <c r="T957" s="10" t="str">
        <f>IF(RepPF!$L$4=Lists!$E$2,Lists!$E$2,IF(RepPF!$L$4&lt;&gt;"",IF($C957=RepPF!$L$4,RepPF!$L$4,0),Lists!$E$2))</f>
        <v>Все объекты</v>
      </c>
    </row>
    <row r="958" spans="2:20" x14ac:dyDescent="0.25">
      <c r="B958" s="7">
        <v>45321</v>
      </c>
      <c r="C958" s="1" t="s">
        <v>199</v>
      </c>
      <c r="J958" s="1" t="s">
        <v>115</v>
      </c>
      <c r="K958" s="1" t="s">
        <v>118</v>
      </c>
      <c r="L958" s="1">
        <f>IF(OR(B958=0,B958=""),0,IF(COUNTIFS(Items!$E:$E,J958,Items!$F:$F,K958)+COUNTIFS(Items!$J:$J,J958,Items!$K:$K,K958)+COUNTIFS(Items!$O:$O,J958,Items!$P:$P,K958)=1,0,1))</f>
        <v>0</v>
      </c>
      <c r="M958" s="14">
        <v>0</v>
      </c>
      <c r="N958" s="14">
        <v>119142.72</v>
      </c>
      <c r="T958" s="10" t="str">
        <f>IF(RepPF!$L$4=Lists!$E$2,Lists!$E$2,IF(RepPF!$L$4&lt;&gt;"",IF($C958=RepPF!$L$4,RepPF!$L$4,0),Lists!$E$2))</f>
        <v>Все объекты</v>
      </c>
    </row>
    <row r="959" spans="2:20" x14ac:dyDescent="0.25">
      <c r="B959" s="7">
        <v>45351</v>
      </c>
      <c r="C959" s="1" t="s">
        <v>199</v>
      </c>
      <c r="J959" s="1" t="s">
        <v>115</v>
      </c>
      <c r="K959" s="1" t="s">
        <v>117</v>
      </c>
      <c r="L959" s="1">
        <f>IF(OR(B959=0,B959=""),0,IF(COUNTIFS(Items!$E:$E,J959,Items!$F:$F,K959)+COUNTIFS(Items!$J:$J,J959,Items!$K:$K,K959)+COUNTIFS(Items!$O:$O,J959,Items!$P:$P,K959)=1,0,1))</f>
        <v>0</v>
      </c>
      <c r="M959" s="14">
        <v>0</v>
      </c>
      <c r="N959" s="14">
        <v>110739.48000000001</v>
      </c>
      <c r="T959" s="10" t="str">
        <f>IF(RepPF!$L$4=Lists!$E$2,Lists!$E$2,IF(RepPF!$L$4&lt;&gt;"",IF($C959=RepPF!$L$4,RepPF!$L$4,0),Lists!$E$2))</f>
        <v>Все объекты</v>
      </c>
    </row>
    <row r="960" spans="2:20" x14ac:dyDescent="0.25">
      <c r="B960" s="7">
        <v>45351</v>
      </c>
      <c r="C960" s="1" t="s">
        <v>199</v>
      </c>
      <c r="J960" s="1" t="s">
        <v>115</v>
      </c>
      <c r="K960" s="1" t="s">
        <v>118</v>
      </c>
      <c r="L960" s="1">
        <f>IF(OR(B960=0,B960=""),0,IF(COUNTIFS(Items!$E:$E,J960,Items!$F:$F,K960)+COUNTIFS(Items!$J:$J,J960,Items!$K:$K,K960)+COUNTIFS(Items!$O:$O,J960,Items!$P:$P,K960)=1,0,1))</f>
        <v>0</v>
      </c>
      <c r="M960" s="14">
        <v>0</v>
      </c>
      <c r="N960" s="14">
        <v>103657.15999999999</v>
      </c>
      <c r="T960" s="10" t="str">
        <f>IF(RepPF!$L$4=Lists!$E$2,Lists!$E$2,IF(RepPF!$L$4&lt;&gt;"",IF($C960=RepPF!$L$4,RepPF!$L$4,0),Lists!$E$2))</f>
        <v>Все объекты</v>
      </c>
    </row>
    <row r="961" spans="2:20" x14ac:dyDescent="0.25">
      <c r="B961" s="7">
        <v>45380</v>
      </c>
      <c r="C961" s="1" t="s">
        <v>199</v>
      </c>
      <c r="J961" s="1" t="s">
        <v>115</v>
      </c>
      <c r="K961" s="1" t="s">
        <v>117</v>
      </c>
      <c r="L961" s="1">
        <f>IF(OR(B961=0,B961=""),0,IF(COUNTIFS(Items!$E:$E,J961,Items!$F:$F,K961)+COUNTIFS(Items!$J:$J,J961,Items!$K:$K,K961)+COUNTIFS(Items!$O:$O,J961,Items!$P:$P,K961)=1,0,1))</f>
        <v>0</v>
      </c>
      <c r="M961" s="14">
        <v>0</v>
      </c>
      <c r="N961" s="14">
        <v>78226.720000000001</v>
      </c>
      <c r="T961" s="10" t="str">
        <f>IF(RepPF!$L$4=Lists!$E$2,Lists!$E$2,IF(RepPF!$L$4&lt;&gt;"",IF($C961=RepPF!$L$4,RepPF!$L$4,0),Lists!$E$2))</f>
        <v>Все объекты</v>
      </c>
    </row>
    <row r="962" spans="2:20" x14ac:dyDescent="0.25">
      <c r="B962" s="7">
        <v>45380</v>
      </c>
      <c r="C962" s="1" t="s">
        <v>199</v>
      </c>
      <c r="J962" s="1" t="s">
        <v>115</v>
      </c>
      <c r="K962" s="1" t="s">
        <v>118</v>
      </c>
      <c r="L962" s="1">
        <f>IF(OR(B962=0,B962=""),0,IF(COUNTIFS(Items!$E:$E,J962,Items!$F:$F,K962)+COUNTIFS(Items!$J:$J,J962,Items!$K:$K,K962)+COUNTIFS(Items!$O:$O,J962,Items!$P:$P,K962)=1,0,1))</f>
        <v>0</v>
      </c>
      <c r="M962" s="14">
        <v>0</v>
      </c>
      <c r="N962" s="14">
        <v>93626.260000000009</v>
      </c>
      <c r="T962" s="10" t="str">
        <f>IF(RepPF!$L$4=Lists!$E$2,Lists!$E$2,IF(RepPF!$L$4&lt;&gt;"",IF($C962=RepPF!$L$4,RepPF!$L$4,0),Lists!$E$2))</f>
        <v>Все объекты</v>
      </c>
    </row>
    <row r="963" spans="2:20" x14ac:dyDescent="0.25">
      <c r="B963" s="7">
        <v>45410</v>
      </c>
      <c r="C963" s="1" t="s">
        <v>199</v>
      </c>
      <c r="J963" s="1" t="s">
        <v>115</v>
      </c>
      <c r="K963" s="1" t="s">
        <v>117</v>
      </c>
      <c r="L963" s="1">
        <f>IF(OR(B963=0,B963=""),0,IF(COUNTIFS(Items!$E:$E,J963,Items!$F:$F,K963)+COUNTIFS(Items!$J:$J,J963,Items!$K:$K,K963)+COUNTIFS(Items!$O:$O,J963,Items!$P:$P,K963)=1,0,1))</f>
        <v>0</v>
      </c>
      <c r="M963" s="14">
        <v>0</v>
      </c>
      <c r="N963" s="14">
        <v>133523.88</v>
      </c>
      <c r="T963" s="10" t="str">
        <f>IF(RepPF!$L$4=Lists!$E$2,Lists!$E$2,IF(RepPF!$L$4&lt;&gt;"",IF($C963=RepPF!$L$4,RepPF!$L$4,0),Lists!$E$2))</f>
        <v>Все объекты</v>
      </c>
    </row>
    <row r="964" spans="2:20" x14ac:dyDescent="0.25">
      <c r="B964" s="7">
        <v>45410</v>
      </c>
      <c r="C964" s="1" t="s">
        <v>199</v>
      </c>
      <c r="J964" s="1" t="s">
        <v>115</v>
      </c>
      <c r="K964" s="1" t="s">
        <v>118</v>
      </c>
      <c r="L964" s="1">
        <f>IF(OR(B964=0,B964=""),0,IF(COUNTIFS(Items!$E:$E,J964,Items!$F:$F,K964)+COUNTIFS(Items!$J:$J,J964,Items!$K:$K,K964)+COUNTIFS(Items!$O:$O,J964,Items!$P:$P,K964)=1,0,1))</f>
        <v>0</v>
      </c>
      <c r="M964" s="14">
        <v>0</v>
      </c>
      <c r="N964" s="14">
        <v>92027.6</v>
      </c>
      <c r="T964" s="10" t="str">
        <f>IF(RepPF!$L$4=Lists!$E$2,Lists!$E$2,IF(RepPF!$L$4&lt;&gt;"",IF($C964=RepPF!$L$4,RepPF!$L$4,0),Lists!$E$2))</f>
        <v>Все объекты</v>
      </c>
    </row>
    <row r="965" spans="2:20" x14ac:dyDescent="0.25">
      <c r="B965" s="7">
        <v>45443</v>
      </c>
      <c r="C965" s="1" t="s">
        <v>199</v>
      </c>
      <c r="J965" s="1" t="s">
        <v>115</v>
      </c>
      <c r="K965" s="1" t="s">
        <v>117</v>
      </c>
      <c r="L965" s="1">
        <f>IF(OR(B965=0,B965=""),0,IF(COUNTIFS(Items!$E:$E,J965,Items!$F:$F,K965)+COUNTIFS(Items!$J:$J,J965,Items!$K:$K,K965)+COUNTIFS(Items!$O:$O,J965,Items!$P:$P,K965)=1,0,1))</f>
        <v>0</v>
      </c>
      <c r="M965" s="14">
        <v>0</v>
      </c>
      <c r="N965" s="14">
        <v>100715.76999999999</v>
      </c>
      <c r="T965" s="10" t="str">
        <f>IF(RepPF!$L$4=Lists!$E$2,Lists!$E$2,IF(RepPF!$L$4&lt;&gt;"",IF($C965=RepPF!$L$4,RepPF!$L$4,0),Lists!$E$2))</f>
        <v>Все объекты</v>
      </c>
    </row>
    <row r="966" spans="2:20" x14ac:dyDescent="0.25">
      <c r="B966" s="7">
        <v>45443</v>
      </c>
      <c r="C966" s="1" t="s">
        <v>199</v>
      </c>
      <c r="J966" s="1" t="s">
        <v>115</v>
      </c>
      <c r="K966" s="1" t="s">
        <v>118</v>
      </c>
      <c r="L966" s="1">
        <f>IF(OR(B966=0,B966=""),0,IF(COUNTIFS(Items!$E:$E,J966,Items!$F:$F,K966)+COUNTIFS(Items!$J:$J,J966,Items!$K:$K,K966)+COUNTIFS(Items!$O:$O,J966,Items!$P:$P,K966)=1,0,1))</f>
        <v>0</v>
      </c>
      <c r="M966" s="14">
        <v>0</v>
      </c>
      <c r="N966" s="14">
        <v>129011.73999999999</v>
      </c>
      <c r="T966" s="10" t="str">
        <f>IF(RepPF!$L$4=Lists!$E$2,Lists!$E$2,IF(RepPF!$L$4&lt;&gt;"",IF($C966=RepPF!$L$4,RepPF!$L$4,0),Lists!$E$2))</f>
        <v>Все объекты</v>
      </c>
    </row>
    <row r="967" spans="2:20" x14ac:dyDescent="0.25">
      <c r="B967" s="7">
        <v>45472</v>
      </c>
      <c r="C967" s="1" t="s">
        <v>199</v>
      </c>
      <c r="J967" s="1" t="s">
        <v>115</v>
      </c>
      <c r="K967" s="1" t="s">
        <v>117</v>
      </c>
      <c r="L967" s="1">
        <f>IF(OR(B967=0,B967=""),0,IF(COUNTIFS(Items!$E:$E,J967,Items!$F:$F,K967)+COUNTIFS(Items!$J:$J,J967,Items!$K:$K,K967)+COUNTIFS(Items!$O:$O,J967,Items!$P:$P,K967)=1,0,1))</f>
        <v>0</v>
      </c>
      <c r="M967" s="14">
        <v>0</v>
      </c>
      <c r="N967" s="14">
        <v>76181.56</v>
      </c>
      <c r="T967" s="10" t="str">
        <f>IF(RepPF!$L$4=Lists!$E$2,Lists!$E$2,IF(RepPF!$L$4&lt;&gt;"",IF($C967=RepPF!$L$4,RepPF!$L$4,0),Lists!$E$2))</f>
        <v>Все объекты</v>
      </c>
    </row>
    <row r="968" spans="2:20" x14ac:dyDescent="0.25">
      <c r="B968" s="7">
        <v>45472</v>
      </c>
      <c r="C968" s="1" t="s">
        <v>199</v>
      </c>
      <c r="J968" s="1" t="s">
        <v>115</v>
      </c>
      <c r="K968" s="1" t="s">
        <v>118</v>
      </c>
      <c r="L968" s="1">
        <f>IF(OR(B968=0,B968=""),0,IF(COUNTIFS(Items!$E:$E,J968,Items!$F:$F,K968)+COUNTIFS(Items!$J:$J,J968,Items!$K:$K,K968)+COUNTIFS(Items!$O:$O,J968,Items!$P:$P,K968)=1,0,1))</f>
        <v>0</v>
      </c>
      <c r="M968" s="14">
        <v>0</v>
      </c>
      <c r="N968" s="14">
        <v>109839</v>
      </c>
      <c r="T968" s="10" t="str">
        <f>IF(RepPF!$L$4=Lists!$E$2,Lists!$E$2,IF(RepPF!$L$4&lt;&gt;"",IF($C968=RepPF!$L$4,RepPF!$L$4,0),Lists!$E$2))</f>
        <v>Все объекты</v>
      </c>
    </row>
    <row r="969" spans="2:20" x14ac:dyDescent="0.25">
      <c r="B969" s="7">
        <v>45504</v>
      </c>
      <c r="C969" s="1" t="s">
        <v>194</v>
      </c>
      <c r="J969" s="1" t="s">
        <v>115</v>
      </c>
      <c r="K969" s="1" t="s">
        <v>117</v>
      </c>
      <c r="L969" s="1">
        <f>IF(OR(B969=0,B969=""),0,IF(COUNTIFS(Items!$E:$E,J969,Items!$F:$F,K969)+COUNTIFS(Items!$J:$J,J969,Items!$K:$K,K969)+COUNTIFS(Items!$O:$O,J969,Items!$P:$P,K969)=1,0,1))</f>
        <v>0</v>
      </c>
      <c r="M969" s="14">
        <v>0</v>
      </c>
      <c r="N969" s="14">
        <v>78006.8</v>
      </c>
      <c r="T969" s="10" t="str">
        <f>IF(RepPF!$L$4=Lists!$E$2,Lists!$E$2,IF(RepPF!$L$4&lt;&gt;"",IF($C969=RepPF!$L$4,RepPF!$L$4,0),Lists!$E$2))</f>
        <v>Все объекты</v>
      </c>
    </row>
    <row r="970" spans="2:20" x14ac:dyDescent="0.25">
      <c r="B970" s="7">
        <v>45504</v>
      </c>
      <c r="C970" s="1" t="s">
        <v>194</v>
      </c>
      <c r="J970" s="1" t="s">
        <v>115</v>
      </c>
      <c r="K970" s="1" t="s">
        <v>118</v>
      </c>
      <c r="L970" s="1">
        <f>IF(OR(B970=0,B970=""),0,IF(COUNTIFS(Items!$E:$E,J970,Items!$F:$F,K970)+COUNTIFS(Items!$J:$J,J970,Items!$K:$K,K970)+COUNTIFS(Items!$O:$O,J970,Items!$P:$P,K970)=1,0,1))</f>
        <v>0</v>
      </c>
      <c r="M970" s="14">
        <v>0</v>
      </c>
      <c r="N970" s="14">
        <v>112999.99999999999</v>
      </c>
      <c r="T970" s="10" t="str">
        <f>IF(RepPF!$L$4=Lists!$E$2,Lists!$E$2,IF(RepPF!$L$4&lt;&gt;"",IF($C970=RepPF!$L$4,RepPF!$L$4,0),Lists!$E$2))</f>
        <v>Все объекты</v>
      </c>
    </row>
    <row r="971" spans="2:20" x14ac:dyDescent="0.25">
      <c r="B971" s="7">
        <v>45532</v>
      </c>
      <c r="C971" s="1" t="s">
        <v>194</v>
      </c>
      <c r="J971" s="1" t="s">
        <v>115</v>
      </c>
      <c r="K971" s="1" t="s">
        <v>117</v>
      </c>
      <c r="L971" s="1">
        <f>IF(OR(B971=0,B971=""),0,IF(COUNTIFS(Items!$E:$E,J971,Items!$F:$F,K971)+COUNTIFS(Items!$J:$J,J971,Items!$K:$K,K971)+COUNTIFS(Items!$O:$O,J971,Items!$P:$P,K971)=1,0,1))</f>
        <v>0</v>
      </c>
      <c r="M971" s="14">
        <v>0</v>
      </c>
      <c r="N971" s="14">
        <v>143000</v>
      </c>
      <c r="T971" s="10" t="str">
        <f>IF(RepPF!$L$4=Lists!$E$2,Lists!$E$2,IF(RepPF!$L$4&lt;&gt;"",IF($C971=RepPF!$L$4,RepPF!$L$4,0),Lists!$E$2))</f>
        <v>Все объекты</v>
      </c>
    </row>
    <row r="972" spans="2:20" x14ac:dyDescent="0.25">
      <c r="B972" s="7">
        <v>45532</v>
      </c>
      <c r="C972" s="1" t="s">
        <v>194</v>
      </c>
      <c r="J972" s="1" t="s">
        <v>115</v>
      </c>
      <c r="K972" s="1" t="s">
        <v>118</v>
      </c>
      <c r="L972" s="1">
        <f>IF(OR(B972=0,B972=""),0,IF(COUNTIFS(Items!$E:$E,J972,Items!$F:$F,K972)+COUNTIFS(Items!$J:$J,J972,Items!$K:$K,K972)+COUNTIFS(Items!$O:$O,J972,Items!$P:$P,K972)=1,0,1))</f>
        <v>0</v>
      </c>
      <c r="M972" s="14">
        <v>0</v>
      </c>
      <c r="N972" s="14">
        <v>136500</v>
      </c>
      <c r="T972" s="10" t="str">
        <f>IF(RepPF!$L$4=Lists!$E$2,Lists!$E$2,IF(RepPF!$L$4&lt;&gt;"",IF($C972=RepPF!$L$4,RepPF!$L$4,0),Lists!$E$2))</f>
        <v>Все объекты</v>
      </c>
    </row>
    <row r="973" spans="2:20" x14ac:dyDescent="0.25">
      <c r="B973" s="7">
        <v>45562</v>
      </c>
      <c r="C973" s="1" t="s">
        <v>194</v>
      </c>
      <c r="J973" s="1" t="s">
        <v>115</v>
      </c>
      <c r="K973" s="1" t="s">
        <v>117</v>
      </c>
      <c r="L973" s="1">
        <f>IF(OR(B973=0,B973=""),0,IF(COUNTIFS(Items!$E:$E,J973,Items!$F:$F,K973)+COUNTIFS(Items!$J:$J,J973,Items!$K:$K,K973)+COUNTIFS(Items!$O:$O,J973,Items!$P:$P,K973)=1,0,1))</f>
        <v>0</v>
      </c>
      <c r="M973" s="14">
        <v>0</v>
      </c>
      <c r="N973" s="14">
        <v>184500</v>
      </c>
      <c r="T973" s="10" t="str">
        <f>IF(RepPF!$L$4=Lists!$E$2,Lists!$E$2,IF(RepPF!$L$4&lt;&gt;"",IF($C973=RepPF!$L$4,RepPF!$L$4,0),Lists!$E$2))</f>
        <v>Все объекты</v>
      </c>
    </row>
    <row r="974" spans="2:20" x14ac:dyDescent="0.25">
      <c r="B974" s="7">
        <v>45562</v>
      </c>
      <c r="C974" s="1" t="s">
        <v>194</v>
      </c>
      <c r="J974" s="1" t="s">
        <v>115</v>
      </c>
      <c r="K974" s="1" t="s">
        <v>118</v>
      </c>
      <c r="L974" s="1">
        <f>IF(OR(B974=0,B974=""),0,IF(COUNTIFS(Items!$E:$E,J974,Items!$F:$F,K974)+COUNTIFS(Items!$J:$J,J974,Items!$K:$K,K974)+COUNTIFS(Items!$O:$O,J974,Items!$P:$P,K974)=1,0,1))</f>
        <v>0</v>
      </c>
      <c r="M974" s="14">
        <v>0</v>
      </c>
      <c r="N974" s="14">
        <v>138000</v>
      </c>
      <c r="T974" s="10" t="str">
        <f>IF(RepPF!$L$4=Lists!$E$2,Lists!$E$2,IF(RepPF!$L$4&lt;&gt;"",IF($C974=RepPF!$L$4,RepPF!$L$4,0),Lists!$E$2))</f>
        <v>Все объекты</v>
      </c>
    </row>
    <row r="975" spans="2:20" x14ac:dyDescent="0.25">
      <c r="B975" s="7">
        <v>45593</v>
      </c>
      <c r="C975" s="1" t="s">
        <v>194</v>
      </c>
      <c r="J975" s="1" t="s">
        <v>115</v>
      </c>
      <c r="K975" s="1" t="s">
        <v>117</v>
      </c>
      <c r="L975" s="1">
        <f>IF(OR(B975=0,B975=""),0,IF(COUNTIFS(Items!$E:$E,J975,Items!$F:$F,K975)+COUNTIFS(Items!$J:$J,J975,Items!$K:$K,K975)+COUNTIFS(Items!$O:$O,J975,Items!$P:$P,K975)=1,0,1))</f>
        <v>0</v>
      </c>
      <c r="M975" s="14">
        <v>0</v>
      </c>
      <c r="N975" s="14">
        <v>169499.99999999997</v>
      </c>
      <c r="T975" s="10" t="str">
        <f>IF(RepPF!$L$4=Lists!$E$2,Lists!$E$2,IF(RepPF!$L$4&lt;&gt;"",IF($C975=RepPF!$L$4,RepPF!$L$4,0),Lists!$E$2))</f>
        <v>Все объекты</v>
      </c>
    </row>
    <row r="976" spans="2:20" x14ac:dyDescent="0.25">
      <c r="B976" s="7">
        <v>45593</v>
      </c>
      <c r="C976" s="1" t="s">
        <v>194</v>
      </c>
      <c r="J976" s="1" t="s">
        <v>115</v>
      </c>
      <c r="K976" s="1" t="s">
        <v>118</v>
      </c>
      <c r="L976" s="1">
        <f>IF(OR(B976=0,B976=""),0,IF(COUNTIFS(Items!$E:$E,J976,Items!$F:$F,K976)+COUNTIFS(Items!$J:$J,J976,Items!$K:$K,K976)+COUNTIFS(Items!$O:$O,J976,Items!$P:$P,K976)=1,0,1))</f>
        <v>0</v>
      </c>
      <c r="M976" s="14">
        <v>0</v>
      </c>
      <c r="N976" s="14">
        <v>214500</v>
      </c>
      <c r="T976" s="10" t="str">
        <f>IF(RepPF!$L$4=Lists!$E$2,Lists!$E$2,IF(RepPF!$L$4&lt;&gt;"",IF($C976=RepPF!$L$4,RepPF!$L$4,0),Lists!$E$2))</f>
        <v>Все объекты</v>
      </c>
    </row>
    <row r="977" spans="2:20" x14ac:dyDescent="0.25">
      <c r="B977" s="7">
        <v>45623</v>
      </c>
      <c r="C977" s="1" t="s">
        <v>194</v>
      </c>
      <c r="J977" s="1" t="s">
        <v>115</v>
      </c>
      <c r="K977" s="1" t="s">
        <v>117</v>
      </c>
      <c r="L977" s="1">
        <f>IF(OR(B977=0,B977=""),0,IF(COUNTIFS(Items!$E:$E,J977,Items!$F:$F,K977)+COUNTIFS(Items!$J:$J,J977,Items!$K:$K,K977)+COUNTIFS(Items!$O:$O,J977,Items!$P:$P,K977)=1,0,1))</f>
        <v>0</v>
      </c>
      <c r="M977" s="14">
        <v>0</v>
      </c>
      <c r="N977" s="14">
        <v>136500</v>
      </c>
      <c r="T977" s="10" t="str">
        <f>IF(RepPF!$L$4=Lists!$E$2,Lists!$E$2,IF(RepPF!$L$4&lt;&gt;"",IF($C977=RepPF!$L$4,RepPF!$L$4,0),Lists!$E$2))</f>
        <v>Все объекты</v>
      </c>
    </row>
    <row r="978" spans="2:20" x14ac:dyDescent="0.25">
      <c r="B978" s="7">
        <v>45623</v>
      </c>
      <c r="C978" s="1" t="s">
        <v>194</v>
      </c>
      <c r="J978" s="1" t="s">
        <v>115</v>
      </c>
      <c r="K978" s="1" t="s">
        <v>117</v>
      </c>
      <c r="L978" s="1">
        <f>IF(OR(B978=0,B978=""),0,IF(COUNTIFS(Items!$E:$E,J978,Items!$F:$F,K978)+COUNTIFS(Items!$J:$J,J978,Items!$K:$K,K978)+COUNTIFS(Items!$O:$O,J978,Items!$P:$P,K978)=1,0,1))</f>
        <v>0</v>
      </c>
      <c r="M978" s="14">
        <v>0</v>
      </c>
      <c r="N978" s="14">
        <v>232285.5</v>
      </c>
      <c r="T978" s="10" t="str">
        <f>IF(RepPF!$L$4=Lists!$E$2,Lists!$E$2,IF(RepPF!$L$4&lt;&gt;"",IF($C978=RepPF!$L$4,RepPF!$L$4,0),Lists!$E$2))</f>
        <v>Все объекты</v>
      </c>
    </row>
    <row r="979" spans="2:20" x14ac:dyDescent="0.25">
      <c r="B979" s="7">
        <v>45654</v>
      </c>
      <c r="C979" s="1" t="s">
        <v>194</v>
      </c>
      <c r="J979" s="1" t="s">
        <v>115</v>
      </c>
      <c r="K979" s="1" t="s">
        <v>118</v>
      </c>
      <c r="L979" s="1">
        <f>IF(OR(B979=0,B979=""),0,IF(COUNTIFS(Items!$E:$E,J979,Items!$F:$F,K979)+COUNTIFS(Items!$J:$J,J979,Items!$K:$K,K979)+COUNTIFS(Items!$O:$O,J979,Items!$P:$P,K979)=1,0,1))</f>
        <v>0</v>
      </c>
      <c r="M979" s="14">
        <v>0</v>
      </c>
      <c r="N979" s="14">
        <v>173742</v>
      </c>
      <c r="T979" s="10" t="str">
        <f>IF(RepPF!$L$4=Lists!$E$2,Lists!$E$2,IF(RepPF!$L$4&lt;&gt;"",IF($C979=RepPF!$L$4,RepPF!$L$4,0),Lists!$E$2))</f>
        <v>Все объекты</v>
      </c>
    </row>
    <row r="980" spans="2:20" x14ac:dyDescent="0.25">
      <c r="B980" s="7">
        <v>45654</v>
      </c>
      <c r="C980" s="1" t="s">
        <v>194</v>
      </c>
      <c r="J980" s="1" t="s">
        <v>115</v>
      </c>
      <c r="K980" s="1" t="s">
        <v>117</v>
      </c>
      <c r="L980" s="1">
        <f>IF(OR(B980=0,B980=""),0,IF(COUNTIFS(Items!$E:$E,J980,Items!$F:$F,K980)+COUNTIFS(Items!$J:$J,J980,Items!$K:$K,K980)+COUNTIFS(Items!$O:$O,J980,Items!$P:$P,K980)=1,0,1))</f>
        <v>0</v>
      </c>
      <c r="M980" s="14">
        <v>0</v>
      </c>
      <c r="N980" s="14">
        <v>169499.99999999997</v>
      </c>
      <c r="T980" s="10" t="str">
        <f>IF(RepPF!$L$4=Lists!$E$2,Lists!$E$2,IF(RepPF!$L$4&lt;&gt;"",IF($C980=RepPF!$L$4,RepPF!$L$4,0),Lists!$E$2))</f>
        <v>Все объекты</v>
      </c>
    </row>
    <row r="981" spans="2:20" x14ac:dyDescent="0.25">
      <c r="B981" s="7">
        <v>45685</v>
      </c>
      <c r="C981" s="1" t="s">
        <v>194</v>
      </c>
      <c r="J981" s="1" t="s">
        <v>115</v>
      </c>
      <c r="K981" s="1" t="s">
        <v>118</v>
      </c>
      <c r="L981" s="1">
        <f>IF(OR(B981=0,B981=""),0,IF(COUNTIFS(Items!$E:$E,J981,Items!$F:$F,K981)+COUNTIFS(Items!$J:$J,J981,Items!$K:$K,K981)+COUNTIFS(Items!$O:$O,J981,Items!$P:$P,K981)=1,0,1))</f>
        <v>0</v>
      </c>
      <c r="M981" s="14">
        <v>0</v>
      </c>
      <c r="N981" s="14">
        <v>214500</v>
      </c>
      <c r="T981" s="10" t="str">
        <f>IF(RepPF!$L$4=Lists!$E$2,Lists!$E$2,IF(RepPF!$L$4&lt;&gt;"",IF($C981=RepPF!$L$4,RepPF!$L$4,0),Lists!$E$2))</f>
        <v>Все объекты</v>
      </c>
    </row>
    <row r="982" spans="2:20" x14ac:dyDescent="0.25">
      <c r="B982" s="7">
        <v>45685</v>
      </c>
      <c r="C982" s="1" t="s">
        <v>194</v>
      </c>
      <c r="J982" s="1" t="s">
        <v>115</v>
      </c>
      <c r="K982" s="1" t="s">
        <v>117</v>
      </c>
      <c r="L982" s="1">
        <f>IF(OR(B982=0,B982=""),0,IF(COUNTIFS(Items!$E:$E,J982,Items!$F:$F,K982)+COUNTIFS(Items!$J:$J,J982,Items!$K:$K,K982)+COUNTIFS(Items!$O:$O,J982,Items!$P:$P,K982)=1,0,1))</f>
        <v>0</v>
      </c>
      <c r="M982" s="14">
        <v>0</v>
      </c>
      <c r="N982" s="14">
        <v>136500</v>
      </c>
      <c r="T982" s="10" t="str">
        <f>IF(RepPF!$L$4=Lists!$E$2,Lists!$E$2,IF(RepPF!$L$4&lt;&gt;"",IF($C982=RepPF!$L$4,RepPF!$L$4,0),Lists!$E$2))</f>
        <v>Все объекты</v>
      </c>
    </row>
    <row r="983" spans="2:20" x14ac:dyDescent="0.25">
      <c r="B983" s="7">
        <v>45529</v>
      </c>
      <c r="C983" s="1" t="s">
        <v>194</v>
      </c>
      <c r="J983" s="1" t="s">
        <v>115</v>
      </c>
      <c r="K983" s="1" t="s">
        <v>118</v>
      </c>
      <c r="L983" s="1">
        <f>IF(OR(B983=0,B983=""),0,IF(COUNTIFS(Items!$E:$E,J983,Items!$F:$F,K983)+COUNTIFS(Items!$J:$J,J983,Items!$K:$K,K983)+COUNTIFS(Items!$O:$O,J983,Items!$P:$P,K983)=1,0,1))</f>
        <v>0</v>
      </c>
      <c r="M983" s="14">
        <v>0</v>
      </c>
      <c r="N983" s="14">
        <v>184500</v>
      </c>
      <c r="T983" s="10" t="str">
        <f>IF(RepPF!$L$4=Lists!$E$2,Lists!$E$2,IF(RepPF!$L$4&lt;&gt;"",IF($C983=RepPF!$L$4,RepPF!$L$4,0),Lists!$E$2))</f>
        <v>Все объекты</v>
      </c>
    </row>
    <row r="984" spans="2:20" x14ac:dyDescent="0.25">
      <c r="B984" s="7">
        <v>45534</v>
      </c>
      <c r="C984" s="1" t="s">
        <v>194</v>
      </c>
      <c r="J984" s="1" t="s">
        <v>115</v>
      </c>
      <c r="K984" s="1" t="s">
        <v>119</v>
      </c>
      <c r="L984" s="1">
        <f>IF(OR(B984=0,B984=""),0,IF(COUNTIFS(Items!$E:$E,J984,Items!$F:$F,K984)+COUNTIFS(Items!$J:$J,J984,Items!$K:$K,K984)+COUNTIFS(Items!$O:$O,J984,Items!$P:$P,K984)=1,0,1))</f>
        <v>0</v>
      </c>
      <c r="M984" s="14">
        <v>0</v>
      </c>
      <c r="N984" s="14">
        <v>36800</v>
      </c>
      <c r="T984" s="10" t="str">
        <f>IF(RepPF!$L$4=Lists!$E$2,Lists!$E$2,IF(RepPF!$L$4&lt;&gt;"",IF($C984=RepPF!$L$4,RepPF!$L$4,0),Lists!$E$2))</f>
        <v>Все объекты</v>
      </c>
    </row>
    <row r="985" spans="2:20" x14ac:dyDescent="0.25">
      <c r="B985" s="7">
        <v>45564</v>
      </c>
      <c r="C985" s="1" t="s">
        <v>195</v>
      </c>
      <c r="J985" s="1" t="s">
        <v>115</v>
      </c>
      <c r="K985" s="1" t="s">
        <v>119</v>
      </c>
      <c r="L985" s="1">
        <f>IF(OR(B985=0,B985=""),0,IF(COUNTIFS(Items!$E:$E,J985,Items!$F:$F,K985)+COUNTIFS(Items!$J:$J,J985,Items!$K:$K,K985)+COUNTIFS(Items!$O:$O,J985,Items!$P:$P,K985)=1,0,1))</f>
        <v>0</v>
      </c>
      <c r="M985" s="14">
        <v>0</v>
      </c>
      <c r="N985" s="14">
        <v>20339.999999999996</v>
      </c>
      <c r="T985" s="10" t="str">
        <f>IF(RepPF!$L$4=Lists!$E$2,Lists!$E$2,IF(RepPF!$L$4&lt;&gt;"",IF($C985=RepPF!$L$4,RepPF!$L$4,0),Lists!$E$2))</f>
        <v>Все объекты</v>
      </c>
    </row>
    <row r="986" spans="2:20" x14ac:dyDescent="0.25">
      <c r="B986" s="7">
        <v>45636</v>
      </c>
      <c r="C986" s="1" t="s">
        <v>195</v>
      </c>
      <c r="J986" s="1" t="s">
        <v>115</v>
      </c>
      <c r="K986" s="1" t="s">
        <v>119</v>
      </c>
      <c r="L986" s="1">
        <f>IF(OR(B986=0,B986=""),0,IF(COUNTIFS(Items!$E:$E,J986,Items!$F:$F,K986)+COUNTIFS(Items!$J:$J,J986,Items!$K:$K,K986)+COUNTIFS(Items!$O:$O,J986,Items!$P:$P,K986)=1,0,1))</f>
        <v>0</v>
      </c>
      <c r="M986" s="14">
        <v>0</v>
      </c>
      <c r="N986" s="14">
        <v>57200</v>
      </c>
      <c r="T986" s="10" t="str">
        <f>IF(RepPF!$L$4=Lists!$E$2,Lists!$E$2,IF(RepPF!$L$4&lt;&gt;"",IF($C986=RepPF!$L$4,RepPF!$L$4,0),Lists!$E$2))</f>
        <v>Все объекты</v>
      </c>
    </row>
    <row r="987" spans="2:20" x14ac:dyDescent="0.25">
      <c r="B987" s="7">
        <v>45654</v>
      </c>
      <c r="C987" s="1" t="s">
        <v>195</v>
      </c>
      <c r="J987" s="1" t="s">
        <v>115</v>
      </c>
      <c r="K987" s="1" t="s">
        <v>119</v>
      </c>
      <c r="L987" s="1">
        <f>IF(OR(B987=0,B987=""),0,IF(COUNTIFS(Items!$E:$E,J987,Items!$F:$F,K987)+COUNTIFS(Items!$J:$J,J987,Items!$K:$K,K987)+COUNTIFS(Items!$O:$O,J987,Items!$P:$P,K987)=1,0,1))</f>
        <v>0</v>
      </c>
      <c r="M987" s="14">
        <v>0</v>
      </c>
      <c r="N987" s="14">
        <v>36400</v>
      </c>
      <c r="T987" s="10" t="str">
        <f>IF(RepPF!$L$4=Lists!$E$2,Lists!$E$2,IF(RepPF!$L$4&lt;&gt;"",IF($C987=RepPF!$L$4,RepPF!$L$4,0),Lists!$E$2))</f>
        <v>Все объекты</v>
      </c>
    </row>
    <row r="988" spans="2:20" x14ac:dyDescent="0.25">
      <c r="B988" s="7">
        <v>45688</v>
      </c>
      <c r="C988" s="1" t="s">
        <v>195</v>
      </c>
      <c r="J988" s="1" t="s">
        <v>115</v>
      </c>
      <c r="K988" s="1" t="s">
        <v>119</v>
      </c>
      <c r="L988" s="1">
        <f>IF(OR(B988=0,B988=""),0,IF(COUNTIFS(Items!$E:$E,J988,Items!$F:$F,K988)+COUNTIFS(Items!$J:$J,J988,Items!$K:$K,K988)+COUNTIFS(Items!$O:$O,J988,Items!$P:$P,K988)=1,0,1))</f>
        <v>0</v>
      </c>
      <c r="M988" s="14">
        <v>0</v>
      </c>
      <c r="N988" s="14">
        <v>49200</v>
      </c>
      <c r="T988" s="10" t="str">
        <f>IF(RepPF!$L$4=Lists!$E$2,Lists!$E$2,IF(RepPF!$L$4&lt;&gt;"",IF($C988=RepPF!$L$4,RepPF!$L$4,0),Lists!$E$2))</f>
        <v>Все объекты</v>
      </c>
    </row>
    <row r="989" spans="2:20" x14ac:dyDescent="0.25">
      <c r="B989" s="7">
        <v>45447</v>
      </c>
      <c r="C989" s="1" t="s">
        <v>195</v>
      </c>
      <c r="J989" s="1" t="s">
        <v>115</v>
      </c>
      <c r="K989" s="1" t="s">
        <v>119</v>
      </c>
      <c r="L989" s="1">
        <f>IF(OR(B989=0,B989=""),0,IF(COUNTIFS(Items!$E:$E,J989,Items!$F:$F,K989)+COUNTIFS(Items!$J:$J,J989,Items!$K:$K,K989)+COUNTIFS(Items!$O:$O,J989,Items!$P:$P,K989)=1,0,1))</f>
        <v>0</v>
      </c>
      <c r="M989" s="14">
        <v>0</v>
      </c>
      <c r="N989" s="14">
        <v>36800</v>
      </c>
      <c r="T989" s="10" t="str">
        <f>IF(RepPF!$L$4=Lists!$E$2,Lists!$E$2,IF(RepPF!$L$4&lt;&gt;"",IF($C989=RepPF!$L$4,RepPF!$L$4,0),Lists!$E$2))</f>
        <v>Все объекты</v>
      </c>
    </row>
    <row r="990" spans="2:20" x14ac:dyDescent="0.25">
      <c r="B990" s="7">
        <v>45464</v>
      </c>
      <c r="C990" s="1" t="s">
        <v>195</v>
      </c>
      <c r="J990" s="1" t="s">
        <v>115</v>
      </c>
      <c r="K990" s="1" t="s">
        <v>120</v>
      </c>
      <c r="L990" s="1">
        <f>IF(OR(B990=0,B990=""),0,IF(COUNTIFS(Items!$E:$E,J990,Items!$F:$F,K990)+COUNTIFS(Items!$J:$J,J990,Items!$K:$K,K990)+COUNTIFS(Items!$O:$O,J990,Items!$P:$P,K990)=1,0,1))</f>
        <v>0</v>
      </c>
      <c r="M990" s="14">
        <v>0</v>
      </c>
      <c r="N990" s="14">
        <v>28249.999999999996</v>
      </c>
      <c r="T990" s="10" t="str">
        <f>IF(RepPF!$L$4=Lists!$E$2,Lists!$E$2,IF(RepPF!$L$4&lt;&gt;"",IF($C990=RepPF!$L$4,RepPF!$L$4,0),Lists!$E$2))</f>
        <v>Все объекты</v>
      </c>
    </row>
    <row r="991" spans="2:20" x14ac:dyDescent="0.25">
      <c r="B991" s="7">
        <v>45506</v>
      </c>
      <c r="C991" s="1" t="s">
        <v>195</v>
      </c>
      <c r="J991" s="1" t="s">
        <v>115</v>
      </c>
      <c r="K991" s="1" t="s">
        <v>120</v>
      </c>
      <c r="L991" s="1">
        <f>IF(OR(B991=0,B991=""),0,IF(COUNTIFS(Items!$E:$E,J991,Items!$F:$F,K991)+COUNTIFS(Items!$J:$J,J991,Items!$K:$K,K991)+COUNTIFS(Items!$O:$O,J991,Items!$P:$P,K991)=1,0,1))</f>
        <v>0</v>
      </c>
      <c r="M991" s="14">
        <v>0</v>
      </c>
      <c r="N991" s="14">
        <v>35750</v>
      </c>
      <c r="T991" s="10" t="str">
        <f>IF(RepPF!$L$4=Lists!$E$2,Lists!$E$2,IF(RepPF!$L$4&lt;&gt;"",IF($C991=RepPF!$L$4,RepPF!$L$4,0),Lists!$E$2))</f>
        <v>Все объекты</v>
      </c>
    </row>
    <row r="992" spans="2:20" x14ac:dyDescent="0.25">
      <c r="B992" s="7">
        <v>45533</v>
      </c>
      <c r="C992" s="1" t="s">
        <v>195</v>
      </c>
      <c r="J992" s="1" t="s">
        <v>115</v>
      </c>
      <c r="K992" s="1" t="s">
        <v>120</v>
      </c>
      <c r="L992" s="1">
        <f>IF(OR(B992=0,B992=""),0,IF(COUNTIFS(Items!$E:$E,J992,Items!$F:$F,K992)+COUNTIFS(Items!$J:$J,J992,Items!$K:$K,K992)+COUNTIFS(Items!$O:$O,J992,Items!$P:$P,K992)=1,0,1))</f>
        <v>0</v>
      </c>
      <c r="M992" s="14">
        <v>0</v>
      </c>
      <c r="N992" s="14">
        <v>58500.26</v>
      </c>
      <c r="T992" s="10" t="str">
        <f>IF(RepPF!$L$4=Lists!$E$2,Lists!$E$2,IF(RepPF!$L$4&lt;&gt;"",IF($C992=RepPF!$L$4,RepPF!$L$4,0),Lists!$E$2))</f>
        <v>Все объекты</v>
      </c>
    </row>
    <row r="993" spans="2:20" x14ac:dyDescent="0.25">
      <c r="B993" s="7">
        <v>45563</v>
      </c>
      <c r="C993" s="1" t="s">
        <v>195</v>
      </c>
      <c r="J993" s="1" t="s">
        <v>115</v>
      </c>
      <c r="K993" s="1" t="s">
        <v>120</v>
      </c>
      <c r="L993" s="1">
        <f>IF(OR(B993=0,B993=""),0,IF(COUNTIFS(Items!$E:$E,J993,Items!$F:$F,K993)+COUNTIFS(Items!$J:$J,J993,Items!$K:$K,K993)+COUNTIFS(Items!$O:$O,J993,Items!$P:$P,K993)=1,0,1))</f>
        <v>0</v>
      </c>
      <c r="M993" s="14">
        <v>0</v>
      </c>
      <c r="N993" s="14">
        <v>61500</v>
      </c>
      <c r="T993" s="10" t="str">
        <f>IF(RepPF!$L$4=Lists!$E$2,Lists!$E$2,IF(RepPF!$L$4&lt;&gt;"",IF($C993=RepPF!$L$4,RepPF!$L$4,0),Lists!$E$2))</f>
        <v>Все объекты</v>
      </c>
    </row>
    <row r="994" spans="2:20" x14ac:dyDescent="0.25">
      <c r="B994" s="7">
        <v>45595</v>
      </c>
      <c r="C994" s="1" t="s">
        <v>195</v>
      </c>
      <c r="J994" s="1" t="s">
        <v>115</v>
      </c>
      <c r="K994" s="1" t="s">
        <v>120</v>
      </c>
      <c r="L994" s="1">
        <f>IF(OR(B994=0,B994=""),0,IF(COUNTIFS(Items!$E:$E,J994,Items!$F:$F,K994)+COUNTIFS(Items!$J:$J,J994,Items!$K:$K,K994)+COUNTIFS(Items!$O:$O,J994,Items!$P:$P,K994)=1,0,1))</f>
        <v>0</v>
      </c>
      <c r="M994" s="14">
        <v>0</v>
      </c>
      <c r="N994" s="14">
        <v>46000</v>
      </c>
      <c r="T994" s="10" t="str">
        <f>IF(RepPF!$L$4=Lists!$E$2,Lists!$E$2,IF(RepPF!$L$4&lt;&gt;"",IF($C994=RepPF!$L$4,RepPF!$L$4,0),Lists!$E$2))</f>
        <v>Все объекты</v>
      </c>
    </row>
    <row r="995" spans="2:20" x14ac:dyDescent="0.25">
      <c r="B995" s="7">
        <v>45510</v>
      </c>
      <c r="C995" s="1" t="s">
        <v>195</v>
      </c>
      <c r="J995" s="1" t="s">
        <v>115</v>
      </c>
      <c r="K995" s="1" t="s">
        <v>120</v>
      </c>
      <c r="L995" s="1">
        <f>IF(OR(B995=0,B995=""),0,IF(COUNTIFS(Items!$E:$E,J995,Items!$F:$F,K995)+COUNTIFS(Items!$J:$J,J995,Items!$K:$K,K995)+COUNTIFS(Items!$O:$O,J995,Items!$P:$P,K995)=1,0,1))</f>
        <v>0</v>
      </c>
      <c r="M995" s="14">
        <v>0</v>
      </c>
      <c r="N995" s="14">
        <v>56499.999999999993</v>
      </c>
      <c r="T995" s="10" t="str">
        <f>IF(RepPF!$L$4=Lists!$E$2,Lists!$E$2,IF(RepPF!$L$4&lt;&gt;"",IF($C995=RepPF!$L$4,RepPF!$L$4,0),Lists!$E$2))</f>
        <v>Все объекты</v>
      </c>
    </row>
    <row r="996" spans="2:20" x14ac:dyDescent="0.25">
      <c r="B996" s="7">
        <v>45534</v>
      </c>
      <c r="C996" s="1" t="s">
        <v>195</v>
      </c>
      <c r="J996" s="1" t="s">
        <v>115</v>
      </c>
      <c r="K996" s="1" t="s">
        <v>121</v>
      </c>
      <c r="L996" s="1">
        <f>IF(OR(B996=0,B996=""),0,IF(COUNTIFS(Items!$E:$E,J996,Items!$F:$F,K996)+COUNTIFS(Items!$J:$J,J996,Items!$K:$K,K996)+COUNTIFS(Items!$O:$O,J996,Items!$P:$P,K996)=1,0,1))</f>
        <v>0</v>
      </c>
      <c r="M996" s="14">
        <v>0</v>
      </c>
      <c r="N996" s="14">
        <v>51480</v>
      </c>
      <c r="T996" s="10" t="str">
        <f>IF(RepPF!$L$4=Lists!$E$2,Lists!$E$2,IF(RepPF!$L$4&lt;&gt;"",IF($C996=RepPF!$L$4,RepPF!$L$4,0),Lists!$E$2))</f>
        <v>Все объекты</v>
      </c>
    </row>
    <row r="997" spans="2:20" x14ac:dyDescent="0.25">
      <c r="B997" s="7">
        <v>45563</v>
      </c>
      <c r="C997" s="1" t="s">
        <v>195</v>
      </c>
      <c r="J997" s="1" t="s">
        <v>115</v>
      </c>
      <c r="K997" s="1" t="s">
        <v>121</v>
      </c>
      <c r="L997" s="1">
        <f>IF(OR(B997=0,B997=""),0,IF(COUNTIFS(Items!$E:$E,J997,Items!$F:$F,K997)+COUNTIFS(Items!$J:$J,J997,Items!$K:$K,K997)+COUNTIFS(Items!$O:$O,J997,Items!$P:$P,K997)=1,0,1))</f>
        <v>0</v>
      </c>
      <c r="M997" s="14">
        <v>0</v>
      </c>
      <c r="N997" s="14">
        <v>54600</v>
      </c>
      <c r="T997" s="10" t="str">
        <f>IF(RepPF!$L$4=Lists!$E$2,Lists!$E$2,IF(RepPF!$L$4&lt;&gt;"",IF($C997=RepPF!$L$4,RepPF!$L$4,0),Lists!$E$2))</f>
        <v>Все объекты</v>
      </c>
    </row>
    <row r="998" spans="2:20" x14ac:dyDescent="0.25">
      <c r="B998" s="7">
        <v>45596</v>
      </c>
      <c r="C998" s="1" t="s">
        <v>195</v>
      </c>
      <c r="J998" s="1" t="s">
        <v>115</v>
      </c>
      <c r="K998" s="1" t="s">
        <v>121</v>
      </c>
      <c r="L998" s="1">
        <f>IF(OR(B998=0,B998=""),0,IF(COUNTIFS(Items!$E:$E,J998,Items!$F:$F,K998)+COUNTIFS(Items!$J:$J,J998,Items!$K:$K,K998)+COUNTIFS(Items!$O:$O,J998,Items!$P:$P,K998)=1,0,1))</f>
        <v>0</v>
      </c>
      <c r="M998" s="14">
        <v>0</v>
      </c>
      <c r="N998" s="14">
        <v>86100</v>
      </c>
      <c r="T998" s="10" t="str">
        <f>IF(RepPF!$L$4=Lists!$E$2,Lists!$E$2,IF(RepPF!$L$4&lt;&gt;"",IF($C998=RepPF!$L$4,RepPF!$L$4,0),Lists!$E$2))</f>
        <v>Все объекты</v>
      </c>
    </row>
    <row r="999" spans="2:20" x14ac:dyDescent="0.25">
      <c r="B999" s="7">
        <v>45658</v>
      </c>
      <c r="C999" s="1" t="s">
        <v>195</v>
      </c>
      <c r="J999" s="1" t="s">
        <v>115</v>
      </c>
      <c r="K999" s="1" t="s">
        <v>121</v>
      </c>
      <c r="L999" s="1">
        <f>IF(OR(B999=0,B999=""),0,IF(COUNTIFS(Items!$E:$E,J999,Items!$F:$F,K999)+COUNTIFS(Items!$J:$J,J999,Items!$K:$K,K999)+COUNTIFS(Items!$O:$O,J999,Items!$P:$P,K999)=1,0,1))</f>
        <v>0</v>
      </c>
      <c r="M999" s="14">
        <v>0</v>
      </c>
      <c r="N999" s="14">
        <v>73600</v>
      </c>
      <c r="T999" s="10" t="str">
        <f>IF(RepPF!$L$4=Lists!$E$2,Lists!$E$2,IF(RepPF!$L$4&lt;&gt;"",IF($C999=RepPF!$L$4,RepPF!$L$4,0),Lists!$E$2))</f>
        <v>Все объекты</v>
      </c>
    </row>
    <row r="1000" spans="2:20" x14ac:dyDescent="0.25">
      <c r="B1000" s="7">
        <v>45686</v>
      </c>
      <c r="C1000" s="1" t="s">
        <v>195</v>
      </c>
      <c r="J1000" s="1" t="s">
        <v>115</v>
      </c>
      <c r="K1000" s="1" t="s">
        <v>121</v>
      </c>
      <c r="L1000" s="1">
        <f>IF(OR(B1000=0,B1000=""),0,IF(COUNTIFS(Items!$E:$E,J1000,Items!$F:$F,K1000)+COUNTIFS(Items!$J:$J,J1000,Items!$K:$K,K1000)+COUNTIFS(Items!$O:$O,J1000,Items!$P:$P,K1000)=1,0,1))</f>
        <v>0</v>
      </c>
      <c r="M1000" s="14">
        <v>0</v>
      </c>
      <c r="N1000" s="14">
        <v>90399.999999999985</v>
      </c>
      <c r="T1000" s="10" t="str">
        <f>IF(RepPF!$L$4=Lists!$E$2,Lists!$E$2,IF(RepPF!$L$4&lt;&gt;"",IF($C1000=RepPF!$L$4,RepPF!$L$4,0),Lists!$E$2))</f>
        <v>Все объекты</v>
      </c>
    </row>
    <row r="1001" spans="2:20" x14ac:dyDescent="0.25">
      <c r="B1001" s="7">
        <v>45318</v>
      </c>
      <c r="C1001" s="1" t="s">
        <v>195</v>
      </c>
      <c r="J1001" s="1" t="s">
        <v>115</v>
      </c>
      <c r="K1001" s="1" t="s">
        <v>121</v>
      </c>
      <c r="L1001" s="1">
        <f>IF(OR(B1001=0,B1001=""),0,IF(COUNTIFS(Items!$E:$E,J1001,Items!$F:$F,K1001)+COUNTIFS(Items!$J:$J,J1001,Items!$K:$K,K1001)+COUNTIFS(Items!$O:$O,J1001,Items!$P:$P,K1001)=1,0,1))</f>
        <v>0</v>
      </c>
      <c r="M1001" s="14">
        <v>0</v>
      </c>
      <c r="N1001" s="14">
        <v>114400</v>
      </c>
      <c r="T1001" s="10" t="str">
        <f>IF(RepPF!$L$4=Lists!$E$2,Lists!$E$2,IF(RepPF!$L$4&lt;&gt;"",IF($C1001=RepPF!$L$4,RepPF!$L$4,0),Lists!$E$2))</f>
        <v>Все объекты</v>
      </c>
    </row>
    <row r="1002" spans="2:20" x14ac:dyDescent="0.25">
      <c r="B1002" s="7">
        <v>45366</v>
      </c>
      <c r="C1002" s="1" t="s">
        <v>195</v>
      </c>
      <c r="J1002" s="1" t="s">
        <v>115</v>
      </c>
      <c r="K1002" s="1" t="s">
        <v>122</v>
      </c>
      <c r="L1002" s="1">
        <f>IF(OR(B1002=0,B1002=""),0,IF(COUNTIFS(Items!$E:$E,J1002,Items!$F:$F,K1002)+COUNTIFS(Items!$J:$J,J1002,Items!$K:$K,K1002)+COUNTIFS(Items!$O:$O,J1002,Items!$P:$P,K1002)=1,0,1))</f>
        <v>0</v>
      </c>
      <c r="M1002" s="14">
        <v>0</v>
      </c>
      <c r="N1002" s="14">
        <v>18200</v>
      </c>
      <c r="T1002" s="10" t="str">
        <f>IF(RepPF!$L$4=Lists!$E$2,Lists!$E$2,IF(RepPF!$L$4&lt;&gt;"",IF($C1002=RepPF!$L$4,RepPF!$L$4,0),Lists!$E$2))</f>
        <v>Все объекты</v>
      </c>
    </row>
    <row r="1003" spans="2:20" x14ac:dyDescent="0.25">
      <c r="B1003" s="7">
        <v>45385</v>
      </c>
      <c r="C1003" s="1" t="s">
        <v>196</v>
      </c>
      <c r="J1003" s="1" t="s">
        <v>115</v>
      </c>
      <c r="K1003" s="1" t="s">
        <v>122</v>
      </c>
      <c r="L1003" s="1">
        <f>IF(OR(B1003=0,B1003=""),0,IF(COUNTIFS(Items!$E:$E,J1003,Items!$F:$F,K1003)+COUNTIFS(Items!$J:$J,J1003,Items!$K:$K,K1003)+COUNTIFS(Items!$O:$O,J1003,Items!$P:$P,K1003)=1,0,1))</f>
        <v>0</v>
      </c>
      <c r="M1003" s="14">
        <v>0</v>
      </c>
      <c r="N1003" s="14">
        <v>24600</v>
      </c>
      <c r="T1003" s="10" t="str">
        <f>IF(RepPF!$L$4=Lists!$E$2,Lists!$E$2,IF(RepPF!$L$4&lt;&gt;"",IF($C1003=RepPF!$L$4,RepPF!$L$4,0),Lists!$E$2))</f>
        <v>Все объекты</v>
      </c>
    </row>
    <row r="1004" spans="2:20" x14ac:dyDescent="0.25">
      <c r="B1004" s="7">
        <v>45423</v>
      </c>
      <c r="C1004" s="1" t="s">
        <v>196</v>
      </c>
      <c r="J1004" s="1" t="s">
        <v>115</v>
      </c>
      <c r="K1004" s="1" t="s">
        <v>122</v>
      </c>
      <c r="L1004" s="1">
        <f>IF(OR(B1004=0,B1004=""),0,IF(COUNTIFS(Items!$E:$E,J1004,Items!$F:$F,K1004)+COUNTIFS(Items!$J:$J,J1004,Items!$K:$K,K1004)+COUNTIFS(Items!$O:$O,J1004,Items!$P:$P,K1004)=1,0,1))</f>
        <v>0</v>
      </c>
      <c r="M1004" s="14">
        <v>0</v>
      </c>
      <c r="N1004" s="14">
        <v>23000</v>
      </c>
      <c r="T1004" s="10" t="str">
        <f>IF(RepPF!$L$4=Lists!$E$2,Lists!$E$2,IF(RepPF!$L$4&lt;&gt;"",IF($C1004=RepPF!$L$4,RepPF!$L$4,0),Lists!$E$2))</f>
        <v>Все объекты</v>
      </c>
    </row>
    <row r="1005" spans="2:20" x14ac:dyDescent="0.25">
      <c r="B1005" s="7">
        <v>45444</v>
      </c>
      <c r="C1005" s="1" t="s">
        <v>196</v>
      </c>
      <c r="J1005" s="1" t="s">
        <v>115</v>
      </c>
      <c r="K1005" s="1" t="s">
        <v>122</v>
      </c>
      <c r="L1005" s="1">
        <f>IF(OR(B1005=0,B1005=""),0,IF(COUNTIFS(Items!$E:$E,J1005,Items!$F:$F,K1005)+COUNTIFS(Items!$J:$J,J1005,Items!$K:$K,K1005)+COUNTIFS(Items!$O:$O,J1005,Items!$P:$P,K1005)=1,0,1))</f>
        <v>0</v>
      </c>
      <c r="M1005" s="14">
        <v>0</v>
      </c>
      <c r="N1005" s="14">
        <v>28249.999999999996</v>
      </c>
      <c r="T1005" s="10" t="str">
        <f>IF(RepPF!$L$4=Lists!$E$2,Lists!$E$2,IF(RepPF!$L$4&lt;&gt;"",IF($C1005=RepPF!$L$4,RepPF!$L$4,0),Lists!$E$2))</f>
        <v>Все объекты</v>
      </c>
    </row>
    <row r="1006" spans="2:20" x14ac:dyDescent="0.25">
      <c r="B1006" s="7">
        <v>45494</v>
      </c>
      <c r="C1006" s="1" t="s">
        <v>196</v>
      </c>
      <c r="J1006" s="1" t="s">
        <v>115</v>
      </c>
      <c r="K1006" s="1" t="s">
        <v>122</v>
      </c>
      <c r="L1006" s="1">
        <f>IF(OR(B1006=0,B1006=""),0,IF(COUNTIFS(Items!$E:$E,J1006,Items!$F:$F,K1006)+COUNTIFS(Items!$J:$J,J1006,Items!$K:$K,K1006)+COUNTIFS(Items!$O:$O,J1006,Items!$P:$P,K1006)=1,0,1))</f>
        <v>0</v>
      </c>
      <c r="M1006" s="14">
        <v>0</v>
      </c>
      <c r="N1006" s="14">
        <v>17160</v>
      </c>
      <c r="T1006" s="10" t="str">
        <f>IF(RepPF!$L$4=Lists!$E$2,Lists!$E$2,IF(RepPF!$L$4&lt;&gt;"",IF($C1006=RepPF!$L$4,RepPF!$L$4,0),Lists!$E$2))</f>
        <v>Все объекты</v>
      </c>
    </row>
    <row r="1007" spans="2:20" x14ac:dyDescent="0.25">
      <c r="B1007" s="7">
        <v>45506</v>
      </c>
      <c r="C1007" s="1" t="s">
        <v>196</v>
      </c>
      <c r="J1007" s="1" t="s">
        <v>115</v>
      </c>
      <c r="K1007" s="1" t="s">
        <v>122</v>
      </c>
      <c r="L1007" s="1">
        <f>IF(OR(B1007=0,B1007=""),0,IF(COUNTIFS(Items!$E:$E,J1007,Items!$F:$F,K1007)+COUNTIFS(Items!$J:$J,J1007,Items!$K:$K,K1007)+COUNTIFS(Items!$O:$O,J1007,Items!$P:$P,K1007)=1,0,1))</f>
        <v>0</v>
      </c>
      <c r="M1007" s="14">
        <v>0</v>
      </c>
      <c r="N1007" s="14">
        <v>11830</v>
      </c>
      <c r="T1007" s="10" t="str">
        <f>IF(RepPF!$L$4=Lists!$E$2,Lists!$E$2,IF(RepPF!$L$4&lt;&gt;"",IF($C1007=RepPF!$L$4,RepPF!$L$4,0),Lists!$E$2))</f>
        <v>Все объекты</v>
      </c>
    </row>
    <row r="1008" spans="2:20" x14ac:dyDescent="0.25">
      <c r="B1008" s="7">
        <v>45533</v>
      </c>
      <c r="C1008" s="1" t="s">
        <v>196</v>
      </c>
      <c r="J1008" s="1" t="s">
        <v>115</v>
      </c>
      <c r="K1008" s="1" t="s">
        <v>122</v>
      </c>
      <c r="L1008" s="1">
        <f>IF(OR(B1008=0,B1008=""),0,IF(COUNTIFS(Items!$E:$E,J1008,Items!$F:$F,K1008)+COUNTIFS(Items!$J:$J,J1008,Items!$K:$K,K1008)+COUNTIFS(Items!$O:$O,J1008,Items!$P:$P,K1008)=1,0,1))</f>
        <v>0</v>
      </c>
      <c r="M1008" s="14">
        <v>0</v>
      </c>
      <c r="N1008" s="14">
        <v>43928.22</v>
      </c>
      <c r="T1008" s="10" t="str">
        <f>IF(RepPF!$L$4=Lists!$E$2,Lists!$E$2,IF(RepPF!$L$4&lt;&gt;"",IF($C1008=RepPF!$L$4,RepPF!$L$4,0),Lists!$E$2))</f>
        <v>Все объекты</v>
      </c>
    </row>
    <row r="1009" spans="2:20" x14ac:dyDescent="0.25">
      <c r="B1009" s="7">
        <v>45563</v>
      </c>
      <c r="C1009" s="1" t="s">
        <v>196</v>
      </c>
      <c r="J1009" s="1" t="s">
        <v>115</v>
      </c>
      <c r="K1009" s="1" t="s">
        <v>122</v>
      </c>
      <c r="L1009" s="1">
        <f>IF(OR(B1009=0,B1009=""),0,IF(COUNTIFS(Items!$E:$E,J1009,Items!$F:$F,K1009)+COUNTIFS(Items!$J:$J,J1009,Items!$K:$K,K1009)+COUNTIFS(Items!$O:$O,J1009,Items!$P:$P,K1009)=1,0,1))</f>
        <v>0</v>
      </c>
      <c r="M1009" s="14">
        <v>0</v>
      </c>
      <c r="N1009" s="14">
        <v>46000</v>
      </c>
      <c r="T1009" s="10" t="str">
        <f>IF(RepPF!$L$4=Lists!$E$2,Lists!$E$2,IF(RepPF!$L$4&lt;&gt;"",IF($C1009=RepPF!$L$4,RepPF!$L$4,0),Lists!$E$2))</f>
        <v>Все объекты</v>
      </c>
    </row>
    <row r="1010" spans="2:20" x14ac:dyDescent="0.25">
      <c r="B1010" s="7">
        <v>45594</v>
      </c>
      <c r="C1010" s="1" t="s">
        <v>196</v>
      </c>
      <c r="J1010" s="1" t="s">
        <v>115</v>
      </c>
      <c r="K1010" s="1" t="s">
        <v>122</v>
      </c>
      <c r="L1010" s="1">
        <f>IF(OR(B1010=0,B1010=""),0,IF(COUNTIFS(Items!$E:$E,J1010,Items!$F:$F,K1010)+COUNTIFS(Items!$J:$J,J1010,Items!$K:$K,K1010)+COUNTIFS(Items!$O:$O,J1010,Items!$P:$P,K1010)=1,0,1))</f>
        <v>0</v>
      </c>
      <c r="M1010" s="14">
        <v>0</v>
      </c>
      <c r="N1010" s="14">
        <v>56499.999999999993</v>
      </c>
      <c r="T1010" s="10" t="str">
        <f>IF(RepPF!$L$4=Lists!$E$2,Lists!$E$2,IF(RepPF!$L$4&lt;&gt;"",IF($C1010=RepPF!$L$4,RepPF!$L$4,0),Lists!$E$2))</f>
        <v>Все объекты</v>
      </c>
    </row>
    <row r="1011" spans="2:20" x14ac:dyDescent="0.25">
      <c r="B1011" s="7">
        <v>45685</v>
      </c>
      <c r="C1011" s="1" t="s">
        <v>196</v>
      </c>
      <c r="J1011" s="1" t="s">
        <v>115</v>
      </c>
      <c r="K1011" s="1" t="s">
        <v>122</v>
      </c>
      <c r="L1011" s="1">
        <f>IF(OR(B1011=0,B1011=""),0,IF(COUNTIFS(Items!$E:$E,J1011,Items!$F:$F,K1011)+COUNTIFS(Items!$J:$J,J1011,Items!$K:$K,K1011)+COUNTIFS(Items!$O:$O,J1011,Items!$P:$P,K1011)=1,0,1))</f>
        <v>0</v>
      </c>
      <c r="M1011" s="14">
        <v>0</v>
      </c>
      <c r="N1011" s="14">
        <v>71500</v>
      </c>
      <c r="T1011" s="10" t="str">
        <f>IF(RepPF!$L$4=Lists!$E$2,Lists!$E$2,IF(RepPF!$L$4&lt;&gt;"",IF($C1011=RepPF!$L$4,RepPF!$L$4,0),Lists!$E$2))</f>
        <v>Все объекты</v>
      </c>
    </row>
    <row r="1012" spans="2:20" x14ac:dyDescent="0.25">
      <c r="B1012" s="7">
        <v>45696</v>
      </c>
      <c r="C1012" s="1" t="s">
        <v>196</v>
      </c>
      <c r="J1012" s="1" t="s">
        <v>115</v>
      </c>
      <c r="K1012" s="1" t="s">
        <v>122</v>
      </c>
      <c r="L1012" s="1">
        <f>IF(OR(B1012=0,B1012=""),0,IF(COUNTIFS(Items!$E:$E,J1012,Items!$F:$F,K1012)+COUNTIFS(Items!$J:$J,J1012,Items!$K:$K,K1012)+COUNTIFS(Items!$O:$O,J1012,Items!$P:$P,K1012)=1,0,1))</f>
        <v>0</v>
      </c>
      <c r="M1012" s="14">
        <v>0</v>
      </c>
      <c r="N1012" s="14">
        <v>91000</v>
      </c>
      <c r="T1012" s="10" t="str">
        <f>IF(RepPF!$L$4=Lists!$E$2,Lists!$E$2,IF(RepPF!$L$4&lt;&gt;"",IF($C1012=RepPF!$L$4,RepPF!$L$4,0),Lists!$E$2))</f>
        <v>Все объекты</v>
      </c>
    </row>
    <row r="1013" spans="2:20" x14ac:dyDescent="0.25">
      <c r="B1013" s="7">
        <v>45583</v>
      </c>
      <c r="C1013" s="1" t="s">
        <v>196</v>
      </c>
      <c r="J1013" s="1" t="s">
        <v>115</v>
      </c>
      <c r="K1013" s="1" t="s">
        <v>122</v>
      </c>
      <c r="L1013" s="1">
        <f>IF(OR(B1013=0,B1013=""),0,IF(COUNTIFS(Items!$E:$E,J1013,Items!$F:$F,K1013)+COUNTIFS(Items!$J:$J,J1013,Items!$K:$K,K1013)+COUNTIFS(Items!$O:$O,J1013,Items!$P:$P,K1013)=1,0,1))</f>
        <v>0</v>
      </c>
      <c r="M1013" s="14">
        <v>0</v>
      </c>
      <c r="N1013" s="14">
        <v>24600</v>
      </c>
      <c r="T1013" s="10" t="str">
        <f>IF(RepPF!$L$4=Lists!$E$2,Lists!$E$2,IF(RepPF!$L$4&lt;&gt;"",IF($C1013=RepPF!$L$4,RepPF!$L$4,0),Lists!$E$2))</f>
        <v>Все объекты</v>
      </c>
    </row>
    <row r="1014" spans="2:20" x14ac:dyDescent="0.25">
      <c r="B1014" s="7">
        <v>45583</v>
      </c>
      <c r="C1014" s="1" t="s">
        <v>196</v>
      </c>
      <c r="J1014" s="1" t="s">
        <v>115</v>
      </c>
      <c r="K1014" s="1" t="s">
        <v>123</v>
      </c>
      <c r="L1014" s="1">
        <f>IF(OR(B1014=0,B1014=""),0,IF(COUNTIFS(Items!$E:$E,J1014,Items!$F:$F,K1014)+COUNTIFS(Items!$J:$J,J1014,Items!$K:$K,K1014)+COUNTIFS(Items!$O:$O,J1014,Items!$P:$P,K1014)=1,0,1))</f>
        <v>0</v>
      </c>
      <c r="M1014" s="14">
        <v>0</v>
      </c>
      <c r="N1014" s="14">
        <v>230000</v>
      </c>
      <c r="T1014" s="10" t="str">
        <f>IF(RepPF!$L$4=Lists!$E$2,Lists!$E$2,IF(RepPF!$L$4&lt;&gt;"",IF($C1014=RepPF!$L$4,RepPF!$L$4,0),Lists!$E$2))</f>
        <v>Все объекты</v>
      </c>
    </row>
    <row r="1015" spans="2:20" x14ac:dyDescent="0.25">
      <c r="B1015" s="7">
        <v>45622</v>
      </c>
      <c r="C1015" s="1" t="s">
        <v>196</v>
      </c>
      <c r="J1015" s="1" t="s">
        <v>115</v>
      </c>
      <c r="K1015" s="1" t="s">
        <v>124</v>
      </c>
      <c r="L1015" s="1">
        <f>IF(OR(B1015=0,B1015=""),0,IF(COUNTIFS(Items!$E:$E,J1015,Items!$F:$F,K1015)+COUNTIFS(Items!$J:$J,J1015,Items!$K:$K,K1015)+COUNTIFS(Items!$O:$O,J1015,Items!$P:$P,K1015)=1,0,1))</f>
        <v>0</v>
      </c>
      <c r="M1015" s="14">
        <v>0</v>
      </c>
      <c r="N1015" s="14">
        <v>282500</v>
      </c>
      <c r="T1015" s="10" t="str">
        <f>IF(RepPF!$L$4=Lists!$E$2,Lists!$E$2,IF(RepPF!$L$4&lt;&gt;"",IF($C1015=RepPF!$L$4,RepPF!$L$4,0),Lists!$E$2))</f>
        <v>Все объекты</v>
      </c>
    </row>
    <row r="1016" spans="2:20" x14ac:dyDescent="0.25">
      <c r="B1016" s="7">
        <v>45622</v>
      </c>
      <c r="C1016" s="1" t="s">
        <v>196</v>
      </c>
      <c r="J1016" s="1" t="s">
        <v>115</v>
      </c>
      <c r="K1016" s="1" t="s">
        <v>123</v>
      </c>
      <c r="L1016" s="1">
        <f>IF(OR(B1016=0,B1016=""),0,IF(COUNTIFS(Items!$E:$E,J1016,Items!$F:$F,K1016)+COUNTIFS(Items!$J:$J,J1016,Items!$K:$K,K1016)+COUNTIFS(Items!$O:$O,J1016,Items!$P:$P,K1016)=1,0,1))</f>
        <v>0</v>
      </c>
      <c r="M1016" s="14">
        <v>0</v>
      </c>
      <c r="N1016" s="14">
        <v>286000</v>
      </c>
      <c r="T1016" s="10" t="str">
        <f>IF(RepPF!$L$4=Lists!$E$2,Lists!$E$2,IF(RepPF!$L$4&lt;&gt;"",IF($C1016=RepPF!$L$4,RepPF!$L$4,0),Lists!$E$2))</f>
        <v>Все объекты</v>
      </c>
    </row>
    <row r="1017" spans="2:20" x14ac:dyDescent="0.25">
      <c r="B1017" s="7">
        <v>45290</v>
      </c>
      <c r="C1017" s="1" t="s">
        <v>196</v>
      </c>
      <c r="J1017" s="1" t="s">
        <v>115</v>
      </c>
      <c r="K1017" s="1" t="s">
        <v>124</v>
      </c>
      <c r="L1017" s="1">
        <f>IF(OR(B1017=0,B1017=""),0,IF(COUNTIFS(Items!$E:$E,J1017,Items!$F:$F,K1017)+COUNTIFS(Items!$J:$J,J1017,Items!$K:$K,K1017)+COUNTIFS(Items!$O:$O,J1017,Items!$P:$P,K1017)=1,0,1))</f>
        <v>0</v>
      </c>
      <c r="M1017" s="14">
        <v>0</v>
      </c>
      <c r="N1017" s="14">
        <v>182000</v>
      </c>
      <c r="T1017" s="10" t="str">
        <f>IF(RepPF!$L$4=Lists!$E$2,Lists!$E$2,IF(RepPF!$L$4&lt;&gt;"",IF($C1017=RepPF!$L$4,RepPF!$L$4,0),Lists!$E$2))</f>
        <v>Все объекты</v>
      </c>
    </row>
    <row r="1018" spans="2:20" x14ac:dyDescent="0.25">
      <c r="B1018" s="7">
        <v>45290</v>
      </c>
      <c r="C1018" s="1" t="s">
        <v>196</v>
      </c>
      <c r="J1018" s="1" t="s">
        <v>116</v>
      </c>
      <c r="K1018" s="1" t="s">
        <v>118</v>
      </c>
      <c r="L1018" s="1">
        <f>IF(OR(B1018=0,B1018=""),0,IF(COUNTIFS(Items!$E:$E,J1018,Items!$F:$F,K1018)+COUNTIFS(Items!$J:$J,J1018,Items!$K:$K,K1018)+COUNTIFS(Items!$O:$O,J1018,Items!$P:$P,K1018)=1,0,1))</f>
        <v>0</v>
      </c>
      <c r="M1018" s="14">
        <v>0</v>
      </c>
      <c r="N1018" s="14">
        <v>91070.43</v>
      </c>
      <c r="T1018" s="10" t="str">
        <f>IF(RepPF!$L$4=Lists!$E$2,Lists!$E$2,IF(RepPF!$L$4&lt;&gt;"",IF($C1018=RepPF!$L$4,RepPF!$L$4,0),Lists!$E$2))</f>
        <v>Все объекты</v>
      </c>
    </row>
    <row r="1019" spans="2:20" x14ac:dyDescent="0.25">
      <c r="B1019" s="7">
        <v>45320</v>
      </c>
      <c r="C1019" s="1" t="s">
        <v>196</v>
      </c>
      <c r="J1019" s="1" t="s">
        <v>116</v>
      </c>
      <c r="K1019" s="1" t="s">
        <v>117</v>
      </c>
      <c r="L1019" s="1">
        <f>IF(OR(B1019=0,B1019=""),0,IF(COUNTIFS(Items!$E:$E,J1019,Items!$F:$F,K1019)+COUNTIFS(Items!$J:$J,J1019,Items!$K:$K,K1019)+COUNTIFS(Items!$O:$O,J1019,Items!$P:$P,K1019)=1,0,1))</f>
        <v>0</v>
      </c>
      <c r="M1019" s="14">
        <v>0</v>
      </c>
      <c r="N1019" s="14">
        <v>78200</v>
      </c>
      <c r="T1019" s="10" t="str">
        <f>IF(RepPF!$L$4=Lists!$E$2,Lists!$E$2,IF(RepPF!$L$4&lt;&gt;"",IF($C1019=RepPF!$L$4,RepPF!$L$4,0),Lists!$E$2))</f>
        <v>Все объекты</v>
      </c>
    </row>
    <row r="1020" spans="2:20" x14ac:dyDescent="0.25">
      <c r="B1020" s="7">
        <v>45321</v>
      </c>
      <c r="C1020" s="1" t="s">
        <v>196</v>
      </c>
      <c r="J1020" s="1" t="s">
        <v>116</v>
      </c>
      <c r="K1020" s="1" t="s">
        <v>118</v>
      </c>
      <c r="L1020" s="1">
        <f>IF(OR(B1020=0,B1020=""),0,IF(COUNTIFS(Items!$E:$E,J1020,Items!$F:$F,K1020)+COUNTIFS(Items!$J:$J,J1020,Items!$K:$K,K1020)+COUNTIFS(Items!$O:$O,J1020,Items!$P:$P,K1020)=1,0,1))</f>
        <v>0</v>
      </c>
      <c r="M1020" s="14">
        <v>0</v>
      </c>
      <c r="N1020" s="14">
        <v>109456.31999999999</v>
      </c>
      <c r="T1020" s="10" t="str">
        <f>IF(RepPF!$L$4=Lists!$E$2,Lists!$E$2,IF(RepPF!$L$4&lt;&gt;"",IF($C1020=RepPF!$L$4,RepPF!$L$4,0),Lists!$E$2))</f>
        <v>Все объекты</v>
      </c>
    </row>
    <row r="1021" spans="2:20" x14ac:dyDescent="0.25">
      <c r="B1021" s="7">
        <v>45351</v>
      </c>
      <c r="C1021" s="1" t="s">
        <v>197</v>
      </c>
      <c r="J1021" s="1" t="s">
        <v>116</v>
      </c>
      <c r="K1021" s="1" t="s">
        <v>117</v>
      </c>
      <c r="L1021" s="1">
        <f>IF(OR(B1021=0,B1021=""),0,IF(COUNTIFS(Items!$E:$E,J1021,Items!$F:$F,K1021)+COUNTIFS(Items!$J:$J,J1021,Items!$K:$K,K1021)+COUNTIFS(Items!$O:$O,J1021,Items!$P:$P,K1021)=1,0,1))</f>
        <v>0</v>
      </c>
      <c r="M1021" s="14">
        <v>0</v>
      </c>
      <c r="N1021" s="14">
        <v>172127.66999999998</v>
      </c>
      <c r="T1021" s="10" t="str">
        <f>IF(RepPF!$L$4=Lists!$E$2,Lists!$E$2,IF(RepPF!$L$4&lt;&gt;"",IF($C1021=RepPF!$L$4,RepPF!$L$4,0),Lists!$E$2))</f>
        <v>Все объекты</v>
      </c>
    </row>
    <row r="1022" spans="2:20" x14ac:dyDescent="0.25">
      <c r="B1022" s="7">
        <v>45351</v>
      </c>
      <c r="C1022" s="1" t="s">
        <v>197</v>
      </c>
      <c r="J1022" s="1" t="s">
        <v>116</v>
      </c>
      <c r="K1022" s="1" t="s">
        <v>118</v>
      </c>
      <c r="L1022" s="1">
        <f>IF(OR(B1022=0,B1022=""),0,IF(COUNTIFS(Items!$E:$E,J1022,Items!$F:$F,K1022)+COUNTIFS(Items!$J:$J,J1022,Items!$K:$K,K1022)+COUNTIFS(Items!$O:$O,J1022,Items!$P:$P,K1022)=1,0,1))</f>
        <v>0</v>
      </c>
      <c r="M1022" s="14">
        <v>0</v>
      </c>
      <c r="N1022" s="14">
        <v>83476.12000000001</v>
      </c>
      <c r="T1022" s="10" t="str">
        <f>IF(RepPF!$L$4=Lists!$E$2,Lists!$E$2,IF(RepPF!$L$4&lt;&gt;"",IF($C1022=RepPF!$L$4,RepPF!$L$4,0),Lists!$E$2))</f>
        <v>Все объекты</v>
      </c>
    </row>
    <row r="1023" spans="2:20" x14ac:dyDescent="0.25">
      <c r="B1023" s="7">
        <v>45380</v>
      </c>
      <c r="C1023" s="1" t="s">
        <v>197</v>
      </c>
      <c r="J1023" s="1" t="s">
        <v>116</v>
      </c>
      <c r="K1023" s="1" t="s">
        <v>117</v>
      </c>
      <c r="L1023" s="1">
        <f>IF(OR(B1023=0,B1023=""),0,IF(COUNTIFS(Items!$E:$E,J1023,Items!$F:$F,K1023)+COUNTIFS(Items!$J:$J,J1023,Items!$K:$K,K1023)+COUNTIFS(Items!$O:$O,J1023,Items!$P:$P,K1023)=1,0,1))</f>
        <v>0</v>
      </c>
      <c r="M1023" s="14">
        <v>0</v>
      </c>
      <c r="N1023" s="14">
        <v>67285.919999999998</v>
      </c>
      <c r="T1023" s="10" t="str">
        <f>IF(RepPF!$L$4=Lists!$E$2,Lists!$E$2,IF(RepPF!$L$4&lt;&gt;"",IF($C1023=RepPF!$L$4,RepPF!$L$4,0),Lists!$E$2))</f>
        <v>Все объекты</v>
      </c>
    </row>
    <row r="1024" spans="2:20" x14ac:dyDescent="0.25">
      <c r="B1024" s="7">
        <v>45380</v>
      </c>
      <c r="C1024" s="1" t="s">
        <v>197</v>
      </c>
      <c r="J1024" s="1" t="s">
        <v>116</v>
      </c>
      <c r="K1024" s="1" t="s">
        <v>118</v>
      </c>
      <c r="L1024" s="1">
        <f>IF(OR(B1024=0,B1024=""),0,IF(COUNTIFS(Items!$E:$E,J1024,Items!$F:$F,K1024)+COUNTIFS(Items!$J:$J,J1024,Items!$K:$K,K1024)+COUNTIFS(Items!$O:$O,J1024,Items!$P:$P,K1024)=1,0,1))</f>
        <v>0</v>
      </c>
      <c r="M1024" s="14">
        <v>0</v>
      </c>
      <c r="N1024" s="14">
        <v>94655.12000000001</v>
      </c>
      <c r="T1024" s="10" t="str">
        <f>IF(RepPF!$L$4=Lists!$E$2,Lists!$E$2,IF(RepPF!$L$4&lt;&gt;"",IF($C1024=RepPF!$L$4,RepPF!$L$4,0),Lists!$E$2))</f>
        <v>Все объекты</v>
      </c>
    </row>
    <row r="1025" spans="2:20" x14ac:dyDescent="0.25">
      <c r="B1025" s="7">
        <v>45410</v>
      </c>
      <c r="C1025" s="1" t="s">
        <v>197</v>
      </c>
      <c r="J1025" s="1" t="s">
        <v>116</v>
      </c>
      <c r="K1025" s="1" t="s">
        <v>117</v>
      </c>
      <c r="L1025" s="1">
        <f>IF(OR(B1025=0,B1025=""),0,IF(COUNTIFS(Items!$E:$E,J1025,Items!$F:$F,K1025)+COUNTIFS(Items!$J:$J,J1025,Items!$K:$K,K1025)+COUNTIFS(Items!$O:$O,J1025,Items!$P:$P,K1025)=1,0,1))</f>
        <v>0</v>
      </c>
      <c r="M1025" s="14">
        <v>0</v>
      </c>
      <c r="N1025" s="14">
        <v>122668.27999999998</v>
      </c>
      <c r="T1025" s="10" t="str">
        <f>IF(RepPF!$L$4=Lists!$E$2,Lists!$E$2,IF(RepPF!$L$4&lt;&gt;"",IF($C1025=RepPF!$L$4,RepPF!$L$4,0),Lists!$E$2))</f>
        <v>Все объекты</v>
      </c>
    </row>
    <row r="1026" spans="2:20" x14ac:dyDescent="0.25">
      <c r="B1026" s="7">
        <v>45410</v>
      </c>
      <c r="C1026" s="1" t="s">
        <v>197</v>
      </c>
      <c r="J1026" s="1" t="s">
        <v>116</v>
      </c>
      <c r="K1026" s="1" t="s">
        <v>118</v>
      </c>
      <c r="L1026" s="1">
        <f>IF(OR(B1026=0,B1026=""),0,IF(COUNTIFS(Items!$E:$E,J1026,Items!$F:$F,K1026)+COUNTIFS(Items!$J:$J,J1026,Items!$K:$K,K1026)+COUNTIFS(Items!$O:$O,J1026,Items!$P:$P,K1026)=1,0,1))</f>
        <v>0</v>
      </c>
      <c r="M1026" s="14">
        <v>0</v>
      </c>
      <c r="N1026" s="14">
        <v>143042.9</v>
      </c>
      <c r="T1026" s="10" t="str">
        <f>IF(RepPF!$L$4=Lists!$E$2,Lists!$E$2,IF(RepPF!$L$4&lt;&gt;"",IF($C1026=RepPF!$L$4,RepPF!$L$4,0),Lists!$E$2))</f>
        <v>Все объекты</v>
      </c>
    </row>
    <row r="1027" spans="2:20" x14ac:dyDescent="0.25">
      <c r="B1027" s="7">
        <v>45443</v>
      </c>
      <c r="C1027" s="1" t="s">
        <v>197</v>
      </c>
      <c r="J1027" s="1" t="s">
        <v>116</v>
      </c>
      <c r="K1027" s="1" t="s">
        <v>117</v>
      </c>
      <c r="L1027" s="1">
        <f>IF(OR(B1027=0,B1027=""),0,IF(COUNTIFS(Items!$E:$E,J1027,Items!$F:$F,K1027)+COUNTIFS(Items!$J:$J,J1027,Items!$K:$K,K1027)+COUNTIFS(Items!$O:$O,J1027,Items!$P:$P,K1027)=1,0,1))</f>
        <v>0</v>
      </c>
      <c r="M1027" s="14">
        <v>0</v>
      </c>
      <c r="N1027" s="14">
        <v>81107.39</v>
      </c>
      <c r="T1027" s="10" t="str">
        <f>IF(RepPF!$L$4=Lists!$E$2,Lists!$E$2,IF(RepPF!$L$4&lt;&gt;"",IF($C1027=RepPF!$L$4,RepPF!$L$4,0),Lists!$E$2))</f>
        <v>Все объекты</v>
      </c>
    </row>
    <row r="1028" spans="2:20" x14ac:dyDescent="0.25">
      <c r="B1028" s="7">
        <v>45443</v>
      </c>
      <c r="C1028" s="1" t="s">
        <v>197</v>
      </c>
      <c r="J1028" s="1" t="s">
        <v>116</v>
      </c>
      <c r="K1028" s="1" t="s">
        <v>118</v>
      </c>
      <c r="L1028" s="1">
        <f>IF(OR(B1028=0,B1028=""),0,IF(COUNTIFS(Items!$E:$E,J1028,Items!$F:$F,K1028)+COUNTIFS(Items!$J:$J,J1028,Items!$K:$K,K1028)+COUNTIFS(Items!$O:$O,J1028,Items!$P:$P,K1028)=1,0,1))</f>
        <v>0</v>
      </c>
      <c r="M1028" s="14">
        <v>0</v>
      </c>
      <c r="N1028" s="14">
        <v>110968.14</v>
      </c>
      <c r="T1028" s="10" t="str">
        <f>IF(RepPF!$L$4=Lists!$E$2,Lists!$E$2,IF(RepPF!$L$4&lt;&gt;"",IF($C1028=RepPF!$L$4,RepPF!$L$4,0),Lists!$E$2))</f>
        <v>Все объекты</v>
      </c>
    </row>
    <row r="1029" spans="2:20" x14ac:dyDescent="0.25">
      <c r="B1029" s="7">
        <v>45472</v>
      </c>
      <c r="C1029" s="1" t="s">
        <v>197</v>
      </c>
      <c r="J1029" s="1" t="s">
        <v>116</v>
      </c>
      <c r="K1029" s="1" t="s">
        <v>117</v>
      </c>
      <c r="L1029" s="1">
        <f>IF(OR(B1029=0,B1029=""),0,IF(COUNTIFS(Items!$E:$E,J1029,Items!$F:$F,K1029)+COUNTIFS(Items!$J:$J,J1029,Items!$K:$K,K1029)+COUNTIFS(Items!$O:$O,J1029,Items!$P:$P,K1029)=1,0,1))</f>
        <v>0</v>
      </c>
      <c r="M1029" s="14">
        <v>0</v>
      </c>
      <c r="N1029" s="14">
        <v>77018.720000000001</v>
      </c>
      <c r="T1029" s="10" t="str">
        <f>IF(RepPF!$L$4=Lists!$E$2,Lists!$E$2,IF(RepPF!$L$4&lt;&gt;"",IF($C1029=RepPF!$L$4,RepPF!$L$4,0),Lists!$E$2))</f>
        <v>Все объекты</v>
      </c>
    </row>
    <row r="1030" spans="2:20" x14ac:dyDescent="0.25">
      <c r="B1030" s="7">
        <v>45472</v>
      </c>
      <c r="C1030" s="1" t="s">
        <v>197</v>
      </c>
      <c r="J1030" s="1" t="s">
        <v>116</v>
      </c>
      <c r="K1030" s="1" t="s">
        <v>118</v>
      </c>
      <c r="L1030" s="1">
        <f>IF(OR(B1030=0,B1030=""),0,IF(COUNTIFS(Items!$E:$E,J1030,Items!$F:$F,K1030)+COUNTIFS(Items!$J:$J,J1030,Items!$K:$K,K1030)+COUNTIFS(Items!$O:$O,J1030,Items!$P:$P,K1030)=1,0,1))</f>
        <v>0</v>
      </c>
      <c r="M1030" s="14">
        <v>0</v>
      </c>
      <c r="N1030" s="14">
        <v>100908.99999999999</v>
      </c>
      <c r="T1030" s="10" t="str">
        <f>IF(RepPF!$L$4=Lists!$E$2,Lists!$E$2,IF(RepPF!$L$4&lt;&gt;"",IF($C1030=RepPF!$L$4,RepPF!$L$4,0),Lists!$E$2))</f>
        <v>Все объекты</v>
      </c>
    </row>
    <row r="1031" spans="2:20" x14ac:dyDescent="0.25">
      <c r="B1031" s="7">
        <v>45504</v>
      </c>
      <c r="C1031" s="1" t="s">
        <v>197</v>
      </c>
      <c r="J1031" s="1" t="s">
        <v>116</v>
      </c>
      <c r="K1031" s="1" t="s">
        <v>117</v>
      </c>
      <c r="L1031" s="1">
        <f>IF(OR(B1031=0,B1031=""),0,IF(COUNTIFS(Items!$E:$E,J1031,Items!$F:$F,K1031)+COUNTIFS(Items!$J:$J,J1031,Items!$K:$K,K1031)+COUNTIFS(Items!$O:$O,J1031,Items!$P:$P,K1031)=1,0,1))</f>
        <v>0</v>
      </c>
      <c r="M1031" s="14">
        <v>0</v>
      </c>
      <c r="N1031" s="14">
        <v>121249.7</v>
      </c>
      <c r="T1031" s="10" t="str">
        <f>IF(RepPF!$L$4=Lists!$E$2,Lists!$E$2,IF(RepPF!$L$4&lt;&gt;"",IF($C1031=RepPF!$L$4,RepPF!$L$4,0),Lists!$E$2))</f>
        <v>Все объекты</v>
      </c>
    </row>
    <row r="1032" spans="2:20" x14ac:dyDescent="0.25">
      <c r="B1032" s="7">
        <v>45504</v>
      </c>
      <c r="C1032" s="1" t="s">
        <v>197</v>
      </c>
      <c r="J1032" s="1" t="s">
        <v>116</v>
      </c>
      <c r="K1032" s="1" t="s">
        <v>118</v>
      </c>
      <c r="L1032" s="1">
        <f>IF(OR(B1032=0,B1032=""),0,IF(COUNTIFS(Items!$E:$E,J1032,Items!$F:$F,K1032)+COUNTIFS(Items!$J:$J,J1032,Items!$K:$K,K1032)+COUNTIFS(Items!$O:$O,J1032,Items!$P:$P,K1032)=1,0,1))</f>
        <v>0</v>
      </c>
      <c r="M1032" s="14">
        <v>0</v>
      </c>
      <c r="N1032" s="14">
        <v>91000</v>
      </c>
      <c r="T1032" s="10" t="str">
        <f>IF(RepPF!$L$4=Lists!$E$2,Lists!$E$2,IF(RepPF!$L$4&lt;&gt;"",IF($C1032=RepPF!$L$4,RepPF!$L$4,0),Lists!$E$2))</f>
        <v>Все объекты</v>
      </c>
    </row>
    <row r="1033" spans="2:20" x14ac:dyDescent="0.25">
      <c r="B1033" s="7">
        <v>45532</v>
      </c>
      <c r="C1033" s="1" t="s">
        <v>197</v>
      </c>
      <c r="J1033" s="1" t="s">
        <v>116</v>
      </c>
      <c r="K1033" s="1" t="s">
        <v>117</v>
      </c>
      <c r="L1033" s="1">
        <f>IF(OR(B1033=0,B1033=""),0,IF(COUNTIFS(Items!$E:$E,J1033,Items!$F:$F,K1033)+COUNTIFS(Items!$J:$J,J1033,Items!$K:$K,K1033)+COUNTIFS(Items!$O:$O,J1033,Items!$P:$P,K1033)=1,0,1))</f>
        <v>0</v>
      </c>
      <c r="M1033" s="14">
        <v>0</v>
      </c>
      <c r="N1033" s="14">
        <v>123000</v>
      </c>
      <c r="T1033" s="10" t="str">
        <f>IF(RepPF!$L$4=Lists!$E$2,Lists!$E$2,IF(RepPF!$L$4&lt;&gt;"",IF($C1033=RepPF!$L$4,RepPF!$L$4,0),Lists!$E$2))</f>
        <v>Все объекты</v>
      </c>
    </row>
    <row r="1034" spans="2:20" x14ac:dyDescent="0.25">
      <c r="B1034" s="7">
        <v>45532</v>
      </c>
      <c r="C1034" s="1" t="s">
        <v>197</v>
      </c>
      <c r="J1034" s="1" t="s">
        <v>116</v>
      </c>
      <c r="K1034" s="1" t="s">
        <v>118</v>
      </c>
      <c r="L1034" s="1">
        <f>IF(OR(B1034=0,B1034=""),0,IF(COUNTIFS(Items!$E:$E,J1034,Items!$F:$F,K1034)+COUNTIFS(Items!$J:$J,J1034,Items!$K:$K,K1034)+COUNTIFS(Items!$O:$O,J1034,Items!$P:$P,K1034)=1,0,1))</f>
        <v>0</v>
      </c>
      <c r="M1034" s="14">
        <v>0</v>
      </c>
      <c r="N1034" s="14">
        <v>138000</v>
      </c>
      <c r="T1034" s="10" t="str">
        <f>IF(RepPF!$L$4=Lists!$E$2,Lists!$E$2,IF(RepPF!$L$4&lt;&gt;"",IF($C1034=RepPF!$L$4,RepPF!$L$4,0),Lists!$E$2))</f>
        <v>Все объекты</v>
      </c>
    </row>
    <row r="1035" spans="2:20" x14ac:dyDescent="0.25">
      <c r="B1035" s="7">
        <v>45562</v>
      </c>
      <c r="C1035" s="1" t="s">
        <v>197</v>
      </c>
      <c r="J1035" s="1" t="s">
        <v>116</v>
      </c>
      <c r="K1035" s="1" t="s">
        <v>117</v>
      </c>
      <c r="L1035" s="1">
        <f>IF(OR(B1035=0,B1035=""),0,IF(COUNTIFS(Items!$E:$E,J1035,Items!$F:$F,K1035)+COUNTIFS(Items!$J:$J,J1035,Items!$K:$K,K1035)+COUNTIFS(Items!$O:$O,J1035,Items!$P:$P,K1035)=1,0,1))</f>
        <v>0</v>
      </c>
      <c r="M1035" s="14">
        <v>0</v>
      </c>
      <c r="N1035" s="14">
        <v>169499.99999999997</v>
      </c>
      <c r="T1035" s="10" t="str">
        <f>IF(RepPF!$L$4=Lists!$E$2,Lists!$E$2,IF(RepPF!$L$4&lt;&gt;"",IF($C1035=RepPF!$L$4,RepPF!$L$4,0),Lists!$E$2))</f>
        <v>Все объекты</v>
      </c>
    </row>
    <row r="1036" spans="2:20" x14ac:dyDescent="0.25">
      <c r="B1036" s="7">
        <v>45562</v>
      </c>
      <c r="C1036" s="1" t="s">
        <v>197</v>
      </c>
      <c r="J1036" s="1" t="s">
        <v>116</v>
      </c>
      <c r="K1036" s="1" t="s">
        <v>118</v>
      </c>
      <c r="L1036" s="1">
        <f>IF(OR(B1036=0,B1036=""),0,IF(COUNTIFS(Items!$E:$E,J1036,Items!$F:$F,K1036)+COUNTIFS(Items!$J:$J,J1036,Items!$K:$K,K1036)+COUNTIFS(Items!$O:$O,J1036,Items!$P:$P,K1036)=1,0,1))</f>
        <v>0</v>
      </c>
      <c r="M1036" s="14">
        <v>0</v>
      </c>
      <c r="N1036" s="14">
        <v>214500</v>
      </c>
      <c r="T1036" s="10" t="str">
        <f>IF(RepPF!$L$4=Lists!$E$2,Lists!$E$2,IF(RepPF!$L$4&lt;&gt;"",IF($C1036=RepPF!$L$4,RepPF!$L$4,0),Lists!$E$2))</f>
        <v>Все объекты</v>
      </c>
    </row>
    <row r="1037" spans="2:20" x14ac:dyDescent="0.25">
      <c r="B1037" s="7">
        <v>45593</v>
      </c>
      <c r="C1037" s="1" t="s">
        <v>198</v>
      </c>
      <c r="J1037" s="1" t="s">
        <v>116</v>
      </c>
      <c r="K1037" s="1" t="s">
        <v>117</v>
      </c>
      <c r="L1037" s="1">
        <f>IF(OR(B1037=0,B1037=""),0,IF(COUNTIFS(Items!$E:$E,J1037,Items!$F:$F,K1037)+COUNTIFS(Items!$J:$J,J1037,Items!$K:$K,K1037)+COUNTIFS(Items!$O:$O,J1037,Items!$P:$P,K1037)=1,0,1))</f>
        <v>0</v>
      </c>
      <c r="M1037" s="14">
        <v>0</v>
      </c>
      <c r="N1037" s="14">
        <v>136500</v>
      </c>
      <c r="T1037" s="10" t="str">
        <f>IF(RepPF!$L$4=Lists!$E$2,Lists!$E$2,IF(RepPF!$L$4&lt;&gt;"",IF($C1037=RepPF!$L$4,RepPF!$L$4,0),Lists!$E$2))</f>
        <v>Все объекты</v>
      </c>
    </row>
    <row r="1038" spans="2:20" x14ac:dyDescent="0.25">
      <c r="B1038" s="7">
        <v>45593</v>
      </c>
      <c r="C1038" s="1" t="s">
        <v>198</v>
      </c>
      <c r="J1038" s="1" t="s">
        <v>116</v>
      </c>
      <c r="K1038" s="1" t="s">
        <v>118</v>
      </c>
      <c r="L1038" s="1">
        <f>IF(OR(B1038=0,B1038=""),0,IF(COUNTIFS(Items!$E:$E,J1038,Items!$F:$F,K1038)+COUNTIFS(Items!$J:$J,J1038,Items!$K:$K,K1038)+COUNTIFS(Items!$O:$O,J1038,Items!$P:$P,K1038)=1,0,1))</f>
        <v>0</v>
      </c>
      <c r="M1038" s="14">
        <v>0</v>
      </c>
      <c r="N1038" s="14">
        <v>184500</v>
      </c>
      <c r="T1038" s="10" t="str">
        <f>IF(RepPF!$L$4=Lists!$E$2,Lists!$E$2,IF(RepPF!$L$4&lt;&gt;"",IF($C1038=RepPF!$L$4,RepPF!$L$4,0),Lists!$E$2))</f>
        <v>Все объекты</v>
      </c>
    </row>
    <row r="1039" spans="2:20" x14ac:dyDescent="0.25">
      <c r="B1039" s="7">
        <v>45623</v>
      </c>
      <c r="C1039" s="1" t="s">
        <v>198</v>
      </c>
      <c r="J1039" s="1" t="s">
        <v>116</v>
      </c>
      <c r="K1039" s="1" t="s">
        <v>117</v>
      </c>
      <c r="L1039" s="1">
        <f>IF(OR(B1039=0,B1039=""),0,IF(COUNTIFS(Items!$E:$E,J1039,Items!$F:$F,K1039)+COUNTIFS(Items!$J:$J,J1039,Items!$K:$K,K1039)+COUNTIFS(Items!$O:$O,J1039,Items!$P:$P,K1039)=1,0,1))</f>
        <v>0</v>
      </c>
      <c r="M1039" s="14">
        <v>0</v>
      </c>
      <c r="N1039" s="14">
        <v>138000</v>
      </c>
      <c r="T1039" s="10" t="str">
        <f>IF(RepPF!$L$4=Lists!$E$2,Lists!$E$2,IF(RepPF!$L$4&lt;&gt;"",IF($C1039=RepPF!$L$4,RepPF!$L$4,0),Lists!$E$2))</f>
        <v>Все объекты</v>
      </c>
    </row>
    <row r="1040" spans="2:20" x14ac:dyDescent="0.25">
      <c r="B1040" s="7">
        <v>45623</v>
      </c>
      <c r="C1040" s="1" t="s">
        <v>198</v>
      </c>
      <c r="J1040" s="1" t="s">
        <v>116</v>
      </c>
      <c r="K1040" s="1" t="s">
        <v>117</v>
      </c>
      <c r="L1040" s="1">
        <f>IF(OR(B1040=0,B1040=""),0,IF(COUNTIFS(Items!$E:$E,J1040,Items!$F:$F,K1040)+COUNTIFS(Items!$J:$J,J1040,Items!$K:$K,K1040)+COUNTIFS(Items!$O:$O,J1040,Items!$P:$P,K1040)=1,0,1))</f>
        <v>0</v>
      </c>
      <c r="M1040" s="14">
        <v>0</v>
      </c>
      <c r="N1040" s="14">
        <v>213400.49999999997</v>
      </c>
      <c r="T1040" s="10" t="str">
        <f>IF(RepPF!$L$4=Lists!$E$2,Lists!$E$2,IF(RepPF!$L$4&lt;&gt;"",IF($C1040=RepPF!$L$4,RepPF!$L$4,0),Lists!$E$2))</f>
        <v>Все объекты</v>
      </c>
    </row>
    <row r="1041" spans="2:20" x14ac:dyDescent="0.25">
      <c r="B1041" s="7">
        <v>45654</v>
      </c>
      <c r="C1041" s="1" t="s">
        <v>198</v>
      </c>
      <c r="J1041" s="1" t="s">
        <v>116</v>
      </c>
      <c r="K1041" s="1" t="s">
        <v>118</v>
      </c>
      <c r="L1041" s="1">
        <f>IF(OR(B1041=0,B1041=""),0,IF(COUNTIFS(Items!$E:$E,J1041,Items!$F:$F,K1041)+COUNTIFS(Items!$J:$J,J1041,Items!$K:$K,K1041)+COUNTIFS(Items!$O:$O,J1041,Items!$P:$P,K1041)=1,0,1))</f>
        <v>0</v>
      </c>
      <c r="M1041" s="14">
        <v>0</v>
      </c>
      <c r="N1041" s="14">
        <v>270055.5</v>
      </c>
      <c r="T1041" s="10" t="str">
        <f>IF(RepPF!$L$4=Lists!$E$2,Lists!$E$2,IF(RepPF!$L$4&lt;&gt;"",IF($C1041=RepPF!$L$4,RepPF!$L$4,0),Lists!$E$2))</f>
        <v>Все объекты</v>
      </c>
    </row>
    <row r="1042" spans="2:20" x14ac:dyDescent="0.25">
      <c r="B1042" s="7">
        <v>45654</v>
      </c>
      <c r="C1042" s="1" t="s">
        <v>198</v>
      </c>
      <c r="J1042" s="1" t="s">
        <v>116</v>
      </c>
      <c r="K1042" s="1" t="s">
        <v>117</v>
      </c>
      <c r="L1042" s="1">
        <f>IF(OR(B1042=0,B1042=""),0,IF(COUNTIFS(Items!$E:$E,J1042,Items!$F:$F,K1042)+COUNTIFS(Items!$J:$J,J1042,Items!$K:$K,K1042)+COUNTIFS(Items!$O:$O,J1042,Items!$P:$P,K1042)=1,0,1))</f>
        <v>0</v>
      </c>
      <c r="M1042" s="14">
        <v>0</v>
      </c>
      <c r="N1042" s="14">
        <v>136500</v>
      </c>
      <c r="T1042" s="10" t="str">
        <f>IF(RepPF!$L$4=Lists!$E$2,Lists!$E$2,IF(RepPF!$L$4&lt;&gt;"",IF($C1042=RepPF!$L$4,RepPF!$L$4,0),Lists!$E$2))</f>
        <v>Все объекты</v>
      </c>
    </row>
    <row r="1043" spans="2:20" x14ac:dyDescent="0.25">
      <c r="B1043" s="7">
        <v>45685</v>
      </c>
      <c r="C1043" s="1" t="s">
        <v>198</v>
      </c>
      <c r="J1043" s="1" t="s">
        <v>116</v>
      </c>
      <c r="K1043" s="1" t="s">
        <v>118</v>
      </c>
      <c r="L1043" s="1">
        <f>IF(OR(B1043=0,B1043=""),0,IF(COUNTIFS(Items!$E:$E,J1043,Items!$F:$F,K1043)+COUNTIFS(Items!$J:$J,J1043,Items!$K:$K,K1043)+COUNTIFS(Items!$O:$O,J1043,Items!$P:$P,K1043)=1,0,1))</f>
        <v>0</v>
      </c>
      <c r="M1043" s="14">
        <v>0</v>
      </c>
      <c r="N1043" s="14">
        <v>184500</v>
      </c>
      <c r="T1043" s="10" t="str">
        <f>IF(RepPF!$L$4=Lists!$E$2,Lists!$E$2,IF(RepPF!$L$4&lt;&gt;"",IF($C1043=RepPF!$L$4,RepPF!$L$4,0),Lists!$E$2))</f>
        <v>Все объекты</v>
      </c>
    </row>
    <row r="1044" spans="2:20" x14ac:dyDescent="0.25">
      <c r="B1044" s="7">
        <v>45685</v>
      </c>
      <c r="C1044" s="1" t="s">
        <v>198</v>
      </c>
      <c r="J1044" s="1" t="s">
        <v>116</v>
      </c>
      <c r="K1044" s="1" t="s">
        <v>117</v>
      </c>
      <c r="L1044" s="1">
        <f>IF(OR(B1044=0,B1044=""),0,IF(COUNTIFS(Items!$E:$E,J1044,Items!$F:$F,K1044)+COUNTIFS(Items!$J:$J,J1044,Items!$K:$K,K1044)+COUNTIFS(Items!$O:$O,J1044,Items!$P:$P,K1044)=1,0,1))</f>
        <v>0</v>
      </c>
      <c r="M1044" s="14">
        <v>0</v>
      </c>
      <c r="N1044" s="14">
        <v>138000</v>
      </c>
      <c r="T1044" s="10" t="str">
        <f>IF(RepPF!$L$4=Lists!$E$2,Lists!$E$2,IF(RepPF!$L$4&lt;&gt;"",IF($C1044=RepPF!$L$4,RepPF!$L$4,0),Lists!$E$2))</f>
        <v>Все объекты</v>
      </c>
    </row>
    <row r="1045" spans="2:20" x14ac:dyDescent="0.25">
      <c r="B1045" s="7">
        <v>45529</v>
      </c>
      <c r="C1045" s="1" t="s">
        <v>198</v>
      </c>
      <c r="J1045" s="1" t="s">
        <v>116</v>
      </c>
      <c r="K1045" s="1" t="s">
        <v>118</v>
      </c>
      <c r="L1045" s="1">
        <f>IF(OR(B1045=0,B1045=""),0,IF(COUNTIFS(Items!$E:$E,J1045,Items!$F:$F,K1045)+COUNTIFS(Items!$J:$J,J1045,Items!$K:$K,K1045)+COUNTIFS(Items!$O:$O,J1045,Items!$P:$P,K1045)=1,0,1))</f>
        <v>0</v>
      </c>
      <c r="M1045" s="14">
        <v>0</v>
      </c>
      <c r="N1045" s="14">
        <v>169499.99999999997</v>
      </c>
      <c r="T1045" s="10" t="str">
        <f>IF(RepPF!$L$4=Lists!$E$2,Lists!$E$2,IF(RepPF!$L$4&lt;&gt;"",IF($C1045=RepPF!$L$4,RepPF!$L$4,0),Lists!$E$2))</f>
        <v>Все объекты</v>
      </c>
    </row>
    <row r="1046" spans="2:20" x14ac:dyDescent="0.25">
      <c r="B1046" s="7">
        <v>45534</v>
      </c>
      <c r="C1046" s="1" t="s">
        <v>198</v>
      </c>
      <c r="J1046" s="1" t="s">
        <v>116</v>
      </c>
      <c r="K1046" s="1" t="s">
        <v>119</v>
      </c>
      <c r="L1046" s="1">
        <f>IF(OR(B1046=0,B1046=""),0,IF(COUNTIFS(Items!$E:$E,J1046,Items!$F:$F,K1046)+COUNTIFS(Items!$J:$J,J1046,Items!$K:$K,K1046)+COUNTIFS(Items!$O:$O,J1046,Items!$P:$P,K1046)=1,0,1))</f>
        <v>0</v>
      </c>
      <c r="M1046" s="14">
        <v>0</v>
      </c>
      <c r="N1046" s="14">
        <v>57200</v>
      </c>
      <c r="T1046" s="10" t="str">
        <f>IF(RepPF!$L$4=Lists!$E$2,Lists!$E$2,IF(RepPF!$L$4&lt;&gt;"",IF($C1046=RepPF!$L$4,RepPF!$L$4,0),Lists!$E$2))</f>
        <v>Все объекты</v>
      </c>
    </row>
    <row r="1047" spans="2:20" x14ac:dyDescent="0.25">
      <c r="B1047" s="7">
        <v>45564</v>
      </c>
      <c r="C1047" s="1" t="s">
        <v>198</v>
      </c>
      <c r="J1047" s="1" t="s">
        <v>116</v>
      </c>
      <c r="K1047" s="1" t="s">
        <v>119</v>
      </c>
      <c r="L1047" s="1">
        <f>IF(OR(B1047=0,B1047=""),0,IF(COUNTIFS(Items!$E:$E,J1047,Items!$F:$F,K1047)+COUNTIFS(Items!$J:$J,J1047,Items!$K:$K,K1047)+COUNTIFS(Items!$O:$O,J1047,Items!$P:$P,K1047)=1,0,1))</f>
        <v>0</v>
      </c>
      <c r="M1047" s="14">
        <v>0</v>
      </c>
      <c r="N1047" s="14">
        <v>16380</v>
      </c>
      <c r="T1047" s="10" t="str">
        <f>IF(RepPF!$L$4=Lists!$E$2,Lists!$E$2,IF(RepPF!$L$4&lt;&gt;"",IF($C1047=RepPF!$L$4,RepPF!$L$4,0),Lists!$E$2))</f>
        <v>Все объекты</v>
      </c>
    </row>
    <row r="1048" spans="2:20" x14ac:dyDescent="0.25">
      <c r="B1048" s="7">
        <v>45636</v>
      </c>
      <c r="C1048" s="1" t="s">
        <v>198</v>
      </c>
      <c r="J1048" s="1" t="s">
        <v>116</v>
      </c>
      <c r="K1048" s="1" t="s">
        <v>119</v>
      </c>
      <c r="L1048" s="1">
        <f>IF(OR(B1048=0,B1048=""),0,IF(COUNTIFS(Items!$E:$E,J1048,Items!$F:$F,K1048)+COUNTIFS(Items!$J:$J,J1048,Items!$K:$K,K1048)+COUNTIFS(Items!$O:$O,J1048,Items!$P:$P,K1048)=1,0,1))</f>
        <v>0</v>
      </c>
      <c r="M1048" s="14">
        <v>0</v>
      </c>
      <c r="N1048" s="14">
        <v>49200</v>
      </c>
      <c r="T1048" s="10" t="str">
        <f>IF(RepPF!$L$4=Lists!$E$2,Lists!$E$2,IF(RepPF!$L$4&lt;&gt;"",IF($C1048=RepPF!$L$4,RepPF!$L$4,0),Lists!$E$2))</f>
        <v>Все объекты</v>
      </c>
    </row>
    <row r="1049" spans="2:20" x14ac:dyDescent="0.25">
      <c r="B1049" s="7">
        <v>45654</v>
      </c>
      <c r="C1049" s="1" t="s">
        <v>198</v>
      </c>
      <c r="J1049" s="1" t="s">
        <v>116</v>
      </c>
      <c r="K1049" s="1" t="s">
        <v>119</v>
      </c>
      <c r="L1049" s="1">
        <f>IF(OR(B1049=0,B1049=""),0,IF(COUNTIFS(Items!$E:$E,J1049,Items!$F:$F,K1049)+COUNTIFS(Items!$J:$J,J1049,Items!$K:$K,K1049)+COUNTIFS(Items!$O:$O,J1049,Items!$P:$P,K1049)=1,0,1))</f>
        <v>0</v>
      </c>
      <c r="M1049" s="14">
        <v>0</v>
      </c>
      <c r="N1049" s="14">
        <v>36800</v>
      </c>
      <c r="T1049" s="10" t="str">
        <f>IF(RepPF!$L$4=Lists!$E$2,Lists!$E$2,IF(RepPF!$L$4&lt;&gt;"",IF($C1049=RepPF!$L$4,RepPF!$L$4,0),Lists!$E$2))</f>
        <v>Все объекты</v>
      </c>
    </row>
    <row r="1050" spans="2:20" x14ac:dyDescent="0.25">
      <c r="B1050" s="7">
        <v>45688</v>
      </c>
      <c r="C1050" s="1" t="s">
        <v>198</v>
      </c>
      <c r="J1050" s="1" t="s">
        <v>116</v>
      </c>
      <c r="K1050" s="1" t="s">
        <v>119</v>
      </c>
      <c r="L1050" s="1">
        <f>IF(OR(B1050=0,B1050=""),0,IF(COUNTIFS(Items!$E:$E,J1050,Items!$F:$F,K1050)+COUNTIFS(Items!$J:$J,J1050,Items!$K:$K,K1050)+COUNTIFS(Items!$O:$O,J1050,Items!$P:$P,K1050)=1,0,1))</f>
        <v>0</v>
      </c>
      <c r="M1050" s="14">
        <v>0</v>
      </c>
      <c r="N1050" s="14">
        <v>45199.999999999993</v>
      </c>
      <c r="T1050" s="10" t="str">
        <f>IF(RepPF!$L$4=Lists!$E$2,Lists!$E$2,IF(RepPF!$L$4&lt;&gt;"",IF($C1050=RepPF!$L$4,RepPF!$L$4,0),Lists!$E$2))</f>
        <v>Все объекты</v>
      </c>
    </row>
    <row r="1051" spans="2:20" x14ac:dyDescent="0.25">
      <c r="B1051" s="7">
        <v>45447</v>
      </c>
      <c r="C1051" s="1" t="s">
        <v>198</v>
      </c>
      <c r="J1051" s="1" t="s">
        <v>116</v>
      </c>
      <c r="K1051" s="1" t="s">
        <v>119</v>
      </c>
      <c r="L1051" s="1">
        <f>IF(OR(B1051=0,B1051=""),0,IF(COUNTIFS(Items!$E:$E,J1051,Items!$F:$F,K1051)+COUNTIFS(Items!$J:$J,J1051,Items!$K:$K,K1051)+COUNTIFS(Items!$O:$O,J1051,Items!$P:$P,K1051)=1,0,1))</f>
        <v>0</v>
      </c>
      <c r="M1051" s="14">
        <v>0</v>
      </c>
      <c r="N1051" s="14">
        <v>57200</v>
      </c>
      <c r="T1051" s="10" t="str">
        <f>IF(RepPF!$L$4=Lists!$E$2,Lists!$E$2,IF(RepPF!$L$4&lt;&gt;"",IF($C1051=RepPF!$L$4,RepPF!$L$4,0),Lists!$E$2))</f>
        <v>Все объекты</v>
      </c>
    </row>
    <row r="1052" spans="2:20" x14ac:dyDescent="0.25">
      <c r="B1052" s="7">
        <v>45464</v>
      </c>
      <c r="C1052" s="1" t="s">
        <v>198</v>
      </c>
      <c r="J1052" s="1" t="s">
        <v>116</v>
      </c>
      <c r="K1052" s="1" t="s">
        <v>120</v>
      </c>
      <c r="L1052" s="1">
        <f>IF(OR(B1052=0,B1052=""),0,IF(COUNTIFS(Items!$E:$E,J1052,Items!$F:$F,K1052)+COUNTIFS(Items!$J:$J,J1052,Items!$K:$K,K1052)+COUNTIFS(Items!$O:$O,J1052,Items!$P:$P,K1052)=1,0,1))</f>
        <v>0</v>
      </c>
      <c r="M1052" s="14">
        <v>0</v>
      </c>
      <c r="N1052" s="14">
        <v>22750</v>
      </c>
      <c r="T1052" s="10" t="str">
        <f>IF(RepPF!$L$4=Lists!$E$2,Lists!$E$2,IF(RepPF!$L$4&lt;&gt;"",IF($C1052=RepPF!$L$4,RepPF!$L$4,0),Lists!$E$2))</f>
        <v>Все объекты</v>
      </c>
    </row>
    <row r="1053" spans="2:20" x14ac:dyDescent="0.25">
      <c r="B1053" s="7">
        <v>45506</v>
      </c>
      <c r="C1053" s="1" t="s">
        <v>198</v>
      </c>
      <c r="J1053" s="1" t="s">
        <v>116</v>
      </c>
      <c r="K1053" s="1" t="s">
        <v>120</v>
      </c>
      <c r="L1053" s="1">
        <f>IF(OR(B1053=0,B1053=""),0,IF(COUNTIFS(Items!$E:$E,J1053,Items!$F:$F,K1053)+COUNTIFS(Items!$J:$J,J1053,Items!$K:$K,K1053)+COUNTIFS(Items!$O:$O,J1053,Items!$P:$P,K1053)=1,0,1))</f>
        <v>0</v>
      </c>
      <c r="M1053" s="14">
        <v>0</v>
      </c>
      <c r="N1053" s="14">
        <v>30750</v>
      </c>
      <c r="T1053" s="10" t="str">
        <f>IF(RepPF!$L$4=Lists!$E$2,Lists!$E$2,IF(RepPF!$L$4&lt;&gt;"",IF($C1053=RepPF!$L$4,RepPF!$L$4,0),Lists!$E$2))</f>
        <v>Все объекты</v>
      </c>
    </row>
    <row r="1054" spans="2:20" x14ac:dyDescent="0.25">
      <c r="B1054" s="7">
        <v>45533</v>
      </c>
      <c r="C1054" s="1" t="s">
        <v>199</v>
      </c>
      <c r="J1054" s="1" t="s">
        <v>116</v>
      </c>
      <c r="K1054" s="1" t="s">
        <v>120</v>
      </c>
      <c r="L1054" s="1">
        <f>IF(OR(B1054=0,B1054=""),0,IF(COUNTIFS(Items!$E:$E,J1054,Items!$F:$F,K1054)+COUNTIFS(Items!$J:$J,J1054,Items!$K:$K,K1054)+COUNTIFS(Items!$O:$O,J1054,Items!$P:$P,K1054)=1,0,1))</f>
        <v>0</v>
      </c>
      <c r="M1054" s="14">
        <v>0</v>
      </c>
      <c r="N1054" s="14">
        <v>59143.12</v>
      </c>
      <c r="T1054" s="10" t="str">
        <f>IF(RepPF!$L$4=Lists!$E$2,Lists!$E$2,IF(RepPF!$L$4&lt;&gt;"",IF($C1054=RepPF!$L$4,RepPF!$L$4,0),Lists!$E$2))</f>
        <v>Все объекты</v>
      </c>
    </row>
    <row r="1055" spans="2:20" x14ac:dyDescent="0.25">
      <c r="B1055" s="7">
        <v>45563</v>
      </c>
      <c r="C1055" s="1" t="s">
        <v>199</v>
      </c>
      <c r="J1055" s="1" t="s">
        <v>116</v>
      </c>
      <c r="K1055" s="1" t="s">
        <v>120</v>
      </c>
      <c r="L1055" s="1">
        <f>IF(OR(B1055=0,B1055=""),0,IF(COUNTIFS(Items!$E:$E,J1055,Items!$F:$F,K1055)+COUNTIFS(Items!$J:$J,J1055,Items!$K:$K,K1055)+COUNTIFS(Items!$O:$O,J1055,Items!$P:$P,K1055)=1,0,1))</f>
        <v>0</v>
      </c>
      <c r="M1055" s="14">
        <v>0</v>
      </c>
      <c r="N1055" s="14">
        <v>56499.999999999993</v>
      </c>
      <c r="T1055" s="10" t="str">
        <f>IF(RepPF!$L$4=Lists!$E$2,Lists!$E$2,IF(RepPF!$L$4&lt;&gt;"",IF($C1055=RepPF!$L$4,RepPF!$L$4,0),Lists!$E$2))</f>
        <v>Все объекты</v>
      </c>
    </row>
    <row r="1056" spans="2:20" x14ac:dyDescent="0.25">
      <c r="B1056" s="7">
        <v>45595</v>
      </c>
      <c r="C1056" s="1" t="s">
        <v>199</v>
      </c>
      <c r="J1056" s="1" t="s">
        <v>116</v>
      </c>
      <c r="K1056" s="1" t="s">
        <v>120</v>
      </c>
      <c r="L1056" s="1">
        <f>IF(OR(B1056=0,B1056=""),0,IF(COUNTIFS(Items!$E:$E,J1056,Items!$F:$F,K1056)+COUNTIFS(Items!$J:$J,J1056,Items!$K:$K,K1056)+COUNTIFS(Items!$O:$O,J1056,Items!$P:$P,K1056)=1,0,1))</f>
        <v>0</v>
      </c>
      <c r="M1056" s="14">
        <v>0</v>
      </c>
      <c r="N1056" s="14">
        <v>71500</v>
      </c>
      <c r="T1056" s="10" t="str">
        <f>IF(RepPF!$L$4=Lists!$E$2,Lists!$E$2,IF(RepPF!$L$4&lt;&gt;"",IF($C1056=RepPF!$L$4,RepPF!$L$4,0),Lists!$E$2))</f>
        <v>Все объекты</v>
      </c>
    </row>
    <row r="1057" spans="2:20" x14ac:dyDescent="0.25">
      <c r="B1057" s="7">
        <v>45510</v>
      </c>
      <c r="C1057" s="1" t="s">
        <v>199</v>
      </c>
      <c r="J1057" s="1" t="s">
        <v>116</v>
      </c>
      <c r="K1057" s="1" t="s">
        <v>120</v>
      </c>
      <c r="L1057" s="1">
        <f>IF(OR(B1057=0,B1057=""),0,IF(COUNTIFS(Items!$E:$E,J1057,Items!$F:$F,K1057)+COUNTIFS(Items!$J:$J,J1057,Items!$K:$K,K1057)+COUNTIFS(Items!$O:$O,J1057,Items!$P:$P,K1057)=1,0,1))</f>
        <v>0</v>
      </c>
      <c r="M1057" s="14">
        <v>0</v>
      </c>
      <c r="N1057" s="14">
        <v>45500</v>
      </c>
      <c r="T1057" s="10" t="str">
        <f>IF(RepPF!$L$4=Lists!$E$2,Lists!$E$2,IF(RepPF!$L$4&lt;&gt;"",IF($C1057=RepPF!$L$4,RepPF!$L$4,0),Lists!$E$2))</f>
        <v>Все объекты</v>
      </c>
    </row>
    <row r="1058" spans="2:20" x14ac:dyDescent="0.25">
      <c r="B1058" s="7">
        <v>45534</v>
      </c>
      <c r="C1058" s="1" t="s">
        <v>199</v>
      </c>
      <c r="J1058" s="1" t="s">
        <v>116</v>
      </c>
      <c r="K1058" s="1" t="s">
        <v>121</v>
      </c>
      <c r="L1058" s="1">
        <f>IF(OR(B1058=0,B1058=""),0,IF(COUNTIFS(Items!$E:$E,J1058,Items!$F:$F,K1058)+COUNTIFS(Items!$J:$J,J1058,Items!$K:$K,K1058)+COUNTIFS(Items!$O:$O,J1058,Items!$P:$P,K1058)=1,0,1))</f>
        <v>0</v>
      </c>
      <c r="M1058" s="14">
        <v>0</v>
      </c>
      <c r="N1058" s="14">
        <v>44280</v>
      </c>
      <c r="T1058" s="10" t="str">
        <f>IF(RepPF!$L$4=Lists!$E$2,Lists!$E$2,IF(RepPF!$L$4&lt;&gt;"",IF($C1058=RepPF!$L$4,RepPF!$L$4,0),Lists!$E$2))</f>
        <v>Все объекты</v>
      </c>
    </row>
    <row r="1059" spans="2:20" x14ac:dyDescent="0.25">
      <c r="B1059" s="7">
        <v>45563</v>
      </c>
      <c r="C1059" s="1" t="s">
        <v>199</v>
      </c>
      <c r="J1059" s="1" t="s">
        <v>116</v>
      </c>
      <c r="K1059" s="1" t="s">
        <v>121</v>
      </c>
      <c r="L1059" s="1">
        <f>IF(OR(B1059=0,B1059=""),0,IF(COUNTIFS(Items!$E:$E,J1059,Items!$F:$F,K1059)+COUNTIFS(Items!$J:$J,J1059,Items!$K:$K,K1059)+COUNTIFS(Items!$O:$O,J1059,Items!$P:$P,K1059)=1,0,1))</f>
        <v>0</v>
      </c>
      <c r="M1059" s="14">
        <v>0</v>
      </c>
      <c r="N1059" s="14">
        <v>55200</v>
      </c>
      <c r="T1059" s="10" t="str">
        <f>IF(RepPF!$L$4=Lists!$E$2,Lists!$E$2,IF(RepPF!$L$4&lt;&gt;"",IF($C1059=RepPF!$L$4,RepPF!$L$4,0),Lists!$E$2))</f>
        <v>Все объекты</v>
      </c>
    </row>
    <row r="1060" spans="2:20" x14ac:dyDescent="0.25">
      <c r="B1060" s="7">
        <v>45596</v>
      </c>
      <c r="C1060" s="1" t="s">
        <v>199</v>
      </c>
      <c r="J1060" s="1" t="s">
        <v>116</v>
      </c>
      <c r="K1060" s="1" t="s">
        <v>121</v>
      </c>
      <c r="L1060" s="1">
        <f>IF(OR(B1060=0,B1060=""),0,IF(COUNTIFS(Items!$E:$E,J1060,Items!$F:$F,K1060)+COUNTIFS(Items!$J:$J,J1060,Items!$K:$K,K1060)+COUNTIFS(Items!$O:$O,J1060,Items!$P:$P,K1060)=1,0,1))</f>
        <v>0</v>
      </c>
      <c r="M1060" s="14">
        <v>0</v>
      </c>
      <c r="N1060" s="14">
        <v>79099.999999999985</v>
      </c>
      <c r="T1060" s="10" t="str">
        <f>IF(RepPF!$L$4=Lists!$E$2,Lists!$E$2,IF(RepPF!$L$4&lt;&gt;"",IF($C1060=RepPF!$L$4,RepPF!$L$4,0),Lists!$E$2))</f>
        <v>Все объекты</v>
      </c>
    </row>
    <row r="1061" spans="2:20" x14ac:dyDescent="0.25">
      <c r="B1061" s="7">
        <v>45658</v>
      </c>
      <c r="C1061" s="1" t="s">
        <v>199</v>
      </c>
      <c r="J1061" s="1" t="s">
        <v>116</v>
      </c>
      <c r="K1061" s="1" t="s">
        <v>121</v>
      </c>
      <c r="L1061" s="1">
        <f>IF(OR(B1061=0,B1061=""),0,IF(COUNTIFS(Items!$E:$E,J1061,Items!$F:$F,K1061)+COUNTIFS(Items!$J:$J,J1061,Items!$K:$K,K1061)+COUNTIFS(Items!$O:$O,J1061,Items!$P:$P,K1061)=1,0,1))</f>
        <v>0</v>
      </c>
      <c r="M1061" s="14">
        <v>0</v>
      </c>
      <c r="N1061" s="14">
        <v>114400</v>
      </c>
      <c r="T1061" s="10" t="str">
        <f>IF(RepPF!$L$4=Lists!$E$2,Lists!$E$2,IF(RepPF!$L$4&lt;&gt;"",IF($C1061=RepPF!$L$4,RepPF!$L$4,0),Lists!$E$2))</f>
        <v>Все объекты</v>
      </c>
    </row>
    <row r="1062" spans="2:20" x14ac:dyDescent="0.25">
      <c r="B1062" s="7">
        <v>45686</v>
      </c>
      <c r="C1062" s="1" t="s">
        <v>199</v>
      </c>
      <c r="J1062" s="1" t="s">
        <v>116</v>
      </c>
      <c r="K1062" s="1" t="s">
        <v>121</v>
      </c>
      <c r="L1062" s="1">
        <f>IF(OR(B1062=0,B1062=""),0,IF(COUNTIFS(Items!$E:$E,J1062,Items!$F:$F,K1062)+COUNTIFS(Items!$J:$J,J1062,Items!$K:$K,K1062)+COUNTIFS(Items!$O:$O,J1062,Items!$P:$P,K1062)=1,0,1))</f>
        <v>0</v>
      </c>
      <c r="M1062" s="14">
        <v>0</v>
      </c>
      <c r="N1062" s="14">
        <v>72800</v>
      </c>
      <c r="T1062" s="10" t="str">
        <f>IF(RepPF!$L$4=Lists!$E$2,Lists!$E$2,IF(RepPF!$L$4&lt;&gt;"",IF($C1062=RepPF!$L$4,RepPF!$L$4,0),Lists!$E$2))</f>
        <v>Все объекты</v>
      </c>
    </row>
    <row r="1063" spans="2:20" x14ac:dyDescent="0.25">
      <c r="B1063" s="7">
        <v>45318</v>
      </c>
      <c r="C1063" s="1" t="s">
        <v>199</v>
      </c>
      <c r="J1063" s="1" t="s">
        <v>116</v>
      </c>
      <c r="K1063" s="1" t="s">
        <v>121</v>
      </c>
      <c r="L1063" s="1">
        <f>IF(OR(B1063=0,B1063=""),0,IF(COUNTIFS(Items!$E:$E,J1063,Items!$F:$F,K1063)+COUNTIFS(Items!$J:$J,J1063,Items!$K:$K,K1063)+COUNTIFS(Items!$O:$O,J1063,Items!$P:$P,K1063)=1,0,1))</f>
        <v>0</v>
      </c>
      <c r="M1063" s="14">
        <v>0</v>
      </c>
      <c r="N1063" s="14">
        <v>98400</v>
      </c>
      <c r="T1063" s="10" t="str">
        <f>IF(RepPF!$L$4=Lists!$E$2,Lists!$E$2,IF(RepPF!$L$4&lt;&gt;"",IF($C1063=RepPF!$L$4,RepPF!$L$4,0),Lists!$E$2))</f>
        <v>Все объекты</v>
      </c>
    </row>
    <row r="1064" spans="2:20" x14ac:dyDescent="0.25">
      <c r="B1064" s="7">
        <v>45366</v>
      </c>
      <c r="C1064" s="1" t="s">
        <v>199</v>
      </c>
      <c r="J1064" s="1" t="s">
        <v>116</v>
      </c>
      <c r="K1064" s="1" t="s">
        <v>122</v>
      </c>
      <c r="L1064" s="1">
        <f>IF(OR(B1064=0,B1064=""),0,IF(COUNTIFS(Items!$E:$E,J1064,Items!$F:$F,K1064)+COUNTIFS(Items!$J:$J,J1064,Items!$K:$K,K1064)+COUNTIFS(Items!$O:$O,J1064,Items!$P:$P,K1064)=1,0,1))</f>
        <v>0</v>
      </c>
      <c r="M1064" s="14">
        <v>0</v>
      </c>
      <c r="N1064" s="14">
        <v>18400</v>
      </c>
      <c r="T1064" s="10" t="str">
        <f>IF(RepPF!$L$4=Lists!$E$2,Lists!$E$2,IF(RepPF!$L$4&lt;&gt;"",IF($C1064=RepPF!$L$4,RepPF!$L$4,0),Lists!$E$2))</f>
        <v>Все объекты</v>
      </c>
    </row>
    <row r="1065" spans="2:20" x14ac:dyDescent="0.25">
      <c r="B1065" s="7">
        <v>45385</v>
      </c>
      <c r="C1065" s="1" t="s">
        <v>199</v>
      </c>
      <c r="J1065" s="1" t="s">
        <v>116</v>
      </c>
      <c r="K1065" s="1" t="s">
        <v>122</v>
      </c>
      <c r="L1065" s="1">
        <f>IF(OR(B1065=0,B1065=""),0,IF(COUNTIFS(Items!$E:$E,J1065,Items!$F:$F,K1065)+COUNTIFS(Items!$J:$J,J1065,Items!$K:$K,K1065)+COUNTIFS(Items!$O:$O,J1065,Items!$P:$P,K1065)=1,0,1))</f>
        <v>0</v>
      </c>
      <c r="M1065" s="14">
        <v>0</v>
      </c>
      <c r="N1065" s="14">
        <v>22599.999999999996</v>
      </c>
      <c r="T1065" s="10" t="str">
        <f>IF(RepPF!$L$4=Lists!$E$2,Lists!$E$2,IF(RepPF!$L$4&lt;&gt;"",IF($C1065=RepPF!$L$4,RepPF!$L$4,0),Lists!$E$2))</f>
        <v>Все объекты</v>
      </c>
    </row>
    <row r="1066" spans="2:20" x14ac:dyDescent="0.25">
      <c r="B1066" s="7">
        <v>45423</v>
      </c>
      <c r="C1066" s="1" t="s">
        <v>199</v>
      </c>
      <c r="J1066" s="1" t="s">
        <v>116</v>
      </c>
      <c r="K1066" s="1" t="s">
        <v>122</v>
      </c>
      <c r="L1066" s="1">
        <f>IF(OR(B1066=0,B1066=""),0,IF(COUNTIFS(Items!$E:$E,J1066,Items!$F:$F,K1066)+COUNTIFS(Items!$J:$J,J1066,Items!$K:$K,K1066)+COUNTIFS(Items!$O:$O,J1066,Items!$P:$P,K1066)=1,0,1))</f>
        <v>0</v>
      </c>
      <c r="M1066" s="14">
        <v>0</v>
      </c>
      <c r="N1066" s="14">
        <v>35750</v>
      </c>
      <c r="T1066" s="10" t="str">
        <f>IF(RepPF!$L$4=Lists!$E$2,Lists!$E$2,IF(RepPF!$L$4&lt;&gt;"",IF($C1066=RepPF!$L$4,RepPF!$L$4,0),Lists!$E$2))</f>
        <v>Все объекты</v>
      </c>
    </row>
    <row r="1067" spans="2:20" x14ac:dyDescent="0.25">
      <c r="B1067" s="7">
        <v>45444</v>
      </c>
      <c r="C1067" s="1" t="s">
        <v>199</v>
      </c>
      <c r="J1067" s="1" t="s">
        <v>116</v>
      </c>
      <c r="K1067" s="1" t="s">
        <v>122</v>
      </c>
      <c r="L1067" s="1">
        <f>IF(OR(B1067=0,B1067=""),0,IF(COUNTIFS(Items!$E:$E,J1067,Items!$F:$F,K1067)+COUNTIFS(Items!$J:$J,J1067,Items!$K:$K,K1067)+COUNTIFS(Items!$O:$O,J1067,Items!$P:$P,K1067)=1,0,1))</f>
        <v>0</v>
      </c>
      <c r="M1067" s="14">
        <v>0</v>
      </c>
      <c r="N1067" s="14">
        <v>22750</v>
      </c>
      <c r="T1067" s="10" t="str">
        <f>IF(RepPF!$L$4=Lists!$E$2,Lists!$E$2,IF(RepPF!$L$4&lt;&gt;"",IF($C1067=RepPF!$L$4,RepPF!$L$4,0),Lists!$E$2))</f>
        <v>Все объекты</v>
      </c>
    </row>
    <row r="1068" spans="2:20" x14ac:dyDescent="0.25">
      <c r="B1068" s="7">
        <v>45494</v>
      </c>
      <c r="C1068" s="1" t="s">
        <v>194</v>
      </c>
      <c r="J1068" s="1" t="s">
        <v>116</v>
      </c>
      <c r="K1068" s="1" t="s">
        <v>122</v>
      </c>
      <c r="L1068" s="1">
        <f>IF(OR(B1068=0,B1068=""),0,IF(COUNTIFS(Items!$E:$E,J1068,Items!$F:$F,K1068)+COUNTIFS(Items!$J:$J,J1068,Items!$K:$K,K1068)+COUNTIFS(Items!$O:$O,J1068,Items!$P:$P,K1068)=1,0,1))</f>
        <v>0</v>
      </c>
      <c r="M1068" s="14">
        <v>0</v>
      </c>
      <c r="N1068" s="14">
        <v>14760</v>
      </c>
      <c r="T1068" s="10" t="str">
        <f>IF(RepPF!$L$4=Lists!$E$2,Lists!$E$2,IF(RepPF!$L$4&lt;&gt;"",IF($C1068=RepPF!$L$4,RepPF!$L$4,0),Lists!$E$2))</f>
        <v>Все объекты</v>
      </c>
    </row>
    <row r="1069" spans="2:20" x14ac:dyDescent="0.25">
      <c r="B1069" s="7">
        <v>45506</v>
      </c>
      <c r="C1069" s="1" t="s">
        <v>194</v>
      </c>
      <c r="J1069" s="1" t="s">
        <v>116</v>
      </c>
      <c r="K1069" s="1" t="s">
        <v>122</v>
      </c>
      <c r="L1069" s="1">
        <f>IF(OR(B1069=0,B1069=""),0,IF(COUNTIFS(Items!$E:$E,J1069,Items!$F:$F,K1069)+COUNTIFS(Items!$J:$J,J1069,Items!$K:$K,K1069)+COUNTIFS(Items!$O:$O,J1069,Items!$P:$P,K1069)=1,0,1))</f>
        <v>0</v>
      </c>
      <c r="M1069" s="14">
        <v>0</v>
      </c>
      <c r="N1069" s="14">
        <v>11960</v>
      </c>
      <c r="T1069" s="10" t="str">
        <f>IF(RepPF!$L$4=Lists!$E$2,Lists!$E$2,IF(RepPF!$L$4&lt;&gt;"",IF($C1069=RepPF!$L$4,RepPF!$L$4,0),Lists!$E$2))</f>
        <v>Все объекты</v>
      </c>
    </row>
    <row r="1070" spans="2:20" x14ac:dyDescent="0.25">
      <c r="B1070" s="7">
        <v>45533</v>
      </c>
      <c r="C1070" s="1" t="s">
        <v>194</v>
      </c>
      <c r="J1070" s="1" t="s">
        <v>116</v>
      </c>
      <c r="K1070" s="1" t="s">
        <v>122</v>
      </c>
      <c r="L1070" s="1">
        <f>IF(OR(B1070=0,B1070=""),0,IF(COUNTIFS(Items!$E:$E,J1070,Items!$F:$F,K1070)+COUNTIFS(Items!$J:$J,J1070,Items!$K:$K,K1070)+COUNTIFS(Items!$O:$O,J1070,Items!$P:$P,K1070)=1,0,1))</f>
        <v>0</v>
      </c>
      <c r="M1070" s="14">
        <v>0</v>
      </c>
      <c r="N1070" s="14">
        <v>40356.82</v>
      </c>
      <c r="T1070" s="10" t="str">
        <f>IF(RepPF!$L$4=Lists!$E$2,Lists!$E$2,IF(RepPF!$L$4&lt;&gt;"",IF($C1070=RepPF!$L$4,RepPF!$L$4,0),Lists!$E$2))</f>
        <v>Все объекты</v>
      </c>
    </row>
    <row r="1071" spans="2:20" x14ac:dyDescent="0.25">
      <c r="B1071" s="7">
        <v>45563</v>
      </c>
      <c r="C1071" s="1" t="s">
        <v>194</v>
      </c>
      <c r="J1071" s="1" t="s">
        <v>116</v>
      </c>
      <c r="K1071" s="1" t="s">
        <v>122</v>
      </c>
      <c r="L1071" s="1">
        <f>IF(OR(B1071=0,B1071=""),0,IF(COUNTIFS(Items!$E:$E,J1071,Items!$F:$F,K1071)+COUNTIFS(Items!$J:$J,J1071,Items!$K:$K,K1071)+COUNTIFS(Items!$O:$O,J1071,Items!$P:$P,K1071)=1,0,1))</f>
        <v>0</v>
      </c>
      <c r="M1071" s="14">
        <v>0</v>
      </c>
      <c r="N1071" s="14">
        <v>71500</v>
      </c>
      <c r="T1071" s="10" t="str">
        <f>IF(RepPF!$L$4=Lists!$E$2,Lists!$E$2,IF(RepPF!$L$4&lt;&gt;"",IF($C1071=RepPF!$L$4,RepPF!$L$4,0),Lists!$E$2))</f>
        <v>Все объекты</v>
      </c>
    </row>
    <row r="1072" spans="2:20" x14ac:dyDescent="0.25">
      <c r="B1072" s="7">
        <v>45594</v>
      </c>
      <c r="C1072" s="1" t="s">
        <v>194</v>
      </c>
      <c r="J1072" s="1" t="s">
        <v>116</v>
      </c>
      <c r="K1072" s="1" t="s">
        <v>122</v>
      </c>
      <c r="L1072" s="1">
        <f>IF(OR(B1072=0,B1072=""),0,IF(COUNTIFS(Items!$E:$E,J1072,Items!$F:$F,K1072)+COUNTIFS(Items!$J:$J,J1072,Items!$K:$K,K1072)+COUNTIFS(Items!$O:$O,J1072,Items!$P:$P,K1072)=1,0,1))</f>
        <v>0</v>
      </c>
      <c r="M1072" s="14">
        <v>0</v>
      </c>
      <c r="N1072" s="14">
        <v>45500</v>
      </c>
      <c r="T1072" s="10" t="str">
        <f>IF(RepPF!$L$4=Lists!$E$2,Lists!$E$2,IF(RepPF!$L$4&lt;&gt;"",IF($C1072=RepPF!$L$4,RepPF!$L$4,0),Lists!$E$2))</f>
        <v>Все объекты</v>
      </c>
    </row>
    <row r="1073" spans="2:20" x14ac:dyDescent="0.25">
      <c r="B1073" s="7">
        <v>45685</v>
      </c>
      <c r="C1073" s="1" t="s">
        <v>194</v>
      </c>
      <c r="J1073" s="1" t="s">
        <v>116</v>
      </c>
      <c r="K1073" s="1" t="s">
        <v>122</v>
      </c>
      <c r="L1073" s="1">
        <f>IF(OR(B1073=0,B1073=""),0,IF(COUNTIFS(Items!$E:$E,J1073,Items!$F:$F,K1073)+COUNTIFS(Items!$J:$J,J1073,Items!$K:$K,K1073)+COUNTIFS(Items!$O:$O,J1073,Items!$P:$P,K1073)=1,0,1))</f>
        <v>0</v>
      </c>
      <c r="M1073" s="14">
        <v>0</v>
      </c>
      <c r="N1073" s="14">
        <v>61500</v>
      </c>
      <c r="T1073" s="10" t="str">
        <f>IF(RepPF!$L$4=Lists!$E$2,Lists!$E$2,IF(RepPF!$L$4&lt;&gt;"",IF($C1073=RepPF!$L$4,RepPF!$L$4,0),Lists!$E$2))</f>
        <v>Все объекты</v>
      </c>
    </row>
    <row r="1074" spans="2:20" x14ac:dyDescent="0.25">
      <c r="B1074" s="7">
        <v>45696</v>
      </c>
      <c r="C1074" s="1" t="s">
        <v>194</v>
      </c>
      <c r="J1074" s="1" t="s">
        <v>116</v>
      </c>
      <c r="K1074" s="1" t="s">
        <v>122</v>
      </c>
      <c r="L1074" s="1">
        <f>IF(OR(B1074=0,B1074=""),0,IF(COUNTIFS(Items!$E:$E,J1074,Items!$F:$F,K1074)+COUNTIFS(Items!$J:$J,J1074,Items!$K:$K,K1074)+COUNTIFS(Items!$O:$O,J1074,Items!$P:$P,K1074)=1,0,1))</f>
        <v>0</v>
      </c>
      <c r="M1074" s="14">
        <v>0</v>
      </c>
      <c r="N1074" s="14">
        <v>92000</v>
      </c>
      <c r="T1074" s="10" t="str">
        <f>IF(RepPF!$L$4=Lists!$E$2,Lists!$E$2,IF(RepPF!$L$4&lt;&gt;"",IF($C1074=RepPF!$L$4,RepPF!$L$4,0),Lists!$E$2))</f>
        <v>Все объекты</v>
      </c>
    </row>
    <row r="1075" spans="2:20" x14ac:dyDescent="0.25">
      <c r="B1075" s="7">
        <v>45583</v>
      </c>
      <c r="C1075" s="1" t="s">
        <v>194</v>
      </c>
      <c r="J1075" s="1" t="s">
        <v>116</v>
      </c>
      <c r="K1075" s="1" t="s">
        <v>122</v>
      </c>
      <c r="L1075" s="1">
        <f>IF(OR(B1075=0,B1075=""),0,IF(COUNTIFS(Items!$E:$E,J1075,Items!$F:$F,K1075)+COUNTIFS(Items!$J:$J,J1075,Items!$K:$K,K1075)+COUNTIFS(Items!$O:$O,J1075,Items!$P:$P,K1075)=1,0,1))</f>
        <v>0</v>
      </c>
      <c r="M1075" s="14">
        <v>0</v>
      </c>
      <c r="N1075" s="14">
        <v>22599.999999999996</v>
      </c>
      <c r="T1075" s="10" t="str">
        <f>IF(RepPF!$L$4=Lists!$E$2,Lists!$E$2,IF(RepPF!$L$4&lt;&gt;"",IF($C1075=RepPF!$L$4,RepPF!$L$4,0),Lists!$E$2))</f>
        <v>Все объекты</v>
      </c>
    </row>
    <row r="1076" spans="2:20" x14ac:dyDescent="0.25">
      <c r="B1076" s="7">
        <v>45583</v>
      </c>
      <c r="C1076" s="1" t="s">
        <v>194</v>
      </c>
      <c r="J1076" s="1" t="s">
        <v>116</v>
      </c>
      <c r="K1076" s="1" t="s">
        <v>123</v>
      </c>
      <c r="L1076" s="1">
        <f>IF(OR(B1076=0,B1076=""),0,IF(COUNTIFS(Items!$E:$E,J1076,Items!$F:$F,K1076)+COUNTIFS(Items!$J:$J,J1076,Items!$K:$K,K1076)+COUNTIFS(Items!$O:$O,J1076,Items!$P:$P,K1076)=1,0,1))</f>
        <v>0</v>
      </c>
      <c r="M1076" s="14">
        <v>0</v>
      </c>
      <c r="N1076" s="14">
        <v>357500</v>
      </c>
      <c r="T1076" s="10" t="str">
        <f>IF(RepPF!$L$4=Lists!$E$2,Lists!$E$2,IF(RepPF!$L$4&lt;&gt;"",IF($C1076=RepPF!$L$4,RepPF!$L$4,0),Lists!$E$2))</f>
        <v>Все объекты</v>
      </c>
    </row>
    <row r="1077" spans="2:20" x14ac:dyDescent="0.25">
      <c r="B1077" s="7">
        <v>45622</v>
      </c>
      <c r="C1077" s="1" t="s">
        <v>194</v>
      </c>
      <c r="J1077" s="1" t="s">
        <v>116</v>
      </c>
      <c r="K1077" s="1" t="s">
        <v>124</v>
      </c>
      <c r="L1077" s="1">
        <f>IF(OR(B1077=0,B1077=""),0,IF(COUNTIFS(Items!$E:$E,J1077,Items!$F:$F,K1077)+COUNTIFS(Items!$J:$J,J1077,Items!$K:$K,K1077)+COUNTIFS(Items!$O:$O,J1077,Items!$P:$P,K1077)=1,0,1))</f>
        <v>0</v>
      </c>
      <c r="M1077" s="14">
        <v>0</v>
      </c>
      <c r="N1077" s="14">
        <v>227500</v>
      </c>
      <c r="T1077" s="10" t="str">
        <f>IF(RepPF!$L$4=Lists!$E$2,Lists!$E$2,IF(RepPF!$L$4&lt;&gt;"",IF($C1077=RepPF!$L$4,RepPF!$L$4,0),Lists!$E$2))</f>
        <v>Все объекты</v>
      </c>
    </row>
    <row r="1078" spans="2:20" x14ac:dyDescent="0.25">
      <c r="B1078" s="7">
        <v>45622</v>
      </c>
      <c r="C1078" s="1" t="s">
        <v>194</v>
      </c>
      <c r="J1078" s="1" t="s">
        <v>116</v>
      </c>
      <c r="K1078" s="1" t="s">
        <v>123</v>
      </c>
      <c r="L1078" s="1">
        <f>IF(OR(B1078=0,B1078=""),0,IF(COUNTIFS(Items!$E:$E,J1078,Items!$F:$F,K1078)+COUNTIFS(Items!$J:$J,J1078,Items!$K:$K,K1078)+COUNTIFS(Items!$O:$O,J1078,Items!$P:$P,K1078)=1,0,1))</f>
        <v>0</v>
      </c>
      <c r="M1078" s="14">
        <v>0</v>
      </c>
      <c r="N1078" s="14">
        <v>246000</v>
      </c>
      <c r="T1078" s="10" t="str">
        <f>IF(RepPF!$L$4=Lists!$E$2,Lists!$E$2,IF(RepPF!$L$4&lt;&gt;"",IF($C1078=RepPF!$L$4,RepPF!$L$4,0),Lists!$E$2))</f>
        <v>Все объекты</v>
      </c>
    </row>
    <row r="1079" spans="2:20" x14ac:dyDescent="0.25">
      <c r="B1079" s="7">
        <v>45466</v>
      </c>
      <c r="C1079" s="1" t="s">
        <v>194</v>
      </c>
      <c r="J1079" s="1" t="s">
        <v>116</v>
      </c>
      <c r="K1079" s="1" t="s">
        <v>124</v>
      </c>
      <c r="L1079" s="1">
        <f>IF(OR(B1079=0,B1079=""),0,IF(COUNTIFS(Items!$E:$E,J1079,Items!$F:$F,K1079)+COUNTIFS(Items!$J:$J,J1079,Items!$K:$K,K1079)+COUNTIFS(Items!$O:$O,J1079,Items!$P:$P,K1079)=1,0,1))</f>
        <v>0</v>
      </c>
      <c r="M1079" s="14">
        <v>0</v>
      </c>
      <c r="N1079" s="14">
        <v>184000</v>
      </c>
      <c r="T1079" s="10" t="str">
        <f>IF(RepPF!$L$4=Lists!$E$2,Lists!$E$2,IF(RepPF!$L$4&lt;&gt;"",IF($C1079=RepPF!$L$4,RepPF!$L$4,0),Lists!$E$2))</f>
        <v>Все объекты</v>
      </c>
    </row>
    <row r="1080" spans="2:20" x14ac:dyDescent="0.25">
      <c r="B1080" s="7">
        <v>45659</v>
      </c>
      <c r="C1080" s="1" t="s">
        <v>194</v>
      </c>
      <c r="J1080" s="1" t="s">
        <v>135</v>
      </c>
      <c r="K1080" s="1" t="s">
        <v>132</v>
      </c>
      <c r="L1080" s="1">
        <f>IF(OR(B1080=0,B1080=""),0,IF(COUNTIFS(Items!$E:$E,J1080,Items!$F:$F,K1080)+COUNTIFS(Items!$J:$J,J1080,Items!$K:$K,K1080)+COUNTIFS(Items!$O:$O,J1080,Items!$P:$P,K1080)=1,0,1))</f>
        <v>0</v>
      </c>
      <c r="M1080" s="14">
        <v>0</v>
      </c>
      <c r="N1080" s="14">
        <v>17183.91</v>
      </c>
      <c r="T1080" s="10" t="str">
        <f>IF(RepPF!$L$4=Lists!$E$2,Lists!$E$2,IF(RepPF!$L$4&lt;&gt;"",IF($C1080=RepPF!$L$4,RepPF!$L$4,0),Lists!$E$2))</f>
        <v>Все объекты</v>
      </c>
    </row>
    <row r="1081" spans="2:20" x14ac:dyDescent="0.25">
      <c r="B1081" s="7">
        <v>45671</v>
      </c>
      <c r="C1081" s="1" t="s">
        <v>194</v>
      </c>
      <c r="J1081" s="1" t="s">
        <v>135</v>
      </c>
      <c r="K1081" s="1" t="s">
        <v>132</v>
      </c>
      <c r="L1081" s="1">
        <f>IF(OR(B1081=0,B1081=""),0,IF(COUNTIFS(Items!$E:$E,J1081,Items!$F:$F,K1081)+COUNTIFS(Items!$J:$J,J1081,Items!$K:$K,K1081)+COUNTIFS(Items!$O:$O,J1081,Items!$P:$P,K1081)=1,0,1))</f>
        <v>0</v>
      </c>
      <c r="M1081" s="14">
        <v>0</v>
      </c>
      <c r="N1081" s="14">
        <v>10296</v>
      </c>
      <c r="T1081" s="10" t="str">
        <f>IF(RepPF!$L$4=Lists!$E$2,Lists!$E$2,IF(RepPF!$L$4&lt;&gt;"",IF($C1081=RepPF!$L$4,RepPF!$L$4,0),Lists!$E$2))</f>
        <v>Все объекты</v>
      </c>
    </row>
    <row r="1082" spans="2:20" x14ac:dyDescent="0.25">
      <c r="B1082" s="7">
        <v>45671</v>
      </c>
      <c r="C1082" s="1" t="s">
        <v>195</v>
      </c>
      <c r="J1082" s="1" t="s">
        <v>135</v>
      </c>
      <c r="K1082" s="1" t="s">
        <v>133</v>
      </c>
      <c r="L1082" s="1">
        <f>IF(OR(B1082=0,B1082=""),0,IF(COUNTIFS(Items!$E:$E,J1082,Items!$F:$F,K1082)+COUNTIFS(Items!$J:$J,J1082,Items!$K:$K,K1082)+COUNTIFS(Items!$O:$O,J1082,Items!$P:$P,K1082)=1,0,1))</f>
        <v>0</v>
      </c>
      <c r="M1082" s="14">
        <v>0</v>
      </c>
      <c r="N1082" s="14">
        <v>1010.1</v>
      </c>
      <c r="T1082" s="10" t="str">
        <f>IF(RepPF!$L$4=Lists!$E$2,Lists!$E$2,IF(RepPF!$L$4&lt;&gt;"",IF($C1082=RepPF!$L$4,RepPF!$L$4,0),Lists!$E$2))</f>
        <v>Все объекты</v>
      </c>
    </row>
    <row r="1083" spans="2:20" x14ac:dyDescent="0.25">
      <c r="B1083" s="7">
        <v>45671</v>
      </c>
      <c r="C1083" s="1" t="s">
        <v>195</v>
      </c>
      <c r="J1083" s="1" t="s">
        <v>135</v>
      </c>
      <c r="K1083" s="1" t="s">
        <v>133</v>
      </c>
      <c r="L1083" s="1">
        <f>IF(OR(B1083=0,B1083=""),0,IF(COUNTIFS(Items!$E:$E,J1083,Items!$F:$F,K1083)+COUNTIFS(Items!$J:$J,J1083,Items!$K:$K,K1083)+COUNTIFS(Items!$O:$O,J1083,Items!$P:$P,K1083)=1,0,1))</f>
        <v>0</v>
      </c>
      <c r="M1083" s="14">
        <v>0</v>
      </c>
      <c r="N1083" s="14">
        <v>1365.3</v>
      </c>
      <c r="T1083" s="10" t="str">
        <f>IF(RepPF!$L$4=Lists!$E$2,Lists!$E$2,IF(RepPF!$L$4&lt;&gt;"",IF($C1083=RepPF!$L$4,RepPF!$L$4,0),Lists!$E$2))</f>
        <v>Все объекты</v>
      </c>
    </row>
    <row r="1084" spans="2:20" x14ac:dyDescent="0.25">
      <c r="B1084" s="7">
        <v>45671</v>
      </c>
      <c r="C1084" s="1" t="s">
        <v>195</v>
      </c>
      <c r="J1084" s="1" t="s">
        <v>135</v>
      </c>
      <c r="K1084" s="1" t="s">
        <v>132</v>
      </c>
      <c r="L1084" s="1">
        <f>IF(OR(B1084=0,B1084=""),0,IF(COUNTIFS(Items!$E:$E,J1084,Items!$F:$F,K1084)+COUNTIFS(Items!$J:$J,J1084,Items!$K:$K,K1084)+COUNTIFS(Items!$O:$O,J1084,Items!$P:$P,K1084)=1,0,1))</f>
        <v>0</v>
      </c>
      <c r="M1084" s="14">
        <v>0</v>
      </c>
      <c r="N1084" s="14">
        <v>40.480000000000004</v>
      </c>
      <c r="T1084" s="10" t="str">
        <f>IF(RepPF!$L$4=Lists!$E$2,Lists!$E$2,IF(RepPF!$L$4&lt;&gt;"",IF($C1084=RepPF!$L$4,RepPF!$L$4,0),Lists!$E$2))</f>
        <v>Все объекты</v>
      </c>
    </row>
    <row r="1085" spans="2:20" x14ac:dyDescent="0.25">
      <c r="B1085" s="7">
        <v>45678</v>
      </c>
      <c r="C1085" s="1" t="s">
        <v>196</v>
      </c>
      <c r="J1085" s="1" t="s">
        <v>135</v>
      </c>
      <c r="K1085" s="1" t="s">
        <v>132</v>
      </c>
      <c r="L1085" s="1">
        <f>IF(OR(B1085=0,B1085=""),0,IF(COUNTIFS(Items!$E:$E,J1085,Items!$F:$F,K1085)+COUNTIFS(Items!$J:$J,J1085,Items!$K:$K,K1085)+COUNTIFS(Items!$O:$O,J1085,Items!$P:$P,K1085)=1,0,1))</f>
        <v>0</v>
      </c>
      <c r="M1085" s="14">
        <v>0</v>
      </c>
      <c r="N1085" s="14">
        <v>1241.8699999999999</v>
      </c>
      <c r="T1085" s="10" t="str">
        <f>IF(RepPF!$L$4=Lists!$E$2,Lists!$E$2,IF(RepPF!$L$4&lt;&gt;"",IF($C1085=RepPF!$L$4,RepPF!$L$4,0),Lists!$E$2))</f>
        <v>Все объекты</v>
      </c>
    </row>
    <row r="1086" spans="2:20" x14ac:dyDescent="0.25">
      <c r="B1086" s="7">
        <v>45685</v>
      </c>
      <c r="C1086" s="1" t="s">
        <v>196</v>
      </c>
      <c r="J1086" s="1" t="s">
        <v>135</v>
      </c>
      <c r="K1086" s="1" t="s">
        <v>133</v>
      </c>
      <c r="L1086" s="1">
        <f>IF(OR(B1086=0,B1086=""),0,IF(COUNTIFS(Items!$E:$E,J1086,Items!$F:$F,K1086)+COUNTIFS(Items!$J:$J,J1086,Items!$K:$K,K1086)+COUNTIFS(Items!$O:$O,J1086,Items!$P:$P,K1086)=1,0,1))</f>
        <v>0</v>
      </c>
      <c r="M1086" s="14">
        <v>0</v>
      </c>
      <c r="N1086" s="14">
        <v>19533.8</v>
      </c>
      <c r="T1086" s="10" t="str">
        <f>IF(RepPF!$L$4=Lists!$E$2,Lists!$E$2,IF(RepPF!$L$4&lt;&gt;"",IF($C1086=RepPF!$L$4,RepPF!$L$4,0),Lists!$E$2))</f>
        <v>Все объекты</v>
      </c>
    </row>
    <row r="1087" spans="2:20" x14ac:dyDescent="0.25">
      <c r="B1087" s="7">
        <v>45692</v>
      </c>
      <c r="C1087" s="1" t="s">
        <v>196</v>
      </c>
      <c r="J1087" s="1" t="s">
        <v>135</v>
      </c>
      <c r="K1087" s="1" t="s">
        <v>133</v>
      </c>
      <c r="L1087" s="1">
        <f>IF(OR(B1087=0,B1087=""),0,IF(COUNTIFS(Items!$E:$E,J1087,Items!$F:$F,K1087)+COUNTIFS(Items!$J:$J,J1087,Items!$K:$K,K1087)+COUNTIFS(Items!$O:$O,J1087,Items!$P:$P,K1087)=1,0,1))</f>
        <v>0</v>
      </c>
      <c r="M1087" s="14">
        <v>0</v>
      </c>
      <c r="N1087" s="14">
        <v>5286.1900000000005</v>
      </c>
      <c r="T1087" s="10" t="str">
        <f>IF(RepPF!$L$4=Lists!$E$2,Lists!$E$2,IF(RepPF!$L$4&lt;&gt;"",IF($C1087=RepPF!$L$4,RepPF!$L$4,0),Lists!$E$2))</f>
        <v>Все объекты</v>
      </c>
    </row>
    <row r="1088" spans="2:20" x14ac:dyDescent="0.25">
      <c r="B1088" s="7">
        <v>45466</v>
      </c>
      <c r="C1088" s="1" t="s">
        <v>196</v>
      </c>
      <c r="J1088" s="1" t="s">
        <v>135</v>
      </c>
      <c r="K1088" s="1" t="s">
        <v>133</v>
      </c>
      <c r="L1088" s="1">
        <f>IF(OR(B1088=0,B1088=""),0,IF(COUNTIFS(Items!$E:$E,J1088,Items!$F:$F,K1088)+COUNTIFS(Items!$J:$J,J1088,Items!$K:$K,K1088)+COUNTIFS(Items!$O:$O,J1088,Items!$P:$P,K1088)=1,0,1))</f>
        <v>0</v>
      </c>
      <c r="M1088" s="14">
        <v>0</v>
      </c>
      <c r="N1088" s="14">
        <v>5869.5599999999995</v>
      </c>
      <c r="T1088" s="10" t="str">
        <f>IF(RepPF!$L$4=Lists!$E$2,Lists!$E$2,IF(RepPF!$L$4&lt;&gt;"",IF($C1088=RepPF!$L$4,RepPF!$L$4,0),Lists!$E$2))</f>
        <v>Все объекты</v>
      </c>
    </row>
    <row r="1089" spans="2:20" x14ac:dyDescent="0.25">
      <c r="B1089" s="7">
        <v>45659</v>
      </c>
      <c r="C1089" s="1" t="s">
        <v>196</v>
      </c>
      <c r="J1089" s="1" t="s">
        <v>136</v>
      </c>
      <c r="K1089" s="1" t="s">
        <v>132</v>
      </c>
      <c r="L1089" s="1">
        <f>IF(OR(B1089=0,B1089=""),0,IF(COUNTIFS(Items!$E:$E,J1089,Items!$F:$F,K1089)+COUNTIFS(Items!$J:$J,J1089,Items!$K:$K,K1089)+COUNTIFS(Items!$O:$O,J1089,Items!$P:$P,K1089)=1,0,1))</f>
        <v>0</v>
      </c>
      <c r="M1089" s="14">
        <v>0</v>
      </c>
      <c r="N1089" s="14">
        <v>13990.44</v>
      </c>
      <c r="T1089" s="10" t="str">
        <f>IF(RepPF!$L$4=Lists!$E$2,Lists!$E$2,IF(RepPF!$L$4&lt;&gt;"",IF($C1089=RepPF!$L$4,RepPF!$L$4,0),Lists!$E$2))</f>
        <v>Все объекты</v>
      </c>
    </row>
    <row r="1090" spans="2:20" x14ac:dyDescent="0.25">
      <c r="B1090" s="7">
        <v>45671</v>
      </c>
      <c r="C1090" s="1" t="s">
        <v>196</v>
      </c>
      <c r="J1090" s="1" t="s">
        <v>136</v>
      </c>
      <c r="K1090" s="1" t="s">
        <v>132</v>
      </c>
      <c r="L1090" s="1">
        <f>IF(OR(B1090=0,B1090=""),0,IF(COUNTIFS(Items!$E:$E,J1090,Items!$F:$F,K1090)+COUNTIFS(Items!$J:$J,J1090,Items!$K:$K,K1090)+COUNTIFS(Items!$O:$O,J1090,Items!$P:$P,K1090)=1,0,1))</f>
        <v>0</v>
      </c>
      <c r="M1090" s="14">
        <v>0</v>
      </c>
      <c r="N1090" s="14">
        <v>8135.9999999999991</v>
      </c>
      <c r="T1090" s="10" t="str">
        <f>IF(RepPF!$L$4=Lists!$E$2,Lists!$E$2,IF(RepPF!$L$4&lt;&gt;"",IF($C1090=RepPF!$L$4,RepPF!$L$4,0),Lists!$E$2))</f>
        <v>Все объекты</v>
      </c>
    </row>
    <row r="1091" spans="2:20" x14ac:dyDescent="0.25">
      <c r="B1091" s="7">
        <v>45671</v>
      </c>
      <c r="C1091" s="1" t="s">
        <v>195</v>
      </c>
      <c r="J1091" s="1" t="s">
        <v>136</v>
      </c>
      <c r="K1091" s="1" t="s">
        <v>133</v>
      </c>
      <c r="L1091" s="1">
        <f>IF(OR(B1091=0,B1091=""),0,IF(COUNTIFS(Items!$E:$E,J1091,Items!$F:$F,K1091)+COUNTIFS(Items!$J:$J,J1091,Items!$K:$K,K1091)+COUNTIFS(Items!$O:$O,J1091,Items!$P:$P,K1091)=1,0,1))</f>
        <v>0</v>
      </c>
      <c r="M1091" s="14">
        <v>0</v>
      </c>
      <c r="N1091" s="14">
        <v>1587.3</v>
      </c>
      <c r="T1091" s="10" t="str">
        <f>IF(RepPF!$L$4=Lists!$E$2,Lists!$E$2,IF(RepPF!$L$4&lt;&gt;"",IF($C1091=RepPF!$L$4,RepPF!$L$4,0),Lists!$E$2))</f>
        <v>Все объекты</v>
      </c>
    </row>
    <row r="1092" spans="2:20" x14ac:dyDescent="0.25">
      <c r="B1092" s="7">
        <v>45671</v>
      </c>
      <c r="C1092" s="1" t="s">
        <v>195</v>
      </c>
      <c r="J1092" s="1" t="s">
        <v>136</v>
      </c>
      <c r="K1092" s="1" t="s">
        <v>133</v>
      </c>
      <c r="L1092" s="1">
        <f>IF(OR(B1092=0,B1092=""),0,IF(COUNTIFS(Items!$E:$E,J1092,Items!$F:$F,K1092)+COUNTIFS(Items!$J:$J,J1092,Items!$K:$K,K1092)+COUNTIFS(Items!$O:$O,J1092,Items!$P:$P,K1092)=1,0,1))</f>
        <v>0</v>
      </c>
      <c r="M1092" s="14">
        <v>0</v>
      </c>
      <c r="N1092" s="14">
        <v>1010.1</v>
      </c>
      <c r="T1092" s="10" t="str">
        <f>IF(RepPF!$L$4=Lists!$E$2,Lists!$E$2,IF(RepPF!$L$4&lt;&gt;"",IF($C1092=RepPF!$L$4,RepPF!$L$4,0),Lists!$E$2))</f>
        <v>Все объекты</v>
      </c>
    </row>
    <row r="1093" spans="2:20" x14ac:dyDescent="0.25">
      <c r="B1093" s="7">
        <v>45671</v>
      </c>
      <c r="C1093" s="1" t="s">
        <v>195</v>
      </c>
      <c r="J1093" s="1" t="s">
        <v>136</v>
      </c>
      <c r="K1093" s="1" t="s">
        <v>132</v>
      </c>
      <c r="L1093" s="1">
        <f>IF(OR(B1093=0,B1093=""),0,IF(COUNTIFS(Items!$E:$E,J1093,Items!$F:$F,K1093)+COUNTIFS(Items!$J:$J,J1093,Items!$K:$K,K1093)+COUNTIFS(Items!$O:$O,J1093,Items!$P:$P,K1093)=1,0,1))</f>
        <v>0</v>
      </c>
      <c r="M1093" s="14">
        <v>0</v>
      </c>
      <c r="N1093" s="14">
        <v>54.12</v>
      </c>
      <c r="T1093" s="10" t="str">
        <f>IF(RepPF!$L$4=Lists!$E$2,Lists!$E$2,IF(RepPF!$L$4&lt;&gt;"",IF($C1093=RepPF!$L$4,RepPF!$L$4,0),Lists!$E$2))</f>
        <v>Все объекты</v>
      </c>
    </row>
    <row r="1094" spans="2:20" x14ac:dyDescent="0.25">
      <c r="B1094" s="7">
        <v>45678</v>
      </c>
      <c r="C1094" s="1" t="s">
        <v>196</v>
      </c>
      <c r="J1094" s="1" t="s">
        <v>136</v>
      </c>
      <c r="K1094" s="1" t="s">
        <v>132</v>
      </c>
      <c r="L1094" s="1">
        <f>IF(OR(B1094=0,B1094=""),0,IF(COUNTIFS(Items!$E:$E,J1094,Items!$F:$F,K1094)+COUNTIFS(Items!$J:$J,J1094,Items!$K:$K,K1094)+COUNTIFS(Items!$O:$O,J1094,Items!$P:$P,K1094)=1,0,1))</f>
        <v>0</v>
      </c>
      <c r="M1094" s="14">
        <v>0</v>
      </c>
      <c r="N1094" s="14">
        <v>1011.08</v>
      </c>
      <c r="T1094" s="10" t="str">
        <f>IF(RepPF!$L$4=Lists!$E$2,Lists!$E$2,IF(RepPF!$L$4&lt;&gt;"",IF($C1094=RepPF!$L$4,RepPF!$L$4,0),Lists!$E$2))</f>
        <v>Все объекты</v>
      </c>
    </row>
    <row r="1095" spans="2:20" x14ac:dyDescent="0.25">
      <c r="B1095" s="7">
        <v>45685</v>
      </c>
      <c r="C1095" s="1" t="s">
        <v>196</v>
      </c>
      <c r="J1095" s="1" t="s">
        <v>136</v>
      </c>
      <c r="K1095" s="1" t="s">
        <v>133</v>
      </c>
      <c r="L1095" s="1">
        <f>IF(OR(B1095=0,B1095=""),0,IF(COUNTIFS(Items!$E:$E,J1095,Items!$F:$F,K1095)+COUNTIFS(Items!$J:$J,J1095,Items!$K:$K,K1095)+COUNTIFS(Items!$O:$O,J1095,Items!$P:$P,K1095)=1,0,1))</f>
        <v>0</v>
      </c>
      <c r="M1095" s="14">
        <v>0</v>
      </c>
      <c r="N1095" s="14">
        <v>15435.8</v>
      </c>
      <c r="T1095" s="10" t="str">
        <f>IF(RepPF!$L$4=Lists!$E$2,Lists!$E$2,IF(RepPF!$L$4&lt;&gt;"",IF($C1095=RepPF!$L$4,RepPF!$L$4,0),Lists!$E$2))</f>
        <v>Все объекты</v>
      </c>
    </row>
    <row r="1096" spans="2:20" x14ac:dyDescent="0.25">
      <c r="B1096" s="7">
        <v>45692</v>
      </c>
      <c r="C1096" s="1" t="s">
        <v>196</v>
      </c>
      <c r="J1096" s="1" t="s">
        <v>136</v>
      </c>
      <c r="K1096" s="1" t="s">
        <v>133</v>
      </c>
      <c r="L1096" s="1">
        <f>IF(OR(B1096=0,B1096=""),0,IF(COUNTIFS(Items!$E:$E,J1096,Items!$F:$F,K1096)+COUNTIFS(Items!$J:$J,J1096,Items!$K:$K,K1096)+COUNTIFS(Items!$O:$O,J1096,Items!$P:$P,K1096)=1,0,1))</f>
        <v>0</v>
      </c>
      <c r="M1096" s="14">
        <v>0</v>
      </c>
      <c r="N1096" s="14">
        <v>8306.869999999999</v>
      </c>
      <c r="T1096" s="10" t="str">
        <f>IF(RepPF!$L$4=Lists!$E$2,Lists!$E$2,IF(RepPF!$L$4&lt;&gt;"",IF($C1096=RepPF!$L$4,RepPF!$L$4,0),Lists!$E$2))</f>
        <v>Все объекты</v>
      </c>
    </row>
    <row r="1097" spans="2:20" x14ac:dyDescent="0.25">
      <c r="B1097" s="7">
        <v>45568</v>
      </c>
      <c r="C1097" s="1" t="s">
        <v>196</v>
      </c>
      <c r="J1097" s="1" t="s">
        <v>136</v>
      </c>
      <c r="K1097" s="1" t="s">
        <v>133</v>
      </c>
      <c r="L1097" s="1">
        <f>IF(OR(B1097=0,B1097=""),0,IF(COUNTIFS(Items!$E:$E,J1097,Items!$F:$F,K1097)+COUNTIFS(Items!$J:$J,J1097,Items!$K:$K,K1097)+COUNTIFS(Items!$O:$O,J1097,Items!$P:$P,K1097)=1,0,1))</f>
        <v>0</v>
      </c>
      <c r="M1097" s="14">
        <v>0</v>
      </c>
      <c r="N1097" s="14">
        <v>4342.5200000000004</v>
      </c>
      <c r="T1097" s="10" t="str">
        <f>IF(RepPF!$L$4=Lists!$E$2,Lists!$E$2,IF(RepPF!$L$4&lt;&gt;"",IF($C1097=RepPF!$L$4,RepPF!$L$4,0),Lists!$E$2))</f>
        <v>Все объекты</v>
      </c>
    </row>
    <row r="1098" spans="2:20" x14ac:dyDescent="0.25">
      <c r="B1098" s="7">
        <v>45569</v>
      </c>
      <c r="C1098" s="1" t="s">
        <v>194</v>
      </c>
      <c r="J1098" s="1" t="s">
        <v>110</v>
      </c>
      <c r="K1098" s="1" t="s">
        <v>127</v>
      </c>
      <c r="L1098" s="1">
        <f>IF(OR(B1098=0,B1098=""),0,IF(COUNTIFS(Items!$E:$E,J1098,Items!$F:$F,K1098)+COUNTIFS(Items!$J:$J,J1098,Items!$K:$K,K1098)+COUNTIFS(Items!$O:$O,J1098,Items!$P:$P,K1098)=1,0,1))</f>
        <v>0</v>
      </c>
      <c r="M1098" s="14">
        <v>0</v>
      </c>
      <c r="N1098" s="14">
        <v>3690</v>
      </c>
      <c r="T1098" s="10" t="str">
        <f>IF(RepPF!$L$4=Lists!$E$2,Lists!$E$2,IF(RepPF!$L$4&lt;&gt;"",IF($C1098=RepPF!$L$4,RepPF!$L$4,0),Lists!$E$2))</f>
        <v>Все объекты</v>
      </c>
    </row>
    <row r="1099" spans="2:20" x14ac:dyDescent="0.25">
      <c r="B1099" s="7">
        <v>45574</v>
      </c>
      <c r="C1099" s="1" t="s">
        <v>194</v>
      </c>
      <c r="J1099" s="1" t="s">
        <v>110</v>
      </c>
      <c r="K1099" s="1" t="s">
        <v>127</v>
      </c>
      <c r="L1099" s="1">
        <f>IF(OR(B1099=0,B1099=""),0,IF(COUNTIFS(Items!$E:$E,J1099,Items!$F:$F,K1099)+COUNTIFS(Items!$J:$J,J1099,Items!$K:$K,K1099)+COUNTIFS(Items!$O:$O,J1099,Items!$P:$P,K1099)=1,0,1))</f>
        <v>0</v>
      </c>
      <c r="M1099" s="14">
        <v>0</v>
      </c>
      <c r="N1099" s="14">
        <v>741.52</v>
      </c>
      <c r="T1099" s="10" t="str">
        <f>IF(RepPF!$L$4=Lists!$E$2,Lists!$E$2,IF(RepPF!$L$4&lt;&gt;"",IF($C1099=RepPF!$L$4,RepPF!$L$4,0),Lists!$E$2))</f>
        <v>Все объекты</v>
      </c>
    </row>
    <row r="1100" spans="2:20" x14ac:dyDescent="0.25">
      <c r="B1100" s="7">
        <v>45574</v>
      </c>
      <c r="C1100" s="1" t="s">
        <v>194</v>
      </c>
      <c r="J1100" s="1" t="s">
        <v>110</v>
      </c>
      <c r="K1100" s="1" t="s">
        <v>127</v>
      </c>
      <c r="L1100" s="1">
        <f>IF(OR(B1100=0,B1100=""),0,IF(COUNTIFS(Items!$E:$E,J1100,Items!$F:$F,K1100)+COUNTIFS(Items!$J:$J,J1100,Items!$K:$K,K1100)+COUNTIFS(Items!$O:$O,J1100,Items!$P:$P,K1100)=1,0,1))</f>
        <v>0</v>
      </c>
      <c r="M1100" s="14">
        <v>0</v>
      </c>
      <c r="N1100" s="14">
        <v>48990.02</v>
      </c>
      <c r="T1100" s="10" t="str">
        <f>IF(RepPF!$L$4=Lists!$E$2,Lists!$E$2,IF(RepPF!$L$4&lt;&gt;"",IF($C1100=RepPF!$L$4,RepPF!$L$4,0),Lists!$E$2))</f>
        <v>Все объекты</v>
      </c>
    </row>
    <row r="1101" spans="2:20" x14ac:dyDescent="0.25">
      <c r="B1101" s="7">
        <v>45577</v>
      </c>
      <c r="C1101" s="1" t="s">
        <v>194</v>
      </c>
      <c r="J1101" s="1" t="s">
        <v>110</v>
      </c>
      <c r="K1101" s="1" t="s">
        <v>127</v>
      </c>
      <c r="L1101" s="1">
        <f>IF(OR(B1101=0,B1101=""),0,IF(COUNTIFS(Items!$E:$E,J1101,Items!$F:$F,K1101)+COUNTIFS(Items!$J:$J,J1101,Items!$K:$K,K1101)+COUNTIFS(Items!$O:$O,J1101,Items!$P:$P,K1101)=1,0,1))</f>
        <v>0</v>
      </c>
      <c r="M1101" s="14">
        <v>0</v>
      </c>
      <c r="N1101" s="14">
        <v>16087.5</v>
      </c>
      <c r="T1101" s="10" t="str">
        <f>IF(RepPF!$L$4=Lists!$E$2,Lists!$E$2,IF(RepPF!$L$4&lt;&gt;"",IF($C1101=RepPF!$L$4,RepPF!$L$4,0),Lists!$E$2))</f>
        <v>Все объекты</v>
      </c>
    </row>
    <row r="1102" spans="2:20" x14ac:dyDescent="0.25">
      <c r="B1102" s="7">
        <v>45578</v>
      </c>
      <c r="C1102" s="1" t="s">
        <v>194</v>
      </c>
      <c r="J1102" s="1" t="s">
        <v>110</v>
      </c>
      <c r="K1102" s="1" t="s">
        <v>127</v>
      </c>
      <c r="L1102" s="1">
        <f>IF(OR(B1102=0,B1102=""),0,IF(COUNTIFS(Items!$E:$E,J1102,Items!$F:$F,K1102)+COUNTIFS(Items!$J:$J,J1102,Items!$K:$K,K1102)+COUNTIFS(Items!$O:$O,J1102,Items!$P:$P,K1102)=1,0,1))</f>
        <v>0</v>
      </c>
      <c r="M1102" s="14">
        <v>0</v>
      </c>
      <c r="N1102" s="14">
        <v>7734.09</v>
      </c>
      <c r="T1102" s="10" t="str">
        <f>IF(RepPF!$L$4=Lists!$E$2,Lists!$E$2,IF(RepPF!$L$4&lt;&gt;"",IF($C1102=RepPF!$L$4,RepPF!$L$4,0),Lists!$E$2))</f>
        <v>Все объекты</v>
      </c>
    </row>
    <row r="1103" spans="2:20" x14ac:dyDescent="0.25">
      <c r="B1103" s="7">
        <v>45580</v>
      </c>
      <c r="C1103" s="1" t="s">
        <v>194</v>
      </c>
      <c r="J1103" s="1" t="s">
        <v>110</v>
      </c>
      <c r="K1103" s="1" t="s">
        <v>127</v>
      </c>
      <c r="L1103" s="1">
        <f>IF(OR(B1103=0,B1103=""),0,IF(COUNTIFS(Items!$E:$E,J1103,Items!$F:$F,K1103)+COUNTIFS(Items!$J:$J,J1103,Items!$K:$K,K1103)+COUNTIFS(Items!$O:$O,J1103,Items!$P:$P,K1103)=1,0,1))</f>
        <v>0</v>
      </c>
      <c r="M1103" s="14">
        <v>0</v>
      </c>
      <c r="N1103" s="14">
        <v>1230</v>
      </c>
      <c r="T1103" s="10" t="str">
        <f>IF(RepPF!$L$4=Lists!$E$2,Lists!$E$2,IF(RepPF!$L$4&lt;&gt;"",IF($C1103=RepPF!$L$4,RepPF!$L$4,0),Lists!$E$2))</f>
        <v>Все объекты</v>
      </c>
    </row>
    <row r="1104" spans="2:20" x14ac:dyDescent="0.25">
      <c r="B1104" s="7">
        <v>45585</v>
      </c>
      <c r="C1104" s="1" t="s">
        <v>194</v>
      </c>
      <c r="J1104" s="1" t="s">
        <v>114</v>
      </c>
      <c r="K1104" s="1" t="s">
        <v>112</v>
      </c>
      <c r="L1104" s="1">
        <f>IF(OR(B1104=0,B1104=""),0,IF(COUNTIFS(Items!$E:$E,J1104,Items!$F:$F,K1104)+COUNTIFS(Items!$J:$J,J1104,Items!$K:$K,K1104)+COUNTIFS(Items!$O:$O,J1104,Items!$P:$P,K1104)=1,0,1))</f>
        <v>0</v>
      </c>
      <c r="M1104" s="14">
        <v>0</v>
      </c>
      <c r="N1104" s="14">
        <v>874</v>
      </c>
      <c r="T1104" s="10" t="str">
        <f>IF(RepPF!$L$4=Lists!$E$2,Lists!$E$2,IF(RepPF!$L$4&lt;&gt;"",IF($C1104=RepPF!$L$4,RepPF!$L$4,0),Lists!$E$2))</f>
        <v>Все объекты</v>
      </c>
    </row>
    <row r="1105" spans="2:20" x14ac:dyDescent="0.25">
      <c r="B1105" s="7">
        <v>45592</v>
      </c>
      <c r="C1105" s="1" t="s">
        <v>194</v>
      </c>
      <c r="J1105" s="1" t="s">
        <v>114</v>
      </c>
      <c r="K1105" s="1" t="s">
        <v>112</v>
      </c>
      <c r="L1105" s="1">
        <f>IF(OR(B1105=0,B1105=""),0,IF(COUNTIFS(Items!$E:$E,J1105,Items!$F:$F,K1105)+COUNTIFS(Items!$J:$J,J1105,Items!$K:$K,K1105)+COUNTIFS(Items!$O:$O,J1105,Items!$P:$P,K1105)=1,0,1))</f>
        <v>0</v>
      </c>
      <c r="M1105" s="14">
        <v>0</v>
      </c>
      <c r="N1105" s="14">
        <v>565</v>
      </c>
      <c r="T1105" s="10" t="str">
        <f>IF(RepPF!$L$4=Lists!$E$2,Lists!$E$2,IF(RepPF!$L$4&lt;&gt;"",IF($C1105=RepPF!$L$4,RepPF!$L$4,0),Lists!$E$2))</f>
        <v>Все объекты</v>
      </c>
    </row>
    <row r="1106" spans="2:20" x14ac:dyDescent="0.25">
      <c r="B1106" s="7">
        <v>45659</v>
      </c>
      <c r="C1106" s="1" t="s">
        <v>194</v>
      </c>
      <c r="J1106" s="1" t="s">
        <v>114</v>
      </c>
      <c r="K1106" s="1" t="s">
        <v>112</v>
      </c>
      <c r="L1106" s="1">
        <f>IF(OR(B1106=0,B1106=""),0,IF(COUNTIFS(Items!$E:$E,J1106,Items!$F:$F,K1106)+COUNTIFS(Items!$J:$J,J1106,Items!$K:$K,K1106)+COUNTIFS(Items!$O:$O,J1106,Items!$P:$P,K1106)=1,0,1))</f>
        <v>0</v>
      </c>
      <c r="M1106" s="14">
        <v>0</v>
      </c>
      <c r="N1106" s="14">
        <v>715</v>
      </c>
      <c r="T1106" s="10" t="str">
        <f>IF(RepPF!$L$4=Lists!$E$2,Lists!$E$2,IF(RepPF!$L$4&lt;&gt;"",IF($C1106=RepPF!$L$4,RepPF!$L$4,0),Lists!$E$2))</f>
        <v>Все объекты</v>
      </c>
    </row>
    <row r="1107" spans="2:20" x14ac:dyDescent="0.25">
      <c r="B1107" s="7">
        <v>45659</v>
      </c>
      <c r="C1107" s="1" t="s">
        <v>195</v>
      </c>
      <c r="J1107" s="1" t="s">
        <v>114</v>
      </c>
      <c r="K1107" s="1" t="s">
        <v>112</v>
      </c>
      <c r="L1107" s="1">
        <f>IF(OR(B1107=0,B1107=""),0,IF(COUNTIFS(Items!$E:$E,J1107,Items!$F:$F,K1107)+COUNTIFS(Items!$J:$J,J1107,Items!$K:$K,K1107)+COUNTIFS(Items!$O:$O,J1107,Items!$P:$P,K1107)=1,0,1))</f>
        <v>0</v>
      </c>
      <c r="M1107" s="14">
        <v>0</v>
      </c>
      <c r="N1107" s="14">
        <v>1183</v>
      </c>
      <c r="T1107" s="10" t="str">
        <f>IF(RepPF!$L$4=Lists!$E$2,Lists!$E$2,IF(RepPF!$L$4&lt;&gt;"",IF($C1107=RepPF!$L$4,RepPF!$L$4,0),Lists!$E$2))</f>
        <v>Все объекты</v>
      </c>
    </row>
    <row r="1108" spans="2:20" x14ac:dyDescent="0.25">
      <c r="B1108" s="7">
        <v>45660</v>
      </c>
      <c r="C1108" s="1" t="s">
        <v>195</v>
      </c>
      <c r="J1108" s="1" t="s">
        <v>110</v>
      </c>
      <c r="K1108" s="1" t="s">
        <v>127</v>
      </c>
      <c r="L1108" s="1">
        <f>IF(OR(B1108=0,B1108=""),0,IF(COUNTIFS(Items!$E:$E,J1108,Items!$F:$F,K1108)+COUNTIFS(Items!$J:$J,J1108,Items!$K:$K,K1108)+COUNTIFS(Items!$O:$O,J1108,Items!$P:$P,K1108)=1,0,1))</f>
        <v>0</v>
      </c>
      <c r="M1108" s="14">
        <v>0</v>
      </c>
      <c r="N1108" s="14">
        <v>221400</v>
      </c>
      <c r="T1108" s="10" t="str">
        <f>IF(RepPF!$L$4=Lists!$E$2,Lists!$E$2,IF(RepPF!$L$4&lt;&gt;"",IF($C1108=RepPF!$L$4,RepPF!$L$4,0),Lists!$E$2))</f>
        <v>Все объекты</v>
      </c>
    </row>
    <row r="1109" spans="2:20" x14ac:dyDescent="0.25">
      <c r="B1109" s="7">
        <v>45396</v>
      </c>
      <c r="C1109" s="1" t="s">
        <v>195</v>
      </c>
      <c r="J1109" s="1" t="s">
        <v>110</v>
      </c>
      <c r="K1109" s="1" t="s">
        <v>127</v>
      </c>
      <c r="L1109" s="1">
        <f>IF(OR(B1109=0,B1109=""),0,IF(COUNTIFS(Items!$E:$E,J1109,Items!$F:$F,K1109)+COUNTIFS(Items!$J:$J,J1109,Items!$K:$K,K1109)+COUNTIFS(Items!$O:$O,J1109,Items!$P:$P,K1109)=1,0,1))</f>
        <v>0</v>
      </c>
      <c r="M1109" s="14">
        <v>0</v>
      </c>
      <c r="N1109" s="14">
        <v>368</v>
      </c>
      <c r="T1109" s="10" t="str">
        <f>IF(RepPF!$L$4=Lists!$E$2,Lists!$E$2,IF(RepPF!$L$4&lt;&gt;"",IF($C1109=RepPF!$L$4,RepPF!$L$4,0),Lists!$E$2))</f>
        <v>Все объекты</v>
      </c>
    </row>
    <row r="1110" spans="2:20" x14ac:dyDescent="0.25">
      <c r="B1110" s="7">
        <v>45400</v>
      </c>
      <c r="C1110" s="1" t="s">
        <v>195</v>
      </c>
      <c r="J1110" s="1" t="s">
        <v>110</v>
      </c>
      <c r="K1110" s="1" t="s">
        <v>127</v>
      </c>
      <c r="L1110" s="1">
        <f>IF(OR(B1110=0,B1110=""),0,IF(COUNTIFS(Items!$E:$E,J1110,Items!$F:$F,K1110)+COUNTIFS(Items!$J:$J,J1110,Items!$K:$K,K1110)+COUNTIFS(Items!$O:$O,J1110,Items!$P:$P,K1110)=1,0,1))</f>
        <v>0</v>
      </c>
      <c r="M1110" s="14">
        <v>0</v>
      </c>
      <c r="N1110" s="14">
        <v>847.49999999999989</v>
      </c>
      <c r="T1110" s="10" t="str">
        <f>IF(RepPF!$L$4=Lists!$E$2,Lists!$E$2,IF(RepPF!$L$4&lt;&gt;"",IF($C1110=RepPF!$L$4,RepPF!$L$4,0),Lists!$E$2))</f>
        <v>Все объекты</v>
      </c>
    </row>
    <row r="1111" spans="2:20" x14ac:dyDescent="0.25">
      <c r="B1111" s="7">
        <v>45404</v>
      </c>
      <c r="C1111" s="1" t="s">
        <v>195</v>
      </c>
      <c r="J1111" s="1" t="s">
        <v>110</v>
      </c>
      <c r="K1111" s="1" t="s">
        <v>127</v>
      </c>
      <c r="L1111" s="1">
        <f>IF(OR(B1111=0,B1111=""),0,IF(COUNTIFS(Items!$E:$E,J1111,Items!$F:$F,K1111)+COUNTIFS(Items!$J:$J,J1111,Items!$K:$K,K1111)+COUNTIFS(Items!$O:$O,J1111,Items!$P:$P,K1111)=1,0,1))</f>
        <v>0</v>
      </c>
      <c r="M1111" s="14">
        <v>0</v>
      </c>
      <c r="N1111" s="14">
        <v>14300</v>
      </c>
      <c r="T1111" s="10" t="str">
        <f>IF(RepPF!$L$4=Lists!$E$2,Lists!$E$2,IF(RepPF!$L$4&lt;&gt;"",IF($C1111=RepPF!$L$4,RepPF!$L$4,0),Lists!$E$2))</f>
        <v>Все объекты</v>
      </c>
    </row>
    <row r="1112" spans="2:20" x14ac:dyDescent="0.25">
      <c r="B1112" s="7">
        <v>45407</v>
      </c>
      <c r="C1112" s="1" t="s">
        <v>195</v>
      </c>
      <c r="J1112" s="1" t="s">
        <v>110</v>
      </c>
      <c r="K1112" s="1" t="s">
        <v>127</v>
      </c>
      <c r="L1112" s="1">
        <f>IF(OR(B1112=0,B1112=""),0,IF(COUNTIFS(Items!$E:$E,J1112,Items!$F:$F,K1112)+COUNTIFS(Items!$J:$J,J1112,Items!$K:$K,K1112)+COUNTIFS(Items!$O:$O,J1112,Items!$P:$P,K1112)=1,0,1))</f>
        <v>0</v>
      </c>
      <c r="M1112" s="14">
        <v>0</v>
      </c>
      <c r="N1112" s="14">
        <v>1365</v>
      </c>
      <c r="T1112" s="10" t="str">
        <f>IF(RepPF!$L$4=Lists!$E$2,Lists!$E$2,IF(RepPF!$L$4&lt;&gt;"",IF($C1112=RepPF!$L$4,RepPF!$L$4,0),Lists!$E$2))</f>
        <v>Все объекты</v>
      </c>
    </row>
    <row r="1113" spans="2:20" x14ac:dyDescent="0.25">
      <c r="B1113" s="7">
        <v>45410</v>
      </c>
      <c r="C1113" s="1" t="s">
        <v>195</v>
      </c>
      <c r="J1113" s="1" t="s">
        <v>110</v>
      </c>
      <c r="K1113" s="1" t="s">
        <v>127</v>
      </c>
      <c r="L1113" s="1">
        <f>IF(OR(B1113=0,B1113=""),0,IF(COUNTIFS(Items!$E:$E,J1113,Items!$F:$F,K1113)+COUNTIFS(Items!$J:$J,J1113,Items!$K:$K,K1113)+COUNTIFS(Items!$O:$O,J1113,Items!$P:$P,K1113)=1,0,1))</f>
        <v>0</v>
      </c>
      <c r="M1113" s="14">
        <v>0</v>
      </c>
      <c r="N1113" s="14">
        <v>8610</v>
      </c>
      <c r="T1113" s="10" t="str">
        <f>IF(RepPF!$L$4=Lists!$E$2,Lists!$E$2,IF(RepPF!$L$4&lt;&gt;"",IF($C1113=RepPF!$L$4,RepPF!$L$4,0),Lists!$E$2))</f>
        <v>Все объекты</v>
      </c>
    </row>
    <row r="1114" spans="2:20" x14ac:dyDescent="0.25">
      <c r="B1114" s="7">
        <v>45419</v>
      </c>
      <c r="C1114" s="1" t="s">
        <v>195</v>
      </c>
      <c r="J1114" s="1" t="s">
        <v>110</v>
      </c>
      <c r="K1114" s="1" t="s">
        <v>127</v>
      </c>
      <c r="L1114" s="1">
        <f>IF(OR(B1114=0,B1114=""),0,IF(COUNTIFS(Items!$E:$E,J1114,Items!$F:$F,K1114)+COUNTIFS(Items!$J:$J,J1114,Items!$K:$K,K1114)+COUNTIFS(Items!$O:$O,J1114,Items!$P:$P,K1114)=1,0,1))</f>
        <v>0</v>
      </c>
      <c r="M1114" s="14">
        <v>0</v>
      </c>
      <c r="N1114" s="14">
        <v>5520</v>
      </c>
      <c r="T1114" s="10" t="str">
        <f>IF(RepPF!$L$4=Lists!$E$2,Lists!$E$2,IF(RepPF!$L$4&lt;&gt;"",IF($C1114=RepPF!$L$4,RepPF!$L$4,0),Lists!$E$2))</f>
        <v>Все объекты</v>
      </c>
    </row>
    <row r="1115" spans="2:20" x14ac:dyDescent="0.25">
      <c r="B1115" s="7">
        <v>45422</v>
      </c>
      <c r="C1115" s="1" t="s">
        <v>195</v>
      </c>
      <c r="J1115" s="1" t="s">
        <v>110</v>
      </c>
      <c r="K1115" s="1" t="s">
        <v>127</v>
      </c>
      <c r="L1115" s="1">
        <f>IF(OR(B1115=0,B1115=""),0,IF(COUNTIFS(Items!$E:$E,J1115,Items!$F:$F,K1115)+COUNTIFS(Items!$J:$J,J1115,Items!$K:$K,K1115)+COUNTIFS(Items!$O:$O,J1115,Items!$P:$P,K1115)=1,0,1))</f>
        <v>0</v>
      </c>
      <c r="M1115" s="14">
        <v>0</v>
      </c>
      <c r="N1115" s="14">
        <v>565</v>
      </c>
      <c r="T1115" s="10" t="str">
        <f>IF(RepPF!$L$4=Lists!$E$2,Lists!$E$2,IF(RepPF!$L$4&lt;&gt;"",IF($C1115=RepPF!$L$4,RepPF!$L$4,0),Lists!$E$2))</f>
        <v>Все объекты</v>
      </c>
    </row>
    <row r="1116" spans="2:20" x14ac:dyDescent="0.25">
      <c r="B1116" s="7">
        <v>45439</v>
      </c>
      <c r="C1116" s="1" t="s">
        <v>195</v>
      </c>
      <c r="J1116" s="1" t="s">
        <v>110</v>
      </c>
      <c r="K1116" s="1" t="s">
        <v>127</v>
      </c>
      <c r="L1116" s="1">
        <f>IF(OR(B1116=0,B1116=""),0,IF(COUNTIFS(Items!$E:$E,J1116,Items!$F:$F,K1116)+COUNTIFS(Items!$J:$J,J1116,Items!$K:$K,K1116)+COUNTIFS(Items!$O:$O,J1116,Items!$P:$P,K1116)=1,0,1))</f>
        <v>0</v>
      </c>
      <c r="M1116" s="14">
        <v>0</v>
      </c>
      <c r="N1116" s="14">
        <v>3575</v>
      </c>
      <c r="T1116" s="10" t="str">
        <f>IF(RepPF!$L$4=Lists!$E$2,Lists!$E$2,IF(RepPF!$L$4&lt;&gt;"",IF($C1116=RepPF!$L$4,RepPF!$L$4,0),Lists!$E$2))</f>
        <v>Все объекты</v>
      </c>
    </row>
    <row r="1117" spans="2:20" x14ac:dyDescent="0.25">
      <c r="B1117" s="7">
        <v>45474</v>
      </c>
      <c r="C1117" s="1" t="s">
        <v>195</v>
      </c>
      <c r="J1117" s="1" t="s">
        <v>110</v>
      </c>
      <c r="K1117" s="1" t="s">
        <v>127</v>
      </c>
      <c r="L1117" s="1">
        <f>IF(OR(B1117=0,B1117=""),0,IF(COUNTIFS(Items!$E:$E,J1117,Items!$F:$F,K1117)+COUNTIFS(Items!$J:$J,J1117,Items!$K:$K,K1117)+COUNTIFS(Items!$O:$O,J1117,Items!$P:$P,K1117)=1,0,1))</f>
        <v>0</v>
      </c>
      <c r="M1117" s="14">
        <v>0</v>
      </c>
      <c r="N1117" s="14">
        <v>364</v>
      </c>
      <c r="T1117" s="10" t="str">
        <f>IF(RepPF!$L$4=Lists!$E$2,Lists!$E$2,IF(RepPF!$L$4&lt;&gt;"",IF($C1117=RepPF!$L$4,RepPF!$L$4,0),Lists!$E$2))</f>
        <v>Все объекты</v>
      </c>
    </row>
    <row r="1118" spans="2:20" x14ac:dyDescent="0.25">
      <c r="B1118" s="7">
        <v>45531</v>
      </c>
      <c r="C1118" s="1" t="s">
        <v>195</v>
      </c>
      <c r="J1118" s="1" t="s">
        <v>110</v>
      </c>
      <c r="K1118" s="1" t="s">
        <v>127</v>
      </c>
      <c r="L1118" s="1">
        <f>IF(OR(B1118=0,B1118=""),0,IF(COUNTIFS(Items!$E:$E,J1118,Items!$F:$F,K1118)+COUNTIFS(Items!$J:$J,J1118,Items!$K:$K,K1118)+COUNTIFS(Items!$O:$O,J1118,Items!$P:$P,K1118)=1,0,1))</f>
        <v>0</v>
      </c>
      <c r="M1118" s="14">
        <v>0</v>
      </c>
      <c r="N1118" s="14">
        <v>615</v>
      </c>
      <c r="T1118" s="10" t="str">
        <f>IF(RepPF!$L$4=Lists!$E$2,Lists!$E$2,IF(RepPF!$L$4&lt;&gt;"",IF($C1118=RepPF!$L$4,RepPF!$L$4,0),Lists!$E$2))</f>
        <v>Все объекты</v>
      </c>
    </row>
    <row r="1119" spans="2:20" x14ac:dyDescent="0.25">
      <c r="B1119" s="7">
        <v>45622</v>
      </c>
      <c r="C1119" s="1" t="s">
        <v>195</v>
      </c>
      <c r="J1119" s="1" t="s">
        <v>110</v>
      </c>
      <c r="K1119" s="1" t="s">
        <v>127</v>
      </c>
      <c r="L1119" s="1">
        <f>IF(OR(B1119=0,B1119=""),0,IF(COUNTIFS(Items!$E:$E,J1119,Items!$F:$F,K1119)+COUNTIFS(Items!$J:$J,J1119,Items!$K:$K,K1119)+COUNTIFS(Items!$O:$O,J1119,Items!$P:$P,K1119)=1,0,1))</f>
        <v>0</v>
      </c>
      <c r="M1119" s="14">
        <v>0</v>
      </c>
      <c r="N1119" s="14">
        <v>276</v>
      </c>
      <c r="T1119" s="10" t="str">
        <f>IF(RepPF!$L$4=Lists!$E$2,Lists!$E$2,IF(RepPF!$L$4&lt;&gt;"",IF($C1119=RepPF!$L$4,RepPF!$L$4,0),Lists!$E$2))</f>
        <v>Все объекты</v>
      </c>
    </row>
    <row r="1120" spans="2:20" x14ac:dyDescent="0.25">
      <c r="B1120" s="7">
        <v>45628</v>
      </c>
      <c r="C1120" s="1" t="s">
        <v>195</v>
      </c>
      <c r="J1120" s="1" t="s">
        <v>110</v>
      </c>
      <c r="K1120" s="1" t="s">
        <v>127</v>
      </c>
      <c r="L1120" s="1">
        <f>IF(OR(B1120=0,B1120=""),0,IF(COUNTIFS(Items!$E:$E,J1120,Items!$F:$F,K1120)+COUNTIFS(Items!$J:$J,J1120,Items!$K:$K,K1120)+COUNTIFS(Items!$O:$O,J1120,Items!$P:$P,K1120)=1,0,1))</f>
        <v>0</v>
      </c>
      <c r="M1120" s="14">
        <v>0</v>
      </c>
      <c r="N1120" s="14">
        <v>565</v>
      </c>
      <c r="T1120" s="10" t="str">
        <f>IF(RepPF!$L$4=Lists!$E$2,Lists!$E$2,IF(RepPF!$L$4&lt;&gt;"",IF($C1120=RepPF!$L$4,RepPF!$L$4,0),Lists!$E$2))</f>
        <v>Все объекты</v>
      </c>
    </row>
    <row r="1121" spans="2:20" x14ac:dyDescent="0.25">
      <c r="B1121" s="7">
        <v>45688</v>
      </c>
      <c r="C1121" s="1" t="s">
        <v>195</v>
      </c>
      <c r="J1121" s="1" t="s">
        <v>110</v>
      </c>
      <c r="K1121" s="1" t="s">
        <v>127</v>
      </c>
      <c r="L1121" s="1">
        <f>IF(OR(B1121=0,B1121=""),0,IF(COUNTIFS(Items!$E:$E,J1121,Items!$F:$F,K1121)+COUNTIFS(Items!$J:$J,J1121,Items!$K:$K,K1121)+COUNTIFS(Items!$O:$O,J1121,Items!$P:$P,K1121)=1,0,1))</f>
        <v>0</v>
      </c>
      <c r="M1121" s="14">
        <v>0</v>
      </c>
      <c r="N1121" s="14">
        <v>715</v>
      </c>
      <c r="T1121" s="10" t="str">
        <f>IF(RepPF!$L$4=Lists!$E$2,Lists!$E$2,IF(RepPF!$L$4&lt;&gt;"",IF($C1121=RepPF!$L$4,RepPF!$L$4,0),Lists!$E$2))</f>
        <v>Все объекты</v>
      </c>
    </row>
    <row r="1122" spans="2:20" x14ac:dyDescent="0.25">
      <c r="B1122" s="7">
        <v>45688</v>
      </c>
      <c r="C1122" s="1" t="s">
        <v>195</v>
      </c>
      <c r="J1122" s="1" t="s">
        <v>114</v>
      </c>
      <c r="K1122" s="1" t="s">
        <v>112</v>
      </c>
      <c r="L1122" s="1">
        <f>IF(OR(B1122=0,B1122=""),0,IF(COUNTIFS(Items!$E:$E,J1122,Items!$F:$F,K1122)+COUNTIFS(Items!$J:$J,J1122,Items!$K:$K,K1122)+COUNTIFS(Items!$O:$O,J1122,Items!$P:$P,K1122)=1,0,1))</f>
        <v>0</v>
      </c>
      <c r="M1122" s="14">
        <v>0</v>
      </c>
      <c r="N1122" s="14">
        <v>1183</v>
      </c>
      <c r="T1122" s="10" t="str">
        <f>IF(RepPF!$L$4=Lists!$E$2,Lists!$E$2,IF(RepPF!$L$4&lt;&gt;"",IF($C1122=RepPF!$L$4,RepPF!$L$4,0),Lists!$E$2))</f>
        <v>Все объекты</v>
      </c>
    </row>
    <row r="1123" spans="2:20" x14ac:dyDescent="0.25">
      <c r="B1123" s="7">
        <v>45689</v>
      </c>
      <c r="C1123" s="1" t="s">
        <v>196</v>
      </c>
      <c r="J1123" s="1" t="s">
        <v>110</v>
      </c>
      <c r="K1123" s="1" t="s">
        <v>127</v>
      </c>
      <c r="L1123" s="1">
        <f>IF(OR(B1123=0,B1123=""),0,IF(COUNTIFS(Items!$E:$E,J1123,Items!$F:$F,K1123)+COUNTIFS(Items!$J:$J,J1123,Items!$K:$K,K1123)+COUNTIFS(Items!$O:$O,J1123,Items!$P:$P,K1123)=1,0,1))</f>
        <v>0</v>
      </c>
      <c r="M1123" s="14">
        <v>0</v>
      </c>
      <c r="N1123" s="14">
        <v>61500</v>
      </c>
      <c r="T1123" s="10" t="str">
        <f>IF(RepPF!$L$4=Lists!$E$2,Lists!$E$2,IF(RepPF!$L$4&lt;&gt;"",IF($C1123=RepPF!$L$4,RepPF!$L$4,0),Lists!$E$2))</f>
        <v>Все объекты</v>
      </c>
    </row>
    <row r="1124" spans="2:20" x14ac:dyDescent="0.25">
      <c r="B1124" s="7">
        <v>45561</v>
      </c>
      <c r="C1124" s="1" t="s">
        <v>196</v>
      </c>
      <c r="J1124" s="1" t="s">
        <v>110</v>
      </c>
      <c r="K1124" s="1" t="s">
        <v>127</v>
      </c>
      <c r="L1124" s="1">
        <f>IF(OR(B1124=0,B1124=""),0,IF(COUNTIFS(Items!$E:$E,J1124,Items!$F:$F,K1124)+COUNTIFS(Items!$J:$J,J1124,Items!$K:$K,K1124)+COUNTIFS(Items!$O:$O,J1124,Items!$P:$P,K1124)=1,0,1))</f>
        <v>0</v>
      </c>
      <c r="M1124" s="14">
        <v>0</v>
      </c>
      <c r="N1124" s="14">
        <v>4508</v>
      </c>
      <c r="T1124" s="10" t="str">
        <f>IF(RepPF!$L$4=Lists!$E$2,Lists!$E$2,IF(RepPF!$L$4&lt;&gt;"",IF($C1124=RepPF!$L$4,RepPF!$L$4,0),Lists!$E$2))</f>
        <v>Все объекты</v>
      </c>
    </row>
    <row r="1125" spans="2:20" x14ac:dyDescent="0.25">
      <c r="B1125" s="7">
        <v>45562</v>
      </c>
      <c r="C1125" s="1" t="s">
        <v>196</v>
      </c>
      <c r="J1125" s="1" t="s">
        <v>110</v>
      </c>
      <c r="K1125" s="1" t="s">
        <v>127</v>
      </c>
      <c r="L1125" s="1">
        <f>IF(OR(B1125=0,B1125=""),0,IF(COUNTIFS(Items!$E:$E,J1125,Items!$F:$F,K1125)+COUNTIFS(Items!$J:$J,J1125,Items!$K:$K,K1125)+COUNTIFS(Items!$O:$O,J1125,Items!$P:$P,K1125)=1,0,1))</f>
        <v>0</v>
      </c>
      <c r="M1125" s="14">
        <v>0</v>
      </c>
      <c r="N1125" s="14">
        <v>565</v>
      </c>
      <c r="T1125" s="10" t="str">
        <f>IF(RepPF!$L$4=Lists!$E$2,Lists!$E$2,IF(RepPF!$L$4&lt;&gt;"",IF($C1125=RepPF!$L$4,RepPF!$L$4,0),Lists!$E$2))</f>
        <v>Все объекты</v>
      </c>
    </row>
    <row r="1126" spans="2:20" x14ac:dyDescent="0.25">
      <c r="B1126" s="7">
        <v>45609</v>
      </c>
      <c r="C1126" s="1" t="s">
        <v>196</v>
      </c>
      <c r="J1126" s="1" t="s">
        <v>110</v>
      </c>
      <c r="K1126" s="1" t="s">
        <v>127</v>
      </c>
      <c r="L1126" s="1">
        <f>IF(OR(B1126=0,B1126=""),0,IF(COUNTIFS(Items!$E:$E,J1126,Items!$F:$F,K1126)+COUNTIFS(Items!$J:$J,J1126,Items!$K:$K,K1126)+COUNTIFS(Items!$O:$O,J1126,Items!$P:$P,K1126)=1,0,1))</f>
        <v>0</v>
      </c>
      <c r="M1126" s="14">
        <v>0</v>
      </c>
      <c r="N1126" s="14">
        <v>507.65</v>
      </c>
      <c r="T1126" s="10" t="str">
        <f>IF(RepPF!$L$4=Lists!$E$2,Lists!$E$2,IF(RepPF!$L$4&lt;&gt;"",IF($C1126=RepPF!$L$4,RepPF!$L$4,0),Lists!$E$2))</f>
        <v>Все объекты</v>
      </c>
    </row>
    <row r="1127" spans="2:20" x14ac:dyDescent="0.25">
      <c r="B1127" s="7">
        <v>45290</v>
      </c>
      <c r="C1127" s="1" t="s">
        <v>196</v>
      </c>
      <c r="J1127" s="1" t="s">
        <v>110</v>
      </c>
      <c r="K1127" s="1" t="s">
        <v>127</v>
      </c>
      <c r="L1127" s="1">
        <f>IF(OR(B1127=0,B1127=""),0,IF(COUNTIFS(Items!$E:$E,J1127,Items!$F:$F,K1127)+COUNTIFS(Items!$J:$J,J1127,Items!$K:$K,K1127)+COUNTIFS(Items!$O:$O,J1127,Items!$P:$P,K1127)=1,0,1))</f>
        <v>0</v>
      </c>
      <c r="M1127" s="14">
        <v>0</v>
      </c>
      <c r="N1127" s="14">
        <v>910</v>
      </c>
      <c r="T1127" s="10" t="str">
        <f>IF(RepPF!$L$4=Lists!$E$2,Lists!$E$2,IF(RepPF!$L$4&lt;&gt;"",IF($C1127=RepPF!$L$4,RepPF!$L$4,0),Lists!$E$2))</f>
        <v>Все объекты</v>
      </c>
    </row>
    <row r="1128" spans="2:20" x14ac:dyDescent="0.25">
      <c r="B1128" s="7">
        <v>45320</v>
      </c>
      <c r="C1128" s="1" t="s">
        <v>196</v>
      </c>
      <c r="J1128" s="1" t="s">
        <v>114</v>
      </c>
      <c r="K1128" s="1" t="s">
        <v>129</v>
      </c>
      <c r="L1128" s="1">
        <f>IF(OR(B1128=0,B1128=""),0,IF(COUNTIFS(Items!$E:$E,J1128,Items!$F:$F,K1128)+COUNTIFS(Items!$J:$J,J1128,Items!$K:$K,K1128)+COUNTIFS(Items!$O:$O,J1128,Items!$P:$P,K1128)=1,0,1))</f>
        <v>0</v>
      </c>
      <c r="M1128" s="14">
        <v>0</v>
      </c>
      <c r="N1128" s="14">
        <v>23283.9</v>
      </c>
      <c r="T1128" s="10" t="str">
        <f>IF(RepPF!$L$4=Lists!$E$2,Lists!$E$2,IF(RepPF!$L$4&lt;&gt;"",IF($C1128=RepPF!$L$4,RepPF!$L$4,0),Lists!$E$2))</f>
        <v>Все объекты</v>
      </c>
    </row>
    <row r="1129" spans="2:20" x14ac:dyDescent="0.25">
      <c r="B1129" s="7">
        <v>45351</v>
      </c>
      <c r="C1129" s="1" t="s">
        <v>196</v>
      </c>
      <c r="J1129" s="1" t="s">
        <v>114</v>
      </c>
      <c r="K1129" s="1" t="s">
        <v>129</v>
      </c>
      <c r="L1129" s="1">
        <f>IF(OR(B1129=0,B1129=""),0,IF(COUNTIFS(Items!$E:$E,J1129,Items!$F:$F,K1129)+COUNTIFS(Items!$J:$J,J1129,Items!$K:$K,K1129)+COUNTIFS(Items!$O:$O,J1129,Items!$P:$P,K1129)=1,0,1))</f>
        <v>0</v>
      </c>
      <c r="M1129" s="14">
        <v>0</v>
      </c>
      <c r="N1129" s="14">
        <v>17415.600000000002</v>
      </c>
      <c r="T1129" s="10" t="str">
        <f>IF(RepPF!$L$4=Lists!$E$2,Lists!$E$2,IF(RepPF!$L$4&lt;&gt;"",IF($C1129=RepPF!$L$4,RepPF!$L$4,0),Lists!$E$2))</f>
        <v>Все объекты</v>
      </c>
    </row>
    <row r="1130" spans="2:20" x14ac:dyDescent="0.25">
      <c r="B1130" s="7">
        <v>45381</v>
      </c>
      <c r="C1130" s="1" t="s">
        <v>196</v>
      </c>
      <c r="J1130" s="1" t="s">
        <v>114</v>
      </c>
      <c r="K1130" s="1" t="s">
        <v>129</v>
      </c>
      <c r="L1130" s="1">
        <f>IF(OR(B1130=0,B1130=""),0,IF(COUNTIFS(Items!$E:$E,J1130,Items!$F:$F,K1130)+COUNTIFS(Items!$J:$J,J1130,Items!$K:$K,K1130)+COUNTIFS(Items!$O:$O,J1130,Items!$P:$P,K1130)=1,0,1))</f>
        <v>0</v>
      </c>
      <c r="M1130" s="14">
        <v>0</v>
      </c>
      <c r="N1130" s="14">
        <v>21390.899999999998</v>
      </c>
      <c r="T1130" s="10" t="str">
        <f>IF(RepPF!$L$4=Lists!$E$2,Lists!$E$2,IF(RepPF!$L$4&lt;&gt;"",IF($C1130=RepPF!$L$4,RepPF!$L$4,0),Lists!$E$2))</f>
        <v>Все объекты</v>
      </c>
    </row>
    <row r="1131" spans="2:20" x14ac:dyDescent="0.25">
      <c r="B1131" s="7">
        <v>45412</v>
      </c>
      <c r="C1131" s="1" t="s">
        <v>196</v>
      </c>
      <c r="J1131" s="1" t="s">
        <v>114</v>
      </c>
      <c r="K1131" s="1" t="s">
        <v>129</v>
      </c>
      <c r="L1131" s="1">
        <f>IF(OR(B1131=0,B1131=""),0,IF(COUNTIFS(Items!$E:$E,J1131,Items!$F:$F,K1131)+COUNTIFS(Items!$J:$J,J1131,Items!$K:$K,K1131)+COUNTIFS(Items!$O:$O,J1131,Items!$P:$P,K1131)=1,0,1))</f>
        <v>0</v>
      </c>
      <c r="M1131" s="14">
        <v>0</v>
      </c>
      <c r="N1131" s="14">
        <v>27069.899999999998</v>
      </c>
      <c r="T1131" s="10" t="str">
        <f>IF(RepPF!$L$4=Lists!$E$2,Lists!$E$2,IF(RepPF!$L$4&lt;&gt;"",IF($C1131=RepPF!$L$4,RepPF!$L$4,0),Lists!$E$2))</f>
        <v>Все объекты</v>
      </c>
    </row>
    <row r="1132" spans="2:20" x14ac:dyDescent="0.25">
      <c r="B1132" s="7">
        <v>45443</v>
      </c>
      <c r="C1132" s="1" t="s">
        <v>196</v>
      </c>
      <c r="J1132" s="1" t="s">
        <v>114</v>
      </c>
      <c r="K1132" s="1" t="s">
        <v>129</v>
      </c>
      <c r="L1132" s="1">
        <f>IF(OR(B1132=0,B1132=""),0,IF(COUNTIFS(Items!$E:$E,J1132,Items!$F:$F,K1132)+COUNTIFS(Items!$J:$J,J1132,Items!$K:$K,K1132)+COUNTIFS(Items!$O:$O,J1132,Items!$P:$P,K1132)=1,0,1))</f>
        <v>0</v>
      </c>
      <c r="M1132" s="14">
        <v>0</v>
      </c>
      <c r="N1132" s="14">
        <v>17226.3</v>
      </c>
      <c r="T1132" s="10" t="str">
        <f>IF(RepPF!$L$4=Lists!$E$2,Lists!$E$2,IF(RepPF!$L$4&lt;&gt;"",IF($C1132=RepPF!$L$4,RepPF!$L$4,0),Lists!$E$2))</f>
        <v>Все объекты</v>
      </c>
    </row>
    <row r="1133" spans="2:20" x14ac:dyDescent="0.25">
      <c r="B1133" s="7">
        <v>45472</v>
      </c>
      <c r="C1133" s="1" t="s">
        <v>196</v>
      </c>
      <c r="J1133" s="1" t="s">
        <v>114</v>
      </c>
      <c r="K1133" s="1" t="s">
        <v>129</v>
      </c>
      <c r="L1133" s="1">
        <f>IF(OR(B1133=0,B1133=""),0,IF(COUNTIFS(Items!$E:$E,J1133,Items!$F:$F,K1133)+COUNTIFS(Items!$J:$J,J1133,Items!$K:$K,K1133)+COUNTIFS(Items!$O:$O,J1133,Items!$P:$P,K1133)=1,0,1))</f>
        <v>0</v>
      </c>
      <c r="M1133" s="14">
        <v>0</v>
      </c>
      <c r="N1133" s="14">
        <v>23283.9</v>
      </c>
      <c r="T1133" s="10" t="str">
        <f>IF(RepPF!$L$4=Lists!$E$2,Lists!$E$2,IF(RepPF!$L$4&lt;&gt;"",IF($C1133=RepPF!$L$4,RepPF!$L$4,0),Lists!$E$2))</f>
        <v>Все объекты</v>
      </c>
    </row>
    <row r="1134" spans="2:20" x14ac:dyDescent="0.25">
      <c r="B1134" s="7">
        <v>45503</v>
      </c>
      <c r="C1134" s="1" t="s">
        <v>196</v>
      </c>
      <c r="J1134" s="1" t="s">
        <v>114</v>
      </c>
      <c r="K1134" s="1" t="s">
        <v>129</v>
      </c>
      <c r="L1134" s="1">
        <f>IF(OR(B1134=0,B1134=""),0,IF(COUNTIFS(Items!$E:$E,J1134,Items!$F:$F,K1134)+COUNTIFS(Items!$J:$J,J1134,Items!$K:$K,K1134)+COUNTIFS(Items!$O:$O,J1134,Items!$P:$P,K1134)=1,0,1))</f>
        <v>0</v>
      </c>
      <c r="M1134" s="14">
        <v>0</v>
      </c>
      <c r="N1134" s="14">
        <v>17415.600000000002</v>
      </c>
      <c r="T1134" s="10" t="str">
        <f>IF(RepPF!$L$4=Lists!$E$2,Lists!$E$2,IF(RepPF!$L$4&lt;&gt;"",IF($C1134=RepPF!$L$4,RepPF!$L$4,0),Lists!$E$2))</f>
        <v>Все объекты</v>
      </c>
    </row>
    <row r="1135" spans="2:20" x14ac:dyDescent="0.25">
      <c r="B1135" s="7">
        <v>45533</v>
      </c>
      <c r="C1135" s="1" t="s">
        <v>197</v>
      </c>
      <c r="J1135" s="1" t="s">
        <v>114</v>
      </c>
      <c r="K1135" s="1" t="s">
        <v>129</v>
      </c>
      <c r="L1135" s="1">
        <f>IF(OR(B1135=0,B1135=""),0,IF(COUNTIFS(Items!$E:$E,J1135,Items!$F:$F,K1135)+COUNTIFS(Items!$J:$J,J1135,Items!$K:$K,K1135)+COUNTIFS(Items!$O:$O,J1135,Items!$P:$P,K1135)=1,0,1))</f>
        <v>0</v>
      </c>
      <c r="M1135" s="14">
        <v>0</v>
      </c>
      <c r="N1135" s="14">
        <v>21390.899999999998</v>
      </c>
      <c r="T1135" s="10" t="str">
        <f>IF(RepPF!$L$4=Lists!$E$2,Lists!$E$2,IF(RepPF!$L$4&lt;&gt;"",IF($C1135=RepPF!$L$4,RepPF!$L$4,0),Lists!$E$2))</f>
        <v>Все объекты</v>
      </c>
    </row>
    <row r="1136" spans="2:20" x14ac:dyDescent="0.25">
      <c r="B1136" s="7">
        <v>45564</v>
      </c>
      <c r="C1136" s="1" t="s">
        <v>197</v>
      </c>
      <c r="J1136" s="1" t="s">
        <v>114</v>
      </c>
      <c r="K1136" s="1" t="s">
        <v>129</v>
      </c>
      <c r="L1136" s="1">
        <f>IF(OR(B1136=0,B1136=""),0,IF(COUNTIFS(Items!$E:$E,J1136,Items!$F:$F,K1136)+COUNTIFS(Items!$J:$J,J1136,Items!$K:$K,K1136)+COUNTIFS(Items!$O:$O,J1136,Items!$P:$P,K1136)=1,0,1))</f>
        <v>0</v>
      </c>
      <c r="M1136" s="14">
        <v>0</v>
      </c>
      <c r="N1136" s="14">
        <v>27069.899999999998</v>
      </c>
      <c r="T1136" s="10" t="str">
        <f>IF(RepPF!$L$4=Lists!$E$2,Lists!$E$2,IF(RepPF!$L$4&lt;&gt;"",IF($C1136=RepPF!$L$4,RepPF!$L$4,0),Lists!$E$2))</f>
        <v>Все объекты</v>
      </c>
    </row>
    <row r="1137" spans="2:20" x14ac:dyDescent="0.25">
      <c r="B1137" s="7">
        <v>45594</v>
      </c>
      <c r="C1137" s="1" t="s">
        <v>197</v>
      </c>
      <c r="J1137" s="1" t="s">
        <v>114</v>
      </c>
      <c r="K1137" s="1" t="s">
        <v>129</v>
      </c>
      <c r="L1137" s="1">
        <f>IF(OR(B1137=0,B1137=""),0,IF(COUNTIFS(Items!$E:$E,J1137,Items!$F:$F,K1137)+COUNTIFS(Items!$J:$J,J1137,Items!$K:$K,K1137)+COUNTIFS(Items!$O:$O,J1137,Items!$P:$P,K1137)=1,0,1))</f>
        <v>0</v>
      </c>
      <c r="M1137" s="14">
        <v>0</v>
      </c>
      <c r="N1137" s="14">
        <v>17226.3</v>
      </c>
      <c r="T1137" s="10" t="str">
        <f>IF(RepPF!$L$4=Lists!$E$2,Lists!$E$2,IF(RepPF!$L$4&lt;&gt;"",IF($C1137=RepPF!$L$4,RepPF!$L$4,0),Lists!$E$2))</f>
        <v>Все объекты</v>
      </c>
    </row>
    <row r="1138" spans="2:20" x14ac:dyDescent="0.25">
      <c r="B1138" s="7">
        <v>45625</v>
      </c>
      <c r="C1138" s="1" t="s">
        <v>197</v>
      </c>
      <c r="J1138" s="1" t="s">
        <v>114</v>
      </c>
      <c r="K1138" s="1" t="s">
        <v>129</v>
      </c>
      <c r="L1138" s="1">
        <f>IF(OR(B1138=0,B1138=""),0,IF(COUNTIFS(Items!$E:$E,J1138,Items!$F:$F,K1138)+COUNTIFS(Items!$J:$J,J1138,Items!$K:$K,K1138)+COUNTIFS(Items!$O:$O,J1138,Items!$P:$P,K1138)=1,0,1))</f>
        <v>0</v>
      </c>
      <c r="M1138" s="14">
        <v>0</v>
      </c>
      <c r="N1138" s="14">
        <v>23283.9</v>
      </c>
      <c r="T1138" s="10" t="str">
        <f>IF(RepPF!$L$4=Lists!$E$2,Lists!$E$2,IF(RepPF!$L$4&lt;&gt;"",IF($C1138=RepPF!$L$4,RepPF!$L$4,0),Lists!$E$2))</f>
        <v>Все объекты</v>
      </c>
    </row>
    <row r="1139" spans="2:20" x14ac:dyDescent="0.25">
      <c r="B1139" s="7">
        <v>45656</v>
      </c>
      <c r="C1139" s="1" t="s">
        <v>197</v>
      </c>
      <c r="J1139" s="1" t="s">
        <v>114</v>
      </c>
      <c r="K1139" s="1" t="s">
        <v>129</v>
      </c>
      <c r="L1139" s="1">
        <f>IF(OR(B1139=0,B1139=""),0,IF(COUNTIFS(Items!$E:$E,J1139,Items!$F:$F,K1139)+COUNTIFS(Items!$J:$J,J1139,Items!$K:$K,K1139)+COUNTIFS(Items!$O:$O,J1139,Items!$P:$P,K1139)=1,0,1))</f>
        <v>0</v>
      </c>
      <c r="M1139" s="14">
        <v>0</v>
      </c>
      <c r="N1139" s="14">
        <v>17415.600000000002</v>
      </c>
      <c r="T1139" s="10" t="str">
        <f>IF(RepPF!$L$4=Lists!$E$2,Lists!$E$2,IF(RepPF!$L$4&lt;&gt;"",IF($C1139=RepPF!$L$4,RepPF!$L$4,0),Lists!$E$2))</f>
        <v>Все объекты</v>
      </c>
    </row>
    <row r="1140" spans="2:20" x14ac:dyDescent="0.25">
      <c r="B1140" s="7">
        <v>45552</v>
      </c>
      <c r="C1140" s="1" t="s">
        <v>197</v>
      </c>
      <c r="J1140" s="1" t="s">
        <v>114</v>
      </c>
      <c r="K1140" s="1" t="s">
        <v>129</v>
      </c>
      <c r="L1140" s="1">
        <f>IF(OR(B1140=0,B1140=""),0,IF(COUNTIFS(Items!$E:$E,J1140,Items!$F:$F,K1140)+COUNTIFS(Items!$J:$J,J1140,Items!$K:$K,K1140)+COUNTIFS(Items!$O:$O,J1140,Items!$P:$P,K1140)=1,0,1))</f>
        <v>0</v>
      </c>
      <c r="M1140" s="14">
        <v>0</v>
      </c>
      <c r="N1140" s="14">
        <v>21390.899999999998</v>
      </c>
      <c r="T1140" s="10" t="str">
        <f>IF(RepPF!$L$4=Lists!$E$2,Lists!$E$2,IF(RepPF!$L$4&lt;&gt;"",IF($C1140=RepPF!$L$4,RepPF!$L$4,0),Lists!$E$2))</f>
        <v>Все объекты</v>
      </c>
    </row>
    <row r="1141" spans="2:20" x14ac:dyDescent="0.25">
      <c r="B1141" s="7">
        <v>45698</v>
      </c>
      <c r="C1141" s="1" t="s">
        <v>197</v>
      </c>
      <c r="J1141" s="1" t="s">
        <v>110</v>
      </c>
      <c r="K1141" s="1" t="s">
        <v>66</v>
      </c>
      <c r="L1141" s="1">
        <f>IF(OR(B1141=0,B1141=""),0,IF(COUNTIFS(Items!$E:$E,J1141,Items!$F:$F,K1141)+COUNTIFS(Items!$J:$J,J1141,Items!$K:$K,K1141)+COUNTIFS(Items!$O:$O,J1141,Items!$P:$P,K1141)=1,0,1))</f>
        <v>0</v>
      </c>
      <c r="M1141" s="14">
        <v>0</v>
      </c>
      <c r="N1141" s="14">
        <v>17160</v>
      </c>
      <c r="T1141" s="10" t="str">
        <f>IF(RepPF!$L$4=Lists!$E$2,Lists!$E$2,IF(RepPF!$L$4&lt;&gt;"",IF($C1141=RepPF!$L$4,RepPF!$L$4,0),Lists!$E$2))</f>
        <v>Все объекты</v>
      </c>
    </row>
    <row r="1142" spans="2:20" x14ac:dyDescent="0.25">
      <c r="B1142" s="7">
        <v>45698</v>
      </c>
      <c r="C1142" s="1" t="s">
        <v>197</v>
      </c>
      <c r="J1142" s="1" t="s">
        <v>110</v>
      </c>
      <c r="K1142" s="1" t="s">
        <v>66</v>
      </c>
      <c r="L1142" s="1">
        <f>IF(OR(B1142=0,B1142=""),0,IF(COUNTIFS(Items!$E:$E,J1142,Items!$F:$F,K1142)+COUNTIFS(Items!$J:$J,J1142,Items!$K:$K,K1142)+COUNTIFS(Items!$O:$O,J1142,Items!$P:$P,K1142)=1,0,1))</f>
        <v>0</v>
      </c>
      <c r="M1142" s="14">
        <v>0</v>
      </c>
      <c r="N1142" s="14">
        <v>109200</v>
      </c>
      <c r="T1142" s="10" t="str">
        <f>IF(RepPF!$L$4=Lists!$E$2,Lists!$E$2,IF(RepPF!$L$4&lt;&gt;"",IF($C1142=RepPF!$L$4,RepPF!$L$4,0),Lists!$E$2))</f>
        <v>Все объекты</v>
      </c>
    </row>
    <row r="1143" spans="2:20" x14ac:dyDescent="0.25">
      <c r="B1143" s="7">
        <v>45698</v>
      </c>
      <c r="C1143" s="1" t="s">
        <v>197</v>
      </c>
      <c r="J1143" s="1" t="s">
        <v>110</v>
      </c>
      <c r="K1143" s="1" t="s">
        <v>66</v>
      </c>
      <c r="L1143" s="1">
        <f>IF(OR(B1143=0,B1143=""),0,IF(COUNTIFS(Items!$E:$E,J1143,Items!$F:$F,K1143)+COUNTIFS(Items!$J:$J,J1143,Items!$K:$K,K1143)+COUNTIFS(Items!$O:$O,J1143,Items!$P:$P,K1143)=1,0,1))</f>
        <v>0</v>
      </c>
      <c r="M1143" s="14">
        <v>0</v>
      </c>
      <c r="N1143" s="14">
        <v>180878.88</v>
      </c>
      <c r="T1143" s="10" t="str">
        <f>IF(RepPF!$L$4=Lists!$E$2,Lists!$E$2,IF(RepPF!$L$4&lt;&gt;"",IF($C1143=RepPF!$L$4,RepPF!$L$4,0),Lists!$E$2))</f>
        <v>Все объекты</v>
      </c>
    </row>
    <row r="1144" spans="2:20" x14ac:dyDescent="0.25">
      <c r="B1144" s="7">
        <v>45695</v>
      </c>
      <c r="C1144" s="1" t="s">
        <v>197</v>
      </c>
      <c r="J1144" s="1" t="s">
        <v>110</v>
      </c>
      <c r="K1144" s="1" t="s">
        <v>66</v>
      </c>
      <c r="L1144" s="1">
        <f>IF(OR(B1144=0,B1144=""),0,IF(COUNTIFS(Items!$E:$E,J1144,Items!$F:$F,K1144)+COUNTIFS(Items!$J:$J,J1144,Items!$K:$K,K1144)+COUNTIFS(Items!$O:$O,J1144,Items!$P:$P,K1144)=1,0,1))</f>
        <v>0</v>
      </c>
      <c r="M1144" s="14">
        <v>0</v>
      </c>
      <c r="N1144" s="14">
        <v>150876.32</v>
      </c>
      <c r="T1144" s="10" t="str">
        <f>IF(RepPF!$L$4=Lists!$E$2,Lists!$E$2,IF(RepPF!$L$4&lt;&gt;"",IF($C1144=RepPF!$L$4,RepPF!$L$4,0),Lists!$E$2))</f>
        <v>Все объекты</v>
      </c>
    </row>
    <row r="1145" spans="2:20" x14ac:dyDescent="0.25">
      <c r="B1145" s="7">
        <v>45695</v>
      </c>
      <c r="C1145" s="1" t="s">
        <v>197</v>
      </c>
      <c r="J1145" s="1" t="s">
        <v>110</v>
      </c>
      <c r="K1145" s="1" t="s">
        <v>23</v>
      </c>
      <c r="L1145" s="1">
        <f>IF(OR(B1145=0,B1145=""),0,IF(COUNTIFS(Items!$E:$E,J1145,Items!$F:$F,K1145)+COUNTIFS(Items!$J:$J,J1145,Items!$K:$K,K1145)+COUNTIFS(Items!$O:$O,J1145,Items!$P:$P,K1145)=1,0,1))</f>
        <v>0</v>
      </c>
      <c r="M1145" s="14">
        <v>0</v>
      </c>
      <c r="N1145" s="14">
        <v>24177.479999999996</v>
      </c>
      <c r="T1145" s="10" t="str">
        <f>IF(RepPF!$L$4=Lists!$E$2,Lists!$E$2,IF(RepPF!$L$4&lt;&gt;"",IF($C1145=RepPF!$L$4,RepPF!$L$4,0),Lists!$E$2))</f>
        <v>Все объекты</v>
      </c>
    </row>
    <row r="1146" spans="2:20" x14ac:dyDescent="0.25">
      <c r="B1146" s="7">
        <v>45695</v>
      </c>
      <c r="C1146" s="1" t="s">
        <v>197</v>
      </c>
      <c r="J1146" s="1" t="s">
        <v>110</v>
      </c>
      <c r="K1146" s="1" t="s">
        <v>23</v>
      </c>
      <c r="L1146" s="1">
        <f>IF(OR(B1146=0,B1146=""),0,IF(COUNTIFS(Items!$E:$E,J1146,Items!$F:$F,K1146)+COUNTIFS(Items!$J:$J,J1146,Items!$K:$K,K1146)+COUNTIFS(Items!$O:$O,J1146,Items!$P:$P,K1146)=1,0,1))</f>
        <v>0</v>
      </c>
      <c r="M1146" s="14">
        <v>0</v>
      </c>
      <c r="N1146" s="14">
        <v>14300</v>
      </c>
      <c r="T1146" s="10" t="str">
        <f>IF(RepPF!$L$4=Lists!$E$2,Lists!$E$2,IF(RepPF!$L$4&lt;&gt;"",IF($C1146=RepPF!$L$4,RepPF!$L$4,0),Lists!$E$2))</f>
        <v>Все объекты</v>
      </c>
    </row>
    <row r="1147" spans="2:20" x14ac:dyDescent="0.25">
      <c r="B1147" s="7">
        <v>45695</v>
      </c>
      <c r="C1147" s="1" t="s">
        <v>197</v>
      </c>
      <c r="J1147" s="1" t="s">
        <v>110</v>
      </c>
      <c r="K1147" s="1" t="s">
        <v>23</v>
      </c>
      <c r="L1147" s="1">
        <f>IF(OR(B1147=0,B1147=""),0,IF(COUNTIFS(Items!$E:$E,J1147,Items!$F:$F,K1147)+COUNTIFS(Items!$J:$J,J1147,Items!$K:$K,K1147)+COUNTIFS(Items!$O:$O,J1147,Items!$P:$P,K1147)=1,0,1))</f>
        <v>0</v>
      </c>
      <c r="M1147" s="14">
        <v>0</v>
      </c>
      <c r="N1147" s="14">
        <v>20020</v>
      </c>
      <c r="T1147" s="10" t="str">
        <f>IF(RepPF!$L$4=Lists!$E$2,Lists!$E$2,IF(RepPF!$L$4&lt;&gt;"",IF($C1147=RepPF!$L$4,RepPF!$L$4,0),Lists!$E$2))</f>
        <v>Все объекты</v>
      </c>
    </row>
    <row r="1148" spans="2:20" x14ac:dyDescent="0.25">
      <c r="B1148" s="7">
        <v>45695</v>
      </c>
      <c r="C1148" s="1" t="s">
        <v>197</v>
      </c>
      <c r="J1148" s="1" t="s">
        <v>110</v>
      </c>
      <c r="K1148" s="1" t="s">
        <v>23</v>
      </c>
      <c r="L1148" s="1">
        <f>IF(OR(B1148=0,B1148=""),0,IF(COUNTIFS(Items!$E:$E,J1148,Items!$F:$F,K1148)+COUNTIFS(Items!$J:$J,J1148,Items!$K:$K,K1148)+COUNTIFS(Items!$O:$O,J1148,Items!$P:$P,K1148)=1,0,1))</f>
        <v>0</v>
      </c>
      <c r="M1148" s="14">
        <v>0</v>
      </c>
      <c r="N1148" s="14">
        <v>12930.99</v>
      </c>
      <c r="T1148" s="10" t="str">
        <f>IF(RepPF!$L$4=Lists!$E$2,Lists!$E$2,IF(RepPF!$L$4&lt;&gt;"",IF($C1148=RepPF!$L$4,RepPF!$L$4,0),Lists!$E$2))</f>
        <v>Все объекты</v>
      </c>
    </row>
    <row r="1149" spans="2:20" x14ac:dyDescent="0.25">
      <c r="B1149" s="7">
        <v>45695</v>
      </c>
      <c r="C1149" s="1" t="s">
        <v>197</v>
      </c>
      <c r="J1149" s="1" t="s">
        <v>110</v>
      </c>
      <c r="K1149" s="1" t="s">
        <v>23</v>
      </c>
      <c r="L1149" s="1">
        <f>IF(OR(B1149=0,B1149=""),0,IF(COUNTIFS(Items!$E:$E,J1149,Items!$F:$F,K1149)+COUNTIFS(Items!$J:$J,J1149,Items!$K:$K,K1149)+COUNTIFS(Items!$O:$O,J1149,Items!$P:$P,K1149)=1,0,1))</f>
        <v>0</v>
      </c>
      <c r="M1149" s="14">
        <v>0</v>
      </c>
      <c r="N1149" s="14">
        <v>1104</v>
      </c>
      <c r="T1149" s="10" t="str">
        <f>IF(RepPF!$L$4=Lists!$E$2,Lists!$E$2,IF(RepPF!$L$4&lt;&gt;"",IF($C1149=RepPF!$L$4,RepPF!$L$4,0),Lists!$E$2))</f>
        <v>Все объекты</v>
      </c>
    </row>
    <row r="1150" spans="2:20" x14ac:dyDescent="0.25">
      <c r="B1150" s="7">
        <v>45695</v>
      </c>
      <c r="C1150" s="1" t="s">
        <v>197</v>
      </c>
      <c r="J1150" s="1" t="s">
        <v>110</v>
      </c>
      <c r="K1150" s="1" t="s">
        <v>23</v>
      </c>
      <c r="L1150" s="1">
        <f>IF(OR(B1150=0,B1150=""),0,IF(COUNTIFS(Items!$E:$E,J1150,Items!$F:$F,K1150)+COUNTIFS(Items!$J:$J,J1150,Items!$K:$K,K1150)+COUNTIFS(Items!$O:$O,J1150,Items!$P:$P,K1150)=1,0,1))</f>
        <v>0</v>
      </c>
      <c r="M1150" s="14">
        <v>0</v>
      </c>
      <c r="N1150" s="14">
        <v>5990.1299999999992</v>
      </c>
      <c r="T1150" s="10" t="str">
        <f>IF(RepPF!$L$4=Lists!$E$2,Lists!$E$2,IF(RepPF!$L$4&lt;&gt;"",IF($C1150=RepPF!$L$4,RepPF!$L$4,0),Lists!$E$2))</f>
        <v>Все объекты</v>
      </c>
    </row>
    <row r="1151" spans="2:20" x14ac:dyDescent="0.25">
      <c r="B1151" s="7">
        <v>45695</v>
      </c>
      <c r="C1151" s="1" t="s">
        <v>197</v>
      </c>
      <c r="J1151" s="1" t="s">
        <v>110</v>
      </c>
      <c r="K1151" s="1" t="s">
        <v>23</v>
      </c>
      <c r="L1151" s="1">
        <f>IF(OR(B1151=0,B1151=""),0,IF(COUNTIFS(Items!$E:$E,J1151,Items!$F:$F,K1151)+COUNTIFS(Items!$J:$J,J1151,Items!$K:$K,K1151)+COUNTIFS(Items!$O:$O,J1151,Items!$P:$P,K1151)=1,0,1))</f>
        <v>0</v>
      </c>
      <c r="M1151" s="14">
        <v>0</v>
      </c>
      <c r="N1151" s="14">
        <v>2130.6999999999998</v>
      </c>
      <c r="T1151" s="10" t="str">
        <f>IF(RepPF!$L$4=Lists!$E$2,Lists!$E$2,IF(RepPF!$L$4&lt;&gt;"",IF($C1151=RepPF!$L$4,RepPF!$L$4,0),Lists!$E$2))</f>
        <v>Все объекты</v>
      </c>
    </row>
    <row r="1152" spans="2:20" x14ac:dyDescent="0.25">
      <c r="B1152" s="7">
        <v>45695</v>
      </c>
      <c r="C1152" s="1" t="s">
        <v>197</v>
      </c>
      <c r="J1152" s="1" t="s">
        <v>110</v>
      </c>
      <c r="K1152" s="1" t="s">
        <v>23</v>
      </c>
      <c r="L1152" s="1">
        <f>IF(OR(B1152=0,B1152=""),0,IF(COUNTIFS(Items!$E:$E,J1152,Items!$F:$F,K1152)+COUNTIFS(Items!$J:$J,J1152,Items!$K:$K,K1152)+COUNTIFS(Items!$O:$O,J1152,Items!$P:$P,K1152)=1,0,1))</f>
        <v>0</v>
      </c>
      <c r="M1152" s="14">
        <v>0</v>
      </c>
      <c r="N1152" s="14">
        <v>4752.0200000000004</v>
      </c>
      <c r="T1152" s="10" t="str">
        <f>IF(RepPF!$L$4=Lists!$E$2,Lists!$E$2,IF(RepPF!$L$4&lt;&gt;"",IF($C1152=RepPF!$L$4,RepPF!$L$4,0),Lists!$E$2))</f>
        <v>Все объекты</v>
      </c>
    </row>
    <row r="1153" spans="2:20" x14ac:dyDescent="0.25">
      <c r="B1153" s="7">
        <v>45695</v>
      </c>
      <c r="C1153" s="1" t="s">
        <v>198</v>
      </c>
      <c r="J1153" s="1" t="s">
        <v>110</v>
      </c>
      <c r="K1153" s="1" t="s">
        <v>23</v>
      </c>
      <c r="L1153" s="1">
        <f>IF(OR(B1153=0,B1153=""),0,IF(COUNTIFS(Items!$E:$E,J1153,Items!$F:$F,K1153)+COUNTIFS(Items!$J:$J,J1153,Items!$K:$K,K1153)+COUNTIFS(Items!$O:$O,J1153,Items!$P:$P,K1153)=1,0,1))</f>
        <v>0</v>
      </c>
      <c r="M1153" s="14">
        <v>0</v>
      </c>
      <c r="N1153" s="14">
        <v>12300</v>
      </c>
      <c r="T1153" s="10" t="str">
        <f>IF(RepPF!$L$4=Lists!$E$2,Lists!$E$2,IF(RepPF!$L$4&lt;&gt;"",IF($C1153=RepPF!$L$4,RepPF!$L$4,0),Lists!$E$2))</f>
        <v>Все объекты</v>
      </c>
    </row>
    <row r="1154" spans="2:20" x14ac:dyDescent="0.25">
      <c r="B1154" s="7">
        <v>45695</v>
      </c>
      <c r="C1154" s="1" t="s">
        <v>198</v>
      </c>
      <c r="J1154" s="1" t="s">
        <v>110</v>
      </c>
      <c r="K1154" s="1" t="s">
        <v>23</v>
      </c>
      <c r="L1154" s="1">
        <f>IF(OR(B1154=0,B1154=""),0,IF(COUNTIFS(Items!$E:$E,J1154,Items!$F:$F,K1154)+COUNTIFS(Items!$J:$J,J1154,Items!$K:$K,K1154)+COUNTIFS(Items!$O:$O,J1154,Items!$P:$P,K1154)=1,0,1))</f>
        <v>0</v>
      </c>
      <c r="M1154" s="14">
        <v>0</v>
      </c>
      <c r="N1154" s="14">
        <v>1472</v>
      </c>
      <c r="T1154" s="10" t="str">
        <f>IF(RepPF!$L$4=Lists!$E$2,Lists!$E$2,IF(RepPF!$L$4&lt;&gt;"",IF($C1154=RepPF!$L$4,RepPF!$L$4,0),Lists!$E$2))</f>
        <v>Все объекты</v>
      </c>
    </row>
    <row r="1155" spans="2:20" x14ac:dyDescent="0.25">
      <c r="B1155" s="7">
        <v>45695</v>
      </c>
      <c r="C1155" s="1" t="s">
        <v>198</v>
      </c>
      <c r="J1155" s="1" t="s">
        <v>110</v>
      </c>
      <c r="K1155" s="1" t="s">
        <v>23</v>
      </c>
      <c r="L1155" s="1">
        <f>IF(OR(B1155=0,B1155=""),0,IF(COUNTIFS(Items!$E:$E,J1155,Items!$F:$F,K1155)+COUNTIFS(Items!$J:$J,J1155,Items!$K:$K,K1155)+COUNTIFS(Items!$O:$O,J1155,Items!$P:$P,K1155)=1,0,1))</f>
        <v>0</v>
      </c>
      <c r="M1155" s="14">
        <v>0</v>
      </c>
      <c r="N1155" s="14">
        <v>11299.999999999998</v>
      </c>
      <c r="T1155" s="10" t="str">
        <f>IF(RepPF!$L$4=Lists!$E$2,Lists!$E$2,IF(RepPF!$L$4&lt;&gt;"",IF($C1155=RepPF!$L$4,RepPF!$L$4,0),Lists!$E$2))</f>
        <v>Все объекты</v>
      </c>
    </row>
    <row r="1156" spans="2:20" x14ac:dyDescent="0.25">
      <c r="B1156" s="7">
        <v>45695</v>
      </c>
      <c r="C1156" s="1" t="s">
        <v>198</v>
      </c>
      <c r="J1156" s="1" t="s">
        <v>110</v>
      </c>
      <c r="K1156" s="1" t="s">
        <v>23</v>
      </c>
      <c r="L1156" s="1">
        <f>IF(OR(B1156=0,B1156=""),0,IF(COUNTIFS(Items!$E:$E,J1156,Items!$F:$F,K1156)+COUNTIFS(Items!$J:$J,J1156,Items!$K:$K,K1156)+COUNTIFS(Items!$O:$O,J1156,Items!$P:$P,K1156)=1,0,1))</f>
        <v>0</v>
      </c>
      <c r="M1156" s="14">
        <v>0</v>
      </c>
      <c r="N1156" s="14">
        <v>7264.4</v>
      </c>
      <c r="T1156" s="10" t="str">
        <f>IF(RepPF!$L$4=Lists!$E$2,Lists!$E$2,IF(RepPF!$L$4&lt;&gt;"",IF($C1156=RepPF!$L$4,RepPF!$L$4,0),Lists!$E$2))</f>
        <v>Все объекты</v>
      </c>
    </row>
    <row r="1157" spans="2:20" x14ac:dyDescent="0.25">
      <c r="B1157" s="7">
        <v>45695</v>
      </c>
      <c r="C1157" s="1" t="s">
        <v>198</v>
      </c>
      <c r="J1157" s="1" t="s">
        <v>110</v>
      </c>
      <c r="K1157" s="1" t="s">
        <v>23</v>
      </c>
      <c r="L1157" s="1">
        <f>IF(OR(B1157=0,B1157=""),0,IF(COUNTIFS(Items!$E:$E,J1157,Items!$F:$F,K1157)+COUNTIFS(Items!$J:$J,J1157,Items!$K:$K,K1157)+COUNTIFS(Items!$O:$O,J1157,Items!$P:$P,K1157)=1,0,1))</f>
        <v>0</v>
      </c>
      <c r="M1157" s="14">
        <v>0</v>
      </c>
      <c r="N1157" s="14">
        <v>3089.4500000000003</v>
      </c>
      <c r="T1157" s="10" t="str">
        <f>IF(RepPF!$L$4=Lists!$E$2,Lists!$E$2,IF(RepPF!$L$4&lt;&gt;"",IF($C1157=RepPF!$L$4,RepPF!$L$4,0),Lists!$E$2))</f>
        <v>Все объекты</v>
      </c>
    </row>
    <row r="1158" spans="2:20" x14ac:dyDescent="0.25">
      <c r="B1158" s="7">
        <v>45695</v>
      </c>
      <c r="C1158" s="1" t="s">
        <v>198</v>
      </c>
      <c r="J1158" s="1" t="s">
        <v>110</v>
      </c>
      <c r="K1158" s="1" t="s">
        <v>23</v>
      </c>
      <c r="L1158" s="1">
        <f>IF(OR(B1158=0,B1158=""),0,IF(COUNTIFS(Items!$E:$E,J1158,Items!$F:$F,K1158)+COUNTIFS(Items!$J:$J,J1158,Items!$K:$K,K1158)+COUNTIFS(Items!$O:$O,J1158,Items!$P:$P,K1158)=1,0,1))</f>
        <v>0</v>
      </c>
      <c r="M1158" s="14">
        <v>0</v>
      </c>
      <c r="N1158" s="14">
        <v>27644.25</v>
      </c>
      <c r="T1158" s="10" t="str">
        <f>IF(RepPF!$L$4=Lists!$E$2,Lists!$E$2,IF(RepPF!$L$4&lt;&gt;"",IF($C1158=RepPF!$L$4,RepPF!$L$4,0),Lists!$E$2))</f>
        <v>Все объекты</v>
      </c>
    </row>
    <row r="1159" spans="2:20" x14ac:dyDescent="0.25">
      <c r="B1159" s="7">
        <v>45695</v>
      </c>
      <c r="C1159" s="1" t="s">
        <v>198</v>
      </c>
      <c r="J1159" s="1" t="s">
        <v>110</v>
      </c>
      <c r="K1159" s="1" t="s">
        <v>23</v>
      </c>
      <c r="L1159" s="1">
        <f>IF(OR(B1159=0,B1159=""),0,IF(COUNTIFS(Items!$E:$E,J1159,Items!$F:$F,K1159)+COUNTIFS(Items!$J:$J,J1159,Items!$K:$K,K1159)+COUNTIFS(Items!$O:$O,J1159,Items!$P:$P,K1159)=1,0,1))</f>
        <v>0</v>
      </c>
      <c r="M1159" s="14">
        <v>0</v>
      </c>
      <c r="N1159" s="14">
        <v>18400</v>
      </c>
      <c r="T1159" s="10" t="str">
        <f>IF(RepPF!$L$4=Lists!$E$2,Lists!$E$2,IF(RepPF!$L$4&lt;&gt;"",IF($C1159=RepPF!$L$4,RepPF!$L$4,0),Lists!$E$2))</f>
        <v>Все объекты</v>
      </c>
    </row>
    <row r="1160" spans="2:20" x14ac:dyDescent="0.25">
      <c r="B1160" s="7">
        <v>45695</v>
      </c>
      <c r="C1160" s="1" t="s">
        <v>198</v>
      </c>
      <c r="J1160" s="1" t="s">
        <v>110</v>
      </c>
      <c r="K1160" s="1" t="s">
        <v>23</v>
      </c>
      <c r="L1160" s="1">
        <f>IF(OR(B1160=0,B1160=""),0,IF(COUNTIFS(Items!$E:$E,J1160,Items!$F:$F,K1160)+COUNTIFS(Items!$J:$J,J1160,Items!$K:$K,K1160)+COUNTIFS(Items!$O:$O,J1160,Items!$P:$P,K1160)=1,0,1))</f>
        <v>0</v>
      </c>
      <c r="M1160" s="14">
        <v>0</v>
      </c>
      <c r="N1160" s="14">
        <v>34408.5</v>
      </c>
      <c r="T1160" s="10" t="str">
        <f>IF(RepPF!$L$4=Lists!$E$2,Lists!$E$2,IF(RepPF!$L$4&lt;&gt;"",IF($C1160=RepPF!$L$4,RepPF!$L$4,0),Lists!$E$2))</f>
        <v>Все объекты</v>
      </c>
    </row>
    <row r="1161" spans="2:20" x14ac:dyDescent="0.25">
      <c r="B1161" s="7">
        <v>45695</v>
      </c>
      <c r="C1161" s="1" t="s">
        <v>198</v>
      </c>
      <c r="J1161" s="1" t="s">
        <v>110</v>
      </c>
      <c r="K1161" s="1" t="s">
        <v>23</v>
      </c>
      <c r="L1161" s="1">
        <f>IF(OR(B1161=0,B1161=""),0,IF(COUNTIFS(Items!$E:$E,J1161,Items!$F:$F,K1161)+COUNTIFS(Items!$J:$J,J1161,Items!$K:$K,K1161)+COUNTIFS(Items!$O:$O,J1161,Items!$P:$P,K1161)=1,0,1))</f>
        <v>0</v>
      </c>
      <c r="M1161" s="14">
        <v>0</v>
      </c>
      <c r="N1161" s="14">
        <v>21736</v>
      </c>
      <c r="T1161" s="10" t="str">
        <f>IF(RepPF!$L$4=Lists!$E$2,Lists!$E$2,IF(RepPF!$L$4&lt;&gt;"",IF($C1161=RepPF!$L$4,RepPF!$L$4,0),Lists!$E$2))</f>
        <v>Все объекты</v>
      </c>
    </row>
    <row r="1162" spans="2:20" x14ac:dyDescent="0.25">
      <c r="B1162" s="7">
        <v>45695</v>
      </c>
      <c r="C1162" s="1" t="s">
        <v>198</v>
      </c>
      <c r="J1162" s="1" t="s">
        <v>110</v>
      </c>
      <c r="K1162" s="1" t="s">
        <v>23</v>
      </c>
      <c r="L1162" s="1">
        <f>IF(OR(B1162=0,B1162=""),0,IF(COUNTIFS(Items!$E:$E,J1162,Items!$F:$F,K1162)+COUNTIFS(Items!$J:$J,J1162,Items!$K:$K,K1162)+COUNTIFS(Items!$O:$O,J1162,Items!$P:$P,K1162)=1,0,1))</f>
        <v>0</v>
      </c>
      <c r="M1162" s="14">
        <v>0</v>
      </c>
      <c r="N1162" s="14">
        <v>13650</v>
      </c>
      <c r="T1162" s="10" t="str">
        <f>IF(RepPF!$L$4=Lists!$E$2,Lists!$E$2,IF(RepPF!$L$4&lt;&gt;"",IF($C1162=RepPF!$L$4,RepPF!$L$4,0),Lists!$E$2))</f>
        <v>Все объекты</v>
      </c>
    </row>
    <row r="1163" spans="2:20" x14ac:dyDescent="0.25">
      <c r="B1163" s="7">
        <v>45695</v>
      </c>
      <c r="C1163" s="1" t="s">
        <v>198</v>
      </c>
      <c r="J1163" s="1" t="s">
        <v>110</v>
      </c>
      <c r="K1163" s="1" t="s">
        <v>23</v>
      </c>
      <c r="L1163" s="1">
        <f>IF(OR(B1163=0,B1163=""),0,IF(COUNTIFS(Items!$E:$E,J1163,Items!$F:$F,K1163)+COUNTIFS(Items!$J:$J,J1163,Items!$K:$K,K1163)+COUNTIFS(Items!$O:$O,J1163,Items!$P:$P,K1163)=1,0,1))</f>
        <v>0</v>
      </c>
      <c r="M1163" s="14">
        <v>0</v>
      </c>
      <c r="N1163" s="14">
        <v>12300</v>
      </c>
      <c r="T1163" s="10" t="str">
        <f>IF(RepPF!$L$4=Lists!$E$2,Lists!$E$2,IF(RepPF!$L$4&lt;&gt;"",IF($C1163=RepPF!$L$4,RepPF!$L$4,0),Lists!$E$2))</f>
        <v>Все объекты</v>
      </c>
    </row>
    <row r="1164" spans="2:20" x14ac:dyDescent="0.25">
      <c r="B1164" s="7">
        <v>45695</v>
      </c>
      <c r="C1164" s="1" t="s">
        <v>198</v>
      </c>
      <c r="J1164" s="1" t="s">
        <v>110</v>
      </c>
      <c r="K1164" s="1" t="s">
        <v>23</v>
      </c>
      <c r="L1164" s="1">
        <f>IF(OR(B1164=0,B1164=""),0,IF(COUNTIFS(Items!$E:$E,J1164,Items!$F:$F,K1164)+COUNTIFS(Items!$J:$J,J1164,Items!$K:$K,K1164)+COUNTIFS(Items!$O:$O,J1164,Items!$P:$P,K1164)=1,0,1))</f>
        <v>0</v>
      </c>
      <c r="M1164" s="14">
        <v>0</v>
      </c>
      <c r="N1164" s="14">
        <v>7728</v>
      </c>
      <c r="T1164" s="10" t="str">
        <f>IF(RepPF!$L$4=Lists!$E$2,Lists!$E$2,IF(RepPF!$L$4&lt;&gt;"",IF($C1164=RepPF!$L$4,RepPF!$L$4,0),Lists!$E$2))</f>
        <v>Все объекты</v>
      </c>
    </row>
    <row r="1165" spans="2:20" x14ac:dyDescent="0.25">
      <c r="B1165" s="7">
        <v>45695</v>
      </c>
      <c r="C1165" s="1" t="s">
        <v>198</v>
      </c>
      <c r="J1165" s="1" t="s">
        <v>110</v>
      </c>
      <c r="K1165" s="1" t="s">
        <v>23</v>
      </c>
      <c r="L1165" s="1">
        <f>IF(OR(B1165=0,B1165=""),0,IF(COUNTIFS(Items!$E:$E,J1165,Items!$F:$F,K1165)+COUNTIFS(Items!$J:$J,J1165,Items!$K:$K,K1165)+COUNTIFS(Items!$O:$O,J1165,Items!$P:$P,K1165)=1,0,1))</f>
        <v>0</v>
      </c>
      <c r="M1165" s="14">
        <v>0</v>
      </c>
      <c r="N1165" s="14">
        <v>2260</v>
      </c>
      <c r="T1165" s="10" t="str">
        <f>IF(RepPF!$L$4=Lists!$E$2,Lists!$E$2,IF(RepPF!$L$4&lt;&gt;"",IF($C1165=RepPF!$L$4,RepPF!$L$4,0),Lists!$E$2))</f>
        <v>Все объекты</v>
      </c>
    </row>
    <row r="1166" spans="2:20" x14ac:dyDescent="0.25">
      <c r="B1166" s="7">
        <v>45695</v>
      </c>
      <c r="C1166" s="1" t="s">
        <v>198</v>
      </c>
      <c r="J1166" s="1" t="s">
        <v>110</v>
      </c>
      <c r="K1166" s="1" t="s">
        <v>23</v>
      </c>
      <c r="L1166" s="1">
        <f>IF(OR(B1166=0,B1166=""),0,IF(COUNTIFS(Items!$E:$E,J1166,Items!$F:$F,K1166)+COUNTIFS(Items!$J:$J,J1166,Items!$K:$K,K1166)+COUNTIFS(Items!$O:$O,J1166,Items!$P:$P,K1166)=1,0,1))</f>
        <v>0</v>
      </c>
      <c r="M1166" s="14">
        <v>0</v>
      </c>
      <c r="N1166" s="14">
        <v>1430</v>
      </c>
      <c r="T1166" s="10" t="str">
        <f>IF(RepPF!$L$4=Lists!$E$2,Lists!$E$2,IF(RepPF!$L$4&lt;&gt;"",IF($C1166=RepPF!$L$4,RepPF!$L$4,0),Lists!$E$2))</f>
        <v>Все объекты</v>
      </c>
    </row>
    <row r="1167" spans="2:20" x14ac:dyDescent="0.25">
      <c r="B1167" s="7">
        <v>45695</v>
      </c>
      <c r="C1167" s="1" t="s">
        <v>198</v>
      </c>
      <c r="J1167" s="1" t="s">
        <v>110</v>
      </c>
      <c r="K1167" s="1" t="s">
        <v>23</v>
      </c>
      <c r="L1167" s="1">
        <f>IF(OR(B1167=0,B1167=""),0,IF(COUNTIFS(Items!$E:$E,J1167,Items!$F:$F,K1167)+COUNTIFS(Items!$J:$J,J1167,Items!$K:$K,K1167)+COUNTIFS(Items!$O:$O,J1167,Items!$P:$P,K1167)=1,0,1))</f>
        <v>0</v>
      </c>
      <c r="M1167" s="14">
        <v>0</v>
      </c>
      <c r="N1167" s="14">
        <v>18200</v>
      </c>
      <c r="T1167" s="10" t="str">
        <f>IF(RepPF!$L$4=Lists!$E$2,Lists!$E$2,IF(RepPF!$L$4&lt;&gt;"",IF($C1167=RepPF!$L$4,RepPF!$L$4,0),Lists!$E$2))</f>
        <v>Все объекты</v>
      </c>
    </row>
    <row r="1168" spans="2:20" x14ac:dyDescent="0.25">
      <c r="B1168" s="7">
        <v>45695</v>
      </c>
      <c r="C1168" s="1" t="s">
        <v>198</v>
      </c>
      <c r="J1168" s="1" t="s">
        <v>110</v>
      </c>
      <c r="K1168" s="1" t="s">
        <v>23</v>
      </c>
      <c r="L1168" s="1">
        <f>IF(OR(B1168=0,B1168=""),0,IF(COUNTIFS(Items!$E:$E,J1168,Items!$F:$F,K1168)+COUNTIFS(Items!$J:$J,J1168,Items!$K:$K,K1168)+COUNTIFS(Items!$O:$O,J1168,Items!$P:$P,K1168)=1,0,1))</f>
        <v>0</v>
      </c>
      <c r="M1168" s="14">
        <v>0</v>
      </c>
      <c r="N1168" s="14">
        <v>18450</v>
      </c>
      <c r="T1168" s="10" t="str">
        <f>IF(RepPF!$L$4=Lists!$E$2,Lists!$E$2,IF(RepPF!$L$4&lt;&gt;"",IF($C1168=RepPF!$L$4,RepPF!$L$4,0),Lists!$E$2))</f>
        <v>Все объекты</v>
      </c>
    </row>
    <row r="1169" spans="2:20" x14ac:dyDescent="0.25">
      <c r="B1169" s="7">
        <v>45695</v>
      </c>
      <c r="C1169" s="1" t="s">
        <v>199</v>
      </c>
      <c r="J1169" s="1" t="s">
        <v>110</v>
      </c>
      <c r="K1169" s="1" t="s">
        <v>23</v>
      </c>
      <c r="L1169" s="1">
        <f>IF(OR(B1169=0,B1169=""),0,IF(COUNTIFS(Items!$E:$E,J1169,Items!$F:$F,K1169)+COUNTIFS(Items!$J:$J,J1169,Items!$K:$K,K1169)+COUNTIFS(Items!$O:$O,J1169,Items!$P:$P,K1169)=1,0,1))</f>
        <v>0</v>
      </c>
      <c r="M1169" s="14">
        <v>0</v>
      </c>
      <c r="N1169" s="14">
        <v>4600</v>
      </c>
      <c r="T1169" s="10" t="str">
        <f>IF(RepPF!$L$4=Lists!$E$2,Lists!$E$2,IF(RepPF!$L$4&lt;&gt;"",IF($C1169=RepPF!$L$4,RepPF!$L$4,0),Lists!$E$2))</f>
        <v>Все объекты</v>
      </c>
    </row>
    <row r="1170" spans="2:20" x14ac:dyDescent="0.25">
      <c r="B1170" s="7">
        <v>45695</v>
      </c>
      <c r="C1170" s="1" t="s">
        <v>199</v>
      </c>
      <c r="J1170" s="1" t="s">
        <v>110</v>
      </c>
      <c r="K1170" s="1" t="s">
        <v>23</v>
      </c>
      <c r="L1170" s="1">
        <f>IF(OR(B1170=0,B1170=""),0,IF(COUNTIFS(Items!$E:$E,J1170,Items!$F:$F,K1170)+COUNTIFS(Items!$J:$J,J1170,Items!$K:$K,K1170)+COUNTIFS(Items!$O:$O,J1170,Items!$P:$P,K1170)=1,0,1))</f>
        <v>0</v>
      </c>
      <c r="M1170" s="14">
        <v>0</v>
      </c>
      <c r="N1170" s="14">
        <v>16950</v>
      </c>
      <c r="T1170" s="10" t="str">
        <f>IF(RepPF!$L$4=Lists!$E$2,Lists!$E$2,IF(RepPF!$L$4&lt;&gt;"",IF($C1170=RepPF!$L$4,RepPF!$L$4,0),Lists!$E$2))</f>
        <v>Все объекты</v>
      </c>
    </row>
    <row r="1171" spans="2:20" x14ac:dyDescent="0.25">
      <c r="B1171" s="7">
        <v>45695</v>
      </c>
      <c r="C1171" s="1" t="s">
        <v>199</v>
      </c>
      <c r="J1171" s="1" t="s">
        <v>110</v>
      </c>
      <c r="K1171" s="1" t="s">
        <v>23</v>
      </c>
      <c r="L1171" s="1">
        <f>IF(OR(B1171=0,B1171=""),0,IF(COUNTIFS(Items!$E:$E,J1171,Items!$F:$F,K1171)+COUNTIFS(Items!$J:$J,J1171,Items!$K:$K,K1171)+COUNTIFS(Items!$O:$O,J1171,Items!$P:$P,K1171)=1,0,1))</f>
        <v>0</v>
      </c>
      <c r="M1171" s="14">
        <v>0</v>
      </c>
      <c r="N1171" s="14">
        <v>21450</v>
      </c>
      <c r="T1171" s="10" t="str">
        <f>IF(RepPF!$L$4=Lists!$E$2,Lists!$E$2,IF(RepPF!$L$4&lt;&gt;"",IF($C1171=RepPF!$L$4,RepPF!$L$4,0),Lists!$E$2))</f>
        <v>Все объекты</v>
      </c>
    </row>
    <row r="1172" spans="2:20" x14ac:dyDescent="0.25">
      <c r="B1172" s="7">
        <v>45695</v>
      </c>
      <c r="C1172" s="1" t="s">
        <v>199</v>
      </c>
      <c r="J1172" s="1" t="s">
        <v>110</v>
      </c>
      <c r="K1172" s="1" t="s">
        <v>23</v>
      </c>
      <c r="L1172" s="1">
        <f>IF(OR(B1172=0,B1172=""),0,IF(COUNTIFS(Items!$E:$E,J1172,Items!$F:$F,K1172)+COUNTIFS(Items!$J:$J,J1172,Items!$K:$K,K1172)+COUNTIFS(Items!$O:$O,J1172,Items!$P:$P,K1172)=1,0,1))</f>
        <v>0</v>
      </c>
      <c r="M1172" s="14">
        <v>0</v>
      </c>
      <c r="N1172" s="14">
        <v>1355.9</v>
      </c>
      <c r="T1172" s="10" t="str">
        <f>IF(RepPF!$L$4=Lists!$E$2,Lists!$E$2,IF(RepPF!$L$4&lt;&gt;"",IF($C1172=RepPF!$L$4,RepPF!$L$4,0),Lists!$E$2))</f>
        <v>Все объекты</v>
      </c>
    </row>
    <row r="1173" spans="2:20" x14ac:dyDescent="0.25">
      <c r="B1173" s="7">
        <v>45695</v>
      </c>
      <c r="C1173" s="1" t="s">
        <v>199</v>
      </c>
      <c r="J1173" s="1" t="s">
        <v>110</v>
      </c>
      <c r="K1173" s="1" t="s">
        <v>23</v>
      </c>
      <c r="L1173" s="1">
        <f>IF(OR(B1173=0,B1173=""),0,IF(COUNTIFS(Items!$E:$E,J1173,Items!$F:$F,K1173)+COUNTIFS(Items!$J:$J,J1173,Items!$K:$K,K1173)+COUNTIFS(Items!$O:$O,J1173,Items!$P:$P,K1173)=1,0,1))</f>
        <v>0</v>
      </c>
      <c r="M1173" s="14">
        <v>0</v>
      </c>
      <c r="N1173" s="14">
        <v>1845</v>
      </c>
      <c r="T1173" s="10" t="str">
        <f>IF(RepPF!$L$4=Lists!$E$2,Lists!$E$2,IF(RepPF!$L$4&lt;&gt;"",IF($C1173=RepPF!$L$4,RepPF!$L$4,0),Lists!$E$2))</f>
        <v>Все объекты</v>
      </c>
    </row>
    <row r="1174" spans="2:20" x14ac:dyDescent="0.25">
      <c r="B1174" s="7">
        <v>45695</v>
      </c>
      <c r="C1174" s="1" t="s">
        <v>199</v>
      </c>
      <c r="J1174" s="1" t="s">
        <v>110</v>
      </c>
      <c r="K1174" s="1" t="s">
        <v>23</v>
      </c>
      <c r="L1174" s="1">
        <f>IF(OR(B1174=0,B1174=""),0,IF(COUNTIFS(Items!$E:$E,J1174,Items!$F:$F,K1174)+COUNTIFS(Items!$J:$J,J1174,Items!$K:$K,K1174)+COUNTIFS(Items!$O:$O,J1174,Items!$P:$P,K1174)=1,0,1))</f>
        <v>0</v>
      </c>
      <c r="M1174" s="14">
        <v>0</v>
      </c>
      <c r="N1174" s="14">
        <v>165.6</v>
      </c>
      <c r="T1174" s="10" t="str">
        <f>IF(RepPF!$L$4=Lists!$E$2,Lists!$E$2,IF(RepPF!$L$4&lt;&gt;"",IF($C1174=RepPF!$L$4,RepPF!$L$4,0),Lists!$E$2))</f>
        <v>Все объекты</v>
      </c>
    </row>
    <row r="1175" spans="2:20" x14ac:dyDescent="0.25">
      <c r="B1175" s="7">
        <v>45695</v>
      </c>
      <c r="C1175" s="1" t="s">
        <v>199</v>
      </c>
      <c r="J1175" s="1" t="s">
        <v>110</v>
      </c>
      <c r="K1175" s="1" t="s">
        <v>23</v>
      </c>
      <c r="L1175" s="1">
        <f>IF(OR(B1175=0,B1175=""),0,IF(COUNTIFS(Items!$E:$E,J1175,Items!$F:$F,K1175)+COUNTIFS(Items!$J:$J,J1175,Items!$K:$K,K1175)+COUNTIFS(Items!$O:$O,J1175,Items!$P:$P,K1175)=1,0,1))</f>
        <v>0</v>
      </c>
      <c r="M1175" s="14">
        <v>0</v>
      </c>
      <c r="N1175" s="14">
        <v>16950</v>
      </c>
      <c r="T1175" s="10" t="str">
        <f>IF(RepPF!$L$4=Lists!$E$2,Lists!$E$2,IF(RepPF!$L$4&lt;&gt;"",IF($C1175=RepPF!$L$4,RepPF!$L$4,0),Lists!$E$2))</f>
        <v>Все объекты</v>
      </c>
    </row>
    <row r="1176" spans="2:20" x14ac:dyDescent="0.25">
      <c r="B1176" s="7">
        <v>45695</v>
      </c>
      <c r="C1176" s="1" t="s">
        <v>199</v>
      </c>
      <c r="J1176" s="1" t="s">
        <v>110</v>
      </c>
      <c r="K1176" s="1" t="s">
        <v>23</v>
      </c>
      <c r="L1176" s="1">
        <f>IF(OR(B1176=0,B1176=""),0,IF(COUNTIFS(Items!$E:$E,J1176,Items!$F:$F,K1176)+COUNTIFS(Items!$J:$J,J1176,Items!$K:$K,K1176)+COUNTIFS(Items!$O:$O,J1176,Items!$P:$P,K1176)=1,0,1))</f>
        <v>0</v>
      </c>
      <c r="M1176" s="14">
        <v>0</v>
      </c>
      <c r="N1176" s="14">
        <v>14300</v>
      </c>
      <c r="T1176" s="10" t="str">
        <f>IF(RepPF!$L$4=Lists!$E$2,Lists!$E$2,IF(RepPF!$L$4&lt;&gt;"",IF($C1176=RepPF!$L$4,RepPF!$L$4,0),Lists!$E$2))</f>
        <v>Все объекты</v>
      </c>
    </row>
    <row r="1177" spans="2:20" x14ac:dyDescent="0.25">
      <c r="B1177" s="7">
        <v>45695</v>
      </c>
      <c r="C1177" s="1" t="s">
        <v>199</v>
      </c>
      <c r="J1177" s="1" t="s">
        <v>110</v>
      </c>
      <c r="K1177" s="1" t="s">
        <v>23</v>
      </c>
      <c r="L1177" s="1">
        <f>IF(OR(B1177=0,B1177=""),0,IF(COUNTIFS(Items!$E:$E,J1177,Items!$F:$F,K1177)+COUNTIFS(Items!$J:$J,J1177,Items!$K:$K,K1177)+COUNTIFS(Items!$O:$O,J1177,Items!$P:$P,K1177)=1,0,1))</f>
        <v>0</v>
      </c>
      <c r="M1177" s="14">
        <v>0</v>
      </c>
      <c r="N1177" s="14">
        <v>1355.9</v>
      </c>
      <c r="T1177" s="10" t="str">
        <f>IF(RepPF!$L$4=Lists!$E$2,Lists!$E$2,IF(RepPF!$L$4&lt;&gt;"",IF($C1177=RepPF!$L$4,RepPF!$L$4,0),Lists!$E$2))</f>
        <v>Все объекты</v>
      </c>
    </row>
    <row r="1178" spans="2:20" x14ac:dyDescent="0.25">
      <c r="B1178" s="7">
        <v>45695</v>
      </c>
      <c r="C1178" s="1" t="s">
        <v>199</v>
      </c>
      <c r="J1178" s="1" t="s">
        <v>110</v>
      </c>
      <c r="K1178" s="1" t="s">
        <v>23</v>
      </c>
      <c r="L1178" s="1">
        <f>IF(OR(B1178=0,B1178=""),0,IF(COUNTIFS(Items!$E:$E,J1178,Items!$F:$F,K1178)+COUNTIFS(Items!$J:$J,J1178,Items!$K:$K,K1178)+COUNTIFS(Items!$O:$O,J1178,Items!$P:$P,K1178)=1,0,1))</f>
        <v>0</v>
      </c>
      <c r="M1178" s="14">
        <v>0</v>
      </c>
      <c r="N1178" s="14">
        <v>7220.0999999999995</v>
      </c>
      <c r="T1178" s="10" t="str">
        <f>IF(RepPF!$L$4=Lists!$E$2,Lists!$E$2,IF(RepPF!$L$4&lt;&gt;"",IF($C1178=RepPF!$L$4,RepPF!$L$4,0),Lists!$E$2))</f>
        <v>Все объекты</v>
      </c>
    </row>
    <row r="1179" spans="2:20" x14ac:dyDescent="0.25">
      <c r="B1179" s="7">
        <v>45695</v>
      </c>
      <c r="C1179" s="1" t="s">
        <v>199</v>
      </c>
      <c r="J1179" s="1" t="s">
        <v>110</v>
      </c>
      <c r="K1179" s="1" t="s">
        <v>23</v>
      </c>
      <c r="L1179" s="1">
        <f>IF(OR(B1179=0,B1179=""),0,IF(COUNTIFS(Items!$E:$E,J1179,Items!$F:$F,K1179)+COUNTIFS(Items!$J:$J,J1179,Items!$K:$K,K1179)+COUNTIFS(Items!$O:$O,J1179,Items!$P:$P,K1179)=1,0,1))</f>
        <v>0</v>
      </c>
      <c r="M1179" s="14">
        <v>0</v>
      </c>
      <c r="N1179" s="14">
        <v>9200</v>
      </c>
      <c r="T1179" s="10" t="str">
        <f>IF(RepPF!$L$4=Lists!$E$2,Lists!$E$2,IF(RepPF!$L$4&lt;&gt;"",IF($C1179=RepPF!$L$4,RepPF!$L$4,0),Lists!$E$2))</f>
        <v>Все объекты</v>
      </c>
    </row>
    <row r="1180" spans="2:20" x14ac:dyDescent="0.25">
      <c r="B1180" s="7">
        <v>45695</v>
      </c>
      <c r="C1180" s="1" t="s">
        <v>199</v>
      </c>
      <c r="J1180" s="1" t="s">
        <v>110</v>
      </c>
      <c r="K1180" s="1" t="s">
        <v>23</v>
      </c>
      <c r="L1180" s="1">
        <f>IF(OR(B1180=0,B1180=""),0,IF(COUNTIFS(Items!$E:$E,J1180,Items!$F:$F,K1180)+COUNTIFS(Items!$J:$J,J1180,Items!$K:$K,K1180)+COUNTIFS(Items!$O:$O,J1180,Items!$P:$P,K1180)=1,0,1))</f>
        <v>0</v>
      </c>
      <c r="M1180" s="14">
        <v>0</v>
      </c>
      <c r="N1180" s="14">
        <v>2147</v>
      </c>
      <c r="T1180" s="10" t="str">
        <f>IF(RepPF!$L$4=Lists!$E$2,Lists!$E$2,IF(RepPF!$L$4&lt;&gt;"",IF($C1180=RepPF!$L$4,RepPF!$L$4,0),Lists!$E$2))</f>
        <v>Все объекты</v>
      </c>
    </row>
    <row r="1181" spans="2:20" x14ac:dyDescent="0.25">
      <c r="B1181" s="7">
        <v>45695</v>
      </c>
      <c r="C1181" s="1" t="s">
        <v>199</v>
      </c>
      <c r="J1181" s="1" t="s">
        <v>110</v>
      </c>
      <c r="K1181" s="1" t="s">
        <v>23</v>
      </c>
      <c r="L1181" s="1">
        <f>IF(OR(B1181=0,B1181=""),0,IF(COUNTIFS(Items!$E:$E,J1181,Items!$F:$F,K1181)+COUNTIFS(Items!$J:$J,J1181,Items!$K:$K,K1181)+COUNTIFS(Items!$O:$O,J1181,Items!$P:$P,K1181)=1,0,1))</f>
        <v>0</v>
      </c>
      <c r="M1181" s="14">
        <v>0</v>
      </c>
      <c r="N1181" s="14">
        <v>14300</v>
      </c>
      <c r="T1181" s="10" t="str">
        <f>IF(RepPF!$L$4=Lists!$E$2,Lists!$E$2,IF(RepPF!$L$4&lt;&gt;"",IF($C1181=RepPF!$L$4,RepPF!$L$4,0),Lists!$E$2))</f>
        <v>Все объекты</v>
      </c>
    </row>
    <row r="1182" spans="2:20" x14ac:dyDescent="0.25">
      <c r="B1182" s="7">
        <v>45695</v>
      </c>
      <c r="C1182" s="1" t="s">
        <v>199</v>
      </c>
      <c r="J1182" s="1" t="s">
        <v>110</v>
      </c>
      <c r="K1182" s="1" t="s">
        <v>23</v>
      </c>
      <c r="L1182" s="1">
        <f>IF(OR(B1182=0,B1182=""),0,IF(COUNTIFS(Items!$E:$E,J1182,Items!$F:$F,K1182)+COUNTIFS(Items!$J:$J,J1182,Items!$K:$K,K1182)+COUNTIFS(Items!$O:$O,J1182,Items!$P:$P,K1182)=1,0,1))</f>
        <v>0</v>
      </c>
      <c r="M1182" s="14">
        <v>0</v>
      </c>
      <c r="N1182" s="14">
        <v>546</v>
      </c>
      <c r="T1182" s="10" t="str">
        <f>IF(RepPF!$L$4=Lists!$E$2,Lists!$E$2,IF(RepPF!$L$4&lt;&gt;"",IF($C1182=RepPF!$L$4,RepPF!$L$4,0),Lists!$E$2))</f>
        <v>Все объекты</v>
      </c>
    </row>
    <row r="1183" spans="2:20" x14ac:dyDescent="0.25">
      <c r="B1183" s="7">
        <v>45695</v>
      </c>
      <c r="C1183" s="1" t="s">
        <v>199</v>
      </c>
      <c r="J1183" s="1" t="s">
        <v>110</v>
      </c>
      <c r="K1183" s="1" t="s">
        <v>23</v>
      </c>
      <c r="L1183" s="1">
        <f>IF(OR(B1183=0,B1183=""),0,IF(COUNTIFS(Items!$E:$E,J1183,Items!$F:$F,K1183)+COUNTIFS(Items!$J:$J,J1183,Items!$K:$K,K1183)+COUNTIFS(Items!$O:$O,J1183,Items!$P:$P,K1183)=1,0,1))</f>
        <v>0</v>
      </c>
      <c r="M1183" s="14">
        <v>0</v>
      </c>
      <c r="N1183" s="14">
        <v>10426.709999999999</v>
      </c>
      <c r="T1183" s="10" t="str">
        <f>IF(RepPF!$L$4=Lists!$E$2,Lists!$E$2,IF(RepPF!$L$4&lt;&gt;"",IF($C1183=RepPF!$L$4,RepPF!$L$4,0),Lists!$E$2))</f>
        <v>Все объекты</v>
      </c>
    </row>
    <row r="1184" spans="2:20" x14ac:dyDescent="0.25">
      <c r="B1184" s="7">
        <v>45695</v>
      </c>
      <c r="C1184" s="1" t="s">
        <v>199</v>
      </c>
      <c r="J1184" s="1" t="s">
        <v>110</v>
      </c>
      <c r="K1184" s="1" t="s">
        <v>23</v>
      </c>
      <c r="L1184" s="1">
        <f>IF(OR(B1184=0,B1184=""),0,IF(COUNTIFS(Items!$E:$E,J1184,Items!$F:$F,K1184)+COUNTIFS(Items!$J:$J,J1184,Items!$K:$K,K1184)+COUNTIFS(Items!$O:$O,J1184,Items!$P:$P,K1184)=1,0,1))</f>
        <v>0</v>
      </c>
      <c r="M1184" s="14">
        <v>0</v>
      </c>
      <c r="N1184" s="14">
        <v>9200</v>
      </c>
      <c r="T1184" s="10" t="str">
        <f>IF(RepPF!$L$4=Lists!$E$2,Lists!$E$2,IF(RepPF!$L$4&lt;&gt;"",IF($C1184=RepPF!$L$4,RepPF!$L$4,0),Lists!$E$2))</f>
        <v>Все объекты</v>
      </c>
    </row>
    <row r="1185" spans="2:20" x14ac:dyDescent="0.25">
      <c r="B1185" s="7">
        <v>45695</v>
      </c>
      <c r="C1185" s="1" t="s">
        <v>199</v>
      </c>
      <c r="J1185" s="1" t="s">
        <v>110</v>
      </c>
      <c r="K1185" s="1" t="s">
        <v>23</v>
      </c>
      <c r="L1185" s="1">
        <f>IF(OR(B1185=0,B1185=""),0,IF(COUNTIFS(Items!$E:$E,J1185,Items!$F:$F,K1185)+COUNTIFS(Items!$J:$J,J1185,Items!$K:$K,K1185)+COUNTIFS(Items!$O:$O,J1185,Items!$P:$P,K1185)=1,0,1))</f>
        <v>0</v>
      </c>
      <c r="M1185" s="14">
        <v>0</v>
      </c>
      <c r="N1185" s="14">
        <v>677.99999999999989</v>
      </c>
      <c r="T1185" s="10" t="str">
        <f>IF(RepPF!$L$4=Lists!$E$2,Lists!$E$2,IF(RepPF!$L$4&lt;&gt;"",IF($C1185=RepPF!$L$4,RepPF!$L$4,0),Lists!$E$2))</f>
        <v>Все объекты</v>
      </c>
    </row>
    <row r="1186" spans="2:20" x14ac:dyDescent="0.25">
      <c r="B1186" s="7">
        <v>45695</v>
      </c>
      <c r="C1186" s="1" t="s">
        <v>199</v>
      </c>
      <c r="J1186" s="1" t="s">
        <v>110</v>
      </c>
      <c r="K1186" s="1" t="s">
        <v>23</v>
      </c>
      <c r="L1186" s="1">
        <f>IF(OR(B1186=0,B1186=""),0,IF(COUNTIFS(Items!$E:$E,J1186,Items!$F:$F,K1186)+COUNTIFS(Items!$J:$J,J1186,Items!$K:$K,K1186)+COUNTIFS(Items!$O:$O,J1186,Items!$P:$P,K1186)=1,0,1))</f>
        <v>0</v>
      </c>
      <c r="M1186" s="14">
        <v>0</v>
      </c>
      <c r="N1186" s="14">
        <v>14300</v>
      </c>
      <c r="T1186" s="10" t="str">
        <f>IF(RepPF!$L$4=Lists!$E$2,Lists!$E$2,IF(RepPF!$L$4&lt;&gt;"",IF($C1186=RepPF!$L$4,RepPF!$L$4,0),Lists!$E$2))</f>
        <v>Все объекты</v>
      </c>
    </row>
    <row r="1187" spans="2:20" x14ac:dyDescent="0.25">
      <c r="B1187" s="7">
        <v>45695</v>
      </c>
      <c r="C1187" s="1" t="s">
        <v>194</v>
      </c>
      <c r="J1187" s="1" t="s">
        <v>110</v>
      </c>
      <c r="K1187" s="1" t="s">
        <v>23</v>
      </c>
      <c r="L1187" s="1">
        <f>IF(OR(B1187=0,B1187=""),0,IF(COUNTIFS(Items!$E:$E,J1187,Items!$F:$F,K1187)+COUNTIFS(Items!$J:$J,J1187,Items!$K:$K,K1187)+COUNTIFS(Items!$O:$O,J1187,Items!$P:$P,K1187)=1,0,1))</f>
        <v>0</v>
      </c>
      <c r="M1187" s="14">
        <v>0</v>
      </c>
      <c r="N1187" s="14">
        <v>2161.25</v>
      </c>
      <c r="T1187" s="10" t="str">
        <f>IF(RepPF!$L$4=Lists!$E$2,Lists!$E$2,IF(RepPF!$L$4&lt;&gt;"",IF($C1187=RepPF!$L$4,RepPF!$L$4,0),Lists!$E$2))</f>
        <v>Все объекты</v>
      </c>
    </row>
    <row r="1188" spans="2:20" x14ac:dyDescent="0.25">
      <c r="B1188" s="7">
        <v>45695</v>
      </c>
      <c r="C1188" s="1" t="s">
        <v>194</v>
      </c>
      <c r="J1188" s="1" t="s">
        <v>110</v>
      </c>
      <c r="K1188" s="1" t="s">
        <v>23</v>
      </c>
      <c r="L1188" s="1">
        <f>IF(OR(B1188=0,B1188=""),0,IF(COUNTIFS(Items!$E:$E,J1188,Items!$F:$F,K1188)+COUNTIFS(Items!$J:$J,J1188,Items!$K:$K,K1188)+COUNTIFS(Items!$O:$O,J1188,Items!$P:$P,K1188)=1,0,1))</f>
        <v>0</v>
      </c>
      <c r="M1188" s="14">
        <v>0</v>
      </c>
      <c r="N1188" s="14">
        <v>12300</v>
      </c>
      <c r="T1188" s="10" t="str">
        <f>IF(RepPF!$L$4=Lists!$E$2,Lists!$E$2,IF(RepPF!$L$4&lt;&gt;"",IF($C1188=RepPF!$L$4,RepPF!$L$4,0),Lists!$E$2))</f>
        <v>Все объекты</v>
      </c>
    </row>
    <row r="1189" spans="2:20" x14ac:dyDescent="0.25">
      <c r="B1189" s="7">
        <v>45695</v>
      </c>
      <c r="C1189" s="1" t="s">
        <v>194</v>
      </c>
      <c r="J1189" s="1" t="s">
        <v>110</v>
      </c>
      <c r="K1189" s="1" t="s">
        <v>23</v>
      </c>
      <c r="L1189" s="1">
        <f>IF(OR(B1189=0,B1189=""),0,IF(COUNTIFS(Items!$E:$E,J1189,Items!$F:$F,K1189)+COUNTIFS(Items!$J:$J,J1189,Items!$K:$K,K1189)+COUNTIFS(Items!$O:$O,J1189,Items!$P:$P,K1189)=1,0,1))</f>
        <v>0</v>
      </c>
      <c r="M1189" s="14">
        <v>0</v>
      </c>
      <c r="N1189" s="14">
        <v>46000</v>
      </c>
      <c r="T1189" s="10" t="str">
        <f>IF(RepPF!$L$4=Lists!$E$2,Lists!$E$2,IF(RepPF!$L$4&lt;&gt;"",IF($C1189=RepPF!$L$4,RepPF!$L$4,0),Lists!$E$2))</f>
        <v>Все объекты</v>
      </c>
    </row>
    <row r="1190" spans="2:20" x14ac:dyDescent="0.25">
      <c r="B1190" s="7">
        <v>45695</v>
      </c>
      <c r="C1190" s="1" t="s">
        <v>194</v>
      </c>
      <c r="J1190" s="1" t="s">
        <v>110</v>
      </c>
      <c r="K1190" s="1" t="s">
        <v>23</v>
      </c>
      <c r="L1190" s="1">
        <f>IF(OR(B1190=0,B1190=""),0,IF(COUNTIFS(Items!$E:$E,J1190,Items!$F:$F,K1190)+COUNTIFS(Items!$J:$J,J1190,Items!$K:$K,K1190)+COUNTIFS(Items!$O:$O,J1190,Items!$P:$P,K1190)=1,0,1))</f>
        <v>0</v>
      </c>
      <c r="M1190" s="14">
        <v>0</v>
      </c>
      <c r="N1190" s="14">
        <v>1683.6999999999998</v>
      </c>
      <c r="T1190" s="10" t="str">
        <f>IF(RepPF!$L$4=Lists!$E$2,Lists!$E$2,IF(RepPF!$L$4&lt;&gt;"",IF($C1190=RepPF!$L$4,RepPF!$L$4,0),Lists!$E$2))</f>
        <v>Все объекты</v>
      </c>
    </row>
    <row r="1191" spans="2:20" x14ac:dyDescent="0.25">
      <c r="B1191" s="7">
        <v>45695</v>
      </c>
      <c r="C1191" s="1" t="s">
        <v>194</v>
      </c>
      <c r="J1191" s="1" t="s">
        <v>110</v>
      </c>
      <c r="K1191" s="1" t="s">
        <v>23</v>
      </c>
      <c r="L1191" s="1">
        <f>IF(OR(B1191=0,B1191=""),0,IF(COUNTIFS(Items!$E:$E,J1191,Items!$F:$F,K1191)+COUNTIFS(Items!$J:$J,J1191,Items!$K:$K,K1191)+COUNTIFS(Items!$O:$O,J1191,Items!$P:$P,K1191)=1,0,1))</f>
        <v>0</v>
      </c>
      <c r="M1191" s="14">
        <v>0</v>
      </c>
      <c r="N1191" s="14">
        <v>858</v>
      </c>
      <c r="T1191" s="10" t="str">
        <f>IF(RepPF!$L$4=Lists!$E$2,Lists!$E$2,IF(RepPF!$L$4&lt;&gt;"",IF($C1191=RepPF!$L$4,RepPF!$L$4,0),Lists!$E$2))</f>
        <v>Все объекты</v>
      </c>
    </row>
    <row r="1192" spans="2:20" x14ac:dyDescent="0.25">
      <c r="B1192" s="7">
        <v>45695</v>
      </c>
      <c r="C1192" s="1" t="s">
        <v>194</v>
      </c>
      <c r="J1192" s="1" t="s">
        <v>110</v>
      </c>
      <c r="K1192" s="1" t="s">
        <v>23</v>
      </c>
      <c r="L1192" s="1">
        <f>IF(OR(B1192=0,B1192=""),0,IF(COUNTIFS(Items!$E:$E,J1192,Items!$F:$F,K1192)+COUNTIFS(Items!$J:$J,J1192,Items!$K:$K,K1192)+COUNTIFS(Items!$O:$O,J1192,Items!$P:$P,K1192)=1,0,1))</f>
        <v>0</v>
      </c>
      <c r="M1192" s="14">
        <v>0</v>
      </c>
      <c r="N1192" s="14">
        <v>13650</v>
      </c>
      <c r="T1192" s="10" t="str">
        <f>IF(RepPF!$L$4=Lists!$E$2,Lists!$E$2,IF(RepPF!$L$4&lt;&gt;"",IF($C1192=RepPF!$L$4,RepPF!$L$4,0),Lists!$E$2))</f>
        <v>Все объекты</v>
      </c>
    </row>
    <row r="1193" spans="2:20" x14ac:dyDescent="0.25">
      <c r="B1193" s="7">
        <v>45695</v>
      </c>
      <c r="C1193" s="1" t="s">
        <v>194</v>
      </c>
      <c r="J1193" s="1" t="s">
        <v>110</v>
      </c>
      <c r="K1193" s="1" t="s">
        <v>23</v>
      </c>
      <c r="L1193" s="1">
        <f>IF(OR(B1193=0,B1193=""),0,IF(COUNTIFS(Items!$E:$E,J1193,Items!$F:$F,K1193)+COUNTIFS(Items!$J:$J,J1193,Items!$K:$K,K1193)+COUNTIFS(Items!$O:$O,J1193,Items!$P:$P,K1193)=1,0,1))</f>
        <v>0</v>
      </c>
      <c r="M1193" s="14">
        <v>0</v>
      </c>
      <c r="N1193" s="14">
        <v>18450</v>
      </c>
      <c r="T1193" s="10" t="str">
        <f>IF(RepPF!$L$4=Lists!$E$2,Lists!$E$2,IF(RepPF!$L$4&lt;&gt;"",IF($C1193=RepPF!$L$4,RepPF!$L$4,0),Lists!$E$2))</f>
        <v>Все объекты</v>
      </c>
    </row>
    <row r="1194" spans="2:20" x14ac:dyDescent="0.25">
      <c r="B1194" s="7">
        <v>45695</v>
      </c>
      <c r="C1194" s="1" t="s">
        <v>194</v>
      </c>
      <c r="J1194" s="1" t="s">
        <v>110</v>
      </c>
      <c r="K1194" s="1" t="s">
        <v>23</v>
      </c>
      <c r="L1194" s="1">
        <f>IF(OR(B1194=0,B1194=""),0,IF(COUNTIFS(Items!$E:$E,J1194,Items!$F:$F,K1194)+COUNTIFS(Items!$J:$J,J1194,Items!$K:$K,K1194)+COUNTIFS(Items!$O:$O,J1194,Items!$P:$P,K1194)=1,0,1))</f>
        <v>0</v>
      </c>
      <c r="M1194" s="14">
        <v>0</v>
      </c>
      <c r="N1194" s="14">
        <v>1370.8</v>
      </c>
      <c r="T1194" s="10" t="str">
        <f>IF(RepPF!$L$4=Lists!$E$2,Lists!$E$2,IF(RepPF!$L$4&lt;&gt;"",IF($C1194=RepPF!$L$4,RepPF!$L$4,0),Lists!$E$2))</f>
        <v>Все объекты</v>
      </c>
    </row>
    <row r="1195" spans="2:20" x14ac:dyDescent="0.25">
      <c r="B1195" s="7">
        <v>45695</v>
      </c>
      <c r="C1195" s="1" t="s">
        <v>194</v>
      </c>
      <c r="J1195" s="1" t="s">
        <v>110</v>
      </c>
      <c r="K1195" s="1" t="s">
        <v>23</v>
      </c>
      <c r="L1195" s="1">
        <f>IF(OR(B1195=0,B1195=""),0,IF(COUNTIFS(Items!$E:$E,J1195,Items!$F:$F,K1195)+COUNTIFS(Items!$J:$J,J1195,Items!$K:$K,K1195)+COUNTIFS(Items!$O:$O,J1195,Items!$P:$P,K1195)=1,0,1))</f>
        <v>0</v>
      </c>
      <c r="M1195" s="14">
        <v>0</v>
      </c>
      <c r="N1195" s="14">
        <v>8475</v>
      </c>
      <c r="T1195" s="10" t="str">
        <f>IF(RepPF!$L$4=Lists!$E$2,Lists!$E$2,IF(RepPF!$L$4&lt;&gt;"",IF($C1195=RepPF!$L$4,RepPF!$L$4,0),Lists!$E$2))</f>
        <v>Все объекты</v>
      </c>
    </row>
    <row r="1196" spans="2:20" x14ac:dyDescent="0.25">
      <c r="B1196" s="7">
        <v>45695</v>
      </c>
      <c r="C1196" s="1" t="s">
        <v>194</v>
      </c>
      <c r="J1196" s="1" t="s">
        <v>110</v>
      </c>
      <c r="K1196" s="1" t="s">
        <v>23</v>
      </c>
      <c r="L1196" s="1">
        <f>IF(OR(B1196=0,B1196=""),0,IF(COUNTIFS(Items!$E:$E,J1196,Items!$F:$F,K1196)+COUNTIFS(Items!$J:$J,J1196,Items!$K:$K,K1196)+COUNTIFS(Items!$O:$O,J1196,Items!$P:$P,K1196)=1,0,1))</f>
        <v>0</v>
      </c>
      <c r="M1196" s="14">
        <v>0</v>
      </c>
      <c r="N1196" s="14">
        <v>25025</v>
      </c>
      <c r="T1196" s="10" t="str">
        <f>IF(RepPF!$L$4=Lists!$E$2,Lists!$E$2,IF(RepPF!$L$4&lt;&gt;"",IF($C1196=RepPF!$L$4,RepPF!$L$4,0),Lists!$E$2))</f>
        <v>Все объекты</v>
      </c>
    </row>
    <row r="1197" spans="2:20" x14ac:dyDescent="0.25">
      <c r="B1197" s="7">
        <v>45695</v>
      </c>
      <c r="C1197" s="1" t="s">
        <v>194</v>
      </c>
      <c r="J1197" s="1" t="s">
        <v>110</v>
      </c>
      <c r="K1197" s="1" t="s">
        <v>23</v>
      </c>
      <c r="L1197" s="1">
        <f>IF(OR(B1197=0,B1197=""),0,IF(COUNTIFS(Items!$E:$E,J1197,Items!$F:$F,K1197)+COUNTIFS(Items!$J:$J,J1197,Items!$K:$K,K1197)+COUNTIFS(Items!$O:$O,J1197,Items!$P:$P,K1197)=1,0,1))</f>
        <v>0</v>
      </c>
      <c r="M1197" s="14">
        <v>0</v>
      </c>
      <c r="N1197" s="14">
        <v>2457</v>
      </c>
      <c r="T1197" s="10" t="str">
        <f>IF(RepPF!$L$4=Lists!$E$2,Lists!$E$2,IF(RepPF!$L$4&lt;&gt;"",IF($C1197=RepPF!$L$4,RepPF!$L$4,0),Lists!$E$2))</f>
        <v>Все объекты</v>
      </c>
    </row>
    <row r="1198" spans="2:20" x14ac:dyDescent="0.25">
      <c r="B1198" s="7">
        <v>45695</v>
      </c>
      <c r="C1198" s="1" t="s">
        <v>194</v>
      </c>
      <c r="J1198" s="1" t="s">
        <v>110</v>
      </c>
      <c r="K1198" s="1" t="s">
        <v>23</v>
      </c>
      <c r="L1198" s="1">
        <f>IF(OR(B1198=0,B1198=""),0,IF(COUNTIFS(Items!$E:$E,J1198,Items!$F:$F,K1198)+COUNTIFS(Items!$J:$J,J1198,Items!$K:$K,K1198)+COUNTIFS(Items!$O:$O,J1198,Items!$P:$P,K1198)=1,0,1))</f>
        <v>0</v>
      </c>
      <c r="M1198" s="14">
        <v>0</v>
      </c>
      <c r="N1198" s="14">
        <v>12300</v>
      </c>
      <c r="T1198" s="10" t="str">
        <f>IF(RepPF!$L$4=Lists!$E$2,Lists!$E$2,IF(RepPF!$L$4&lt;&gt;"",IF($C1198=RepPF!$L$4,RepPF!$L$4,0),Lists!$E$2))</f>
        <v>Все объекты</v>
      </c>
    </row>
    <row r="1199" spans="2:20" x14ac:dyDescent="0.25">
      <c r="B1199" s="7">
        <v>45695</v>
      </c>
      <c r="C1199" s="1" t="s">
        <v>194</v>
      </c>
      <c r="J1199" s="1" t="s">
        <v>110</v>
      </c>
      <c r="K1199" s="1" t="s">
        <v>23</v>
      </c>
      <c r="L1199" s="1">
        <f>IF(OR(B1199=0,B1199=""),0,IF(COUNTIFS(Items!$E:$E,J1199,Items!$F:$F,K1199)+COUNTIFS(Items!$J:$J,J1199,Items!$K:$K,K1199)+COUNTIFS(Items!$O:$O,J1199,Items!$P:$P,K1199)=1,0,1))</f>
        <v>0</v>
      </c>
      <c r="M1199" s="14">
        <v>0</v>
      </c>
      <c r="N1199" s="14">
        <v>1370.8</v>
      </c>
      <c r="T1199" s="10" t="str">
        <f>IF(RepPF!$L$4=Lists!$E$2,Lists!$E$2,IF(RepPF!$L$4&lt;&gt;"",IF($C1199=RepPF!$L$4,RepPF!$L$4,0),Lists!$E$2))</f>
        <v>Все объекты</v>
      </c>
    </row>
    <row r="1200" spans="2:20" x14ac:dyDescent="0.25">
      <c r="B1200" s="7">
        <v>45695</v>
      </c>
      <c r="C1200" s="1" t="s">
        <v>194</v>
      </c>
      <c r="J1200" s="1" t="s">
        <v>110</v>
      </c>
      <c r="K1200" s="1" t="s">
        <v>23</v>
      </c>
      <c r="L1200" s="1">
        <f>IF(OR(B1200=0,B1200=""),0,IF(COUNTIFS(Items!$E:$E,J1200,Items!$F:$F,K1200)+COUNTIFS(Items!$J:$J,J1200,Items!$K:$K,K1200)+COUNTIFS(Items!$O:$O,J1200,Items!$P:$P,K1200)=1,0,1))</f>
        <v>0</v>
      </c>
      <c r="M1200" s="14">
        <v>0</v>
      </c>
      <c r="N1200" s="14">
        <v>20080.099999999999</v>
      </c>
      <c r="T1200" s="10" t="str">
        <f>IF(RepPF!$L$4=Lists!$E$2,Lists!$E$2,IF(RepPF!$L$4&lt;&gt;"",IF($C1200=RepPF!$L$4,RepPF!$L$4,0),Lists!$E$2))</f>
        <v>Все объекты</v>
      </c>
    </row>
    <row r="1201" spans="2:20" x14ac:dyDescent="0.25">
      <c r="B1201" s="7">
        <v>45695</v>
      </c>
      <c r="C1201" s="1" t="s">
        <v>194</v>
      </c>
      <c r="J1201" s="1" t="s">
        <v>110</v>
      </c>
      <c r="K1201" s="1" t="s">
        <v>23</v>
      </c>
      <c r="L1201" s="1">
        <f>IF(OR(B1201=0,B1201=""),0,IF(COUNTIFS(Items!$E:$E,J1201,Items!$F:$F,K1201)+COUNTIFS(Items!$J:$J,J1201,Items!$K:$K,K1201)+COUNTIFS(Items!$O:$O,J1201,Items!$P:$P,K1201)=1,0,1))</f>
        <v>0</v>
      </c>
      <c r="M1201" s="14">
        <v>0</v>
      </c>
      <c r="N1201" s="14">
        <v>71500</v>
      </c>
      <c r="T1201" s="10" t="str">
        <f>IF(RepPF!$L$4=Lists!$E$2,Lists!$E$2,IF(RepPF!$L$4&lt;&gt;"",IF($C1201=RepPF!$L$4,RepPF!$L$4,0),Lists!$E$2))</f>
        <v>Все объекты</v>
      </c>
    </row>
    <row r="1202" spans="2:20" x14ac:dyDescent="0.25">
      <c r="B1202" s="7">
        <v>45695</v>
      </c>
      <c r="C1202" s="1" t="s">
        <v>194</v>
      </c>
      <c r="J1202" s="1" t="s">
        <v>110</v>
      </c>
      <c r="K1202" s="1" t="s">
        <v>23</v>
      </c>
      <c r="L1202" s="1">
        <f>IF(OR(B1202=0,B1202=""),0,IF(COUNTIFS(Items!$E:$E,J1202,Items!$F:$F,K1202)+COUNTIFS(Items!$J:$J,J1202,Items!$K:$K,K1202)+COUNTIFS(Items!$O:$O,J1202,Items!$P:$P,K1202)=1,0,1))</f>
        <v>0</v>
      </c>
      <c r="M1202" s="14">
        <v>0</v>
      </c>
      <c r="N1202" s="14">
        <v>45500</v>
      </c>
      <c r="T1202" s="10" t="str">
        <f>IF(RepPF!$L$4=Lists!$E$2,Lists!$E$2,IF(RepPF!$L$4&lt;&gt;"",IF($C1202=RepPF!$L$4,RepPF!$L$4,0),Lists!$E$2))</f>
        <v>Все объекты</v>
      </c>
    </row>
    <row r="1203" spans="2:20" x14ac:dyDescent="0.25">
      <c r="B1203" s="7">
        <v>45695</v>
      </c>
      <c r="C1203" s="1" t="s">
        <v>194</v>
      </c>
      <c r="J1203" s="1" t="s">
        <v>110</v>
      </c>
      <c r="K1203" s="1" t="s">
        <v>23</v>
      </c>
      <c r="L1203" s="1">
        <f>IF(OR(B1203=0,B1203=""),0,IF(COUNTIFS(Items!$E:$E,J1203,Items!$F:$F,K1203)+COUNTIFS(Items!$J:$J,J1203,Items!$K:$K,K1203)+COUNTIFS(Items!$O:$O,J1203,Items!$P:$P,K1203)=1,0,1))</f>
        <v>0</v>
      </c>
      <c r="M1203" s="14">
        <v>0</v>
      </c>
      <c r="N1203" s="14">
        <v>2015.97</v>
      </c>
      <c r="T1203" s="10" t="str">
        <f>IF(RepPF!$L$4=Lists!$E$2,Lists!$E$2,IF(RepPF!$L$4&lt;&gt;"",IF($C1203=RepPF!$L$4,RepPF!$L$4,0),Lists!$E$2))</f>
        <v>Все объекты</v>
      </c>
    </row>
    <row r="1204" spans="2:20" x14ac:dyDescent="0.25">
      <c r="B1204" s="7">
        <v>45695</v>
      </c>
      <c r="C1204" s="1" t="s">
        <v>194</v>
      </c>
      <c r="J1204" s="1" t="s">
        <v>110</v>
      </c>
      <c r="K1204" s="1" t="s">
        <v>23</v>
      </c>
      <c r="L1204" s="1">
        <f>IF(OR(B1204=0,B1204=""),0,IF(COUNTIFS(Items!$E:$E,J1204,Items!$F:$F,K1204)+COUNTIFS(Items!$J:$J,J1204,Items!$K:$K,K1204)+COUNTIFS(Items!$O:$O,J1204,Items!$P:$P,K1204)=1,0,1))</f>
        <v>0</v>
      </c>
      <c r="M1204" s="14">
        <v>0</v>
      </c>
      <c r="N1204" s="14">
        <v>16560</v>
      </c>
      <c r="T1204" s="10" t="str">
        <f>IF(RepPF!$L$4=Lists!$E$2,Lists!$E$2,IF(RepPF!$L$4&lt;&gt;"",IF($C1204=RepPF!$L$4,RepPF!$L$4,0),Lists!$E$2))</f>
        <v>Все объекты</v>
      </c>
    </row>
    <row r="1205" spans="2:20" x14ac:dyDescent="0.25">
      <c r="B1205" s="7">
        <v>45695</v>
      </c>
      <c r="C1205" s="1" t="s">
        <v>195</v>
      </c>
      <c r="J1205" s="1" t="s">
        <v>110</v>
      </c>
      <c r="K1205" s="1" t="s">
        <v>23</v>
      </c>
      <c r="L1205" s="1">
        <f>IF(OR(B1205=0,B1205=""),0,IF(COUNTIFS(Items!$E:$E,J1205,Items!$F:$F,K1205)+COUNTIFS(Items!$J:$J,J1205,Items!$K:$K,K1205)+COUNTIFS(Items!$O:$O,J1205,Items!$P:$P,K1205)=1,0,1))</f>
        <v>0</v>
      </c>
      <c r="M1205" s="14">
        <v>0</v>
      </c>
      <c r="N1205" s="14">
        <v>1852.07</v>
      </c>
      <c r="T1205" s="10" t="str">
        <f>IF(RepPF!$L$4=Lists!$E$2,Lists!$E$2,IF(RepPF!$L$4&lt;&gt;"",IF($C1205=RepPF!$L$4,RepPF!$L$4,0),Lists!$E$2))</f>
        <v>Все объекты</v>
      </c>
    </row>
    <row r="1206" spans="2:20" x14ac:dyDescent="0.25">
      <c r="B1206" s="7">
        <v>45695</v>
      </c>
      <c r="C1206" s="1" t="s">
        <v>195</v>
      </c>
      <c r="J1206" s="1" t="s">
        <v>110</v>
      </c>
      <c r="K1206" s="1" t="s">
        <v>23</v>
      </c>
      <c r="L1206" s="1">
        <f>IF(OR(B1206=0,B1206=""),0,IF(COUNTIFS(Items!$E:$E,J1206,Items!$F:$F,K1206)+COUNTIFS(Items!$J:$J,J1206,Items!$K:$K,K1206)+COUNTIFS(Items!$O:$O,J1206,Items!$P:$P,K1206)=1,0,1))</f>
        <v>0</v>
      </c>
      <c r="M1206" s="14">
        <v>0</v>
      </c>
      <c r="N1206" s="14">
        <v>25025</v>
      </c>
      <c r="T1206" s="10" t="str">
        <f>IF(RepPF!$L$4=Lists!$E$2,Lists!$E$2,IF(RepPF!$L$4&lt;&gt;"",IF($C1206=RepPF!$L$4,RepPF!$L$4,0),Lists!$E$2))</f>
        <v>Все объекты</v>
      </c>
    </row>
    <row r="1207" spans="2:20" x14ac:dyDescent="0.25">
      <c r="B1207" s="7">
        <v>45695</v>
      </c>
      <c r="C1207" s="1" t="s">
        <v>195</v>
      </c>
      <c r="J1207" s="1" t="s">
        <v>110</v>
      </c>
      <c r="K1207" s="1" t="s">
        <v>23</v>
      </c>
      <c r="L1207" s="1">
        <f>IF(OR(B1207=0,B1207=""),0,IF(COUNTIFS(Items!$E:$E,J1207,Items!$F:$F,K1207)+COUNTIFS(Items!$J:$J,J1207,Items!$K:$K,K1207)+COUNTIFS(Items!$O:$O,J1207,Items!$P:$P,K1207)=1,0,1))</f>
        <v>0</v>
      </c>
      <c r="M1207" s="14">
        <v>0</v>
      </c>
      <c r="N1207" s="14">
        <v>13650</v>
      </c>
      <c r="T1207" s="10" t="str">
        <f>IF(RepPF!$L$4=Lists!$E$2,Lists!$E$2,IF(RepPF!$L$4&lt;&gt;"",IF($C1207=RepPF!$L$4,RepPF!$L$4,0),Lists!$E$2))</f>
        <v>Все объекты</v>
      </c>
    </row>
    <row r="1208" spans="2:20" x14ac:dyDescent="0.25">
      <c r="B1208" s="7">
        <v>45695</v>
      </c>
      <c r="C1208" s="1" t="s">
        <v>195</v>
      </c>
      <c r="J1208" s="1" t="s">
        <v>110</v>
      </c>
      <c r="K1208" s="1" t="s">
        <v>23</v>
      </c>
      <c r="L1208" s="1">
        <f>IF(OR(B1208=0,B1208=""),0,IF(COUNTIFS(Items!$E:$E,J1208,Items!$F:$F,K1208)+COUNTIFS(Items!$J:$J,J1208,Items!$K:$K,K1208)+COUNTIFS(Items!$O:$O,J1208,Items!$P:$P,K1208)=1,0,1))</f>
        <v>0</v>
      </c>
      <c r="M1208" s="14">
        <v>0</v>
      </c>
      <c r="N1208" s="14">
        <v>738</v>
      </c>
      <c r="T1208" s="10" t="str">
        <f>IF(RepPF!$L$4=Lists!$E$2,Lists!$E$2,IF(RepPF!$L$4&lt;&gt;"",IF($C1208=RepPF!$L$4,RepPF!$L$4,0),Lists!$E$2))</f>
        <v>Все объекты</v>
      </c>
    </row>
    <row r="1209" spans="2:20" x14ac:dyDescent="0.25">
      <c r="B1209" s="7">
        <v>45695</v>
      </c>
      <c r="C1209" s="1" t="s">
        <v>195</v>
      </c>
      <c r="J1209" s="1" t="s">
        <v>110</v>
      </c>
      <c r="K1209" s="1" t="s">
        <v>23</v>
      </c>
      <c r="L1209" s="1">
        <f>IF(OR(B1209=0,B1209=""),0,IF(COUNTIFS(Items!$E:$E,J1209,Items!$F:$F,K1209)+COUNTIFS(Items!$J:$J,J1209,Items!$K:$K,K1209)+COUNTIFS(Items!$O:$O,J1209,Items!$P:$P,K1209)=1,0,1))</f>
        <v>0</v>
      </c>
      <c r="M1209" s="14">
        <v>0</v>
      </c>
      <c r="N1209" s="14">
        <v>1507.88</v>
      </c>
      <c r="T1209" s="10" t="str">
        <f>IF(RepPF!$L$4=Lists!$E$2,Lists!$E$2,IF(RepPF!$L$4&lt;&gt;"",IF($C1209=RepPF!$L$4,RepPF!$L$4,0),Lists!$E$2))</f>
        <v>Все объекты</v>
      </c>
    </row>
    <row r="1210" spans="2:20" x14ac:dyDescent="0.25">
      <c r="B1210" s="7">
        <v>45695</v>
      </c>
      <c r="C1210" s="1" t="s">
        <v>195</v>
      </c>
      <c r="J1210" s="1" t="s">
        <v>110</v>
      </c>
      <c r="K1210" s="1" t="s">
        <v>23</v>
      </c>
      <c r="L1210" s="1">
        <f>IF(OR(B1210=0,B1210=""),0,IF(COUNTIFS(Items!$E:$E,J1210,Items!$F:$F,K1210)+COUNTIFS(Items!$J:$J,J1210,Items!$K:$K,K1210)+COUNTIFS(Items!$O:$O,J1210,Items!$P:$P,K1210)=1,0,1))</f>
        <v>0</v>
      </c>
      <c r="M1210" s="14">
        <v>0</v>
      </c>
      <c r="N1210" s="14">
        <v>677.99999999999989</v>
      </c>
      <c r="T1210" s="10" t="str">
        <f>IF(RepPF!$L$4=Lists!$E$2,Lists!$E$2,IF(RepPF!$L$4&lt;&gt;"",IF($C1210=RepPF!$L$4,RepPF!$L$4,0),Lists!$E$2))</f>
        <v>Все объекты</v>
      </c>
    </row>
    <row r="1211" spans="2:20" x14ac:dyDescent="0.25">
      <c r="B1211" s="7">
        <v>45695</v>
      </c>
      <c r="C1211" s="1" t="s">
        <v>195</v>
      </c>
      <c r="J1211" s="1" t="s">
        <v>110</v>
      </c>
      <c r="K1211" s="1" t="s">
        <v>23</v>
      </c>
      <c r="L1211" s="1">
        <f>IF(OR(B1211=0,B1211=""),0,IF(COUNTIFS(Items!$E:$E,J1211,Items!$F:$F,K1211)+COUNTIFS(Items!$J:$J,J1211,Items!$K:$K,K1211)+COUNTIFS(Items!$O:$O,J1211,Items!$P:$P,K1211)=1,0,1))</f>
        <v>0</v>
      </c>
      <c r="M1211" s="14">
        <v>0</v>
      </c>
      <c r="N1211" s="14">
        <v>14300</v>
      </c>
      <c r="T1211" s="10" t="str">
        <f>IF(RepPF!$L$4=Lists!$E$2,Lists!$E$2,IF(RepPF!$L$4&lt;&gt;"",IF($C1211=RepPF!$L$4,RepPF!$L$4,0),Lists!$E$2))</f>
        <v>Все объекты</v>
      </c>
    </row>
    <row r="1212" spans="2:20" x14ac:dyDescent="0.25">
      <c r="B1212" s="7">
        <v>45695</v>
      </c>
      <c r="C1212" s="1" t="s">
        <v>195</v>
      </c>
      <c r="J1212" s="1" t="s">
        <v>110</v>
      </c>
      <c r="K1212" s="1" t="s">
        <v>23</v>
      </c>
      <c r="L1212" s="1">
        <f>IF(OR(B1212=0,B1212=""),0,IF(COUNTIFS(Items!$E:$E,J1212,Items!$F:$F,K1212)+COUNTIFS(Items!$J:$J,J1212,Items!$K:$K,K1212)+COUNTIFS(Items!$O:$O,J1212,Items!$P:$P,K1212)=1,0,1))</f>
        <v>0</v>
      </c>
      <c r="M1212" s="14">
        <v>0</v>
      </c>
      <c r="N1212" s="14">
        <v>45500</v>
      </c>
      <c r="T1212" s="10" t="str">
        <f>IF(RepPF!$L$4=Lists!$E$2,Lists!$E$2,IF(RepPF!$L$4&lt;&gt;"",IF($C1212=RepPF!$L$4,RepPF!$L$4,0),Lists!$E$2))</f>
        <v>Все объекты</v>
      </c>
    </row>
    <row r="1213" spans="2:20" x14ac:dyDescent="0.25">
      <c r="B1213" s="7">
        <v>45695</v>
      </c>
      <c r="C1213" s="1" t="s">
        <v>195</v>
      </c>
      <c r="J1213" s="1" t="s">
        <v>110</v>
      </c>
      <c r="K1213" s="1" t="s">
        <v>23</v>
      </c>
      <c r="L1213" s="1">
        <f>IF(OR(B1213=0,B1213=""),0,IF(COUNTIFS(Items!$E:$E,J1213,Items!$F:$F,K1213)+COUNTIFS(Items!$J:$J,J1213,Items!$K:$K,K1213)+COUNTIFS(Items!$O:$O,J1213,Items!$P:$P,K1213)=1,0,1))</f>
        <v>0</v>
      </c>
      <c r="M1213" s="14">
        <v>0</v>
      </c>
      <c r="N1213" s="14">
        <v>24641.82</v>
      </c>
      <c r="T1213" s="10" t="str">
        <f>IF(RepPF!$L$4=Lists!$E$2,Lists!$E$2,IF(RepPF!$L$4&lt;&gt;"",IF($C1213=RepPF!$L$4,RepPF!$L$4,0),Lists!$E$2))</f>
        <v>Все объекты</v>
      </c>
    </row>
    <row r="1214" spans="2:20" x14ac:dyDescent="0.25">
      <c r="B1214" s="7">
        <v>45695</v>
      </c>
      <c r="C1214" s="1" t="s">
        <v>195</v>
      </c>
      <c r="J1214" s="1" t="s">
        <v>110</v>
      </c>
      <c r="K1214" s="1" t="s">
        <v>23</v>
      </c>
      <c r="L1214" s="1">
        <f>IF(OR(B1214=0,B1214=""),0,IF(COUNTIFS(Items!$E:$E,J1214,Items!$F:$F,K1214)+COUNTIFS(Items!$J:$J,J1214,Items!$K:$K,K1214)+COUNTIFS(Items!$O:$O,J1214,Items!$P:$P,K1214)=1,0,1))</f>
        <v>0</v>
      </c>
      <c r="M1214" s="14">
        <v>0</v>
      </c>
      <c r="N1214" s="14">
        <v>1507.88</v>
      </c>
      <c r="T1214" s="10" t="str">
        <f>IF(RepPF!$L$4=Lists!$E$2,Lists!$E$2,IF(RepPF!$L$4&lt;&gt;"",IF($C1214=RepPF!$L$4,RepPF!$L$4,0),Lists!$E$2))</f>
        <v>Все объекты</v>
      </c>
    </row>
    <row r="1215" spans="2:20" x14ac:dyDescent="0.25">
      <c r="B1215" s="7">
        <v>45695</v>
      </c>
      <c r="C1215" s="1" t="s">
        <v>195</v>
      </c>
      <c r="J1215" s="1" t="s">
        <v>110</v>
      </c>
      <c r="K1215" s="1" t="s">
        <v>23</v>
      </c>
      <c r="L1215" s="1">
        <f>IF(OR(B1215=0,B1215=""),0,IF(COUNTIFS(Items!$E:$E,J1215,Items!$F:$F,K1215)+COUNTIFS(Items!$J:$J,J1215,Items!$K:$K,K1215)+COUNTIFS(Items!$O:$O,J1215,Items!$P:$P,K1215)=1,0,1))</f>
        <v>0</v>
      </c>
      <c r="M1215" s="14">
        <v>0</v>
      </c>
      <c r="N1215" s="14">
        <v>4294</v>
      </c>
      <c r="T1215" s="10" t="str">
        <f>IF(RepPF!$L$4=Lists!$E$2,Lists!$E$2,IF(RepPF!$L$4&lt;&gt;"",IF($C1215=RepPF!$L$4,RepPF!$L$4,0),Lists!$E$2))</f>
        <v>Все объекты</v>
      </c>
    </row>
    <row r="1216" spans="2:20" x14ac:dyDescent="0.25">
      <c r="B1216" s="7">
        <v>45695</v>
      </c>
      <c r="C1216" s="1" t="s">
        <v>195</v>
      </c>
      <c r="J1216" s="1" t="s">
        <v>110</v>
      </c>
      <c r="K1216" s="1" t="s">
        <v>23</v>
      </c>
      <c r="L1216" s="1">
        <f>IF(OR(B1216=0,B1216=""),0,IF(COUNTIFS(Items!$E:$E,J1216,Items!$F:$F,K1216)+COUNTIFS(Items!$J:$J,J1216,Items!$K:$K,K1216)+COUNTIFS(Items!$O:$O,J1216,Items!$P:$P,K1216)=1,0,1))</f>
        <v>0</v>
      </c>
      <c r="M1216" s="14">
        <v>0</v>
      </c>
      <c r="N1216" s="14">
        <v>14300</v>
      </c>
      <c r="T1216" s="10" t="str">
        <f>IF(RepPF!$L$4=Lists!$E$2,Lists!$E$2,IF(RepPF!$L$4&lt;&gt;"",IF($C1216=RepPF!$L$4,RepPF!$L$4,0),Lists!$E$2))</f>
        <v>Все объекты</v>
      </c>
    </row>
    <row r="1217" spans="2:20" x14ac:dyDescent="0.25">
      <c r="B1217" s="7">
        <v>45695</v>
      </c>
      <c r="C1217" s="1" t="s">
        <v>195</v>
      </c>
      <c r="J1217" s="1" t="s">
        <v>110</v>
      </c>
      <c r="K1217" s="1" t="s">
        <v>23</v>
      </c>
      <c r="L1217" s="1">
        <f>IF(OR(B1217=0,B1217=""),0,IF(COUNTIFS(Items!$E:$E,J1217,Items!$F:$F,K1217)+COUNTIFS(Items!$J:$J,J1217,Items!$K:$K,K1217)+COUNTIFS(Items!$O:$O,J1217,Items!$P:$P,K1217)=1,0,1))</f>
        <v>0</v>
      </c>
      <c r="M1217" s="14">
        <v>0</v>
      </c>
      <c r="N1217" s="14">
        <v>1491.49</v>
      </c>
      <c r="T1217" s="10" t="str">
        <f>IF(RepPF!$L$4=Lists!$E$2,Lists!$E$2,IF(RepPF!$L$4&lt;&gt;"",IF($C1217=RepPF!$L$4,RepPF!$L$4,0),Lists!$E$2))</f>
        <v>Все объекты</v>
      </c>
    </row>
    <row r="1218" spans="2:20" x14ac:dyDescent="0.25">
      <c r="B1218" s="7">
        <v>45695</v>
      </c>
      <c r="C1218" s="1" t="s">
        <v>195</v>
      </c>
      <c r="J1218" s="1" t="s">
        <v>110</v>
      </c>
      <c r="K1218" s="1" t="s">
        <v>23</v>
      </c>
      <c r="L1218" s="1">
        <f>IF(OR(B1218=0,B1218=""),0,IF(COUNTIFS(Items!$E:$E,J1218,Items!$F:$F,K1218)+COUNTIFS(Items!$J:$J,J1218,Items!$K:$K,K1218)+COUNTIFS(Items!$O:$O,J1218,Items!$P:$P,K1218)=1,0,1))</f>
        <v>0</v>
      </c>
      <c r="M1218" s="14">
        <v>0</v>
      </c>
      <c r="N1218" s="14">
        <v>61500</v>
      </c>
      <c r="T1218" s="10" t="str">
        <f>IF(RepPF!$L$4=Lists!$E$2,Lists!$E$2,IF(RepPF!$L$4&lt;&gt;"",IF($C1218=RepPF!$L$4,RepPF!$L$4,0),Lists!$E$2))</f>
        <v>Все объекты</v>
      </c>
    </row>
    <row r="1219" spans="2:20" x14ac:dyDescent="0.25">
      <c r="B1219" s="7">
        <v>45429</v>
      </c>
      <c r="C1219" s="1" t="s">
        <v>195</v>
      </c>
      <c r="J1219" s="1" t="s">
        <v>110</v>
      </c>
      <c r="K1219" s="1" t="s">
        <v>23</v>
      </c>
      <c r="L1219" s="1">
        <f>IF(OR(B1219=0,B1219=""),0,IF(COUNTIFS(Items!$E:$E,J1219,Items!$F:$F,K1219)+COUNTIFS(Items!$J:$J,J1219,Items!$K:$K,K1219)+COUNTIFS(Items!$O:$O,J1219,Items!$P:$P,K1219)=1,0,1))</f>
        <v>0</v>
      </c>
      <c r="M1219" s="14">
        <v>0</v>
      </c>
      <c r="N1219" s="14">
        <v>16100</v>
      </c>
      <c r="T1219" s="10" t="str">
        <f>IF(RepPF!$L$4=Lists!$E$2,Lists!$E$2,IF(RepPF!$L$4&lt;&gt;"",IF($C1219=RepPF!$L$4,RepPF!$L$4,0),Lists!$E$2))</f>
        <v>Все объекты</v>
      </c>
    </row>
    <row r="1220" spans="2:20" x14ac:dyDescent="0.25">
      <c r="B1220" s="7">
        <v>45487</v>
      </c>
      <c r="C1220" s="1" t="s">
        <v>195</v>
      </c>
      <c r="J1220" s="1" t="s">
        <v>110</v>
      </c>
      <c r="K1220" s="1" t="s">
        <v>23</v>
      </c>
      <c r="L1220" s="1">
        <f>IF(OR(B1220=0,B1220=""),0,IF(COUNTIFS(Items!$E:$E,J1220,Items!$F:$F,K1220)+COUNTIFS(Items!$J:$J,J1220,Items!$K:$K,K1220)+COUNTIFS(Items!$O:$O,J1220,Items!$P:$P,K1220)=1,0,1))</f>
        <v>0</v>
      </c>
      <c r="M1220" s="14">
        <v>0</v>
      </c>
      <c r="N1220" s="14">
        <v>6327.9999999999991</v>
      </c>
      <c r="T1220" s="10" t="str">
        <f>IF(RepPF!$L$4=Lists!$E$2,Lists!$E$2,IF(RepPF!$L$4&lt;&gt;"",IF($C1220=RepPF!$L$4,RepPF!$L$4,0),Lists!$E$2))</f>
        <v>Все объекты</v>
      </c>
    </row>
    <row r="1221" spans="2:20" x14ac:dyDescent="0.25">
      <c r="B1221" s="7">
        <v>45490</v>
      </c>
      <c r="C1221" s="1" t="s">
        <v>195</v>
      </c>
      <c r="J1221" s="1" t="s">
        <v>110</v>
      </c>
      <c r="K1221" s="1" t="s">
        <v>23</v>
      </c>
      <c r="L1221" s="1">
        <f>IF(OR(B1221=0,B1221=""),0,IF(COUNTIFS(Items!$E:$E,J1221,Items!$F:$F,K1221)+COUNTIFS(Items!$J:$J,J1221,Items!$K:$K,K1221)+COUNTIFS(Items!$O:$O,J1221,Items!$P:$P,K1221)=1,0,1))</f>
        <v>0</v>
      </c>
      <c r="M1221" s="14">
        <v>0</v>
      </c>
      <c r="N1221" s="14">
        <v>4290</v>
      </c>
      <c r="T1221" s="10" t="str">
        <f>IF(RepPF!$L$4=Lists!$E$2,Lists!$E$2,IF(RepPF!$L$4&lt;&gt;"",IF($C1221=RepPF!$L$4,RepPF!$L$4,0),Lists!$E$2))</f>
        <v>Все объекты</v>
      </c>
    </row>
    <row r="1222" spans="2:20" x14ac:dyDescent="0.25">
      <c r="B1222" s="7">
        <v>45518</v>
      </c>
      <c r="C1222" s="1" t="s">
        <v>195</v>
      </c>
      <c r="J1222" s="1" t="s">
        <v>110</v>
      </c>
      <c r="K1222" s="1" t="s">
        <v>23</v>
      </c>
      <c r="L1222" s="1">
        <f>IF(OR(B1222=0,B1222=""),0,IF(COUNTIFS(Items!$E:$E,J1222,Items!$F:$F,K1222)+COUNTIFS(Items!$J:$J,J1222,Items!$K:$K,K1222)+COUNTIFS(Items!$O:$O,J1222,Items!$P:$P,K1222)=1,0,1))</f>
        <v>0</v>
      </c>
      <c r="M1222" s="14">
        <v>0</v>
      </c>
      <c r="N1222" s="14">
        <v>1092</v>
      </c>
      <c r="T1222" s="10" t="str">
        <f>IF(RepPF!$L$4=Lists!$E$2,Lists!$E$2,IF(RepPF!$L$4&lt;&gt;"",IF($C1222=RepPF!$L$4,RepPF!$L$4,0),Lists!$E$2))</f>
        <v>Все объекты</v>
      </c>
    </row>
    <row r="1223" spans="2:20" x14ac:dyDescent="0.25">
      <c r="B1223" s="7">
        <v>45674</v>
      </c>
      <c r="C1223" s="1" t="s">
        <v>195</v>
      </c>
      <c r="J1223" s="1" t="s">
        <v>110</v>
      </c>
      <c r="K1223" s="1" t="s">
        <v>23</v>
      </c>
      <c r="L1223" s="1">
        <f>IF(OR(B1223=0,B1223=""),0,IF(COUNTIFS(Items!$E:$E,J1223,Items!$F:$F,K1223)+COUNTIFS(Items!$J:$J,J1223,Items!$K:$K,K1223)+COUNTIFS(Items!$O:$O,J1223,Items!$P:$P,K1223)=1,0,1))</f>
        <v>0</v>
      </c>
      <c r="M1223" s="14">
        <v>0</v>
      </c>
      <c r="N1223" s="14">
        <v>1832.7</v>
      </c>
      <c r="T1223" s="10" t="str">
        <f>IF(RepPF!$L$4=Lists!$E$2,Lists!$E$2,IF(RepPF!$L$4&lt;&gt;"",IF($C1223=RepPF!$L$4,RepPF!$L$4,0),Lists!$E$2))</f>
        <v>Все объекты</v>
      </c>
    </row>
    <row r="1224" spans="2:20" x14ac:dyDescent="0.25">
      <c r="B1224" s="7">
        <v>45675</v>
      </c>
      <c r="C1224" s="1" t="s">
        <v>195</v>
      </c>
      <c r="J1224" s="1" t="s">
        <v>110</v>
      </c>
      <c r="K1224" s="1" t="s">
        <v>23</v>
      </c>
      <c r="L1224" s="1">
        <f>IF(OR(B1224=0,B1224=""),0,IF(COUNTIFS(Items!$E:$E,J1224,Items!$F:$F,K1224)+COUNTIFS(Items!$J:$J,J1224,Items!$K:$K,K1224)+COUNTIFS(Items!$O:$O,J1224,Items!$P:$P,K1224)=1,0,1))</f>
        <v>0</v>
      </c>
      <c r="M1224" s="14">
        <v>0</v>
      </c>
      <c r="N1224" s="14">
        <v>9200</v>
      </c>
      <c r="T1224" s="10" t="str">
        <f>IF(RepPF!$L$4=Lists!$E$2,Lists!$E$2,IF(RepPF!$L$4&lt;&gt;"",IF($C1224=RepPF!$L$4,RepPF!$L$4,0),Lists!$E$2))</f>
        <v>Все объекты</v>
      </c>
    </row>
    <row r="1225" spans="2:20" x14ac:dyDescent="0.25">
      <c r="B1225" s="7">
        <v>45678</v>
      </c>
      <c r="C1225" s="1" t="s">
        <v>195</v>
      </c>
      <c r="J1225" s="1" t="s">
        <v>110</v>
      </c>
      <c r="K1225" s="1" t="s">
        <v>23</v>
      </c>
      <c r="L1225" s="1">
        <f>IF(OR(B1225=0,B1225=""),0,IF(COUNTIFS(Items!$E:$E,J1225,Items!$F:$F,K1225)+COUNTIFS(Items!$J:$J,J1225,Items!$K:$K,K1225)+COUNTIFS(Items!$O:$O,J1225,Items!$P:$P,K1225)=1,0,1))</f>
        <v>0</v>
      </c>
      <c r="M1225" s="14">
        <v>0</v>
      </c>
      <c r="N1225" s="14">
        <v>3076.99</v>
      </c>
      <c r="T1225" s="10" t="str">
        <f>IF(RepPF!$L$4=Lists!$E$2,Lists!$E$2,IF(RepPF!$L$4&lt;&gt;"",IF($C1225=RepPF!$L$4,RepPF!$L$4,0),Lists!$E$2))</f>
        <v>Все объекты</v>
      </c>
    </row>
    <row r="1226" spans="2:20" x14ac:dyDescent="0.25">
      <c r="B1226" s="7">
        <v>45679</v>
      </c>
      <c r="C1226" s="1" t="s">
        <v>195</v>
      </c>
      <c r="J1226" s="1" t="s">
        <v>110</v>
      </c>
      <c r="K1226" s="1" t="s">
        <v>23</v>
      </c>
      <c r="L1226" s="1">
        <f>IF(OR(B1226=0,B1226=""),0,IF(COUNTIFS(Items!$E:$E,J1226,Items!$F:$F,K1226)+COUNTIFS(Items!$J:$J,J1226,Items!$K:$K,K1226)+COUNTIFS(Items!$O:$O,J1226,Items!$P:$P,K1226)=1,0,1))</f>
        <v>0</v>
      </c>
      <c r="M1226" s="14">
        <v>0</v>
      </c>
      <c r="N1226" s="14">
        <v>858</v>
      </c>
      <c r="T1226" s="10" t="str">
        <f>IF(RepPF!$L$4=Lists!$E$2,Lists!$E$2,IF(RepPF!$L$4&lt;&gt;"",IF($C1226=RepPF!$L$4,RepPF!$L$4,0),Lists!$E$2))</f>
        <v>Все объекты</v>
      </c>
    </row>
    <row r="1227" spans="2:20" x14ac:dyDescent="0.25">
      <c r="B1227" s="7">
        <v>45692</v>
      </c>
      <c r="C1227" s="1" t="s">
        <v>195</v>
      </c>
      <c r="J1227" s="1" t="s">
        <v>110</v>
      </c>
      <c r="K1227" s="1" t="s">
        <v>23</v>
      </c>
      <c r="L1227" s="1">
        <f>IF(OR(B1227=0,B1227=""),0,IF(COUNTIFS(Items!$E:$E,J1227,Items!$F:$F,K1227)+COUNTIFS(Items!$J:$J,J1227,Items!$K:$K,K1227)+COUNTIFS(Items!$O:$O,J1227,Items!$P:$P,K1227)=1,0,1))</f>
        <v>0</v>
      </c>
      <c r="M1227" s="14">
        <v>0</v>
      </c>
      <c r="N1227" s="14">
        <v>1491.49</v>
      </c>
      <c r="T1227" s="10" t="str">
        <f>IF(RepPF!$L$4=Lists!$E$2,Lists!$E$2,IF(RepPF!$L$4&lt;&gt;"",IF($C1227=RepPF!$L$4,RepPF!$L$4,0),Lists!$E$2))</f>
        <v>Все объекты</v>
      </c>
    </row>
    <row r="1228" spans="2:20" x14ac:dyDescent="0.25">
      <c r="B1228" s="7">
        <v>45695</v>
      </c>
      <c r="C1228" s="1" t="s">
        <v>195</v>
      </c>
      <c r="J1228" s="1" t="s">
        <v>110</v>
      </c>
      <c r="K1228" s="1" t="s">
        <v>23</v>
      </c>
      <c r="L1228" s="1">
        <f>IF(OR(B1228=0,B1228=""),0,IF(COUNTIFS(Items!$E:$E,J1228,Items!$F:$F,K1228)+COUNTIFS(Items!$J:$J,J1228,Items!$K:$K,K1228)+COUNTIFS(Items!$O:$O,J1228,Items!$P:$P,K1228)=1,0,1))</f>
        <v>0</v>
      </c>
      <c r="M1228" s="14">
        <v>0</v>
      </c>
      <c r="N1228" s="14">
        <v>3482.13</v>
      </c>
      <c r="T1228" s="10" t="str">
        <f>IF(RepPF!$L$4=Lists!$E$2,Lists!$E$2,IF(RepPF!$L$4&lt;&gt;"",IF($C1228=RepPF!$L$4,RepPF!$L$4,0),Lists!$E$2))</f>
        <v>Все объекты</v>
      </c>
    </row>
    <row r="1229" spans="2:20" x14ac:dyDescent="0.25">
      <c r="B1229" s="7">
        <v>45669</v>
      </c>
      <c r="C1229" s="1" t="s">
        <v>194</v>
      </c>
      <c r="J1229" s="1" t="s">
        <v>110</v>
      </c>
      <c r="K1229" s="1" t="s">
        <v>23</v>
      </c>
      <c r="L1229" s="1">
        <f>IF(OR(B1229=0,B1229=""),0,IF(COUNTIFS(Items!$E:$E,J1229,Items!$F:$F,K1229)+COUNTIFS(Items!$J:$J,J1229,Items!$K:$K,K1229)+COUNTIFS(Items!$O:$O,J1229,Items!$P:$P,K1229)=1,0,1))</f>
        <v>0</v>
      </c>
      <c r="M1229" s="14">
        <v>0</v>
      </c>
      <c r="N1229" s="14">
        <v>2604.52</v>
      </c>
      <c r="T1229" s="10" t="str">
        <f>IF(RepPF!$L$4=Lists!$E$2,Lists!$E$2,IF(RepPF!$L$4&lt;&gt;"",IF($C1229=RepPF!$L$4,RepPF!$L$4,0),Lists!$E$2))</f>
        <v>Все объекты</v>
      </c>
    </row>
    <row r="1230" spans="2:20" x14ac:dyDescent="0.25">
      <c r="B1230" s="7">
        <v>45567</v>
      </c>
      <c r="C1230" s="1" t="s">
        <v>194</v>
      </c>
      <c r="J1230" s="1" t="s">
        <v>110</v>
      </c>
      <c r="K1230" s="1" t="s">
        <v>23</v>
      </c>
      <c r="L1230" s="1">
        <f>IF(OR(B1230=0,B1230=""),0,IF(COUNTIFS(Items!$E:$E,J1230,Items!$F:$F,K1230)+COUNTIFS(Items!$J:$J,J1230,Items!$K:$K,K1230)+COUNTIFS(Items!$O:$O,J1230,Items!$P:$P,K1230)=1,0,1))</f>
        <v>0</v>
      </c>
      <c r="M1230" s="14">
        <v>0</v>
      </c>
      <c r="N1230" s="14">
        <v>1852.07</v>
      </c>
      <c r="T1230" s="10" t="str">
        <f>IF(RepPF!$L$4=Lists!$E$2,Lists!$E$2,IF(RepPF!$L$4&lt;&gt;"",IF($C1230=RepPF!$L$4,RepPF!$L$4,0),Lists!$E$2))</f>
        <v>Все объекты</v>
      </c>
    </row>
    <row r="1231" spans="2:20" x14ac:dyDescent="0.25">
      <c r="B1231" s="7">
        <v>45567</v>
      </c>
      <c r="C1231" s="1" t="s">
        <v>194</v>
      </c>
      <c r="J1231" s="1" t="s">
        <v>110</v>
      </c>
      <c r="K1231" s="1" t="s">
        <v>73</v>
      </c>
      <c r="L1231" s="1">
        <f>IF(OR(B1231=0,B1231=""),0,IF(COUNTIFS(Items!$E:$E,J1231,Items!$F:$F,K1231)+COUNTIFS(Items!$J:$J,J1231,Items!$K:$K,K1231)+COUNTIFS(Items!$O:$O,J1231,Items!$P:$P,K1231)=1,0,1))</f>
        <v>0</v>
      </c>
      <c r="M1231" s="14">
        <v>0</v>
      </c>
      <c r="N1231" s="14">
        <v>17160</v>
      </c>
      <c r="T1231" s="10" t="str">
        <f>IF(RepPF!$L$4=Lists!$E$2,Lists!$E$2,IF(RepPF!$L$4&lt;&gt;"",IF($C1231=RepPF!$L$4,RepPF!$L$4,0),Lists!$E$2))</f>
        <v>Все объекты</v>
      </c>
    </row>
    <row r="1232" spans="2:20" x14ac:dyDescent="0.25">
      <c r="B1232" s="7">
        <v>45567</v>
      </c>
      <c r="C1232" s="1" t="s">
        <v>194</v>
      </c>
      <c r="J1232" s="1" t="s">
        <v>110</v>
      </c>
      <c r="K1232" s="1" t="s">
        <v>73</v>
      </c>
      <c r="L1232" s="1">
        <f>IF(OR(B1232=0,B1232=""),0,IF(COUNTIFS(Items!$E:$E,J1232,Items!$F:$F,K1232)+COUNTIFS(Items!$J:$J,J1232,Items!$K:$K,K1232)+COUNTIFS(Items!$O:$O,J1232,Items!$P:$P,K1232)=1,0,1))</f>
        <v>0</v>
      </c>
      <c r="M1232" s="14">
        <v>0</v>
      </c>
      <c r="N1232" s="14">
        <v>7280</v>
      </c>
      <c r="T1232" s="10" t="str">
        <f>IF(RepPF!$L$4=Lists!$E$2,Lists!$E$2,IF(RepPF!$L$4&lt;&gt;"",IF($C1232=RepPF!$L$4,RepPF!$L$4,0),Lists!$E$2))</f>
        <v>Все объекты</v>
      </c>
    </row>
    <row r="1233" spans="2:20" x14ac:dyDescent="0.25">
      <c r="B1233" s="7">
        <v>45568</v>
      </c>
      <c r="C1233" s="1" t="s">
        <v>194</v>
      </c>
      <c r="J1233" s="1" t="s">
        <v>110</v>
      </c>
      <c r="K1233" s="1" t="s">
        <v>73</v>
      </c>
      <c r="L1233" s="1">
        <f>IF(OR(B1233=0,B1233=""),0,IF(COUNTIFS(Items!$E:$E,J1233,Items!$F:$F,K1233)+COUNTIFS(Items!$J:$J,J1233,Items!$K:$K,K1233)+COUNTIFS(Items!$O:$O,J1233,Items!$P:$P,K1233)=1,0,1))</f>
        <v>0</v>
      </c>
      <c r="M1233" s="14">
        <v>0</v>
      </c>
      <c r="N1233" s="14">
        <v>6150</v>
      </c>
      <c r="T1233" s="10" t="str">
        <f>IF(RepPF!$L$4=Lists!$E$2,Lists!$E$2,IF(RepPF!$L$4&lt;&gt;"",IF($C1233=RepPF!$L$4,RepPF!$L$4,0),Lists!$E$2))</f>
        <v>Все объекты</v>
      </c>
    </row>
    <row r="1234" spans="2:20" x14ac:dyDescent="0.25">
      <c r="B1234" s="7">
        <v>45776</v>
      </c>
      <c r="C1234" s="1" t="s">
        <v>194</v>
      </c>
      <c r="J1234" s="1" t="s">
        <v>110</v>
      </c>
      <c r="K1234" s="1" t="s">
        <v>73</v>
      </c>
      <c r="L1234" s="1">
        <f>IF(OR(B1234=0,B1234=""),0,IF(COUNTIFS(Items!$E:$E,J1234,Items!$F:$F,K1234)+COUNTIFS(Items!$J:$J,J1234,Items!$K:$K,K1234)+COUNTIFS(Items!$O:$O,J1234,Items!$P:$P,K1234)=1,0,1))</f>
        <v>0</v>
      </c>
      <c r="M1234" s="14">
        <v>0</v>
      </c>
      <c r="N1234" s="14">
        <v>920</v>
      </c>
      <c r="T1234" s="10" t="str">
        <f>IF(RepPF!$L$4=Lists!$E$2,Lists!$E$2,IF(RepPF!$L$4&lt;&gt;"",IF($C1234=RepPF!$L$4,RepPF!$L$4,0),Lists!$E$2))</f>
        <v>Все объекты</v>
      </c>
    </row>
    <row r="1235" spans="2:20" x14ac:dyDescent="0.25">
      <c r="B1235" s="7">
        <v>45423</v>
      </c>
      <c r="C1235" s="1" t="s">
        <v>194</v>
      </c>
      <c r="J1235" s="1" t="s">
        <v>110</v>
      </c>
      <c r="K1235" s="1" t="s">
        <v>73</v>
      </c>
      <c r="L1235" s="1">
        <f>IF(OR(B1235=0,B1235=""),0,IF(COUNTIFS(Items!$E:$E,J1235,Items!$F:$F,K1235)+COUNTIFS(Items!$J:$J,J1235,Items!$K:$K,K1235)+COUNTIFS(Items!$O:$O,J1235,Items!$P:$P,K1235)=1,0,1))</f>
        <v>0</v>
      </c>
      <c r="M1235" s="14">
        <v>0</v>
      </c>
      <c r="N1235" s="14">
        <v>22599.999999999996</v>
      </c>
      <c r="T1235" s="10" t="str">
        <f>IF(RepPF!$L$4=Lists!$E$2,Lists!$E$2,IF(RepPF!$L$4&lt;&gt;"",IF($C1235=RepPF!$L$4,RepPF!$L$4,0),Lists!$E$2))</f>
        <v>Все объекты</v>
      </c>
    </row>
    <row r="1236" spans="2:20" x14ac:dyDescent="0.25">
      <c r="B1236" s="7">
        <v>45493</v>
      </c>
      <c r="C1236" s="1" t="s">
        <v>194</v>
      </c>
      <c r="J1236" s="1" t="s">
        <v>110</v>
      </c>
      <c r="K1236" s="1" t="s">
        <v>73</v>
      </c>
      <c r="L1236" s="1">
        <f>IF(OR(B1236=0,B1236=""),0,IF(COUNTIFS(Items!$E:$E,J1236,Items!$F:$F,K1236)+COUNTIFS(Items!$J:$J,J1236,Items!$K:$K,K1236)+COUNTIFS(Items!$O:$O,J1236,Items!$P:$P,K1236)=1,0,1))</f>
        <v>0</v>
      </c>
      <c r="M1236" s="14">
        <v>0</v>
      </c>
      <c r="N1236" s="14">
        <v>7150</v>
      </c>
      <c r="T1236" s="10" t="str">
        <f>IF(RepPF!$L$4=Lists!$E$2,Lists!$E$2,IF(RepPF!$L$4&lt;&gt;"",IF($C1236=RepPF!$L$4,RepPF!$L$4,0),Lists!$E$2))</f>
        <v>Все объекты</v>
      </c>
    </row>
    <row r="1237" spans="2:20" x14ac:dyDescent="0.25">
      <c r="B1237" s="7">
        <v>45512</v>
      </c>
      <c r="C1237" s="1" t="s">
        <v>194</v>
      </c>
      <c r="J1237" s="1" t="s">
        <v>110</v>
      </c>
      <c r="K1237" s="1" t="s">
        <v>73</v>
      </c>
      <c r="L1237" s="1">
        <f>IF(OR(B1237=0,B1237=""),0,IF(COUNTIFS(Items!$E:$E,J1237,Items!$F:$F,K1237)+COUNTIFS(Items!$J:$J,J1237,Items!$K:$K,K1237)+COUNTIFS(Items!$O:$O,J1237,Items!$P:$P,K1237)=1,0,1))</f>
        <v>0</v>
      </c>
      <c r="M1237" s="14">
        <v>0</v>
      </c>
      <c r="N1237" s="14">
        <v>22750</v>
      </c>
      <c r="T1237" s="10" t="str">
        <f>IF(RepPF!$L$4=Lists!$E$2,Lists!$E$2,IF(RepPF!$L$4&lt;&gt;"",IF($C1237=RepPF!$L$4,RepPF!$L$4,0),Lists!$E$2))</f>
        <v>Все объекты</v>
      </c>
    </row>
    <row r="1238" spans="2:20" x14ac:dyDescent="0.25">
      <c r="B1238" s="7">
        <v>45517</v>
      </c>
      <c r="C1238" s="1" t="s">
        <v>194</v>
      </c>
      <c r="J1238" s="1" t="s">
        <v>110</v>
      </c>
      <c r="K1238" s="1" t="s">
        <v>73</v>
      </c>
      <c r="L1238" s="1">
        <f>IF(OR(B1238=0,B1238=""),0,IF(COUNTIFS(Items!$E:$E,J1238,Items!$F:$F,K1238)+COUNTIFS(Items!$J:$J,J1238,Items!$K:$K,K1238)+COUNTIFS(Items!$O:$O,J1238,Items!$P:$P,K1238)=1,0,1))</f>
        <v>0</v>
      </c>
      <c r="M1238" s="14">
        <v>0</v>
      </c>
      <c r="N1238" s="14">
        <v>1230</v>
      </c>
      <c r="T1238" s="10" t="str">
        <f>IF(RepPF!$L$4=Lists!$E$2,Lists!$E$2,IF(RepPF!$L$4&lt;&gt;"",IF($C1238=RepPF!$L$4,RepPF!$L$4,0),Lists!$E$2))</f>
        <v>Все объекты</v>
      </c>
    </row>
    <row r="1239" spans="2:20" x14ac:dyDescent="0.25">
      <c r="B1239" s="7">
        <v>45521</v>
      </c>
      <c r="C1239" s="1" t="s">
        <v>194</v>
      </c>
      <c r="J1239" s="1" t="s">
        <v>110</v>
      </c>
      <c r="K1239" s="1" t="s">
        <v>73</v>
      </c>
      <c r="L1239" s="1">
        <f>IF(OR(B1239=0,B1239=""),0,IF(COUNTIFS(Items!$E:$E,J1239,Items!$F:$F,K1239)+COUNTIFS(Items!$J:$J,J1239,Items!$K:$K,K1239)+COUNTIFS(Items!$O:$O,J1239,Items!$P:$P,K1239)=1,0,1))</f>
        <v>0</v>
      </c>
      <c r="M1239" s="14">
        <v>0</v>
      </c>
      <c r="N1239" s="14">
        <v>21160</v>
      </c>
      <c r="T1239" s="10" t="str">
        <f>IF(RepPF!$L$4=Lists!$E$2,Lists!$E$2,IF(RepPF!$L$4&lt;&gt;"",IF($C1239=RepPF!$L$4,RepPF!$L$4,0),Lists!$E$2))</f>
        <v>Все объекты</v>
      </c>
    </row>
    <row r="1240" spans="2:20" x14ac:dyDescent="0.25">
      <c r="B1240" s="7">
        <v>45527</v>
      </c>
      <c r="C1240" s="1" t="s">
        <v>194</v>
      </c>
      <c r="J1240" s="1" t="s">
        <v>110</v>
      </c>
      <c r="K1240" s="1" t="s">
        <v>73</v>
      </c>
      <c r="L1240" s="1">
        <f>IF(OR(B1240=0,B1240=""),0,IF(COUNTIFS(Items!$E:$E,J1240,Items!$F:$F,K1240)+COUNTIFS(Items!$J:$J,J1240,Items!$K:$K,K1240)+COUNTIFS(Items!$O:$O,J1240,Items!$P:$P,K1240)=1,0,1))</f>
        <v>0</v>
      </c>
      <c r="M1240" s="14">
        <v>0</v>
      </c>
      <c r="N1240" s="14">
        <v>3389.9999999999995</v>
      </c>
      <c r="T1240" s="10" t="str">
        <f>IF(RepPF!$L$4=Lists!$E$2,Lists!$E$2,IF(RepPF!$L$4&lt;&gt;"",IF($C1240=RepPF!$L$4,RepPF!$L$4,0),Lists!$E$2))</f>
        <v>Все объекты</v>
      </c>
    </row>
    <row r="1241" spans="2:20" x14ac:dyDescent="0.25">
      <c r="B1241" s="7">
        <v>45539</v>
      </c>
      <c r="C1241" s="1" t="s">
        <v>194</v>
      </c>
      <c r="J1241" s="1" t="s">
        <v>110</v>
      </c>
      <c r="K1241" s="1" t="s">
        <v>73</v>
      </c>
      <c r="L1241" s="1">
        <f>IF(OR(B1241=0,B1241=""),0,IF(COUNTIFS(Items!$E:$E,J1241,Items!$F:$F,K1241)+COUNTIFS(Items!$J:$J,J1241,Items!$K:$K,K1241)+COUNTIFS(Items!$O:$O,J1241,Items!$P:$P,K1241)=1,0,1))</f>
        <v>0</v>
      </c>
      <c r="M1241" s="14">
        <v>0</v>
      </c>
      <c r="N1241" s="14">
        <v>5720</v>
      </c>
      <c r="T1241" s="10" t="str">
        <f>IF(RepPF!$L$4=Lists!$E$2,Lists!$E$2,IF(RepPF!$L$4&lt;&gt;"",IF($C1241=RepPF!$L$4,RepPF!$L$4,0),Lists!$E$2))</f>
        <v>Все объекты</v>
      </c>
    </row>
    <row r="1242" spans="2:20" x14ac:dyDescent="0.25">
      <c r="B1242" s="7">
        <v>45539</v>
      </c>
      <c r="C1242" s="1" t="s">
        <v>194</v>
      </c>
      <c r="J1242" s="1" t="s">
        <v>110</v>
      </c>
      <c r="K1242" s="1" t="s">
        <v>73</v>
      </c>
      <c r="L1242" s="1">
        <f>IF(OR(B1242=0,B1242=""),0,IF(COUNTIFS(Items!$E:$E,J1242,Items!$F:$F,K1242)+COUNTIFS(Items!$J:$J,J1242,Items!$K:$K,K1242)+COUNTIFS(Items!$O:$O,J1242,Items!$P:$P,K1242)=1,0,1))</f>
        <v>0</v>
      </c>
      <c r="M1242" s="14">
        <v>0</v>
      </c>
      <c r="N1242" s="14">
        <v>6004.18</v>
      </c>
      <c r="T1242" s="10" t="str">
        <f>IF(RepPF!$L$4=Lists!$E$2,Lists!$E$2,IF(RepPF!$L$4&lt;&gt;"",IF($C1242=RepPF!$L$4,RepPF!$L$4,0),Lists!$E$2))</f>
        <v>Все объекты</v>
      </c>
    </row>
    <row r="1243" spans="2:20" x14ac:dyDescent="0.25">
      <c r="B1243" s="7">
        <v>45545</v>
      </c>
      <c r="C1243" s="1" t="s">
        <v>195</v>
      </c>
      <c r="J1243" s="1" t="s">
        <v>110</v>
      </c>
      <c r="K1243" s="1" t="s">
        <v>73</v>
      </c>
      <c r="L1243" s="1">
        <f>IF(OR(B1243=0,B1243=""),0,IF(COUNTIFS(Items!$E:$E,J1243,Items!$F:$F,K1243)+COUNTIFS(Items!$J:$J,J1243,Items!$K:$K,K1243)+COUNTIFS(Items!$O:$O,J1243,Items!$P:$P,K1243)=1,0,1))</f>
        <v>0</v>
      </c>
      <c r="M1243" s="14">
        <v>0</v>
      </c>
      <c r="N1243" s="14">
        <v>28154.7</v>
      </c>
      <c r="T1243" s="10" t="str">
        <f>IF(RepPF!$L$4=Lists!$E$2,Lists!$E$2,IF(RepPF!$L$4&lt;&gt;"",IF($C1243=RepPF!$L$4,RepPF!$L$4,0),Lists!$E$2))</f>
        <v>Все объекты</v>
      </c>
    </row>
    <row r="1244" spans="2:20" x14ac:dyDescent="0.25">
      <c r="B1244" s="7">
        <v>45545</v>
      </c>
      <c r="C1244" s="1" t="s">
        <v>195</v>
      </c>
      <c r="J1244" s="1" t="s">
        <v>110</v>
      </c>
      <c r="K1244" s="1" t="s">
        <v>73</v>
      </c>
      <c r="L1244" s="1">
        <f>IF(OR(B1244=0,B1244=""),0,IF(COUNTIFS(Items!$E:$E,J1244,Items!$F:$F,K1244)+COUNTIFS(Items!$J:$J,J1244,Items!$K:$K,K1244)+COUNTIFS(Items!$O:$O,J1244,Items!$P:$P,K1244)=1,0,1))</f>
        <v>0</v>
      </c>
      <c r="M1244" s="14">
        <v>0</v>
      </c>
      <c r="N1244" s="14">
        <v>36800</v>
      </c>
      <c r="T1244" s="10" t="str">
        <f>IF(RepPF!$L$4=Lists!$E$2,Lists!$E$2,IF(RepPF!$L$4&lt;&gt;"",IF($C1244=RepPF!$L$4,RepPF!$L$4,0),Lists!$E$2))</f>
        <v>Все объекты</v>
      </c>
    </row>
    <row r="1245" spans="2:20" x14ac:dyDescent="0.25">
      <c r="B1245" s="7">
        <v>45545</v>
      </c>
      <c r="C1245" s="1" t="s">
        <v>195</v>
      </c>
      <c r="J1245" s="1" t="s">
        <v>110</v>
      </c>
      <c r="K1245" s="1" t="s">
        <v>73</v>
      </c>
      <c r="L1245" s="1">
        <f>IF(OR(B1245=0,B1245=""),0,IF(COUNTIFS(Items!$E:$E,J1245,Items!$F:$F,K1245)+COUNTIFS(Items!$J:$J,J1245,Items!$K:$K,K1245)+COUNTIFS(Items!$O:$O,J1245,Items!$P:$P,K1245)=1,0,1))</f>
        <v>0</v>
      </c>
      <c r="M1245" s="14">
        <v>0</v>
      </c>
      <c r="N1245" s="14">
        <v>45199.999999999993</v>
      </c>
      <c r="T1245" s="10" t="str">
        <f>IF(RepPF!$L$4=Lists!$E$2,Lists!$E$2,IF(RepPF!$L$4&lt;&gt;"",IF($C1245=RepPF!$L$4,RepPF!$L$4,0),Lists!$E$2))</f>
        <v>Все объекты</v>
      </c>
    </row>
    <row r="1246" spans="2:20" x14ac:dyDescent="0.25">
      <c r="B1246" s="7">
        <v>45554</v>
      </c>
      <c r="C1246" s="1" t="s">
        <v>195</v>
      </c>
      <c r="J1246" s="1" t="s">
        <v>110</v>
      </c>
      <c r="K1246" s="1" t="s">
        <v>73</v>
      </c>
      <c r="L1246" s="1">
        <f>IF(OR(B1246=0,B1246=""),0,IF(COUNTIFS(Items!$E:$E,J1246,Items!$F:$F,K1246)+COUNTIFS(Items!$J:$J,J1246,Items!$K:$K,K1246)+COUNTIFS(Items!$O:$O,J1246,Items!$P:$P,K1246)=1,0,1))</f>
        <v>0</v>
      </c>
      <c r="M1246" s="14">
        <v>0</v>
      </c>
      <c r="N1246" s="14">
        <v>13156</v>
      </c>
      <c r="T1246" s="10" t="str">
        <f>IF(RepPF!$L$4=Lists!$E$2,Lists!$E$2,IF(RepPF!$L$4&lt;&gt;"",IF($C1246=RepPF!$L$4,RepPF!$L$4,0),Lists!$E$2))</f>
        <v>Все объекты</v>
      </c>
    </row>
    <row r="1247" spans="2:20" x14ac:dyDescent="0.25">
      <c r="B1247" s="7">
        <v>45555</v>
      </c>
      <c r="C1247" s="1" t="s">
        <v>195</v>
      </c>
      <c r="J1247" s="1" t="s">
        <v>110</v>
      </c>
      <c r="K1247" s="1" t="s">
        <v>73</v>
      </c>
      <c r="L1247" s="1">
        <f>IF(OR(B1247=0,B1247=""),0,IF(COUNTIFS(Items!$E:$E,J1247,Items!$F:$F,K1247)+COUNTIFS(Items!$J:$J,J1247,Items!$K:$K,K1247)+COUNTIFS(Items!$O:$O,J1247,Items!$P:$P,K1247)=1,0,1))</f>
        <v>0</v>
      </c>
      <c r="M1247" s="14">
        <v>0</v>
      </c>
      <c r="N1247" s="14">
        <v>910</v>
      </c>
      <c r="T1247" s="10" t="str">
        <f>IF(RepPF!$L$4=Lists!$E$2,Lists!$E$2,IF(RepPF!$L$4&lt;&gt;"",IF($C1247=RepPF!$L$4,RepPF!$L$4,0),Lists!$E$2))</f>
        <v>Все объекты</v>
      </c>
    </row>
    <row r="1248" spans="2:20" x14ac:dyDescent="0.25">
      <c r="B1248" s="7">
        <v>45559</v>
      </c>
      <c r="C1248" s="1" t="s">
        <v>195</v>
      </c>
      <c r="J1248" s="1" t="s">
        <v>110</v>
      </c>
      <c r="K1248" s="1" t="s">
        <v>73</v>
      </c>
      <c r="L1248" s="1">
        <f>IF(OR(B1248=0,B1248=""),0,IF(COUNTIFS(Items!$E:$E,J1248,Items!$F:$F,K1248)+COUNTIFS(Items!$J:$J,J1248,Items!$K:$K,K1248)+COUNTIFS(Items!$O:$O,J1248,Items!$P:$P,K1248)=1,0,1))</f>
        <v>0</v>
      </c>
      <c r="M1248" s="14">
        <v>0</v>
      </c>
      <c r="N1248" s="14">
        <v>20910</v>
      </c>
      <c r="T1248" s="10" t="str">
        <f>IF(RepPF!$L$4=Lists!$E$2,Lists!$E$2,IF(RepPF!$L$4&lt;&gt;"",IF($C1248=RepPF!$L$4,RepPF!$L$4,0),Lists!$E$2))</f>
        <v>Все объекты</v>
      </c>
    </row>
    <row r="1249" spans="2:20" x14ac:dyDescent="0.25">
      <c r="B1249" s="7">
        <v>45559</v>
      </c>
      <c r="C1249" s="1" t="s">
        <v>195</v>
      </c>
      <c r="J1249" s="1" t="s">
        <v>110</v>
      </c>
      <c r="K1249" s="1" t="s">
        <v>73</v>
      </c>
      <c r="L1249" s="1">
        <f>IF(OR(B1249=0,B1249=""),0,IF(COUNTIFS(Items!$E:$E,J1249,Items!$F:$F,K1249)+COUNTIFS(Items!$J:$J,J1249,Items!$K:$K,K1249)+COUNTIFS(Items!$O:$O,J1249,Items!$P:$P,K1249)=1,0,1))</f>
        <v>0</v>
      </c>
      <c r="M1249" s="14">
        <v>0</v>
      </c>
      <c r="N1249" s="14">
        <v>5152</v>
      </c>
      <c r="T1249" s="10" t="str">
        <f>IF(RepPF!$L$4=Lists!$E$2,Lists!$E$2,IF(RepPF!$L$4&lt;&gt;"",IF($C1249=RepPF!$L$4,RepPF!$L$4,0),Lists!$E$2))</f>
        <v>Все объекты</v>
      </c>
    </row>
    <row r="1250" spans="2:20" x14ac:dyDescent="0.25">
      <c r="B1250" s="7">
        <v>45615</v>
      </c>
      <c r="C1250" s="1" t="s">
        <v>195</v>
      </c>
      <c r="J1250" s="1" t="s">
        <v>110</v>
      </c>
      <c r="K1250" s="1" t="s">
        <v>73</v>
      </c>
      <c r="L1250" s="1">
        <f>IF(OR(B1250=0,B1250=""),0,IF(COUNTIFS(Items!$E:$E,J1250,Items!$F:$F,K1250)+COUNTIFS(Items!$J:$J,J1250,Items!$K:$K,K1250)+COUNTIFS(Items!$O:$O,J1250,Items!$P:$P,K1250)=1,0,1))</f>
        <v>0</v>
      </c>
      <c r="M1250" s="14">
        <v>0</v>
      </c>
      <c r="N1250" s="14">
        <v>1694.9999999999998</v>
      </c>
      <c r="T1250" s="10" t="str">
        <f>IF(RepPF!$L$4=Lists!$E$2,Lists!$E$2,IF(RepPF!$L$4&lt;&gt;"",IF($C1250=RepPF!$L$4,RepPF!$L$4,0),Lists!$E$2))</f>
        <v>Все объекты</v>
      </c>
    </row>
    <row r="1251" spans="2:20" x14ac:dyDescent="0.25">
      <c r="B1251" s="7">
        <v>45499</v>
      </c>
      <c r="C1251" s="1" t="s">
        <v>195</v>
      </c>
      <c r="J1251" s="1" t="s">
        <v>110</v>
      </c>
      <c r="K1251" s="1" t="s">
        <v>73</v>
      </c>
      <c r="L1251" s="1">
        <f>IF(OR(B1251=0,B1251=""),0,IF(COUNTIFS(Items!$E:$E,J1251,Items!$F:$F,K1251)+COUNTIFS(Items!$J:$J,J1251,Items!$K:$K,K1251)+COUNTIFS(Items!$O:$O,J1251,Items!$P:$P,K1251)=1,0,1))</f>
        <v>0</v>
      </c>
      <c r="M1251" s="14">
        <v>0</v>
      </c>
      <c r="N1251" s="14">
        <v>71500</v>
      </c>
      <c r="T1251" s="10" t="str">
        <f>IF(RepPF!$L$4=Lists!$E$2,Lists!$E$2,IF(RepPF!$L$4&lt;&gt;"",IF($C1251=RepPF!$L$4,RepPF!$L$4,0),Lists!$E$2))</f>
        <v>Все объекты</v>
      </c>
    </row>
    <row r="1252" spans="2:20" x14ac:dyDescent="0.25">
      <c r="B1252" s="7">
        <v>45594</v>
      </c>
      <c r="C1252" s="1" t="s">
        <v>195</v>
      </c>
      <c r="J1252" s="1" t="s">
        <v>110</v>
      </c>
      <c r="K1252" s="1" t="s">
        <v>73</v>
      </c>
      <c r="L1252" s="1">
        <f>IF(OR(B1252=0,B1252=""),0,IF(COUNTIFS(Items!$E:$E,J1252,Items!$F:$F,K1252)+COUNTIFS(Items!$J:$J,J1252,Items!$K:$K,K1252)+COUNTIFS(Items!$O:$O,J1252,Items!$P:$P,K1252)=1,0,1))</f>
        <v>0</v>
      </c>
      <c r="M1252" s="14">
        <v>0</v>
      </c>
      <c r="N1252" s="14">
        <v>46017.79</v>
      </c>
      <c r="T1252" s="10" t="str">
        <f>IF(RepPF!$L$4=Lists!$E$2,Lists!$E$2,IF(RepPF!$L$4&lt;&gt;"",IF($C1252=RepPF!$L$4,RepPF!$L$4,0),Lists!$E$2))</f>
        <v>Все объекты</v>
      </c>
    </row>
    <row r="1253" spans="2:20" x14ac:dyDescent="0.25">
      <c r="B1253" s="7">
        <v>45686</v>
      </c>
      <c r="C1253" s="1" t="s">
        <v>195</v>
      </c>
      <c r="J1253" s="1" t="s">
        <v>110</v>
      </c>
      <c r="K1253" s="1" t="s">
        <v>73</v>
      </c>
      <c r="L1253" s="1">
        <f>IF(OR(B1253=0,B1253=""),0,IF(COUNTIFS(Items!$E:$E,J1253,Items!$F:$F,K1253)+COUNTIFS(Items!$J:$J,J1253,Items!$K:$K,K1253)+COUNTIFS(Items!$O:$O,J1253,Items!$P:$P,K1253)=1,0,1))</f>
        <v>0</v>
      </c>
      <c r="M1253" s="14">
        <v>0</v>
      </c>
      <c r="N1253" s="14">
        <v>6150</v>
      </c>
      <c r="T1253" s="10" t="str">
        <f>IF(RepPF!$L$4=Lists!$E$2,Lists!$E$2,IF(RepPF!$L$4&lt;&gt;"",IF($C1253=RepPF!$L$4,RepPF!$L$4,0),Lists!$E$2))</f>
        <v>Все объекты</v>
      </c>
    </row>
    <row r="1254" spans="2:20" x14ac:dyDescent="0.25">
      <c r="B1254" s="7">
        <v>45483</v>
      </c>
      <c r="C1254" s="1" t="s">
        <v>195</v>
      </c>
      <c r="J1254" s="1" t="s">
        <v>110</v>
      </c>
      <c r="K1254" s="1" t="s">
        <v>73</v>
      </c>
      <c r="L1254" s="1">
        <f>IF(OR(B1254=0,B1254=""),0,IF(COUNTIFS(Items!$E:$E,J1254,Items!$F:$F,K1254)+COUNTIFS(Items!$J:$J,J1254,Items!$K:$K,K1254)+COUNTIFS(Items!$O:$O,J1254,Items!$P:$P,K1254)=1,0,1))</f>
        <v>0</v>
      </c>
      <c r="M1254" s="14">
        <v>0</v>
      </c>
      <c r="N1254" s="14">
        <v>17480</v>
      </c>
      <c r="T1254" s="10" t="str">
        <f>IF(RepPF!$L$4=Lists!$E$2,Lists!$E$2,IF(RepPF!$L$4&lt;&gt;"",IF($C1254=RepPF!$L$4,RepPF!$L$4,0),Lists!$E$2))</f>
        <v>Все объекты</v>
      </c>
    </row>
    <row r="1255" spans="2:20" x14ac:dyDescent="0.25">
      <c r="B1255" s="7">
        <v>45483</v>
      </c>
      <c r="C1255" s="1" t="s">
        <v>195</v>
      </c>
      <c r="J1255" s="1" t="s">
        <v>110</v>
      </c>
      <c r="K1255" s="1" t="s">
        <v>85</v>
      </c>
      <c r="L1255" s="1">
        <f>IF(OR(B1255=0,B1255=""),0,IF(COUNTIFS(Items!$E:$E,J1255,Items!$F:$F,K1255)+COUNTIFS(Items!$J:$J,J1255,Items!$K:$K,K1255)+COUNTIFS(Items!$O:$O,J1255,Items!$P:$P,K1255)=1,0,1))</f>
        <v>0</v>
      </c>
      <c r="M1255" s="14">
        <v>0</v>
      </c>
      <c r="N1255" s="14">
        <v>2485.9999999999995</v>
      </c>
      <c r="T1255" s="10" t="str">
        <f>IF(RepPF!$L$4=Lists!$E$2,Lists!$E$2,IF(RepPF!$L$4&lt;&gt;"",IF($C1255=RepPF!$L$4,RepPF!$L$4,0),Lists!$E$2))</f>
        <v>Все объекты</v>
      </c>
    </row>
    <row r="1256" spans="2:20" x14ac:dyDescent="0.25">
      <c r="B1256" s="7">
        <v>45525</v>
      </c>
      <c r="C1256" s="1" t="s">
        <v>195</v>
      </c>
      <c r="J1256" s="1" t="s">
        <v>110</v>
      </c>
      <c r="K1256" s="1" t="s">
        <v>85</v>
      </c>
      <c r="L1256" s="1">
        <f>IF(OR(B1256=0,B1256=""),0,IF(COUNTIFS(Items!$E:$E,J1256,Items!$F:$F,K1256)+COUNTIFS(Items!$J:$J,J1256,Items!$K:$K,K1256)+COUNTIFS(Items!$O:$O,J1256,Items!$P:$P,K1256)=1,0,1))</f>
        <v>0</v>
      </c>
      <c r="M1256" s="14">
        <v>0</v>
      </c>
      <c r="N1256" s="14">
        <v>364.65</v>
      </c>
      <c r="T1256" s="10" t="str">
        <f>IF(RepPF!$L$4=Lists!$E$2,Lists!$E$2,IF(RepPF!$L$4&lt;&gt;"",IF($C1256=RepPF!$L$4,RepPF!$L$4,0),Lists!$E$2))</f>
        <v>Все объекты</v>
      </c>
    </row>
    <row r="1257" spans="2:20" x14ac:dyDescent="0.25">
      <c r="B1257" s="7">
        <v>45527</v>
      </c>
      <c r="C1257" s="1" t="s">
        <v>196</v>
      </c>
      <c r="J1257" s="1" t="s">
        <v>110</v>
      </c>
      <c r="K1257" s="1" t="s">
        <v>85</v>
      </c>
      <c r="L1257" s="1">
        <f>IF(OR(B1257=0,B1257=""),0,IF(COUNTIFS(Items!$E:$E,J1257,Items!$F:$F,K1257)+COUNTIFS(Items!$J:$J,J1257,Items!$K:$K,K1257)+COUNTIFS(Items!$O:$O,J1257,Items!$P:$P,K1257)=1,0,1))</f>
        <v>0</v>
      </c>
      <c r="M1257" s="14">
        <v>0</v>
      </c>
      <c r="N1257" s="14">
        <v>2429.7000000000003</v>
      </c>
      <c r="T1257" s="10" t="str">
        <f>IF(RepPF!$L$4=Lists!$E$2,Lists!$E$2,IF(RepPF!$L$4&lt;&gt;"",IF($C1257=RepPF!$L$4,RepPF!$L$4,0),Lists!$E$2))</f>
        <v>Все объекты</v>
      </c>
    </row>
    <row r="1258" spans="2:20" x14ac:dyDescent="0.25">
      <c r="B1258" s="7">
        <v>45549</v>
      </c>
      <c r="C1258" s="1" t="s">
        <v>196</v>
      </c>
      <c r="J1258" s="1" t="s">
        <v>110</v>
      </c>
      <c r="K1258" s="1" t="s">
        <v>85</v>
      </c>
      <c r="L1258" s="1">
        <f>IF(OR(B1258=0,B1258=""),0,IF(COUNTIFS(Items!$E:$E,J1258,Items!$F:$F,K1258)+COUNTIFS(Items!$J:$J,J1258,Items!$K:$K,K1258)+COUNTIFS(Items!$O:$O,J1258,Items!$P:$P,K1258)=1,0,1))</f>
        <v>0</v>
      </c>
      <c r="M1258" s="14">
        <v>0</v>
      </c>
      <c r="N1258" s="14">
        <v>6150</v>
      </c>
      <c r="T1258" s="10" t="str">
        <f>IF(RepPF!$L$4=Lists!$E$2,Lists!$E$2,IF(RepPF!$L$4&lt;&gt;"",IF($C1258=RepPF!$L$4,RepPF!$L$4,0),Lists!$E$2))</f>
        <v>Все объекты</v>
      </c>
    </row>
    <row r="1259" spans="2:20" x14ac:dyDescent="0.25">
      <c r="B1259" s="7">
        <v>45558</v>
      </c>
      <c r="C1259" s="1" t="s">
        <v>196</v>
      </c>
      <c r="J1259" s="1" t="s">
        <v>110</v>
      </c>
      <c r="K1259" s="1" t="s">
        <v>85</v>
      </c>
      <c r="L1259" s="1">
        <f>IF(OR(B1259=0,B1259=""),0,IF(COUNTIFS(Items!$E:$E,J1259,Items!$F:$F,K1259)+COUNTIFS(Items!$J:$J,J1259,Items!$K:$K,K1259)+COUNTIFS(Items!$O:$O,J1259,Items!$P:$P,K1259)=1,0,1))</f>
        <v>0</v>
      </c>
      <c r="M1259" s="14">
        <v>0</v>
      </c>
      <c r="N1259" s="14">
        <v>9246</v>
      </c>
      <c r="T1259" s="10" t="str">
        <f>IF(RepPF!$L$4=Lists!$E$2,Lists!$E$2,IF(RepPF!$L$4&lt;&gt;"",IF($C1259=RepPF!$L$4,RepPF!$L$4,0),Lists!$E$2))</f>
        <v>Все объекты</v>
      </c>
    </row>
    <row r="1260" spans="2:20" x14ac:dyDescent="0.25">
      <c r="B1260" s="7">
        <v>45504</v>
      </c>
      <c r="C1260" s="1" t="s">
        <v>196</v>
      </c>
      <c r="J1260" s="1" t="s">
        <v>110</v>
      </c>
      <c r="K1260" s="1" t="s">
        <v>85</v>
      </c>
      <c r="L1260" s="1">
        <f>IF(OR(B1260=0,B1260=""),0,IF(COUNTIFS(Items!$E:$E,J1260,Items!$F:$F,K1260)+COUNTIFS(Items!$J:$J,J1260,Items!$K:$K,K1260)+COUNTIFS(Items!$O:$O,J1260,Items!$P:$P,K1260)=1,0,1))</f>
        <v>0</v>
      </c>
      <c r="M1260" s="14">
        <v>0</v>
      </c>
      <c r="N1260" s="14">
        <v>10056.999999999998</v>
      </c>
      <c r="T1260" s="10" t="str">
        <f>IF(RepPF!$L$4=Lists!$E$2,Lists!$E$2,IF(RepPF!$L$4&lt;&gt;"",IF($C1260=RepPF!$L$4,RepPF!$L$4,0),Lists!$E$2))</f>
        <v>Все объекты</v>
      </c>
    </row>
    <row r="1261" spans="2:20" x14ac:dyDescent="0.25">
      <c r="B1261" s="7">
        <v>45534</v>
      </c>
      <c r="C1261" s="1" t="s">
        <v>196</v>
      </c>
      <c r="J1261" s="1" t="s">
        <v>110</v>
      </c>
      <c r="K1261" s="1" t="s">
        <v>85</v>
      </c>
      <c r="L1261" s="1">
        <f>IF(OR(B1261=0,B1261=""),0,IF(COUNTIFS(Items!$E:$E,J1261,Items!$F:$F,K1261)+COUNTIFS(Items!$J:$J,J1261,Items!$K:$K,K1261)+COUNTIFS(Items!$O:$O,J1261,Items!$P:$P,K1261)=1,0,1))</f>
        <v>0</v>
      </c>
      <c r="M1261" s="14">
        <v>0</v>
      </c>
      <c r="N1261" s="14">
        <v>4290</v>
      </c>
      <c r="T1261" s="10" t="str">
        <f>IF(RepPF!$L$4=Lists!$E$2,Lists!$E$2,IF(RepPF!$L$4&lt;&gt;"",IF($C1261=RepPF!$L$4,RepPF!$L$4,0),Lists!$E$2))</f>
        <v>Все объекты</v>
      </c>
    </row>
    <row r="1262" spans="2:20" x14ac:dyDescent="0.25">
      <c r="B1262" s="7">
        <v>45546</v>
      </c>
      <c r="C1262" s="1" t="s">
        <v>196</v>
      </c>
      <c r="J1262" s="1" t="s">
        <v>110</v>
      </c>
      <c r="K1262" s="1" t="s">
        <v>85</v>
      </c>
      <c r="L1262" s="1">
        <f>IF(OR(B1262=0,B1262=""),0,IF(COUNTIFS(Items!$E:$E,J1262,Items!$F:$F,K1262)+COUNTIFS(Items!$J:$J,J1262,Items!$K:$K,K1262)+COUNTIFS(Items!$O:$O,J1262,Items!$P:$P,K1262)=1,0,1))</f>
        <v>0</v>
      </c>
      <c r="M1262" s="14">
        <v>0</v>
      </c>
      <c r="N1262" s="14">
        <v>11830</v>
      </c>
      <c r="T1262" s="10" t="str">
        <f>IF(RepPF!$L$4=Lists!$E$2,Lists!$E$2,IF(RepPF!$L$4&lt;&gt;"",IF($C1262=RepPF!$L$4,RepPF!$L$4,0),Lists!$E$2))</f>
        <v>Все объекты</v>
      </c>
    </row>
    <row r="1263" spans="2:20" x14ac:dyDescent="0.25">
      <c r="B1263" s="7">
        <v>45671</v>
      </c>
      <c r="C1263" s="1" t="s">
        <v>196</v>
      </c>
      <c r="J1263" s="1" t="s">
        <v>110</v>
      </c>
      <c r="K1263" s="1" t="s">
        <v>85</v>
      </c>
      <c r="L1263" s="1">
        <f>IF(OR(B1263=0,B1263=""),0,IF(COUNTIFS(Items!$E:$E,J1263,Items!$F:$F,K1263)+COUNTIFS(Items!$J:$J,J1263,Items!$K:$K,K1263)+COUNTIFS(Items!$O:$O,J1263,Items!$P:$P,K1263)=1,0,1))</f>
        <v>0</v>
      </c>
      <c r="M1263" s="14">
        <v>0</v>
      </c>
      <c r="N1263" s="14">
        <v>6765</v>
      </c>
      <c r="T1263" s="10" t="str">
        <f>IF(RepPF!$L$4=Lists!$E$2,Lists!$E$2,IF(RepPF!$L$4&lt;&gt;"",IF($C1263=RepPF!$L$4,RepPF!$L$4,0),Lists!$E$2))</f>
        <v>Все объекты</v>
      </c>
    </row>
    <row r="1264" spans="2:20" x14ac:dyDescent="0.25">
      <c r="B1264" s="7">
        <v>45568</v>
      </c>
      <c r="C1264" s="1" t="s">
        <v>196</v>
      </c>
      <c r="J1264" s="1" t="s">
        <v>110</v>
      </c>
      <c r="K1264" s="1" t="s">
        <v>85</v>
      </c>
      <c r="L1264" s="1">
        <f>IF(OR(B1264=0,B1264=""),0,IF(COUNTIFS(Items!$E:$E,J1264,Items!$F:$F,K1264)+COUNTIFS(Items!$J:$J,J1264,Items!$K:$K,K1264)+COUNTIFS(Items!$O:$O,J1264,Items!$P:$P,K1264)=1,0,1))</f>
        <v>0</v>
      </c>
      <c r="M1264" s="14">
        <v>0</v>
      </c>
      <c r="N1264" s="14">
        <v>9200</v>
      </c>
      <c r="T1264" s="10" t="str">
        <f>IF(RepPF!$L$4=Lists!$E$2,Lists!$E$2,IF(RepPF!$L$4&lt;&gt;"",IF($C1264=RepPF!$L$4,RepPF!$L$4,0),Lists!$E$2))</f>
        <v>Все объекты</v>
      </c>
    </row>
    <row r="1265" spans="2:20" x14ac:dyDescent="0.25">
      <c r="B1265" s="7">
        <v>45569</v>
      </c>
      <c r="C1265" s="1" t="s">
        <v>196</v>
      </c>
      <c r="J1265" s="1" t="s">
        <v>125</v>
      </c>
      <c r="K1265" s="1" t="s">
        <v>127</v>
      </c>
      <c r="L1265" s="1">
        <v>0</v>
      </c>
      <c r="M1265" s="14">
        <v>0</v>
      </c>
      <c r="N1265" s="14">
        <v>3389.9999999999995</v>
      </c>
      <c r="T1265" s="10" t="str">
        <f>IF(RepPF!$L$4=Lists!$E$2,Lists!$E$2,IF(RepPF!$L$4&lt;&gt;"",IF($C1265=RepPF!$L$4,RepPF!$L$4,0),Lists!$E$2))</f>
        <v>Все объекты</v>
      </c>
    </row>
    <row r="1266" spans="2:20" x14ac:dyDescent="0.25">
      <c r="B1266" s="7">
        <v>45574</v>
      </c>
      <c r="C1266" s="1" t="s">
        <v>196</v>
      </c>
      <c r="J1266" s="1" t="s">
        <v>125</v>
      </c>
      <c r="K1266" s="1" t="s">
        <v>127</v>
      </c>
      <c r="L1266" s="1">
        <v>0</v>
      </c>
      <c r="M1266" s="14">
        <v>0</v>
      </c>
      <c r="N1266" s="14">
        <v>1152.58</v>
      </c>
      <c r="T1266" s="10" t="str">
        <f>IF(RepPF!$L$4=Lists!$E$2,Lists!$E$2,IF(RepPF!$L$4&lt;&gt;"",IF($C1266=RepPF!$L$4,RepPF!$L$4,0),Lists!$E$2))</f>
        <v>Все объекты</v>
      </c>
    </row>
    <row r="1267" spans="2:20" x14ac:dyDescent="0.25">
      <c r="B1267" s="7">
        <v>45574</v>
      </c>
      <c r="C1267" s="1" t="s">
        <v>196</v>
      </c>
      <c r="J1267" s="1" t="s">
        <v>125</v>
      </c>
      <c r="K1267" s="1" t="s">
        <v>127</v>
      </c>
      <c r="L1267" s="1">
        <v>0</v>
      </c>
      <c r="M1267" s="14">
        <v>0</v>
      </c>
      <c r="N1267" s="14">
        <v>39452.14</v>
      </c>
      <c r="T1267" s="10" t="str">
        <f>IF(RepPF!$L$4=Lists!$E$2,Lists!$E$2,IF(RepPF!$L$4&lt;&gt;"",IF($C1267=RepPF!$L$4,RepPF!$L$4,0),Lists!$E$2))</f>
        <v>Все объекты</v>
      </c>
    </row>
    <row r="1268" spans="2:20" x14ac:dyDescent="0.25">
      <c r="B1268" s="7">
        <v>45577</v>
      </c>
      <c r="C1268" s="1" t="s">
        <v>196</v>
      </c>
      <c r="J1268" s="1" t="s">
        <v>125</v>
      </c>
      <c r="K1268" s="1" t="s">
        <v>127</v>
      </c>
      <c r="L1268" s="1">
        <v>0</v>
      </c>
      <c r="M1268" s="14">
        <v>0</v>
      </c>
      <c r="N1268" s="14">
        <v>13837.5</v>
      </c>
      <c r="T1268" s="10" t="str">
        <f>IF(RepPF!$L$4=Lists!$E$2,Lists!$E$2,IF(RepPF!$L$4&lt;&gt;"",IF($C1268=RepPF!$L$4,RepPF!$L$4,0),Lists!$E$2))</f>
        <v>Все объекты</v>
      </c>
    </row>
    <row r="1269" spans="2:20" x14ac:dyDescent="0.25">
      <c r="B1269" s="7">
        <v>45578</v>
      </c>
      <c r="C1269" s="1" t="s">
        <v>196</v>
      </c>
      <c r="J1269" s="1" t="s">
        <v>125</v>
      </c>
      <c r="K1269" s="1" t="s">
        <v>127</v>
      </c>
      <c r="L1269" s="1">
        <v>0</v>
      </c>
      <c r="M1269" s="14">
        <v>0</v>
      </c>
      <c r="N1269" s="14">
        <v>7819.08</v>
      </c>
      <c r="T1269" s="10" t="str">
        <f>IF(RepPF!$L$4=Lists!$E$2,Lists!$E$2,IF(RepPF!$L$4&lt;&gt;"",IF($C1269=RepPF!$L$4,RepPF!$L$4,0),Lists!$E$2))</f>
        <v>Все объекты</v>
      </c>
    </row>
    <row r="1270" spans="2:20" x14ac:dyDescent="0.25">
      <c r="B1270" s="7">
        <v>45580</v>
      </c>
      <c r="C1270" s="1" t="s">
        <v>196</v>
      </c>
      <c r="J1270" s="1" t="s">
        <v>125</v>
      </c>
      <c r="K1270" s="1" t="s">
        <v>127</v>
      </c>
      <c r="L1270" s="1">
        <v>0</v>
      </c>
      <c r="M1270" s="14">
        <v>0</v>
      </c>
      <c r="N1270" s="14">
        <v>1130</v>
      </c>
      <c r="T1270" s="10" t="str">
        <f>IF(RepPF!$L$4=Lists!$E$2,Lists!$E$2,IF(RepPF!$L$4&lt;&gt;"",IF($C1270=RepPF!$L$4,RepPF!$L$4,0),Lists!$E$2))</f>
        <v>Все объекты</v>
      </c>
    </row>
    <row r="1271" spans="2:20" x14ac:dyDescent="0.25">
      <c r="B1271" s="7">
        <v>45585</v>
      </c>
      <c r="C1271" s="1" t="s">
        <v>197</v>
      </c>
      <c r="J1271" s="1" t="s">
        <v>126</v>
      </c>
      <c r="K1271" s="1" t="s">
        <v>112</v>
      </c>
      <c r="L1271" s="1">
        <v>0</v>
      </c>
      <c r="M1271" s="14">
        <v>0</v>
      </c>
      <c r="N1271" s="14">
        <v>1358.5</v>
      </c>
      <c r="T1271" s="10" t="str">
        <f>IF(RepPF!$L$4=Lists!$E$2,Lists!$E$2,IF(RepPF!$L$4&lt;&gt;"",IF($C1271=RepPF!$L$4,RepPF!$L$4,0),Lists!$E$2))</f>
        <v>Все объекты</v>
      </c>
    </row>
    <row r="1272" spans="2:20" x14ac:dyDescent="0.25">
      <c r="B1272" s="7">
        <v>45592</v>
      </c>
      <c r="C1272" s="1" t="s">
        <v>197</v>
      </c>
      <c r="J1272" s="1" t="s">
        <v>126</v>
      </c>
      <c r="K1272" s="1" t="s">
        <v>112</v>
      </c>
      <c r="L1272" s="1">
        <v>0</v>
      </c>
      <c r="M1272" s="14">
        <v>0</v>
      </c>
      <c r="N1272" s="14">
        <v>455</v>
      </c>
      <c r="T1272" s="10" t="str">
        <f>IF(RepPF!$L$4=Lists!$E$2,Lists!$E$2,IF(RepPF!$L$4&lt;&gt;"",IF($C1272=RepPF!$L$4,RepPF!$L$4,0),Lists!$E$2))</f>
        <v>Все объекты</v>
      </c>
    </row>
    <row r="1273" spans="2:20" x14ac:dyDescent="0.25">
      <c r="B1273" s="7">
        <v>45659</v>
      </c>
      <c r="C1273" s="1" t="s">
        <v>197</v>
      </c>
      <c r="J1273" s="1" t="s">
        <v>126</v>
      </c>
      <c r="K1273" s="1" t="s">
        <v>112</v>
      </c>
      <c r="L1273" s="1">
        <v>0</v>
      </c>
      <c r="M1273" s="14">
        <v>0</v>
      </c>
      <c r="N1273" s="14">
        <v>615</v>
      </c>
      <c r="T1273" s="10" t="str">
        <f>IF(RepPF!$L$4=Lists!$E$2,Lists!$E$2,IF(RepPF!$L$4&lt;&gt;"",IF($C1273=RepPF!$L$4,RepPF!$L$4,0),Lists!$E$2))</f>
        <v>Все объекты</v>
      </c>
    </row>
    <row r="1274" spans="2:20" x14ac:dyDescent="0.25">
      <c r="B1274" s="7">
        <v>45659</v>
      </c>
      <c r="C1274" s="1" t="s">
        <v>197</v>
      </c>
      <c r="J1274" s="1" t="s">
        <v>126</v>
      </c>
      <c r="K1274" s="1" t="s">
        <v>112</v>
      </c>
      <c r="L1274" s="1">
        <v>0</v>
      </c>
      <c r="M1274" s="14">
        <v>0</v>
      </c>
      <c r="N1274" s="14">
        <v>1196</v>
      </c>
      <c r="T1274" s="10" t="str">
        <f>IF(RepPF!$L$4=Lists!$E$2,Lists!$E$2,IF(RepPF!$L$4&lt;&gt;"",IF($C1274=RepPF!$L$4,RepPF!$L$4,0),Lists!$E$2))</f>
        <v>Все объекты</v>
      </c>
    </row>
    <row r="1275" spans="2:20" x14ac:dyDescent="0.25">
      <c r="B1275" s="7">
        <v>45660</v>
      </c>
      <c r="C1275" s="1" t="s">
        <v>197</v>
      </c>
      <c r="J1275" s="1" t="s">
        <v>125</v>
      </c>
      <c r="K1275" s="1" t="s">
        <v>127</v>
      </c>
      <c r="L1275" s="1">
        <v>0</v>
      </c>
      <c r="M1275" s="14">
        <v>0</v>
      </c>
      <c r="N1275" s="14">
        <v>203399.99999999997</v>
      </c>
      <c r="T1275" s="10" t="str">
        <f>IF(RepPF!$L$4=Lists!$E$2,Lists!$E$2,IF(RepPF!$L$4&lt;&gt;"",IF($C1275=RepPF!$L$4,RepPF!$L$4,0),Lists!$E$2))</f>
        <v>Все объекты</v>
      </c>
    </row>
    <row r="1276" spans="2:20" x14ac:dyDescent="0.25">
      <c r="B1276" s="7">
        <v>45396</v>
      </c>
      <c r="C1276" s="1" t="s">
        <v>197</v>
      </c>
      <c r="J1276" s="1" t="s">
        <v>125</v>
      </c>
      <c r="K1276" s="1" t="s">
        <v>127</v>
      </c>
      <c r="L1276" s="1">
        <v>0</v>
      </c>
      <c r="M1276" s="14">
        <v>0</v>
      </c>
      <c r="N1276" s="14">
        <v>572</v>
      </c>
      <c r="T1276" s="10" t="str">
        <f>IF(RepPF!$L$4=Lists!$E$2,Lists!$E$2,IF(RepPF!$L$4&lt;&gt;"",IF($C1276=RepPF!$L$4,RepPF!$L$4,0),Lists!$E$2))</f>
        <v>Все объекты</v>
      </c>
    </row>
    <row r="1277" spans="2:20" x14ac:dyDescent="0.25">
      <c r="B1277" s="7">
        <v>45400</v>
      </c>
      <c r="C1277" s="1" t="s">
        <v>197</v>
      </c>
      <c r="J1277" s="1" t="s">
        <v>125</v>
      </c>
      <c r="K1277" s="1" t="s">
        <v>127</v>
      </c>
      <c r="L1277" s="1">
        <v>0</v>
      </c>
      <c r="M1277" s="14">
        <v>0</v>
      </c>
      <c r="N1277" s="14">
        <v>682.5</v>
      </c>
      <c r="T1277" s="10" t="str">
        <f>IF(RepPF!$L$4=Lists!$E$2,Lists!$E$2,IF(RepPF!$L$4&lt;&gt;"",IF($C1277=RepPF!$L$4,RepPF!$L$4,0),Lists!$E$2))</f>
        <v>Все объекты</v>
      </c>
    </row>
    <row r="1278" spans="2:20" x14ac:dyDescent="0.25">
      <c r="B1278" s="7">
        <v>45404</v>
      </c>
      <c r="C1278" s="1" t="s">
        <v>197</v>
      </c>
      <c r="J1278" s="1" t="s">
        <v>125</v>
      </c>
      <c r="K1278" s="1" t="s">
        <v>127</v>
      </c>
      <c r="L1278" s="1">
        <v>0</v>
      </c>
      <c r="M1278" s="14">
        <v>0</v>
      </c>
      <c r="N1278" s="14">
        <v>12300</v>
      </c>
      <c r="T1278" s="10" t="str">
        <f>IF(RepPF!$L$4=Lists!$E$2,Lists!$E$2,IF(RepPF!$L$4&lt;&gt;"",IF($C1278=RepPF!$L$4,RepPF!$L$4,0),Lists!$E$2))</f>
        <v>Все объекты</v>
      </c>
    </row>
    <row r="1279" spans="2:20" x14ac:dyDescent="0.25">
      <c r="B1279" s="7">
        <v>45407</v>
      </c>
      <c r="C1279" s="1" t="s">
        <v>197</v>
      </c>
      <c r="J1279" s="1" t="s">
        <v>125</v>
      </c>
      <c r="K1279" s="1" t="s">
        <v>127</v>
      </c>
      <c r="L1279" s="1">
        <v>0</v>
      </c>
      <c r="M1279" s="14">
        <v>0</v>
      </c>
      <c r="N1279" s="14">
        <v>1380</v>
      </c>
      <c r="T1279" s="10" t="str">
        <f>IF(RepPF!$L$4=Lists!$E$2,Lists!$E$2,IF(RepPF!$L$4&lt;&gt;"",IF($C1279=RepPF!$L$4,RepPF!$L$4,0),Lists!$E$2))</f>
        <v>Все объекты</v>
      </c>
    </row>
    <row r="1280" spans="2:20" x14ac:dyDescent="0.25">
      <c r="B1280" s="7">
        <v>45410</v>
      </c>
      <c r="C1280" s="1" t="s">
        <v>197</v>
      </c>
      <c r="J1280" s="1" t="s">
        <v>125</v>
      </c>
      <c r="K1280" s="1" t="s">
        <v>127</v>
      </c>
      <c r="L1280" s="1">
        <v>0</v>
      </c>
      <c r="M1280" s="14">
        <v>0</v>
      </c>
      <c r="N1280" s="14">
        <v>7909.9999999999991</v>
      </c>
      <c r="T1280" s="10" t="str">
        <f>IF(RepPF!$L$4=Lists!$E$2,Lists!$E$2,IF(RepPF!$L$4&lt;&gt;"",IF($C1280=RepPF!$L$4,RepPF!$L$4,0),Lists!$E$2))</f>
        <v>Все объекты</v>
      </c>
    </row>
    <row r="1281" spans="2:20" x14ac:dyDescent="0.25">
      <c r="B1281" s="7">
        <v>45419</v>
      </c>
      <c r="C1281" s="1" t="s">
        <v>197</v>
      </c>
      <c r="J1281" s="1" t="s">
        <v>125</v>
      </c>
      <c r="K1281" s="1" t="s">
        <v>127</v>
      </c>
      <c r="L1281" s="1">
        <v>0</v>
      </c>
      <c r="M1281" s="14">
        <v>0</v>
      </c>
      <c r="N1281" s="14">
        <v>8580</v>
      </c>
      <c r="T1281" s="10" t="str">
        <f>IF(RepPF!$L$4=Lists!$E$2,Lists!$E$2,IF(RepPF!$L$4&lt;&gt;"",IF($C1281=RepPF!$L$4,RepPF!$L$4,0),Lists!$E$2))</f>
        <v>Все объекты</v>
      </c>
    </row>
    <row r="1282" spans="2:20" x14ac:dyDescent="0.25">
      <c r="B1282" s="7">
        <v>45422</v>
      </c>
      <c r="C1282" s="1" t="s">
        <v>197</v>
      </c>
      <c r="J1282" s="1" t="s">
        <v>125</v>
      </c>
      <c r="K1282" s="1" t="s">
        <v>127</v>
      </c>
      <c r="L1282" s="1">
        <v>0</v>
      </c>
      <c r="M1282" s="14">
        <v>0</v>
      </c>
      <c r="N1282" s="14">
        <v>455</v>
      </c>
      <c r="T1282" s="10" t="str">
        <f>IF(RepPF!$L$4=Lists!$E$2,Lists!$E$2,IF(RepPF!$L$4&lt;&gt;"",IF($C1282=RepPF!$L$4,RepPF!$L$4,0),Lists!$E$2))</f>
        <v>Все объекты</v>
      </c>
    </row>
    <row r="1283" spans="2:20" x14ac:dyDescent="0.25">
      <c r="B1283" s="7">
        <v>45439</v>
      </c>
      <c r="C1283" s="1" t="s">
        <v>197</v>
      </c>
      <c r="J1283" s="1" t="s">
        <v>125</v>
      </c>
      <c r="K1283" s="1" t="s">
        <v>127</v>
      </c>
      <c r="L1283" s="1">
        <v>0</v>
      </c>
      <c r="M1283" s="14">
        <v>0</v>
      </c>
      <c r="N1283" s="14">
        <v>3075</v>
      </c>
      <c r="T1283" s="10" t="str">
        <f>IF(RepPF!$L$4=Lists!$E$2,Lists!$E$2,IF(RepPF!$L$4&lt;&gt;"",IF($C1283=RepPF!$L$4,RepPF!$L$4,0),Lists!$E$2))</f>
        <v>Все объекты</v>
      </c>
    </row>
    <row r="1284" spans="2:20" x14ac:dyDescent="0.25">
      <c r="B1284" s="7">
        <v>45474</v>
      </c>
      <c r="C1284" s="1" t="s">
        <v>197</v>
      </c>
      <c r="J1284" s="1" t="s">
        <v>125</v>
      </c>
      <c r="K1284" s="1" t="s">
        <v>127</v>
      </c>
      <c r="L1284" s="1">
        <v>0</v>
      </c>
      <c r="M1284" s="14">
        <v>0</v>
      </c>
      <c r="N1284" s="14">
        <v>368</v>
      </c>
      <c r="T1284" s="10" t="str">
        <f>IF(RepPF!$L$4=Lists!$E$2,Lists!$E$2,IF(RepPF!$L$4&lt;&gt;"",IF($C1284=RepPF!$L$4,RepPF!$L$4,0),Lists!$E$2))</f>
        <v>Все объекты</v>
      </c>
    </row>
    <row r="1285" spans="2:20" x14ac:dyDescent="0.25">
      <c r="B1285" s="7">
        <v>45531</v>
      </c>
      <c r="C1285" s="1" t="s">
        <v>198</v>
      </c>
      <c r="J1285" s="1" t="s">
        <v>125</v>
      </c>
      <c r="K1285" s="1" t="s">
        <v>127</v>
      </c>
      <c r="L1285" s="1">
        <v>0</v>
      </c>
      <c r="M1285" s="14">
        <v>0</v>
      </c>
      <c r="N1285" s="14">
        <v>565</v>
      </c>
      <c r="T1285" s="10" t="str">
        <f>IF(RepPF!$L$4=Lists!$E$2,Lists!$E$2,IF(RepPF!$L$4&lt;&gt;"",IF($C1285=RepPF!$L$4,RepPF!$L$4,0),Lists!$E$2))</f>
        <v>Все объекты</v>
      </c>
    </row>
    <row r="1286" spans="2:20" x14ac:dyDescent="0.25">
      <c r="B1286" s="7">
        <v>45622</v>
      </c>
      <c r="C1286" s="1" t="s">
        <v>198</v>
      </c>
      <c r="J1286" s="1" t="s">
        <v>125</v>
      </c>
      <c r="K1286" s="1" t="s">
        <v>127</v>
      </c>
      <c r="L1286" s="1">
        <v>0</v>
      </c>
      <c r="M1286" s="14">
        <v>0</v>
      </c>
      <c r="N1286" s="14">
        <v>429</v>
      </c>
      <c r="T1286" s="10" t="str">
        <f>IF(RepPF!$L$4=Lists!$E$2,Lists!$E$2,IF(RepPF!$L$4&lt;&gt;"",IF($C1286=RepPF!$L$4,RepPF!$L$4,0),Lists!$E$2))</f>
        <v>Все объекты</v>
      </c>
    </row>
    <row r="1287" spans="2:20" x14ac:dyDescent="0.25">
      <c r="B1287" s="7">
        <v>45628</v>
      </c>
      <c r="C1287" s="1" t="s">
        <v>198</v>
      </c>
      <c r="J1287" s="1" t="s">
        <v>125</v>
      </c>
      <c r="K1287" s="1" t="s">
        <v>127</v>
      </c>
      <c r="L1287" s="1">
        <v>0</v>
      </c>
      <c r="M1287" s="14">
        <v>0</v>
      </c>
      <c r="N1287" s="14">
        <v>455</v>
      </c>
      <c r="T1287" s="10" t="str">
        <f>IF(RepPF!$L$4=Lists!$E$2,Lists!$E$2,IF(RepPF!$L$4&lt;&gt;"",IF($C1287=RepPF!$L$4,RepPF!$L$4,0),Lists!$E$2))</f>
        <v>Все объекты</v>
      </c>
    </row>
    <row r="1288" spans="2:20" x14ac:dyDescent="0.25">
      <c r="B1288" s="7">
        <v>45688</v>
      </c>
      <c r="C1288" s="1" t="s">
        <v>198</v>
      </c>
      <c r="J1288" s="1" t="s">
        <v>125</v>
      </c>
      <c r="K1288" s="1" t="s">
        <v>127</v>
      </c>
      <c r="L1288" s="1">
        <v>0</v>
      </c>
      <c r="M1288" s="14">
        <v>0</v>
      </c>
      <c r="N1288" s="14">
        <v>615</v>
      </c>
      <c r="T1288" s="10" t="str">
        <f>IF(RepPF!$L$4=Lists!$E$2,Lists!$E$2,IF(RepPF!$L$4&lt;&gt;"",IF($C1288=RepPF!$L$4,RepPF!$L$4,0),Lists!$E$2))</f>
        <v>Все объекты</v>
      </c>
    </row>
    <row r="1289" spans="2:20" x14ac:dyDescent="0.25">
      <c r="B1289" s="7">
        <v>45688</v>
      </c>
      <c r="C1289" s="1" t="s">
        <v>198</v>
      </c>
      <c r="J1289" s="1" t="s">
        <v>125</v>
      </c>
      <c r="K1289" s="1" t="s">
        <v>112</v>
      </c>
      <c r="L1289" s="1">
        <v>0</v>
      </c>
      <c r="M1289" s="14">
        <v>0</v>
      </c>
      <c r="N1289" s="14">
        <v>1196</v>
      </c>
      <c r="T1289" s="10" t="str">
        <f>IF(RepPF!$L$4=Lists!$E$2,Lists!$E$2,IF(RepPF!$L$4&lt;&gt;"",IF($C1289=RepPF!$L$4,RepPF!$L$4,0),Lists!$E$2))</f>
        <v>Все объекты</v>
      </c>
    </row>
    <row r="1290" spans="2:20" x14ac:dyDescent="0.25">
      <c r="B1290" s="7">
        <v>45689</v>
      </c>
      <c r="C1290" s="1" t="s">
        <v>198</v>
      </c>
      <c r="J1290" s="1" t="s">
        <v>125</v>
      </c>
      <c r="K1290" s="1" t="s">
        <v>127</v>
      </c>
      <c r="L1290" s="1">
        <v>0</v>
      </c>
      <c r="M1290" s="14">
        <v>0</v>
      </c>
      <c r="N1290" s="14">
        <v>56499.999999999993</v>
      </c>
      <c r="T1290" s="10" t="str">
        <f>IF(RepPF!$L$4=Lists!$E$2,Lists!$E$2,IF(RepPF!$L$4&lt;&gt;"",IF($C1290=RepPF!$L$4,RepPF!$L$4,0),Lists!$E$2))</f>
        <v>Все объекты</v>
      </c>
    </row>
    <row r="1291" spans="2:20" x14ac:dyDescent="0.25">
      <c r="B1291" s="7">
        <v>45561</v>
      </c>
      <c r="C1291" s="1" t="s">
        <v>198</v>
      </c>
      <c r="J1291" s="1" t="s">
        <v>125</v>
      </c>
      <c r="K1291" s="1" t="s">
        <v>127</v>
      </c>
      <c r="L1291" s="1">
        <v>0</v>
      </c>
      <c r="M1291" s="14">
        <v>0</v>
      </c>
      <c r="N1291" s="14">
        <v>7007</v>
      </c>
      <c r="T1291" s="10" t="str">
        <f>IF(RepPF!$L$4=Lists!$E$2,Lists!$E$2,IF(RepPF!$L$4&lt;&gt;"",IF($C1291=RepPF!$L$4,RepPF!$L$4,0),Lists!$E$2))</f>
        <v>Все объекты</v>
      </c>
    </row>
    <row r="1292" spans="2:20" x14ac:dyDescent="0.25">
      <c r="B1292" s="7">
        <v>45562</v>
      </c>
      <c r="C1292" s="1" t="s">
        <v>198</v>
      </c>
      <c r="J1292" s="1" t="s">
        <v>125</v>
      </c>
      <c r="K1292" s="1" t="s">
        <v>127</v>
      </c>
      <c r="L1292" s="1">
        <v>0</v>
      </c>
      <c r="M1292" s="14">
        <v>0</v>
      </c>
      <c r="N1292" s="14">
        <v>455</v>
      </c>
      <c r="T1292" s="10" t="str">
        <f>IF(RepPF!$L$4=Lists!$E$2,Lists!$E$2,IF(RepPF!$L$4&lt;&gt;"",IF($C1292=RepPF!$L$4,RepPF!$L$4,0),Lists!$E$2))</f>
        <v>Все объекты</v>
      </c>
    </row>
    <row r="1293" spans="2:20" x14ac:dyDescent="0.25">
      <c r="B1293" s="7">
        <v>45609</v>
      </c>
      <c r="C1293" s="1" t="s">
        <v>198</v>
      </c>
      <c r="J1293" s="1" t="s">
        <v>125</v>
      </c>
      <c r="K1293" s="1" t="s">
        <v>127</v>
      </c>
      <c r="L1293" s="1">
        <v>0</v>
      </c>
      <c r="M1293" s="14">
        <v>0</v>
      </c>
      <c r="N1293" s="14">
        <v>436.65</v>
      </c>
      <c r="T1293" s="10" t="str">
        <f>IF(RepPF!$L$4=Lists!$E$2,Lists!$E$2,IF(RepPF!$L$4&lt;&gt;"",IF($C1293=RepPF!$L$4,RepPF!$L$4,0),Lists!$E$2))</f>
        <v>Все объекты</v>
      </c>
    </row>
    <row r="1294" spans="2:20" x14ac:dyDescent="0.25">
      <c r="B1294" s="7">
        <v>45290</v>
      </c>
      <c r="C1294" s="1" t="s">
        <v>198</v>
      </c>
      <c r="J1294" s="1" t="s">
        <v>125</v>
      </c>
      <c r="K1294" s="1" t="s">
        <v>127</v>
      </c>
      <c r="L1294" s="1">
        <v>0</v>
      </c>
      <c r="M1294" s="14">
        <v>0</v>
      </c>
      <c r="N1294" s="14">
        <v>920</v>
      </c>
      <c r="T1294" s="10" t="str">
        <f>IF(RepPF!$L$4=Lists!$E$2,Lists!$E$2,IF(RepPF!$L$4&lt;&gt;"",IF($C1294=RepPF!$L$4,RepPF!$L$4,0),Lists!$E$2))</f>
        <v>Все объекты</v>
      </c>
    </row>
    <row r="1295" spans="2:20" x14ac:dyDescent="0.25">
      <c r="B1295" s="7">
        <v>45320</v>
      </c>
      <c r="C1295" s="1" t="s">
        <v>198</v>
      </c>
      <c r="J1295" s="1" t="s">
        <v>126</v>
      </c>
      <c r="K1295" s="1" t="s">
        <v>129</v>
      </c>
      <c r="L1295" s="1">
        <v>0</v>
      </c>
      <c r="M1295" s="14">
        <v>0</v>
      </c>
      <c r="N1295" s="14">
        <v>21390.899999999998</v>
      </c>
      <c r="T1295" s="10" t="str">
        <f>IF(RepPF!$L$4=Lists!$E$2,Lists!$E$2,IF(RepPF!$L$4&lt;&gt;"",IF($C1295=RepPF!$L$4,RepPF!$L$4,0),Lists!$E$2))</f>
        <v>Все объекты</v>
      </c>
    </row>
    <row r="1296" spans="2:20" x14ac:dyDescent="0.25">
      <c r="B1296" s="7">
        <v>45351</v>
      </c>
      <c r="C1296" s="1" t="s">
        <v>198</v>
      </c>
      <c r="J1296" s="1" t="s">
        <v>126</v>
      </c>
      <c r="K1296" s="1" t="s">
        <v>129</v>
      </c>
      <c r="L1296" s="1">
        <v>0</v>
      </c>
      <c r="M1296" s="14">
        <v>0</v>
      </c>
      <c r="N1296" s="14">
        <v>27069.899999999998</v>
      </c>
      <c r="T1296" s="10" t="str">
        <f>IF(RepPF!$L$4=Lists!$E$2,Lists!$E$2,IF(RepPF!$L$4&lt;&gt;"",IF($C1296=RepPF!$L$4,RepPF!$L$4,0),Lists!$E$2))</f>
        <v>Все объекты</v>
      </c>
    </row>
    <row r="1297" spans="2:20" x14ac:dyDescent="0.25">
      <c r="B1297" s="7">
        <v>45381</v>
      </c>
      <c r="C1297" s="1" t="s">
        <v>198</v>
      </c>
      <c r="J1297" s="1" t="s">
        <v>126</v>
      </c>
      <c r="K1297" s="1" t="s">
        <v>129</v>
      </c>
      <c r="L1297" s="1">
        <v>0</v>
      </c>
      <c r="M1297" s="14">
        <v>0</v>
      </c>
      <c r="N1297" s="14">
        <v>17226.3</v>
      </c>
      <c r="T1297" s="10" t="str">
        <f>IF(RepPF!$L$4=Lists!$E$2,Lists!$E$2,IF(RepPF!$L$4&lt;&gt;"",IF($C1297=RepPF!$L$4,RepPF!$L$4,0),Lists!$E$2))</f>
        <v>Все объекты</v>
      </c>
    </row>
    <row r="1298" spans="2:20" x14ac:dyDescent="0.25">
      <c r="B1298" s="7">
        <v>45412</v>
      </c>
      <c r="C1298" s="1" t="s">
        <v>198</v>
      </c>
      <c r="J1298" s="1" t="s">
        <v>126</v>
      </c>
      <c r="K1298" s="1" t="s">
        <v>129</v>
      </c>
      <c r="L1298" s="1">
        <v>0</v>
      </c>
      <c r="M1298" s="14">
        <v>0</v>
      </c>
      <c r="N1298" s="14">
        <v>23283.9</v>
      </c>
      <c r="T1298" s="10" t="str">
        <f>IF(RepPF!$L$4=Lists!$E$2,Lists!$E$2,IF(RepPF!$L$4&lt;&gt;"",IF($C1298=RepPF!$L$4,RepPF!$L$4,0),Lists!$E$2))</f>
        <v>Все объекты</v>
      </c>
    </row>
    <row r="1299" spans="2:20" x14ac:dyDescent="0.25">
      <c r="B1299" s="7">
        <v>45443</v>
      </c>
      <c r="C1299" s="1" t="s">
        <v>198</v>
      </c>
      <c r="J1299" s="1" t="s">
        <v>126</v>
      </c>
      <c r="K1299" s="1" t="s">
        <v>129</v>
      </c>
      <c r="L1299" s="1">
        <v>0</v>
      </c>
      <c r="M1299" s="14">
        <v>0</v>
      </c>
      <c r="N1299" s="14">
        <v>17415.600000000002</v>
      </c>
      <c r="T1299" s="10" t="str">
        <f>IF(RepPF!$L$4=Lists!$E$2,Lists!$E$2,IF(RepPF!$L$4&lt;&gt;"",IF($C1299=RepPF!$L$4,RepPF!$L$4,0),Lists!$E$2))</f>
        <v>Все объекты</v>
      </c>
    </row>
    <row r="1300" spans="2:20" x14ac:dyDescent="0.25">
      <c r="B1300" s="7">
        <v>45472</v>
      </c>
      <c r="C1300" s="1" t="s">
        <v>198</v>
      </c>
      <c r="J1300" s="1" t="s">
        <v>126</v>
      </c>
      <c r="K1300" s="1" t="s">
        <v>129</v>
      </c>
      <c r="L1300" s="1">
        <v>0</v>
      </c>
      <c r="M1300" s="14">
        <v>0</v>
      </c>
      <c r="N1300" s="14">
        <v>21390.899999999998</v>
      </c>
      <c r="T1300" s="10" t="str">
        <f>IF(RepPF!$L$4=Lists!$E$2,Lists!$E$2,IF(RepPF!$L$4&lt;&gt;"",IF($C1300=RepPF!$L$4,RepPF!$L$4,0),Lists!$E$2))</f>
        <v>Все объекты</v>
      </c>
    </row>
    <row r="1301" spans="2:20" x14ac:dyDescent="0.25">
      <c r="B1301" s="7">
        <v>45503</v>
      </c>
      <c r="C1301" s="1" t="s">
        <v>199</v>
      </c>
      <c r="J1301" s="1" t="s">
        <v>126</v>
      </c>
      <c r="K1301" s="1" t="s">
        <v>129</v>
      </c>
      <c r="L1301" s="1">
        <v>0</v>
      </c>
      <c r="M1301" s="14">
        <v>0</v>
      </c>
      <c r="N1301" s="14">
        <v>27069.899999999998</v>
      </c>
      <c r="T1301" s="10" t="str">
        <f>IF(RepPF!$L$4=Lists!$E$2,Lists!$E$2,IF(RepPF!$L$4&lt;&gt;"",IF($C1301=RepPF!$L$4,RepPF!$L$4,0),Lists!$E$2))</f>
        <v>Все объекты</v>
      </c>
    </row>
    <row r="1302" spans="2:20" x14ac:dyDescent="0.25">
      <c r="B1302" s="7">
        <v>45533</v>
      </c>
      <c r="C1302" s="1" t="s">
        <v>199</v>
      </c>
      <c r="J1302" s="1" t="s">
        <v>126</v>
      </c>
      <c r="K1302" s="1" t="s">
        <v>129</v>
      </c>
      <c r="L1302" s="1">
        <v>0</v>
      </c>
      <c r="M1302" s="14">
        <v>0</v>
      </c>
      <c r="N1302" s="14">
        <v>17226.3</v>
      </c>
      <c r="T1302" s="10" t="str">
        <f>IF(RepPF!$L$4=Lists!$E$2,Lists!$E$2,IF(RepPF!$L$4&lt;&gt;"",IF($C1302=RepPF!$L$4,RepPF!$L$4,0),Lists!$E$2))</f>
        <v>Все объекты</v>
      </c>
    </row>
    <row r="1303" spans="2:20" x14ac:dyDescent="0.25">
      <c r="B1303" s="7">
        <v>45564</v>
      </c>
      <c r="C1303" s="1" t="s">
        <v>199</v>
      </c>
      <c r="J1303" s="1" t="s">
        <v>126</v>
      </c>
      <c r="K1303" s="1" t="s">
        <v>129</v>
      </c>
      <c r="L1303" s="1">
        <v>0</v>
      </c>
      <c r="M1303" s="14">
        <v>0</v>
      </c>
      <c r="N1303" s="14">
        <v>23283.9</v>
      </c>
      <c r="T1303" s="10" t="str">
        <f>IF(RepPF!$L$4=Lists!$E$2,Lists!$E$2,IF(RepPF!$L$4&lt;&gt;"",IF($C1303=RepPF!$L$4,RepPF!$L$4,0),Lists!$E$2))</f>
        <v>Все объекты</v>
      </c>
    </row>
    <row r="1304" spans="2:20" x14ac:dyDescent="0.25">
      <c r="B1304" s="7">
        <v>45594</v>
      </c>
      <c r="C1304" s="1" t="s">
        <v>199</v>
      </c>
      <c r="J1304" s="1" t="s">
        <v>126</v>
      </c>
      <c r="K1304" s="1" t="s">
        <v>129</v>
      </c>
      <c r="L1304" s="1">
        <v>0</v>
      </c>
      <c r="M1304" s="14">
        <v>0</v>
      </c>
      <c r="N1304" s="14">
        <v>17415.600000000002</v>
      </c>
      <c r="T1304" s="10" t="str">
        <f>IF(RepPF!$L$4=Lists!$E$2,Lists!$E$2,IF(RepPF!$L$4&lt;&gt;"",IF($C1304=RepPF!$L$4,RepPF!$L$4,0),Lists!$E$2))</f>
        <v>Все объекты</v>
      </c>
    </row>
    <row r="1305" spans="2:20" x14ac:dyDescent="0.25">
      <c r="B1305" s="7">
        <v>45625</v>
      </c>
      <c r="C1305" s="1" t="s">
        <v>199</v>
      </c>
      <c r="J1305" s="1" t="s">
        <v>126</v>
      </c>
      <c r="K1305" s="1" t="s">
        <v>129</v>
      </c>
      <c r="L1305" s="1">
        <v>0</v>
      </c>
      <c r="M1305" s="14">
        <v>0</v>
      </c>
      <c r="N1305" s="14">
        <v>21390.899999999998</v>
      </c>
      <c r="T1305" s="10" t="str">
        <f>IF(RepPF!$L$4=Lists!$E$2,Lists!$E$2,IF(RepPF!$L$4&lt;&gt;"",IF($C1305=RepPF!$L$4,RepPF!$L$4,0),Lists!$E$2))</f>
        <v>Все объекты</v>
      </c>
    </row>
    <row r="1306" spans="2:20" x14ac:dyDescent="0.25">
      <c r="B1306" s="7">
        <v>45656</v>
      </c>
      <c r="C1306" s="1" t="s">
        <v>199</v>
      </c>
      <c r="J1306" s="1" t="s">
        <v>126</v>
      </c>
      <c r="K1306" s="1" t="s">
        <v>129</v>
      </c>
      <c r="L1306" s="1">
        <v>0</v>
      </c>
      <c r="M1306" s="14">
        <v>0</v>
      </c>
      <c r="N1306" s="14">
        <v>27069.899999999998</v>
      </c>
      <c r="T1306" s="10" t="str">
        <f>IF(RepPF!$L$4=Lists!$E$2,Lists!$E$2,IF(RepPF!$L$4&lt;&gt;"",IF($C1306=RepPF!$L$4,RepPF!$L$4,0),Lists!$E$2))</f>
        <v>Все объекты</v>
      </c>
    </row>
    <row r="1307" spans="2:20" x14ac:dyDescent="0.25">
      <c r="B1307" s="7">
        <v>45552</v>
      </c>
      <c r="C1307" s="1" t="s">
        <v>199</v>
      </c>
      <c r="J1307" s="1" t="s">
        <v>126</v>
      </c>
      <c r="K1307" s="1" t="s">
        <v>129</v>
      </c>
      <c r="L1307" s="1">
        <v>0</v>
      </c>
      <c r="M1307" s="14">
        <v>0</v>
      </c>
      <c r="N1307" s="14">
        <v>17226.3</v>
      </c>
      <c r="T1307" s="10" t="str">
        <f>IF(RepPF!$L$4=Lists!$E$2,Lists!$E$2,IF(RepPF!$L$4&lt;&gt;"",IF($C1307=RepPF!$L$4,RepPF!$L$4,0),Lists!$E$2))</f>
        <v>Все объекты</v>
      </c>
    </row>
    <row r="1308" spans="2:20" x14ac:dyDescent="0.25">
      <c r="B1308" s="7">
        <v>45698</v>
      </c>
      <c r="C1308" s="1" t="s">
        <v>199</v>
      </c>
      <c r="J1308" s="1" t="s">
        <v>125</v>
      </c>
      <c r="K1308" s="1" t="s">
        <v>66</v>
      </c>
      <c r="L1308" s="1">
        <v>0</v>
      </c>
      <c r="M1308" s="14">
        <v>0</v>
      </c>
      <c r="N1308" s="14">
        <v>14760</v>
      </c>
      <c r="T1308" s="10" t="str">
        <f>IF(RepPF!$L$4=Lists!$E$2,Lists!$E$2,IF(RepPF!$L$4&lt;&gt;"",IF($C1308=RepPF!$L$4,RepPF!$L$4,0),Lists!$E$2))</f>
        <v>Все объекты</v>
      </c>
    </row>
    <row r="1309" spans="2:20" x14ac:dyDescent="0.25">
      <c r="B1309" s="7">
        <v>45698</v>
      </c>
      <c r="C1309" s="1" t="s">
        <v>199</v>
      </c>
      <c r="J1309" s="1" t="s">
        <v>125</v>
      </c>
      <c r="K1309" s="1" t="s">
        <v>66</v>
      </c>
      <c r="L1309" s="1">
        <v>0</v>
      </c>
      <c r="M1309" s="14">
        <v>0</v>
      </c>
      <c r="N1309" s="14">
        <v>110400</v>
      </c>
      <c r="T1309" s="10" t="str">
        <f>IF(RepPF!$L$4=Lists!$E$2,Lists!$E$2,IF(RepPF!$L$4&lt;&gt;"",IF($C1309=RepPF!$L$4,RepPF!$L$4,0),Lists!$E$2))</f>
        <v>Все объекты</v>
      </c>
    </row>
    <row r="1310" spans="2:20" x14ac:dyDescent="0.25">
      <c r="B1310" s="7">
        <v>45698</v>
      </c>
      <c r="C1310" s="1" t="s">
        <v>199</v>
      </c>
      <c r="J1310" s="1" t="s">
        <v>125</v>
      </c>
      <c r="K1310" s="1" t="s">
        <v>66</v>
      </c>
      <c r="L1310" s="1">
        <v>0</v>
      </c>
      <c r="M1310" s="14">
        <v>0</v>
      </c>
      <c r="N1310" s="14">
        <v>166173.28</v>
      </c>
      <c r="T1310" s="10" t="str">
        <f>IF(RepPF!$L$4=Lists!$E$2,Lists!$E$2,IF(RepPF!$L$4&lt;&gt;"",IF($C1310=RepPF!$L$4,RepPF!$L$4,0),Lists!$E$2))</f>
        <v>Все объекты</v>
      </c>
    </row>
    <row r="1311" spans="2:20" x14ac:dyDescent="0.25">
      <c r="B1311" s="7">
        <v>45695</v>
      </c>
      <c r="C1311" s="1" t="s">
        <v>199</v>
      </c>
      <c r="J1311" s="1" t="s">
        <v>125</v>
      </c>
      <c r="K1311" s="1" t="s">
        <v>66</v>
      </c>
      <c r="L1311" s="1">
        <v>0</v>
      </c>
      <c r="M1311" s="14">
        <v>0</v>
      </c>
      <c r="N1311" s="14">
        <v>234514.28</v>
      </c>
      <c r="T1311" s="10" t="str">
        <f>IF(RepPF!$L$4=Lists!$E$2,Lists!$E$2,IF(RepPF!$L$4&lt;&gt;"",IF($C1311=RepPF!$L$4,RepPF!$L$4,0),Lists!$E$2))</f>
        <v>Все объекты</v>
      </c>
    </row>
    <row r="1312" spans="2:20" x14ac:dyDescent="0.25">
      <c r="B1312" s="7">
        <v>45695</v>
      </c>
      <c r="C1312" s="1" t="s">
        <v>199</v>
      </c>
      <c r="J1312" s="1" t="s">
        <v>125</v>
      </c>
      <c r="K1312" s="1" t="s">
        <v>23</v>
      </c>
      <c r="L1312" s="1">
        <v>0</v>
      </c>
      <c r="M1312" s="14">
        <v>0</v>
      </c>
      <c r="N1312" s="14">
        <v>19470.36</v>
      </c>
      <c r="T1312" s="10" t="str">
        <f>IF(RepPF!$L$4=Lists!$E$2,Lists!$E$2,IF(RepPF!$L$4&lt;&gt;"",IF($C1312=RepPF!$L$4,RepPF!$L$4,0),Lists!$E$2))</f>
        <v>Все объекты</v>
      </c>
    </row>
    <row r="1313" spans="2:20" x14ac:dyDescent="0.25">
      <c r="B1313" s="7">
        <v>45695</v>
      </c>
      <c r="C1313" s="1" t="s">
        <v>199</v>
      </c>
      <c r="J1313" s="1" t="s">
        <v>125</v>
      </c>
      <c r="K1313" s="1" t="s">
        <v>23</v>
      </c>
      <c r="L1313" s="1">
        <v>0</v>
      </c>
      <c r="M1313" s="14">
        <v>0</v>
      </c>
      <c r="N1313" s="14">
        <v>12300</v>
      </c>
      <c r="T1313" s="10" t="str">
        <f>IF(RepPF!$L$4=Lists!$E$2,Lists!$E$2,IF(RepPF!$L$4&lt;&gt;"",IF($C1313=RepPF!$L$4,RepPF!$L$4,0),Lists!$E$2))</f>
        <v>Все объекты</v>
      </c>
    </row>
    <row r="1314" spans="2:20" x14ac:dyDescent="0.25">
      <c r="B1314" s="7">
        <v>45695</v>
      </c>
      <c r="C1314" s="1" t="s">
        <v>199</v>
      </c>
      <c r="J1314" s="1" t="s">
        <v>125</v>
      </c>
      <c r="K1314" s="1" t="s">
        <v>23</v>
      </c>
      <c r="L1314" s="1">
        <v>0</v>
      </c>
      <c r="M1314" s="14">
        <v>0</v>
      </c>
      <c r="N1314" s="14">
        <v>20240</v>
      </c>
      <c r="T1314" s="10" t="str">
        <f>IF(RepPF!$L$4=Lists!$E$2,Lists!$E$2,IF(RepPF!$L$4&lt;&gt;"",IF($C1314=RepPF!$L$4,RepPF!$L$4,0),Lists!$E$2))</f>
        <v>Все объекты</v>
      </c>
    </row>
    <row r="1315" spans="2:20" x14ac:dyDescent="0.25">
      <c r="B1315" s="7">
        <v>45695</v>
      </c>
      <c r="C1315" s="1" t="s">
        <v>199</v>
      </c>
      <c r="J1315" s="1" t="s">
        <v>125</v>
      </c>
      <c r="K1315" s="1" t="s">
        <v>23</v>
      </c>
      <c r="L1315" s="1">
        <v>0</v>
      </c>
      <c r="M1315" s="14">
        <v>0</v>
      </c>
      <c r="N1315" s="14">
        <v>11879.689999999999</v>
      </c>
      <c r="T1315" s="10" t="str">
        <f>IF(RepPF!$L$4=Lists!$E$2,Lists!$E$2,IF(RepPF!$L$4&lt;&gt;"",IF($C1315=RepPF!$L$4,RepPF!$L$4,0),Lists!$E$2))</f>
        <v>Все объекты</v>
      </c>
    </row>
    <row r="1316" spans="2:20" x14ac:dyDescent="0.25">
      <c r="B1316" s="7">
        <v>45695</v>
      </c>
      <c r="C1316" s="1" t="s">
        <v>199</v>
      </c>
      <c r="J1316" s="1" t="s">
        <v>125</v>
      </c>
      <c r="K1316" s="1" t="s">
        <v>23</v>
      </c>
      <c r="L1316" s="1">
        <v>0</v>
      </c>
      <c r="M1316" s="14">
        <v>0</v>
      </c>
      <c r="N1316" s="14">
        <v>1716</v>
      </c>
      <c r="T1316" s="10" t="str">
        <f>IF(RepPF!$L$4=Lists!$E$2,Lists!$E$2,IF(RepPF!$L$4&lt;&gt;"",IF($C1316=RepPF!$L$4,RepPF!$L$4,0),Lists!$E$2))</f>
        <v>Все объекты</v>
      </c>
    </row>
    <row r="1317" spans="2:20" x14ac:dyDescent="0.25">
      <c r="B1317" s="7">
        <v>45695</v>
      </c>
      <c r="C1317" s="1" t="s">
        <v>199</v>
      </c>
      <c r="J1317" s="1" t="s">
        <v>125</v>
      </c>
      <c r="K1317" s="1" t="s">
        <v>23</v>
      </c>
      <c r="L1317" s="1">
        <v>0</v>
      </c>
      <c r="M1317" s="14">
        <v>0</v>
      </c>
      <c r="N1317" s="14">
        <v>4823.91</v>
      </c>
      <c r="T1317" s="10" t="str">
        <f>IF(RepPF!$L$4=Lists!$E$2,Lists!$E$2,IF(RepPF!$L$4&lt;&gt;"",IF($C1317=RepPF!$L$4,RepPF!$L$4,0),Lists!$E$2))</f>
        <v>Все объекты</v>
      </c>
    </row>
    <row r="1318" spans="2:20" x14ac:dyDescent="0.25">
      <c r="B1318" s="7">
        <v>45695</v>
      </c>
      <c r="C1318" s="1" t="s">
        <v>199</v>
      </c>
      <c r="J1318" s="1" t="s">
        <v>125</v>
      </c>
      <c r="K1318" s="1" t="s">
        <v>23</v>
      </c>
      <c r="L1318" s="1">
        <v>0</v>
      </c>
      <c r="M1318" s="14">
        <v>0</v>
      </c>
      <c r="N1318" s="14">
        <v>1832.7</v>
      </c>
      <c r="T1318" s="10" t="str">
        <f>IF(RepPF!$L$4=Lists!$E$2,Lists!$E$2,IF(RepPF!$L$4&lt;&gt;"",IF($C1318=RepPF!$L$4,RepPF!$L$4,0),Lists!$E$2))</f>
        <v>Все объекты</v>
      </c>
    </row>
    <row r="1319" spans="2:20" x14ac:dyDescent="0.25">
      <c r="B1319" s="7">
        <v>45695</v>
      </c>
      <c r="C1319" s="1" t="s">
        <v>199</v>
      </c>
      <c r="J1319" s="1" t="s">
        <v>125</v>
      </c>
      <c r="K1319" s="1" t="s">
        <v>23</v>
      </c>
      <c r="L1319" s="1">
        <v>0</v>
      </c>
      <c r="M1319" s="14">
        <v>0</v>
      </c>
      <c r="N1319" s="14">
        <v>4804.24</v>
      </c>
      <c r="T1319" s="10" t="str">
        <f>IF(RepPF!$L$4=Lists!$E$2,Lists!$E$2,IF(RepPF!$L$4&lt;&gt;"",IF($C1319=RepPF!$L$4,RepPF!$L$4,0),Lists!$E$2))</f>
        <v>Все объекты</v>
      </c>
    </row>
    <row r="1320" spans="2:20" x14ac:dyDescent="0.25">
      <c r="B1320" s="7">
        <v>45695</v>
      </c>
      <c r="C1320" s="1" t="s">
        <v>199</v>
      </c>
      <c r="J1320" s="1" t="s">
        <v>125</v>
      </c>
      <c r="K1320" s="1" t="s">
        <v>23</v>
      </c>
      <c r="L1320" s="1">
        <v>0</v>
      </c>
      <c r="M1320" s="14">
        <v>0</v>
      </c>
      <c r="N1320" s="14">
        <v>11299.999999999998</v>
      </c>
      <c r="T1320" s="10" t="str">
        <f>IF(RepPF!$L$4=Lists!$E$2,Lists!$E$2,IF(RepPF!$L$4&lt;&gt;"",IF($C1320=RepPF!$L$4,RepPF!$L$4,0),Lists!$E$2))</f>
        <v>Все объекты</v>
      </c>
    </row>
    <row r="1321" spans="2:20" x14ac:dyDescent="0.25">
      <c r="B1321" s="7">
        <v>45695</v>
      </c>
      <c r="C1321" s="1" t="s">
        <v>194</v>
      </c>
      <c r="J1321" s="1" t="s">
        <v>125</v>
      </c>
      <c r="K1321" s="1" t="s">
        <v>23</v>
      </c>
      <c r="L1321" s="1">
        <v>0</v>
      </c>
      <c r="M1321" s="14">
        <v>0</v>
      </c>
      <c r="N1321" s="14">
        <v>2288</v>
      </c>
      <c r="T1321" s="10" t="str">
        <f>IF(RepPF!$L$4=Lists!$E$2,Lists!$E$2,IF(RepPF!$L$4&lt;&gt;"",IF($C1321=RepPF!$L$4,RepPF!$L$4,0),Lists!$E$2))</f>
        <v>Все объекты</v>
      </c>
    </row>
    <row r="1322" spans="2:20" x14ac:dyDescent="0.25">
      <c r="B1322" s="7">
        <v>45695</v>
      </c>
      <c r="C1322" s="1" t="s">
        <v>194</v>
      </c>
      <c r="J1322" s="1" t="s">
        <v>125</v>
      </c>
      <c r="K1322" s="1" t="s">
        <v>23</v>
      </c>
      <c r="L1322" s="1">
        <v>0</v>
      </c>
      <c r="M1322" s="14">
        <v>0</v>
      </c>
      <c r="N1322" s="14">
        <v>9100</v>
      </c>
      <c r="T1322" s="10" t="str">
        <f>IF(RepPF!$L$4=Lists!$E$2,Lists!$E$2,IF(RepPF!$L$4&lt;&gt;"",IF($C1322=RepPF!$L$4,RepPF!$L$4,0),Lists!$E$2))</f>
        <v>Все объекты</v>
      </c>
    </row>
    <row r="1323" spans="2:20" x14ac:dyDescent="0.25">
      <c r="B1323" s="7">
        <v>45695</v>
      </c>
      <c r="C1323" s="1" t="s">
        <v>194</v>
      </c>
      <c r="J1323" s="1" t="s">
        <v>125</v>
      </c>
      <c r="K1323" s="1" t="s">
        <v>23</v>
      </c>
      <c r="L1323" s="1">
        <v>0</v>
      </c>
      <c r="M1323" s="14">
        <v>0</v>
      </c>
      <c r="N1323" s="14">
        <v>6248.4</v>
      </c>
      <c r="T1323" s="10" t="str">
        <f>IF(RepPF!$L$4=Lists!$E$2,Lists!$E$2,IF(RepPF!$L$4&lt;&gt;"",IF($C1323=RepPF!$L$4,RepPF!$L$4,0),Lists!$E$2))</f>
        <v>Все объекты</v>
      </c>
    </row>
    <row r="1324" spans="2:20" x14ac:dyDescent="0.25">
      <c r="B1324" s="7">
        <v>45695</v>
      </c>
      <c r="C1324" s="1" t="s">
        <v>194</v>
      </c>
      <c r="J1324" s="1" t="s">
        <v>125</v>
      </c>
      <c r="K1324" s="1" t="s">
        <v>23</v>
      </c>
      <c r="L1324" s="1">
        <v>0</v>
      </c>
      <c r="M1324" s="14">
        <v>0</v>
      </c>
      <c r="N1324" s="14">
        <v>3123.4</v>
      </c>
      <c r="T1324" s="10" t="str">
        <f>IF(RepPF!$L$4=Lists!$E$2,Lists!$E$2,IF(RepPF!$L$4&lt;&gt;"",IF($C1324=RepPF!$L$4,RepPF!$L$4,0),Lists!$E$2))</f>
        <v>Все объекты</v>
      </c>
    </row>
    <row r="1325" spans="2:20" x14ac:dyDescent="0.25">
      <c r="B1325" s="7">
        <v>45695</v>
      </c>
      <c r="C1325" s="1" t="s">
        <v>194</v>
      </c>
      <c r="J1325" s="1" t="s">
        <v>125</v>
      </c>
      <c r="K1325" s="1" t="s">
        <v>23</v>
      </c>
      <c r="L1325" s="1">
        <v>0</v>
      </c>
      <c r="M1325" s="14">
        <v>0</v>
      </c>
      <c r="N1325" s="14">
        <v>25396.749999999996</v>
      </c>
      <c r="T1325" s="10" t="str">
        <f>IF(RepPF!$L$4=Lists!$E$2,Lists!$E$2,IF(RepPF!$L$4&lt;&gt;"",IF($C1325=RepPF!$L$4,RepPF!$L$4,0),Lists!$E$2))</f>
        <v>Все объекты</v>
      </c>
    </row>
    <row r="1326" spans="2:20" x14ac:dyDescent="0.25">
      <c r="B1326" s="7">
        <v>45695</v>
      </c>
      <c r="C1326" s="1" t="s">
        <v>194</v>
      </c>
      <c r="J1326" s="1" t="s">
        <v>125</v>
      </c>
      <c r="K1326" s="1" t="s">
        <v>23</v>
      </c>
      <c r="L1326" s="1">
        <v>0</v>
      </c>
      <c r="M1326" s="14">
        <v>0</v>
      </c>
      <c r="N1326" s="14">
        <v>28600</v>
      </c>
      <c r="T1326" s="10" t="str">
        <f>IF(RepPF!$L$4=Lists!$E$2,Lists!$E$2,IF(RepPF!$L$4&lt;&gt;"",IF($C1326=RepPF!$L$4,RepPF!$L$4,0),Lists!$E$2))</f>
        <v>Все объекты</v>
      </c>
    </row>
    <row r="1327" spans="2:20" x14ac:dyDescent="0.25">
      <c r="B1327" s="7">
        <v>45695</v>
      </c>
      <c r="C1327" s="1" t="s">
        <v>194</v>
      </c>
      <c r="J1327" s="1" t="s">
        <v>125</v>
      </c>
      <c r="K1327" s="1" t="s">
        <v>23</v>
      </c>
      <c r="L1327" s="1">
        <v>0</v>
      </c>
      <c r="M1327" s="14">
        <v>0</v>
      </c>
      <c r="N1327" s="14">
        <v>27709.5</v>
      </c>
      <c r="T1327" s="10" t="str">
        <f>IF(RepPF!$L$4=Lists!$E$2,Lists!$E$2,IF(RepPF!$L$4&lt;&gt;"",IF($C1327=RepPF!$L$4,RepPF!$L$4,0),Lists!$E$2))</f>
        <v>Все объекты</v>
      </c>
    </row>
    <row r="1328" spans="2:20" x14ac:dyDescent="0.25">
      <c r="B1328" s="7">
        <v>45695</v>
      </c>
      <c r="C1328" s="1" t="s">
        <v>194</v>
      </c>
      <c r="J1328" s="1" t="s">
        <v>125</v>
      </c>
      <c r="K1328" s="1" t="s">
        <v>23</v>
      </c>
      <c r="L1328" s="1">
        <v>0</v>
      </c>
      <c r="M1328" s="14">
        <v>0</v>
      </c>
      <c r="N1328" s="14">
        <v>18696</v>
      </c>
      <c r="T1328" s="10" t="str">
        <f>IF(RepPF!$L$4=Lists!$E$2,Lists!$E$2,IF(RepPF!$L$4&lt;&gt;"",IF($C1328=RepPF!$L$4,RepPF!$L$4,0),Lists!$E$2))</f>
        <v>Все объекты</v>
      </c>
    </row>
    <row r="1329" spans="2:20" x14ac:dyDescent="0.25">
      <c r="B1329" s="7">
        <v>45695</v>
      </c>
      <c r="C1329" s="1" t="s">
        <v>194</v>
      </c>
      <c r="J1329" s="1" t="s">
        <v>125</v>
      </c>
      <c r="K1329" s="1" t="s">
        <v>23</v>
      </c>
      <c r="L1329" s="1">
        <v>0</v>
      </c>
      <c r="M1329" s="14">
        <v>0</v>
      </c>
      <c r="N1329" s="14">
        <v>13800</v>
      </c>
      <c r="T1329" s="10" t="str">
        <f>IF(RepPF!$L$4=Lists!$E$2,Lists!$E$2,IF(RepPF!$L$4&lt;&gt;"",IF($C1329=RepPF!$L$4,RepPF!$L$4,0),Lists!$E$2))</f>
        <v>Все объекты</v>
      </c>
    </row>
    <row r="1330" spans="2:20" x14ac:dyDescent="0.25">
      <c r="B1330" s="7">
        <v>45695</v>
      </c>
      <c r="C1330" s="1" t="s">
        <v>194</v>
      </c>
      <c r="J1330" s="1" t="s">
        <v>125</v>
      </c>
      <c r="K1330" s="1" t="s">
        <v>23</v>
      </c>
      <c r="L1330" s="1">
        <v>0</v>
      </c>
      <c r="M1330" s="14">
        <v>0</v>
      </c>
      <c r="N1330" s="14">
        <v>11299.999999999998</v>
      </c>
      <c r="T1330" s="10" t="str">
        <f>IF(RepPF!$L$4=Lists!$E$2,Lists!$E$2,IF(RepPF!$L$4&lt;&gt;"",IF($C1330=RepPF!$L$4,RepPF!$L$4,0),Lists!$E$2))</f>
        <v>Все объекты</v>
      </c>
    </row>
    <row r="1331" spans="2:20" x14ac:dyDescent="0.25">
      <c r="B1331" s="7">
        <v>45695</v>
      </c>
      <c r="C1331" s="1" t="s">
        <v>194</v>
      </c>
      <c r="J1331" s="1" t="s">
        <v>125</v>
      </c>
      <c r="K1331" s="1" t="s">
        <v>23</v>
      </c>
      <c r="L1331" s="1">
        <v>0</v>
      </c>
      <c r="M1331" s="14">
        <v>0</v>
      </c>
      <c r="N1331" s="14">
        <v>12012</v>
      </c>
      <c r="T1331" s="10" t="str">
        <f>IF(RepPF!$L$4=Lists!$E$2,Lists!$E$2,IF(RepPF!$L$4&lt;&gt;"",IF($C1331=RepPF!$L$4,RepPF!$L$4,0),Lists!$E$2))</f>
        <v>Все объекты</v>
      </c>
    </row>
    <row r="1332" spans="2:20" x14ac:dyDescent="0.25">
      <c r="B1332" s="7">
        <v>45695</v>
      </c>
      <c r="C1332" s="1" t="s">
        <v>194</v>
      </c>
      <c r="J1332" s="1" t="s">
        <v>125</v>
      </c>
      <c r="K1332" s="1" t="s">
        <v>23</v>
      </c>
      <c r="L1332" s="1">
        <v>0</v>
      </c>
      <c r="M1332" s="14">
        <v>0</v>
      </c>
      <c r="N1332" s="14">
        <v>1820</v>
      </c>
      <c r="T1332" s="10" t="str">
        <f>IF(RepPF!$L$4=Lists!$E$2,Lists!$E$2,IF(RepPF!$L$4&lt;&gt;"",IF($C1332=RepPF!$L$4,RepPF!$L$4,0),Lists!$E$2))</f>
        <v>Все объекты</v>
      </c>
    </row>
    <row r="1333" spans="2:20" x14ac:dyDescent="0.25">
      <c r="B1333" s="7">
        <v>45695</v>
      </c>
      <c r="C1333" s="1" t="s">
        <v>194</v>
      </c>
      <c r="J1333" s="1" t="s">
        <v>125</v>
      </c>
      <c r="K1333" s="1" t="s">
        <v>23</v>
      </c>
      <c r="L1333" s="1">
        <v>0</v>
      </c>
      <c r="M1333" s="14">
        <v>0</v>
      </c>
      <c r="N1333" s="14">
        <v>1230</v>
      </c>
      <c r="T1333" s="10" t="str">
        <f>IF(RepPF!$L$4=Lists!$E$2,Lists!$E$2,IF(RepPF!$L$4&lt;&gt;"",IF($C1333=RepPF!$L$4,RepPF!$L$4,0),Lists!$E$2))</f>
        <v>Все объекты</v>
      </c>
    </row>
    <row r="1334" spans="2:20" x14ac:dyDescent="0.25">
      <c r="B1334" s="7">
        <v>45695</v>
      </c>
      <c r="C1334" s="1" t="s">
        <v>194</v>
      </c>
      <c r="J1334" s="1" t="s">
        <v>125</v>
      </c>
      <c r="K1334" s="1" t="s">
        <v>23</v>
      </c>
      <c r="L1334" s="1">
        <v>0</v>
      </c>
      <c r="M1334" s="14">
        <v>0</v>
      </c>
      <c r="N1334" s="14">
        <v>18400</v>
      </c>
      <c r="T1334" s="10" t="str">
        <f>IF(RepPF!$L$4=Lists!$E$2,Lists!$E$2,IF(RepPF!$L$4&lt;&gt;"",IF($C1334=RepPF!$L$4,RepPF!$L$4,0),Lists!$E$2))</f>
        <v>Все объекты</v>
      </c>
    </row>
    <row r="1335" spans="2:20" x14ac:dyDescent="0.25">
      <c r="B1335" s="7">
        <v>45695</v>
      </c>
      <c r="C1335" s="1" t="s">
        <v>194</v>
      </c>
      <c r="J1335" s="1" t="s">
        <v>125</v>
      </c>
      <c r="K1335" s="1" t="s">
        <v>23</v>
      </c>
      <c r="L1335" s="1">
        <v>0</v>
      </c>
      <c r="M1335" s="14">
        <v>0</v>
      </c>
      <c r="N1335" s="14">
        <v>16950</v>
      </c>
      <c r="T1335" s="10" t="str">
        <f>IF(RepPF!$L$4=Lists!$E$2,Lists!$E$2,IF(RepPF!$L$4&lt;&gt;"",IF($C1335=RepPF!$L$4,RepPF!$L$4,0),Lists!$E$2))</f>
        <v>Все объекты</v>
      </c>
    </row>
    <row r="1336" spans="2:20" x14ac:dyDescent="0.25">
      <c r="B1336" s="7">
        <v>45695</v>
      </c>
      <c r="C1336" s="1" t="s">
        <v>194</v>
      </c>
      <c r="J1336" s="1" t="s">
        <v>125</v>
      </c>
      <c r="K1336" s="1" t="s">
        <v>23</v>
      </c>
      <c r="L1336" s="1">
        <v>0</v>
      </c>
      <c r="M1336" s="14">
        <v>0</v>
      </c>
      <c r="N1336" s="14">
        <v>7150</v>
      </c>
      <c r="T1336" s="10" t="str">
        <f>IF(RepPF!$L$4=Lists!$E$2,Lists!$E$2,IF(RepPF!$L$4&lt;&gt;"",IF($C1336=RepPF!$L$4,RepPF!$L$4,0),Lists!$E$2))</f>
        <v>Все объекты</v>
      </c>
    </row>
    <row r="1337" spans="2:20" x14ac:dyDescent="0.25">
      <c r="B1337" s="7">
        <v>45695</v>
      </c>
      <c r="C1337" s="1" t="s">
        <v>194</v>
      </c>
      <c r="J1337" s="1" t="s">
        <v>125</v>
      </c>
      <c r="K1337" s="1" t="s">
        <v>23</v>
      </c>
      <c r="L1337" s="1">
        <v>0</v>
      </c>
      <c r="M1337" s="14">
        <v>0</v>
      </c>
      <c r="N1337" s="14">
        <v>13650</v>
      </c>
      <c r="T1337" s="10" t="str">
        <f>IF(RepPF!$L$4=Lists!$E$2,Lists!$E$2,IF(RepPF!$L$4&lt;&gt;"",IF($C1337=RepPF!$L$4,RepPF!$L$4,0),Lists!$E$2))</f>
        <v>Все объекты</v>
      </c>
    </row>
    <row r="1338" spans="2:20" x14ac:dyDescent="0.25">
      <c r="B1338" s="7">
        <v>45695</v>
      </c>
      <c r="C1338" s="1" t="s">
        <v>194</v>
      </c>
      <c r="J1338" s="1" t="s">
        <v>125</v>
      </c>
      <c r="K1338" s="1" t="s">
        <v>23</v>
      </c>
      <c r="L1338" s="1">
        <v>0</v>
      </c>
      <c r="M1338" s="14">
        <v>0</v>
      </c>
      <c r="N1338" s="14">
        <v>18450</v>
      </c>
      <c r="T1338" s="10" t="str">
        <f>IF(RepPF!$L$4=Lists!$E$2,Lists!$E$2,IF(RepPF!$L$4&lt;&gt;"",IF($C1338=RepPF!$L$4,RepPF!$L$4,0),Lists!$E$2))</f>
        <v>Все объекты</v>
      </c>
    </row>
    <row r="1339" spans="2:20" x14ac:dyDescent="0.25">
      <c r="B1339" s="7">
        <v>45695</v>
      </c>
      <c r="C1339" s="1" t="s">
        <v>194</v>
      </c>
      <c r="J1339" s="1" t="s">
        <v>125</v>
      </c>
      <c r="K1339" s="1" t="s">
        <v>23</v>
      </c>
      <c r="L1339" s="1">
        <v>0</v>
      </c>
      <c r="M1339" s="14">
        <v>0</v>
      </c>
      <c r="N1339" s="14">
        <v>1370.8</v>
      </c>
      <c r="T1339" s="10" t="str">
        <f>IF(RepPF!$L$4=Lists!$E$2,Lists!$E$2,IF(RepPF!$L$4&lt;&gt;"",IF($C1339=RepPF!$L$4,RepPF!$L$4,0),Lists!$E$2))</f>
        <v>Все объекты</v>
      </c>
    </row>
    <row r="1340" spans="2:20" x14ac:dyDescent="0.25">
      <c r="B1340" s="7">
        <v>45695</v>
      </c>
      <c r="C1340" s="1" t="s">
        <v>194</v>
      </c>
      <c r="J1340" s="1" t="s">
        <v>125</v>
      </c>
      <c r="K1340" s="1" t="s">
        <v>23</v>
      </c>
      <c r="L1340" s="1">
        <v>0</v>
      </c>
      <c r="M1340" s="14">
        <v>0</v>
      </c>
      <c r="N1340" s="14">
        <v>1694.9999999999998</v>
      </c>
      <c r="T1340" s="10" t="str">
        <f>IF(RepPF!$L$4=Lists!$E$2,Lists!$E$2,IF(RepPF!$L$4&lt;&gt;"",IF($C1340=RepPF!$L$4,RepPF!$L$4,0),Lists!$E$2))</f>
        <v>Все объекты</v>
      </c>
    </row>
    <row r="1341" spans="2:20" x14ac:dyDescent="0.25">
      <c r="B1341" s="7">
        <v>45695</v>
      </c>
      <c r="C1341" s="1" t="s">
        <v>194</v>
      </c>
      <c r="J1341" s="1" t="s">
        <v>125</v>
      </c>
      <c r="K1341" s="1" t="s">
        <v>23</v>
      </c>
      <c r="L1341" s="1">
        <v>0</v>
      </c>
      <c r="M1341" s="14">
        <v>0</v>
      </c>
      <c r="N1341" s="14">
        <v>257.39999999999998</v>
      </c>
      <c r="T1341" s="10" t="str">
        <f>IF(RepPF!$L$4=Lists!$E$2,Lists!$E$2,IF(RepPF!$L$4&lt;&gt;"",IF($C1341=RepPF!$L$4,RepPF!$L$4,0),Lists!$E$2))</f>
        <v>Все объекты</v>
      </c>
    </row>
    <row r="1342" spans="2:20" x14ac:dyDescent="0.25">
      <c r="B1342" s="7">
        <v>45695</v>
      </c>
      <c r="C1342" s="1" t="s">
        <v>194</v>
      </c>
      <c r="J1342" s="1" t="s">
        <v>125</v>
      </c>
      <c r="K1342" s="1" t="s">
        <v>23</v>
      </c>
      <c r="L1342" s="1">
        <v>0</v>
      </c>
      <c r="M1342" s="14">
        <v>0</v>
      </c>
      <c r="N1342" s="14">
        <v>13650</v>
      </c>
      <c r="T1342" s="10" t="str">
        <f>IF(RepPF!$L$4=Lists!$E$2,Lists!$E$2,IF(RepPF!$L$4&lt;&gt;"",IF($C1342=RepPF!$L$4,RepPF!$L$4,0),Lists!$E$2))</f>
        <v>Все объекты</v>
      </c>
    </row>
    <row r="1343" spans="2:20" x14ac:dyDescent="0.25">
      <c r="B1343" s="7">
        <v>45695</v>
      </c>
      <c r="C1343" s="1" t="s">
        <v>194</v>
      </c>
      <c r="J1343" s="1" t="s">
        <v>125</v>
      </c>
      <c r="K1343" s="1" t="s">
        <v>23</v>
      </c>
      <c r="L1343" s="1">
        <v>0</v>
      </c>
      <c r="M1343" s="14">
        <v>0</v>
      </c>
      <c r="N1343" s="14">
        <v>12300</v>
      </c>
      <c r="T1343" s="10" t="str">
        <f>IF(RepPF!$L$4=Lists!$E$2,Lists!$E$2,IF(RepPF!$L$4&lt;&gt;"",IF($C1343=RepPF!$L$4,RepPF!$L$4,0),Lists!$E$2))</f>
        <v>Все объекты</v>
      </c>
    </row>
    <row r="1344" spans="2:20" x14ac:dyDescent="0.25">
      <c r="B1344" s="7">
        <v>45695</v>
      </c>
      <c r="C1344" s="1" t="s">
        <v>200</v>
      </c>
      <c r="J1344" s="1" t="s">
        <v>125</v>
      </c>
      <c r="K1344" s="1" t="s">
        <v>23</v>
      </c>
      <c r="L1344" s="1">
        <v>0</v>
      </c>
      <c r="M1344" s="14">
        <v>0</v>
      </c>
      <c r="N1344" s="14">
        <v>1370.8</v>
      </c>
      <c r="T1344" s="10" t="str">
        <f>IF(RepPF!$L$4=Lists!$E$2,Lists!$E$2,IF(RepPF!$L$4&lt;&gt;"",IF($C1344=RepPF!$L$4,RepPF!$L$4,0),Lists!$E$2))</f>
        <v>Все объекты</v>
      </c>
    </row>
    <row r="1345" spans="2:20" x14ac:dyDescent="0.25">
      <c r="B1345" s="7">
        <v>45695</v>
      </c>
      <c r="C1345" s="1" t="s">
        <v>200</v>
      </c>
      <c r="J1345" s="1" t="s">
        <v>125</v>
      </c>
      <c r="K1345" s="1" t="s">
        <v>23</v>
      </c>
      <c r="L1345" s="1">
        <v>0</v>
      </c>
      <c r="M1345" s="14">
        <v>0</v>
      </c>
      <c r="N1345" s="14">
        <v>6633.0999999999995</v>
      </c>
      <c r="T1345" s="10" t="str">
        <f>IF(RepPF!$L$4=Lists!$E$2,Lists!$E$2,IF(RepPF!$L$4&lt;&gt;"",IF($C1345=RepPF!$L$4,RepPF!$L$4,0),Lists!$E$2))</f>
        <v>Все объекты</v>
      </c>
    </row>
    <row r="1346" spans="2:20" x14ac:dyDescent="0.25">
      <c r="B1346" s="7">
        <v>45695</v>
      </c>
      <c r="C1346" s="1" t="s">
        <v>200</v>
      </c>
      <c r="J1346" s="1" t="s">
        <v>125</v>
      </c>
      <c r="K1346" s="1" t="s">
        <v>23</v>
      </c>
      <c r="L1346" s="1">
        <v>0</v>
      </c>
      <c r="M1346" s="14">
        <v>0</v>
      </c>
      <c r="N1346" s="14">
        <v>14300</v>
      </c>
      <c r="T1346" s="10" t="str">
        <f>IF(RepPF!$L$4=Lists!$E$2,Lists!$E$2,IF(RepPF!$L$4&lt;&gt;"",IF($C1346=RepPF!$L$4,RepPF!$L$4,0),Lists!$E$2))</f>
        <v>Все объекты</v>
      </c>
    </row>
    <row r="1347" spans="2:20" x14ac:dyDescent="0.25">
      <c r="B1347" s="7">
        <v>45695</v>
      </c>
      <c r="C1347" s="1" t="s">
        <v>200</v>
      </c>
      <c r="J1347" s="1" t="s">
        <v>125</v>
      </c>
      <c r="K1347" s="1" t="s">
        <v>23</v>
      </c>
      <c r="L1347" s="1">
        <v>0</v>
      </c>
      <c r="M1347" s="14">
        <v>0</v>
      </c>
      <c r="N1347" s="14">
        <v>1729</v>
      </c>
      <c r="T1347" s="10" t="str">
        <f>IF(RepPF!$L$4=Lists!$E$2,Lists!$E$2,IF(RepPF!$L$4&lt;&gt;"",IF($C1347=RepPF!$L$4,RepPF!$L$4,0),Lists!$E$2))</f>
        <v>Все объекты</v>
      </c>
    </row>
    <row r="1348" spans="2:20" x14ac:dyDescent="0.25">
      <c r="B1348" s="7">
        <v>45695</v>
      </c>
      <c r="C1348" s="1" t="s">
        <v>200</v>
      </c>
      <c r="J1348" s="1" t="s">
        <v>125</v>
      </c>
      <c r="K1348" s="1" t="s">
        <v>23</v>
      </c>
      <c r="L1348" s="1">
        <v>0</v>
      </c>
      <c r="M1348" s="14">
        <v>0</v>
      </c>
      <c r="N1348" s="14">
        <v>12300</v>
      </c>
      <c r="T1348" s="10" t="str">
        <f>IF(RepPF!$L$4=Lists!$E$2,Lists!$E$2,IF(RepPF!$L$4&lt;&gt;"",IF($C1348=RepPF!$L$4,RepPF!$L$4,0),Lists!$E$2))</f>
        <v>Все объекты</v>
      </c>
    </row>
    <row r="1349" spans="2:20" x14ac:dyDescent="0.25">
      <c r="B1349" s="7">
        <v>45695</v>
      </c>
      <c r="C1349" s="1" t="s">
        <v>200</v>
      </c>
      <c r="J1349" s="1" t="s">
        <v>125</v>
      </c>
      <c r="K1349" s="1" t="s">
        <v>23</v>
      </c>
      <c r="L1349" s="1">
        <v>0</v>
      </c>
      <c r="M1349" s="14">
        <v>0</v>
      </c>
      <c r="N1349" s="14">
        <v>552</v>
      </c>
      <c r="T1349" s="10" t="str">
        <f>IF(RepPF!$L$4=Lists!$E$2,Lists!$E$2,IF(RepPF!$L$4&lt;&gt;"",IF($C1349=RepPF!$L$4,RepPF!$L$4,0),Lists!$E$2))</f>
        <v>Все объекты</v>
      </c>
    </row>
    <row r="1350" spans="2:20" x14ac:dyDescent="0.25">
      <c r="B1350" s="7">
        <v>45695</v>
      </c>
      <c r="C1350" s="1" t="s">
        <v>200</v>
      </c>
      <c r="J1350" s="1" t="s">
        <v>125</v>
      </c>
      <c r="K1350" s="1" t="s">
        <v>23</v>
      </c>
      <c r="L1350" s="1">
        <v>0</v>
      </c>
      <c r="M1350" s="14">
        <v>0</v>
      </c>
      <c r="N1350" s="14">
        <v>9579.0099999999984</v>
      </c>
      <c r="T1350" s="10" t="str">
        <f>IF(RepPF!$L$4=Lists!$E$2,Lists!$E$2,IF(RepPF!$L$4&lt;&gt;"",IF($C1350=RepPF!$L$4,RepPF!$L$4,0),Lists!$E$2))</f>
        <v>Все объекты</v>
      </c>
    </row>
    <row r="1351" spans="2:20" x14ac:dyDescent="0.25">
      <c r="B1351" s="7">
        <v>45695</v>
      </c>
      <c r="C1351" s="1" t="s">
        <v>200</v>
      </c>
      <c r="J1351" s="1" t="s">
        <v>125</v>
      </c>
      <c r="K1351" s="1" t="s">
        <v>23</v>
      </c>
      <c r="L1351" s="1">
        <v>0</v>
      </c>
      <c r="M1351" s="14">
        <v>0</v>
      </c>
      <c r="N1351" s="14">
        <v>14300</v>
      </c>
      <c r="T1351" s="10" t="str">
        <f>IF(RepPF!$L$4=Lists!$E$2,Lists!$E$2,IF(RepPF!$L$4&lt;&gt;"",IF($C1351=RepPF!$L$4,RepPF!$L$4,0),Lists!$E$2))</f>
        <v>Все объекты</v>
      </c>
    </row>
    <row r="1352" spans="2:20" x14ac:dyDescent="0.25">
      <c r="B1352" s="7">
        <v>45695</v>
      </c>
      <c r="C1352" s="1" t="s">
        <v>200</v>
      </c>
      <c r="J1352" s="1" t="s">
        <v>125</v>
      </c>
      <c r="K1352" s="1" t="s">
        <v>23</v>
      </c>
      <c r="L1352" s="1">
        <v>0</v>
      </c>
      <c r="M1352" s="14">
        <v>0</v>
      </c>
      <c r="N1352" s="14">
        <v>546</v>
      </c>
      <c r="T1352" s="10" t="str">
        <f>IF(RepPF!$L$4=Lists!$E$2,Lists!$E$2,IF(RepPF!$L$4&lt;&gt;"",IF($C1352=RepPF!$L$4,RepPF!$L$4,0),Lists!$E$2))</f>
        <v>Все объекты</v>
      </c>
    </row>
    <row r="1353" spans="2:20" x14ac:dyDescent="0.25">
      <c r="B1353" s="7">
        <v>45695</v>
      </c>
      <c r="C1353" s="1" t="s">
        <v>200</v>
      </c>
      <c r="J1353" s="1" t="s">
        <v>125</v>
      </c>
      <c r="K1353" s="1" t="s">
        <v>23</v>
      </c>
      <c r="L1353" s="1">
        <v>0</v>
      </c>
      <c r="M1353" s="14">
        <v>0</v>
      </c>
      <c r="N1353" s="14">
        <v>12300</v>
      </c>
      <c r="T1353" s="10" t="str">
        <f>IF(RepPF!$L$4=Lists!$E$2,Lists!$E$2,IF(RepPF!$L$4&lt;&gt;"",IF($C1353=RepPF!$L$4,RepPF!$L$4,0),Lists!$E$2))</f>
        <v>Все объекты</v>
      </c>
    </row>
    <row r="1354" spans="2:20" x14ac:dyDescent="0.25">
      <c r="B1354" s="7">
        <v>45695</v>
      </c>
      <c r="C1354" s="1" t="s">
        <v>200</v>
      </c>
      <c r="J1354" s="1" t="s">
        <v>125</v>
      </c>
      <c r="K1354" s="1" t="s">
        <v>23</v>
      </c>
      <c r="L1354" s="1">
        <v>0</v>
      </c>
      <c r="M1354" s="14">
        <v>0</v>
      </c>
      <c r="N1354" s="14">
        <v>2185</v>
      </c>
      <c r="T1354" s="10" t="str">
        <f>IF(RepPF!$L$4=Lists!$E$2,Lists!$E$2,IF(RepPF!$L$4&lt;&gt;"",IF($C1354=RepPF!$L$4,RepPF!$L$4,0),Lists!$E$2))</f>
        <v>Все объекты</v>
      </c>
    </row>
    <row r="1355" spans="2:20" x14ac:dyDescent="0.25">
      <c r="B1355" s="7">
        <v>45695</v>
      </c>
      <c r="C1355" s="1" t="s">
        <v>200</v>
      </c>
      <c r="J1355" s="1" t="s">
        <v>125</v>
      </c>
      <c r="K1355" s="1" t="s">
        <v>23</v>
      </c>
      <c r="L1355" s="1">
        <v>0</v>
      </c>
      <c r="M1355" s="14">
        <v>0</v>
      </c>
      <c r="N1355" s="14">
        <v>11299.999999999998</v>
      </c>
      <c r="T1355" s="10" t="str">
        <f>IF(RepPF!$L$4=Lists!$E$2,Lists!$E$2,IF(RepPF!$L$4&lt;&gt;"",IF($C1355=RepPF!$L$4,RepPF!$L$4,0),Lists!$E$2))</f>
        <v>Все объекты</v>
      </c>
    </row>
    <row r="1356" spans="2:20" x14ac:dyDescent="0.25">
      <c r="B1356" s="7">
        <v>45695</v>
      </c>
      <c r="C1356" s="1" t="s">
        <v>200</v>
      </c>
      <c r="J1356" s="1" t="s">
        <v>125</v>
      </c>
      <c r="K1356" s="1" t="s">
        <v>23</v>
      </c>
      <c r="L1356" s="1">
        <v>0</v>
      </c>
      <c r="M1356" s="14">
        <v>0</v>
      </c>
      <c r="N1356" s="14">
        <v>71500</v>
      </c>
      <c r="T1356" s="10" t="str">
        <f>IF(RepPF!$L$4=Lists!$E$2,Lists!$E$2,IF(RepPF!$L$4&lt;&gt;"",IF($C1356=RepPF!$L$4,RepPF!$L$4,0),Lists!$E$2))</f>
        <v>Все объекты</v>
      </c>
    </row>
    <row r="1357" spans="2:20" x14ac:dyDescent="0.25">
      <c r="B1357" s="7">
        <v>45695</v>
      </c>
      <c r="C1357" s="1" t="s">
        <v>200</v>
      </c>
      <c r="J1357" s="1" t="s">
        <v>125</v>
      </c>
      <c r="K1357" s="1" t="s">
        <v>23</v>
      </c>
      <c r="L1357" s="1">
        <v>0</v>
      </c>
      <c r="M1357" s="14">
        <v>0</v>
      </c>
      <c r="N1357" s="14">
        <v>1355.9</v>
      </c>
      <c r="T1357" s="10" t="str">
        <f>IF(RepPF!$L$4=Lists!$E$2,Lists!$E$2,IF(RepPF!$L$4&lt;&gt;"",IF($C1357=RepPF!$L$4,RepPF!$L$4,0),Lists!$E$2))</f>
        <v>Все объекты</v>
      </c>
    </row>
    <row r="1358" spans="2:20" x14ac:dyDescent="0.25">
      <c r="B1358" s="7">
        <v>45695</v>
      </c>
      <c r="C1358" s="1" t="s">
        <v>200</v>
      </c>
      <c r="J1358" s="1" t="s">
        <v>125</v>
      </c>
      <c r="K1358" s="1" t="s">
        <v>23</v>
      </c>
      <c r="L1358" s="1">
        <v>0</v>
      </c>
      <c r="M1358" s="14">
        <v>0</v>
      </c>
      <c r="N1358" s="14">
        <v>738</v>
      </c>
      <c r="T1358" s="10" t="str">
        <f>IF(RepPF!$L$4=Lists!$E$2,Lists!$E$2,IF(RepPF!$L$4&lt;&gt;"",IF($C1358=RepPF!$L$4,RepPF!$L$4,0),Lists!$E$2))</f>
        <v>Все объекты</v>
      </c>
    </row>
    <row r="1359" spans="2:20" x14ac:dyDescent="0.25">
      <c r="B1359" s="7">
        <v>45695</v>
      </c>
      <c r="C1359" s="1" t="s">
        <v>200</v>
      </c>
      <c r="J1359" s="1" t="s">
        <v>125</v>
      </c>
      <c r="K1359" s="1" t="s">
        <v>23</v>
      </c>
      <c r="L1359" s="1">
        <v>0</v>
      </c>
      <c r="M1359" s="14">
        <v>0</v>
      </c>
      <c r="N1359" s="14">
        <v>13800</v>
      </c>
      <c r="T1359" s="10" t="str">
        <f>IF(RepPF!$L$4=Lists!$E$2,Lists!$E$2,IF(RepPF!$L$4&lt;&gt;"",IF($C1359=RepPF!$L$4,RepPF!$L$4,0),Lists!$E$2))</f>
        <v>Все объекты</v>
      </c>
    </row>
    <row r="1360" spans="2:20" x14ac:dyDescent="0.25">
      <c r="B1360" s="7">
        <v>45695</v>
      </c>
      <c r="C1360" s="1" t="s">
        <v>200</v>
      </c>
      <c r="J1360" s="1" t="s">
        <v>125</v>
      </c>
      <c r="K1360" s="1" t="s">
        <v>23</v>
      </c>
      <c r="L1360" s="1">
        <v>0</v>
      </c>
      <c r="M1360" s="14">
        <v>0</v>
      </c>
      <c r="N1360" s="14">
        <v>16950</v>
      </c>
      <c r="T1360" s="10" t="str">
        <f>IF(RepPF!$L$4=Lists!$E$2,Lists!$E$2,IF(RepPF!$L$4&lt;&gt;"",IF($C1360=RepPF!$L$4,RepPF!$L$4,0),Lists!$E$2))</f>
        <v>Все объекты</v>
      </c>
    </row>
    <row r="1361" spans="2:20" x14ac:dyDescent="0.25">
      <c r="B1361" s="7">
        <v>45695</v>
      </c>
      <c r="C1361" s="1" t="s">
        <v>200</v>
      </c>
      <c r="J1361" s="1" t="s">
        <v>125</v>
      </c>
      <c r="K1361" s="1" t="s">
        <v>23</v>
      </c>
      <c r="L1361" s="1">
        <v>0</v>
      </c>
      <c r="M1361" s="14">
        <v>0</v>
      </c>
      <c r="N1361" s="14">
        <v>2130.6999999999998</v>
      </c>
      <c r="T1361" s="10" t="str">
        <f>IF(RepPF!$L$4=Lists!$E$2,Lists!$E$2,IF(RepPF!$L$4&lt;&gt;"",IF($C1361=RepPF!$L$4,RepPF!$L$4,0),Lists!$E$2))</f>
        <v>Все объекты</v>
      </c>
    </row>
    <row r="1362" spans="2:20" x14ac:dyDescent="0.25">
      <c r="B1362" s="7">
        <v>45695</v>
      </c>
      <c r="C1362" s="1" t="s">
        <v>200</v>
      </c>
      <c r="J1362" s="1" t="s">
        <v>125</v>
      </c>
      <c r="K1362" s="1" t="s">
        <v>23</v>
      </c>
      <c r="L1362" s="1">
        <v>0</v>
      </c>
      <c r="M1362" s="14">
        <v>0</v>
      </c>
      <c r="N1362" s="14">
        <v>6825</v>
      </c>
      <c r="T1362" s="10" t="str">
        <f>IF(RepPF!$L$4=Lists!$E$2,Lists!$E$2,IF(RepPF!$L$4&lt;&gt;"",IF($C1362=RepPF!$L$4,RepPF!$L$4,0),Lists!$E$2))</f>
        <v>Все объекты</v>
      </c>
    </row>
    <row r="1363" spans="2:20" x14ac:dyDescent="0.25">
      <c r="B1363" s="7">
        <v>45695</v>
      </c>
      <c r="C1363" s="1" t="s">
        <v>200</v>
      </c>
      <c r="J1363" s="1" t="s">
        <v>125</v>
      </c>
      <c r="K1363" s="1" t="s">
        <v>23</v>
      </c>
      <c r="L1363" s="1">
        <v>0</v>
      </c>
      <c r="M1363" s="14">
        <v>0</v>
      </c>
      <c r="N1363" s="14">
        <v>21525</v>
      </c>
      <c r="T1363" s="10" t="str">
        <f>IF(RepPF!$L$4=Lists!$E$2,Lists!$E$2,IF(RepPF!$L$4&lt;&gt;"",IF($C1363=RepPF!$L$4,RepPF!$L$4,0),Lists!$E$2))</f>
        <v>Все объекты</v>
      </c>
    </row>
    <row r="1364" spans="2:20" x14ac:dyDescent="0.25">
      <c r="B1364" s="7">
        <v>45695</v>
      </c>
      <c r="C1364" s="1" t="s">
        <v>200</v>
      </c>
      <c r="J1364" s="1" t="s">
        <v>125</v>
      </c>
      <c r="K1364" s="1" t="s">
        <v>23</v>
      </c>
      <c r="L1364" s="1">
        <v>0</v>
      </c>
      <c r="M1364" s="14">
        <v>0</v>
      </c>
      <c r="N1364" s="14">
        <v>2484</v>
      </c>
      <c r="T1364" s="10" t="str">
        <f>IF(RepPF!$L$4=Lists!$E$2,Lists!$E$2,IF(RepPF!$L$4&lt;&gt;"",IF($C1364=RepPF!$L$4,RepPF!$L$4,0),Lists!$E$2))</f>
        <v>Все объекты</v>
      </c>
    </row>
    <row r="1365" spans="2:20" x14ac:dyDescent="0.25">
      <c r="B1365" s="7">
        <v>45695</v>
      </c>
      <c r="C1365" s="1" t="s">
        <v>200</v>
      </c>
      <c r="J1365" s="1" t="s">
        <v>125</v>
      </c>
      <c r="K1365" s="1" t="s">
        <v>23</v>
      </c>
      <c r="L1365" s="1">
        <v>0</v>
      </c>
      <c r="M1365" s="14">
        <v>0</v>
      </c>
      <c r="N1365" s="14">
        <v>11299.999999999998</v>
      </c>
      <c r="T1365" s="10" t="str">
        <f>IF(RepPF!$L$4=Lists!$E$2,Lists!$E$2,IF(RepPF!$L$4&lt;&gt;"",IF($C1365=RepPF!$L$4,RepPF!$L$4,0),Lists!$E$2))</f>
        <v>Все объекты</v>
      </c>
    </row>
    <row r="1366" spans="2:20" x14ac:dyDescent="0.25">
      <c r="B1366" s="7">
        <v>45695</v>
      </c>
      <c r="C1366" s="1" t="s">
        <v>200</v>
      </c>
      <c r="J1366" s="1" t="s">
        <v>125</v>
      </c>
      <c r="K1366" s="1" t="s">
        <v>23</v>
      </c>
      <c r="L1366" s="1">
        <v>0</v>
      </c>
      <c r="M1366" s="14">
        <v>0</v>
      </c>
      <c r="N1366" s="14">
        <v>2130.6999999999998</v>
      </c>
      <c r="T1366" s="10" t="str">
        <f>IF(RepPF!$L$4=Lists!$E$2,Lists!$E$2,IF(RepPF!$L$4&lt;&gt;"",IF($C1366=RepPF!$L$4,RepPF!$L$4,0),Lists!$E$2))</f>
        <v>Все объекты</v>
      </c>
    </row>
    <row r="1367" spans="2:20" x14ac:dyDescent="0.25">
      <c r="B1367" s="7">
        <v>45695</v>
      </c>
      <c r="C1367" s="1" t="s">
        <v>200</v>
      </c>
      <c r="J1367" s="1" t="s">
        <v>125</v>
      </c>
      <c r="K1367" s="1" t="s">
        <v>23</v>
      </c>
      <c r="L1367" s="1">
        <v>0</v>
      </c>
      <c r="M1367" s="14">
        <v>0</v>
      </c>
      <c r="N1367" s="14">
        <v>16170.7</v>
      </c>
      <c r="T1367" s="10" t="str">
        <f>IF(RepPF!$L$4=Lists!$E$2,Lists!$E$2,IF(RepPF!$L$4&lt;&gt;"",IF($C1367=RepPF!$L$4,RepPF!$L$4,0),Lists!$E$2))</f>
        <v>Все объекты</v>
      </c>
    </row>
    <row r="1368" spans="2:20" x14ac:dyDescent="0.25">
      <c r="B1368" s="7">
        <v>45695</v>
      </c>
      <c r="C1368" s="1" t="s">
        <v>200</v>
      </c>
      <c r="J1368" s="1" t="s">
        <v>125</v>
      </c>
      <c r="K1368" s="1" t="s">
        <v>23</v>
      </c>
      <c r="L1368" s="1">
        <v>0</v>
      </c>
      <c r="M1368" s="14">
        <v>0</v>
      </c>
      <c r="N1368" s="14">
        <v>61500</v>
      </c>
      <c r="T1368" s="10" t="str">
        <f>IF(RepPF!$L$4=Lists!$E$2,Lists!$E$2,IF(RepPF!$L$4&lt;&gt;"",IF($C1368=RepPF!$L$4,RepPF!$L$4,0),Lists!$E$2))</f>
        <v>Все объекты</v>
      </c>
    </row>
    <row r="1369" spans="2:20" x14ac:dyDescent="0.25">
      <c r="B1369" s="7">
        <v>45695</v>
      </c>
      <c r="C1369" s="1" t="s">
        <v>200</v>
      </c>
      <c r="J1369" s="1" t="s">
        <v>125</v>
      </c>
      <c r="K1369" s="1" t="s">
        <v>23</v>
      </c>
      <c r="L1369" s="1">
        <v>0</v>
      </c>
      <c r="M1369" s="14">
        <v>0</v>
      </c>
      <c r="N1369" s="14">
        <v>46000</v>
      </c>
      <c r="T1369" s="10" t="str">
        <f>IF(RepPF!$L$4=Lists!$E$2,Lists!$E$2,IF(RepPF!$L$4&lt;&gt;"",IF($C1369=RepPF!$L$4,RepPF!$L$4,0),Lists!$E$2))</f>
        <v>Все объекты</v>
      </c>
    </row>
    <row r="1370" spans="2:20" x14ac:dyDescent="0.25">
      <c r="B1370" s="7">
        <v>45695</v>
      </c>
      <c r="C1370" s="1" t="s">
        <v>200</v>
      </c>
      <c r="J1370" s="1" t="s">
        <v>125</v>
      </c>
      <c r="K1370" s="1" t="s">
        <v>23</v>
      </c>
      <c r="L1370" s="1">
        <v>0</v>
      </c>
      <c r="M1370" s="14">
        <v>0</v>
      </c>
      <c r="N1370" s="14">
        <v>1852.07</v>
      </c>
      <c r="T1370" s="10" t="str">
        <f>IF(RepPF!$L$4=Lists!$E$2,Lists!$E$2,IF(RepPF!$L$4&lt;&gt;"",IF($C1370=RepPF!$L$4,RepPF!$L$4,0),Lists!$E$2))</f>
        <v>Все объекты</v>
      </c>
    </row>
    <row r="1371" spans="2:20" x14ac:dyDescent="0.25">
      <c r="B1371" s="7">
        <v>45695</v>
      </c>
      <c r="C1371" s="1" t="s">
        <v>201</v>
      </c>
      <c r="J1371" s="1" t="s">
        <v>125</v>
      </c>
      <c r="K1371" s="1" t="s">
        <v>23</v>
      </c>
      <c r="L1371" s="1">
        <v>0</v>
      </c>
      <c r="M1371" s="14">
        <v>0</v>
      </c>
      <c r="N1371" s="14">
        <v>25740</v>
      </c>
      <c r="T1371" s="10" t="str">
        <f>IF(RepPF!$L$4=Lists!$E$2,Lists!$E$2,IF(RepPF!$L$4&lt;&gt;"",IF($C1371=RepPF!$L$4,RepPF!$L$4,0),Lists!$E$2))</f>
        <v>Все объекты</v>
      </c>
    </row>
    <row r="1372" spans="2:20" x14ac:dyDescent="0.25">
      <c r="B1372" s="7">
        <v>45695</v>
      </c>
      <c r="C1372" s="1" t="s">
        <v>201</v>
      </c>
      <c r="J1372" s="1" t="s">
        <v>125</v>
      </c>
      <c r="K1372" s="1" t="s">
        <v>23</v>
      </c>
      <c r="L1372" s="1">
        <v>0</v>
      </c>
      <c r="M1372" s="14">
        <v>0</v>
      </c>
      <c r="N1372" s="14">
        <v>1491.49</v>
      </c>
      <c r="T1372" s="10" t="str">
        <f>IF(RepPF!$L$4=Lists!$E$2,Lists!$E$2,IF(RepPF!$L$4&lt;&gt;"",IF($C1372=RepPF!$L$4,RepPF!$L$4,0),Lists!$E$2))</f>
        <v>Все объекты</v>
      </c>
    </row>
    <row r="1373" spans="2:20" x14ac:dyDescent="0.25">
      <c r="B1373" s="7">
        <v>45695</v>
      </c>
      <c r="C1373" s="1" t="s">
        <v>201</v>
      </c>
      <c r="J1373" s="1" t="s">
        <v>125</v>
      </c>
      <c r="K1373" s="1" t="s">
        <v>23</v>
      </c>
      <c r="L1373" s="1">
        <v>0</v>
      </c>
      <c r="M1373" s="14">
        <v>0</v>
      </c>
      <c r="N1373" s="14">
        <v>21525</v>
      </c>
      <c r="T1373" s="10" t="str">
        <f>IF(RepPF!$L$4=Lists!$E$2,Lists!$E$2,IF(RepPF!$L$4&lt;&gt;"",IF($C1373=RepPF!$L$4,RepPF!$L$4,0),Lists!$E$2))</f>
        <v>Все объекты</v>
      </c>
    </row>
    <row r="1374" spans="2:20" x14ac:dyDescent="0.25">
      <c r="B1374" s="7">
        <v>45695</v>
      </c>
      <c r="C1374" s="1" t="s">
        <v>201</v>
      </c>
      <c r="J1374" s="1" t="s">
        <v>125</v>
      </c>
      <c r="K1374" s="1" t="s">
        <v>23</v>
      </c>
      <c r="L1374" s="1">
        <v>0</v>
      </c>
      <c r="M1374" s="14">
        <v>0</v>
      </c>
      <c r="N1374" s="14">
        <v>13800</v>
      </c>
      <c r="T1374" s="10" t="str">
        <f>IF(RepPF!$L$4=Lists!$E$2,Lists!$E$2,IF(RepPF!$L$4&lt;&gt;"",IF($C1374=RepPF!$L$4,RepPF!$L$4,0),Lists!$E$2))</f>
        <v>Все объекты</v>
      </c>
    </row>
    <row r="1375" spans="2:20" x14ac:dyDescent="0.25">
      <c r="B1375" s="7">
        <v>45695</v>
      </c>
      <c r="C1375" s="1" t="s">
        <v>201</v>
      </c>
      <c r="J1375" s="1" t="s">
        <v>125</v>
      </c>
      <c r="K1375" s="1" t="s">
        <v>23</v>
      </c>
      <c r="L1375" s="1">
        <v>0</v>
      </c>
      <c r="M1375" s="14">
        <v>0</v>
      </c>
      <c r="N1375" s="14">
        <v>677.99999999999989</v>
      </c>
      <c r="T1375" s="10" t="str">
        <f>IF(RepPF!$L$4=Lists!$E$2,Lists!$E$2,IF(RepPF!$L$4&lt;&gt;"",IF($C1375=RepPF!$L$4,RepPF!$L$4,0),Lists!$E$2))</f>
        <v>Все объекты</v>
      </c>
    </row>
    <row r="1376" spans="2:20" x14ac:dyDescent="0.25">
      <c r="B1376" s="7">
        <v>45695</v>
      </c>
      <c r="C1376" s="1" t="s">
        <v>201</v>
      </c>
      <c r="J1376" s="1" t="s">
        <v>125</v>
      </c>
      <c r="K1376" s="1" t="s">
        <v>23</v>
      </c>
      <c r="L1376" s="1">
        <v>0</v>
      </c>
      <c r="M1376" s="14">
        <v>0</v>
      </c>
      <c r="N1376" s="14">
        <v>2343.77</v>
      </c>
      <c r="T1376" s="10" t="str">
        <f>IF(RepPF!$L$4=Lists!$E$2,Lists!$E$2,IF(RepPF!$L$4&lt;&gt;"",IF($C1376=RepPF!$L$4,RepPF!$L$4,0),Lists!$E$2))</f>
        <v>Все объекты</v>
      </c>
    </row>
    <row r="1377" spans="2:20" x14ac:dyDescent="0.25">
      <c r="B1377" s="7">
        <v>45695</v>
      </c>
      <c r="C1377" s="1" t="s">
        <v>201</v>
      </c>
      <c r="J1377" s="1" t="s">
        <v>125</v>
      </c>
      <c r="K1377" s="1" t="s">
        <v>23</v>
      </c>
      <c r="L1377" s="1">
        <v>0</v>
      </c>
      <c r="M1377" s="14">
        <v>0</v>
      </c>
      <c r="N1377" s="14">
        <v>546</v>
      </c>
      <c r="T1377" s="10" t="str">
        <f>IF(RepPF!$L$4=Lists!$E$2,Lists!$E$2,IF(RepPF!$L$4&lt;&gt;"",IF($C1377=RepPF!$L$4,RepPF!$L$4,0),Lists!$E$2))</f>
        <v>Все объекты</v>
      </c>
    </row>
    <row r="1378" spans="2:20" x14ac:dyDescent="0.25">
      <c r="B1378" s="7">
        <v>45695</v>
      </c>
      <c r="C1378" s="1" t="s">
        <v>201</v>
      </c>
      <c r="J1378" s="1" t="s">
        <v>125</v>
      </c>
      <c r="K1378" s="1" t="s">
        <v>23</v>
      </c>
      <c r="L1378" s="1">
        <v>0</v>
      </c>
      <c r="M1378" s="14">
        <v>0</v>
      </c>
      <c r="N1378" s="14">
        <v>12300</v>
      </c>
      <c r="T1378" s="10" t="str">
        <f>IF(RepPF!$L$4=Lists!$E$2,Lists!$E$2,IF(RepPF!$L$4&lt;&gt;"",IF($C1378=RepPF!$L$4,RepPF!$L$4,0),Lists!$E$2))</f>
        <v>Все объекты</v>
      </c>
    </row>
    <row r="1379" spans="2:20" x14ac:dyDescent="0.25">
      <c r="B1379" s="7">
        <v>45695</v>
      </c>
      <c r="C1379" s="1" t="s">
        <v>201</v>
      </c>
      <c r="J1379" s="1" t="s">
        <v>125</v>
      </c>
      <c r="K1379" s="1" t="s">
        <v>23</v>
      </c>
      <c r="L1379" s="1">
        <v>0</v>
      </c>
      <c r="M1379" s="14">
        <v>0</v>
      </c>
      <c r="N1379" s="14">
        <v>46000</v>
      </c>
      <c r="T1379" s="10" t="str">
        <f>IF(RepPF!$L$4=Lists!$E$2,Lists!$E$2,IF(RepPF!$L$4&lt;&gt;"",IF($C1379=RepPF!$L$4,RepPF!$L$4,0),Lists!$E$2))</f>
        <v>Все объекты</v>
      </c>
    </row>
    <row r="1380" spans="2:20" x14ac:dyDescent="0.25">
      <c r="B1380" s="7">
        <v>45695</v>
      </c>
      <c r="C1380" s="1" t="s">
        <v>201</v>
      </c>
      <c r="J1380" s="1" t="s">
        <v>125</v>
      </c>
      <c r="K1380" s="1" t="s">
        <v>23</v>
      </c>
      <c r="L1380" s="1">
        <v>0</v>
      </c>
      <c r="M1380" s="14">
        <v>0</v>
      </c>
      <c r="N1380" s="14">
        <v>22638.42</v>
      </c>
      <c r="T1380" s="10" t="str">
        <f>IF(RepPF!$L$4=Lists!$E$2,Lists!$E$2,IF(RepPF!$L$4&lt;&gt;"",IF($C1380=RepPF!$L$4,RepPF!$L$4,0),Lists!$E$2))</f>
        <v>Все объекты</v>
      </c>
    </row>
    <row r="1381" spans="2:20" x14ac:dyDescent="0.25">
      <c r="B1381" s="7">
        <v>45695</v>
      </c>
      <c r="C1381" s="1" t="s">
        <v>201</v>
      </c>
      <c r="J1381" s="1" t="s">
        <v>125</v>
      </c>
      <c r="K1381" s="1" t="s">
        <v>23</v>
      </c>
      <c r="L1381" s="1">
        <v>0</v>
      </c>
      <c r="M1381" s="14">
        <v>0</v>
      </c>
      <c r="N1381" s="14">
        <v>2343.77</v>
      </c>
      <c r="T1381" s="10" t="str">
        <f>IF(RepPF!$L$4=Lists!$E$2,Lists!$E$2,IF(RepPF!$L$4&lt;&gt;"",IF($C1381=RepPF!$L$4,RepPF!$L$4,0),Lists!$E$2))</f>
        <v>Все объекты</v>
      </c>
    </row>
    <row r="1382" spans="2:20" x14ac:dyDescent="0.25">
      <c r="B1382" s="7">
        <v>45695</v>
      </c>
      <c r="C1382" s="1" t="s">
        <v>201</v>
      </c>
      <c r="J1382" s="1" t="s">
        <v>125</v>
      </c>
      <c r="K1382" s="1" t="s">
        <v>23</v>
      </c>
      <c r="L1382" s="1">
        <v>0</v>
      </c>
      <c r="M1382" s="14">
        <v>0</v>
      </c>
      <c r="N1382" s="14">
        <v>3458</v>
      </c>
      <c r="T1382" s="10" t="str">
        <f>IF(RepPF!$L$4=Lists!$E$2,Lists!$E$2,IF(RepPF!$L$4&lt;&gt;"",IF($C1382=RepPF!$L$4,RepPF!$L$4,0),Lists!$E$2))</f>
        <v>Все объекты</v>
      </c>
    </row>
    <row r="1383" spans="2:20" x14ac:dyDescent="0.25">
      <c r="B1383" s="7">
        <v>45695</v>
      </c>
      <c r="C1383" s="1" t="s">
        <v>201</v>
      </c>
      <c r="J1383" s="1" t="s">
        <v>125</v>
      </c>
      <c r="K1383" s="1" t="s">
        <v>23</v>
      </c>
      <c r="L1383" s="1">
        <v>0</v>
      </c>
      <c r="M1383" s="14">
        <v>0</v>
      </c>
      <c r="N1383" s="14">
        <v>12300</v>
      </c>
      <c r="T1383" s="10" t="str">
        <f>IF(RepPF!$L$4=Lists!$E$2,Lists!$E$2,IF(RepPF!$L$4&lt;&gt;"",IF($C1383=RepPF!$L$4,RepPF!$L$4,0),Lists!$E$2))</f>
        <v>Все объекты</v>
      </c>
    </row>
    <row r="1384" spans="2:20" x14ac:dyDescent="0.25">
      <c r="B1384" s="7">
        <v>45695</v>
      </c>
      <c r="C1384" s="1" t="s">
        <v>201</v>
      </c>
      <c r="J1384" s="1" t="s">
        <v>125</v>
      </c>
      <c r="K1384" s="1" t="s">
        <v>23</v>
      </c>
      <c r="L1384" s="1">
        <v>0</v>
      </c>
      <c r="M1384" s="14">
        <v>0</v>
      </c>
      <c r="N1384" s="14">
        <v>1507.88</v>
      </c>
      <c r="T1384" s="10" t="str">
        <f>IF(RepPF!$L$4=Lists!$E$2,Lists!$E$2,IF(RepPF!$L$4&lt;&gt;"",IF($C1384=RepPF!$L$4,RepPF!$L$4,0),Lists!$E$2))</f>
        <v>Все объекты</v>
      </c>
    </row>
    <row r="1385" spans="2:20" x14ac:dyDescent="0.25">
      <c r="B1385" s="7">
        <v>45695</v>
      </c>
      <c r="C1385" s="1" t="s">
        <v>201</v>
      </c>
      <c r="J1385" s="1" t="s">
        <v>125</v>
      </c>
      <c r="K1385" s="1" t="s">
        <v>23</v>
      </c>
      <c r="L1385" s="1">
        <v>0</v>
      </c>
      <c r="M1385" s="14">
        <v>0</v>
      </c>
      <c r="N1385" s="14">
        <v>56499.999999999993</v>
      </c>
      <c r="T1385" s="10" t="str">
        <f>IF(RepPF!$L$4=Lists!$E$2,Lists!$E$2,IF(RepPF!$L$4&lt;&gt;"",IF($C1385=RepPF!$L$4,RepPF!$L$4,0),Lists!$E$2))</f>
        <v>Все объекты</v>
      </c>
    </row>
    <row r="1386" spans="2:20" x14ac:dyDescent="0.25">
      <c r="B1386" s="7">
        <v>45429</v>
      </c>
      <c r="C1386" s="1" t="s">
        <v>201</v>
      </c>
      <c r="J1386" s="1" t="s">
        <v>125</v>
      </c>
      <c r="K1386" s="1" t="s">
        <v>23</v>
      </c>
      <c r="L1386" s="1">
        <v>0</v>
      </c>
      <c r="M1386" s="14">
        <v>0</v>
      </c>
      <c r="N1386" s="14">
        <v>25025</v>
      </c>
      <c r="T1386" s="10" t="str">
        <f>IF(RepPF!$L$4=Lists!$E$2,Lists!$E$2,IF(RepPF!$L$4&lt;&gt;"",IF($C1386=RepPF!$L$4,RepPF!$L$4,0),Lists!$E$2))</f>
        <v>Все объекты</v>
      </c>
    </row>
    <row r="1387" spans="2:20" x14ac:dyDescent="0.25">
      <c r="B1387" s="7">
        <v>45487</v>
      </c>
      <c r="C1387" s="1" t="s">
        <v>201</v>
      </c>
      <c r="J1387" s="1" t="s">
        <v>125</v>
      </c>
      <c r="K1387" s="1" t="s">
        <v>23</v>
      </c>
      <c r="L1387" s="1">
        <v>0</v>
      </c>
      <c r="M1387" s="14">
        <v>0</v>
      </c>
      <c r="N1387" s="14">
        <v>5096</v>
      </c>
      <c r="T1387" s="10" t="str">
        <f>IF(RepPF!$L$4=Lists!$E$2,Lists!$E$2,IF(RepPF!$L$4&lt;&gt;"",IF($C1387=RepPF!$L$4,RepPF!$L$4,0),Lists!$E$2))</f>
        <v>Все объекты</v>
      </c>
    </row>
    <row r="1388" spans="2:20" x14ac:dyDescent="0.25">
      <c r="B1388" s="7">
        <v>45490</v>
      </c>
      <c r="C1388" s="1" t="s">
        <v>201</v>
      </c>
      <c r="J1388" s="1" t="s">
        <v>125</v>
      </c>
      <c r="K1388" s="1" t="s">
        <v>23</v>
      </c>
      <c r="L1388" s="1">
        <v>0</v>
      </c>
      <c r="M1388" s="14">
        <v>0</v>
      </c>
      <c r="N1388" s="14">
        <v>3690</v>
      </c>
      <c r="T1388" s="10" t="str">
        <f>IF(RepPF!$L$4=Lists!$E$2,Lists!$E$2,IF(RepPF!$L$4&lt;&gt;"",IF($C1388=RepPF!$L$4,RepPF!$L$4,0),Lists!$E$2))</f>
        <v>Все объекты</v>
      </c>
    </row>
    <row r="1389" spans="2:20" x14ac:dyDescent="0.25">
      <c r="B1389" s="7">
        <v>45518</v>
      </c>
      <c r="C1389" s="1" t="s">
        <v>201</v>
      </c>
      <c r="J1389" s="1" t="s">
        <v>125</v>
      </c>
      <c r="K1389" s="1" t="s">
        <v>23</v>
      </c>
      <c r="L1389" s="1">
        <v>0</v>
      </c>
      <c r="M1389" s="14">
        <v>0</v>
      </c>
      <c r="N1389" s="14">
        <v>1104</v>
      </c>
      <c r="T1389" s="10" t="str">
        <f>IF(RepPF!$L$4=Lists!$E$2,Lists!$E$2,IF(RepPF!$L$4&lt;&gt;"",IF($C1389=RepPF!$L$4,RepPF!$L$4,0),Lists!$E$2))</f>
        <v>Все объекты</v>
      </c>
    </row>
    <row r="1390" spans="2:20" x14ac:dyDescent="0.25">
      <c r="B1390" s="7">
        <v>45674</v>
      </c>
      <c r="C1390" s="1" t="s">
        <v>201</v>
      </c>
      <c r="J1390" s="1" t="s">
        <v>125</v>
      </c>
      <c r="K1390" s="1" t="s">
        <v>23</v>
      </c>
      <c r="L1390" s="1">
        <v>0</v>
      </c>
      <c r="M1390" s="14">
        <v>0</v>
      </c>
      <c r="N1390" s="14">
        <v>1683.6999999999998</v>
      </c>
      <c r="T1390" s="10" t="str">
        <f>IF(RepPF!$L$4=Lists!$E$2,Lists!$E$2,IF(RepPF!$L$4&lt;&gt;"",IF($C1390=RepPF!$L$4,RepPF!$L$4,0),Lists!$E$2))</f>
        <v>Все объекты</v>
      </c>
    </row>
    <row r="1391" spans="2:20" x14ac:dyDescent="0.25">
      <c r="B1391" s="7">
        <v>45675</v>
      </c>
      <c r="C1391" s="1" t="s">
        <v>201</v>
      </c>
      <c r="J1391" s="1" t="s">
        <v>125</v>
      </c>
      <c r="K1391" s="1" t="s">
        <v>23</v>
      </c>
      <c r="L1391" s="1">
        <v>0</v>
      </c>
      <c r="M1391" s="14">
        <v>0</v>
      </c>
      <c r="N1391" s="14">
        <v>14300</v>
      </c>
      <c r="T1391" s="10" t="str">
        <f>IF(RepPF!$L$4=Lists!$E$2,Lists!$E$2,IF(RepPF!$L$4&lt;&gt;"",IF($C1391=RepPF!$L$4,RepPF!$L$4,0),Lists!$E$2))</f>
        <v>Все объекты</v>
      </c>
    </row>
    <row r="1392" spans="2:20" x14ac:dyDescent="0.25">
      <c r="B1392" s="7">
        <v>45678</v>
      </c>
      <c r="C1392" s="1" t="s">
        <v>195</v>
      </c>
      <c r="J1392" s="1" t="s">
        <v>125</v>
      </c>
      <c r="K1392" s="1" t="s">
        <v>23</v>
      </c>
      <c r="L1392" s="1">
        <v>0</v>
      </c>
      <c r="M1392" s="14">
        <v>0</v>
      </c>
      <c r="N1392" s="14">
        <v>2477.9300000000003</v>
      </c>
      <c r="T1392" s="10" t="str">
        <f>IF(RepPF!$L$4=Lists!$E$2,Lists!$E$2,IF(RepPF!$L$4&lt;&gt;"",IF($C1392=RepPF!$L$4,RepPF!$L$4,0),Lists!$E$2))</f>
        <v>Все объекты</v>
      </c>
    </row>
    <row r="1393" spans="2:20" x14ac:dyDescent="0.25">
      <c r="B1393" s="7">
        <v>45679</v>
      </c>
      <c r="C1393" s="1" t="s">
        <v>201</v>
      </c>
      <c r="J1393" s="1" t="s">
        <v>125</v>
      </c>
      <c r="K1393" s="1" t="s">
        <v>23</v>
      </c>
      <c r="L1393" s="1">
        <v>0</v>
      </c>
      <c r="M1393" s="14">
        <v>0</v>
      </c>
      <c r="N1393" s="14">
        <v>738</v>
      </c>
      <c r="T1393" s="10" t="str">
        <f>IF(RepPF!$L$4=Lists!$E$2,Lists!$E$2,IF(RepPF!$L$4&lt;&gt;"",IF($C1393=RepPF!$L$4,RepPF!$L$4,0),Lists!$E$2))</f>
        <v>Все объекты</v>
      </c>
    </row>
    <row r="1394" spans="2:20" x14ac:dyDescent="0.25">
      <c r="B1394" s="7">
        <v>45692</v>
      </c>
      <c r="C1394" s="1" t="s">
        <v>201</v>
      </c>
      <c r="J1394" s="1" t="s">
        <v>125</v>
      </c>
      <c r="K1394" s="1" t="s">
        <v>23</v>
      </c>
      <c r="L1394" s="1">
        <v>0</v>
      </c>
      <c r="M1394" s="14">
        <v>0</v>
      </c>
      <c r="N1394" s="14">
        <v>1507.88</v>
      </c>
      <c r="T1394" s="10" t="str">
        <f>IF(RepPF!$L$4=Lists!$E$2,Lists!$E$2,IF(RepPF!$L$4&lt;&gt;"",IF($C1394=RepPF!$L$4,RepPF!$L$4,0),Lists!$E$2))</f>
        <v>Все объекты</v>
      </c>
    </row>
    <row r="1395" spans="2:20" x14ac:dyDescent="0.25">
      <c r="B1395" s="7">
        <v>45695</v>
      </c>
      <c r="C1395" s="1" t="s">
        <v>201</v>
      </c>
      <c r="J1395" s="1" t="s">
        <v>125</v>
      </c>
      <c r="K1395" s="1" t="s">
        <v>23</v>
      </c>
      <c r="L1395" s="1">
        <v>0</v>
      </c>
      <c r="M1395" s="14">
        <v>0</v>
      </c>
      <c r="N1395" s="14">
        <v>3199.0299999999997</v>
      </c>
      <c r="T1395" s="10" t="str">
        <f>IF(RepPF!$L$4=Lists!$E$2,Lists!$E$2,IF(RepPF!$L$4&lt;&gt;"",IF($C1395=RepPF!$L$4,RepPF!$L$4,0),Lists!$E$2))</f>
        <v>Все объекты</v>
      </c>
    </row>
    <row r="1396" spans="2:20" x14ac:dyDescent="0.25">
      <c r="B1396" s="7">
        <v>45669</v>
      </c>
      <c r="C1396" s="1" t="s">
        <v>201</v>
      </c>
      <c r="J1396" s="1" t="s">
        <v>125</v>
      </c>
      <c r="K1396" s="1" t="s">
        <v>23</v>
      </c>
      <c r="L1396" s="1">
        <v>0</v>
      </c>
      <c r="M1396" s="14">
        <v>0</v>
      </c>
      <c r="N1396" s="14">
        <v>4048.33</v>
      </c>
      <c r="T1396" s="10" t="str">
        <f>IF(RepPF!$L$4=Lists!$E$2,Lists!$E$2,IF(RepPF!$L$4&lt;&gt;"",IF($C1396=RepPF!$L$4,RepPF!$L$4,0),Lists!$E$2))</f>
        <v>Все объекты</v>
      </c>
    </row>
    <row r="1397" spans="2:20" x14ac:dyDescent="0.25">
      <c r="B1397" s="7">
        <v>45567</v>
      </c>
      <c r="C1397" s="1" t="s">
        <v>201</v>
      </c>
      <c r="J1397" s="1" t="s">
        <v>125</v>
      </c>
      <c r="K1397" s="1" t="s">
        <v>23</v>
      </c>
      <c r="L1397" s="1">
        <v>0</v>
      </c>
      <c r="M1397" s="14">
        <v>0</v>
      </c>
      <c r="N1397" s="14">
        <v>1491.49</v>
      </c>
      <c r="T1397" s="10" t="str">
        <f>IF(RepPF!$L$4=Lists!$E$2,Lists!$E$2,IF(RepPF!$L$4&lt;&gt;"",IF($C1397=RepPF!$L$4,RepPF!$L$4,0),Lists!$E$2))</f>
        <v>Все объекты</v>
      </c>
    </row>
    <row r="1398" spans="2:20" x14ac:dyDescent="0.25">
      <c r="B1398" s="7">
        <v>45567</v>
      </c>
      <c r="C1398" s="1" t="s">
        <v>201</v>
      </c>
      <c r="J1398" s="1" t="s">
        <v>125</v>
      </c>
      <c r="K1398" s="1" t="s">
        <v>73</v>
      </c>
      <c r="L1398" s="1">
        <v>0</v>
      </c>
      <c r="M1398" s="14">
        <v>0</v>
      </c>
      <c r="N1398" s="14">
        <v>14760</v>
      </c>
      <c r="T1398" s="10" t="str">
        <f>IF(RepPF!$L$4=Lists!$E$2,Lists!$E$2,IF(RepPF!$L$4&lt;&gt;"",IF($C1398=RepPF!$L$4,RepPF!$L$4,0),Lists!$E$2))</f>
        <v>Все объекты</v>
      </c>
    </row>
    <row r="1399" spans="2:20" x14ac:dyDescent="0.25">
      <c r="B1399" s="7">
        <v>45567</v>
      </c>
      <c r="C1399" s="1" t="s">
        <v>201</v>
      </c>
      <c r="J1399" s="1" t="s">
        <v>125</v>
      </c>
      <c r="K1399" s="1" t="s">
        <v>73</v>
      </c>
      <c r="L1399" s="1">
        <v>0</v>
      </c>
      <c r="M1399" s="14">
        <v>0</v>
      </c>
      <c r="N1399" s="14">
        <v>7360</v>
      </c>
      <c r="T1399" s="10" t="str">
        <f>IF(RepPF!$L$4=Lists!$E$2,Lists!$E$2,IF(RepPF!$L$4&lt;&gt;"",IF($C1399=RepPF!$L$4,RepPF!$L$4,0),Lists!$E$2))</f>
        <v>Все объекты</v>
      </c>
    </row>
    <row r="1400" spans="2:20" x14ac:dyDescent="0.25">
      <c r="B1400" s="7">
        <v>45568</v>
      </c>
      <c r="C1400" s="1" t="s">
        <v>201</v>
      </c>
      <c r="J1400" s="1" t="s">
        <v>125</v>
      </c>
      <c r="K1400" s="1" t="s">
        <v>73</v>
      </c>
      <c r="L1400" s="1">
        <v>0</v>
      </c>
      <c r="M1400" s="14">
        <v>0</v>
      </c>
      <c r="N1400" s="14">
        <v>5649.9999999999991</v>
      </c>
      <c r="T1400" s="10" t="str">
        <f>IF(RepPF!$L$4=Lists!$E$2,Lists!$E$2,IF(RepPF!$L$4&lt;&gt;"",IF($C1400=RepPF!$L$4,RepPF!$L$4,0),Lists!$E$2))</f>
        <v>Все объекты</v>
      </c>
    </row>
    <row r="1401" spans="2:20" x14ac:dyDescent="0.25">
      <c r="B1401" s="7">
        <v>45776</v>
      </c>
      <c r="C1401" s="1" t="s">
        <v>202</v>
      </c>
      <c r="J1401" s="1" t="s">
        <v>125</v>
      </c>
      <c r="K1401" s="1" t="s">
        <v>73</v>
      </c>
      <c r="L1401" s="1">
        <v>0</v>
      </c>
      <c r="M1401" s="14">
        <v>0</v>
      </c>
      <c r="N1401" s="14">
        <v>1430</v>
      </c>
      <c r="T1401" s="10" t="str">
        <f>IF(RepPF!$L$4=Lists!$E$2,Lists!$E$2,IF(RepPF!$L$4&lt;&gt;"",IF($C1401=RepPF!$L$4,RepPF!$L$4,0),Lists!$E$2))</f>
        <v>Все объекты</v>
      </c>
    </row>
    <row r="1402" spans="2:20" x14ac:dyDescent="0.25">
      <c r="B1402" s="7">
        <v>45423</v>
      </c>
      <c r="C1402" s="1" t="s">
        <v>202</v>
      </c>
      <c r="J1402" s="1" t="s">
        <v>125</v>
      </c>
      <c r="K1402" s="1" t="s">
        <v>73</v>
      </c>
      <c r="L1402" s="1">
        <v>0</v>
      </c>
      <c r="M1402" s="14">
        <v>0</v>
      </c>
      <c r="N1402" s="14">
        <v>18200</v>
      </c>
      <c r="T1402" s="10" t="str">
        <f>IF(RepPF!$L$4=Lists!$E$2,Lists!$E$2,IF(RepPF!$L$4&lt;&gt;"",IF($C1402=RepPF!$L$4,RepPF!$L$4,0),Lists!$E$2))</f>
        <v>Все объекты</v>
      </c>
    </row>
    <row r="1403" spans="2:20" x14ac:dyDescent="0.25">
      <c r="B1403" s="7">
        <v>45493</v>
      </c>
      <c r="C1403" s="1" t="s">
        <v>202</v>
      </c>
      <c r="J1403" s="1" t="s">
        <v>125</v>
      </c>
      <c r="K1403" s="1" t="s">
        <v>73</v>
      </c>
      <c r="L1403" s="1">
        <v>0</v>
      </c>
      <c r="M1403" s="14">
        <v>0</v>
      </c>
      <c r="N1403" s="14">
        <v>6150</v>
      </c>
      <c r="T1403" s="10" t="str">
        <f>IF(RepPF!$L$4=Lists!$E$2,Lists!$E$2,IF(RepPF!$L$4&lt;&gt;"",IF($C1403=RepPF!$L$4,RepPF!$L$4,0),Lists!$E$2))</f>
        <v>Все объекты</v>
      </c>
    </row>
    <row r="1404" spans="2:20" x14ac:dyDescent="0.25">
      <c r="B1404" s="7">
        <v>45512</v>
      </c>
      <c r="C1404" s="1" t="s">
        <v>202</v>
      </c>
      <c r="J1404" s="1" t="s">
        <v>125</v>
      </c>
      <c r="K1404" s="1" t="s">
        <v>73</v>
      </c>
      <c r="L1404" s="1">
        <v>0</v>
      </c>
      <c r="M1404" s="14">
        <v>0</v>
      </c>
      <c r="N1404" s="14">
        <v>23000</v>
      </c>
      <c r="T1404" s="10" t="str">
        <f>IF(RepPF!$L$4=Lists!$E$2,Lists!$E$2,IF(RepPF!$L$4&lt;&gt;"",IF($C1404=RepPF!$L$4,RepPF!$L$4,0),Lists!$E$2))</f>
        <v>Все объекты</v>
      </c>
    </row>
    <row r="1405" spans="2:20" x14ac:dyDescent="0.25">
      <c r="B1405" s="7">
        <v>45517</v>
      </c>
      <c r="C1405" s="1" t="s">
        <v>202</v>
      </c>
      <c r="J1405" s="1" t="s">
        <v>125</v>
      </c>
      <c r="K1405" s="1" t="s">
        <v>73</v>
      </c>
      <c r="L1405" s="1">
        <v>0</v>
      </c>
      <c r="M1405" s="14">
        <v>0</v>
      </c>
      <c r="N1405" s="14">
        <v>1130</v>
      </c>
      <c r="T1405" s="10" t="str">
        <f>IF(RepPF!$L$4=Lists!$E$2,Lists!$E$2,IF(RepPF!$L$4&lt;&gt;"",IF($C1405=RepPF!$L$4,RepPF!$L$4,0),Lists!$E$2))</f>
        <v>Все объекты</v>
      </c>
    </row>
    <row r="1406" spans="2:20" x14ac:dyDescent="0.25">
      <c r="B1406" s="7">
        <v>45521</v>
      </c>
      <c r="C1406" s="1" t="s">
        <v>202</v>
      </c>
      <c r="J1406" s="1" t="s">
        <v>125</v>
      </c>
      <c r="K1406" s="1" t="s">
        <v>73</v>
      </c>
      <c r="L1406" s="1">
        <v>0</v>
      </c>
      <c r="M1406" s="14">
        <v>0</v>
      </c>
      <c r="N1406" s="14">
        <v>32890</v>
      </c>
      <c r="T1406" s="10" t="str">
        <f>IF(RepPF!$L$4=Lists!$E$2,Lists!$E$2,IF(RepPF!$L$4&lt;&gt;"",IF($C1406=RepPF!$L$4,RepPF!$L$4,0),Lists!$E$2))</f>
        <v>Все объекты</v>
      </c>
    </row>
    <row r="1407" spans="2:20" x14ac:dyDescent="0.25">
      <c r="B1407" s="7">
        <v>45527</v>
      </c>
      <c r="C1407" s="1" t="s">
        <v>202</v>
      </c>
      <c r="J1407" s="1" t="s">
        <v>125</v>
      </c>
      <c r="K1407" s="1" t="s">
        <v>73</v>
      </c>
      <c r="L1407" s="1">
        <v>0</v>
      </c>
      <c r="M1407" s="14">
        <v>0</v>
      </c>
      <c r="N1407" s="14">
        <v>2730</v>
      </c>
      <c r="T1407" s="10" t="str">
        <f>IF(RepPF!$L$4=Lists!$E$2,Lists!$E$2,IF(RepPF!$L$4&lt;&gt;"",IF($C1407=RepPF!$L$4,RepPF!$L$4,0),Lists!$E$2))</f>
        <v>Все объекты</v>
      </c>
    </row>
    <row r="1408" spans="2:20" x14ac:dyDescent="0.25">
      <c r="B1408" s="7">
        <v>45539</v>
      </c>
      <c r="C1408" s="1" t="s">
        <v>202</v>
      </c>
      <c r="J1408" s="1" t="s">
        <v>125</v>
      </c>
      <c r="K1408" s="1" t="s">
        <v>73</v>
      </c>
      <c r="L1408" s="1">
        <v>0</v>
      </c>
      <c r="M1408" s="14">
        <v>0</v>
      </c>
      <c r="N1408" s="14">
        <v>4920</v>
      </c>
      <c r="T1408" s="10" t="str">
        <f>IF(RepPF!$L$4=Lists!$E$2,Lists!$E$2,IF(RepPF!$L$4&lt;&gt;"",IF($C1408=RepPF!$L$4,RepPF!$L$4,0),Lists!$E$2))</f>
        <v>Все объекты</v>
      </c>
    </row>
    <row r="1409" spans="2:20" x14ac:dyDescent="0.25">
      <c r="B1409" s="7">
        <v>45539</v>
      </c>
      <c r="C1409" s="1" t="s">
        <v>202</v>
      </c>
      <c r="J1409" s="1" t="s">
        <v>125</v>
      </c>
      <c r="K1409" s="1" t="s">
        <v>73</v>
      </c>
      <c r="L1409" s="1">
        <v>0</v>
      </c>
      <c r="M1409" s="14">
        <v>0</v>
      </c>
      <c r="N1409" s="14">
        <v>6070.16</v>
      </c>
      <c r="T1409" s="10" t="str">
        <f>IF(RepPF!$L$4=Lists!$E$2,Lists!$E$2,IF(RepPF!$L$4&lt;&gt;"",IF($C1409=RepPF!$L$4,RepPF!$L$4,0),Lists!$E$2))</f>
        <v>Все объекты</v>
      </c>
    </row>
    <row r="1410" spans="2:20" x14ac:dyDescent="0.25">
      <c r="B1410" s="7">
        <v>45545</v>
      </c>
      <c r="C1410" s="1" t="s">
        <v>202</v>
      </c>
      <c r="J1410" s="1" t="s">
        <v>125</v>
      </c>
      <c r="K1410" s="1" t="s">
        <v>73</v>
      </c>
      <c r="L1410" s="1">
        <v>0</v>
      </c>
      <c r="M1410" s="14">
        <v>0</v>
      </c>
      <c r="N1410" s="14">
        <v>25865.699999999997</v>
      </c>
      <c r="T1410" s="10" t="str">
        <f>IF(RepPF!$L$4=Lists!$E$2,Lists!$E$2,IF(RepPF!$L$4&lt;&gt;"",IF($C1410=RepPF!$L$4,RepPF!$L$4,0),Lists!$E$2))</f>
        <v>Все объекты</v>
      </c>
    </row>
    <row r="1411" spans="2:20" x14ac:dyDescent="0.25">
      <c r="B1411" s="7">
        <v>45545</v>
      </c>
      <c r="C1411" s="1" t="s">
        <v>202</v>
      </c>
      <c r="J1411" s="1" t="s">
        <v>125</v>
      </c>
      <c r="K1411" s="1" t="s">
        <v>73</v>
      </c>
      <c r="L1411" s="1">
        <v>0</v>
      </c>
      <c r="M1411" s="14">
        <v>0</v>
      </c>
      <c r="N1411" s="14">
        <v>57200</v>
      </c>
      <c r="T1411" s="10" t="str">
        <f>IF(RepPF!$L$4=Lists!$E$2,Lists!$E$2,IF(RepPF!$L$4&lt;&gt;"",IF($C1411=RepPF!$L$4,RepPF!$L$4,0),Lists!$E$2))</f>
        <v>Все объекты</v>
      </c>
    </row>
    <row r="1412" spans="2:20" x14ac:dyDescent="0.25">
      <c r="B1412" s="7">
        <v>45545</v>
      </c>
      <c r="C1412" s="1" t="s">
        <v>202</v>
      </c>
      <c r="J1412" s="1" t="s">
        <v>125</v>
      </c>
      <c r="K1412" s="1" t="s">
        <v>73</v>
      </c>
      <c r="L1412" s="1">
        <v>0</v>
      </c>
      <c r="M1412" s="14">
        <v>0</v>
      </c>
      <c r="N1412" s="14">
        <v>36400</v>
      </c>
      <c r="T1412" s="10" t="str">
        <f>IF(RepPF!$L$4=Lists!$E$2,Lists!$E$2,IF(RepPF!$L$4&lt;&gt;"",IF($C1412=RepPF!$L$4,RepPF!$L$4,0),Lists!$E$2))</f>
        <v>Все объекты</v>
      </c>
    </row>
    <row r="1413" spans="2:20" x14ac:dyDescent="0.25">
      <c r="B1413" s="7">
        <v>45554</v>
      </c>
      <c r="C1413" s="1" t="s">
        <v>202</v>
      </c>
      <c r="J1413" s="1" t="s">
        <v>125</v>
      </c>
      <c r="K1413" s="1" t="s">
        <v>73</v>
      </c>
      <c r="L1413" s="1">
        <v>0</v>
      </c>
      <c r="M1413" s="14">
        <v>0</v>
      </c>
      <c r="N1413" s="14">
        <v>11316</v>
      </c>
      <c r="T1413" s="10" t="str">
        <f>IF(RepPF!$L$4=Lists!$E$2,Lists!$E$2,IF(RepPF!$L$4&lt;&gt;"",IF($C1413=RepPF!$L$4,RepPF!$L$4,0),Lists!$E$2))</f>
        <v>Все объекты</v>
      </c>
    </row>
    <row r="1414" spans="2:20" x14ac:dyDescent="0.25">
      <c r="B1414" s="7">
        <v>45555</v>
      </c>
      <c r="C1414" s="1" t="s">
        <v>202</v>
      </c>
      <c r="J1414" s="1" t="s">
        <v>125</v>
      </c>
      <c r="K1414" s="1" t="s">
        <v>73</v>
      </c>
      <c r="L1414" s="1">
        <v>0</v>
      </c>
      <c r="M1414" s="14">
        <v>0</v>
      </c>
      <c r="N1414" s="14">
        <v>920</v>
      </c>
      <c r="T1414" s="10" t="str">
        <f>IF(RepPF!$L$4=Lists!$E$2,Lists!$E$2,IF(RepPF!$L$4&lt;&gt;"",IF($C1414=RepPF!$L$4,RepPF!$L$4,0),Lists!$E$2))</f>
        <v>Все объекты</v>
      </c>
    </row>
    <row r="1415" spans="2:20" x14ac:dyDescent="0.25">
      <c r="B1415" s="7">
        <v>45559</v>
      </c>
      <c r="C1415" s="1" t="s">
        <v>202</v>
      </c>
      <c r="J1415" s="1" t="s">
        <v>125</v>
      </c>
      <c r="K1415" s="1" t="s">
        <v>73</v>
      </c>
      <c r="L1415" s="1">
        <v>0</v>
      </c>
      <c r="M1415" s="14">
        <v>0</v>
      </c>
      <c r="N1415" s="14">
        <v>19210</v>
      </c>
      <c r="T1415" s="10" t="str">
        <f>IF(RepPF!$L$4=Lists!$E$2,Lists!$E$2,IF(RepPF!$L$4&lt;&gt;"",IF($C1415=RepPF!$L$4,RepPF!$L$4,0),Lists!$E$2))</f>
        <v>Все объекты</v>
      </c>
    </row>
    <row r="1416" spans="2:20" x14ac:dyDescent="0.25">
      <c r="B1416" s="7">
        <v>45559</v>
      </c>
      <c r="C1416" s="1" t="s">
        <v>202</v>
      </c>
      <c r="J1416" s="1" t="s">
        <v>125</v>
      </c>
      <c r="K1416" s="1" t="s">
        <v>73</v>
      </c>
      <c r="L1416" s="1">
        <v>0</v>
      </c>
      <c r="M1416" s="14">
        <v>0</v>
      </c>
      <c r="N1416" s="14">
        <v>8008</v>
      </c>
      <c r="T1416" s="10" t="str">
        <f>IF(RepPF!$L$4=Lists!$E$2,Lists!$E$2,IF(RepPF!$L$4&lt;&gt;"",IF($C1416=RepPF!$L$4,RepPF!$L$4,0),Lists!$E$2))</f>
        <v>Все объекты</v>
      </c>
    </row>
    <row r="1417" spans="2:20" x14ac:dyDescent="0.25">
      <c r="B1417" s="7">
        <v>45615</v>
      </c>
      <c r="C1417" s="1" t="s">
        <v>202</v>
      </c>
      <c r="J1417" s="1" t="s">
        <v>125</v>
      </c>
      <c r="K1417" s="1" t="s">
        <v>73</v>
      </c>
      <c r="L1417" s="1">
        <v>0</v>
      </c>
      <c r="M1417" s="14">
        <v>0</v>
      </c>
      <c r="N1417" s="14">
        <v>1365</v>
      </c>
      <c r="T1417" s="10" t="str">
        <f>IF(RepPF!$L$4=Lists!$E$2,Lists!$E$2,IF(RepPF!$L$4&lt;&gt;"",IF($C1417=RepPF!$L$4,RepPF!$L$4,0),Lists!$E$2))</f>
        <v>Все объекты</v>
      </c>
    </row>
    <row r="1418" spans="2:20" x14ac:dyDescent="0.25">
      <c r="B1418" s="7">
        <v>45499</v>
      </c>
      <c r="C1418" s="1" t="s">
        <v>202</v>
      </c>
      <c r="J1418" s="1" t="s">
        <v>125</v>
      </c>
      <c r="K1418" s="1" t="s">
        <v>73</v>
      </c>
      <c r="L1418" s="1">
        <v>0</v>
      </c>
      <c r="M1418" s="14">
        <v>0</v>
      </c>
      <c r="N1418" s="14">
        <v>61500</v>
      </c>
      <c r="T1418" s="10" t="str">
        <f>IF(RepPF!$L$4=Lists!$E$2,Lists!$E$2,IF(RepPF!$L$4&lt;&gt;"",IF($C1418=RepPF!$L$4,RepPF!$L$4,0),Lists!$E$2))</f>
        <v>Все объекты</v>
      </c>
    </row>
    <row r="1419" spans="2:20" x14ac:dyDescent="0.25">
      <c r="B1419" s="7">
        <v>45594</v>
      </c>
      <c r="C1419" s="1" t="s">
        <v>202</v>
      </c>
      <c r="J1419" s="1" t="s">
        <v>125</v>
      </c>
      <c r="K1419" s="1" t="s">
        <v>73</v>
      </c>
      <c r="L1419" s="1">
        <v>0</v>
      </c>
      <c r="M1419" s="14">
        <v>0</v>
      </c>
      <c r="N1419" s="14">
        <v>46523.48</v>
      </c>
      <c r="T1419" s="10" t="str">
        <f>IF(RepPF!$L$4=Lists!$E$2,Lists!$E$2,IF(RepPF!$L$4&lt;&gt;"",IF($C1419=RepPF!$L$4,RepPF!$L$4,0),Lists!$E$2))</f>
        <v>Все объекты</v>
      </c>
    </row>
    <row r="1420" spans="2:20" x14ac:dyDescent="0.25">
      <c r="B1420" s="7">
        <v>45686</v>
      </c>
      <c r="C1420" s="1" t="s">
        <v>202</v>
      </c>
      <c r="J1420" s="1" t="s">
        <v>125</v>
      </c>
      <c r="K1420" s="1" t="s">
        <v>73</v>
      </c>
      <c r="L1420" s="1">
        <v>0</v>
      </c>
      <c r="M1420" s="14">
        <v>0</v>
      </c>
      <c r="N1420" s="14">
        <v>5649.9999999999991</v>
      </c>
      <c r="T1420" s="10" t="str">
        <f>IF(RepPF!$L$4=Lists!$E$2,Lists!$E$2,IF(RepPF!$L$4&lt;&gt;"",IF($C1420=RepPF!$L$4,RepPF!$L$4,0),Lists!$E$2))</f>
        <v>Все объекты</v>
      </c>
    </row>
    <row r="1421" spans="2:20" x14ac:dyDescent="0.25">
      <c r="B1421" s="7">
        <v>45483</v>
      </c>
      <c r="C1421" s="1" t="s">
        <v>202</v>
      </c>
      <c r="J1421" s="1" t="s">
        <v>125</v>
      </c>
      <c r="K1421" s="1" t="s">
        <v>73</v>
      </c>
      <c r="L1421" s="1">
        <v>0</v>
      </c>
      <c r="M1421" s="14">
        <v>0</v>
      </c>
      <c r="N1421" s="14">
        <v>27170</v>
      </c>
      <c r="T1421" s="10" t="str">
        <f>IF(RepPF!$L$4=Lists!$E$2,Lists!$E$2,IF(RepPF!$L$4&lt;&gt;"",IF($C1421=RepPF!$L$4,RepPF!$L$4,0),Lists!$E$2))</f>
        <v>Все объекты</v>
      </c>
    </row>
    <row r="1422" spans="2:20" x14ac:dyDescent="0.25">
      <c r="B1422" s="7">
        <v>45483</v>
      </c>
      <c r="C1422" s="1" t="s">
        <v>202</v>
      </c>
      <c r="J1422" s="1" t="s">
        <v>125</v>
      </c>
      <c r="K1422" s="1" t="s">
        <v>85</v>
      </c>
      <c r="L1422" s="1">
        <v>0</v>
      </c>
      <c r="M1422" s="14">
        <v>0</v>
      </c>
      <c r="N1422" s="14">
        <v>2002</v>
      </c>
      <c r="T1422" s="10" t="str">
        <f>IF(RepPF!$L$4=Lists!$E$2,Lists!$E$2,IF(RepPF!$L$4&lt;&gt;"",IF($C1422=RepPF!$L$4,RepPF!$L$4,0),Lists!$E$2))</f>
        <v>Все объекты</v>
      </c>
    </row>
    <row r="1423" spans="2:20" x14ac:dyDescent="0.25">
      <c r="B1423" s="7">
        <v>45525</v>
      </c>
      <c r="C1423" s="1" t="s">
        <v>202</v>
      </c>
      <c r="J1423" s="1" t="s">
        <v>125</v>
      </c>
      <c r="K1423" s="1" t="s">
        <v>85</v>
      </c>
      <c r="L1423" s="1">
        <v>0</v>
      </c>
      <c r="M1423" s="14">
        <v>0</v>
      </c>
      <c r="N1423" s="14">
        <v>313.64999999999998</v>
      </c>
      <c r="T1423" s="10" t="str">
        <f>IF(RepPF!$L$4=Lists!$E$2,Lists!$E$2,IF(RepPF!$L$4&lt;&gt;"",IF($C1423=RepPF!$L$4,RepPF!$L$4,0),Lists!$E$2))</f>
        <v>Все объекты</v>
      </c>
    </row>
    <row r="1424" spans="2:20" x14ac:dyDescent="0.25">
      <c r="B1424" s="7">
        <v>45527</v>
      </c>
      <c r="C1424" s="1" t="s">
        <v>202</v>
      </c>
      <c r="J1424" s="1" t="s">
        <v>125</v>
      </c>
      <c r="K1424" s="1" t="s">
        <v>85</v>
      </c>
      <c r="L1424" s="1">
        <v>0</v>
      </c>
      <c r="M1424" s="14">
        <v>0</v>
      </c>
      <c r="N1424" s="14">
        <v>2456.4</v>
      </c>
      <c r="T1424" s="10" t="str">
        <f>IF(RepPF!$L$4=Lists!$E$2,Lists!$E$2,IF(RepPF!$L$4&lt;&gt;"",IF($C1424=RepPF!$L$4,RepPF!$L$4,0),Lists!$E$2))</f>
        <v>Все объекты</v>
      </c>
    </row>
    <row r="1425" spans="2:20" x14ac:dyDescent="0.25">
      <c r="B1425" s="7">
        <v>45549</v>
      </c>
      <c r="C1425" s="1" t="s">
        <v>202</v>
      </c>
      <c r="J1425" s="1" t="s">
        <v>125</v>
      </c>
      <c r="K1425" s="1" t="s">
        <v>85</v>
      </c>
      <c r="L1425" s="1">
        <v>0</v>
      </c>
      <c r="M1425" s="14">
        <v>0</v>
      </c>
      <c r="N1425" s="14">
        <v>5649.9999999999991</v>
      </c>
      <c r="T1425" s="10" t="str">
        <f>IF(RepPF!$L$4=Lists!$E$2,Lists!$E$2,IF(RepPF!$L$4&lt;&gt;"",IF($C1425=RepPF!$L$4,RepPF!$L$4,0),Lists!$E$2))</f>
        <v>Все объекты</v>
      </c>
    </row>
    <row r="1426" spans="2:20" x14ac:dyDescent="0.25">
      <c r="B1426" s="7">
        <v>45558</v>
      </c>
      <c r="C1426" s="1" t="s">
        <v>203</v>
      </c>
      <c r="J1426" s="1" t="s">
        <v>125</v>
      </c>
      <c r="K1426" s="1" t="s">
        <v>85</v>
      </c>
      <c r="L1426" s="1">
        <v>0</v>
      </c>
      <c r="M1426" s="14">
        <v>0</v>
      </c>
      <c r="N1426" s="14">
        <v>14371.5</v>
      </c>
      <c r="T1426" s="10" t="str">
        <f>IF(RepPF!$L$4=Lists!$E$2,Lists!$E$2,IF(RepPF!$L$4&lt;&gt;"",IF($C1426=RepPF!$L$4,RepPF!$L$4,0),Lists!$E$2))</f>
        <v>Все объекты</v>
      </c>
    </row>
    <row r="1427" spans="2:20" x14ac:dyDescent="0.25">
      <c r="B1427" s="7">
        <v>45504</v>
      </c>
      <c r="C1427" s="1" t="s">
        <v>203</v>
      </c>
      <c r="J1427" s="1" t="s">
        <v>125</v>
      </c>
      <c r="K1427" s="1" t="s">
        <v>85</v>
      </c>
      <c r="L1427" s="1">
        <v>0</v>
      </c>
      <c r="M1427" s="14">
        <v>0</v>
      </c>
      <c r="N1427" s="14">
        <v>8099</v>
      </c>
      <c r="T1427" s="10" t="str">
        <f>IF(RepPF!$L$4=Lists!$E$2,Lists!$E$2,IF(RepPF!$L$4&lt;&gt;"",IF($C1427=RepPF!$L$4,RepPF!$L$4,0),Lists!$E$2))</f>
        <v>Все объекты</v>
      </c>
    </row>
    <row r="1428" spans="2:20" x14ac:dyDescent="0.25">
      <c r="B1428" s="7">
        <v>45534</v>
      </c>
      <c r="C1428" s="1" t="s">
        <v>203</v>
      </c>
      <c r="J1428" s="1" t="s">
        <v>125</v>
      </c>
      <c r="K1428" s="1" t="s">
        <v>85</v>
      </c>
      <c r="L1428" s="1">
        <v>0</v>
      </c>
      <c r="M1428" s="14">
        <v>0</v>
      </c>
      <c r="N1428" s="14">
        <v>3690</v>
      </c>
      <c r="T1428" s="10" t="str">
        <f>IF(RepPF!$L$4=Lists!$E$2,Lists!$E$2,IF(RepPF!$L$4&lt;&gt;"",IF($C1428=RepPF!$L$4,RepPF!$L$4,0),Lists!$E$2))</f>
        <v>Все объекты</v>
      </c>
    </row>
    <row r="1429" spans="2:20" x14ac:dyDescent="0.25">
      <c r="B1429" s="7">
        <v>45546</v>
      </c>
      <c r="C1429" s="1" t="s">
        <v>203</v>
      </c>
      <c r="J1429" s="1" t="s">
        <v>125</v>
      </c>
      <c r="K1429" s="1" t="s">
        <v>85</v>
      </c>
      <c r="L1429" s="1">
        <v>0</v>
      </c>
      <c r="M1429" s="14">
        <v>0</v>
      </c>
      <c r="N1429" s="14">
        <v>11960</v>
      </c>
      <c r="T1429" s="10" t="str">
        <f>IF(RepPF!$L$4=Lists!$E$2,Lists!$E$2,IF(RepPF!$L$4&lt;&gt;"",IF($C1429=RepPF!$L$4,RepPF!$L$4,0),Lists!$E$2))</f>
        <v>Все объекты</v>
      </c>
    </row>
    <row r="1430" spans="2:20" x14ac:dyDescent="0.25">
      <c r="B1430" s="7">
        <v>45671</v>
      </c>
      <c r="C1430" s="1" t="s">
        <v>203</v>
      </c>
      <c r="J1430" s="1" t="s">
        <v>125</v>
      </c>
      <c r="K1430" s="1" t="s">
        <v>85</v>
      </c>
      <c r="L1430" s="1">
        <v>0</v>
      </c>
      <c r="M1430" s="14">
        <v>0</v>
      </c>
      <c r="N1430" s="14">
        <v>6214.9999999999991</v>
      </c>
      <c r="T1430" s="10" t="str">
        <f>IF(RepPF!$L$4=Lists!$E$2,Lists!$E$2,IF(RepPF!$L$4&lt;&gt;"",IF($C1430=RepPF!$L$4,RepPF!$L$4,0),Lists!$E$2))</f>
        <v>Все объекты</v>
      </c>
    </row>
    <row r="1431" spans="2:20" x14ac:dyDescent="0.25">
      <c r="B1431" s="7">
        <v>45639</v>
      </c>
      <c r="C1431" s="1" t="s">
        <v>203</v>
      </c>
      <c r="J1431" s="1" t="s">
        <v>125</v>
      </c>
      <c r="K1431" s="1" t="s">
        <v>85</v>
      </c>
      <c r="L1431" s="1">
        <v>0</v>
      </c>
      <c r="M1431" s="14">
        <v>0</v>
      </c>
      <c r="N1431" s="14">
        <v>14300</v>
      </c>
      <c r="T1431" s="10" t="str">
        <f>IF(RepPF!$L$4=Lists!$E$2,Lists!$E$2,IF(RepPF!$L$4&lt;&gt;"",IF($C1431=RepPF!$L$4,RepPF!$L$4,0),Lists!$E$2))</f>
        <v>Все объекты</v>
      </c>
    </row>
    <row r="1432" spans="2:20" x14ac:dyDescent="0.25">
      <c r="B1432" s="7">
        <v>45318</v>
      </c>
      <c r="C1432" s="1" t="s">
        <v>203</v>
      </c>
      <c r="J1432" s="1" t="s">
        <v>148</v>
      </c>
      <c r="K1432" s="1" t="s">
        <v>145</v>
      </c>
      <c r="L1432" s="1">
        <f>IF(OR(B1432=0,B1432=""),0,IF(COUNTIFS(Items!$E:$E,J1432,Items!$F:$F,K1432)+COUNTIFS(Items!$J:$J,J1432,Items!$K:$K,K1432)+COUNTIFS(Items!$O:$O,J1432,Items!$P:$P,K1432)=1,0,1))</f>
        <v>0</v>
      </c>
      <c r="M1432" s="14">
        <v>0</v>
      </c>
      <c r="N1432" s="14">
        <v>667742.53</v>
      </c>
      <c r="T1432" s="10" t="str">
        <f>IF(RepPF!$L$4=Lists!$E$2,Lists!$E$2,IF(RepPF!$L$4&lt;&gt;"",IF($C1432=RepPF!$L$4,RepPF!$L$4,0),Lists!$E$2))</f>
        <v>Все объекты</v>
      </c>
    </row>
    <row r="1433" spans="2:20" x14ac:dyDescent="0.25">
      <c r="B1433" s="7">
        <v>45490</v>
      </c>
      <c r="C1433" s="1" t="s">
        <v>203</v>
      </c>
      <c r="J1433" s="1" t="s">
        <v>148</v>
      </c>
      <c r="K1433" s="1" t="s">
        <v>146</v>
      </c>
      <c r="L1433" s="1">
        <f>IF(OR(B1433=0,B1433=""),0,IF(COUNTIFS(Items!$E:$E,J1433,Items!$F:$F,K1433)+COUNTIFS(Items!$J:$J,J1433,Items!$K:$K,K1433)+COUNTIFS(Items!$O:$O,J1433,Items!$P:$P,K1433)=1,0,1))</f>
        <v>0</v>
      </c>
      <c r="M1433" s="14">
        <v>0</v>
      </c>
      <c r="N1433" s="14">
        <v>151290</v>
      </c>
      <c r="T1433" s="10" t="str">
        <f>IF(RepPF!$L$4=Lists!$E$2,Lists!$E$2,IF(RepPF!$L$4&lt;&gt;"",IF($C1433=RepPF!$L$4,RepPF!$L$4,0),Lists!$E$2))</f>
        <v>Все объекты</v>
      </c>
    </row>
    <row r="1434" spans="2:20" x14ac:dyDescent="0.25">
      <c r="B1434" s="7">
        <v>45580</v>
      </c>
      <c r="C1434" s="1" t="s">
        <v>203</v>
      </c>
      <c r="J1434" s="1" t="s">
        <v>148</v>
      </c>
      <c r="K1434" s="1" t="s">
        <v>146</v>
      </c>
      <c r="L1434" s="1">
        <f>IF(OR(B1434=0,B1434=""),0,IF(COUNTIFS(Items!$E:$E,J1434,Items!$F:$F,K1434)+COUNTIFS(Items!$J:$J,J1434,Items!$K:$K,K1434)+COUNTIFS(Items!$O:$O,J1434,Items!$P:$P,K1434)=1,0,1))</f>
        <v>0</v>
      </c>
      <c r="M1434" s="14">
        <v>0</v>
      </c>
      <c r="N1434" s="14">
        <v>170660</v>
      </c>
      <c r="T1434" s="10" t="str">
        <f>IF(RepPF!$L$4=Lists!$E$2,Lists!$E$2,IF(RepPF!$L$4&lt;&gt;"",IF($C1434=RepPF!$L$4,RepPF!$L$4,0),Lists!$E$2))</f>
        <v>Все объекты</v>
      </c>
    </row>
    <row r="1435" spans="2:20" x14ac:dyDescent="0.25">
      <c r="B1435" s="7">
        <v>45580</v>
      </c>
      <c r="C1435" s="1" t="s">
        <v>203</v>
      </c>
      <c r="J1435" s="1" t="s">
        <v>148</v>
      </c>
      <c r="K1435" s="1" t="s">
        <v>146</v>
      </c>
      <c r="L1435" s="1">
        <f>IF(OR(B1435=0,B1435=""),0,IF(COUNTIFS(Items!$E:$E,J1435,Items!$F:$F,K1435)+COUNTIFS(Items!$J:$J,J1435,Items!$K:$K,K1435)+COUNTIFS(Items!$O:$O,J1435,Items!$P:$P,K1435)=1,0,1))</f>
        <v>0</v>
      </c>
      <c r="M1435" s="14">
        <v>0</v>
      </c>
      <c r="N1435" s="14">
        <v>215829.99999999997</v>
      </c>
      <c r="T1435" s="10" t="str">
        <f>IF(RepPF!$L$4=Lists!$E$2,Lists!$E$2,IF(RepPF!$L$4&lt;&gt;"",IF($C1435=RepPF!$L$4,RepPF!$L$4,0),Lists!$E$2))</f>
        <v>Все объекты</v>
      </c>
    </row>
    <row r="1436" spans="2:20" x14ac:dyDescent="0.25">
      <c r="B1436" s="7">
        <v>45613</v>
      </c>
      <c r="C1436" s="1" t="s">
        <v>203</v>
      </c>
      <c r="J1436" s="1" t="s">
        <v>148</v>
      </c>
      <c r="K1436" s="1" t="s">
        <v>147</v>
      </c>
      <c r="L1436" s="1">
        <f>IF(OR(B1436=0,B1436=""),0,IF(COUNTIFS(Items!$E:$E,J1436,Items!$F:$F,K1436)+COUNTIFS(Items!$J:$J,J1436,Items!$K:$K,K1436)+COUNTIFS(Items!$O:$O,J1436,Items!$P:$P,K1436)=1,0,1))</f>
        <v>0</v>
      </c>
      <c r="M1436" s="14">
        <v>0</v>
      </c>
      <c r="N1436" s="14">
        <v>785070</v>
      </c>
      <c r="T1436" s="10" t="str">
        <f>IF(RepPF!$L$4=Lists!$E$2,Lists!$E$2,IF(RepPF!$L$4&lt;&gt;"",IF($C1436=RepPF!$L$4,RepPF!$L$4,0),Lists!$E$2))</f>
        <v>Все объекты</v>
      </c>
    </row>
    <row r="1437" spans="2:20" x14ac:dyDescent="0.25">
      <c r="B1437" s="7">
        <v>45671</v>
      </c>
      <c r="C1437" s="1" t="s">
        <v>203</v>
      </c>
      <c r="J1437" s="1" t="s">
        <v>148</v>
      </c>
      <c r="K1437" s="1" t="s">
        <v>147</v>
      </c>
      <c r="L1437" s="1">
        <f>IF(OR(B1437=0,B1437=""),0,IF(COUNTIFS(Items!$E:$E,J1437,Items!$F:$F,K1437)+COUNTIFS(Items!$J:$J,J1437,Items!$K:$K,K1437)+COUNTIFS(Items!$O:$O,J1437,Items!$P:$P,K1437)=1,0,1))</f>
        <v>0</v>
      </c>
      <c r="M1437" s="14">
        <v>0</v>
      </c>
      <c r="N1437" s="14">
        <v>46097.87</v>
      </c>
      <c r="T1437" s="10" t="str">
        <f>IF(RepPF!$L$4=Lists!$E$2,Lists!$E$2,IF(RepPF!$L$4&lt;&gt;"",IF($C1437=RepPF!$L$4,RepPF!$L$4,0),Lists!$E$2))</f>
        <v>Все объекты</v>
      </c>
    </row>
    <row r="1438" spans="2:20" x14ac:dyDescent="0.25">
      <c r="B1438" s="7">
        <v>45503</v>
      </c>
      <c r="C1438" s="1" t="s">
        <v>203</v>
      </c>
      <c r="J1438" s="1" t="s">
        <v>148</v>
      </c>
      <c r="K1438" s="1" t="s">
        <v>147</v>
      </c>
      <c r="L1438" s="1">
        <f>IF(OR(B1438=0,B1438=""),0,IF(COUNTIFS(Items!$E:$E,J1438,Items!$F:$F,K1438)+COUNTIFS(Items!$J:$J,J1438,Items!$K:$K,K1438)+COUNTIFS(Items!$O:$O,J1438,Items!$P:$P,K1438)=1,0,1))</f>
        <v>0</v>
      </c>
      <c r="M1438" s="14">
        <v>0</v>
      </c>
      <c r="N1438" s="14">
        <v>21746.400000000001</v>
      </c>
      <c r="T1438" s="10" t="str">
        <f>IF(RepPF!$L$4=Lists!$E$2,Lists!$E$2,IF(RepPF!$L$4&lt;&gt;"",IF($C1438=RepPF!$L$4,RepPF!$L$4,0),Lists!$E$2))</f>
        <v>Все объекты</v>
      </c>
    </row>
    <row r="1439" spans="2:20" x14ac:dyDescent="0.25">
      <c r="B1439" s="7">
        <v>45503</v>
      </c>
      <c r="C1439" s="1" t="s">
        <v>203</v>
      </c>
      <c r="J1439" s="1" t="s">
        <v>148</v>
      </c>
      <c r="K1439" s="1" t="s">
        <v>128</v>
      </c>
      <c r="L1439" s="1">
        <f>IF(OR(B1439=0,B1439=""),0,IF(COUNTIFS(Items!$E:$E,J1439,Items!$F:$F,K1439)+COUNTIFS(Items!$J:$J,J1439,Items!$K:$K,K1439)+COUNTIFS(Items!$O:$O,J1439,Items!$P:$P,K1439)=1,0,1))</f>
        <v>0</v>
      </c>
      <c r="M1439" s="14">
        <v>0</v>
      </c>
      <c r="N1439" s="14">
        <v>15053.04</v>
      </c>
      <c r="T1439" s="10" t="str">
        <f>IF(RepPF!$L$4=Lists!$E$2,Lists!$E$2,IF(RepPF!$L$4&lt;&gt;"",IF($C1439=RepPF!$L$4,RepPF!$L$4,0),Lists!$E$2))</f>
        <v>Все объекты</v>
      </c>
    </row>
    <row r="1440" spans="2:20" x14ac:dyDescent="0.25">
      <c r="B1440" s="7">
        <v>45503</v>
      </c>
      <c r="C1440" s="1" t="s">
        <v>203</v>
      </c>
      <c r="J1440" s="1" t="s">
        <v>148</v>
      </c>
      <c r="K1440" s="1" t="s">
        <v>128</v>
      </c>
      <c r="L1440" s="1">
        <f>IF(OR(B1440=0,B1440=""),0,IF(COUNTIFS(Items!$E:$E,J1440,Items!$F:$F,K1440)+COUNTIFS(Items!$J:$J,J1440,Items!$K:$K,K1440)+COUNTIFS(Items!$O:$O,J1440,Items!$P:$P,K1440)=1,0,1))</f>
        <v>0</v>
      </c>
      <c r="M1440" s="14">
        <v>0</v>
      </c>
      <c r="N1440" s="14">
        <v>4445.4199999999992</v>
      </c>
      <c r="T1440" s="10" t="str">
        <f>IF(RepPF!$L$4=Lists!$E$2,Lists!$E$2,IF(RepPF!$L$4&lt;&gt;"",IF($C1440=RepPF!$L$4,RepPF!$L$4,0),Lists!$E$2))</f>
        <v>Все объекты</v>
      </c>
    </row>
    <row r="1441" spans="2:20" x14ac:dyDescent="0.25">
      <c r="B1441" s="7">
        <v>45503</v>
      </c>
      <c r="C1441" s="1" t="s">
        <v>203</v>
      </c>
      <c r="J1441" s="1" t="s">
        <v>148</v>
      </c>
      <c r="K1441" s="1" t="s">
        <v>128</v>
      </c>
      <c r="L1441" s="1">
        <f>IF(OR(B1441=0,B1441=""),0,IF(COUNTIFS(Items!$E:$E,J1441,Items!$F:$F,K1441)+COUNTIFS(Items!$J:$J,J1441,Items!$K:$K,K1441)+COUNTIFS(Items!$O:$O,J1441,Items!$P:$P,K1441)=1,0,1))</f>
        <v>0</v>
      </c>
      <c r="M1441" s="14">
        <v>0</v>
      </c>
      <c r="N1441" s="14">
        <v>4610.32</v>
      </c>
      <c r="T1441" s="10" t="str">
        <f>IF(RepPF!$L$4=Lists!$E$2,Lists!$E$2,IF(RepPF!$L$4&lt;&gt;"",IF($C1441=RepPF!$L$4,RepPF!$L$4,0),Lists!$E$2))</f>
        <v>Все объекты</v>
      </c>
    </row>
    <row r="1442" spans="2:20" x14ac:dyDescent="0.25">
      <c r="B1442" s="7">
        <v>45536</v>
      </c>
      <c r="C1442" s="1" t="s">
        <v>203</v>
      </c>
      <c r="J1442" s="1" t="s">
        <v>148</v>
      </c>
      <c r="K1442" s="1" t="s">
        <v>128</v>
      </c>
      <c r="L1442" s="1">
        <f>IF(OR(B1442=0,B1442=""),0,IF(COUNTIFS(Items!$E:$E,J1442,Items!$F:$F,K1442)+COUNTIFS(Items!$J:$J,J1442,Items!$K:$K,K1442)+COUNTIFS(Items!$O:$O,J1442,Items!$P:$P,K1442)=1,0,1))</f>
        <v>0</v>
      </c>
      <c r="M1442" s="14">
        <v>0</v>
      </c>
      <c r="N1442" s="14">
        <v>4258.8</v>
      </c>
      <c r="T1442" s="10" t="str">
        <f>IF(RepPF!$L$4=Lists!$E$2,Lists!$E$2,IF(RepPF!$L$4&lt;&gt;"",IF($C1442=RepPF!$L$4,RepPF!$L$4,0),Lists!$E$2))</f>
        <v>Все объекты</v>
      </c>
    </row>
    <row r="1443" spans="2:20" x14ac:dyDescent="0.25">
      <c r="B1443" s="7">
        <v>45537</v>
      </c>
      <c r="C1443" s="1" t="s">
        <v>203</v>
      </c>
      <c r="J1443" s="1" t="s">
        <v>148</v>
      </c>
      <c r="K1443" s="1" t="s">
        <v>128</v>
      </c>
      <c r="L1443" s="1">
        <f>IF(OR(B1443=0,B1443=""),0,IF(COUNTIFS(Items!$E:$E,J1443,Items!$F:$F,K1443)+COUNTIFS(Items!$J:$J,J1443,Items!$K:$K,K1443)+COUNTIFS(Items!$O:$O,J1443,Items!$P:$P,K1443)=1,0,1))</f>
        <v>0</v>
      </c>
      <c r="M1443" s="14">
        <v>0</v>
      </c>
      <c r="N1443" s="14">
        <v>4594.05</v>
      </c>
      <c r="T1443" s="10" t="str">
        <f>IF(RepPF!$L$4=Lists!$E$2,Lists!$E$2,IF(RepPF!$L$4&lt;&gt;"",IF($C1443=RepPF!$L$4,RepPF!$L$4,0),Lists!$E$2))</f>
        <v>Все объекты</v>
      </c>
    </row>
    <row r="1444" spans="2:20" x14ac:dyDescent="0.25">
      <c r="B1444" s="7">
        <v>45556</v>
      </c>
      <c r="C1444" s="1" t="s">
        <v>203</v>
      </c>
      <c r="J1444" s="1" t="s">
        <v>148</v>
      </c>
      <c r="K1444" s="1" t="s">
        <v>128</v>
      </c>
      <c r="L1444" s="1">
        <f>IF(OR(B1444=0,B1444=""),0,IF(COUNTIFS(Items!$E:$E,J1444,Items!$F:$F,K1444)+COUNTIFS(Items!$J:$J,J1444,Items!$K:$K,K1444)+COUNTIFS(Items!$O:$O,J1444,Items!$P:$P,K1444)=1,0,1))</f>
        <v>0</v>
      </c>
      <c r="M1444" s="14">
        <v>0</v>
      </c>
      <c r="N1444" s="14">
        <v>2300</v>
      </c>
      <c r="T1444" s="10" t="str">
        <f>IF(RepPF!$L$4=Lists!$E$2,Lists!$E$2,IF(RepPF!$L$4&lt;&gt;"",IF($C1444=RepPF!$L$4,RepPF!$L$4,0),Lists!$E$2))</f>
        <v>Все объекты</v>
      </c>
    </row>
    <row r="1445" spans="2:20" x14ac:dyDescent="0.25">
      <c r="B1445" s="7">
        <v>45596</v>
      </c>
      <c r="C1445" s="1" t="s">
        <v>203</v>
      </c>
      <c r="J1445" s="1" t="s">
        <v>148</v>
      </c>
      <c r="K1445" s="1" t="s">
        <v>128</v>
      </c>
      <c r="L1445" s="1">
        <f>IF(OR(B1445=0,B1445=""),0,IF(COUNTIFS(Items!$E:$E,J1445,Items!$F:$F,K1445)+COUNTIFS(Items!$J:$J,J1445,Items!$K:$K,K1445)+COUNTIFS(Items!$O:$O,J1445,Items!$P:$P,K1445)=1,0,1))</f>
        <v>0</v>
      </c>
      <c r="M1445" s="14">
        <v>0</v>
      </c>
      <c r="N1445" s="14">
        <v>2147</v>
      </c>
      <c r="T1445" s="10" t="str">
        <f>IF(RepPF!$L$4=Lists!$E$2,Lists!$E$2,IF(RepPF!$L$4&lt;&gt;"",IF($C1445=RepPF!$L$4,RepPF!$L$4,0),Lists!$E$2))</f>
        <v>Все объекты</v>
      </c>
    </row>
    <row r="1446" spans="2:20" x14ac:dyDescent="0.25">
      <c r="B1446" s="7">
        <v>45616</v>
      </c>
      <c r="C1446" s="1" t="s">
        <v>203</v>
      </c>
      <c r="J1446" s="1" t="s">
        <v>148</v>
      </c>
      <c r="K1446" s="1" t="s">
        <v>128</v>
      </c>
      <c r="L1446" s="1">
        <f>IF(OR(B1446=0,B1446=""),0,IF(COUNTIFS(Items!$E:$E,J1446,Items!$F:$F,K1446)+COUNTIFS(Items!$J:$J,J1446,Items!$K:$K,K1446)+COUNTIFS(Items!$O:$O,J1446,Items!$P:$P,K1446)=1,0,1))</f>
        <v>0</v>
      </c>
      <c r="M1446" s="14">
        <v>0</v>
      </c>
      <c r="N1446" s="14">
        <v>3233.23</v>
      </c>
      <c r="T1446" s="10" t="str">
        <f>IF(RepPF!$L$4=Lists!$E$2,Lists!$E$2,IF(RepPF!$L$4&lt;&gt;"",IF($C1446=RepPF!$L$4,RepPF!$L$4,0),Lists!$E$2))</f>
        <v>Все объекты</v>
      </c>
    </row>
    <row r="1447" spans="2:20" x14ac:dyDescent="0.25">
      <c r="B1447" s="7">
        <v>45616</v>
      </c>
      <c r="C1447" s="1" t="s">
        <v>203</v>
      </c>
      <c r="J1447" s="1" t="s">
        <v>148</v>
      </c>
      <c r="K1447" s="1" t="s">
        <v>128</v>
      </c>
      <c r="L1447" s="1">
        <f>IF(OR(B1447=0,B1447=""),0,IF(COUNTIFS(Items!$E:$E,J1447,Items!$F:$F,K1447)+COUNTIFS(Items!$J:$J,J1447,Items!$K:$K,K1447)+COUNTIFS(Items!$O:$O,J1447,Items!$P:$P,K1447)=1,0,1))</f>
        <v>0</v>
      </c>
      <c r="M1447" s="14">
        <v>0</v>
      </c>
      <c r="N1447" s="14">
        <v>120193.71</v>
      </c>
      <c r="T1447" s="10" t="str">
        <f>IF(RepPF!$L$4=Lists!$E$2,Lists!$E$2,IF(RepPF!$L$4&lt;&gt;"",IF($C1447=RepPF!$L$4,RepPF!$L$4,0),Lists!$E$2))</f>
        <v>Все объекты</v>
      </c>
    </row>
    <row r="1448" spans="2:20" x14ac:dyDescent="0.25">
      <c r="B1448" s="7">
        <v>45626</v>
      </c>
      <c r="C1448" s="1" t="s">
        <v>203</v>
      </c>
      <c r="J1448" s="1" t="s">
        <v>148</v>
      </c>
      <c r="K1448" s="1" t="s">
        <v>128</v>
      </c>
      <c r="L1448" s="1">
        <f>IF(OR(B1448=0,B1448=""),0,IF(COUNTIFS(Items!$E:$E,J1448,Items!$F:$F,K1448)+COUNTIFS(Items!$J:$J,J1448,Items!$K:$K,K1448)+COUNTIFS(Items!$O:$O,J1448,Items!$P:$P,K1448)=1,0,1))</f>
        <v>0</v>
      </c>
      <c r="M1448" s="14">
        <v>0</v>
      </c>
      <c r="N1448" s="14">
        <v>10543.56</v>
      </c>
      <c r="T1448" s="10" t="str">
        <f>IF(RepPF!$L$4=Lists!$E$2,Lists!$E$2,IF(RepPF!$L$4&lt;&gt;"",IF($C1448=RepPF!$L$4,RepPF!$L$4,0),Lists!$E$2))</f>
        <v>Все объекты</v>
      </c>
    </row>
    <row r="1449" spans="2:20" x14ac:dyDescent="0.25">
      <c r="B1449" s="7">
        <v>45639</v>
      </c>
      <c r="C1449" s="1" t="s">
        <v>194</v>
      </c>
      <c r="J1449" s="1" t="s">
        <v>148</v>
      </c>
      <c r="K1449" s="1" t="s">
        <v>128</v>
      </c>
      <c r="L1449" s="1">
        <f>IF(OR(B1449=0,B1449=""),0,IF(COUNTIFS(Items!$E:$E,J1449,Items!$F:$F,K1449)+COUNTIFS(Items!$J:$J,J1449,Items!$K:$K,K1449)+COUNTIFS(Items!$O:$O,J1449,Items!$P:$P,K1449)=1,0,1))</f>
        <v>0</v>
      </c>
      <c r="M1449" s="14">
        <v>0</v>
      </c>
      <c r="N1449" s="14">
        <v>254131.6</v>
      </c>
      <c r="T1449" s="10" t="str">
        <f>IF(RepPF!$L$4=Lists!$E$2,Lists!$E$2,IF(RepPF!$L$4&lt;&gt;"",IF($C1449=RepPF!$L$4,RepPF!$L$4,0),Lists!$E$2))</f>
        <v>Все объекты</v>
      </c>
    </row>
    <row r="1450" spans="2:20" x14ac:dyDescent="0.25">
      <c r="B1450" s="7">
        <v>45666</v>
      </c>
      <c r="C1450" s="1" t="s">
        <v>194</v>
      </c>
      <c r="J1450" s="1" t="s">
        <v>148</v>
      </c>
      <c r="K1450" s="1" t="s">
        <v>128</v>
      </c>
      <c r="L1450" s="1">
        <f>IF(OR(B1450=0,B1450=""),0,IF(COUNTIFS(Items!$E:$E,J1450,Items!$F:$F,K1450)+COUNTIFS(Items!$J:$J,J1450,Items!$K:$K,K1450)+COUNTIFS(Items!$O:$O,J1450,Items!$P:$P,K1450)=1,0,1))</f>
        <v>0</v>
      </c>
      <c r="M1450" s="14">
        <v>0</v>
      </c>
      <c r="N1450" s="14">
        <v>2655.4999999999995</v>
      </c>
      <c r="T1450" s="10" t="str">
        <f>IF(RepPF!$L$4=Lists!$E$2,Lists!$E$2,IF(RepPF!$L$4&lt;&gt;"",IF($C1450=RepPF!$L$4,RepPF!$L$4,0),Lists!$E$2))</f>
        <v>Все объекты</v>
      </c>
    </row>
    <row r="1451" spans="2:20" x14ac:dyDescent="0.25">
      <c r="B1451" s="7">
        <v>45650</v>
      </c>
      <c r="C1451" s="1" t="s">
        <v>194</v>
      </c>
      <c r="J1451" s="1" t="s">
        <v>148</v>
      </c>
      <c r="K1451" s="1" t="s">
        <v>128</v>
      </c>
      <c r="L1451" s="1">
        <f>IF(OR(B1451=0,B1451=""),0,IF(COUNTIFS(Items!$E:$E,J1451,Items!$F:$F,K1451)+COUNTIFS(Items!$J:$J,J1451,Items!$K:$K,K1451)+COUNTIFS(Items!$O:$O,J1451,Items!$P:$P,K1451)=1,0,1))</f>
        <v>0</v>
      </c>
      <c r="M1451" s="14">
        <v>0</v>
      </c>
      <c r="N1451" s="14">
        <v>4290</v>
      </c>
      <c r="T1451" s="10" t="str">
        <f>IF(RepPF!$L$4=Lists!$E$2,Lists!$E$2,IF(RepPF!$L$4&lt;&gt;"",IF($C1451=RepPF!$L$4,RepPF!$L$4,0),Lists!$E$2))</f>
        <v>Все объекты</v>
      </c>
    </row>
    <row r="1452" spans="2:20" x14ac:dyDescent="0.25">
      <c r="B1452" s="7">
        <v>45651</v>
      </c>
      <c r="C1452" s="1" t="s">
        <v>194</v>
      </c>
      <c r="J1452" s="1" t="s">
        <v>148</v>
      </c>
      <c r="K1452" s="1" t="s">
        <v>128</v>
      </c>
      <c r="L1452" s="1">
        <f>IF(OR(B1452=0,B1452=""),0,IF(COUNTIFS(Items!$E:$E,J1452,Items!$F:$F,K1452)+COUNTIFS(Items!$J:$J,J1452,Items!$K:$K,K1452)+COUNTIFS(Items!$O:$O,J1452,Items!$P:$P,K1452)=1,0,1))</f>
        <v>0</v>
      </c>
      <c r="M1452" s="14">
        <v>0</v>
      </c>
      <c r="N1452" s="14">
        <v>910</v>
      </c>
      <c r="T1452" s="10" t="str">
        <f>IF(RepPF!$L$4=Lists!$E$2,Lists!$E$2,IF(RepPF!$L$4&lt;&gt;"",IF($C1452=RepPF!$L$4,RepPF!$L$4,0),Lists!$E$2))</f>
        <v>Все объекты</v>
      </c>
    </row>
    <row r="1453" spans="2:20" x14ac:dyDescent="0.25">
      <c r="B1453" s="7">
        <v>45372</v>
      </c>
      <c r="C1453" s="1" t="s">
        <v>194</v>
      </c>
      <c r="J1453" s="1" t="s">
        <v>148</v>
      </c>
      <c r="K1453" s="1" t="s">
        <v>128</v>
      </c>
      <c r="L1453" s="1">
        <f>IF(OR(B1453=0,B1453=""),0,IF(COUNTIFS(Items!$E:$E,J1453,Items!$F:$F,K1453)+COUNTIFS(Items!$J:$J,J1453,Items!$K:$K,K1453)+COUNTIFS(Items!$O:$O,J1453,Items!$P:$P,K1453)=1,0,1))</f>
        <v>0</v>
      </c>
      <c r="M1453" s="14">
        <v>0</v>
      </c>
      <c r="N1453" s="14">
        <v>1063.95</v>
      </c>
      <c r="T1453" s="10" t="str">
        <f>IF(RepPF!$L$4=Lists!$E$2,Lists!$E$2,IF(RepPF!$L$4&lt;&gt;"",IF($C1453=RepPF!$L$4,RepPF!$L$4,0),Lists!$E$2))</f>
        <v>Все объекты</v>
      </c>
    </row>
    <row r="1454" spans="2:20" x14ac:dyDescent="0.25">
      <c r="B1454" s="7">
        <v>45384</v>
      </c>
      <c r="C1454" s="1" t="s">
        <v>194</v>
      </c>
      <c r="J1454" s="1" t="s">
        <v>148</v>
      </c>
      <c r="K1454" s="1" t="s">
        <v>128</v>
      </c>
      <c r="L1454" s="1">
        <f>IF(OR(B1454=0,B1454=""),0,IF(COUNTIFS(Items!$E:$E,J1454,Items!$F:$F,K1454)+COUNTIFS(Items!$J:$J,J1454,Items!$K:$K,K1454)+COUNTIFS(Items!$O:$O,J1454,Items!$P:$P,K1454)=1,0,1))</f>
        <v>0</v>
      </c>
      <c r="M1454" s="14">
        <v>0</v>
      </c>
      <c r="N1454" s="14">
        <v>12929.68</v>
      </c>
      <c r="T1454" s="10" t="str">
        <f>IF(RepPF!$L$4=Lists!$E$2,Lists!$E$2,IF(RepPF!$L$4&lt;&gt;"",IF($C1454=RepPF!$L$4,RepPF!$L$4,0),Lists!$E$2))</f>
        <v>Все объекты</v>
      </c>
    </row>
    <row r="1455" spans="2:20" x14ac:dyDescent="0.25">
      <c r="B1455" s="7">
        <v>45399</v>
      </c>
      <c r="C1455" s="1" t="s">
        <v>194</v>
      </c>
      <c r="J1455" s="1" t="s">
        <v>148</v>
      </c>
      <c r="K1455" s="1" t="s">
        <v>128</v>
      </c>
      <c r="L1455" s="1">
        <f>IF(OR(B1455=0,B1455=""),0,IF(COUNTIFS(Items!$E:$E,J1455,Items!$F:$F,K1455)+COUNTIFS(Items!$J:$J,J1455,Items!$K:$K,K1455)+COUNTIFS(Items!$O:$O,J1455,Items!$P:$P,K1455)=1,0,1))</f>
        <v>0</v>
      </c>
      <c r="M1455" s="14">
        <v>0</v>
      </c>
      <c r="N1455" s="14">
        <v>5226.2499999999991</v>
      </c>
      <c r="T1455" s="10" t="str">
        <f>IF(RepPF!$L$4=Lists!$E$2,Lists!$E$2,IF(RepPF!$L$4&lt;&gt;"",IF($C1455=RepPF!$L$4,RepPF!$L$4,0),Lists!$E$2))</f>
        <v>Все объекты</v>
      </c>
    </row>
    <row r="1456" spans="2:20" x14ac:dyDescent="0.25">
      <c r="B1456" s="7">
        <v>45401</v>
      </c>
      <c r="C1456" s="1" t="s">
        <v>194</v>
      </c>
      <c r="J1456" s="1" t="s">
        <v>148</v>
      </c>
      <c r="K1456" s="1" t="s">
        <v>128</v>
      </c>
      <c r="L1456" s="1">
        <f>IF(OR(B1456=0,B1456=""),0,IF(COUNTIFS(Items!$E:$E,J1456,Items!$F:$F,K1456)+COUNTIFS(Items!$J:$J,J1456,Items!$K:$K,K1456)+COUNTIFS(Items!$O:$O,J1456,Items!$P:$P,K1456)=1,0,1))</f>
        <v>0</v>
      </c>
      <c r="M1456" s="14">
        <v>0</v>
      </c>
      <c r="N1456" s="14">
        <v>8095.23</v>
      </c>
      <c r="T1456" s="10" t="str">
        <f>IF(RepPF!$L$4=Lists!$E$2,Lists!$E$2,IF(RepPF!$L$4&lt;&gt;"",IF($C1456=RepPF!$L$4,RepPF!$L$4,0),Lists!$E$2))</f>
        <v>Все объекты</v>
      </c>
    </row>
    <row r="1457" spans="2:20" x14ac:dyDescent="0.25">
      <c r="B1457" s="7">
        <v>45401</v>
      </c>
      <c r="C1457" s="1" t="s">
        <v>194</v>
      </c>
      <c r="J1457" s="1" t="s">
        <v>148</v>
      </c>
      <c r="K1457" s="1" t="s">
        <v>128</v>
      </c>
      <c r="L1457" s="1">
        <f>IF(OR(B1457=0,B1457=""),0,IF(COUNTIFS(Items!$E:$E,J1457,Items!$F:$F,K1457)+COUNTIFS(Items!$J:$J,J1457,Items!$K:$K,K1457)+COUNTIFS(Items!$O:$O,J1457,Items!$P:$P,K1457)=1,0,1))</f>
        <v>0</v>
      </c>
      <c r="M1457" s="14">
        <v>0</v>
      </c>
      <c r="N1457" s="14">
        <v>9219.2100000000009</v>
      </c>
      <c r="T1457" s="10" t="str">
        <f>IF(RepPF!$L$4=Lists!$E$2,Lists!$E$2,IF(RepPF!$L$4&lt;&gt;"",IF($C1457=RepPF!$L$4,RepPF!$L$4,0),Lists!$E$2))</f>
        <v>Все объекты</v>
      </c>
    </row>
    <row r="1458" spans="2:20" x14ac:dyDescent="0.25">
      <c r="B1458" s="7">
        <v>45434</v>
      </c>
      <c r="C1458" s="1" t="s">
        <v>194</v>
      </c>
      <c r="J1458" s="1" t="s">
        <v>148</v>
      </c>
      <c r="K1458" s="1" t="s">
        <v>128</v>
      </c>
      <c r="L1458" s="1">
        <f>IF(OR(B1458=0,B1458=""),0,IF(COUNTIFS(Items!$E:$E,J1458,Items!$F:$F,K1458)+COUNTIFS(Items!$J:$J,J1458,Items!$K:$K,K1458)+COUNTIFS(Items!$O:$O,J1458,Items!$P:$P,K1458)=1,0,1))</f>
        <v>0</v>
      </c>
      <c r="M1458" s="14">
        <v>0</v>
      </c>
      <c r="N1458" s="14">
        <v>3810.54</v>
      </c>
      <c r="T1458" s="10" t="str">
        <f>IF(RepPF!$L$4=Lists!$E$2,Lists!$E$2,IF(RepPF!$L$4&lt;&gt;"",IF($C1458=RepPF!$L$4,RepPF!$L$4,0),Lists!$E$2))</f>
        <v>Все объекты</v>
      </c>
    </row>
    <row r="1459" spans="2:20" x14ac:dyDescent="0.25">
      <c r="B1459" s="7">
        <v>45434</v>
      </c>
      <c r="C1459" s="1" t="s">
        <v>194</v>
      </c>
      <c r="J1459" s="1" t="s">
        <v>148</v>
      </c>
      <c r="K1459" s="1" t="s">
        <v>128</v>
      </c>
      <c r="L1459" s="1">
        <f>IF(OR(B1459=0,B1459=""),0,IF(COUNTIFS(Items!$E:$E,J1459,Items!$F:$F,K1459)+COUNTIFS(Items!$J:$J,J1459,Items!$K:$K,K1459)+COUNTIFS(Items!$O:$O,J1459,Items!$P:$P,K1459)=1,0,1))</f>
        <v>0</v>
      </c>
      <c r="M1459" s="14">
        <v>0</v>
      </c>
      <c r="N1459" s="14">
        <v>2335.8616000000002</v>
      </c>
      <c r="T1459" s="10" t="str">
        <f>IF(RepPF!$L$4=Lists!$E$2,Lists!$E$2,IF(RepPF!$L$4&lt;&gt;"",IF($C1459=RepPF!$L$4,RepPF!$L$4,0),Lists!$E$2))</f>
        <v>Все объекты</v>
      </c>
    </row>
    <row r="1460" spans="2:20" x14ac:dyDescent="0.25">
      <c r="B1460" s="7">
        <v>45440</v>
      </c>
      <c r="C1460" s="1" t="s">
        <v>194</v>
      </c>
      <c r="J1460" s="1" t="s">
        <v>148</v>
      </c>
      <c r="K1460" s="1" t="s">
        <v>128</v>
      </c>
      <c r="L1460" s="1">
        <f>IF(OR(B1460=0,B1460=""),0,IF(COUNTIFS(Items!$E:$E,J1460,Items!$F:$F,K1460)+COUNTIFS(Items!$J:$J,J1460,Items!$K:$K,K1460)+COUNTIFS(Items!$O:$O,J1460,Items!$P:$P,K1460)=1,0,1))</f>
        <v>0</v>
      </c>
      <c r="M1460" s="14">
        <v>0</v>
      </c>
      <c r="N1460" s="14">
        <v>2701.1971999999996</v>
      </c>
      <c r="T1460" s="10" t="str">
        <f>IF(RepPF!$L$4=Lists!$E$2,Lists!$E$2,IF(RepPF!$L$4&lt;&gt;"",IF($C1460=RepPF!$L$4,RepPF!$L$4,0),Lists!$E$2))</f>
        <v>Все объекты</v>
      </c>
    </row>
    <row r="1461" spans="2:20" x14ac:dyDescent="0.25">
      <c r="B1461" s="7">
        <v>45443</v>
      </c>
      <c r="C1461" s="1" t="s">
        <v>194</v>
      </c>
      <c r="J1461" s="1" t="s">
        <v>148</v>
      </c>
      <c r="K1461" s="1" t="s">
        <v>128</v>
      </c>
      <c r="L1461" s="1">
        <f>IF(OR(B1461=0,B1461=""),0,IF(COUNTIFS(Items!$E:$E,J1461,Items!$F:$F,K1461)+COUNTIFS(Items!$J:$J,J1461,Items!$K:$K,K1461)+COUNTIFS(Items!$O:$O,J1461,Items!$P:$P,K1461)=1,0,1))</f>
        <v>0</v>
      </c>
      <c r="M1461" s="14">
        <v>0</v>
      </c>
      <c r="N1461" s="14">
        <v>1544.3999999999999</v>
      </c>
      <c r="T1461" s="10" t="str">
        <f>IF(RepPF!$L$4=Lists!$E$2,Lists!$E$2,IF(RepPF!$L$4&lt;&gt;"",IF($C1461=RepPF!$L$4,RepPF!$L$4,0),Lists!$E$2))</f>
        <v>Все объекты</v>
      </c>
    </row>
    <row r="1462" spans="2:20" x14ac:dyDescent="0.25">
      <c r="B1462" s="7">
        <v>45666</v>
      </c>
      <c r="C1462" s="1" t="s">
        <v>194</v>
      </c>
      <c r="J1462" s="1" t="s">
        <v>148</v>
      </c>
      <c r="K1462" s="1" t="s">
        <v>128</v>
      </c>
      <c r="L1462" s="1">
        <f>IF(OR(B1462=0,B1462=""),0,IF(COUNTIFS(Items!$E:$E,J1462,Items!$F:$F,K1462)+COUNTIFS(Items!$J:$J,J1462,Items!$K:$K,K1462)+COUNTIFS(Items!$O:$O,J1462,Items!$P:$P,K1462)=1,0,1))</f>
        <v>0</v>
      </c>
      <c r="M1462" s="14">
        <v>0</v>
      </c>
      <c r="N1462" s="14">
        <v>8880.69</v>
      </c>
      <c r="T1462" s="10" t="str">
        <f>IF(RepPF!$L$4=Lists!$E$2,Lists!$E$2,IF(RepPF!$L$4&lt;&gt;"",IF($C1462=RepPF!$L$4,RepPF!$L$4,0),Lists!$E$2))</f>
        <v>Все объекты</v>
      </c>
    </row>
    <row r="1463" spans="2:20" x14ac:dyDescent="0.25">
      <c r="B1463" s="7">
        <v>45671</v>
      </c>
      <c r="C1463" s="1" t="s">
        <v>194</v>
      </c>
      <c r="J1463" s="1" t="s">
        <v>148</v>
      </c>
      <c r="K1463" s="1" t="s">
        <v>128</v>
      </c>
      <c r="L1463" s="1">
        <f>IF(OR(B1463=0,B1463=""),0,IF(COUNTIFS(Items!$E:$E,J1463,Items!$F:$F,K1463)+COUNTIFS(Items!$J:$J,J1463,Items!$K:$K,K1463)+COUNTIFS(Items!$O:$O,J1463,Items!$P:$P,K1463)=1,0,1))</f>
        <v>0</v>
      </c>
      <c r="M1463" s="14">
        <v>0</v>
      </c>
      <c r="N1463" s="14">
        <v>13440.21</v>
      </c>
      <c r="T1463" s="10" t="str">
        <f>IF(RepPF!$L$4=Lists!$E$2,Lists!$E$2,IF(RepPF!$L$4&lt;&gt;"",IF($C1463=RepPF!$L$4,RepPF!$L$4,0),Lists!$E$2))</f>
        <v>Все объекты</v>
      </c>
    </row>
    <row r="1464" spans="2:20" x14ac:dyDescent="0.25">
      <c r="B1464" s="7">
        <v>45671</v>
      </c>
      <c r="C1464" s="1" t="s">
        <v>194</v>
      </c>
      <c r="J1464" s="1" t="s">
        <v>148</v>
      </c>
      <c r="K1464" s="1" t="s">
        <v>128</v>
      </c>
      <c r="L1464" s="1">
        <f>IF(OR(B1464=0,B1464=""),0,IF(COUNTIFS(Items!$E:$E,J1464,Items!$F:$F,K1464)+COUNTIFS(Items!$J:$J,J1464,Items!$K:$K,K1464)+COUNTIFS(Items!$O:$O,J1464,Items!$P:$P,K1464)=1,0,1))</f>
        <v>0</v>
      </c>
      <c r="M1464" s="14">
        <v>0</v>
      </c>
      <c r="N1464" s="14">
        <v>8692.16</v>
      </c>
      <c r="T1464" s="10" t="str">
        <f>IF(RepPF!$L$4=Lists!$E$2,Lists!$E$2,IF(RepPF!$L$4&lt;&gt;"",IF($C1464=RepPF!$L$4,RepPF!$L$4,0),Lists!$E$2))</f>
        <v>Все объекты</v>
      </c>
    </row>
    <row r="1465" spans="2:20" x14ac:dyDescent="0.25">
      <c r="B1465" s="7">
        <v>45682</v>
      </c>
      <c r="C1465" s="1" t="s">
        <v>194</v>
      </c>
      <c r="J1465" s="1" t="s">
        <v>148</v>
      </c>
      <c r="K1465" s="1" t="s">
        <v>128</v>
      </c>
      <c r="L1465" s="1">
        <f>IF(OR(B1465=0,B1465=""),0,IF(COUNTIFS(Items!$E:$E,J1465,Items!$F:$F,K1465)+COUNTIFS(Items!$J:$J,J1465,Items!$K:$K,K1465)+COUNTIFS(Items!$O:$O,J1465,Items!$P:$P,K1465)=1,0,1))</f>
        <v>0</v>
      </c>
      <c r="M1465" s="14">
        <v>0</v>
      </c>
      <c r="N1465" s="14">
        <v>1400.07</v>
      </c>
      <c r="T1465" s="10" t="str">
        <f>IF(RepPF!$L$4=Lists!$E$2,Lists!$E$2,IF(RepPF!$L$4&lt;&gt;"",IF($C1465=RepPF!$L$4,RepPF!$L$4,0),Lists!$E$2))</f>
        <v>Все объекты</v>
      </c>
    </row>
    <row r="1466" spans="2:20" x14ac:dyDescent="0.25">
      <c r="B1466" s="7">
        <v>45689</v>
      </c>
      <c r="C1466" s="1" t="s">
        <v>196</v>
      </c>
      <c r="J1466" s="1" t="s">
        <v>148</v>
      </c>
      <c r="K1466" s="1" t="s">
        <v>128</v>
      </c>
      <c r="L1466" s="1">
        <f>IF(OR(B1466=0,B1466=""),0,IF(COUNTIFS(Items!$E:$E,J1466,Items!$F:$F,K1466)+COUNTIFS(Items!$J:$J,J1466,Items!$K:$K,K1466)+COUNTIFS(Items!$O:$O,J1466,Items!$P:$P,K1466)=1,0,1))</f>
        <v>0</v>
      </c>
      <c r="M1466" s="14">
        <v>0</v>
      </c>
      <c r="N1466" s="14">
        <v>8866</v>
      </c>
      <c r="T1466" s="10" t="str">
        <f>IF(RepPF!$L$4=Lists!$E$2,Lists!$E$2,IF(RepPF!$L$4&lt;&gt;"",IF($C1466=RepPF!$L$4,RepPF!$L$4,0),Lists!$E$2))</f>
        <v>Все объекты</v>
      </c>
    </row>
    <row r="1467" spans="2:20" x14ac:dyDescent="0.25">
      <c r="B1467" s="7">
        <v>45693</v>
      </c>
      <c r="C1467" s="1" t="s">
        <v>196</v>
      </c>
      <c r="J1467" s="1" t="s">
        <v>148</v>
      </c>
      <c r="K1467" s="1" t="s">
        <v>128</v>
      </c>
      <c r="L1467" s="1">
        <f>IF(OR(B1467=0,B1467=""),0,IF(COUNTIFS(Items!$E:$E,J1467,Items!$F:$F,K1467)+COUNTIFS(Items!$J:$J,J1467,Items!$K:$K,K1467)+COUNTIFS(Items!$O:$O,J1467,Items!$P:$P,K1467)=1,0,1))</f>
        <v>0</v>
      </c>
      <c r="M1467" s="14">
        <v>0</v>
      </c>
      <c r="N1467" s="14">
        <v>10338.51</v>
      </c>
      <c r="T1467" s="10" t="str">
        <f>IF(RepPF!$L$4=Lists!$E$2,Lists!$E$2,IF(RepPF!$L$4&lt;&gt;"",IF($C1467=RepPF!$L$4,RepPF!$L$4,0),Lists!$E$2))</f>
        <v>Все объекты</v>
      </c>
    </row>
    <row r="1468" spans="2:20" x14ac:dyDescent="0.25">
      <c r="B1468" s="7">
        <v>45639</v>
      </c>
      <c r="C1468" s="1" t="s">
        <v>196</v>
      </c>
      <c r="J1468" s="1" t="s">
        <v>148</v>
      </c>
      <c r="K1468" s="1" t="s">
        <v>128</v>
      </c>
      <c r="L1468" s="1">
        <f>IF(OR(B1468=0,B1468=""),0,IF(COUNTIFS(Items!$E:$E,J1468,Items!$F:$F,K1468)+COUNTIFS(Items!$J:$J,J1468,Items!$K:$K,K1468)+COUNTIFS(Items!$O:$O,J1468,Items!$P:$P,K1468)=1,0,1))</f>
        <v>0</v>
      </c>
      <c r="M1468" s="14">
        <v>0</v>
      </c>
      <c r="N1468" s="14">
        <v>16462.32</v>
      </c>
      <c r="T1468" s="10" t="str">
        <f>IF(RepPF!$L$4=Lists!$E$2,Lists!$E$2,IF(RepPF!$L$4&lt;&gt;"",IF($C1468=RepPF!$L$4,RepPF!$L$4,0),Lists!$E$2))</f>
        <v>Все объекты</v>
      </c>
    </row>
    <row r="1469" spans="2:20" x14ac:dyDescent="0.25">
      <c r="B1469" s="7">
        <v>45318</v>
      </c>
      <c r="C1469" s="1" t="s">
        <v>196</v>
      </c>
      <c r="J1469" s="1" t="s">
        <v>170</v>
      </c>
      <c r="K1469" s="1" t="s">
        <v>145</v>
      </c>
      <c r="L1469" s="1">
        <f>IF(OR(B1469=0,B1469=""),0,IF(COUNTIFS(Items!$E:$E,J1469,Items!$F:$F,K1469)+COUNTIFS(Items!$J:$J,J1469,Items!$K:$K,K1469)+COUNTIFS(Items!$O:$O,J1469,Items!$P:$P,K1469)=1,0,1))</f>
        <v>0</v>
      </c>
      <c r="M1469" s="14">
        <v>675080.36</v>
      </c>
      <c r="N1469" s="14">
        <v>0</v>
      </c>
      <c r="T1469" s="10" t="str">
        <f>IF(RepPF!$L$4=Lists!$E$2,Lists!$E$2,IF(RepPF!$L$4&lt;&gt;"",IF($C1469=RepPF!$L$4,RepPF!$L$4,0),Lists!$E$2))</f>
        <v>Все объекты</v>
      </c>
    </row>
    <row r="1470" spans="2:20" x14ac:dyDescent="0.25">
      <c r="B1470" s="7">
        <v>45490</v>
      </c>
      <c r="C1470" s="1" t="s">
        <v>196</v>
      </c>
      <c r="J1470" s="1" t="s">
        <v>170</v>
      </c>
      <c r="K1470" s="1" t="s">
        <v>146</v>
      </c>
      <c r="L1470" s="1">
        <f>IF(OR(B1470=0,B1470=""),0,IF(COUNTIFS(Items!$E:$E,J1470,Items!$F:$F,K1470)+COUNTIFS(Items!$J:$J,J1470,Items!$K:$K,K1470)+COUNTIFS(Items!$O:$O,J1470,Items!$P:$P,K1470)=1,0,1))</f>
        <v>0</v>
      </c>
      <c r="M1470" s="14">
        <v>138990</v>
      </c>
      <c r="N1470" s="14">
        <v>0</v>
      </c>
      <c r="T1470" s="10" t="str">
        <f>IF(RepPF!$L$4=Lists!$E$2,Lists!$E$2,IF(RepPF!$L$4&lt;&gt;"",IF($C1470=RepPF!$L$4,RepPF!$L$4,0),Lists!$E$2))</f>
        <v>Все объекты</v>
      </c>
    </row>
    <row r="1471" spans="2:20" x14ac:dyDescent="0.25">
      <c r="B1471" s="7">
        <v>45580</v>
      </c>
      <c r="C1471" s="1" t="s">
        <v>196</v>
      </c>
      <c r="J1471" s="1" t="s">
        <v>170</v>
      </c>
      <c r="K1471" s="1" t="s">
        <v>146</v>
      </c>
      <c r="L1471" s="1">
        <f>IF(OR(B1471=0,B1471=""),0,IF(COUNTIFS(Items!$E:$E,J1471,Items!$F:$F,K1471)+COUNTIFS(Items!$J:$J,J1471,Items!$K:$K,K1471)+COUNTIFS(Items!$O:$O,J1471,Items!$P:$P,K1471)=1,0,1))</f>
        <v>0</v>
      </c>
      <c r="M1471" s="14">
        <v>265265</v>
      </c>
      <c r="N1471" s="14">
        <v>0</v>
      </c>
      <c r="T1471" s="10" t="str">
        <f>IF(RepPF!$L$4=Lists!$E$2,Lists!$E$2,IF(RepPF!$L$4&lt;&gt;"",IF($C1471=RepPF!$L$4,RepPF!$L$4,0),Lists!$E$2))</f>
        <v>Все объекты</v>
      </c>
    </row>
    <row r="1472" spans="2:20" x14ac:dyDescent="0.25">
      <c r="B1472" s="7">
        <v>45580</v>
      </c>
      <c r="C1472" s="1" t="s">
        <v>196</v>
      </c>
      <c r="J1472" s="1" t="s">
        <v>170</v>
      </c>
      <c r="K1472" s="1" t="s">
        <v>146</v>
      </c>
      <c r="L1472" s="1">
        <f>IF(OR(B1472=0,B1472=""),0,IF(COUNTIFS(Items!$E:$E,J1472,Items!$F:$F,K1472)+COUNTIFS(Items!$J:$J,J1472,Items!$K:$K,K1472)+COUNTIFS(Items!$O:$O,J1472,Items!$P:$P,K1472)=1,0,1))</f>
        <v>0</v>
      </c>
      <c r="M1472" s="14">
        <v>173810</v>
      </c>
      <c r="N1472" s="14">
        <v>0</v>
      </c>
      <c r="T1472" s="10" t="str">
        <f>IF(RepPF!$L$4=Lists!$E$2,Lists!$E$2,IF(RepPF!$L$4&lt;&gt;"",IF($C1472=RepPF!$L$4,RepPF!$L$4,0),Lists!$E$2))</f>
        <v>Все объекты</v>
      </c>
    </row>
    <row r="1473" spans="2:20" x14ac:dyDescent="0.25">
      <c r="B1473" s="7">
        <v>45613</v>
      </c>
      <c r="C1473" s="1" t="s">
        <v>196</v>
      </c>
      <c r="J1473" s="1" t="s">
        <v>170</v>
      </c>
      <c r="K1473" s="1" t="s">
        <v>147</v>
      </c>
      <c r="L1473" s="1">
        <f>IF(OR(B1473=0,B1473=""),0,IF(COUNTIFS(Items!$E:$E,J1473,Items!$F:$F,K1473)+COUNTIFS(Items!$J:$J,J1473,Items!$K:$K,K1473)+COUNTIFS(Items!$O:$O,J1473,Items!$P:$P,K1473)=1,0,1))</f>
        <v>0</v>
      </c>
      <c r="M1473" s="14">
        <v>675270</v>
      </c>
      <c r="N1473" s="14">
        <v>0</v>
      </c>
      <c r="T1473" s="10" t="str">
        <f>IF(RepPF!$L$4=Lists!$E$2,Lists!$E$2,IF(RepPF!$L$4&lt;&gt;"",IF($C1473=RepPF!$L$4,RepPF!$L$4,0),Lists!$E$2))</f>
        <v>Все объекты</v>
      </c>
    </row>
    <row r="1474" spans="2:20" x14ac:dyDescent="0.25">
      <c r="B1474" s="7">
        <v>45671</v>
      </c>
      <c r="C1474" s="1" t="s">
        <v>196</v>
      </c>
      <c r="J1474" s="1" t="s">
        <v>170</v>
      </c>
      <c r="K1474" s="1" t="s">
        <v>147</v>
      </c>
      <c r="L1474" s="1">
        <f>IF(OR(B1474=0,B1474=""),0,IF(COUNTIFS(Items!$E:$E,J1474,Items!$F:$F,K1474)+COUNTIFS(Items!$J:$J,J1474,Items!$K:$K,K1474)+COUNTIFS(Items!$O:$O,J1474,Items!$P:$P,K1474)=1,0,1))</f>
        <v>0</v>
      </c>
      <c r="M1474" s="14">
        <v>46604.44</v>
      </c>
      <c r="N1474" s="14">
        <v>0</v>
      </c>
      <c r="T1474" s="10" t="str">
        <f>IF(RepPF!$L$4=Lists!$E$2,Lists!$E$2,IF(RepPF!$L$4&lt;&gt;"",IF($C1474=RepPF!$L$4,RepPF!$L$4,0),Lists!$E$2))</f>
        <v>Все объекты</v>
      </c>
    </row>
    <row r="1475" spans="2:20" x14ac:dyDescent="0.25">
      <c r="B1475" s="7">
        <v>45503</v>
      </c>
      <c r="C1475" s="1" t="s">
        <v>196</v>
      </c>
      <c r="J1475" s="1" t="s">
        <v>170</v>
      </c>
      <c r="K1475" s="1" t="s">
        <v>147</v>
      </c>
      <c r="L1475" s="1">
        <f>IF(OR(B1475=0,B1475=""),0,IF(COUNTIFS(Items!$E:$E,J1475,Items!$F:$F,K1475)+COUNTIFS(Items!$J:$J,J1475,Items!$K:$K,K1475)+COUNTIFS(Items!$O:$O,J1475,Items!$P:$P,K1475)=1,0,1))</f>
        <v>0</v>
      </c>
      <c r="M1475" s="14">
        <v>19978.399999999998</v>
      </c>
      <c r="N1475" s="14">
        <v>0</v>
      </c>
      <c r="T1475" s="10" t="str">
        <f>IF(RepPF!$L$4=Lists!$E$2,Lists!$E$2,IF(RepPF!$L$4&lt;&gt;"",IF($C1475=RepPF!$L$4,RepPF!$L$4,0),Lists!$E$2))</f>
        <v>Все объекты</v>
      </c>
    </row>
    <row r="1476" spans="2:20" x14ac:dyDescent="0.25">
      <c r="B1476" s="7">
        <v>45503</v>
      </c>
      <c r="C1476" s="1" t="s">
        <v>196</v>
      </c>
      <c r="J1476" s="1" t="s">
        <v>170</v>
      </c>
      <c r="K1476" s="1" t="s">
        <v>128</v>
      </c>
      <c r="L1476" s="1">
        <f>IF(OR(B1476=0,B1476=""),0,IF(COUNTIFS(Items!$E:$E,J1476,Items!$F:$F,K1476)+COUNTIFS(Items!$J:$J,J1476,Items!$K:$K,K1476)+COUNTIFS(Items!$O:$O,J1476,Items!$P:$P,K1476)=1,0,1))</f>
        <v>0</v>
      </c>
      <c r="M1476" s="14">
        <v>23397.66</v>
      </c>
      <c r="N1476" s="14">
        <v>0</v>
      </c>
      <c r="T1476" s="10" t="str">
        <f>IF(RepPF!$L$4=Lists!$E$2,Lists!$E$2,IF(RepPF!$L$4&lt;&gt;"",IF($C1476=RepPF!$L$4,RepPF!$L$4,0),Lists!$E$2))</f>
        <v>Все объекты</v>
      </c>
    </row>
    <row r="1477" spans="2:20" x14ac:dyDescent="0.25">
      <c r="B1477" s="7">
        <v>45503</v>
      </c>
      <c r="C1477" s="1" t="s">
        <v>196</v>
      </c>
      <c r="J1477" s="1" t="s">
        <v>170</v>
      </c>
      <c r="K1477" s="1" t="s">
        <v>128</v>
      </c>
      <c r="L1477" s="1">
        <f>IF(OR(B1477=0,B1477=""),0,IF(COUNTIFS(Items!$E:$E,J1477,Items!$F:$F,K1477)+COUNTIFS(Items!$J:$J,J1477,Items!$K:$K,K1477)+COUNTIFS(Items!$O:$O,J1477,Items!$P:$P,K1477)=1,0,1))</f>
        <v>0</v>
      </c>
      <c r="M1477" s="14">
        <v>3579.94</v>
      </c>
      <c r="N1477" s="14">
        <v>0</v>
      </c>
      <c r="T1477" s="10" t="str">
        <f>IF(RepPF!$L$4=Lists!$E$2,Lists!$E$2,IF(RepPF!$L$4&lt;&gt;"",IF($C1477=RepPF!$L$4,RepPF!$L$4,0),Lists!$E$2))</f>
        <v>Все объекты</v>
      </c>
    </row>
    <row r="1478" spans="2:20" x14ac:dyDescent="0.25">
      <c r="B1478" s="7">
        <v>45503</v>
      </c>
      <c r="C1478" s="1" t="s">
        <v>196</v>
      </c>
      <c r="J1478" s="1" t="s">
        <v>170</v>
      </c>
      <c r="K1478" s="1" t="s">
        <v>128</v>
      </c>
      <c r="L1478" s="1">
        <f>IF(OR(B1478=0,B1478=""),0,IF(COUNTIFS(Items!$E:$E,J1478,Items!$F:$F,K1478)+COUNTIFS(Items!$J:$J,J1478,Items!$K:$K,K1478)+COUNTIFS(Items!$O:$O,J1478,Items!$P:$P,K1478)=1,0,1))</f>
        <v>0</v>
      </c>
      <c r="M1478" s="14">
        <v>3965.52</v>
      </c>
      <c r="N1478" s="14">
        <v>0</v>
      </c>
      <c r="T1478" s="10" t="str">
        <f>IF(RepPF!$L$4=Lists!$E$2,Lists!$E$2,IF(RepPF!$L$4&lt;&gt;"",IF($C1478=RepPF!$L$4,RepPF!$L$4,0),Lists!$E$2))</f>
        <v>Все объекты</v>
      </c>
    </row>
    <row r="1479" spans="2:20" x14ac:dyDescent="0.25">
      <c r="B1479" s="7">
        <v>45536</v>
      </c>
      <c r="C1479" s="1" t="s">
        <v>196</v>
      </c>
      <c r="J1479" s="1" t="s">
        <v>170</v>
      </c>
      <c r="K1479" s="1" t="s">
        <v>128</v>
      </c>
      <c r="L1479" s="1">
        <f>IF(OR(B1479=0,B1479=""),0,IF(COUNTIFS(Items!$E:$E,J1479,Items!$F:$F,K1479)+COUNTIFS(Items!$J:$J,J1479,Items!$K:$K,K1479)+COUNTIFS(Items!$O:$O,J1479,Items!$P:$P,K1479)=1,0,1))</f>
        <v>0</v>
      </c>
      <c r="M1479" s="14">
        <v>4305.6000000000004</v>
      </c>
      <c r="N1479" s="14">
        <v>0</v>
      </c>
      <c r="T1479" s="10" t="str">
        <f>IF(RepPF!$L$4=Lists!$E$2,Lists!$E$2,IF(RepPF!$L$4&lt;&gt;"",IF($C1479=RepPF!$L$4,RepPF!$L$4,0),Lists!$E$2))</f>
        <v>Все объекты</v>
      </c>
    </row>
    <row r="1480" spans="2:20" x14ac:dyDescent="0.25">
      <c r="B1480" s="7">
        <v>45537</v>
      </c>
      <c r="C1480" s="1" t="s">
        <v>196</v>
      </c>
      <c r="J1480" s="1" t="s">
        <v>170</v>
      </c>
      <c r="K1480" s="1" t="s">
        <v>128</v>
      </c>
      <c r="L1480" s="1">
        <f>IF(OR(B1480=0,B1480=""),0,IF(COUNTIFS(Items!$E:$E,J1480,Items!$F:$F,K1480)+COUNTIFS(Items!$J:$J,J1480,Items!$K:$K,K1480)+COUNTIFS(Items!$O:$O,J1480,Items!$P:$P,K1480)=1,0,1))</f>
        <v>0</v>
      </c>
      <c r="M1480" s="14">
        <v>4220.5499999999993</v>
      </c>
      <c r="N1480" s="14">
        <v>0</v>
      </c>
      <c r="T1480" s="10" t="str">
        <f>IF(RepPF!$L$4=Lists!$E$2,Lists!$E$2,IF(RepPF!$L$4&lt;&gt;"",IF($C1480=RepPF!$L$4,RepPF!$L$4,0),Lists!$E$2))</f>
        <v>Все объекты</v>
      </c>
    </row>
    <row r="1481" spans="2:20" x14ac:dyDescent="0.25">
      <c r="B1481" s="7">
        <v>45556</v>
      </c>
      <c r="C1481" s="1" t="s">
        <v>196</v>
      </c>
      <c r="J1481" s="1" t="s">
        <v>170</v>
      </c>
      <c r="K1481" s="1" t="s">
        <v>128</v>
      </c>
      <c r="L1481" s="1">
        <f>IF(OR(B1481=0,B1481=""),0,IF(COUNTIFS(Items!$E:$E,J1481,Items!$F:$F,K1481)+COUNTIFS(Items!$J:$J,J1481,Items!$K:$K,K1481)+COUNTIFS(Items!$O:$O,J1481,Items!$P:$P,K1481)=1,0,1))</f>
        <v>0</v>
      </c>
      <c r="M1481" s="14">
        <v>3575</v>
      </c>
      <c r="N1481" s="14">
        <v>0</v>
      </c>
      <c r="T1481" s="10" t="str">
        <f>IF(RepPF!$L$4=Lists!$E$2,Lists!$E$2,IF(RepPF!$L$4&lt;&gt;"",IF($C1481=RepPF!$L$4,RepPF!$L$4,0),Lists!$E$2))</f>
        <v>Все объекты</v>
      </c>
    </row>
    <row r="1482" spans="2:20" x14ac:dyDescent="0.25">
      <c r="B1482" s="7">
        <v>45596</v>
      </c>
      <c r="C1482" s="1" t="s">
        <v>196</v>
      </c>
      <c r="J1482" s="1" t="s">
        <v>170</v>
      </c>
      <c r="K1482" s="1" t="s">
        <v>128</v>
      </c>
      <c r="L1482" s="1">
        <f>IF(OR(B1482=0,B1482=""),0,IF(COUNTIFS(Items!$E:$E,J1482,Items!$F:$F,K1482)+COUNTIFS(Items!$J:$J,J1482,Items!$K:$K,K1482)+COUNTIFS(Items!$O:$O,J1482,Items!$P:$P,K1482)=1,0,1))</f>
        <v>0</v>
      </c>
      <c r="M1482" s="14">
        <v>1729</v>
      </c>
      <c r="N1482" s="14">
        <v>0</v>
      </c>
      <c r="T1482" s="10" t="str">
        <f>IF(RepPF!$L$4=Lists!$E$2,Lists!$E$2,IF(RepPF!$L$4&lt;&gt;"",IF($C1482=RepPF!$L$4,RepPF!$L$4,0),Lists!$E$2))</f>
        <v>Все объекты</v>
      </c>
    </row>
    <row r="1483" spans="2:20" x14ac:dyDescent="0.25">
      <c r="B1483" s="7">
        <v>45616</v>
      </c>
      <c r="C1483" s="1" t="s">
        <v>196</v>
      </c>
      <c r="J1483" s="1" t="s">
        <v>170</v>
      </c>
      <c r="K1483" s="1" t="s">
        <v>128</v>
      </c>
      <c r="L1483" s="1">
        <f>IF(OR(B1483=0,B1483=""),0,IF(COUNTIFS(Items!$E:$E,J1483,Items!$F:$F,K1483)+COUNTIFS(Items!$J:$J,J1483,Items!$K:$K,K1483)+COUNTIFS(Items!$O:$O,J1483,Items!$P:$P,K1483)=1,0,1))</f>
        <v>0</v>
      </c>
      <c r="M1483" s="14">
        <v>2781.0299999999997</v>
      </c>
      <c r="N1483" s="14">
        <v>0</v>
      </c>
      <c r="T1483" s="10" t="str">
        <f>IF(RepPF!$L$4=Lists!$E$2,Lists!$E$2,IF(RepPF!$L$4&lt;&gt;"",IF($C1483=RepPF!$L$4,RepPF!$L$4,0),Lists!$E$2))</f>
        <v>Все объекты</v>
      </c>
    </row>
    <row r="1484" spans="2:20" x14ac:dyDescent="0.25">
      <c r="B1484" s="7">
        <v>45616</v>
      </c>
      <c r="C1484" s="1" t="s">
        <v>196</v>
      </c>
      <c r="J1484" s="1" t="s">
        <v>170</v>
      </c>
      <c r="K1484" s="1" t="s">
        <v>128</v>
      </c>
      <c r="L1484" s="1">
        <f>IF(OR(B1484=0,B1484=""),0,IF(COUNTIFS(Items!$E:$E,J1484,Items!$F:$F,K1484)+COUNTIFS(Items!$J:$J,J1484,Items!$K:$K,K1484)+COUNTIFS(Items!$O:$O,J1484,Items!$P:$P,K1484)=1,0,1))</f>
        <v>0</v>
      </c>
      <c r="M1484" s="14">
        <v>121514.52</v>
      </c>
      <c r="N1484" s="14">
        <v>0</v>
      </c>
      <c r="T1484" s="10" t="str">
        <f>IF(RepPF!$L$4=Lists!$E$2,Lists!$E$2,IF(RepPF!$L$4&lt;&gt;"",IF($C1484=RepPF!$L$4,RepPF!$L$4,0),Lists!$E$2))</f>
        <v>Все объекты</v>
      </c>
    </row>
    <row r="1485" spans="2:20" x14ac:dyDescent="0.25">
      <c r="B1485" s="7">
        <v>45626</v>
      </c>
      <c r="C1485" s="1" t="s">
        <v>196</v>
      </c>
      <c r="J1485" s="1" t="s">
        <v>170</v>
      </c>
      <c r="K1485" s="1" t="s">
        <v>128</v>
      </c>
      <c r="L1485" s="1">
        <f>IF(OR(B1485=0,B1485=""),0,IF(COUNTIFS(Items!$E:$E,J1485,Items!$F:$F,K1485)+COUNTIFS(Items!$J:$J,J1485,Items!$K:$K,K1485)+COUNTIFS(Items!$O:$O,J1485,Items!$P:$P,K1485)=1,0,1))</f>
        <v>0</v>
      </c>
      <c r="M1485" s="14">
        <v>9686.3599999999988</v>
      </c>
      <c r="N1485" s="14">
        <v>0</v>
      </c>
      <c r="T1485" s="10" t="str">
        <f>IF(RepPF!$L$4=Lists!$E$2,Lists!$E$2,IF(RepPF!$L$4&lt;&gt;"",IF($C1485=RepPF!$L$4,RepPF!$L$4,0),Lists!$E$2))</f>
        <v>Все объекты</v>
      </c>
    </row>
    <row r="1486" spans="2:20" x14ac:dyDescent="0.25">
      <c r="B1486" s="7">
        <v>45639</v>
      </c>
      <c r="C1486" s="1" t="s">
        <v>198</v>
      </c>
      <c r="J1486" s="1" t="s">
        <v>170</v>
      </c>
      <c r="K1486" s="1" t="s">
        <v>128</v>
      </c>
      <c r="L1486" s="1">
        <f>IF(OR(B1486=0,B1486=""),0,IF(COUNTIFS(Items!$E:$E,J1486,Items!$F:$F,K1486)+COUNTIFS(Items!$J:$J,J1486,Items!$K:$K,K1486)+COUNTIFS(Items!$O:$O,J1486,Items!$P:$P,K1486)=1,0,1))</f>
        <v>0</v>
      </c>
      <c r="M1486" s="14">
        <v>395008.89999999997</v>
      </c>
      <c r="N1486" s="14">
        <v>0</v>
      </c>
      <c r="T1486" s="10" t="str">
        <f>IF(RepPF!$L$4=Lists!$E$2,Lists!$E$2,IF(RepPF!$L$4&lt;&gt;"",IF($C1486=RepPF!$L$4,RepPF!$L$4,0),Lists!$E$2))</f>
        <v>Все объекты</v>
      </c>
    </row>
    <row r="1487" spans="2:20" x14ac:dyDescent="0.25">
      <c r="B1487" s="7">
        <v>45666</v>
      </c>
      <c r="C1487" s="1" t="s">
        <v>198</v>
      </c>
      <c r="J1487" s="1" t="s">
        <v>170</v>
      </c>
      <c r="K1487" s="1" t="s">
        <v>128</v>
      </c>
      <c r="L1487" s="1">
        <f>IF(OR(B1487=0,B1487=""),0,IF(COUNTIFS(Items!$E:$E,J1487,Items!$F:$F,K1487)+COUNTIFS(Items!$J:$J,J1487,Items!$K:$K,K1487)+COUNTIFS(Items!$O:$O,J1487,Items!$P:$P,K1487)=1,0,1))</f>
        <v>0</v>
      </c>
      <c r="M1487" s="14">
        <v>2138.5</v>
      </c>
      <c r="N1487" s="14">
        <v>0</v>
      </c>
      <c r="T1487" s="10" t="str">
        <f>IF(RepPF!$L$4=Lists!$E$2,Lists!$E$2,IF(RepPF!$L$4&lt;&gt;"",IF($C1487=RepPF!$L$4,RepPF!$L$4,0),Lists!$E$2))</f>
        <v>Все объекты</v>
      </c>
    </row>
    <row r="1488" spans="2:20" x14ac:dyDescent="0.25">
      <c r="B1488" s="7">
        <v>45650</v>
      </c>
      <c r="C1488" s="1" t="s">
        <v>198</v>
      </c>
      <c r="J1488" s="1" t="s">
        <v>170</v>
      </c>
      <c r="K1488" s="1" t="s">
        <v>128</v>
      </c>
      <c r="L1488" s="1">
        <f>IF(OR(B1488=0,B1488=""),0,IF(COUNTIFS(Items!$E:$E,J1488,Items!$F:$F,K1488)+COUNTIFS(Items!$J:$J,J1488,Items!$K:$K,K1488)+COUNTIFS(Items!$O:$O,J1488,Items!$P:$P,K1488)=1,0,1))</f>
        <v>0</v>
      </c>
      <c r="M1488" s="14">
        <v>3690</v>
      </c>
      <c r="N1488" s="14">
        <v>0</v>
      </c>
      <c r="T1488" s="10" t="str">
        <f>IF(RepPF!$L$4=Lists!$E$2,Lists!$E$2,IF(RepPF!$L$4&lt;&gt;"",IF($C1488=RepPF!$L$4,RepPF!$L$4,0),Lists!$E$2))</f>
        <v>Все объекты</v>
      </c>
    </row>
    <row r="1489" spans="2:20" x14ac:dyDescent="0.25">
      <c r="B1489" s="7">
        <v>45651</v>
      </c>
      <c r="C1489" s="1" t="s">
        <v>198</v>
      </c>
      <c r="J1489" s="1" t="s">
        <v>170</v>
      </c>
      <c r="K1489" s="1" t="s">
        <v>128</v>
      </c>
      <c r="L1489" s="1">
        <f>IF(OR(B1489=0,B1489=""),0,IF(COUNTIFS(Items!$E:$E,J1489,Items!$F:$F,K1489)+COUNTIFS(Items!$J:$J,J1489,Items!$K:$K,K1489)+COUNTIFS(Items!$O:$O,J1489,Items!$P:$P,K1489)=1,0,1))</f>
        <v>0</v>
      </c>
      <c r="M1489" s="14">
        <v>920</v>
      </c>
      <c r="N1489" s="14">
        <v>0</v>
      </c>
      <c r="T1489" s="10" t="str">
        <f>IF(RepPF!$L$4=Lists!$E$2,Lists!$E$2,IF(RepPF!$L$4&lt;&gt;"",IF($C1489=RepPF!$L$4,RepPF!$L$4,0),Lists!$E$2))</f>
        <v>Все объекты</v>
      </c>
    </row>
    <row r="1490" spans="2:20" x14ac:dyDescent="0.25">
      <c r="B1490" s="7">
        <v>45372</v>
      </c>
      <c r="C1490" s="1" t="s">
        <v>198</v>
      </c>
      <c r="J1490" s="1" t="s">
        <v>170</v>
      </c>
      <c r="K1490" s="1" t="s">
        <v>128</v>
      </c>
      <c r="L1490" s="1">
        <f>IF(OR(B1490=0,B1490=""),0,IF(COUNTIFS(Items!$E:$E,J1490,Items!$F:$F,K1490)+COUNTIFS(Items!$J:$J,J1490,Items!$K:$K,K1490)+COUNTIFS(Items!$O:$O,J1490,Items!$P:$P,K1490)=1,0,1))</f>
        <v>0</v>
      </c>
      <c r="M1490" s="14">
        <v>977.44999999999993</v>
      </c>
      <c r="N1490" s="14">
        <v>0</v>
      </c>
      <c r="T1490" s="10" t="str">
        <f>IF(RepPF!$L$4=Lists!$E$2,Lists!$E$2,IF(RepPF!$L$4&lt;&gt;"",IF($C1490=RepPF!$L$4,RepPF!$L$4,0),Lists!$E$2))</f>
        <v>Все объекты</v>
      </c>
    </row>
    <row r="1491" spans="2:20" x14ac:dyDescent="0.25">
      <c r="B1491" s="7">
        <v>45384</v>
      </c>
      <c r="C1491" s="1" t="s">
        <v>198</v>
      </c>
      <c r="J1491" s="1" t="s">
        <v>170</v>
      </c>
      <c r="K1491" s="1" t="s">
        <v>128</v>
      </c>
      <c r="L1491" s="1">
        <f>IF(OR(B1491=0,B1491=""),0,IF(COUNTIFS(Items!$E:$E,J1491,Items!$F:$F,K1491)+COUNTIFS(Items!$J:$J,J1491,Items!$K:$K,K1491)+COUNTIFS(Items!$O:$O,J1491,Items!$P:$P,K1491)=1,0,1))</f>
        <v>0</v>
      </c>
      <c r="M1491" s="14">
        <v>20097.219999999998</v>
      </c>
      <c r="N1491" s="14">
        <v>0</v>
      </c>
      <c r="T1491" s="10" t="str">
        <f>IF(RepPF!$L$4=Lists!$E$2,Lists!$E$2,IF(RepPF!$L$4&lt;&gt;"",IF($C1491=RepPF!$L$4,RepPF!$L$4,0),Lists!$E$2))</f>
        <v>Все объекты</v>
      </c>
    </row>
    <row r="1492" spans="2:20" x14ac:dyDescent="0.25">
      <c r="B1492" s="7">
        <v>45399</v>
      </c>
      <c r="C1492" s="1" t="s">
        <v>198</v>
      </c>
      <c r="J1492" s="1" t="s">
        <v>170</v>
      </c>
      <c r="K1492" s="1" t="s">
        <v>128</v>
      </c>
      <c r="L1492" s="1">
        <f>IF(OR(B1492=0,B1492=""),0,IF(COUNTIFS(Items!$E:$E,J1492,Items!$F:$F,K1492)+COUNTIFS(Items!$J:$J,J1492,Items!$K:$K,K1492)+COUNTIFS(Items!$O:$O,J1492,Items!$P:$P,K1492)=1,0,1))</f>
        <v>0</v>
      </c>
      <c r="M1492" s="14">
        <v>4208.75</v>
      </c>
      <c r="N1492" s="14">
        <v>0</v>
      </c>
      <c r="T1492" s="10" t="str">
        <f>IF(RepPF!$L$4=Lists!$E$2,Lists!$E$2,IF(RepPF!$L$4&lt;&gt;"",IF($C1492=RepPF!$L$4,RepPF!$L$4,0),Lists!$E$2))</f>
        <v>Все объекты</v>
      </c>
    </row>
    <row r="1493" spans="2:20" x14ac:dyDescent="0.25">
      <c r="B1493" s="7">
        <v>45401</v>
      </c>
      <c r="C1493" s="1" t="s">
        <v>198</v>
      </c>
      <c r="J1493" s="1" t="s">
        <v>170</v>
      </c>
      <c r="K1493" s="1" t="s">
        <v>128</v>
      </c>
      <c r="L1493" s="1">
        <f>IF(OR(B1493=0,B1493=""),0,IF(COUNTIFS(Items!$E:$E,J1493,Items!$F:$F,K1493)+COUNTIFS(Items!$J:$J,J1493,Items!$K:$K,K1493)+COUNTIFS(Items!$O:$O,J1493,Items!$P:$P,K1493)=1,0,1))</f>
        <v>0</v>
      </c>
      <c r="M1493" s="14">
        <v>6963.03</v>
      </c>
      <c r="N1493" s="14">
        <v>0</v>
      </c>
      <c r="T1493" s="10" t="str">
        <f>IF(RepPF!$L$4=Lists!$E$2,Lists!$E$2,IF(RepPF!$L$4&lt;&gt;"",IF($C1493=RepPF!$L$4,RepPF!$L$4,0),Lists!$E$2))</f>
        <v>Все объекты</v>
      </c>
    </row>
    <row r="1494" spans="2:20" x14ac:dyDescent="0.25">
      <c r="B1494" s="7">
        <v>45401</v>
      </c>
      <c r="C1494" s="1" t="s">
        <v>198</v>
      </c>
      <c r="J1494" s="1" t="s">
        <v>170</v>
      </c>
      <c r="K1494" s="1" t="s">
        <v>128</v>
      </c>
      <c r="L1494" s="1">
        <f>IF(OR(B1494=0,B1494=""),0,IF(COUNTIFS(Items!$E:$E,J1494,Items!$F:$F,K1494)+COUNTIFS(Items!$J:$J,J1494,Items!$K:$K,K1494)+COUNTIFS(Items!$O:$O,J1494,Items!$P:$P,K1494)=1,0,1))</f>
        <v>0</v>
      </c>
      <c r="M1494" s="14">
        <v>9320.52</v>
      </c>
      <c r="N1494" s="14">
        <v>0</v>
      </c>
      <c r="T1494" s="10" t="str">
        <f>IF(RepPF!$L$4=Lists!$E$2,Lists!$E$2,IF(RepPF!$L$4&lt;&gt;"",IF($C1494=RepPF!$L$4,RepPF!$L$4,0),Lists!$E$2))</f>
        <v>Все объекты</v>
      </c>
    </row>
    <row r="1495" spans="2:20" x14ac:dyDescent="0.25">
      <c r="B1495" s="7">
        <v>45434</v>
      </c>
      <c r="C1495" s="1" t="s">
        <v>198</v>
      </c>
      <c r="J1495" s="1" t="s">
        <v>170</v>
      </c>
      <c r="K1495" s="1" t="s">
        <v>128</v>
      </c>
      <c r="L1495" s="1">
        <f>IF(OR(B1495=0,B1495=""),0,IF(COUNTIFS(Items!$E:$E,J1495,Items!$F:$F,K1495)+COUNTIFS(Items!$J:$J,J1495,Items!$K:$K,K1495)+COUNTIFS(Items!$O:$O,J1495,Items!$P:$P,K1495)=1,0,1))</f>
        <v>0</v>
      </c>
      <c r="M1495" s="14">
        <v>3500.74</v>
      </c>
      <c r="N1495" s="14">
        <v>0</v>
      </c>
      <c r="T1495" s="10" t="str">
        <f>IF(RepPF!$L$4=Lists!$E$2,Lists!$E$2,IF(RepPF!$L$4&lt;&gt;"",IF($C1495=RepPF!$L$4,RepPF!$L$4,0),Lists!$E$2))</f>
        <v>Все объекты</v>
      </c>
    </row>
    <row r="1496" spans="2:20" x14ac:dyDescent="0.25">
      <c r="B1496" s="7">
        <v>45434</v>
      </c>
      <c r="C1496" s="1" t="s">
        <v>198</v>
      </c>
      <c r="J1496" s="1" t="s">
        <v>170</v>
      </c>
      <c r="K1496" s="1" t="s">
        <v>128</v>
      </c>
      <c r="L1496" s="1">
        <f>IF(OR(B1496=0,B1496=""),0,IF(COUNTIFS(Items!$E:$E,J1496,Items!$F:$F,K1496)+COUNTIFS(Items!$J:$J,J1496,Items!$K:$K,K1496)+COUNTIFS(Items!$O:$O,J1496,Items!$P:$P,K1496)=1,0,1))</f>
        <v>0</v>
      </c>
      <c r="M1496" s="14">
        <v>3630.7413999999999</v>
      </c>
      <c r="N1496" s="14">
        <v>0</v>
      </c>
      <c r="T1496" s="10" t="str">
        <f>IF(RepPF!$L$4=Lists!$E$2,Lists!$E$2,IF(RepPF!$L$4&lt;&gt;"",IF($C1496=RepPF!$L$4,RepPF!$L$4,0),Lists!$E$2))</f>
        <v>Все объекты</v>
      </c>
    </row>
    <row r="1497" spans="2:20" x14ac:dyDescent="0.25">
      <c r="B1497" s="7">
        <v>45440</v>
      </c>
      <c r="C1497" s="1" t="s">
        <v>198</v>
      </c>
      <c r="J1497" s="1" t="s">
        <v>170</v>
      </c>
      <c r="K1497" s="1" t="s">
        <v>128</v>
      </c>
      <c r="L1497" s="1">
        <f>IF(OR(B1497=0,B1497=""),0,IF(COUNTIFS(Items!$E:$E,J1497,Items!$F:$F,K1497)+COUNTIFS(Items!$J:$J,J1497,Items!$K:$K,K1497)+COUNTIFS(Items!$O:$O,J1497,Items!$P:$P,K1497)=1,0,1))</f>
        <v>0</v>
      </c>
      <c r="M1497" s="14">
        <v>2175.3004000000001</v>
      </c>
      <c r="N1497" s="14">
        <v>0</v>
      </c>
      <c r="T1497" s="10" t="str">
        <f>IF(RepPF!$L$4=Lists!$E$2,Lists!$E$2,IF(RepPF!$L$4&lt;&gt;"",IF($C1497=RepPF!$L$4,RepPF!$L$4,0),Lists!$E$2))</f>
        <v>Все объекты</v>
      </c>
    </row>
    <row r="1498" spans="2:20" x14ac:dyDescent="0.25">
      <c r="B1498" s="7">
        <v>45443</v>
      </c>
      <c r="C1498" s="1" t="s">
        <v>198</v>
      </c>
      <c r="J1498" s="1" t="s">
        <v>170</v>
      </c>
      <c r="K1498" s="1" t="s">
        <v>128</v>
      </c>
      <c r="L1498" s="1">
        <f>IF(OR(B1498=0,B1498=""),0,IF(COUNTIFS(Items!$E:$E,J1498,Items!$F:$F,K1498)+COUNTIFS(Items!$J:$J,J1498,Items!$K:$K,K1498)+COUNTIFS(Items!$O:$O,J1498,Items!$P:$P,K1498)=1,0,1))</f>
        <v>0</v>
      </c>
      <c r="M1498" s="14">
        <v>1328.4</v>
      </c>
      <c r="N1498" s="14">
        <v>0</v>
      </c>
      <c r="T1498" s="10" t="str">
        <f>IF(RepPF!$L$4=Lists!$E$2,Lists!$E$2,IF(RepPF!$L$4&lt;&gt;"",IF($C1498=RepPF!$L$4,RepPF!$L$4,0),Lists!$E$2))</f>
        <v>Все объекты</v>
      </c>
    </row>
    <row r="1499" spans="2:20" x14ac:dyDescent="0.25">
      <c r="B1499" s="7">
        <v>45666</v>
      </c>
      <c r="C1499" s="1" t="s">
        <v>198</v>
      </c>
      <c r="J1499" s="1" t="s">
        <v>170</v>
      </c>
      <c r="K1499" s="1" t="s">
        <v>128</v>
      </c>
      <c r="L1499" s="1">
        <f>IF(OR(B1499=0,B1499=""),0,IF(COUNTIFS(Items!$E:$E,J1499,Items!$F:$F,K1499)+COUNTIFS(Items!$J:$J,J1499,Items!$K:$K,K1499)+COUNTIFS(Items!$O:$O,J1499,Items!$P:$P,K1499)=1,0,1))</f>
        <v>0</v>
      </c>
      <c r="M1499" s="14">
        <v>8978.2800000000007</v>
      </c>
      <c r="N1499" s="14">
        <v>0</v>
      </c>
      <c r="T1499" s="10" t="str">
        <f>IF(RepPF!$L$4=Lists!$E$2,Lists!$E$2,IF(RepPF!$L$4&lt;&gt;"",IF($C1499=RepPF!$L$4,RepPF!$L$4,0),Lists!$E$2))</f>
        <v>Все объекты</v>
      </c>
    </row>
    <row r="1500" spans="2:20" x14ac:dyDescent="0.25">
      <c r="B1500" s="7">
        <v>45671</v>
      </c>
      <c r="C1500" s="1" t="s">
        <v>198</v>
      </c>
      <c r="J1500" s="1" t="s">
        <v>170</v>
      </c>
      <c r="K1500" s="1" t="s">
        <v>128</v>
      </c>
      <c r="L1500" s="1">
        <f>IF(OR(B1500=0,B1500=""),0,IF(COUNTIFS(Items!$E:$E,J1500,Items!$F:$F,K1500)+COUNTIFS(Items!$J:$J,J1500,Items!$K:$K,K1500)+COUNTIFS(Items!$O:$O,J1500,Items!$P:$P,K1500)=1,0,1))</f>
        <v>0</v>
      </c>
      <c r="M1500" s="14">
        <v>12347.509999999998</v>
      </c>
      <c r="N1500" s="14">
        <v>0</v>
      </c>
      <c r="T1500" s="10" t="str">
        <f>IF(RepPF!$L$4=Lists!$E$2,Lists!$E$2,IF(RepPF!$L$4&lt;&gt;"",IF($C1500=RepPF!$L$4,RepPF!$L$4,0),Lists!$E$2))</f>
        <v>Все объекты</v>
      </c>
    </row>
    <row r="1501" spans="2:20" x14ac:dyDescent="0.25">
      <c r="B1501" s="7">
        <v>45671</v>
      </c>
      <c r="C1501" s="1" t="s">
        <v>198</v>
      </c>
      <c r="J1501" s="1" t="s">
        <v>170</v>
      </c>
      <c r="K1501" s="1" t="s">
        <v>128</v>
      </c>
      <c r="L1501" s="1">
        <f>IF(OR(B1501=0,B1501=""),0,IF(COUNTIFS(Items!$E:$E,J1501,Items!$F:$F,K1501)+COUNTIFS(Items!$J:$J,J1501,Items!$K:$K,K1501)+COUNTIFS(Items!$O:$O,J1501,Items!$P:$P,K1501)=1,0,1))</f>
        <v>0</v>
      </c>
      <c r="M1501" s="14">
        <v>13510.64</v>
      </c>
      <c r="N1501" s="14">
        <v>0</v>
      </c>
      <c r="T1501" s="10" t="str">
        <f>IF(RepPF!$L$4=Lists!$E$2,Lists!$E$2,IF(RepPF!$L$4&lt;&gt;"",IF($C1501=RepPF!$L$4,RepPF!$L$4,0),Lists!$E$2))</f>
        <v>Все объекты</v>
      </c>
    </row>
    <row r="1502" spans="2:20" x14ac:dyDescent="0.25">
      <c r="B1502" s="7">
        <v>45682</v>
      </c>
      <c r="C1502" s="1" t="s">
        <v>198</v>
      </c>
      <c r="J1502" s="1" t="s">
        <v>170</v>
      </c>
      <c r="K1502" s="1" t="s">
        <v>128</v>
      </c>
      <c r="L1502" s="1">
        <f>IF(OR(B1502=0,B1502=""),0,IF(COUNTIFS(Items!$E:$E,J1502,Items!$F:$F,K1502)+COUNTIFS(Items!$J:$J,J1502,Items!$K:$K,K1502)+COUNTIFS(Items!$O:$O,J1502,Items!$P:$P,K1502)=1,0,1))</f>
        <v>0</v>
      </c>
      <c r="M1502" s="14">
        <v>1127.49</v>
      </c>
      <c r="N1502" s="14">
        <v>0</v>
      </c>
      <c r="T1502" s="10" t="str">
        <f>IF(RepPF!$L$4=Lists!$E$2,Lists!$E$2,IF(RepPF!$L$4&lt;&gt;"",IF($C1502=RepPF!$L$4,RepPF!$L$4,0),Lists!$E$2))</f>
        <v>Все объекты</v>
      </c>
    </row>
    <row r="1503" spans="2:20" x14ac:dyDescent="0.25">
      <c r="B1503" s="7">
        <v>45689</v>
      </c>
      <c r="C1503" s="1" t="s">
        <v>198</v>
      </c>
      <c r="J1503" s="1" t="s">
        <v>170</v>
      </c>
      <c r="K1503" s="1" t="s">
        <v>128</v>
      </c>
      <c r="L1503" s="1">
        <f>IF(OR(B1503=0,B1503=""),0,IF(COUNTIFS(Items!$E:$E,J1503,Items!$F:$F,K1503)+COUNTIFS(Items!$J:$J,J1503,Items!$K:$K,K1503)+COUNTIFS(Items!$O:$O,J1503,Items!$P:$P,K1503)=1,0,1))</f>
        <v>0</v>
      </c>
      <c r="M1503" s="14">
        <v>7626</v>
      </c>
      <c r="N1503" s="14">
        <v>0</v>
      </c>
      <c r="T1503" s="10" t="str">
        <f>IF(RepPF!$L$4=Lists!$E$2,Lists!$E$2,IF(RepPF!$L$4&lt;&gt;"",IF($C1503=RepPF!$L$4,RepPF!$L$4,0),Lists!$E$2))</f>
        <v>Все объекты</v>
      </c>
    </row>
    <row r="1504" spans="2:20" x14ac:dyDescent="0.25">
      <c r="B1504" s="7">
        <v>45693</v>
      </c>
      <c r="C1504" s="1" t="s">
        <v>198</v>
      </c>
      <c r="J1504" s="1" t="s">
        <v>170</v>
      </c>
      <c r="K1504" s="1" t="s">
        <v>128</v>
      </c>
      <c r="L1504" s="1">
        <f>IF(OR(B1504=0,B1504=""),0,IF(COUNTIFS(Items!$E:$E,J1504,Items!$F:$F,K1504)+COUNTIFS(Items!$J:$J,J1504,Items!$K:$K,K1504)+COUNTIFS(Items!$O:$O,J1504,Items!$P:$P,K1504)=1,0,1))</f>
        <v>0</v>
      </c>
      <c r="M1504" s="14">
        <v>10452.120000000001</v>
      </c>
      <c r="N1504" s="14">
        <v>0</v>
      </c>
      <c r="T1504" s="10" t="str">
        <f>IF(RepPF!$L$4=Lists!$E$2,Lists!$E$2,IF(RepPF!$L$4&lt;&gt;"",IF($C1504=RepPF!$L$4,RepPF!$L$4,0),Lists!$E$2))</f>
        <v>Все объекты</v>
      </c>
    </row>
    <row r="1505" spans="2:20" x14ac:dyDescent="0.25">
      <c r="B1505" s="7">
        <v>45573</v>
      </c>
      <c r="C1505" s="1" t="s">
        <v>198</v>
      </c>
      <c r="J1505" s="1" t="s">
        <v>170</v>
      </c>
      <c r="K1505" s="1" t="s">
        <v>128</v>
      </c>
      <c r="L1505" s="1">
        <f>IF(OR(B1505=0,B1505=""),0,IF(COUNTIFS(Items!$E:$E,J1505,Items!$F:$F,K1505)+COUNTIFS(Items!$J:$J,J1505,Items!$K:$K,K1505)+COUNTIFS(Items!$O:$O,J1505,Items!$P:$P,K1505)=1,0,1))</f>
        <v>0</v>
      </c>
      <c r="M1505" s="14">
        <v>15123.919999999998</v>
      </c>
      <c r="N1505" s="14">
        <v>0</v>
      </c>
      <c r="T1505" s="10" t="str">
        <f>IF(RepPF!$L$4=Lists!$E$2,Lists!$E$2,IF(RepPF!$L$4&lt;&gt;"",IF($C1505=RepPF!$L$4,RepPF!$L$4,0),Lists!$E$2))</f>
        <v>Все объекты</v>
      </c>
    </row>
    <row r="1506" spans="2:20" x14ac:dyDescent="0.25">
      <c r="L1506" s="1">
        <f>IF(OR(B1506=0,B1506=""),0,IF(COUNTIFS(Items!$E:$E,J1506,Items!$F:$F,K1506)+COUNTIFS(Items!$J:$J,J1506,Items!$K:$K,K1506)+COUNTIFS(Items!$O:$O,J1506,Items!$P:$P,K1506)=1,0,1))</f>
        <v>0</v>
      </c>
      <c r="T1506" s="10" t="str">
        <f>IF(RepPF!$L$4=Lists!$E$2,Lists!$E$2,IF(RepPF!$L$4&lt;&gt;"",IF($C1506=RepPF!$L$4,RepPF!$L$4,0),Lists!$E$2))</f>
        <v>Все объекты</v>
      </c>
    </row>
    <row r="1507" spans="2:20" x14ac:dyDescent="0.25">
      <c r="L1507" s="1">
        <f>IF(OR(B1507=0,B1507=""),0,IF(COUNTIFS(Items!$E:$E,J1507,Items!$F:$F,K1507)+COUNTIFS(Items!$J:$J,J1507,Items!$K:$K,K1507)+COUNTIFS(Items!$O:$O,J1507,Items!$P:$P,K1507)=1,0,1))</f>
        <v>0</v>
      </c>
      <c r="T1507" s="10" t="str">
        <f>IF(RepPF!$L$4=Lists!$E$2,Lists!$E$2,IF(RepPF!$L$4&lt;&gt;"",IF($C1507=RepPF!$L$4,RepPF!$L$4,0),Lists!$E$2))</f>
        <v>Все объекты</v>
      </c>
    </row>
    <row r="1508" spans="2:20" x14ac:dyDescent="0.25">
      <c r="L1508" s="1">
        <f>IF(OR(B1508=0,B1508=""),0,IF(COUNTIFS(Items!$E:$E,J1508,Items!$F:$F,K1508)+COUNTIFS(Items!$J:$J,J1508,Items!$K:$K,K1508)+COUNTIFS(Items!$O:$O,J1508,Items!$P:$P,K1508)=1,0,1))</f>
        <v>0</v>
      </c>
      <c r="T1508" s="10" t="str">
        <f>IF(RepPF!$L$4=Lists!$E$2,Lists!$E$2,IF(RepPF!$L$4&lt;&gt;"",IF($C1508=RepPF!$L$4,RepPF!$L$4,0),Lists!$E$2))</f>
        <v>Все объекты</v>
      </c>
    </row>
    <row r="1509" spans="2:20" x14ac:dyDescent="0.25">
      <c r="L1509" s="1">
        <f>IF(OR(B1509=0,B1509=""),0,IF(COUNTIFS(Items!$E:$E,J1509,Items!$F:$F,K1509)+COUNTIFS(Items!$J:$J,J1509,Items!$K:$K,K1509)+COUNTIFS(Items!$O:$O,J1509,Items!$P:$P,K1509)=1,0,1))</f>
        <v>0</v>
      </c>
      <c r="T1509" s="10" t="str">
        <f>IF(RepPF!$L$4=Lists!$E$2,Lists!$E$2,IF(RepPF!$L$4&lt;&gt;"",IF($C1509=RepPF!$L$4,RepPF!$L$4,0),Lists!$E$2))</f>
        <v>Все объекты</v>
      </c>
    </row>
    <row r="1510" spans="2:20" x14ac:dyDescent="0.25">
      <c r="L1510" s="1">
        <f>IF(OR(B1510=0,B1510=""),0,IF(COUNTIFS(Items!$E:$E,J1510,Items!$F:$F,K1510)+COUNTIFS(Items!$J:$J,J1510,Items!$K:$K,K1510)+COUNTIFS(Items!$O:$O,J1510,Items!$P:$P,K1510)=1,0,1))</f>
        <v>0</v>
      </c>
      <c r="T1510" s="10" t="str">
        <f>IF(RepPF!$L$4=Lists!$E$2,Lists!$E$2,IF(RepPF!$L$4&lt;&gt;"",IF($C1510=RepPF!$L$4,RepPF!$L$4,0),Lists!$E$2))</f>
        <v>Все объекты</v>
      </c>
    </row>
    <row r="1511" spans="2:20" x14ac:dyDescent="0.25">
      <c r="L1511" s="1">
        <f>IF(OR(B1511=0,B1511=""),0,IF(COUNTIFS(Items!$E:$E,J1511,Items!$F:$F,K1511)+COUNTIFS(Items!$J:$J,J1511,Items!$K:$K,K1511)+COUNTIFS(Items!$O:$O,J1511,Items!$P:$P,K1511)=1,0,1))</f>
        <v>0</v>
      </c>
      <c r="T1511" s="10" t="str">
        <f>IF(RepPF!$L$4=Lists!$E$2,Lists!$E$2,IF(RepPF!$L$4&lt;&gt;"",IF($C1511=RepPF!$L$4,RepPF!$L$4,0),Lists!$E$2))</f>
        <v>Все объекты</v>
      </c>
    </row>
    <row r="1512" spans="2:20" x14ac:dyDescent="0.25">
      <c r="L1512" s="1">
        <f>IF(OR(B1512=0,B1512=""),0,IF(COUNTIFS(Items!$E:$E,J1512,Items!$F:$F,K1512)+COUNTIFS(Items!$J:$J,J1512,Items!$K:$K,K1512)+COUNTIFS(Items!$O:$O,J1512,Items!$P:$P,K1512)=1,0,1))</f>
        <v>0</v>
      </c>
      <c r="T1512" s="10" t="str">
        <f>IF(RepPF!$L$4=Lists!$E$2,Lists!$E$2,IF(RepPF!$L$4&lt;&gt;"",IF($C1512=RepPF!$L$4,RepPF!$L$4,0),Lists!$E$2))</f>
        <v>Все объекты</v>
      </c>
    </row>
    <row r="1513" spans="2:20" x14ac:dyDescent="0.25">
      <c r="L1513" s="1">
        <f>IF(OR(B1513=0,B1513=""),0,IF(COUNTIFS(Items!$E:$E,J1513,Items!$F:$F,K1513)+COUNTIFS(Items!$J:$J,J1513,Items!$K:$K,K1513)+COUNTIFS(Items!$O:$O,J1513,Items!$P:$P,K1513)=1,0,1))</f>
        <v>0</v>
      </c>
      <c r="T1513" s="10" t="str">
        <f>IF(RepPF!$L$4=Lists!$E$2,Lists!$E$2,IF(RepPF!$L$4&lt;&gt;"",IF($C1513=RepPF!$L$4,RepPF!$L$4,0),Lists!$E$2))</f>
        <v>Все объекты</v>
      </c>
    </row>
    <row r="1514" spans="2:20" x14ac:dyDescent="0.25">
      <c r="L1514" s="1">
        <f>IF(OR(B1514=0,B1514=""),0,IF(COUNTIFS(Items!$E:$E,J1514,Items!$F:$F,K1514)+COUNTIFS(Items!$J:$J,J1514,Items!$K:$K,K1514)+COUNTIFS(Items!$O:$O,J1514,Items!$P:$P,K1514)=1,0,1))</f>
        <v>0</v>
      </c>
      <c r="T1514" s="10" t="str">
        <f>IF(RepPF!$L$4=Lists!$E$2,Lists!$E$2,IF(RepPF!$L$4&lt;&gt;"",IF($C1514=RepPF!$L$4,RepPF!$L$4,0),Lists!$E$2))</f>
        <v>Все объекты</v>
      </c>
    </row>
    <row r="1515" spans="2:20" x14ac:dyDescent="0.25">
      <c r="L1515" s="1">
        <f>IF(OR(B1515=0,B1515=""),0,IF(COUNTIFS(Items!$E:$E,J1515,Items!$F:$F,K1515)+COUNTIFS(Items!$J:$J,J1515,Items!$K:$K,K1515)+COUNTIFS(Items!$O:$O,J1515,Items!$P:$P,K1515)=1,0,1))</f>
        <v>0</v>
      </c>
      <c r="T1515" s="10" t="str">
        <f>IF(RepPF!$L$4=Lists!$E$2,Lists!$E$2,IF(RepPF!$L$4&lt;&gt;"",IF($C1515=RepPF!$L$4,RepPF!$L$4,0),Lists!$E$2))</f>
        <v>Все объекты</v>
      </c>
    </row>
    <row r="1516" spans="2:20" x14ac:dyDescent="0.25">
      <c r="L1516" s="1">
        <f>IF(OR(B1516=0,B1516=""),0,IF(COUNTIFS(Items!$E:$E,J1516,Items!$F:$F,K1516)+COUNTIFS(Items!$J:$J,J1516,Items!$K:$K,K1516)+COUNTIFS(Items!$O:$O,J1516,Items!$P:$P,K1516)=1,0,1))</f>
        <v>0</v>
      </c>
      <c r="T1516" s="10" t="str">
        <f>IF(RepPF!$L$4=Lists!$E$2,Lists!$E$2,IF(RepPF!$L$4&lt;&gt;"",IF($C1516=RepPF!$L$4,RepPF!$L$4,0),Lists!$E$2))</f>
        <v>Все объекты</v>
      </c>
    </row>
    <row r="1517" spans="2:20" x14ac:dyDescent="0.25">
      <c r="L1517" s="1">
        <f>IF(OR(B1517=0,B1517=""),0,IF(COUNTIFS(Items!$E:$E,J1517,Items!$F:$F,K1517)+COUNTIFS(Items!$J:$J,J1517,Items!$K:$K,K1517)+COUNTIFS(Items!$O:$O,J1517,Items!$P:$P,K1517)=1,0,1))</f>
        <v>0</v>
      </c>
      <c r="T1517" s="10" t="str">
        <f>IF(RepPF!$L$4=Lists!$E$2,Lists!$E$2,IF(RepPF!$L$4&lt;&gt;"",IF($C1517=RepPF!$L$4,RepPF!$L$4,0),Lists!$E$2))</f>
        <v>Все объекты</v>
      </c>
    </row>
    <row r="1518" spans="2:20" x14ac:dyDescent="0.25">
      <c r="L1518" s="1">
        <f>IF(OR(B1518=0,B1518=""),0,IF(COUNTIFS(Items!$E:$E,J1518,Items!$F:$F,K1518)+COUNTIFS(Items!$J:$J,J1518,Items!$K:$K,K1518)+COUNTIFS(Items!$O:$O,J1518,Items!$P:$P,K1518)=1,0,1))</f>
        <v>0</v>
      </c>
      <c r="T1518" s="10" t="str">
        <f>IF(RepPF!$L$4=Lists!$E$2,Lists!$E$2,IF(RepPF!$L$4&lt;&gt;"",IF($C1518=RepPF!$L$4,RepPF!$L$4,0),Lists!$E$2))</f>
        <v>Все объекты</v>
      </c>
    </row>
    <row r="1519" spans="2:20" x14ac:dyDescent="0.25">
      <c r="L1519" s="1">
        <f>IF(OR(B1519=0,B1519=""),0,IF(COUNTIFS(Items!$E:$E,J1519,Items!$F:$F,K1519)+COUNTIFS(Items!$J:$J,J1519,Items!$K:$K,K1519)+COUNTIFS(Items!$O:$O,J1519,Items!$P:$P,K1519)=1,0,1))</f>
        <v>0</v>
      </c>
      <c r="T1519" s="10" t="str">
        <f>IF(RepPF!$L$4=Lists!$E$2,Lists!$E$2,IF(RepPF!$L$4&lt;&gt;"",IF($C1519=RepPF!$L$4,RepPF!$L$4,0),Lists!$E$2))</f>
        <v>Все объекты</v>
      </c>
    </row>
    <row r="1520" spans="2:20" x14ac:dyDescent="0.25">
      <c r="L1520" s="1">
        <f>IF(OR(B1520=0,B1520=""),0,IF(COUNTIFS(Items!$E:$E,J1520,Items!$F:$F,K1520)+COUNTIFS(Items!$J:$J,J1520,Items!$K:$K,K1520)+COUNTIFS(Items!$O:$O,J1520,Items!$P:$P,K1520)=1,0,1))</f>
        <v>0</v>
      </c>
      <c r="T1520" s="10" t="str">
        <f>IF(RepPF!$L$4=Lists!$E$2,Lists!$E$2,IF(RepPF!$L$4&lt;&gt;"",IF($C1520=RepPF!$L$4,RepPF!$L$4,0),Lists!$E$2))</f>
        <v>Все объекты</v>
      </c>
    </row>
    <row r="1521" spans="12:20" x14ac:dyDescent="0.25">
      <c r="L1521" s="1">
        <f>IF(OR(B1521=0,B1521=""),0,IF(COUNTIFS(Items!$E:$E,J1521,Items!$F:$F,K1521)+COUNTIFS(Items!$J:$J,J1521,Items!$K:$K,K1521)+COUNTIFS(Items!$O:$O,J1521,Items!$P:$P,K1521)=1,0,1))</f>
        <v>0</v>
      </c>
      <c r="T1521" s="10" t="str">
        <f>IF(RepPF!$L$4=Lists!$E$2,Lists!$E$2,IF(RepPF!$L$4&lt;&gt;"",IF($C1521=RepPF!$L$4,RepPF!$L$4,0),Lists!$E$2))</f>
        <v>Все объекты</v>
      </c>
    </row>
    <row r="1522" spans="12:20" x14ac:dyDescent="0.25">
      <c r="L1522" s="1">
        <f>IF(OR(B1522=0,B1522=""),0,IF(COUNTIFS(Items!$E:$E,J1522,Items!$F:$F,K1522)+COUNTIFS(Items!$J:$J,J1522,Items!$K:$K,K1522)+COUNTIFS(Items!$O:$O,J1522,Items!$P:$P,K1522)=1,0,1))</f>
        <v>0</v>
      </c>
      <c r="T1522" s="10" t="str">
        <f>IF(RepPF!$L$4=Lists!$E$2,Lists!$E$2,IF(RepPF!$L$4&lt;&gt;"",IF($C1522=RepPF!$L$4,RepPF!$L$4,0),Lists!$E$2))</f>
        <v>Все объекты</v>
      </c>
    </row>
    <row r="1523" spans="12:20" x14ac:dyDescent="0.25">
      <c r="L1523" s="1">
        <f>IF(OR(B1523=0,B1523=""),0,IF(COUNTIFS(Items!$E:$E,J1523,Items!$F:$F,K1523)+COUNTIFS(Items!$J:$J,J1523,Items!$K:$K,K1523)+COUNTIFS(Items!$O:$O,J1523,Items!$P:$P,K1523)=1,0,1))</f>
        <v>0</v>
      </c>
      <c r="T1523" s="10" t="str">
        <f>IF(RepPF!$L$4=Lists!$E$2,Lists!$E$2,IF(RepPF!$L$4&lt;&gt;"",IF($C1523=RepPF!$L$4,RepPF!$L$4,0),Lists!$E$2))</f>
        <v>Все объекты</v>
      </c>
    </row>
    <row r="1524" spans="12:20" x14ac:dyDescent="0.25">
      <c r="L1524" s="1">
        <f>IF(OR(B1524=0,B1524=""),0,IF(COUNTIFS(Items!$E:$E,J1524,Items!$F:$F,K1524)+COUNTIFS(Items!$J:$J,J1524,Items!$K:$K,K1524)+COUNTIFS(Items!$O:$O,J1524,Items!$P:$P,K1524)=1,0,1))</f>
        <v>0</v>
      </c>
      <c r="T1524" s="10" t="str">
        <f>IF(RepPF!$L$4=Lists!$E$2,Lists!$E$2,IF(RepPF!$L$4&lt;&gt;"",IF($C1524=RepPF!$L$4,RepPF!$L$4,0),Lists!$E$2))</f>
        <v>Все объекты</v>
      </c>
    </row>
    <row r="1525" spans="12:20" x14ac:dyDescent="0.25">
      <c r="L1525" s="1">
        <f>IF(OR(B1525=0,B1525=""),0,IF(COUNTIFS(Items!$E:$E,J1525,Items!$F:$F,K1525)+COUNTIFS(Items!$J:$J,J1525,Items!$K:$K,K1525)+COUNTIFS(Items!$O:$O,J1525,Items!$P:$P,K1525)=1,0,1))</f>
        <v>0</v>
      </c>
      <c r="T1525" s="10" t="str">
        <f>IF(RepPF!$L$4=Lists!$E$2,Lists!$E$2,IF(RepPF!$L$4&lt;&gt;"",IF($C1525=RepPF!$L$4,RepPF!$L$4,0),Lists!$E$2))</f>
        <v>Все объекты</v>
      </c>
    </row>
    <row r="1526" spans="12:20" x14ac:dyDescent="0.25">
      <c r="L1526" s="1">
        <f>IF(OR(B1526=0,B1526=""),0,IF(COUNTIFS(Items!$E:$E,J1526,Items!$F:$F,K1526)+COUNTIFS(Items!$J:$J,J1526,Items!$K:$K,K1526)+COUNTIFS(Items!$O:$O,J1526,Items!$P:$P,K1526)=1,0,1))</f>
        <v>0</v>
      </c>
      <c r="T1526" s="10" t="str">
        <f>IF(RepPF!$L$4=Lists!$E$2,Lists!$E$2,IF(RepPF!$L$4&lt;&gt;"",IF($C1526=RepPF!$L$4,RepPF!$L$4,0),Lists!$E$2))</f>
        <v>Все объекты</v>
      </c>
    </row>
    <row r="1527" spans="12:20" x14ac:dyDescent="0.25">
      <c r="L1527" s="1">
        <f>IF(OR(B1527=0,B1527=""),0,IF(COUNTIFS(Items!$E:$E,J1527,Items!$F:$F,K1527)+COUNTIFS(Items!$J:$J,J1527,Items!$K:$K,K1527)+COUNTIFS(Items!$O:$O,J1527,Items!$P:$P,K1527)=1,0,1))</f>
        <v>0</v>
      </c>
      <c r="T1527" s="10" t="str">
        <f>IF(RepPF!$L$4=Lists!$E$2,Lists!$E$2,IF(RepPF!$L$4&lt;&gt;"",IF($C1527=RepPF!$L$4,RepPF!$L$4,0),Lists!$E$2))</f>
        <v>Все объекты</v>
      </c>
    </row>
    <row r="1528" spans="12:20" x14ac:dyDescent="0.25">
      <c r="L1528" s="1">
        <f>IF(OR(B1528=0,B1528=""),0,IF(COUNTIFS(Items!$E:$E,J1528,Items!$F:$F,K1528)+COUNTIFS(Items!$J:$J,J1528,Items!$K:$K,K1528)+COUNTIFS(Items!$O:$O,J1528,Items!$P:$P,K1528)=1,0,1))</f>
        <v>0</v>
      </c>
      <c r="T1528" s="10" t="str">
        <f>IF(RepPF!$L$4=Lists!$E$2,Lists!$E$2,IF(RepPF!$L$4&lt;&gt;"",IF($C1528=RepPF!$L$4,RepPF!$L$4,0),Lists!$E$2))</f>
        <v>Все объекты</v>
      </c>
    </row>
    <row r="1529" spans="12:20" x14ac:dyDescent="0.25">
      <c r="L1529" s="1">
        <f>IF(OR(B1529=0,B1529=""),0,IF(COUNTIFS(Items!$E:$E,J1529,Items!$F:$F,K1529)+COUNTIFS(Items!$J:$J,J1529,Items!$K:$K,K1529)+COUNTIFS(Items!$O:$O,J1529,Items!$P:$P,K1529)=1,0,1))</f>
        <v>0</v>
      </c>
      <c r="T1529" s="10" t="str">
        <f>IF(RepPF!$L$4=Lists!$E$2,Lists!$E$2,IF(RepPF!$L$4&lt;&gt;"",IF($C1529=RepPF!$L$4,RepPF!$L$4,0),Lists!$E$2))</f>
        <v>Все объекты</v>
      </c>
    </row>
    <row r="1530" spans="12:20" x14ac:dyDescent="0.25">
      <c r="L1530" s="1">
        <f>IF(OR(B1530=0,B1530=""),0,IF(COUNTIFS(Items!$E:$E,J1530,Items!$F:$F,K1530)+COUNTIFS(Items!$J:$J,J1530,Items!$K:$K,K1530)+COUNTIFS(Items!$O:$O,J1530,Items!$P:$P,K1530)=1,0,1))</f>
        <v>0</v>
      </c>
      <c r="T1530" s="10" t="str">
        <f>IF(RepPF!$L$4=Lists!$E$2,Lists!$E$2,IF(RepPF!$L$4&lt;&gt;"",IF($C1530=RepPF!$L$4,RepPF!$L$4,0),Lists!$E$2))</f>
        <v>Все объекты</v>
      </c>
    </row>
    <row r="1531" spans="12:20" x14ac:dyDescent="0.25">
      <c r="L1531" s="1">
        <f>IF(OR(B1531=0,B1531=""),0,IF(COUNTIFS(Items!$E:$E,J1531,Items!$F:$F,K1531)+COUNTIFS(Items!$J:$J,J1531,Items!$K:$K,K1531)+COUNTIFS(Items!$O:$O,J1531,Items!$P:$P,K1531)=1,0,1))</f>
        <v>0</v>
      </c>
      <c r="T1531" s="10" t="str">
        <f>IF(RepPF!$L$4=Lists!$E$2,Lists!$E$2,IF(RepPF!$L$4&lt;&gt;"",IF($C1531=RepPF!$L$4,RepPF!$L$4,0),Lists!$E$2))</f>
        <v>Все объекты</v>
      </c>
    </row>
    <row r="1532" spans="12:20" x14ac:dyDescent="0.25">
      <c r="L1532" s="1">
        <f>IF(OR(B1532=0,B1532=""),0,IF(COUNTIFS(Items!$E:$E,J1532,Items!$F:$F,K1532)+COUNTIFS(Items!$J:$J,J1532,Items!$K:$K,K1532)+COUNTIFS(Items!$O:$O,J1532,Items!$P:$P,K1532)=1,0,1))</f>
        <v>0</v>
      </c>
      <c r="T1532" s="10" t="str">
        <f>IF(RepPF!$L$4=Lists!$E$2,Lists!$E$2,IF(RepPF!$L$4&lt;&gt;"",IF($C1532=RepPF!$L$4,RepPF!$L$4,0),Lists!$E$2))</f>
        <v>Все объекты</v>
      </c>
    </row>
    <row r="1533" spans="12:20" x14ac:dyDescent="0.25">
      <c r="L1533" s="1">
        <f>IF(OR(B1533=0,B1533=""),0,IF(COUNTIFS(Items!$E:$E,J1533,Items!$F:$F,K1533)+COUNTIFS(Items!$J:$J,J1533,Items!$K:$K,K1533)+COUNTIFS(Items!$O:$O,J1533,Items!$P:$P,K1533)=1,0,1))</f>
        <v>0</v>
      </c>
      <c r="T1533" s="10" t="str">
        <f>IF(RepPF!$L$4=Lists!$E$2,Lists!$E$2,IF(RepPF!$L$4&lt;&gt;"",IF($C1533=RepPF!$L$4,RepPF!$L$4,0),Lists!$E$2))</f>
        <v>Все объекты</v>
      </c>
    </row>
    <row r="1534" spans="12:20" x14ac:dyDescent="0.25">
      <c r="L1534" s="1">
        <f>IF(OR(B1534=0,B1534=""),0,IF(COUNTIFS(Items!$E:$E,J1534,Items!$F:$F,K1534)+COUNTIFS(Items!$J:$J,J1534,Items!$K:$K,K1534)+COUNTIFS(Items!$O:$O,J1534,Items!$P:$P,K1534)=1,0,1))</f>
        <v>0</v>
      </c>
      <c r="T1534" s="10" t="str">
        <f>IF(RepPF!$L$4=Lists!$E$2,Lists!$E$2,IF(RepPF!$L$4&lt;&gt;"",IF($C1534=RepPF!$L$4,RepPF!$L$4,0),Lists!$E$2))</f>
        <v>Все объекты</v>
      </c>
    </row>
    <row r="1535" spans="12:20" x14ac:dyDescent="0.25">
      <c r="L1535" s="1">
        <f>IF(OR(B1535=0,B1535=""),0,IF(COUNTIFS(Items!$E:$E,J1535,Items!$F:$F,K1535)+COUNTIFS(Items!$J:$J,J1535,Items!$K:$K,K1535)+COUNTIFS(Items!$O:$O,J1535,Items!$P:$P,K1535)=1,0,1))</f>
        <v>0</v>
      </c>
      <c r="T1535" s="10" t="str">
        <f>IF(RepPF!$L$4=Lists!$E$2,Lists!$E$2,IF(RepPF!$L$4&lt;&gt;"",IF($C1535=RepPF!$L$4,RepPF!$L$4,0),Lists!$E$2))</f>
        <v>Все объекты</v>
      </c>
    </row>
    <row r="1536" spans="12:20" x14ac:dyDescent="0.25">
      <c r="L1536" s="1">
        <f>IF(OR(B1536=0,B1536=""),0,IF(COUNTIFS(Items!$E:$E,J1536,Items!$F:$F,K1536)+COUNTIFS(Items!$J:$J,J1536,Items!$K:$K,K1536)+COUNTIFS(Items!$O:$O,J1536,Items!$P:$P,K1536)=1,0,1))</f>
        <v>0</v>
      </c>
      <c r="T1536" s="10" t="str">
        <f>IF(RepPF!$L$4=Lists!$E$2,Lists!$E$2,IF(RepPF!$L$4&lt;&gt;"",IF($C1536=RepPF!$L$4,RepPF!$L$4,0),Lists!$E$2))</f>
        <v>Все объекты</v>
      </c>
    </row>
    <row r="1537" spans="12:20" x14ac:dyDescent="0.25">
      <c r="L1537" s="1">
        <f>IF(OR(B1537=0,B1537=""),0,IF(COUNTIFS(Items!$E:$E,J1537,Items!$F:$F,K1537)+COUNTIFS(Items!$J:$J,J1537,Items!$K:$K,K1537)+COUNTIFS(Items!$O:$O,J1537,Items!$P:$P,K1537)=1,0,1))</f>
        <v>0</v>
      </c>
      <c r="T1537" s="10" t="str">
        <f>IF(RepPF!$L$4=Lists!$E$2,Lists!$E$2,IF(RepPF!$L$4&lt;&gt;"",IF($C1537=RepPF!$L$4,RepPF!$L$4,0),Lists!$E$2))</f>
        <v>Все объекты</v>
      </c>
    </row>
    <row r="1538" spans="12:20" x14ac:dyDescent="0.25">
      <c r="L1538" s="1">
        <f>IF(OR(B1538=0,B1538=""),0,IF(COUNTIFS(Items!$E:$E,J1538,Items!$F:$F,K1538)+COUNTIFS(Items!$J:$J,J1538,Items!$K:$K,K1538)+COUNTIFS(Items!$O:$O,J1538,Items!$P:$P,K1538)=1,0,1))</f>
        <v>0</v>
      </c>
      <c r="T1538" s="10" t="str">
        <f>IF(RepPF!$L$4=Lists!$E$2,Lists!$E$2,IF(RepPF!$L$4&lt;&gt;"",IF($C1538=RepPF!$L$4,RepPF!$L$4,0),Lists!$E$2))</f>
        <v>Все объекты</v>
      </c>
    </row>
    <row r="1539" spans="12:20" x14ac:dyDescent="0.25">
      <c r="L1539" s="1">
        <f>IF(OR(B1539=0,B1539=""),0,IF(COUNTIFS(Items!$E:$E,J1539,Items!$F:$F,K1539)+COUNTIFS(Items!$J:$J,J1539,Items!$K:$K,K1539)+COUNTIFS(Items!$O:$O,J1539,Items!$P:$P,K1539)=1,0,1))</f>
        <v>0</v>
      </c>
      <c r="T1539" s="10" t="str">
        <f>IF(RepPF!$L$4=Lists!$E$2,Lists!$E$2,IF(RepPF!$L$4&lt;&gt;"",IF($C1539=RepPF!$L$4,RepPF!$L$4,0),Lists!$E$2))</f>
        <v>Все объекты</v>
      </c>
    </row>
    <row r="1540" spans="12:20" x14ac:dyDescent="0.25">
      <c r="L1540" s="1">
        <f>IF(OR(B1540=0,B1540=""),0,IF(COUNTIFS(Items!$E:$E,J1540,Items!$F:$F,K1540)+COUNTIFS(Items!$J:$J,J1540,Items!$K:$K,K1540)+COUNTIFS(Items!$O:$O,J1540,Items!$P:$P,K1540)=1,0,1))</f>
        <v>0</v>
      </c>
      <c r="T1540" s="10" t="str">
        <f>IF(RepPF!$L$4=Lists!$E$2,Lists!$E$2,IF(RepPF!$L$4&lt;&gt;"",IF($C1540=RepPF!$L$4,RepPF!$L$4,0),Lists!$E$2))</f>
        <v>Все объекты</v>
      </c>
    </row>
    <row r="1541" spans="12:20" x14ac:dyDescent="0.25">
      <c r="L1541" s="1">
        <f>IF(OR(B1541=0,B1541=""),0,IF(COUNTIFS(Items!$E:$E,J1541,Items!$F:$F,K1541)+COUNTIFS(Items!$J:$J,J1541,Items!$K:$K,K1541)+COUNTIFS(Items!$O:$O,J1541,Items!$P:$P,K1541)=1,0,1))</f>
        <v>0</v>
      </c>
      <c r="T1541" s="10" t="str">
        <f>IF(RepPF!$L$4=Lists!$E$2,Lists!$E$2,IF(RepPF!$L$4&lt;&gt;"",IF($C1541=RepPF!$L$4,RepPF!$L$4,0),Lists!$E$2))</f>
        <v>Все объекты</v>
      </c>
    </row>
    <row r="1542" spans="12:20" x14ac:dyDescent="0.25">
      <c r="L1542" s="1">
        <f>IF(OR(B1542=0,B1542=""),0,IF(COUNTIFS(Items!$E:$E,J1542,Items!$F:$F,K1542)+COUNTIFS(Items!$J:$J,J1542,Items!$K:$K,K1542)+COUNTIFS(Items!$O:$O,J1542,Items!$P:$P,K1542)=1,0,1))</f>
        <v>0</v>
      </c>
      <c r="T1542" s="10" t="str">
        <f>IF(RepPF!$L$4=Lists!$E$2,Lists!$E$2,IF(RepPF!$L$4&lt;&gt;"",IF($C1542=RepPF!$L$4,RepPF!$L$4,0),Lists!$E$2))</f>
        <v>Все объекты</v>
      </c>
    </row>
    <row r="1543" spans="12:20" x14ac:dyDescent="0.25">
      <c r="L1543" s="1">
        <f>IF(OR(B1543=0,B1543=""),0,IF(COUNTIFS(Items!$E:$E,J1543,Items!$F:$F,K1543)+COUNTIFS(Items!$J:$J,J1543,Items!$K:$K,K1543)+COUNTIFS(Items!$O:$O,J1543,Items!$P:$P,K1543)=1,0,1))</f>
        <v>0</v>
      </c>
      <c r="T1543" s="10" t="str">
        <f>IF(RepPF!$L$4=Lists!$E$2,Lists!$E$2,IF(RepPF!$L$4&lt;&gt;"",IF($C1543=RepPF!$L$4,RepPF!$L$4,0),Lists!$E$2))</f>
        <v>Все объекты</v>
      </c>
    </row>
    <row r="1544" spans="12:20" x14ac:dyDescent="0.25">
      <c r="L1544" s="1">
        <f>IF(OR(B1544=0,B1544=""),0,IF(COUNTIFS(Items!$E:$E,J1544,Items!$F:$F,K1544)+COUNTIFS(Items!$J:$J,J1544,Items!$K:$K,K1544)+COUNTIFS(Items!$O:$O,J1544,Items!$P:$P,K1544)=1,0,1))</f>
        <v>0</v>
      </c>
      <c r="T1544" s="10" t="str">
        <f>IF(RepPF!$L$4=Lists!$E$2,Lists!$E$2,IF(RepPF!$L$4&lt;&gt;"",IF($C1544=RepPF!$L$4,RepPF!$L$4,0),Lists!$E$2))</f>
        <v>Все объекты</v>
      </c>
    </row>
    <row r="1545" spans="12:20" x14ac:dyDescent="0.25">
      <c r="L1545" s="1">
        <f>IF(OR(B1545=0,B1545=""),0,IF(COUNTIFS(Items!$E:$E,J1545,Items!$F:$F,K1545)+COUNTIFS(Items!$J:$J,J1545,Items!$K:$K,K1545)+COUNTIFS(Items!$O:$O,J1545,Items!$P:$P,K1545)=1,0,1))</f>
        <v>0</v>
      </c>
      <c r="T1545" s="10" t="str">
        <f>IF(RepPF!$L$4=Lists!$E$2,Lists!$E$2,IF(RepPF!$L$4&lt;&gt;"",IF($C1545=RepPF!$L$4,RepPF!$L$4,0),Lists!$E$2))</f>
        <v>Все объекты</v>
      </c>
    </row>
    <row r="1546" spans="12:20" x14ac:dyDescent="0.25">
      <c r="L1546" s="1">
        <f>IF(OR(B1546=0,B1546=""),0,IF(COUNTIFS(Items!$E:$E,J1546,Items!$F:$F,K1546)+COUNTIFS(Items!$J:$J,J1546,Items!$K:$K,K1546)+COUNTIFS(Items!$O:$O,J1546,Items!$P:$P,K1546)=1,0,1))</f>
        <v>0</v>
      </c>
      <c r="T1546" s="10" t="str">
        <f>IF(RepPF!$L$4=Lists!$E$2,Lists!$E$2,IF(RepPF!$L$4&lt;&gt;"",IF($C1546=RepPF!$L$4,RepPF!$L$4,0),Lists!$E$2))</f>
        <v>Все объекты</v>
      </c>
    </row>
    <row r="1547" spans="12:20" x14ac:dyDescent="0.25">
      <c r="L1547" s="1">
        <f>IF(OR(B1547=0,B1547=""),0,IF(COUNTIFS(Items!$E:$E,J1547,Items!$F:$F,K1547)+COUNTIFS(Items!$J:$J,J1547,Items!$K:$K,K1547)+COUNTIFS(Items!$O:$O,J1547,Items!$P:$P,K1547)=1,0,1))</f>
        <v>0</v>
      </c>
      <c r="T1547" s="10" t="str">
        <f>IF(RepPF!$L$4=Lists!$E$2,Lists!$E$2,IF(RepPF!$L$4&lt;&gt;"",IF($C1547=RepPF!$L$4,RepPF!$L$4,0),Lists!$E$2))</f>
        <v>Все объекты</v>
      </c>
    </row>
    <row r="1548" spans="12:20" x14ac:dyDescent="0.25">
      <c r="L1548" s="1">
        <f>IF(OR(B1548=0,B1548=""),0,IF(COUNTIFS(Items!$E:$E,J1548,Items!$F:$F,K1548)+COUNTIFS(Items!$J:$J,J1548,Items!$K:$K,K1548)+COUNTIFS(Items!$O:$O,J1548,Items!$P:$P,K1548)=1,0,1))</f>
        <v>0</v>
      </c>
      <c r="T1548" s="10" t="str">
        <f>IF(RepPF!$L$4=Lists!$E$2,Lists!$E$2,IF(RepPF!$L$4&lt;&gt;"",IF($C1548=RepPF!$L$4,RepPF!$L$4,0),Lists!$E$2))</f>
        <v>Все объекты</v>
      </c>
    </row>
    <row r="1549" spans="12:20" x14ac:dyDescent="0.25">
      <c r="L1549" s="1">
        <f>IF(OR(B1549=0,B1549=""),0,IF(COUNTIFS(Items!$E:$E,J1549,Items!$F:$F,K1549)+COUNTIFS(Items!$J:$J,J1549,Items!$K:$K,K1549)+COUNTIFS(Items!$O:$O,J1549,Items!$P:$P,K1549)=1,0,1))</f>
        <v>0</v>
      </c>
      <c r="T1549" s="10" t="str">
        <f>IF(RepPF!$L$4=Lists!$E$2,Lists!$E$2,IF(RepPF!$L$4&lt;&gt;"",IF($C1549=RepPF!$L$4,RepPF!$L$4,0),Lists!$E$2))</f>
        <v>Все объекты</v>
      </c>
    </row>
    <row r="1550" spans="12:20" x14ac:dyDescent="0.25">
      <c r="L1550" s="1">
        <f>IF(OR(B1550=0,B1550=""),0,IF(COUNTIFS(Items!$E:$E,J1550,Items!$F:$F,K1550)+COUNTIFS(Items!$J:$J,J1550,Items!$K:$K,K1550)+COUNTIFS(Items!$O:$O,J1550,Items!$P:$P,K1550)=1,0,1))</f>
        <v>0</v>
      </c>
      <c r="T1550" s="10" t="str">
        <f>IF(RepPF!$L$4=Lists!$E$2,Lists!$E$2,IF(RepPF!$L$4&lt;&gt;"",IF($C1550=RepPF!$L$4,RepPF!$L$4,0),Lists!$E$2))</f>
        <v>Все объекты</v>
      </c>
    </row>
    <row r="1551" spans="12:20" x14ac:dyDescent="0.25">
      <c r="L1551" s="1">
        <f>IF(OR(B1551=0,B1551=""),0,IF(COUNTIFS(Items!$E:$E,J1551,Items!$F:$F,K1551)+COUNTIFS(Items!$J:$J,J1551,Items!$K:$K,K1551)+COUNTIFS(Items!$O:$O,J1551,Items!$P:$P,K1551)=1,0,1))</f>
        <v>0</v>
      </c>
      <c r="T1551" s="10" t="str">
        <f>IF(RepPF!$L$4=Lists!$E$2,Lists!$E$2,IF(RepPF!$L$4&lt;&gt;"",IF($C1551=RepPF!$L$4,RepPF!$L$4,0),Lists!$E$2))</f>
        <v>Все объекты</v>
      </c>
    </row>
    <row r="1552" spans="12:20" x14ac:dyDescent="0.25">
      <c r="L1552" s="1">
        <f>IF(OR(B1552=0,B1552=""),0,IF(COUNTIFS(Items!$E:$E,J1552,Items!$F:$F,K1552)+COUNTIFS(Items!$J:$J,J1552,Items!$K:$K,K1552)+COUNTIFS(Items!$O:$O,J1552,Items!$P:$P,K1552)=1,0,1))</f>
        <v>0</v>
      </c>
      <c r="T1552" s="10" t="str">
        <f>IF(RepPF!$L$4=Lists!$E$2,Lists!$E$2,IF(RepPF!$L$4&lt;&gt;"",IF($C1552=RepPF!$L$4,RepPF!$L$4,0),Lists!$E$2))</f>
        <v>Все объекты</v>
      </c>
    </row>
    <row r="1553" spans="12:20" x14ac:dyDescent="0.25">
      <c r="L1553" s="1">
        <f>IF(OR(B1553=0,B1553=""),0,IF(COUNTIFS(Items!$E:$E,J1553,Items!$F:$F,K1553)+COUNTIFS(Items!$J:$J,J1553,Items!$K:$K,K1553)+COUNTIFS(Items!$O:$O,J1553,Items!$P:$P,K1553)=1,0,1))</f>
        <v>0</v>
      </c>
      <c r="T1553" s="10" t="str">
        <f>IF(RepPF!$L$4=Lists!$E$2,Lists!$E$2,IF(RepPF!$L$4&lt;&gt;"",IF($C1553=RepPF!$L$4,RepPF!$L$4,0),Lists!$E$2))</f>
        <v>Все объекты</v>
      </c>
    </row>
    <row r="1554" spans="12:20" x14ac:dyDescent="0.25">
      <c r="L1554" s="1">
        <f>IF(OR(B1554=0,B1554=""),0,IF(COUNTIFS(Items!$E:$E,J1554,Items!$F:$F,K1554)+COUNTIFS(Items!$J:$J,J1554,Items!$K:$K,K1554)+COUNTIFS(Items!$O:$O,J1554,Items!$P:$P,K1554)=1,0,1))</f>
        <v>0</v>
      </c>
      <c r="T1554" s="10" t="str">
        <f>IF(RepPF!$L$4=Lists!$E$2,Lists!$E$2,IF(RepPF!$L$4&lt;&gt;"",IF($C1554=RepPF!$L$4,RepPF!$L$4,0),Lists!$E$2))</f>
        <v>Все объекты</v>
      </c>
    </row>
    <row r="1555" spans="12:20" x14ac:dyDescent="0.25">
      <c r="L1555" s="1">
        <f>IF(OR(B1555=0,B1555=""),0,IF(COUNTIFS(Items!$E:$E,J1555,Items!$F:$F,K1555)+COUNTIFS(Items!$J:$J,J1555,Items!$K:$K,K1555)+COUNTIFS(Items!$O:$O,J1555,Items!$P:$P,K1555)=1,0,1))</f>
        <v>0</v>
      </c>
      <c r="T1555" s="10" t="str">
        <f>IF(RepPF!$L$4=Lists!$E$2,Lists!$E$2,IF(RepPF!$L$4&lt;&gt;"",IF($C1555=RepPF!$L$4,RepPF!$L$4,0),Lists!$E$2))</f>
        <v>Все объекты</v>
      </c>
    </row>
    <row r="1556" spans="12:20" x14ac:dyDescent="0.25">
      <c r="L1556" s="1">
        <f>IF(OR(B1556=0,B1556=""),0,IF(COUNTIFS(Items!$E:$E,J1556,Items!$F:$F,K1556)+COUNTIFS(Items!$J:$J,J1556,Items!$K:$K,K1556)+COUNTIFS(Items!$O:$O,J1556,Items!$P:$P,K1556)=1,0,1))</f>
        <v>0</v>
      </c>
      <c r="T1556" s="10" t="str">
        <f>IF(RepPF!$L$4=Lists!$E$2,Lists!$E$2,IF(RepPF!$L$4&lt;&gt;"",IF($C1556=RepPF!$L$4,RepPF!$L$4,0),Lists!$E$2))</f>
        <v>Все объекты</v>
      </c>
    </row>
    <row r="1557" spans="12:20" x14ac:dyDescent="0.25">
      <c r="L1557" s="1">
        <f>IF(OR(B1557=0,B1557=""),0,IF(COUNTIFS(Items!$E:$E,J1557,Items!$F:$F,K1557)+COUNTIFS(Items!$J:$J,J1557,Items!$K:$K,K1557)+COUNTIFS(Items!$O:$O,J1557,Items!$P:$P,K1557)=1,0,1))</f>
        <v>0</v>
      </c>
      <c r="T1557" s="10" t="str">
        <f>IF(RepPF!$L$4=Lists!$E$2,Lists!$E$2,IF(RepPF!$L$4&lt;&gt;"",IF($C1557=RepPF!$L$4,RepPF!$L$4,0),Lists!$E$2))</f>
        <v>Все объекты</v>
      </c>
    </row>
    <row r="1558" spans="12:20" x14ac:dyDescent="0.25">
      <c r="L1558" s="1">
        <f>IF(OR(B1558=0,B1558=""),0,IF(COUNTIFS(Items!$E:$E,J1558,Items!$F:$F,K1558)+COUNTIFS(Items!$J:$J,J1558,Items!$K:$K,K1558)+COUNTIFS(Items!$O:$O,J1558,Items!$P:$P,K1558)=1,0,1))</f>
        <v>0</v>
      </c>
      <c r="T1558" s="10" t="str">
        <f>IF(RepPF!$L$4=Lists!$E$2,Lists!$E$2,IF(RepPF!$L$4&lt;&gt;"",IF($C1558=RepPF!$L$4,RepPF!$L$4,0),Lists!$E$2))</f>
        <v>Все объекты</v>
      </c>
    </row>
    <row r="1559" spans="12:20" x14ac:dyDescent="0.25">
      <c r="L1559" s="1">
        <f>IF(OR(B1559=0,B1559=""),0,IF(COUNTIFS(Items!$E:$E,J1559,Items!$F:$F,K1559)+COUNTIFS(Items!$J:$J,J1559,Items!$K:$K,K1559)+COUNTIFS(Items!$O:$O,J1559,Items!$P:$P,K1559)=1,0,1))</f>
        <v>0</v>
      </c>
      <c r="T1559" s="10" t="str">
        <f>IF(RepPF!$L$4=Lists!$E$2,Lists!$E$2,IF(RepPF!$L$4&lt;&gt;"",IF($C1559=RepPF!$L$4,RepPF!$L$4,0),Lists!$E$2))</f>
        <v>Все объекты</v>
      </c>
    </row>
    <row r="1560" spans="12:20" x14ac:dyDescent="0.25">
      <c r="L1560" s="1">
        <f>IF(OR(B1560=0,B1560=""),0,IF(COUNTIFS(Items!$E:$E,J1560,Items!$F:$F,K1560)+COUNTIFS(Items!$J:$J,J1560,Items!$K:$K,K1560)+COUNTIFS(Items!$O:$O,J1560,Items!$P:$P,K1560)=1,0,1))</f>
        <v>0</v>
      </c>
      <c r="T1560" s="10" t="str">
        <f>IF(RepPF!$L$4=Lists!$E$2,Lists!$E$2,IF(RepPF!$L$4&lt;&gt;"",IF($C1560=RepPF!$L$4,RepPF!$L$4,0),Lists!$E$2))</f>
        <v>Все объекты</v>
      </c>
    </row>
    <row r="1561" spans="12:20" x14ac:dyDescent="0.25">
      <c r="L1561" s="1">
        <f>IF(OR(B1561=0,B1561=""),0,IF(COUNTIFS(Items!$E:$E,J1561,Items!$F:$F,K1561)+COUNTIFS(Items!$J:$J,J1561,Items!$K:$K,K1561)+COUNTIFS(Items!$O:$O,J1561,Items!$P:$P,K1561)=1,0,1))</f>
        <v>0</v>
      </c>
      <c r="T1561" s="10" t="str">
        <f>IF(RepPF!$L$4=Lists!$E$2,Lists!$E$2,IF(RepPF!$L$4&lt;&gt;"",IF($C1561=RepPF!$L$4,RepPF!$L$4,0),Lists!$E$2))</f>
        <v>Все объекты</v>
      </c>
    </row>
    <row r="1562" spans="12:20" x14ac:dyDescent="0.25">
      <c r="L1562" s="1">
        <f>IF(OR(B1562=0,B1562=""),0,IF(COUNTIFS(Items!$E:$E,J1562,Items!$F:$F,K1562)+COUNTIFS(Items!$J:$J,J1562,Items!$K:$K,K1562)+COUNTIFS(Items!$O:$O,J1562,Items!$P:$P,K1562)=1,0,1))</f>
        <v>0</v>
      </c>
      <c r="T1562" s="10" t="str">
        <f>IF(RepPF!$L$4=Lists!$E$2,Lists!$E$2,IF(RepPF!$L$4&lt;&gt;"",IF($C1562=RepPF!$L$4,RepPF!$L$4,0),Lists!$E$2))</f>
        <v>Все объекты</v>
      </c>
    </row>
    <row r="1563" spans="12:20" x14ac:dyDescent="0.25">
      <c r="L1563" s="1">
        <f>IF(OR(B1563=0,B1563=""),0,IF(COUNTIFS(Items!$E:$E,J1563,Items!$F:$F,K1563)+COUNTIFS(Items!$J:$J,J1563,Items!$K:$K,K1563)+COUNTIFS(Items!$O:$O,J1563,Items!$P:$P,K1563)=1,0,1))</f>
        <v>0</v>
      </c>
      <c r="T1563" s="10" t="str">
        <f>IF(RepPF!$L$4=Lists!$E$2,Lists!$E$2,IF(RepPF!$L$4&lt;&gt;"",IF($C1563=RepPF!$L$4,RepPF!$L$4,0),Lists!$E$2))</f>
        <v>Все объекты</v>
      </c>
    </row>
    <row r="1564" spans="12:20" x14ac:dyDescent="0.25">
      <c r="L1564" s="1">
        <f>IF(OR(B1564=0,B1564=""),0,IF(COUNTIFS(Items!$E:$E,J1564,Items!$F:$F,K1564)+COUNTIFS(Items!$J:$J,J1564,Items!$K:$K,K1564)+COUNTIFS(Items!$O:$O,J1564,Items!$P:$P,K1564)=1,0,1))</f>
        <v>0</v>
      </c>
      <c r="T1564" s="10" t="str">
        <f>IF(RepPF!$L$4=Lists!$E$2,Lists!$E$2,IF(RepPF!$L$4&lt;&gt;"",IF($C1564=RepPF!$L$4,RepPF!$L$4,0),Lists!$E$2))</f>
        <v>Все объекты</v>
      </c>
    </row>
    <row r="1565" spans="12:20" x14ac:dyDescent="0.25">
      <c r="L1565" s="1">
        <f>IF(OR(B1565=0,B1565=""),0,IF(COUNTIFS(Items!$E:$E,J1565,Items!$F:$F,K1565)+COUNTIFS(Items!$J:$J,J1565,Items!$K:$K,K1565)+COUNTIFS(Items!$O:$O,J1565,Items!$P:$P,K1565)=1,0,1))</f>
        <v>0</v>
      </c>
      <c r="T1565" s="10" t="str">
        <f>IF(RepPF!$L$4=Lists!$E$2,Lists!$E$2,IF(RepPF!$L$4&lt;&gt;"",IF($C1565=RepPF!$L$4,RepPF!$L$4,0),Lists!$E$2))</f>
        <v>Все объекты</v>
      </c>
    </row>
    <row r="1566" spans="12:20" x14ac:dyDescent="0.25">
      <c r="L1566" s="1">
        <f>IF(OR(B1566=0,B1566=""),0,IF(COUNTIFS(Items!$E:$E,J1566,Items!$F:$F,K1566)+COUNTIFS(Items!$J:$J,J1566,Items!$K:$K,K1566)+COUNTIFS(Items!$O:$O,J1566,Items!$P:$P,K1566)=1,0,1))</f>
        <v>0</v>
      </c>
      <c r="T1566" s="10" t="str">
        <f>IF(RepPF!$L$4=Lists!$E$2,Lists!$E$2,IF(RepPF!$L$4&lt;&gt;"",IF($C1566=RepPF!$L$4,RepPF!$L$4,0),Lists!$E$2))</f>
        <v>Все объекты</v>
      </c>
    </row>
    <row r="1567" spans="12:20" x14ac:dyDescent="0.25">
      <c r="L1567" s="1">
        <f>IF(OR(B1567=0,B1567=""),0,IF(COUNTIFS(Items!$E:$E,J1567,Items!$F:$F,K1567)+COUNTIFS(Items!$J:$J,J1567,Items!$K:$K,K1567)+COUNTIFS(Items!$O:$O,J1567,Items!$P:$P,K1567)=1,0,1))</f>
        <v>0</v>
      </c>
      <c r="T1567" s="10" t="str">
        <f>IF(RepPF!$L$4=Lists!$E$2,Lists!$E$2,IF(RepPF!$L$4&lt;&gt;"",IF($C1567=RepPF!$L$4,RepPF!$L$4,0),Lists!$E$2))</f>
        <v>Все объекты</v>
      </c>
    </row>
    <row r="1568" spans="12:20" x14ac:dyDescent="0.25">
      <c r="L1568" s="1">
        <f>IF(OR(B1568=0,B1568=""),0,IF(COUNTIFS(Items!$E:$E,J1568,Items!$F:$F,K1568)+COUNTIFS(Items!$J:$J,J1568,Items!$K:$K,K1568)+COUNTIFS(Items!$O:$O,J1568,Items!$P:$P,K1568)=1,0,1))</f>
        <v>0</v>
      </c>
      <c r="T1568" s="10" t="str">
        <f>IF(RepPF!$L$4=Lists!$E$2,Lists!$E$2,IF(RepPF!$L$4&lt;&gt;"",IF($C1568=RepPF!$L$4,RepPF!$L$4,0),Lists!$E$2))</f>
        <v>Все объекты</v>
      </c>
    </row>
    <row r="1569" spans="12:20" x14ac:dyDescent="0.25">
      <c r="L1569" s="1">
        <f>IF(OR(B1569=0,B1569=""),0,IF(COUNTIFS(Items!$E:$E,J1569,Items!$F:$F,K1569)+COUNTIFS(Items!$J:$J,J1569,Items!$K:$K,K1569)+COUNTIFS(Items!$O:$O,J1569,Items!$P:$P,K1569)=1,0,1))</f>
        <v>0</v>
      </c>
      <c r="T1569" s="10" t="str">
        <f>IF(RepPF!$L$4=Lists!$E$2,Lists!$E$2,IF(RepPF!$L$4&lt;&gt;"",IF($C1569=RepPF!$L$4,RepPF!$L$4,0),Lists!$E$2))</f>
        <v>Все объекты</v>
      </c>
    </row>
    <row r="1570" spans="12:20" x14ac:dyDescent="0.25">
      <c r="L1570" s="1">
        <f>IF(OR(B1570=0,B1570=""),0,IF(COUNTIFS(Items!$E:$E,J1570,Items!$F:$F,K1570)+COUNTIFS(Items!$J:$J,J1570,Items!$K:$K,K1570)+COUNTIFS(Items!$O:$O,J1570,Items!$P:$P,K1570)=1,0,1))</f>
        <v>0</v>
      </c>
      <c r="T1570" s="10" t="str">
        <f>IF(RepPF!$L$4=Lists!$E$2,Lists!$E$2,IF(RepPF!$L$4&lt;&gt;"",IF($C1570=RepPF!$L$4,RepPF!$L$4,0),Lists!$E$2))</f>
        <v>Все объекты</v>
      </c>
    </row>
    <row r="1571" spans="12:20" x14ac:dyDescent="0.25">
      <c r="L1571" s="1">
        <f>IF(OR(B1571=0,B1571=""),0,IF(COUNTIFS(Items!$E:$E,J1571,Items!$F:$F,K1571)+COUNTIFS(Items!$J:$J,J1571,Items!$K:$K,K1571)+COUNTIFS(Items!$O:$O,J1571,Items!$P:$P,K1571)=1,0,1))</f>
        <v>0</v>
      </c>
      <c r="T1571" s="10" t="str">
        <f>IF(RepPF!$L$4=Lists!$E$2,Lists!$E$2,IF(RepPF!$L$4&lt;&gt;"",IF($C1571=RepPF!$L$4,RepPF!$L$4,0),Lists!$E$2))</f>
        <v>Все объекты</v>
      </c>
    </row>
    <row r="1572" spans="12:20" x14ac:dyDescent="0.25">
      <c r="L1572" s="1">
        <f>IF(OR(B1572=0,B1572=""),0,IF(COUNTIFS(Items!$E:$E,J1572,Items!$F:$F,K1572)+COUNTIFS(Items!$J:$J,J1572,Items!$K:$K,K1572)+COUNTIFS(Items!$O:$O,J1572,Items!$P:$P,K1572)=1,0,1))</f>
        <v>0</v>
      </c>
      <c r="T1572" s="10" t="str">
        <f>IF(RepPF!$L$4=Lists!$E$2,Lists!$E$2,IF(RepPF!$L$4&lt;&gt;"",IF($C1572=RepPF!$L$4,RepPF!$L$4,0),Lists!$E$2))</f>
        <v>Все объекты</v>
      </c>
    </row>
    <row r="1573" spans="12:20" x14ac:dyDescent="0.25">
      <c r="L1573" s="1">
        <f>IF(OR(B1573=0,B1573=""),0,IF(COUNTIFS(Items!$E:$E,J1573,Items!$F:$F,K1573)+COUNTIFS(Items!$J:$J,J1573,Items!$K:$K,K1573)+COUNTIFS(Items!$O:$O,J1573,Items!$P:$P,K1573)=1,0,1))</f>
        <v>0</v>
      </c>
      <c r="T1573" s="10" t="str">
        <f>IF(RepPF!$L$4=Lists!$E$2,Lists!$E$2,IF(RepPF!$L$4&lt;&gt;"",IF($C1573=RepPF!$L$4,RepPF!$L$4,0),Lists!$E$2))</f>
        <v>Все объекты</v>
      </c>
    </row>
    <row r="1574" spans="12:20" x14ac:dyDescent="0.25">
      <c r="L1574" s="1">
        <f>IF(OR(B1574=0,B1574=""),0,IF(COUNTIFS(Items!$E:$E,J1574,Items!$F:$F,K1574)+COUNTIFS(Items!$J:$J,J1574,Items!$K:$K,K1574)+COUNTIFS(Items!$O:$O,J1574,Items!$P:$P,K1574)=1,0,1))</f>
        <v>0</v>
      </c>
      <c r="T1574" s="10" t="str">
        <f>IF(RepPF!$L$4=Lists!$E$2,Lists!$E$2,IF(RepPF!$L$4&lt;&gt;"",IF($C1574=RepPF!$L$4,RepPF!$L$4,0),Lists!$E$2))</f>
        <v>Все объекты</v>
      </c>
    </row>
    <row r="1575" spans="12:20" x14ac:dyDescent="0.25">
      <c r="L1575" s="1">
        <f>IF(OR(B1575=0,B1575=""),0,IF(COUNTIFS(Items!$E:$E,J1575,Items!$F:$F,K1575)+COUNTIFS(Items!$J:$J,J1575,Items!$K:$K,K1575)+COUNTIFS(Items!$O:$O,J1575,Items!$P:$P,K1575)=1,0,1))</f>
        <v>0</v>
      </c>
      <c r="T1575" s="10" t="str">
        <f>IF(RepPF!$L$4=Lists!$E$2,Lists!$E$2,IF(RepPF!$L$4&lt;&gt;"",IF($C1575=RepPF!$L$4,RepPF!$L$4,0),Lists!$E$2))</f>
        <v>Все объекты</v>
      </c>
    </row>
    <row r="1576" spans="12:20" x14ac:dyDescent="0.25">
      <c r="L1576" s="1">
        <f>IF(OR(B1576=0,B1576=""),0,IF(COUNTIFS(Items!$E:$E,J1576,Items!$F:$F,K1576)+COUNTIFS(Items!$J:$J,J1576,Items!$K:$K,K1576)+COUNTIFS(Items!$O:$O,J1576,Items!$P:$P,K1576)=1,0,1))</f>
        <v>0</v>
      </c>
      <c r="T1576" s="10" t="str">
        <f>IF(RepPF!$L$4=Lists!$E$2,Lists!$E$2,IF(RepPF!$L$4&lt;&gt;"",IF($C1576=RepPF!$L$4,RepPF!$L$4,0),Lists!$E$2))</f>
        <v>Все объекты</v>
      </c>
    </row>
    <row r="1577" spans="12:20" x14ac:dyDescent="0.25">
      <c r="L1577" s="1">
        <f>IF(OR(B1577=0,B1577=""),0,IF(COUNTIFS(Items!$E:$E,J1577,Items!$F:$F,K1577)+COUNTIFS(Items!$J:$J,J1577,Items!$K:$K,K1577)+COUNTIFS(Items!$O:$O,J1577,Items!$P:$P,K1577)=1,0,1))</f>
        <v>0</v>
      </c>
      <c r="T1577" s="10" t="str">
        <f>IF(RepPF!$L$4=Lists!$E$2,Lists!$E$2,IF(RepPF!$L$4&lt;&gt;"",IF($C1577=RepPF!$L$4,RepPF!$L$4,0),Lists!$E$2))</f>
        <v>Все объекты</v>
      </c>
    </row>
    <row r="1578" spans="12:20" x14ac:dyDescent="0.25">
      <c r="L1578" s="1">
        <f>IF(OR(B1578=0,B1578=""),0,IF(COUNTIFS(Items!$E:$E,J1578,Items!$F:$F,K1578)+COUNTIFS(Items!$J:$J,J1578,Items!$K:$K,K1578)+COUNTIFS(Items!$O:$O,J1578,Items!$P:$P,K1578)=1,0,1))</f>
        <v>0</v>
      </c>
      <c r="T1578" s="10" t="str">
        <f>IF(RepPF!$L$4=Lists!$E$2,Lists!$E$2,IF(RepPF!$L$4&lt;&gt;"",IF($C1578=RepPF!$L$4,RepPF!$L$4,0),Lists!$E$2))</f>
        <v>Все объекты</v>
      </c>
    </row>
    <row r="1579" spans="12:20" x14ac:dyDescent="0.25">
      <c r="L1579" s="1">
        <f>IF(OR(B1579=0,B1579=""),0,IF(COUNTIFS(Items!$E:$E,J1579,Items!$F:$F,K1579)+COUNTIFS(Items!$J:$J,J1579,Items!$K:$K,K1579)+COUNTIFS(Items!$O:$O,J1579,Items!$P:$P,K1579)=1,0,1))</f>
        <v>0</v>
      </c>
      <c r="T1579" s="10" t="str">
        <f>IF(RepPF!$L$4=Lists!$E$2,Lists!$E$2,IF(RepPF!$L$4&lt;&gt;"",IF($C1579=RepPF!$L$4,RepPF!$L$4,0),Lists!$E$2))</f>
        <v>Все объекты</v>
      </c>
    </row>
    <row r="1580" spans="12:20" x14ac:dyDescent="0.25">
      <c r="L1580" s="1">
        <f>IF(OR(B1580=0,B1580=""),0,IF(COUNTIFS(Items!$E:$E,J1580,Items!$F:$F,K1580)+COUNTIFS(Items!$J:$J,J1580,Items!$K:$K,K1580)+COUNTIFS(Items!$O:$O,J1580,Items!$P:$P,K1580)=1,0,1))</f>
        <v>0</v>
      </c>
      <c r="T1580" s="10" t="str">
        <f>IF(RepPF!$L$4=Lists!$E$2,Lists!$E$2,IF(RepPF!$L$4&lt;&gt;"",IF($C1580=RepPF!$L$4,RepPF!$L$4,0),Lists!$E$2))</f>
        <v>Все объекты</v>
      </c>
    </row>
    <row r="1581" spans="12:20" x14ac:dyDescent="0.25">
      <c r="L1581" s="1">
        <f>IF(OR(B1581=0,B1581=""),0,IF(COUNTIFS(Items!$E:$E,J1581,Items!$F:$F,K1581)+COUNTIFS(Items!$J:$J,J1581,Items!$K:$K,K1581)+COUNTIFS(Items!$O:$O,J1581,Items!$P:$P,K1581)=1,0,1))</f>
        <v>0</v>
      </c>
      <c r="T1581" s="10" t="str">
        <f>IF(RepPF!$L$4=Lists!$E$2,Lists!$E$2,IF(RepPF!$L$4&lt;&gt;"",IF($C1581=RepPF!$L$4,RepPF!$L$4,0),Lists!$E$2))</f>
        <v>Все объекты</v>
      </c>
    </row>
    <row r="1582" spans="12:20" x14ac:dyDescent="0.25">
      <c r="L1582" s="1">
        <f>IF(OR(B1582=0,B1582=""),0,IF(COUNTIFS(Items!$E:$E,J1582,Items!$F:$F,K1582)+COUNTIFS(Items!$J:$J,J1582,Items!$K:$K,K1582)+COUNTIFS(Items!$O:$O,J1582,Items!$P:$P,K1582)=1,0,1))</f>
        <v>0</v>
      </c>
      <c r="T1582" s="10" t="str">
        <f>IF(RepPF!$L$4=Lists!$E$2,Lists!$E$2,IF(RepPF!$L$4&lt;&gt;"",IF($C1582=RepPF!$L$4,RepPF!$L$4,0),Lists!$E$2))</f>
        <v>Все объекты</v>
      </c>
    </row>
    <row r="1583" spans="12:20" x14ac:dyDescent="0.25">
      <c r="L1583" s="1">
        <f>IF(OR(B1583=0,B1583=""),0,IF(COUNTIFS(Items!$E:$E,J1583,Items!$F:$F,K1583)+COUNTIFS(Items!$J:$J,J1583,Items!$K:$K,K1583)+COUNTIFS(Items!$O:$O,J1583,Items!$P:$P,K1583)=1,0,1))</f>
        <v>0</v>
      </c>
      <c r="T1583" s="10" t="str">
        <f>IF(RepPF!$L$4=Lists!$E$2,Lists!$E$2,IF(RepPF!$L$4&lt;&gt;"",IF($C1583=RepPF!$L$4,RepPF!$L$4,0),Lists!$E$2))</f>
        <v>Все объекты</v>
      </c>
    </row>
    <row r="1584" spans="12:20" x14ac:dyDescent="0.25">
      <c r="L1584" s="1">
        <f>IF(OR(B1584=0,B1584=""),0,IF(COUNTIFS(Items!$E:$E,J1584,Items!$F:$F,K1584)+COUNTIFS(Items!$J:$J,J1584,Items!$K:$K,K1584)+COUNTIFS(Items!$O:$O,J1584,Items!$P:$P,K1584)=1,0,1))</f>
        <v>0</v>
      </c>
      <c r="T1584" s="10" t="str">
        <f>IF(RepPF!$L$4=Lists!$E$2,Lists!$E$2,IF(RepPF!$L$4&lt;&gt;"",IF($C1584=RepPF!$L$4,RepPF!$L$4,0),Lists!$E$2))</f>
        <v>Все объекты</v>
      </c>
    </row>
    <row r="1585" spans="12:20" x14ac:dyDescent="0.25">
      <c r="L1585" s="1">
        <f>IF(OR(B1585=0,B1585=""),0,IF(COUNTIFS(Items!$E:$E,J1585,Items!$F:$F,K1585)+COUNTIFS(Items!$J:$J,J1585,Items!$K:$K,K1585)+COUNTIFS(Items!$O:$O,J1585,Items!$P:$P,K1585)=1,0,1))</f>
        <v>0</v>
      </c>
      <c r="T1585" s="10" t="str">
        <f>IF(RepPF!$L$4=Lists!$E$2,Lists!$E$2,IF(RepPF!$L$4&lt;&gt;"",IF($C1585=RepPF!$L$4,RepPF!$L$4,0),Lists!$E$2))</f>
        <v>Все объекты</v>
      </c>
    </row>
    <row r="1586" spans="12:20" x14ac:dyDescent="0.25">
      <c r="L1586" s="1">
        <f>IF(OR(B1586=0,B1586=""),0,IF(COUNTIFS(Items!$E:$E,J1586,Items!$F:$F,K1586)+COUNTIFS(Items!$J:$J,J1586,Items!$K:$K,K1586)+COUNTIFS(Items!$O:$O,J1586,Items!$P:$P,K1586)=1,0,1))</f>
        <v>0</v>
      </c>
      <c r="T1586" s="10" t="str">
        <f>IF(RepPF!$L$4=Lists!$E$2,Lists!$E$2,IF(RepPF!$L$4&lt;&gt;"",IF($C1586=RepPF!$L$4,RepPF!$L$4,0),Lists!$E$2))</f>
        <v>Все объекты</v>
      </c>
    </row>
    <row r="1587" spans="12:20" x14ac:dyDescent="0.25">
      <c r="L1587" s="1">
        <f>IF(OR(B1587=0,B1587=""),0,IF(COUNTIFS(Items!$E:$E,J1587,Items!$F:$F,K1587)+COUNTIFS(Items!$J:$J,J1587,Items!$K:$K,K1587)+COUNTIFS(Items!$O:$O,J1587,Items!$P:$P,K1587)=1,0,1))</f>
        <v>0</v>
      </c>
      <c r="T1587" s="10" t="str">
        <f>IF(RepPF!$L$4=Lists!$E$2,Lists!$E$2,IF(RepPF!$L$4&lt;&gt;"",IF($C1587=RepPF!$L$4,RepPF!$L$4,0),Lists!$E$2))</f>
        <v>Все объекты</v>
      </c>
    </row>
    <row r="1588" spans="12:20" x14ac:dyDescent="0.25">
      <c r="L1588" s="1">
        <f>IF(OR(B1588=0,B1588=""),0,IF(COUNTIFS(Items!$E:$E,J1588,Items!$F:$F,K1588)+COUNTIFS(Items!$J:$J,J1588,Items!$K:$K,K1588)+COUNTIFS(Items!$O:$O,J1588,Items!$P:$P,K1588)=1,0,1))</f>
        <v>0</v>
      </c>
      <c r="T1588" s="10" t="str">
        <f>IF(RepPF!$L$4=Lists!$E$2,Lists!$E$2,IF(RepPF!$L$4&lt;&gt;"",IF($C1588=RepPF!$L$4,RepPF!$L$4,0),Lists!$E$2))</f>
        <v>Все объекты</v>
      </c>
    </row>
    <row r="1589" spans="12:20" x14ac:dyDescent="0.25">
      <c r="L1589" s="1">
        <f>IF(OR(B1589=0,B1589=""),0,IF(COUNTIFS(Items!$E:$E,J1589,Items!$F:$F,K1589)+COUNTIFS(Items!$J:$J,J1589,Items!$K:$K,K1589)+COUNTIFS(Items!$O:$O,J1589,Items!$P:$P,K1589)=1,0,1))</f>
        <v>0</v>
      </c>
      <c r="T1589" s="10" t="str">
        <f>IF(RepPF!$L$4=Lists!$E$2,Lists!$E$2,IF(RepPF!$L$4&lt;&gt;"",IF($C1589=RepPF!$L$4,RepPF!$L$4,0),Lists!$E$2))</f>
        <v>Все объекты</v>
      </c>
    </row>
    <row r="1590" spans="12:20" x14ac:dyDescent="0.25">
      <c r="L1590" s="1">
        <f>IF(OR(B1590=0,B1590=""),0,IF(COUNTIFS(Items!$E:$E,J1590,Items!$F:$F,K1590)+COUNTIFS(Items!$J:$J,J1590,Items!$K:$K,K1590)+COUNTIFS(Items!$O:$O,J1590,Items!$P:$P,K1590)=1,0,1))</f>
        <v>0</v>
      </c>
      <c r="T1590" s="10" t="str">
        <f>IF(RepPF!$L$4=Lists!$E$2,Lists!$E$2,IF(RepPF!$L$4&lt;&gt;"",IF($C1590=RepPF!$L$4,RepPF!$L$4,0),Lists!$E$2))</f>
        <v>Все объекты</v>
      </c>
    </row>
    <row r="1591" spans="12:20" x14ac:dyDescent="0.25">
      <c r="L1591" s="1">
        <f>IF(OR(B1591=0,B1591=""),0,IF(COUNTIFS(Items!$E:$E,J1591,Items!$F:$F,K1591)+COUNTIFS(Items!$J:$J,J1591,Items!$K:$K,K1591)+COUNTIFS(Items!$O:$O,J1591,Items!$P:$P,K1591)=1,0,1))</f>
        <v>0</v>
      </c>
      <c r="T1591" s="10" t="str">
        <f>IF(RepPF!$L$4=Lists!$E$2,Lists!$E$2,IF(RepPF!$L$4&lt;&gt;"",IF($C1591=RepPF!$L$4,RepPF!$L$4,0),Lists!$E$2))</f>
        <v>Все объекты</v>
      </c>
    </row>
    <row r="1592" spans="12:20" x14ac:dyDescent="0.25">
      <c r="L1592" s="1">
        <f>IF(OR(B1592=0,B1592=""),0,IF(COUNTIFS(Items!$E:$E,J1592,Items!$F:$F,K1592)+COUNTIFS(Items!$J:$J,J1592,Items!$K:$K,K1592)+COUNTIFS(Items!$O:$O,J1592,Items!$P:$P,K1592)=1,0,1))</f>
        <v>0</v>
      </c>
      <c r="T1592" s="10" t="str">
        <f>IF(RepPF!$L$4=Lists!$E$2,Lists!$E$2,IF(RepPF!$L$4&lt;&gt;"",IF($C1592=RepPF!$L$4,RepPF!$L$4,0),Lists!$E$2))</f>
        <v>Все объекты</v>
      </c>
    </row>
    <row r="1593" spans="12:20" x14ac:dyDescent="0.25">
      <c r="L1593" s="1">
        <f>IF(OR(B1593=0,B1593=""),0,IF(COUNTIFS(Items!$E:$E,J1593,Items!$F:$F,K1593)+COUNTIFS(Items!$J:$J,J1593,Items!$K:$K,K1593)+COUNTIFS(Items!$O:$O,J1593,Items!$P:$P,K1593)=1,0,1))</f>
        <v>0</v>
      </c>
      <c r="T1593" s="10" t="str">
        <f>IF(RepPF!$L$4=Lists!$E$2,Lists!$E$2,IF(RepPF!$L$4&lt;&gt;"",IF($C1593=RepPF!$L$4,RepPF!$L$4,0),Lists!$E$2))</f>
        <v>Все объекты</v>
      </c>
    </row>
    <row r="1594" spans="12:20" x14ac:dyDescent="0.25">
      <c r="L1594" s="1">
        <f>IF(OR(B1594=0,B1594=""),0,IF(COUNTIFS(Items!$E:$E,J1594,Items!$F:$F,K1594)+COUNTIFS(Items!$J:$J,J1594,Items!$K:$K,K1594)+COUNTIFS(Items!$O:$O,J1594,Items!$P:$P,K1594)=1,0,1))</f>
        <v>0</v>
      </c>
      <c r="T1594" s="10" t="str">
        <f>IF(RepPF!$L$4=Lists!$E$2,Lists!$E$2,IF(RepPF!$L$4&lt;&gt;"",IF($C1594=RepPF!$L$4,RepPF!$L$4,0),Lists!$E$2))</f>
        <v>Все объекты</v>
      </c>
    </row>
    <row r="1595" spans="12:20" x14ac:dyDescent="0.25">
      <c r="L1595" s="1">
        <f>IF(OR(B1595=0,B1595=""),0,IF(COUNTIFS(Items!$E:$E,J1595,Items!$F:$F,K1595)+COUNTIFS(Items!$J:$J,J1595,Items!$K:$K,K1595)+COUNTIFS(Items!$O:$O,J1595,Items!$P:$P,K1595)=1,0,1))</f>
        <v>0</v>
      </c>
      <c r="T1595" s="10" t="str">
        <f>IF(RepPF!$L$4=Lists!$E$2,Lists!$E$2,IF(RepPF!$L$4&lt;&gt;"",IF($C1595=RepPF!$L$4,RepPF!$L$4,0),Lists!$E$2))</f>
        <v>Все объекты</v>
      </c>
    </row>
    <row r="1596" spans="12:20" x14ac:dyDescent="0.25">
      <c r="L1596" s="1">
        <f>IF(OR(B1596=0,B1596=""),0,IF(COUNTIFS(Items!$E:$E,J1596,Items!$F:$F,K1596)+COUNTIFS(Items!$J:$J,J1596,Items!$K:$K,K1596)+COUNTIFS(Items!$O:$O,J1596,Items!$P:$P,K1596)=1,0,1))</f>
        <v>0</v>
      </c>
      <c r="T1596" s="10" t="str">
        <f>IF(RepPF!$L$4=Lists!$E$2,Lists!$E$2,IF(RepPF!$L$4&lt;&gt;"",IF($C1596=RepPF!$L$4,RepPF!$L$4,0),Lists!$E$2))</f>
        <v>Все объекты</v>
      </c>
    </row>
    <row r="1597" spans="12:20" x14ac:dyDescent="0.25">
      <c r="L1597" s="1">
        <f>IF(OR(B1597=0,B1597=""),0,IF(COUNTIFS(Items!$E:$E,J1597,Items!$F:$F,K1597)+COUNTIFS(Items!$J:$J,J1597,Items!$K:$K,K1597)+COUNTIFS(Items!$O:$O,J1597,Items!$P:$P,K1597)=1,0,1))</f>
        <v>0</v>
      </c>
      <c r="T1597" s="10" t="str">
        <f>IF(RepPF!$L$4=Lists!$E$2,Lists!$E$2,IF(RepPF!$L$4&lt;&gt;"",IF($C1597=RepPF!$L$4,RepPF!$L$4,0),Lists!$E$2))</f>
        <v>Все объекты</v>
      </c>
    </row>
    <row r="1598" spans="12:20" x14ac:dyDescent="0.25">
      <c r="L1598" s="1">
        <f>IF(OR(B1598=0,B1598=""),0,IF(COUNTIFS(Items!$E:$E,J1598,Items!$F:$F,K1598)+COUNTIFS(Items!$J:$J,J1598,Items!$K:$K,K1598)+COUNTIFS(Items!$O:$O,J1598,Items!$P:$P,K1598)=1,0,1))</f>
        <v>0</v>
      </c>
      <c r="T1598" s="10" t="str">
        <f>IF(RepPF!$L$4=Lists!$E$2,Lists!$E$2,IF(RepPF!$L$4&lt;&gt;"",IF($C1598=RepPF!$L$4,RepPF!$L$4,0),Lists!$E$2))</f>
        <v>Все объекты</v>
      </c>
    </row>
    <row r="1599" spans="12:20" x14ac:dyDescent="0.25">
      <c r="L1599" s="1">
        <f>IF(OR(B1599=0,B1599=""),0,IF(COUNTIFS(Items!$E:$E,J1599,Items!$F:$F,K1599)+COUNTIFS(Items!$J:$J,J1599,Items!$K:$K,K1599)+COUNTIFS(Items!$O:$O,J1599,Items!$P:$P,K1599)=1,0,1))</f>
        <v>0</v>
      </c>
      <c r="T1599" s="10" t="str">
        <f>IF(RepPF!$L$4=Lists!$E$2,Lists!$E$2,IF(RepPF!$L$4&lt;&gt;"",IF($C1599=RepPF!$L$4,RepPF!$L$4,0),Lists!$E$2))</f>
        <v>Все объекты</v>
      </c>
    </row>
    <row r="1600" spans="12:20" x14ac:dyDescent="0.25">
      <c r="L1600" s="1">
        <f>IF(OR(B1600=0,B1600=""),0,IF(COUNTIFS(Items!$E:$E,J1600,Items!$F:$F,K1600)+COUNTIFS(Items!$J:$J,J1600,Items!$K:$K,K1600)+COUNTIFS(Items!$O:$O,J1600,Items!$P:$P,K1600)=1,0,1))</f>
        <v>0</v>
      </c>
      <c r="T1600" s="10" t="str">
        <f>IF(RepPF!$L$4=Lists!$E$2,Lists!$E$2,IF(RepPF!$L$4&lt;&gt;"",IF($C1600=RepPF!$L$4,RepPF!$L$4,0),Lists!$E$2))</f>
        <v>Все объекты</v>
      </c>
    </row>
    <row r="1601" spans="12:20" x14ac:dyDescent="0.25">
      <c r="L1601" s="1">
        <f>IF(OR(B1601=0,B1601=""),0,IF(COUNTIFS(Items!$E:$E,J1601,Items!$F:$F,K1601)+COUNTIFS(Items!$J:$J,J1601,Items!$K:$K,K1601)+COUNTIFS(Items!$O:$O,J1601,Items!$P:$P,K1601)=1,0,1))</f>
        <v>0</v>
      </c>
      <c r="T1601" s="10" t="str">
        <f>IF(RepPF!$L$4=Lists!$E$2,Lists!$E$2,IF(RepPF!$L$4&lt;&gt;"",IF($C1601=RepPF!$L$4,RepPF!$L$4,0),Lists!$E$2))</f>
        <v>Все объекты</v>
      </c>
    </row>
    <row r="1602" spans="12:20" x14ac:dyDescent="0.25">
      <c r="L1602" s="1">
        <f>IF(OR(B1602=0,B1602=""),0,IF(COUNTIFS(Items!$E:$E,J1602,Items!$F:$F,K1602)+COUNTIFS(Items!$J:$J,J1602,Items!$K:$K,K1602)+COUNTIFS(Items!$O:$O,J1602,Items!$P:$P,K1602)=1,0,1))</f>
        <v>0</v>
      </c>
      <c r="T1602" s="10" t="str">
        <f>IF(RepPF!$L$4=Lists!$E$2,Lists!$E$2,IF(RepPF!$L$4&lt;&gt;"",IF($C1602=RepPF!$L$4,RepPF!$L$4,0),Lists!$E$2))</f>
        <v>Все объекты</v>
      </c>
    </row>
    <row r="1603" spans="12:20" x14ac:dyDescent="0.25">
      <c r="L1603" s="1">
        <f>IF(OR(B1603=0,B1603=""),0,IF(COUNTIFS(Items!$E:$E,J1603,Items!$F:$F,K1603)+COUNTIFS(Items!$J:$J,J1603,Items!$K:$K,K1603)+COUNTIFS(Items!$O:$O,J1603,Items!$P:$P,K1603)=1,0,1))</f>
        <v>0</v>
      </c>
      <c r="T1603" s="10" t="str">
        <f>IF(RepPF!$L$4=Lists!$E$2,Lists!$E$2,IF(RepPF!$L$4&lt;&gt;"",IF($C1603=RepPF!$L$4,RepPF!$L$4,0),Lists!$E$2))</f>
        <v>Все объекты</v>
      </c>
    </row>
    <row r="1604" spans="12:20" x14ac:dyDescent="0.25">
      <c r="L1604" s="1">
        <f>IF(OR(B1604=0,B1604=""),0,IF(COUNTIFS(Items!$E:$E,J1604,Items!$F:$F,K1604)+COUNTIFS(Items!$J:$J,J1604,Items!$K:$K,K1604)+COUNTIFS(Items!$O:$O,J1604,Items!$P:$P,K1604)=1,0,1))</f>
        <v>0</v>
      </c>
      <c r="T1604" s="10" t="str">
        <f>IF(RepPF!$L$4=Lists!$E$2,Lists!$E$2,IF(RepPF!$L$4&lt;&gt;"",IF($C1604=RepPF!$L$4,RepPF!$L$4,0),Lists!$E$2))</f>
        <v>Все объекты</v>
      </c>
    </row>
    <row r="1605" spans="12:20" x14ac:dyDescent="0.25">
      <c r="L1605" s="1">
        <f>IF(OR(B1605=0,B1605=""),0,IF(COUNTIFS(Items!$E:$E,J1605,Items!$F:$F,K1605)+COUNTIFS(Items!$J:$J,J1605,Items!$K:$K,K1605)+COUNTIFS(Items!$O:$O,J1605,Items!$P:$P,K1605)=1,0,1))</f>
        <v>0</v>
      </c>
      <c r="T1605" s="10" t="str">
        <f>IF(RepPF!$L$4=Lists!$E$2,Lists!$E$2,IF(RepPF!$L$4&lt;&gt;"",IF($C1605=RepPF!$L$4,RepPF!$L$4,0),Lists!$E$2))</f>
        <v>Все объекты</v>
      </c>
    </row>
    <row r="1606" spans="12:20" x14ac:dyDescent="0.25">
      <c r="L1606" s="1">
        <f>IF(OR(B1606=0,B1606=""),0,IF(COUNTIFS(Items!$E:$E,J1606,Items!$F:$F,K1606)+COUNTIFS(Items!$J:$J,J1606,Items!$K:$K,K1606)+COUNTIFS(Items!$O:$O,J1606,Items!$P:$P,K1606)=1,0,1))</f>
        <v>0</v>
      </c>
      <c r="T1606" s="10" t="str">
        <f>IF(RepPF!$L$4=Lists!$E$2,Lists!$E$2,IF(RepPF!$L$4&lt;&gt;"",IF($C1606=RepPF!$L$4,RepPF!$L$4,0),Lists!$E$2))</f>
        <v>Все объекты</v>
      </c>
    </row>
    <row r="1607" spans="12:20" x14ac:dyDescent="0.25">
      <c r="L1607" s="1">
        <f>IF(OR(B1607=0,B1607=""),0,IF(COUNTIFS(Items!$E:$E,J1607,Items!$F:$F,K1607)+COUNTIFS(Items!$J:$J,J1607,Items!$K:$K,K1607)+COUNTIFS(Items!$O:$O,J1607,Items!$P:$P,K1607)=1,0,1))</f>
        <v>0</v>
      </c>
      <c r="T1607" s="10" t="str">
        <f>IF(RepPF!$L$4=Lists!$E$2,Lists!$E$2,IF(RepPF!$L$4&lt;&gt;"",IF($C1607=RepPF!$L$4,RepPF!$L$4,0),Lists!$E$2))</f>
        <v>Все объекты</v>
      </c>
    </row>
    <row r="1608" spans="12:20" x14ac:dyDescent="0.25">
      <c r="L1608" s="1">
        <f>IF(OR(B1608=0,B1608=""),0,IF(COUNTIFS(Items!$E:$E,J1608,Items!$F:$F,K1608)+COUNTIFS(Items!$J:$J,J1608,Items!$K:$K,K1608)+COUNTIFS(Items!$O:$O,J1608,Items!$P:$P,K1608)=1,0,1))</f>
        <v>0</v>
      </c>
      <c r="T1608" s="10" t="str">
        <f>IF(RepPF!$L$4=Lists!$E$2,Lists!$E$2,IF(RepPF!$L$4&lt;&gt;"",IF($C1608=RepPF!$L$4,RepPF!$L$4,0),Lists!$E$2))</f>
        <v>Все объекты</v>
      </c>
    </row>
    <row r="1609" spans="12:20" x14ac:dyDescent="0.25">
      <c r="L1609" s="1">
        <f>IF(OR(B1609=0,B1609=""),0,IF(COUNTIFS(Items!$E:$E,J1609,Items!$F:$F,K1609)+COUNTIFS(Items!$J:$J,J1609,Items!$K:$K,K1609)+COUNTIFS(Items!$O:$O,J1609,Items!$P:$P,K1609)=1,0,1))</f>
        <v>0</v>
      </c>
      <c r="T1609" s="10" t="str">
        <f>IF(RepPF!$L$4=Lists!$E$2,Lists!$E$2,IF(RepPF!$L$4&lt;&gt;"",IF($C1609=RepPF!$L$4,RepPF!$L$4,0),Lists!$E$2))</f>
        <v>Все объекты</v>
      </c>
    </row>
    <row r="1610" spans="12:20" x14ac:dyDescent="0.25">
      <c r="L1610" s="1">
        <f>IF(OR(B1610=0,B1610=""),0,IF(COUNTIFS(Items!$E:$E,J1610,Items!$F:$F,K1610)+COUNTIFS(Items!$J:$J,J1610,Items!$K:$K,K1610)+COUNTIFS(Items!$O:$O,J1610,Items!$P:$P,K1610)=1,0,1))</f>
        <v>0</v>
      </c>
      <c r="T1610" s="10" t="str">
        <f>IF(RepPF!$L$4=Lists!$E$2,Lists!$E$2,IF(RepPF!$L$4&lt;&gt;"",IF($C1610=RepPF!$L$4,RepPF!$L$4,0),Lists!$E$2))</f>
        <v>Все объекты</v>
      </c>
    </row>
    <row r="1611" spans="12:20" x14ac:dyDescent="0.25">
      <c r="L1611" s="1">
        <f>IF(OR(B1611=0,B1611=""),0,IF(COUNTIFS(Items!$E:$E,J1611,Items!$F:$F,K1611)+COUNTIFS(Items!$J:$J,J1611,Items!$K:$K,K1611)+COUNTIFS(Items!$O:$O,J1611,Items!$P:$P,K1611)=1,0,1))</f>
        <v>0</v>
      </c>
      <c r="T1611" s="10" t="str">
        <f>IF(RepPF!$L$4=Lists!$E$2,Lists!$E$2,IF(RepPF!$L$4&lt;&gt;"",IF($C1611=RepPF!$L$4,RepPF!$L$4,0),Lists!$E$2))</f>
        <v>Все объекты</v>
      </c>
    </row>
    <row r="1612" spans="12:20" x14ac:dyDescent="0.25">
      <c r="L1612" s="1">
        <f>IF(OR(B1612=0,B1612=""),0,IF(COUNTIFS(Items!$E:$E,J1612,Items!$F:$F,K1612)+COUNTIFS(Items!$J:$J,J1612,Items!$K:$K,K1612)+COUNTIFS(Items!$O:$O,J1612,Items!$P:$P,K1612)=1,0,1))</f>
        <v>0</v>
      </c>
      <c r="T1612" s="10" t="str">
        <f>IF(RepPF!$L$4=Lists!$E$2,Lists!$E$2,IF(RepPF!$L$4&lt;&gt;"",IF($C1612=RepPF!$L$4,RepPF!$L$4,0),Lists!$E$2))</f>
        <v>Все объекты</v>
      </c>
    </row>
    <row r="1613" spans="12:20" x14ac:dyDescent="0.25">
      <c r="L1613" s="1">
        <f>IF(OR(B1613=0,B1613=""),0,IF(COUNTIFS(Items!$E:$E,J1613,Items!$F:$F,K1613)+COUNTIFS(Items!$J:$J,J1613,Items!$K:$K,K1613)+COUNTIFS(Items!$O:$O,J1613,Items!$P:$P,K1613)=1,0,1))</f>
        <v>0</v>
      </c>
      <c r="T1613" s="10" t="str">
        <f>IF(RepPF!$L$4=Lists!$E$2,Lists!$E$2,IF(RepPF!$L$4&lt;&gt;"",IF($C1613=RepPF!$L$4,RepPF!$L$4,0),Lists!$E$2))</f>
        <v>Все объекты</v>
      </c>
    </row>
    <row r="1614" spans="12:20" x14ac:dyDescent="0.25">
      <c r="L1614" s="1">
        <f>IF(OR(B1614=0,B1614=""),0,IF(COUNTIFS(Items!$E:$E,J1614,Items!$F:$F,K1614)+COUNTIFS(Items!$J:$J,J1614,Items!$K:$K,K1614)+COUNTIFS(Items!$O:$O,J1614,Items!$P:$P,K1614)=1,0,1))</f>
        <v>0</v>
      </c>
      <c r="T1614" s="10" t="str">
        <f>IF(RepPF!$L$4=Lists!$E$2,Lists!$E$2,IF(RepPF!$L$4&lt;&gt;"",IF($C1614=RepPF!$L$4,RepPF!$L$4,0),Lists!$E$2))</f>
        <v>Все объекты</v>
      </c>
    </row>
    <row r="1615" spans="12:20" x14ac:dyDescent="0.25">
      <c r="L1615" s="1">
        <f>IF(OR(B1615=0,B1615=""),0,IF(COUNTIFS(Items!$E:$E,J1615,Items!$F:$F,K1615)+COUNTIFS(Items!$J:$J,J1615,Items!$K:$K,K1615)+COUNTIFS(Items!$O:$O,J1615,Items!$P:$P,K1615)=1,0,1))</f>
        <v>0</v>
      </c>
      <c r="T1615" s="10" t="str">
        <f>IF(RepPF!$L$4=Lists!$E$2,Lists!$E$2,IF(RepPF!$L$4&lt;&gt;"",IF($C1615=RepPF!$L$4,RepPF!$L$4,0),Lists!$E$2))</f>
        <v>Все объекты</v>
      </c>
    </row>
    <row r="1616" spans="12:20" x14ac:dyDescent="0.25">
      <c r="L1616" s="1">
        <f>IF(OR(B1616=0,B1616=""),0,IF(COUNTIFS(Items!$E:$E,J1616,Items!$F:$F,K1616)+COUNTIFS(Items!$J:$J,J1616,Items!$K:$K,K1616)+COUNTIFS(Items!$O:$O,J1616,Items!$P:$P,K1616)=1,0,1))</f>
        <v>0</v>
      </c>
      <c r="T1616" s="10" t="str">
        <f>IF(RepPF!$L$4=Lists!$E$2,Lists!$E$2,IF(RepPF!$L$4&lt;&gt;"",IF($C1616=RepPF!$L$4,RepPF!$L$4,0),Lists!$E$2))</f>
        <v>Все объекты</v>
      </c>
    </row>
    <row r="1617" spans="12:20" x14ac:dyDescent="0.25">
      <c r="L1617" s="1">
        <f>IF(OR(B1617=0,B1617=""),0,IF(COUNTIFS(Items!$E:$E,J1617,Items!$F:$F,K1617)+COUNTIFS(Items!$J:$J,J1617,Items!$K:$K,K1617)+COUNTIFS(Items!$O:$O,J1617,Items!$P:$P,K1617)=1,0,1))</f>
        <v>0</v>
      </c>
      <c r="T1617" s="10" t="str">
        <f>IF(RepPF!$L$4=Lists!$E$2,Lists!$E$2,IF(RepPF!$L$4&lt;&gt;"",IF($C1617=RepPF!$L$4,RepPF!$L$4,0),Lists!$E$2))</f>
        <v>Все объекты</v>
      </c>
    </row>
    <row r="1618" spans="12:20" x14ac:dyDescent="0.25">
      <c r="L1618" s="1">
        <f>IF(OR(B1618=0,B1618=""),0,IF(COUNTIFS(Items!$E:$E,J1618,Items!$F:$F,K1618)+COUNTIFS(Items!$J:$J,J1618,Items!$K:$K,K1618)+COUNTIFS(Items!$O:$O,J1618,Items!$P:$P,K1618)=1,0,1))</f>
        <v>0</v>
      </c>
      <c r="T1618" s="10" t="str">
        <f>IF(RepPF!$L$4=Lists!$E$2,Lists!$E$2,IF(RepPF!$L$4&lt;&gt;"",IF($C1618=RepPF!$L$4,RepPF!$L$4,0),Lists!$E$2))</f>
        <v>Все объекты</v>
      </c>
    </row>
    <row r="1619" spans="12:20" x14ac:dyDescent="0.25">
      <c r="L1619" s="1">
        <f>IF(OR(B1619=0,B1619=""),0,IF(COUNTIFS(Items!$E:$E,J1619,Items!$F:$F,K1619)+COUNTIFS(Items!$J:$J,J1619,Items!$K:$K,K1619)+COUNTIFS(Items!$O:$O,J1619,Items!$P:$P,K1619)=1,0,1))</f>
        <v>0</v>
      </c>
      <c r="T1619" s="10" t="str">
        <f>IF(RepPF!$L$4=Lists!$E$2,Lists!$E$2,IF(RepPF!$L$4&lt;&gt;"",IF($C1619=RepPF!$L$4,RepPF!$L$4,0),Lists!$E$2))</f>
        <v>Все объекты</v>
      </c>
    </row>
    <row r="1620" spans="12:20" x14ac:dyDescent="0.25">
      <c r="L1620" s="1">
        <f>IF(OR(B1620=0,B1620=""),0,IF(COUNTIFS(Items!$E:$E,J1620,Items!$F:$F,K1620)+COUNTIFS(Items!$J:$J,J1620,Items!$K:$K,K1620)+COUNTIFS(Items!$O:$O,J1620,Items!$P:$P,K1620)=1,0,1))</f>
        <v>0</v>
      </c>
      <c r="T1620" s="10" t="str">
        <f>IF(RepPF!$L$4=Lists!$E$2,Lists!$E$2,IF(RepPF!$L$4&lt;&gt;"",IF($C1620=RepPF!$L$4,RepPF!$L$4,0),Lists!$E$2))</f>
        <v>Все объекты</v>
      </c>
    </row>
    <row r="1621" spans="12:20" x14ac:dyDescent="0.25">
      <c r="L1621" s="1">
        <f>IF(OR(B1621=0,B1621=""),0,IF(COUNTIFS(Items!$E:$E,J1621,Items!$F:$F,K1621)+COUNTIFS(Items!$J:$J,J1621,Items!$K:$K,K1621)+COUNTIFS(Items!$O:$O,J1621,Items!$P:$P,K1621)=1,0,1))</f>
        <v>0</v>
      </c>
      <c r="T1621" s="10" t="str">
        <f>IF(RepPF!$L$4=Lists!$E$2,Lists!$E$2,IF(RepPF!$L$4&lt;&gt;"",IF($C1621=RepPF!$L$4,RepPF!$L$4,0),Lists!$E$2))</f>
        <v>Все объекты</v>
      </c>
    </row>
    <row r="1622" spans="12:20" x14ac:dyDescent="0.25">
      <c r="L1622" s="1">
        <f>IF(OR(B1622=0,B1622=""),0,IF(COUNTIFS(Items!$E:$E,J1622,Items!$F:$F,K1622)+COUNTIFS(Items!$J:$J,J1622,Items!$K:$K,K1622)+COUNTIFS(Items!$O:$O,J1622,Items!$P:$P,K1622)=1,0,1))</f>
        <v>0</v>
      </c>
      <c r="T1622" s="10" t="str">
        <f>IF(RepPF!$L$4=Lists!$E$2,Lists!$E$2,IF(RepPF!$L$4&lt;&gt;"",IF($C1622=RepPF!$L$4,RepPF!$L$4,0),Lists!$E$2))</f>
        <v>Все объекты</v>
      </c>
    </row>
    <row r="1623" spans="12:20" x14ac:dyDescent="0.25">
      <c r="L1623" s="1">
        <f>IF(OR(B1623=0,B1623=""),0,IF(COUNTIFS(Items!$E:$E,J1623,Items!$F:$F,K1623)+COUNTIFS(Items!$J:$J,J1623,Items!$K:$K,K1623)+COUNTIFS(Items!$O:$O,J1623,Items!$P:$P,K1623)=1,0,1))</f>
        <v>0</v>
      </c>
      <c r="T1623" s="10" t="str">
        <f>IF(RepPF!$L$4=Lists!$E$2,Lists!$E$2,IF(RepPF!$L$4&lt;&gt;"",IF($C1623=RepPF!$L$4,RepPF!$L$4,0),Lists!$E$2))</f>
        <v>Все объекты</v>
      </c>
    </row>
    <row r="1624" spans="12:20" x14ac:dyDescent="0.25">
      <c r="L1624" s="1">
        <f>IF(OR(B1624=0,B1624=""),0,IF(COUNTIFS(Items!$E:$E,J1624,Items!$F:$F,K1624)+COUNTIFS(Items!$J:$J,J1624,Items!$K:$K,K1624)+COUNTIFS(Items!$O:$O,J1624,Items!$P:$P,K1624)=1,0,1))</f>
        <v>0</v>
      </c>
      <c r="T1624" s="10" t="str">
        <f>IF(RepPF!$L$4=Lists!$E$2,Lists!$E$2,IF(RepPF!$L$4&lt;&gt;"",IF($C1624=RepPF!$L$4,RepPF!$L$4,0),Lists!$E$2))</f>
        <v>Все объекты</v>
      </c>
    </row>
    <row r="1625" spans="12:20" x14ac:dyDescent="0.25">
      <c r="L1625" s="1">
        <f>IF(OR(B1625=0,B1625=""),0,IF(COUNTIFS(Items!$E:$E,J1625,Items!$F:$F,K1625)+COUNTIFS(Items!$J:$J,J1625,Items!$K:$K,K1625)+COUNTIFS(Items!$O:$O,J1625,Items!$P:$P,K1625)=1,0,1))</f>
        <v>0</v>
      </c>
      <c r="T1625" s="10" t="str">
        <f>IF(RepPF!$L$4=Lists!$E$2,Lists!$E$2,IF(RepPF!$L$4&lt;&gt;"",IF($C1625=RepPF!$L$4,RepPF!$L$4,0),Lists!$E$2))</f>
        <v>Все объекты</v>
      </c>
    </row>
    <row r="1626" spans="12:20" x14ac:dyDescent="0.25">
      <c r="L1626" s="1">
        <f>IF(OR(B1626=0,B1626=""),0,IF(COUNTIFS(Items!$E:$E,J1626,Items!$F:$F,K1626)+COUNTIFS(Items!$J:$J,J1626,Items!$K:$K,K1626)+COUNTIFS(Items!$O:$O,J1626,Items!$P:$P,K1626)=1,0,1))</f>
        <v>0</v>
      </c>
      <c r="T1626" s="10" t="str">
        <f>IF(RepPF!$L$4=Lists!$E$2,Lists!$E$2,IF(RepPF!$L$4&lt;&gt;"",IF($C1626=RepPF!$L$4,RepPF!$L$4,0),Lists!$E$2))</f>
        <v>Все объекты</v>
      </c>
    </row>
    <row r="1627" spans="12:20" x14ac:dyDescent="0.25">
      <c r="L1627" s="1">
        <f>IF(OR(B1627=0,B1627=""),0,IF(COUNTIFS(Items!$E:$E,J1627,Items!$F:$F,K1627)+COUNTIFS(Items!$J:$J,J1627,Items!$K:$K,K1627)+COUNTIFS(Items!$O:$O,J1627,Items!$P:$P,K1627)=1,0,1))</f>
        <v>0</v>
      </c>
      <c r="T1627" s="10" t="str">
        <f>IF(RepPF!$L$4=Lists!$E$2,Lists!$E$2,IF(RepPF!$L$4&lt;&gt;"",IF($C1627=RepPF!$L$4,RepPF!$L$4,0),Lists!$E$2))</f>
        <v>Все объекты</v>
      </c>
    </row>
    <row r="1628" spans="12:20" x14ac:dyDescent="0.25">
      <c r="L1628" s="1">
        <f>IF(OR(B1628=0,B1628=""),0,IF(COUNTIFS(Items!$E:$E,J1628,Items!$F:$F,K1628)+COUNTIFS(Items!$J:$J,J1628,Items!$K:$K,K1628)+COUNTIFS(Items!$O:$O,J1628,Items!$P:$P,K1628)=1,0,1))</f>
        <v>0</v>
      </c>
      <c r="T1628" s="10" t="str">
        <f>IF(RepPF!$L$4=Lists!$E$2,Lists!$E$2,IF(RepPF!$L$4&lt;&gt;"",IF($C1628=RepPF!$L$4,RepPF!$L$4,0),Lists!$E$2))</f>
        <v>Все объекты</v>
      </c>
    </row>
    <row r="1629" spans="12:20" x14ac:dyDescent="0.25">
      <c r="L1629" s="1">
        <f>IF(OR(B1629=0,B1629=""),0,IF(COUNTIFS(Items!$E:$E,J1629,Items!$F:$F,K1629)+COUNTIFS(Items!$J:$J,J1629,Items!$K:$K,K1629)+COUNTIFS(Items!$O:$O,J1629,Items!$P:$P,K1629)=1,0,1))</f>
        <v>0</v>
      </c>
      <c r="T1629" s="10" t="str">
        <f>IF(RepPF!$L$4=Lists!$E$2,Lists!$E$2,IF(RepPF!$L$4&lt;&gt;"",IF($C1629=RepPF!$L$4,RepPF!$L$4,0),Lists!$E$2))</f>
        <v>Все объекты</v>
      </c>
    </row>
    <row r="1630" spans="12:20" x14ac:dyDescent="0.25">
      <c r="L1630" s="1">
        <f>IF(OR(B1630=0,B1630=""),0,IF(COUNTIFS(Items!$E:$E,J1630,Items!$F:$F,K1630)+COUNTIFS(Items!$J:$J,J1630,Items!$K:$K,K1630)+COUNTIFS(Items!$O:$O,J1630,Items!$P:$P,K1630)=1,0,1))</f>
        <v>0</v>
      </c>
      <c r="T1630" s="10" t="str">
        <f>IF(RepPF!$L$4=Lists!$E$2,Lists!$E$2,IF(RepPF!$L$4&lt;&gt;"",IF($C1630=RepPF!$L$4,RepPF!$L$4,0),Lists!$E$2))</f>
        <v>Все объекты</v>
      </c>
    </row>
    <row r="1631" spans="12:20" x14ac:dyDescent="0.25">
      <c r="L1631" s="1">
        <f>IF(OR(B1631=0,B1631=""),0,IF(COUNTIFS(Items!$E:$E,J1631,Items!$F:$F,K1631)+COUNTIFS(Items!$J:$J,J1631,Items!$K:$K,K1631)+COUNTIFS(Items!$O:$O,J1631,Items!$P:$P,K1631)=1,0,1))</f>
        <v>0</v>
      </c>
      <c r="T1631" s="10" t="str">
        <f>IF(RepPF!$L$4=Lists!$E$2,Lists!$E$2,IF(RepPF!$L$4&lt;&gt;"",IF($C1631=RepPF!$L$4,RepPF!$L$4,0),Lists!$E$2))</f>
        <v>Все объекты</v>
      </c>
    </row>
    <row r="1632" spans="12:20" x14ac:dyDescent="0.25">
      <c r="L1632" s="1">
        <f>IF(OR(B1632=0,B1632=""),0,IF(COUNTIFS(Items!$E:$E,J1632,Items!$F:$F,K1632)+COUNTIFS(Items!$J:$J,J1632,Items!$K:$K,K1632)+COUNTIFS(Items!$O:$O,J1632,Items!$P:$P,K1632)=1,0,1))</f>
        <v>0</v>
      </c>
      <c r="T1632" s="10" t="str">
        <f>IF(RepPF!$L$4=Lists!$E$2,Lists!$E$2,IF(RepPF!$L$4&lt;&gt;"",IF($C1632=RepPF!$L$4,RepPF!$L$4,0),Lists!$E$2))</f>
        <v>Все объекты</v>
      </c>
    </row>
    <row r="1633" spans="12:20" x14ac:dyDescent="0.25">
      <c r="L1633" s="1">
        <f>IF(OR(B1633=0,B1633=""),0,IF(COUNTIFS(Items!$E:$E,J1633,Items!$F:$F,K1633)+COUNTIFS(Items!$J:$J,J1633,Items!$K:$K,K1633)+COUNTIFS(Items!$O:$O,J1633,Items!$P:$P,K1633)=1,0,1))</f>
        <v>0</v>
      </c>
      <c r="T1633" s="10" t="str">
        <f>IF(RepPF!$L$4=Lists!$E$2,Lists!$E$2,IF(RepPF!$L$4&lt;&gt;"",IF($C1633=RepPF!$L$4,RepPF!$L$4,0),Lists!$E$2))</f>
        <v>Все объекты</v>
      </c>
    </row>
    <row r="1634" spans="12:20" x14ac:dyDescent="0.25">
      <c r="L1634" s="1">
        <f>IF(OR(B1634=0,B1634=""),0,IF(COUNTIFS(Items!$E:$E,J1634,Items!$F:$F,K1634)+COUNTIFS(Items!$J:$J,J1634,Items!$K:$K,K1634)+COUNTIFS(Items!$O:$O,J1634,Items!$P:$P,K1634)=1,0,1))</f>
        <v>0</v>
      </c>
      <c r="T1634" s="10" t="str">
        <f>IF(RepPF!$L$4=Lists!$E$2,Lists!$E$2,IF(RepPF!$L$4&lt;&gt;"",IF($C1634=RepPF!$L$4,RepPF!$L$4,0),Lists!$E$2))</f>
        <v>Все объекты</v>
      </c>
    </row>
    <row r="1635" spans="12:20" x14ac:dyDescent="0.25">
      <c r="L1635" s="1">
        <f>IF(OR(B1635=0,B1635=""),0,IF(COUNTIFS(Items!$E:$E,J1635,Items!$F:$F,K1635)+COUNTIFS(Items!$J:$J,J1635,Items!$K:$K,K1635)+COUNTIFS(Items!$O:$O,J1635,Items!$P:$P,K1635)=1,0,1))</f>
        <v>0</v>
      </c>
      <c r="T1635" s="10" t="str">
        <f>IF(RepPF!$L$4=Lists!$E$2,Lists!$E$2,IF(RepPF!$L$4&lt;&gt;"",IF($C1635=RepPF!$L$4,RepPF!$L$4,0),Lists!$E$2))</f>
        <v>Все объекты</v>
      </c>
    </row>
    <row r="1636" spans="12:20" x14ac:dyDescent="0.25">
      <c r="L1636" s="1">
        <f>IF(OR(B1636=0,B1636=""),0,IF(COUNTIFS(Items!$E:$E,J1636,Items!$F:$F,K1636)+COUNTIFS(Items!$J:$J,J1636,Items!$K:$K,K1636)+COUNTIFS(Items!$O:$O,J1636,Items!$P:$P,K1636)=1,0,1))</f>
        <v>0</v>
      </c>
      <c r="T1636" s="10" t="str">
        <f>IF(RepPF!$L$4=Lists!$E$2,Lists!$E$2,IF(RepPF!$L$4&lt;&gt;"",IF($C1636=RepPF!$L$4,RepPF!$L$4,0),Lists!$E$2))</f>
        <v>Все объекты</v>
      </c>
    </row>
    <row r="1637" spans="12:20" x14ac:dyDescent="0.25">
      <c r="L1637" s="1">
        <f>IF(OR(B1637=0,B1637=""),0,IF(COUNTIFS(Items!$E:$E,J1637,Items!$F:$F,K1637)+COUNTIFS(Items!$J:$J,J1637,Items!$K:$K,K1637)+COUNTIFS(Items!$O:$O,J1637,Items!$P:$P,K1637)=1,0,1))</f>
        <v>0</v>
      </c>
      <c r="T1637" s="10" t="str">
        <f>IF(RepPF!$L$4=Lists!$E$2,Lists!$E$2,IF(RepPF!$L$4&lt;&gt;"",IF($C1637=RepPF!$L$4,RepPF!$L$4,0),Lists!$E$2))</f>
        <v>Все объекты</v>
      </c>
    </row>
    <row r="1638" spans="12:20" x14ac:dyDescent="0.25">
      <c r="L1638" s="1">
        <f>IF(OR(B1638=0,B1638=""),0,IF(COUNTIFS(Items!$E:$E,J1638,Items!$F:$F,K1638)+COUNTIFS(Items!$J:$J,J1638,Items!$K:$K,K1638)+COUNTIFS(Items!$O:$O,J1638,Items!$P:$P,K1638)=1,0,1))</f>
        <v>0</v>
      </c>
      <c r="T1638" s="10" t="str">
        <f>IF(RepPF!$L$4=Lists!$E$2,Lists!$E$2,IF(RepPF!$L$4&lt;&gt;"",IF($C1638=RepPF!$L$4,RepPF!$L$4,0),Lists!$E$2))</f>
        <v>Все объекты</v>
      </c>
    </row>
    <row r="1639" spans="12:20" x14ac:dyDescent="0.25">
      <c r="L1639" s="1">
        <f>IF(OR(B1639=0,B1639=""),0,IF(COUNTIFS(Items!$E:$E,J1639,Items!$F:$F,K1639)+COUNTIFS(Items!$J:$J,J1639,Items!$K:$K,K1639)+COUNTIFS(Items!$O:$O,J1639,Items!$P:$P,K1639)=1,0,1))</f>
        <v>0</v>
      </c>
      <c r="T1639" s="10" t="str">
        <f>IF(RepPF!$L$4=Lists!$E$2,Lists!$E$2,IF(RepPF!$L$4&lt;&gt;"",IF($C1639=RepPF!$L$4,RepPF!$L$4,0),Lists!$E$2))</f>
        <v>Все объекты</v>
      </c>
    </row>
    <row r="1640" spans="12:20" x14ac:dyDescent="0.25">
      <c r="L1640" s="1">
        <f>IF(OR(B1640=0,B1640=""),0,IF(COUNTIFS(Items!$E:$E,J1640,Items!$F:$F,K1640)+COUNTIFS(Items!$J:$J,J1640,Items!$K:$K,K1640)+COUNTIFS(Items!$O:$O,J1640,Items!$P:$P,K1640)=1,0,1))</f>
        <v>0</v>
      </c>
      <c r="T1640" s="10" t="str">
        <f>IF(RepPF!$L$4=Lists!$E$2,Lists!$E$2,IF(RepPF!$L$4&lt;&gt;"",IF($C1640=RepPF!$L$4,RepPF!$L$4,0),Lists!$E$2))</f>
        <v>Все объекты</v>
      </c>
    </row>
    <row r="1641" spans="12:20" x14ac:dyDescent="0.25">
      <c r="L1641" s="1">
        <f>IF(OR(B1641=0,B1641=""),0,IF(COUNTIFS(Items!$E:$E,J1641,Items!$F:$F,K1641)+COUNTIFS(Items!$J:$J,J1641,Items!$K:$K,K1641)+COUNTIFS(Items!$O:$O,J1641,Items!$P:$P,K1641)=1,0,1))</f>
        <v>0</v>
      </c>
      <c r="T1641" s="10" t="str">
        <f>IF(RepPF!$L$4=Lists!$E$2,Lists!$E$2,IF(RepPF!$L$4&lt;&gt;"",IF($C1641=RepPF!$L$4,RepPF!$L$4,0),Lists!$E$2))</f>
        <v>Все объекты</v>
      </c>
    </row>
    <row r="1642" spans="12:20" x14ac:dyDescent="0.25">
      <c r="L1642" s="1">
        <f>IF(OR(B1642=0,B1642=""),0,IF(COUNTIFS(Items!$E:$E,J1642,Items!$F:$F,K1642)+COUNTIFS(Items!$J:$J,J1642,Items!$K:$K,K1642)+COUNTIFS(Items!$O:$O,J1642,Items!$P:$P,K1642)=1,0,1))</f>
        <v>0</v>
      </c>
      <c r="T1642" s="10" t="str">
        <f>IF(RepPF!$L$4=Lists!$E$2,Lists!$E$2,IF(RepPF!$L$4&lt;&gt;"",IF($C1642=RepPF!$L$4,RepPF!$L$4,0),Lists!$E$2))</f>
        <v>Все объекты</v>
      </c>
    </row>
    <row r="1643" spans="12:20" x14ac:dyDescent="0.25">
      <c r="L1643" s="1">
        <f>IF(OR(B1643=0,B1643=""),0,IF(COUNTIFS(Items!$E:$E,J1643,Items!$F:$F,K1643)+COUNTIFS(Items!$J:$J,J1643,Items!$K:$K,K1643)+COUNTIFS(Items!$O:$O,J1643,Items!$P:$P,K1643)=1,0,1))</f>
        <v>0</v>
      </c>
      <c r="T1643" s="10" t="str">
        <f>IF(RepPF!$L$4=Lists!$E$2,Lists!$E$2,IF(RepPF!$L$4&lt;&gt;"",IF($C1643=RepPF!$L$4,RepPF!$L$4,0),Lists!$E$2))</f>
        <v>Все объекты</v>
      </c>
    </row>
    <row r="1644" spans="12:20" x14ac:dyDescent="0.25">
      <c r="L1644" s="1">
        <f>IF(OR(B1644=0,B1644=""),0,IF(COUNTIFS(Items!$E:$E,J1644,Items!$F:$F,K1644)+COUNTIFS(Items!$J:$J,J1644,Items!$K:$K,K1644)+COUNTIFS(Items!$O:$O,J1644,Items!$P:$P,K1644)=1,0,1))</f>
        <v>0</v>
      </c>
      <c r="T1644" s="10" t="str">
        <f>IF(RepPF!$L$4=Lists!$E$2,Lists!$E$2,IF(RepPF!$L$4&lt;&gt;"",IF($C1644=RepPF!$L$4,RepPF!$L$4,0),Lists!$E$2))</f>
        <v>Все объекты</v>
      </c>
    </row>
    <row r="1645" spans="12:20" x14ac:dyDescent="0.25">
      <c r="L1645" s="1">
        <f>IF(OR(B1645=0,B1645=""),0,IF(COUNTIFS(Items!$E:$E,J1645,Items!$F:$F,K1645)+COUNTIFS(Items!$J:$J,J1645,Items!$K:$K,K1645)+COUNTIFS(Items!$O:$O,J1645,Items!$P:$P,K1645)=1,0,1))</f>
        <v>0</v>
      </c>
      <c r="T1645" s="10" t="str">
        <f>IF(RepPF!$L$4=Lists!$E$2,Lists!$E$2,IF(RepPF!$L$4&lt;&gt;"",IF($C1645=RepPF!$L$4,RepPF!$L$4,0),Lists!$E$2))</f>
        <v>Все объекты</v>
      </c>
    </row>
    <row r="1646" spans="12:20" x14ac:dyDescent="0.25">
      <c r="L1646" s="1">
        <f>IF(OR(B1646=0,B1646=""),0,IF(COUNTIFS(Items!$E:$E,J1646,Items!$F:$F,K1646)+COUNTIFS(Items!$J:$J,J1646,Items!$K:$K,K1646)+COUNTIFS(Items!$O:$O,J1646,Items!$P:$P,K1646)=1,0,1))</f>
        <v>0</v>
      </c>
      <c r="T1646" s="10" t="str">
        <f>IF(RepPF!$L$4=Lists!$E$2,Lists!$E$2,IF(RepPF!$L$4&lt;&gt;"",IF($C1646=RepPF!$L$4,RepPF!$L$4,0),Lists!$E$2))</f>
        <v>Все объекты</v>
      </c>
    </row>
    <row r="1647" spans="12:20" x14ac:dyDescent="0.25">
      <c r="L1647" s="1">
        <f>IF(OR(B1647=0,B1647=""),0,IF(COUNTIFS(Items!$E:$E,J1647,Items!$F:$F,K1647)+COUNTIFS(Items!$J:$J,J1647,Items!$K:$K,K1647)+COUNTIFS(Items!$O:$O,J1647,Items!$P:$P,K1647)=1,0,1))</f>
        <v>0</v>
      </c>
      <c r="T1647" s="10" t="str">
        <f>IF(RepPF!$L$4=Lists!$E$2,Lists!$E$2,IF(RepPF!$L$4&lt;&gt;"",IF($C1647=RepPF!$L$4,RepPF!$L$4,0),Lists!$E$2))</f>
        <v>Все объекты</v>
      </c>
    </row>
    <row r="1648" spans="12:20" x14ac:dyDescent="0.25">
      <c r="L1648" s="1">
        <f>IF(OR(B1648=0,B1648=""),0,IF(COUNTIFS(Items!$E:$E,J1648,Items!$F:$F,K1648)+COUNTIFS(Items!$J:$J,J1648,Items!$K:$K,K1648)+COUNTIFS(Items!$O:$O,J1648,Items!$P:$P,K1648)=1,0,1))</f>
        <v>0</v>
      </c>
      <c r="T1648" s="10" t="str">
        <f>IF(RepPF!$L$4=Lists!$E$2,Lists!$E$2,IF(RepPF!$L$4&lt;&gt;"",IF($C1648=RepPF!$L$4,RepPF!$L$4,0),Lists!$E$2))</f>
        <v>Все объекты</v>
      </c>
    </row>
    <row r="1649" spans="12:20" x14ac:dyDescent="0.25">
      <c r="L1649" s="1">
        <f>IF(OR(B1649=0,B1649=""),0,IF(COUNTIFS(Items!$E:$E,J1649,Items!$F:$F,K1649)+COUNTIFS(Items!$J:$J,J1649,Items!$K:$K,K1649)+COUNTIFS(Items!$O:$O,J1649,Items!$P:$P,K1649)=1,0,1))</f>
        <v>0</v>
      </c>
      <c r="T1649" s="10" t="str">
        <f>IF(RepPF!$L$4=Lists!$E$2,Lists!$E$2,IF(RepPF!$L$4&lt;&gt;"",IF($C1649=RepPF!$L$4,RepPF!$L$4,0),Lists!$E$2))</f>
        <v>Все объекты</v>
      </c>
    </row>
    <row r="1650" spans="12:20" x14ac:dyDescent="0.25">
      <c r="L1650" s="1">
        <f>IF(OR(B1650=0,B1650=""),0,IF(COUNTIFS(Items!$E:$E,J1650,Items!$F:$F,K1650)+COUNTIFS(Items!$J:$J,J1650,Items!$K:$K,K1650)+COUNTIFS(Items!$O:$O,J1650,Items!$P:$P,K1650)=1,0,1))</f>
        <v>0</v>
      </c>
      <c r="T1650" s="10" t="str">
        <f>IF(RepPF!$L$4=Lists!$E$2,Lists!$E$2,IF(RepPF!$L$4&lt;&gt;"",IF($C1650=RepPF!$L$4,RepPF!$L$4,0),Lists!$E$2))</f>
        <v>Все объекты</v>
      </c>
    </row>
    <row r="1651" spans="12:20" x14ac:dyDescent="0.25">
      <c r="L1651" s="1">
        <f>IF(OR(B1651=0,B1651=""),0,IF(COUNTIFS(Items!$E:$E,J1651,Items!$F:$F,K1651)+COUNTIFS(Items!$J:$J,J1651,Items!$K:$K,K1651)+COUNTIFS(Items!$O:$O,J1651,Items!$P:$P,K1651)=1,0,1))</f>
        <v>0</v>
      </c>
      <c r="T1651" s="10" t="str">
        <f>IF(RepPF!$L$4=Lists!$E$2,Lists!$E$2,IF(RepPF!$L$4&lt;&gt;"",IF($C1651=RepPF!$L$4,RepPF!$L$4,0),Lists!$E$2))</f>
        <v>Все объекты</v>
      </c>
    </row>
    <row r="1652" spans="12:20" x14ac:dyDescent="0.25">
      <c r="L1652" s="1">
        <f>IF(OR(B1652=0,B1652=""),0,IF(COUNTIFS(Items!$E:$E,J1652,Items!$F:$F,K1652)+COUNTIFS(Items!$J:$J,J1652,Items!$K:$K,K1652)+COUNTIFS(Items!$O:$O,J1652,Items!$P:$P,K1652)=1,0,1))</f>
        <v>0</v>
      </c>
      <c r="T1652" s="10" t="str">
        <f>IF(RepPF!$L$4=Lists!$E$2,Lists!$E$2,IF(RepPF!$L$4&lt;&gt;"",IF($C1652=RepPF!$L$4,RepPF!$L$4,0),Lists!$E$2))</f>
        <v>Все объекты</v>
      </c>
    </row>
    <row r="1653" spans="12:20" x14ac:dyDescent="0.25">
      <c r="L1653" s="1">
        <f>IF(OR(B1653=0,B1653=""),0,IF(COUNTIFS(Items!$E:$E,J1653,Items!$F:$F,K1653)+COUNTIFS(Items!$J:$J,J1653,Items!$K:$K,K1653)+COUNTIFS(Items!$O:$O,J1653,Items!$P:$P,K1653)=1,0,1))</f>
        <v>0</v>
      </c>
      <c r="T1653" s="10" t="str">
        <f>IF(RepPF!$L$4=Lists!$E$2,Lists!$E$2,IF(RepPF!$L$4&lt;&gt;"",IF($C1653=RepPF!$L$4,RepPF!$L$4,0),Lists!$E$2))</f>
        <v>Все объекты</v>
      </c>
    </row>
    <row r="1654" spans="12:20" x14ac:dyDescent="0.25">
      <c r="L1654" s="1">
        <f>IF(OR(B1654=0,B1654=""),0,IF(COUNTIFS(Items!$E:$E,J1654,Items!$F:$F,K1654)+COUNTIFS(Items!$J:$J,J1654,Items!$K:$K,K1654)+COUNTIFS(Items!$O:$O,J1654,Items!$P:$P,K1654)=1,0,1))</f>
        <v>0</v>
      </c>
      <c r="T1654" s="10" t="str">
        <f>IF(RepPF!$L$4=Lists!$E$2,Lists!$E$2,IF(RepPF!$L$4&lt;&gt;"",IF($C1654=RepPF!$L$4,RepPF!$L$4,0),Lists!$E$2))</f>
        <v>Все объекты</v>
      </c>
    </row>
    <row r="1655" spans="12:20" x14ac:dyDescent="0.25">
      <c r="L1655" s="1">
        <f>IF(OR(B1655=0,B1655=""),0,IF(COUNTIFS(Items!$E:$E,J1655,Items!$F:$F,K1655)+COUNTIFS(Items!$J:$J,J1655,Items!$K:$K,K1655)+COUNTIFS(Items!$O:$O,J1655,Items!$P:$P,K1655)=1,0,1))</f>
        <v>0</v>
      </c>
      <c r="T1655" s="10" t="str">
        <f>IF(RepPF!$L$4=Lists!$E$2,Lists!$E$2,IF(RepPF!$L$4&lt;&gt;"",IF($C1655=RepPF!$L$4,RepPF!$L$4,0),Lists!$E$2))</f>
        <v>Все объекты</v>
      </c>
    </row>
    <row r="1656" spans="12:20" x14ac:dyDescent="0.25">
      <c r="L1656" s="1">
        <f>IF(OR(B1656=0,B1656=""),0,IF(COUNTIFS(Items!$E:$E,J1656,Items!$F:$F,K1656)+COUNTIFS(Items!$J:$J,J1656,Items!$K:$K,K1656)+COUNTIFS(Items!$O:$O,J1656,Items!$P:$P,K1656)=1,0,1))</f>
        <v>0</v>
      </c>
      <c r="T1656" s="10" t="str">
        <f>IF(RepPF!$L$4=Lists!$E$2,Lists!$E$2,IF(RepPF!$L$4&lt;&gt;"",IF($C1656=RepPF!$L$4,RepPF!$L$4,0),Lists!$E$2))</f>
        <v>Все объекты</v>
      </c>
    </row>
    <row r="1657" spans="12:20" x14ac:dyDescent="0.25">
      <c r="L1657" s="1">
        <f>IF(OR(B1657=0,B1657=""),0,IF(COUNTIFS(Items!$E:$E,J1657,Items!$F:$F,K1657)+COUNTIFS(Items!$J:$J,J1657,Items!$K:$K,K1657)+COUNTIFS(Items!$O:$O,J1657,Items!$P:$P,K1657)=1,0,1))</f>
        <v>0</v>
      </c>
      <c r="T1657" s="10" t="str">
        <f>IF(RepPF!$L$4=Lists!$E$2,Lists!$E$2,IF(RepPF!$L$4&lt;&gt;"",IF($C1657=RepPF!$L$4,RepPF!$L$4,0),Lists!$E$2))</f>
        <v>Все объекты</v>
      </c>
    </row>
    <row r="1658" spans="12:20" x14ac:dyDescent="0.25">
      <c r="L1658" s="1">
        <f>IF(OR(B1658=0,B1658=""),0,IF(COUNTIFS(Items!$E:$E,J1658,Items!$F:$F,K1658)+COUNTIFS(Items!$J:$J,J1658,Items!$K:$K,K1658)+COUNTIFS(Items!$O:$O,J1658,Items!$P:$P,K1658)=1,0,1))</f>
        <v>0</v>
      </c>
      <c r="T1658" s="10" t="str">
        <f>IF(RepPF!$L$4=Lists!$E$2,Lists!$E$2,IF(RepPF!$L$4&lt;&gt;"",IF($C1658=RepPF!$L$4,RepPF!$L$4,0),Lists!$E$2))</f>
        <v>Все объекты</v>
      </c>
    </row>
    <row r="1659" spans="12:20" x14ac:dyDescent="0.25">
      <c r="L1659" s="1">
        <f>IF(OR(B1659=0,B1659=""),0,IF(COUNTIFS(Items!$E:$E,J1659,Items!$F:$F,K1659)+COUNTIFS(Items!$J:$J,J1659,Items!$K:$K,K1659)+COUNTIFS(Items!$O:$O,J1659,Items!$P:$P,K1659)=1,0,1))</f>
        <v>0</v>
      </c>
      <c r="T1659" s="10" t="str">
        <f>IF(RepPF!$L$4=Lists!$E$2,Lists!$E$2,IF(RepPF!$L$4&lt;&gt;"",IF($C1659=RepPF!$L$4,RepPF!$L$4,0),Lists!$E$2))</f>
        <v>Все объекты</v>
      </c>
    </row>
    <row r="1660" spans="12:20" x14ac:dyDescent="0.25">
      <c r="L1660" s="1">
        <f>IF(OR(B1660=0,B1660=""),0,IF(COUNTIFS(Items!$E:$E,J1660,Items!$F:$F,K1660)+COUNTIFS(Items!$J:$J,J1660,Items!$K:$K,K1660)+COUNTIFS(Items!$O:$O,J1660,Items!$P:$P,K1660)=1,0,1))</f>
        <v>0</v>
      </c>
      <c r="T1660" s="10" t="str">
        <f>IF(RepPF!$L$4=Lists!$E$2,Lists!$E$2,IF(RepPF!$L$4&lt;&gt;"",IF($C1660=RepPF!$L$4,RepPF!$L$4,0),Lists!$E$2))</f>
        <v>Все объекты</v>
      </c>
    </row>
    <row r="1661" spans="12:20" x14ac:dyDescent="0.25">
      <c r="L1661" s="1">
        <f>IF(OR(B1661=0,B1661=""),0,IF(COUNTIFS(Items!$E:$E,J1661,Items!$F:$F,K1661)+COUNTIFS(Items!$J:$J,J1661,Items!$K:$K,K1661)+COUNTIFS(Items!$O:$O,J1661,Items!$P:$P,K1661)=1,0,1))</f>
        <v>0</v>
      </c>
      <c r="T1661" s="10" t="str">
        <f>IF(RepPF!$L$4=Lists!$E$2,Lists!$E$2,IF(RepPF!$L$4&lt;&gt;"",IF($C1661=RepPF!$L$4,RepPF!$L$4,0),Lists!$E$2))</f>
        <v>Все объекты</v>
      </c>
    </row>
    <row r="1662" spans="12:20" x14ac:dyDescent="0.25">
      <c r="L1662" s="1">
        <f>IF(OR(B1662=0,B1662=""),0,IF(COUNTIFS(Items!$E:$E,J1662,Items!$F:$F,K1662)+COUNTIFS(Items!$J:$J,J1662,Items!$K:$K,K1662)+COUNTIFS(Items!$O:$O,J1662,Items!$P:$P,K1662)=1,0,1))</f>
        <v>0</v>
      </c>
      <c r="T1662" s="10" t="str">
        <f>IF(RepPF!$L$4=Lists!$E$2,Lists!$E$2,IF(RepPF!$L$4&lt;&gt;"",IF($C1662=RepPF!$L$4,RepPF!$L$4,0),Lists!$E$2))</f>
        <v>Все объекты</v>
      </c>
    </row>
    <row r="1663" spans="12:20" x14ac:dyDescent="0.25">
      <c r="L1663" s="1">
        <f>IF(OR(B1663=0,B1663=""),0,IF(COUNTIFS(Items!$E:$E,J1663,Items!$F:$F,K1663)+COUNTIFS(Items!$J:$J,J1663,Items!$K:$K,K1663)+COUNTIFS(Items!$O:$O,J1663,Items!$P:$P,K1663)=1,0,1))</f>
        <v>0</v>
      </c>
      <c r="T1663" s="10" t="str">
        <f>IF(RepPF!$L$4=Lists!$E$2,Lists!$E$2,IF(RepPF!$L$4&lt;&gt;"",IF($C1663=RepPF!$L$4,RepPF!$L$4,0),Lists!$E$2))</f>
        <v>Все объекты</v>
      </c>
    </row>
    <row r="1664" spans="12:20" x14ac:dyDescent="0.25">
      <c r="L1664" s="1">
        <f>IF(OR(B1664=0,B1664=""),0,IF(COUNTIFS(Items!$E:$E,J1664,Items!$F:$F,K1664)+COUNTIFS(Items!$J:$J,J1664,Items!$K:$K,K1664)+COUNTIFS(Items!$O:$O,J1664,Items!$P:$P,K1664)=1,0,1))</f>
        <v>0</v>
      </c>
      <c r="T1664" s="10" t="str">
        <f>IF(RepPF!$L$4=Lists!$E$2,Lists!$E$2,IF(RepPF!$L$4&lt;&gt;"",IF($C1664=RepPF!$L$4,RepPF!$L$4,0),Lists!$E$2))</f>
        <v>Все объекты</v>
      </c>
    </row>
    <row r="1665" spans="12:20" x14ac:dyDescent="0.25">
      <c r="L1665" s="1">
        <f>IF(OR(B1665=0,B1665=""),0,IF(COUNTIFS(Items!$E:$E,J1665,Items!$F:$F,K1665)+COUNTIFS(Items!$J:$J,J1665,Items!$K:$K,K1665)+COUNTIFS(Items!$O:$O,J1665,Items!$P:$P,K1665)=1,0,1))</f>
        <v>0</v>
      </c>
      <c r="T1665" s="10" t="str">
        <f>IF(RepPF!$L$4=Lists!$E$2,Lists!$E$2,IF(RepPF!$L$4&lt;&gt;"",IF($C1665=RepPF!$L$4,RepPF!$L$4,0),Lists!$E$2))</f>
        <v>Все объекты</v>
      </c>
    </row>
    <row r="1666" spans="12:20" x14ac:dyDescent="0.25">
      <c r="L1666" s="1">
        <f>IF(OR(B1666=0,B1666=""),0,IF(COUNTIFS(Items!$E:$E,J1666,Items!$F:$F,K1666)+COUNTIFS(Items!$J:$J,J1666,Items!$K:$K,K1666)+COUNTIFS(Items!$O:$O,J1666,Items!$P:$P,K1666)=1,0,1))</f>
        <v>0</v>
      </c>
      <c r="T1666" s="10" t="str">
        <f>IF(RepPF!$L$4=Lists!$E$2,Lists!$E$2,IF(RepPF!$L$4&lt;&gt;"",IF($C1666=RepPF!$L$4,RepPF!$L$4,0),Lists!$E$2))</f>
        <v>Все объекты</v>
      </c>
    </row>
    <row r="1667" spans="12:20" x14ac:dyDescent="0.25">
      <c r="L1667" s="1">
        <f>IF(OR(B1667=0,B1667=""),0,IF(COUNTIFS(Items!$E:$E,J1667,Items!$F:$F,K1667)+COUNTIFS(Items!$J:$J,J1667,Items!$K:$K,K1667)+COUNTIFS(Items!$O:$O,J1667,Items!$P:$P,K1667)=1,0,1))</f>
        <v>0</v>
      </c>
      <c r="T1667" s="10" t="str">
        <f>IF(RepPF!$L$4=Lists!$E$2,Lists!$E$2,IF(RepPF!$L$4&lt;&gt;"",IF($C1667=RepPF!$L$4,RepPF!$L$4,0),Lists!$E$2))</f>
        <v>Все объекты</v>
      </c>
    </row>
    <row r="1668" spans="12:20" x14ac:dyDescent="0.25">
      <c r="L1668" s="1">
        <f>IF(OR(B1668=0,B1668=""),0,IF(COUNTIFS(Items!$E:$E,J1668,Items!$F:$F,K1668)+COUNTIFS(Items!$J:$J,J1668,Items!$K:$K,K1668)+COUNTIFS(Items!$O:$O,J1668,Items!$P:$P,K1668)=1,0,1))</f>
        <v>0</v>
      </c>
      <c r="T1668" s="10" t="str">
        <f>IF(RepPF!$L$4=Lists!$E$2,Lists!$E$2,IF(RepPF!$L$4&lt;&gt;"",IF($C1668=RepPF!$L$4,RepPF!$L$4,0),Lists!$E$2))</f>
        <v>Все объекты</v>
      </c>
    </row>
    <row r="1669" spans="12:20" x14ac:dyDescent="0.25">
      <c r="L1669" s="1">
        <f>IF(OR(B1669=0,B1669=""),0,IF(COUNTIFS(Items!$E:$E,J1669,Items!$F:$F,K1669)+COUNTIFS(Items!$J:$J,J1669,Items!$K:$K,K1669)+COUNTIFS(Items!$O:$O,J1669,Items!$P:$P,K1669)=1,0,1))</f>
        <v>0</v>
      </c>
      <c r="T1669" s="10" t="str">
        <f>IF(RepPF!$L$4=Lists!$E$2,Lists!$E$2,IF(RepPF!$L$4&lt;&gt;"",IF($C1669=RepPF!$L$4,RepPF!$L$4,0),Lists!$E$2))</f>
        <v>Все объекты</v>
      </c>
    </row>
    <row r="1670" spans="12:20" x14ac:dyDescent="0.25">
      <c r="L1670" s="1">
        <f>IF(OR(B1670=0,B1670=""),0,IF(COUNTIFS(Items!$E:$E,J1670,Items!$F:$F,K1670)+COUNTIFS(Items!$J:$J,J1670,Items!$K:$K,K1670)+COUNTIFS(Items!$O:$O,J1670,Items!$P:$P,K1670)=1,0,1))</f>
        <v>0</v>
      </c>
      <c r="T1670" s="10" t="str">
        <f>IF(RepPF!$L$4=Lists!$E$2,Lists!$E$2,IF(RepPF!$L$4&lt;&gt;"",IF($C1670=RepPF!$L$4,RepPF!$L$4,0),Lists!$E$2))</f>
        <v>Все объекты</v>
      </c>
    </row>
    <row r="1671" spans="12:20" x14ac:dyDescent="0.25">
      <c r="L1671" s="1">
        <f>IF(OR(B1671=0,B1671=""),0,IF(COUNTIFS(Items!$E:$E,J1671,Items!$F:$F,K1671)+COUNTIFS(Items!$J:$J,J1671,Items!$K:$K,K1671)+COUNTIFS(Items!$O:$O,J1671,Items!$P:$P,K1671)=1,0,1))</f>
        <v>0</v>
      </c>
      <c r="T1671" s="10" t="str">
        <f>IF(RepPF!$L$4=Lists!$E$2,Lists!$E$2,IF(RepPF!$L$4&lt;&gt;"",IF($C1671=RepPF!$L$4,RepPF!$L$4,0),Lists!$E$2))</f>
        <v>Все объекты</v>
      </c>
    </row>
    <row r="1672" spans="12:20" x14ac:dyDescent="0.25">
      <c r="L1672" s="1">
        <f>IF(OR(B1672=0,B1672=""),0,IF(COUNTIFS(Items!$E:$E,J1672,Items!$F:$F,K1672)+COUNTIFS(Items!$J:$J,J1672,Items!$K:$K,K1672)+COUNTIFS(Items!$O:$O,J1672,Items!$P:$P,K1672)=1,0,1))</f>
        <v>0</v>
      </c>
      <c r="T1672" s="10" t="str">
        <f>IF(RepPF!$L$4=Lists!$E$2,Lists!$E$2,IF(RepPF!$L$4&lt;&gt;"",IF($C1672=RepPF!$L$4,RepPF!$L$4,0),Lists!$E$2))</f>
        <v>Все объекты</v>
      </c>
    </row>
    <row r="1673" spans="12:20" x14ac:dyDescent="0.25">
      <c r="L1673" s="1">
        <f>IF(OR(B1673=0,B1673=""),0,IF(COUNTIFS(Items!$E:$E,J1673,Items!$F:$F,K1673)+COUNTIFS(Items!$J:$J,J1673,Items!$K:$K,K1673)+COUNTIFS(Items!$O:$O,J1673,Items!$P:$P,K1673)=1,0,1))</f>
        <v>0</v>
      </c>
      <c r="T1673" s="10" t="str">
        <f>IF(RepPF!$L$4=Lists!$E$2,Lists!$E$2,IF(RepPF!$L$4&lt;&gt;"",IF($C1673=RepPF!$L$4,RepPF!$L$4,0),Lists!$E$2))</f>
        <v>Все объекты</v>
      </c>
    </row>
    <row r="1674" spans="12:20" x14ac:dyDescent="0.25">
      <c r="L1674" s="1">
        <f>IF(OR(B1674=0,B1674=""),0,IF(COUNTIFS(Items!$E:$E,J1674,Items!$F:$F,K1674)+COUNTIFS(Items!$J:$J,J1674,Items!$K:$K,K1674)+COUNTIFS(Items!$O:$O,J1674,Items!$P:$P,K1674)=1,0,1))</f>
        <v>0</v>
      </c>
      <c r="T1674" s="10" t="str">
        <f>IF(RepPF!$L$4=Lists!$E$2,Lists!$E$2,IF(RepPF!$L$4&lt;&gt;"",IF($C1674=RepPF!$L$4,RepPF!$L$4,0),Lists!$E$2))</f>
        <v>Все объекты</v>
      </c>
    </row>
    <row r="1675" spans="12:20" x14ac:dyDescent="0.25">
      <c r="L1675" s="1">
        <f>IF(OR(B1675=0,B1675=""),0,IF(COUNTIFS(Items!$E:$E,J1675,Items!$F:$F,K1675)+COUNTIFS(Items!$J:$J,J1675,Items!$K:$K,K1675)+COUNTIFS(Items!$O:$O,J1675,Items!$P:$P,K1675)=1,0,1))</f>
        <v>0</v>
      </c>
      <c r="T1675" s="10" t="str">
        <f>IF(RepPF!$L$4=Lists!$E$2,Lists!$E$2,IF(RepPF!$L$4&lt;&gt;"",IF($C1675=RepPF!$L$4,RepPF!$L$4,0),Lists!$E$2))</f>
        <v>Все объекты</v>
      </c>
    </row>
    <row r="1676" spans="12:20" x14ac:dyDescent="0.25">
      <c r="L1676" s="1">
        <f>IF(OR(B1676=0,B1676=""),0,IF(COUNTIFS(Items!$E:$E,J1676,Items!$F:$F,K1676)+COUNTIFS(Items!$J:$J,J1676,Items!$K:$K,K1676)+COUNTIFS(Items!$O:$O,J1676,Items!$P:$P,K1676)=1,0,1))</f>
        <v>0</v>
      </c>
      <c r="T1676" s="10" t="str">
        <f>IF(RepPF!$L$4=Lists!$E$2,Lists!$E$2,IF(RepPF!$L$4&lt;&gt;"",IF($C1676=RepPF!$L$4,RepPF!$L$4,0),Lists!$E$2))</f>
        <v>Все объекты</v>
      </c>
    </row>
    <row r="1677" spans="12:20" x14ac:dyDescent="0.25">
      <c r="L1677" s="1">
        <f>IF(OR(B1677=0,B1677=""),0,IF(COUNTIFS(Items!$E:$E,J1677,Items!$F:$F,K1677)+COUNTIFS(Items!$J:$J,J1677,Items!$K:$K,K1677)+COUNTIFS(Items!$O:$O,J1677,Items!$P:$P,K1677)=1,0,1))</f>
        <v>0</v>
      </c>
      <c r="T1677" s="10" t="str">
        <f>IF(RepPF!$L$4=Lists!$E$2,Lists!$E$2,IF(RepPF!$L$4&lt;&gt;"",IF($C1677=RepPF!$L$4,RepPF!$L$4,0),Lists!$E$2))</f>
        <v>Все объекты</v>
      </c>
    </row>
    <row r="1678" spans="12:20" x14ac:dyDescent="0.25">
      <c r="L1678" s="1">
        <f>IF(OR(B1678=0,B1678=""),0,IF(COUNTIFS(Items!$E:$E,J1678,Items!$F:$F,K1678)+COUNTIFS(Items!$J:$J,J1678,Items!$K:$K,K1678)+COUNTIFS(Items!$O:$O,J1678,Items!$P:$P,K1678)=1,0,1))</f>
        <v>0</v>
      </c>
      <c r="T1678" s="10" t="str">
        <f>IF(RepPF!$L$4=Lists!$E$2,Lists!$E$2,IF(RepPF!$L$4&lt;&gt;"",IF($C1678=RepPF!$L$4,RepPF!$L$4,0),Lists!$E$2))</f>
        <v>Все объекты</v>
      </c>
    </row>
    <row r="1679" spans="12:20" x14ac:dyDescent="0.25">
      <c r="L1679" s="1">
        <f>IF(OR(B1679=0,B1679=""),0,IF(COUNTIFS(Items!$E:$E,J1679,Items!$F:$F,K1679)+COUNTIFS(Items!$J:$J,J1679,Items!$K:$K,K1679)+COUNTIFS(Items!$O:$O,J1679,Items!$P:$P,K1679)=1,0,1))</f>
        <v>0</v>
      </c>
      <c r="T1679" s="10" t="str">
        <f>IF(RepPF!$L$4=Lists!$E$2,Lists!$E$2,IF(RepPF!$L$4&lt;&gt;"",IF($C1679=RepPF!$L$4,RepPF!$L$4,0),Lists!$E$2))</f>
        <v>Все объекты</v>
      </c>
    </row>
    <row r="1680" spans="12:20" x14ac:dyDescent="0.25">
      <c r="L1680" s="1">
        <f>IF(OR(B1680=0,B1680=""),0,IF(COUNTIFS(Items!$E:$E,J1680,Items!$F:$F,K1680)+COUNTIFS(Items!$J:$J,J1680,Items!$K:$K,K1680)+COUNTIFS(Items!$O:$O,J1680,Items!$P:$P,K1680)=1,0,1))</f>
        <v>0</v>
      </c>
      <c r="T1680" s="10" t="str">
        <f>IF(RepPF!$L$4=Lists!$E$2,Lists!$E$2,IF(RepPF!$L$4&lt;&gt;"",IF($C1680=RepPF!$L$4,RepPF!$L$4,0),Lists!$E$2))</f>
        <v>Все объекты</v>
      </c>
    </row>
    <row r="1681" spans="12:20" x14ac:dyDescent="0.25">
      <c r="L1681" s="1">
        <f>IF(OR(B1681=0,B1681=""),0,IF(COUNTIFS(Items!$E:$E,J1681,Items!$F:$F,K1681)+COUNTIFS(Items!$J:$J,J1681,Items!$K:$K,K1681)+COUNTIFS(Items!$O:$O,J1681,Items!$P:$P,K1681)=1,0,1))</f>
        <v>0</v>
      </c>
      <c r="T1681" s="10" t="str">
        <f>IF(RepPF!$L$4=Lists!$E$2,Lists!$E$2,IF(RepPF!$L$4&lt;&gt;"",IF($C1681=RepPF!$L$4,RepPF!$L$4,0),Lists!$E$2))</f>
        <v>Все объекты</v>
      </c>
    </row>
    <row r="1682" spans="12:20" x14ac:dyDescent="0.25">
      <c r="L1682" s="1">
        <f>IF(OR(B1682=0,B1682=""),0,IF(COUNTIFS(Items!$E:$E,J1682,Items!$F:$F,K1682)+COUNTIFS(Items!$J:$J,J1682,Items!$K:$K,K1682)+COUNTIFS(Items!$O:$O,J1682,Items!$P:$P,K1682)=1,0,1))</f>
        <v>0</v>
      </c>
      <c r="T1682" s="10" t="str">
        <f>IF(RepPF!$L$4=Lists!$E$2,Lists!$E$2,IF(RepPF!$L$4&lt;&gt;"",IF($C1682=RepPF!$L$4,RepPF!$L$4,0),Lists!$E$2))</f>
        <v>Все объекты</v>
      </c>
    </row>
    <row r="1683" spans="12:20" x14ac:dyDescent="0.25">
      <c r="L1683" s="1">
        <f>IF(OR(B1683=0,B1683=""),0,IF(COUNTIFS(Items!$E:$E,J1683,Items!$F:$F,K1683)+COUNTIFS(Items!$J:$J,J1683,Items!$K:$K,K1683)+COUNTIFS(Items!$O:$O,J1683,Items!$P:$P,K1683)=1,0,1))</f>
        <v>0</v>
      </c>
      <c r="T1683" s="10" t="str">
        <f>IF(RepPF!$L$4=Lists!$E$2,Lists!$E$2,IF(RepPF!$L$4&lt;&gt;"",IF($C1683=RepPF!$L$4,RepPF!$L$4,0),Lists!$E$2))</f>
        <v>Все объекты</v>
      </c>
    </row>
    <row r="1684" spans="12:20" x14ac:dyDescent="0.25">
      <c r="L1684" s="1">
        <f>IF(OR(B1684=0,B1684=""),0,IF(COUNTIFS(Items!$E:$E,J1684,Items!$F:$F,K1684)+COUNTIFS(Items!$J:$J,J1684,Items!$K:$K,K1684)+COUNTIFS(Items!$O:$O,J1684,Items!$P:$P,K1684)=1,0,1))</f>
        <v>0</v>
      </c>
      <c r="T1684" s="10" t="str">
        <f>IF(RepPF!$L$4=Lists!$E$2,Lists!$E$2,IF(RepPF!$L$4&lt;&gt;"",IF($C1684=RepPF!$L$4,RepPF!$L$4,0),Lists!$E$2))</f>
        <v>Все объекты</v>
      </c>
    </row>
    <row r="1685" spans="12:20" x14ac:dyDescent="0.25">
      <c r="L1685" s="1">
        <f>IF(OR(B1685=0,B1685=""),0,IF(COUNTIFS(Items!$E:$E,J1685,Items!$F:$F,K1685)+COUNTIFS(Items!$J:$J,J1685,Items!$K:$K,K1685)+COUNTIFS(Items!$O:$O,J1685,Items!$P:$P,K1685)=1,0,1))</f>
        <v>0</v>
      </c>
      <c r="T1685" s="10" t="str">
        <f>IF(RepPF!$L$4=Lists!$E$2,Lists!$E$2,IF(RepPF!$L$4&lt;&gt;"",IF($C1685=RepPF!$L$4,RepPF!$L$4,0),Lists!$E$2))</f>
        <v>Все объекты</v>
      </c>
    </row>
    <row r="1686" spans="12:20" x14ac:dyDescent="0.25">
      <c r="L1686" s="1">
        <f>IF(OR(B1686=0,B1686=""),0,IF(COUNTIFS(Items!$E:$E,J1686,Items!$F:$F,K1686)+COUNTIFS(Items!$J:$J,J1686,Items!$K:$K,K1686)+COUNTIFS(Items!$O:$O,J1686,Items!$P:$P,K1686)=1,0,1))</f>
        <v>0</v>
      </c>
      <c r="T1686" s="10" t="str">
        <f>IF(RepPF!$L$4=Lists!$E$2,Lists!$E$2,IF(RepPF!$L$4&lt;&gt;"",IF($C1686=RepPF!$L$4,RepPF!$L$4,0),Lists!$E$2))</f>
        <v>Все объекты</v>
      </c>
    </row>
    <row r="1687" spans="12:20" x14ac:dyDescent="0.25">
      <c r="L1687" s="1">
        <f>IF(OR(B1687=0,B1687=""),0,IF(COUNTIFS(Items!$E:$E,J1687,Items!$F:$F,K1687)+COUNTIFS(Items!$J:$J,J1687,Items!$K:$K,K1687)+COUNTIFS(Items!$O:$O,J1687,Items!$P:$P,K1687)=1,0,1))</f>
        <v>0</v>
      </c>
      <c r="T1687" s="10" t="str">
        <f>IF(RepPF!$L$4=Lists!$E$2,Lists!$E$2,IF(RepPF!$L$4&lt;&gt;"",IF($C1687=RepPF!$L$4,RepPF!$L$4,0),Lists!$E$2))</f>
        <v>Все объекты</v>
      </c>
    </row>
    <row r="1688" spans="12:20" x14ac:dyDescent="0.25">
      <c r="L1688" s="1">
        <f>IF(OR(B1688=0,B1688=""),0,IF(COUNTIFS(Items!$E:$E,J1688,Items!$F:$F,K1688)+COUNTIFS(Items!$J:$J,J1688,Items!$K:$K,K1688)+COUNTIFS(Items!$O:$O,J1688,Items!$P:$P,K1688)=1,0,1))</f>
        <v>0</v>
      </c>
      <c r="T1688" s="10" t="str">
        <f>IF(RepPF!$L$4=Lists!$E$2,Lists!$E$2,IF(RepPF!$L$4&lt;&gt;"",IF($C1688=RepPF!$L$4,RepPF!$L$4,0),Lists!$E$2))</f>
        <v>Все объекты</v>
      </c>
    </row>
    <row r="1689" spans="12:20" x14ac:dyDescent="0.25">
      <c r="L1689" s="1">
        <f>IF(OR(B1689=0,B1689=""),0,IF(COUNTIFS(Items!$E:$E,J1689,Items!$F:$F,K1689)+COUNTIFS(Items!$J:$J,J1689,Items!$K:$K,K1689)+COUNTIFS(Items!$O:$O,J1689,Items!$P:$P,K1689)=1,0,1))</f>
        <v>0</v>
      </c>
      <c r="T1689" s="10" t="str">
        <f>IF(RepPF!$L$4=Lists!$E$2,Lists!$E$2,IF(RepPF!$L$4&lt;&gt;"",IF($C1689=RepPF!$L$4,RepPF!$L$4,0),Lists!$E$2))</f>
        <v>Все объекты</v>
      </c>
    </row>
    <row r="1690" spans="12:20" x14ac:dyDescent="0.25">
      <c r="L1690" s="1">
        <f>IF(OR(B1690=0,B1690=""),0,IF(COUNTIFS(Items!$E:$E,J1690,Items!$F:$F,K1690)+COUNTIFS(Items!$J:$J,J1690,Items!$K:$K,K1690)+COUNTIFS(Items!$O:$O,J1690,Items!$P:$P,K1690)=1,0,1))</f>
        <v>0</v>
      </c>
      <c r="T1690" s="10" t="str">
        <f>IF(RepPF!$L$4=Lists!$E$2,Lists!$E$2,IF(RepPF!$L$4&lt;&gt;"",IF($C1690=RepPF!$L$4,RepPF!$L$4,0),Lists!$E$2))</f>
        <v>Все объекты</v>
      </c>
    </row>
    <row r="1691" spans="12:20" x14ac:dyDescent="0.25">
      <c r="L1691" s="1">
        <f>IF(OR(B1691=0,B1691=""),0,IF(COUNTIFS(Items!$E:$E,J1691,Items!$F:$F,K1691)+COUNTIFS(Items!$J:$J,J1691,Items!$K:$K,K1691)+COUNTIFS(Items!$O:$O,J1691,Items!$P:$P,K1691)=1,0,1))</f>
        <v>0</v>
      </c>
      <c r="T1691" s="10" t="str">
        <f>IF(RepPF!$L$4=Lists!$E$2,Lists!$E$2,IF(RepPF!$L$4&lt;&gt;"",IF($C1691=RepPF!$L$4,RepPF!$L$4,0),Lists!$E$2))</f>
        <v>Все объекты</v>
      </c>
    </row>
    <row r="1692" spans="12:20" x14ac:dyDescent="0.25">
      <c r="L1692" s="1">
        <f>IF(OR(B1692=0,B1692=""),0,IF(COUNTIFS(Items!$E:$E,J1692,Items!$F:$F,K1692)+COUNTIFS(Items!$J:$J,J1692,Items!$K:$K,K1692)+COUNTIFS(Items!$O:$O,J1692,Items!$P:$P,K1692)=1,0,1))</f>
        <v>0</v>
      </c>
      <c r="T1692" s="10" t="str">
        <f>IF(RepPF!$L$4=Lists!$E$2,Lists!$E$2,IF(RepPF!$L$4&lt;&gt;"",IF($C1692=RepPF!$L$4,RepPF!$L$4,0),Lists!$E$2))</f>
        <v>Все объекты</v>
      </c>
    </row>
    <row r="1693" spans="12:20" x14ac:dyDescent="0.25">
      <c r="L1693" s="1">
        <f>IF(OR(B1693=0,B1693=""),0,IF(COUNTIFS(Items!$E:$E,J1693,Items!$F:$F,K1693)+COUNTIFS(Items!$J:$J,J1693,Items!$K:$K,K1693)+COUNTIFS(Items!$O:$O,J1693,Items!$P:$P,K1693)=1,0,1))</f>
        <v>0</v>
      </c>
      <c r="T1693" s="10" t="str">
        <f>IF(RepPF!$L$4=Lists!$E$2,Lists!$E$2,IF(RepPF!$L$4&lt;&gt;"",IF($C1693=RepPF!$L$4,RepPF!$L$4,0),Lists!$E$2))</f>
        <v>Все объекты</v>
      </c>
    </row>
    <row r="1694" spans="12:20" x14ac:dyDescent="0.25">
      <c r="L1694" s="1">
        <f>IF(OR(B1694=0,B1694=""),0,IF(COUNTIFS(Items!$E:$E,J1694,Items!$F:$F,K1694)+COUNTIFS(Items!$J:$J,J1694,Items!$K:$K,K1694)+COUNTIFS(Items!$O:$O,J1694,Items!$P:$P,K1694)=1,0,1))</f>
        <v>0</v>
      </c>
      <c r="T1694" s="10" t="str">
        <f>IF(RepPF!$L$4=Lists!$E$2,Lists!$E$2,IF(RepPF!$L$4&lt;&gt;"",IF($C1694=RepPF!$L$4,RepPF!$L$4,0),Lists!$E$2))</f>
        <v>Все объекты</v>
      </c>
    </row>
    <row r="1695" spans="12:20" x14ac:dyDescent="0.25">
      <c r="L1695" s="1">
        <f>IF(OR(B1695=0,B1695=""),0,IF(COUNTIFS(Items!$E:$E,J1695,Items!$F:$F,K1695)+COUNTIFS(Items!$J:$J,J1695,Items!$K:$K,K1695)+COUNTIFS(Items!$O:$O,J1695,Items!$P:$P,K1695)=1,0,1))</f>
        <v>0</v>
      </c>
      <c r="T1695" s="10" t="str">
        <f>IF(RepPF!$L$4=Lists!$E$2,Lists!$E$2,IF(RepPF!$L$4&lt;&gt;"",IF($C1695=RepPF!$L$4,RepPF!$L$4,0),Lists!$E$2))</f>
        <v>Все объекты</v>
      </c>
    </row>
    <row r="1696" spans="12:20" x14ac:dyDescent="0.25">
      <c r="L1696" s="1">
        <f>IF(OR(B1696=0,B1696=""),0,IF(COUNTIFS(Items!$E:$E,J1696,Items!$F:$F,K1696)+COUNTIFS(Items!$J:$J,J1696,Items!$K:$K,K1696)+COUNTIFS(Items!$O:$O,J1696,Items!$P:$P,K1696)=1,0,1))</f>
        <v>0</v>
      </c>
      <c r="T1696" s="10" t="str">
        <f>IF(RepPF!$L$4=Lists!$E$2,Lists!$E$2,IF(RepPF!$L$4&lt;&gt;"",IF($C1696=RepPF!$L$4,RepPF!$L$4,0),Lists!$E$2))</f>
        <v>Все объекты</v>
      </c>
    </row>
    <row r="1697" spans="12:20" x14ac:dyDescent="0.25">
      <c r="L1697" s="1">
        <f>IF(OR(B1697=0,B1697=""),0,IF(COUNTIFS(Items!$E:$E,J1697,Items!$F:$F,K1697)+COUNTIFS(Items!$J:$J,J1697,Items!$K:$K,K1697)+COUNTIFS(Items!$O:$O,J1697,Items!$P:$P,K1697)=1,0,1))</f>
        <v>0</v>
      </c>
      <c r="T1697" s="10" t="str">
        <f>IF(RepPF!$L$4=Lists!$E$2,Lists!$E$2,IF(RepPF!$L$4&lt;&gt;"",IF($C1697=RepPF!$L$4,RepPF!$L$4,0),Lists!$E$2))</f>
        <v>Все объекты</v>
      </c>
    </row>
    <row r="1698" spans="12:20" x14ac:dyDescent="0.25">
      <c r="L1698" s="1">
        <f>IF(OR(B1698=0,B1698=""),0,IF(COUNTIFS(Items!$E:$E,J1698,Items!$F:$F,K1698)+COUNTIFS(Items!$J:$J,J1698,Items!$K:$K,K1698)+COUNTIFS(Items!$O:$O,J1698,Items!$P:$P,K1698)=1,0,1))</f>
        <v>0</v>
      </c>
      <c r="T1698" s="10" t="str">
        <f>IF(RepPF!$L$4=Lists!$E$2,Lists!$E$2,IF(RepPF!$L$4&lt;&gt;"",IF($C1698=RepPF!$L$4,RepPF!$L$4,0),Lists!$E$2))</f>
        <v>Все объекты</v>
      </c>
    </row>
    <row r="1699" spans="12:20" x14ac:dyDescent="0.25">
      <c r="L1699" s="1">
        <f>IF(OR(B1699=0,B1699=""),0,IF(COUNTIFS(Items!$E:$E,J1699,Items!$F:$F,K1699)+COUNTIFS(Items!$J:$J,J1699,Items!$K:$K,K1699)+COUNTIFS(Items!$O:$O,J1699,Items!$P:$P,K1699)=1,0,1))</f>
        <v>0</v>
      </c>
      <c r="T1699" s="10" t="str">
        <f>IF(RepPF!$L$4=Lists!$E$2,Lists!$E$2,IF(RepPF!$L$4&lt;&gt;"",IF($C1699=RepPF!$L$4,RepPF!$L$4,0),Lists!$E$2))</f>
        <v>Все объекты</v>
      </c>
    </row>
    <row r="1700" spans="12:20" x14ac:dyDescent="0.25">
      <c r="L1700" s="1">
        <f>IF(OR(B1700=0,B1700=""),0,IF(COUNTIFS(Items!$E:$E,J1700,Items!$F:$F,K1700)+COUNTIFS(Items!$J:$J,J1700,Items!$K:$K,K1700)+COUNTIFS(Items!$O:$O,J1700,Items!$P:$P,K1700)=1,0,1))</f>
        <v>0</v>
      </c>
      <c r="T1700" s="10" t="str">
        <f>IF(RepPF!$L$4=Lists!$E$2,Lists!$E$2,IF(RepPF!$L$4&lt;&gt;"",IF($C1700=RepPF!$L$4,RepPF!$L$4,0),Lists!$E$2))</f>
        <v>Все объекты</v>
      </c>
    </row>
    <row r="1701" spans="12:20" x14ac:dyDescent="0.25">
      <c r="L1701" s="1">
        <f>IF(OR(B1701=0,B1701=""),0,IF(COUNTIFS(Items!$E:$E,J1701,Items!$F:$F,K1701)+COUNTIFS(Items!$J:$J,J1701,Items!$K:$K,K1701)+COUNTIFS(Items!$O:$O,J1701,Items!$P:$P,K1701)=1,0,1))</f>
        <v>0</v>
      </c>
      <c r="T1701" s="10" t="str">
        <f>IF(RepPF!$L$4=Lists!$E$2,Lists!$E$2,IF(RepPF!$L$4&lt;&gt;"",IF($C1701=RepPF!$L$4,RepPF!$L$4,0),Lists!$E$2))</f>
        <v>Все объекты</v>
      </c>
    </row>
    <row r="1702" spans="12:20" x14ac:dyDescent="0.25">
      <c r="L1702" s="1">
        <f>IF(OR(B1702=0,B1702=""),0,IF(COUNTIFS(Items!$E:$E,J1702,Items!$F:$F,K1702)+COUNTIFS(Items!$J:$J,J1702,Items!$K:$K,K1702)+COUNTIFS(Items!$O:$O,J1702,Items!$P:$P,K1702)=1,0,1))</f>
        <v>0</v>
      </c>
      <c r="T1702" s="10" t="str">
        <f>IF(RepPF!$L$4=Lists!$E$2,Lists!$E$2,IF(RepPF!$L$4&lt;&gt;"",IF($C1702=RepPF!$L$4,RepPF!$L$4,0),Lists!$E$2))</f>
        <v>Все объекты</v>
      </c>
    </row>
    <row r="1703" spans="12:20" x14ac:dyDescent="0.25">
      <c r="L1703" s="1">
        <f>IF(OR(B1703=0,B1703=""),0,IF(COUNTIFS(Items!$E:$E,J1703,Items!$F:$F,K1703)+COUNTIFS(Items!$J:$J,J1703,Items!$K:$K,K1703)+COUNTIFS(Items!$O:$O,J1703,Items!$P:$P,K1703)=1,0,1))</f>
        <v>0</v>
      </c>
      <c r="T1703" s="10" t="str">
        <f>IF(RepPF!$L$4=Lists!$E$2,Lists!$E$2,IF(RepPF!$L$4&lt;&gt;"",IF($C1703=RepPF!$L$4,RepPF!$L$4,0),Lists!$E$2))</f>
        <v>Все объекты</v>
      </c>
    </row>
    <row r="1704" spans="12:20" x14ac:dyDescent="0.25">
      <c r="L1704" s="1">
        <f>IF(OR(B1704=0,B1704=""),0,IF(COUNTIFS(Items!$E:$E,J1704,Items!$F:$F,K1704)+COUNTIFS(Items!$J:$J,J1704,Items!$K:$K,K1704)+COUNTIFS(Items!$O:$O,J1704,Items!$P:$P,K1704)=1,0,1))</f>
        <v>0</v>
      </c>
      <c r="T1704" s="10" t="str">
        <f>IF(RepPF!$L$4=Lists!$E$2,Lists!$E$2,IF(RepPF!$L$4&lt;&gt;"",IF($C1704=RepPF!$L$4,RepPF!$L$4,0),Lists!$E$2))</f>
        <v>Все объекты</v>
      </c>
    </row>
    <row r="1705" spans="12:20" x14ac:dyDescent="0.25">
      <c r="L1705" s="1">
        <f>IF(OR(B1705=0,B1705=""),0,IF(COUNTIFS(Items!$E:$E,J1705,Items!$F:$F,K1705)+COUNTIFS(Items!$J:$J,J1705,Items!$K:$K,K1705)+COUNTIFS(Items!$O:$O,J1705,Items!$P:$P,K1705)=1,0,1))</f>
        <v>0</v>
      </c>
      <c r="T1705" s="10" t="str">
        <f>IF(RepPF!$L$4=Lists!$E$2,Lists!$E$2,IF(RepPF!$L$4&lt;&gt;"",IF($C1705=RepPF!$L$4,RepPF!$L$4,0),Lists!$E$2))</f>
        <v>Все объекты</v>
      </c>
    </row>
    <row r="1706" spans="12:20" x14ac:dyDescent="0.25">
      <c r="L1706" s="1">
        <f>IF(OR(B1706=0,B1706=""),0,IF(COUNTIFS(Items!$E:$E,J1706,Items!$F:$F,K1706)+COUNTIFS(Items!$J:$J,J1706,Items!$K:$K,K1706)+COUNTIFS(Items!$O:$O,J1706,Items!$P:$P,K1706)=1,0,1))</f>
        <v>0</v>
      </c>
      <c r="T1706" s="10" t="str">
        <f>IF(RepPF!$L$4=Lists!$E$2,Lists!$E$2,IF(RepPF!$L$4&lt;&gt;"",IF($C1706=RepPF!$L$4,RepPF!$L$4,0),Lists!$E$2))</f>
        <v>Все объекты</v>
      </c>
    </row>
    <row r="1707" spans="12:20" x14ac:dyDescent="0.25">
      <c r="L1707" s="1">
        <f>IF(OR(B1707=0,B1707=""),0,IF(COUNTIFS(Items!$E:$E,J1707,Items!$F:$F,K1707)+COUNTIFS(Items!$J:$J,J1707,Items!$K:$K,K1707)+COUNTIFS(Items!$O:$O,J1707,Items!$P:$P,K1707)=1,0,1))</f>
        <v>0</v>
      </c>
      <c r="T1707" s="10" t="str">
        <f>IF(RepPF!$L$4=Lists!$E$2,Lists!$E$2,IF(RepPF!$L$4&lt;&gt;"",IF($C1707=RepPF!$L$4,RepPF!$L$4,0),Lists!$E$2))</f>
        <v>Все объекты</v>
      </c>
    </row>
    <row r="1708" spans="12:20" x14ac:dyDescent="0.25">
      <c r="L1708" s="1">
        <f>IF(OR(B1708=0,B1708=""),0,IF(COUNTIFS(Items!$E:$E,J1708,Items!$F:$F,K1708)+COUNTIFS(Items!$J:$J,J1708,Items!$K:$K,K1708)+COUNTIFS(Items!$O:$O,J1708,Items!$P:$P,K1708)=1,0,1))</f>
        <v>0</v>
      </c>
      <c r="T1708" s="10" t="str">
        <f>IF(RepPF!$L$4=Lists!$E$2,Lists!$E$2,IF(RepPF!$L$4&lt;&gt;"",IF($C1708=RepPF!$L$4,RepPF!$L$4,0),Lists!$E$2))</f>
        <v>Все объекты</v>
      </c>
    </row>
    <row r="1709" spans="12:20" x14ac:dyDescent="0.25">
      <c r="L1709" s="1">
        <f>IF(OR(B1709=0,B1709=""),0,IF(COUNTIFS(Items!$E:$E,J1709,Items!$F:$F,K1709)+COUNTIFS(Items!$J:$J,J1709,Items!$K:$K,K1709)+COUNTIFS(Items!$O:$O,J1709,Items!$P:$P,K1709)=1,0,1))</f>
        <v>0</v>
      </c>
      <c r="T1709" s="10" t="str">
        <f>IF(RepPF!$L$4=Lists!$E$2,Lists!$E$2,IF(RepPF!$L$4&lt;&gt;"",IF($C1709=RepPF!$L$4,RepPF!$L$4,0),Lists!$E$2))</f>
        <v>Все объекты</v>
      </c>
    </row>
    <row r="1710" spans="12:20" x14ac:dyDescent="0.25">
      <c r="L1710" s="1">
        <f>IF(OR(B1710=0,B1710=""),0,IF(COUNTIFS(Items!$E:$E,J1710,Items!$F:$F,K1710)+COUNTIFS(Items!$J:$J,J1710,Items!$K:$K,K1710)+COUNTIFS(Items!$O:$O,J1710,Items!$P:$P,K1710)=1,0,1))</f>
        <v>0</v>
      </c>
      <c r="T1710" s="10" t="str">
        <f>IF(RepPF!$L$4=Lists!$E$2,Lists!$E$2,IF(RepPF!$L$4&lt;&gt;"",IF($C1710=RepPF!$L$4,RepPF!$L$4,0),Lists!$E$2))</f>
        <v>Все объекты</v>
      </c>
    </row>
    <row r="1711" spans="12:20" x14ac:dyDescent="0.25">
      <c r="L1711" s="1">
        <f>IF(OR(B1711=0,B1711=""),0,IF(COUNTIFS(Items!$E:$E,J1711,Items!$F:$F,K1711)+COUNTIFS(Items!$J:$J,J1711,Items!$K:$K,K1711)+COUNTIFS(Items!$O:$O,J1711,Items!$P:$P,K1711)=1,0,1))</f>
        <v>0</v>
      </c>
      <c r="T1711" s="10" t="str">
        <f>IF(RepPF!$L$4=Lists!$E$2,Lists!$E$2,IF(RepPF!$L$4&lt;&gt;"",IF($C1711=RepPF!$L$4,RepPF!$L$4,0),Lists!$E$2))</f>
        <v>Все объекты</v>
      </c>
    </row>
    <row r="1712" spans="12:20" x14ac:dyDescent="0.25">
      <c r="L1712" s="1">
        <f>IF(OR(B1712=0,B1712=""),0,IF(COUNTIFS(Items!$E:$E,J1712,Items!$F:$F,K1712)+COUNTIFS(Items!$J:$J,J1712,Items!$K:$K,K1712)+COUNTIFS(Items!$O:$O,J1712,Items!$P:$P,K1712)=1,0,1))</f>
        <v>0</v>
      </c>
      <c r="T1712" s="10" t="str">
        <f>IF(RepPF!$L$4=Lists!$E$2,Lists!$E$2,IF(RepPF!$L$4&lt;&gt;"",IF($C1712=RepPF!$L$4,RepPF!$L$4,0),Lists!$E$2))</f>
        <v>Все объекты</v>
      </c>
    </row>
    <row r="1713" spans="12:20" x14ac:dyDescent="0.25">
      <c r="L1713" s="1">
        <f>IF(OR(B1713=0,B1713=""),0,IF(COUNTIFS(Items!$E:$E,J1713,Items!$F:$F,K1713)+COUNTIFS(Items!$J:$J,J1713,Items!$K:$K,K1713)+COUNTIFS(Items!$O:$O,J1713,Items!$P:$P,K1713)=1,0,1))</f>
        <v>0</v>
      </c>
      <c r="T1713" s="10" t="str">
        <f>IF(RepPF!$L$4=Lists!$E$2,Lists!$E$2,IF(RepPF!$L$4&lt;&gt;"",IF($C1713=RepPF!$L$4,RepPF!$L$4,0),Lists!$E$2))</f>
        <v>Все объекты</v>
      </c>
    </row>
    <row r="1714" spans="12:20" x14ac:dyDescent="0.25">
      <c r="L1714" s="1">
        <f>IF(OR(B1714=0,B1714=""),0,IF(COUNTIFS(Items!$E:$E,J1714,Items!$F:$F,K1714)+COUNTIFS(Items!$J:$J,J1714,Items!$K:$K,K1714)+COUNTIFS(Items!$O:$O,J1714,Items!$P:$P,K1714)=1,0,1))</f>
        <v>0</v>
      </c>
      <c r="T1714" s="10" t="str">
        <f>IF(RepPF!$L$4=Lists!$E$2,Lists!$E$2,IF(RepPF!$L$4&lt;&gt;"",IF($C1714=RepPF!$L$4,RepPF!$L$4,0),Lists!$E$2))</f>
        <v>Все объекты</v>
      </c>
    </row>
    <row r="1715" spans="12:20" x14ac:dyDescent="0.25">
      <c r="L1715" s="1">
        <f>IF(OR(B1715=0,B1715=""),0,IF(COUNTIFS(Items!$E:$E,J1715,Items!$F:$F,K1715)+COUNTIFS(Items!$J:$J,J1715,Items!$K:$K,K1715)+COUNTIFS(Items!$O:$O,J1715,Items!$P:$P,K1715)=1,0,1))</f>
        <v>0</v>
      </c>
      <c r="T1715" s="10" t="str">
        <f>IF(RepPF!$L$4=Lists!$E$2,Lists!$E$2,IF(RepPF!$L$4&lt;&gt;"",IF($C1715=RepPF!$L$4,RepPF!$L$4,0),Lists!$E$2))</f>
        <v>Все объекты</v>
      </c>
    </row>
    <row r="1716" spans="12:20" x14ac:dyDescent="0.25">
      <c r="L1716" s="1">
        <f>IF(OR(B1716=0,B1716=""),0,IF(COUNTIFS(Items!$E:$E,J1716,Items!$F:$F,K1716)+COUNTIFS(Items!$J:$J,J1716,Items!$K:$K,K1716)+COUNTIFS(Items!$O:$O,J1716,Items!$P:$P,K1716)=1,0,1))</f>
        <v>0</v>
      </c>
      <c r="T1716" s="10" t="str">
        <f>IF(RepPF!$L$4=Lists!$E$2,Lists!$E$2,IF(RepPF!$L$4&lt;&gt;"",IF($C1716=RepPF!$L$4,RepPF!$L$4,0),Lists!$E$2))</f>
        <v>Все объекты</v>
      </c>
    </row>
    <row r="1717" spans="12:20" x14ac:dyDescent="0.25">
      <c r="L1717" s="1">
        <f>IF(OR(B1717=0,B1717=""),0,IF(COUNTIFS(Items!$E:$E,J1717,Items!$F:$F,K1717)+COUNTIFS(Items!$J:$J,J1717,Items!$K:$K,K1717)+COUNTIFS(Items!$O:$O,J1717,Items!$P:$P,K1717)=1,0,1))</f>
        <v>0</v>
      </c>
      <c r="T1717" s="10" t="str">
        <f>IF(RepPF!$L$4=Lists!$E$2,Lists!$E$2,IF(RepPF!$L$4&lt;&gt;"",IF($C1717=RepPF!$L$4,RepPF!$L$4,0),Lists!$E$2))</f>
        <v>Все объекты</v>
      </c>
    </row>
    <row r="1718" spans="12:20" x14ac:dyDescent="0.25">
      <c r="L1718" s="1">
        <f>IF(OR(B1718=0,B1718=""),0,IF(COUNTIFS(Items!$E:$E,J1718,Items!$F:$F,K1718)+COUNTIFS(Items!$J:$J,J1718,Items!$K:$K,K1718)+COUNTIFS(Items!$O:$O,J1718,Items!$P:$P,K1718)=1,0,1))</f>
        <v>0</v>
      </c>
      <c r="T1718" s="10" t="str">
        <f>IF(RepPF!$L$4=Lists!$E$2,Lists!$E$2,IF(RepPF!$L$4&lt;&gt;"",IF($C1718=RepPF!$L$4,RepPF!$L$4,0),Lists!$E$2))</f>
        <v>Все объекты</v>
      </c>
    </row>
    <row r="1719" spans="12:20" x14ac:dyDescent="0.25">
      <c r="L1719" s="1">
        <f>IF(OR(B1719=0,B1719=""),0,IF(COUNTIFS(Items!$E:$E,J1719,Items!$F:$F,K1719)+COUNTIFS(Items!$J:$J,J1719,Items!$K:$K,K1719)+COUNTIFS(Items!$O:$O,J1719,Items!$P:$P,K1719)=1,0,1))</f>
        <v>0</v>
      </c>
      <c r="T1719" s="10" t="str">
        <f>IF(RepPF!$L$4=Lists!$E$2,Lists!$E$2,IF(RepPF!$L$4&lt;&gt;"",IF($C1719=RepPF!$L$4,RepPF!$L$4,0),Lists!$E$2))</f>
        <v>Все объекты</v>
      </c>
    </row>
    <row r="1720" spans="12:20" x14ac:dyDescent="0.25">
      <c r="L1720" s="1">
        <f>IF(OR(B1720=0,B1720=""),0,IF(COUNTIFS(Items!$E:$E,J1720,Items!$F:$F,K1720)+COUNTIFS(Items!$J:$J,J1720,Items!$K:$K,K1720)+COUNTIFS(Items!$O:$O,J1720,Items!$P:$P,K1720)=1,0,1))</f>
        <v>0</v>
      </c>
      <c r="T1720" s="10" t="str">
        <f>IF(RepPF!$L$4=Lists!$E$2,Lists!$E$2,IF(RepPF!$L$4&lt;&gt;"",IF($C1720=RepPF!$L$4,RepPF!$L$4,0),Lists!$E$2))</f>
        <v>Все объекты</v>
      </c>
    </row>
    <row r="1721" spans="12:20" x14ac:dyDescent="0.25">
      <c r="L1721" s="1">
        <f>IF(OR(B1721=0,B1721=""),0,IF(COUNTIFS(Items!$E:$E,J1721,Items!$F:$F,K1721)+COUNTIFS(Items!$J:$J,J1721,Items!$K:$K,K1721)+COUNTIFS(Items!$O:$O,J1721,Items!$P:$P,K1721)=1,0,1))</f>
        <v>0</v>
      </c>
      <c r="T1721" s="10" t="str">
        <f>IF(RepPF!$L$4=Lists!$E$2,Lists!$E$2,IF(RepPF!$L$4&lt;&gt;"",IF($C1721=RepPF!$L$4,RepPF!$L$4,0),Lists!$E$2))</f>
        <v>Все объекты</v>
      </c>
    </row>
    <row r="1722" spans="12:20" x14ac:dyDescent="0.25">
      <c r="L1722" s="1">
        <f>IF(OR(B1722=0,B1722=""),0,IF(COUNTIFS(Items!$E:$E,J1722,Items!$F:$F,K1722)+COUNTIFS(Items!$J:$J,J1722,Items!$K:$K,K1722)+COUNTIFS(Items!$O:$O,J1722,Items!$P:$P,K1722)=1,0,1))</f>
        <v>0</v>
      </c>
      <c r="T1722" s="10" t="str">
        <f>IF(RepPF!$L$4=Lists!$E$2,Lists!$E$2,IF(RepPF!$L$4&lt;&gt;"",IF($C1722=RepPF!$L$4,RepPF!$L$4,0),Lists!$E$2))</f>
        <v>Все объекты</v>
      </c>
    </row>
    <row r="1723" spans="12:20" x14ac:dyDescent="0.25">
      <c r="L1723" s="1">
        <f>IF(OR(B1723=0,B1723=""),0,IF(COUNTIFS(Items!$E:$E,J1723,Items!$F:$F,K1723)+COUNTIFS(Items!$J:$J,J1723,Items!$K:$K,K1723)+COUNTIFS(Items!$O:$O,J1723,Items!$P:$P,K1723)=1,0,1))</f>
        <v>0</v>
      </c>
      <c r="T1723" s="10" t="str">
        <f>IF(RepPF!$L$4=Lists!$E$2,Lists!$E$2,IF(RepPF!$L$4&lt;&gt;"",IF($C1723=RepPF!$L$4,RepPF!$L$4,0),Lists!$E$2))</f>
        <v>Все объекты</v>
      </c>
    </row>
    <row r="1724" spans="12:20" x14ac:dyDescent="0.25">
      <c r="L1724" s="1">
        <f>IF(OR(B1724=0,B1724=""),0,IF(COUNTIFS(Items!$E:$E,J1724,Items!$F:$F,K1724)+COUNTIFS(Items!$J:$J,J1724,Items!$K:$K,K1724)+COUNTIFS(Items!$O:$O,J1724,Items!$P:$P,K1724)=1,0,1))</f>
        <v>0</v>
      </c>
      <c r="T1724" s="10" t="str">
        <f>IF(RepPF!$L$4=Lists!$E$2,Lists!$E$2,IF(RepPF!$L$4&lt;&gt;"",IF($C1724=RepPF!$L$4,RepPF!$L$4,0),Lists!$E$2))</f>
        <v>Все объекты</v>
      </c>
    </row>
    <row r="1725" spans="12:20" x14ac:dyDescent="0.25">
      <c r="L1725" s="1">
        <f>IF(OR(B1725=0,B1725=""),0,IF(COUNTIFS(Items!$E:$E,J1725,Items!$F:$F,K1725)+COUNTIFS(Items!$J:$J,J1725,Items!$K:$K,K1725)+COUNTIFS(Items!$O:$O,J1725,Items!$P:$P,K1725)=1,0,1))</f>
        <v>0</v>
      </c>
      <c r="T1725" s="10" t="str">
        <f>IF(RepPF!$L$4=Lists!$E$2,Lists!$E$2,IF(RepPF!$L$4&lt;&gt;"",IF($C1725=RepPF!$L$4,RepPF!$L$4,0),Lists!$E$2))</f>
        <v>Все объекты</v>
      </c>
    </row>
    <row r="1726" spans="12:20" x14ac:dyDescent="0.25">
      <c r="L1726" s="1">
        <f>IF(OR(B1726=0,B1726=""),0,IF(COUNTIFS(Items!$E:$E,J1726,Items!$F:$F,K1726)+COUNTIFS(Items!$J:$J,J1726,Items!$K:$K,K1726)+COUNTIFS(Items!$O:$O,J1726,Items!$P:$P,K1726)=1,0,1))</f>
        <v>0</v>
      </c>
      <c r="T1726" s="10" t="str">
        <f>IF(RepPF!$L$4=Lists!$E$2,Lists!$E$2,IF(RepPF!$L$4&lt;&gt;"",IF($C1726=RepPF!$L$4,RepPF!$L$4,0),Lists!$E$2))</f>
        <v>Все объекты</v>
      </c>
    </row>
    <row r="1727" spans="12:20" x14ac:dyDescent="0.25">
      <c r="L1727" s="1">
        <f>IF(OR(B1727=0,B1727=""),0,IF(COUNTIFS(Items!$E:$E,J1727,Items!$F:$F,K1727)+COUNTIFS(Items!$J:$J,J1727,Items!$K:$K,K1727)+COUNTIFS(Items!$O:$O,J1727,Items!$P:$P,K1727)=1,0,1))</f>
        <v>0</v>
      </c>
      <c r="T1727" s="10" t="str">
        <f>IF(RepPF!$L$4=Lists!$E$2,Lists!$E$2,IF(RepPF!$L$4&lt;&gt;"",IF($C1727=RepPF!$L$4,RepPF!$L$4,0),Lists!$E$2))</f>
        <v>Все объекты</v>
      </c>
    </row>
    <row r="1728" spans="12:20" x14ac:dyDescent="0.25">
      <c r="L1728" s="1">
        <f>IF(OR(B1728=0,B1728=""),0,IF(COUNTIFS(Items!$E:$E,J1728,Items!$F:$F,K1728)+COUNTIFS(Items!$J:$J,J1728,Items!$K:$K,K1728)+COUNTIFS(Items!$O:$O,J1728,Items!$P:$P,K1728)=1,0,1))</f>
        <v>0</v>
      </c>
      <c r="T1728" s="10" t="str">
        <f>IF(RepPF!$L$4=Lists!$E$2,Lists!$E$2,IF(RepPF!$L$4&lt;&gt;"",IF($C1728=RepPF!$L$4,RepPF!$L$4,0),Lists!$E$2))</f>
        <v>Все объекты</v>
      </c>
    </row>
    <row r="1729" spans="12:20" x14ac:dyDescent="0.25">
      <c r="L1729" s="1">
        <f>IF(OR(B1729=0,B1729=""),0,IF(COUNTIFS(Items!$E:$E,J1729,Items!$F:$F,K1729)+COUNTIFS(Items!$J:$J,J1729,Items!$K:$K,K1729)+COUNTIFS(Items!$O:$O,J1729,Items!$P:$P,K1729)=1,0,1))</f>
        <v>0</v>
      </c>
      <c r="T1729" s="10" t="str">
        <f>IF(RepPF!$L$4=Lists!$E$2,Lists!$E$2,IF(RepPF!$L$4&lt;&gt;"",IF($C1729=RepPF!$L$4,RepPF!$L$4,0),Lists!$E$2))</f>
        <v>Все объекты</v>
      </c>
    </row>
    <row r="1730" spans="12:20" x14ac:dyDescent="0.25">
      <c r="L1730" s="1">
        <f>IF(OR(B1730=0,B1730=""),0,IF(COUNTIFS(Items!$E:$E,J1730,Items!$F:$F,K1730)+COUNTIFS(Items!$J:$J,J1730,Items!$K:$K,K1730)+COUNTIFS(Items!$O:$O,J1730,Items!$P:$P,K1730)=1,0,1))</f>
        <v>0</v>
      </c>
      <c r="T1730" s="10" t="str">
        <f>IF(RepPF!$L$4=Lists!$E$2,Lists!$E$2,IF(RepPF!$L$4&lt;&gt;"",IF($C1730=RepPF!$L$4,RepPF!$L$4,0),Lists!$E$2))</f>
        <v>Все объекты</v>
      </c>
    </row>
    <row r="1731" spans="12:20" x14ac:dyDescent="0.25">
      <c r="L1731" s="1">
        <f>IF(OR(B1731=0,B1731=""),0,IF(COUNTIFS(Items!$E:$E,J1731,Items!$F:$F,K1731)+COUNTIFS(Items!$J:$J,J1731,Items!$K:$K,K1731)+COUNTIFS(Items!$O:$O,J1731,Items!$P:$P,K1731)=1,0,1))</f>
        <v>0</v>
      </c>
      <c r="T1731" s="10" t="str">
        <f>IF(RepPF!$L$4=Lists!$E$2,Lists!$E$2,IF(RepPF!$L$4&lt;&gt;"",IF($C1731=RepPF!$L$4,RepPF!$L$4,0),Lists!$E$2))</f>
        <v>Все объекты</v>
      </c>
    </row>
    <row r="1732" spans="12:20" x14ac:dyDescent="0.25">
      <c r="L1732" s="1">
        <f>IF(OR(B1732=0,B1732=""),0,IF(COUNTIFS(Items!$E:$E,J1732,Items!$F:$F,K1732)+COUNTIFS(Items!$J:$J,J1732,Items!$K:$K,K1732)+COUNTIFS(Items!$O:$O,J1732,Items!$P:$P,K1732)=1,0,1))</f>
        <v>0</v>
      </c>
      <c r="T1732" s="10" t="str">
        <f>IF(RepPF!$L$4=Lists!$E$2,Lists!$E$2,IF(RepPF!$L$4&lt;&gt;"",IF($C1732=RepPF!$L$4,RepPF!$L$4,0),Lists!$E$2))</f>
        <v>Все объекты</v>
      </c>
    </row>
    <row r="1733" spans="12:20" x14ac:dyDescent="0.25">
      <c r="L1733" s="1">
        <f>IF(OR(B1733=0,B1733=""),0,IF(COUNTIFS(Items!$E:$E,J1733,Items!$F:$F,K1733)+COUNTIFS(Items!$J:$J,J1733,Items!$K:$K,K1733)+COUNTIFS(Items!$O:$O,J1733,Items!$P:$P,K1733)=1,0,1))</f>
        <v>0</v>
      </c>
      <c r="T1733" s="10" t="str">
        <f>IF(RepPF!$L$4=Lists!$E$2,Lists!$E$2,IF(RepPF!$L$4&lt;&gt;"",IF($C1733=RepPF!$L$4,RepPF!$L$4,0),Lists!$E$2))</f>
        <v>Все объекты</v>
      </c>
    </row>
    <row r="1734" spans="12:20" x14ac:dyDescent="0.25">
      <c r="L1734" s="1">
        <f>IF(OR(B1734=0,B1734=""),0,IF(COUNTIFS(Items!$E:$E,J1734,Items!$F:$F,K1734)+COUNTIFS(Items!$J:$J,J1734,Items!$K:$K,K1734)+COUNTIFS(Items!$O:$O,J1734,Items!$P:$P,K1734)=1,0,1))</f>
        <v>0</v>
      </c>
      <c r="T1734" s="10" t="str">
        <f>IF(RepPF!$L$4=Lists!$E$2,Lists!$E$2,IF(RepPF!$L$4&lt;&gt;"",IF($C1734=RepPF!$L$4,RepPF!$L$4,0),Lists!$E$2))</f>
        <v>Все объекты</v>
      </c>
    </row>
    <row r="1735" spans="12:20" x14ac:dyDescent="0.25">
      <c r="L1735" s="1">
        <f>IF(OR(B1735=0,B1735=""),0,IF(COUNTIFS(Items!$E:$E,J1735,Items!$F:$F,K1735)+COUNTIFS(Items!$J:$J,J1735,Items!$K:$K,K1735)+COUNTIFS(Items!$O:$O,J1735,Items!$P:$P,K1735)=1,0,1))</f>
        <v>0</v>
      </c>
      <c r="T1735" s="10" t="str">
        <f>IF(RepPF!$L$4=Lists!$E$2,Lists!$E$2,IF(RepPF!$L$4&lt;&gt;"",IF($C1735=RepPF!$L$4,RepPF!$L$4,0),Lists!$E$2))</f>
        <v>Все объекты</v>
      </c>
    </row>
    <row r="1736" spans="12:20" x14ac:dyDescent="0.25">
      <c r="L1736" s="1">
        <f>IF(OR(B1736=0,B1736=""),0,IF(COUNTIFS(Items!$E:$E,J1736,Items!$F:$F,K1736)+COUNTIFS(Items!$J:$J,J1736,Items!$K:$K,K1736)+COUNTIFS(Items!$O:$O,J1736,Items!$P:$P,K1736)=1,0,1))</f>
        <v>0</v>
      </c>
      <c r="T1736" s="10" t="str">
        <f>IF(RepPF!$L$4=Lists!$E$2,Lists!$E$2,IF(RepPF!$L$4&lt;&gt;"",IF($C1736=RepPF!$L$4,RepPF!$L$4,0),Lists!$E$2))</f>
        <v>Все объекты</v>
      </c>
    </row>
    <row r="1737" spans="12:20" x14ac:dyDescent="0.25">
      <c r="L1737" s="1">
        <f>IF(OR(B1737=0,B1737=""),0,IF(COUNTIFS(Items!$E:$E,J1737,Items!$F:$F,K1737)+COUNTIFS(Items!$J:$J,J1737,Items!$K:$K,K1737)+COUNTIFS(Items!$O:$O,J1737,Items!$P:$P,K1737)=1,0,1))</f>
        <v>0</v>
      </c>
      <c r="T1737" s="10" t="str">
        <f>IF(RepPF!$L$4=Lists!$E$2,Lists!$E$2,IF(RepPF!$L$4&lt;&gt;"",IF($C1737=RepPF!$L$4,RepPF!$L$4,0),Lists!$E$2))</f>
        <v>Все объекты</v>
      </c>
    </row>
    <row r="1738" spans="12:20" x14ac:dyDescent="0.25">
      <c r="L1738" s="1">
        <f>IF(OR(B1738=0,B1738=""),0,IF(COUNTIFS(Items!$E:$E,J1738,Items!$F:$F,K1738)+COUNTIFS(Items!$J:$J,J1738,Items!$K:$K,K1738)+COUNTIFS(Items!$O:$O,J1738,Items!$P:$P,K1738)=1,0,1))</f>
        <v>0</v>
      </c>
      <c r="T1738" s="10" t="str">
        <f>IF(RepPF!$L$4=Lists!$E$2,Lists!$E$2,IF(RepPF!$L$4&lt;&gt;"",IF($C1738=RepPF!$L$4,RepPF!$L$4,0),Lists!$E$2))</f>
        <v>Все объекты</v>
      </c>
    </row>
    <row r="1739" spans="12:20" x14ac:dyDescent="0.25">
      <c r="L1739" s="1">
        <f>IF(OR(B1739=0,B1739=""),0,IF(COUNTIFS(Items!$E:$E,J1739,Items!$F:$F,K1739)+COUNTIFS(Items!$J:$J,J1739,Items!$K:$K,K1739)+COUNTIFS(Items!$O:$O,J1739,Items!$P:$P,K1739)=1,0,1))</f>
        <v>0</v>
      </c>
      <c r="T1739" s="10" t="str">
        <f>IF(RepPF!$L$4=Lists!$E$2,Lists!$E$2,IF(RepPF!$L$4&lt;&gt;"",IF($C1739=RepPF!$L$4,RepPF!$L$4,0),Lists!$E$2))</f>
        <v>Все объекты</v>
      </c>
    </row>
    <row r="1740" spans="12:20" x14ac:dyDescent="0.25">
      <c r="L1740" s="1">
        <f>IF(OR(B1740=0,B1740=""),0,IF(COUNTIFS(Items!$E:$E,J1740,Items!$F:$F,K1740)+COUNTIFS(Items!$J:$J,J1740,Items!$K:$K,K1740)+COUNTIFS(Items!$O:$O,J1740,Items!$P:$P,K1740)=1,0,1))</f>
        <v>0</v>
      </c>
      <c r="T1740" s="10" t="str">
        <f>IF(RepPF!$L$4=Lists!$E$2,Lists!$E$2,IF(RepPF!$L$4&lt;&gt;"",IF($C1740=RepPF!$L$4,RepPF!$L$4,0),Lists!$E$2))</f>
        <v>Все объекты</v>
      </c>
    </row>
    <row r="1741" spans="12:20" x14ac:dyDescent="0.25">
      <c r="L1741" s="1">
        <f>IF(OR(B1741=0,B1741=""),0,IF(COUNTIFS(Items!$E:$E,J1741,Items!$F:$F,K1741)+COUNTIFS(Items!$J:$J,J1741,Items!$K:$K,K1741)+COUNTIFS(Items!$O:$O,J1741,Items!$P:$P,K1741)=1,0,1))</f>
        <v>0</v>
      </c>
      <c r="T1741" s="10" t="str">
        <f>IF(RepPF!$L$4=Lists!$E$2,Lists!$E$2,IF(RepPF!$L$4&lt;&gt;"",IF($C1741=RepPF!$L$4,RepPF!$L$4,0),Lists!$E$2))</f>
        <v>Все объекты</v>
      </c>
    </row>
    <row r="1742" spans="12:20" x14ac:dyDescent="0.25">
      <c r="L1742" s="1">
        <f>IF(OR(B1742=0,B1742=""),0,IF(COUNTIFS(Items!$E:$E,J1742,Items!$F:$F,K1742)+COUNTIFS(Items!$J:$J,J1742,Items!$K:$K,K1742)+COUNTIFS(Items!$O:$O,J1742,Items!$P:$P,K1742)=1,0,1))</f>
        <v>0</v>
      </c>
      <c r="T1742" s="10" t="str">
        <f>IF(RepPF!$L$4=Lists!$E$2,Lists!$E$2,IF(RepPF!$L$4&lt;&gt;"",IF($C1742=RepPF!$L$4,RepPF!$L$4,0),Lists!$E$2))</f>
        <v>Все объекты</v>
      </c>
    </row>
    <row r="1743" spans="12:20" x14ac:dyDescent="0.25">
      <c r="L1743" s="1">
        <f>IF(OR(B1743=0,B1743=""),0,IF(COUNTIFS(Items!$E:$E,J1743,Items!$F:$F,K1743)+COUNTIFS(Items!$J:$J,J1743,Items!$K:$K,K1743)+COUNTIFS(Items!$O:$O,J1743,Items!$P:$P,K1743)=1,0,1))</f>
        <v>0</v>
      </c>
      <c r="T1743" s="10" t="str">
        <f>IF(RepPF!$L$4=Lists!$E$2,Lists!$E$2,IF(RepPF!$L$4&lt;&gt;"",IF($C1743=RepPF!$L$4,RepPF!$L$4,0),Lists!$E$2))</f>
        <v>Все объекты</v>
      </c>
    </row>
    <row r="1744" spans="12:20" x14ac:dyDescent="0.25">
      <c r="L1744" s="1">
        <f>IF(OR(B1744=0,B1744=""),0,IF(COUNTIFS(Items!$E:$E,J1744,Items!$F:$F,K1744)+COUNTIFS(Items!$J:$J,J1744,Items!$K:$K,K1744)+COUNTIFS(Items!$O:$O,J1744,Items!$P:$P,K1744)=1,0,1))</f>
        <v>0</v>
      </c>
      <c r="T1744" s="10" t="str">
        <f>IF(RepPF!$L$4=Lists!$E$2,Lists!$E$2,IF(RepPF!$L$4&lt;&gt;"",IF($C1744=RepPF!$L$4,RepPF!$L$4,0),Lists!$E$2))</f>
        <v>Все объекты</v>
      </c>
    </row>
    <row r="1745" spans="12:20" x14ac:dyDescent="0.25">
      <c r="L1745" s="1">
        <f>IF(OR(B1745=0,B1745=""),0,IF(COUNTIFS(Items!$E:$E,J1745,Items!$F:$F,K1745)+COUNTIFS(Items!$J:$J,J1745,Items!$K:$K,K1745)+COUNTIFS(Items!$O:$O,J1745,Items!$P:$P,K1745)=1,0,1))</f>
        <v>0</v>
      </c>
      <c r="T1745" s="10" t="str">
        <f>IF(RepPF!$L$4=Lists!$E$2,Lists!$E$2,IF(RepPF!$L$4&lt;&gt;"",IF($C1745=RepPF!$L$4,RepPF!$L$4,0),Lists!$E$2))</f>
        <v>Все объекты</v>
      </c>
    </row>
    <row r="1746" spans="12:20" x14ac:dyDescent="0.25">
      <c r="L1746" s="1">
        <f>IF(OR(B1746=0,B1746=""),0,IF(COUNTIFS(Items!$E:$E,J1746,Items!$F:$F,K1746)+COUNTIFS(Items!$J:$J,J1746,Items!$K:$K,K1746)+COUNTIFS(Items!$O:$O,J1746,Items!$P:$P,K1746)=1,0,1))</f>
        <v>0</v>
      </c>
      <c r="T1746" s="10" t="str">
        <f>IF(RepPF!$L$4=Lists!$E$2,Lists!$E$2,IF(RepPF!$L$4&lt;&gt;"",IF($C1746=RepPF!$L$4,RepPF!$L$4,0),Lists!$E$2))</f>
        <v>Все объекты</v>
      </c>
    </row>
    <row r="1747" spans="12:20" x14ac:dyDescent="0.25">
      <c r="L1747" s="1">
        <f>IF(OR(B1747=0,B1747=""),0,IF(COUNTIFS(Items!$E:$E,J1747,Items!$F:$F,K1747)+COUNTIFS(Items!$J:$J,J1747,Items!$K:$K,K1747)+COUNTIFS(Items!$O:$O,J1747,Items!$P:$P,K1747)=1,0,1))</f>
        <v>0</v>
      </c>
      <c r="T1747" s="10" t="str">
        <f>IF(RepPF!$L$4=Lists!$E$2,Lists!$E$2,IF(RepPF!$L$4&lt;&gt;"",IF($C1747=RepPF!$L$4,RepPF!$L$4,0),Lists!$E$2))</f>
        <v>Все объекты</v>
      </c>
    </row>
    <row r="1748" spans="12:20" x14ac:dyDescent="0.25">
      <c r="L1748" s="1">
        <f>IF(OR(B1748=0,B1748=""),0,IF(COUNTIFS(Items!$E:$E,J1748,Items!$F:$F,K1748)+COUNTIFS(Items!$J:$J,J1748,Items!$K:$K,K1748)+COUNTIFS(Items!$O:$O,J1748,Items!$P:$P,K1748)=1,0,1))</f>
        <v>0</v>
      </c>
      <c r="T1748" s="10" t="str">
        <f>IF(RepPF!$L$4=Lists!$E$2,Lists!$E$2,IF(RepPF!$L$4&lt;&gt;"",IF($C1748=RepPF!$L$4,RepPF!$L$4,0),Lists!$E$2))</f>
        <v>Все объекты</v>
      </c>
    </row>
    <row r="1749" spans="12:20" x14ac:dyDescent="0.25">
      <c r="L1749" s="1">
        <f>IF(OR(B1749=0,B1749=""),0,IF(COUNTIFS(Items!$E:$E,J1749,Items!$F:$F,K1749)+COUNTIFS(Items!$J:$J,J1749,Items!$K:$K,K1749)+COUNTIFS(Items!$O:$O,J1749,Items!$P:$P,K1749)=1,0,1))</f>
        <v>0</v>
      </c>
      <c r="T1749" s="10" t="str">
        <f>IF(RepPF!$L$4=Lists!$E$2,Lists!$E$2,IF(RepPF!$L$4&lt;&gt;"",IF($C1749=RepPF!$L$4,RepPF!$L$4,0),Lists!$E$2))</f>
        <v>Все объекты</v>
      </c>
    </row>
    <row r="1750" spans="12:20" x14ac:dyDescent="0.25">
      <c r="L1750" s="1">
        <f>IF(OR(B1750=0,B1750=""),0,IF(COUNTIFS(Items!$E:$E,J1750,Items!$F:$F,K1750)+COUNTIFS(Items!$J:$J,J1750,Items!$K:$K,K1750)+COUNTIFS(Items!$O:$O,J1750,Items!$P:$P,K1750)=1,0,1))</f>
        <v>0</v>
      </c>
      <c r="T1750" s="10" t="str">
        <f>IF(RepPF!$L$4=Lists!$E$2,Lists!$E$2,IF(RepPF!$L$4&lt;&gt;"",IF($C1750=RepPF!$L$4,RepPF!$L$4,0),Lists!$E$2))</f>
        <v>Все объекты</v>
      </c>
    </row>
    <row r="1751" spans="12:20" x14ac:dyDescent="0.25">
      <c r="L1751" s="1">
        <f>IF(OR(B1751=0,B1751=""),0,IF(COUNTIFS(Items!$E:$E,J1751,Items!$F:$F,K1751)+COUNTIFS(Items!$J:$J,J1751,Items!$K:$K,K1751)+COUNTIFS(Items!$O:$O,J1751,Items!$P:$P,K1751)=1,0,1))</f>
        <v>0</v>
      </c>
      <c r="T1751" s="10" t="str">
        <f>IF(RepPF!$L$4=Lists!$E$2,Lists!$E$2,IF(RepPF!$L$4&lt;&gt;"",IF($C1751=RepPF!$L$4,RepPF!$L$4,0),Lists!$E$2))</f>
        <v>Все объекты</v>
      </c>
    </row>
    <row r="1752" spans="12:20" x14ac:dyDescent="0.25">
      <c r="L1752" s="1">
        <f>IF(OR(B1752=0,B1752=""),0,IF(COUNTIFS(Items!$E:$E,J1752,Items!$F:$F,K1752)+COUNTIFS(Items!$J:$J,J1752,Items!$K:$K,K1752)+COUNTIFS(Items!$O:$O,J1752,Items!$P:$P,K1752)=1,0,1))</f>
        <v>0</v>
      </c>
      <c r="T1752" s="10" t="str">
        <f>IF(RepPF!$L$4=Lists!$E$2,Lists!$E$2,IF(RepPF!$L$4&lt;&gt;"",IF($C1752=RepPF!$L$4,RepPF!$L$4,0),Lists!$E$2))</f>
        <v>Все объекты</v>
      </c>
    </row>
    <row r="1753" spans="12:20" x14ac:dyDescent="0.25">
      <c r="L1753" s="1">
        <f>IF(OR(B1753=0,B1753=""),0,IF(COUNTIFS(Items!$E:$E,J1753,Items!$F:$F,K1753)+COUNTIFS(Items!$J:$J,J1753,Items!$K:$K,K1753)+COUNTIFS(Items!$O:$O,J1753,Items!$P:$P,K1753)=1,0,1))</f>
        <v>0</v>
      </c>
      <c r="T1753" s="10" t="str">
        <f>IF(RepPF!$L$4=Lists!$E$2,Lists!$E$2,IF(RepPF!$L$4&lt;&gt;"",IF($C1753=RepPF!$L$4,RepPF!$L$4,0),Lists!$E$2))</f>
        <v>Все объекты</v>
      </c>
    </row>
    <row r="1754" spans="12:20" x14ac:dyDescent="0.25">
      <c r="L1754" s="1">
        <f>IF(OR(B1754=0,B1754=""),0,IF(COUNTIFS(Items!$E:$E,J1754,Items!$F:$F,K1754)+COUNTIFS(Items!$J:$J,J1754,Items!$K:$K,K1754)+COUNTIFS(Items!$O:$O,J1754,Items!$P:$P,K1754)=1,0,1))</f>
        <v>0</v>
      </c>
      <c r="T1754" s="10" t="str">
        <f>IF(RepPF!$L$4=Lists!$E$2,Lists!$E$2,IF(RepPF!$L$4&lt;&gt;"",IF($C1754=RepPF!$L$4,RepPF!$L$4,0),Lists!$E$2))</f>
        <v>Все объекты</v>
      </c>
    </row>
    <row r="1755" spans="12:20" x14ac:dyDescent="0.25">
      <c r="L1755" s="1">
        <f>IF(OR(B1755=0,B1755=""),0,IF(COUNTIFS(Items!$E:$E,J1755,Items!$F:$F,K1755)+COUNTIFS(Items!$J:$J,J1755,Items!$K:$K,K1755)+COUNTIFS(Items!$O:$O,J1755,Items!$P:$P,K1755)=1,0,1))</f>
        <v>0</v>
      </c>
      <c r="T1755" s="10" t="str">
        <f>IF(RepPF!$L$4=Lists!$E$2,Lists!$E$2,IF(RepPF!$L$4&lt;&gt;"",IF($C1755=RepPF!$L$4,RepPF!$L$4,0),Lists!$E$2))</f>
        <v>Все объекты</v>
      </c>
    </row>
    <row r="1756" spans="12:20" x14ac:dyDescent="0.25">
      <c r="L1756" s="1">
        <f>IF(OR(B1756=0,B1756=""),0,IF(COUNTIFS(Items!$E:$E,J1756,Items!$F:$F,K1756)+COUNTIFS(Items!$J:$J,J1756,Items!$K:$K,K1756)+COUNTIFS(Items!$O:$O,J1756,Items!$P:$P,K1756)=1,0,1))</f>
        <v>0</v>
      </c>
      <c r="T1756" s="10" t="str">
        <f>IF(RepPF!$L$4=Lists!$E$2,Lists!$E$2,IF(RepPF!$L$4&lt;&gt;"",IF($C1756=RepPF!$L$4,RepPF!$L$4,0),Lists!$E$2))</f>
        <v>Все объекты</v>
      </c>
    </row>
    <row r="1757" spans="12:20" x14ac:dyDescent="0.25">
      <c r="L1757" s="1">
        <f>IF(OR(B1757=0,B1757=""),0,IF(COUNTIFS(Items!$E:$E,J1757,Items!$F:$F,K1757)+COUNTIFS(Items!$J:$J,J1757,Items!$K:$K,K1757)+COUNTIFS(Items!$O:$O,J1757,Items!$P:$P,K1757)=1,0,1))</f>
        <v>0</v>
      </c>
      <c r="T1757" s="10" t="str">
        <f>IF(RepPF!$L$4=Lists!$E$2,Lists!$E$2,IF(RepPF!$L$4&lt;&gt;"",IF($C1757=RepPF!$L$4,RepPF!$L$4,0),Lists!$E$2))</f>
        <v>Все объекты</v>
      </c>
    </row>
    <row r="1758" spans="12:20" x14ac:dyDescent="0.25">
      <c r="L1758" s="1">
        <f>IF(OR(B1758=0,B1758=""),0,IF(COUNTIFS(Items!$E:$E,J1758,Items!$F:$F,K1758)+COUNTIFS(Items!$J:$J,J1758,Items!$K:$K,K1758)+COUNTIFS(Items!$O:$O,J1758,Items!$P:$P,K1758)=1,0,1))</f>
        <v>0</v>
      </c>
      <c r="T1758" s="10" t="str">
        <f>IF(RepPF!$L$4=Lists!$E$2,Lists!$E$2,IF(RepPF!$L$4&lt;&gt;"",IF($C1758=RepPF!$L$4,RepPF!$L$4,0),Lists!$E$2))</f>
        <v>Все объекты</v>
      </c>
    </row>
    <row r="1759" spans="12:20" x14ac:dyDescent="0.25">
      <c r="L1759" s="1">
        <f>IF(OR(B1759=0,B1759=""),0,IF(COUNTIFS(Items!$E:$E,J1759,Items!$F:$F,K1759)+COUNTIFS(Items!$J:$J,J1759,Items!$K:$K,K1759)+COUNTIFS(Items!$O:$O,J1759,Items!$P:$P,K1759)=1,0,1))</f>
        <v>0</v>
      </c>
      <c r="T1759" s="10" t="str">
        <f>IF(RepPF!$L$4=Lists!$E$2,Lists!$E$2,IF(RepPF!$L$4&lt;&gt;"",IF($C1759=RepPF!$L$4,RepPF!$L$4,0),Lists!$E$2))</f>
        <v>Все объекты</v>
      </c>
    </row>
    <row r="1760" spans="12:20" x14ac:dyDescent="0.25">
      <c r="L1760" s="1">
        <f>IF(OR(B1760=0,B1760=""),0,IF(COUNTIFS(Items!$E:$E,J1760,Items!$F:$F,K1760)+COUNTIFS(Items!$J:$J,J1760,Items!$K:$K,K1760)+COUNTIFS(Items!$O:$O,J1760,Items!$P:$P,K1760)=1,0,1))</f>
        <v>0</v>
      </c>
      <c r="T1760" s="10" t="str">
        <f>IF(RepPF!$L$4=Lists!$E$2,Lists!$E$2,IF(RepPF!$L$4&lt;&gt;"",IF($C1760=RepPF!$L$4,RepPF!$L$4,0),Lists!$E$2))</f>
        <v>Все объекты</v>
      </c>
    </row>
    <row r="1761" spans="12:20" x14ac:dyDescent="0.25">
      <c r="L1761" s="1">
        <f>IF(OR(B1761=0,B1761=""),0,IF(COUNTIFS(Items!$E:$E,J1761,Items!$F:$F,K1761)+COUNTIFS(Items!$J:$J,J1761,Items!$K:$K,K1761)+COUNTIFS(Items!$O:$O,J1761,Items!$P:$P,K1761)=1,0,1))</f>
        <v>0</v>
      </c>
      <c r="T1761" s="10" t="str">
        <f>IF(RepPF!$L$4=Lists!$E$2,Lists!$E$2,IF(RepPF!$L$4&lt;&gt;"",IF($C1761=RepPF!$L$4,RepPF!$L$4,0),Lists!$E$2))</f>
        <v>Все объекты</v>
      </c>
    </row>
    <row r="1762" spans="12:20" x14ac:dyDescent="0.25">
      <c r="L1762" s="1">
        <f>IF(OR(B1762=0,B1762=""),0,IF(COUNTIFS(Items!$E:$E,J1762,Items!$F:$F,K1762)+COUNTIFS(Items!$J:$J,J1762,Items!$K:$K,K1762)+COUNTIFS(Items!$O:$O,J1762,Items!$P:$P,K1762)=1,0,1))</f>
        <v>0</v>
      </c>
      <c r="T1762" s="10" t="str">
        <f>IF(RepPF!$L$4=Lists!$E$2,Lists!$E$2,IF(RepPF!$L$4&lt;&gt;"",IF($C1762=RepPF!$L$4,RepPF!$L$4,0),Lists!$E$2))</f>
        <v>Все объекты</v>
      </c>
    </row>
    <row r="1763" spans="12:20" x14ac:dyDescent="0.25">
      <c r="L1763" s="1">
        <f>IF(OR(B1763=0,B1763=""),0,IF(COUNTIFS(Items!$E:$E,J1763,Items!$F:$F,K1763)+COUNTIFS(Items!$J:$J,J1763,Items!$K:$K,K1763)+COUNTIFS(Items!$O:$O,J1763,Items!$P:$P,K1763)=1,0,1))</f>
        <v>0</v>
      </c>
      <c r="T1763" s="10" t="str">
        <f>IF(RepPF!$L$4=Lists!$E$2,Lists!$E$2,IF(RepPF!$L$4&lt;&gt;"",IF($C1763=RepPF!$L$4,RepPF!$L$4,0),Lists!$E$2))</f>
        <v>Все объекты</v>
      </c>
    </row>
    <row r="1764" spans="12:20" x14ac:dyDescent="0.25">
      <c r="L1764" s="1">
        <f>IF(OR(B1764=0,B1764=""),0,IF(COUNTIFS(Items!$E:$E,J1764,Items!$F:$F,K1764)+COUNTIFS(Items!$J:$J,J1764,Items!$K:$K,K1764)+COUNTIFS(Items!$O:$O,J1764,Items!$P:$P,K1764)=1,0,1))</f>
        <v>0</v>
      </c>
      <c r="T1764" s="10" t="str">
        <f>IF(RepPF!$L$4=Lists!$E$2,Lists!$E$2,IF(RepPF!$L$4&lt;&gt;"",IF($C1764=RepPF!$L$4,RepPF!$L$4,0),Lists!$E$2))</f>
        <v>Все объекты</v>
      </c>
    </row>
    <row r="1765" spans="12:20" x14ac:dyDescent="0.25">
      <c r="L1765" s="1">
        <f>IF(OR(B1765=0,B1765=""),0,IF(COUNTIFS(Items!$E:$E,J1765,Items!$F:$F,K1765)+COUNTIFS(Items!$J:$J,J1765,Items!$K:$K,K1765)+COUNTIFS(Items!$O:$O,J1765,Items!$P:$P,K1765)=1,0,1))</f>
        <v>0</v>
      </c>
      <c r="T1765" s="10" t="str">
        <f>IF(RepPF!$L$4=Lists!$E$2,Lists!$E$2,IF(RepPF!$L$4&lt;&gt;"",IF($C1765=RepPF!$L$4,RepPF!$L$4,0),Lists!$E$2))</f>
        <v>Все объекты</v>
      </c>
    </row>
    <row r="1766" spans="12:20" x14ac:dyDescent="0.25">
      <c r="L1766" s="1">
        <f>IF(OR(B1766=0,B1766=""),0,IF(COUNTIFS(Items!$E:$E,J1766,Items!$F:$F,K1766)+COUNTIFS(Items!$J:$J,J1766,Items!$K:$K,K1766)+COUNTIFS(Items!$O:$O,J1766,Items!$P:$P,K1766)=1,0,1))</f>
        <v>0</v>
      </c>
      <c r="T1766" s="10" t="str">
        <f>IF(RepPF!$L$4=Lists!$E$2,Lists!$E$2,IF(RepPF!$L$4&lt;&gt;"",IF($C1766=RepPF!$L$4,RepPF!$L$4,0),Lists!$E$2))</f>
        <v>Все объекты</v>
      </c>
    </row>
    <row r="1767" spans="12:20" x14ac:dyDescent="0.25">
      <c r="L1767" s="1">
        <f>IF(OR(B1767=0,B1767=""),0,IF(COUNTIFS(Items!$E:$E,J1767,Items!$F:$F,K1767)+COUNTIFS(Items!$J:$J,J1767,Items!$K:$K,K1767)+COUNTIFS(Items!$O:$O,J1767,Items!$P:$P,K1767)=1,0,1))</f>
        <v>0</v>
      </c>
      <c r="T1767" s="10" t="str">
        <f>IF(RepPF!$L$4=Lists!$E$2,Lists!$E$2,IF(RepPF!$L$4&lt;&gt;"",IF($C1767=RepPF!$L$4,RepPF!$L$4,0),Lists!$E$2))</f>
        <v>Все объекты</v>
      </c>
    </row>
    <row r="1768" spans="12:20" x14ac:dyDescent="0.25">
      <c r="L1768" s="1">
        <f>IF(OR(B1768=0,B1768=""),0,IF(COUNTIFS(Items!$E:$E,J1768,Items!$F:$F,K1768)+COUNTIFS(Items!$J:$J,J1768,Items!$K:$K,K1768)+COUNTIFS(Items!$O:$O,J1768,Items!$P:$P,K1768)=1,0,1))</f>
        <v>0</v>
      </c>
      <c r="T1768" s="10" t="str">
        <f>IF(RepPF!$L$4=Lists!$E$2,Lists!$E$2,IF(RepPF!$L$4&lt;&gt;"",IF($C1768=RepPF!$L$4,RepPF!$L$4,0),Lists!$E$2))</f>
        <v>Все объекты</v>
      </c>
    </row>
    <row r="1769" spans="12:20" x14ac:dyDescent="0.25">
      <c r="L1769" s="1">
        <f>IF(OR(B1769=0,B1769=""),0,IF(COUNTIFS(Items!$E:$E,J1769,Items!$F:$F,K1769)+COUNTIFS(Items!$J:$J,J1769,Items!$K:$K,K1769)+COUNTIFS(Items!$O:$O,J1769,Items!$P:$P,K1769)=1,0,1))</f>
        <v>0</v>
      </c>
      <c r="T1769" s="10" t="str">
        <f>IF(RepPF!$L$4=Lists!$E$2,Lists!$E$2,IF(RepPF!$L$4&lt;&gt;"",IF($C1769=RepPF!$L$4,RepPF!$L$4,0),Lists!$E$2))</f>
        <v>Все объекты</v>
      </c>
    </row>
    <row r="1770" spans="12:20" x14ac:dyDescent="0.25">
      <c r="L1770" s="1">
        <f>IF(OR(B1770=0,B1770=""),0,IF(COUNTIFS(Items!$E:$E,J1770,Items!$F:$F,K1770)+COUNTIFS(Items!$J:$J,J1770,Items!$K:$K,K1770)+COUNTIFS(Items!$O:$O,J1770,Items!$P:$P,K1770)=1,0,1))</f>
        <v>0</v>
      </c>
      <c r="T1770" s="10" t="str">
        <f>IF(RepPF!$L$4=Lists!$E$2,Lists!$E$2,IF(RepPF!$L$4&lt;&gt;"",IF($C1770=RepPF!$L$4,RepPF!$L$4,0),Lists!$E$2))</f>
        <v>Все объекты</v>
      </c>
    </row>
    <row r="1771" spans="12:20" x14ac:dyDescent="0.25">
      <c r="L1771" s="1">
        <f>IF(OR(B1771=0,B1771=""),0,IF(COUNTIFS(Items!$E:$E,J1771,Items!$F:$F,K1771)+COUNTIFS(Items!$J:$J,J1771,Items!$K:$K,K1771)+COUNTIFS(Items!$O:$O,J1771,Items!$P:$P,K1771)=1,0,1))</f>
        <v>0</v>
      </c>
      <c r="T1771" s="10" t="str">
        <f>IF(RepPF!$L$4=Lists!$E$2,Lists!$E$2,IF(RepPF!$L$4&lt;&gt;"",IF($C1771=RepPF!$L$4,RepPF!$L$4,0),Lists!$E$2))</f>
        <v>Все объекты</v>
      </c>
    </row>
    <row r="1772" spans="12:20" x14ac:dyDescent="0.25">
      <c r="L1772" s="1">
        <f>IF(OR(B1772=0,B1772=""),0,IF(COUNTIFS(Items!$E:$E,J1772,Items!$F:$F,K1772)+COUNTIFS(Items!$J:$J,J1772,Items!$K:$K,K1772)+COUNTIFS(Items!$O:$O,J1772,Items!$P:$P,K1772)=1,0,1))</f>
        <v>0</v>
      </c>
      <c r="T1772" s="10" t="str">
        <f>IF(RepPF!$L$4=Lists!$E$2,Lists!$E$2,IF(RepPF!$L$4&lt;&gt;"",IF($C1772=RepPF!$L$4,RepPF!$L$4,0),Lists!$E$2))</f>
        <v>Все объекты</v>
      </c>
    </row>
    <row r="1773" spans="12:20" x14ac:dyDescent="0.25">
      <c r="L1773" s="1">
        <f>IF(OR(B1773=0,B1773=""),0,IF(COUNTIFS(Items!$E:$E,J1773,Items!$F:$F,K1773)+COUNTIFS(Items!$J:$J,J1773,Items!$K:$K,K1773)+COUNTIFS(Items!$O:$O,J1773,Items!$P:$P,K1773)=1,0,1))</f>
        <v>0</v>
      </c>
      <c r="T1773" s="10" t="str">
        <f>IF(RepPF!$L$4=Lists!$E$2,Lists!$E$2,IF(RepPF!$L$4&lt;&gt;"",IF($C1773=RepPF!$L$4,RepPF!$L$4,0),Lists!$E$2))</f>
        <v>Все объекты</v>
      </c>
    </row>
    <row r="1774" spans="12:20" x14ac:dyDescent="0.25">
      <c r="L1774" s="1">
        <f>IF(OR(B1774=0,B1774=""),0,IF(COUNTIFS(Items!$E:$E,J1774,Items!$F:$F,K1774)+COUNTIFS(Items!$J:$J,J1774,Items!$K:$K,K1774)+COUNTIFS(Items!$O:$O,J1774,Items!$P:$P,K1774)=1,0,1))</f>
        <v>0</v>
      </c>
      <c r="T1774" s="10" t="str">
        <f>IF(RepPF!$L$4=Lists!$E$2,Lists!$E$2,IF(RepPF!$L$4&lt;&gt;"",IF($C1774=RepPF!$L$4,RepPF!$L$4,0),Lists!$E$2))</f>
        <v>Все объекты</v>
      </c>
    </row>
    <row r="1775" spans="12:20" x14ac:dyDescent="0.25">
      <c r="L1775" s="1">
        <f>IF(OR(B1775=0,B1775=""),0,IF(COUNTIFS(Items!$E:$E,J1775,Items!$F:$F,K1775)+COUNTIFS(Items!$J:$J,J1775,Items!$K:$K,K1775)+COUNTIFS(Items!$O:$O,J1775,Items!$P:$P,K1775)=1,0,1))</f>
        <v>0</v>
      </c>
      <c r="T1775" s="10" t="str">
        <f>IF(RepPF!$L$4=Lists!$E$2,Lists!$E$2,IF(RepPF!$L$4&lt;&gt;"",IF($C1775=RepPF!$L$4,RepPF!$L$4,0),Lists!$E$2))</f>
        <v>Все объекты</v>
      </c>
    </row>
    <row r="1776" spans="12:20" x14ac:dyDescent="0.25">
      <c r="L1776" s="1">
        <f>IF(OR(B1776=0,B1776=""),0,IF(COUNTIFS(Items!$E:$E,J1776,Items!$F:$F,K1776)+COUNTIFS(Items!$J:$J,J1776,Items!$K:$K,K1776)+COUNTIFS(Items!$O:$O,J1776,Items!$P:$P,K1776)=1,0,1))</f>
        <v>0</v>
      </c>
      <c r="T1776" s="10" t="str">
        <f>IF(RepPF!$L$4=Lists!$E$2,Lists!$E$2,IF(RepPF!$L$4&lt;&gt;"",IF($C1776=RepPF!$L$4,RepPF!$L$4,0),Lists!$E$2))</f>
        <v>Все объекты</v>
      </c>
    </row>
    <row r="1777" spans="12:20" x14ac:dyDescent="0.25">
      <c r="L1777" s="1">
        <f>IF(OR(B1777=0,B1777=""),0,IF(COUNTIFS(Items!$E:$E,J1777,Items!$F:$F,K1777)+COUNTIFS(Items!$J:$J,J1777,Items!$K:$K,K1777)+COUNTIFS(Items!$O:$O,J1777,Items!$P:$P,K1777)=1,0,1))</f>
        <v>0</v>
      </c>
      <c r="T1777" s="10" t="str">
        <f>IF(RepPF!$L$4=Lists!$E$2,Lists!$E$2,IF(RepPF!$L$4&lt;&gt;"",IF($C1777=RepPF!$L$4,RepPF!$L$4,0),Lists!$E$2))</f>
        <v>Все объекты</v>
      </c>
    </row>
    <row r="1778" spans="12:20" x14ac:dyDescent="0.25">
      <c r="L1778" s="1">
        <f>IF(OR(B1778=0,B1778=""),0,IF(COUNTIFS(Items!$E:$E,J1778,Items!$F:$F,K1778)+COUNTIFS(Items!$J:$J,J1778,Items!$K:$K,K1778)+COUNTIFS(Items!$O:$O,J1778,Items!$P:$P,K1778)=1,0,1))</f>
        <v>0</v>
      </c>
      <c r="T1778" s="10" t="str">
        <f>IF(RepPF!$L$4=Lists!$E$2,Lists!$E$2,IF(RepPF!$L$4&lt;&gt;"",IF($C1778=RepPF!$L$4,RepPF!$L$4,0),Lists!$E$2))</f>
        <v>Все объекты</v>
      </c>
    </row>
    <row r="1779" spans="12:20" x14ac:dyDescent="0.25">
      <c r="L1779" s="1">
        <f>IF(OR(B1779=0,B1779=""),0,IF(COUNTIFS(Items!$E:$E,J1779,Items!$F:$F,K1779)+COUNTIFS(Items!$J:$J,J1779,Items!$K:$K,K1779)+COUNTIFS(Items!$O:$O,J1779,Items!$P:$P,K1779)=1,0,1))</f>
        <v>0</v>
      </c>
      <c r="T1779" s="10" t="str">
        <f>IF(RepPF!$L$4=Lists!$E$2,Lists!$E$2,IF(RepPF!$L$4&lt;&gt;"",IF($C1779=RepPF!$L$4,RepPF!$L$4,0),Lists!$E$2))</f>
        <v>Все объекты</v>
      </c>
    </row>
    <row r="1780" spans="12:20" x14ac:dyDescent="0.25">
      <c r="L1780" s="1">
        <f>IF(OR(B1780=0,B1780=""),0,IF(COUNTIFS(Items!$E:$E,J1780,Items!$F:$F,K1780)+COUNTIFS(Items!$J:$J,J1780,Items!$K:$K,K1780)+COUNTIFS(Items!$O:$O,J1780,Items!$P:$P,K1780)=1,0,1))</f>
        <v>0</v>
      </c>
      <c r="T1780" s="10" t="str">
        <f>IF(RepPF!$L$4=Lists!$E$2,Lists!$E$2,IF(RepPF!$L$4&lt;&gt;"",IF($C1780=RepPF!$L$4,RepPF!$L$4,0),Lists!$E$2))</f>
        <v>Все объекты</v>
      </c>
    </row>
    <row r="1781" spans="12:20" x14ac:dyDescent="0.25">
      <c r="L1781" s="1">
        <f>IF(OR(B1781=0,B1781=""),0,IF(COUNTIFS(Items!$E:$E,J1781,Items!$F:$F,K1781)+COUNTIFS(Items!$J:$J,J1781,Items!$K:$K,K1781)+COUNTIFS(Items!$O:$O,J1781,Items!$P:$P,K1781)=1,0,1))</f>
        <v>0</v>
      </c>
      <c r="T1781" s="10" t="str">
        <f>IF(RepPF!$L$4=Lists!$E$2,Lists!$E$2,IF(RepPF!$L$4&lt;&gt;"",IF($C1781=RepPF!$L$4,RepPF!$L$4,0),Lists!$E$2))</f>
        <v>Все объекты</v>
      </c>
    </row>
    <row r="1782" spans="12:20" x14ac:dyDescent="0.25">
      <c r="L1782" s="1">
        <f>IF(OR(B1782=0,B1782=""),0,IF(COUNTIFS(Items!$E:$E,J1782,Items!$F:$F,K1782)+COUNTIFS(Items!$J:$J,J1782,Items!$K:$K,K1782)+COUNTIFS(Items!$O:$O,J1782,Items!$P:$P,K1782)=1,0,1))</f>
        <v>0</v>
      </c>
      <c r="T1782" s="10" t="str">
        <f>IF(RepPF!$L$4=Lists!$E$2,Lists!$E$2,IF(RepPF!$L$4&lt;&gt;"",IF($C1782=RepPF!$L$4,RepPF!$L$4,0),Lists!$E$2))</f>
        <v>Все объекты</v>
      </c>
    </row>
    <row r="1783" spans="12:20" x14ac:dyDescent="0.25">
      <c r="L1783" s="1">
        <f>IF(OR(B1783=0,B1783=""),0,IF(COUNTIFS(Items!$E:$E,J1783,Items!$F:$F,K1783)+COUNTIFS(Items!$J:$J,J1783,Items!$K:$K,K1783)+COUNTIFS(Items!$O:$O,J1783,Items!$P:$P,K1783)=1,0,1))</f>
        <v>0</v>
      </c>
      <c r="T1783" s="10" t="str">
        <f>IF(RepPF!$L$4=Lists!$E$2,Lists!$E$2,IF(RepPF!$L$4&lt;&gt;"",IF($C1783=RepPF!$L$4,RepPF!$L$4,0),Lists!$E$2))</f>
        <v>Все объекты</v>
      </c>
    </row>
    <row r="1784" spans="12:20" x14ac:dyDescent="0.25">
      <c r="L1784" s="1">
        <f>IF(OR(B1784=0,B1784=""),0,IF(COUNTIFS(Items!$E:$E,J1784,Items!$F:$F,K1784)+COUNTIFS(Items!$J:$J,J1784,Items!$K:$K,K1784)+COUNTIFS(Items!$O:$O,J1784,Items!$P:$P,K1784)=1,0,1))</f>
        <v>0</v>
      </c>
      <c r="T1784" s="10" t="str">
        <f>IF(RepPF!$L$4=Lists!$E$2,Lists!$E$2,IF(RepPF!$L$4&lt;&gt;"",IF($C1784=RepPF!$L$4,RepPF!$L$4,0),Lists!$E$2))</f>
        <v>Все объекты</v>
      </c>
    </row>
    <row r="1785" spans="12:20" x14ac:dyDescent="0.25">
      <c r="L1785" s="1">
        <f>IF(OR(B1785=0,B1785=""),0,IF(COUNTIFS(Items!$E:$E,J1785,Items!$F:$F,K1785)+COUNTIFS(Items!$J:$J,J1785,Items!$K:$K,K1785)+COUNTIFS(Items!$O:$O,J1785,Items!$P:$P,K1785)=1,0,1))</f>
        <v>0</v>
      </c>
      <c r="T1785" s="10" t="str">
        <f>IF(RepPF!$L$4=Lists!$E$2,Lists!$E$2,IF(RepPF!$L$4&lt;&gt;"",IF($C1785=RepPF!$L$4,RepPF!$L$4,0),Lists!$E$2))</f>
        <v>Все объекты</v>
      </c>
    </row>
    <row r="1786" spans="12:20" x14ac:dyDescent="0.25">
      <c r="L1786" s="1">
        <f>IF(OR(B1786=0,B1786=""),0,IF(COUNTIFS(Items!$E:$E,J1786,Items!$F:$F,K1786)+COUNTIFS(Items!$J:$J,J1786,Items!$K:$K,K1786)+COUNTIFS(Items!$O:$O,J1786,Items!$P:$P,K1786)=1,0,1))</f>
        <v>0</v>
      </c>
      <c r="T1786" s="10" t="str">
        <f>IF(RepPF!$L$4=Lists!$E$2,Lists!$E$2,IF(RepPF!$L$4&lt;&gt;"",IF($C1786=RepPF!$L$4,RepPF!$L$4,0),Lists!$E$2))</f>
        <v>Все объекты</v>
      </c>
    </row>
    <row r="1787" spans="12:20" x14ac:dyDescent="0.25">
      <c r="L1787" s="1">
        <f>IF(OR(B1787=0,B1787=""),0,IF(COUNTIFS(Items!$E:$E,J1787,Items!$F:$F,K1787)+COUNTIFS(Items!$J:$J,J1787,Items!$K:$K,K1787)+COUNTIFS(Items!$O:$O,J1787,Items!$P:$P,K1787)=1,0,1))</f>
        <v>0</v>
      </c>
      <c r="T1787" s="10" t="str">
        <f>IF(RepPF!$L$4=Lists!$E$2,Lists!$E$2,IF(RepPF!$L$4&lt;&gt;"",IF($C1787=RepPF!$L$4,RepPF!$L$4,0),Lists!$E$2))</f>
        <v>Все объекты</v>
      </c>
    </row>
    <row r="1788" spans="12:20" x14ac:dyDescent="0.25">
      <c r="L1788" s="1">
        <f>IF(OR(B1788=0,B1788=""),0,IF(COUNTIFS(Items!$E:$E,J1788,Items!$F:$F,K1788)+COUNTIFS(Items!$J:$J,J1788,Items!$K:$K,K1788)+COUNTIFS(Items!$O:$O,J1788,Items!$P:$P,K1788)=1,0,1))</f>
        <v>0</v>
      </c>
      <c r="T1788" s="10" t="str">
        <f>IF(RepPF!$L$4=Lists!$E$2,Lists!$E$2,IF(RepPF!$L$4&lt;&gt;"",IF($C1788=RepPF!$L$4,RepPF!$L$4,0),Lists!$E$2))</f>
        <v>Все объекты</v>
      </c>
    </row>
    <row r="1789" spans="12:20" x14ac:dyDescent="0.25">
      <c r="L1789" s="1">
        <f>IF(OR(B1789=0,B1789=""),0,IF(COUNTIFS(Items!$E:$E,J1789,Items!$F:$F,K1789)+COUNTIFS(Items!$J:$J,J1789,Items!$K:$K,K1789)+COUNTIFS(Items!$O:$O,J1789,Items!$P:$P,K1789)=1,0,1))</f>
        <v>0</v>
      </c>
      <c r="T1789" s="10" t="str">
        <f>IF(RepPF!$L$4=Lists!$E$2,Lists!$E$2,IF(RepPF!$L$4&lt;&gt;"",IF($C1789=RepPF!$L$4,RepPF!$L$4,0),Lists!$E$2))</f>
        <v>Все объекты</v>
      </c>
    </row>
    <row r="1790" spans="12:20" x14ac:dyDescent="0.25">
      <c r="L1790" s="1">
        <f>IF(OR(B1790=0,B1790=""),0,IF(COUNTIFS(Items!$E:$E,J1790,Items!$F:$F,K1790)+COUNTIFS(Items!$J:$J,J1790,Items!$K:$K,K1790)+COUNTIFS(Items!$O:$O,J1790,Items!$P:$P,K1790)=1,0,1))</f>
        <v>0</v>
      </c>
      <c r="T1790" s="10" t="str">
        <f>IF(RepPF!$L$4=Lists!$E$2,Lists!$E$2,IF(RepPF!$L$4&lt;&gt;"",IF($C1790=RepPF!$L$4,RepPF!$L$4,0),Lists!$E$2))</f>
        <v>Все объекты</v>
      </c>
    </row>
    <row r="1791" spans="12:20" x14ac:dyDescent="0.25">
      <c r="L1791" s="1">
        <f>IF(OR(B1791=0,B1791=""),0,IF(COUNTIFS(Items!$E:$E,J1791,Items!$F:$F,K1791)+COUNTIFS(Items!$J:$J,J1791,Items!$K:$K,K1791)+COUNTIFS(Items!$O:$O,J1791,Items!$P:$P,K1791)=1,0,1))</f>
        <v>0</v>
      </c>
      <c r="T1791" s="10" t="str">
        <f>IF(RepPF!$L$4=Lists!$E$2,Lists!$E$2,IF(RepPF!$L$4&lt;&gt;"",IF($C1791=RepPF!$L$4,RepPF!$L$4,0),Lists!$E$2))</f>
        <v>Все объекты</v>
      </c>
    </row>
    <row r="1792" spans="12:20" x14ac:dyDescent="0.25">
      <c r="L1792" s="1">
        <f>IF(OR(B1792=0,B1792=""),0,IF(COUNTIFS(Items!$E:$E,J1792,Items!$F:$F,K1792)+COUNTIFS(Items!$J:$J,J1792,Items!$K:$K,K1792)+COUNTIFS(Items!$O:$O,J1792,Items!$P:$P,K1792)=1,0,1))</f>
        <v>0</v>
      </c>
      <c r="T1792" s="10" t="str">
        <f>IF(RepPF!$L$4=Lists!$E$2,Lists!$E$2,IF(RepPF!$L$4&lt;&gt;"",IF($C1792=RepPF!$L$4,RepPF!$L$4,0),Lists!$E$2))</f>
        <v>Все объекты</v>
      </c>
    </row>
    <row r="1793" spans="12:20" x14ac:dyDescent="0.25">
      <c r="L1793" s="1">
        <f>IF(OR(B1793=0,B1793=""),0,IF(COUNTIFS(Items!$E:$E,J1793,Items!$F:$F,K1793)+COUNTIFS(Items!$J:$J,J1793,Items!$K:$K,K1793)+COUNTIFS(Items!$O:$O,J1793,Items!$P:$P,K1793)=1,0,1))</f>
        <v>0</v>
      </c>
      <c r="T1793" s="10" t="str">
        <f>IF(RepPF!$L$4=Lists!$E$2,Lists!$E$2,IF(RepPF!$L$4&lt;&gt;"",IF($C1793=RepPF!$L$4,RepPF!$L$4,0),Lists!$E$2))</f>
        <v>Все объекты</v>
      </c>
    </row>
    <row r="1794" spans="12:20" x14ac:dyDescent="0.25">
      <c r="L1794" s="1">
        <f>IF(OR(B1794=0,B1794=""),0,IF(COUNTIFS(Items!$E:$E,J1794,Items!$F:$F,K1794)+COUNTIFS(Items!$J:$J,J1794,Items!$K:$K,K1794)+COUNTIFS(Items!$O:$O,J1794,Items!$P:$P,K1794)=1,0,1))</f>
        <v>0</v>
      </c>
      <c r="T1794" s="10" t="str">
        <f>IF(RepPF!$L$4=Lists!$E$2,Lists!$E$2,IF(RepPF!$L$4&lt;&gt;"",IF($C1794=RepPF!$L$4,RepPF!$L$4,0),Lists!$E$2))</f>
        <v>Все объекты</v>
      </c>
    </row>
    <row r="1795" spans="12:20" x14ac:dyDescent="0.25">
      <c r="L1795" s="1">
        <f>IF(OR(B1795=0,B1795=""),0,IF(COUNTIFS(Items!$E:$E,J1795,Items!$F:$F,K1795)+COUNTIFS(Items!$J:$J,J1795,Items!$K:$K,K1795)+COUNTIFS(Items!$O:$O,J1795,Items!$P:$P,K1795)=1,0,1))</f>
        <v>0</v>
      </c>
      <c r="T1795" s="10" t="str">
        <f>IF(RepPF!$L$4=Lists!$E$2,Lists!$E$2,IF(RepPF!$L$4&lt;&gt;"",IF($C1795=RepPF!$L$4,RepPF!$L$4,0),Lists!$E$2))</f>
        <v>Все объекты</v>
      </c>
    </row>
    <row r="1796" spans="12:20" x14ac:dyDescent="0.25">
      <c r="L1796" s="1">
        <f>IF(OR(B1796=0,B1796=""),0,IF(COUNTIFS(Items!$E:$E,J1796,Items!$F:$F,K1796)+COUNTIFS(Items!$J:$J,J1796,Items!$K:$K,K1796)+COUNTIFS(Items!$O:$O,J1796,Items!$P:$P,K1796)=1,0,1))</f>
        <v>0</v>
      </c>
      <c r="T1796" s="10" t="str">
        <f>IF(RepPF!$L$4=Lists!$E$2,Lists!$E$2,IF(RepPF!$L$4&lt;&gt;"",IF($C1796=RepPF!$L$4,RepPF!$L$4,0),Lists!$E$2))</f>
        <v>Все объекты</v>
      </c>
    </row>
    <row r="1797" spans="12:20" x14ac:dyDescent="0.25">
      <c r="L1797" s="1">
        <f>IF(OR(B1797=0,B1797=""),0,IF(COUNTIFS(Items!$E:$E,J1797,Items!$F:$F,K1797)+COUNTIFS(Items!$J:$J,J1797,Items!$K:$K,K1797)+COUNTIFS(Items!$O:$O,J1797,Items!$P:$P,K1797)=1,0,1))</f>
        <v>0</v>
      </c>
      <c r="T1797" s="10" t="str">
        <f>IF(RepPF!$L$4=Lists!$E$2,Lists!$E$2,IF(RepPF!$L$4&lt;&gt;"",IF($C1797=RepPF!$L$4,RepPF!$L$4,0),Lists!$E$2))</f>
        <v>Все объекты</v>
      </c>
    </row>
    <row r="1798" spans="12:20" x14ac:dyDescent="0.25">
      <c r="L1798" s="1">
        <f>IF(OR(B1798=0,B1798=""),0,IF(COUNTIFS(Items!$E:$E,J1798,Items!$F:$F,K1798)+COUNTIFS(Items!$J:$J,J1798,Items!$K:$K,K1798)+COUNTIFS(Items!$O:$O,J1798,Items!$P:$P,K1798)=1,0,1))</f>
        <v>0</v>
      </c>
      <c r="T1798" s="10" t="str">
        <f>IF(RepPF!$L$4=Lists!$E$2,Lists!$E$2,IF(RepPF!$L$4&lt;&gt;"",IF($C1798=RepPF!$L$4,RepPF!$L$4,0),Lists!$E$2))</f>
        <v>Все объекты</v>
      </c>
    </row>
    <row r="1799" spans="12:20" x14ac:dyDescent="0.25">
      <c r="L1799" s="1">
        <f>IF(OR(B1799=0,B1799=""),0,IF(COUNTIFS(Items!$E:$E,J1799,Items!$F:$F,K1799)+COUNTIFS(Items!$J:$J,J1799,Items!$K:$K,K1799)+COUNTIFS(Items!$O:$O,J1799,Items!$P:$P,K1799)=1,0,1))</f>
        <v>0</v>
      </c>
      <c r="T1799" s="10" t="str">
        <f>IF(RepPF!$L$4=Lists!$E$2,Lists!$E$2,IF(RepPF!$L$4&lt;&gt;"",IF($C1799=RepPF!$L$4,RepPF!$L$4,0),Lists!$E$2))</f>
        <v>Все объекты</v>
      </c>
    </row>
    <row r="1800" spans="12:20" x14ac:dyDescent="0.25">
      <c r="L1800" s="1">
        <f>IF(OR(B1800=0,B1800=""),0,IF(COUNTIFS(Items!$E:$E,J1800,Items!$F:$F,K1800)+COUNTIFS(Items!$J:$J,J1800,Items!$K:$K,K1800)+COUNTIFS(Items!$O:$O,J1800,Items!$P:$P,K1800)=1,0,1))</f>
        <v>0</v>
      </c>
      <c r="T1800" s="10" t="str">
        <f>IF(RepPF!$L$4=Lists!$E$2,Lists!$E$2,IF(RepPF!$L$4&lt;&gt;"",IF($C1800=RepPF!$L$4,RepPF!$L$4,0),Lists!$E$2))</f>
        <v>Все объекты</v>
      </c>
    </row>
    <row r="1801" spans="12:20" x14ac:dyDescent="0.25">
      <c r="L1801" s="1">
        <f>IF(OR(B1801=0,B1801=""),0,IF(COUNTIFS(Items!$E:$E,J1801,Items!$F:$F,K1801)+COUNTIFS(Items!$J:$J,J1801,Items!$K:$K,K1801)+COUNTIFS(Items!$O:$O,J1801,Items!$P:$P,K1801)=1,0,1))</f>
        <v>0</v>
      </c>
      <c r="T1801" s="10" t="str">
        <f>IF(RepPF!$L$4=Lists!$E$2,Lists!$E$2,IF(RepPF!$L$4&lt;&gt;"",IF($C1801=RepPF!$L$4,RepPF!$L$4,0),Lists!$E$2))</f>
        <v>Все объекты</v>
      </c>
    </row>
    <row r="1802" spans="12:20" x14ac:dyDescent="0.25">
      <c r="L1802" s="1">
        <f>IF(OR(B1802=0,B1802=""),0,IF(COUNTIFS(Items!$E:$E,J1802,Items!$F:$F,K1802)+COUNTIFS(Items!$J:$J,J1802,Items!$K:$K,K1802)+COUNTIFS(Items!$O:$O,J1802,Items!$P:$P,K1802)=1,0,1))</f>
        <v>0</v>
      </c>
      <c r="T1802" s="10" t="str">
        <f>IF(RepPF!$L$4=Lists!$E$2,Lists!$E$2,IF(RepPF!$L$4&lt;&gt;"",IF($C1802=RepPF!$L$4,RepPF!$L$4,0),Lists!$E$2))</f>
        <v>Все объекты</v>
      </c>
    </row>
    <row r="1803" spans="12:20" x14ac:dyDescent="0.25">
      <c r="L1803" s="1">
        <f>IF(OR(B1803=0,B1803=""),0,IF(COUNTIFS(Items!$E:$E,J1803,Items!$F:$F,K1803)+COUNTIFS(Items!$J:$J,J1803,Items!$K:$K,K1803)+COUNTIFS(Items!$O:$O,J1803,Items!$P:$P,K1803)=1,0,1))</f>
        <v>0</v>
      </c>
      <c r="T1803" s="10" t="str">
        <f>IF(RepPF!$L$4=Lists!$E$2,Lists!$E$2,IF(RepPF!$L$4&lt;&gt;"",IF($C1803=RepPF!$L$4,RepPF!$L$4,0),Lists!$E$2))</f>
        <v>Все объекты</v>
      </c>
    </row>
    <row r="1804" spans="12:20" x14ac:dyDescent="0.25">
      <c r="L1804" s="1">
        <f>IF(OR(B1804=0,B1804=""),0,IF(COUNTIFS(Items!$E:$E,J1804,Items!$F:$F,K1804)+COUNTIFS(Items!$J:$J,J1804,Items!$K:$K,K1804)+COUNTIFS(Items!$O:$O,J1804,Items!$P:$P,K1804)=1,0,1))</f>
        <v>0</v>
      </c>
      <c r="T1804" s="10" t="str">
        <f>IF(RepPF!$L$4=Lists!$E$2,Lists!$E$2,IF(RepPF!$L$4&lt;&gt;"",IF($C1804=RepPF!$L$4,RepPF!$L$4,0),Lists!$E$2))</f>
        <v>Все объекты</v>
      </c>
    </row>
    <row r="1805" spans="12:20" x14ac:dyDescent="0.25">
      <c r="L1805" s="1">
        <f>IF(OR(B1805=0,B1805=""),0,IF(COUNTIFS(Items!$E:$E,J1805,Items!$F:$F,K1805)+COUNTIFS(Items!$J:$J,J1805,Items!$K:$K,K1805)+COUNTIFS(Items!$O:$O,J1805,Items!$P:$P,K1805)=1,0,1))</f>
        <v>0</v>
      </c>
      <c r="T1805" s="10" t="str">
        <f>IF(RepPF!$L$4=Lists!$E$2,Lists!$E$2,IF(RepPF!$L$4&lt;&gt;"",IF($C1805=RepPF!$L$4,RepPF!$L$4,0),Lists!$E$2))</f>
        <v>Все объекты</v>
      </c>
    </row>
    <row r="1806" spans="12:20" x14ac:dyDescent="0.25">
      <c r="L1806" s="1">
        <f>IF(OR(B1806=0,B1806=""),0,IF(COUNTIFS(Items!$E:$E,J1806,Items!$F:$F,K1806)+COUNTIFS(Items!$J:$J,J1806,Items!$K:$K,K1806)+COUNTIFS(Items!$O:$O,J1806,Items!$P:$P,K1806)=1,0,1))</f>
        <v>0</v>
      </c>
      <c r="T1806" s="10" t="str">
        <f>IF(RepPF!$L$4=Lists!$E$2,Lists!$E$2,IF(RepPF!$L$4&lt;&gt;"",IF($C1806=RepPF!$L$4,RepPF!$L$4,0),Lists!$E$2))</f>
        <v>Все объекты</v>
      </c>
    </row>
    <row r="1807" spans="12:20" x14ac:dyDescent="0.25">
      <c r="L1807" s="1">
        <f>IF(OR(B1807=0,B1807=""),0,IF(COUNTIFS(Items!$E:$E,J1807,Items!$F:$F,K1807)+COUNTIFS(Items!$J:$J,J1807,Items!$K:$K,K1807)+COUNTIFS(Items!$O:$O,J1807,Items!$P:$P,K1807)=1,0,1))</f>
        <v>0</v>
      </c>
      <c r="T1807" s="10" t="str">
        <f>IF(RepPF!$L$4=Lists!$E$2,Lists!$E$2,IF(RepPF!$L$4&lt;&gt;"",IF($C1807=RepPF!$L$4,RepPF!$L$4,0),Lists!$E$2))</f>
        <v>Все объекты</v>
      </c>
    </row>
    <row r="1808" spans="12:20" x14ac:dyDescent="0.25">
      <c r="L1808" s="1">
        <f>IF(OR(B1808=0,B1808=""),0,IF(COUNTIFS(Items!$E:$E,J1808,Items!$F:$F,K1808)+COUNTIFS(Items!$J:$J,J1808,Items!$K:$K,K1808)+COUNTIFS(Items!$O:$O,J1808,Items!$P:$P,K1808)=1,0,1))</f>
        <v>0</v>
      </c>
      <c r="T1808" s="10" t="str">
        <f>IF(RepPF!$L$4=Lists!$E$2,Lists!$E$2,IF(RepPF!$L$4&lt;&gt;"",IF($C1808=RepPF!$L$4,RepPF!$L$4,0),Lists!$E$2))</f>
        <v>Все объекты</v>
      </c>
    </row>
    <row r="1809" spans="12:20" x14ac:dyDescent="0.25">
      <c r="L1809" s="1">
        <f>IF(OR(B1809=0,B1809=""),0,IF(COUNTIFS(Items!$E:$E,J1809,Items!$F:$F,K1809)+COUNTIFS(Items!$J:$J,J1809,Items!$K:$K,K1809)+COUNTIFS(Items!$O:$O,J1809,Items!$P:$P,K1809)=1,0,1))</f>
        <v>0</v>
      </c>
      <c r="T1809" s="10" t="str">
        <f>IF(RepPF!$L$4=Lists!$E$2,Lists!$E$2,IF(RepPF!$L$4&lt;&gt;"",IF($C1809=RepPF!$L$4,RepPF!$L$4,0),Lists!$E$2))</f>
        <v>Все объекты</v>
      </c>
    </row>
    <row r="1810" spans="12:20" x14ac:dyDescent="0.25">
      <c r="L1810" s="1">
        <f>IF(OR(B1810=0,B1810=""),0,IF(COUNTIFS(Items!$E:$E,J1810,Items!$F:$F,K1810)+COUNTIFS(Items!$J:$J,J1810,Items!$K:$K,K1810)+COUNTIFS(Items!$O:$O,J1810,Items!$P:$P,K1810)=1,0,1))</f>
        <v>0</v>
      </c>
      <c r="T1810" s="10" t="str">
        <f>IF(RepPF!$L$4=Lists!$E$2,Lists!$E$2,IF(RepPF!$L$4&lt;&gt;"",IF($C1810=RepPF!$L$4,RepPF!$L$4,0),Lists!$E$2))</f>
        <v>Все объекты</v>
      </c>
    </row>
    <row r="1811" spans="12:20" x14ac:dyDescent="0.25">
      <c r="L1811" s="1">
        <f>IF(OR(B1811=0,B1811=""),0,IF(COUNTIFS(Items!$E:$E,J1811,Items!$F:$F,K1811)+COUNTIFS(Items!$J:$J,J1811,Items!$K:$K,K1811)+COUNTIFS(Items!$O:$O,J1811,Items!$P:$P,K1811)=1,0,1))</f>
        <v>0</v>
      </c>
      <c r="T1811" s="10" t="str">
        <f>IF(RepPF!$L$4=Lists!$E$2,Lists!$E$2,IF(RepPF!$L$4&lt;&gt;"",IF($C1811=RepPF!$L$4,RepPF!$L$4,0),Lists!$E$2))</f>
        <v>Все объекты</v>
      </c>
    </row>
    <row r="1812" spans="12:20" x14ac:dyDescent="0.25">
      <c r="L1812" s="1">
        <f>IF(OR(B1812=0,B1812=""),0,IF(COUNTIFS(Items!$E:$E,J1812,Items!$F:$F,K1812)+COUNTIFS(Items!$J:$J,J1812,Items!$K:$K,K1812)+COUNTIFS(Items!$O:$O,J1812,Items!$P:$P,K1812)=1,0,1))</f>
        <v>0</v>
      </c>
      <c r="T1812" s="10" t="str">
        <f>IF(RepPF!$L$4=Lists!$E$2,Lists!$E$2,IF(RepPF!$L$4&lt;&gt;"",IF($C1812=RepPF!$L$4,RepPF!$L$4,0),Lists!$E$2))</f>
        <v>Все объекты</v>
      </c>
    </row>
    <row r="1813" spans="12:20" x14ac:dyDescent="0.25">
      <c r="L1813" s="1">
        <f>IF(OR(B1813=0,B1813=""),0,IF(COUNTIFS(Items!$E:$E,J1813,Items!$F:$F,K1813)+COUNTIFS(Items!$J:$J,J1813,Items!$K:$K,K1813)+COUNTIFS(Items!$O:$O,J1813,Items!$P:$P,K1813)=1,0,1))</f>
        <v>0</v>
      </c>
      <c r="T1813" s="10" t="str">
        <f>IF(RepPF!$L$4=Lists!$E$2,Lists!$E$2,IF(RepPF!$L$4&lt;&gt;"",IF($C1813=RepPF!$L$4,RepPF!$L$4,0),Lists!$E$2))</f>
        <v>Все объекты</v>
      </c>
    </row>
    <row r="1814" spans="12:20" x14ac:dyDescent="0.25">
      <c r="L1814" s="1">
        <f>IF(OR(B1814=0,B1814=""),0,IF(COUNTIFS(Items!$E:$E,J1814,Items!$F:$F,K1814)+COUNTIFS(Items!$J:$J,J1814,Items!$K:$K,K1814)+COUNTIFS(Items!$O:$O,J1814,Items!$P:$P,K1814)=1,0,1))</f>
        <v>0</v>
      </c>
      <c r="T1814" s="10" t="str">
        <f>IF(RepPF!$L$4=Lists!$E$2,Lists!$E$2,IF(RepPF!$L$4&lt;&gt;"",IF($C1814=RepPF!$L$4,RepPF!$L$4,0),Lists!$E$2))</f>
        <v>Все объекты</v>
      </c>
    </row>
    <row r="1815" spans="12:20" x14ac:dyDescent="0.25">
      <c r="L1815" s="1">
        <f>IF(OR(B1815=0,B1815=""),0,IF(COUNTIFS(Items!$E:$E,J1815,Items!$F:$F,K1815)+COUNTIFS(Items!$J:$J,J1815,Items!$K:$K,K1815)+COUNTIFS(Items!$O:$O,J1815,Items!$P:$P,K1815)=1,0,1))</f>
        <v>0</v>
      </c>
      <c r="T1815" s="10" t="str">
        <f>IF(RepPF!$L$4=Lists!$E$2,Lists!$E$2,IF(RepPF!$L$4&lt;&gt;"",IF($C1815=RepPF!$L$4,RepPF!$L$4,0),Lists!$E$2))</f>
        <v>Все объекты</v>
      </c>
    </row>
    <row r="1816" spans="12:20" x14ac:dyDescent="0.25">
      <c r="L1816" s="1">
        <f>IF(OR(B1816=0,B1816=""),0,IF(COUNTIFS(Items!$E:$E,J1816,Items!$F:$F,K1816)+COUNTIFS(Items!$J:$J,J1816,Items!$K:$K,K1816)+COUNTIFS(Items!$O:$O,J1816,Items!$P:$P,K1816)=1,0,1))</f>
        <v>0</v>
      </c>
      <c r="T1816" s="10" t="str">
        <f>IF(RepPF!$L$4=Lists!$E$2,Lists!$E$2,IF(RepPF!$L$4&lt;&gt;"",IF($C1816=RepPF!$L$4,RepPF!$L$4,0),Lists!$E$2))</f>
        <v>Все объекты</v>
      </c>
    </row>
    <row r="1817" spans="12:20" x14ac:dyDescent="0.25">
      <c r="L1817" s="1">
        <f>IF(OR(B1817=0,B1817=""),0,IF(COUNTIFS(Items!$E:$E,J1817,Items!$F:$F,K1817)+COUNTIFS(Items!$J:$J,J1817,Items!$K:$K,K1817)+COUNTIFS(Items!$O:$O,J1817,Items!$P:$P,K1817)=1,0,1))</f>
        <v>0</v>
      </c>
      <c r="T1817" s="10" t="str">
        <f>IF(RepPF!$L$4=Lists!$E$2,Lists!$E$2,IF(RepPF!$L$4&lt;&gt;"",IF($C1817=RepPF!$L$4,RepPF!$L$4,0),Lists!$E$2))</f>
        <v>Все объекты</v>
      </c>
    </row>
    <row r="1818" spans="12:20" x14ac:dyDescent="0.25">
      <c r="L1818" s="1">
        <f>IF(OR(B1818=0,B1818=""),0,IF(COUNTIFS(Items!$E:$E,J1818,Items!$F:$F,K1818)+COUNTIFS(Items!$J:$J,J1818,Items!$K:$K,K1818)+COUNTIFS(Items!$O:$O,J1818,Items!$P:$P,K1818)=1,0,1))</f>
        <v>0</v>
      </c>
      <c r="T1818" s="10" t="str">
        <f>IF(RepPF!$L$4=Lists!$E$2,Lists!$E$2,IF(RepPF!$L$4&lt;&gt;"",IF($C1818=RepPF!$L$4,RepPF!$L$4,0),Lists!$E$2))</f>
        <v>Все объекты</v>
      </c>
    </row>
    <row r="1819" spans="12:20" x14ac:dyDescent="0.25">
      <c r="L1819" s="1">
        <f>IF(OR(B1819=0,B1819=""),0,IF(COUNTIFS(Items!$E:$E,J1819,Items!$F:$F,K1819)+COUNTIFS(Items!$J:$J,J1819,Items!$K:$K,K1819)+COUNTIFS(Items!$O:$O,J1819,Items!$P:$P,K1819)=1,0,1))</f>
        <v>0</v>
      </c>
      <c r="T1819" s="10" t="str">
        <f>IF(RepPF!$L$4=Lists!$E$2,Lists!$E$2,IF(RepPF!$L$4&lt;&gt;"",IF($C1819=RepPF!$L$4,RepPF!$L$4,0),Lists!$E$2))</f>
        <v>Все объекты</v>
      </c>
    </row>
    <row r="1820" spans="12:20" x14ac:dyDescent="0.25">
      <c r="L1820" s="1">
        <f>IF(OR(B1820=0,B1820=""),0,IF(COUNTIFS(Items!$E:$E,J1820,Items!$F:$F,K1820)+COUNTIFS(Items!$J:$J,J1820,Items!$K:$K,K1820)+COUNTIFS(Items!$O:$O,J1820,Items!$P:$P,K1820)=1,0,1))</f>
        <v>0</v>
      </c>
      <c r="T1820" s="10" t="str">
        <f>IF(RepPF!$L$4=Lists!$E$2,Lists!$E$2,IF(RepPF!$L$4&lt;&gt;"",IF($C1820=RepPF!$L$4,RepPF!$L$4,0),Lists!$E$2))</f>
        <v>Все объекты</v>
      </c>
    </row>
    <row r="1821" spans="12:20" x14ac:dyDescent="0.25">
      <c r="L1821" s="1">
        <f>IF(OR(B1821=0,B1821=""),0,IF(COUNTIFS(Items!$E:$E,J1821,Items!$F:$F,K1821)+COUNTIFS(Items!$J:$J,J1821,Items!$K:$K,K1821)+COUNTIFS(Items!$O:$O,J1821,Items!$P:$P,K1821)=1,0,1))</f>
        <v>0</v>
      </c>
      <c r="T1821" s="10" t="str">
        <f>IF(RepPF!$L$4=Lists!$E$2,Lists!$E$2,IF(RepPF!$L$4&lt;&gt;"",IF($C1821=RepPF!$L$4,RepPF!$L$4,0),Lists!$E$2))</f>
        <v>Все объекты</v>
      </c>
    </row>
    <row r="1822" spans="12:20" x14ac:dyDescent="0.25">
      <c r="L1822" s="1">
        <f>IF(OR(B1822=0,B1822=""),0,IF(COUNTIFS(Items!$E:$E,J1822,Items!$F:$F,K1822)+COUNTIFS(Items!$J:$J,J1822,Items!$K:$K,K1822)+COUNTIFS(Items!$O:$O,J1822,Items!$P:$P,K1822)=1,0,1))</f>
        <v>0</v>
      </c>
      <c r="T1822" s="10" t="str">
        <f>IF(RepPF!$L$4=Lists!$E$2,Lists!$E$2,IF(RepPF!$L$4&lt;&gt;"",IF($C1822=RepPF!$L$4,RepPF!$L$4,0),Lists!$E$2))</f>
        <v>Все объекты</v>
      </c>
    </row>
    <row r="1823" spans="12:20" x14ac:dyDescent="0.25">
      <c r="L1823" s="1">
        <f>IF(OR(B1823=0,B1823=""),0,IF(COUNTIFS(Items!$E:$E,J1823,Items!$F:$F,K1823)+COUNTIFS(Items!$J:$J,J1823,Items!$K:$K,K1823)+COUNTIFS(Items!$O:$O,J1823,Items!$P:$P,K1823)=1,0,1))</f>
        <v>0</v>
      </c>
      <c r="T1823" s="10" t="str">
        <f>IF(RepPF!$L$4=Lists!$E$2,Lists!$E$2,IF(RepPF!$L$4&lt;&gt;"",IF($C1823=RepPF!$L$4,RepPF!$L$4,0),Lists!$E$2))</f>
        <v>Все объекты</v>
      </c>
    </row>
    <row r="1824" spans="12:20" x14ac:dyDescent="0.25">
      <c r="L1824" s="1">
        <f>IF(OR(B1824=0,B1824=""),0,IF(COUNTIFS(Items!$E:$E,J1824,Items!$F:$F,K1824)+COUNTIFS(Items!$J:$J,J1824,Items!$K:$K,K1824)+COUNTIFS(Items!$O:$O,J1824,Items!$P:$P,K1824)=1,0,1))</f>
        <v>0</v>
      </c>
      <c r="T1824" s="10" t="str">
        <f>IF(RepPF!$L$4=Lists!$E$2,Lists!$E$2,IF(RepPF!$L$4&lt;&gt;"",IF($C1824=RepPF!$L$4,RepPF!$L$4,0),Lists!$E$2))</f>
        <v>Все объекты</v>
      </c>
    </row>
    <row r="1825" spans="12:20" x14ac:dyDescent="0.25">
      <c r="L1825" s="1">
        <f>IF(OR(B1825=0,B1825=""),0,IF(COUNTIFS(Items!$E:$E,J1825,Items!$F:$F,K1825)+COUNTIFS(Items!$J:$J,J1825,Items!$K:$K,K1825)+COUNTIFS(Items!$O:$O,J1825,Items!$P:$P,K1825)=1,0,1))</f>
        <v>0</v>
      </c>
      <c r="T1825" s="10" t="str">
        <f>IF(RepPF!$L$4=Lists!$E$2,Lists!$E$2,IF(RepPF!$L$4&lt;&gt;"",IF($C1825=RepPF!$L$4,RepPF!$L$4,0),Lists!$E$2))</f>
        <v>Все объекты</v>
      </c>
    </row>
    <row r="1826" spans="12:20" x14ac:dyDescent="0.25">
      <c r="L1826" s="1">
        <f>IF(OR(B1826=0,B1826=""),0,IF(COUNTIFS(Items!$E:$E,J1826,Items!$F:$F,K1826)+COUNTIFS(Items!$J:$J,J1826,Items!$K:$K,K1826)+COUNTIFS(Items!$O:$O,J1826,Items!$P:$P,K1826)=1,0,1))</f>
        <v>0</v>
      </c>
      <c r="T1826" s="10" t="str">
        <f>IF(RepPF!$L$4=Lists!$E$2,Lists!$E$2,IF(RepPF!$L$4&lt;&gt;"",IF($C1826=RepPF!$L$4,RepPF!$L$4,0),Lists!$E$2))</f>
        <v>Все объекты</v>
      </c>
    </row>
    <row r="1827" spans="12:20" x14ac:dyDescent="0.25">
      <c r="L1827" s="1">
        <f>IF(OR(B1827=0,B1827=""),0,IF(COUNTIFS(Items!$E:$E,J1827,Items!$F:$F,K1827)+COUNTIFS(Items!$J:$J,J1827,Items!$K:$K,K1827)+COUNTIFS(Items!$O:$O,J1827,Items!$P:$P,K1827)=1,0,1))</f>
        <v>0</v>
      </c>
      <c r="T1827" s="10" t="str">
        <f>IF(RepPF!$L$4=Lists!$E$2,Lists!$E$2,IF(RepPF!$L$4&lt;&gt;"",IF($C1827=RepPF!$L$4,RepPF!$L$4,0),Lists!$E$2))</f>
        <v>Все объекты</v>
      </c>
    </row>
    <row r="1828" spans="12:20" x14ac:dyDescent="0.25">
      <c r="L1828" s="1">
        <f>IF(OR(B1828=0,B1828=""),0,IF(COUNTIFS(Items!$E:$E,J1828,Items!$F:$F,K1828)+COUNTIFS(Items!$J:$J,J1828,Items!$K:$K,K1828)+COUNTIFS(Items!$O:$O,J1828,Items!$P:$P,K1828)=1,0,1))</f>
        <v>0</v>
      </c>
      <c r="T1828" s="10" t="str">
        <f>IF(RepPF!$L$4=Lists!$E$2,Lists!$E$2,IF(RepPF!$L$4&lt;&gt;"",IF($C1828=RepPF!$L$4,RepPF!$L$4,0),Lists!$E$2))</f>
        <v>Все объекты</v>
      </c>
    </row>
    <row r="1829" spans="12:20" x14ac:dyDescent="0.25">
      <c r="L1829" s="1">
        <f>IF(OR(B1829=0,B1829=""),0,IF(COUNTIFS(Items!$E:$E,J1829,Items!$F:$F,K1829)+COUNTIFS(Items!$J:$J,J1829,Items!$K:$K,K1829)+COUNTIFS(Items!$O:$O,J1829,Items!$P:$P,K1829)=1,0,1))</f>
        <v>0</v>
      </c>
      <c r="T1829" s="10" t="str">
        <f>IF(RepPF!$L$4=Lists!$E$2,Lists!$E$2,IF(RepPF!$L$4&lt;&gt;"",IF($C1829=RepPF!$L$4,RepPF!$L$4,0),Lists!$E$2))</f>
        <v>Все объекты</v>
      </c>
    </row>
    <row r="1830" spans="12:20" x14ac:dyDescent="0.25">
      <c r="L1830" s="1">
        <f>IF(OR(B1830=0,B1830=""),0,IF(COUNTIFS(Items!$E:$E,J1830,Items!$F:$F,K1830)+COUNTIFS(Items!$J:$J,J1830,Items!$K:$K,K1830)+COUNTIFS(Items!$O:$O,J1830,Items!$P:$P,K1830)=1,0,1))</f>
        <v>0</v>
      </c>
      <c r="T1830" s="10" t="str">
        <f>IF(RepPF!$L$4=Lists!$E$2,Lists!$E$2,IF(RepPF!$L$4&lt;&gt;"",IF($C1830=RepPF!$L$4,RepPF!$L$4,0),Lists!$E$2))</f>
        <v>Все объекты</v>
      </c>
    </row>
    <row r="1831" spans="12:20" x14ac:dyDescent="0.25">
      <c r="L1831" s="1">
        <f>IF(OR(B1831=0,B1831=""),0,IF(COUNTIFS(Items!$E:$E,J1831,Items!$F:$F,K1831)+COUNTIFS(Items!$J:$J,J1831,Items!$K:$K,K1831)+COUNTIFS(Items!$O:$O,J1831,Items!$P:$P,K1831)=1,0,1))</f>
        <v>0</v>
      </c>
      <c r="T1831" s="10" t="str">
        <f>IF(RepPF!$L$4=Lists!$E$2,Lists!$E$2,IF(RepPF!$L$4&lt;&gt;"",IF($C1831=RepPF!$L$4,RepPF!$L$4,0),Lists!$E$2))</f>
        <v>Все объекты</v>
      </c>
    </row>
    <row r="1832" spans="12:20" x14ac:dyDescent="0.25">
      <c r="L1832" s="1">
        <f>IF(OR(B1832=0,B1832=""),0,IF(COUNTIFS(Items!$E:$E,J1832,Items!$F:$F,K1832)+COUNTIFS(Items!$J:$J,J1832,Items!$K:$K,K1832)+COUNTIFS(Items!$O:$O,J1832,Items!$P:$P,K1832)=1,0,1))</f>
        <v>0</v>
      </c>
      <c r="T1832" s="10" t="str">
        <f>IF(RepPF!$L$4=Lists!$E$2,Lists!$E$2,IF(RepPF!$L$4&lt;&gt;"",IF($C1832=RepPF!$L$4,RepPF!$L$4,0),Lists!$E$2))</f>
        <v>Все объекты</v>
      </c>
    </row>
    <row r="1833" spans="12:20" x14ac:dyDescent="0.25">
      <c r="L1833" s="1">
        <f>IF(OR(B1833=0,B1833=""),0,IF(COUNTIFS(Items!$E:$E,J1833,Items!$F:$F,K1833)+COUNTIFS(Items!$J:$J,J1833,Items!$K:$K,K1833)+COUNTIFS(Items!$O:$O,J1833,Items!$P:$P,K1833)=1,0,1))</f>
        <v>0</v>
      </c>
      <c r="T1833" s="10" t="str">
        <f>IF(RepPF!$L$4=Lists!$E$2,Lists!$E$2,IF(RepPF!$L$4&lt;&gt;"",IF($C1833=RepPF!$L$4,RepPF!$L$4,0),Lists!$E$2))</f>
        <v>Все объекты</v>
      </c>
    </row>
    <row r="1834" spans="12:20" x14ac:dyDescent="0.25">
      <c r="L1834" s="1">
        <f>IF(OR(B1834=0,B1834=""),0,IF(COUNTIFS(Items!$E:$E,J1834,Items!$F:$F,K1834)+COUNTIFS(Items!$J:$J,J1834,Items!$K:$K,K1834)+COUNTIFS(Items!$O:$O,J1834,Items!$P:$P,K1834)=1,0,1))</f>
        <v>0</v>
      </c>
      <c r="T1834" s="10" t="str">
        <f>IF(RepPF!$L$4=Lists!$E$2,Lists!$E$2,IF(RepPF!$L$4&lt;&gt;"",IF($C1834=RepPF!$L$4,RepPF!$L$4,0),Lists!$E$2))</f>
        <v>Все объекты</v>
      </c>
    </row>
    <row r="1835" spans="12:20" x14ac:dyDescent="0.25">
      <c r="L1835" s="1">
        <f>IF(OR(B1835=0,B1835=""),0,IF(COUNTIFS(Items!$E:$E,J1835,Items!$F:$F,K1835)+COUNTIFS(Items!$J:$J,J1835,Items!$K:$K,K1835)+COUNTIFS(Items!$O:$O,J1835,Items!$P:$P,K1835)=1,0,1))</f>
        <v>0</v>
      </c>
      <c r="T1835" s="10" t="str">
        <f>IF(RepPF!$L$4=Lists!$E$2,Lists!$E$2,IF(RepPF!$L$4&lt;&gt;"",IF($C1835=RepPF!$L$4,RepPF!$L$4,0),Lists!$E$2))</f>
        <v>Все объекты</v>
      </c>
    </row>
    <row r="1836" spans="12:20" x14ac:dyDescent="0.25">
      <c r="L1836" s="1">
        <f>IF(OR(B1836=0,B1836=""),0,IF(COUNTIFS(Items!$E:$E,J1836,Items!$F:$F,K1836)+COUNTIFS(Items!$J:$J,J1836,Items!$K:$K,K1836)+COUNTIFS(Items!$O:$O,J1836,Items!$P:$P,K1836)=1,0,1))</f>
        <v>0</v>
      </c>
      <c r="T1836" s="10" t="str">
        <f>IF(RepPF!$L$4=Lists!$E$2,Lists!$E$2,IF(RepPF!$L$4&lt;&gt;"",IF($C1836=RepPF!$L$4,RepPF!$L$4,0),Lists!$E$2))</f>
        <v>Все объекты</v>
      </c>
    </row>
    <row r="1837" spans="12:20" x14ac:dyDescent="0.25">
      <c r="L1837" s="1">
        <f>IF(OR(B1837=0,B1837=""),0,IF(COUNTIFS(Items!$E:$E,J1837,Items!$F:$F,K1837)+COUNTIFS(Items!$J:$J,J1837,Items!$K:$K,K1837)+COUNTIFS(Items!$O:$O,J1837,Items!$P:$P,K1837)=1,0,1))</f>
        <v>0</v>
      </c>
      <c r="T1837" s="10" t="str">
        <f>IF(RepPF!$L$4=Lists!$E$2,Lists!$E$2,IF(RepPF!$L$4&lt;&gt;"",IF($C1837=RepPF!$L$4,RepPF!$L$4,0),Lists!$E$2))</f>
        <v>Все объекты</v>
      </c>
    </row>
    <row r="1838" spans="12:20" x14ac:dyDescent="0.25">
      <c r="L1838" s="1">
        <f>IF(OR(B1838=0,B1838=""),0,IF(COUNTIFS(Items!$E:$E,J1838,Items!$F:$F,K1838)+COUNTIFS(Items!$J:$J,J1838,Items!$K:$K,K1838)+COUNTIFS(Items!$O:$O,J1838,Items!$P:$P,K1838)=1,0,1))</f>
        <v>0</v>
      </c>
      <c r="T1838" s="10" t="str">
        <f>IF(RepPF!$L$4=Lists!$E$2,Lists!$E$2,IF(RepPF!$L$4&lt;&gt;"",IF($C1838=RepPF!$L$4,RepPF!$L$4,0),Lists!$E$2))</f>
        <v>Все объекты</v>
      </c>
    </row>
    <row r="1839" spans="12:20" x14ac:dyDescent="0.25">
      <c r="L1839" s="1">
        <f>IF(OR(B1839=0,B1839=""),0,IF(COUNTIFS(Items!$E:$E,J1839,Items!$F:$F,K1839)+COUNTIFS(Items!$J:$J,J1839,Items!$K:$K,K1839)+COUNTIFS(Items!$O:$O,J1839,Items!$P:$P,K1839)=1,0,1))</f>
        <v>0</v>
      </c>
      <c r="T1839" s="10" t="str">
        <f>IF(RepPF!$L$4=Lists!$E$2,Lists!$E$2,IF(RepPF!$L$4&lt;&gt;"",IF($C1839=RepPF!$L$4,RepPF!$L$4,0),Lists!$E$2))</f>
        <v>Все объекты</v>
      </c>
    </row>
    <row r="1840" spans="12:20" x14ac:dyDescent="0.25">
      <c r="L1840" s="1">
        <f>IF(OR(B1840=0,B1840=""),0,IF(COUNTIFS(Items!$E:$E,J1840,Items!$F:$F,K1840)+COUNTIFS(Items!$J:$J,J1840,Items!$K:$K,K1840)+COUNTIFS(Items!$O:$O,J1840,Items!$P:$P,K1840)=1,0,1))</f>
        <v>0</v>
      </c>
      <c r="T1840" s="10" t="str">
        <f>IF(RepPF!$L$4=Lists!$E$2,Lists!$E$2,IF(RepPF!$L$4&lt;&gt;"",IF($C1840=RepPF!$L$4,RepPF!$L$4,0),Lists!$E$2))</f>
        <v>Все объекты</v>
      </c>
    </row>
    <row r="1841" spans="12:20" x14ac:dyDescent="0.25">
      <c r="L1841" s="1">
        <f>IF(OR(B1841=0,B1841=""),0,IF(COUNTIFS(Items!$E:$E,J1841,Items!$F:$F,K1841)+COUNTIFS(Items!$J:$J,J1841,Items!$K:$K,K1841)+COUNTIFS(Items!$O:$O,J1841,Items!$P:$P,K1841)=1,0,1))</f>
        <v>0</v>
      </c>
      <c r="T1841" s="10" t="str">
        <f>IF(RepPF!$L$4=Lists!$E$2,Lists!$E$2,IF(RepPF!$L$4&lt;&gt;"",IF($C1841=RepPF!$L$4,RepPF!$L$4,0),Lists!$E$2))</f>
        <v>Все объекты</v>
      </c>
    </row>
    <row r="1842" spans="12:20" x14ac:dyDescent="0.25">
      <c r="L1842" s="1">
        <f>IF(OR(B1842=0,B1842=""),0,IF(COUNTIFS(Items!$E:$E,J1842,Items!$F:$F,K1842)+COUNTIFS(Items!$J:$J,J1842,Items!$K:$K,K1842)+COUNTIFS(Items!$O:$O,J1842,Items!$P:$P,K1842)=1,0,1))</f>
        <v>0</v>
      </c>
      <c r="T1842" s="10" t="str">
        <f>IF(RepPF!$L$4=Lists!$E$2,Lists!$E$2,IF(RepPF!$L$4&lt;&gt;"",IF($C1842=RepPF!$L$4,RepPF!$L$4,0),Lists!$E$2))</f>
        <v>Все объекты</v>
      </c>
    </row>
    <row r="1843" spans="12:20" x14ac:dyDescent="0.25">
      <c r="L1843" s="1">
        <f>IF(OR(B1843=0,B1843=""),0,IF(COUNTIFS(Items!$E:$E,J1843,Items!$F:$F,K1843)+COUNTIFS(Items!$J:$J,J1843,Items!$K:$K,K1843)+COUNTIFS(Items!$O:$O,J1843,Items!$P:$P,K1843)=1,0,1))</f>
        <v>0</v>
      </c>
      <c r="T1843" s="10" t="str">
        <f>IF(RepPF!$L$4=Lists!$E$2,Lists!$E$2,IF(RepPF!$L$4&lt;&gt;"",IF($C1843=RepPF!$L$4,RepPF!$L$4,0),Lists!$E$2))</f>
        <v>Все объекты</v>
      </c>
    </row>
    <row r="1844" spans="12:20" x14ac:dyDescent="0.25">
      <c r="L1844" s="1">
        <f>IF(OR(B1844=0,B1844=""),0,IF(COUNTIFS(Items!$E:$E,J1844,Items!$F:$F,K1844)+COUNTIFS(Items!$J:$J,J1844,Items!$K:$K,K1844)+COUNTIFS(Items!$O:$O,J1844,Items!$P:$P,K1844)=1,0,1))</f>
        <v>0</v>
      </c>
      <c r="T1844" s="10" t="str">
        <f>IF(RepPF!$L$4=Lists!$E$2,Lists!$E$2,IF(RepPF!$L$4&lt;&gt;"",IF($C1844=RepPF!$L$4,RepPF!$L$4,0),Lists!$E$2))</f>
        <v>Все объекты</v>
      </c>
    </row>
    <row r="1845" spans="12:20" x14ac:dyDescent="0.25">
      <c r="L1845" s="1">
        <f>IF(OR(B1845=0,B1845=""),0,IF(COUNTIFS(Items!$E:$E,J1845,Items!$F:$F,K1845)+COUNTIFS(Items!$J:$J,J1845,Items!$K:$K,K1845)+COUNTIFS(Items!$O:$O,J1845,Items!$P:$P,K1845)=1,0,1))</f>
        <v>0</v>
      </c>
      <c r="T1845" s="10" t="str">
        <f>IF(RepPF!$L$4=Lists!$E$2,Lists!$E$2,IF(RepPF!$L$4&lt;&gt;"",IF($C1845=RepPF!$L$4,RepPF!$L$4,0),Lists!$E$2))</f>
        <v>Все объекты</v>
      </c>
    </row>
    <row r="1846" spans="12:20" x14ac:dyDescent="0.25">
      <c r="L1846" s="1">
        <f>IF(OR(B1846=0,B1846=""),0,IF(COUNTIFS(Items!$E:$E,J1846,Items!$F:$F,K1846)+COUNTIFS(Items!$J:$J,J1846,Items!$K:$K,K1846)+COUNTIFS(Items!$O:$O,J1846,Items!$P:$P,K1846)=1,0,1))</f>
        <v>0</v>
      </c>
      <c r="T1846" s="10" t="str">
        <f>IF(RepPF!$L$4=Lists!$E$2,Lists!$E$2,IF(RepPF!$L$4&lt;&gt;"",IF($C1846=RepPF!$L$4,RepPF!$L$4,0),Lists!$E$2))</f>
        <v>Все объекты</v>
      </c>
    </row>
    <row r="1847" spans="12:20" x14ac:dyDescent="0.25">
      <c r="L1847" s="1">
        <f>IF(OR(B1847=0,B1847=""),0,IF(COUNTIFS(Items!$E:$E,J1847,Items!$F:$F,K1847)+COUNTIFS(Items!$J:$J,J1847,Items!$K:$K,K1847)+COUNTIFS(Items!$O:$O,J1847,Items!$P:$P,K1847)=1,0,1))</f>
        <v>0</v>
      </c>
      <c r="T1847" s="10" t="str">
        <f>IF(RepPF!$L$4=Lists!$E$2,Lists!$E$2,IF(RepPF!$L$4&lt;&gt;"",IF($C1847=RepPF!$L$4,RepPF!$L$4,0),Lists!$E$2))</f>
        <v>Все объекты</v>
      </c>
    </row>
    <row r="1848" spans="12:20" x14ac:dyDescent="0.25">
      <c r="L1848" s="1">
        <f>IF(OR(B1848=0,B1848=""),0,IF(COUNTIFS(Items!$E:$E,J1848,Items!$F:$F,K1848)+COUNTIFS(Items!$J:$J,J1848,Items!$K:$K,K1848)+COUNTIFS(Items!$O:$O,J1848,Items!$P:$P,K1848)=1,0,1))</f>
        <v>0</v>
      </c>
      <c r="T1848" s="10" t="str">
        <f>IF(RepPF!$L$4=Lists!$E$2,Lists!$E$2,IF(RepPF!$L$4&lt;&gt;"",IF($C1848=RepPF!$L$4,RepPF!$L$4,0),Lists!$E$2))</f>
        <v>Все объекты</v>
      </c>
    </row>
    <row r="1849" spans="12:20" x14ac:dyDescent="0.25">
      <c r="L1849" s="1">
        <f>IF(OR(B1849=0,B1849=""),0,IF(COUNTIFS(Items!$E:$E,J1849,Items!$F:$F,K1849)+COUNTIFS(Items!$J:$J,J1849,Items!$K:$K,K1849)+COUNTIFS(Items!$O:$O,J1849,Items!$P:$P,K1849)=1,0,1))</f>
        <v>0</v>
      </c>
      <c r="T1849" s="10" t="str">
        <f>IF(RepPF!$L$4=Lists!$E$2,Lists!$E$2,IF(RepPF!$L$4&lt;&gt;"",IF($C1849=RepPF!$L$4,RepPF!$L$4,0),Lists!$E$2))</f>
        <v>Все объекты</v>
      </c>
    </row>
    <row r="1850" spans="12:20" x14ac:dyDescent="0.25">
      <c r="L1850" s="1">
        <f>IF(OR(B1850=0,B1850=""),0,IF(COUNTIFS(Items!$E:$E,J1850,Items!$F:$F,K1850)+COUNTIFS(Items!$J:$J,J1850,Items!$K:$K,K1850)+COUNTIFS(Items!$O:$O,J1850,Items!$P:$P,K1850)=1,0,1))</f>
        <v>0</v>
      </c>
      <c r="T1850" s="10" t="str">
        <f>IF(RepPF!$L$4=Lists!$E$2,Lists!$E$2,IF(RepPF!$L$4&lt;&gt;"",IF($C1850=RepPF!$L$4,RepPF!$L$4,0),Lists!$E$2))</f>
        <v>Все объекты</v>
      </c>
    </row>
    <row r="1851" spans="12:20" x14ac:dyDescent="0.25">
      <c r="L1851" s="1">
        <f>IF(OR(B1851=0,B1851=""),0,IF(COUNTIFS(Items!$E:$E,J1851,Items!$F:$F,K1851)+COUNTIFS(Items!$J:$J,J1851,Items!$K:$K,K1851)+COUNTIFS(Items!$O:$O,J1851,Items!$P:$P,K1851)=1,0,1))</f>
        <v>0</v>
      </c>
      <c r="T1851" s="10" t="str">
        <f>IF(RepPF!$L$4=Lists!$E$2,Lists!$E$2,IF(RepPF!$L$4&lt;&gt;"",IF($C1851=RepPF!$L$4,RepPF!$L$4,0),Lists!$E$2))</f>
        <v>Все объекты</v>
      </c>
    </row>
    <row r="1852" spans="12:20" x14ac:dyDescent="0.25">
      <c r="L1852" s="1">
        <f>IF(OR(B1852=0,B1852=""),0,IF(COUNTIFS(Items!$E:$E,J1852,Items!$F:$F,K1852)+COUNTIFS(Items!$J:$J,J1852,Items!$K:$K,K1852)+COUNTIFS(Items!$O:$O,J1852,Items!$P:$P,K1852)=1,0,1))</f>
        <v>0</v>
      </c>
      <c r="T1852" s="10" t="str">
        <f>IF(RepPF!$L$4=Lists!$E$2,Lists!$E$2,IF(RepPF!$L$4&lt;&gt;"",IF($C1852=RepPF!$L$4,RepPF!$L$4,0),Lists!$E$2))</f>
        <v>Все объекты</v>
      </c>
    </row>
    <row r="1853" spans="12:20" x14ac:dyDescent="0.25">
      <c r="L1853" s="1">
        <f>IF(OR(B1853=0,B1853=""),0,IF(COUNTIFS(Items!$E:$E,J1853,Items!$F:$F,K1853)+COUNTIFS(Items!$J:$J,J1853,Items!$K:$K,K1853)+COUNTIFS(Items!$O:$O,J1853,Items!$P:$P,K1853)=1,0,1))</f>
        <v>0</v>
      </c>
      <c r="T1853" s="10" t="str">
        <f>IF(RepPF!$L$4=Lists!$E$2,Lists!$E$2,IF(RepPF!$L$4&lt;&gt;"",IF($C1853=RepPF!$L$4,RepPF!$L$4,0),Lists!$E$2))</f>
        <v>Все объекты</v>
      </c>
    </row>
    <row r="1854" spans="12:20" x14ac:dyDescent="0.25">
      <c r="L1854" s="1">
        <f>IF(OR(B1854=0,B1854=""),0,IF(COUNTIFS(Items!$E:$E,J1854,Items!$F:$F,K1854)+COUNTIFS(Items!$J:$J,J1854,Items!$K:$K,K1854)+COUNTIFS(Items!$O:$O,J1854,Items!$P:$P,K1854)=1,0,1))</f>
        <v>0</v>
      </c>
      <c r="T1854" s="10" t="str">
        <f>IF(RepPF!$L$4=Lists!$E$2,Lists!$E$2,IF(RepPF!$L$4&lt;&gt;"",IF($C1854=RepPF!$L$4,RepPF!$L$4,0),Lists!$E$2))</f>
        <v>Все объекты</v>
      </c>
    </row>
    <row r="1855" spans="12:20" x14ac:dyDescent="0.25">
      <c r="L1855" s="1">
        <f>IF(OR(B1855=0,B1855=""),0,IF(COUNTIFS(Items!$E:$E,J1855,Items!$F:$F,K1855)+COUNTIFS(Items!$J:$J,J1855,Items!$K:$K,K1855)+COUNTIFS(Items!$O:$O,J1855,Items!$P:$P,K1855)=1,0,1))</f>
        <v>0</v>
      </c>
      <c r="T1855" s="10" t="str">
        <f>IF(RepPF!$L$4=Lists!$E$2,Lists!$E$2,IF(RepPF!$L$4&lt;&gt;"",IF($C1855=RepPF!$L$4,RepPF!$L$4,0),Lists!$E$2))</f>
        <v>Все объекты</v>
      </c>
    </row>
    <row r="1856" spans="12:20" x14ac:dyDescent="0.25">
      <c r="L1856" s="1">
        <f>IF(OR(B1856=0,B1856=""),0,IF(COUNTIFS(Items!$E:$E,J1856,Items!$F:$F,K1856)+COUNTIFS(Items!$J:$J,J1856,Items!$K:$K,K1856)+COUNTIFS(Items!$O:$O,J1856,Items!$P:$P,K1856)=1,0,1))</f>
        <v>0</v>
      </c>
      <c r="T1856" s="10" t="str">
        <f>IF(RepPF!$L$4=Lists!$E$2,Lists!$E$2,IF(RepPF!$L$4&lt;&gt;"",IF($C1856=RepPF!$L$4,RepPF!$L$4,0),Lists!$E$2))</f>
        <v>Все объекты</v>
      </c>
    </row>
    <row r="1857" spans="12:20" x14ac:dyDescent="0.25">
      <c r="L1857" s="1">
        <f>IF(OR(B1857=0,B1857=""),0,IF(COUNTIFS(Items!$E:$E,J1857,Items!$F:$F,K1857)+COUNTIFS(Items!$J:$J,J1857,Items!$K:$K,K1857)+COUNTIFS(Items!$O:$O,J1857,Items!$P:$P,K1857)=1,0,1))</f>
        <v>0</v>
      </c>
      <c r="T1857" s="10" t="str">
        <f>IF(RepPF!$L$4=Lists!$E$2,Lists!$E$2,IF(RepPF!$L$4&lt;&gt;"",IF($C1857=RepPF!$L$4,RepPF!$L$4,0),Lists!$E$2))</f>
        <v>Все объекты</v>
      </c>
    </row>
    <row r="1858" spans="12:20" x14ac:dyDescent="0.25">
      <c r="L1858" s="1">
        <f>IF(OR(B1858=0,B1858=""),0,IF(COUNTIFS(Items!$E:$E,J1858,Items!$F:$F,K1858)+COUNTIFS(Items!$J:$J,J1858,Items!$K:$K,K1858)+COUNTIFS(Items!$O:$O,J1858,Items!$P:$P,K1858)=1,0,1))</f>
        <v>0</v>
      </c>
      <c r="T1858" s="10" t="str">
        <f>IF(RepPF!$L$4=Lists!$E$2,Lists!$E$2,IF(RepPF!$L$4&lt;&gt;"",IF($C1858=RepPF!$L$4,RepPF!$L$4,0),Lists!$E$2))</f>
        <v>Все объекты</v>
      </c>
    </row>
    <row r="1859" spans="12:20" x14ac:dyDescent="0.25">
      <c r="L1859" s="1">
        <f>IF(OR(B1859=0,B1859=""),0,IF(COUNTIFS(Items!$E:$E,J1859,Items!$F:$F,K1859)+COUNTIFS(Items!$J:$J,J1859,Items!$K:$K,K1859)+COUNTIFS(Items!$O:$O,J1859,Items!$P:$P,K1859)=1,0,1))</f>
        <v>0</v>
      </c>
      <c r="T1859" s="10" t="str">
        <f>IF(RepPF!$L$4=Lists!$E$2,Lists!$E$2,IF(RepPF!$L$4&lt;&gt;"",IF($C1859=RepPF!$L$4,RepPF!$L$4,0),Lists!$E$2))</f>
        <v>Все объекты</v>
      </c>
    </row>
    <row r="1860" spans="12:20" x14ac:dyDescent="0.25">
      <c r="L1860" s="1">
        <f>IF(OR(B1860=0,B1860=""),0,IF(COUNTIFS(Items!$E:$E,J1860,Items!$F:$F,K1860)+COUNTIFS(Items!$J:$J,J1860,Items!$K:$K,K1860)+COUNTIFS(Items!$O:$O,J1860,Items!$P:$P,K1860)=1,0,1))</f>
        <v>0</v>
      </c>
      <c r="T1860" s="10" t="str">
        <f>IF(RepPF!$L$4=Lists!$E$2,Lists!$E$2,IF(RepPF!$L$4&lt;&gt;"",IF($C1860=RepPF!$L$4,RepPF!$L$4,0),Lists!$E$2))</f>
        <v>Все объекты</v>
      </c>
    </row>
    <row r="1861" spans="12:20" x14ac:dyDescent="0.25">
      <c r="L1861" s="1">
        <f>IF(OR(B1861=0,B1861=""),0,IF(COUNTIFS(Items!$E:$E,J1861,Items!$F:$F,K1861)+COUNTIFS(Items!$J:$J,J1861,Items!$K:$K,K1861)+COUNTIFS(Items!$O:$O,J1861,Items!$P:$P,K1861)=1,0,1))</f>
        <v>0</v>
      </c>
      <c r="T1861" s="10" t="str">
        <f>IF(RepPF!$L$4=Lists!$E$2,Lists!$E$2,IF(RepPF!$L$4&lt;&gt;"",IF($C1861=RepPF!$L$4,RepPF!$L$4,0),Lists!$E$2))</f>
        <v>Все объекты</v>
      </c>
    </row>
    <row r="1862" spans="12:20" x14ac:dyDescent="0.25">
      <c r="L1862" s="1">
        <f>IF(OR(B1862=0,B1862=""),0,IF(COUNTIFS(Items!$E:$E,J1862,Items!$F:$F,K1862)+COUNTIFS(Items!$J:$J,J1862,Items!$K:$K,K1862)+COUNTIFS(Items!$O:$O,J1862,Items!$P:$P,K1862)=1,0,1))</f>
        <v>0</v>
      </c>
      <c r="T1862" s="10" t="str">
        <f>IF(RepPF!$L$4=Lists!$E$2,Lists!$E$2,IF(RepPF!$L$4&lt;&gt;"",IF($C1862=RepPF!$L$4,RepPF!$L$4,0),Lists!$E$2))</f>
        <v>Все объекты</v>
      </c>
    </row>
    <row r="1863" spans="12:20" x14ac:dyDescent="0.25">
      <c r="L1863" s="1">
        <f>IF(OR(B1863=0,B1863=""),0,IF(COUNTIFS(Items!$E:$E,J1863,Items!$F:$F,K1863)+COUNTIFS(Items!$J:$J,J1863,Items!$K:$K,K1863)+COUNTIFS(Items!$O:$O,J1863,Items!$P:$P,K1863)=1,0,1))</f>
        <v>0</v>
      </c>
      <c r="T1863" s="10" t="str">
        <f>IF(RepPF!$L$4=Lists!$E$2,Lists!$E$2,IF(RepPF!$L$4&lt;&gt;"",IF($C1863=RepPF!$L$4,RepPF!$L$4,0),Lists!$E$2))</f>
        <v>Все объекты</v>
      </c>
    </row>
    <row r="1864" spans="12:20" x14ac:dyDescent="0.25">
      <c r="L1864" s="1">
        <f>IF(OR(B1864=0,B1864=""),0,IF(COUNTIFS(Items!$E:$E,J1864,Items!$F:$F,K1864)+COUNTIFS(Items!$J:$J,J1864,Items!$K:$K,K1864)+COUNTIFS(Items!$O:$O,J1864,Items!$P:$P,K1864)=1,0,1))</f>
        <v>0</v>
      </c>
      <c r="T1864" s="10" t="str">
        <f>IF(RepPF!$L$4=Lists!$E$2,Lists!$E$2,IF(RepPF!$L$4&lt;&gt;"",IF($C1864=RepPF!$L$4,RepPF!$L$4,0),Lists!$E$2))</f>
        <v>Все объекты</v>
      </c>
    </row>
    <row r="1865" spans="12:20" x14ac:dyDescent="0.25">
      <c r="L1865" s="1">
        <f>IF(OR(B1865=0,B1865=""),0,IF(COUNTIFS(Items!$E:$E,J1865,Items!$F:$F,K1865)+COUNTIFS(Items!$J:$J,J1865,Items!$K:$K,K1865)+COUNTIFS(Items!$O:$O,J1865,Items!$P:$P,K1865)=1,0,1))</f>
        <v>0</v>
      </c>
      <c r="T1865" s="10" t="str">
        <f>IF(RepPF!$L$4=Lists!$E$2,Lists!$E$2,IF(RepPF!$L$4&lt;&gt;"",IF($C1865=RepPF!$L$4,RepPF!$L$4,0),Lists!$E$2))</f>
        <v>Все объекты</v>
      </c>
    </row>
    <row r="1866" spans="12:20" x14ac:dyDescent="0.25">
      <c r="L1866" s="1">
        <f>IF(OR(B1866=0,B1866=""),0,IF(COUNTIFS(Items!$E:$E,J1866,Items!$F:$F,K1866)+COUNTIFS(Items!$J:$J,J1866,Items!$K:$K,K1866)+COUNTIFS(Items!$O:$O,J1866,Items!$P:$P,K1866)=1,0,1))</f>
        <v>0</v>
      </c>
      <c r="T1866" s="10" t="str">
        <f>IF(RepPF!$L$4=Lists!$E$2,Lists!$E$2,IF(RepPF!$L$4&lt;&gt;"",IF($C1866=RepPF!$L$4,RepPF!$L$4,0),Lists!$E$2))</f>
        <v>Все объекты</v>
      </c>
    </row>
    <row r="1867" spans="12:20" x14ac:dyDescent="0.25">
      <c r="L1867" s="1">
        <f>IF(OR(B1867=0,B1867=""),0,IF(COUNTIFS(Items!$E:$E,J1867,Items!$F:$F,K1867)+COUNTIFS(Items!$J:$J,J1867,Items!$K:$K,K1867)+COUNTIFS(Items!$O:$O,J1867,Items!$P:$P,K1867)=1,0,1))</f>
        <v>0</v>
      </c>
      <c r="T1867" s="10" t="str">
        <f>IF(RepPF!$L$4=Lists!$E$2,Lists!$E$2,IF(RepPF!$L$4&lt;&gt;"",IF($C1867=RepPF!$L$4,RepPF!$L$4,0),Lists!$E$2))</f>
        <v>Все объекты</v>
      </c>
    </row>
    <row r="1868" spans="12:20" x14ac:dyDescent="0.25">
      <c r="L1868" s="1">
        <f>IF(OR(B1868=0,B1868=""),0,IF(COUNTIFS(Items!$E:$E,J1868,Items!$F:$F,K1868)+COUNTIFS(Items!$J:$J,J1868,Items!$K:$K,K1868)+COUNTIFS(Items!$O:$O,J1868,Items!$P:$P,K1868)=1,0,1))</f>
        <v>0</v>
      </c>
      <c r="T1868" s="10" t="str">
        <f>IF(RepPF!$L$4=Lists!$E$2,Lists!$E$2,IF(RepPF!$L$4&lt;&gt;"",IF($C1868=RepPF!$L$4,RepPF!$L$4,0),Lists!$E$2))</f>
        <v>Все объекты</v>
      </c>
    </row>
    <row r="1869" spans="12:20" x14ac:dyDescent="0.25">
      <c r="L1869" s="1">
        <f>IF(OR(B1869=0,B1869=""),0,IF(COUNTIFS(Items!$E:$E,J1869,Items!$F:$F,K1869)+COUNTIFS(Items!$J:$J,J1869,Items!$K:$K,K1869)+COUNTIFS(Items!$O:$O,J1869,Items!$P:$P,K1869)=1,0,1))</f>
        <v>0</v>
      </c>
      <c r="T1869" s="10" t="str">
        <f>IF(RepPF!$L$4=Lists!$E$2,Lists!$E$2,IF(RepPF!$L$4&lt;&gt;"",IF($C1869=RepPF!$L$4,RepPF!$L$4,0),Lists!$E$2))</f>
        <v>Все объекты</v>
      </c>
    </row>
    <row r="1870" spans="12:20" x14ac:dyDescent="0.25">
      <c r="L1870" s="1">
        <f>IF(OR(B1870=0,B1870=""),0,IF(COUNTIFS(Items!$E:$E,J1870,Items!$F:$F,K1870)+COUNTIFS(Items!$J:$J,J1870,Items!$K:$K,K1870)+COUNTIFS(Items!$O:$O,J1870,Items!$P:$P,K1870)=1,0,1))</f>
        <v>0</v>
      </c>
      <c r="T1870" s="10" t="str">
        <f>IF(RepPF!$L$4=Lists!$E$2,Lists!$E$2,IF(RepPF!$L$4&lt;&gt;"",IF($C1870=RepPF!$L$4,RepPF!$L$4,0),Lists!$E$2))</f>
        <v>Все объекты</v>
      </c>
    </row>
    <row r="1871" spans="12:20" x14ac:dyDescent="0.25">
      <c r="L1871" s="1">
        <f>IF(OR(B1871=0,B1871=""),0,IF(COUNTIFS(Items!$E:$E,J1871,Items!$F:$F,K1871)+COUNTIFS(Items!$J:$J,J1871,Items!$K:$K,K1871)+COUNTIFS(Items!$O:$O,J1871,Items!$P:$P,K1871)=1,0,1))</f>
        <v>0</v>
      </c>
      <c r="T1871" s="10" t="str">
        <f>IF(RepPF!$L$4=Lists!$E$2,Lists!$E$2,IF(RepPF!$L$4&lt;&gt;"",IF($C1871=RepPF!$L$4,RepPF!$L$4,0),Lists!$E$2))</f>
        <v>Все объекты</v>
      </c>
    </row>
    <row r="1872" spans="12:20" x14ac:dyDescent="0.25">
      <c r="L1872" s="1">
        <f>IF(OR(B1872=0,B1872=""),0,IF(COUNTIFS(Items!$E:$E,J1872,Items!$F:$F,K1872)+COUNTIFS(Items!$J:$J,J1872,Items!$K:$K,K1872)+COUNTIFS(Items!$O:$O,J1872,Items!$P:$P,K1872)=1,0,1))</f>
        <v>0</v>
      </c>
      <c r="T1872" s="10" t="str">
        <f>IF(RepPF!$L$4=Lists!$E$2,Lists!$E$2,IF(RepPF!$L$4&lt;&gt;"",IF($C1872=RepPF!$L$4,RepPF!$L$4,0),Lists!$E$2))</f>
        <v>Все объекты</v>
      </c>
    </row>
    <row r="1873" spans="12:20" x14ac:dyDescent="0.25">
      <c r="L1873" s="1">
        <f>IF(OR(B1873=0,B1873=""),0,IF(COUNTIFS(Items!$E:$E,J1873,Items!$F:$F,K1873)+COUNTIFS(Items!$J:$J,J1873,Items!$K:$K,K1873)+COUNTIFS(Items!$O:$O,J1873,Items!$P:$P,K1873)=1,0,1))</f>
        <v>0</v>
      </c>
      <c r="T1873" s="10" t="str">
        <f>IF(RepPF!$L$4=Lists!$E$2,Lists!$E$2,IF(RepPF!$L$4&lt;&gt;"",IF($C1873=RepPF!$L$4,RepPF!$L$4,0),Lists!$E$2))</f>
        <v>Все объекты</v>
      </c>
    </row>
    <row r="1874" spans="12:20" x14ac:dyDescent="0.25">
      <c r="L1874" s="1">
        <f>IF(OR(B1874=0,B1874=""),0,IF(COUNTIFS(Items!$E:$E,J1874,Items!$F:$F,K1874)+COUNTIFS(Items!$J:$J,J1874,Items!$K:$K,K1874)+COUNTIFS(Items!$O:$O,J1874,Items!$P:$P,K1874)=1,0,1))</f>
        <v>0</v>
      </c>
      <c r="T1874" s="10" t="str">
        <f>IF(RepPF!$L$4=Lists!$E$2,Lists!$E$2,IF(RepPF!$L$4&lt;&gt;"",IF($C1874=RepPF!$L$4,RepPF!$L$4,0),Lists!$E$2))</f>
        <v>Все объекты</v>
      </c>
    </row>
    <row r="1875" spans="12:20" x14ac:dyDescent="0.25">
      <c r="L1875" s="1">
        <f>IF(OR(B1875=0,B1875=""),0,IF(COUNTIFS(Items!$E:$E,J1875,Items!$F:$F,K1875)+COUNTIFS(Items!$J:$J,J1875,Items!$K:$K,K1875)+COUNTIFS(Items!$O:$O,J1875,Items!$P:$P,K1875)=1,0,1))</f>
        <v>0</v>
      </c>
      <c r="T1875" s="10" t="str">
        <f>IF(RepPF!$L$4=Lists!$E$2,Lists!$E$2,IF(RepPF!$L$4&lt;&gt;"",IF($C1875=RepPF!$L$4,RepPF!$L$4,0),Lists!$E$2))</f>
        <v>Все объекты</v>
      </c>
    </row>
    <row r="1876" spans="12:20" x14ac:dyDescent="0.25">
      <c r="L1876" s="1">
        <f>IF(OR(B1876=0,B1876=""),0,IF(COUNTIFS(Items!$E:$E,J1876,Items!$F:$F,K1876)+COUNTIFS(Items!$J:$J,J1876,Items!$K:$K,K1876)+COUNTIFS(Items!$O:$O,J1876,Items!$P:$P,K1876)=1,0,1))</f>
        <v>0</v>
      </c>
      <c r="T1876" s="10" t="str">
        <f>IF(RepPF!$L$4=Lists!$E$2,Lists!$E$2,IF(RepPF!$L$4&lt;&gt;"",IF($C1876=RepPF!$L$4,RepPF!$L$4,0),Lists!$E$2))</f>
        <v>Все объекты</v>
      </c>
    </row>
    <row r="1877" spans="12:20" x14ac:dyDescent="0.25">
      <c r="L1877" s="1">
        <f>IF(OR(B1877=0,B1877=""),0,IF(COUNTIFS(Items!$E:$E,J1877,Items!$F:$F,K1877)+COUNTIFS(Items!$J:$J,J1877,Items!$K:$K,K1877)+COUNTIFS(Items!$O:$O,J1877,Items!$P:$P,K1877)=1,0,1))</f>
        <v>0</v>
      </c>
      <c r="T1877" s="10" t="str">
        <f>IF(RepPF!$L$4=Lists!$E$2,Lists!$E$2,IF(RepPF!$L$4&lt;&gt;"",IF($C1877=RepPF!$L$4,RepPF!$L$4,0),Lists!$E$2))</f>
        <v>Все объекты</v>
      </c>
    </row>
    <row r="1878" spans="12:20" x14ac:dyDescent="0.25">
      <c r="L1878" s="1">
        <f>IF(OR(B1878=0,B1878=""),0,IF(COUNTIFS(Items!$E:$E,J1878,Items!$F:$F,K1878)+COUNTIFS(Items!$J:$J,J1878,Items!$K:$K,K1878)+COUNTIFS(Items!$O:$O,J1878,Items!$P:$P,K1878)=1,0,1))</f>
        <v>0</v>
      </c>
      <c r="T1878" s="10" t="str">
        <f>IF(RepPF!$L$4=Lists!$E$2,Lists!$E$2,IF(RepPF!$L$4&lt;&gt;"",IF($C1878=RepPF!$L$4,RepPF!$L$4,0),Lists!$E$2))</f>
        <v>Все объекты</v>
      </c>
    </row>
    <row r="1879" spans="12:20" x14ac:dyDescent="0.25">
      <c r="L1879" s="1">
        <f>IF(OR(B1879=0,B1879=""),0,IF(COUNTIFS(Items!$E:$E,J1879,Items!$F:$F,K1879)+COUNTIFS(Items!$J:$J,J1879,Items!$K:$K,K1879)+COUNTIFS(Items!$O:$O,J1879,Items!$P:$P,K1879)=1,0,1))</f>
        <v>0</v>
      </c>
      <c r="T1879" s="10" t="str">
        <f>IF(RepPF!$L$4=Lists!$E$2,Lists!$E$2,IF(RepPF!$L$4&lt;&gt;"",IF($C1879=RepPF!$L$4,RepPF!$L$4,0),Lists!$E$2))</f>
        <v>Все объекты</v>
      </c>
    </row>
    <row r="1880" spans="12:20" x14ac:dyDescent="0.25">
      <c r="L1880" s="1">
        <f>IF(OR(B1880=0,B1880=""),0,IF(COUNTIFS(Items!$E:$E,J1880,Items!$F:$F,K1880)+COUNTIFS(Items!$J:$J,J1880,Items!$K:$K,K1880)+COUNTIFS(Items!$O:$O,J1880,Items!$P:$P,K1880)=1,0,1))</f>
        <v>0</v>
      </c>
      <c r="T1880" s="10" t="str">
        <f>IF(RepPF!$L$4=Lists!$E$2,Lists!$E$2,IF(RepPF!$L$4&lt;&gt;"",IF($C1880=RepPF!$L$4,RepPF!$L$4,0),Lists!$E$2))</f>
        <v>Все объекты</v>
      </c>
    </row>
    <row r="1881" spans="12:20" x14ac:dyDescent="0.25">
      <c r="L1881" s="1">
        <f>IF(OR(B1881=0,B1881=""),0,IF(COUNTIFS(Items!$E:$E,J1881,Items!$F:$F,K1881)+COUNTIFS(Items!$J:$J,J1881,Items!$K:$K,K1881)+COUNTIFS(Items!$O:$O,J1881,Items!$P:$P,K1881)=1,0,1))</f>
        <v>0</v>
      </c>
      <c r="T1881" s="10" t="str">
        <f>IF(RepPF!$L$4=Lists!$E$2,Lists!$E$2,IF(RepPF!$L$4&lt;&gt;"",IF($C1881=RepPF!$L$4,RepPF!$L$4,0),Lists!$E$2))</f>
        <v>Все объекты</v>
      </c>
    </row>
    <row r="1882" spans="12:20" x14ac:dyDescent="0.25">
      <c r="L1882" s="1">
        <f>IF(OR(B1882=0,B1882=""),0,IF(COUNTIFS(Items!$E:$E,J1882,Items!$F:$F,K1882)+COUNTIFS(Items!$J:$J,J1882,Items!$K:$K,K1882)+COUNTIFS(Items!$O:$O,J1882,Items!$P:$P,K1882)=1,0,1))</f>
        <v>0</v>
      </c>
      <c r="T1882" s="10" t="str">
        <f>IF(RepPF!$L$4=Lists!$E$2,Lists!$E$2,IF(RepPF!$L$4&lt;&gt;"",IF($C1882=RepPF!$L$4,RepPF!$L$4,0),Lists!$E$2))</f>
        <v>Все объекты</v>
      </c>
    </row>
    <row r="1883" spans="12:20" x14ac:dyDescent="0.25">
      <c r="L1883" s="1">
        <f>IF(OR(B1883=0,B1883=""),0,IF(COUNTIFS(Items!$E:$E,J1883,Items!$F:$F,K1883)+COUNTIFS(Items!$J:$J,J1883,Items!$K:$K,K1883)+COUNTIFS(Items!$O:$O,J1883,Items!$P:$P,K1883)=1,0,1))</f>
        <v>0</v>
      </c>
      <c r="T1883" s="10" t="str">
        <f>IF(RepPF!$L$4=Lists!$E$2,Lists!$E$2,IF(RepPF!$L$4&lt;&gt;"",IF($C1883=RepPF!$L$4,RepPF!$L$4,0),Lists!$E$2))</f>
        <v>Все объекты</v>
      </c>
    </row>
    <row r="1884" spans="12:20" x14ac:dyDescent="0.25">
      <c r="L1884" s="1">
        <f>IF(OR(B1884=0,B1884=""),0,IF(COUNTIFS(Items!$E:$E,J1884,Items!$F:$F,K1884)+COUNTIFS(Items!$J:$J,J1884,Items!$K:$K,K1884)+COUNTIFS(Items!$O:$O,J1884,Items!$P:$P,K1884)=1,0,1))</f>
        <v>0</v>
      </c>
      <c r="T1884" s="10" t="str">
        <f>IF(RepPF!$L$4=Lists!$E$2,Lists!$E$2,IF(RepPF!$L$4&lt;&gt;"",IF($C1884=RepPF!$L$4,RepPF!$L$4,0),Lists!$E$2))</f>
        <v>Все объекты</v>
      </c>
    </row>
    <row r="1885" spans="12:20" x14ac:dyDescent="0.25">
      <c r="L1885" s="1">
        <f>IF(OR(B1885=0,B1885=""),0,IF(COUNTIFS(Items!$E:$E,J1885,Items!$F:$F,K1885)+COUNTIFS(Items!$J:$J,J1885,Items!$K:$K,K1885)+COUNTIFS(Items!$O:$O,J1885,Items!$P:$P,K1885)=1,0,1))</f>
        <v>0</v>
      </c>
      <c r="T1885" s="10" t="str">
        <f>IF(RepPF!$L$4=Lists!$E$2,Lists!$E$2,IF(RepPF!$L$4&lt;&gt;"",IF($C1885=RepPF!$L$4,RepPF!$L$4,0),Lists!$E$2))</f>
        <v>Все объекты</v>
      </c>
    </row>
    <row r="1886" spans="12:20" x14ac:dyDescent="0.25">
      <c r="L1886" s="1">
        <f>IF(OR(B1886=0,B1886=""),0,IF(COUNTIFS(Items!$E:$E,J1886,Items!$F:$F,K1886)+COUNTIFS(Items!$J:$J,J1886,Items!$K:$K,K1886)+COUNTIFS(Items!$O:$O,J1886,Items!$P:$P,K1886)=1,0,1))</f>
        <v>0</v>
      </c>
      <c r="T1886" s="10" t="str">
        <f>IF(RepPF!$L$4=Lists!$E$2,Lists!$E$2,IF(RepPF!$L$4&lt;&gt;"",IF($C1886=RepPF!$L$4,RepPF!$L$4,0),Lists!$E$2))</f>
        <v>Все объекты</v>
      </c>
    </row>
    <row r="1887" spans="12:20" x14ac:dyDescent="0.25">
      <c r="L1887" s="1">
        <f>IF(OR(B1887=0,B1887=""),0,IF(COUNTIFS(Items!$E:$E,J1887,Items!$F:$F,K1887)+COUNTIFS(Items!$J:$J,J1887,Items!$K:$K,K1887)+COUNTIFS(Items!$O:$O,J1887,Items!$P:$P,K1887)=1,0,1))</f>
        <v>0</v>
      </c>
      <c r="T1887" s="10" t="str">
        <f>IF(RepPF!$L$4=Lists!$E$2,Lists!$E$2,IF(RepPF!$L$4&lt;&gt;"",IF($C1887=RepPF!$L$4,RepPF!$L$4,0),Lists!$E$2))</f>
        <v>Все объекты</v>
      </c>
    </row>
    <row r="1888" spans="12:20" x14ac:dyDescent="0.25">
      <c r="L1888" s="1">
        <f>IF(OR(B1888=0,B1888=""),0,IF(COUNTIFS(Items!$E:$E,J1888,Items!$F:$F,K1888)+COUNTIFS(Items!$J:$J,J1888,Items!$K:$K,K1888)+COUNTIFS(Items!$O:$O,J1888,Items!$P:$P,K1888)=1,0,1))</f>
        <v>0</v>
      </c>
      <c r="T1888" s="10" t="str">
        <f>IF(RepPF!$L$4=Lists!$E$2,Lists!$E$2,IF(RepPF!$L$4&lt;&gt;"",IF($C1888=RepPF!$L$4,RepPF!$L$4,0),Lists!$E$2))</f>
        <v>Все объекты</v>
      </c>
    </row>
    <row r="1889" spans="12:20" x14ac:dyDescent="0.25">
      <c r="L1889" s="1">
        <f>IF(OR(B1889=0,B1889=""),0,IF(COUNTIFS(Items!$E:$E,J1889,Items!$F:$F,K1889)+COUNTIFS(Items!$J:$J,J1889,Items!$K:$K,K1889)+COUNTIFS(Items!$O:$O,J1889,Items!$P:$P,K1889)=1,0,1))</f>
        <v>0</v>
      </c>
      <c r="T1889" s="10" t="str">
        <f>IF(RepPF!$L$4=Lists!$E$2,Lists!$E$2,IF(RepPF!$L$4&lt;&gt;"",IF($C1889=RepPF!$L$4,RepPF!$L$4,0),Lists!$E$2))</f>
        <v>Все объекты</v>
      </c>
    </row>
    <row r="1890" spans="12:20" x14ac:dyDescent="0.25">
      <c r="L1890" s="1">
        <f>IF(OR(B1890=0,B1890=""),0,IF(COUNTIFS(Items!$E:$E,J1890,Items!$F:$F,K1890)+COUNTIFS(Items!$J:$J,J1890,Items!$K:$K,K1890)+COUNTIFS(Items!$O:$O,J1890,Items!$P:$P,K1890)=1,0,1))</f>
        <v>0</v>
      </c>
      <c r="T1890" s="10" t="str">
        <f>IF(RepPF!$L$4=Lists!$E$2,Lists!$E$2,IF(RepPF!$L$4&lt;&gt;"",IF($C1890=RepPF!$L$4,RepPF!$L$4,0),Lists!$E$2))</f>
        <v>Все объекты</v>
      </c>
    </row>
    <row r="1891" spans="12:20" x14ac:dyDescent="0.25">
      <c r="L1891" s="1">
        <f>IF(OR(B1891=0,B1891=""),0,IF(COUNTIFS(Items!$E:$E,J1891,Items!$F:$F,K1891)+COUNTIFS(Items!$J:$J,J1891,Items!$K:$K,K1891)+COUNTIFS(Items!$O:$O,J1891,Items!$P:$P,K1891)=1,0,1))</f>
        <v>0</v>
      </c>
      <c r="T1891" s="10" t="str">
        <f>IF(RepPF!$L$4=Lists!$E$2,Lists!$E$2,IF(RepPF!$L$4&lt;&gt;"",IF($C1891=RepPF!$L$4,RepPF!$L$4,0),Lists!$E$2))</f>
        <v>Все объекты</v>
      </c>
    </row>
    <row r="1892" spans="12:20" x14ac:dyDescent="0.25">
      <c r="L1892" s="1">
        <f>IF(OR(B1892=0,B1892=""),0,IF(COUNTIFS(Items!$E:$E,J1892,Items!$F:$F,K1892)+COUNTIFS(Items!$J:$J,J1892,Items!$K:$K,K1892)+COUNTIFS(Items!$O:$O,J1892,Items!$P:$P,K1892)=1,0,1))</f>
        <v>0</v>
      </c>
      <c r="T1892" s="10" t="str">
        <f>IF(RepPF!$L$4=Lists!$E$2,Lists!$E$2,IF(RepPF!$L$4&lt;&gt;"",IF($C1892=RepPF!$L$4,RepPF!$L$4,0),Lists!$E$2))</f>
        <v>Все объекты</v>
      </c>
    </row>
    <row r="1893" spans="12:20" x14ac:dyDescent="0.25">
      <c r="L1893" s="1">
        <f>IF(OR(B1893=0,B1893=""),0,IF(COUNTIFS(Items!$E:$E,J1893,Items!$F:$F,K1893)+COUNTIFS(Items!$J:$J,J1893,Items!$K:$K,K1893)+COUNTIFS(Items!$O:$O,J1893,Items!$P:$P,K1893)=1,0,1))</f>
        <v>0</v>
      </c>
      <c r="T1893" s="10" t="str">
        <f>IF(RepPF!$L$4=Lists!$E$2,Lists!$E$2,IF(RepPF!$L$4&lt;&gt;"",IF($C1893=RepPF!$L$4,RepPF!$L$4,0),Lists!$E$2))</f>
        <v>Все объекты</v>
      </c>
    </row>
    <row r="1894" spans="12:20" x14ac:dyDescent="0.25">
      <c r="L1894" s="1">
        <f>IF(OR(B1894=0,B1894=""),0,IF(COUNTIFS(Items!$E:$E,J1894,Items!$F:$F,K1894)+COUNTIFS(Items!$J:$J,J1894,Items!$K:$K,K1894)+COUNTIFS(Items!$O:$O,J1894,Items!$P:$P,K1894)=1,0,1))</f>
        <v>0</v>
      </c>
      <c r="T1894" s="10" t="str">
        <f>IF(RepPF!$L$4=Lists!$E$2,Lists!$E$2,IF(RepPF!$L$4&lt;&gt;"",IF($C1894=RepPF!$L$4,RepPF!$L$4,0),Lists!$E$2))</f>
        <v>Все объекты</v>
      </c>
    </row>
    <row r="1895" spans="12:20" x14ac:dyDescent="0.25">
      <c r="L1895" s="1">
        <f>IF(OR(B1895=0,B1895=""),0,IF(COUNTIFS(Items!$E:$E,J1895,Items!$F:$F,K1895)+COUNTIFS(Items!$J:$J,J1895,Items!$K:$K,K1895)+COUNTIFS(Items!$O:$O,J1895,Items!$P:$P,K1895)=1,0,1))</f>
        <v>0</v>
      </c>
      <c r="T1895" s="10" t="str">
        <f>IF(RepPF!$L$4=Lists!$E$2,Lists!$E$2,IF(RepPF!$L$4&lt;&gt;"",IF($C1895=RepPF!$L$4,RepPF!$L$4,0),Lists!$E$2))</f>
        <v>Все объекты</v>
      </c>
    </row>
    <row r="1896" spans="12:20" x14ac:dyDescent="0.25">
      <c r="L1896" s="1">
        <f>IF(OR(B1896=0,B1896=""),0,IF(COUNTIFS(Items!$E:$E,J1896,Items!$F:$F,K1896)+COUNTIFS(Items!$J:$J,J1896,Items!$K:$K,K1896)+COUNTIFS(Items!$O:$O,J1896,Items!$P:$P,K1896)=1,0,1))</f>
        <v>0</v>
      </c>
      <c r="T1896" s="10" t="str">
        <f>IF(RepPF!$L$4=Lists!$E$2,Lists!$E$2,IF(RepPF!$L$4&lt;&gt;"",IF($C1896=RepPF!$L$4,RepPF!$L$4,0),Lists!$E$2))</f>
        <v>Все объекты</v>
      </c>
    </row>
    <row r="1897" spans="12:20" x14ac:dyDescent="0.25">
      <c r="L1897" s="1">
        <f>IF(OR(B1897=0,B1897=""),0,IF(COUNTIFS(Items!$E:$E,J1897,Items!$F:$F,K1897)+COUNTIFS(Items!$J:$J,J1897,Items!$K:$K,K1897)+COUNTIFS(Items!$O:$O,J1897,Items!$P:$P,K1897)=1,0,1))</f>
        <v>0</v>
      </c>
      <c r="T1897" s="10" t="str">
        <f>IF(RepPF!$L$4=Lists!$E$2,Lists!$E$2,IF(RepPF!$L$4&lt;&gt;"",IF($C1897=RepPF!$L$4,RepPF!$L$4,0),Lists!$E$2))</f>
        <v>Все объекты</v>
      </c>
    </row>
    <row r="1898" spans="12:20" x14ac:dyDescent="0.25">
      <c r="L1898" s="1">
        <f>IF(OR(B1898=0,B1898=""),0,IF(COUNTIFS(Items!$E:$E,J1898,Items!$F:$F,K1898)+COUNTIFS(Items!$J:$J,J1898,Items!$K:$K,K1898)+COUNTIFS(Items!$O:$O,J1898,Items!$P:$P,K1898)=1,0,1))</f>
        <v>0</v>
      </c>
      <c r="T1898" s="10" t="str">
        <f>IF(RepPF!$L$4=Lists!$E$2,Lists!$E$2,IF(RepPF!$L$4&lt;&gt;"",IF($C1898=RepPF!$L$4,RepPF!$L$4,0),Lists!$E$2))</f>
        <v>Все объекты</v>
      </c>
    </row>
    <row r="1899" spans="12:20" x14ac:dyDescent="0.25">
      <c r="L1899" s="1">
        <f>IF(OR(B1899=0,B1899=""),0,IF(COUNTIFS(Items!$E:$E,J1899,Items!$F:$F,K1899)+COUNTIFS(Items!$J:$J,J1899,Items!$K:$K,K1899)+COUNTIFS(Items!$O:$O,J1899,Items!$P:$P,K1899)=1,0,1))</f>
        <v>0</v>
      </c>
      <c r="T1899" s="10" t="str">
        <f>IF(RepPF!$L$4=Lists!$E$2,Lists!$E$2,IF(RepPF!$L$4&lt;&gt;"",IF($C1899=RepPF!$L$4,RepPF!$L$4,0),Lists!$E$2))</f>
        <v>Все объекты</v>
      </c>
    </row>
    <row r="1900" spans="12:20" x14ac:dyDescent="0.25">
      <c r="L1900" s="1">
        <f>IF(OR(B1900=0,B1900=""),0,IF(COUNTIFS(Items!$E:$E,J1900,Items!$F:$F,K1900)+COUNTIFS(Items!$J:$J,J1900,Items!$K:$K,K1900)+COUNTIFS(Items!$O:$O,J1900,Items!$P:$P,K1900)=1,0,1))</f>
        <v>0</v>
      </c>
      <c r="T1900" s="10" t="str">
        <f>IF(RepPF!$L$4=Lists!$E$2,Lists!$E$2,IF(RepPF!$L$4&lt;&gt;"",IF($C1900=RepPF!$L$4,RepPF!$L$4,0),Lists!$E$2))</f>
        <v>Все объекты</v>
      </c>
    </row>
    <row r="1901" spans="12:20" x14ac:dyDescent="0.25">
      <c r="L1901" s="1">
        <f>IF(OR(B1901=0,B1901=""),0,IF(COUNTIFS(Items!$E:$E,J1901,Items!$F:$F,K1901)+COUNTIFS(Items!$J:$J,J1901,Items!$K:$K,K1901)+COUNTIFS(Items!$O:$O,J1901,Items!$P:$P,K1901)=1,0,1))</f>
        <v>0</v>
      </c>
      <c r="T1901" s="10" t="str">
        <f>IF(RepPF!$L$4=Lists!$E$2,Lists!$E$2,IF(RepPF!$L$4&lt;&gt;"",IF($C1901=RepPF!$L$4,RepPF!$L$4,0),Lists!$E$2))</f>
        <v>Все объекты</v>
      </c>
    </row>
    <row r="1902" spans="12:20" x14ac:dyDescent="0.25">
      <c r="L1902" s="1">
        <f>IF(OR(B1902=0,B1902=""),0,IF(COUNTIFS(Items!$E:$E,J1902,Items!$F:$F,K1902)+COUNTIFS(Items!$J:$J,J1902,Items!$K:$K,K1902)+COUNTIFS(Items!$O:$O,J1902,Items!$P:$P,K1902)=1,0,1))</f>
        <v>0</v>
      </c>
      <c r="T1902" s="10" t="str">
        <f>IF(RepPF!$L$4=Lists!$E$2,Lists!$E$2,IF(RepPF!$L$4&lt;&gt;"",IF($C1902=RepPF!$L$4,RepPF!$L$4,0),Lists!$E$2))</f>
        <v>Все объекты</v>
      </c>
    </row>
    <row r="1903" spans="12:20" x14ac:dyDescent="0.25">
      <c r="L1903" s="1">
        <f>IF(OR(B1903=0,B1903=""),0,IF(COUNTIFS(Items!$E:$E,J1903,Items!$F:$F,K1903)+COUNTIFS(Items!$J:$J,J1903,Items!$K:$K,K1903)+COUNTIFS(Items!$O:$O,J1903,Items!$P:$P,K1903)=1,0,1))</f>
        <v>0</v>
      </c>
      <c r="T1903" s="10" t="str">
        <f>IF(RepPF!$L$4=Lists!$E$2,Lists!$E$2,IF(RepPF!$L$4&lt;&gt;"",IF($C1903=RepPF!$L$4,RepPF!$L$4,0),Lists!$E$2))</f>
        <v>Все объекты</v>
      </c>
    </row>
    <row r="1904" spans="12:20" x14ac:dyDescent="0.25">
      <c r="L1904" s="1">
        <f>IF(OR(B1904=0,B1904=""),0,IF(COUNTIFS(Items!$E:$E,J1904,Items!$F:$F,K1904)+COUNTIFS(Items!$J:$J,J1904,Items!$K:$K,K1904)+COUNTIFS(Items!$O:$O,J1904,Items!$P:$P,K1904)=1,0,1))</f>
        <v>0</v>
      </c>
      <c r="T1904" s="10" t="str">
        <f>IF(RepPF!$L$4=Lists!$E$2,Lists!$E$2,IF(RepPF!$L$4&lt;&gt;"",IF($C1904=RepPF!$L$4,RepPF!$L$4,0),Lists!$E$2))</f>
        <v>Все объекты</v>
      </c>
    </row>
    <row r="1905" spans="12:20" x14ac:dyDescent="0.25">
      <c r="L1905" s="1">
        <f>IF(OR(B1905=0,B1905=""),0,IF(COUNTIFS(Items!$E:$E,J1905,Items!$F:$F,K1905)+COUNTIFS(Items!$J:$J,J1905,Items!$K:$K,K1905)+COUNTIFS(Items!$O:$O,J1905,Items!$P:$P,K1905)=1,0,1))</f>
        <v>0</v>
      </c>
      <c r="T1905" s="10" t="str">
        <f>IF(RepPF!$L$4=Lists!$E$2,Lists!$E$2,IF(RepPF!$L$4&lt;&gt;"",IF($C1905=RepPF!$L$4,RepPF!$L$4,0),Lists!$E$2))</f>
        <v>Все объекты</v>
      </c>
    </row>
    <row r="1906" spans="12:20" x14ac:dyDescent="0.25">
      <c r="L1906" s="1">
        <f>IF(OR(B1906=0,B1906=""),0,IF(COUNTIFS(Items!$E:$E,J1906,Items!$F:$F,K1906)+COUNTIFS(Items!$J:$J,J1906,Items!$K:$K,K1906)+COUNTIFS(Items!$O:$O,J1906,Items!$P:$P,K1906)=1,0,1))</f>
        <v>0</v>
      </c>
      <c r="T1906" s="10" t="str">
        <f>IF(RepPF!$L$4=Lists!$E$2,Lists!$E$2,IF(RepPF!$L$4&lt;&gt;"",IF($C1906=RepPF!$L$4,RepPF!$L$4,0),Lists!$E$2))</f>
        <v>Все объекты</v>
      </c>
    </row>
    <row r="1907" spans="12:20" x14ac:dyDescent="0.25">
      <c r="L1907" s="1">
        <f>IF(OR(B1907=0,B1907=""),0,IF(COUNTIFS(Items!$E:$E,J1907,Items!$F:$F,K1907)+COUNTIFS(Items!$J:$J,J1907,Items!$K:$K,K1907)+COUNTIFS(Items!$O:$O,J1907,Items!$P:$P,K1907)=1,0,1))</f>
        <v>0</v>
      </c>
      <c r="T1907" s="10" t="str">
        <f>IF(RepPF!$L$4=Lists!$E$2,Lists!$E$2,IF(RepPF!$L$4&lt;&gt;"",IF($C1907=RepPF!$L$4,RepPF!$L$4,0),Lists!$E$2))</f>
        <v>Все объекты</v>
      </c>
    </row>
    <row r="1908" spans="12:20" x14ac:dyDescent="0.25">
      <c r="L1908" s="1">
        <f>IF(OR(B1908=0,B1908=""),0,IF(COUNTIFS(Items!$E:$E,J1908,Items!$F:$F,K1908)+COUNTIFS(Items!$J:$J,J1908,Items!$K:$K,K1908)+COUNTIFS(Items!$O:$O,J1908,Items!$P:$P,K1908)=1,0,1))</f>
        <v>0</v>
      </c>
      <c r="T1908" s="10" t="str">
        <f>IF(RepPF!$L$4=Lists!$E$2,Lists!$E$2,IF(RepPF!$L$4&lt;&gt;"",IF($C1908=RepPF!$L$4,RepPF!$L$4,0),Lists!$E$2))</f>
        <v>Все объекты</v>
      </c>
    </row>
    <row r="1909" spans="12:20" x14ac:dyDescent="0.25">
      <c r="L1909" s="1">
        <f>IF(OR(B1909=0,B1909=""),0,IF(COUNTIFS(Items!$E:$E,J1909,Items!$F:$F,K1909)+COUNTIFS(Items!$J:$J,J1909,Items!$K:$K,K1909)+COUNTIFS(Items!$O:$O,J1909,Items!$P:$P,K1909)=1,0,1))</f>
        <v>0</v>
      </c>
      <c r="T1909" s="10" t="str">
        <f>IF(RepPF!$L$4=Lists!$E$2,Lists!$E$2,IF(RepPF!$L$4&lt;&gt;"",IF($C1909=RepPF!$L$4,RepPF!$L$4,0),Lists!$E$2))</f>
        <v>Все объекты</v>
      </c>
    </row>
    <row r="1910" spans="12:20" x14ac:dyDescent="0.25">
      <c r="L1910" s="1">
        <f>IF(OR(B1910=0,B1910=""),0,IF(COUNTIFS(Items!$E:$E,J1910,Items!$F:$F,K1910)+COUNTIFS(Items!$J:$J,J1910,Items!$K:$K,K1910)+COUNTIFS(Items!$O:$O,J1910,Items!$P:$P,K1910)=1,0,1))</f>
        <v>0</v>
      </c>
      <c r="T1910" s="10" t="str">
        <f>IF(RepPF!$L$4=Lists!$E$2,Lists!$E$2,IF(RepPF!$L$4&lt;&gt;"",IF($C1910=RepPF!$L$4,RepPF!$L$4,0),Lists!$E$2))</f>
        <v>Все объекты</v>
      </c>
    </row>
    <row r="1911" spans="12:20" x14ac:dyDescent="0.25">
      <c r="L1911" s="1">
        <f>IF(OR(B1911=0,B1911=""),0,IF(COUNTIFS(Items!$E:$E,J1911,Items!$F:$F,K1911)+COUNTIFS(Items!$J:$J,J1911,Items!$K:$K,K1911)+COUNTIFS(Items!$O:$O,J1911,Items!$P:$P,K1911)=1,0,1))</f>
        <v>0</v>
      </c>
      <c r="T1911" s="10" t="str">
        <f>IF(RepPF!$L$4=Lists!$E$2,Lists!$E$2,IF(RepPF!$L$4&lt;&gt;"",IF($C1911=RepPF!$L$4,RepPF!$L$4,0),Lists!$E$2))</f>
        <v>Все объекты</v>
      </c>
    </row>
    <row r="1912" spans="12:20" x14ac:dyDescent="0.25">
      <c r="L1912" s="1">
        <f>IF(OR(B1912=0,B1912=""),0,IF(COUNTIFS(Items!$E:$E,J1912,Items!$F:$F,K1912)+COUNTIFS(Items!$J:$J,J1912,Items!$K:$K,K1912)+COUNTIFS(Items!$O:$O,J1912,Items!$P:$P,K1912)=1,0,1))</f>
        <v>0</v>
      </c>
      <c r="T1912" s="10" t="str">
        <f>IF(RepPF!$L$4=Lists!$E$2,Lists!$E$2,IF(RepPF!$L$4&lt;&gt;"",IF($C1912=RepPF!$L$4,RepPF!$L$4,0),Lists!$E$2))</f>
        <v>Все объекты</v>
      </c>
    </row>
    <row r="1913" spans="12:20" x14ac:dyDescent="0.25">
      <c r="L1913" s="1">
        <f>IF(OR(B1913=0,B1913=""),0,IF(COUNTIFS(Items!$E:$E,J1913,Items!$F:$F,K1913)+COUNTIFS(Items!$J:$J,J1913,Items!$K:$K,K1913)+COUNTIFS(Items!$O:$O,J1913,Items!$P:$P,K1913)=1,0,1))</f>
        <v>0</v>
      </c>
      <c r="T1913" s="10" t="str">
        <f>IF(RepPF!$L$4=Lists!$E$2,Lists!$E$2,IF(RepPF!$L$4&lt;&gt;"",IF($C1913=RepPF!$L$4,RepPF!$L$4,0),Lists!$E$2))</f>
        <v>Все объекты</v>
      </c>
    </row>
    <row r="1914" spans="12:20" x14ac:dyDescent="0.25">
      <c r="L1914" s="1">
        <f>IF(OR(B1914=0,B1914=""),0,IF(COUNTIFS(Items!$E:$E,J1914,Items!$F:$F,K1914)+COUNTIFS(Items!$J:$J,J1914,Items!$K:$K,K1914)+COUNTIFS(Items!$O:$O,J1914,Items!$P:$P,K1914)=1,0,1))</f>
        <v>0</v>
      </c>
      <c r="T1914" s="10" t="str">
        <f>IF(RepPF!$L$4=Lists!$E$2,Lists!$E$2,IF(RepPF!$L$4&lt;&gt;"",IF($C1914=RepPF!$L$4,RepPF!$L$4,0),Lists!$E$2))</f>
        <v>Все объекты</v>
      </c>
    </row>
    <row r="1915" spans="12:20" x14ac:dyDescent="0.25">
      <c r="L1915" s="1">
        <f>IF(OR(B1915=0,B1915=""),0,IF(COUNTIFS(Items!$E:$E,J1915,Items!$F:$F,K1915)+COUNTIFS(Items!$J:$J,J1915,Items!$K:$K,K1915)+COUNTIFS(Items!$O:$O,J1915,Items!$P:$P,K1915)=1,0,1))</f>
        <v>0</v>
      </c>
      <c r="T1915" s="10" t="str">
        <f>IF(RepPF!$L$4=Lists!$E$2,Lists!$E$2,IF(RepPF!$L$4&lt;&gt;"",IF($C1915=RepPF!$L$4,RepPF!$L$4,0),Lists!$E$2))</f>
        <v>Все объекты</v>
      </c>
    </row>
    <row r="1916" spans="12:20" x14ac:dyDescent="0.25">
      <c r="L1916" s="1">
        <f>IF(OR(B1916=0,B1916=""),0,IF(COUNTIFS(Items!$E:$E,J1916,Items!$F:$F,K1916)+COUNTIFS(Items!$J:$J,J1916,Items!$K:$K,K1916)+COUNTIFS(Items!$O:$O,J1916,Items!$P:$P,K1916)=1,0,1))</f>
        <v>0</v>
      </c>
      <c r="T1916" s="10" t="str">
        <f>IF(RepPF!$L$4=Lists!$E$2,Lists!$E$2,IF(RepPF!$L$4&lt;&gt;"",IF($C1916=RepPF!$L$4,RepPF!$L$4,0),Lists!$E$2))</f>
        <v>Все объекты</v>
      </c>
    </row>
    <row r="1917" spans="12:20" x14ac:dyDescent="0.25">
      <c r="L1917" s="1">
        <f>IF(OR(B1917=0,B1917=""),0,IF(COUNTIFS(Items!$E:$E,J1917,Items!$F:$F,K1917)+COUNTIFS(Items!$J:$J,J1917,Items!$K:$K,K1917)+COUNTIFS(Items!$O:$O,J1917,Items!$P:$P,K1917)=1,0,1))</f>
        <v>0</v>
      </c>
      <c r="T1917" s="10" t="str">
        <f>IF(RepPF!$L$4=Lists!$E$2,Lists!$E$2,IF(RepPF!$L$4&lt;&gt;"",IF($C1917=RepPF!$L$4,RepPF!$L$4,0),Lists!$E$2))</f>
        <v>Все объекты</v>
      </c>
    </row>
    <row r="1918" spans="12:20" x14ac:dyDescent="0.25">
      <c r="L1918" s="1">
        <f>IF(OR(B1918=0,B1918=""),0,IF(COUNTIFS(Items!$E:$E,J1918,Items!$F:$F,K1918)+COUNTIFS(Items!$J:$J,J1918,Items!$K:$K,K1918)+COUNTIFS(Items!$O:$O,J1918,Items!$P:$P,K1918)=1,0,1))</f>
        <v>0</v>
      </c>
      <c r="T1918" s="10" t="str">
        <f>IF(RepPF!$L$4=Lists!$E$2,Lists!$E$2,IF(RepPF!$L$4&lt;&gt;"",IF($C1918=RepPF!$L$4,RepPF!$L$4,0),Lists!$E$2))</f>
        <v>Все объекты</v>
      </c>
    </row>
    <row r="1919" spans="12:20" x14ac:dyDescent="0.25">
      <c r="L1919" s="1">
        <f>IF(OR(B1919=0,B1919=""),0,IF(COUNTIFS(Items!$E:$E,J1919,Items!$F:$F,K1919)+COUNTIFS(Items!$J:$J,J1919,Items!$K:$K,K1919)+COUNTIFS(Items!$O:$O,J1919,Items!$P:$P,K1919)=1,0,1))</f>
        <v>0</v>
      </c>
      <c r="T1919" s="10" t="str">
        <f>IF(RepPF!$L$4=Lists!$E$2,Lists!$E$2,IF(RepPF!$L$4&lt;&gt;"",IF($C1919=RepPF!$L$4,RepPF!$L$4,0),Lists!$E$2))</f>
        <v>Все объекты</v>
      </c>
    </row>
    <row r="1920" spans="12:20" x14ac:dyDescent="0.25">
      <c r="L1920" s="1">
        <f>IF(OR(B1920=0,B1920=""),0,IF(COUNTIFS(Items!$E:$E,J1920,Items!$F:$F,K1920)+COUNTIFS(Items!$J:$J,J1920,Items!$K:$K,K1920)+COUNTIFS(Items!$O:$O,J1920,Items!$P:$P,K1920)=1,0,1))</f>
        <v>0</v>
      </c>
      <c r="T1920" s="10" t="str">
        <f>IF(RepPF!$L$4=Lists!$E$2,Lists!$E$2,IF(RepPF!$L$4&lt;&gt;"",IF($C1920=RepPF!$L$4,RepPF!$L$4,0),Lists!$E$2))</f>
        <v>Все объекты</v>
      </c>
    </row>
    <row r="1921" spans="12:20" x14ac:dyDescent="0.25">
      <c r="L1921" s="1">
        <f>IF(OR(B1921=0,B1921=""),0,IF(COUNTIFS(Items!$E:$E,J1921,Items!$F:$F,K1921)+COUNTIFS(Items!$J:$J,J1921,Items!$K:$K,K1921)+COUNTIFS(Items!$O:$O,J1921,Items!$P:$P,K1921)=1,0,1))</f>
        <v>0</v>
      </c>
      <c r="T1921" s="10" t="str">
        <f>IF(RepPF!$L$4=Lists!$E$2,Lists!$E$2,IF(RepPF!$L$4&lt;&gt;"",IF($C1921=RepPF!$L$4,RepPF!$L$4,0),Lists!$E$2))</f>
        <v>Все объекты</v>
      </c>
    </row>
    <row r="1922" spans="12:20" x14ac:dyDescent="0.25">
      <c r="L1922" s="1">
        <f>IF(OR(B1922=0,B1922=""),0,IF(COUNTIFS(Items!$E:$E,J1922,Items!$F:$F,K1922)+COUNTIFS(Items!$J:$J,J1922,Items!$K:$K,K1922)+COUNTIFS(Items!$O:$O,J1922,Items!$P:$P,K1922)=1,0,1))</f>
        <v>0</v>
      </c>
      <c r="T1922" s="10" t="str">
        <f>IF(RepPF!$L$4=Lists!$E$2,Lists!$E$2,IF(RepPF!$L$4&lt;&gt;"",IF($C1922=RepPF!$L$4,RepPF!$L$4,0),Lists!$E$2))</f>
        <v>Все объекты</v>
      </c>
    </row>
    <row r="1923" spans="12:20" x14ac:dyDescent="0.25">
      <c r="L1923" s="1">
        <f>IF(OR(B1923=0,B1923=""),0,IF(COUNTIFS(Items!$E:$E,J1923,Items!$F:$F,K1923)+COUNTIFS(Items!$J:$J,J1923,Items!$K:$K,K1923)+COUNTIFS(Items!$O:$O,J1923,Items!$P:$P,K1923)=1,0,1))</f>
        <v>0</v>
      </c>
      <c r="T1923" s="10" t="str">
        <f>IF(RepPF!$L$4=Lists!$E$2,Lists!$E$2,IF(RepPF!$L$4&lt;&gt;"",IF($C1923=RepPF!$L$4,RepPF!$L$4,0),Lists!$E$2))</f>
        <v>Все объекты</v>
      </c>
    </row>
    <row r="1924" spans="12:20" x14ac:dyDescent="0.25">
      <c r="L1924" s="1">
        <f>IF(OR(B1924=0,B1924=""),0,IF(COUNTIFS(Items!$E:$E,J1924,Items!$F:$F,K1924)+COUNTIFS(Items!$J:$J,J1924,Items!$K:$K,K1924)+COUNTIFS(Items!$O:$O,J1924,Items!$P:$P,K1924)=1,0,1))</f>
        <v>0</v>
      </c>
      <c r="T1924" s="10" t="str">
        <f>IF(RepPF!$L$4=Lists!$E$2,Lists!$E$2,IF(RepPF!$L$4&lt;&gt;"",IF($C1924=RepPF!$L$4,RepPF!$L$4,0),Lists!$E$2))</f>
        <v>Все объекты</v>
      </c>
    </row>
    <row r="1925" spans="12:20" x14ac:dyDescent="0.25">
      <c r="L1925" s="1">
        <f>IF(OR(B1925=0,B1925=""),0,IF(COUNTIFS(Items!$E:$E,J1925,Items!$F:$F,K1925)+COUNTIFS(Items!$J:$J,J1925,Items!$K:$K,K1925)+COUNTIFS(Items!$O:$O,J1925,Items!$P:$P,K1925)=1,0,1))</f>
        <v>0</v>
      </c>
      <c r="T1925" s="10" t="str">
        <f>IF(RepPF!$L$4=Lists!$E$2,Lists!$E$2,IF(RepPF!$L$4&lt;&gt;"",IF($C1925=RepPF!$L$4,RepPF!$L$4,0),Lists!$E$2))</f>
        <v>Все объекты</v>
      </c>
    </row>
    <row r="1926" spans="12:20" x14ac:dyDescent="0.25">
      <c r="L1926" s="1">
        <f>IF(OR(B1926=0,B1926=""),0,IF(COUNTIFS(Items!$E:$E,J1926,Items!$F:$F,K1926)+COUNTIFS(Items!$J:$J,J1926,Items!$K:$K,K1926)+COUNTIFS(Items!$O:$O,J1926,Items!$P:$P,K1926)=1,0,1))</f>
        <v>0</v>
      </c>
      <c r="T1926" s="10" t="str">
        <f>IF(RepPF!$L$4=Lists!$E$2,Lists!$E$2,IF(RepPF!$L$4&lt;&gt;"",IF($C1926=RepPF!$L$4,RepPF!$L$4,0),Lists!$E$2))</f>
        <v>Все объекты</v>
      </c>
    </row>
    <row r="1927" spans="12:20" x14ac:dyDescent="0.25">
      <c r="L1927" s="1">
        <f>IF(OR(B1927=0,B1927=""),0,IF(COUNTIFS(Items!$E:$E,J1927,Items!$F:$F,K1927)+COUNTIFS(Items!$J:$J,J1927,Items!$K:$K,K1927)+COUNTIFS(Items!$O:$O,J1927,Items!$P:$P,K1927)=1,0,1))</f>
        <v>0</v>
      </c>
      <c r="T1927" s="10" t="str">
        <f>IF(RepPF!$L$4=Lists!$E$2,Lists!$E$2,IF(RepPF!$L$4&lt;&gt;"",IF($C1927=RepPF!$L$4,RepPF!$L$4,0),Lists!$E$2))</f>
        <v>Все объекты</v>
      </c>
    </row>
    <row r="1928" spans="12:20" x14ac:dyDescent="0.25">
      <c r="L1928" s="1">
        <f>IF(OR(B1928=0,B1928=""),0,IF(COUNTIFS(Items!$E:$E,J1928,Items!$F:$F,K1928)+COUNTIFS(Items!$J:$J,J1928,Items!$K:$K,K1928)+COUNTIFS(Items!$O:$O,J1928,Items!$P:$P,K1928)=1,0,1))</f>
        <v>0</v>
      </c>
      <c r="T1928" s="10" t="str">
        <f>IF(RepPF!$L$4=Lists!$E$2,Lists!$E$2,IF(RepPF!$L$4&lt;&gt;"",IF($C1928=RepPF!$L$4,RepPF!$L$4,0),Lists!$E$2))</f>
        <v>Все объекты</v>
      </c>
    </row>
    <row r="1929" spans="12:20" x14ac:dyDescent="0.25">
      <c r="L1929" s="1">
        <f>IF(OR(B1929=0,B1929=""),0,IF(COUNTIFS(Items!$E:$E,J1929,Items!$F:$F,K1929)+COUNTIFS(Items!$J:$J,J1929,Items!$K:$K,K1929)+COUNTIFS(Items!$O:$O,J1929,Items!$P:$P,K1929)=1,0,1))</f>
        <v>0</v>
      </c>
      <c r="T1929" s="10" t="str">
        <f>IF(RepPF!$L$4=Lists!$E$2,Lists!$E$2,IF(RepPF!$L$4&lt;&gt;"",IF($C1929=RepPF!$L$4,RepPF!$L$4,0),Lists!$E$2))</f>
        <v>Все объекты</v>
      </c>
    </row>
    <row r="1930" spans="12:20" x14ac:dyDescent="0.25">
      <c r="L1930" s="1">
        <f>IF(OR(B1930=0,B1930=""),0,IF(COUNTIFS(Items!$E:$E,J1930,Items!$F:$F,K1930)+COUNTIFS(Items!$J:$J,J1930,Items!$K:$K,K1930)+COUNTIFS(Items!$O:$O,J1930,Items!$P:$P,K1930)=1,0,1))</f>
        <v>0</v>
      </c>
      <c r="T1930" s="10" t="str">
        <f>IF(RepPF!$L$4=Lists!$E$2,Lists!$E$2,IF(RepPF!$L$4&lt;&gt;"",IF($C1930=RepPF!$L$4,RepPF!$L$4,0),Lists!$E$2))</f>
        <v>Все объекты</v>
      </c>
    </row>
    <row r="1931" spans="12:20" x14ac:dyDescent="0.25">
      <c r="L1931" s="1">
        <f>IF(OR(B1931=0,B1931=""),0,IF(COUNTIFS(Items!$E:$E,J1931,Items!$F:$F,K1931)+COUNTIFS(Items!$J:$J,J1931,Items!$K:$K,K1931)+COUNTIFS(Items!$O:$O,J1931,Items!$P:$P,K1931)=1,0,1))</f>
        <v>0</v>
      </c>
      <c r="T1931" s="10" t="str">
        <f>IF(RepPF!$L$4=Lists!$E$2,Lists!$E$2,IF(RepPF!$L$4&lt;&gt;"",IF($C1931=RepPF!$L$4,RepPF!$L$4,0),Lists!$E$2))</f>
        <v>Все объекты</v>
      </c>
    </row>
    <row r="1932" spans="12:20" x14ac:dyDescent="0.25">
      <c r="L1932" s="1">
        <f>IF(OR(B1932=0,B1932=""),0,IF(COUNTIFS(Items!$E:$E,J1932,Items!$F:$F,K1932)+COUNTIFS(Items!$J:$J,J1932,Items!$K:$K,K1932)+COUNTIFS(Items!$O:$O,J1932,Items!$P:$P,K1932)=1,0,1))</f>
        <v>0</v>
      </c>
      <c r="T1932" s="10" t="str">
        <f>IF(RepPF!$L$4=Lists!$E$2,Lists!$E$2,IF(RepPF!$L$4&lt;&gt;"",IF($C1932=RepPF!$L$4,RepPF!$L$4,0),Lists!$E$2))</f>
        <v>Все объекты</v>
      </c>
    </row>
    <row r="1933" spans="12:20" x14ac:dyDescent="0.25">
      <c r="L1933" s="1">
        <f>IF(OR(B1933=0,B1933=""),0,IF(COUNTIFS(Items!$E:$E,J1933,Items!$F:$F,K1933)+COUNTIFS(Items!$J:$J,J1933,Items!$K:$K,K1933)+COUNTIFS(Items!$O:$O,J1933,Items!$P:$P,K1933)=1,0,1))</f>
        <v>0</v>
      </c>
      <c r="T1933" s="10" t="str">
        <f>IF(RepPF!$L$4=Lists!$E$2,Lists!$E$2,IF(RepPF!$L$4&lt;&gt;"",IF($C1933=RepPF!$L$4,RepPF!$L$4,0),Lists!$E$2))</f>
        <v>Все объекты</v>
      </c>
    </row>
    <row r="1934" spans="12:20" x14ac:dyDescent="0.25">
      <c r="L1934" s="1">
        <f>IF(OR(B1934=0,B1934=""),0,IF(COUNTIFS(Items!$E:$E,J1934,Items!$F:$F,K1934)+COUNTIFS(Items!$J:$J,J1934,Items!$K:$K,K1934)+COUNTIFS(Items!$O:$O,J1934,Items!$P:$P,K1934)=1,0,1))</f>
        <v>0</v>
      </c>
      <c r="T1934" s="10" t="str">
        <f>IF(RepPF!$L$4=Lists!$E$2,Lists!$E$2,IF(RepPF!$L$4&lt;&gt;"",IF($C1934=RepPF!$L$4,RepPF!$L$4,0),Lists!$E$2))</f>
        <v>Все объекты</v>
      </c>
    </row>
    <row r="1935" spans="12:20" x14ac:dyDescent="0.25">
      <c r="L1935" s="1">
        <f>IF(OR(B1935=0,B1935=""),0,IF(COUNTIFS(Items!$E:$E,J1935,Items!$F:$F,K1935)+COUNTIFS(Items!$J:$J,J1935,Items!$K:$K,K1935)+COUNTIFS(Items!$O:$O,J1935,Items!$P:$P,K1935)=1,0,1))</f>
        <v>0</v>
      </c>
      <c r="T1935" s="10" t="str">
        <f>IF(RepPF!$L$4=Lists!$E$2,Lists!$E$2,IF(RepPF!$L$4&lt;&gt;"",IF($C1935=RepPF!$L$4,RepPF!$L$4,0),Lists!$E$2))</f>
        <v>Все объекты</v>
      </c>
    </row>
    <row r="1936" spans="12:20" x14ac:dyDescent="0.25">
      <c r="L1936" s="1">
        <f>IF(OR(B1936=0,B1936=""),0,IF(COUNTIFS(Items!$E:$E,J1936,Items!$F:$F,K1936)+COUNTIFS(Items!$J:$J,J1936,Items!$K:$K,K1936)+COUNTIFS(Items!$O:$O,J1936,Items!$P:$P,K1936)=1,0,1))</f>
        <v>0</v>
      </c>
      <c r="T1936" s="10" t="str">
        <f>IF(RepPF!$L$4=Lists!$E$2,Lists!$E$2,IF(RepPF!$L$4&lt;&gt;"",IF($C1936=RepPF!$L$4,RepPF!$L$4,0),Lists!$E$2))</f>
        <v>Все объекты</v>
      </c>
    </row>
    <row r="1937" spans="12:20" x14ac:dyDescent="0.25">
      <c r="L1937" s="1">
        <f>IF(OR(B1937=0,B1937=""),0,IF(COUNTIFS(Items!$E:$E,J1937,Items!$F:$F,K1937)+COUNTIFS(Items!$J:$J,J1937,Items!$K:$K,K1937)+COUNTIFS(Items!$O:$O,J1937,Items!$P:$P,K1937)=1,0,1))</f>
        <v>0</v>
      </c>
      <c r="T1937" s="10" t="str">
        <f>IF(RepPF!$L$4=Lists!$E$2,Lists!$E$2,IF(RepPF!$L$4&lt;&gt;"",IF($C1937=RepPF!$L$4,RepPF!$L$4,0),Lists!$E$2))</f>
        <v>Все объекты</v>
      </c>
    </row>
    <row r="1938" spans="12:20" x14ac:dyDescent="0.25">
      <c r="L1938" s="1">
        <f>IF(OR(B1938=0,B1938=""),0,IF(COUNTIFS(Items!$E:$E,J1938,Items!$F:$F,K1938)+COUNTIFS(Items!$J:$J,J1938,Items!$K:$K,K1938)+COUNTIFS(Items!$O:$O,J1938,Items!$P:$P,K1938)=1,0,1))</f>
        <v>0</v>
      </c>
      <c r="T1938" s="10" t="str">
        <f>IF(RepPF!$L$4=Lists!$E$2,Lists!$E$2,IF(RepPF!$L$4&lt;&gt;"",IF($C1938=RepPF!$L$4,RepPF!$L$4,0),Lists!$E$2))</f>
        <v>Все объекты</v>
      </c>
    </row>
    <row r="1939" spans="12:20" x14ac:dyDescent="0.25">
      <c r="L1939" s="1">
        <f>IF(OR(B1939=0,B1939=""),0,IF(COUNTIFS(Items!$E:$E,J1939,Items!$F:$F,K1939)+COUNTIFS(Items!$J:$J,J1939,Items!$K:$K,K1939)+COUNTIFS(Items!$O:$O,J1939,Items!$P:$P,K1939)=1,0,1))</f>
        <v>0</v>
      </c>
      <c r="T1939" s="10" t="str">
        <f>IF(RepPF!$L$4=Lists!$E$2,Lists!$E$2,IF(RepPF!$L$4&lt;&gt;"",IF($C1939=RepPF!$L$4,RepPF!$L$4,0),Lists!$E$2))</f>
        <v>Все объекты</v>
      </c>
    </row>
    <row r="1940" spans="12:20" x14ac:dyDescent="0.25">
      <c r="L1940" s="1">
        <f>IF(OR(B1940=0,B1940=""),0,IF(COUNTIFS(Items!$E:$E,J1940,Items!$F:$F,K1940)+COUNTIFS(Items!$J:$J,J1940,Items!$K:$K,K1940)+COUNTIFS(Items!$O:$O,J1940,Items!$P:$P,K1940)=1,0,1))</f>
        <v>0</v>
      </c>
      <c r="T1940" s="10" t="str">
        <f>IF(RepPF!$L$4=Lists!$E$2,Lists!$E$2,IF(RepPF!$L$4&lt;&gt;"",IF($C1940=RepPF!$L$4,RepPF!$L$4,0),Lists!$E$2))</f>
        <v>Все объекты</v>
      </c>
    </row>
    <row r="1941" spans="12:20" x14ac:dyDescent="0.25">
      <c r="L1941" s="1">
        <f>IF(OR(B1941=0,B1941=""),0,IF(COUNTIFS(Items!$E:$E,J1941,Items!$F:$F,K1941)+COUNTIFS(Items!$J:$J,J1941,Items!$K:$K,K1941)+COUNTIFS(Items!$O:$O,J1941,Items!$P:$P,K1941)=1,0,1))</f>
        <v>0</v>
      </c>
      <c r="T1941" s="10" t="str">
        <f>IF(RepPF!$L$4=Lists!$E$2,Lists!$E$2,IF(RepPF!$L$4&lt;&gt;"",IF($C1941=RepPF!$L$4,RepPF!$L$4,0),Lists!$E$2))</f>
        <v>Все объекты</v>
      </c>
    </row>
    <row r="1942" spans="12:20" x14ac:dyDescent="0.25">
      <c r="L1942" s="1">
        <f>IF(OR(B1942=0,B1942=""),0,IF(COUNTIFS(Items!$E:$E,J1942,Items!$F:$F,K1942)+COUNTIFS(Items!$J:$J,J1942,Items!$K:$K,K1942)+COUNTIFS(Items!$O:$O,J1942,Items!$P:$P,K1942)=1,0,1))</f>
        <v>0</v>
      </c>
      <c r="T1942" s="10" t="str">
        <f>IF(RepPF!$L$4=Lists!$E$2,Lists!$E$2,IF(RepPF!$L$4&lt;&gt;"",IF($C1942=RepPF!$L$4,RepPF!$L$4,0),Lists!$E$2))</f>
        <v>Все объекты</v>
      </c>
    </row>
    <row r="1943" spans="12:20" x14ac:dyDescent="0.25">
      <c r="L1943" s="1">
        <f>IF(OR(B1943=0,B1943=""),0,IF(COUNTIFS(Items!$E:$E,J1943,Items!$F:$F,K1943)+COUNTIFS(Items!$J:$J,J1943,Items!$K:$K,K1943)+COUNTIFS(Items!$O:$O,J1943,Items!$P:$P,K1943)=1,0,1))</f>
        <v>0</v>
      </c>
      <c r="T1943" s="10" t="str">
        <f>IF(RepPF!$L$4=Lists!$E$2,Lists!$E$2,IF(RepPF!$L$4&lt;&gt;"",IF($C1943=RepPF!$L$4,RepPF!$L$4,0),Lists!$E$2))</f>
        <v>Все объекты</v>
      </c>
    </row>
    <row r="1944" spans="12:20" x14ac:dyDescent="0.25">
      <c r="L1944" s="1">
        <f>IF(OR(B1944=0,B1944=""),0,IF(COUNTIFS(Items!$E:$E,J1944,Items!$F:$F,K1944)+COUNTIFS(Items!$J:$J,J1944,Items!$K:$K,K1944)+COUNTIFS(Items!$O:$O,J1944,Items!$P:$P,K1944)=1,0,1))</f>
        <v>0</v>
      </c>
      <c r="T1944" s="10" t="str">
        <f>IF(RepPF!$L$4=Lists!$E$2,Lists!$E$2,IF(RepPF!$L$4&lt;&gt;"",IF($C1944=RepPF!$L$4,RepPF!$L$4,0),Lists!$E$2))</f>
        <v>Все объекты</v>
      </c>
    </row>
    <row r="1945" spans="12:20" x14ac:dyDescent="0.25">
      <c r="L1945" s="1">
        <f>IF(OR(B1945=0,B1945=""),0,IF(COUNTIFS(Items!$E:$E,J1945,Items!$F:$F,K1945)+COUNTIFS(Items!$J:$J,J1945,Items!$K:$K,K1945)+COUNTIFS(Items!$O:$O,J1945,Items!$P:$P,K1945)=1,0,1))</f>
        <v>0</v>
      </c>
      <c r="T1945" s="10" t="str">
        <f>IF(RepPF!$L$4=Lists!$E$2,Lists!$E$2,IF(RepPF!$L$4&lt;&gt;"",IF($C1945=RepPF!$L$4,RepPF!$L$4,0),Lists!$E$2))</f>
        <v>Все объекты</v>
      </c>
    </row>
    <row r="1946" spans="12:20" x14ac:dyDescent="0.25">
      <c r="L1946" s="1">
        <f>IF(OR(B1946=0,B1946=""),0,IF(COUNTIFS(Items!$E:$E,J1946,Items!$F:$F,K1946)+COUNTIFS(Items!$J:$J,J1946,Items!$K:$K,K1946)+COUNTIFS(Items!$O:$O,J1946,Items!$P:$P,K1946)=1,0,1))</f>
        <v>0</v>
      </c>
      <c r="T1946" s="10" t="str">
        <f>IF(RepPF!$L$4=Lists!$E$2,Lists!$E$2,IF(RepPF!$L$4&lt;&gt;"",IF($C1946=RepPF!$L$4,RepPF!$L$4,0),Lists!$E$2))</f>
        <v>Все объекты</v>
      </c>
    </row>
    <row r="1947" spans="12:20" x14ac:dyDescent="0.25">
      <c r="L1947" s="1">
        <f>IF(OR(B1947=0,B1947=""),0,IF(COUNTIFS(Items!$E:$E,J1947,Items!$F:$F,K1947)+COUNTIFS(Items!$J:$J,J1947,Items!$K:$K,K1947)+COUNTIFS(Items!$O:$O,J1947,Items!$P:$P,K1947)=1,0,1))</f>
        <v>0</v>
      </c>
      <c r="T1947" s="10" t="str">
        <f>IF(RepPF!$L$4=Lists!$E$2,Lists!$E$2,IF(RepPF!$L$4&lt;&gt;"",IF($C1947=RepPF!$L$4,RepPF!$L$4,0),Lists!$E$2))</f>
        <v>Все объекты</v>
      </c>
    </row>
    <row r="1948" spans="12:20" x14ac:dyDescent="0.25">
      <c r="L1948" s="1">
        <f>IF(OR(B1948=0,B1948=""),0,IF(COUNTIFS(Items!$E:$E,J1948,Items!$F:$F,K1948)+COUNTIFS(Items!$J:$J,J1948,Items!$K:$K,K1948)+COUNTIFS(Items!$O:$O,J1948,Items!$P:$P,K1948)=1,0,1))</f>
        <v>0</v>
      </c>
      <c r="T1948" s="10" t="str">
        <f>IF(RepPF!$L$4=Lists!$E$2,Lists!$E$2,IF(RepPF!$L$4&lt;&gt;"",IF($C1948=RepPF!$L$4,RepPF!$L$4,0),Lists!$E$2))</f>
        <v>Все объекты</v>
      </c>
    </row>
    <row r="1949" spans="12:20" x14ac:dyDescent="0.25">
      <c r="L1949" s="1">
        <f>IF(OR(B1949=0,B1949=""),0,IF(COUNTIFS(Items!$E:$E,J1949,Items!$F:$F,K1949)+COUNTIFS(Items!$J:$J,J1949,Items!$K:$K,K1949)+COUNTIFS(Items!$O:$O,J1949,Items!$P:$P,K1949)=1,0,1))</f>
        <v>0</v>
      </c>
      <c r="T1949" s="10" t="str">
        <f>IF(RepPF!$L$4=Lists!$E$2,Lists!$E$2,IF(RepPF!$L$4&lt;&gt;"",IF($C1949=RepPF!$L$4,RepPF!$L$4,0),Lists!$E$2))</f>
        <v>Все объекты</v>
      </c>
    </row>
    <row r="1950" spans="12:20" x14ac:dyDescent="0.25">
      <c r="L1950" s="1">
        <f>IF(OR(B1950=0,B1950=""),0,IF(COUNTIFS(Items!$E:$E,J1950,Items!$F:$F,K1950)+COUNTIFS(Items!$J:$J,J1950,Items!$K:$K,K1950)+COUNTIFS(Items!$O:$O,J1950,Items!$P:$P,K1950)=1,0,1))</f>
        <v>0</v>
      </c>
      <c r="T1950" s="10" t="str">
        <f>IF(RepPF!$L$4=Lists!$E$2,Lists!$E$2,IF(RepPF!$L$4&lt;&gt;"",IF($C1950=RepPF!$L$4,RepPF!$L$4,0),Lists!$E$2))</f>
        <v>Все объекты</v>
      </c>
    </row>
    <row r="1951" spans="12:20" x14ac:dyDescent="0.25">
      <c r="L1951" s="1">
        <f>IF(OR(B1951=0,B1951=""),0,IF(COUNTIFS(Items!$E:$E,J1951,Items!$F:$F,K1951)+COUNTIFS(Items!$J:$J,J1951,Items!$K:$K,K1951)+COUNTIFS(Items!$O:$O,J1951,Items!$P:$P,K1951)=1,0,1))</f>
        <v>0</v>
      </c>
      <c r="T1951" s="10" t="str">
        <f>IF(RepPF!$L$4=Lists!$E$2,Lists!$E$2,IF(RepPF!$L$4&lt;&gt;"",IF($C1951=RepPF!$L$4,RepPF!$L$4,0),Lists!$E$2))</f>
        <v>Все объекты</v>
      </c>
    </row>
    <row r="1952" spans="12:20" x14ac:dyDescent="0.25">
      <c r="L1952" s="1">
        <f>IF(OR(B1952=0,B1952=""),0,IF(COUNTIFS(Items!$E:$E,J1952,Items!$F:$F,K1952)+COUNTIFS(Items!$J:$J,J1952,Items!$K:$K,K1952)+COUNTIFS(Items!$O:$O,J1952,Items!$P:$P,K1952)=1,0,1))</f>
        <v>0</v>
      </c>
      <c r="T1952" s="10" t="str">
        <f>IF(RepPF!$L$4=Lists!$E$2,Lists!$E$2,IF(RepPF!$L$4&lt;&gt;"",IF($C1952=RepPF!$L$4,RepPF!$L$4,0),Lists!$E$2))</f>
        <v>Все объекты</v>
      </c>
    </row>
    <row r="1953" spans="12:20" x14ac:dyDescent="0.25">
      <c r="L1953" s="1">
        <f>IF(OR(B1953=0,B1953=""),0,IF(COUNTIFS(Items!$E:$E,J1953,Items!$F:$F,K1953)+COUNTIFS(Items!$J:$J,J1953,Items!$K:$K,K1953)+COUNTIFS(Items!$O:$O,J1953,Items!$P:$P,K1953)=1,0,1))</f>
        <v>0</v>
      </c>
      <c r="T1953" s="10" t="str">
        <f>IF(RepPF!$L$4=Lists!$E$2,Lists!$E$2,IF(RepPF!$L$4&lt;&gt;"",IF($C1953=RepPF!$L$4,RepPF!$L$4,0),Lists!$E$2))</f>
        <v>Все объекты</v>
      </c>
    </row>
    <row r="1954" spans="12:20" x14ac:dyDescent="0.25">
      <c r="L1954" s="1">
        <f>IF(OR(B1954=0,B1954=""),0,IF(COUNTIFS(Items!$E:$E,J1954,Items!$F:$F,K1954)+COUNTIFS(Items!$J:$J,J1954,Items!$K:$K,K1954)+COUNTIFS(Items!$O:$O,J1954,Items!$P:$P,K1954)=1,0,1))</f>
        <v>0</v>
      </c>
      <c r="T1954" s="10" t="str">
        <f>IF(RepPF!$L$4=Lists!$E$2,Lists!$E$2,IF(RepPF!$L$4&lt;&gt;"",IF($C1954=RepPF!$L$4,RepPF!$L$4,0),Lists!$E$2))</f>
        <v>Все объекты</v>
      </c>
    </row>
    <row r="1955" spans="12:20" x14ac:dyDescent="0.25">
      <c r="L1955" s="1">
        <f>IF(OR(B1955=0,B1955=""),0,IF(COUNTIFS(Items!$E:$E,J1955,Items!$F:$F,K1955)+COUNTIFS(Items!$J:$J,J1955,Items!$K:$K,K1955)+COUNTIFS(Items!$O:$O,J1955,Items!$P:$P,K1955)=1,0,1))</f>
        <v>0</v>
      </c>
      <c r="T1955" s="10" t="str">
        <f>IF(RepPF!$L$4=Lists!$E$2,Lists!$E$2,IF(RepPF!$L$4&lt;&gt;"",IF($C1955=RepPF!$L$4,RepPF!$L$4,0),Lists!$E$2))</f>
        <v>Все объекты</v>
      </c>
    </row>
    <row r="1956" spans="12:20" x14ac:dyDescent="0.25">
      <c r="L1956" s="1">
        <f>IF(OR(B1956=0,B1956=""),0,IF(COUNTIFS(Items!$E:$E,J1956,Items!$F:$F,K1956)+COUNTIFS(Items!$J:$J,J1956,Items!$K:$K,K1956)+COUNTIFS(Items!$O:$O,J1956,Items!$P:$P,K1956)=1,0,1))</f>
        <v>0</v>
      </c>
      <c r="T1956" s="10" t="str">
        <f>IF(RepPF!$L$4=Lists!$E$2,Lists!$E$2,IF(RepPF!$L$4&lt;&gt;"",IF($C1956=RepPF!$L$4,RepPF!$L$4,0),Lists!$E$2))</f>
        <v>Все объекты</v>
      </c>
    </row>
    <row r="1957" spans="12:20" x14ac:dyDescent="0.25">
      <c r="L1957" s="1">
        <f>IF(OR(B1957=0,B1957=""),0,IF(COUNTIFS(Items!$E:$E,J1957,Items!$F:$F,K1957)+COUNTIFS(Items!$J:$J,J1957,Items!$K:$K,K1957)+COUNTIFS(Items!$O:$O,J1957,Items!$P:$P,K1957)=1,0,1))</f>
        <v>0</v>
      </c>
      <c r="T1957" s="10" t="str">
        <f>IF(RepPF!$L$4=Lists!$E$2,Lists!$E$2,IF(RepPF!$L$4&lt;&gt;"",IF($C1957=RepPF!$L$4,RepPF!$L$4,0),Lists!$E$2))</f>
        <v>Все объекты</v>
      </c>
    </row>
    <row r="1958" spans="12:20" x14ac:dyDescent="0.25">
      <c r="L1958" s="1">
        <f>IF(OR(B1958=0,B1958=""),0,IF(COUNTIFS(Items!$E:$E,J1958,Items!$F:$F,K1958)+COUNTIFS(Items!$J:$J,J1958,Items!$K:$K,K1958)+COUNTIFS(Items!$O:$O,J1958,Items!$P:$P,K1958)=1,0,1))</f>
        <v>0</v>
      </c>
      <c r="T1958" s="10" t="str">
        <f>IF(RepPF!$L$4=Lists!$E$2,Lists!$E$2,IF(RepPF!$L$4&lt;&gt;"",IF($C1958=RepPF!$L$4,RepPF!$L$4,0),Lists!$E$2))</f>
        <v>Все объекты</v>
      </c>
    </row>
    <row r="1959" spans="12:20" x14ac:dyDescent="0.25">
      <c r="L1959" s="1">
        <f>IF(OR(B1959=0,B1959=""),0,IF(COUNTIFS(Items!$E:$E,J1959,Items!$F:$F,K1959)+COUNTIFS(Items!$J:$J,J1959,Items!$K:$K,K1959)+COUNTIFS(Items!$O:$O,J1959,Items!$P:$P,K1959)=1,0,1))</f>
        <v>0</v>
      </c>
      <c r="T1959" s="10" t="str">
        <f>IF(RepPF!$L$4=Lists!$E$2,Lists!$E$2,IF(RepPF!$L$4&lt;&gt;"",IF($C1959=RepPF!$L$4,RepPF!$L$4,0),Lists!$E$2))</f>
        <v>Все объекты</v>
      </c>
    </row>
    <row r="1960" spans="12:20" x14ac:dyDescent="0.25">
      <c r="L1960" s="1">
        <f>IF(OR(B1960=0,B1960=""),0,IF(COUNTIFS(Items!$E:$E,J1960,Items!$F:$F,K1960)+COUNTIFS(Items!$J:$J,J1960,Items!$K:$K,K1960)+COUNTIFS(Items!$O:$O,J1960,Items!$P:$P,K1960)=1,0,1))</f>
        <v>0</v>
      </c>
      <c r="T1960" s="10" t="str">
        <f>IF(RepPF!$L$4=Lists!$E$2,Lists!$E$2,IF(RepPF!$L$4&lt;&gt;"",IF($C1960=RepPF!$L$4,RepPF!$L$4,0),Lists!$E$2))</f>
        <v>Все объекты</v>
      </c>
    </row>
    <row r="1961" spans="12:20" x14ac:dyDescent="0.25">
      <c r="L1961" s="1">
        <f>IF(OR(B1961=0,B1961=""),0,IF(COUNTIFS(Items!$E:$E,J1961,Items!$F:$F,K1961)+COUNTIFS(Items!$J:$J,J1961,Items!$K:$K,K1961)+COUNTIFS(Items!$O:$O,J1961,Items!$P:$P,K1961)=1,0,1))</f>
        <v>0</v>
      </c>
      <c r="T1961" s="10" t="str">
        <f>IF(RepPF!$L$4=Lists!$E$2,Lists!$E$2,IF(RepPF!$L$4&lt;&gt;"",IF($C1961=RepPF!$L$4,RepPF!$L$4,0),Lists!$E$2))</f>
        <v>Все объекты</v>
      </c>
    </row>
    <row r="1962" spans="12:20" x14ac:dyDescent="0.25">
      <c r="L1962" s="1">
        <f>IF(OR(B1962=0,B1962=""),0,IF(COUNTIFS(Items!$E:$E,J1962,Items!$F:$F,K1962)+COUNTIFS(Items!$J:$J,J1962,Items!$K:$K,K1962)+COUNTIFS(Items!$O:$O,J1962,Items!$P:$P,K1962)=1,0,1))</f>
        <v>0</v>
      </c>
      <c r="T1962" s="10" t="str">
        <f>IF(RepPF!$L$4=Lists!$E$2,Lists!$E$2,IF(RepPF!$L$4&lt;&gt;"",IF($C1962=RepPF!$L$4,RepPF!$L$4,0),Lists!$E$2))</f>
        <v>Все объекты</v>
      </c>
    </row>
    <row r="1963" spans="12:20" x14ac:dyDescent="0.25">
      <c r="L1963" s="1">
        <f>IF(OR(B1963=0,B1963=""),0,IF(COUNTIFS(Items!$E:$E,J1963,Items!$F:$F,K1963)+COUNTIFS(Items!$J:$J,J1963,Items!$K:$K,K1963)+COUNTIFS(Items!$O:$O,J1963,Items!$P:$P,K1963)=1,0,1))</f>
        <v>0</v>
      </c>
      <c r="T1963" s="10" t="str">
        <f>IF(RepPF!$L$4=Lists!$E$2,Lists!$E$2,IF(RepPF!$L$4&lt;&gt;"",IF($C1963=RepPF!$L$4,RepPF!$L$4,0),Lists!$E$2))</f>
        <v>Все объекты</v>
      </c>
    </row>
    <row r="1964" spans="12:20" x14ac:dyDescent="0.25">
      <c r="L1964" s="1">
        <f>IF(OR(B1964=0,B1964=""),0,IF(COUNTIFS(Items!$E:$E,J1964,Items!$F:$F,K1964)+COUNTIFS(Items!$J:$J,J1964,Items!$K:$K,K1964)+COUNTIFS(Items!$O:$O,J1964,Items!$P:$P,K1964)=1,0,1))</f>
        <v>0</v>
      </c>
      <c r="T1964" s="10" t="str">
        <f>IF(RepPF!$L$4=Lists!$E$2,Lists!$E$2,IF(RepPF!$L$4&lt;&gt;"",IF($C1964=RepPF!$L$4,RepPF!$L$4,0),Lists!$E$2))</f>
        <v>Все объекты</v>
      </c>
    </row>
    <row r="1965" spans="12:20" x14ac:dyDescent="0.25">
      <c r="L1965" s="1">
        <f>IF(OR(B1965=0,B1965=""),0,IF(COUNTIFS(Items!$E:$E,J1965,Items!$F:$F,K1965)+COUNTIFS(Items!$J:$J,J1965,Items!$K:$K,K1965)+COUNTIFS(Items!$O:$O,J1965,Items!$P:$P,K1965)=1,0,1))</f>
        <v>0</v>
      </c>
      <c r="T1965" s="10" t="str">
        <f>IF(RepPF!$L$4=Lists!$E$2,Lists!$E$2,IF(RepPF!$L$4&lt;&gt;"",IF($C1965=RepPF!$L$4,RepPF!$L$4,0),Lists!$E$2))</f>
        <v>Все объекты</v>
      </c>
    </row>
    <row r="1966" spans="12:20" x14ac:dyDescent="0.25">
      <c r="L1966" s="1">
        <f>IF(OR(B1966=0,B1966=""),0,IF(COUNTIFS(Items!$E:$E,J1966,Items!$F:$F,K1966)+COUNTIFS(Items!$J:$J,J1966,Items!$K:$K,K1966)+COUNTIFS(Items!$O:$O,J1966,Items!$P:$P,K1966)=1,0,1))</f>
        <v>0</v>
      </c>
      <c r="T1966" s="10" t="str">
        <f>IF(RepPF!$L$4=Lists!$E$2,Lists!$E$2,IF(RepPF!$L$4&lt;&gt;"",IF($C1966=RepPF!$L$4,RepPF!$L$4,0),Lists!$E$2))</f>
        <v>Все объекты</v>
      </c>
    </row>
    <row r="1967" spans="12:20" x14ac:dyDescent="0.25">
      <c r="L1967" s="1">
        <f>IF(OR(B1967=0,B1967=""),0,IF(COUNTIFS(Items!$E:$E,J1967,Items!$F:$F,K1967)+COUNTIFS(Items!$J:$J,J1967,Items!$K:$K,K1967)+COUNTIFS(Items!$O:$O,J1967,Items!$P:$P,K1967)=1,0,1))</f>
        <v>0</v>
      </c>
      <c r="T1967" s="10" t="str">
        <f>IF(RepPF!$L$4=Lists!$E$2,Lists!$E$2,IF(RepPF!$L$4&lt;&gt;"",IF($C1967=RepPF!$L$4,RepPF!$L$4,0),Lists!$E$2))</f>
        <v>Все объекты</v>
      </c>
    </row>
    <row r="1968" spans="12:20" x14ac:dyDescent="0.25">
      <c r="L1968" s="1">
        <f>IF(OR(B1968=0,B1968=""),0,IF(COUNTIFS(Items!$E:$E,J1968,Items!$F:$F,K1968)+COUNTIFS(Items!$J:$J,J1968,Items!$K:$K,K1968)+COUNTIFS(Items!$O:$O,J1968,Items!$P:$P,K1968)=1,0,1))</f>
        <v>0</v>
      </c>
      <c r="T1968" s="10" t="str">
        <f>IF(RepPF!$L$4=Lists!$E$2,Lists!$E$2,IF(RepPF!$L$4&lt;&gt;"",IF($C1968=RepPF!$L$4,RepPF!$L$4,0),Lists!$E$2))</f>
        <v>Все объекты</v>
      </c>
    </row>
    <row r="1969" spans="12:20" x14ac:dyDescent="0.25">
      <c r="L1969" s="1">
        <f>IF(OR(B1969=0,B1969=""),0,IF(COUNTIFS(Items!$E:$E,J1969,Items!$F:$F,K1969)+COUNTIFS(Items!$J:$J,J1969,Items!$K:$K,K1969)+COUNTIFS(Items!$O:$O,J1969,Items!$P:$P,K1969)=1,0,1))</f>
        <v>0</v>
      </c>
      <c r="T1969" s="10" t="str">
        <f>IF(RepPF!$L$4=Lists!$E$2,Lists!$E$2,IF(RepPF!$L$4&lt;&gt;"",IF($C1969=RepPF!$L$4,RepPF!$L$4,0),Lists!$E$2))</f>
        <v>Все объекты</v>
      </c>
    </row>
    <row r="1970" spans="12:20" x14ac:dyDescent="0.25">
      <c r="L1970" s="1">
        <f>IF(OR(B1970=0,B1970=""),0,IF(COUNTIFS(Items!$E:$E,J1970,Items!$F:$F,K1970)+COUNTIFS(Items!$J:$J,J1970,Items!$K:$K,K1970)+COUNTIFS(Items!$O:$O,J1970,Items!$P:$P,K1970)=1,0,1))</f>
        <v>0</v>
      </c>
      <c r="T1970" s="10" t="str">
        <f>IF(RepPF!$L$4=Lists!$E$2,Lists!$E$2,IF(RepPF!$L$4&lt;&gt;"",IF($C1970=RepPF!$L$4,RepPF!$L$4,0),Lists!$E$2))</f>
        <v>Все объекты</v>
      </c>
    </row>
    <row r="1971" spans="12:20" x14ac:dyDescent="0.25">
      <c r="L1971" s="1">
        <f>IF(OR(B1971=0,B1971=""),0,IF(COUNTIFS(Items!$E:$E,J1971,Items!$F:$F,K1971)+COUNTIFS(Items!$J:$J,J1971,Items!$K:$K,K1971)+COUNTIFS(Items!$O:$O,J1971,Items!$P:$P,K1971)=1,0,1))</f>
        <v>0</v>
      </c>
      <c r="T1971" s="10" t="str">
        <f>IF(RepPF!$L$4=Lists!$E$2,Lists!$E$2,IF(RepPF!$L$4&lt;&gt;"",IF($C1971=RepPF!$L$4,RepPF!$L$4,0),Lists!$E$2))</f>
        <v>Все объекты</v>
      </c>
    </row>
    <row r="1972" spans="12:20" x14ac:dyDescent="0.25">
      <c r="L1972" s="1">
        <f>IF(OR(B1972=0,B1972=""),0,IF(COUNTIFS(Items!$E:$E,J1972,Items!$F:$F,K1972)+COUNTIFS(Items!$J:$J,J1972,Items!$K:$K,K1972)+COUNTIFS(Items!$O:$O,J1972,Items!$P:$P,K1972)=1,0,1))</f>
        <v>0</v>
      </c>
      <c r="T1972" s="10" t="str">
        <f>IF(RepPF!$L$4=Lists!$E$2,Lists!$E$2,IF(RepPF!$L$4&lt;&gt;"",IF($C1972=RepPF!$L$4,RepPF!$L$4,0),Lists!$E$2))</f>
        <v>Все объекты</v>
      </c>
    </row>
    <row r="1973" spans="12:20" x14ac:dyDescent="0.25">
      <c r="L1973" s="1">
        <f>IF(OR(B1973=0,B1973=""),0,IF(COUNTIFS(Items!$E:$E,J1973,Items!$F:$F,K1973)+COUNTIFS(Items!$J:$J,J1973,Items!$K:$K,K1973)+COUNTIFS(Items!$O:$O,J1973,Items!$P:$P,K1973)=1,0,1))</f>
        <v>0</v>
      </c>
      <c r="T1973" s="10" t="str">
        <f>IF(RepPF!$L$4=Lists!$E$2,Lists!$E$2,IF(RepPF!$L$4&lt;&gt;"",IF($C1973=RepPF!$L$4,RepPF!$L$4,0),Lists!$E$2))</f>
        <v>Все объекты</v>
      </c>
    </row>
    <row r="1974" spans="12:20" x14ac:dyDescent="0.25">
      <c r="L1974" s="1">
        <f>IF(OR(B1974=0,B1974=""),0,IF(COUNTIFS(Items!$E:$E,J1974,Items!$F:$F,K1974)+COUNTIFS(Items!$J:$J,J1974,Items!$K:$K,K1974)+COUNTIFS(Items!$O:$O,J1974,Items!$P:$P,K1974)=1,0,1))</f>
        <v>0</v>
      </c>
      <c r="T1974" s="10" t="str">
        <f>IF(RepPF!$L$4=Lists!$E$2,Lists!$E$2,IF(RepPF!$L$4&lt;&gt;"",IF($C1974=RepPF!$L$4,RepPF!$L$4,0),Lists!$E$2))</f>
        <v>Все объекты</v>
      </c>
    </row>
    <row r="1975" spans="12:20" x14ac:dyDescent="0.25">
      <c r="L1975" s="1">
        <f>IF(OR(B1975=0,B1975=""),0,IF(COUNTIFS(Items!$E:$E,J1975,Items!$F:$F,K1975)+COUNTIFS(Items!$J:$J,J1975,Items!$K:$K,K1975)+COUNTIFS(Items!$O:$O,J1975,Items!$P:$P,K1975)=1,0,1))</f>
        <v>0</v>
      </c>
      <c r="T1975" s="10" t="str">
        <f>IF(RepPF!$L$4=Lists!$E$2,Lists!$E$2,IF(RepPF!$L$4&lt;&gt;"",IF($C1975=RepPF!$L$4,RepPF!$L$4,0),Lists!$E$2))</f>
        <v>Все объекты</v>
      </c>
    </row>
    <row r="1976" spans="12:20" x14ac:dyDescent="0.25">
      <c r="L1976" s="1">
        <f>IF(OR(B1976=0,B1976=""),0,IF(COUNTIFS(Items!$E:$E,J1976,Items!$F:$F,K1976)+COUNTIFS(Items!$J:$J,J1976,Items!$K:$K,K1976)+COUNTIFS(Items!$O:$O,J1976,Items!$P:$P,K1976)=1,0,1))</f>
        <v>0</v>
      </c>
      <c r="T1976" s="10" t="str">
        <f>IF(RepPF!$L$4=Lists!$E$2,Lists!$E$2,IF(RepPF!$L$4&lt;&gt;"",IF($C1976=RepPF!$L$4,RepPF!$L$4,0),Lists!$E$2))</f>
        <v>Все объекты</v>
      </c>
    </row>
    <row r="1977" spans="12:20" x14ac:dyDescent="0.25">
      <c r="L1977" s="1">
        <f>IF(OR(B1977=0,B1977=""),0,IF(COUNTIFS(Items!$E:$E,J1977,Items!$F:$F,K1977)+COUNTIFS(Items!$J:$J,J1977,Items!$K:$K,K1977)+COUNTIFS(Items!$O:$O,J1977,Items!$P:$P,K1977)=1,0,1))</f>
        <v>0</v>
      </c>
      <c r="T1977" s="10" t="str">
        <f>IF(RepPF!$L$4=Lists!$E$2,Lists!$E$2,IF(RepPF!$L$4&lt;&gt;"",IF($C1977=RepPF!$L$4,RepPF!$L$4,0),Lists!$E$2))</f>
        <v>Все объекты</v>
      </c>
    </row>
    <row r="1978" spans="12:20" x14ac:dyDescent="0.25">
      <c r="L1978" s="1">
        <f>IF(OR(B1978=0,B1978=""),0,IF(COUNTIFS(Items!$E:$E,J1978,Items!$F:$F,K1978)+COUNTIFS(Items!$J:$J,J1978,Items!$K:$K,K1978)+COUNTIFS(Items!$O:$O,J1978,Items!$P:$P,K1978)=1,0,1))</f>
        <v>0</v>
      </c>
      <c r="T1978" s="10" t="str">
        <f>IF(RepPF!$L$4=Lists!$E$2,Lists!$E$2,IF(RepPF!$L$4&lt;&gt;"",IF($C1978=RepPF!$L$4,RepPF!$L$4,0),Lists!$E$2))</f>
        <v>Все объекты</v>
      </c>
    </row>
    <row r="1979" spans="12:20" x14ac:dyDescent="0.25">
      <c r="L1979" s="1">
        <f>IF(OR(B1979=0,B1979=""),0,IF(COUNTIFS(Items!$E:$E,J1979,Items!$F:$F,K1979)+COUNTIFS(Items!$J:$J,J1979,Items!$K:$K,K1979)+COUNTIFS(Items!$O:$O,J1979,Items!$P:$P,K1979)=1,0,1))</f>
        <v>0</v>
      </c>
      <c r="T1979" s="10" t="str">
        <f>IF(RepPF!$L$4=Lists!$E$2,Lists!$E$2,IF(RepPF!$L$4&lt;&gt;"",IF($C1979=RepPF!$L$4,RepPF!$L$4,0),Lists!$E$2))</f>
        <v>Все объекты</v>
      </c>
    </row>
    <row r="1980" spans="12:20" x14ac:dyDescent="0.25">
      <c r="L1980" s="1">
        <f>IF(OR(B1980=0,B1980=""),0,IF(COUNTIFS(Items!$E:$E,J1980,Items!$F:$F,K1980)+COUNTIFS(Items!$J:$J,J1980,Items!$K:$K,K1980)+COUNTIFS(Items!$O:$O,J1980,Items!$P:$P,K1980)=1,0,1))</f>
        <v>0</v>
      </c>
      <c r="T1980" s="10" t="str">
        <f>IF(RepPF!$L$4=Lists!$E$2,Lists!$E$2,IF(RepPF!$L$4&lt;&gt;"",IF($C1980=RepPF!$L$4,RepPF!$L$4,0),Lists!$E$2))</f>
        <v>Все объекты</v>
      </c>
    </row>
    <row r="1981" spans="12:20" x14ac:dyDescent="0.25">
      <c r="L1981" s="1">
        <f>IF(OR(B1981=0,B1981=""),0,IF(COUNTIFS(Items!$E:$E,J1981,Items!$F:$F,K1981)+COUNTIFS(Items!$J:$J,J1981,Items!$K:$K,K1981)+COUNTIFS(Items!$O:$O,J1981,Items!$P:$P,K1981)=1,0,1))</f>
        <v>0</v>
      </c>
      <c r="T1981" s="10" t="str">
        <f>IF(RepPF!$L$4=Lists!$E$2,Lists!$E$2,IF(RepPF!$L$4&lt;&gt;"",IF($C1981=RepPF!$L$4,RepPF!$L$4,0),Lists!$E$2))</f>
        <v>Все объекты</v>
      </c>
    </row>
    <row r="1982" spans="12:20" x14ac:dyDescent="0.25">
      <c r="L1982" s="1">
        <f>IF(OR(B1982=0,B1982=""),0,IF(COUNTIFS(Items!$E:$E,J1982,Items!$F:$F,K1982)+COUNTIFS(Items!$J:$J,J1982,Items!$K:$K,K1982)+COUNTIFS(Items!$O:$O,J1982,Items!$P:$P,K1982)=1,0,1))</f>
        <v>0</v>
      </c>
      <c r="T1982" s="10" t="str">
        <f>IF(RepPF!$L$4=Lists!$E$2,Lists!$E$2,IF(RepPF!$L$4&lt;&gt;"",IF($C1982=RepPF!$L$4,RepPF!$L$4,0),Lists!$E$2))</f>
        <v>Все объекты</v>
      </c>
    </row>
    <row r="1983" spans="12:20" x14ac:dyDescent="0.25">
      <c r="L1983" s="1">
        <f>IF(OR(B1983=0,B1983=""),0,IF(COUNTIFS(Items!$E:$E,J1983,Items!$F:$F,K1983)+COUNTIFS(Items!$J:$J,J1983,Items!$K:$K,K1983)+COUNTIFS(Items!$O:$O,J1983,Items!$P:$P,K1983)=1,0,1))</f>
        <v>0</v>
      </c>
      <c r="T1983" s="10" t="str">
        <f>IF(RepPF!$L$4=Lists!$E$2,Lists!$E$2,IF(RepPF!$L$4&lt;&gt;"",IF($C1983=RepPF!$L$4,RepPF!$L$4,0),Lists!$E$2))</f>
        <v>Все объекты</v>
      </c>
    </row>
    <row r="1984" spans="12:20" x14ac:dyDescent="0.25">
      <c r="L1984" s="1">
        <f>IF(OR(B1984=0,B1984=""),0,IF(COUNTIFS(Items!$E:$E,J1984,Items!$F:$F,K1984)+COUNTIFS(Items!$J:$J,J1984,Items!$K:$K,K1984)+COUNTIFS(Items!$O:$O,J1984,Items!$P:$P,K1984)=1,0,1))</f>
        <v>0</v>
      </c>
      <c r="T1984" s="10" t="str">
        <f>IF(RepPF!$L$4=Lists!$E$2,Lists!$E$2,IF(RepPF!$L$4&lt;&gt;"",IF($C1984=RepPF!$L$4,RepPF!$L$4,0),Lists!$E$2))</f>
        <v>Все объекты</v>
      </c>
    </row>
    <row r="1985" spans="12:20" x14ac:dyDescent="0.25">
      <c r="L1985" s="1">
        <f>IF(OR(B1985=0,B1985=""),0,IF(COUNTIFS(Items!$E:$E,J1985,Items!$F:$F,K1985)+COUNTIFS(Items!$J:$J,J1985,Items!$K:$K,K1985)+COUNTIFS(Items!$O:$O,J1985,Items!$P:$P,K1985)=1,0,1))</f>
        <v>0</v>
      </c>
      <c r="T1985" s="10" t="str">
        <f>IF(RepPF!$L$4=Lists!$E$2,Lists!$E$2,IF(RepPF!$L$4&lt;&gt;"",IF($C1985=RepPF!$L$4,RepPF!$L$4,0),Lists!$E$2))</f>
        <v>Все объекты</v>
      </c>
    </row>
    <row r="1986" spans="12:20" x14ac:dyDescent="0.25">
      <c r="L1986" s="1">
        <f>IF(OR(B1986=0,B1986=""),0,IF(COUNTIFS(Items!$E:$E,J1986,Items!$F:$F,K1986)+COUNTIFS(Items!$J:$J,J1986,Items!$K:$K,K1986)+COUNTIFS(Items!$O:$O,J1986,Items!$P:$P,K1986)=1,0,1))</f>
        <v>0</v>
      </c>
      <c r="T1986" s="10" t="str">
        <f>IF(RepPF!$L$4=Lists!$E$2,Lists!$E$2,IF(RepPF!$L$4&lt;&gt;"",IF($C1986=RepPF!$L$4,RepPF!$L$4,0),Lists!$E$2))</f>
        <v>Все объекты</v>
      </c>
    </row>
    <row r="1987" spans="12:20" x14ac:dyDescent="0.25">
      <c r="L1987" s="1">
        <f>IF(OR(B1987=0,B1987=""),0,IF(COUNTIFS(Items!$E:$E,J1987,Items!$F:$F,K1987)+COUNTIFS(Items!$J:$J,J1987,Items!$K:$K,K1987)+COUNTIFS(Items!$O:$O,J1987,Items!$P:$P,K1987)=1,0,1))</f>
        <v>0</v>
      </c>
      <c r="T1987" s="10" t="str">
        <f>IF(RepPF!$L$4=Lists!$E$2,Lists!$E$2,IF(RepPF!$L$4&lt;&gt;"",IF($C1987=RepPF!$L$4,RepPF!$L$4,0),Lists!$E$2))</f>
        <v>Все объекты</v>
      </c>
    </row>
    <row r="1988" spans="12:20" x14ac:dyDescent="0.25">
      <c r="L1988" s="1">
        <f>IF(OR(B1988=0,B1988=""),0,IF(COUNTIFS(Items!$E:$E,J1988,Items!$F:$F,K1988)+COUNTIFS(Items!$J:$J,J1988,Items!$K:$K,K1988)+COUNTIFS(Items!$O:$O,J1988,Items!$P:$P,K1988)=1,0,1))</f>
        <v>0</v>
      </c>
      <c r="T1988" s="10" t="str">
        <f>IF(RepPF!$L$4=Lists!$E$2,Lists!$E$2,IF(RepPF!$L$4&lt;&gt;"",IF($C1988=RepPF!$L$4,RepPF!$L$4,0),Lists!$E$2))</f>
        <v>Все объекты</v>
      </c>
    </row>
    <row r="1989" spans="12:20" x14ac:dyDescent="0.25">
      <c r="L1989" s="1">
        <f>IF(OR(B1989=0,B1989=""),0,IF(COUNTIFS(Items!$E:$E,J1989,Items!$F:$F,K1989)+COUNTIFS(Items!$J:$J,J1989,Items!$K:$K,K1989)+COUNTIFS(Items!$O:$O,J1989,Items!$P:$P,K1989)=1,0,1))</f>
        <v>0</v>
      </c>
      <c r="T1989" s="10" t="str">
        <f>IF(RepPF!$L$4=Lists!$E$2,Lists!$E$2,IF(RepPF!$L$4&lt;&gt;"",IF($C1989=RepPF!$L$4,RepPF!$L$4,0),Lists!$E$2))</f>
        <v>Все объекты</v>
      </c>
    </row>
    <row r="1990" spans="12:20" x14ac:dyDescent="0.25">
      <c r="L1990" s="1">
        <f>IF(OR(B1990=0,B1990=""),0,IF(COUNTIFS(Items!$E:$E,J1990,Items!$F:$F,K1990)+COUNTIFS(Items!$J:$J,J1990,Items!$K:$K,K1990)+COUNTIFS(Items!$O:$O,J1990,Items!$P:$P,K1990)=1,0,1))</f>
        <v>0</v>
      </c>
      <c r="T1990" s="10" t="str">
        <f>IF(RepPF!$L$4=Lists!$E$2,Lists!$E$2,IF(RepPF!$L$4&lt;&gt;"",IF($C1990=RepPF!$L$4,RepPF!$L$4,0),Lists!$E$2))</f>
        <v>Все объекты</v>
      </c>
    </row>
    <row r="1991" spans="12:20" x14ac:dyDescent="0.25">
      <c r="L1991" s="1">
        <f>IF(OR(B1991=0,B1991=""),0,IF(COUNTIFS(Items!$E:$E,J1991,Items!$F:$F,K1991)+COUNTIFS(Items!$J:$J,J1991,Items!$K:$K,K1991)+COUNTIFS(Items!$O:$O,J1991,Items!$P:$P,K1991)=1,0,1))</f>
        <v>0</v>
      </c>
      <c r="T1991" s="10" t="str">
        <f>IF(RepPF!$L$4=Lists!$E$2,Lists!$E$2,IF(RepPF!$L$4&lt;&gt;"",IF($C1991=RepPF!$L$4,RepPF!$L$4,0),Lists!$E$2))</f>
        <v>Все объекты</v>
      </c>
    </row>
    <row r="1992" spans="12:20" x14ac:dyDescent="0.25">
      <c r="L1992" s="1">
        <f>IF(OR(B1992=0,B1992=""),0,IF(COUNTIFS(Items!$E:$E,J1992,Items!$F:$F,K1992)+COUNTIFS(Items!$J:$J,J1992,Items!$K:$K,K1992)+COUNTIFS(Items!$O:$O,J1992,Items!$P:$P,K1992)=1,0,1))</f>
        <v>0</v>
      </c>
      <c r="T1992" s="10" t="str">
        <f>IF(RepPF!$L$4=Lists!$E$2,Lists!$E$2,IF(RepPF!$L$4&lt;&gt;"",IF($C1992=RepPF!$L$4,RepPF!$L$4,0),Lists!$E$2))</f>
        <v>Все объекты</v>
      </c>
    </row>
    <row r="1993" spans="12:20" x14ac:dyDescent="0.25">
      <c r="L1993" s="1">
        <f>IF(OR(B1993=0,B1993=""),0,IF(COUNTIFS(Items!$E:$E,J1993,Items!$F:$F,K1993)+COUNTIFS(Items!$J:$J,J1993,Items!$K:$K,K1993)+COUNTIFS(Items!$O:$O,J1993,Items!$P:$P,K1993)=1,0,1))</f>
        <v>0</v>
      </c>
      <c r="T1993" s="10" t="str">
        <f>IF(RepPF!$L$4=Lists!$E$2,Lists!$E$2,IF(RepPF!$L$4&lt;&gt;"",IF($C1993=RepPF!$L$4,RepPF!$L$4,0),Lists!$E$2))</f>
        <v>Все объекты</v>
      </c>
    </row>
    <row r="1994" spans="12:20" x14ac:dyDescent="0.25">
      <c r="L1994" s="1">
        <f>IF(OR(B1994=0,B1994=""),0,IF(COUNTIFS(Items!$E:$E,J1994,Items!$F:$F,K1994)+COUNTIFS(Items!$J:$J,J1994,Items!$K:$K,K1994)+COUNTIFS(Items!$O:$O,J1994,Items!$P:$P,K1994)=1,0,1))</f>
        <v>0</v>
      </c>
      <c r="T1994" s="10" t="str">
        <f>IF(RepPF!$L$4=Lists!$E$2,Lists!$E$2,IF(RepPF!$L$4&lt;&gt;"",IF($C1994=RepPF!$L$4,RepPF!$L$4,0),Lists!$E$2))</f>
        <v>Все объекты</v>
      </c>
    </row>
    <row r="1995" spans="12:20" x14ac:dyDescent="0.25">
      <c r="L1995" s="1">
        <f>IF(OR(B1995=0,B1995=""),0,IF(COUNTIFS(Items!$E:$E,J1995,Items!$F:$F,K1995)+COUNTIFS(Items!$J:$J,J1995,Items!$K:$K,K1995)+COUNTIFS(Items!$O:$O,J1995,Items!$P:$P,K1995)=1,0,1))</f>
        <v>0</v>
      </c>
      <c r="T1995" s="10" t="str">
        <f>IF(RepPF!$L$4=Lists!$E$2,Lists!$E$2,IF(RepPF!$L$4&lt;&gt;"",IF($C1995=RepPF!$L$4,RepPF!$L$4,0),Lists!$E$2))</f>
        <v>Все объекты</v>
      </c>
    </row>
    <row r="1996" spans="12:20" x14ac:dyDescent="0.25">
      <c r="L1996" s="1">
        <f>IF(OR(B1996=0,B1996=""),0,IF(COUNTIFS(Items!$E:$E,J1996,Items!$F:$F,K1996)+COUNTIFS(Items!$J:$J,J1996,Items!$K:$K,K1996)+COUNTIFS(Items!$O:$O,J1996,Items!$P:$P,K1996)=1,0,1))</f>
        <v>0</v>
      </c>
      <c r="T1996" s="10" t="str">
        <f>IF(RepPF!$L$4=Lists!$E$2,Lists!$E$2,IF(RepPF!$L$4&lt;&gt;"",IF($C1996=RepPF!$L$4,RepPF!$L$4,0),Lists!$E$2))</f>
        <v>Все объекты</v>
      </c>
    </row>
    <row r="1997" spans="12:20" x14ac:dyDescent="0.25">
      <c r="L1997" s="1">
        <f>IF(OR(B1997=0,B1997=""),0,IF(COUNTIFS(Items!$E:$E,J1997,Items!$F:$F,K1997)+COUNTIFS(Items!$J:$J,J1997,Items!$K:$K,K1997)+COUNTIFS(Items!$O:$O,J1997,Items!$P:$P,K1997)=1,0,1))</f>
        <v>0</v>
      </c>
      <c r="T1997" s="10" t="str">
        <f>IF(RepPF!$L$4=Lists!$E$2,Lists!$E$2,IF(RepPF!$L$4&lt;&gt;"",IF($C1997=RepPF!$L$4,RepPF!$L$4,0),Lists!$E$2))</f>
        <v>Все объекты</v>
      </c>
    </row>
    <row r="1998" spans="12:20" x14ac:dyDescent="0.25">
      <c r="L1998" s="1">
        <f>IF(OR(B1998=0,B1998=""),0,IF(COUNTIFS(Items!$E:$E,J1998,Items!$F:$F,K1998)+COUNTIFS(Items!$J:$J,J1998,Items!$K:$K,K1998)+COUNTIFS(Items!$O:$O,J1998,Items!$P:$P,K1998)=1,0,1))</f>
        <v>0</v>
      </c>
      <c r="T1998" s="10" t="str">
        <f>IF(RepPF!$L$4=Lists!$E$2,Lists!$E$2,IF(RepPF!$L$4&lt;&gt;"",IF($C1998=RepPF!$L$4,RepPF!$L$4,0),Lists!$E$2))</f>
        <v>Все объекты</v>
      </c>
    </row>
    <row r="1999" spans="12:20" x14ac:dyDescent="0.25">
      <c r="L1999" s="1">
        <f>IF(OR(B1999=0,B1999=""),0,IF(COUNTIFS(Items!$E:$E,J1999,Items!$F:$F,K1999)+COUNTIFS(Items!$J:$J,J1999,Items!$K:$K,K1999)+COUNTIFS(Items!$O:$O,J1999,Items!$P:$P,K1999)=1,0,1))</f>
        <v>0</v>
      </c>
      <c r="T1999" s="10" t="str">
        <f>IF(RepPF!$L$4=Lists!$E$2,Lists!$E$2,IF(RepPF!$L$4&lt;&gt;"",IF($C1999=RepPF!$L$4,RepPF!$L$4,0),Lists!$E$2))</f>
        <v>Все объекты</v>
      </c>
    </row>
    <row r="2000" spans="12:20" x14ac:dyDescent="0.25">
      <c r="L2000" s="1">
        <f>IF(OR(B2000=0,B2000=""),0,IF(COUNTIFS(Items!$E:$E,J2000,Items!$F:$F,K2000)+COUNTIFS(Items!$J:$J,J2000,Items!$K:$K,K2000)+COUNTIFS(Items!$O:$O,J2000,Items!$P:$P,K2000)=1,0,1))</f>
        <v>0</v>
      </c>
      <c r="T2000" s="10" t="str">
        <f>IF(RepPF!$L$4=Lists!$E$2,Lists!$E$2,IF(RepPF!$L$4&lt;&gt;"",IF($C2000=RepPF!$L$4,RepPF!$L$4,0),Lists!$E$2))</f>
        <v>Все объекты</v>
      </c>
    </row>
    <row r="2001" spans="12:20" x14ac:dyDescent="0.25">
      <c r="L2001" s="1">
        <f>IF(OR(B2001=0,B2001=""),0,IF(COUNTIFS(Items!$E:$E,J2001,Items!$F:$F,K2001)+COUNTIFS(Items!$J:$J,J2001,Items!$K:$K,K2001)+COUNTIFS(Items!$O:$O,J2001,Items!$P:$P,K2001)=1,0,1))</f>
        <v>0</v>
      </c>
      <c r="T2001" s="10" t="str">
        <f>IF(RepPF!$L$4=Lists!$E$2,Lists!$E$2,IF(RepPF!$L$4&lt;&gt;"",IF($C2001=RepPF!$L$4,RepPF!$L$4,0),Lists!$E$2))</f>
        <v>Все объекты</v>
      </c>
    </row>
    <row r="2002" spans="12:20" x14ac:dyDescent="0.25">
      <c r="L2002" s="1">
        <f>IF(OR(B2002=0,B2002=""),0,IF(COUNTIFS(Items!$E:$E,J2002,Items!$F:$F,K2002)+COUNTIFS(Items!$J:$J,J2002,Items!$K:$K,K2002)+COUNTIFS(Items!$O:$O,J2002,Items!$P:$P,K2002)=1,0,1))</f>
        <v>0</v>
      </c>
      <c r="T2002" s="10" t="str">
        <f>IF(RepPF!$L$4=Lists!$E$2,Lists!$E$2,IF(RepPF!$L$4&lt;&gt;"",IF($C2002=RepPF!$L$4,RepPF!$L$4,0),Lists!$E$2))</f>
        <v>Все объекты</v>
      </c>
    </row>
    <row r="2003" spans="12:20" x14ac:dyDescent="0.25">
      <c r="L2003" s="1">
        <f>IF(OR(B2003=0,B2003=""),0,IF(COUNTIFS(Items!$E:$E,J2003,Items!$F:$F,K2003)+COUNTIFS(Items!$J:$J,J2003,Items!$K:$K,K2003)+COUNTIFS(Items!$O:$O,J2003,Items!$P:$P,K2003)=1,0,1))</f>
        <v>0</v>
      </c>
      <c r="T2003" s="10" t="str">
        <f>IF(RepPF!$L$4=Lists!$E$2,Lists!$E$2,IF(RepPF!$L$4&lt;&gt;"",IF($C2003=RepPF!$L$4,RepPF!$L$4,0),Lists!$E$2))</f>
        <v>Все объекты</v>
      </c>
    </row>
    <row r="2004" spans="12:20" x14ac:dyDescent="0.25">
      <c r="L2004" s="1">
        <f>IF(OR(B2004=0,B2004=""),0,IF(COUNTIFS(Items!$E:$E,J2004,Items!$F:$F,K2004)+COUNTIFS(Items!$J:$J,J2004,Items!$K:$K,K2004)+COUNTIFS(Items!$O:$O,J2004,Items!$P:$P,K2004)=1,0,1))</f>
        <v>0</v>
      </c>
      <c r="T2004" s="10" t="str">
        <f>IF(RepPF!$L$4=Lists!$E$2,Lists!$E$2,IF(RepPF!$L$4&lt;&gt;"",IF($C2004=RepPF!$L$4,RepPF!$L$4,0),Lists!$E$2))</f>
        <v>Все объекты</v>
      </c>
    </row>
    <row r="2005" spans="12:20" x14ac:dyDescent="0.25">
      <c r="L2005" s="1">
        <f>IF(OR(B2005=0,B2005=""),0,IF(COUNTIFS(Items!$E:$E,J2005,Items!$F:$F,K2005)+COUNTIFS(Items!$J:$J,J2005,Items!$K:$K,K2005)+COUNTIFS(Items!$O:$O,J2005,Items!$P:$P,K2005)=1,0,1))</f>
        <v>0</v>
      </c>
      <c r="T2005" s="10" t="str">
        <f>IF(RepPF!$L$4=Lists!$E$2,Lists!$E$2,IF(RepPF!$L$4&lt;&gt;"",IF($C2005=RepPF!$L$4,RepPF!$L$4,0),Lists!$E$2))</f>
        <v>Все объекты</v>
      </c>
    </row>
    <row r="2006" spans="12:20" x14ac:dyDescent="0.25">
      <c r="L2006" s="1">
        <f>IF(OR(B2006=0,B2006=""),0,IF(COUNTIFS(Items!$E:$E,J2006,Items!$F:$F,K2006)+COUNTIFS(Items!$J:$J,J2006,Items!$K:$K,K2006)+COUNTIFS(Items!$O:$O,J2006,Items!$P:$P,K2006)=1,0,1))</f>
        <v>0</v>
      </c>
      <c r="T2006" s="10" t="str">
        <f>IF(RepPF!$L$4=Lists!$E$2,Lists!$E$2,IF(RepPF!$L$4&lt;&gt;"",IF($C2006=RepPF!$L$4,RepPF!$L$4,0),Lists!$E$2))</f>
        <v>Все объекты</v>
      </c>
    </row>
    <row r="2007" spans="12:20" x14ac:dyDescent="0.25">
      <c r="L2007" s="1">
        <f>IF(OR(B2007=0,B2007=""),0,IF(COUNTIFS(Items!$E:$E,J2007,Items!$F:$F,K2007)+COUNTIFS(Items!$J:$J,J2007,Items!$K:$K,K2007)+COUNTIFS(Items!$O:$O,J2007,Items!$P:$P,K2007)=1,0,1))</f>
        <v>0</v>
      </c>
      <c r="T2007" s="10" t="str">
        <f>IF(RepPF!$L$4=Lists!$E$2,Lists!$E$2,IF(RepPF!$L$4&lt;&gt;"",IF($C2007=RepPF!$L$4,RepPF!$L$4,0),Lists!$E$2))</f>
        <v>Все объекты</v>
      </c>
    </row>
    <row r="2008" spans="12:20" x14ac:dyDescent="0.25">
      <c r="L2008" s="1">
        <f>IF(OR(B2008=0,B2008=""),0,IF(COUNTIFS(Items!$E:$E,J2008,Items!$F:$F,K2008)+COUNTIFS(Items!$J:$J,J2008,Items!$K:$K,K2008)+COUNTIFS(Items!$O:$O,J2008,Items!$P:$P,K2008)=1,0,1))</f>
        <v>0</v>
      </c>
      <c r="T2008" s="10" t="str">
        <f>IF(RepPF!$L$4=Lists!$E$2,Lists!$E$2,IF(RepPF!$L$4&lt;&gt;"",IF($C2008=RepPF!$L$4,RepPF!$L$4,0),Lists!$E$2))</f>
        <v>Все объекты</v>
      </c>
    </row>
    <row r="2009" spans="12:20" x14ac:dyDescent="0.25">
      <c r="L2009" s="1">
        <f>IF(OR(B2009=0,B2009=""),0,IF(COUNTIFS(Items!$E:$E,J2009,Items!$F:$F,K2009)+COUNTIFS(Items!$J:$J,J2009,Items!$K:$K,K2009)+COUNTIFS(Items!$O:$O,J2009,Items!$P:$P,K2009)=1,0,1))</f>
        <v>0</v>
      </c>
      <c r="T2009" s="10" t="str">
        <f>IF(RepPF!$L$4=Lists!$E$2,Lists!$E$2,IF(RepPF!$L$4&lt;&gt;"",IF($C2009=RepPF!$L$4,RepPF!$L$4,0),Lists!$E$2))</f>
        <v>Все объекты</v>
      </c>
    </row>
    <row r="2010" spans="12:20" x14ac:dyDescent="0.25">
      <c r="L2010" s="1">
        <f>IF(OR(B2010=0,B2010=""),0,IF(COUNTIFS(Items!$E:$E,J2010,Items!$F:$F,K2010)+COUNTIFS(Items!$J:$J,J2010,Items!$K:$K,K2010)+COUNTIFS(Items!$O:$O,J2010,Items!$P:$P,K2010)=1,0,1))</f>
        <v>0</v>
      </c>
      <c r="T2010" s="10" t="str">
        <f>IF(RepPF!$L$4=Lists!$E$2,Lists!$E$2,IF(RepPF!$L$4&lt;&gt;"",IF($C2010=RepPF!$L$4,RepPF!$L$4,0),Lists!$E$2))</f>
        <v>Все объекты</v>
      </c>
    </row>
    <row r="2011" spans="12:20" x14ac:dyDescent="0.25">
      <c r="L2011" s="1">
        <f>IF(OR(B2011=0,B2011=""),0,IF(COUNTIFS(Items!$E:$E,J2011,Items!$F:$F,K2011)+COUNTIFS(Items!$J:$J,J2011,Items!$K:$K,K2011)+COUNTIFS(Items!$O:$O,J2011,Items!$P:$P,K2011)=1,0,1))</f>
        <v>0</v>
      </c>
      <c r="T2011" s="10" t="str">
        <f>IF(RepPF!$L$4=Lists!$E$2,Lists!$E$2,IF(RepPF!$L$4&lt;&gt;"",IF($C2011=RepPF!$L$4,RepPF!$L$4,0),Lists!$E$2))</f>
        <v>Все объекты</v>
      </c>
    </row>
    <row r="2012" spans="12:20" x14ac:dyDescent="0.25">
      <c r="L2012" s="1">
        <f>IF(OR(B2012=0,B2012=""),0,IF(COUNTIFS(Items!$E:$E,J2012,Items!$F:$F,K2012)+COUNTIFS(Items!$J:$J,J2012,Items!$K:$K,K2012)+COUNTIFS(Items!$O:$O,J2012,Items!$P:$P,K2012)=1,0,1))</f>
        <v>0</v>
      </c>
      <c r="T2012" s="10" t="str">
        <f>IF(RepPF!$L$4=Lists!$E$2,Lists!$E$2,IF(RepPF!$L$4&lt;&gt;"",IF($C2012=RepPF!$L$4,RepPF!$L$4,0),Lists!$E$2))</f>
        <v>Все объекты</v>
      </c>
    </row>
    <row r="2013" spans="12:20" x14ac:dyDescent="0.25">
      <c r="L2013" s="1">
        <f>IF(OR(B2013=0,B2013=""),0,IF(COUNTIFS(Items!$E:$E,J2013,Items!$F:$F,K2013)+COUNTIFS(Items!$J:$J,J2013,Items!$K:$K,K2013)+COUNTIFS(Items!$O:$O,J2013,Items!$P:$P,K2013)=1,0,1))</f>
        <v>0</v>
      </c>
      <c r="T2013" s="10" t="str">
        <f>IF(RepPF!$L$4=Lists!$E$2,Lists!$E$2,IF(RepPF!$L$4&lt;&gt;"",IF($C2013=RepPF!$L$4,RepPF!$L$4,0),Lists!$E$2))</f>
        <v>Все объекты</v>
      </c>
    </row>
    <row r="2014" spans="12:20" x14ac:dyDescent="0.25">
      <c r="L2014" s="1">
        <f>IF(OR(B2014=0,B2014=""),0,IF(COUNTIFS(Items!$E:$E,J2014,Items!$F:$F,K2014)+COUNTIFS(Items!$J:$J,J2014,Items!$K:$K,K2014)+COUNTIFS(Items!$O:$O,J2014,Items!$P:$P,K2014)=1,0,1))</f>
        <v>0</v>
      </c>
      <c r="T2014" s="10" t="str">
        <f>IF(RepPF!$L$4=Lists!$E$2,Lists!$E$2,IF(RepPF!$L$4&lt;&gt;"",IF($C2014=RepPF!$L$4,RepPF!$L$4,0),Lists!$E$2))</f>
        <v>Все объекты</v>
      </c>
    </row>
    <row r="2015" spans="12:20" x14ac:dyDescent="0.25">
      <c r="L2015" s="1">
        <f>IF(OR(B2015=0,B2015=""),0,IF(COUNTIFS(Items!$E:$E,J2015,Items!$F:$F,K2015)+COUNTIFS(Items!$J:$J,J2015,Items!$K:$K,K2015)+COUNTIFS(Items!$O:$O,J2015,Items!$P:$P,K2015)=1,0,1))</f>
        <v>0</v>
      </c>
      <c r="T2015" s="10" t="str">
        <f>IF(RepPF!$L$4=Lists!$E$2,Lists!$E$2,IF(RepPF!$L$4&lt;&gt;"",IF($C2015=RepPF!$L$4,RepPF!$L$4,0),Lists!$E$2))</f>
        <v>Все объекты</v>
      </c>
    </row>
    <row r="2016" spans="12:20" x14ac:dyDescent="0.25">
      <c r="L2016" s="1">
        <f>IF(OR(B2016=0,B2016=""),0,IF(COUNTIFS(Items!$E:$E,J2016,Items!$F:$F,K2016)+COUNTIFS(Items!$J:$J,J2016,Items!$K:$K,K2016)+COUNTIFS(Items!$O:$O,J2016,Items!$P:$P,K2016)=1,0,1))</f>
        <v>0</v>
      </c>
      <c r="T2016" s="10" t="str">
        <f>IF(RepPF!$L$4=Lists!$E$2,Lists!$E$2,IF(RepPF!$L$4&lt;&gt;"",IF($C2016=RepPF!$L$4,RepPF!$L$4,0),Lists!$E$2))</f>
        <v>Все объекты</v>
      </c>
    </row>
    <row r="2017" spans="12:20" x14ac:dyDescent="0.25">
      <c r="L2017" s="1">
        <f>IF(OR(B2017=0,B2017=""),0,IF(COUNTIFS(Items!$E:$E,J2017,Items!$F:$F,K2017)+COUNTIFS(Items!$J:$J,J2017,Items!$K:$K,K2017)+COUNTIFS(Items!$O:$O,J2017,Items!$P:$P,K2017)=1,0,1))</f>
        <v>0</v>
      </c>
      <c r="T2017" s="10" t="str">
        <f>IF(RepPF!$L$4=Lists!$E$2,Lists!$E$2,IF(RepPF!$L$4&lt;&gt;"",IF($C2017=RepPF!$L$4,RepPF!$L$4,0),Lists!$E$2))</f>
        <v>Все объекты</v>
      </c>
    </row>
    <row r="2018" spans="12:20" x14ac:dyDescent="0.25">
      <c r="L2018" s="1">
        <f>IF(OR(B2018=0,B2018=""),0,IF(COUNTIFS(Items!$E:$E,J2018,Items!$F:$F,K2018)+COUNTIFS(Items!$J:$J,J2018,Items!$K:$K,K2018)+COUNTIFS(Items!$O:$O,J2018,Items!$P:$P,K2018)=1,0,1))</f>
        <v>0</v>
      </c>
      <c r="T2018" s="10" t="str">
        <f>IF(RepPF!$L$4=Lists!$E$2,Lists!$E$2,IF(RepPF!$L$4&lt;&gt;"",IF($C2018=RepPF!$L$4,RepPF!$L$4,0),Lists!$E$2))</f>
        <v>Все объекты</v>
      </c>
    </row>
    <row r="2019" spans="12:20" x14ac:dyDescent="0.25">
      <c r="L2019" s="1">
        <f>IF(OR(B2019=0,B2019=""),0,IF(COUNTIFS(Items!$E:$E,J2019,Items!$F:$F,K2019)+COUNTIFS(Items!$J:$J,J2019,Items!$K:$K,K2019)+COUNTIFS(Items!$O:$O,J2019,Items!$P:$P,K2019)=1,0,1))</f>
        <v>0</v>
      </c>
      <c r="T2019" s="10" t="str">
        <f>IF(RepPF!$L$4=Lists!$E$2,Lists!$E$2,IF(RepPF!$L$4&lt;&gt;"",IF($C2019=RepPF!$L$4,RepPF!$L$4,0),Lists!$E$2))</f>
        <v>Все объекты</v>
      </c>
    </row>
    <row r="2020" spans="12:20" x14ac:dyDescent="0.25">
      <c r="L2020" s="1">
        <f>IF(OR(B2020=0,B2020=""),0,IF(COUNTIFS(Items!$E:$E,J2020,Items!$F:$F,K2020)+COUNTIFS(Items!$J:$J,J2020,Items!$K:$K,K2020)+COUNTIFS(Items!$O:$O,J2020,Items!$P:$P,K2020)=1,0,1))</f>
        <v>0</v>
      </c>
      <c r="T2020" s="10" t="str">
        <f>IF(RepPF!$L$4=Lists!$E$2,Lists!$E$2,IF(RepPF!$L$4&lt;&gt;"",IF($C2020=RepPF!$L$4,RepPF!$L$4,0),Lists!$E$2))</f>
        <v>Все объекты</v>
      </c>
    </row>
    <row r="2021" spans="12:20" x14ac:dyDescent="0.25">
      <c r="L2021" s="1">
        <f>IF(OR(B2021=0,B2021=""),0,IF(COUNTIFS(Items!$E:$E,J2021,Items!$F:$F,K2021)+COUNTIFS(Items!$J:$J,J2021,Items!$K:$K,K2021)+COUNTIFS(Items!$O:$O,J2021,Items!$P:$P,K2021)=1,0,1))</f>
        <v>0</v>
      </c>
      <c r="T2021" s="10" t="str">
        <f>IF(RepPF!$L$4=Lists!$E$2,Lists!$E$2,IF(RepPF!$L$4&lt;&gt;"",IF($C2021=RepPF!$L$4,RepPF!$L$4,0),Lists!$E$2))</f>
        <v>Все объекты</v>
      </c>
    </row>
    <row r="2022" spans="12:20" x14ac:dyDescent="0.25">
      <c r="L2022" s="1">
        <f>IF(OR(B2022=0,B2022=""),0,IF(COUNTIFS(Items!$E:$E,J2022,Items!$F:$F,K2022)+COUNTIFS(Items!$J:$J,J2022,Items!$K:$K,K2022)+COUNTIFS(Items!$O:$O,J2022,Items!$P:$P,K2022)=1,0,1))</f>
        <v>0</v>
      </c>
      <c r="T2022" s="10" t="str">
        <f>IF(RepPF!$L$4=Lists!$E$2,Lists!$E$2,IF(RepPF!$L$4&lt;&gt;"",IF($C2022=RepPF!$L$4,RepPF!$L$4,0),Lists!$E$2))</f>
        <v>Все объекты</v>
      </c>
    </row>
    <row r="2023" spans="12:20" x14ac:dyDescent="0.25">
      <c r="L2023" s="1">
        <f>IF(OR(B2023=0,B2023=""),0,IF(COUNTIFS(Items!$E:$E,J2023,Items!$F:$F,K2023)+COUNTIFS(Items!$J:$J,J2023,Items!$K:$K,K2023)+COUNTIFS(Items!$O:$O,J2023,Items!$P:$P,K2023)=1,0,1))</f>
        <v>0</v>
      </c>
      <c r="T2023" s="10" t="str">
        <f>IF(RepPF!$L$4=Lists!$E$2,Lists!$E$2,IF(RepPF!$L$4&lt;&gt;"",IF($C2023=RepPF!$L$4,RepPF!$L$4,0),Lists!$E$2))</f>
        <v>Все объекты</v>
      </c>
    </row>
    <row r="2024" spans="12:20" x14ac:dyDescent="0.25">
      <c r="L2024" s="1">
        <f>IF(OR(B2024=0,B2024=""),0,IF(COUNTIFS(Items!$E:$E,J2024,Items!$F:$F,K2024)+COUNTIFS(Items!$J:$J,J2024,Items!$K:$K,K2024)+COUNTIFS(Items!$O:$O,J2024,Items!$P:$P,K2024)=1,0,1))</f>
        <v>0</v>
      </c>
      <c r="T2024" s="10" t="str">
        <f>IF(RepPF!$L$4=Lists!$E$2,Lists!$E$2,IF(RepPF!$L$4&lt;&gt;"",IF($C2024=RepPF!$L$4,RepPF!$L$4,0),Lists!$E$2))</f>
        <v>Все объекты</v>
      </c>
    </row>
    <row r="2025" spans="12:20" x14ac:dyDescent="0.25">
      <c r="L2025" s="1">
        <f>IF(OR(B2025=0,B2025=""),0,IF(COUNTIFS(Items!$E:$E,J2025,Items!$F:$F,K2025)+COUNTIFS(Items!$J:$J,J2025,Items!$K:$K,K2025)+COUNTIFS(Items!$O:$O,J2025,Items!$P:$P,K2025)=1,0,1))</f>
        <v>0</v>
      </c>
      <c r="T2025" s="10" t="str">
        <f>IF(RepPF!$L$4=Lists!$E$2,Lists!$E$2,IF(RepPF!$L$4&lt;&gt;"",IF($C2025=RepPF!$L$4,RepPF!$L$4,0),Lists!$E$2))</f>
        <v>Все объекты</v>
      </c>
    </row>
    <row r="2026" spans="12:20" x14ac:dyDescent="0.25">
      <c r="L2026" s="1">
        <f>IF(OR(B2026=0,B2026=""),0,IF(COUNTIFS(Items!$E:$E,J2026,Items!$F:$F,K2026)+COUNTIFS(Items!$J:$J,J2026,Items!$K:$K,K2026)+COUNTIFS(Items!$O:$O,J2026,Items!$P:$P,K2026)=1,0,1))</f>
        <v>0</v>
      </c>
      <c r="T2026" s="10" t="str">
        <f>IF(RepPF!$L$4=Lists!$E$2,Lists!$E$2,IF(RepPF!$L$4&lt;&gt;"",IF($C2026=RepPF!$L$4,RepPF!$L$4,0),Lists!$E$2))</f>
        <v>Все объекты</v>
      </c>
    </row>
    <row r="2027" spans="12:20" x14ac:dyDescent="0.25">
      <c r="L2027" s="1">
        <f>IF(OR(B2027=0,B2027=""),0,IF(COUNTIFS(Items!$E:$E,J2027,Items!$F:$F,K2027)+COUNTIFS(Items!$J:$J,J2027,Items!$K:$K,K2027)+COUNTIFS(Items!$O:$O,J2027,Items!$P:$P,K2027)=1,0,1))</f>
        <v>0</v>
      </c>
      <c r="T2027" s="10" t="str">
        <f>IF(RepPF!$L$4=Lists!$E$2,Lists!$E$2,IF(RepPF!$L$4&lt;&gt;"",IF($C2027=RepPF!$L$4,RepPF!$L$4,0),Lists!$E$2))</f>
        <v>Все объекты</v>
      </c>
    </row>
    <row r="2028" spans="12:20" x14ac:dyDescent="0.25">
      <c r="L2028" s="1">
        <f>IF(OR(B2028=0,B2028=""),0,IF(COUNTIFS(Items!$E:$E,J2028,Items!$F:$F,K2028)+COUNTIFS(Items!$J:$J,J2028,Items!$K:$K,K2028)+COUNTIFS(Items!$O:$O,J2028,Items!$P:$P,K2028)=1,0,1))</f>
        <v>0</v>
      </c>
      <c r="T2028" s="10" t="str">
        <f>IF(RepPF!$L$4=Lists!$E$2,Lists!$E$2,IF(RepPF!$L$4&lt;&gt;"",IF($C2028=RepPF!$L$4,RepPF!$L$4,0),Lists!$E$2))</f>
        <v>Все объекты</v>
      </c>
    </row>
    <row r="2029" spans="12:20" x14ac:dyDescent="0.25">
      <c r="L2029" s="1">
        <f>IF(OR(B2029=0,B2029=""),0,IF(COUNTIFS(Items!$E:$E,J2029,Items!$F:$F,K2029)+COUNTIFS(Items!$J:$J,J2029,Items!$K:$K,K2029)+COUNTIFS(Items!$O:$O,J2029,Items!$P:$P,K2029)=1,0,1))</f>
        <v>0</v>
      </c>
      <c r="T2029" s="10" t="str">
        <f>IF(RepPF!$L$4=Lists!$E$2,Lists!$E$2,IF(RepPF!$L$4&lt;&gt;"",IF($C2029=RepPF!$L$4,RepPF!$L$4,0),Lists!$E$2))</f>
        <v>Все объекты</v>
      </c>
    </row>
    <row r="2030" spans="12:20" x14ac:dyDescent="0.25">
      <c r="L2030" s="1">
        <f>IF(OR(B2030=0,B2030=""),0,IF(COUNTIFS(Items!$E:$E,J2030,Items!$F:$F,K2030)+COUNTIFS(Items!$J:$J,J2030,Items!$K:$K,K2030)+COUNTIFS(Items!$O:$O,J2030,Items!$P:$P,K2030)=1,0,1))</f>
        <v>0</v>
      </c>
      <c r="T2030" s="10" t="str">
        <f>IF(RepPF!$L$4=Lists!$E$2,Lists!$E$2,IF(RepPF!$L$4&lt;&gt;"",IF($C2030=RepPF!$L$4,RepPF!$L$4,0),Lists!$E$2))</f>
        <v>Все объекты</v>
      </c>
    </row>
    <row r="2031" spans="12:20" x14ac:dyDescent="0.25">
      <c r="L2031" s="1">
        <f>IF(OR(B2031=0,B2031=""),0,IF(COUNTIFS(Items!$E:$E,J2031,Items!$F:$F,K2031)+COUNTIFS(Items!$J:$J,J2031,Items!$K:$K,K2031)+COUNTIFS(Items!$O:$O,J2031,Items!$P:$P,K2031)=1,0,1))</f>
        <v>0</v>
      </c>
      <c r="T2031" s="10" t="str">
        <f>IF(RepPF!$L$4=Lists!$E$2,Lists!$E$2,IF(RepPF!$L$4&lt;&gt;"",IF($C2031=RepPF!$L$4,RepPF!$L$4,0),Lists!$E$2))</f>
        <v>Все объекты</v>
      </c>
    </row>
    <row r="2032" spans="12:20" x14ac:dyDescent="0.25">
      <c r="L2032" s="1">
        <f>IF(OR(B2032=0,B2032=""),0,IF(COUNTIFS(Items!$E:$E,J2032,Items!$F:$F,K2032)+COUNTIFS(Items!$J:$J,J2032,Items!$K:$K,K2032)+COUNTIFS(Items!$O:$O,J2032,Items!$P:$P,K2032)=1,0,1))</f>
        <v>0</v>
      </c>
      <c r="T2032" s="10" t="str">
        <f>IF(RepPF!$L$4=Lists!$E$2,Lists!$E$2,IF(RepPF!$L$4&lt;&gt;"",IF($C2032=RepPF!$L$4,RepPF!$L$4,0),Lists!$E$2))</f>
        <v>Все объекты</v>
      </c>
    </row>
    <row r="2033" spans="12:20" x14ac:dyDescent="0.25">
      <c r="L2033" s="1">
        <f>IF(OR(B2033=0,B2033=""),0,IF(COUNTIFS(Items!$E:$E,J2033,Items!$F:$F,K2033)+COUNTIFS(Items!$J:$J,J2033,Items!$K:$K,K2033)+COUNTIFS(Items!$O:$O,J2033,Items!$P:$P,K2033)=1,0,1))</f>
        <v>0</v>
      </c>
      <c r="T2033" s="10" t="str">
        <f>IF(RepPF!$L$4=Lists!$E$2,Lists!$E$2,IF(RepPF!$L$4&lt;&gt;"",IF($C2033=RepPF!$L$4,RepPF!$L$4,0),Lists!$E$2))</f>
        <v>Все объекты</v>
      </c>
    </row>
    <row r="2034" spans="12:20" x14ac:dyDescent="0.25">
      <c r="L2034" s="1">
        <f>IF(OR(B2034=0,B2034=""),0,IF(COUNTIFS(Items!$E:$E,J2034,Items!$F:$F,K2034)+COUNTIFS(Items!$J:$J,J2034,Items!$K:$K,K2034)+COUNTIFS(Items!$O:$O,J2034,Items!$P:$P,K2034)=1,0,1))</f>
        <v>0</v>
      </c>
      <c r="T2034" s="10" t="str">
        <f>IF(RepPF!$L$4=Lists!$E$2,Lists!$E$2,IF(RepPF!$L$4&lt;&gt;"",IF($C2034=RepPF!$L$4,RepPF!$L$4,0),Lists!$E$2))</f>
        <v>Все объекты</v>
      </c>
    </row>
    <row r="2035" spans="12:20" x14ac:dyDescent="0.25">
      <c r="L2035" s="1">
        <f>IF(OR(B2035=0,B2035=""),0,IF(COUNTIFS(Items!$E:$E,J2035,Items!$F:$F,K2035)+COUNTIFS(Items!$J:$J,J2035,Items!$K:$K,K2035)+COUNTIFS(Items!$O:$O,J2035,Items!$P:$P,K2035)=1,0,1))</f>
        <v>0</v>
      </c>
      <c r="T2035" s="10" t="str">
        <f>IF(RepPF!$L$4=Lists!$E$2,Lists!$E$2,IF(RepPF!$L$4&lt;&gt;"",IF($C2035=RepPF!$L$4,RepPF!$L$4,0),Lists!$E$2))</f>
        <v>Все объекты</v>
      </c>
    </row>
    <row r="2036" spans="12:20" x14ac:dyDescent="0.25">
      <c r="L2036" s="1">
        <f>IF(OR(B2036=0,B2036=""),0,IF(COUNTIFS(Items!$E:$E,J2036,Items!$F:$F,K2036)+COUNTIFS(Items!$J:$J,J2036,Items!$K:$K,K2036)+COUNTIFS(Items!$O:$O,J2036,Items!$P:$P,K2036)=1,0,1))</f>
        <v>0</v>
      </c>
      <c r="T2036" s="10" t="str">
        <f>IF(RepPF!$L$4=Lists!$E$2,Lists!$E$2,IF(RepPF!$L$4&lt;&gt;"",IF($C2036=RepPF!$L$4,RepPF!$L$4,0),Lists!$E$2))</f>
        <v>Все объекты</v>
      </c>
    </row>
    <row r="2037" spans="12:20" x14ac:dyDescent="0.25">
      <c r="L2037" s="1">
        <f>IF(OR(B2037=0,B2037=""),0,IF(COUNTIFS(Items!$E:$E,J2037,Items!$F:$F,K2037)+COUNTIFS(Items!$J:$J,J2037,Items!$K:$K,K2037)+COUNTIFS(Items!$O:$O,J2037,Items!$P:$P,K2037)=1,0,1))</f>
        <v>0</v>
      </c>
      <c r="T2037" s="10" t="str">
        <f>IF(RepPF!$L$4=Lists!$E$2,Lists!$E$2,IF(RepPF!$L$4&lt;&gt;"",IF($C2037=RepPF!$L$4,RepPF!$L$4,0),Lists!$E$2))</f>
        <v>Все объекты</v>
      </c>
    </row>
    <row r="2038" spans="12:20" x14ac:dyDescent="0.25">
      <c r="L2038" s="1">
        <f>IF(OR(B2038=0,B2038=""),0,IF(COUNTIFS(Items!$E:$E,J2038,Items!$F:$F,K2038)+COUNTIFS(Items!$J:$J,J2038,Items!$K:$K,K2038)+COUNTIFS(Items!$O:$O,J2038,Items!$P:$P,K2038)=1,0,1))</f>
        <v>0</v>
      </c>
      <c r="T2038" s="10" t="str">
        <f>IF(RepPF!$L$4=Lists!$E$2,Lists!$E$2,IF(RepPF!$L$4&lt;&gt;"",IF($C2038=RepPF!$L$4,RepPF!$L$4,0),Lists!$E$2))</f>
        <v>Все объекты</v>
      </c>
    </row>
    <row r="2039" spans="12:20" x14ac:dyDescent="0.25">
      <c r="L2039" s="1">
        <f>IF(OR(B2039=0,B2039=""),0,IF(COUNTIFS(Items!$E:$E,J2039,Items!$F:$F,K2039)+COUNTIFS(Items!$J:$J,J2039,Items!$K:$K,K2039)+COUNTIFS(Items!$O:$O,J2039,Items!$P:$P,K2039)=1,0,1))</f>
        <v>0</v>
      </c>
      <c r="T2039" s="10" t="str">
        <f>IF(RepPF!$L$4=Lists!$E$2,Lists!$E$2,IF(RepPF!$L$4&lt;&gt;"",IF($C2039=RepPF!$L$4,RepPF!$L$4,0),Lists!$E$2))</f>
        <v>Все объекты</v>
      </c>
    </row>
    <row r="2040" spans="12:20" x14ac:dyDescent="0.25">
      <c r="L2040" s="1">
        <f>IF(OR(B2040=0,B2040=""),0,IF(COUNTIFS(Items!$E:$E,J2040,Items!$F:$F,K2040)+COUNTIFS(Items!$J:$J,J2040,Items!$K:$K,K2040)+COUNTIFS(Items!$O:$O,J2040,Items!$P:$P,K2040)=1,0,1))</f>
        <v>0</v>
      </c>
      <c r="T2040" s="10" t="str">
        <f>IF(RepPF!$L$4=Lists!$E$2,Lists!$E$2,IF(RepPF!$L$4&lt;&gt;"",IF($C2040=RepPF!$L$4,RepPF!$L$4,0),Lists!$E$2))</f>
        <v>Все объекты</v>
      </c>
    </row>
    <row r="2041" spans="12:20" x14ac:dyDescent="0.25">
      <c r="L2041" s="1">
        <f>IF(OR(B2041=0,B2041=""),0,IF(COUNTIFS(Items!$E:$E,J2041,Items!$F:$F,K2041)+COUNTIFS(Items!$J:$J,J2041,Items!$K:$K,K2041)+COUNTIFS(Items!$O:$O,J2041,Items!$P:$P,K2041)=1,0,1))</f>
        <v>0</v>
      </c>
      <c r="T2041" s="10" t="str">
        <f>IF(RepPF!$L$4=Lists!$E$2,Lists!$E$2,IF(RepPF!$L$4&lt;&gt;"",IF($C2041=RepPF!$L$4,RepPF!$L$4,0),Lists!$E$2))</f>
        <v>Все объекты</v>
      </c>
    </row>
    <row r="2042" spans="12:20" x14ac:dyDescent="0.25">
      <c r="L2042" s="1">
        <f>IF(OR(B2042=0,B2042=""),0,IF(COUNTIFS(Items!$E:$E,J2042,Items!$F:$F,K2042)+COUNTIFS(Items!$J:$J,J2042,Items!$K:$K,K2042)+COUNTIFS(Items!$O:$O,J2042,Items!$P:$P,K2042)=1,0,1))</f>
        <v>0</v>
      </c>
      <c r="T2042" s="10" t="str">
        <f>IF(RepPF!$L$4=Lists!$E$2,Lists!$E$2,IF(RepPF!$L$4&lt;&gt;"",IF($C2042=RepPF!$L$4,RepPF!$L$4,0),Lists!$E$2))</f>
        <v>Все объекты</v>
      </c>
    </row>
    <row r="2043" spans="12:20" x14ac:dyDescent="0.25">
      <c r="L2043" s="1">
        <f>IF(OR(B2043=0,B2043=""),0,IF(COUNTIFS(Items!$E:$E,J2043,Items!$F:$F,K2043)+COUNTIFS(Items!$J:$J,J2043,Items!$K:$K,K2043)+COUNTIFS(Items!$O:$O,J2043,Items!$P:$P,K2043)=1,0,1))</f>
        <v>0</v>
      </c>
      <c r="T2043" s="10" t="str">
        <f>IF(RepPF!$L$4=Lists!$E$2,Lists!$E$2,IF(RepPF!$L$4&lt;&gt;"",IF($C2043=RepPF!$L$4,RepPF!$L$4,0),Lists!$E$2))</f>
        <v>Все объекты</v>
      </c>
    </row>
    <row r="2044" spans="12:20" x14ac:dyDescent="0.25">
      <c r="L2044" s="1">
        <f>IF(OR(B2044=0,B2044=""),0,IF(COUNTIFS(Items!$E:$E,J2044,Items!$F:$F,K2044)+COUNTIFS(Items!$J:$J,J2044,Items!$K:$K,K2044)+COUNTIFS(Items!$O:$O,J2044,Items!$P:$P,K2044)=1,0,1))</f>
        <v>0</v>
      </c>
      <c r="T2044" s="10" t="str">
        <f>IF(RepPF!$L$4=Lists!$E$2,Lists!$E$2,IF(RepPF!$L$4&lt;&gt;"",IF($C2044=RepPF!$L$4,RepPF!$L$4,0),Lists!$E$2))</f>
        <v>Все объекты</v>
      </c>
    </row>
    <row r="2045" spans="12:20" x14ac:dyDescent="0.25">
      <c r="L2045" s="1">
        <f>IF(OR(B2045=0,B2045=""),0,IF(COUNTIFS(Items!$E:$E,J2045,Items!$F:$F,K2045)+COUNTIFS(Items!$J:$J,J2045,Items!$K:$K,K2045)+COUNTIFS(Items!$O:$O,J2045,Items!$P:$P,K2045)=1,0,1))</f>
        <v>0</v>
      </c>
      <c r="T2045" s="10" t="str">
        <f>IF(RepPF!$L$4=Lists!$E$2,Lists!$E$2,IF(RepPF!$L$4&lt;&gt;"",IF($C2045=RepPF!$L$4,RepPF!$L$4,0),Lists!$E$2))</f>
        <v>Все объекты</v>
      </c>
    </row>
    <row r="2046" spans="12:20" x14ac:dyDescent="0.25">
      <c r="L2046" s="1">
        <f>IF(OR(B2046=0,B2046=""),0,IF(COUNTIFS(Items!$E:$E,J2046,Items!$F:$F,K2046)+COUNTIFS(Items!$J:$J,J2046,Items!$K:$K,K2046)+COUNTIFS(Items!$O:$O,J2046,Items!$P:$P,K2046)=1,0,1))</f>
        <v>0</v>
      </c>
      <c r="T2046" s="10" t="str">
        <f>IF(RepPF!$L$4=Lists!$E$2,Lists!$E$2,IF(RepPF!$L$4&lt;&gt;"",IF($C2046=RepPF!$L$4,RepPF!$L$4,0),Lists!$E$2))</f>
        <v>Все объекты</v>
      </c>
    </row>
    <row r="2047" spans="12:20" x14ac:dyDescent="0.25">
      <c r="L2047" s="1">
        <f>IF(OR(B2047=0,B2047=""),0,IF(COUNTIFS(Items!$E:$E,J2047,Items!$F:$F,K2047)+COUNTIFS(Items!$J:$J,J2047,Items!$K:$K,K2047)+COUNTIFS(Items!$O:$O,J2047,Items!$P:$P,K2047)=1,0,1))</f>
        <v>0</v>
      </c>
      <c r="T2047" s="10" t="str">
        <f>IF(RepPF!$L$4=Lists!$E$2,Lists!$E$2,IF(RepPF!$L$4&lt;&gt;"",IF($C2047=RepPF!$L$4,RepPF!$L$4,0),Lists!$E$2))</f>
        <v>Все объекты</v>
      </c>
    </row>
    <row r="2048" spans="12:20" x14ac:dyDescent="0.25">
      <c r="L2048" s="1">
        <f>IF(OR(B2048=0,B2048=""),0,IF(COUNTIFS(Items!$E:$E,J2048,Items!$F:$F,K2048)+COUNTIFS(Items!$J:$J,J2048,Items!$K:$K,K2048)+COUNTIFS(Items!$O:$O,J2048,Items!$P:$P,K2048)=1,0,1))</f>
        <v>0</v>
      </c>
      <c r="T2048" s="10" t="str">
        <f>IF(RepPF!$L$4=Lists!$E$2,Lists!$E$2,IF(RepPF!$L$4&lt;&gt;"",IF($C2048=RepPF!$L$4,RepPF!$L$4,0),Lists!$E$2))</f>
        <v>Все объекты</v>
      </c>
    </row>
    <row r="2049" spans="12:20" x14ac:dyDescent="0.25">
      <c r="L2049" s="1">
        <f>IF(OR(B2049=0,B2049=""),0,IF(COUNTIFS(Items!$E:$E,J2049,Items!$F:$F,K2049)+COUNTIFS(Items!$J:$J,J2049,Items!$K:$K,K2049)+COUNTIFS(Items!$O:$O,J2049,Items!$P:$P,K2049)=1,0,1))</f>
        <v>0</v>
      </c>
      <c r="T2049" s="10" t="str">
        <f>IF(RepPF!$L$4=Lists!$E$2,Lists!$E$2,IF(RepPF!$L$4&lt;&gt;"",IF($C2049=RepPF!$L$4,RepPF!$L$4,0),Lists!$E$2))</f>
        <v>Все объекты</v>
      </c>
    </row>
    <row r="2050" spans="12:20" x14ac:dyDescent="0.25">
      <c r="L2050" s="1">
        <f>IF(OR(B2050=0,B2050=""),0,IF(COUNTIFS(Items!$E:$E,J2050,Items!$F:$F,K2050)+COUNTIFS(Items!$J:$J,J2050,Items!$K:$K,K2050)+COUNTIFS(Items!$O:$O,J2050,Items!$P:$P,K2050)=1,0,1))</f>
        <v>0</v>
      </c>
      <c r="T2050" s="10" t="str">
        <f>IF(RepPF!$L$4=Lists!$E$2,Lists!$E$2,IF(RepPF!$L$4&lt;&gt;"",IF($C2050=RepPF!$L$4,RepPF!$L$4,0),Lists!$E$2))</f>
        <v>Все объекты</v>
      </c>
    </row>
    <row r="2051" spans="12:20" x14ac:dyDescent="0.25">
      <c r="L2051" s="1">
        <f>IF(OR(B2051=0,B2051=""),0,IF(COUNTIFS(Items!$E:$E,J2051,Items!$F:$F,K2051)+COUNTIFS(Items!$J:$J,J2051,Items!$K:$K,K2051)+COUNTIFS(Items!$O:$O,J2051,Items!$P:$P,K2051)=1,0,1))</f>
        <v>0</v>
      </c>
      <c r="T2051" s="10" t="str">
        <f>IF(RepPF!$L$4=Lists!$E$2,Lists!$E$2,IF(RepPF!$L$4&lt;&gt;"",IF($C2051=RepPF!$L$4,RepPF!$L$4,0),Lists!$E$2))</f>
        <v>Все объекты</v>
      </c>
    </row>
    <row r="2052" spans="12:20" x14ac:dyDescent="0.25">
      <c r="L2052" s="1">
        <f>IF(OR(B2052=0,B2052=""),0,IF(COUNTIFS(Items!$E:$E,J2052,Items!$F:$F,K2052)+COUNTIFS(Items!$J:$J,J2052,Items!$K:$K,K2052)+COUNTIFS(Items!$O:$O,J2052,Items!$P:$P,K2052)=1,0,1))</f>
        <v>0</v>
      </c>
      <c r="T2052" s="10" t="str">
        <f>IF(RepPF!$L$4=Lists!$E$2,Lists!$E$2,IF(RepPF!$L$4&lt;&gt;"",IF($C2052=RepPF!$L$4,RepPF!$L$4,0),Lists!$E$2))</f>
        <v>Все объекты</v>
      </c>
    </row>
    <row r="2053" spans="12:20" x14ac:dyDescent="0.25">
      <c r="L2053" s="1">
        <f>IF(OR(B2053=0,B2053=""),0,IF(COUNTIFS(Items!$E:$E,J2053,Items!$F:$F,K2053)+COUNTIFS(Items!$J:$J,J2053,Items!$K:$K,K2053)+COUNTIFS(Items!$O:$O,J2053,Items!$P:$P,K2053)=1,0,1))</f>
        <v>0</v>
      </c>
      <c r="T2053" s="10" t="str">
        <f>IF(RepPF!$L$4=Lists!$E$2,Lists!$E$2,IF(RepPF!$L$4&lt;&gt;"",IF($C2053=RepPF!$L$4,RepPF!$L$4,0),Lists!$E$2))</f>
        <v>Все объекты</v>
      </c>
    </row>
    <row r="2054" spans="12:20" x14ac:dyDescent="0.25">
      <c r="L2054" s="1">
        <f>IF(OR(B2054=0,B2054=""),0,IF(COUNTIFS(Items!$E:$E,J2054,Items!$F:$F,K2054)+COUNTIFS(Items!$J:$J,J2054,Items!$K:$K,K2054)+COUNTIFS(Items!$O:$O,J2054,Items!$P:$P,K2054)=1,0,1))</f>
        <v>0</v>
      </c>
      <c r="T2054" s="10" t="str">
        <f>IF(RepPF!$L$4=Lists!$E$2,Lists!$E$2,IF(RepPF!$L$4&lt;&gt;"",IF($C2054=RepPF!$L$4,RepPF!$L$4,0),Lists!$E$2))</f>
        <v>Все объекты</v>
      </c>
    </row>
    <row r="2055" spans="12:20" x14ac:dyDescent="0.25">
      <c r="L2055" s="1">
        <f>IF(OR(B2055=0,B2055=""),0,IF(COUNTIFS(Items!$E:$E,J2055,Items!$F:$F,K2055)+COUNTIFS(Items!$J:$J,J2055,Items!$K:$K,K2055)+COUNTIFS(Items!$O:$O,J2055,Items!$P:$P,K2055)=1,0,1))</f>
        <v>0</v>
      </c>
      <c r="T2055" s="10" t="str">
        <f>IF(RepPF!$L$4=Lists!$E$2,Lists!$E$2,IF(RepPF!$L$4&lt;&gt;"",IF($C2055=RepPF!$L$4,RepPF!$L$4,0),Lists!$E$2))</f>
        <v>Все объекты</v>
      </c>
    </row>
    <row r="2056" spans="12:20" x14ac:dyDescent="0.25">
      <c r="L2056" s="1">
        <f>IF(OR(B2056=0,B2056=""),0,IF(COUNTIFS(Items!$E:$E,J2056,Items!$F:$F,K2056)+COUNTIFS(Items!$J:$J,J2056,Items!$K:$K,K2056)+COUNTIFS(Items!$O:$O,J2056,Items!$P:$P,K2056)=1,0,1))</f>
        <v>0</v>
      </c>
      <c r="T2056" s="10" t="str">
        <f>IF(RepPF!$L$4=Lists!$E$2,Lists!$E$2,IF(RepPF!$L$4&lt;&gt;"",IF($C2056=RepPF!$L$4,RepPF!$L$4,0),Lists!$E$2))</f>
        <v>Все объекты</v>
      </c>
    </row>
    <row r="2057" spans="12:20" x14ac:dyDescent="0.25">
      <c r="L2057" s="1">
        <f>IF(OR(B2057=0,B2057=""),0,IF(COUNTIFS(Items!$E:$E,J2057,Items!$F:$F,K2057)+COUNTIFS(Items!$J:$J,J2057,Items!$K:$K,K2057)+COUNTIFS(Items!$O:$O,J2057,Items!$P:$P,K2057)=1,0,1))</f>
        <v>0</v>
      </c>
      <c r="T2057" s="10" t="str">
        <f>IF(RepPF!$L$4=Lists!$E$2,Lists!$E$2,IF(RepPF!$L$4&lt;&gt;"",IF($C2057=RepPF!$L$4,RepPF!$L$4,0),Lists!$E$2))</f>
        <v>Все объекты</v>
      </c>
    </row>
    <row r="2058" spans="12:20" x14ac:dyDescent="0.25">
      <c r="L2058" s="1">
        <f>IF(OR(B2058=0,B2058=""),0,IF(COUNTIFS(Items!$E:$E,J2058,Items!$F:$F,K2058)+COUNTIFS(Items!$J:$J,J2058,Items!$K:$K,K2058)+COUNTIFS(Items!$O:$O,J2058,Items!$P:$P,K2058)=1,0,1))</f>
        <v>0</v>
      </c>
      <c r="T2058" s="10" t="str">
        <f>IF(RepPF!$L$4=Lists!$E$2,Lists!$E$2,IF(RepPF!$L$4&lt;&gt;"",IF($C2058=RepPF!$L$4,RepPF!$L$4,0),Lists!$E$2))</f>
        <v>Все объекты</v>
      </c>
    </row>
    <row r="2059" spans="12:20" x14ac:dyDescent="0.25">
      <c r="L2059" s="1">
        <f>IF(OR(B2059=0,B2059=""),0,IF(COUNTIFS(Items!$E:$E,J2059,Items!$F:$F,K2059)+COUNTIFS(Items!$J:$J,J2059,Items!$K:$K,K2059)+COUNTIFS(Items!$O:$O,J2059,Items!$P:$P,K2059)=1,0,1))</f>
        <v>0</v>
      </c>
      <c r="T2059" s="10" t="str">
        <f>IF(RepPF!$L$4=Lists!$E$2,Lists!$E$2,IF(RepPF!$L$4&lt;&gt;"",IF($C2059=RepPF!$L$4,RepPF!$L$4,0),Lists!$E$2))</f>
        <v>Все объекты</v>
      </c>
    </row>
    <row r="2060" spans="12:20" x14ac:dyDescent="0.25">
      <c r="L2060" s="1">
        <f>IF(OR(B2060=0,B2060=""),0,IF(COUNTIFS(Items!$E:$E,J2060,Items!$F:$F,K2060)+COUNTIFS(Items!$J:$J,J2060,Items!$K:$K,K2060)+COUNTIFS(Items!$O:$O,J2060,Items!$P:$P,K2060)=1,0,1))</f>
        <v>0</v>
      </c>
      <c r="T2060" s="10" t="str">
        <f>IF(RepPF!$L$4=Lists!$E$2,Lists!$E$2,IF(RepPF!$L$4&lt;&gt;"",IF($C2060=RepPF!$L$4,RepPF!$L$4,0),Lists!$E$2))</f>
        <v>Все объекты</v>
      </c>
    </row>
    <row r="2061" spans="12:20" x14ac:dyDescent="0.25">
      <c r="L2061" s="1">
        <f>IF(OR(B2061=0,B2061=""),0,IF(COUNTIFS(Items!$E:$E,J2061,Items!$F:$F,K2061)+COUNTIFS(Items!$J:$J,J2061,Items!$K:$K,K2061)+COUNTIFS(Items!$O:$O,J2061,Items!$P:$P,K2061)=1,0,1))</f>
        <v>0</v>
      </c>
      <c r="T2061" s="10" t="str">
        <f>IF(RepPF!$L$4=Lists!$E$2,Lists!$E$2,IF(RepPF!$L$4&lt;&gt;"",IF($C2061=RepPF!$L$4,RepPF!$L$4,0),Lists!$E$2))</f>
        <v>Все объекты</v>
      </c>
    </row>
    <row r="2062" spans="12:20" x14ac:dyDescent="0.25">
      <c r="L2062" s="1">
        <f>IF(OR(B2062=0,B2062=""),0,IF(COUNTIFS(Items!$E:$E,J2062,Items!$F:$F,K2062)+COUNTIFS(Items!$J:$J,J2062,Items!$K:$K,K2062)+COUNTIFS(Items!$O:$O,J2062,Items!$P:$P,K2062)=1,0,1))</f>
        <v>0</v>
      </c>
      <c r="T2062" s="10" t="str">
        <f>IF(RepPF!$L$4=Lists!$E$2,Lists!$E$2,IF(RepPF!$L$4&lt;&gt;"",IF($C2062=RepPF!$L$4,RepPF!$L$4,0),Lists!$E$2))</f>
        <v>Все объекты</v>
      </c>
    </row>
    <row r="2063" spans="12:20" x14ac:dyDescent="0.25">
      <c r="L2063" s="1">
        <f>IF(OR(B2063=0,B2063=""),0,IF(COUNTIFS(Items!$E:$E,J2063,Items!$F:$F,K2063)+COUNTIFS(Items!$J:$J,J2063,Items!$K:$K,K2063)+COUNTIFS(Items!$O:$O,J2063,Items!$P:$P,K2063)=1,0,1))</f>
        <v>0</v>
      </c>
      <c r="T2063" s="10" t="str">
        <f>IF(RepPF!$L$4=Lists!$E$2,Lists!$E$2,IF(RepPF!$L$4&lt;&gt;"",IF($C2063=RepPF!$L$4,RepPF!$L$4,0),Lists!$E$2))</f>
        <v>Все объекты</v>
      </c>
    </row>
    <row r="2064" spans="12:20" x14ac:dyDescent="0.25">
      <c r="L2064" s="1">
        <f>IF(OR(B2064=0,B2064=""),0,IF(COUNTIFS(Items!$E:$E,J2064,Items!$F:$F,K2064)+COUNTIFS(Items!$J:$J,J2064,Items!$K:$K,K2064)+COUNTIFS(Items!$O:$O,J2064,Items!$P:$P,K2064)=1,0,1))</f>
        <v>0</v>
      </c>
      <c r="T2064" s="10" t="str">
        <f>IF(RepPF!$L$4=Lists!$E$2,Lists!$E$2,IF(RepPF!$L$4&lt;&gt;"",IF($C2064=RepPF!$L$4,RepPF!$L$4,0),Lists!$E$2))</f>
        <v>Все объекты</v>
      </c>
    </row>
    <row r="2065" spans="12:20" x14ac:dyDescent="0.25">
      <c r="L2065" s="1">
        <f>IF(OR(B2065=0,B2065=""),0,IF(COUNTIFS(Items!$E:$E,J2065,Items!$F:$F,K2065)+COUNTIFS(Items!$J:$J,J2065,Items!$K:$K,K2065)+COUNTIFS(Items!$O:$O,J2065,Items!$P:$P,K2065)=1,0,1))</f>
        <v>0</v>
      </c>
      <c r="T2065" s="10" t="str">
        <f>IF(RepPF!$L$4=Lists!$E$2,Lists!$E$2,IF(RepPF!$L$4&lt;&gt;"",IF($C2065=RepPF!$L$4,RepPF!$L$4,0),Lists!$E$2))</f>
        <v>Все объекты</v>
      </c>
    </row>
    <row r="2066" spans="12:20" x14ac:dyDescent="0.25">
      <c r="L2066" s="1">
        <f>IF(OR(B2066=0,B2066=""),0,IF(COUNTIFS(Items!$E:$E,J2066,Items!$F:$F,K2066)+COUNTIFS(Items!$J:$J,J2066,Items!$K:$K,K2066)+COUNTIFS(Items!$O:$O,J2066,Items!$P:$P,K2066)=1,0,1))</f>
        <v>0</v>
      </c>
      <c r="T2066" s="10" t="str">
        <f>IF(RepPF!$L$4=Lists!$E$2,Lists!$E$2,IF(RepPF!$L$4&lt;&gt;"",IF($C2066=RepPF!$L$4,RepPF!$L$4,0),Lists!$E$2))</f>
        <v>Все объекты</v>
      </c>
    </row>
    <row r="2067" spans="12:20" x14ac:dyDescent="0.25">
      <c r="L2067" s="1">
        <f>IF(OR(B2067=0,B2067=""),0,IF(COUNTIFS(Items!$E:$E,J2067,Items!$F:$F,K2067)+COUNTIFS(Items!$J:$J,J2067,Items!$K:$K,K2067)+COUNTIFS(Items!$O:$O,J2067,Items!$P:$P,K2067)=1,0,1))</f>
        <v>0</v>
      </c>
      <c r="T2067" s="10" t="str">
        <f>IF(RepPF!$L$4=Lists!$E$2,Lists!$E$2,IF(RepPF!$L$4&lt;&gt;"",IF($C2067=RepPF!$L$4,RepPF!$L$4,0),Lists!$E$2))</f>
        <v>Все объекты</v>
      </c>
    </row>
    <row r="2068" spans="12:20" x14ac:dyDescent="0.25">
      <c r="L2068" s="1">
        <f>IF(OR(B2068=0,B2068=""),0,IF(COUNTIFS(Items!$E:$E,J2068,Items!$F:$F,K2068)+COUNTIFS(Items!$J:$J,J2068,Items!$K:$K,K2068)+COUNTIFS(Items!$O:$O,J2068,Items!$P:$P,K2068)=1,0,1))</f>
        <v>0</v>
      </c>
      <c r="T2068" s="10" t="str">
        <f>IF(RepPF!$L$4=Lists!$E$2,Lists!$E$2,IF(RepPF!$L$4&lt;&gt;"",IF($C2068=RepPF!$L$4,RepPF!$L$4,0),Lists!$E$2))</f>
        <v>Все объекты</v>
      </c>
    </row>
    <row r="2069" spans="12:20" x14ac:dyDescent="0.25">
      <c r="L2069" s="1">
        <f>IF(OR(B2069=0,B2069=""),0,IF(COUNTIFS(Items!$E:$E,J2069,Items!$F:$F,K2069)+COUNTIFS(Items!$J:$J,J2069,Items!$K:$K,K2069)+COUNTIFS(Items!$O:$O,J2069,Items!$P:$P,K2069)=1,0,1))</f>
        <v>0</v>
      </c>
      <c r="T2069" s="10" t="str">
        <f>IF(RepPF!$L$4=Lists!$E$2,Lists!$E$2,IF(RepPF!$L$4&lt;&gt;"",IF($C2069=RepPF!$L$4,RepPF!$L$4,0),Lists!$E$2))</f>
        <v>Все объекты</v>
      </c>
    </row>
    <row r="2070" spans="12:20" x14ac:dyDescent="0.25">
      <c r="L2070" s="1">
        <f>IF(OR(B2070=0,B2070=""),0,IF(COUNTIFS(Items!$E:$E,J2070,Items!$F:$F,K2070)+COUNTIFS(Items!$J:$J,J2070,Items!$K:$K,K2070)+COUNTIFS(Items!$O:$O,J2070,Items!$P:$P,K2070)=1,0,1))</f>
        <v>0</v>
      </c>
      <c r="T2070" s="10" t="str">
        <f>IF(RepPF!$L$4=Lists!$E$2,Lists!$E$2,IF(RepPF!$L$4&lt;&gt;"",IF($C2070=RepPF!$L$4,RepPF!$L$4,0),Lists!$E$2))</f>
        <v>Все объекты</v>
      </c>
    </row>
    <row r="2071" spans="12:20" x14ac:dyDescent="0.25">
      <c r="L2071" s="1">
        <f>IF(OR(B2071=0,B2071=""),0,IF(COUNTIFS(Items!$E:$E,J2071,Items!$F:$F,K2071)+COUNTIFS(Items!$J:$J,J2071,Items!$K:$K,K2071)+COUNTIFS(Items!$O:$O,J2071,Items!$P:$P,K2071)=1,0,1))</f>
        <v>0</v>
      </c>
      <c r="T2071" s="10" t="str">
        <f>IF(RepPF!$L$4=Lists!$E$2,Lists!$E$2,IF(RepPF!$L$4&lt;&gt;"",IF($C2071=RepPF!$L$4,RepPF!$L$4,0),Lists!$E$2))</f>
        <v>Все объекты</v>
      </c>
    </row>
    <row r="2072" spans="12:20" x14ac:dyDescent="0.25">
      <c r="L2072" s="1">
        <f>IF(OR(B2072=0,B2072=""),0,IF(COUNTIFS(Items!$E:$E,J2072,Items!$F:$F,K2072)+COUNTIFS(Items!$J:$J,J2072,Items!$K:$K,K2072)+COUNTIFS(Items!$O:$O,J2072,Items!$P:$P,K2072)=1,0,1))</f>
        <v>0</v>
      </c>
      <c r="T2072" s="10" t="str">
        <f>IF(RepPF!$L$4=Lists!$E$2,Lists!$E$2,IF(RepPF!$L$4&lt;&gt;"",IF($C2072=RepPF!$L$4,RepPF!$L$4,0),Lists!$E$2))</f>
        <v>Все объекты</v>
      </c>
    </row>
    <row r="2073" spans="12:20" x14ac:dyDescent="0.25">
      <c r="L2073" s="1">
        <f>IF(OR(B2073=0,B2073=""),0,IF(COUNTIFS(Items!$E:$E,J2073,Items!$F:$F,K2073)+COUNTIFS(Items!$J:$J,J2073,Items!$K:$K,K2073)+COUNTIFS(Items!$O:$O,J2073,Items!$P:$P,K2073)=1,0,1))</f>
        <v>0</v>
      </c>
      <c r="T2073" s="10" t="str">
        <f>IF(RepPF!$L$4=Lists!$E$2,Lists!$E$2,IF(RepPF!$L$4&lt;&gt;"",IF($C2073=RepPF!$L$4,RepPF!$L$4,0),Lists!$E$2))</f>
        <v>Все объекты</v>
      </c>
    </row>
    <row r="2074" spans="12:20" x14ac:dyDescent="0.25">
      <c r="L2074" s="1">
        <f>IF(OR(B2074=0,B2074=""),0,IF(COUNTIFS(Items!$E:$E,J2074,Items!$F:$F,K2074)+COUNTIFS(Items!$J:$J,J2074,Items!$K:$K,K2074)+COUNTIFS(Items!$O:$O,J2074,Items!$P:$P,K2074)=1,0,1))</f>
        <v>0</v>
      </c>
      <c r="T2074" s="10" t="str">
        <f>IF(RepPF!$L$4=Lists!$E$2,Lists!$E$2,IF(RepPF!$L$4&lt;&gt;"",IF($C2074=RepPF!$L$4,RepPF!$L$4,0),Lists!$E$2))</f>
        <v>Все объекты</v>
      </c>
    </row>
    <row r="2075" spans="12:20" x14ac:dyDescent="0.25">
      <c r="L2075" s="1">
        <f>IF(OR(B2075=0,B2075=""),0,IF(COUNTIFS(Items!$E:$E,J2075,Items!$F:$F,K2075)+COUNTIFS(Items!$J:$J,J2075,Items!$K:$K,K2075)+COUNTIFS(Items!$O:$O,J2075,Items!$P:$P,K2075)=1,0,1))</f>
        <v>0</v>
      </c>
      <c r="T2075" s="10" t="str">
        <f>IF(RepPF!$L$4=Lists!$E$2,Lists!$E$2,IF(RepPF!$L$4&lt;&gt;"",IF($C2075=RepPF!$L$4,RepPF!$L$4,0),Lists!$E$2))</f>
        <v>Все объекты</v>
      </c>
    </row>
    <row r="2076" spans="12:20" x14ac:dyDescent="0.25">
      <c r="L2076" s="1">
        <f>IF(OR(B2076=0,B2076=""),0,IF(COUNTIFS(Items!$E:$E,J2076,Items!$F:$F,K2076)+COUNTIFS(Items!$J:$J,J2076,Items!$K:$K,K2076)+COUNTIFS(Items!$O:$O,J2076,Items!$P:$P,K2076)=1,0,1))</f>
        <v>0</v>
      </c>
      <c r="T2076" s="10" t="str">
        <f>IF(RepPF!$L$4=Lists!$E$2,Lists!$E$2,IF(RepPF!$L$4&lt;&gt;"",IF($C2076=RepPF!$L$4,RepPF!$L$4,0),Lists!$E$2))</f>
        <v>Все объекты</v>
      </c>
    </row>
    <row r="2077" spans="12:20" x14ac:dyDescent="0.25">
      <c r="L2077" s="1">
        <f>IF(OR(B2077=0,B2077=""),0,IF(COUNTIFS(Items!$E:$E,J2077,Items!$F:$F,K2077)+COUNTIFS(Items!$J:$J,J2077,Items!$K:$K,K2077)+COUNTIFS(Items!$O:$O,J2077,Items!$P:$P,K2077)=1,0,1))</f>
        <v>0</v>
      </c>
      <c r="T2077" s="10" t="str">
        <f>IF(RepPF!$L$4=Lists!$E$2,Lists!$E$2,IF(RepPF!$L$4&lt;&gt;"",IF($C2077=RepPF!$L$4,RepPF!$L$4,0),Lists!$E$2))</f>
        <v>Все объекты</v>
      </c>
    </row>
    <row r="2078" spans="12:20" x14ac:dyDescent="0.25">
      <c r="L2078" s="1">
        <f>IF(OR(B2078=0,B2078=""),0,IF(COUNTIFS(Items!$E:$E,J2078,Items!$F:$F,K2078)+COUNTIFS(Items!$J:$J,J2078,Items!$K:$K,K2078)+COUNTIFS(Items!$O:$O,J2078,Items!$P:$P,K2078)=1,0,1))</f>
        <v>0</v>
      </c>
      <c r="T2078" s="10" t="str">
        <f>IF(RepPF!$L$4=Lists!$E$2,Lists!$E$2,IF(RepPF!$L$4&lt;&gt;"",IF($C2078=RepPF!$L$4,RepPF!$L$4,0),Lists!$E$2))</f>
        <v>Все объекты</v>
      </c>
    </row>
    <row r="2079" spans="12:20" x14ac:dyDescent="0.25">
      <c r="L2079" s="1">
        <f>IF(OR(B2079=0,B2079=""),0,IF(COUNTIFS(Items!$E:$E,J2079,Items!$F:$F,K2079)+COUNTIFS(Items!$J:$J,J2079,Items!$K:$K,K2079)+COUNTIFS(Items!$O:$O,J2079,Items!$P:$P,K2079)=1,0,1))</f>
        <v>0</v>
      </c>
      <c r="T2079" s="10" t="str">
        <f>IF(RepPF!$L$4=Lists!$E$2,Lists!$E$2,IF(RepPF!$L$4&lt;&gt;"",IF($C2079=RepPF!$L$4,RepPF!$L$4,0),Lists!$E$2))</f>
        <v>Все объекты</v>
      </c>
    </row>
    <row r="2080" spans="12:20" x14ac:dyDescent="0.25">
      <c r="L2080" s="1">
        <f>IF(OR(B2080=0,B2080=""),0,IF(COUNTIFS(Items!$E:$E,J2080,Items!$F:$F,K2080)+COUNTIFS(Items!$J:$J,J2080,Items!$K:$K,K2080)+COUNTIFS(Items!$O:$O,J2080,Items!$P:$P,K2080)=1,0,1))</f>
        <v>0</v>
      </c>
      <c r="T2080" s="10" t="str">
        <f>IF(RepPF!$L$4=Lists!$E$2,Lists!$E$2,IF(RepPF!$L$4&lt;&gt;"",IF($C2080=RepPF!$L$4,RepPF!$L$4,0),Lists!$E$2))</f>
        <v>Все объекты</v>
      </c>
    </row>
    <row r="2081" spans="12:20" x14ac:dyDescent="0.25">
      <c r="L2081" s="1">
        <f>IF(OR(B2081=0,B2081=""),0,IF(COUNTIFS(Items!$E:$E,J2081,Items!$F:$F,K2081)+COUNTIFS(Items!$J:$J,J2081,Items!$K:$K,K2081)+COUNTIFS(Items!$O:$O,J2081,Items!$P:$P,K2081)=1,0,1))</f>
        <v>0</v>
      </c>
      <c r="T2081" s="10" t="str">
        <f>IF(RepPF!$L$4=Lists!$E$2,Lists!$E$2,IF(RepPF!$L$4&lt;&gt;"",IF($C2081=RepPF!$L$4,RepPF!$L$4,0),Lists!$E$2))</f>
        <v>Все объекты</v>
      </c>
    </row>
    <row r="2082" spans="12:20" x14ac:dyDescent="0.25">
      <c r="L2082" s="1">
        <f>IF(OR(B2082=0,B2082=""),0,IF(COUNTIFS(Items!$E:$E,J2082,Items!$F:$F,K2082)+COUNTIFS(Items!$J:$J,J2082,Items!$K:$K,K2082)+COUNTIFS(Items!$O:$O,J2082,Items!$P:$P,K2082)=1,0,1))</f>
        <v>0</v>
      </c>
      <c r="T2082" s="10" t="str">
        <f>IF(RepPF!$L$4=Lists!$E$2,Lists!$E$2,IF(RepPF!$L$4&lt;&gt;"",IF($C2082=RepPF!$L$4,RepPF!$L$4,0),Lists!$E$2))</f>
        <v>Все объекты</v>
      </c>
    </row>
    <row r="2083" spans="12:20" x14ac:dyDescent="0.25">
      <c r="L2083" s="1">
        <f>IF(OR(B2083=0,B2083=""),0,IF(COUNTIFS(Items!$E:$E,J2083,Items!$F:$F,K2083)+COUNTIFS(Items!$J:$J,J2083,Items!$K:$K,K2083)+COUNTIFS(Items!$O:$O,J2083,Items!$P:$P,K2083)=1,0,1))</f>
        <v>0</v>
      </c>
      <c r="T2083" s="10" t="str">
        <f>IF(RepPF!$L$4=Lists!$E$2,Lists!$E$2,IF(RepPF!$L$4&lt;&gt;"",IF($C2083=RepPF!$L$4,RepPF!$L$4,0),Lists!$E$2))</f>
        <v>Все объекты</v>
      </c>
    </row>
    <row r="2084" spans="12:20" x14ac:dyDescent="0.25">
      <c r="L2084" s="1">
        <f>IF(OR(B2084=0,B2084=""),0,IF(COUNTIFS(Items!$E:$E,J2084,Items!$F:$F,K2084)+COUNTIFS(Items!$J:$J,J2084,Items!$K:$K,K2084)+COUNTIFS(Items!$O:$O,J2084,Items!$P:$P,K2084)=1,0,1))</f>
        <v>0</v>
      </c>
      <c r="T2084" s="10" t="str">
        <f>IF(RepPF!$L$4=Lists!$E$2,Lists!$E$2,IF(RepPF!$L$4&lt;&gt;"",IF($C2084=RepPF!$L$4,RepPF!$L$4,0),Lists!$E$2))</f>
        <v>Все объекты</v>
      </c>
    </row>
    <row r="2085" spans="12:20" x14ac:dyDescent="0.25">
      <c r="L2085" s="1">
        <f>IF(OR(B2085=0,B2085=""),0,IF(COUNTIFS(Items!$E:$E,J2085,Items!$F:$F,K2085)+COUNTIFS(Items!$J:$J,J2085,Items!$K:$K,K2085)+COUNTIFS(Items!$O:$O,J2085,Items!$P:$P,K2085)=1,0,1))</f>
        <v>0</v>
      </c>
      <c r="T2085" s="10" t="str">
        <f>IF(RepPF!$L$4=Lists!$E$2,Lists!$E$2,IF(RepPF!$L$4&lt;&gt;"",IF($C2085=RepPF!$L$4,RepPF!$L$4,0),Lists!$E$2))</f>
        <v>Все объекты</v>
      </c>
    </row>
    <row r="2086" spans="12:20" x14ac:dyDescent="0.25">
      <c r="L2086" s="1">
        <f>IF(OR(B2086=0,B2086=""),0,IF(COUNTIFS(Items!$E:$E,J2086,Items!$F:$F,K2086)+COUNTIFS(Items!$J:$J,J2086,Items!$K:$K,K2086)+COUNTIFS(Items!$O:$O,J2086,Items!$P:$P,K2086)=1,0,1))</f>
        <v>0</v>
      </c>
      <c r="T2086" s="10" t="str">
        <f>IF(RepPF!$L$4=Lists!$E$2,Lists!$E$2,IF(RepPF!$L$4&lt;&gt;"",IF($C2086=RepPF!$L$4,RepPF!$L$4,0),Lists!$E$2))</f>
        <v>Все объекты</v>
      </c>
    </row>
    <row r="2087" spans="12:20" x14ac:dyDescent="0.25">
      <c r="L2087" s="1">
        <f>IF(OR(B2087=0,B2087=""),0,IF(COUNTIFS(Items!$E:$E,J2087,Items!$F:$F,K2087)+COUNTIFS(Items!$J:$J,J2087,Items!$K:$K,K2087)+COUNTIFS(Items!$O:$O,J2087,Items!$P:$P,K2087)=1,0,1))</f>
        <v>0</v>
      </c>
      <c r="T2087" s="10" t="str">
        <f>IF(RepPF!$L$4=Lists!$E$2,Lists!$E$2,IF(RepPF!$L$4&lt;&gt;"",IF($C2087=RepPF!$L$4,RepPF!$L$4,0),Lists!$E$2))</f>
        <v>Все объекты</v>
      </c>
    </row>
    <row r="2088" spans="12:20" x14ac:dyDescent="0.25">
      <c r="L2088" s="1">
        <f>IF(OR(B2088=0,B2088=""),0,IF(COUNTIFS(Items!$E:$E,J2088,Items!$F:$F,K2088)+COUNTIFS(Items!$J:$J,J2088,Items!$K:$K,K2088)+COUNTIFS(Items!$O:$O,J2088,Items!$P:$P,K2088)=1,0,1))</f>
        <v>0</v>
      </c>
      <c r="T2088" s="10" t="str">
        <f>IF(RepPF!$L$4=Lists!$E$2,Lists!$E$2,IF(RepPF!$L$4&lt;&gt;"",IF($C2088=RepPF!$L$4,RepPF!$L$4,0),Lists!$E$2))</f>
        <v>Все объекты</v>
      </c>
    </row>
    <row r="2089" spans="12:20" x14ac:dyDescent="0.25">
      <c r="L2089" s="1">
        <f>IF(OR(B2089=0,B2089=""),0,IF(COUNTIFS(Items!$E:$E,J2089,Items!$F:$F,K2089)+COUNTIFS(Items!$J:$J,J2089,Items!$K:$K,K2089)+COUNTIFS(Items!$O:$O,J2089,Items!$P:$P,K2089)=1,0,1))</f>
        <v>0</v>
      </c>
      <c r="T2089" s="10" t="str">
        <f>IF(RepPF!$L$4=Lists!$E$2,Lists!$E$2,IF(RepPF!$L$4&lt;&gt;"",IF($C2089=RepPF!$L$4,RepPF!$L$4,0),Lists!$E$2))</f>
        <v>Все объекты</v>
      </c>
    </row>
    <row r="2090" spans="12:20" x14ac:dyDescent="0.25">
      <c r="L2090" s="1">
        <f>IF(OR(B2090=0,B2090=""),0,IF(COUNTIFS(Items!$E:$E,J2090,Items!$F:$F,K2090)+COUNTIFS(Items!$J:$J,J2090,Items!$K:$K,K2090)+COUNTIFS(Items!$O:$O,J2090,Items!$P:$P,K2090)=1,0,1))</f>
        <v>0</v>
      </c>
      <c r="T2090" s="10" t="str">
        <f>IF(RepPF!$L$4=Lists!$E$2,Lists!$E$2,IF(RepPF!$L$4&lt;&gt;"",IF($C2090=RepPF!$L$4,RepPF!$L$4,0),Lists!$E$2))</f>
        <v>Все объекты</v>
      </c>
    </row>
    <row r="2091" spans="12:20" x14ac:dyDescent="0.25">
      <c r="L2091" s="1">
        <f>IF(OR(B2091=0,B2091=""),0,IF(COUNTIFS(Items!$E:$E,J2091,Items!$F:$F,K2091)+COUNTIFS(Items!$J:$J,J2091,Items!$K:$K,K2091)+COUNTIFS(Items!$O:$O,J2091,Items!$P:$P,K2091)=1,0,1))</f>
        <v>0</v>
      </c>
      <c r="T2091" s="10" t="str">
        <f>IF(RepPF!$L$4=Lists!$E$2,Lists!$E$2,IF(RepPF!$L$4&lt;&gt;"",IF($C2091=RepPF!$L$4,RepPF!$L$4,0),Lists!$E$2))</f>
        <v>Все объекты</v>
      </c>
    </row>
    <row r="2092" spans="12:20" x14ac:dyDescent="0.25">
      <c r="L2092" s="1">
        <f>IF(OR(B2092=0,B2092=""),0,IF(COUNTIFS(Items!$E:$E,J2092,Items!$F:$F,K2092)+COUNTIFS(Items!$J:$J,J2092,Items!$K:$K,K2092)+COUNTIFS(Items!$O:$O,J2092,Items!$P:$P,K2092)=1,0,1))</f>
        <v>0</v>
      </c>
      <c r="T2092" s="10" t="str">
        <f>IF(RepPF!$L$4=Lists!$E$2,Lists!$E$2,IF(RepPF!$L$4&lt;&gt;"",IF($C2092=RepPF!$L$4,RepPF!$L$4,0),Lists!$E$2))</f>
        <v>Все объекты</v>
      </c>
    </row>
    <row r="2093" spans="12:20" x14ac:dyDescent="0.25">
      <c r="L2093" s="1">
        <f>IF(OR(B2093=0,B2093=""),0,IF(COUNTIFS(Items!$E:$E,J2093,Items!$F:$F,K2093)+COUNTIFS(Items!$J:$J,J2093,Items!$K:$K,K2093)+COUNTIFS(Items!$O:$O,J2093,Items!$P:$P,K2093)=1,0,1))</f>
        <v>0</v>
      </c>
      <c r="T2093" s="10" t="str">
        <f>IF(RepPF!$L$4=Lists!$E$2,Lists!$E$2,IF(RepPF!$L$4&lt;&gt;"",IF($C2093=RepPF!$L$4,RepPF!$L$4,0),Lists!$E$2))</f>
        <v>Все объекты</v>
      </c>
    </row>
    <row r="2094" spans="12:20" x14ac:dyDescent="0.25">
      <c r="L2094" s="1">
        <f>IF(OR(B2094=0,B2094=""),0,IF(COUNTIFS(Items!$E:$E,J2094,Items!$F:$F,K2094)+COUNTIFS(Items!$J:$J,J2094,Items!$K:$K,K2094)+COUNTIFS(Items!$O:$O,J2094,Items!$P:$P,K2094)=1,0,1))</f>
        <v>0</v>
      </c>
      <c r="T2094" s="10" t="str">
        <f>IF(RepPF!$L$4=Lists!$E$2,Lists!$E$2,IF(RepPF!$L$4&lt;&gt;"",IF($C2094=RepPF!$L$4,RepPF!$L$4,0),Lists!$E$2))</f>
        <v>Все объекты</v>
      </c>
    </row>
    <row r="2095" spans="12:20" x14ac:dyDescent="0.25">
      <c r="L2095" s="1">
        <f>IF(OR(B2095=0,B2095=""),0,IF(COUNTIFS(Items!$E:$E,J2095,Items!$F:$F,K2095)+COUNTIFS(Items!$J:$J,J2095,Items!$K:$K,K2095)+COUNTIFS(Items!$O:$O,J2095,Items!$P:$P,K2095)=1,0,1))</f>
        <v>0</v>
      </c>
      <c r="T2095" s="10" t="str">
        <f>IF(RepPF!$L$4=Lists!$E$2,Lists!$E$2,IF(RepPF!$L$4&lt;&gt;"",IF($C2095=RepPF!$L$4,RepPF!$L$4,0),Lists!$E$2))</f>
        <v>Все объекты</v>
      </c>
    </row>
    <row r="2096" spans="12:20" x14ac:dyDescent="0.25">
      <c r="L2096" s="1">
        <f>IF(OR(B2096=0,B2096=""),0,IF(COUNTIFS(Items!$E:$E,J2096,Items!$F:$F,K2096)+COUNTIFS(Items!$J:$J,J2096,Items!$K:$K,K2096)+COUNTIFS(Items!$O:$O,J2096,Items!$P:$P,K2096)=1,0,1))</f>
        <v>0</v>
      </c>
      <c r="T2096" s="10" t="str">
        <f>IF(RepPF!$L$4=Lists!$E$2,Lists!$E$2,IF(RepPF!$L$4&lt;&gt;"",IF($C2096=RepPF!$L$4,RepPF!$L$4,0),Lists!$E$2))</f>
        <v>Все объекты</v>
      </c>
    </row>
    <row r="2097" spans="12:20" x14ac:dyDescent="0.25">
      <c r="L2097" s="1">
        <f>IF(OR(B2097=0,B2097=""),0,IF(COUNTIFS(Items!$E:$E,J2097,Items!$F:$F,K2097)+COUNTIFS(Items!$J:$J,J2097,Items!$K:$K,K2097)+COUNTIFS(Items!$O:$O,J2097,Items!$P:$P,K2097)=1,0,1))</f>
        <v>0</v>
      </c>
      <c r="T2097" s="10" t="str">
        <f>IF(RepPF!$L$4=Lists!$E$2,Lists!$E$2,IF(RepPF!$L$4&lt;&gt;"",IF($C2097=RepPF!$L$4,RepPF!$L$4,0),Lists!$E$2))</f>
        <v>Все объекты</v>
      </c>
    </row>
    <row r="2098" spans="12:20" x14ac:dyDescent="0.25">
      <c r="L2098" s="1">
        <f>IF(OR(B2098=0,B2098=""),0,IF(COUNTIFS(Items!$E:$E,J2098,Items!$F:$F,K2098)+COUNTIFS(Items!$J:$J,J2098,Items!$K:$K,K2098)+COUNTIFS(Items!$O:$O,J2098,Items!$P:$P,K2098)=1,0,1))</f>
        <v>0</v>
      </c>
      <c r="T2098" s="10" t="str">
        <f>IF(RepPF!$L$4=Lists!$E$2,Lists!$E$2,IF(RepPF!$L$4&lt;&gt;"",IF($C2098=RepPF!$L$4,RepPF!$L$4,0),Lists!$E$2))</f>
        <v>Все объекты</v>
      </c>
    </row>
    <row r="2099" spans="12:20" x14ac:dyDescent="0.25">
      <c r="L2099" s="1">
        <f>IF(OR(B2099=0,B2099=""),0,IF(COUNTIFS(Items!$E:$E,J2099,Items!$F:$F,K2099)+COUNTIFS(Items!$J:$J,J2099,Items!$K:$K,K2099)+COUNTIFS(Items!$O:$O,J2099,Items!$P:$P,K2099)=1,0,1))</f>
        <v>0</v>
      </c>
      <c r="T2099" s="10" t="str">
        <f>IF(RepPF!$L$4=Lists!$E$2,Lists!$E$2,IF(RepPF!$L$4&lt;&gt;"",IF($C2099=RepPF!$L$4,RepPF!$L$4,0),Lists!$E$2))</f>
        <v>Все объекты</v>
      </c>
    </row>
    <row r="2100" spans="12:20" x14ac:dyDescent="0.25">
      <c r="L2100" s="1">
        <f>IF(OR(B2100=0,B2100=""),0,IF(COUNTIFS(Items!$E:$E,J2100,Items!$F:$F,K2100)+COUNTIFS(Items!$J:$J,J2100,Items!$K:$K,K2100)+COUNTIFS(Items!$O:$O,J2100,Items!$P:$P,K2100)=1,0,1))</f>
        <v>0</v>
      </c>
      <c r="T2100" s="10" t="str">
        <f>IF(RepPF!$L$4=Lists!$E$2,Lists!$E$2,IF(RepPF!$L$4&lt;&gt;"",IF($C2100=RepPF!$L$4,RepPF!$L$4,0),Lists!$E$2))</f>
        <v>Все объекты</v>
      </c>
    </row>
    <row r="2101" spans="12:20" x14ac:dyDescent="0.25">
      <c r="L2101" s="1">
        <f>IF(OR(B2101=0,B2101=""),0,IF(COUNTIFS(Items!$E:$E,J2101,Items!$F:$F,K2101)+COUNTIFS(Items!$J:$J,J2101,Items!$K:$K,K2101)+COUNTIFS(Items!$O:$O,J2101,Items!$P:$P,K2101)=1,0,1))</f>
        <v>0</v>
      </c>
      <c r="T2101" s="10" t="str">
        <f>IF(RepPF!$L$4=Lists!$E$2,Lists!$E$2,IF(RepPF!$L$4&lt;&gt;"",IF($C2101=RepPF!$L$4,RepPF!$L$4,0),Lists!$E$2))</f>
        <v>Все объекты</v>
      </c>
    </row>
    <row r="2102" spans="12:20" x14ac:dyDescent="0.25">
      <c r="L2102" s="1">
        <f>IF(OR(B2102=0,B2102=""),0,IF(COUNTIFS(Items!$E:$E,J2102,Items!$F:$F,K2102)+COUNTIFS(Items!$J:$J,J2102,Items!$K:$K,K2102)+COUNTIFS(Items!$O:$O,J2102,Items!$P:$P,K2102)=1,0,1))</f>
        <v>0</v>
      </c>
      <c r="T2102" s="10" t="str">
        <f>IF(RepPF!$L$4=Lists!$E$2,Lists!$E$2,IF(RepPF!$L$4&lt;&gt;"",IF($C2102=RepPF!$L$4,RepPF!$L$4,0),Lists!$E$2))</f>
        <v>Все объекты</v>
      </c>
    </row>
    <row r="2103" spans="12:20" x14ac:dyDescent="0.25">
      <c r="L2103" s="1">
        <f>IF(OR(B2103=0,B2103=""),0,IF(COUNTIFS(Items!$E:$E,J2103,Items!$F:$F,K2103)+COUNTIFS(Items!$J:$J,J2103,Items!$K:$K,K2103)+COUNTIFS(Items!$O:$O,J2103,Items!$P:$P,K2103)=1,0,1))</f>
        <v>0</v>
      </c>
      <c r="T2103" s="10" t="str">
        <f>IF(RepPF!$L$4=Lists!$E$2,Lists!$E$2,IF(RepPF!$L$4&lt;&gt;"",IF($C2103=RepPF!$L$4,RepPF!$L$4,0),Lists!$E$2))</f>
        <v>Все объекты</v>
      </c>
    </row>
    <row r="2104" spans="12:20" x14ac:dyDescent="0.25">
      <c r="L2104" s="1">
        <f>IF(OR(B2104=0,B2104=""),0,IF(COUNTIFS(Items!$E:$E,J2104,Items!$F:$F,K2104)+COUNTIFS(Items!$J:$J,J2104,Items!$K:$K,K2104)+COUNTIFS(Items!$O:$O,J2104,Items!$P:$P,K2104)=1,0,1))</f>
        <v>0</v>
      </c>
      <c r="T2104" s="10" t="str">
        <f>IF(RepPF!$L$4=Lists!$E$2,Lists!$E$2,IF(RepPF!$L$4&lt;&gt;"",IF($C2104=RepPF!$L$4,RepPF!$L$4,0),Lists!$E$2))</f>
        <v>Все объекты</v>
      </c>
    </row>
    <row r="2105" spans="12:20" x14ac:dyDescent="0.25">
      <c r="L2105" s="1">
        <f>IF(OR(B2105=0,B2105=""),0,IF(COUNTIFS(Items!$E:$E,J2105,Items!$F:$F,K2105)+COUNTIFS(Items!$J:$J,J2105,Items!$K:$K,K2105)+COUNTIFS(Items!$O:$O,J2105,Items!$P:$P,K2105)=1,0,1))</f>
        <v>0</v>
      </c>
      <c r="T2105" s="10" t="str">
        <f>IF(RepPF!$L$4=Lists!$E$2,Lists!$E$2,IF(RepPF!$L$4&lt;&gt;"",IF($C2105=RepPF!$L$4,RepPF!$L$4,0),Lists!$E$2))</f>
        <v>Все объекты</v>
      </c>
    </row>
    <row r="2106" spans="12:20" x14ac:dyDescent="0.25">
      <c r="L2106" s="1">
        <f>IF(OR(B2106=0,B2106=""),0,IF(COUNTIFS(Items!$E:$E,J2106,Items!$F:$F,K2106)+COUNTIFS(Items!$J:$J,J2106,Items!$K:$K,K2106)+COUNTIFS(Items!$O:$O,J2106,Items!$P:$P,K2106)=1,0,1))</f>
        <v>0</v>
      </c>
      <c r="T2106" s="10" t="str">
        <f>IF(RepPF!$L$4=Lists!$E$2,Lists!$E$2,IF(RepPF!$L$4&lt;&gt;"",IF($C2106=RepPF!$L$4,RepPF!$L$4,0),Lists!$E$2))</f>
        <v>Все объекты</v>
      </c>
    </row>
    <row r="2107" spans="12:20" x14ac:dyDescent="0.25">
      <c r="L2107" s="1">
        <f>IF(OR(B2107=0,B2107=""),0,IF(COUNTIFS(Items!$E:$E,J2107,Items!$F:$F,K2107)+COUNTIFS(Items!$J:$J,J2107,Items!$K:$K,K2107)+COUNTIFS(Items!$O:$O,J2107,Items!$P:$P,K2107)=1,0,1))</f>
        <v>0</v>
      </c>
      <c r="T2107" s="10" t="str">
        <f>IF(RepPF!$L$4=Lists!$E$2,Lists!$E$2,IF(RepPF!$L$4&lt;&gt;"",IF($C2107=RepPF!$L$4,RepPF!$L$4,0),Lists!$E$2))</f>
        <v>Все объекты</v>
      </c>
    </row>
    <row r="2108" spans="12:20" x14ac:dyDescent="0.25">
      <c r="L2108" s="1">
        <f>IF(OR(B2108=0,B2108=""),0,IF(COUNTIFS(Items!$E:$E,J2108,Items!$F:$F,K2108)+COUNTIFS(Items!$J:$J,J2108,Items!$K:$K,K2108)+COUNTIFS(Items!$O:$O,J2108,Items!$P:$P,K2108)=1,0,1))</f>
        <v>0</v>
      </c>
      <c r="T2108" s="10" t="str">
        <f>IF(RepPF!$L$4=Lists!$E$2,Lists!$E$2,IF(RepPF!$L$4&lt;&gt;"",IF($C2108=RepPF!$L$4,RepPF!$L$4,0),Lists!$E$2))</f>
        <v>Все объекты</v>
      </c>
    </row>
    <row r="2109" spans="12:20" x14ac:dyDescent="0.25">
      <c r="L2109" s="1">
        <f>IF(OR(B2109=0,B2109=""),0,IF(COUNTIFS(Items!$E:$E,J2109,Items!$F:$F,K2109)+COUNTIFS(Items!$J:$J,J2109,Items!$K:$K,K2109)+COUNTIFS(Items!$O:$O,J2109,Items!$P:$P,K2109)=1,0,1))</f>
        <v>0</v>
      </c>
      <c r="T2109" s="10" t="str">
        <f>IF(RepPF!$L$4=Lists!$E$2,Lists!$E$2,IF(RepPF!$L$4&lt;&gt;"",IF($C2109=RepPF!$L$4,RepPF!$L$4,0),Lists!$E$2))</f>
        <v>Все объекты</v>
      </c>
    </row>
    <row r="2110" spans="12:20" x14ac:dyDescent="0.25">
      <c r="L2110" s="1">
        <f>IF(OR(B2110=0,B2110=""),0,IF(COUNTIFS(Items!$E:$E,J2110,Items!$F:$F,K2110)+COUNTIFS(Items!$J:$J,J2110,Items!$K:$K,K2110)+COUNTIFS(Items!$O:$O,J2110,Items!$P:$P,K2110)=1,0,1))</f>
        <v>0</v>
      </c>
      <c r="T2110" s="10" t="str">
        <f>IF(RepPF!$L$4=Lists!$E$2,Lists!$E$2,IF(RepPF!$L$4&lt;&gt;"",IF($C2110=RepPF!$L$4,RepPF!$L$4,0),Lists!$E$2))</f>
        <v>Все объекты</v>
      </c>
    </row>
    <row r="2111" spans="12:20" x14ac:dyDescent="0.25">
      <c r="L2111" s="1">
        <f>IF(OR(B2111=0,B2111=""),0,IF(COUNTIFS(Items!$E:$E,J2111,Items!$F:$F,K2111)+COUNTIFS(Items!$J:$J,J2111,Items!$K:$K,K2111)+COUNTIFS(Items!$O:$O,J2111,Items!$P:$P,K2111)=1,0,1))</f>
        <v>0</v>
      </c>
      <c r="T2111" s="10" t="str">
        <f>IF(RepPF!$L$4=Lists!$E$2,Lists!$E$2,IF(RepPF!$L$4&lt;&gt;"",IF($C2111=RepPF!$L$4,RepPF!$L$4,0),Lists!$E$2))</f>
        <v>Все объекты</v>
      </c>
    </row>
    <row r="2112" spans="12:20" x14ac:dyDescent="0.25">
      <c r="L2112" s="1">
        <f>IF(OR(B2112=0,B2112=""),0,IF(COUNTIFS(Items!$E:$E,J2112,Items!$F:$F,K2112)+COUNTIFS(Items!$J:$J,J2112,Items!$K:$K,K2112)+COUNTIFS(Items!$O:$O,J2112,Items!$P:$P,K2112)=1,0,1))</f>
        <v>0</v>
      </c>
      <c r="T2112" s="10" t="str">
        <f>IF(RepPF!$L$4=Lists!$E$2,Lists!$E$2,IF(RepPF!$L$4&lt;&gt;"",IF($C2112=RepPF!$L$4,RepPF!$L$4,0),Lists!$E$2))</f>
        <v>Все объекты</v>
      </c>
    </row>
    <row r="2113" spans="12:20" x14ac:dyDescent="0.25">
      <c r="L2113" s="1">
        <f>IF(OR(B2113=0,B2113=""),0,IF(COUNTIFS(Items!$E:$E,J2113,Items!$F:$F,K2113)+COUNTIFS(Items!$J:$J,J2113,Items!$K:$K,K2113)+COUNTIFS(Items!$O:$O,J2113,Items!$P:$P,K2113)=1,0,1))</f>
        <v>0</v>
      </c>
      <c r="T2113" s="10" t="str">
        <f>IF(RepPF!$L$4=Lists!$E$2,Lists!$E$2,IF(RepPF!$L$4&lt;&gt;"",IF($C2113=RepPF!$L$4,RepPF!$L$4,0),Lists!$E$2))</f>
        <v>Все объекты</v>
      </c>
    </row>
    <row r="2114" spans="12:20" x14ac:dyDescent="0.25">
      <c r="L2114" s="1">
        <f>IF(OR(B2114=0,B2114=""),0,IF(COUNTIFS(Items!$E:$E,J2114,Items!$F:$F,K2114)+COUNTIFS(Items!$J:$J,J2114,Items!$K:$K,K2114)+COUNTIFS(Items!$O:$O,J2114,Items!$P:$P,K2114)=1,0,1))</f>
        <v>0</v>
      </c>
      <c r="T2114" s="10" t="str">
        <f>IF(RepPF!$L$4=Lists!$E$2,Lists!$E$2,IF(RepPF!$L$4&lt;&gt;"",IF($C2114=RepPF!$L$4,RepPF!$L$4,0),Lists!$E$2))</f>
        <v>Все объекты</v>
      </c>
    </row>
    <row r="2115" spans="12:20" x14ac:dyDescent="0.25">
      <c r="L2115" s="1">
        <f>IF(OR(B2115=0,B2115=""),0,IF(COUNTIFS(Items!$E:$E,J2115,Items!$F:$F,K2115)+COUNTIFS(Items!$J:$J,J2115,Items!$K:$K,K2115)+COUNTIFS(Items!$O:$O,J2115,Items!$P:$P,K2115)=1,0,1))</f>
        <v>0</v>
      </c>
      <c r="T2115" s="10" t="str">
        <f>IF(RepPF!$L$4=Lists!$E$2,Lists!$E$2,IF(RepPF!$L$4&lt;&gt;"",IF($C2115=RepPF!$L$4,RepPF!$L$4,0),Lists!$E$2))</f>
        <v>Все объекты</v>
      </c>
    </row>
    <row r="2116" spans="12:20" x14ac:dyDescent="0.25">
      <c r="L2116" s="1">
        <f>IF(OR(B2116=0,B2116=""),0,IF(COUNTIFS(Items!$E:$E,J2116,Items!$F:$F,K2116)+COUNTIFS(Items!$J:$J,J2116,Items!$K:$K,K2116)+COUNTIFS(Items!$O:$O,J2116,Items!$P:$P,K2116)=1,0,1))</f>
        <v>0</v>
      </c>
      <c r="T2116" s="10" t="str">
        <f>IF(RepPF!$L$4=Lists!$E$2,Lists!$E$2,IF(RepPF!$L$4&lt;&gt;"",IF($C2116=RepPF!$L$4,RepPF!$L$4,0),Lists!$E$2))</f>
        <v>Все объекты</v>
      </c>
    </row>
    <row r="2117" spans="12:20" x14ac:dyDescent="0.25">
      <c r="L2117" s="1">
        <f>IF(OR(B2117=0,B2117=""),0,IF(COUNTIFS(Items!$E:$E,J2117,Items!$F:$F,K2117)+COUNTIFS(Items!$J:$J,J2117,Items!$K:$K,K2117)+COUNTIFS(Items!$O:$O,J2117,Items!$P:$P,K2117)=1,0,1))</f>
        <v>0</v>
      </c>
      <c r="T2117" s="10" t="str">
        <f>IF(RepPF!$L$4=Lists!$E$2,Lists!$E$2,IF(RepPF!$L$4&lt;&gt;"",IF($C2117=RepPF!$L$4,RepPF!$L$4,0),Lists!$E$2))</f>
        <v>Все объекты</v>
      </c>
    </row>
    <row r="2118" spans="12:20" x14ac:dyDescent="0.25">
      <c r="L2118" s="1">
        <f>IF(OR(B2118=0,B2118=""),0,IF(COUNTIFS(Items!$E:$E,J2118,Items!$F:$F,K2118)+COUNTIFS(Items!$J:$J,J2118,Items!$K:$K,K2118)+COUNTIFS(Items!$O:$O,J2118,Items!$P:$P,K2118)=1,0,1))</f>
        <v>0</v>
      </c>
      <c r="T2118" s="10" t="str">
        <f>IF(RepPF!$L$4=Lists!$E$2,Lists!$E$2,IF(RepPF!$L$4&lt;&gt;"",IF($C2118=RepPF!$L$4,RepPF!$L$4,0),Lists!$E$2))</f>
        <v>Все объекты</v>
      </c>
    </row>
    <row r="2119" spans="12:20" x14ac:dyDescent="0.25">
      <c r="L2119" s="1">
        <f>IF(OR(B2119=0,B2119=""),0,IF(COUNTIFS(Items!$E:$E,J2119,Items!$F:$F,K2119)+COUNTIFS(Items!$J:$J,J2119,Items!$K:$K,K2119)+COUNTIFS(Items!$O:$O,J2119,Items!$P:$P,K2119)=1,0,1))</f>
        <v>0</v>
      </c>
      <c r="T2119" s="10" t="str">
        <f>IF(RepPF!$L$4=Lists!$E$2,Lists!$E$2,IF(RepPF!$L$4&lt;&gt;"",IF($C2119=RepPF!$L$4,RepPF!$L$4,0),Lists!$E$2))</f>
        <v>Все объекты</v>
      </c>
    </row>
    <row r="2120" spans="12:20" x14ac:dyDescent="0.25">
      <c r="L2120" s="1">
        <f>IF(OR(B2120=0,B2120=""),0,IF(COUNTIFS(Items!$E:$E,J2120,Items!$F:$F,K2120)+COUNTIFS(Items!$J:$J,J2120,Items!$K:$K,K2120)+COUNTIFS(Items!$O:$O,J2120,Items!$P:$P,K2120)=1,0,1))</f>
        <v>0</v>
      </c>
      <c r="T2120" s="10" t="str">
        <f>IF(RepPF!$L$4=Lists!$E$2,Lists!$E$2,IF(RepPF!$L$4&lt;&gt;"",IF($C2120=RepPF!$L$4,RepPF!$L$4,0),Lists!$E$2))</f>
        <v>Все объекты</v>
      </c>
    </row>
    <row r="2121" spans="12:20" x14ac:dyDescent="0.25">
      <c r="L2121" s="1">
        <f>IF(OR(B2121=0,B2121=""),0,IF(COUNTIFS(Items!$E:$E,J2121,Items!$F:$F,K2121)+COUNTIFS(Items!$J:$J,J2121,Items!$K:$K,K2121)+COUNTIFS(Items!$O:$O,J2121,Items!$P:$P,K2121)=1,0,1))</f>
        <v>0</v>
      </c>
      <c r="T2121" s="10" t="str">
        <f>IF(RepPF!$L$4=Lists!$E$2,Lists!$E$2,IF(RepPF!$L$4&lt;&gt;"",IF($C2121=RepPF!$L$4,RepPF!$L$4,0),Lists!$E$2))</f>
        <v>Все объекты</v>
      </c>
    </row>
    <row r="2122" spans="12:20" x14ac:dyDescent="0.25">
      <c r="L2122" s="1">
        <f>IF(OR(B2122=0,B2122=""),0,IF(COUNTIFS(Items!$E:$E,J2122,Items!$F:$F,K2122)+COUNTIFS(Items!$J:$J,J2122,Items!$K:$K,K2122)+COUNTIFS(Items!$O:$O,J2122,Items!$P:$P,K2122)=1,0,1))</f>
        <v>0</v>
      </c>
      <c r="T2122" s="10" t="str">
        <f>IF(RepPF!$L$4=Lists!$E$2,Lists!$E$2,IF(RepPF!$L$4&lt;&gt;"",IF($C2122=RepPF!$L$4,RepPF!$L$4,0),Lists!$E$2))</f>
        <v>Все объекты</v>
      </c>
    </row>
    <row r="2123" spans="12:20" x14ac:dyDescent="0.25">
      <c r="L2123" s="1">
        <f>IF(OR(B2123=0,B2123=""),0,IF(COUNTIFS(Items!$E:$E,J2123,Items!$F:$F,K2123)+COUNTIFS(Items!$J:$J,J2123,Items!$K:$K,K2123)+COUNTIFS(Items!$O:$O,J2123,Items!$P:$P,K2123)=1,0,1))</f>
        <v>0</v>
      </c>
      <c r="T2123" s="10" t="str">
        <f>IF(RepPF!$L$4=Lists!$E$2,Lists!$E$2,IF(RepPF!$L$4&lt;&gt;"",IF($C2123=RepPF!$L$4,RepPF!$L$4,0),Lists!$E$2))</f>
        <v>Все объекты</v>
      </c>
    </row>
    <row r="2124" spans="12:20" x14ac:dyDescent="0.25">
      <c r="L2124" s="1">
        <f>IF(OR(B2124=0,B2124=""),0,IF(COUNTIFS(Items!$E:$E,J2124,Items!$F:$F,K2124)+COUNTIFS(Items!$J:$J,J2124,Items!$K:$K,K2124)+COUNTIFS(Items!$O:$O,J2124,Items!$P:$P,K2124)=1,0,1))</f>
        <v>0</v>
      </c>
      <c r="T2124" s="10" t="str">
        <f>IF(RepPF!$L$4=Lists!$E$2,Lists!$E$2,IF(RepPF!$L$4&lt;&gt;"",IF($C2124=RepPF!$L$4,RepPF!$L$4,0),Lists!$E$2))</f>
        <v>Все объекты</v>
      </c>
    </row>
    <row r="2125" spans="12:20" x14ac:dyDescent="0.25">
      <c r="L2125" s="1">
        <f>IF(OR(B2125=0,B2125=""),0,IF(COUNTIFS(Items!$E:$E,J2125,Items!$F:$F,K2125)+COUNTIFS(Items!$J:$J,J2125,Items!$K:$K,K2125)+COUNTIFS(Items!$O:$O,J2125,Items!$P:$P,K2125)=1,0,1))</f>
        <v>0</v>
      </c>
      <c r="T2125" s="10" t="str">
        <f>IF(RepPF!$L$4=Lists!$E$2,Lists!$E$2,IF(RepPF!$L$4&lt;&gt;"",IF($C2125=RepPF!$L$4,RepPF!$L$4,0),Lists!$E$2))</f>
        <v>Все объекты</v>
      </c>
    </row>
    <row r="2126" spans="12:20" x14ac:dyDescent="0.25">
      <c r="L2126" s="1">
        <f>IF(OR(B2126=0,B2126=""),0,IF(COUNTIFS(Items!$E:$E,J2126,Items!$F:$F,K2126)+COUNTIFS(Items!$J:$J,J2126,Items!$K:$K,K2126)+COUNTIFS(Items!$O:$O,J2126,Items!$P:$P,K2126)=1,0,1))</f>
        <v>0</v>
      </c>
      <c r="T2126" s="10" t="str">
        <f>IF(RepPF!$L$4=Lists!$E$2,Lists!$E$2,IF(RepPF!$L$4&lt;&gt;"",IF($C2126=RepPF!$L$4,RepPF!$L$4,0),Lists!$E$2))</f>
        <v>Все объекты</v>
      </c>
    </row>
    <row r="2127" spans="12:20" x14ac:dyDescent="0.25">
      <c r="L2127" s="1">
        <f>IF(OR(B2127=0,B2127=""),0,IF(COUNTIFS(Items!$E:$E,J2127,Items!$F:$F,K2127)+COUNTIFS(Items!$J:$J,J2127,Items!$K:$K,K2127)+COUNTIFS(Items!$O:$O,J2127,Items!$P:$P,K2127)=1,0,1))</f>
        <v>0</v>
      </c>
      <c r="T2127" s="10" t="str">
        <f>IF(RepPF!$L$4=Lists!$E$2,Lists!$E$2,IF(RepPF!$L$4&lt;&gt;"",IF($C2127=RepPF!$L$4,RepPF!$L$4,0),Lists!$E$2))</f>
        <v>Все объекты</v>
      </c>
    </row>
    <row r="2128" spans="12:20" x14ac:dyDescent="0.25">
      <c r="L2128" s="1">
        <f>IF(OR(B2128=0,B2128=""),0,IF(COUNTIFS(Items!$E:$E,J2128,Items!$F:$F,K2128)+COUNTIFS(Items!$J:$J,J2128,Items!$K:$K,K2128)+COUNTIFS(Items!$O:$O,J2128,Items!$P:$P,K2128)=1,0,1))</f>
        <v>0</v>
      </c>
      <c r="T2128" s="10" t="str">
        <f>IF(RepPF!$L$4=Lists!$E$2,Lists!$E$2,IF(RepPF!$L$4&lt;&gt;"",IF($C2128=RepPF!$L$4,RepPF!$L$4,0),Lists!$E$2))</f>
        <v>Все объекты</v>
      </c>
    </row>
    <row r="2129" spans="12:20" x14ac:dyDescent="0.25">
      <c r="L2129" s="1">
        <f>IF(OR(B2129=0,B2129=""),0,IF(COUNTIFS(Items!$E:$E,J2129,Items!$F:$F,K2129)+COUNTIFS(Items!$J:$J,J2129,Items!$K:$K,K2129)+COUNTIFS(Items!$O:$O,J2129,Items!$P:$P,K2129)=1,0,1))</f>
        <v>0</v>
      </c>
      <c r="T2129" s="10" t="str">
        <f>IF(RepPF!$L$4=Lists!$E$2,Lists!$E$2,IF(RepPF!$L$4&lt;&gt;"",IF($C2129=RepPF!$L$4,RepPF!$L$4,0),Lists!$E$2))</f>
        <v>Все объекты</v>
      </c>
    </row>
    <row r="2130" spans="12:20" x14ac:dyDescent="0.25">
      <c r="L2130" s="1">
        <f>IF(OR(B2130=0,B2130=""),0,IF(COUNTIFS(Items!$E:$E,J2130,Items!$F:$F,K2130)+COUNTIFS(Items!$J:$J,J2130,Items!$K:$K,K2130)+COUNTIFS(Items!$O:$O,J2130,Items!$P:$P,K2130)=1,0,1))</f>
        <v>0</v>
      </c>
      <c r="T2130" s="10" t="str">
        <f>IF(RepPF!$L$4=Lists!$E$2,Lists!$E$2,IF(RepPF!$L$4&lt;&gt;"",IF($C2130=RepPF!$L$4,RepPF!$L$4,0),Lists!$E$2))</f>
        <v>Все объекты</v>
      </c>
    </row>
    <row r="2131" spans="12:20" x14ac:dyDescent="0.25">
      <c r="L2131" s="1">
        <f>IF(OR(B2131=0,B2131=""),0,IF(COUNTIFS(Items!$E:$E,J2131,Items!$F:$F,K2131)+COUNTIFS(Items!$J:$J,J2131,Items!$K:$K,K2131)+COUNTIFS(Items!$O:$O,J2131,Items!$P:$P,K2131)=1,0,1))</f>
        <v>0</v>
      </c>
      <c r="T2131" s="10" t="str">
        <f>IF(RepPF!$L$4=Lists!$E$2,Lists!$E$2,IF(RepPF!$L$4&lt;&gt;"",IF($C2131=RepPF!$L$4,RepPF!$L$4,0),Lists!$E$2))</f>
        <v>Все объекты</v>
      </c>
    </row>
    <row r="2132" spans="12:20" x14ac:dyDescent="0.25">
      <c r="L2132" s="1">
        <f>IF(OR(B2132=0,B2132=""),0,IF(COUNTIFS(Items!$E:$E,J2132,Items!$F:$F,K2132)+COUNTIFS(Items!$J:$J,J2132,Items!$K:$K,K2132)+COUNTIFS(Items!$O:$O,J2132,Items!$P:$P,K2132)=1,0,1))</f>
        <v>0</v>
      </c>
      <c r="T2132" s="10" t="str">
        <f>IF(RepPF!$L$4=Lists!$E$2,Lists!$E$2,IF(RepPF!$L$4&lt;&gt;"",IF($C2132=RepPF!$L$4,RepPF!$L$4,0),Lists!$E$2))</f>
        <v>Все объекты</v>
      </c>
    </row>
    <row r="2133" spans="12:20" x14ac:dyDescent="0.25">
      <c r="L2133" s="1">
        <f>IF(OR(B2133=0,B2133=""),0,IF(COUNTIFS(Items!$E:$E,J2133,Items!$F:$F,K2133)+COUNTIFS(Items!$J:$J,J2133,Items!$K:$K,K2133)+COUNTIFS(Items!$O:$O,J2133,Items!$P:$P,K2133)=1,0,1))</f>
        <v>0</v>
      </c>
      <c r="T2133" s="10" t="str">
        <f>IF(RepPF!$L$4=Lists!$E$2,Lists!$E$2,IF(RepPF!$L$4&lt;&gt;"",IF($C2133=RepPF!$L$4,RepPF!$L$4,0),Lists!$E$2))</f>
        <v>Все объекты</v>
      </c>
    </row>
    <row r="2134" spans="12:20" x14ac:dyDescent="0.25">
      <c r="L2134" s="1">
        <f>IF(OR(B2134=0,B2134=""),0,IF(COUNTIFS(Items!$E:$E,J2134,Items!$F:$F,K2134)+COUNTIFS(Items!$J:$J,J2134,Items!$K:$K,K2134)+COUNTIFS(Items!$O:$O,J2134,Items!$P:$P,K2134)=1,0,1))</f>
        <v>0</v>
      </c>
      <c r="T2134" s="10" t="str">
        <f>IF(RepPF!$L$4=Lists!$E$2,Lists!$E$2,IF(RepPF!$L$4&lt;&gt;"",IF($C2134=RepPF!$L$4,RepPF!$L$4,0),Lists!$E$2))</f>
        <v>Все объекты</v>
      </c>
    </row>
    <row r="2135" spans="12:20" x14ac:dyDescent="0.25">
      <c r="L2135" s="1">
        <f>IF(OR(B2135=0,B2135=""),0,IF(COUNTIFS(Items!$E:$E,J2135,Items!$F:$F,K2135)+COUNTIFS(Items!$J:$J,J2135,Items!$K:$K,K2135)+COUNTIFS(Items!$O:$O,J2135,Items!$P:$P,K2135)=1,0,1))</f>
        <v>0</v>
      </c>
      <c r="T2135" s="10" t="str">
        <f>IF(RepPF!$L$4=Lists!$E$2,Lists!$E$2,IF(RepPF!$L$4&lt;&gt;"",IF($C2135=RepPF!$L$4,RepPF!$L$4,0),Lists!$E$2))</f>
        <v>Все объекты</v>
      </c>
    </row>
    <row r="2136" spans="12:20" x14ac:dyDescent="0.25">
      <c r="L2136" s="1">
        <f>IF(OR(B2136=0,B2136=""),0,IF(COUNTIFS(Items!$E:$E,J2136,Items!$F:$F,K2136)+COUNTIFS(Items!$J:$J,J2136,Items!$K:$K,K2136)+COUNTIFS(Items!$O:$O,J2136,Items!$P:$P,K2136)=1,0,1))</f>
        <v>0</v>
      </c>
      <c r="T2136" s="10" t="str">
        <f>IF(RepPF!$L$4=Lists!$E$2,Lists!$E$2,IF(RepPF!$L$4&lt;&gt;"",IF($C2136=RepPF!$L$4,RepPF!$L$4,0),Lists!$E$2))</f>
        <v>Все объекты</v>
      </c>
    </row>
    <row r="2137" spans="12:20" x14ac:dyDescent="0.25">
      <c r="L2137" s="1">
        <f>IF(OR(B2137=0,B2137=""),0,IF(COUNTIFS(Items!$E:$E,J2137,Items!$F:$F,K2137)+COUNTIFS(Items!$J:$J,J2137,Items!$K:$K,K2137)+COUNTIFS(Items!$O:$O,J2137,Items!$P:$P,K2137)=1,0,1))</f>
        <v>0</v>
      </c>
      <c r="T2137" s="10" t="str">
        <f>IF(RepPF!$L$4=Lists!$E$2,Lists!$E$2,IF(RepPF!$L$4&lt;&gt;"",IF($C2137=RepPF!$L$4,RepPF!$L$4,0),Lists!$E$2))</f>
        <v>Все объекты</v>
      </c>
    </row>
    <row r="2138" spans="12:20" x14ac:dyDescent="0.25">
      <c r="L2138" s="1">
        <f>IF(OR(B2138=0,B2138=""),0,IF(COUNTIFS(Items!$E:$E,J2138,Items!$F:$F,K2138)+COUNTIFS(Items!$J:$J,J2138,Items!$K:$K,K2138)+COUNTIFS(Items!$O:$O,J2138,Items!$P:$P,K2138)=1,0,1))</f>
        <v>0</v>
      </c>
      <c r="T2138" s="10" t="str">
        <f>IF(RepPF!$L$4=Lists!$E$2,Lists!$E$2,IF(RepPF!$L$4&lt;&gt;"",IF($C2138=RepPF!$L$4,RepPF!$L$4,0),Lists!$E$2))</f>
        <v>Все объекты</v>
      </c>
    </row>
    <row r="2139" spans="12:20" x14ac:dyDescent="0.25">
      <c r="L2139" s="1">
        <f>IF(OR(B2139=0,B2139=""),0,IF(COUNTIFS(Items!$E:$E,J2139,Items!$F:$F,K2139)+COUNTIFS(Items!$J:$J,J2139,Items!$K:$K,K2139)+COUNTIFS(Items!$O:$O,J2139,Items!$P:$P,K2139)=1,0,1))</f>
        <v>0</v>
      </c>
      <c r="T2139" s="10" t="str">
        <f>IF(RepPF!$L$4=Lists!$E$2,Lists!$E$2,IF(RepPF!$L$4&lt;&gt;"",IF($C2139=RepPF!$L$4,RepPF!$L$4,0),Lists!$E$2))</f>
        <v>Все объекты</v>
      </c>
    </row>
    <row r="2140" spans="12:20" x14ac:dyDescent="0.25">
      <c r="L2140" s="1">
        <f>IF(OR(B2140=0,B2140=""),0,IF(COUNTIFS(Items!$E:$E,J2140,Items!$F:$F,K2140)+COUNTIFS(Items!$J:$J,J2140,Items!$K:$K,K2140)+COUNTIFS(Items!$O:$O,J2140,Items!$P:$P,K2140)=1,0,1))</f>
        <v>0</v>
      </c>
      <c r="T2140" s="10" t="str">
        <f>IF(RepPF!$L$4=Lists!$E$2,Lists!$E$2,IF(RepPF!$L$4&lt;&gt;"",IF($C2140=RepPF!$L$4,RepPF!$L$4,0),Lists!$E$2))</f>
        <v>Все объекты</v>
      </c>
    </row>
    <row r="2141" spans="12:20" x14ac:dyDescent="0.25">
      <c r="L2141" s="1">
        <f>IF(OR(B2141=0,B2141=""),0,IF(COUNTIFS(Items!$E:$E,J2141,Items!$F:$F,K2141)+COUNTIFS(Items!$J:$J,J2141,Items!$K:$K,K2141)+COUNTIFS(Items!$O:$O,J2141,Items!$P:$P,K2141)=1,0,1))</f>
        <v>0</v>
      </c>
      <c r="T2141" s="10" t="str">
        <f>IF(RepPF!$L$4=Lists!$E$2,Lists!$E$2,IF(RepPF!$L$4&lt;&gt;"",IF($C2141=RepPF!$L$4,RepPF!$L$4,0),Lists!$E$2))</f>
        <v>Все объекты</v>
      </c>
    </row>
    <row r="2142" spans="12:20" x14ac:dyDescent="0.25">
      <c r="L2142" s="1">
        <f>IF(OR(B2142=0,B2142=""),0,IF(COUNTIFS(Items!$E:$E,J2142,Items!$F:$F,K2142)+COUNTIFS(Items!$J:$J,J2142,Items!$K:$K,K2142)+COUNTIFS(Items!$O:$O,J2142,Items!$P:$P,K2142)=1,0,1))</f>
        <v>0</v>
      </c>
      <c r="T2142" s="10" t="str">
        <f>IF(RepPF!$L$4=Lists!$E$2,Lists!$E$2,IF(RepPF!$L$4&lt;&gt;"",IF($C2142=RepPF!$L$4,RepPF!$L$4,0),Lists!$E$2))</f>
        <v>Все объекты</v>
      </c>
    </row>
    <row r="2143" spans="12:20" x14ac:dyDescent="0.25">
      <c r="L2143" s="1">
        <f>IF(OR(B2143=0,B2143=""),0,IF(COUNTIFS(Items!$E:$E,J2143,Items!$F:$F,K2143)+COUNTIFS(Items!$J:$J,J2143,Items!$K:$K,K2143)+COUNTIFS(Items!$O:$O,J2143,Items!$P:$P,K2143)=1,0,1))</f>
        <v>0</v>
      </c>
      <c r="T2143" s="10" t="str">
        <f>IF(RepPF!$L$4=Lists!$E$2,Lists!$E$2,IF(RepPF!$L$4&lt;&gt;"",IF($C2143=RepPF!$L$4,RepPF!$L$4,0),Lists!$E$2))</f>
        <v>Все объекты</v>
      </c>
    </row>
    <row r="2144" spans="12:20" x14ac:dyDescent="0.25">
      <c r="L2144" s="1">
        <f>IF(OR(B2144=0,B2144=""),0,IF(COUNTIFS(Items!$E:$E,J2144,Items!$F:$F,K2144)+COUNTIFS(Items!$J:$J,J2144,Items!$K:$K,K2144)+COUNTIFS(Items!$O:$O,J2144,Items!$P:$P,K2144)=1,0,1))</f>
        <v>0</v>
      </c>
      <c r="T2144" s="10" t="str">
        <f>IF(RepPF!$L$4=Lists!$E$2,Lists!$E$2,IF(RepPF!$L$4&lt;&gt;"",IF($C2144=RepPF!$L$4,RepPF!$L$4,0),Lists!$E$2))</f>
        <v>Все объекты</v>
      </c>
    </row>
    <row r="2145" spans="12:20" x14ac:dyDescent="0.25">
      <c r="L2145" s="1">
        <f>IF(OR(B2145=0,B2145=""),0,IF(COUNTIFS(Items!$E:$E,J2145,Items!$F:$F,K2145)+COUNTIFS(Items!$J:$J,J2145,Items!$K:$K,K2145)+COUNTIFS(Items!$O:$O,J2145,Items!$P:$P,K2145)=1,0,1))</f>
        <v>0</v>
      </c>
      <c r="T2145" s="10" t="str">
        <f>IF(RepPF!$L$4=Lists!$E$2,Lists!$E$2,IF(RepPF!$L$4&lt;&gt;"",IF($C2145=RepPF!$L$4,RepPF!$L$4,0),Lists!$E$2))</f>
        <v>Все объекты</v>
      </c>
    </row>
    <row r="2146" spans="12:20" x14ac:dyDescent="0.25">
      <c r="L2146" s="1">
        <f>IF(OR(B2146=0,B2146=""),0,IF(COUNTIFS(Items!$E:$E,J2146,Items!$F:$F,K2146)+COUNTIFS(Items!$J:$J,J2146,Items!$K:$K,K2146)+COUNTIFS(Items!$O:$O,J2146,Items!$P:$P,K2146)=1,0,1))</f>
        <v>0</v>
      </c>
      <c r="T2146" s="10" t="str">
        <f>IF(RepPF!$L$4=Lists!$E$2,Lists!$E$2,IF(RepPF!$L$4&lt;&gt;"",IF($C2146=RepPF!$L$4,RepPF!$L$4,0),Lists!$E$2))</f>
        <v>Все объекты</v>
      </c>
    </row>
    <row r="2147" spans="12:20" x14ac:dyDescent="0.25">
      <c r="L2147" s="1">
        <f>IF(OR(B2147=0,B2147=""),0,IF(COUNTIFS(Items!$E:$E,J2147,Items!$F:$F,K2147)+COUNTIFS(Items!$J:$J,J2147,Items!$K:$K,K2147)+COUNTIFS(Items!$O:$O,J2147,Items!$P:$P,K2147)=1,0,1))</f>
        <v>0</v>
      </c>
      <c r="T2147" s="10" t="str">
        <f>IF(RepPF!$L$4=Lists!$E$2,Lists!$E$2,IF(RepPF!$L$4&lt;&gt;"",IF($C2147=RepPF!$L$4,RepPF!$L$4,0),Lists!$E$2))</f>
        <v>Все объекты</v>
      </c>
    </row>
    <row r="2148" spans="12:20" x14ac:dyDescent="0.25">
      <c r="L2148" s="1">
        <f>IF(OR(B2148=0,B2148=""),0,IF(COUNTIFS(Items!$E:$E,J2148,Items!$F:$F,K2148)+COUNTIFS(Items!$J:$J,J2148,Items!$K:$K,K2148)+COUNTIFS(Items!$O:$O,J2148,Items!$P:$P,K2148)=1,0,1))</f>
        <v>0</v>
      </c>
      <c r="T2148" s="10" t="str">
        <f>IF(RepPF!$L$4=Lists!$E$2,Lists!$E$2,IF(RepPF!$L$4&lt;&gt;"",IF($C2148=RepPF!$L$4,RepPF!$L$4,0),Lists!$E$2))</f>
        <v>Все объекты</v>
      </c>
    </row>
    <row r="2149" spans="12:20" x14ac:dyDescent="0.25">
      <c r="L2149" s="1">
        <f>IF(OR(B2149=0,B2149=""),0,IF(COUNTIFS(Items!$E:$E,J2149,Items!$F:$F,K2149)+COUNTIFS(Items!$J:$J,J2149,Items!$K:$K,K2149)+COUNTIFS(Items!$O:$O,J2149,Items!$P:$P,K2149)=1,0,1))</f>
        <v>0</v>
      </c>
      <c r="T2149" s="10" t="str">
        <f>IF(RepPF!$L$4=Lists!$E$2,Lists!$E$2,IF(RepPF!$L$4&lt;&gt;"",IF($C2149=RepPF!$L$4,RepPF!$L$4,0),Lists!$E$2))</f>
        <v>Все объекты</v>
      </c>
    </row>
    <row r="2150" spans="12:20" x14ac:dyDescent="0.25">
      <c r="L2150" s="1">
        <f>IF(OR(B2150=0,B2150=""),0,IF(COUNTIFS(Items!$E:$E,J2150,Items!$F:$F,K2150)+COUNTIFS(Items!$J:$J,J2150,Items!$K:$K,K2150)+COUNTIFS(Items!$O:$O,J2150,Items!$P:$P,K2150)=1,0,1))</f>
        <v>0</v>
      </c>
      <c r="T2150" s="10" t="str">
        <f>IF(RepPF!$L$4=Lists!$E$2,Lists!$E$2,IF(RepPF!$L$4&lt;&gt;"",IF($C2150=RepPF!$L$4,RepPF!$L$4,0),Lists!$E$2))</f>
        <v>Все объекты</v>
      </c>
    </row>
    <row r="2151" spans="12:20" x14ac:dyDescent="0.25">
      <c r="L2151" s="1">
        <f>IF(OR(B2151=0,B2151=""),0,IF(COUNTIFS(Items!$E:$E,J2151,Items!$F:$F,K2151)+COUNTIFS(Items!$J:$J,J2151,Items!$K:$K,K2151)+COUNTIFS(Items!$O:$O,J2151,Items!$P:$P,K2151)=1,0,1))</f>
        <v>0</v>
      </c>
      <c r="T2151" s="10" t="str">
        <f>IF(RepPF!$L$4=Lists!$E$2,Lists!$E$2,IF(RepPF!$L$4&lt;&gt;"",IF($C2151=RepPF!$L$4,RepPF!$L$4,0),Lists!$E$2))</f>
        <v>Все объекты</v>
      </c>
    </row>
    <row r="2152" spans="12:20" x14ac:dyDescent="0.25">
      <c r="L2152" s="1">
        <f>IF(OR(B2152=0,B2152=""),0,IF(COUNTIFS(Items!$E:$E,J2152,Items!$F:$F,K2152)+COUNTIFS(Items!$J:$J,J2152,Items!$K:$K,K2152)+COUNTIFS(Items!$O:$O,J2152,Items!$P:$P,K2152)=1,0,1))</f>
        <v>0</v>
      </c>
      <c r="T2152" s="10" t="str">
        <f>IF(RepPF!$L$4=Lists!$E$2,Lists!$E$2,IF(RepPF!$L$4&lt;&gt;"",IF($C2152=RepPF!$L$4,RepPF!$L$4,0),Lists!$E$2))</f>
        <v>Все объекты</v>
      </c>
    </row>
    <row r="2153" spans="12:20" x14ac:dyDescent="0.25">
      <c r="L2153" s="1">
        <f>IF(OR(B2153=0,B2153=""),0,IF(COUNTIFS(Items!$E:$E,J2153,Items!$F:$F,K2153)+COUNTIFS(Items!$J:$J,J2153,Items!$K:$K,K2153)+COUNTIFS(Items!$O:$O,J2153,Items!$P:$P,K2153)=1,0,1))</f>
        <v>0</v>
      </c>
      <c r="T2153" s="10" t="str">
        <f>IF(RepPF!$L$4=Lists!$E$2,Lists!$E$2,IF(RepPF!$L$4&lt;&gt;"",IF($C2153=RepPF!$L$4,RepPF!$L$4,0),Lists!$E$2))</f>
        <v>Все объекты</v>
      </c>
    </row>
    <row r="2154" spans="12:20" x14ac:dyDescent="0.25">
      <c r="L2154" s="1">
        <f>IF(OR(B2154=0,B2154=""),0,IF(COUNTIFS(Items!$E:$E,J2154,Items!$F:$F,K2154)+COUNTIFS(Items!$J:$J,J2154,Items!$K:$K,K2154)+COUNTIFS(Items!$O:$O,J2154,Items!$P:$P,K2154)=1,0,1))</f>
        <v>0</v>
      </c>
      <c r="T2154" s="10" t="str">
        <f>IF(RepPF!$L$4=Lists!$E$2,Lists!$E$2,IF(RepPF!$L$4&lt;&gt;"",IF($C2154=RepPF!$L$4,RepPF!$L$4,0),Lists!$E$2))</f>
        <v>Все объекты</v>
      </c>
    </row>
    <row r="2155" spans="12:20" x14ac:dyDescent="0.25">
      <c r="L2155" s="1">
        <f>IF(OR(B2155=0,B2155=""),0,IF(COUNTIFS(Items!$E:$E,J2155,Items!$F:$F,K2155)+COUNTIFS(Items!$J:$J,J2155,Items!$K:$K,K2155)+COUNTIFS(Items!$O:$O,J2155,Items!$P:$P,K2155)=1,0,1))</f>
        <v>0</v>
      </c>
      <c r="T2155" s="10" t="str">
        <f>IF(RepPF!$L$4=Lists!$E$2,Lists!$E$2,IF(RepPF!$L$4&lt;&gt;"",IF($C2155=RepPF!$L$4,RepPF!$L$4,0),Lists!$E$2))</f>
        <v>Все объекты</v>
      </c>
    </row>
    <row r="2156" spans="12:20" x14ac:dyDescent="0.25">
      <c r="L2156" s="1">
        <f>IF(OR(B2156=0,B2156=""),0,IF(COUNTIFS(Items!$E:$E,J2156,Items!$F:$F,K2156)+COUNTIFS(Items!$J:$J,J2156,Items!$K:$K,K2156)+COUNTIFS(Items!$O:$O,J2156,Items!$P:$P,K2156)=1,0,1))</f>
        <v>0</v>
      </c>
      <c r="T2156" s="10" t="str">
        <f>IF(RepPF!$L$4=Lists!$E$2,Lists!$E$2,IF(RepPF!$L$4&lt;&gt;"",IF($C2156=RepPF!$L$4,RepPF!$L$4,0),Lists!$E$2))</f>
        <v>Все объекты</v>
      </c>
    </row>
    <row r="2157" spans="12:20" x14ac:dyDescent="0.25">
      <c r="L2157" s="1">
        <f>IF(OR(B2157=0,B2157=""),0,IF(COUNTIFS(Items!$E:$E,J2157,Items!$F:$F,K2157)+COUNTIFS(Items!$J:$J,J2157,Items!$K:$K,K2157)+COUNTIFS(Items!$O:$O,J2157,Items!$P:$P,K2157)=1,0,1))</f>
        <v>0</v>
      </c>
      <c r="T2157" s="10" t="str">
        <f>IF(RepPF!$L$4=Lists!$E$2,Lists!$E$2,IF(RepPF!$L$4&lt;&gt;"",IF($C2157=RepPF!$L$4,RepPF!$L$4,0),Lists!$E$2))</f>
        <v>Все объекты</v>
      </c>
    </row>
    <row r="2158" spans="12:20" x14ac:dyDescent="0.25">
      <c r="L2158" s="1">
        <f>IF(OR(B2158=0,B2158=""),0,IF(COUNTIFS(Items!$E:$E,J2158,Items!$F:$F,K2158)+COUNTIFS(Items!$J:$J,J2158,Items!$K:$K,K2158)+COUNTIFS(Items!$O:$O,J2158,Items!$P:$P,K2158)=1,0,1))</f>
        <v>0</v>
      </c>
      <c r="T2158" s="10" t="str">
        <f>IF(RepPF!$L$4=Lists!$E$2,Lists!$E$2,IF(RepPF!$L$4&lt;&gt;"",IF($C2158=RepPF!$L$4,RepPF!$L$4,0),Lists!$E$2))</f>
        <v>Все объекты</v>
      </c>
    </row>
    <row r="2159" spans="12:20" x14ac:dyDescent="0.25">
      <c r="L2159" s="1">
        <f>IF(OR(B2159=0,B2159=""),0,IF(COUNTIFS(Items!$E:$E,J2159,Items!$F:$F,K2159)+COUNTIFS(Items!$J:$J,J2159,Items!$K:$K,K2159)+COUNTIFS(Items!$O:$O,J2159,Items!$P:$P,K2159)=1,0,1))</f>
        <v>0</v>
      </c>
      <c r="T2159" s="10" t="str">
        <f>IF(RepPF!$L$4=Lists!$E$2,Lists!$E$2,IF(RepPF!$L$4&lt;&gt;"",IF($C2159=RepPF!$L$4,RepPF!$L$4,0),Lists!$E$2))</f>
        <v>Все объекты</v>
      </c>
    </row>
    <row r="2160" spans="12:20" x14ac:dyDescent="0.25">
      <c r="L2160" s="1">
        <f>IF(OR(B2160=0,B2160=""),0,IF(COUNTIFS(Items!$E:$E,J2160,Items!$F:$F,K2160)+COUNTIFS(Items!$J:$J,J2160,Items!$K:$K,K2160)+COUNTIFS(Items!$O:$O,J2160,Items!$P:$P,K2160)=1,0,1))</f>
        <v>0</v>
      </c>
      <c r="T2160" s="10" t="str">
        <f>IF(RepPF!$L$4=Lists!$E$2,Lists!$E$2,IF(RepPF!$L$4&lt;&gt;"",IF($C2160=RepPF!$L$4,RepPF!$L$4,0),Lists!$E$2))</f>
        <v>Все объекты</v>
      </c>
    </row>
    <row r="2161" spans="12:20" x14ac:dyDescent="0.25">
      <c r="L2161" s="1">
        <f>IF(OR(B2161=0,B2161=""),0,IF(COUNTIFS(Items!$E:$E,J2161,Items!$F:$F,K2161)+COUNTIFS(Items!$J:$J,J2161,Items!$K:$K,K2161)+COUNTIFS(Items!$O:$O,J2161,Items!$P:$P,K2161)=1,0,1))</f>
        <v>0</v>
      </c>
      <c r="T2161" s="10" t="str">
        <f>IF(RepPF!$L$4=Lists!$E$2,Lists!$E$2,IF(RepPF!$L$4&lt;&gt;"",IF($C2161=RepPF!$L$4,RepPF!$L$4,0),Lists!$E$2))</f>
        <v>Все объекты</v>
      </c>
    </row>
    <row r="2162" spans="12:20" x14ac:dyDescent="0.25">
      <c r="L2162" s="1">
        <f>IF(OR(B2162=0,B2162=""),0,IF(COUNTIFS(Items!$E:$E,J2162,Items!$F:$F,K2162)+COUNTIFS(Items!$J:$J,J2162,Items!$K:$K,K2162)+COUNTIFS(Items!$O:$O,J2162,Items!$P:$P,K2162)=1,0,1))</f>
        <v>0</v>
      </c>
      <c r="T2162" s="10" t="str">
        <f>IF(RepPF!$L$4=Lists!$E$2,Lists!$E$2,IF(RepPF!$L$4&lt;&gt;"",IF($C2162=RepPF!$L$4,RepPF!$L$4,0),Lists!$E$2))</f>
        <v>Все объекты</v>
      </c>
    </row>
    <row r="2163" spans="12:20" x14ac:dyDescent="0.25">
      <c r="L2163" s="1">
        <f>IF(OR(B2163=0,B2163=""),0,IF(COUNTIFS(Items!$E:$E,J2163,Items!$F:$F,K2163)+COUNTIFS(Items!$J:$J,J2163,Items!$K:$K,K2163)+COUNTIFS(Items!$O:$O,J2163,Items!$P:$P,K2163)=1,0,1))</f>
        <v>0</v>
      </c>
      <c r="T2163" s="10" t="str">
        <f>IF(RepPF!$L$4=Lists!$E$2,Lists!$E$2,IF(RepPF!$L$4&lt;&gt;"",IF($C2163=RepPF!$L$4,RepPF!$L$4,0),Lists!$E$2))</f>
        <v>Все объекты</v>
      </c>
    </row>
    <row r="2164" spans="12:20" x14ac:dyDescent="0.25">
      <c r="L2164" s="1">
        <f>IF(OR(B2164=0,B2164=""),0,IF(COUNTIFS(Items!$E:$E,J2164,Items!$F:$F,K2164)+COUNTIFS(Items!$J:$J,J2164,Items!$K:$K,K2164)+COUNTIFS(Items!$O:$O,J2164,Items!$P:$P,K2164)=1,0,1))</f>
        <v>0</v>
      </c>
      <c r="T2164" s="10" t="str">
        <f>IF(RepPF!$L$4=Lists!$E$2,Lists!$E$2,IF(RepPF!$L$4&lt;&gt;"",IF($C2164=RepPF!$L$4,RepPF!$L$4,0),Lists!$E$2))</f>
        <v>Все объекты</v>
      </c>
    </row>
    <row r="2165" spans="12:20" x14ac:dyDescent="0.25">
      <c r="L2165" s="1">
        <f>IF(OR(B2165=0,B2165=""),0,IF(COUNTIFS(Items!$E:$E,J2165,Items!$F:$F,K2165)+COUNTIFS(Items!$J:$J,J2165,Items!$K:$K,K2165)+COUNTIFS(Items!$O:$O,J2165,Items!$P:$P,K2165)=1,0,1))</f>
        <v>0</v>
      </c>
      <c r="T2165" s="10" t="str">
        <f>IF(RepPF!$L$4=Lists!$E$2,Lists!$E$2,IF(RepPF!$L$4&lt;&gt;"",IF($C2165=RepPF!$L$4,RepPF!$L$4,0),Lists!$E$2))</f>
        <v>Все объекты</v>
      </c>
    </row>
    <row r="2166" spans="12:20" x14ac:dyDescent="0.25">
      <c r="L2166" s="1">
        <f>IF(OR(B2166=0,B2166=""),0,IF(COUNTIFS(Items!$E:$E,J2166,Items!$F:$F,K2166)+COUNTIFS(Items!$J:$J,J2166,Items!$K:$K,K2166)+COUNTIFS(Items!$O:$O,J2166,Items!$P:$P,K2166)=1,0,1))</f>
        <v>0</v>
      </c>
      <c r="T2166" s="10" t="str">
        <f>IF(RepPF!$L$4=Lists!$E$2,Lists!$E$2,IF(RepPF!$L$4&lt;&gt;"",IF($C2166=RepPF!$L$4,RepPF!$L$4,0),Lists!$E$2))</f>
        <v>Все объекты</v>
      </c>
    </row>
    <row r="2167" spans="12:20" x14ac:dyDescent="0.25">
      <c r="L2167" s="1">
        <f>IF(OR(B2167=0,B2167=""),0,IF(COUNTIFS(Items!$E:$E,J2167,Items!$F:$F,K2167)+COUNTIFS(Items!$J:$J,J2167,Items!$K:$K,K2167)+COUNTIFS(Items!$O:$O,J2167,Items!$P:$P,K2167)=1,0,1))</f>
        <v>0</v>
      </c>
      <c r="T2167" s="10" t="str">
        <f>IF(RepPF!$L$4=Lists!$E$2,Lists!$E$2,IF(RepPF!$L$4&lt;&gt;"",IF($C2167=RepPF!$L$4,RepPF!$L$4,0),Lists!$E$2))</f>
        <v>Все объекты</v>
      </c>
    </row>
    <row r="2168" spans="12:20" x14ac:dyDescent="0.25">
      <c r="L2168" s="1">
        <f>IF(OR(B2168=0,B2168=""),0,IF(COUNTIFS(Items!$E:$E,J2168,Items!$F:$F,K2168)+COUNTIFS(Items!$J:$J,J2168,Items!$K:$K,K2168)+COUNTIFS(Items!$O:$O,J2168,Items!$P:$P,K2168)=1,0,1))</f>
        <v>0</v>
      </c>
      <c r="T2168" s="10" t="str">
        <f>IF(RepPF!$L$4=Lists!$E$2,Lists!$E$2,IF(RepPF!$L$4&lt;&gt;"",IF($C2168=RepPF!$L$4,RepPF!$L$4,0),Lists!$E$2))</f>
        <v>Все объекты</v>
      </c>
    </row>
    <row r="2169" spans="12:20" x14ac:dyDescent="0.25">
      <c r="L2169" s="1">
        <f>IF(OR(B2169=0,B2169=""),0,IF(COUNTIFS(Items!$E:$E,J2169,Items!$F:$F,K2169)+COUNTIFS(Items!$J:$J,J2169,Items!$K:$K,K2169)+COUNTIFS(Items!$O:$O,J2169,Items!$P:$P,K2169)=1,0,1))</f>
        <v>0</v>
      </c>
      <c r="T2169" s="10" t="str">
        <f>IF(RepPF!$L$4=Lists!$E$2,Lists!$E$2,IF(RepPF!$L$4&lt;&gt;"",IF($C2169=RepPF!$L$4,RepPF!$L$4,0),Lists!$E$2))</f>
        <v>Все объекты</v>
      </c>
    </row>
    <row r="2170" spans="12:20" x14ac:dyDescent="0.25">
      <c r="L2170" s="1">
        <f>IF(OR(B2170=0,B2170=""),0,IF(COUNTIFS(Items!$E:$E,J2170,Items!$F:$F,K2170)+COUNTIFS(Items!$J:$J,J2170,Items!$K:$K,K2170)+COUNTIFS(Items!$O:$O,J2170,Items!$P:$P,K2170)=1,0,1))</f>
        <v>0</v>
      </c>
      <c r="T2170" s="10" t="str">
        <f>IF(RepPF!$L$4=Lists!$E$2,Lists!$E$2,IF(RepPF!$L$4&lt;&gt;"",IF($C2170=RepPF!$L$4,RepPF!$L$4,0),Lists!$E$2))</f>
        <v>Все объекты</v>
      </c>
    </row>
    <row r="2171" spans="12:20" x14ac:dyDescent="0.25">
      <c r="L2171" s="1">
        <f>IF(OR(B2171=0,B2171=""),0,IF(COUNTIFS(Items!$E:$E,J2171,Items!$F:$F,K2171)+COUNTIFS(Items!$J:$J,J2171,Items!$K:$K,K2171)+COUNTIFS(Items!$O:$O,J2171,Items!$P:$P,K2171)=1,0,1))</f>
        <v>0</v>
      </c>
      <c r="T2171" s="10" t="str">
        <f>IF(RepPF!$L$4=Lists!$E$2,Lists!$E$2,IF(RepPF!$L$4&lt;&gt;"",IF($C2171=RepPF!$L$4,RepPF!$L$4,0),Lists!$E$2))</f>
        <v>Все объекты</v>
      </c>
    </row>
    <row r="2172" spans="12:20" x14ac:dyDescent="0.25">
      <c r="L2172" s="1">
        <f>IF(OR(B2172=0,B2172=""),0,IF(COUNTIFS(Items!$E:$E,J2172,Items!$F:$F,K2172)+COUNTIFS(Items!$J:$J,J2172,Items!$K:$K,K2172)+COUNTIFS(Items!$O:$O,J2172,Items!$P:$P,K2172)=1,0,1))</f>
        <v>0</v>
      </c>
      <c r="T2172" s="10" t="str">
        <f>IF(RepPF!$L$4=Lists!$E$2,Lists!$E$2,IF(RepPF!$L$4&lt;&gt;"",IF($C2172=RepPF!$L$4,RepPF!$L$4,0),Lists!$E$2))</f>
        <v>Все объекты</v>
      </c>
    </row>
    <row r="2173" spans="12:20" x14ac:dyDescent="0.25">
      <c r="L2173" s="1">
        <f>IF(OR(B2173=0,B2173=""),0,IF(COUNTIFS(Items!$E:$E,J2173,Items!$F:$F,K2173)+COUNTIFS(Items!$J:$J,J2173,Items!$K:$K,K2173)+COUNTIFS(Items!$O:$O,J2173,Items!$P:$P,K2173)=1,0,1))</f>
        <v>0</v>
      </c>
      <c r="T2173" s="10" t="str">
        <f>IF(RepPF!$L$4=Lists!$E$2,Lists!$E$2,IF(RepPF!$L$4&lt;&gt;"",IF($C2173=RepPF!$L$4,RepPF!$L$4,0),Lists!$E$2))</f>
        <v>Все объекты</v>
      </c>
    </row>
    <row r="2174" spans="12:20" x14ac:dyDescent="0.25">
      <c r="L2174" s="1">
        <f>IF(OR(B2174=0,B2174=""),0,IF(COUNTIFS(Items!$E:$E,J2174,Items!$F:$F,K2174)+COUNTIFS(Items!$J:$J,J2174,Items!$K:$K,K2174)+COUNTIFS(Items!$O:$O,J2174,Items!$P:$P,K2174)=1,0,1))</f>
        <v>0</v>
      </c>
      <c r="T2174" s="10" t="str">
        <f>IF(RepPF!$L$4=Lists!$E$2,Lists!$E$2,IF(RepPF!$L$4&lt;&gt;"",IF($C2174=RepPF!$L$4,RepPF!$L$4,0),Lists!$E$2))</f>
        <v>Все объекты</v>
      </c>
    </row>
    <row r="2175" spans="12:20" x14ac:dyDescent="0.25">
      <c r="L2175" s="1">
        <f>IF(OR(B2175=0,B2175=""),0,IF(COUNTIFS(Items!$E:$E,J2175,Items!$F:$F,K2175)+COUNTIFS(Items!$J:$J,J2175,Items!$K:$K,K2175)+COUNTIFS(Items!$O:$O,J2175,Items!$P:$P,K2175)=1,0,1))</f>
        <v>0</v>
      </c>
      <c r="T2175" s="10" t="str">
        <f>IF(RepPF!$L$4=Lists!$E$2,Lists!$E$2,IF(RepPF!$L$4&lt;&gt;"",IF($C2175=RepPF!$L$4,RepPF!$L$4,0),Lists!$E$2))</f>
        <v>Все объекты</v>
      </c>
    </row>
    <row r="2176" spans="12:20" x14ac:dyDescent="0.25">
      <c r="L2176" s="1">
        <f>IF(OR(B2176=0,B2176=""),0,IF(COUNTIFS(Items!$E:$E,J2176,Items!$F:$F,K2176)+COUNTIFS(Items!$J:$J,J2176,Items!$K:$K,K2176)+COUNTIFS(Items!$O:$O,J2176,Items!$P:$P,K2176)=1,0,1))</f>
        <v>0</v>
      </c>
      <c r="T2176" s="10" t="str">
        <f>IF(RepPF!$L$4=Lists!$E$2,Lists!$E$2,IF(RepPF!$L$4&lt;&gt;"",IF($C2176=RepPF!$L$4,RepPF!$L$4,0),Lists!$E$2))</f>
        <v>Все объекты</v>
      </c>
    </row>
    <row r="2177" spans="12:20" x14ac:dyDescent="0.25">
      <c r="L2177" s="1">
        <f>IF(OR(B2177=0,B2177=""),0,IF(COUNTIFS(Items!$E:$E,J2177,Items!$F:$F,K2177)+COUNTIFS(Items!$J:$J,J2177,Items!$K:$K,K2177)+COUNTIFS(Items!$O:$O,J2177,Items!$P:$P,K2177)=1,0,1))</f>
        <v>0</v>
      </c>
      <c r="T2177" s="10" t="str">
        <f>IF(RepPF!$L$4=Lists!$E$2,Lists!$E$2,IF(RepPF!$L$4&lt;&gt;"",IF($C2177=RepPF!$L$4,RepPF!$L$4,0),Lists!$E$2))</f>
        <v>Все объекты</v>
      </c>
    </row>
    <row r="2178" spans="12:20" x14ac:dyDescent="0.25">
      <c r="L2178" s="1">
        <f>IF(OR(B2178=0,B2178=""),0,IF(COUNTIFS(Items!$E:$E,J2178,Items!$F:$F,K2178)+COUNTIFS(Items!$J:$J,J2178,Items!$K:$K,K2178)+COUNTIFS(Items!$O:$O,J2178,Items!$P:$P,K2178)=1,0,1))</f>
        <v>0</v>
      </c>
      <c r="T2178" s="10" t="str">
        <f>IF(RepPF!$L$4=Lists!$E$2,Lists!$E$2,IF(RepPF!$L$4&lt;&gt;"",IF($C2178=RepPF!$L$4,RepPF!$L$4,0),Lists!$E$2))</f>
        <v>Все объекты</v>
      </c>
    </row>
    <row r="2179" spans="12:20" x14ac:dyDescent="0.25">
      <c r="L2179" s="1">
        <f>IF(OR(B2179=0,B2179=""),0,IF(COUNTIFS(Items!$E:$E,J2179,Items!$F:$F,K2179)+COUNTIFS(Items!$J:$J,J2179,Items!$K:$K,K2179)+COUNTIFS(Items!$O:$O,J2179,Items!$P:$P,K2179)=1,0,1))</f>
        <v>0</v>
      </c>
      <c r="T2179" s="10" t="str">
        <f>IF(RepPF!$L$4=Lists!$E$2,Lists!$E$2,IF(RepPF!$L$4&lt;&gt;"",IF($C2179=RepPF!$L$4,RepPF!$L$4,0),Lists!$E$2))</f>
        <v>Все объекты</v>
      </c>
    </row>
    <row r="2180" spans="12:20" x14ac:dyDescent="0.25">
      <c r="L2180" s="1">
        <f>IF(OR(B2180=0,B2180=""),0,IF(COUNTIFS(Items!$E:$E,J2180,Items!$F:$F,K2180)+COUNTIFS(Items!$J:$J,J2180,Items!$K:$K,K2180)+COUNTIFS(Items!$O:$O,J2180,Items!$P:$P,K2180)=1,0,1))</f>
        <v>0</v>
      </c>
      <c r="T2180" s="10" t="str">
        <f>IF(RepPF!$L$4=Lists!$E$2,Lists!$E$2,IF(RepPF!$L$4&lt;&gt;"",IF($C2180=RepPF!$L$4,RepPF!$L$4,0),Lists!$E$2))</f>
        <v>Все объекты</v>
      </c>
    </row>
    <row r="2181" spans="12:20" x14ac:dyDescent="0.25">
      <c r="L2181" s="1">
        <f>IF(OR(B2181=0,B2181=""),0,IF(COUNTIFS(Items!$E:$E,J2181,Items!$F:$F,K2181)+COUNTIFS(Items!$J:$J,J2181,Items!$K:$K,K2181)+COUNTIFS(Items!$O:$O,J2181,Items!$P:$P,K2181)=1,0,1))</f>
        <v>0</v>
      </c>
      <c r="T2181" s="10" t="str">
        <f>IF(RepPF!$L$4=Lists!$E$2,Lists!$E$2,IF(RepPF!$L$4&lt;&gt;"",IF($C2181=RepPF!$L$4,RepPF!$L$4,0),Lists!$E$2))</f>
        <v>Все объекты</v>
      </c>
    </row>
    <row r="2182" spans="12:20" x14ac:dyDescent="0.25">
      <c r="L2182" s="1">
        <f>IF(OR(B2182=0,B2182=""),0,IF(COUNTIFS(Items!$E:$E,J2182,Items!$F:$F,K2182)+COUNTIFS(Items!$J:$J,J2182,Items!$K:$K,K2182)+COUNTIFS(Items!$O:$O,J2182,Items!$P:$P,K2182)=1,0,1))</f>
        <v>0</v>
      </c>
      <c r="T2182" s="10" t="str">
        <f>IF(RepPF!$L$4=Lists!$E$2,Lists!$E$2,IF(RepPF!$L$4&lt;&gt;"",IF($C2182=RepPF!$L$4,RepPF!$L$4,0),Lists!$E$2))</f>
        <v>Все объекты</v>
      </c>
    </row>
    <row r="2183" spans="12:20" x14ac:dyDescent="0.25">
      <c r="L2183" s="1">
        <f>IF(OR(B2183=0,B2183=""),0,IF(COUNTIFS(Items!$E:$E,J2183,Items!$F:$F,K2183)+COUNTIFS(Items!$J:$J,J2183,Items!$K:$K,K2183)+COUNTIFS(Items!$O:$O,J2183,Items!$P:$P,K2183)=1,0,1))</f>
        <v>0</v>
      </c>
      <c r="T2183" s="10" t="str">
        <f>IF(RepPF!$L$4=Lists!$E$2,Lists!$E$2,IF(RepPF!$L$4&lt;&gt;"",IF($C2183=RepPF!$L$4,RepPF!$L$4,0),Lists!$E$2))</f>
        <v>Все объекты</v>
      </c>
    </row>
    <row r="2184" spans="12:20" x14ac:dyDescent="0.25">
      <c r="L2184" s="1">
        <f>IF(OR(B2184=0,B2184=""),0,IF(COUNTIFS(Items!$E:$E,J2184,Items!$F:$F,K2184)+COUNTIFS(Items!$J:$J,J2184,Items!$K:$K,K2184)+COUNTIFS(Items!$O:$O,J2184,Items!$P:$P,K2184)=1,0,1))</f>
        <v>0</v>
      </c>
      <c r="T2184" s="10" t="str">
        <f>IF(RepPF!$L$4=Lists!$E$2,Lists!$E$2,IF(RepPF!$L$4&lt;&gt;"",IF($C2184=RepPF!$L$4,RepPF!$L$4,0),Lists!$E$2))</f>
        <v>Все объекты</v>
      </c>
    </row>
    <row r="2185" spans="12:20" x14ac:dyDescent="0.25">
      <c r="L2185" s="1">
        <f>IF(OR(B2185=0,B2185=""),0,IF(COUNTIFS(Items!$E:$E,J2185,Items!$F:$F,K2185)+COUNTIFS(Items!$J:$J,J2185,Items!$K:$K,K2185)+COUNTIFS(Items!$O:$O,J2185,Items!$P:$P,K2185)=1,0,1))</f>
        <v>0</v>
      </c>
      <c r="T2185" s="10" t="str">
        <f>IF(RepPF!$L$4=Lists!$E$2,Lists!$E$2,IF(RepPF!$L$4&lt;&gt;"",IF($C2185=RepPF!$L$4,RepPF!$L$4,0),Lists!$E$2))</f>
        <v>Все объекты</v>
      </c>
    </row>
    <row r="2186" spans="12:20" x14ac:dyDescent="0.25">
      <c r="L2186" s="1">
        <f>IF(OR(B2186=0,B2186=""),0,IF(COUNTIFS(Items!$E:$E,J2186,Items!$F:$F,K2186)+COUNTIFS(Items!$J:$J,J2186,Items!$K:$K,K2186)+COUNTIFS(Items!$O:$O,J2186,Items!$P:$P,K2186)=1,0,1))</f>
        <v>0</v>
      </c>
      <c r="T2186" s="10" t="str">
        <f>IF(RepPF!$L$4=Lists!$E$2,Lists!$E$2,IF(RepPF!$L$4&lt;&gt;"",IF($C2186=RepPF!$L$4,RepPF!$L$4,0),Lists!$E$2))</f>
        <v>Все объекты</v>
      </c>
    </row>
    <row r="2187" spans="12:20" x14ac:dyDescent="0.25">
      <c r="L2187" s="1">
        <f>IF(OR(B2187=0,B2187=""),0,IF(COUNTIFS(Items!$E:$E,J2187,Items!$F:$F,K2187)+COUNTIFS(Items!$J:$J,J2187,Items!$K:$K,K2187)+COUNTIFS(Items!$O:$O,J2187,Items!$P:$P,K2187)=1,0,1))</f>
        <v>0</v>
      </c>
      <c r="T2187" s="10" t="str">
        <f>IF(RepPF!$L$4=Lists!$E$2,Lists!$E$2,IF(RepPF!$L$4&lt;&gt;"",IF($C2187=RepPF!$L$4,RepPF!$L$4,0),Lists!$E$2))</f>
        <v>Все объекты</v>
      </c>
    </row>
    <row r="2188" spans="12:20" x14ac:dyDescent="0.25">
      <c r="L2188" s="1">
        <f>IF(OR(B2188=0,B2188=""),0,IF(COUNTIFS(Items!$E:$E,J2188,Items!$F:$F,K2188)+COUNTIFS(Items!$J:$J,J2188,Items!$K:$K,K2188)+COUNTIFS(Items!$O:$O,J2188,Items!$P:$P,K2188)=1,0,1))</f>
        <v>0</v>
      </c>
      <c r="T2188" s="10" t="str">
        <f>IF(RepPF!$L$4=Lists!$E$2,Lists!$E$2,IF(RepPF!$L$4&lt;&gt;"",IF($C2188=RepPF!$L$4,RepPF!$L$4,0),Lists!$E$2))</f>
        <v>Все объекты</v>
      </c>
    </row>
    <row r="2189" spans="12:20" x14ac:dyDescent="0.25">
      <c r="L2189" s="1">
        <f>IF(OR(B2189=0,B2189=""),0,IF(COUNTIFS(Items!$E:$E,J2189,Items!$F:$F,K2189)+COUNTIFS(Items!$J:$J,J2189,Items!$K:$K,K2189)+COUNTIFS(Items!$O:$O,J2189,Items!$P:$P,K2189)=1,0,1))</f>
        <v>0</v>
      </c>
      <c r="T2189" s="10" t="str">
        <f>IF(RepPF!$L$4=Lists!$E$2,Lists!$E$2,IF(RepPF!$L$4&lt;&gt;"",IF($C2189=RepPF!$L$4,RepPF!$L$4,0),Lists!$E$2))</f>
        <v>Все объекты</v>
      </c>
    </row>
    <row r="2190" spans="12:20" x14ac:dyDescent="0.25">
      <c r="L2190" s="1">
        <f>IF(OR(B2190=0,B2190=""),0,IF(COUNTIFS(Items!$E:$E,J2190,Items!$F:$F,K2190)+COUNTIFS(Items!$J:$J,J2190,Items!$K:$K,K2190)+COUNTIFS(Items!$O:$O,J2190,Items!$P:$P,K2190)=1,0,1))</f>
        <v>0</v>
      </c>
      <c r="T2190" s="10" t="str">
        <f>IF(RepPF!$L$4=Lists!$E$2,Lists!$E$2,IF(RepPF!$L$4&lt;&gt;"",IF($C2190=RepPF!$L$4,RepPF!$L$4,0),Lists!$E$2))</f>
        <v>Все объекты</v>
      </c>
    </row>
    <row r="2191" spans="12:20" x14ac:dyDescent="0.25">
      <c r="L2191" s="1">
        <f>IF(OR(B2191=0,B2191=""),0,IF(COUNTIFS(Items!$E:$E,J2191,Items!$F:$F,K2191)+COUNTIFS(Items!$J:$J,J2191,Items!$K:$K,K2191)+COUNTIFS(Items!$O:$O,J2191,Items!$P:$P,K2191)=1,0,1))</f>
        <v>0</v>
      </c>
      <c r="T2191" s="10" t="str">
        <f>IF(RepPF!$L$4=Lists!$E$2,Lists!$E$2,IF(RepPF!$L$4&lt;&gt;"",IF($C2191=RepPF!$L$4,RepPF!$L$4,0),Lists!$E$2))</f>
        <v>Все объекты</v>
      </c>
    </row>
    <row r="2192" spans="12:20" x14ac:dyDescent="0.25">
      <c r="L2192" s="1">
        <f>IF(OR(B2192=0,B2192=""),0,IF(COUNTIFS(Items!$E:$E,J2192,Items!$F:$F,K2192)+COUNTIFS(Items!$J:$J,J2192,Items!$K:$K,K2192)+COUNTIFS(Items!$O:$O,J2192,Items!$P:$P,K2192)=1,0,1))</f>
        <v>0</v>
      </c>
      <c r="T2192" s="10" t="str">
        <f>IF(RepPF!$L$4=Lists!$E$2,Lists!$E$2,IF(RepPF!$L$4&lt;&gt;"",IF($C2192=RepPF!$L$4,RepPF!$L$4,0),Lists!$E$2))</f>
        <v>Все объекты</v>
      </c>
    </row>
    <row r="2193" spans="12:20" x14ac:dyDescent="0.25">
      <c r="L2193" s="1">
        <f>IF(OR(B2193=0,B2193=""),0,IF(COUNTIFS(Items!$E:$E,J2193,Items!$F:$F,K2193)+COUNTIFS(Items!$J:$J,J2193,Items!$K:$K,K2193)+COUNTIFS(Items!$O:$O,J2193,Items!$P:$P,K2193)=1,0,1))</f>
        <v>0</v>
      </c>
      <c r="T2193" s="10" t="str">
        <f>IF(RepPF!$L$4=Lists!$E$2,Lists!$E$2,IF(RepPF!$L$4&lt;&gt;"",IF($C2193=RepPF!$L$4,RepPF!$L$4,0),Lists!$E$2))</f>
        <v>Все объекты</v>
      </c>
    </row>
    <row r="2194" spans="12:20" x14ac:dyDescent="0.25">
      <c r="L2194" s="1">
        <f>IF(OR(B2194=0,B2194=""),0,IF(COUNTIFS(Items!$E:$E,J2194,Items!$F:$F,K2194)+COUNTIFS(Items!$J:$J,J2194,Items!$K:$K,K2194)+COUNTIFS(Items!$O:$O,J2194,Items!$P:$P,K2194)=1,0,1))</f>
        <v>0</v>
      </c>
      <c r="T2194" s="10" t="str">
        <f>IF(RepPF!$L$4=Lists!$E$2,Lists!$E$2,IF(RepPF!$L$4&lt;&gt;"",IF($C2194=RepPF!$L$4,RepPF!$L$4,0),Lists!$E$2))</f>
        <v>Все объекты</v>
      </c>
    </row>
    <row r="2195" spans="12:20" x14ac:dyDescent="0.25">
      <c r="L2195" s="1">
        <f>IF(OR(B2195=0,B2195=""),0,IF(COUNTIFS(Items!$E:$E,J2195,Items!$F:$F,K2195)+COUNTIFS(Items!$J:$J,J2195,Items!$K:$K,K2195)+COUNTIFS(Items!$O:$O,J2195,Items!$P:$P,K2195)=1,0,1))</f>
        <v>0</v>
      </c>
      <c r="T2195" s="10" t="str">
        <f>IF(RepPF!$L$4=Lists!$E$2,Lists!$E$2,IF(RepPF!$L$4&lt;&gt;"",IF($C2195=RepPF!$L$4,RepPF!$L$4,0),Lists!$E$2))</f>
        <v>Все объекты</v>
      </c>
    </row>
    <row r="2196" spans="12:20" x14ac:dyDescent="0.25">
      <c r="L2196" s="1">
        <f>IF(OR(B2196=0,B2196=""),0,IF(COUNTIFS(Items!$E:$E,J2196,Items!$F:$F,K2196)+COUNTIFS(Items!$J:$J,J2196,Items!$K:$K,K2196)+COUNTIFS(Items!$O:$O,J2196,Items!$P:$P,K2196)=1,0,1))</f>
        <v>0</v>
      </c>
      <c r="T2196" s="10" t="str">
        <f>IF(RepPF!$L$4=Lists!$E$2,Lists!$E$2,IF(RepPF!$L$4&lt;&gt;"",IF($C2196=RepPF!$L$4,RepPF!$L$4,0),Lists!$E$2))</f>
        <v>Все объекты</v>
      </c>
    </row>
    <row r="2197" spans="12:20" x14ac:dyDescent="0.25">
      <c r="L2197" s="1">
        <f>IF(OR(B2197=0,B2197=""),0,IF(COUNTIFS(Items!$E:$E,J2197,Items!$F:$F,K2197)+COUNTIFS(Items!$J:$J,J2197,Items!$K:$K,K2197)+COUNTIFS(Items!$O:$O,J2197,Items!$P:$P,K2197)=1,0,1))</f>
        <v>0</v>
      </c>
      <c r="T2197" s="10" t="str">
        <f>IF(RepPF!$L$4=Lists!$E$2,Lists!$E$2,IF(RepPF!$L$4&lt;&gt;"",IF($C2197=RepPF!$L$4,RepPF!$L$4,0),Lists!$E$2))</f>
        <v>Все объекты</v>
      </c>
    </row>
    <row r="2198" spans="12:20" x14ac:dyDescent="0.25">
      <c r="L2198" s="1">
        <f>IF(OR(B2198=0,B2198=""),0,IF(COUNTIFS(Items!$E:$E,J2198,Items!$F:$F,K2198)+COUNTIFS(Items!$J:$J,J2198,Items!$K:$K,K2198)+COUNTIFS(Items!$O:$O,J2198,Items!$P:$P,K2198)=1,0,1))</f>
        <v>0</v>
      </c>
      <c r="T2198" s="10" t="str">
        <f>IF(RepPF!$L$4=Lists!$E$2,Lists!$E$2,IF(RepPF!$L$4&lt;&gt;"",IF($C2198=RepPF!$L$4,RepPF!$L$4,0),Lists!$E$2))</f>
        <v>Все объекты</v>
      </c>
    </row>
    <row r="2199" spans="12:20" x14ac:dyDescent="0.25">
      <c r="L2199" s="1">
        <f>IF(OR(B2199=0,B2199=""),0,IF(COUNTIFS(Items!$E:$E,J2199,Items!$F:$F,K2199)+COUNTIFS(Items!$J:$J,J2199,Items!$K:$K,K2199)+COUNTIFS(Items!$O:$O,J2199,Items!$P:$P,K2199)=1,0,1))</f>
        <v>0</v>
      </c>
      <c r="T2199" s="10" t="str">
        <f>IF(RepPF!$L$4=Lists!$E$2,Lists!$E$2,IF(RepPF!$L$4&lt;&gt;"",IF($C2199=RepPF!$L$4,RepPF!$L$4,0),Lists!$E$2))</f>
        <v>Все объекты</v>
      </c>
    </row>
    <row r="2200" spans="12:20" x14ac:dyDescent="0.25">
      <c r="L2200" s="1">
        <f>IF(OR(B2200=0,B2200=""),0,IF(COUNTIFS(Items!$E:$E,J2200,Items!$F:$F,K2200)+COUNTIFS(Items!$J:$J,J2200,Items!$K:$K,K2200)+COUNTIFS(Items!$O:$O,J2200,Items!$P:$P,K2200)=1,0,1))</f>
        <v>0</v>
      </c>
      <c r="T2200" s="10" t="str">
        <f>IF(RepPF!$L$4=Lists!$E$2,Lists!$E$2,IF(RepPF!$L$4&lt;&gt;"",IF($C2200=RepPF!$L$4,RepPF!$L$4,0),Lists!$E$2))</f>
        <v>Все объекты</v>
      </c>
    </row>
    <row r="2201" spans="12:20" x14ac:dyDescent="0.25">
      <c r="L2201" s="1">
        <f>IF(OR(B2201=0,B2201=""),0,IF(COUNTIFS(Items!$E:$E,J2201,Items!$F:$F,K2201)+COUNTIFS(Items!$J:$J,J2201,Items!$K:$K,K2201)+COUNTIFS(Items!$O:$O,J2201,Items!$P:$P,K2201)=1,0,1))</f>
        <v>0</v>
      </c>
      <c r="T2201" s="10" t="str">
        <f>IF(RepPF!$L$4=Lists!$E$2,Lists!$E$2,IF(RepPF!$L$4&lt;&gt;"",IF($C2201=RepPF!$L$4,RepPF!$L$4,0),Lists!$E$2))</f>
        <v>Все объекты</v>
      </c>
    </row>
    <row r="2202" spans="12:20" x14ac:dyDescent="0.25">
      <c r="L2202" s="1">
        <f>IF(OR(B2202=0,B2202=""),0,IF(COUNTIFS(Items!$E:$E,J2202,Items!$F:$F,K2202)+COUNTIFS(Items!$J:$J,J2202,Items!$K:$K,K2202)+COUNTIFS(Items!$O:$O,J2202,Items!$P:$P,K2202)=1,0,1))</f>
        <v>0</v>
      </c>
      <c r="T2202" s="10" t="str">
        <f>IF(RepPF!$L$4=Lists!$E$2,Lists!$E$2,IF(RepPF!$L$4&lt;&gt;"",IF($C2202=RepPF!$L$4,RepPF!$L$4,0),Lists!$E$2))</f>
        <v>Все объекты</v>
      </c>
    </row>
    <row r="2203" spans="12:20" x14ac:dyDescent="0.25">
      <c r="L2203" s="1">
        <f>IF(OR(B2203=0,B2203=""),0,IF(COUNTIFS(Items!$E:$E,J2203,Items!$F:$F,K2203)+COUNTIFS(Items!$J:$J,J2203,Items!$K:$K,K2203)+COUNTIFS(Items!$O:$O,J2203,Items!$P:$P,K2203)=1,0,1))</f>
        <v>0</v>
      </c>
      <c r="T2203" s="10" t="str">
        <f>IF(RepPF!$L$4=Lists!$E$2,Lists!$E$2,IF(RepPF!$L$4&lt;&gt;"",IF($C2203=RepPF!$L$4,RepPF!$L$4,0),Lists!$E$2))</f>
        <v>Все объекты</v>
      </c>
    </row>
    <row r="2204" spans="12:20" x14ac:dyDescent="0.25">
      <c r="L2204" s="1">
        <f>IF(OR(B2204=0,B2204=""),0,IF(COUNTIFS(Items!$E:$E,J2204,Items!$F:$F,K2204)+COUNTIFS(Items!$J:$J,J2204,Items!$K:$K,K2204)+COUNTIFS(Items!$O:$O,J2204,Items!$P:$P,K2204)=1,0,1))</f>
        <v>0</v>
      </c>
      <c r="T2204" s="10" t="str">
        <f>IF(RepPF!$L$4=Lists!$E$2,Lists!$E$2,IF(RepPF!$L$4&lt;&gt;"",IF($C2204=RepPF!$L$4,RepPF!$L$4,0),Lists!$E$2))</f>
        <v>Все объекты</v>
      </c>
    </row>
    <row r="2205" spans="12:20" x14ac:dyDescent="0.25">
      <c r="L2205" s="1">
        <f>IF(OR(B2205=0,B2205=""),0,IF(COUNTIFS(Items!$E:$E,J2205,Items!$F:$F,K2205)+COUNTIFS(Items!$J:$J,J2205,Items!$K:$K,K2205)+COUNTIFS(Items!$O:$O,J2205,Items!$P:$P,K2205)=1,0,1))</f>
        <v>0</v>
      </c>
      <c r="T2205" s="10" t="str">
        <f>IF(RepPF!$L$4=Lists!$E$2,Lists!$E$2,IF(RepPF!$L$4&lt;&gt;"",IF($C2205=RepPF!$L$4,RepPF!$L$4,0),Lists!$E$2))</f>
        <v>Все объекты</v>
      </c>
    </row>
    <row r="2206" spans="12:20" x14ac:dyDescent="0.25">
      <c r="L2206" s="1">
        <f>IF(OR(B2206=0,B2206=""),0,IF(COUNTIFS(Items!$E:$E,J2206,Items!$F:$F,K2206)+COUNTIFS(Items!$J:$J,J2206,Items!$K:$K,K2206)+COUNTIFS(Items!$O:$O,J2206,Items!$P:$P,K2206)=1,0,1))</f>
        <v>0</v>
      </c>
      <c r="T2206" s="10" t="str">
        <f>IF(RepPF!$L$4=Lists!$E$2,Lists!$E$2,IF(RepPF!$L$4&lt;&gt;"",IF($C2206=RepPF!$L$4,RepPF!$L$4,0),Lists!$E$2))</f>
        <v>Все объекты</v>
      </c>
    </row>
    <row r="2207" spans="12:20" x14ac:dyDescent="0.25">
      <c r="L2207" s="1">
        <f>IF(OR(B2207=0,B2207=""),0,IF(COUNTIFS(Items!$E:$E,J2207,Items!$F:$F,K2207)+COUNTIFS(Items!$J:$J,J2207,Items!$K:$K,K2207)+COUNTIFS(Items!$O:$O,J2207,Items!$P:$P,K2207)=1,0,1))</f>
        <v>0</v>
      </c>
      <c r="T2207" s="10" t="str">
        <f>IF(RepPF!$L$4=Lists!$E$2,Lists!$E$2,IF(RepPF!$L$4&lt;&gt;"",IF($C2207=RepPF!$L$4,RepPF!$L$4,0),Lists!$E$2))</f>
        <v>Все объекты</v>
      </c>
    </row>
    <row r="2208" spans="12:20" x14ac:dyDescent="0.25">
      <c r="L2208" s="1">
        <f>IF(OR(B2208=0,B2208=""),0,IF(COUNTIFS(Items!$E:$E,J2208,Items!$F:$F,K2208)+COUNTIFS(Items!$J:$J,J2208,Items!$K:$K,K2208)+COUNTIFS(Items!$O:$O,J2208,Items!$P:$P,K2208)=1,0,1))</f>
        <v>0</v>
      </c>
      <c r="T2208" s="10" t="str">
        <f>IF(RepPF!$L$4=Lists!$E$2,Lists!$E$2,IF(RepPF!$L$4&lt;&gt;"",IF($C2208=RepPF!$L$4,RepPF!$L$4,0),Lists!$E$2))</f>
        <v>Все объекты</v>
      </c>
    </row>
    <row r="2209" spans="12:20" x14ac:dyDescent="0.25">
      <c r="L2209" s="1">
        <f>IF(OR(B2209=0,B2209=""),0,IF(COUNTIFS(Items!$E:$E,J2209,Items!$F:$F,K2209)+COUNTIFS(Items!$J:$J,J2209,Items!$K:$K,K2209)+COUNTIFS(Items!$O:$O,J2209,Items!$P:$P,K2209)=1,0,1))</f>
        <v>0</v>
      </c>
      <c r="T2209" s="10" t="str">
        <f>IF(RepPF!$L$4=Lists!$E$2,Lists!$E$2,IF(RepPF!$L$4&lt;&gt;"",IF($C2209=RepPF!$L$4,RepPF!$L$4,0),Lists!$E$2))</f>
        <v>Все объекты</v>
      </c>
    </row>
    <row r="2210" spans="12:20" x14ac:dyDescent="0.25">
      <c r="L2210" s="1">
        <f>IF(OR(B2210=0,B2210=""),0,IF(COUNTIFS(Items!$E:$E,J2210,Items!$F:$F,K2210)+COUNTIFS(Items!$J:$J,J2210,Items!$K:$K,K2210)+COUNTIFS(Items!$O:$O,J2210,Items!$P:$P,K2210)=1,0,1))</f>
        <v>0</v>
      </c>
      <c r="T2210" s="10" t="str">
        <f>IF(RepPF!$L$4=Lists!$E$2,Lists!$E$2,IF(RepPF!$L$4&lt;&gt;"",IF($C2210=RepPF!$L$4,RepPF!$L$4,0),Lists!$E$2))</f>
        <v>Все объекты</v>
      </c>
    </row>
    <row r="2211" spans="12:20" x14ac:dyDescent="0.25">
      <c r="L2211" s="1">
        <f>IF(OR(B2211=0,B2211=""),0,IF(COUNTIFS(Items!$E:$E,J2211,Items!$F:$F,K2211)+COUNTIFS(Items!$J:$J,J2211,Items!$K:$K,K2211)+COUNTIFS(Items!$O:$O,J2211,Items!$P:$P,K2211)=1,0,1))</f>
        <v>0</v>
      </c>
      <c r="T2211" s="10" t="str">
        <f>IF(RepPF!$L$4=Lists!$E$2,Lists!$E$2,IF(RepPF!$L$4&lt;&gt;"",IF($C2211=RepPF!$L$4,RepPF!$L$4,0),Lists!$E$2))</f>
        <v>Все объекты</v>
      </c>
    </row>
    <row r="2212" spans="12:20" x14ac:dyDescent="0.25">
      <c r="L2212" s="1">
        <f>IF(OR(B2212=0,B2212=""),0,IF(COUNTIFS(Items!$E:$E,J2212,Items!$F:$F,K2212)+COUNTIFS(Items!$J:$J,J2212,Items!$K:$K,K2212)+COUNTIFS(Items!$O:$O,J2212,Items!$P:$P,K2212)=1,0,1))</f>
        <v>0</v>
      </c>
      <c r="T2212" s="10" t="str">
        <f>IF(RepPF!$L$4=Lists!$E$2,Lists!$E$2,IF(RepPF!$L$4&lt;&gt;"",IF($C2212=RepPF!$L$4,RepPF!$L$4,0),Lists!$E$2))</f>
        <v>Все объекты</v>
      </c>
    </row>
    <row r="2213" spans="12:20" x14ac:dyDescent="0.25">
      <c r="L2213" s="1">
        <f>IF(OR(B2213=0,B2213=""),0,IF(COUNTIFS(Items!$E:$E,J2213,Items!$F:$F,K2213)+COUNTIFS(Items!$J:$J,J2213,Items!$K:$K,K2213)+COUNTIFS(Items!$O:$O,J2213,Items!$P:$P,K2213)=1,0,1))</f>
        <v>0</v>
      </c>
      <c r="T2213" s="10" t="str">
        <f>IF(RepPF!$L$4=Lists!$E$2,Lists!$E$2,IF(RepPF!$L$4&lt;&gt;"",IF($C2213=RepPF!$L$4,RepPF!$L$4,0),Lists!$E$2))</f>
        <v>Все объекты</v>
      </c>
    </row>
    <row r="2214" spans="12:20" x14ac:dyDescent="0.25">
      <c r="L2214" s="1">
        <f>IF(OR(B2214=0,B2214=""),0,IF(COUNTIFS(Items!$E:$E,J2214,Items!$F:$F,K2214)+COUNTIFS(Items!$J:$J,J2214,Items!$K:$K,K2214)+COUNTIFS(Items!$O:$O,J2214,Items!$P:$P,K2214)=1,0,1))</f>
        <v>0</v>
      </c>
      <c r="T2214" s="10" t="str">
        <f>IF(RepPF!$L$4=Lists!$E$2,Lists!$E$2,IF(RepPF!$L$4&lt;&gt;"",IF($C2214=RepPF!$L$4,RepPF!$L$4,0),Lists!$E$2))</f>
        <v>Все объекты</v>
      </c>
    </row>
    <row r="2215" spans="12:20" x14ac:dyDescent="0.25">
      <c r="L2215" s="1">
        <f>IF(OR(B2215=0,B2215=""),0,IF(COUNTIFS(Items!$E:$E,J2215,Items!$F:$F,K2215)+COUNTIFS(Items!$J:$J,J2215,Items!$K:$K,K2215)+COUNTIFS(Items!$O:$O,J2215,Items!$P:$P,K2215)=1,0,1))</f>
        <v>0</v>
      </c>
      <c r="T2215" s="10" t="str">
        <f>IF(RepPF!$L$4=Lists!$E$2,Lists!$E$2,IF(RepPF!$L$4&lt;&gt;"",IF($C2215=RepPF!$L$4,RepPF!$L$4,0),Lists!$E$2))</f>
        <v>Все объекты</v>
      </c>
    </row>
    <row r="2216" spans="12:20" x14ac:dyDescent="0.25">
      <c r="L2216" s="1">
        <f>IF(OR(B2216=0,B2216=""),0,IF(COUNTIFS(Items!$E:$E,J2216,Items!$F:$F,K2216)+COUNTIFS(Items!$J:$J,J2216,Items!$K:$K,K2216)+COUNTIFS(Items!$O:$O,J2216,Items!$P:$P,K2216)=1,0,1))</f>
        <v>0</v>
      </c>
      <c r="T2216" s="10" t="str">
        <f>IF(RepPF!$L$4=Lists!$E$2,Lists!$E$2,IF(RepPF!$L$4&lt;&gt;"",IF($C2216=RepPF!$L$4,RepPF!$L$4,0),Lists!$E$2))</f>
        <v>Все объекты</v>
      </c>
    </row>
    <row r="2217" spans="12:20" x14ac:dyDescent="0.25">
      <c r="L2217" s="1">
        <f>IF(OR(B2217=0,B2217=""),0,IF(COUNTIFS(Items!$E:$E,J2217,Items!$F:$F,K2217)+COUNTIFS(Items!$J:$J,J2217,Items!$K:$K,K2217)+COUNTIFS(Items!$O:$O,J2217,Items!$P:$P,K2217)=1,0,1))</f>
        <v>0</v>
      </c>
      <c r="T2217" s="10" t="str">
        <f>IF(RepPF!$L$4=Lists!$E$2,Lists!$E$2,IF(RepPF!$L$4&lt;&gt;"",IF($C2217=RepPF!$L$4,RepPF!$L$4,0),Lists!$E$2))</f>
        <v>Все объекты</v>
      </c>
    </row>
    <row r="2218" spans="12:20" x14ac:dyDescent="0.25">
      <c r="L2218" s="1">
        <f>IF(OR(B2218=0,B2218=""),0,IF(COUNTIFS(Items!$E:$E,J2218,Items!$F:$F,K2218)+COUNTIFS(Items!$J:$J,J2218,Items!$K:$K,K2218)+COUNTIFS(Items!$O:$O,J2218,Items!$P:$P,K2218)=1,0,1))</f>
        <v>0</v>
      </c>
      <c r="T2218" s="10" t="str">
        <f>IF(RepPF!$L$4=Lists!$E$2,Lists!$E$2,IF(RepPF!$L$4&lt;&gt;"",IF($C2218=RepPF!$L$4,RepPF!$L$4,0),Lists!$E$2))</f>
        <v>Все объекты</v>
      </c>
    </row>
    <row r="2219" spans="12:20" x14ac:dyDescent="0.25">
      <c r="L2219" s="1">
        <f>IF(OR(B2219=0,B2219=""),0,IF(COUNTIFS(Items!$E:$E,J2219,Items!$F:$F,K2219)+COUNTIFS(Items!$J:$J,J2219,Items!$K:$K,K2219)+COUNTIFS(Items!$O:$O,J2219,Items!$P:$P,K2219)=1,0,1))</f>
        <v>0</v>
      </c>
      <c r="T2219" s="10" t="str">
        <f>IF(RepPF!$L$4=Lists!$E$2,Lists!$E$2,IF(RepPF!$L$4&lt;&gt;"",IF($C2219=RepPF!$L$4,RepPF!$L$4,0),Lists!$E$2))</f>
        <v>Все объекты</v>
      </c>
    </row>
    <row r="2220" spans="12:20" x14ac:dyDescent="0.25">
      <c r="L2220" s="1">
        <f>IF(OR(B2220=0,B2220=""),0,IF(COUNTIFS(Items!$E:$E,J2220,Items!$F:$F,K2220)+COUNTIFS(Items!$J:$J,J2220,Items!$K:$K,K2220)+COUNTIFS(Items!$O:$O,J2220,Items!$P:$P,K2220)=1,0,1))</f>
        <v>0</v>
      </c>
      <c r="T2220" s="10" t="str">
        <f>IF(RepPF!$L$4=Lists!$E$2,Lists!$E$2,IF(RepPF!$L$4&lt;&gt;"",IF($C2220=RepPF!$L$4,RepPF!$L$4,0),Lists!$E$2))</f>
        <v>Все объекты</v>
      </c>
    </row>
    <row r="2221" spans="12:20" x14ac:dyDescent="0.25">
      <c r="L2221" s="1">
        <f>IF(OR(B2221=0,B2221=""),0,IF(COUNTIFS(Items!$E:$E,J2221,Items!$F:$F,K2221)+COUNTIFS(Items!$J:$J,J2221,Items!$K:$K,K2221)+COUNTIFS(Items!$O:$O,J2221,Items!$P:$P,K2221)=1,0,1))</f>
        <v>0</v>
      </c>
      <c r="T2221" s="10" t="str">
        <f>IF(RepPF!$L$4=Lists!$E$2,Lists!$E$2,IF(RepPF!$L$4&lt;&gt;"",IF($C2221=RepPF!$L$4,RepPF!$L$4,0),Lists!$E$2))</f>
        <v>Все объекты</v>
      </c>
    </row>
    <row r="2222" spans="12:20" x14ac:dyDescent="0.25">
      <c r="L2222" s="1">
        <f>IF(OR(B2222=0,B2222=""),0,IF(COUNTIFS(Items!$E:$E,J2222,Items!$F:$F,K2222)+COUNTIFS(Items!$J:$J,J2222,Items!$K:$K,K2222)+COUNTIFS(Items!$O:$O,J2222,Items!$P:$P,K2222)=1,0,1))</f>
        <v>0</v>
      </c>
      <c r="T2222" s="10" t="str">
        <f>IF(RepPF!$L$4=Lists!$E$2,Lists!$E$2,IF(RepPF!$L$4&lt;&gt;"",IF($C2222=RepPF!$L$4,RepPF!$L$4,0),Lists!$E$2))</f>
        <v>Все объекты</v>
      </c>
    </row>
    <row r="2223" spans="12:20" x14ac:dyDescent="0.25">
      <c r="L2223" s="1">
        <f>IF(OR(B2223=0,B2223=""),0,IF(COUNTIFS(Items!$E:$E,J2223,Items!$F:$F,K2223)+COUNTIFS(Items!$J:$J,J2223,Items!$K:$K,K2223)+COUNTIFS(Items!$O:$O,J2223,Items!$P:$P,K2223)=1,0,1))</f>
        <v>0</v>
      </c>
      <c r="T2223" s="10" t="str">
        <f>IF(RepPF!$L$4=Lists!$E$2,Lists!$E$2,IF(RepPF!$L$4&lt;&gt;"",IF($C2223=RepPF!$L$4,RepPF!$L$4,0),Lists!$E$2))</f>
        <v>Все объекты</v>
      </c>
    </row>
    <row r="2224" spans="12:20" x14ac:dyDescent="0.25">
      <c r="L2224" s="1">
        <f>IF(OR(B2224=0,B2224=""),0,IF(COUNTIFS(Items!$E:$E,J2224,Items!$F:$F,K2224)+COUNTIFS(Items!$J:$J,J2224,Items!$K:$K,K2224)+COUNTIFS(Items!$O:$O,J2224,Items!$P:$P,K2224)=1,0,1))</f>
        <v>0</v>
      </c>
      <c r="T2224" s="10" t="str">
        <f>IF(RepPF!$L$4=Lists!$E$2,Lists!$E$2,IF(RepPF!$L$4&lt;&gt;"",IF($C2224=RepPF!$L$4,RepPF!$L$4,0),Lists!$E$2))</f>
        <v>Все объекты</v>
      </c>
    </row>
    <row r="2225" spans="12:20" x14ac:dyDescent="0.25">
      <c r="L2225" s="1">
        <f>IF(OR(B2225=0,B2225=""),0,IF(COUNTIFS(Items!$E:$E,J2225,Items!$F:$F,K2225)+COUNTIFS(Items!$J:$J,J2225,Items!$K:$K,K2225)+COUNTIFS(Items!$O:$O,J2225,Items!$P:$P,K2225)=1,0,1))</f>
        <v>0</v>
      </c>
      <c r="T2225" s="10" t="str">
        <f>IF(RepPF!$L$4=Lists!$E$2,Lists!$E$2,IF(RepPF!$L$4&lt;&gt;"",IF($C2225=RepPF!$L$4,RepPF!$L$4,0),Lists!$E$2))</f>
        <v>Все объекты</v>
      </c>
    </row>
    <row r="2226" spans="12:20" x14ac:dyDescent="0.25">
      <c r="L2226" s="1">
        <f>IF(OR(B2226=0,B2226=""),0,IF(COUNTIFS(Items!$E:$E,J2226,Items!$F:$F,K2226)+COUNTIFS(Items!$J:$J,J2226,Items!$K:$K,K2226)+COUNTIFS(Items!$O:$O,J2226,Items!$P:$P,K2226)=1,0,1))</f>
        <v>0</v>
      </c>
      <c r="T2226" s="10" t="str">
        <f>IF(RepPF!$L$4=Lists!$E$2,Lists!$E$2,IF(RepPF!$L$4&lt;&gt;"",IF($C2226=RepPF!$L$4,RepPF!$L$4,0),Lists!$E$2))</f>
        <v>Все объекты</v>
      </c>
    </row>
    <row r="2227" spans="12:20" x14ac:dyDescent="0.25">
      <c r="L2227" s="1">
        <f>IF(OR(B2227=0,B2227=""),0,IF(COUNTIFS(Items!$E:$E,J2227,Items!$F:$F,K2227)+COUNTIFS(Items!$J:$J,J2227,Items!$K:$K,K2227)+COUNTIFS(Items!$O:$O,J2227,Items!$P:$P,K2227)=1,0,1))</f>
        <v>0</v>
      </c>
      <c r="T2227" s="10" t="str">
        <f>IF(RepPF!$L$4=Lists!$E$2,Lists!$E$2,IF(RepPF!$L$4&lt;&gt;"",IF($C2227=RepPF!$L$4,RepPF!$L$4,0),Lists!$E$2))</f>
        <v>Все объекты</v>
      </c>
    </row>
    <row r="2228" spans="12:20" x14ac:dyDescent="0.25">
      <c r="L2228" s="1">
        <f>IF(OR(B2228=0,B2228=""),0,IF(COUNTIFS(Items!$E:$E,J2228,Items!$F:$F,K2228)+COUNTIFS(Items!$J:$J,J2228,Items!$K:$K,K2228)+COUNTIFS(Items!$O:$O,J2228,Items!$P:$P,K2228)=1,0,1))</f>
        <v>0</v>
      </c>
      <c r="T2228" s="10" t="str">
        <f>IF(RepPF!$L$4=Lists!$E$2,Lists!$E$2,IF(RepPF!$L$4&lt;&gt;"",IF($C2228=RepPF!$L$4,RepPF!$L$4,0),Lists!$E$2))</f>
        <v>Все объекты</v>
      </c>
    </row>
    <row r="2229" spans="12:20" x14ac:dyDescent="0.25">
      <c r="L2229" s="1">
        <f>IF(OR(B2229=0,B2229=""),0,IF(COUNTIFS(Items!$E:$E,J2229,Items!$F:$F,K2229)+COUNTIFS(Items!$J:$J,J2229,Items!$K:$K,K2229)+COUNTIFS(Items!$O:$O,J2229,Items!$P:$P,K2229)=1,0,1))</f>
        <v>0</v>
      </c>
      <c r="T2229" s="10" t="str">
        <f>IF(RepPF!$L$4=Lists!$E$2,Lists!$E$2,IF(RepPF!$L$4&lt;&gt;"",IF($C2229=RepPF!$L$4,RepPF!$L$4,0),Lists!$E$2))</f>
        <v>Все объекты</v>
      </c>
    </row>
    <row r="2230" spans="12:20" x14ac:dyDescent="0.25">
      <c r="L2230" s="1">
        <f>IF(OR(B2230=0,B2230=""),0,IF(COUNTIFS(Items!$E:$E,J2230,Items!$F:$F,K2230)+COUNTIFS(Items!$J:$J,J2230,Items!$K:$K,K2230)+COUNTIFS(Items!$O:$O,J2230,Items!$P:$P,K2230)=1,0,1))</f>
        <v>0</v>
      </c>
      <c r="T2230" s="10" t="str">
        <f>IF(RepPF!$L$4=Lists!$E$2,Lists!$E$2,IF(RepPF!$L$4&lt;&gt;"",IF($C2230=RepPF!$L$4,RepPF!$L$4,0),Lists!$E$2))</f>
        <v>Все объекты</v>
      </c>
    </row>
    <row r="2231" spans="12:20" x14ac:dyDescent="0.25">
      <c r="L2231" s="1">
        <f>IF(OR(B2231=0,B2231=""),0,IF(COUNTIFS(Items!$E:$E,J2231,Items!$F:$F,K2231)+COUNTIFS(Items!$J:$J,J2231,Items!$K:$K,K2231)+COUNTIFS(Items!$O:$O,J2231,Items!$P:$P,K2231)=1,0,1))</f>
        <v>0</v>
      </c>
      <c r="T2231" s="10" t="str">
        <f>IF(RepPF!$L$4=Lists!$E$2,Lists!$E$2,IF(RepPF!$L$4&lt;&gt;"",IF($C2231=RepPF!$L$4,RepPF!$L$4,0),Lists!$E$2))</f>
        <v>Все объекты</v>
      </c>
    </row>
    <row r="2232" spans="12:20" x14ac:dyDescent="0.25">
      <c r="L2232" s="1">
        <f>IF(OR(B2232=0,B2232=""),0,IF(COUNTIFS(Items!$E:$E,J2232,Items!$F:$F,K2232)+COUNTIFS(Items!$J:$J,J2232,Items!$K:$K,K2232)+COUNTIFS(Items!$O:$O,J2232,Items!$P:$P,K2232)=1,0,1))</f>
        <v>0</v>
      </c>
      <c r="T2232" s="10" t="str">
        <f>IF(RepPF!$L$4=Lists!$E$2,Lists!$E$2,IF(RepPF!$L$4&lt;&gt;"",IF($C2232=RepPF!$L$4,RepPF!$L$4,0),Lists!$E$2))</f>
        <v>Все объекты</v>
      </c>
    </row>
    <row r="2233" spans="12:20" x14ac:dyDescent="0.25">
      <c r="L2233" s="1">
        <f>IF(OR(B2233=0,B2233=""),0,IF(COUNTIFS(Items!$E:$E,J2233,Items!$F:$F,K2233)+COUNTIFS(Items!$J:$J,J2233,Items!$K:$K,K2233)+COUNTIFS(Items!$O:$O,J2233,Items!$P:$P,K2233)=1,0,1))</f>
        <v>0</v>
      </c>
      <c r="T2233" s="10" t="str">
        <f>IF(RepPF!$L$4=Lists!$E$2,Lists!$E$2,IF(RepPF!$L$4&lt;&gt;"",IF($C2233=RepPF!$L$4,RepPF!$L$4,0),Lists!$E$2))</f>
        <v>Все объекты</v>
      </c>
    </row>
    <row r="2234" spans="12:20" x14ac:dyDescent="0.25">
      <c r="L2234" s="1">
        <f>IF(OR(B2234=0,B2234=""),0,IF(COUNTIFS(Items!$E:$E,J2234,Items!$F:$F,K2234)+COUNTIFS(Items!$J:$J,J2234,Items!$K:$K,K2234)+COUNTIFS(Items!$O:$O,J2234,Items!$P:$P,K2234)=1,0,1))</f>
        <v>0</v>
      </c>
      <c r="T2234" s="10" t="str">
        <f>IF(RepPF!$L$4=Lists!$E$2,Lists!$E$2,IF(RepPF!$L$4&lt;&gt;"",IF($C2234=RepPF!$L$4,RepPF!$L$4,0),Lists!$E$2))</f>
        <v>Все объекты</v>
      </c>
    </row>
    <row r="2235" spans="12:20" x14ac:dyDescent="0.25">
      <c r="L2235" s="1">
        <f>IF(OR(B2235=0,B2235=""),0,IF(COUNTIFS(Items!$E:$E,J2235,Items!$F:$F,K2235)+COUNTIFS(Items!$J:$J,J2235,Items!$K:$K,K2235)+COUNTIFS(Items!$O:$O,J2235,Items!$P:$P,K2235)=1,0,1))</f>
        <v>0</v>
      </c>
      <c r="T2235" s="10" t="str">
        <f>IF(RepPF!$L$4=Lists!$E$2,Lists!$E$2,IF(RepPF!$L$4&lt;&gt;"",IF($C2235=RepPF!$L$4,RepPF!$L$4,0),Lists!$E$2))</f>
        <v>Все объекты</v>
      </c>
    </row>
    <row r="2236" spans="12:20" x14ac:dyDescent="0.25">
      <c r="L2236" s="1">
        <f>IF(OR(B2236=0,B2236=""),0,IF(COUNTIFS(Items!$E:$E,J2236,Items!$F:$F,K2236)+COUNTIFS(Items!$J:$J,J2236,Items!$K:$K,K2236)+COUNTIFS(Items!$O:$O,J2236,Items!$P:$P,K2236)=1,0,1))</f>
        <v>0</v>
      </c>
      <c r="T2236" s="10" t="str">
        <f>IF(RepPF!$L$4=Lists!$E$2,Lists!$E$2,IF(RepPF!$L$4&lt;&gt;"",IF($C2236=RepPF!$L$4,RepPF!$L$4,0),Lists!$E$2))</f>
        <v>Все объекты</v>
      </c>
    </row>
    <row r="2237" spans="12:20" x14ac:dyDescent="0.25">
      <c r="L2237" s="1">
        <f>IF(OR(B2237=0,B2237=""),0,IF(COUNTIFS(Items!$E:$E,J2237,Items!$F:$F,K2237)+COUNTIFS(Items!$J:$J,J2237,Items!$K:$K,K2237)+COUNTIFS(Items!$O:$O,J2237,Items!$P:$P,K2237)=1,0,1))</f>
        <v>0</v>
      </c>
      <c r="T2237" s="10" t="str">
        <f>IF(RepPF!$L$4=Lists!$E$2,Lists!$E$2,IF(RepPF!$L$4&lt;&gt;"",IF($C2237=RepPF!$L$4,RepPF!$L$4,0),Lists!$E$2))</f>
        <v>Все объекты</v>
      </c>
    </row>
    <row r="2238" spans="12:20" x14ac:dyDescent="0.25">
      <c r="L2238" s="1">
        <f>IF(OR(B2238=0,B2238=""),0,IF(COUNTIFS(Items!$E:$E,J2238,Items!$F:$F,K2238)+COUNTIFS(Items!$J:$J,J2238,Items!$K:$K,K2238)+COUNTIFS(Items!$O:$O,J2238,Items!$P:$P,K2238)=1,0,1))</f>
        <v>0</v>
      </c>
      <c r="T2238" s="10" t="str">
        <f>IF(RepPF!$L$4=Lists!$E$2,Lists!$E$2,IF(RepPF!$L$4&lt;&gt;"",IF($C2238=RepPF!$L$4,RepPF!$L$4,0),Lists!$E$2))</f>
        <v>Все объекты</v>
      </c>
    </row>
    <row r="2239" spans="12:20" x14ac:dyDescent="0.25">
      <c r="L2239" s="1">
        <f>IF(OR(B2239=0,B2239=""),0,IF(COUNTIFS(Items!$E:$E,J2239,Items!$F:$F,K2239)+COUNTIFS(Items!$J:$J,J2239,Items!$K:$K,K2239)+COUNTIFS(Items!$O:$O,J2239,Items!$P:$P,K2239)=1,0,1))</f>
        <v>0</v>
      </c>
      <c r="T2239" s="10" t="str">
        <f>IF(RepPF!$L$4=Lists!$E$2,Lists!$E$2,IF(RepPF!$L$4&lt;&gt;"",IF($C2239=RepPF!$L$4,RepPF!$L$4,0),Lists!$E$2))</f>
        <v>Все объекты</v>
      </c>
    </row>
    <row r="2240" spans="12:20" x14ac:dyDescent="0.25">
      <c r="L2240" s="1">
        <f>IF(OR(B2240=0,B2240=""),0,IF(COUNTIFS(Items!$E:$E,J2240,Items!$F:$F,K2240)+COUNTIFS(Items!$J:$J,J2240,Items!$K:$K,K2240)+COUNTIFS(Items!$O:$O,J2240,Items!$P:$P,K2240)=1,0,1))</f>
        <v>0</v>
      </c>
      <c r="T2240" s="10" t="str">
        <f>IF(RepPF!$L$4=Lists!$E$2,Lists!$E$2,IF(RepPF!$L$4&lt;&gt;"",IF($C2240=RepPF!$L$4,RepPF!$L$4,0),Lists!$E$2))</f>
        <v>Все объекты</v>
      </c>
    </row>
    <row r="2241" spans="12:20" x14ac:dyDescent="0.25">
      <c r="L2241" s="1">
        <f>IF(OR(B2241=0,B2241=""),0,IF(COUNTIFS(Items!$E:$E,J2241,Items!$F:$F,K2241)+COUNTIFS(Items!$J:$J,J2241,Items!$K:$K,K2241)+COUNTIFS(Items!$O:$O,J2241,Items!$P:$P,K2241)=1,0,1))</f>
        <v>0</v>
      </c>
      <c r="T2241" s="10" t="str">
        <f>IF(RepPF!$L$4=Lists!$E$2,Lists!$E$2,IF(RepPF!$L$4&lt;&gt;"",IF($C2241=RepPF!$L$4,RepPF!$L$4,0),Lists!$E$2))</f>
        <v>Все объекты</v>
      </c>
    </row>
    <row r="2242" spans="12:20" x14ac:dyDescent="0.25">
      <c r="L2242" s="1">
        <f>IF(OR(B2242=0,B2242=""),0,IF(COUNTIFS(Items!$E:$E,J2242,Items!$F:$F,K2242)+COUNTIFS(Items!$J:$J,J2242,Items!$K:$K,K2242)+COUNTIFS(Items!$O:$O,J2242,Items!$P:$P,K2242)=1,0,1))</f>
        <v>0</v>
      </c>
      <c r="T2242" s="10" t="str">
        <f>IF(RepPF!$L$4=Lists!$E$2,Lists!$E$2,IF(RepPF!$L$4&lt;&gt;"",IF($C2242=RepPF!$L$4,RepPF!$L$4,0),Lists!$E$2))</f>
        <v>Все объекты</v>
      </c>
    </row>
    <row r="2243" spans="12:20" x14ac:dyDescent="0.25">
      <c r="L2243" s="1">
        <f>IF(OR(B2243=0,B2243=""),0,IF(COUNTIFS(Items!$E:$E,J2243,Items!$F:$F,K2243)+COUNTIFS(Items!$J:$J,J2243,Items!$K:$K,K2243)+COUNTIFS(Items!$O:$O,J2243,Items!$P:$P,K2243)=1,0,1))</f>
        <v>0</v>
      </c>
      <c r="T2243" s="10" t="str">
        <f>IF(RepPF!$L$4=Lists!$E$2,Lists!$E$2,IF(RepPF!$L$4&lt;&gt;"",IF($C2243=RepPF!$L$4,RepPF!$L$4,0),Lists!$E$2))</f>
        <v>Все объекты</v>
      </c>
    </row>
    <row r="2244" spans="12:20" x14ac:dyDescent="0.25">
      <c r="L2244" s="1">
        <f>IF(OR(B2244=0,B2244=""),0,IF(COUNTIFS(Items!$E:$E,J2244,Items!$F:$F,K2244)+COUNTIFS(Items!$J:$J,J2244,Items!$K:$K,K2244)+COUNTIFS(Items!$O:$O,J2244,Items!$P:$P,K2244)=1,0,1))</f>
        <v>0</v>
      </c>
      <c r="T2244" s="10" t="str">
        <f>IF(RepPF!$L$4=Lists!$E$2,Lists!$E$2,IF(RepPF!$L$4&lt;&gt;"",IF($C2244=RepPF!$L$4,RepPF!$L$4,0),Lists!$E$2))</f>
        <v>Все объекты</v>
      </c>
    </row>
    <row r="2245" spans="12:20" x14ac:dyDescent="0.25">
      <c r="L2245" s="1">
        <f>IF(OR(B2245=0,B2245=""),0,IF(COUNTIFS(Items!$E:$E,J2245,Items!$F:$F,K2245)+COUNTIFS(Items!$J:$J,J2245,Items!$K:$K,K2245)+COUNTIFS(Items!$O:$O,J2245,Items!$P:$P,K2245)=1,0,1))</f>
        <v>0</v>
      </c>
      <c r="T2245" s="10" t="str">
        <f>IF(RepPF!$L$4=Lists!$E$2,Lists!$E$2,IF(RepPF!$L$4&lt;&gt;"",IF($C2245=RepPF!$L$4,RepPF!$L$4,0),Lists!$E$2))</f>
        <v>Все объекты</v>
      </c>
    </row>
    <row r="2246" spans="12:20" x14ac:dyDescent="0.25">
      <c r="L2246" s="1">
        <f>IF(OR(B2246=0,B2246=""),0,IF(COUNTIFS(Items!$E:$E,J2246,Items!$F:$F,K2246)+COUNTIFS(Items!$J:$J,J2246,Items!$K:$K,K2246)+COUNTIFS(Items!$O:$O,J2246,Items!$P:$P,K2246)=1,0,1))</f>
        <v>0</v>
      </c>
      <c r="T2246" s="10" t="str">
        <f>IF(RepPF!$L$4=Lists!$E$2,Lists!$E$2,IF(RepPF!$L$4&lt;&gt;"",IF($C2246=RepPF!$L$4,RepPF!$L$4,0),Lists!$E$2))</f>
        <v>Все объекты</v>
      </c>
    </row>
    <row r="2247" spans="12:20" x14ac:dyDescent="0.25">
      <c r="L2247" s="1">
        <f>IF(OR(B2247=0,B2247=""),0,IF(COUNTIFS(Items!$E:$E,J2247,Items!$F:$F,K2247)+COUNTIFS(Items!$J:$J,J2247,Items!$K:$K,K2247)+COUNTIFS(Items!$O:$O,J2247,Items!$P:$P,K2247)=1,0,1))</f>
        <v>0</v>
      </c>
      <c r="T2247" s="10" t="str">
        <f>IF(RepPF!$L$4=Lists!$E$2,Lists!$E$2,IF(RepPF!$L$4&lt;&gt;"",IF($C2247=RepPF!$L$4,RepPF!$L$4,0),Lists!$E$2))</f>
        <v>Все объекты</v>
      </c>
    </row>
    <row r="2248" spans="12:20" x14ac:dyDescent="0.25">
      <c r="L2248" s="1">
        <f>IF(OR(B2248=0,B2248=""),0,IF(COUNTIFS(Items!$E:$E,J2248,Items!$F:$F,K2248)+COUNTIFS(Items!$J:$J,J2248,Items!$K:$K,K2248)+COUNTIFS(Items!$O:$O,J2248,Items!$P:$P,K2248)=1,0,1))</f>
        <v>0</v>
      </c>
      <c r="T2248" s="10" t="str">
        <f>IF(RepPF!$L$4=Lists!$E$2,Lists!$E$2,IF(RepPF!$L$4&lt;&gt;"",IF($C2248=RepPF!$L$4,RepPF!$L$4,0),Lists!$E$2))</f>
        <v>Все объекты</v>
      </c>
    </row>
    <row r="2249" spans="12:20" x14ac:dyDescent="0.25">
      <c r="L2249" s="1">
        <f>IF(OR(B2249=0,B2249=""),0,IF(COUNTIFS(Items!$E:$E,J2249,Items!$F:$F,K2249)+COUNTIFS(Items!$J:$J,J2249,Items!$K:$K,K2249)+COUNTIFS(Items!$O:$O,J2249,Items!$P:$P,K2249)=1,0,1))</f>
        <v>0</v>
      </c>
      <c r="T2249" s="10" t="str">
        <f>IF(RepPF!$L$4=Lists!$E$2,Lists!$E$2,IF(RepPF!$L$4&lt;&gt;"",IF($C2249=RepPF!$L$4,RepPF!$L$4,0),Lists!$E$2))</f>
        <v>Все объекты</v>
      </c>
    </row>
    <row r="2250" spans="12:20" x14ac:dyDescent="0.25">
      <c r="L2250" s="1">
        <f>IF(OR(B2250=0,B2250=""),0,IF(COUNTIFS(Items!$E:$E,J2250,Items!$F:$F,K2250)+COUNTIFS(Items!$J:$J,J2250,Items!$K:$K,K2250)+COUNTIFS(Items!$O:$O,J2250,Items!$P:$P,K2250)=1,0,1))</f>
        <v>0</v>
      </c>
      <c r="T2250" s="10" t="str">
        <f>IF(RepPF!$L$4=Lists!$E$2,Lists!$E$2,IF(RepPF!$L$4&lt;&gt;"",IF($C2250=RepPF!$L$4,RepPF!$L$4,0),Lists!$E$2))</f>
        <v>Все объекты</v>
      </c>
    </row>
    <row r="2251" spans="12:20" x14ac:dyDescent="0.25">
      <c r="L2251" s="1">
        <f>IF(OR(B2251=0,B2251=""),0,IF(COUNTIFS(Items!$E:$E,J2251,Items!$F:$F,K2251)+COUNTIFS(Items!$J:$J,J2251,Items!$K:$K,K2251)+COUNTIFS(Items!$O:$O,J2251,Items!$P:$P,K2251)=1,0,1))</f>
        <v>0</v>
      </c>
      <c r="T2251" s="10" t="str">
        <f>IF(RepPF!$L$4=Lists!$E$2,Lists!$E$2,IF(RepPF!$L$4&lt;&gt;"",IF($C2251=RepPF!$L$4,RepPF!$L$4,0),Lists!$E$2))</f>
        <v>Все объекты</v>
      </c>
    </row>
    <row r="2252" spans="12:20" x14ac:dyDescent="0.25">
      <c r="L2252" s="1">
        <f>IF(OR(B2252=0,B2252=""),0,IF(COUNTIFS(Items!$E:$E,J2252,Items!$F:$F,K2252)+COUNTIFS(Items!$J:$J,J2252,Items!$K:$K,K2252)+COUNTIFS(Items!$O:$O,J2252,Items!$P:$P,K2252)=1,0,1))</f>
        <v>0</v>
      </c>
      <c r="T2252" s="10" t="str">
        <f>IF(RepPF!$L$4=Lists!$E$2,Lists!$E$2,IF(RepPF!$L$4&lt;&gt;"",IF($C2252=RepPF!$L$4,RepPF!$L$4,0),Lists!$E$2))</f>
        <v>Все объекты</v>
      </c>
    </row>
    <row r="2253" spans="12:20" x14ac:dyDescent="0.25">
      <c r="L2253" s="1">
        <f>IF(OR(B2253=0,B2253=""),0,IF(COUNTIFS(Items!$E:$E,J2253,Items!$F:$F,K2253)+COUNTIFS(Items!$J:$J,J2253,Items!$K:$K,K2253)+COUNTIFS(Items!$O:$O,J2253,Items!$P:$P,K2253)=1,0,1))</f>
        <v>0</v>
      </c>
      <c r="T2253" s="10" t="str">
        <f>IF(RepPF!$L$4=Lists!$E$2,Lists!$E$2,IF(RepPF!$L$4&lt;&gt;"",IF($C2253=RepPF!$L$4,RepPF!$L$4,0),Lists!$E$2))</f>
        <v>Все объекты</v>
      </c>
    </row>
    <row r="2254" spans="12:20" x14ac:dyDescent="0.25">
      <c r="L2254" s="1">
        <f>IF(OR(B2254=0,B2254=""),0,IF(COUNTIFS(Items!$E:$E,J2254,Items!$F:$F,K2254)+COUNTIFS(Items!$J:$J,J2254,Items!$K:$K,K2254)+COUNTIFS(Items!$O:$O,J2254,Items!$P:$P,K2254)=1,0,1))</f>
        <v>0</v>
      </c>
      <c r="T2254" s="10" t="str">
        <f>IF(RepPF!$L$4=Lists!$E$2,Lists!$E$2,IF(RepPF!$L$4&lt;&gt;"",IF($C2254=RepPF!$L$4,RepPF!$L$4,0),Lists!$E$2))</f>
        <v>Все объекты</v>
      </c>
    </row>
    <row r="2255" spans="12:20" x14ac:dyDescent="0.25">
      <c r="L2255" s="1">
        <f>IF(OR(B2255=0,B2255=""),0,IF(COUNTIFS(Items!$E:$E,J2255,Items!$F:$F,K2255)+COUNTIFS(Items!$J:$J,J2255,Items!$K:$K,K2255)+COUNTIFS(Items!$O:$O,J2255,Items!$P:$P,K2255)=1,0,1))</f>
        <v>0</v>
      </c>
      <c r="T2255" s="10" t="str">
        <f>IF(RepPF!$L$4=Lists!$E$2,Lists!$E$2,IF(RepPF!$L$4&lt;&gt;"",IF($C2255=RepPF!$L$4,RepPF!$L$4,0),Lists!$E$2))</f>
        <v>Все объекты</v>
      </c>
    </row>
    <row r="2256" spans="12:20" x14ac:dyDescent="0.25">
      <c r="L2256" s="1">
        <f>IF(OR(B2256=0,B2256=""),0,IF(COUNTIFS(Items!$E:$E,J2256,Items!$F:$F,K2256)+COUNTIFS(Items!$J:$J,J2256,Items!$K:$K,K2256)+COUNTIFS(Items!$O:$O,J2256,Items!$P:$P,K2256)=1,0,1))</f>
        <v>0</v>
      </c>
      <c r="T2256" s="10" t="str">
        <f>IF(RepPF!$L$4=Lists!$E$2,Lists!$E$2,IF(RepPF!$L$4&lt;&gt;"",IF($C2256=RepPF!$L$4,RepPF!$L$4,0),Lists!$E$2))</f>
        <v>Все объекты</v>
      </c>
    </row>
    <row r="2257" spans="12:20" x14ac:dyDescent="0.25">
      <c r="L2257" s="1">
        <f>IF(OR(B2257=0,B2257=""),0,IF(COUNTIFS(Items!$E:$E,J2257,Items!$F:$F,K2257)+COUNTIFS(Items!$J:$J,J2257,Items!$K:$K,K2257)+COUNTIFS(Items!$O:$O,J2257,Items!$P:$P,K2257)=1,0,1))</f>
        <v>0</v>
      </c>
      <c r="T2257" s="10" t="str">
        <f>IF(RepPF!$L$4=Lists!$E$2,Lists!$E$2,IF(RepPF!$L$4&lt;&gt;"",IF($C2257=RepPF!$L$4,RepPF!$L$4,0),Lists!$E$2))</f>
        <v>Все объекты</v>
      </c>
    </row>
    <row r="2258" spans="12:20" x14ac:dyDescent="0.25">
      <c r="L2258" s="1">
        <f>IF(OR(B2258=0,B2258=""),0,IF(COUNTIFS(Items!$E:$E,J2258,Items!$F:$F,K2258)+COUNTIFS(Items!$J:$J,J2258,Items!$K:$K,K2258)+COUNTIFS(Items!$O:$O,J2258,Items!$P:$P,K2258)=1,0,1))</f>
        <v>0</v>
      </c>
      <c r="T2258" s="10" t="str">
        <f>IF(RepPF!$L$4=Lists!$E$2,Lists!$E$2,IF(RepPF!$L$4&lt;&gt;"",IF($C2258=RepPF!$L$4,RepPF!$L$4,0),Lists!$E$2))</f>
        <v>Все объекты</v>
      </c>
    </row>
    <row r="2259" spans="12:20" x14ac:dyDescent="0.25">
      <c r="L2259" s="1">
        <f>IF(OR(B2259=0,B2259=""),0,IF(COUNTIFS(Items!$E:$E,J2259,Items!$F:$F,K2259)+COUNTIFS(Items!$J:$J,J2259,Items!$K:$K,K2259)+COUNTIFS(Items!$O:$O,J2259,Items!$P:$P,K2259)=1,0,1))</f>
        <v>0</v>
      </c>
      <c r="T2259" s="10" t="str">
        <f>IF(RepPF!$L$4=Lists!$E$2,Lists!$E$2,IF(RepPF!$L$4&lt;&gt;"",IF($C2259=RepPF!$L$4,RepPF!$L$4,0),Lists!$E$2))</f>
        <v>Все объекты</v>
      </c>
    </row>
    <row r="2260" spans="12:20" x14ac:dyDescent="0.25">
      <c r="L2260" s="1">
        <f>IF(OR(B2260=0,B2260=""),0,IF(COUNTIFS(Items!$E:$E,J2260,Items!$F:$F,K2260)+COUNTIFS(Items!$J:$J,J2260,Items!$K:$K,K2260)+COUNTIFS(Items!$O:$O,J2260,Items!$P:$P,K2260)=1,0,1))</f>
        <v>0</v>
      </c>
      <c r="T2260" s="10" t="str">
        <f>IF(RepPF!$L$4=Lists!$E$2,Lists!$E$2,IF(RepPF!$L$4&lt;&gt;"",IF($C2260=RepPF!$L$4,RepPF!$L$4,0),Lists!$E$2))</f>
        <v>Все объекты</v>
      </c>
    </row>
    <row r="2261" spans="12:20" x14ac:dyDescent="0.25">
      <c r="L2261" s="1">
        <f>IF(OR(B2261=0,B2261=""),0,IF(COUNTIFS(Items!$E:$E,J2261,Items!$F:$F,K2261)+COUNTIFS(Items!$J:$J,J2261,Items!$K:$K,K2261)+COUNTIFS(Items!$O:$O,J2261,Items!$P:$P,K2261)=1,0,1))</f>
        <v>0</v>
      </c>
      <c r="T2261" s="10" t="str">
        <f>IF(RepPF!$L$4=Lists!$E$2,Lists!$E$2,IF(RepPF!$L$4&lt;&gt;"",IF($C2261=RepPF!$L$4,RepPF!$L$4,0),Lists!$E$2))</f>
        <v>Все объекты</v>
      </c>
    </row>
    <row r="2262" spans="12:20" x14ac:dyDescent="0.25">
      <c r="L2262" s="1">
        <f>IF(OR(B2262=0,B2262=""),0,IF(COUNTIFS(Items!$E:$E,J2262,Items!$F:$F,K2262)+COUNTIFS(Items!$J:$J,J2262,Items!$K:$K,K2262)+COUNTIFS(Items!$O:$O,J2262,Items!$P:$P,K2262)=1,0,1))</f>
        <v>0</v>
      </c>
      <c r="T2262" s="10" t="str">
        <f>IF(RepPF!$L$4=Lists!$E$2,Lists!$E$2,IF(RepPF!$L$4&lt;&gt;"",IF($C2262=RepPF!$L$4,RepPF!$L$4,0),Lists!$E$2))</f>
        <v>Все объекты</v>
      </c>
    </row>
    <row r="2263" spans="12:20" x14ac:dyDescent="0.25">
      <c r="L2263" s="1">
        <f>IF(OR(B2263=0,B2263=""),0,IF(COUNTIFS(Items!$E:$E,J2263,Items!$F:$F,K2263)+COUNTIFS(Items!$J:$J,J2263,Items!$K:$K,K2263)+COUNTIFS(Items!$O:$O,J2263,Items!$P:$P,K2263)=1,0,1))</f>
        <v>0</v>
      </c>
      <c r="T2263" s="10" t="str">
        <f>IF(RepPF!$L$4=Lists!$E$2,Lists!$E$2,IF(RepPF!$L$4&lt;&gt;"",IF($C2263=RepPF!$L$4,RepPF!$L$4,0),Lists!$E$2))</f>
        <v>Все объекты</v>
      </c>
    </row>
    <row r="2264" spans="12:20" x14ac:dyDescent="0.25">
      <c r="L2264" s="1">
        <f>IF(OR(B2264=0,B2264=""),0,IF(COUNTIFS(Items!$E:$E,J2264,Items!$F:$F,K2264)+COUNTIFS(Items!$J:$J,J2264,Items!$K:$K,K2264)+COUNTIFS(Items!$O:$O,J2264,Items!$P:$P,K2264)=1,0,1))</f>
        <v>0</v>
      </c>
      <c r="T2264" s="10" t="str">
        <f>IF(RepPF!$L$4=Lists!$E$2,Lists!$E$2,IF(RepPF!$L$4&lt;&gt;"",IF($C2264=RepPF!$L$4,RepPF!$L$4,0),Lists!$E$2))</f>
        <v>Все объекты</v>
      </c>
    </row>
    <row r="2265" spans="12:20" x14ac:dyDescent="0.25">
      <c r="L2265" s="1">
        <f>IF(OR(B2265=0,B2265=""),0,IF(COUNTIFS(Items!$E:$E,J2265,Items!$F:$F,K2265)+COUNTIFS(Items!$J:$J,J2265,Items!$K:$K,K2265)+COUNTIFS(Items!$O:$O,J2265,Items!$P:$P,K2265)=1,0,1))</f>
        <v>0</v>
      </c>
      <c r="T2265" s="10" t="str">
        <f>IF(RepPF!$L$4=Lists!$E$2,Lists!$E$2,IF(RepPF!$L$4&lt;&gt;"",IF($C2265=RepPF!$L$4,RepPF!$L$4,0),Lists!$E$2))</f>
        <v>Все объекты</v>
      </c>
    </row>
    <row r="2266" spans="12:20" x14ac:dyDescent="0.25">
      <c r="L2266" s="1">
        <f>IF(OR(B2266=0,B2266=""),0,IF(COUNTIFS(Items!$E:$E,J2266,Items!$F:$F,K2266)+COUNTIFS(Items!$J:$J,J2266,Items!$K:$K,K2266)+COUNTIFS(Items!$O:$O,J2266,Items!$P:$P,K2266)=1,0,1))</f>
        <v>0</v>
      </c>
      <c r="T2266" s="10" t="str">
        <f>IF(RepPF!$L$4=Lists!$E$2,Lists!$E$2,IF(RepPF!$L$4&lt;&gt;"",IF($C2266=RepPF!$L$4,RepPF!$L$4,0),Lists!$E$2))</f>
        <v>Все объекты</v>
      </c>
    </row>
    <row r="2267" spans="12:20" x14ac:dyDescent="0.25">
      <c r="L2267" s="1">
        <f>IF(OR(B2267=0,B2267=""),0,IF(COUNTIFS(Items!$E:$E,J2267,Items!$F:$F,K2267)+COUNTIFS(Items!$J:$J,J2267,Items!$K:$K,K2267)+COUNTIFS(Items!$O:$O,J2267,Items!$P:$P,K2267)=1,0,1))</f>
        <v>0</v>
      </c>
      <c r="T2267" s="10" t="str">
        <f>IF(RepPF!$L$4=Lists!$E$2,Lists!$E$2,IF(RepPF!$L$4&lt;&gt;"",IF($C2267=RepPF!$L$4,RepPF!$L$4,0),Lists!$E$2))</f>
        <v>Все объекты</v>
      </c>
    </row>
    <row r="2268" spans="12:20" x14ac:dyDescent="0.25">
      <c r="L2268" s="1">
        <f>IF(OR(B2268=0,B2268=""),0,IF(COUNTIFS(Items!$E:$E,J2268,Items!$F:$F,K2268)+COUNTIFS(Items!$J:$J,J2268,Items!$K:$K,K2268)+COUNTIFS(Items!$O:$O,J2268,Items!$P:$P,K2268)=1,0,1))</f>
        <v>0</v>
      </c>
      <c r="T2268" s="10" t="str">
        <f>IF(RepPF!$L$4=Lists!$E$2,Lists!$E$2,IF(RepPF!$L$4&lt;&gt;"",IF($C2268=RepPF!$L$4,RepPF!$L$4,0),Lists!$E$2))</f>
        <v>Все объекты</v>
      </c>
    </row>
    <row r="2269" spans="12:20" x14ac:dyDescent="0.25">
      <c r="L2269" s="1">
        <f>IF(OR(B2269=0,B2269=""),0,IF(COUNTIFS(Items!$E:$E,J2269,Items!$F:$F,K2269)+COUNTIFS(Items!$J:$J,J2269,Items!$K:$K,K2269)+COUNTIFS(Items!$O:$O,J2269,Items!$P:$P,K2269)=1,0,1))</f>
        <v>0</v>
      </c>
      <c r="T2269" s="10" t="str">
        <f>IF(RepPF!$L$4=Lists!$E$2,Lists!$E$2,IF(RepPF!$L$4&lt;&gt;"",IF($C2269=RepPF!$L$4,RepPF!$L$4,0),Lists!$E$2))</f>
        <v>Все объекты</v>
      </c>
    </row>
    <row r="2270" spans="12:20" x14ac:dyDescent="0.25">
      <c r="L2270" s="1">
        <f>IF(OR(B2270=0,B2270=""),0,IF(COUNTIFS(Items!$E:$E,J2270,Items!$F:$F,K2270)+COUNTIFS(Items!$J:$J,J2270,Items!$K:$K,K2270)+COUNTIFS(Items!$O:$O,J2270,Items!$P:$P,K2270)=1,0,1))</f>
        <v>0</v>
      </c>
      <c r="T2270" s="10" t="str">
        <f>IF(RepPF!$L$4=Lists!$E$2,Lists!$E$2,IF(RepPF!$L$4&lt;&gt;"",IF($C2270=RepPF!$L$4,RepPF!$L$4,0),Lists!$E$2))</f>
        <v>Все объекты</v>
      </c>
    </row>
    <row r="2271" spans="12:20" x14ac:dyDescent="0.25">
      <c r="L2271" s="1">
        <f>IF(OR(B2271=0,B2271=""),0,IF(COUNTIFS(Items!$E:$E,J2271,Items!$F:$F,K2271)+COUNTIFS(Items!$J:$J,J2271,Items!$K:$K,K2271)+COUNTIFS(Items!$O:$O,J2271,Items!$P:$P,K2271)=1,0,1))</f>
        <v>0</v>
      </c>
      <c r="T2271" s="10" t="str">
        <f>IF(RepPF!$L$4=Lists!$E$2,Lists!$E$2,IF(RepPF!$L$4&lt;&gt;"",IF($C2271=RepPF!$L$4,RepPF!$L$4,0),Lists!$E$2))</f>
        <v>Все объекты</v>
      </c>
    </row>
    <row r="2272" spans="12:20" x14ac:dyDescent="0.25">
      <c r="L2272" s="1">
        <f>IF(OR(B2272=0,B2272=""),0,IF(COUNTIFS(Items!$E:$E,J2272,Items!$F:$F,K2272)+COUNTIFS(Items!$J:$J,J2272,Items!$K:$K,K2272)+COUNTIFS(Items!$O:$O,J2272,Items!$P:$P,K2272)=1,0,1))</f>
        <v>0</v>
      </c>
      <c r="T2272" s="10" t="str">
        <f>IF(RepPF!$L$4=Lists!$E$2,Lists!$E$2,IF(RepPF!$L$4&lt;&gt;"",IF($C2272=RepPF!$L$4,RepPF!$L$4,0),Lists!$E$2))</f>
        <v>Все объекты</v>
      </c>
    </row>
    <row r="2273" spans="12:20" x14ac:dyDescent="0.25">
      <c r="L2273" s="1">
        <f>IF(OR(B2273=0,B2273=""),0,IF(COUNTIFS(Items!$E:$E,J2273,Items!$F:$F,K2273)+COUNTIFS(Items!$J:$J,J2273,Items!$K:$K,K2273)+COUNTIFS(Items!$O:$O,J2273,Items!$P:$P,K2273)=1,0,1))</f>
        <v>0</v>
      </c>
      <c r="T2273" s="10" t="str">
        <f>IF(RepPF!$L$4=Lists!$E$2,Lists!$E$2,IF(RepPF!$L$4&lt;&gt;"",IF($C2273=RepPF!$L$4,RepPF!$L$4,0),Lists!$E$2))</f>
        <v>Все объекты</v>
      </c>
    </row>
    <row r="2274" spans="12:20" x14ac:dyDescent="0.25">
      <c r="L2274" s="1">
        <f>IF(OR(B2274=0,B2274=""),0,IF(COUNTIFS(Items!$E:$E,J2274,Items!$F:$F,K2274)+COUNTIFS(Items!$J:$J,J2274,Items!$K:$K,K2274)+COUNTIFS(Items!$O:$O,J2274,Items!$P:$P,K2274)=1,0,1))</f>
        <v>0</v>
      </c>
      <c r="T2274" s="10" t="str">
        <f>IF(RepPF!$L$4=Lists!$E$2,Lists!$E$2,IF(RepPF!$L$4&lt;&gt;"",IF($C2274=RepPF!$L$4,RepPF!$L$4,0),Lists!$E$2))</f>
        <v>Все объекты</v>
      </c>
    </row>
    <row r="2275" spans="12:20" x14ac:dyDescent="0.25">
      <c r="L2275" s="1">
        <f>IF(OR(B2275=0,B2275=""),0,IF(COUNTIFS(Items!$E:$E,J2275,Items!$F:$F,K2275)+COUNTIFS(Items!$J:$J,J2275,Items!$K:$K,K2275)+COUNTIFS(Items!$O:$O,J2275,Items!$P:$P,K2275)=1,0,1))</f>
        <v>0</v>
      </c>
      <c r="T2275" s="10" t="str">
        <f>IF(RepPF!$L$4=Lists!$E$2,Lists!$E$2,IF(RepPF!$L$4&lt;&gt;"",IF($C2275=RepPF!$L$4,RepPF!$L$4,0),Lists!$E$2))</f>
        <v>Все объекты</v>
      </c>
    </row>
    <row r="2276" spans="12:20" x14ac:dyDescent="0.25">
      <c r="L2276" s="1">
        <f>IF(OR(B2276=0,B2276=""),0,IF(COUNTIFS(Items!$E:$E,J2276,Items!$F:$F,K2276)+COUNTIFS(Items!$J:$J,J2276,Items!$K:$K,K2276)+COUNTIFS(Items!$O:$O,J2276,Items!$P:$P,K2276)=1,0,1))</f>
        <v>0</v>
      </c>
      <c r="T2276" s="10" t="str">
        <f>IF(RepPF!$L$4=Lists!$E$2,Lists!$E$2,IF(RepPF!$L$4&lt;&gt;"",IF($C2276=RepPF!$L$4,RepPF!$L$4,0),Lists!$E$2))</f>
        <v>Все объекты</v>
      </c>
    </row>
    <row r="2277" spans="12:20" x14ac:dyDescent="0.25">
      <c r="L2277" s="1">
        <f>IF(OR(B2277=0,B2277=""),0,IF(COUNTIFS(Items!$E:$E,J2277,Items!$F:$F,K2277)+COUNTIFS(Items!$J:$J,J2277,Items!$K:$K,K2277)+COUNTIFS(Items!$O:$O,J2277,Items!$P:$P,K2277)=1,0,1))</f>
        <v>0</v>
      </c>
      <c r="T2277" s="10" t="str">
        <f>IF(RepPF!$L$4=Lists!$E$2,Lists!$E$2,IF(RepPF!$L$4&lt;&gt;"",IF($C2277=RepPF!$L$4,RepPF!$L$4,0),Lists!$E$2))</f>
        <v>Все объекты</v>
      </c>
    </row>
    <row r="2278" spans="12:20" x14ac:dyDescent="0.25">
      <c r="L2278" s="1">
        <f>IF(OR(B2278=0,B2278=""),0,IF(COUNTIFS(Items!$E:$E,J2278,Items!$F:$F,K2278)+COUNTIFS(Items!$J:$J,J2278,Items!$K:$K,K2278)+COUNTIFS(Items!$O:$O,J2278,Items!$P:$P,K2278)=1,0,1))</f>
        <v>0</v>
      </c>
      <c r="T2278" s="10" t="str">
        <f>IF(RepPF!$L$4=Lists!$E$2,Lists!$E$2,IF(RepPF!$L$4&lt;&gt;"",IF($C2278=RepPF!$L$4,RepPF!$L$4,0),Lists!$E$2))</f>
        <v>Все объекты</v>
      </c>
    </row>
    <row r="2279" spans="12:20" x14ac:dyDescent="0.25">
      <c r="L2279" s="1">
        <f>IF(OR(B2279=0,B2279=""),0,IF(COUNTIFS(Items!$E:$E,J2279,Items!$F:$F,K2279)+COUNTIFS(Items!$J:$J,J2279,Items!$K:$K,K2279)+COUNTIFS(Items!$O:$O,J2279,Items!$P:$P,K2279)=1,0,1))</f>
        <v>0</v>
      </c>
      <c r="T2279" s="10" t="str">
        <f>IF(RepPF!$L$4=Lists!$E$2,Lists!$E$2,IF(RepPF!$L$4&lt;&gt;"",IF($C2279=RepPF!$L$4,RepPF!$L$4,0),Lists!$E$2))</f>
        <v>Все объекты</v>
      </c>
    </row>
    <row r="2280" spans="12:20" x14ac:dyDescent="0.25">
      <c r="L2280" s="1">
        <f>IF(OR(B2280=0,B2280=""),0,IF(COUNTIFS(Items!$E:$E,J2280,Items!$F:$F,K2280)+COUNTIFS(Items!$J:$J,J2280,Items!$K:$K,K2280)+COUNTIFS(Items!$O:$O,J2280,Items!$P:$P,K2280)=1,0,1))</f>
        <v>0</v>
      </c>
      <c r="T2280" s="10" t="str">
        <f>IF(RepPF!$L$4=Lists!$E$2,Lists!$E$2,IF(RepPF!$L$4&lt;&gt;"",IF($C2280=RepPF!$L$4,RepPF!$L$4,0),Lists!$E$2))</f>
        <v>Все объекты</v>
      </c>
    </row>
    <row r="2281" spans="12:20" x14ac:dyDescent="0.25">
      <c r="L2281" s="1">
        <f>IF(OR(B2281=0,B2281=""),0,IF(COUNTIFS(Items!$E:$E,J2281,Items!$F:$F,K2281)+COUNTIFS(Items!$J:$J,J2281,Items!$K:$K,K2281)+COUNTIFS(Items!$O:$O,J2281,Items!$P:$P,K2281)=1,0,1))</f>
        <v>0</v>
      </c>
      <c r="T2281" s="10" t="str">
        <f>IF(RepPF!$L$4=Lists!$E$2,Lists!$E$2,IF(RepPF!$L$4&lt;&gt;"",IF($C2281=RepPF!$L$4,RepPF!$L$4,0),Lists!$E$2))</f>
        <v>Все объекты</v>
      </c>
    </row>
    <row r="2282" spans="12:20" x14ac:dyDescent="0.25">
      <c r="L2282" s="1">
        <f>IF(OR(B2282=0,B2282=""),0,IF(COUNTIFS(Items!$E:$E,J2282,Items!$F:$F,K2282)+COUNTIFS(Items!$J:$J,J2282,Items!$K:$K,K2282)+COUNTIFS(Items!$O:$O,J2282,Items!$P:$P,K2282)=1,0,1))</f>
        <v>0</v>
      </c>
      <c r="T2282" s="10" t="str">
        <f>IF(RepPF!$L$4=Lists!$E$2,Lists!$E$2,IF(RepPF!$L$4&lt;&gt;"",IF($C2282=RepPF!$L$4,RepPF!$L$4,0),Lists!$E$2))</f>
        <v>Все объекты</v>
      </c>
    </row>
    <row r="2283" spans="12:20" x14ac:dyDescent="0.25">
      <c r="L2283" s="1">
        <f>IF(OR(B2283=0,B2283=""),0,IF(COUNTIFS(Items!$E:$E,J2283,Items!$F:$F,K2283)+COUNTIFS(Items!$J:$J,J2283,Items!$K:$K,K2283)+COUNTIFS(Items!$O:$O,J2283,Items!$P:$P,K2283)=1,0,1))</f>
        <v>0</v>
      </c>
      <c r="T2283" s="10" t="str">
        <f>IF(RepPF!$L$4=Lists!$E$2,Lists!$E$2,IF(RepPF!$L$4&lt;&gt;"",IF($C2283=RepPF!$L$4,RepPF!$L$4,0),Lists!$E$2))</f>
        <v>Все объекты</v>
      </c>
    </row>
    <row r="2284" spans="12:20" x14ac:dyDescent="0.25">
      <c r="L2284" s="1">
        <f>IF(OR(B2284=0,B2284=""),0,IF(COUNTIFS(Items!$E:$E,J2284,Items!$F:$F,K2284)+COUNTIFS(Items!$J:$J,J2284,Items!$K:$K,K2284)+COUNTIFS(Items!$O:$O,J2284,Items!$P:$P,K2284)=1,0,1))</f>
        <v>0</v>
      </c>
      <c r="T2284" s="10" t="str">
        <f>IF(RepPF!$L$4=Lists!$E$2,Lists!$E$2,IF(RepPF!$L$4&lt;&gt;"",IF($C2284=RepPF!$L$4,RepPF!$L$4,0),Lists!$E$2))</f>
        <v>Все объекты</v>
      </c>
    </row>
    <row r="2285" spans="12:20" x14ac:dyDescent="0.25">
      <c r="L2285" s="1">
        <f>IF(OR(B2285=0,B2285=""),0,IF(COUNTIFS(Items!$E:$E,J2285,Items!$F:$F,K2285)+COUNTIFS(Items!$J:$J,J2285,Items!$K:$K,K2285)+COUNTIFS(Items!$O:$O,J2285,Items!$P:$P,K2285)=1,0,1))</f>
        <v>0</v>
      </c>
      <c r="T2285" s="10" t="str">
        <f>IF(RepPF!$L$4=Lists!$E$2,Lists!$E$2,IF(RepPF!$L$4&lt;&gt;"",IF($C2285=RepPF!$L$4,RepPF!$L$4,0),Lists!$E$2))</f>
        <v>Все объекты</v>
      </c>
    </row>
    <row r="2286" spans="12:20" x14ac:dyDescent="0.25">
      <c r="L2286" s="1">
        <f>IF(OR(B2286=0,B2286=""),0,IF(COUNTIFS(Items!$E:$E,J2286,Items!$F:$F,K2286)+COUNTIFS(Items!$J:$J,J2286,Items!$K:$K,K2286)+COUNTIFS(Items!$O:$O,J2286,Items!$P:$P,K2286)=1,0,1))</f>
        <v>0</v>
      </c>
      <c r="T2286" s="10" t="str">
        <f>IF(RepPF!$L$4=Lists!$E$2,Lists!$E$2,IF(RepPF!$L$4&lt;&gt;"",IF($C2286=RepPF!$L$4,RepPF!$L$4,0),Lists!$E$2))</f>
        <v>Все объекты</v>
      </c>
    </row>
    <row r="2287" spans="12:20" x14ac:dyDescent="0.25">
      <c r="L2287" s="1">
        <f>IF(OR(B2287=0,B2287=""),0,IF(COUNTIFS(Items!$E:$E,J2287,Items!$F:$F,K2287)+COUNTIFS(Items!$J:$J,J2287,Items!$K:$K,K2287)+COUNTIFS(Items!$O:$O,J2287,Items!$P:$P,K2287)=1,0,1))</f>
        <v>0</v>
      </c>
      <c r="T2287" s="10" t="str">
        <f>IF(RepPF!$L$4=Lists!$E$2,Lists!$E$2,IF(RepPF!$L$4&lt;&gt;"",IF($C2287=RepPF!$L$4,RepPF!$L$4,0),Lists!$E$2))</f>
        <v>Все объекты</v>
      </c>
    </row>
    <row r="2288" spans="12:20" x14ac:dyDescent="0.25">
      <c r="L2288" s="1">
        <f>IF(OR(B2288=0,B2288=""),0,IF(COUNTIFS(Items!$E:$E,J2288,Items!$F:$F,K2288)+COUNTIFS(Items!$J:$J,J2288,Items!$K:$K,K2288)+COUNTIFS(Items!$O:$O,J2288,Items!$P:$P,K2288)=1,0,1))</f>
        <v>0</v>
      </c>
      <c r="T2288" s="10" t="str">
        <f>IF(RepPF!$L$4=Lists!$E$2,Lists!$E$2,IF(RepPF!$L$4&lt;&gt;"",IF($C2288=RepPF!$L$4,RepPF!$L$4,0),Lists!$E$2))</f>
        <v>Все объекты</v>
      </c>
    </row>
    <row r="2289" spans="12:20" x14ac:dyDescent="0.25">
      <c r="L2289" s="1">
        <f>IF(OR(B2289=0,B2289=""),0,IF(COUNTIFS(Items!$E:$E,J2289,Items!$F:$F,K2289)+COUNTIFS(Items!$J:$J,J2289,Items!$K:$K,K2289)+COUNTIFS(Items!$O:$O,J2289,Items!$P:$P,K2289)=1,0,1))</f>
        <v>0</v>
      </c>
      <c r="T2289" s="10" t="str">
        <f>IF(RepPF!$L$4=Lists!$E$2,Lists!$E$2,IF(RepPF!$L$4&lt;&gt;"",IF($C2289=RepPF!$L$4,RepPF!$L$4,0),Lists!$E$2))</f>
        <v>Все объекты</v>
      </c>
    </row>
    <row r="2290" spans="12:20" x14ac:dyDescent="0.25">
      <c r="L2290" s="1">
        <f>IF(OR(B2290=0,B2290=""),0,IF(COUNTIFS(Items!$E:$E,J2290,Items!$F:$F,K2290)+COUNTIFS(Items!$J:$J,J2290,Items!$K:$K,K2290)+COUNTIFS(Items!$O:$O,J2290,Items!$P:$P,K2290)=1,0,1))</f>
        <v>0</v>
      </c>
      <c r="T2290" s="10" t="str">
        <f>IF(RepPF!$L$4=Lists!$E$2,Lists!$E$2,IF(RepPF!$L$4&lt;&gt;"",IF($C2290=RepPF!$L$4,RepPF!$L$4,0),Lists!$E$2))</f>
        <v>Все объекты</v>
      </c>
    </row>
    <row r="2291" spans="12:20" x14ac:dyDescent="0.25">
      <c r="L2291" s="1">
        <f>IF(OR(B2291=0,B2291=""),0,IF(COUNTIFS(Items!$E:$E,J2291,Items!$F:$F,K2291)+COUNTIFS(Items!$J:$J,J2291,Items!$K:$K,K2291)+COUNTIFS(Items!$O:$O,J2291,Items!$P:$P,K2291)=1,0,1))</f>
        <v>0</v>
      </c>
      <c r="T2291" s="10" t="str">
        <f>IF(RepPF!$L$4=Lists!$E$2,Lists!$E$2,IF(RepPF!$L$4&lt;&gt;"",IF($C2291=RepPF!$L$4,RepPF!$L$4,0),Lists!$E$2))</f>
        <v>Все объекты</v>
      </c>
    </row>
    <row r="2292" spans="12:20" x14ac:dyDescent="0.25">
      <c r="L2292" s="1">
        <f>IF(OR(B2292=0,B2292=""),0,IF(COUNTIFS(Items!$E:$E,J2292,Items!$F:$F,K2292)+COUNTIFS(Items!$J:$J,J2292,Items!$K:$K,K2292)+COUNTIFS(Items!$O:$O,J2292,Items!$P:$P,K2292)=1,0,1))</f>
        <v>0</v>
      </c>
      <c r="T2292" s="10" t="str">
        <f>IF(RepPF!$L$4=Lists!$E$2,Lists!$E$2,IF(RepPF!$L$4&lt;&gt;"",IF($C2292=RepPF!$L$4,RepPF!$L$4,0),Lists!$E$2))</f>
        <v>Все объекты</v>
      </c>
    </row>
    <row r="2293" spans="12:20" x14ac:dyDescent="0.25">
      <c r="L2293" s="1">
        <f>IF(OR(B2293=0,B2293=""),0,IF(COUNTIFS(Items!$E:$E,J2293,Items!$F:$F,K2293)+COUNTIFS(Items!$J:$J,J2293,Items!$K:$K,K2293)+COUNTIFS(Items!$O:$O,J2293,Items!$P:$P,K2293)=1,0,1))</f>
        <v>0</v>
      </c>
      <c r="T2293" s="10" t="str">
        <f>IF(RepPF!$L$4=Lists!$E$2,Lists!$E$2,IF(RepPF!$L$4&lt;&gt;"",IF($C2293=RepPF!$L$4,RepPF!$L$4,0),Lists!$E$2))</f>
        <v>Все объекты</v>
      </c>
    </row>
    <row r="2294" spans="12:20" x14ac:dyDescent="0.25">
      <c r="L2294" s="1">
        <f>IF(OR(B2294=0,B2294=""),0,IF(COUNTIFS(Items!$E:$E,J2294,Items!$F:$F,K2294)+COUNTIFS(Items!$J:$J,J2294,Items!$K:$K,K2294)+COUNTIFS(Items!$O:$O,J2294,Items!$P:$P,K2294)=1,0,1))</f>
        <v>0</v>
      </c>
      <c r="T2294" s="10" t="str">
        <f>IF(RepPF!$L$4=Lists!$E$2,Lists!$E$2,IF(RepPF!$L$4&lt;&gt;"",IF($C2294=RepPF!$L$4,RepPF!$L$4,0),Lists!$E$2))</f>
        <v>Все объекты</v>
      </c>
    </row>
    <row r="2295" spans="12:20" x14ac:dyDescent="0.25">
      <c r="L2295" s="1">
        <f>IF(OR(B2295=0,B2295=""),0,IF(COUNTIFS(Items!$E:$E,J2295,Items!$F:$F,K2295)+COUNTIFS(Items!$J:$J,J2295,Items!$K:$K,K2295)+COUNTIFS(Items!$O:$O,J2295,Items!$P:$P,K2295)=1,0,1))</f>
        <v>0</v>
      </c>
      <c r="T2295" s="10" t="str">
        <f>IF(RepPF!$L$4=Lists!$E$2,Lists!$E$2,IF(RepPF!$L$4&lt;&gt;"",IF($C2295=RepPF!$L$4,RepPF!$L$4,0),Lists!$E$2))</f>
        <v>Все объекты</v>
      </c>
    </row>
    <row r="2296" spans="12:20" x14ac:dyDescent="0.25">
      <c r="L2296" s="1">
        <f>IF(OR(B2296=0,B2296=""),0,IF(COUNTIFS(Items!$E:$E,J2296,Items!$F:$F,K2296)+COUNTIFS(Items!$J:$J,J2296,Items!$K:$K,K2296)+COUNTIFS(Items!$O:$O,J2296,Items!$P:$P,K2296)=1,0,1))</f>
        <v>0</v>
      </c>
      <c r="T2296" s="10" t="str">
        <f>IF(RepPF!$L$4=Lists!$E$2,Lists!$E$2,IF(RepPF!$L$4&lt;&gt;"",IF($C2296=RepPF!$L$4,RepPF!$L$4,0),Lists!$E$2))</f>
        <v>Все объекты</v>
      </c>
    </row>
    <row r="2297" spans="12:20" x14ac:dyDescent="0.25">
      <c r="L2297" s="1">
        <f>IF(OR(B2297=0,B2297=""),0,IF(COUNTIFS(Items!$E:$E,J2297,Items!$F:$F,K2297)+COUNTIFS(Items!$J:$J,J2297,Items!$K:$K,K2297)+COUNTIFS(Items!$O:$O,J2297,Items!$P:$P,K2297)=1,0,1))</f>
        <v>0</v>
      </c>
      <c r="T2297" s="10" t="str">
        <f>IF(RepPF!$L$4=Lists!$E$2,Lists!$E$2,IF(RepPF!$L$4&lt;&gt;"",IF($C2297=RepPF!$L$4,RepPF!$L$4,0),Lists!$E$2))</f>
        <v>Все объекты</v>
      </c>
    </row>
    <row r="2298" spans="12:20" x14ac:dyDescent="0.25">
      <c r="L2298" s="1">
        <f>IF(OR(B2298=0,B2298=""),0,IF(COUNTIFS(Items!$E:$E,J2298,Items!$F:$F,K2298)+COUNTIFS(Items!$J:$J,J2298,Items!$K:$K,K2298)+COUNTIFS(Items!$O:$O,J2298,Items!$P:$P,K2298)=1,0,1))</f>
        <v>0</v>
      </c>
      <c r="T2298" s="10" t="str">
        <f>IF(RepPF!$L$4=Lists!$E$2,Lists!$E$2,IF(RepPF!$L$4&lt;&gt;"",IF($C2298=RepPF!$L$4,RepPF!$L$4,0),Lists!$E$2))</f>
        <v>Все объекты</v>
      </c>
    </row>
    <row r="2299" spans="12:20" x14ac:dyDescent="0.25">
      <c r="L2299" s="1">
        <f>IF(OR(B2299=0,B2299=""),0,IF(COUNTIFS(Items!$E:$E,J2299,Items!$F:$F,K2299)+COUNTIFS(Items!$J:$J,J2299,Items!$K:$K,K2299)+COUNTIFS(Items!$O:$O,J2299,Items!$P:$P,K2299)=1,0,1))</f>
        <v>0</v>
      </c>
      <c r="T2299" s="10" t="str">
        <f>IF(RepPF!$L$4=Lists!$E$2,Lists!$E$2,IF(RepPF!$L$4&lt;&gt;"",IF($C2299=RepPF!$L$4,RepPF!$L$4,0),Lists!$E$2))</f>
        <v>Все объекты</v>
      </c>
    </row>
    <row r="2300" spans="12:20" x14ac:dyDescent="0.25">
      <c r="L2300" s="1">
        <f>IF(OR(B2300=0,B2300=""),0,IF(COUNTIFS(Items!$E:$E,J2300,Items!$F:$F,K2300)+COUNTIFS(Items!$J:$J,J2300,Items!$K:$K,K2300)+COUNTIFS(Items!$O:$O,J2300,Items!$P:$P,K2300)=1,0,1))</f>
        <v>0</v>
      </c>
      <c r="T2300" s="10" t="str">
        <f>IF(RepPF!$L$4=Lists!$E$2,Lists!$E$2,IF(RepPF!$L$4&lt;&gt;"",IF($C2300=RepPF!$L$4,RepPF!$L$4,0),Lists!$E$2))</f>
        <v>Все объекты</v>
      </c>
    </row>
    <row r="2301" spans="12:20" x14ac:dyDescent="0.25">
      <c r="L2301" s="1">
        <f>IF(OR(B2301=0,B2301=""),0,IF(COUNTIFS(Items!$E:$E,J2301,Items!$F:$F,K2301)+COUNTIFS(Items!$J:$J,J2301,Items!$K:$K,K2301)+COUNTIFS(Items!$O:$O,J2301,Items!$P:$P,K2301)=1,0,1))</f>
        <v>0</v>
      </c>
      <c r="T2301" s="10" t="str">
        <f>IF(RepPF!$L$4=Lists!$E$2,Lists!$E$2,IF(RepPF!$L$4&lt;&gt;"",IF($C2301=RepPF!$L$4,RepPF!$L$4,0),Lists!$E$2))</f>
        <v>Все объекты</v>
      </c>
    </row>
    <row r="2302" spans="12:20" x14ac:dyDescent="0.25">
      <c r="L2302" s="1">
        <f>IF(OR(B2302=0,B2302=""),0,IF(COUNTIFS(Items!$E:$E,J2302,Items!$F:$F,K2302)+COUNTIFS(Items!$J:$J,J2302,Items!$K:$K,K2302)+COUNTIFS(Items!$O:$O,J2302,Items!$P:$P,K2302)=1,0,1))</f>
        <v>0</v>
      </c>
      <c r="T2302" s="10" t="str">
        <f>IF(RepPF!$L$4=Lists!$E$2,Lists!$E$2,IF(RepPF!$L$4&lt;&gt;"",IF($C2302=RepPF!$L$4,RepPF!$L$4,0),Lists!$E$2))</f>
        <v>Все объекты</v>
      </c>
    </row>
    <row r="2303" spans="12:20" x14ac:dyDescent="0.25">
      <c r="L2303" s="1">
        <f>IF(OR(B2303=0,B2303=""),0,IF(COUNTIFS(Items!$E:$E,J2303,Items!$F:$F,K2303)+COUNTIFS(Items!$J:$J,J2303,Items!$K:$K,K2303)+COUNTIFS(Items!$O:$O,J2303,Items!$P:$P,K2303)=1,0,1))</f>
        <v>0</v>
      </c>
      <c r="T2303" s="10" t="str">
        <f>IF(RepPF!$L$4=Lists!$E$2,Lists!$E$2,IF(RepPF!$L$4&lt;&gt;"",IF($C2303=RepPF!$L$4,RepPF!$L$4,0),Lists!$E$2))</f>
        <v>Все объекты</v>
      </c>
    </row>
    <row r="2304" spans="12:20" x14ac:dyDescent="0.25">
      <c r="L2304" s="1">
        <f>IF(OR(B2304=0,B2304=""),0,IF(COUNTIFS(Items!$E:$E,J2304,Items!$F:$F,K2304)+COUNTIFS(Items!$J:$J,J2304,Items!$K:$K,K2304)+COUNTIFS(Items!$O:$O,J2304,Items!$P:$P,K2304)=1,0,1))</f>
        <v>0</v>
      </c>
      <c r="T2304" s="10" t="str">
        <f>IF(RepPF!$L$4=Lists!$E$2,Lists!$E$2,IF(RepPF!$L$4&lt;&gt;"",IF($C2304=RepPF!$L$4,RepPF!$L$4,0),Lists!$E$2))</f>
        <v>Все объекты</v>
      </c>
    </row>
    <row r="2305" spans="12:20" x14ac:dyDescent="0.25">
      <c r="L2305" s="1">
        <f>IF(OR(B2305=0,B2305=""),0,IF(COUNTIFS(Items!$E:$E,J2305,Items!$F:$F,K2305)+COUNTIFS(Items!$J:$J,J2305,Items!$K:$K,K2305)+COUNTIFS(Items!$O:$O,J2305,Items!$P:$P,K2305)=1,0,1))</f>
        <v>0</v>
      </c>
      <c r="T2305" s="10" t="str">
        <f>IF(RepPF!$L$4=Lists!$E$2,Lists!$E$2,IF(RepPF!$L$4&lt;&gt;"",IF($C2305=RepPF!$L$4,RepPF!$L$4,0),Lists!$E$2))</f>
        <v>Все объекты</v>
      </c>
    </row>
    <row r="2306" spans="12:20" x14ac:dyDescent="0.25">
      <c r="L2306" s="1">
        <f>IF(OR(B2306=0,B2306=""),0,IF(COUNTIFS(Items!$E:$E,J2306,Items!$F:$F,K2306)+COUNTIFS(Items!$J:$J,J2306,Items!$K:$K,K2306)+COUNTIFS(Items!$O:$O,J2306,Items!$P:$P,K2306)=1,0,1))</f>
        <v>0</v>
      </c>
      <c r="T2306" s="10" t="str">
        <f>IF(RepPF!$L$4=Lists!$E$2,Lists!$E$2,IF(RepPF!$L$4&lt;&gt;"",IF($C2306=RepPF!$L$4,RepPF!$L$4,0),Lists!$E$2))</f>
        <v>Все объекты</v>
      </c>
    </row>
    <row r="2307" spans="12:20" x14ac:dyDescent="0.25">
      <c r="L2307" s="1">
        <f>IF(OR(B2307=0,B2307=""),0,IF(COUNTIFS(Items!$E:$E,J2307,Items!$F:$F,K2307)+COUNTIFS(Items!$J:$J,J2307,Items!$K:$K,K2307)+COUNTIFS(Items!$O:$O,J2307,Items!$P:$P,K2307)=1,0,1))</f>
        <v>0</v>
      </c>
      <c r="T2307" s="10" t="str">
        <f>IF(RepPF!$L$4=Lists!$E$2,Lists!$E$2,IF(RepPF!$L$4&lt;&gt;"",IF($C2307=RepPF!$L$4,RepPF!$L$4,0),Lists!$E$2))</f>
        <v>Все объекты</v>
      </c>
    </row>
    <row r="2308" spans="12:20" x14ac:dyDescent="0.25">
      <c r="L2308" s="1">
        <f>IF(OR(B2308=0,B2308=""),0,IF(COUNTIFS(Items!$E:$E,J2308,Items!$F:$F,K2308)+COUNTIFS(Items!$J:$J,J2308,Items!$K:$K,K2308)+COUNTIFS(Items!$O:$O,J2308,Items!$P:$P,K2308)=1,0,1))</f>
        <v>0</v>
      </c>
      <c r="T2308" s="10" t="str">
        <f>IF(RepPF!$L$4=Lists!$E$2,Lists!$E$2,IF(RepPF!$L$4&lt;&gt;"",IF($C2308=RepPF!$L$4,RepPF!$L$4,0),Lists!$E$2))</f>
        <v>Все объекты</v>
      </c>
    </row>
    <row r="2309" spans="12:20" x14ac:dyDescent="0.25">
      <c r="L2309" s="1">
        <f>IF(OR(B2309=0,B2309=""),0,IF(COUNTIFS(Items!$E:$E,J2309,Items!$F:$F,K2309)+COUNTIFS(Items!$J:$J,J2309,Items!$K:$K,K2309)+COUNTIFS(Items!$O:$O,J2309,Items!$P:$P,K2309)=1,0,1))</f>
        <v>0</v>
      </c>
      <c r="T2309" s="10" t="str">
        <f>IF(RepPF!$L$4=Lists!$E$2,Lists!$E$2,IF(RepPF!$L$4&lt;&gt;"",IF($C2309=RepPF!$L$4,RepPF!$L$4,0),Lists!$E$2))</f>
        <v>Все объекты</v>
      </c>
    </row>
    <row r="2310" spans="12:20" x14ac:dyDescent="0.25">
      <c r="L2310" s="1">
        <f>IF(OR(B2310=0,B2310=""),0,IF(COUNTIFS(Items!$E:$E,J2310,Items!$F:$F,K2310)+COUNTIFS(Items!$J:$J,J2310,Items!$K:$K,K2310)+COUNTIFS(Items!$O:$O,J2310,Items!$P:$P,K2310)=1,0,1))</f>
        <v>0</v>
      </c>
      <c r="T2310" s="10" t="str">
        <f>IF(RepPF!$L$4=Lists!$E$2,Lists!$E$2,IF(RepPF!$L$4&lt;&gt;"",IF($C2310=RepPF!$L$4,RepPF!$L$4,0),Lists!$E$2))</f>
        <v>Все объекты</v>
      </c>
    </row>
    <row r="2311" spans="12:20" x14ac:dyDescent="0.25">
      <c r="L2311" s="1">
        <f>IF(OR(B2311=0,B2311=""),0,IF(COUNTIFS(Items!$E:$E,J2311,Items!$F:$F,K2311)+COUNTIFS(Items!$J:$J,J2311,Items!$K:$K,K2311)+COUNTIFS(Items!$O:$O,J2311,Items!$P:$P,K2311)=1,0,1))</f>
        <v>0</v>
      </c>
      <c r="T2311" s="10" t="str">
        <f>IF(RepPF!$L$4=Lists!$E$2,Lists!$E$2,IF(RepPF!$L$4&lt;&gt;"",IF($C2311=RepPF!$L$4,RepPF!$L$4,0),Lists!$E$2))</f>
        <v>Все объекты</v>
      </c>
    </row>
    <row r="2312" spans="12:20" x14ac:dyDescent="0.25">
      <c r="L2312" s="1">
        <f>IF(OR(B2312=0,B2312=""),0,IF(COUNTIFS(Items!$E:$E,J2312,Items!$F:$F,K2312)+COUNTIFS(Items!$J:$J,J2312,Items!$K:$K,K2312)+COUNTIFS(Items!$O:$O,J2312,Items!$P:$P,K2312)=1,0,1))</f>
        <v>0</v>
      </c>
      <c r="T2312" s="10" t="str">
        <f>IF(RepPF!$L$4=Lists!$E$2,Lists!$E$2,IF(RepPF!$L$4&lt;&gt;"",IF($C2312=RepPF!$L$4,RepPF!$L$4,0),Lists!$E$2))</f>
        <v>Все объекты</v>
      </c>
    </row>
    <row r="2313" spans="12:20" x14ac:dyDescent="0.25">
      <c r="L2313" s="1">
        <f>IF(OR(B2313=0,B2313=""),0,IF(COUNTIFS(Items!$E:$E,J2313,Items!$F:$F,K2313)+COUNTIFS(Items!$J:$J,J2313,Items!$K:$K,K2313)+COUNTIFS(Items!$O:$O,J2313,Items!$P:$P,K2313)=1,0,1))</f>
        <v>0</v>
      </c>
      <c r="T2313" s="10" t="str">
        <f>IF(RepPF!$L$4=Lists!$E$2,Lists!$E$2,IF(RepPF!$L$4&lt;&gt;"",IF($C2313=RepPF!$L$4,RepPF!$L$4,0),Lists!$E$2))</f>
        <v>Все объекты</v>
      </c>
    </row>
    <row r="2314" spans="12:20" x14ac:dyDescent="0.25">
      <c r="L2314" s="1">
        <f>IF(OR(B2314=0,B2314=""),0,IF(COUNTIFS(Items!$E:$E,J2314,Items!$F:$F,K2314)+COUNTIFS(Items!$J:$J,J2314,Items!$K:$K,K2314)+COUNTIFS(Items!$O:$O,J2314,Items!$P:$P,K2314)=1,0,1))</f>
        <v>0</v>
      </c>
      <c r="T2314" s="10" t="str">
        <f>IF(RepPF!$L$4=Lists!$E$2,Lists!$E$2,IF(RepPF!$L$4&lt;&gt;"",IF($C2314=RepPF!$L$4,RepPF!$L$4,0),Lists!$E$2))</f>
        <v>Все объекты</v>
      </c>
    </row>
    <row r="2315" spans="12:20" x14ac:dyDescent="0.25">
      <c r="L2315" s="1">
        <f>IF(OR(B2315=0,B2315=""),0,IF(COUNTIFS(Items!$E:$E,J2315,Items!$F:$F,K2315)+COUNTIFS(Items!$J:$J,J2315,Items!$K:$K,K2315)+COUNTIFS(Items!$O:$O,J2315,Items!$P:$P,K2315)=1,0,1))</f>
        <v>0</v>
      </c>
      <c r="T2315" s="10" t="str">
        <f>IF(RepPF!$L$4=Lists!$E$2,Lists!$E$2,IF(RepPF!$L$4&lt;&gt;"",IF($C2315=RepPF!$L$4,RepPF!$L$4,0),Lists!$E$2))</f>
        <v>Все объекты</v>
      </c>
    </row>
    <row r="2316" spans="12:20" x14ac:dyDescent="0.25">
      <c r="L2316" s="1">
        <f>IF(OR(B2316=0,B2316=""),0,IF(COUNTIFS(Items!$E:$E,J2316,Items!$F:$F,K2316)+COUNTIFS(Items!$J:$J,J2316,Items!$K:$K,K2316)+COUNTIFS(Items!$O:$O,J2316,Items!$P:$P,K2316)=1,0,1))</f>
        <v>0</v>
      </c>
      <c r="T2316" s="10" t="str">
        <f>IF(RepPF!$L$4=Lists!$E$2,Lists!$E$2,IF(RepPF!$L$4&lt;&gt;"",IF($C2316=RepPF!$L$4,RepPF!$L$4,0),Lists!$E$2))</f>
        <v>Все объекты</v>
      </c>
    </row>
    <row r="2317" spans="12:20" x14ac:dyDescent="0.25">
      <c r="L2317" s="1">
        <f>IF(OR(B2317=0,B2317=""),0,IF(COUNTIFS(Items!$E:$E,J2317,Items!$F:$F,K2317)+COUNTIFS(Items!$J:$J,J2317,Items!$K:$K,K2317)+COUNTIFS(Items!$O:$O,J2317,Items!$P:$P,K2317)=1,0,1))</f>
        <v>0</v>
      </c>
      <c r="T2317" s="10" t="str">
        <f>IF(RepPF!$L$4=Lists!$E$2,Lists!$E$2,IF(RepPF!$L$4&lt;&gt;"",IF($C2317=RepPF!$L$4,RepPF!$L$4,0),Lists!$E$2))</f>
        <v>Все объекты</v>
      </c>
    </row>
    <row r="2318" spans="12:20" x14ac:dyDescent="0.25">
      <c r="L2318" s="1">
        <f>IF(OR(B2318=0,B2318=""),0,IF(COUNTIFS(Items!$E:$E,J2318,Items!$F:$F,K2318)+COUNTIFS(Items!$J:$J,J2318,Items!$K:$K,K2318)+COUNTIFS(Items!$O:$O,J2318,Items!$P:$P,K2318)=1,0,1))</f>
        <v>0</v>
      </c>
      <c r="T2318" s="10" t="str">
        <f>IF(RepPF!$L$4=Lists!$E$2,Lists!$E$2,IF(RepPF!$L$4&lt;&gt;"",IF($C2318=RepPF!$L$4,RepPF!$L$4,0),Lists!$E$2))</f>
        <v>Все объекты</v>
      </c>
    </row>
    <row r="2319" spans="12:20" x14ac:dyDescent="0.25">
      <c r="L2319" s="1">
        <f>IF(OR(B2319=0,B2319=""),0,IF(COUNTIFS(Items!$E:$E,J2319,Items!$F:$F,K2319)+COUNTIFS(Items!$J:$J,J2319,Items!$K:$K,K2319)+COUNTIFS(Items!$O:$O,J2319,Items!$P:$P,K2319)=1,0,1))</f>
        <v>0</v>
      </c>
      <c r="T2319" s="10" t="str">
        <f>IF(RepPF!$L$4=Lists!$E$2,Lists!$E$2,IF(RepPF!$L$4&lt;&gt;"",IF($C2319=RepPF!$L$4,RepPF!$L$4,0),Lists!$E$2))</f>
        <v>Все объекты</v>
      </c>
    </row>
    <row r="2320" spans="12:20" x14ac:dyDescent="0.25">
      <c r="L2320" s="1">
        <f>IF(OR(B2320=0,B2320=""),0,IF(COUNTIFS(Items!$E:$E,J2320,Items!$F:$F,K2320)+COUNTIFS(Items!$J:$J,J2320,Items!$K:$K,K2320)+COUNTIFS(Items!$O:$O,J2320,Items!$P:$P,K2320)=1,0,1))</f>
        <v>0</v>
      </c>
      <c r="T2320" s="10" t="str">
        <f>IF(RepPF!$L$4=Lists!$E$2,Lists!$E$2,IF(RepPF!$L$4&lt;&gt;"",IF($C2320=RepPF!$L$4,RepPF!$L$4,0),Lists!$E$2))</f>
        <v>Все объекты</v>
      </c>
    </row>
    <row r="2321" spans="12:20" x14ac:dyDescent="0.25">
      <c r="L2321" s="1">
        <f>IF(OR(B2321=0,B2321=""),0,IF(COUNTIFS(Items!$E:$E,J2321,Items!$F:$F,K2321)+COUNTIFS(Items!$J:$J,J2321,Items!$K:$K,K2321)+COUNTIFS(Items!$O:$O,J2321,Items!$P:$P,K2321)=1,0,1))</f>
        <v>0</v>
      </c>
      <c r="T2321" s="10" t="str">
        <f>IF(RepPF!$L$4=Lists!$E$2,Lists!$E$2,IF(RepPF!$L$4&lt;&gt;"",IF($C2321=RepPF!$L$4,RepPF!$L$4,0),Lists!$E$2))</f>
        <v>Все объекты</v>
      </c>
    </row>
    <row r="2322" spans="12:20" x14ac:dyDescent="0.25">
      <c r="L2322" s="1">
        <f>IF(OR(B2322=0,B2322=""),0,IF(COUNTIFS(Items!$E:$E,J2322,Items!$F:$F,K2322)+COUNTIFS(Items!$J:$J,J2322,Items!$K:$K,K2322)+COUNTIFS(Items!$O:$O,J2322,Items!$P:$P,K2322)=1,0,1))</f>
        <v>0</v>
      </c>
      <c r="T2322" s="10" t="str">
        <f>IF(RepPF!$L$4=Lists!$E$2,Lists!$E$2,IF(RepPF!$L$4&lt;&gt;"",IF($C2322=RepPF!$L$4,RepPF!$L$4,0),Lists!$E$2))</f>
        <v>Все объекты</v>
      </c>
    </row>
    <row r="2323" spans="12:20" x14ac:dyDescent="0.25">
      <c r="L2323" s="1">
        <f>IF(OR(B2323=0,B2323=""),0,IF(COUNTIFS(Items!$E:$E,J2323,Items!$F:$F,K2323)+COUNTIFS(Items!$J:$J,J2323,Items!$K:$K,K2323)+COUNTIFS(Items!$O:$O,J2323,Items!$P:$P,K2323)=1,0,1))</f>
        <v>0</v>
      </c>
      <c r="T2323" s="10" t="str">
        <f>IF(RepPF!$L$4=Lists!$E$2,Lists!$E$2,IF(RepPF!$L$4&lt;&gt;"",IF($C2323=RepPF!$L$4,RepPF!$L$4,0),Lists!$E$2))</f>
        <v>Все объекты</v>
      </c>
    </row>
    <row r="2324" spans="12:20" x14ac:dyDescent="0.25">
      <c r="L2324" s="1">
        <f>IF(OR(B2324=0,B2324=""),0,IF(COUNTIFS(Items!$E:$E,J2324,Items!$F:$F,K2324)+COUNTIFS(Items!$J:$J,J2324,Items!$K:$K,K2324)+COUNTIFS(Items!$O:$O,J2324,Items!$P:$P,K2324)=1,0,1))</f>
        <v>0</v>
      </c>
      <c r="T2324" s="10" t="str">
        <f>IF(RepPF!$L$4=Lists!$E$2,Lists!$E$2,IF(RepPF!$L$4&lt;&gt;"",IF($C2324=RepPF!$L$4,RepPF!$L$4,0),Lists!$E$2))</f>
        <v>Все объекты</v>
      </c>
    </row>
    <row r="2325" spans="12:20" x14ac:dyDescent="0.25">
      <c r="L2325" s="1">
        <f>IF(OR(B2325=0,B2325=""),0,IF(COUNTIFS(Items!$E:$E,J2325,Items!$F:$F,K2325)+COUNTIFS(Items!$J:$J,J2325,Items!$K:$K,K2325)+COUNTIFS(Items!$O:$O,J2325,Items!$P:$P,K2325)=1,0,1))</f>
        <v>0</v>
      </c>
      <c r="T2325" s="10" t="str">
        <f>IF(RepPF!$L$4=Lists!$E$2,Lists!$E$2,IF(RepPF!$L$4&lt;&gt;"",IF($C2325=RepPF!$L$4,RepPF!$L$4,0),Lists!$E$2))</f>
        <v>Все объекты</v>
      </c>
    </row>
    <row r="2326" spans="12:20" x14ac:dyDescent="0.25">
      <c r="L2326" s="1">
        <f>IF(OR(B2326=0,B2326=""),0,IF(COUNTIFS(Items!$E:$E,J2326,Items!$F:$F,K2326)+COUNTIFS(Items!$J:$J,J2326,Items!$K:$K,K2326)+COUNTIFS(Items!$O:$O,J2326,Items!$P:$P,K2326)=1,0,1))</f>
        <v>0</v>
      </c>
      <c r="T2326" s="10" t="str">
        <f>IF(RepPF!$L$4=Lists!$E$2,Lists!$E$2,IF(RepPF!$L$4&lt;&gt;"",IF($C2326=RepPF!$L$4,RepPF!$L$4,0),Lists!$E$2))</f>
        <v>Все объекты</v>
      </c>
    </row>
    <row r="2327" spans="12:20" x14ac:dyDescent="0.25">
      <c r="L2327" s="1">
        <f>IF(OR(B2327=0,B2327=""),0,IF(COUNTIFS(Items!$E:$E,J2327,Items!$F:$F,K2327)+COUNTIFS(Items!$J:$J,J2327,Items!$K:$K,K2327)+COUNTIFS(Items!$O:$O,J2327,Items!$P:$P,K2327)=1,0,1))</f>
        <v>0</v>
      </c>
      <c r="T2327" s="10" t="str">
        <f>IF(RepPF!$L$4=Lists!$E$2,Lists!$E$2,IF(RepPF!$L$4&lt;&gt;"",IF($C2327=RepPF!$L$4,RepPF!$L$4,0),Lists!$E$2))</f>
        <v>Все объекты</v>
      </c>
    </row>
    <row r="2328" spans="12:20" x14ac:dyDescent="0.25">
      <c r="L2328" s="1">
        <f>IF(OR(B2328=0,B2328=""),0,IF(COUNTIFS(Items!$E:$E,J2328,Items!$F:$F,K2328)+COUNTIFS(Items!$J:$J,J2328,Items!$K:$K,K2328)+COUNTIFS(Items!$O:$O,J2328,Items!$P:$P,K2328)=1,0,1))</f>
        <v>0</v>
      </c>
      <c r="T2328" s="10" t="str">
        <f>IF(RepPF!$L$4=Lists!$E$2,Lists!$E$2,IF(RepPF!$L$4&lt;&gt;"",IF($C2328=RepPF!$L$4,RepPF!$L$4,0),Lists!$E$2))</f>
        <v>Все объекты</v>
      </c>
    </row>
    <row r="2329" spans="12:20" x14ac:dyDescent="0.25">
      <c r="L2329" s="1">
        <f>IF(OR(B2329=0,B2329=""),0,IF(COUNTIFS(Items!$E:$E,J2329,Items!$F:$F,K2329)+COUNTIFS(Items!$J:$J,J2329,Items!$K:$K,K2329)+COUNTIFS(Items!$O:$O,J2329,Items!$P:$P,K2329)=1,0,1))</f>
        <v>0</v>
      </c>
      <c r="T2329" s="10" t="str">
        <f>IF(RepPF!$L$4=Lists!$E$2,Lists!$E$2,IF(RepPF!$L$4&lt;&gt;"",IF($C2329=RepPF!$L$4,RepPF!$L$4,0),Lists!$E$2))</f>
        <v>Все объекты</v>
      </c>
    </row>
    <row r="2330" spans="12:20" x14ac:dyDescent="0.25">
      <c r="L2330" s="1">
        <f>IF(OR(B2330=0,B2330=""),0,IF(COUNTIFS(Items!$E:$E,J2330,Items!$F:$F,K2330)+COUNTIFS(Items!$J:$J,J2330,Items!$K:$K,K2330)+COUNTIFS(Items!$O:$O,J2330,Items!$P:$P,K2330)=1,0,1))</f>
        <v>0</v>
      </c>
      <c r="T2330" s="10" t="str">
        <f>IF(RepPF!$L$4=Lists!$E$2,Lists!$E$2,IF(RepPF!$L$4&lt;&gt;"",IF($C2330=RepPF!$L$4,RepPF!$L$4,0),Lists!$E$2))</f>
        <v>Все объекты</v>
      </c>
    </row>
    <row r="2331" spans="12:20" x14ac:dyDescent="0.25">
      <c r="L2331" s="1">
        <f>IF(OR(B2331=0,B2331=""),0,IF(COUNTIFS(Items!$E:$E,J2331,Items!$F:$F,K2331)+COUNTIFS(Items!$J:$J,J2331,Items!$K:$K,K2331)+COUNTIFS(Items!$O:$O,J2331,Items!$P:$P,K2331)=1,0,1))</f>
        <v>0</v>
      </c>
      <c r="T2331" s="10" t="str">
        <f>IF(RepPF!$L$4=Lists!$E$2,Lists!$E$2,IF(RepPF!$L$4&lt;&gt;"",IF($C2331=RepPF!$L$4,RepPF!$L$4,0),Lists!$E$2))</f>
        <v>Все объекты</v>
      </c>
    </row>
    <row r="2332" spans="12:20" x14ac:dyDescent="0.25">
      <c r="L2332" s="1">
        <f>IF(OR(B2332=0,B2332=""),0,IF(COUNTIFS(Items!$E:$E,J2332,Items!$F:$F,K2332)+COUNTIFS(Items!$J:$J,J2332,Items!$K:$K,K2332)+COUNTIFS(Items!$O:$O,J2332,Items!$P:$P,K2332)=1,0,1))</f>
        <v>0</v>
      </c>
      <c r="T2332" s="10" t="str">
        <f>IF(RepPF!$L$4=Lists!$E$2,Lists!$E$2,IF(RepPF!$L$4&lt;&gt;"",IF($C2332=RepPF!$L$4,RepPF!$L$4,0),Lists!$E$2))</f>
        <v>Все объекты</v>
      </c>
    </row>
    <row r="2333" spans="12:20" x14ac:dyDescent="0.25">
      <c r="L2333" s="1">
        <f>IF(OR(B2333=0,B2333=""),0,IF(COUNTIFS(Items!$E:$E,J2333,Items!$F:$F,K2333)+COUNTIFS(Items!$J:$J,J2333,Items!$K:$K,K2333)+COUNTIFS(Items!$O:$O,J2333,Items!$P:$P,K2333)=1,0,1))</f>
        <v>0</v>
      </c>
      <c r="T2333" s="10" t="str">
        <f>IF(RepPF!$L$4=Lists!$E$2,Lists!$E$2,IF(RepPF!$L$4&lt;&gt;"",IF($C2333=RepPF!$L$4,RepPF!$L$4,0),Lists!$E$2))</f>
        <v>Все объекты</v>
      </c>
    </row>
    <row r="2334" spans="12:20" x14ac:dyDescent="0.25">
      <c r="L2334" s="1">
        <f>IF(OR(B2334=0,B2334=""),0,IF(COUNTIFS(Items!$E:$E,J2334,Items!$F:$F,K2334)+COUNTIFS(Items!$J:$J,J2334,Items!$K:$K,K2334)+COUNTIFS(Items!$O:$O,J2334,Items!$P:$P,K2334)=1,0,1))</f>
        <v>0</v>
      </c>
      <c r="T2334" s="10" t="str">
        <f>IF(RepPF!$L$4=Lists!$E$2,Lists!$E$2,IF(RepPF!$L$4&lt;&gt;"",IF($C2334=RepPF!$L$4,RepPF!$L$4,0),Lists!$E$2))</f>
        <v>Все объекты</v>
      </c>
    </row>
    <row r="2335" spans="12:20" x14ac:dyDescent="0.25">
      <c r="L2335" s="1">
        <f>IF(OR(B2335=0,B2335=""),0,IF(COUNTIFS(Items!$E:$E,J2335,Items!$F:$F,K2335)+COUNTIFS(Items!$J:$J,J2335,Items!$K:$K,K2335)+COUNTIFS(Items!$O:$O,J2335,Items!$P:$P,K2335)=1,0,1))</f>
        <v>0</v>
      </c>
      <c r="T2335" s="10" t="str">
        <f>IF(RepPF!$L$4=Lists!$E$2,Lists!$E$2,IF(RepPF!$L$4&lt;&gt;"",IF($C2335=RepPF!$L$4,RepPF!$L$4,0),Lists!$E$2))</f>
        <v>Все объекты</v>
      </c>
    </row>
    <row r="2336" spans="12:20" x14ac:dyDescent="0.25">
      <c r="L2336" s="1">
        <f>IF(OR(B2336=0,B2336=""),0,IF(COUNTIFS(Items!$E:$E,J2336,Items!$F:$F,K2336)+COUNTIFS(Items!$J:$J,J2336,Items!$K:$K,K2336)+COUNTIFS(Items!$O:$O,J2336,Items!$P:$P,K2336)=1,0,1))</f>
        <v>0</v>
      </c>
      <c r="T2336" s="10" t="str">
        <f>IF(RepPF!$L$4=Lists!$E$2,Lists!$E$2,IF(RepPF!$L$4&lt;&gt;"",IF($C2336=RepPF!$L$4,RepPF!$L$4,0),Lists!$E$2))</f>
        <v>Все объекты</v>
      </c>
    </row>
    <row r="2337" spans="12:20" x14ac:dyDescent="0.25">
      <c r="L2337" s="1">
        <f>IF(OR(B2337=0,B2337=""),0,IF(COUNTIFS(Items!$E:$E,J2337,Items!$F:$F,K2337)+COUNTIFS(Items!$J:$J,J2337,Items!$K:$K,K2337)+COUNTIFS(Items!$O:$O,J2337,Items!$P:$P,K2337)=1,0,1))</f>
        <v>0</v>
      </c>
      <c r="T2337" s="10" t="str">
        <f>IF(RepPF!$L$4=Lists!$E$2,Lists!$E$2,IF(RepPF!$L$4&lt;&gt;"",IF($C2337=RepPF!$L$4,RepPF!$L$4,0),Lists!$E$2))</f>
        <v>Все объекты</v>
      </c>
    </row>
    <row r="2338" spans="12:20" x14ac:dyDescent="0.25">
      <c r="L2338" s="1">
        <f>IF(OR(B2338=0,B2338=""),0,IF(COUNTIFS(Items!$E:$E,J2338,Items!$F:$F,K2338)+COUNTIFS(Items!$J:$J,J2338,Items!$K:$K,K2338)+COUNTIFS(Items!$O:$O,J2338,Items!$P:$P,K2338)=1,0,1))</f>
        <v>0</v>
      </c>
      <c r="T2338" s="10" t="str">
        <f>IF(RepPF!$L$4=Lists!$E$2,Lists!$E$2,IF(RepPF!$L$4&lt;&gt;"",IF($C2338=RepPF!$L$4,RepPF!$L$4,0),Lists!$E$2))</f>
        <v>Все объекты</v>
      </c>
    </row>
    <row r="2339" spans="12:20" x14ac:dyDescent="0.25">
      <c r="L2339" s="1">
        <f>IF(OR(B2339=0,B2339=""),0,IF(COUNTIFS(Items!$E:$E,J2339,Items!$F:$F,K2339)+COUNTIFS(Items!$J:$J,J2339,Items!$K:$K,K2339)+COUNTIFS(Items!$O:$O,J2339,Items!$P:$P,K2339)=1,0,1))</f>
        <v>0</v>
      </c>
      <c r="T2339" s="10" t="str">
        <f>IF(RepPF!$L$4=Lists!$E$2,Lists!$E$2,IF(RepPF!$L$4&lt;&gt;"",IF($C2339=RepPF!$L$4,RepPF!$L$4,0),Lists!$E$2))</f>
        <v>Все объекты</v>
      </c>
    </row>
    <row r="2340" spans="12:20" x14ac:dyDescent="0.25">
      <c r="L2340" s="1">
        <f>IF(OR(B2340=0,B2340=""),0,IF(COUNTIFS(Items!$E:$E,J2340,Items!$F:$F,K2340)+COUNTIFS(Items!$J:$J,J2340,Items!$K:$K,K2340)+COUNTIFS(Items!$O:$O,J2340,Items!$P:$P,K2340)=1,0,1))</f>
        <v>0</v>
      </c>
      <c r="T2340" s="10" t="str">
        <f>IF(RepPF!$L$4=Lists!$E$2,Lists!$E$2,IF(RepPF!$L$4&lt;&gt;"",IF($C2340=RepPF!$L$4,RepPF!$L$4,0),Lists!$E$2))</f>
        <v>Все объекты</v>
      </c>
    </row>
    <row r="2341" spans="12:20" x14ac:dyDescent="0.25">
      <c r="L2341" s="1">
        <f>IF(OR(B2341=0,B2341=""),0,IF(COUNTIFS(Items!$E:$E,J2341,Items!$F:$F,K2341)+COUNTIFS(Items!$J:$J,J2341,Items!$K:$K,K2341)+COUNTIFS(Items!$O:$O,J2341,Items!$P:$P,K2341)=1,0,1))</f>
        <v>0</v>
      </c>
      <c r="T2341" s="10" t="str">
        <f>IF(RepPF!$L$4=Lists!$E$2,Lists!$E$2,IF(RepPF!$L$4&lt;&gt;"",IF($C2341=RepPF!$L$4,RepPF!$L$4,0),Lists!$E$2))</f>
        <v>Все объекты</v>
      </c>
    </row>
    <row r="2342" spans="12:20" x14ac:dyDescent="0.25">
      <c r="L2342" s="1">
        <f>IF(OR(B2342=0,B2342=""),0,IF(COUNTIFS(Items!$E:$E,J2342,Items!$F:$F,K2342)+COUNTIFS(Items!$J:$J,J2342,Items!$K:$K,K2342)+COUNTIFS(Items!$O:$O,J2342,Items!$P:$P,K2342)=1,0,1))</f>
        <v>0</v>
      </c>
      <c r="T2342" s="10" t="str">
        <f>IF(RepPF!$L$4=Lists!$E$2,Lists!$E$2,IF(RepPF!$L$4&lt;&gt;"",IF($C2342=RepPF!$L$4,RepPF!$L$4,0),Lists!$E$2))</f>
        <v>Все объекты</v>
      </c>
    </row>
    <row r="2343" spans="12:20" x14ac:dyDescent="0.25">
      <c r="L2343" s="1">
        <f>IF(OR(B2343=0,B2343=""),0,IF(COUNTIFS(Items!$E:$E,J2343,Items!$F:$F,K2343)+COUNTIFS(Items!$J:$J,J2343,Items!$K:$K,K2343)+COUNTIFS(Items!$O:$O,J2343,Items!$P:$P,K2343)=1,0,1))</f>
        <v>0</v>
      </c>
      <c r="T2343" s="10" t="str">
        <f>IF(RepPF!$L$4=Lists!$E$2,Lists!$E$2,IF(RepPF!$L$4&lt;&gt;"",IF($C2343=RepPF!$L$4,RepPF!$L$4,0),Lists!$E$2))</f>
        <v>Все объекты</v>
      </c>
    </row>
    <row r="2344" spans="12:20" x14ac:dyDescent="0.25">
      <c r="L2344" s="1">
        <f>IF(OR(B2344=0,B2344=""),0,IF(COUNTIFS(Items!$E:$E,J2344,Items!$F:$F,K2344)+COUNTIFS(Items!$J:$J,J2344,Items!$K:$K,K2344)+COUNTIFS(Items!$O:$O,J2344,Items!$P:$P,K2344)=1,0,1))</f>
        <v>0</v>
      </c>
      <c r="T2344" s="10" t="str">
        <f>IF(RepPF!$L$4=Lists!$E$2,Lists!$E$2,IF(RepPF!$L$4&lt;&gt;"",IF($C2344=RepPF!$L$4,RepPF!$L$4,0),Lists!$E$2))</f>
        <v>Все объекты</v>
      </c>
    </row>
    <row r="2345" spans="12:20" x14ac:dyDescent="0.25">
      <c r="L2345" s="1">
        <f>IF(OR(B2345=0,B2345=""),0,IF(COUNTIFS(Items!$E:$E,J2345,Items!$F:$F,K2345)+COUNTIFS(Items!$J:$J,J2345,Items!$K:$K,K2345)+COUNTIFS(Items!$O:$O,J2345,Items!$P:$P,K2345)=1,0,1))</f>
        <v>0</v>
      </c>
      <c r="T2345" s="10" t="str">
        <f>IF(RepPF!$L$4=Lists!$E$2,Lists!$E$2,IF(RepPF!$L$4&lt;&gt;"",IF($C2345=RepPF!$L$4,RepPF!$L$4,0),Lists!$E$2))</f>
        <v>Все объекты</v>
      </c>
    </row>
    <row r="2346" spans="12:20" x14ac:dyDescent="0.25">
      <c r="L2346" s="1">
        <f>IF(OR(B2346=0,B2346=""),0,IF(COUNTIFS(Items!$E:$E,J2346,Items!$F:$F,K2346)+COUNTIFS(Items!$J:$J,J2346,Items!$K:$K,K2346)+COUNTIFS(Items!$O:$O,J2346,Items!$P:$P,K2346)=1,0,1))</f>
        <v>0</v>
      </c>
      <c r="T2346" s="10" t="str">
        <f>IF(RepPF!$L$4=Lists!$E$2,Lists!$E$2,IF(RepPF!$L$4&lt;&gt;"",IF($C2346=RepPF!$L$4,RepPF!$L$4,0),Lists!$E$2))</f>
        <v>Все объекты</v>
      </c>
    </row>
    <row r="2347" spans="12:20" x14ac:dyDescent="0.25">
      <c r="L2347" s="1">
        <f>IF(OR(B2347=0,B2347=""),0,IF(COUNTIFS(Items!$E:$E,J2347,Items!$F:$F,K2347)+COUNTIFS(Items!$J:$J,J2347,Items!$K:$K,K2347)+COUNTIFS(Items!$O:$O,J2347,Items!$P:$P,K2347)=1,0,1))</f>
        <v>0</v>
      </c>
      <c r="T2347" s="10" t="str">
        <f>IF(RepPF!$L$4=Lists!$E$2,Lists!$E$2,IF(RepPF!$L$4&lt;&gt;"",IF($C2347=RepPF!$L$4,RepPF!$L$4,0),Lists!$E$2))</f>
        <v>Все объекты</v>
      </c>
    </row>
    <row r="2348" spans="12:20" x14ac:dyDescent="0.25">
      <c r="L2348" s="1">
        <f>IF(OR(B2348=0,B2348=""),0,IF(COUNTIFS(Items!$E:$E,J2348,Items!$F:$F,K2348)+COUNTIFS(Items!$J:$J,J2348,Items!$K:$K,K2348)+COUNTIFS(Items!$O:$O,J2348,Items!$P:$P,K2348)=1,0,1))</f>
        <v>0</v>
      </c>
      <c r="T2348" s="10" t="str">
        <f>IF(RepPF!$L$4=Lists!$E$2,Lists!$E$2,IF(RepPF!$L$4&lt;&gt;"",IF($C2348=RepPF!$L$4,RepPF!$L$4,0),Lists!$E$2))</f>
        <v>Все объекты</v>
      </c>
    </row>
    <row r="2349" spans="12:20" x14ac:dyDescent="0.25">
      <c r="L2349" s="1">
        <f>IF(OR(B2349=0,B2349=""),0,IF(COUNTIFS(Items!$E:$E,J2349,Items!$F:$F,K2349)+COUNTIFS(Items!$J:$J,J2349,Items!$K:$K,K2349)+COUNTIFS(Items!$O:$O,J2349,Items!$P:$P,K2349)=1,0,1))</f>
        <v>0</v>
      </c>
      <c r="T2349" s="10" t="str">
        <f>IF(RepPF!$L$4=Lists!$E$2,Lists!$E$2,IF(RepPF!$L$4&lt;&gt;"",IF($C2349=RepPF!$L$4,RepPF!$L$4,0),Lists!$E$2))</f>
        <v>Все объекты</v>
      </c>
    </row>
    <row r="2350" spans="12:20" x14ac:dyDescent="0.25">
      <c r="L2350" s="1">
        <f>IF(OR(B2350=0,B2350=""),0,IF(COUNTIFS(Items!$E:$E,J2350,Items!$F:$F,K2350)+COUNTIFS(Items!$J:$J,J2350,Items!$K:$K,K2350)+COUNTIFS(Items!$O:$O,J2350,Items!$P:$P,K2350)=1,0,1))</f>
        <v>0</v>
      </c>
      <c r="T2350" s="10" t="str">
        <f>IF(RepPF!$L$4=Lists!$E$2,Lists!$E$2,IF(RepPF!$L$4&lt;&gt;"",IF($C2350=RepPF!$L$4,RepPF!$L$4,0),Lists!$E$2))</f>
        <v>Все объекты</v>
      </c>
    </row>
    <row r="2351" spans="12:20" x14ac:dyDescent="0.25">
      <c r="L2351" s="1">
        <f>IF(OR(B2351=0,B2351=""),0,IF(COUNTIFS(Items!$E:$E,J2351,Items!$F:$F,K2351)+COUNTIFS(Items!$J:$J,J2351,Items!$K:$K,K2351)+COUNTIFS(Items!$O:$O,J2351,Items!$P:$P,K2351)=1,0,1))</f>
        <v>0</v>
      </c>
      <c r="T2351" s="10" t="str">
        <f>IF(RepPF!$L$4=Lists!$E$2,Lists!$E$2,IF(RepPF!$L$4&lt;&gt;"",IF($C2351=RepPF!$L$4,RepPF!$L$4,0),Lists!$E$2))</f>
        <v>Все объекты</v>
      </c>
    </row>
    <row r="2352" spans="12:20" x14ac:dyDescent="0.25">
      <c r="L2352" s="1">
        <f>IF(OR(B2352=0,B2352=""),0,IF(COUNTIFS(Items!$E:$E,J2352,Items!$F:$F,K2352)+COUNTIFS(Items!$J:$J,J2352,Items!$K:$K,K2352)+COUNTIFS(Items!$O:$O,J2352,Items!$P:$P,K2352)=1,0,1))</f>
        <v>0</v>
      </c>
      <c r="T2352" s="10" t="str">
        <f>IF(RepPF!$L$4=Lists!$E$2,Lists!$E$2,IF(RepPF!$L$4&lt;&gt;"",IF($C2352=RepPF!$L$4,RepPF!$L$4,0),Lists!$E$2))</f>
        <v>Все объекты</v>
      </c>
    </row>
    <row r="2353" spans="12:20" x14ac:dyDescent="0.25">
      <c r="L2353" s="1">
        <f>IF(OR(B2353=0,B2353=""),0,IF(COUNTIFS(Items!$E:$E,J2353,Items!$F:$F,K2353)+COUNTIFS(Items!$J:$J,J2353,Items!$K:$K,K2353)+COUNTIFS(Items!$O:$O,J2353,Items!$P:$P,K2353)=1,0,1))</f>
        <v>0</v>
      </c>
      <c r="T2353" s="10" t="str">
        <f>IF(RepPF!$L$4=Lists!$E$2,Lists!$E$2,IF(RepPF!$L$4&lt;&gt;"",IF($C2353=RepPF!$L$4,RepPF!$L$4,0),Lists!$E$2))</f>
        <v>Все объекты</v>
      </c>
    </row>
    <row r="2354" spans="12:20" x14ac:dyDescent="0.25">
      <c r="L2354" s="1">
        <f>IF(OR(B2354=0,B2354=""),0,IF(COUNTIFS(Items!$E:$E,J2354,Items!$F:$F,K2354)+COUNTIFS(Items!$J:$J,J2354,Items!$K:$K,K2354)+COUNTIFS(Items!$O:$O,J2354,Items!$P:$P,K2354)=1,0,1))</f>
        <v>0</v>
      </c>
      <c r="T2354" s="10" t="str">
        <f>IF(RepPF!$L$4=Lists!$E$2,Lists!$E$2,IF(RepPF!$L$4&lt;&gt;"",IF($C2354=RepPF!$L$4,RepPF!$L$4,0),Lists!$E$2))</f>
        <v>Все объекты</v>
      </c>
    </row>
    <row r="2355" spans="12:20" x14ac:dyDescent="0.25">
      <c r="L2355" s="1">
        <f>IF(OR(B2355=0,B2355=""),0,IF(COUNTIFS(Items!$E:$E,J2355,Items!$F:$F,K2355)+COUNTIFS(Items!$J:$J,J2355,Items!$K:$K,K2355)+COUNTIFS(Items!$O:$O,J2355,Items!$P:$P,K2355)=1,0,1))</f>
        <v>0</v>
      </c>
      <c r="T2355" s="10" t="str">
        <f>IF(RepPF!$L$4=Lists!$E$2,Lists!$E$2,IF(RepPF!$L$4&lt;&gt;"",IF($C2355=RepPF!$L$4,RepPF!$L$4,0),Lists!$E$2))</f>
        <v>Все объекты</v>
      </c>
    </row>
    <row r="2356" spans="12:20" x14ac:dyDescent="0.25">
      <c r="L2356" s="1">
        <f>IF(OR(B2356=0,B2356=""),0,IF(COUNTIFS(Items!$E:$E,J2356,Items!$F:$F,K2356)+COUNTIFS(Items!$J:$J,J2356,Items!$K:$K,K2356)+COUNTIFS(Items!$O:$O,J2356,Items!$P:$P,K2356)=1,0,1))</f>
        <v>0</v>
      </c>
      <c r="T2356" s="10" t="str">
        <f>IF(RepPF!$L$4=Lists!$E$2,Lists!$E$2,IF(RepPF!$L$4&lt;&gt;"",IF($C2356=RepPF!$L$4,RepPF!$L$4,0),Lists!$E$2))</f>
        <v>Все объекты</v>
      </c>
    </row>
    <row r="2357" spans="12:20" x14ac:dyDescent="0.25">
      <c r="L2357" s="1">
        <f>IF(OR(B2357=0,B2357=""),0,IF(COUNTIFS(Items!$E:$E,J2357,Items!$F:$F,K2357)+COUNTIFS(Items!$J:$J,J2357,Items!$K:$K,K2357)+COUNTIFS(Items!$O:$O,J2357,Items!$P:$P,K2357)=1,0,1))</f>
        <v>0</v>
      </c>
      <c r="T2357" s="10" t="str">
        <f>IF(RepPF!$L$4=Lists!$E$2,Lists!$E$2,IF(RepPF!$L$4&lt;&gt;"",IF($C2357=RepPF!$L$4,RepPF!$L$4,0),Lists!$E$2))</f>
        <v>Все объекты</v>
      </c>
    </row>
    <row r="2358" spans="12:20" x14ac:dyDescent="0.25">
      <c r="L2358" s="1">
        <f>IF(OR(B2358=0,B2358=""),0,IF(COUNTIFS(Items!$E:$E,J2358,Items!$F:$F,K2358)+COUNTIFS(Items!$J:$J,J2358,Items!$K:$K,K2358)+COUNTIFS(Items!$O:$O,J2358,Items!$P:$P,K2358)=1,0,1))</f>
        <v>0</v>
      </c>
      <c r="T2358" s="10" t="str">
        <f>IF(RepPF!$L$4=Lists!$E$2,Lists!$E$2,IF(RepPF!$L$4&lt;&gt;"",IF($C2358=RepPF!$L$4,RepPF!$L$4,0),Lists!$E$2))</f>
        <v>Все объекты</v>
      </c>
    </row>
    <row r="2359" spans="12:20" x14ac:dyDescent="0.25">
      <c r="L2359" s="1">
        <f>IF(OR(B2359=0,B2359=""),0,IF(COUNTIFS(Items!$E:$E,J2359,Items!$F:$F,K2359)+COUNTIFS(Items!$J:$J,J2359,Items!$K:$K,K2359)+COUNTIFS(Items!$O:$O,J2359,Items!$P:$P,K2359)=1,0,1))</f>
        <v>0</v>
      </c>
      <c r="T2359" s="10" t="str">
        <f>IF(RepPF!$L$4=Lists!$E$2,Lists!$E$2,IF(RepPF!$L$4&lt;&gt;"",IF($C2359=RepPF!$L$4,RepPF!$L$4,0),Lists!$E$2))</f>
        <v>Все объекты</v>
      </c>
    </row>
    <row r="2360" spans="12:20" x14ac:dyDescent="0.25">
      <c r="L2360" s="1">
        <f>IF(OR(B2360=0,B2360=""),0,IF(COUNTIFS(Items!$E:$E,J2360,Items!$F:$F,K2360)+COUNTIFS(Items!$J:$J,J2360,Items!$K:$K,K2360)+COUNTIFS(Items!$O:$O,J2360,Items!$P:$P,K2360)=1,0,1))</f>
        <v>0</v>
      </c>
      <c r="T2360" s="10" t="str">
        <f>IF(RepPF!$L$4=Lists!$E$2,Lists!$E$2,IF(RepPF!$L$4&lt;&gt;"",IF($C2360=RepPF!$L$4,RepPF!$L$4,0),Lists!$E$2))</f>
        <v>Все объекты</v>
      </c>
    </row>
    <row r="2361" spans="12:20" x14ac:dyDescent="0.25">
      <c r="L2361" s="1">
        <f>IF(OR(B2361=0,B2361=""),0,IF(COUNTIFS(Items!$E:$E,J2361,Items!$F:$F,K2361)+COUNTIFS(Items!$J:$J,J2361,Items!$K:$K,K2361)+COUNTIFS(Items!$O:$O,J2361,Items!$P:$P,K2361)=1,0,1))</f>
        <v>0</v>
      </c>
      <c r="T2361" s="10" t="str">
        <f>IF(RepPF!$L$4=Lists!$E$2,Lists!$E$2,IF(RepPF!$L$4&lt;&gt;"",IF($C2361=RepPF!$L$4,RepPF!$L$4,0),Lists!$E$2))</f>
        <v>Все объекты</v>
      </c>
    </row>
    <row r="2362" spans="12:20" x14ac:dyDescent="0.25">
      <c r="L2362" s="1">
        <f>IF(OR(B2362=0,B2362=""),0,IF(COUNTIFS(Items!$E:$E,J2362,Items!$F:$F,K2362)+COUNTIFS(Items!$J:$J,J2362,Items!$K:$K,K2362)+COUNTIFS(Items!$O:$O,J2362,Items!$P:$P,K2362)=1,0,1))</f>
        <v>0</v>
      </c>
      <c r="T2362" s="10" t="str">
        <f>IF(RepPF!$L$4=Lists!$E$2,Lists!$E$2,IF(RepPF!$L$4&lt;&gt;"",IF($C2362=RepPF!$L$4,RepPF!$L$4,0),Lists!$E$2))</f>
        <v>Все объекты</v>
      </c>
    </row>
    <row r="2363" spans="12:20" x14ac:dyDescent="0.25">
      <c r="L2363" s="1">
        <f>IF(OR(B2363=0,B2363=""),0,IF(COUNTIFS(Items!$E:$E,J2363,Items!$F:$F,K2363)+COUNTIFS(Items!$J:$J,J2363,Items!$K:$K,K2363)+COUNTIFS(Items!$O:$O,J2363,Items!$P:$P,K2363)=1,0,1))</f>
        <v>0</v>
      </c>
      <c r="T2363" s="10" t="str">
        <f>IF(RepPF!$L$4=Lists!$E$2,Lists!$E$2,IF(RepPF!$L$4&lt;&gt;"",IF($C2363=RepPF!$L$4,RepPF!$L$4,0),Lists!$E$2))</f>
        <v>Все объекты</v>
      </c>
    </row>
    <row r="2364" spans="12:20" x14ac:dyDescent="0.25">
      <c r="L2364" s="1">
        <f>IF(OR(B2364=0,B2364=""),0,IF(COUNTIFS(Items!$E:$E,J2364,Items!$F:$F,K2364)+COUNTIFS(Items!$J:$J,J2364,Items!$K:$K,K2364)+COUNTIFS(Items!$O:$O,J2364,Items!$P:$P,K2364)=1,0,1))</f>
        <v>0</v>
      </c>
      <c r="T2364" s="10" t="str">
        <f>IF(RepPF!$L$4=Lists!$E$2,Lists!$E$2,IF(RepPF!$L$4&lt;&gt;"",IF($C2364=RepPF!$L$4,RepPF!$L$4,0),Lists!$E$2))</f>
        <v>Все объекты</v>
      </c>
    </row>
    <row r="2365" spans="12:20" x14ac:dyDescent="0.25">
      <c r="L2365" s="1">
        <f>IF(OR(B2365=0,B2365=""),0,IF(COUNTIFS(Items!$E:$E,J2365,Items!$F:$F,K2365)+COUNTIFS(Items!$J:$J,J2365,Items!$K:$K,K2365)+COUNTIFS(Items!$O:$O,J2365,Items!$P:$P,K2365)=1,0,1))</f>
        <v>0</v>
      </c>
      <c r="T2365" s="10" t="str">
        <f>IF(RepPF!$L$4=Lists!$E$2,Lists!$E$2,IF(RepPF!$L$4&lt;&gt;"",IF($C2365=RepPF!$L$4,RepPF!$L$4,0),Lists!$E$2))</f>
        <v>Все объекты</v>
      </c>
    </row>
    <row r="2366" spans="12:20" x14ac:dyDescent="0.25">
      <c r="L2366" s="1">
        <f>IF(OR(B2366=0,B2366=""),0,IF(COUNTIFS(Items!$E:$E,J2366,Items!$F:$F,K2366)+COUNTIFS(Items!$J:$J,J2366,Items!$K:$K,K2366)+COUNTIFS(Items!$O:$O,J2366,Items!$P:$P,K2366)=1,0,1))</f>
        <v>0</v>
      </c>
      <c r="T2366" s="10" t="str">
        <f>IF(RepPF!$L$4=Lists!$E$2,Lists!$E$2,IF(RepPF!$L$4&lt;&gt;"",IF($C2366=RepPF!$L$4,RepPF!$L$4,0),Lists!$E$2))</f>
        <v>Все объекты</v>
      </c>
    </row>
    <row r="2367" spans="12:20" x14ac:dyDescent="0.25">
      <c r="L2367" s="1">
        <f>IF(OR(B2367=0,B2367=""),0,IF(COUNTIFS(Items!$E:$E,J2367,Items!$F:$F,K2367)+COUNTIFS(Items!$J:$J,J2367,Items!$K:$K,K2367)+COUNTIFS(Items!$O:$O,J2367,Items!$P:$P,K2367)=1,0,1))</f>
        <v>0</v>
      </c>
      <c r="T2367" s="10" t="str">
        <f>IF(RepPF!$L$4=Lists!$E$2,Lists!$E$2,IF(RepPF!$L$4&lt;&gt;"",IF($C2367=RepPF!$L$4,RepPF!$L$4,0),Lists!$E$2))</f>
        <v>Все объекты</v>
      </c>
    </row>
    <row r="2368" spans="12:20" x14ac:dyDescent="0.25">
      <c r="L2368" s="1">
        <f>IF(OR(B2368=0,B2368=""),0,IF(COUNTIFS(Items!$E:$E,J2368,Items!$F:$F,K2368)+COUNTIFS(Items!$J:$J,J2368,Items!$K:$K,K2368)+COUNTIFS(Items!$O:$O,J2368,Items!$P:$P,K2368)=1,0,1))</f>
        <v>0</v>
      </c>
      <c r="T2368" s="10" t="str">
        <f>IF(RepPF!$L$4=Lists!$E$2,Lists!$E$2,IF(RepPF!$L$4&lt;&gt;"",IF($C2368=RepPF!$L$4,RepPF!$L$4,0),Lists!$E$2))</f>
        <v>Все объекты</v>
      </c>
    </row>
    <row r="2369" spans="12:20" x14ac:dyDescent="0.25">
      <c r="L2369" s="1">
        <f>IF(OR(B2369=0,B2369=""),0,IF(COUNTIFS(Items!$E:$E,J2369,Items!$F:$F,K2369)+COUNTIFS(Items!$J:$J,J2369,Items!$K:$K,K2369)+COUNTIFS(Items!$O:$O,J2369,Items!$P:$P,K2369)=1,0,1))</f>
        <v>0</v>
      </c>
      <c r="T2369" s="10" t="str">
        <f>IF(RepPF!$L$4=Lists!$E$2,Lists!$E$2,IF(RepPF!$L$4&lt;&gt;"",IF($C2369=RepPF!$L$4,RepPF!$L$4,0),Lists!$E$2))</f>
        <v>Все объекты</v>
      </c>
    </row>
    <row r="2370" spans="12:20" x14ac:dyDescent="0.25">
      <c r="L2370" s="1">
        <f>IF(OR(B2370=0,B2370=""),0,IF(COUNTIFS(Items!$E:$E,J2370,Items!$F:$F,K2370)+COUNTIFS(Items!$J:$J,J2370,Items!$K:$K,K2370)+COUNTIFS(Items!$O:$O,J2370,Items!$P:$P,K2370)=1,0,1))</f>
        <v>0</v>
      </c>
      <c r="T2370" s="10" t="str">
        <f>IF(RepPF!$L$4=Lists!$E$2,Lists!$E$2,IF(RepPF!$L$4&lt;&gt;"",IF($C2370=RepPF!$L$4,RepPF!$L$4,0),Lists!$E$2))</f>
        <v>Все объекты</v>
      </c>
    </row>
    <row r="2371" spans="12:20" x14ac:dyDescent="0.25">
      <c r="L2371" s="1">
        <f>IF(OR(B2371=0,B2371=""),0,IF(COUNTIFS(Items!$E:$E,J2371,Items!$F:$F,K2371)+COUNTIFS(Items!$J:$J,J2371,Items!$K:$K,K2371)+COUNTIFS(Items!$O:$O,J2371,Items!$P:$P,K2371)=1,0,1))</f>
        <v>0</v>
      </c>
      <c r="T2371" s="10" t="str">
        <f>IF(RepPF!$L$4=Lists!$E$2,Lists!$E$2,IF(RepPF!$L$4&lt;&gt;"",IF($C2371=RepPF!$L$4,RepPF!$L$4,0),Lists!$E$2))</f>
        <v>Все объекты</v>
      </c>
    </row>
    <row r="2372" spans="12:20" x14ac:dyDescent="0.25">
      <c r="L2372" s="1">
        <f>IF(OR(B2372=0,B2372=""),0,IF(COUNTIFS(Items!$E:$E,J2372,Items!$F:$F,K2372)+COUNTIFS(Items!$J:$J,J2372,Items!$K:$K,K2372)+COUNTIFS(Items!$O:$O,J2372,Items!$P:$P,K2372)=1,0,1))</f>
        <v>0</v>
      </c>
      <c r="T2372" s="10" t="str">
        <f>IF(RepPF!$L$4=Lists!$E$2,Lists!$E$2,IF(RepPF!$L$4&lt;&gt;"",IF($C2372=RepPF!$L$4,RepPF!$L$4,0),Lists!$E$2))</f>
        <v>Все объекты</v>
      </c>
    </row>
    <row r="2373" spans="12:20" x14ac:dyDescent="0.25">
      <c r="L2373" s="1">
        <f>IF(OR(B2373=0,B2373=""),0,IF(COUNTIFS(Items!$E:$E,J2373,Items!$F:$F,K2373)+COUNTIFS(Items!$J:$J,J2373,Items!$K:$K,K2373)+COUNTIFS(Items!$O:$O,J2373,Items!$P:$P,K2373)=1,0,1))</f>
        <v>0</v>
      </c>
      <c r="T2373" s="10" t="str">
        <f>IF(RepPF!$L$4=Lists!$E$2,Lists!$E$2,IF(RepPF!$L$4&lt;&gt;"",IF($C2373=RepPF!$L$4,RepPF!$L$4,0),Lists!$E$2))</f>
        <v>Все объекты</v>
      </c>
    </row>
    <row r="2374" spans="12:20" x14ac:dyDescent="0.25">
      <c r="L2374" s="1">
        <f>IF(OR(B2374=0,B2374=""),0,IF(COUNTIFS(Items!$E:$E,J2374,Items!$F:$F,K2374)+COUNTIFS(Items!$J:$J,J2374,Items!$K:$K,K2374)+COUNTIFS(Items!$O:$O,J2374,Items!$P:$P,K2374)=1,0,1))</f>
        <v>0</v>
      </c>
      <c r="T2374" s="10" t="str">
        <f>IF(RepPF!$L$4=Lists!$E$2,Lists!$E$2,IF(RepPF!$L$4&lt;&gt;"",IF($C2374=RepPF!$L$4,RepPF!$L$4,0),Lists!$E$2))</f>
        <v>Все объекты</v>
      </c>
    </row>
    <row r="2375" spans="12:20" x14ac:dyDescent="0.25">
      <c r="L2375" s="1">
        <f>IF(OR(B2375=0,B2375=""),0,IF(COUNTIFS(Items!$E:$E,J2375,Items!$F:$F,K2375)+COUNTIFS(Items!$J:$J,J2375,Items!$K:$K,K2375)+COUNTIFS(Items!$O:$O,J2375,Items!$P:$P,K2375)=1,0,1))</f>
        <v>0</v>
      </c>
      <c r="T2375" s="10" t="str">
        <f>IF(RepPF!$L$4=Lists!$E$2,Lists!$E$2,IF(RepPF!$L$4&lt;&gt;"",IF($C2375=RepPF!$L$4,RepPF!$L$4,0),Lists!$E$2))</f>
        <v>Все объекты</v>
      </c>
    </row>
    <row r="2376" spans="12:20" x14ac:dyDescent="0.25">
      <c r="L2376" s="1">
        <f>IF(OR(B2376=0,B2376=""),0,IF(COUNTIFS(Items!$E:$E,J2376,Items!$F:$F,K2376)+COUNTIFS(Items!$J:$J,J2376,Items!$K:$K,K2376)+COUNTIFS(Items!$O:$O,J2376,Items!$P:$P,K2376)=1,0,1))</f>
        <v>0</v>
      </c>
      <c r="T2376" s="10" t="str">
        <f>IF(RepPF!$L$4=Lists!$E$2,Lists!$E$2,IF(RepPF!$L$4&lt;&gt;"",IF($C2376=RepPF!$L$4,RepPF!$L$4,0),Lists!$E$2))</f>
        <v>Все объекты</v>
      </c>
    </row>
    <row r="2377" spans="12:20" x14ac:dyDescent="0.25">
      <c r="L2377" s="1">
        <f>IF(OR(B2377=0,B2377=""),0,IF(COUNTIFS(Items!$E:$E,J2377,Items!$F:$F,K2377)+COUNTIFS(Items!$J:$J,J2377,Items!$K:$K,K2377)+COUNTIFS(Items!$O:$O,J2377,Items!$P:$P,K2377)=1,0,1))</f>
        <v>0</v>
      </c>
      <c r="T2377" s="10" t="str">
        <f>IF(RepPF!$L$4=Lists!$E$2,Lists!$E$2,IF(RepPF!$L$4&lt;&gt;"",IF($C2377=RepPF!$L$4,RepPF!$L$4,0),Lists!$E$2))</f>
        <v>Все объекты</v>
      </c>
    </row>
    <row r="2378" spans="12:20" x14ac:dyDescent="0.25">
      <c r="L2378" s="1">
        <f>IF(OR(B2378=0,B2378=""),0,IF(COUNTIFS(Items!$E:$E,J2378,Items!$F:$F,K2378)+COUNTIFS(Items!$J:$J,J2378,Items!$K:$K,K2378)+COUNTIFS(Items!$O:$O,J2378,Items!$P:$P,K2378)=1,0,1))</f>
        <v>0</v>
      </c>
      <c r="T2378" s="10" t="str">
        <f>IF(RepPF!$L$4=Lists!$E$2,Lists!$E$2,IF(RepPF!$L$4&lt;&gt;"",IF($C2378=RepPF!$L$4,RepPF!$L$4,0),Lists!$E$2))</f>
        <v>Все объекты</v>
      </c>
    </row>
    <row r="2379" spans="12:20" x14ac:dyDescent="0.25">
      <c r="L2379" s="1">
        <f>IF(OR(B2379=0,B2379=""),0,IF(COUNTIFS(Items!$E:$E,J2379,Items!$F:$F,K2379)+COUNTIFS(Items!$J:$J,J2379,Items!$K:$K,K2379)+COUNTIFS(Items!$O:$O,J2379,Items!$P:$P,K2379)=1,0,1))</f>
        <v>0</v>
      </c>
      <c r="T2379" s="10" t="str">
        <f>IF(RepPF!$L$4=Lists!$E$2,Lists!$E$2,IF(RepPF!$L$4&lt;&gt;"",IF($C2379=RepPF!$L$4,RepPF!$L$4,0),Lists!$E$2))</f>
        <v>Все объекты</v>
      </c>
    </row>
    <row r="2380" spans="12:20" x14ac:dyDescent="0.25">
      <c r="L2380" s="1">
        <f>IF(OR(B2380=0,B2380=""),0,IF(COUNTIFS(Items!$E:$E,J2380,Items!$F:$F,K2380)+COUNTIFS(Items!$J:$J,J2380,Items!$K:$K,K2380)+COUNTIFS(Items!$O:$O,J2380,Items!$P:$P,K2380)=1,0,1))</f>
        <v>0</v>
      </c>
      <c r="T2380" s="10" t="str">
        <f>IF(RepPF!$L$4=Lists!$E$2,Lists!$E$2,IF(RepPF!$L$4&lt;&gt;"",IF($C2380=RepPF!$L$4,RepPF!$L$4,0),Lists!$E$2))</f>
        <v>Все объекты</v>
      </c>
    </row>
    <row r="2381" spans="12:20" x14ac:dyDescent="0.25">
      <c r="L2381" s="1">
        <f>IF(OR(B2381=0,B2381=""),0,IF(COUNTIFS(Items!$E:$E,J2381,Items!$F:$F,K2381)+COUNTIFS(Items!$J:$J,J2381,Items!$K:$K,K2381)+COUNTIFS(Items!$O:$O,J2381,Items!$P:$P,K2381)=1,0,1))</f>
        <v>0</v>
      </c>
      <c r="T2381" s="10" t="str">
        <f>IF(RepPF!$L$4=Lists!$E$2,Lists!$E$2,IF(RepPF!$L$4&lt;&gt;"",IF($C2381=RepPF!$L$4,RepPF!$L$4,0),Lists!$E$2))</f>
        <v>Все объекты</v>
      </c>
    </row>
    <row r="2382" spans="12:20" x14ac:dyDescent="0.25">
      <c r="L2382" s="1">
        <f>IF(OR(B2382=0,B2382=""),0,IF(COUNTIFS(Items!$E:$E,J2382,Items!$F:$F,K2382)+COUNTIFS(Items!$J:$J,J2382,Items!$K:$K,K2382)+COUNTIFS(Items!$O:$O,J2382,Items!$P:$P,K2382)=1,0,1))</f>
        <v>0</v>
      </c>
      <c r="T2382" s="10" t="str">
        <f>IF(RepPF!$L$4=Lists!$E$2,Lists!$E$2,IF(RepPF!$L$4&lt;&gt;"",IF($C2382=RepPF!$L$4,RepPF!$L$4,0),Lists!$E$2))</f>
        <v>Все объекты</v>
      </c>
    </row>
    <row r="2383" spans="12:20" x14ac:dyDescent="0.25">
      <c r="L2383" s="1">
        <f>IF(OR(B2383=0,B2383=""),0,IF(COUNTIFS(Items!$E:$E,J2383,Items!$F:$F,K2383)+COUNTIFS(Items!$J:$J,J2383,Items!$K:$K,K2383)+COUNTIFS(Items!$O:$O,J2383,Items!$P:$P,K2383)=1,0,1))</f>
        <v>0</v>
      </c>
      <c r="T2383" s="10" t="str">
        <f>IF(RepPF!$L$4=Lists!$E$2,Lists!$E$2,IF(RepPF!$L$4&lt;&gt;"",IF($C2383=RepPF!$L$4,RepPF!$L$4,0),Lists!$E$2))</f>
        <v>Все объекты</v>
      </c>
    </row>
    <row r="2384" spans="12:20" x14ac:dyDescent="0.25">
      <c r="L2384" s="1">
        <f>IF(OR(B2384=0,B2384=""),0,IF(COUNTIFS(Items!$E:$E,J2384,Items!$F:$F,K2384)+COUNTIFS(Items!$J:$J,J2384,Items!$K:$K,K2384)+COUNTIFS(Items!$O:$O,J2384,Items!$P:$P,K2384)=1,0,1))</f>
        <v>0</v>
      </c>
      <c r="T2384" s="10" t="str">
        <f>IF(RepPF!$L$4=Lists!$E$2,Lists!$E$2,IF(RepPF!$L$4&lt;&gt;"",IF($C2384=RepPF!$L$4,RepPF!$L$4,0),Lists!$E$2))</f>
        <v>Все объекты</v>
      </c>
    </row>
    <row r="2385" spans="12:20" x14ac:dyDescent="0.25">
      <c r="L2385" s="1">
        <f>IF(OR(B2385=0,B2385=""),0,IF(COUNTIFS(Items!$E:$E,J2385,Items!$F:$F,K2385)+COUNTIFS(Items!$J:$J,J2385,Items!$K:$K,K2385)+COUNTIFS(Items!$O:$O,J2385,Items!$P:$P,K2385)=1,0,1))</f>
        <v>0</v>
      </c>
      <c r="T2385" s="10" t="str">
        <f>IF(RepPF!$L$4=Lists!$E$2,Lists!$E$2,IF(RepPF!$L$4&lt;&gt;"",IF($C2385=RepPF!$L$4,RepPF!$L$4,0),Lists!$E$2))</f>
        <v>Все объекты</v>
      </c>
    </row>
    <row r="2386" spans="12:20" x14ac:dyDescent="0.25">
      <c r="L2386" s="1">
        <f>IF(OR(B2386=0,B2386=""),0,IF(COUNTIFS(Items!$E:$E,J2386,Items!$F:$F,K2386)+COUNTIFS(Items!$J:$J,J2386,Items!$K:$K,K2386)+COUNTIFS(Items!$O:$O,J2386,Items!$P:$P,K2386)=1,0,1))</f>
        <v>0</v>
      </c>
      <c r="T2386" s="10" t="str">
        <f>IF(RepPF!$L$4=Lists!$E$2,Lists!$E$2,IF(RepPF!$L$4&lt;&gt;"",IF($C2386=RepPF!$L$4,RepPF!$L$4,0),Lists!$E$2))</f>
        <v>Все объекты</v>
      </c>
    </row>
    <row r="2387" spans="12:20" x14ac:dyDescent="0.25">
      <c r="L2387" s="1">
        <f>IF(OR(B2387=0,B2387=""),0,IF(COUNTIFS(Items!$E:$E,J2387,Items!$F:$F,K2387)+COUNTIFS(Items!$J:$J,J2387,Items!$K:$K,K2387)+COUNTIFS(Items!$O:$O,J2387,Items!$P:$P,K2387)=1,0,1))</f>
        <v>0</v>
      </c>
      <c r="T2387" s="10" t="str">
        <f>IF(RepPF!$L$4=Lists!$E$2,Lists!$E$2,IF(RepPF!$L$4&lt;&gt;"",IF($C2387=RepPF!$L$4,RepPF!$L$4,0),Lists!$E$2))</f>
        <v>Все объекты</v>
      </c>
    </row>
    <row r="2388" spans="12:20" x14ac:dyDescent="0.25">
      <c r="L2388" s="1">
        <f>IF(OR(B2388=0,B2388=""),0,IF(COUNTIFS(Items!$E:$E,J2388,Items!$F:$F,K2388)+COUNTIFS(Items!$J:$J,J2388,Items!$K:$K,K2388)+COUNTIFS(Items!$O:$O,J2388,Items!$P:$P,K2388)=1,0,1))</f>
        <v>0</v>
      </c>
      <c r="T2388" s="10" t="str">
        <f>IF(RepPF!$L$4=Lists!$E$2,Lists!$E$2,IF(RepPF!$L$4&lt;&gt;"",IF($C2388=RepPF!$L$4,RepPF!$L$4,0),Lists!$E$2))</f>
        <v>Все объекты</v>
      </c>
    </row>
    <row r="2389" spans="12:20" x14ac:dyDescent="0.25">
      <c r="L2389" s="1">
        <f>IF(OR(B2389=0,B2389=""),0,IF(COUNTIFS(Items!$E:$E,J2389,Items!$F:$F,K2389)+COUNTIFS(Items!$J:$J,J2389,Items!$K:$K,K2389)+COUNTIFS(Items!$O:$O,J2389,Items!$P:$P,K2389)=1,0,1))</f>
        <v>0</v>
      </c>
      <c r="T2389" s="10" t="str">
        <f>IF(RepPF!$L$4=Lists!$E$2,Lists!$E$2,IF(RepPF!$L$4&lt;&gt;"",IF($C2389=RepPF!$L$4,RepPF!$L$4,0),Lists!$E$2))</f>
        <v>Все объекты</v>
      </c>
    </row>
    <row r="2390" spans="12:20" x14ac:dyDescent="0.25">
      <c r="L2390" s="1">
        <f>IF(OR(B2390=0,B2390=""),0,IF(COUNTIFS(Items!$E:$E,J2390,Items!$F:$F,K2390)+COUNTIFS(Items!$J:$J,J2390,Items!$K:$K,K2390)+COUNTIFS(Items!$O:$O,J2390,Items!$P:$P,K2390)=1,0,1))</f>
        <v>0</v>
      </c>
      <c r="T2390" s="10" t="str">
        <f>IF(RepPF!$L$4=Lists!$E$2,Lists!$E$2,IF(RepPF!$L$4&lt;&gt;"",IF($C2390=RepPF!$L$4,RepPF!$L$4,0),Lists!$E$2))</f>
        <v>Все объекты</v>
      </c>
    </row>
    <row r="2391" spans="12:20" x14ac:dyDescent="0.25">
      <c r="L2391" s="1">
        <f>IF(OR(B2391=0,B2391=""),0,IF(COUNTIFS(Items!$E:$E,J2391,Items!$F:$F,K2391)+COUNTIFS(Items!$J:$J,J2391,Items!$K:$K,K2391)+COUNTIFS(Items!$O:$O,J2391,Items!$P:$P,K2391)=1,0,1))</f>
        <v>0</v>
      </c>
      <c r="T2391" s="10" t="str">
        <f>IF(RepPF!$L$4=Lists!$E$2,Lists!$E$2,IF(RepPF!$L$4&lt;&gt;"",IF($C2391=RepPF!$L$4,RepPF!$L$4,0),Lists!$E$2))</f>
        <v>Все объекты</v>
      </c>
    </row>
    <row r="2392" spans="12:20" x14ac:dyDescent="0.25">
      <c r="L2392" s="1">
        <f>IF(OR(B2392=0,B2392=""),0,IF(COUNTIFS(Items!$E:$E,J2392,Items!$F:$F,K2392)+COUNTIFS(Items!$J:$J,J2392,Items!$K:$K,K2392)+COUNTIFS(Items!$O:$O,J2392,Items!$P:$P,K2392)=1,0,1))</f>
        <v>0</v>
      </c>
      <c r="T2392" s="10" t="str">
        <f>IF(RepPF!$L$4=Lists!$E$2,Lists!$E$2,IF(RepPF!$L$4&lt;&gt;"",IF($C2392=RepPF!$L$4,RepPF!$L$4,0),Lists!$E$2))</f>
        <v>Все объекты</v>
      </c>
    </row>
    <row r="2393" spans="12:20" x14ac:dyDescent="0.25">
      <c r="L2393" s="1">
        <f>IF(OR(B2393=0,B2393=""),0,IF(COUNTIFS(Items!$E:$E,J2393,Items!$F:$F,K2393)+COUNTIFS(Items!$J:$J,J2393,Items!$K:$K,K2393)+COUNTIFS(Items!$O:$O,J2393,Items!$P:$P,K2393)=1,0,1))</f>
        <v>0</v>
      </c>
      <c r="T2393" s="10" t="str">
        <f>IF(RepPF!$L$4=Lists!$E$2,Lists!$E$2,IF(RepPF!$L$4&lt;&gt;"",IF($C2393=RepPF!$L$4,RepPF!$L$4,0),Lists!$E$2))</f>
        <v>Все объекты</v>
      </c>
    </row>
    <row r="2394" spans="12:20" x14ac:dyDescent="0.25">
      <c r="L2394" s="1">
        <f>IF(OR(B2394=0,B2394=""),0,IF(COUNTIFS(Items!$E:$E,J2394,Items!$F:$F,K2394)+COUNTIFS(Items!$J:$J,J2394,Items!$K:$K,K2394)+COUNTIFS(Items!$O:$O,J2394,Items!$P:$P,K2394)=1,0,1))</f>
        <v>0</v>
      </c>
      <c r="T2394" s="10" t="str">
        <f>IF(RepPF!$L$4=Lists!$E$2,Lists!$E$2,IF(RepPF!$L$4&lt;&gt;"",IF($C2394=RepPF!$L$4,RepPF!$L$4,0),Lists!$E$2))</f>
        <v>Все объекты</v>
      </c>
    </row>
    <row r="2395" spans="12:20" x14ac:dyDescent="0.25">
      <c r="L2395" s="1">
        <f>IF(OR(B2395=0,B2395=""),0,IF(COUNTIFS(Items!$E:$E,J2395,Items!$F:$F,K2395)+COUNTIFS(Items!$J:$J,J2395,Items!$K:$K,K2395)+COUNTIFS(Items!$O:$O,J2395,Items!$P:$P,K2395)=1,0,1))</f>
        <v>0</v>
      </c>
      <c r="T2395" s="10" t="str">
        <f>IF(RepPF!$L$4=Lists!$E$2,Lists!$E$2,IF(RepPF!$L$4&lt;&gt;"",IF($C2395=RepPF!$L$4,RepPF!$L$4,0),Lists!$E$2))</f>
        <v>Все объекты</v>
      </c>
    </row>
    <row r="2396" spans="12:20" x14ac:dyDescent="0.25">
      <c r="L2396" s="1">
        <f>IF(OR(B2396=0,B2396=""),0,IF(COUNTIFS(Items!$E:$E,J2396,Items!$F:$F,K2396)+COUNTIFS(Items!$J:$J,J2396,Items!$K:$K,K2396)+COUNTIFS(Items!$O:$O,J2396,Items!$P:$P,K2396)=1,0,1))</f>
        <v>0</v>
      </c>
      <c r="T2396" s="10" t="str">
        <f>IF(RepPF!$L$4=Lists!$E$2,Lists!$E$2,IF(RepPF!$L$4&lt;&gt;"",IF($C2396=RepPF!$L$4,RepPF!$L$4,0),Lists!$E$2))</f>
        <v>Все объекты</v>
      </c>
    </row>
    <row r="2397" spans="12:20" x14ac:dyDescent="0.25">
      <c r="L2397" s="1">
        <f>IF(OR(B2397=0,B2397=""),0,IF(COUNTIFS(Items!$E:$E,J2397,Items!$F:$F,K2397)+COUNTIFS(Items!$J:$J,J2397,Items!$K:$K,K2397)+COUNTIFS(Items!$O:$O,J2397,Items!$P:$P,K2397)=1,0,1))</f>
        <v>0</v>
      </c>
      <c r="T2397" s="10" t="str">
        <f>IF(RepPF!$L$4=Lists!$E$2,Lists!$E$2,IF(RepPF!$L$4&lt;&gt;"",IF($C2397=RepPF!$L$4,RepPF!$L$4,0),Lists!$E$2))</f>
        <v>Все объекты</v>
      </c>
    </row>
    <row r="2398" spans="12:20" x14ac:dyDescent="0.25">
      <c r="L2398" s="1">
        <f>IF(OR(B2398=0,B2398=""),0,IF(COUNTIFS(Items!$E:$E,J2398,Items!$F:$F,K2398)+COUNTIFS(Items!$J:$J,J2398,Items!$K:$K,K2398)+COUNTIFS(Items!$O:$O,J2398,Items!$P:$P,K2398)=1,0,1))</f>
        <v>0</v>
      </c>
      <c r="T2398" s="10" t="str">
        <f>IF(RepPF!$L$4=Lists!$E$2,Lists!$E$2,IF(RepPF!$L$4&lt;&gt;"",IF($C2398=RepPF!$L$4,RepPF!$L$4,0),Lists!$E$2))</f>
        <v>Все объекты</v>
      </c>
    </row>
    <row r="2399" spans="12:20" x14ac:dyDescent="0.25">
      <c r="L2399" s="1">
        <f>IF(OR(B2399=0,B2399=""),0,IF(COUNTIFS(Items!$E:$E,J2399,Items!$F:$F,K2399)+COUNTIFS(Items!$J:$J,J2399,Items!$K:$K,K2399)+COUNTIFS(Items!$O:$O,J2399,Items!$P:$P,K2399)=1,0,1))</f>
        <v>0</v>
      </c>
      <c r="T2399" s="10" t="str">
        <f>IF(RepPF!$L$4=Lists!$E$2,Lists!$E$2,IF(RepPF!$L$4&lt;&gt;"",IF($C2399=RepPF!$L$4,RepPF!$L$4,0),Lists!$E$2))</f>
        <v>Все объекты</v>
      </c>
    </row>
    <row r="2400" spans="12:20" x14ac:dyDescent="0.25">
      <c r="L2400" s="1">
        <f>IF(OR(B2400=0,B2400=""),0,IF(COUNTIFS(Items!$E:$E,J2400,Items!$F:$F,K2400)+COUNTIFS(Items!$J:$J,J2400,Items!$K:$K,K2400)+COUNTIFS(Items!$O:$O,J2400,Items!$P:$P,K2400)=1,0,1))</f>
        <v>0</v>
      </c>
      <c r="T2400" s="10" t="str">
        <f>IF(RepPF!$L$4=Lists!$E$2,Lists!$E$2,IF(RepPF!$L$4&lt;&gt;"",IF($C2400=RepPF!$L$4,RepPF!$L$4,0),Lists!$E$2))</f>
        <v>Все объекты</v>
      </c>
    </row>
    <row r="2401" spans="12:20" x14ac:dyDescent="0.25">
      <c r="L2401" s="1">
        <f>IF(OR(B2401=0,B2401=""),0,IF(COUNTIFS(Items!$E:$E,J2401,Items!$F:$F,K2401)+COUNTIFS(Items!$J:$J,J2401,Items!$K:$K,K2401)+COUNTIFS(Items!$O:$O,J2401,Items!$P:$P,K2401)=1,0,1))</f>
        <v>0</v>
      </c>
      <c r="T2401" s="10" t="str">
        <f>IF(RepPF!$L$4=Lists!$E$2,Lists!$E$2,IF(RepPF!$L$4&lt;&gt;"",IF($C2401=RepPF!$L$4,RepPF!$L$4,0),Lists!$E$2))</f>
        <v>Все объекты</v>
      </c>
    </row>
    <row r="2402" spans="12:20" x14ac:dyDescent="0.25">
      <c r="L2402" s="1">
        <f>IF(OR(B2402=0,B2402=""),0,IF(COUNTIFS(Items!$E:$E,J2402,Items!$F:$F,K2402)+COUNTIFS(Items!$J:$J,J2402,Items!$K:$K,K2402)+COUNTIFS(Items!$O:$O,J2402,Items!$P:$P,K2402)=1,0,1))</f>
        <v>0</v>
      </c>
      <c r="T2402" s="10" t="str">
        <f>IF(RepPF!$L$4=Lists!$E$2,Lists!$E$2,IF(RepPF!$L$4&lt;&gt;"",IF($C2402=RepPF!$L$4,RepPF!$L$4,0),Lists!$E$2))</f>
        <v>Все объекты</v>
      </c>
    </row>
    <row r="2403" spans="12:20" x14ac:dyDescent="0.25">
      <c r="L2403" s="1">
        <f>IF(OR(B2403=0,B2403=""),0,IF(COUNTIFS(Items!$E:$E,J2403,Items!$F:$F,K2403)+COUNTIFS(Items!$J:$J,J2403,Items!$K:$K,K2403)+COUNTIFS(Items!$O:$O,J2403,Items!$P:$P,K2403)=1,0,1))</f>
        <v>0</v>
      </c>
      <c r="T2403" s="10" t="str">
        <f>IF(RepPF!$L$4=Lists!$E$2,Lists!$E$2,IF(RepPF!$L$4&lt;&gt;"",IF($C2403=RepPF!$L$4,RepPF!$L$4,0),Lists!$E$2))</f>
        <v>Все объекты</v>
      </c>
    </row>
    <row r="2404" spans="12:20" x14ac:dyDescent="0.25">
      <c r="L2404" s="1">
        <f>IF(OR(B2404=0,B2404=""),0,IF(COUNTIFS(Items!$E:$E,J2404,Items!$F:$F,K2404)+COUNTIFS(Items!$J:$J,J2404,Items!$K:$K,K2404)+COUNTIFS(Items!$O:$O,J2404,Items!$P:$P,K2404)=1,0,1))</f>
        <v>0</v>
      </c>
      <c r="T2404" s="10" t="str">
        <f>IF(RepPF!$L$4=Lists!$E$2,Lists!$E$2,IF(RepPF!$L$4&lt;&gt;"",IF($C2404=RepPF!$L$4,RepPF!$L$4,0),Lists!$E$2))</f>
        <v>Все объекты</v>
      </c>
    </row>
    <row r="2405" spans="12:20" x14ac:dyDescent="0.25">
      <c r="L2405" s="1">
        <f>IF(OR(B2405=0,B2405=""),0,IF(COUNTIFS(Items!$E:$E,J2405,Items!$F:$F,K2405)+COUNTIFS(Items!$J:$J,J2405,Items!$K:$K,K2405)+COUNTIFS(Items!$O:$O,J2405,Items!$P:$P,K2405)=1,0,1))</f>
        <v>0</v>
      </c>
      <c r="T2405" s="10" t="str">
        <f>IF(RepPF!$L$4=Lists!$E$2,Lists!$E$2,IF(RepPF!$L$4&lt;&gt;"",IF($C2405=RepPF!$L$4,RepPF!$L$4,0),Lists!$E$2))</f>
        <v>Все объекты</v>
      </c>
    </row>
    <row r="2406" spans="12:20" x14ac:dyDescent="0.25">
      <c r="L2406" s="1">
        <f>IF(OR(B2406=0,B2406=""),0,IF(COUNTIFS(Items!$E:$E,J2406,Items!$F:$F,K2406)+COUNTIFS(Items!$J:$J,J2406,Items!$K:$K,K2406)+COUNTIFS(Items!$O:$O,J2406,Items!$P:$P,K2406)=1,0,1))</f>
        <v>0</v>
      </c>
      <c r="T2406" s="10" t="str">
        <f>IF(RepPF!$L$4=Lists!$E$2,Lists!$E$2,IF(RepPF!$L$4&lt;&gt;"",IF($C2406=RepPF!$L$4,RepPF!$L$4,0),Lists!$E$2))</f>
        <v>Все объекты</v>
      </c>
    </row>
    <row r="2407" spans="12:20" x14ac:dyDescent="0.25">
      <c r="L2407" s="1">
        <f>IF(OR(B2407=0,B2407=""),0,IF(COUNTIFS(Items!$E:$E,J2407,Items!$F:$F,K2407)+COUNTIFS(Items!$J:$J,J2407,Items!$K:$K,K2407)+COUNTIFS(Items!$O:$O,J2407,Items!$P:$P,K2407)=1,0,1))</f>
        <v>0</v>
      </c>
      <c r="T2407" s="10" t="str">
        <f>IF(RepPF!$L$4=Lists!$E$2,Lists!$E$2,IF(RepPF!$L$4&lt;&gt;"",IF($C2407=RepPF!$L$4,RepPF!$L$4,0),Lists!$E$2))</f>
        <v>Все объекты</v>
      </c>
    </row>
    <row r="2408" spans="12:20" x14ac:dyDescent="0.25">
      <c r="L2408" s="1">
        <f>IF(OR(B2408=0,B2408=""),0,IF(COUNTIFS(Items!$E:$E,J2408,Items!$F:$F,K2408)+COUNTIFS(Items!$J:$J,J2408,Items!$K:$K,K2408)+COUNTIFS(Items!$O:$O,J2408,Items!$P:$P,K2408)=1,0,1))</f>
        <v>0</v>
      </c>
      <c r="T2408" s="10" t="str">
        <f>IF(RepPF!$L$4=Lists!$E$2,Lists!$E$2,IF(RepPF!$L$4&lt;&gt;"",IF($C2408=RepPF!$L$4,RepPF!$L$4,0),Lists!$E$2))</f>
        <v>Все объекты</v>
      </c>
    </row>
    <row r="2409" spans="12:20" x14ac:dyDescent="0.25">
      <c r="L2409" s="1">
        <f>IF(OR(B2409=0,B2409=""),0,IF(COUNTIFS(Items!$E:$E,J2409,Items!$F:$F,K2409)+COUNTIFS(Items!$J:$J,J2409,Items!$K:$K,K2409)+COUNTIFS(Items!$O:$O,J2409,Items!$P:$P,K2409)=1,0,1))</f>
        <v>0</v>
      </c>
      <c r="T2409" s="10" t="str">
        <f>IF(RepPF!$L$4=Lists!$E$2,Lists!$E$2,IF(RepPF!$L$4&lt;&gt;"",IF($C2409=RepPF!$L$4,RepPF!$L$4,0),Lists!$E$2))</f>
        <v>Все объекты</v>
      </c>
    </row>
    <row r="2410" spans="12:20" x14ac:dyDescent="0.25">
      <c r="L2410" s="1">
        <f>IF(OR(B2410=0,B2410=""),0,IF(COUNTIFS(Items!$E:$E,J2410,Items!$F:$F,K2410)+COUNTIFS(Items!$J:$J,J2410,Items!$K:$K,K2410)+COUNTIFS(Items!$O:$O,J2410,Items!$P:$P,K2410)=1,0,1))</f>
        <v>0</v>
      </c>
      <c r="T2410" s="10" t="str">
        <f>IF(RepPF!$L$4=Lists!$E$2,Lists!$E$2,IF(RepPF!$L$4&lt;&gt;"",IF($C2410=RepPF!$L$4,RepPF!$L$4,0),Lists!$E$2))</f>
        <v>Все объекты</v>
      </c>
    </row>
    <row r="2411" spans="12:20" x14ac:dyDescent="0.25">
      <c r="L2411" s="1">
        <f>IF(OR(B2411=0,B2411=""),0,IF(COUNTIFS(Items!$E:$E,J2411,Items!$F:$F,K2411)+COUNTIFS(Items!$J:$J,J2411,Items!$K:$K,K2411)+COUNTIFS(Items!$O:$O,J2411,Items!$P:$P,K2411)=1,0,1))</f>
        <v>0</v>
      </c>
      <c r="T2411" s="10" t="str">
        <f>IF(RepPF!$L$4=Lists!$E$2,Lists!$E$2,IF(RepPF!$L$4&lt;&gt;"",IF($C2411=RepPF!$L$4,RepPF!$L$4,0),Lists!$E$2))</f>
        <v>Все объекты</v>
      </c>
    </row>
    <row r="2412" spans="12:20" x14ac:dyDescent="0.25">
      <c r="L2412" s="1">
        <f>IF(OR(B2412=0,B2412=""),0,IF(COUNTIFS(Items!$E:$E,J2412,Items!$F:$F,K2412)+COUNTIFS(Items!$J:$J,J2412,Items!$K:$K,K2412)+COUNTIFS(Items!$O:$O,J2412,Items!$P:$P,K2412)=1,0,1))</f>
        <v>0</v>
      </c>
      <c r="T2412" s="10" t="str">
        <f>IF(RepPF!$L$4=Lists!$E$2,Lists!$E$2,IF(RepPF!$L$4&lt;&gt;"",IF($C2412=RepPF!$L$4,RepPF!$L$4,0),Lists!$E$2))</f>
        <v>Все объекты</v>
      </c>
    </row>
    <row r="2413" spans="12:20" x14ac:dyDescent="0.25">
      <c r="L2413" s="1">
        <f>IF(OR(B2413=0,B2413=""),0,IF(COUNTIFS(Items!$E:$E,J2413,Items!$F:$F,K2413)+COUNTIFS(Items!$J:$J,J2413,Items!$K:$K,K2413)+COUNTIFS(Items!$O:$O,J2413,Items!$P:$P,K2413)=1,0,1))</f>
        <v>0</v>
      </c>
      <c r="T2413" s="10" t="str">
        <f>IF(RepPF!$L$4=Lists!$E$2,Lists!$E$2,IF(RepPF!$L$4&lt;&gt;"",IF($C2413=RepPF!$L$4,RepPF!$L$4,0),Lists!$E$2))</f>
        <v>Все объекты</v>
      </c>
    </row>
    <row r="2414" spans="12:20" x14ac:dyDescent="0.25">
      <c r="L2414" s="1">
        <f>IF(OR(B2414=0,B2414=""),0,IF(COUNTIFS(Items!$E:$E,J2414,Items!$F:$F,K2414)+COUNTIFS(Items!$J:$J,J2414,Items!$K:$K,K2414)+COUNTIFS(Items!$O:$O,J2414,Items!$P:$P,K2414)=1,0,1))</f>
        <v>0</v>
      </c>
      <c r="T2414" s="10" t="str">
        <f>IF(RepPF!$L$4=Lists!$E$2,Lists!$E$2,IF(RepPF!$L$4&lt;&gt;"",IF($C2414=RepPF!$L$4,RepPF!$L$4,0),Lists!$E$2))</f>
        <v>Все объекты</v>
      </c>
    </row>
    <row r="2415" spans="12:20" x14ac:dyDescent="0.25">
      <c r="L2415" s="1">
        <f>IF(OR(B2415=0,B2415=""),0,IF(COUNTIFS(Items!$E:$E,J2415,Items!$F:$F,K2415)+COUNTIFS(Items!$J:$J,J2415,Items!$K:$K,K2415)+COUNTIFS(Items!$O:$O,J2415,Items!$P:$P,K2415)=1,0,1))</f>
        <v>0</v>
      </c>
      <c r="T2415" s="10" t="str">
        <f>IF(RepPF!$L$4=Lists!$E$2,Lists!$E$2,IF(RepPF!$L$4&lt;&gt;"",IF($C2415=RepPF!$L$4,RepPF!$L$4,0),Lists!$E$2))</f>
        <v>Все объекты</v>
      </c>
    </row>
    <row r="2416" spans="12:20" x14ac:dyDescent="0.25">
      <c r="L2416" s="1">
        <f>IF(OR(B2416=0,B2416=""),0,IF(COUNTIFS(Items!$E:$E,J2416,Items!$F:$F,K2416)+COUNTIFS(Items!$J:$J,J2416,Items!$K:$K,K2416)+COUNTIFS(Items!$O:$O,J2416,Items!$P:$P,K2416)=1,0,1))</f>
        <v>0</v>
      </c>
      <c r="T2416" s="10" t="str">
        <f>IF(RepPF!$L$4=Lists!$E$2,Lists!$E$2,IF(RepPF!$L$4&lt;&gt;"",IF($C2416=RepPF!$L$4,RepPF!$L$4,0),Lists!$E$2))</f>
        <v>Все объекты</v>
      </c>
    </row>
    <row r="2417" spans="12:20" x14ac:dyDescent="0.25">
      <c r="L2417" s="1">
        <f>IF(OR(B2417=0,B2417=""),0,IF(COUNTIFS(Items!$E:$E,J2417,Items!$F:$F,K2417)+COUNTIFS(Items!$J:$J,J2417,Items!$K:$K,K2417)+COUNTIFS(Items!$O:$O,J2417,Items!$P:$P,K2417)=1,0,1))</f>
        <v>0</v>
      </c>
      <c r="T2417" s="10" t="str">
        <f>IF(RepPF!$L$4=Lists!$E$2,Lists!$E$2,IF(RepPF!$L$4&lt;&gt;"",IF($C2417=RepPF!$L$4,RepPF!$L$4,0),Lists!$E$2))</f>
        <v>Все объекты</v>
      </c>
    </row>
    <row r="2418" spans="12:20" x14ac:dyDescent="0.25">
      <c r="L2418" s="1">
        <f>IF(OR(B2418=0,B2418=""),0,IF(COUNTIFS(Items!$E:$E,J2418,Items!$F:$F,K2418)+COUNTIFS(Items!$J:$J,J2418,Items!$K:$K,K2418)+COUNTIFS(Items!$O:$O,J2418,Items!$P:$P,K2418)=1,0,1))</f>
        <v>0</v>
      </c>
      <c r="T2418" s="10" t="str">
        <f>IF(RepPF!$L$4=Lists!$E$2,Lists!$E$2,IF(RepPF!$L$4&lt;&gt;"",IF($C2418=RepPF!$L$4,RepPF!$L$4,0),Lists!$E$2))</f>
        <v>Все объекты</v>
      </c>
    </row>
    <row r="2419" spans="12:20" x14ac:dyDescent="0.25">
      <c r="L2419" s="1">
        <f>IF(OR(B2419=0,B2419=""),0,IF(COUNTIFS(Items!$E:$E,J2419,Items!$F:$F,K2419)+COUNTIFS(Items!$J:$J,J2419,Items!$K:$K,K2419)+COUNTIFS(Items!$O:$O,J2419,Items!$P:$P,K2419)=1,0,1))</f>
        <v>0</v>
      </c>
      <c r="T2419" s="10" t="str">
        <f>IF(RepPF!$L$4=Lists!$E$2,Lists!$E$2,IF(RepPF!$L$4&lt;&gt;"",IF($C2419=RepPF!$L$4,RepPF!$L$4,0),Lists!$E$2))</f>
        <v>Все объекты</v>
      </c>
    </row>
    <row r="2420" spans="12:20" x14ac:dyDescent="0.25">
      <c r="L2420" s="1">
        <f>IF(OR(B2420=0,B2420=""),0,IF(COUNTIFS(Items!$E:$E,J2420,Items!$F:$F,K2420)+COUNTIFS(Items!$J:$J,J2420,Items!$K:$K,K2420)+COUNTIFS(Items!$O:$O,J2420,Items!$P:$P,K2420)=1,0,1))</f>
        <v>0</v>
      </c>
      <c r="T2420" s="10" t="str">
        <f>IF(RepPF!$L$4=Lists!$E$2,Lists!$E$2,IF(RepPF!$L$4&lt;&gt;"",IF($C2420=RepPF!$L$4,RepPF!$L$4,0),Lists!$E$2))</f>
        <v>Все объекты</v>
      </c>
    </row>
    <row r="2421" spans="12:20" x14ac:dyDescent="0.25">
      <c r="L2421" s="1">
        <f>IF(OR(B2421=0,B2421=""),0,IF(COUNTIFS(Items!$E:$E,J2421,Items!$F:$F,K2421)+COUNTIFS(Items!$J:$J,J2421,Items!$K:$K,K2421)+COUNTIFS(Items!$O:$O,J2421,Items!$P:$P,K2421)=1,0,1))</f>
        <v>0</v>
      </c>
      <c r="T2421" s="10" t="str">
        <f>IF(RepPF!$L$4=Lists!$E$2,Lists!$E$2,IF(RepPF!$L$4&lt;&gt;"",IF($C2421=RepPF!$L$4,RepPF!$L$4,0),Lists!$E$2))</f>
        <v>Все объекты</v>
      </c>
    </row>
    <row r="2422" spans="12:20" x14ac:dyDescent="0.25">
      <c r="L2422" s="1">
        <f>IF(OR(B2422=0,B2422=""),0,IF(COUNTIFS(Items!$E:$E,J2422,Items!$F:$F,K2422)+COUNTIFS(Items!$J:$J,J2422,Items!$K:$K,K2422)+COUNTIFS(Items!$O:$O,J2422,Items!$P:$P,K2422)=1,0,1))</f>
        <v>0</v>
      </c>
      <c r="T2422" s="10" t="str">
        <f>IF(RepPF!$L$4=Lists!$E$2,Lists!$E$2,IF(RepPF!$L$4&lt;&gt;"",IF($C2422=RepPF!$L$4,RepPF!$L$4,0),Lists!$E$2))</f>
        <v>Все объекты</v>
      </c>
    </row>
    <row r="2423" spans="12:20" x14ac:dyDescent="0.25">
      <c r="L2423" s="1">
        <f>IF(OR(B2423=0,B2423=""),0,IF(COUNTIFS(Items!$E:$E,J2423,Items!$F:$F,K2423)+COUNTIFS(Items!$J:$J,J2423,Items!$K:$K,K2423)+COUNTIFS(Items!$O:$O,J2423,Items!$P:$P,K2423)=1,0,1))</f>
        <v>0</v>
      </c>
      <c r="T2423" s="10" t="str">
        <f>IF(RepPF!$L$4=Lists!$E$2,Lists!$E$2,IF(RepPF!$L$4&lt;&gt;"",IF($C2423=RepPF!$L$4,RepPF!$L$4,0),Lists!$E$2))</f>
        <v>Все объекты</v>
      </c>
    </row>
    <row r="2424" spans="12:20" x14ac:dyDescent="0.25">
      <c r="L2424" s="1">
        <f>IF(OR(B2424=0,B2424=""),0,IF(COUNTIFS(Items!$E:$E,J2424,Items!$F:$F,K2424)+COUNTIFS(Items!$J:$J,J2424,Items!$K:$K,K2424)+COUNTIFS(Items!$O:$O,J2424,Items!$P:$P,K2424)=1,0,1))</f>
        <v>0</v>
      </c>
      <c r="T2424" s="10" t="str">
        <f>IF(RepPF!$L$4=Lists!$E$2,Lists!$E$2,IF(RepPF!$L$4&lt;&gt;"",IF($C2424=RepPF!$L$4,RepPF!$L$4,0),Lists!$E$2))</f>
        <v>Все объекты</v>
      </c>
    </row>
    <row r="2425" spans="12:20" x14ac:dyDescent="0.25">
      <c r="L2425" s="1">
        <f>IF(OR(B2425=0,B2425=""),0,IF(COUNTIFS(Items!$E:$E,J2425,Items!$F:$F,K2425)+COUNTIFS(Items!$J:$J,J2425,Items!$K:$K,K2425)+COUNTIFS(Items!$O:$O,J2425,Items!$P:$P,K2425)=1,0,1))</f>
        <v>0</v>
      </c>
      <c r="T2425" s="10" t="str">
        <f>IF(RepPF!$L$4=Lists!$E$2,Lists!$E$2,IF(RepPF!$L$4&lt;&gt;"",IF($C2425=RepPF!$L$4,RepPF!$L$4,0),Lists!$E$2))</f>
        <v>Все объекты</v>
      </c>
    </row>
    <row r="2426" spans="12:20" x14ac:dyDescent="0.25">
      <c r="L2426" s="1">
        <f>IF(OR(B2426=0,B2426=""),0,IF(COUNTIFS(Items!$E:$E,J2426,Items!$F:$F,K2426)+COUNTIFS(Items!$J:$J,J2426,Items!$K:$K,K2426)+COUNTIFS(Items!$O:$O,J2426,Items!$P:$P,K2426)=1,0,1))</f>
        <v>0</v>
      </c>
      <c r="T2426" s="10" t="str">
        <f>IF(RepPF!$L$4=Lists!$E$2,Lists!$E$2,IF(RepPF!$L$4&lt;&gt;"",IF($C2426=RepPF!$L$4,RepPF!$L$4,0),Lists!$E$2))</f>
        <v>Все объекты</v>
      </c>
    </row>
    <row r="2427" spans="12:20" x14ac:dyDescent="0.25">
      <c r="L2427" s="1">
        <f>IF(OR(B2427=0,B2427=""),0,IF(COUNTIFS(Items!$E:$E,J2427,Items!$F:$F,K2427)+COUNTIFS(Items!$J:$J,J2427,Items!$K:$K,K2427)+COUNTIFS(Items!$O:$O,J2427,Items!$P:$P,K2427)=1,0,1))</f>
        <v>0</v>
      </c>
      <c r="T2427" s="10" t="str">
        <f>IF(RepPF!$L$4=Lists!$E$2,Lists!$E$2,IF(RepPF!$L$4&lt;&gt;"",IF($C2427=RepPF!$L$4,RepPF!$L$4,0),Lists!$E$2))</f>
        <v>Все объекты</v>
      </c>
    </row>
    <row r="2428" spans="12:20" x14ac:dyDescent="0.25">
      <c r="L2428" s="1">
        <f>IF(OR(B2428=0,B2428=""),0,IF(COUNTIFS(Items!$E:$E,J2428,Items!$F:$F,K2428)+COUNTIFS(Items!$J:$J,J2428,Items!$K:$K,K2428)+COUNTIFS(Items!$O:$O,J2428,Items!$P:$P,K2428)=1,0,1))</f>
        <v>0</v>
      </c>
      <c r="T2428" s="10" t="str">
        <f>IF(RepPF!$L$4=Lists!$E$2,Lists!$E$2,IF(RepPF!$L$4&lt;&gt;"",IF($C2428=RepPF!$L$4,RepPF!$L$4,0),Lists!$E$2))</f>
        <v>Все объекты</v>
      </c>
    </row>
    <row r="2429" spans="12:20" x14ac:dyDescent="0.25">
      <c r="L2429" s="1">
        <f>IF(OR(B2429=0,B2429=""),0,IF(COUNTIFS(Items!$E:$E,J2429,Items!$F:$F,K2429)+COUNTIFS(Items!$J:$J,J2429,Items!$K:$K,K2429)+COUNTIFS(Items!$O:$O,J2429,Items!$P:$P,K2429)=1,0,1))</f>
        <v>0</v>
      </c>
      <c r="T2429" s="10" t="str">
        <f>IF(RepPF!$L$4=Lists!$E$2,Lists!$E$2,IF(RepPF!$L$4&lt;&gt;"",IF($C2429=RepPF!$L$4,RepPF!$L$4,0),Lists!$E$2))</f>
        <v>Все объекты</v>
      </c>
    </row>
    <row r="2430" spans="12:20" x14ac:dyDescent="0.25">
      <c r="L2430" s="1">
        <f>IF(OR(B2430=0,B2430=""),0,IF(COUNTIFS(Items!$E:$E,J2430,Items!$F:$F,K2430)+COUNTIFS(Items!$J:$J,J2430,Items!$K:$K,K2430)+COUNTIFS(Items!$O:$O,J2430,Items!$P:$P,K2430)=1,0,1))</f>
        <v>0</v>
      </c>
      <c r="T2430" s="10" t="str">
        <f>IF(RepPF!$L$4=Lists!$E$2,Lists!$E$2,IF(RepPF!$L$4&lt;&gt;"",IF($C2430=RepPF!$L$4,RepPF!$L$4,0),Lists!$E$2))</f>
        <v>Все объекты</v>
      </c>
    </row>
    <row r="2431" spans="12:20" x14ac:dyDescent="0.25">
      <c r="L2431" s="1">
        <f>IF(OR(B2431=0,B2431=""),0,IF(COUNTIFS(Items!$E:$E,J2431,Items!$F:$F,K2431)+COUNTIFS(Items!$J:$J,J2431,Items!$K:$K,K2431)+COUNTIFS(Items!$O:$O,J2431,Items!$P:$P,K2431)=1,0,1))</f>
        <v>0</v>
      </c>
      <c r="T2431" s="10" t="str">
        <f>IF(RepPF!$L$4=Lists!$E$2,Lists!$E$2,IF(RepPF!$L$4&lt;&gt;"",IF($C2431=RepPF!$L$4,RepPF!$L$4,0),Lists!$E$2))</f>
        <v>Все объекты</v>
      </c>
    </row>
    <row r="2432" spans="12:20" x14ac:dyDescent="0.25">
      <c r="L2432" s="1">
        <f>IF(OR(B2432=0,B2432=""),0,IF(COUNTIFS(Items!$E:$E,J2432,Items!$F:$F,K2432)+COUNTIFS(Items!$J:$J,J2432,Items!$K:$K,K2432)+COUNTIFS(Items!$O:$O,J2432,Items!$P:$P,K2432)=1,0,1))</f>
        <v>0</v>
      </c>
      <c r="T2432" s="10" t="str">
        <f>IF(RepPF!$L$4=Lists!$E$2,Lists!$E$2,IF(RepPF!$L$4&lt;&gt;"",IF($C2432=RepPF!$L$4,RepPF!$L$4,0),Lists!$E$2))</f>
        <v>Все объекты</v>
      </c>
    </row>
    <row r="2433" spans="12:20" x14ac:dyDescent="0.25">
      <c r="L2433" s="1">
        <f>IF(OR(B2433=0,B2433=""),0,IF(COUNTIFS(Items!$E:$E,J2433,Items!$F:$F,K2433)+COUNTIFS(Items!$J:$J,J2433,Items!$K:$K,K2433)+COUNTIFS(Items!$O:$O,J2433,Items!$P:$P,K2433)=1,0,1))</f>
        <v>0</v>
      </c>
      <c r="T2433" s="10" t="str">
        <f>IF(RepPF!$L$4=Lists!$E$2,Lists!$E$2,IF(RepPF!$L$4&lt;&gt;"",IF($C2433=RepPF!$L$4,RepPF!$L$4,0),Lists!$E$2))</f>
        <v>Все объекты</v>
      </c>
    </row>
    <row r="2434" spans="12:20" x14ac:dyDescent="0.25">
      <c r="L2434" s="1">
        <f>IF(OR(B2434=0,B2434=""),0,IF(COUNTIFS(Items!$E:$E,J2434,Items!$F:$F,K2434)+COUNTIFS(Items!$J:$J,J2434,Items!$K:$K,K2434)+COUNTIFS(Items!$O:$O,J2434,Items!$P:$P,K2434)=1,0,1))</f>
        <v>0</v>
      </c>
      <c r="T2434" s="10" t="str">
        <f>IF(RepPF!$L$4=Lists!$E$2,Lists!$E$2,IF(RepPF!$L$4&lt;&gt;"",IF($C2434=RepPF!$L$4,RepPF!$L$4,0),Lists!$E$2))</f>
        <v>Все объекты</v>
      </c>
    </row>
    <row r="2435" spans="12:20" x14ac:dyDescent="0.25">
      <c r="L2435" s="1">
        <f>IF(OR(B2435=0,B2435=""),0,IF(COUNTIFS(Items!$E:$E,J2435,Items!$F:$F,K2435)+COUNTIFS(Items!$J:$J,J2435,Items!$K:$K,K2435)+COUNTIFS(Items!$O:$O,J2435,Items!$P:$P,K2435)=1,0,1))</f>
        <v>0</v>
      </c>
      <c r="T2435" s="10" t="str">
        <f>IF(RepPF!$L$4=Lists!$E$2,Lists!$E$2,IF(RepPF!$L$4&lt;&gt;"",IF($C2435=RepPF!$L$4,RepPF!$L$4,0),Lists!$E$2))</f>
        <v>Все объекты</v>
      </c>
    </row>
    <row r="2436" spans="12:20" x14ac:dyDescent="0.25">
      <c r="L2436" s="1">
        <f>IF(OR(B2436=0,B2436=""),0,IF(COUNTIFS(Items!$E:$E,J2436,Items!$F:$F,K2436)+COUNTIFS(Items!$J:$J,J2436,Items!$K:$K,K2436)+COUNTIFS(Items!$O:$O,J2436,Items!$P:$P,K2436)=1,0,1))</f>
        <v>0</v>
      </c>
      <c r="T2436" s="10" t="str">
        <f>IF(RepPF!$L$4=Lists!$E$2,Lists!$E$2,IF(RepPF!$L$4&lt;&gt;"",IF($C2436=RepPF!$L$4,RepPF!$L$4,0),Lists!$E$2))</f>
        <v>Все объекты</v>
      </c>
    </row>
    <row r="2437" spans="12:20" x14ac:dyDescent="0.25">
      <c r="L2437" s="1">
        <f>IF(OR(B2437=0,B2437=""),0,IF(COUNTIFS(Items!$E:$E,J2437,Items!$F:$F,K2437)+COUNTIFS(Items!$J:$J,J2437,Items!$K:$K,K2437)+COUNTIFS(Items!$O:$O,J2437,Items!$P:$P,K2437)=1,0,1))</f>
        <v>0</v>
      </c>
      <c r="T2437" s="10" t="str">
        <f>IF(RepPF!$L$4=Lists!$E$2,Lists!$E$2,IF(RepPF!$L$4&lt;&gt;"",IF($C2437=RepPF!$L$4,RepPF!$L$4,0),Lists!$E$2))</f>
        <v>Все объекты</v>
      </c>
    </row>
    <row r="2438" spans="12:20" x14ac:dyDescent="0.25">
      <c r="L2438" s="1">
        <f>IF(OR(B2438=0,B2438=""),0,IF(COUNTIFS(Items!$E:$E,J2438,Items!$F:$F,K2438)+COUNTIFS(Items!$J:$J,J2438,Items!$K:$K,K2438)+COUNTIFS(Items!$O:$O,J2438,Items!$P:$P,K2438)=1,0,1))</f>
        <v>0</v>
      </c>
      <c r="T2438" s="10" t="str">
        <f>IF(RepPF!$L$4=Lists!$E$2,Lists!$E$2,IF(RepPF!$L$4&lt;&gt;"",IF($C2438=RepPF!$L$4,RepPF!$L$4,0),Lists!$E$2))</f>
        <v>Все объекты</v>
      </c>
    </row>
    <row r="2439" spans="12:20" x14ac:dyDescent="0.25">
      <c r="L2439" s="1">
        <f>IF(OR(B2439=0,B2439=""),0,IF(COUNTIFS(Items!$E:$E,J2439,Items!$F:$F,K2439)+COUNTIFS(Items!$J:$J,J2439,Items!$K:$K,K2439)+COUNTIFS(Items!$O:$O,J2439,Items!$P:$P,K2439)=1,0,1))</f>
        <v>0</v>
      </c>
      <c r="T2439" s="10" t="str">
        <f>IF(RepPF!$L$4=Lists!$E$2,Lists!$E$2,IF(RepPF!$L$4&lt;&gt;"",IF($C2439=RepPF!$L$4,RepPF!$L$4,0),Lists!$E$2))</f>
        <v>Все объекты</v>
      </c>
    </row>
    <row r="2440" spans="12:20" x14ac:dyDescent="0.25">
      <c r="L2440" s="1">
        <f>IF(OR(B2440=0,B2440=""),0,IF(COUNTIFS(Items!$E:$E,J2440,Items!$F:$F,K2440)+COUNTIFS(Items!$J:$J,J2440,Items!$K:$K,K2440)+COUNTIFS(Items!$O:$O,J2440,Items!$P:$P,K2440)=1,0,1))</f>
        <v>0</v>
      </c>
      <c r="T2440" s="10" t="str">
        <f>IF(RepPF!$L$4=Lists!$E$2,Lists!$E$2,IF(RepPF!$L$4&lt;&gt;"",IF($C2440=RepPF!$L$4,RepPF!$L$4,0),Lists!$E$2))</f>
        <v>Все объекты</v>
      </c>
    </row>
    <row r="2441" spans="12:20" x14ac:dyDescent="0.25">
      <c r="L2441" s="1">
        <f>IF(OR(B2441=0,B2441=""),0,IF(COUNTIFS(Items!$E:$E,J2441,Items!$F:$F,K2441)+COUNTIFS(Items!$J:$J,J2441,Items!$K:$K,K2441)+COUNTIFS(Items!$O:$O,J2441,Items!$P:$P,K2441)=1,0,1))</f>
        <v>0</v>
      </c>
      <c r="T2441" s="10" t="str">
        <f>IF(RepPF!$L$4=Lists!$E$2,Lists!$E$2,IF(RepPF!$L$4&lt;&gt;"",IF($C2441=RepPF!$L$4,RepPF!$L$4,0),Lists!$E$2))</f>
        <v>Все объекты</v>
      </c>
    </row>
    <row r="2442" spans="12:20" x14ac:dyDescent="0.25">
      <c r="L2442" s="1">
        <f>IF(OR(B2442=0,B2442=""),0,IF(COUNTIFS(Items!$E:$E,J2442,Items!$F:$F,K2442)+COUNTIFS(Items!$J:$J,J2442,Items!$K:$K,K2442)+COUNTIFS(Items!$O:$O,J2442,Items!$P:$P,K2442)=1,0,1))</f>
        <v>0</v>
      </c>
      <c r="T2442" s="10" t="str">
        <f>IF(RepPF!$L$4=Lists!$E$2,Lists!$E$2,IF(RepPF!$L$4&lt;&gt;"",IF($C2442=RepPF!$L$4,RepPF!$L$4,0),Lists!$E$2))</f>
        <v>Все объекты</v>
      </c>
    </row>
    <row r="2443" spans="12:20" x14ac:dyDescent="0.25">
      <c r="L2443" s="1">
        <f>IF(OR(B2443=0,B2443=""),0,IF(COUNTIFS(Items!$E:$E,J2443,Items!$F:$F,K2443)+COUNTIFS(Items!$J:$J,J2443,Items!$K:$K,K2443)+COUNTIFS(Items!$O:$O,J2443,Items!$P:$P,K2443)=1,0,1))</f>
        <v>0</v>
      </c>
      <c r="T2443" s="10" t="str">
        <f>IF(RepPF!$L$4=Lists!$E$2,Lists!$E$2,IF(RepPF!$L$4&lt;&gt;"",IF($C2443=RepPF!$L$4,RepPF!$L$4,0),Lists!$E$2))</f>
        <v>Все объекты</v>
      </c>
    </row>
    <row r="2444" spans="12:20" x14ac:dyDescent="0.25">
      <c r="L2444" s="1">
        <f>IF(OR(B2444=0,B2444=""),0,IF(COUNTIFS(Items!$E:$E,J2444,Items!$F:$F,K2444)+COUNTIFS(Items!$J:$J,J2444,Items!$K:$K,K2444)+COUNTIFS(Items!$O:$O,J2444,Items!$P:$P,K2444)=1,0,1))</f>
        <v>0</v>
      </c>
      <c r="T2444" s="10" t="str">
        <f>IF(RepPF!$L$4=Lists!$E$2,Lists!$E$2,IF(RepPF!$L$4&lt;&gt;"",IF($C2444=RepPF!$L$4,RepPF!$L$4,0),Lists!$E$2))</f>
        <v>Все объекты</v>
      </c>
    </row>
    <row r="2445" spans="12:20" x14ac:dyDescent="0.25">
      <c r="L2445" s="1">
        <f>IF(OR(B2445=0,B2445=""),0,IF(COUNTIFS(Items!$E:$E,J2445,Items!$F:$F,K2445)+COUNTIFS(Items!$J:$J,J2445,Items!$K:$K,K2445)+COUNTIFS(Items!$O:$O,J2445,Items!$P:$P,K2445)=1,0,1))</f>
        <v>0</v>
      </c>
      <c r="T2445" s="10" t="str">
        <f>IF(RepPF!$L$4=Lists!$E$2,Lists!$E$2,IF(RepPF!$L$4&lt;&gt;"",IF($C2445=RepPF!$L$4,RepPF!$L$4,0),Lists!$E$2))</f>
        <v>Все объекты</v>
      </c>
    </row>
    <row r="2446" spans="12:20" x14ac:dyDescent="0.25">
      <c r="L2446" s="1">
        <f>IF(OR(B2446=0,B2446=""),0,IF(COUNTIFS(Items!$E:$E,J2446,Items!$F:$F,K2446)+COUNTIFS(Items!$J:$J,J2446,Items!$K:$K,K2446)+COUNTIFS(Items!$O:$O,J2446,Items!$P:$P,K2446)=1,0,1))</f>
        <v>0</v>
      </c>
      <c r="T2446" s="10" t="str">
        <f>IF(RepPF!$L$4=Lists!$E$2,Lists!$E$2,IF(RepPF!$L$4&lt;&gt;"",IF($C2446=RepPF!$L$4,RepPF!$L$4,0),Lists!$E$2))</f>
        <v>Все объекты</v>
      </c>
    </row>
    <row r="2447" spans="12:20" x14ac:dyDescent="0.25">
      <c r="L2447" s="1">
        <f>IF(OR(B2447=0,B2447=""),0,IF(COUNTIFS(Items!$E:$E,J2447,Items!$F:$F,K2447)+COUNTIFS(Items!$J:$J,J2447,Items!$K:$K,K2447)+COUNTIFS(Items!$O:$O,J2447,Items!$P:$P,K2447)=1,0,1))</f>
        <v>0</v>
      </c>
      <c r="T2447" s="10" t="str">
        <f>IF(RepPF!$L$4=Lists!$E$2,Lists!$E$2,IF(RepPF!$L$4&lt;&gt;"",IF($C2447=RepPF!$L$4,RepPF!$L$4,0),Lists!$E$2))</f>
        <v>Все объекты</v>
      </c>
    </row>
    <row r="2448" spans="12:20" x14ac:dyDescent="0.25">
      <c r="L2448" s="1">
        <f>IF(OR(B2448=0,B2448=""),0,IF(COUNTIFS(Items!$E:$E,J2448,Items!$F:$F,K2448)+COUNTIFS(Items!$J:$J,J2448,Items!$K:$K,K2448)+COUNTIFS(Items!$O:$O,J2448,Items!$P:$P,K2448)=1,0,1))</f>
        <v>0</v>
      </c>
      <c r="T2448" s="10" t="str">
        <f>IF(RepPF!$L$4=Lists!$E$2,Lists!$E$2,IF(RepPF!$L$4&lt;&gt;"",IF($C2448=RepPF!$L$4,RepPF!$L$4,0),Lists!$E$2))</f>
        <v>Все объекты</v>
      </c>
    </row>
    <row r="2449" spans="12:20" x14ac:dyDescent="0.25">
      <c r="L2449" s="1">
        <f>IF(OR(B2449=0,B2449=""),0,IF(COUNTIFS(Items!$E:$E,J2449,Items!$F:$F,K2449)+COUNTIFS(Items!$J:$J,J2449,Items!$K:$K,K2449)+COUNTIFS(Items!$O:$O,J2449,Items!$P:$P,K2449)=1,0,1))</f>
        <v>0</v>
      </c>
      <c r="T2449" s="10" t="str">
        <f>IF(RepPF!$L$4=Lists!$E$2,Lists!$E$2,IF(RepPF!$L$4&lt;&gt;"",IF($C2449=RepPF!$L$4,RepPF!$L$4,0),Lists!$E$2))</f>
        <v>Все объекты</v>
      </c>
    </row>
    <row r="2450" spans="12:20" x14ac:dyDescent="0.25">
      <c r="L2450" s="1">
        <f>IF(OR(B2450=0,B2450=""),0,IF(COUNTIFS(Items!$E:$E,J2450,Items!$F:$F,K2450)+COUNTIFS(Items!$J:$J,J2450,Items!$K:$K,K2450)+COUNTIFS(Items!$O:$O,J2450,Items!$P:$P,K2450)=1,0,1))</f>
        <v>0</v>
      </c>
      <c r="T2450" s="10" t="str">
        <f>IF(RepPF!$L$4=Lists!$E$2,Lists!$E$2,IF(RepPF!$L$4&lt;&gt;"",IF($C2450=RepPF!$L$4,RepPF!$L$4,0),Lists!$E$2))</f>
        <v>Все объекты</v>
      </c>
    </row>
    <row r="2451" spans="12:20" x14ac:dyDescent="0.25">
      <c r="L2451" s="1">
        <f>IF(OR(B2451=0,B2451=""),0,IF(COUNTIFS(Items!$E:$E,J2451,Items!$F:$F,K2451)+COUNTIFS(Items!$J:$J,J2451,Items!$K:$K,K2451)+COUNTIFS(Items!$O:$O,J2451,Items!$P:$P,K2451)=1,0,1))</f>
        <v>0</v>
      </c>
      <c r="T2451" s="10" t="str">
        <f>IF(RepPF!$L$4=Lists!$E$2,Lists!$E$2,IF(RepPF!$L$4&lt;&gt;"",IF($C2451=RepPF!$L$4,RepPF!$L$4,0),Lists!$E$2))</f>
        <v>Все объекты</v>
      </c>
    </row>
    <row r="2452" spans="12:20" x14ac:dyDescent="0.25">
      <c r="L2452" s="1">
        <f>IF(OR(B2452=0,B2452=""),0,IF(COUNTIFS(Items!$E:$E,J2452,Items!$F:$F,K2452)+COUNTIFS(Items!$J:$J,J2452,Items!$K:$K,K2452)+COUNTIFS(Items!$O:$O,J2452,Items!$P:$P,K2452)=1,0,1))</f>
        <v>0</v>
      </c>
      <c r="T2452" s="10" t="str">
        <f>IF(RepPF!$L$4=Lists!$E$2,Lists!$E$2,IF(RepPF!$L$4&lt;&gt;"",IF($C2452=RepPF!$L$4,RepPF!$L$4,0),Lists!$E$2))</f>
        <v>Все объекты</v>
      </c>
    </row>
    <row r="2453" spans="12:20" x14ac:dyDescent="0.25">
      <c r="L2453" s="1">
        <f>IF(OR(B2453=0,B2453=""),0,IF(COUNTIFS(Items!$E:$E,J2453,Items!$F:$F,K2453)+COUNTIFS(Items!$J:$J,J2453,Items!$K:$K,K2453)+COUNTIFS(Items!$O:$O,J2453,Items!$P:$P,K2453)=1,0,1))</f>
        <v>0</v>
      </c>
      <c r="T2453" s="10" t="str">
        <f>IF(RepPF!$L$4=Lists!$E$2,Lists!$E$2,IF(RepPF!$L$4&lt;&gt;"",IF($C2453=RepPF!$L$4,RepPF!$L$4,0),Lists!$E$2))</f>
        <v>Все объекты</v>
      </c>
    </row>
    <row r="2454" spans="12:20" x14ac:dyDescent="0.25">
      <c r="L2454" s="1">
        <f>IF(OR(B2454=0,B2454=""),0,IF(COUNTIFS(Items!$E:$E,J2454,Items!$F:$F,K2454)+COUNTIFS(Items!$J:$J,J2454,Items!$K:$K,K2454)+COUNTIFS(Items!$O:$O,J2454,Items!$P:$P,K2454)=1,0,1))</f>
        <v>0</v>
      </c>
      <c r="T2454" s="10" t="str">
        <f>IF(RepPF!$L$4=Lists!$E$2,Lists!$E$2,IF(RepPF!$L$4&lt;&gt;"",IF($C2454=RepPF!$L$4,RepPF!$L$4,0),Lists!$E$2))</f>
        <v>Все объекты</v>
      </c>
    </row>
    <row r="2455" spans="12:20" x14ac:dyDescent="0.25">
      <c r="L2455" s="1">
        <f>IF(OR(B2455=0,B2455=""),0,IF(COUNTIFS(Items!$E:$E,J2455,Items!$F:$F,K2455)+COUNTIFS(Items!$J:$J,J2455,Items!$K:$K,K2455)+COUNTIFS(Items!$O:$O,J2455,Items!$P:$P,K2455)=1,0,1))</f>
        <v>0</v>
      </c>
      <c r="T2455" s="10" t="str">
        <f>IF(RepPF!$L$4=Lists!$E$2,Lists!$E$2,IF(RepPF!$L$4&lt;&gt;"",IF($C2455=RepPF!$L$4,RepPF!$L$4,0),Lists!$E$2))</f>
        <v>Все объекты</v>
      </c>
    </row>
    <row r="2456" spans="12:20" x14ac:dyDescent="0.25">
      <c r="L2456" s="1">
        <f>IF(OR(B2456=0,B2456=""),0,IF(COUNTIFS(Items!$E:$E,J2456,Items!$F:$F,K2456)+COUNTIFS(Items!$J:$J,J2456,Items!$K:$K,K2456)+COUNTIFS(Items!$O:$O,J2456,Items!$P:$P,K2456)=1,0,1))</f>
        <v>0</v>
      </c>
      <c r="T2456" s="10" t="str">
        <f>IF(RepPF!$L$4=Lists!$E$2,Lists!$E$2,IF(RepPF!$L$4&lt;&gt;"",IF($C2456=RepPF!$L$4,RepPF!$L$4,0),Lists!$E$2))</f>
        <v>Все объекты</v>
      </c>
    </row>
    <row r="2457" spans="12:20" x14ac:dyDescent="0.25">
      <c r="L2457" s="1">
        <f>IF(OR(B2457=0,B2457=""),0,IF(COUNTIFS(Items!$E:$E,J2457,Items!$F:$F,K2457)+COUNTIFS(Items!$J:$J,J2457,Items!$K:$K,K2457)+COUNTIFS(Items!$O:$O,J2457,Items!$P:$P,K2457)=1,0,1))</f>
        <v>0</v>
      </c>
      <c r="T2457" s="10" t="str">
        <f>IF(RepPF!$L$4=Lists!$E$2,Lists!$E$2,IF(RepPF!$L$4&lt;&gt;"",IF($C2457=RepPF!$L$4,RepPF!$L$4,0),Lists!$E$2))</f>
        <v>Все объекты</v>
      </c>
    </row>
    <row r="2458" spans="12:20" x14ac:dyDescent="0.25">
      <c r="L2458" s="1">
        <f>IF(OR(B2458=0,B2458=""),0,IF(COUNTIFS(Items!$E:$E,J2458,Items!$F:$F,K2458)+COUNTIFS(Items!$J:$J,J2458,Items!$K:$K,K2458)+COUNTIFS(Items!$O:$O,J2458,Items!$P:$P,K2458)=1,0,1))</f>
        <v>0</v>
      </c>
      <c r="T2458" s="10" t="str">
        <f>IF(RepPF!$L$4=Lists!$E$2,Lists!$E$2,IF(RepPF!$L$4&lt;&gt;"",IF($C2458=RepPF!$L$4,RepPF!$L$4,0),Lists!$E$2))</f>
        <v>Все объекты</v>
      </c>
    </row>
    <row r="2459" spans="12:20" x14ac:dyDescent="0.25">
      <c r="L2459" s="1">
        <f>IF(OR(B2459=0,B2459=""),0,IF(COUNTIFS(Items!$E:$E,J2459,Items!$F:$F,K2459)+COUNTIFS(Items!$J:$J,J2459,Items!$K:$K,K2459)+COUNTIFS(Items!$O:$O,J2459,Items!$P:$P,K2459)=1,0,1))</f>
        <v>0</v>
      </c>
      <c r="T2459" s="10" t="str">
        <f>IF(RepPF!$L$4=Lists!$E$2,Lists!$E$2,IF(RepPF!$L$4&lt;&gt;"",IF($C2459=RepPF!$L$4,RepPF!$L$4,0),Lists!$E$2))</f>
        <v>Все объекты</v>
      </c>
    </row>
    <row r="2460" spans="12:20" x14ac:dyDescent="0.25">
      <c r="L2460" s="1">
        <f>IF(OR(B2460=0,B2460=""),0,IF(COUNTIFS(Items!$E:$E,J2460,Items!$F:$F,K2460)+COUNTIFS(Items!$J:$J,J2460,Items!$K:$K,K2460)+COUNTIFS(Items!$O:$O,J2460,Items!$P:$P,K2460)=1,0,1))</f>
        <v>0</v>
      </c>
      <c r="T2460" s="10" t="str">
        <f>IF(RepPF!$L$4=Lists!$E$2,Lists!$E$2,IF(RepPF!$L$4&lt;&gt;"",IF($C2460=RepPF!$L$4,RepPF!$L$4,0),Lists!$E$2))</f>
        <v>Все объекты</v>
      </c>
    </row>
    <row r="2461" spans="12:20" x14ac:dyDescent="0.25">
      <c r="L2461" s="1">
        <f>IF(OR(B2461=0,B2461=""),0,IF(COUNTIFS(Items!$E:$E,J2461,Items!$F:$F,K2461)+COUNTIFS(Items!$J:$J,J2461,Items!$K:$K,K2461)+COUNTIFS(Items!$O:$O,J2461,Items!$P:$P,K2461)=1,0,1))</f>
        <v>0</v>
      </c>
      <c r="T2461" s="10" t="str">
        <f>IF(RepPF!$L$4=Lists!$E$2,Lists!$E$2,IF(RepPF!$L$4&lt;&gt;"",IF($C2461=RepPF!$L$4,RepPF!$L$4,0),Lists!$E$2))</f>
        <v>Все объекты</v>
      </c>
    </row>
    <row r="2462" spans="12:20" x14ac:dyDescent="0.25">
      <c r="L2462" s="1">
        <f>IF(OR(B2462=0,B2462=""),0,IF(COUNTIFS(Items!$E:$E,J2462,Items!$F:$F,K2462)+COUNTIFS(Items!$J:$J,J2462,Items!$K:$K,K2462)+COUNTIFS(Items!$O:$O,J2462,Items!$P:$P,K2462)=1,0,1))</f>
        <v>0</v>
      </c>
      <c r="T2462" s="10" t="str">
        <f>IF(RepPF!$L$4=Lists!$E$2,Lists!$E$2,IF(RepPF!$L$4&lt;&gt;"",IF($C2462=RepPF!$L$4,RepPF!$L$4,0),Lists!$E$2))</f>
        <v>Все объекты</v>
      </c>
    </row>
    <row r="2463" spans="12:20" x14ac:dyDescent="0.25">
      <c r="L2463" s="1">
        <f>IF(OR(B2463=0,B2463=""),0,IF(COUNTIFS(Items!$E:$E,J2463,Items!$F:$F,K2463)+COUNTIFS(Items!$J:$J,J2463,Items!$K:$K,K2463)+COUNTIFS(Items!$O:$O,J2463,Items!$P:$P,K2463)=1,0,1))</f>
        <v>0</v>
      </c>
      <c r="T2463" s="10" t="str">
        <f>IF(RepPF!$L$4=Lists!$E$2,Lists!$E$2,IF(RepPF!$L$4&lt;&gt;"",IF($C2463=RepPF!$L$4,RepPF!$L$4,0),Lists!$E$2))</f>
        <v>Все объекты</v>
      </c>
    </row>
    <row r="2464" spans="12:20" x14ac:dyDescent="0.25">
      <c r="L2464" s="1">
        <f>IF(OR(B2464=0,B2464=""),0,IF(COUNTIFS(Items!$E:$E,J2464,Items!$F:$F,K2464)+COUNTIFS(Items!$J:$J,J2464,Items!$K:$K,K2464)+COUNTIFS(Items!$O:$O,J2464,Items!$P:$P,K2464)=1,0,1))</f>
        <v>0</v>
      </c>
      <c r="T2464" s="10" t="str">
        <f>IF(RepPF!$L$4=Lists!$E$2,Lists!$E$2,IF(RepPF!$L$4&lt;&gt;"",IF($C2464=RepPF!$L$4,RepPF!$L$4,0),Lists!$E$2))</f>
        <v>Все объекты</v>
      </c>
    </row>
    <row r="2465" spans="12:20" x14ac:dyDescent="0.25">
      <c r="L2465" s="1">
        <f>IF(OR(B2465=0,B2465=""),0,IF(COUNTIFS(Items!$E:$E,J2465,Items!$F:$F,K2465)+COUNTIFS(Items!$J:$J,J2465,Items!$K:$K,K2465)+COUNTIFS(Items!$O:$O,J2465,Items!$P:$P,K2465)=1,0,1))</f>
        <v>0</v>
      </c>
      <c r="T2465" s="10" t="str">
        <f>IF(RepPF!$L$4=Lists!$E$2,Lists!$E$2,IF(RepPF!$L$4&lt;&gt;"",IF($C2465=RepPF!$L$4,RepPF!$L$4,0),Lists!$E$2))</f>
        <v>Все объекты</v>
      </c>
    </row>
    <row r="2466" spans="12:20" x14ac:dyDescent="0.25">
      <c r="L2466" s="1">
        <f>IF(OR(B2466=0,B2466=""),0,IF(COUNTIFS(Items!$E:$E,J2466,Items!$F:$F,K2466)+COUNTIFS(Items!$J:$J,J2466,Items!$K:$K,K2466)+COUNTIFS(Items!$O:$O,J2466,Items!$P:$P,K2466)=1,0,1))</f>
        <v>0</v>
      </c>
      <c r="T2466" s="10" t="str">
        <f>IF(RepPF!$L$4=Lists!$E$2,Lists!$E$2,IF(RepPF!$L$4&lt;&gt;"",IF($C2466=RepPF!$L$4,RepPF!$L$4,0),Lists!$E$2))</f>
        <v>Все объекты</v>
      </c>
    </row>
    <row r="2467" spans="12:20" x14ac:dyDescent="0.25">
      <c r="L2467" s="1">
        <f>IF(OR(B2467=0,B2467=""),0,IF(COUNTIFS(Items!$E:$E,J2467,Items!$F:$F,K2467)+COUNTIFS(Items!$J:$J,J2467,Items!$K:$K,K2467)+COUNTIFS(Items!$O:$O,J2467,Items!$P:$P,K2467)=1,0,1))</f>
        <v>0</v>
      </c>
      <c r="T2467" s="10" t="str">
        <f>IF(RepPF!$L$4=Lists!$E$2,Lists!$E$2,IF(RepPF!$L$4&lt;&gt;"",IF($C2467=RepPF!$L$4,RepPF!$L$4,0),Lists!$E$2))</f>
        <v>Все объекты</v>
      </c>
    </row>
    <row r="2468" spans="12:20" x14ac:dyDescent="0.25">
      <c r="L2468" s="1">
        <f>IF(OR(B2468=0,B2468=""),0,IF(COUNTIFS(Items!$E:$E,J2468,Items!$F:$F,K2468)+COUNTIFS(Items!$J:$J,J2468,Items!$K:$K,K2468)+COUNTIFS(Items!$O:$O,J2468,Items!$P:$P,K2468)=1,0,1))</f>
        <v>0</v>
      </c>
      <c r="T2468" s="10" t="str">
        <f>IF(RepPF!$L$4=Lists!$E$2,Lists!$E$2,IF(RepPF!$L$4&lt;&gt;"",IF($C2468=RepPF!$L$4,RepPF!$L$4,0),Lists!$E$2))</f>
        <v>Все объекты</v>
      </c>
    </row>
    <row r="2469" spans="12:20" x14ac:dyDescent="0.25">
      <c r="L2469" s="1">
        <f>IF(OR(B2469=0,B2469=""),0,IF(COUNTIFS(Items!$E:$E,J2469,Items!$F:$F,K2469)+COUNTIFS(Items!$J:$J,J2469,Items!$K:$K,K2469)+COUNTIFS(Items!$O:$O,J2469,Items!$P:$P,K2469)=1,0,1))</f>
        <v>0</v>
      </c>
      <c r="T2469" s="10" t="str">
        <f>IF(RepPF!$L$4=Lists!$E$2,Lists!$E$2,IF(RepPF!$L$4&lt;&gt;"",IF($C2469=RepPF!$L$4,RepPF!$L$4,0),Lists!$E$2))</f>
        <v>Все объекты</v>
      </c>
    </row>
    <row r="2470" spans="12:20" x14ac:dyDescent="0.25">
      <c r="L2470" s="1">
        <f>IF(OR(B2470=0,B2470=""),0,IF(COUNTIFS(Items!$E:$E,J2470,Items!$F:$F,K2470)+COUNTIFS(Items!$J:$J,J2470,Items!$K:$K,K2470)+COUNTIFS(Items!$O:$O,J2470,Items!$P:$P,K2470)=1,0,1))</f>
        <v>0</v>
      </c>
      <c r="T2470" s="10" t="str">
        <f>IF(RepPF!$L$4=Lists!$E$2,Lists!$E$2,IF(RepPF!$L$4&lt;&gt;"",IF($C2470=RepPF!$L$4,RepPF!$L$4,0),Lists!$E$2))</f>
        <v>Все объекты</v>
      </c>
    </row>
    <row r="2471" spans="12:20" x14ac:dyDescent="0.25">
      <c r="L2471" s="1">
        <f>IF(OR(B2471=0,B2471=""),0,IF(COUNTIFS(Items!$E:$E,J2471,Items!$F:$F,K2471)+COUNTIFS(Items!$J:$J,J2471,Items!$K:$K,K2471)+COUNTIFS(Items!$O:$O,J2471,Items!$P:$P,K2471)=1,0,1))</f>
        <v>0</v>
      </c>
      <c r="T2471" s="10" t="str">
        <f>IF(RepPF!$L$4=Lists!$E$2,Lists!$E$2,IF(RepPF!$L$4&lt;&gt;"",IF($C2471=RepPF!$L$4,RepPF!$L$4,0),Lists!$E$2))</f>
        <v>Все объекты</v>
      </c>
    </row>
    <row r="2472" spans="12:20" x14ac:dyDescent="0.25">
      <c r="L2472" s="1">
        <f>IF(OR(B2472=0,B2472=""),0,IF(COUNTIFS(Items!$E:$E,J2472,Items!$F:$F,K2472)+COUNTIFS(Items!$J:$J,J2472,Items!$K:$K,K2472)+COUNTIFS(Items!$O:$O,J2472,Items!$P:$P,K2472)=1,0,1))</f>
        <v>0</v>
      </c>
      <c r="T2472" s="10" t="str">
        <f>IF(RepPF!$L$4=Lists!$E$2,Lists!$E$2,IF(RepPF!$L$4&lt;&gt;"",IF($C2472=RepPF!$L$4,RepPF!$L$4,0),Lists!$E$2))</f>
        <v>Все объекты</v>
      </c>
    </row>
    <row r="2473" spans="12:20" x14ac:dyDescent="0.25">
      <c r="L2473" s="1">
        <f>IF(OR(B2473=0,B2473=""),0,IF(COUNTIFS(Items!$E:$E,J2473,Items!$F:$F,K2473)+COUNTIFS(Items!$J:$J,J2473,Items!$K:$K,K2473)+COUNTIFS(Items!$O:$O,J2473,Items!$P:$P,K2473)=1,0,1))</f>
        <v>0</v>
      </c>
      <c r="T2473" s="10" t="str">
        <f>IF(RepPF!$L$4=Lists!$E$2,Lists!$E$2,IF(RepPF!$L$4&lt;&gt;"",IF($C2473=RepPF!$L$4,RepPF!$L$4,0),Lists!$E$2))</f>
        <v>Все объекты</v>
      </c>
    </row>
    <row r="2474" spans="12:20" x14ac:dyDescent="0.25">
      <c r="L2474" s="1">
        <f>IF(OR(B2474=0,B2474=""),0,IF(COUNTIFS(Items!$E:$E,J2474,Items!$F:$F,K2474)+COUNTIFS(Items!$J:$J,J2474,Items!$K:$K,K2474)+COUNTIFS(Items!$O:$O,J2474,Items!$P:$P,K2474)=1,0,1))</f>
        <v>0</v>
      </c>
      <c r="T2474" s="10" t="str">
        <f>IF(RepPF!$L$4=Lists!$E$2,Lists!$E$2,IF(RepPF!$L$4&lt;&gt;"",IF($C2474=RepPF!$L$4,RepPF!$L$4,0),Lists!$E$2))</f>
        <v>Все объекты</v>
      </c>
    </row>
    <row r="2475" spans="12:20" x14ac:dyDescent="0.25">
      <c r="L2475" s="1">
        <f>IF(OR(B2475=0,B2475=""),0,IF(COUNTIFS(Items!$E:$E,J2475,Items!$F:$F,K2475)+COUNTIFS(Items!$J:$J,J2475,Items!$K:$K,K2475)+COUNTIFS(Items!$O:$O,J2475,Items!$P:$P,K2475)=1,0,1))</f>
        <v>0</v>
      </c>
      <c r="T2475" s="10" t="str">
        <f>IF(RepPF!$L$4=Lists!$E$2,Lists!$E$2,IF(RepPF!$L$4&lt;&gt;"",IF($C2475=RepPF!$L$4,RepPF!$L$4,0),Lists!$E$2))</f>
        <v>Все объекты</v>
      </c>
    </row>
    <row r="2476" spans="12:20" x14ac:dyDescent="0.25">
      <c r="L2476" s="1">
        <f>IF(OR(B2476=0,B2476=""),0,IF(COUNTIFS(Items!$E:$E,J2476,Items!$F:$F,K2476)+COUNTIFS(Items!$J:$J,J2476,Items!$K:$K,K2476)+COUNTIFS(Items!$O:$O,J2476,Items!$P:$P,K2476)=1,0,1))</f>
        <v>0</v>
      </c>
      <c r="T2476" s="10" t="str">
        <f>IF(RepPF!$L$4=Lists!$E$2,Lists!$E$2,IF(RepPF!$L$4&lt;&gt;"",IF($C2476=RepPF!$L$4,RepPF!$L$4,0),Lists!$E$2))</f>
        <v>Все объекты</v>
      </c>
    </row>
    <row r="2477" spans="12:20" x14ac:dyDescent="0.25">
      <c r="L2477" s="1">
        <f>IF(OR(B2477=0,B2477=""),0,IF(COUNTIFS(Items!$E:$E,J2477,Items!$F:$F,K2477)+COUNTIFS(Items!$J:$J,J2477,Items!$K:$K,K2477)+COUNTIFS(Items!$O:$O,J2477,Items!$P:$P,K2477)=1,0,1))</f>
        <v>0</v>
      </c>
      <c r="T2477" s="10" t="str">
        <f>IF(RepPF!$L$4=Lists!$E$2,Lists!$E$2,IF(RepPF!$L$4&lt;&gt;"",IF($C2477=RepPF!$L$4,RepPF!$L$4,0),Lists!$E$2))</f>
        <v>Все объекты</v>
      </c>
    </row>
    <row r="2478" spans="12:20" x14ac:dyDescent="0.25">
      <c r="L2478" s="1">
        <f>IF(OR(B2478=0,B2478=""),0,IF(COUNTIFS(Items!$E:$E,J2478,Items!$F:$F,K2478)+COUNTIFS(Items!$J:$J,J2478,Items!$K:$K,K2478)+COUNTIFS(Items!$O:$O,J2478,Items!$P:$P,K2478)=1,0,1))</f>
        <v>0</v>
      </c>
      <c r="T2478" s="10" t="str">
        <f>IF(RepPF!$L$4=Lists!$E$2,Lists!$E$2,IF(RepPF!$L$4&lt;&gt;"",IF($C2478=RepPF!$L$4,RepPF!$L$4,0),Lists!$E$2))</f>
        <v>Все объекты</v>
      </c>
    </row>
    <row r="2479" spans="12:20" x14ac:dyDescent="0.25">
      <c r="L2479" s="1">
        <f>IF(OR(B2479=0,B2479=""),0,IF(COUNTIFS(Items!$E:$E,J2479,Items!$F:$F,K2479)+COUNTIFS(Items!$J:$J,J2479,Items!$K:$K,K2479)+COUNTIFS(Items!$O:$O,J2479,Items!$P:$P,K2479)=1,0,1))</f>
        <v>0</v>
      </c>
      <c r="T2479" s="10" t="str">
        <f>IF(RepPF!$L$4=Lists!$E$2,Lists!$E$2,IF(RepPF!$L$4&lt;&gt;"",IF($C2479=RepPF!$L$4,RepPF!$L$4,0),Lists!$E$2))</f>
        <v>Все объекты</v>
      </c>
    </row>
    <row r="2480" spans="12:20" x14ac:dyDescent="0.25">
      <c r="L2480" s="1">
        <f>IF(OR(B2480=0,B2480=""),0,IF(COUNTIFS(Items!$E:$E,J2480,Items!$F:$F,K2480)+COUNTIFS(Items!$J:$J,J2480,Items!$K:$K,K2480)+COUNTIFS(Items!$O:$O,J2480,Items!$P:$P,K2480)=1,0,1))</f>
        <v>0</v>
      </c>
      <c r="T2480" s="10" t="str">
        <f>IF(RepPF!$L$4=Lists!$E$2,Lists!$E$2,IF(RepPF!$L$4&lt;&gt;"",IF($C2480=RepPF!$L$4,RepPF!$L$4,0),Lists!$E$2))</f>
        <v>Все объекты</v>
      </c>
    </row>
    <row r="2481" spans="12:20" x14ac:dyDescent="0.25">
      <c r="L2481" s="1">
        <f>IF(OR(B2481=0,B2481=""),0,IF(COUNTIFS(Items!$E:$E,J2481,Items!$F:$F,K2481)+COUNTIFS(Items!$J:$J,J2481,Items!$K:$K,K2481)+COUNTIFS(Items!$O:$O,J2481,Items!$P:$P,K2481)=1,0,1))</f>
        <v>0</v>
      </c>
      <c r="T2481" s="10" t="str">
        <f>IF(RepPF!$L$4=Lists!$E$2,Lists!$E$2,IF(RepPF!$L$4&lt;&gt;"",IF($C2481=RepPF!$L$4,RepPF!$L$4,0),Lists!$E$2))</f>
        <v>Все объекты</v>
      </c>
    </row>
    <row r="2482" spans="12:20" x14ac:dyDescent="0.25">
      <c r="L2482" s="1">
        <f>IF(OR(B2482=0,B2482=""),0,IF(COUNTIFS(Items!$E:$E,J2482,Items!$F:$F,K2482)+COUNTIFS(Items!$J:$J,J2482,Items!$K:$K,K2482)+COUNTIFS(Items!$O:$O,J2482,Items!$P:$P,K2482)=1,0,1))</f>
        <v>0</v>
      </c>
      <c r="T2482" s="10" t="str">
        <f>IF(RepPF!$L$4=Lists!$E$2,Lists!$E$2,IF(RepPF!$L$4&lt;&gt;"",IF($C2482=RepPF!$L$4,RepPF!$L$4,0),Lists!$E$2))</f>
        <v>Все объекты</v>
      </c>
    </row>
    <row r="2483" spans="12:20" x14ac:dyDescent="0.25">
      <c r="L2483" s="1">
        <f>IF(OR(B2483=0,B2483=""),0,IF(COUNTIFS(Items!$E:$E,J2483,Items!$F:$F,K2483)+COUNTIFS(Items!$J:$J,J2483,Items!$K:$K,K2483)+COUNTIFS(Items!$O:$O,J2483,Items!$P:$P,K2483)=1,0,1))</f>
        <v>0</v>
      </c>
      <c r="T2483" s="10" t="str">
        <f>IF(RepPF!$L$4=Lists!$E$2,Lists!$E$2,IF(RepPF!$L$4&lt;&gt;"",IF($C2483=RepPF!$L$4,RepPF!$L$4,0),Lists!$E$2))</f>
        <v>Все объекты</v>
      </c>
    </row>
    <row r="2484" spans="12:20" x14ac:dyDescent="0.25">
      <c r="L2484" s="1">
        <f>IF(OR(B2484=0,B2484=""),0,IF(COUNTIFS(Items!$E:$E,J2484,Items!$F:$F,K2484)+COUNTIFS(Items!$J:$J,J2484,Items!$K:$K,K2484)+COUNTIFS(Items!$O:$O,J2484,Items!$P:$P,K2484)=1,0,1))</f>
        <v>0</v>
      </c>
      <c r="T2484" s="10" t="str">
        <f>IF(RepPF!$L$4=Lists!$E$2,Lists!$E$2,IF(RepPF!$L$4&lt;&gt;"",IF($C2484=RepPF!$L$4,RepPF!$L$4,0),Lists!$E$2))</f>
        <v>Все объекты</v>
      </c>
    </row>
    <row r="2485" spans="12:20" x14ac:dyDescent="0.25">
      <c r="L2485" s="1">
        <f>IF(OR(B2485=0,B2485=""),0,IF(COUNTIFS(Items!$E:$E,J2485,Items!$F:$F,K2485)+COUNTIFS(Items!$J:$J,J2485,Items!$K:$K,K2485)+COUNTIFS(Items!$O:$O,J2485,Items!$P:$P,K2485)=1,0,1))</f>
        <v>0</v>
      </c>
      <c r="T2485" s="10" t="str">
        <f>IF(RepPF!$L$4=Lists!$E$2,Lists!$E$2,IF(RepPF!$L$4&lt;&gt;"",IF($C2485=RepPF!$L$4,RepPF!$L$4,0),Lists!$E$2))</f>
        <v>Все объекты</v>
      </c>
    </row>
    <row r="2486" spans="12:20" x14ac:dyDescent="0.25">
      <c r="L2486" s="1">
        <f>IF(OR(B2486=0,B2486=""),0,IF(COUNTIFS(Items!$E:$E,J2486,Items!$F:$F,K2486)+COUNTIFS(Items!$J:$J,J2486,Items!$K:$K,K2486)+COUNTIFS(Items!$O:$O,J2486,Items!$P:$P,K2486)=1,0,1))</f>
        <v>0</v>
      </c>
      <c r="T2486" s="10" t="str">
        <f>IF(RepPF!$L$4=Lists!$E$2,Lists!$E$2,IF(RepPF!$L$4&lt;&gt;"",IF($C2486=RepPF!$L$4,RepPF!$L$4,0),Lists!$E$2))</f>
        <v>Все объекты</v>
      </c>
    </row>
    <row r="2487" spans="12:20" x14ac:dyDescent="0.25">
      <c r="L2487" s="1">
        <f>IF(OR(B2487=0,B2487=""),0,IF(COUNTIFS(Items!$E:$E,J2487,Items!$F:$F,K2487)+COUNTIFS(Items!$J:$J,J2487,Items!$K:$K,K2487)+COUNTIFS(Items!$O:$O,J2487,Items!$P:$P,K2487)=1,0,1))</f>
        <v>0</v>
      </c>
      <c r="T2487" s="10" t="str">
        <f>IF(RepPF!$L$4=Lists!$E$2,Lists!$E$2,IF(RepPF!$L$4&lt;&gt;"",IF($C2487=RepPF!$L$4,RepPF!$L$4,0),Lists!$E$2))</f>
        <v>Все объекты</v>
      </c>
    </row>
    <row r="2488" spans="12:20" x14ac:dyDescent="0.25">
      <c r="L2488" s="1">
        <f>IF(OR(B2488=0,B2488=""),0,IF(COUNTIFS(Items!$E:$E,J2488,Items!$F:$F,K2488)+COUNTIFS(Items!$J:$J,J2488,Items!$K:$K,K2488)+COUNTIFS(Items!$O:$O,J2488,Items!$P:$P,K2488)=1,0,1))</f>
        <v>0</v>
      </c>
      <c r="T2488" s="10" t="str">
        <f>IF(RepPF!$L$4=Lists!$E$2,Lists!$E$2,IF(RepPF!$L$4&lt;&gt;"",IF($C2488=RepPF!$L$4,RepPF!$L$4,0),Lists!$E$2))</f>
        <v>Все объекты</v>
      </c>
    </row>
    <row r="2489" spans="12:20" x14ac:dyDescent="0.25">
      <c r="L2489" s="1">
        <f>IF(OR(B2489=0,B2489=""),0,IF(COUNTIFS(Items!$E:$E,J2489,Items!$F:$F,K2489)+COUNTIFS(Items!$J:$J,J2489,Items!$K:$K,K2489)+COUNTIFS(Items!$O:$O,J2489,Items!$P:$P,K2489)=1,0,1))</f>
        <v>0</v>
      </c>
      <c r="T2489" s="10" t="str">
        <f>IF(RepPF!$L$4=Lists!$E$2,Lists!$E$2,IF(RepPF!$L$4&lt;&gt;"",IF($C2489=RepPF!$L$4,RepPF!$L$4,0),Lists!$E$2))</f>
        <v>Все объекты</v>
      </c>
    </row>
    <row r="2490" spans="12:20" x14ac:dyDescent="0.25">
      <c r="L2490" s="1">
        <f>IF(OR(B2490=0,B2490=""),0,IF(COUNTIFS(Items!$E:$E,J2490,Items!$F:$F,K2490)+COUNTIFS(Items!$J:$J,J2490,Items!$K:$K,K2490)+COUNTIFS(Items!$O:$O,J2490,Items!$P:$P,K2490)=1,0,1))</f>
        <v>0</v>
      </c>
      <c r="T2490" s="10" t="str">
        <f>IF(RepPF!$L$4=Lists!$E$2,Lists!$E$2,IF(RepPF!$L$4&lt;&gt;"",IF($C2490=RepPF!$L$4,RepPF!$L$4,0),Lists!$E$2))</f>
        <v>Все объекты</v>
      </c>
    </row>
    <row r="2491" spans="12:20" x14ac:dyDescent="0.25">
      <c r="L2491" s="1">
        <f>IF(OR(B2491=0,B2491=""),0,IF(COUNTIFS(Items!$E:$E,J2491,Items!$F:$F,K2491)+COUNTIFS(Items!$J:$J,J2491,Items!$K:$K,K2491)+COUNTIFS(Items!$O:$O,J2491,Items!$P:$P,K2491)=1,0,1))</f>
        <v>0</v>
      </c>
      <c r="T2491" s="10" t="str">
        <f>IF(RepPF!$L$4=Lists!$E$2,Lists!$E$2,IF(RepPF!$L$4&lt;&gt;"",IF($C2491=RepPF!$L$4,RepPF!$L$4,0),Lists!$E$2))</f>
        <v>Все объекты</v>
      </c>
    </row>
    <row r="2492" spans="12:20" x14ac:dyDescent="0.25">
      <c r="L2492" s="1">
        <f>IF(OR(B2492=0,B2492=""),0,IF(COUNTIFS(Items!$E:$E,J2492,Items!$F:$F,K2492)+COUNTIFS(Items!$J:$J,J2492,Items!$K:$K,K2492)+COUNTIFS(Items!$O:$O,J2492,Items!$P:$P,K2492)=1,0,1))</f>
        <v>0</v>
      </c>
      <c r="T2492" s="10" t="str">
        <f>IF(RepPF!$L$4=Lists!$E$2,Lists!$E$2,IF(RepPF!$L$4&lt;&gt;"",IF($C2492=RepPF!$L$4,RepPF!$L$4,0),Lists!$E$2))</f>
        <v>Все объекты</v>
      </c>
    </row>
    <row r="2493" spans="12:20" x14ac:dyDescent="0.25">
      <c r="L2493" s="1">
        <f>IF(OR(B2493=0,B2493=""),0,IF(COUNTIFS(Items!$E:$E,J2493,Items!$F:$F,K2493)+COUNTIFS(Items!$J:$J,J2493,Items!$K:$K,K2493)+COUNTIFS(Items!$O:$O,J2493,Items!$P:$P,K2493)=1,0,1))</f>
        <v>0</v>
      </c>
      <c r="T2493" s="10" t="str">
        <f>IF(RepPF!$L$4=Lists!$E$2,Lists!$E$2,IF(RepPF!$L$4&lt;&gt;"",IF($C2493=RepPF!$L$4,RepPF!$L$4,0),Lists!$E$2))</f>
        <v>Все объекты</v>
      </c>
    </row>
    <row r="2494" spans="12:20" x14ac:dyDescent="0.25">
      <c r="L2494" s="1">
        <f>IF(OR(B2494=0,B2494=""),0,IF(COUNTIFS(Items!$E:$E,J2494,Items!$F:$F,K2494)+COUNTIFS(Items!$J:$J,J2494,Items!$K:$K,K2494)+COUNTIFS(Items!$O:$O,J2494,Items!$P:$P,K2494)=1,0,1))</f>
        <v>0</v>
      </c>
      <c r="T2494" s="10" t="str">
        <f>IF(RepPF!$L$4=Lists!$E$2,Lists!$E$2,IF(RepPF!$L$4&lt;&gt;"",IF($C2494=RepPF!$L$4,RepPF!$L$4,0),Lists!$E$2))</f>
        <v>Все объекты</v>
      </c>
    </row>
    <row r="2495" spans="12:20" x14ac:dyDescent="0.25">
      <c r="L2495" s="1">
        <f>IF(OR(B2495=0,B2495=""),0,IF(COUNTIFS(Items!$E:$E,J2495,Items!$F:$F,K2495)+COUNTIFS(Items!$J:$J,J2495,Items!$K:$K,K2495)+COUNTIFS(Items!$O:$O,J2495,Items!$P:$P,K2495)=1,0,1))</f>
        <v>0</v>
      </c>
      <c r="T2495" s="10" t="str">
        <f>IF(RepPF!$L$4=Lists!$E$2,Lists!$E$2,IF(RepPF!$L$4&lt;&gt;"",IF($C2495=RepPF!$L$4,RepPF!$L$4,0),Lists!$E$2))</f>
        <v>Все объекты</v>
      </c>
    </row>
    <row r="2496" spans="12:20" x14ac:dyDescent="0.25">
      <c r="L2496" s="1">
        <f>IF(OR(B2496=0,B2496=""),0,IF(COUNTIFS(Items!$E:$E,J2496,Items!$F:$F,K2496)+COUNTIFS(Items!$J:$J,J2496,Items!$K:$K,K2496)+COUNTIFS(Items!$O:$O,J2496,Items!$P:$P,K2496)=1,0,1))</f>
        <v>0</v>
      </c>
      <c r="T2496" s="10" t="str">
        <f>IF(RepPF!$L$4=Lists!$E$2,Lists!$E$2,IF(RepPF!$L$4&lt;&gt;"",IF($C2496=RepPF!$L$4,RepPF!$L$4,0),Lists!$E$2))</f>
        <v>Все объекты</v>
      </c>
    </row>
    <row r="2497" spans="12:20" x14ac:dyDescent="0.25">
      <c r="L2497" s="1">
        <f>IF(OR(B2497=0,B2497=""),0,IF(COUNTIFS(Items!$E:$E,J2497,Items!$F:$F,K2497)+COUNTIFS(Items!$J:$J,J2497,Items!$K:$K,K2497)+COUNTIFS(Items!$O:$O,J2497,Items!$P:$P,K2497)=1,0,1))</f>
        <v>0</v>
      </c>
      <c r="T2497" s="10" t="str">
        <f>IF(RepPF!$L$4=Lists!$E$2,Lists!$E$2,IF(RepPF!$L$4&lt;&gt;"",IF($C2497=RepPF!$L$4,RepPF!$L$4,0),Lists!$E$2))</f>
        <v>Все объекты</v>
      </c>
    </row>
    <row r="2498" spans="12:20" x14ac:dyDescent="0.25">
      <c r="L2498" s="1">
        <f>IF(OR(B2498=0,B2498=""),0,IF(COUNTIFS(Items!$E:$E,J2498,Items!$F:$F,K2498)+COUNTIFS(Items!$J:$J,J2498,Items!$K:$K,K2498)+COUNTIFS(Items!$O:$O,J2498,Items!$P:$P,K2498)=1,0,1))</f>
        <v>0</v>
      </c>
      <c r="T2498" s="10" t="str">
        <f>IF(RepPF!$L$4=Lists!$E$2,Lists!$E$2,IF(RepPF!$L$4&lt;&gt;"",IF($C2498=RepPF!$L$4,RepPF!$L$4,0),Lists!$E$2))</f>
        <v>Все объекты</v>
      </c>
    </row>
    <row r="2499" spans="12:20" x14ac:dyDescent="0.25">
      <c r="L2499" s="1">
        <f>IF(OR(B2499=0,B2499=""),0,IF(COUNTIFS(Items!$E:$E,J2499,Items!$F:$F,K2499)+COUNTIFS(Items!$J:$J,J2499,Items!$K:$K,K2499)+COUNTIFS(Items!$O:$O,J2499,Items!$P:$P,K2499)=1,0,1))</f>
        <v>0</v>
      </c>
      <c r="T2499" s="10" t="str">
        <f>IF(RepPF!$L$4=Lists!$E$2,Lists!$E$2,IF(RepPF!$L$4&lt;&gt;"",IF($C2499=RepPF!$L$4,RepPF!$L$4,0),Lists!$E$2))</f>
        <v>Все объекты</v>
      </c>
    </row>
    <row r="2500" spans="12:20" x14ac:dyDescent="0.25">
      <c r="L2500" s="1">
        <f>IF(OR(B2500=0,B2500=""),0,IF(COUNTIFS(Items!$E:$E,J2500,Items!$F:$F,K2500)+COUNTIFS(Items!$J:$J,J2500,Items!$K:$K,K2500)+COUNTIFS(Items!$O:$O,J2500,Items!$P:$P,K2500)=1,0,1))</f>
        <v>0</v>
      </c>
      <c r="T2500" s="10" t="str">
        <f>IF(RepPF!$L$4=Lists!$E$2,Lists!$E$2,IF(RepPF!$L$4&lt;&gt;"",IF($C2500=RepPF!$L$4,RepPF!$L$4,0),Lists!$E$2))</f>
        <v>Все объекты</v>
      </c>
    </row>
    <row r="2501" spans="12:20" x14ac:dyDescent="0.25">
      <c r="L2501" s="1">
        <f>IF(OR(B2501=0,B2501=""),0,IF(COUNTIFS(Items!$E:$E,J2501,Items!$F:$F,K2501)+COUNTIFS(Items!$J:$J,J2501,Items!$K:$K,K2501)+COUNTIFS(Items!$O:$O,J2501,Items!$P:$P,K2501)=1,0,1))</f>
        <v>0</v>
      </c>
      <c r="T2501" s="10" t="str">
        <f>IF(RepPF!$L$4=Lists!$E$2,Lists!$E$2,IF(RepPF!$L$4&lt;&gt;"",IF($C2501=RepPF!$L$4,RepPF!$L$4,0),Lists!$E$2))</f>
        <v>Все объекты</v>
      </c>
    </row>
    <row r="2502" spans="12:20" x14ac:dyDescent="0.25">
      <c r="L2502" s="1">
        <f>IF(OR(B2502=0,B2502=""),0,IF(COUNTIFS(Items!$E:$E,J2502,Items!$F:$F,K2502)+COUNTIFS(Items!$J:$J,J2502,Items!$K:$K,K2502)+COUNTIFS(Items!$O:$O,J2502,Items!$P:$P,K2502)=1,0,1))</f>
        <v>0</v>
      </c>
      <c r="T2502" s="10" t="str">
        <f>IF(RepPF!$L$4=Lists!$E$2,Lists!$E$2,IF(RepPF!$L$4&lt;&gt;"",IF($C2502=RepPF!$L$4,RepPF!$L$4,0),Lists!$E$2))</f>
        <v>Все объекты</v>
      </c>
    </row>
    <row r="2503" spans="12:20" x14ac:dyDescent="0.25">
      <c r="L2503" s="1">
        <f>IF(OR(B2503=0,B2503=""),0,IF(COUNTIFS(Items!$E:$E,J2503,Items!$F:$F,K2503)+COUNTIFS(Items!$J:$J,J2503,Items!$K:$K,K2503)+COUNTIFS(Items!$O:$O,J2503,Items!$P:$P,K2503)=1,0,1))</f>
        <v>0</v>
      </c>
      <c r="T2503" s="10" t="str">
        <f>IF(RepPF!$L$4=Lists!$E$2,Lists!$E$2,IF(RepPF!$L$4&lt;&gt;"",IF($C2503=RepPF!$L$4,RepPF!$L$4,0),Lists!$E$2))</f>
        <v>Все объекты</v>
      </c>
    </row>
    <row r="2504" spans="12:20" x14ac:dyDescent="0.25">
      <c r="L2504" s="1">
        <f>IF(OR(B2504=0,B2504=""),0,IF(COUNTIFS(Items!$E:$E,J2504,Items!$F:$F,K2504)+COUNTIFS(Items!$J:$J,J2504,Items!$K:$K,K2504)+COUNTIFS(Items!$O:$O,J2504,Items!$P:$P,K2504)=1,0,1))</f>
        <v>0</v>
      </c>
      <c r="T2504" s="10" t="str">
        <f>IF(RepPF!$L$4=Lists!$E$2,Lists!$E$2,IF(RepPF!$L$4&lt;&gt;"",IF($C2504=RepPF!$L$4,RepPF!$L$4,0),Lists!$E$2))</f>
        <v>Все объекты</v>
      </c>
    </row>
    <row r="2505" spans="12:20" x14ac:dyDescent="0.25">
      <c r="L2505" s="1">
        <f>IF(OR(B2505=0,B2505=""),0,IF(COUNTIFS(Items!$E:$E,J2505,Items!$F:$F,K2505)+COUNTIFS(Items!$J:$J,J2505,Items!$K:$K,K2505)+COUNTIFS(Items!$O:$O,J2505,Items!$P:$P,K2505)=1,0,1))</f>
        <v>0</v>
      </c>
      <c r="T2505" s="10" t="str">
        <f>IF(RepPF!$L$4=Lists!$E$2,Lists!$E$2,IF(RepPF!$L$4&lt;&gt;"",IF($C2505=RepPF!$L$4,RepPF!$L$4,0),Lists!$E$2))</f>
        <v>Все объекты</v>
      </c>
    </row>
    <row r="2506" spans="12:20" x14ac:dyDescent="0.25">
      <c r="L2506" s="1">
        <f>IF(OR(B2506=0,B2506=""),0,IF(COUNTIFS(Items!$E:$E,J2506,Items!$F:$F,K2506)+COUNTIFS(Items!$J:$J,J2506,Items!$K:$K,K2506)+COUNTIFS(Items!$O:$O,J2506,Items!$P:$P,K2506)=1,0,1))</f>
        <v>0</v>
      </c>
      <c r="T2506" s="10" t="str">
        <f>IF(RepPF!$L$4=Lists!$E$2,Lists!$E$2,IF(RepPF!$L$4&lt;&gt;"",IF($C2506=RepPF!$L$4,RepPF!$L$4,0),Lists!$E$2))</f>
        <v>Все объекты</v>
      </c>
    </row>
    <row r="2507" spans="12:20" x14ac:dyDescent="0.25">
      <c r="L2507" s="1">
        <f>IF(OR(B2507=0,B2507=""),0,IF(COUNTIFS(Items!$E:$E,J2507,Items!$F:$F,K2507)+COUNTIFS(Items!$J:$J,J2507,Items!$K:$K,K2507)+COUNTIFS(Items!$O:$O,J2507,Items!$P:$P,K2507)=1,0,1))</f>
        <v>0</v>
      </c>
      <c r="T2507" s="10" t="str">
        <f>IF(RepPF!$L$4=Lists!$E$2,Lists!$E$2,IF(RepPF!$L$4&lt;&gt;"",IF($C2507=RepPF!$L$4,RepPF!$L$4,0),Lists!$E$2))</f>
        <v>Все объекты</v>
      </c>
    </row>
    <row r="2508" spans="12:20" x14ac:dyDescent="0.25">
      <c r="L2508" s="1">
        <f>IF(OR(B2508=0,B2508=""),0,IF(COUNTIFS(Items!$E:$E,J2508,Items!$F:$F,K2508)+COUNTIFS(Items!$J:$J,J2508,Items!$K:$K,K2508)+COUNTIFS(Items!$O:$O,J2508,Items!$P:$P,K2508)=1,0,1))</f>
        <v>0</v>
      </c>
      <c r="T2508" s="10" t="str">
        <f>IF(RepPF!$L$4=Lists!$E$2,Lists!$E$2,IF(RepPF!$L$4&lt;&gt;"",IF($C2508=RepPF!$L$4,RepPF!$L$4,0),Lists!$E$2))</f>
        <v>Все объекты</v>
      </c>
    </row>
    <row r="2509" spans="12:20" x14ac:dyDescent="0.25">
      <c r="L2509" s="1">
        <f>IF(OR(B2509=0,B2509=""),0,IF(COUNTIFS(Items!$E:$E,J2509,Items!$F:$F,K2509)+COUNTIFS(Items!$J:$J,J2509,Items!$K:$K,K2509)+COUNTIFS(Items!$O:$O,J2509,Items!$P:$P,K2509)=1,0,1))</f>
        <v>0</v>
      </c>
      <c r="T2509" s="10" t="str">
        <f>IF(RepPF!$L$4=Lists!$E$2,Lists!$E$2,IF(RepPF!$L$4&lt;&gt;"",IF($C2509=RepPF!$L$4,RepPF!$L$4,0),Lists!$E$2))</f>
        <v>Все объекты</v>
      </c>
    </row>
    <row r="2510" spans="12:20" x14ac:dyDescent="0.25">
      <c r="L2510" s="1">
        <f>IF(OR(B2510=0,B2510=""),0,IF(COUNTIFS(Items!$E:$E,J2510,Items!$F:$F,K2510)+COUNTIFS(Items!$J:$J,J2510,Items!$K:$K,K2510)+COUNTIFS(Items!$O:$O,J2510,Items!$P:$P,K2510)=1,0,1))</f>
        <v>0</v>
      </c>
      <c r="T2510" s="10" t="str">
        <f>IF(RepPF!$L$4=Lists!$E$2,Lists!$E$2,IF(RepPF!$L$4&lt;&gt;"",IF($C2510=RepPF!$L$4,RepPF!$L$4,0),Lists!$E$2))</f>
        <v>Все объекты</v>
      </c>
    </row>
    <row r="2511" spans="12:20" x14ac:dyDescent="0.25">
      <c r="L2511" s="1">
        <f>IF(OR(B2511=0,B2511=""),0,IF(COUNTIFS(Items!$E:$E,J2511,Items!$F:$F,K2511)+COUNTIFS(Items!$J:$J,J2511,Items!$K:$K,K2511)+COUNTIFS(Items!$O:$O,J2511,Items!$P:$P,K2511)=1,0,1))</f>
        <v>0</v>
      </c>
      <c r="T2511" s="10" t="str">
        <f>IF(RepPF!$L$4=Lists!$E$2,Lists!$E$2,IF(RepPF!$L$4&lt;&gt;"",IF($C2511=RepPF!$L$4,RepPF!$L$4,0),Lists!$E$2))</f>
        <v>Все объекты</v>
      </c>
    </row>
    <row r="2512" spans="12:20" x14ac:dyDescent="0.25">
      <c r="L2512" s="1">
        <f>IF(OR(B2512=0,B2512=""),0,IF(COUNTIFS(Items!$E:$E,J2512,Items!$F:$F,K2512)+COUNTIFS(Items!$J:$J,J2512,Items!$K:$K,K2512)+COUNTIFS(Items!$O:$O,J2512,Items!$P:$P,K2512)=1,0,1))</f>
        <v>0</v>
      </c>
      <c r="T2512" s="10" t="str">
        <f>IF(RepPF!$L$4=Lists!$E$2,Lists!$E$2,IF(RepPF!$L$4&lt;&gt;"",IF($C2512=RepPF!$L$4,RepPF!$L$4,0),Lists!$E$2))</f>
        <v>Все объекты</v>
      </c>
    </row>
    <row r="2513" spans="12:20" x14ac:dyDescent="0.25">
      <c r="L2513" s="1">
        <f>IF(OR(B2513=0,B2513=""),0,IF(COUNTIFS(Items!$E:$E,J2513,Items!$F:$F,K2513)+COUNTIFS(Items!$J:$J,J2513,Items!$K:$K,K2513)+COUNTIFS(Items!$O:$O,J2513,Items!$P:$P,K2513)=1,0,1))</f>
        <v>0</v>
      </c>
      <c r="T2513" s="10" t="str">
        <f>IF(RepPF!$L$4=Lists!$E$2,Lists!$E$2,IF(RepPF!$L$4&lt;&gt;"",IF($C2513=RepPF!$L$4,RepPF!$L$4,0),Lists!$E$2))</f>
        <v>Все объекты</v>
      </c>
    </row>
    <row r="2514" spans="12:20" x14ac:dyDescent="0.25">
      <c r="L2514" s="1">
        <f>IF(OR(B2514=0,B2514=""),0,IF(COUNTIFS(Items!$E:$E,J2514,Items!$F:$F,K2514)+COUNTIFS(Items!$J:$J,J2514,Items!$K:$K,K2514)+COUNTIFS(Items!$O:$O,J2514,Items!$P:$P,K2514)=1,0,1))</f>
        <v>0</v>
      </c>
      <c r="T2514" s="10" t="str">
        <f>IF(RepPF!$L$4=Lists!$E$2,Lists!$E$2,IF(RepPF!$L$4&lt;&gt;"",IF($C2514=RepPF!$L$4,RepPF!$L$4,0),Lists!$E$2))</f>
        <v>Все объекты</v>
      </c>
    </row>
    <row r="2515" spans="12:20" x14ac:dyDescent="0.25">
      <c r="L2515" s="1">
        <f>IF(OR(B2515=0,B2515=""),0,IF(COUNTIFS(Items!$E:$E,J2515,Items!$F:$F,K2515)+COUNTIFS(Items!$J:$J,J2515,Items!$K:$K,K2515)+COUNTIFS(Items!$O:$O,J2515,Items!$P:$P,K2515)=1,0,1))</f>
        <v>0</v>
      </c>
      <c r="T2515" s="10" t="str">
        <f>IF(RepPF!$L$4=Lists!$E$2,Lists!$E$2,IF(RepPF!$L$4&lt;&gt;"",IF($C2515=RepPF!$L$4,RepPF!$L$4,0),Lists!$E$2))</f>
        <v>Все объекты</v>
      </c>
    </row>
    <row r="2516" spans="12:20" x14ac:dyDescent="0.25">
      <c r="L2516" s="1">
        <f>IF(OR(B2516=0,B2516=""),0,IF(COUNTIFS(Items!$E:$E,J2516,Items!$F:$F,K2516)+COUNTIFS(Items!$J:$J,J2516,Items!$K:$K,K2516)+COUNTIFS(Items!$O:$O,J2516,Items!$P:$P,K2516)=1,0,1))</f>
        <v>0</v>
      </c>
      <c r="T2516" s="10" t="str">
        <f>IF(RepPF!$L$4=Lists!$E$2,Lists!$E$2,IF(RepPF!$L$4&lt;&gt;"",IF($C2516=RepPF!$L$4,RepPF!$L$4,0),Lists!$E$2))</f>
        <v>Все объекты</v>
      </c>
    </row>
    <row r="2517" spans="12:20" x14ac:dyDescent="0.25">
      <c r="L2517" s="1">
        <f>IF(OR(B2517=0,B2517=""),0,IF(COUNTIFS(Items!$E:$E,J2517,Items!$F:$F,K2517)+COUNTIFS(Items!$J:$J,J2517,Items!$K:$K,K2517)+COUNTIFS(Items!$O:$O,J2517,Items!$P:$P,K2517)=1,0,1))</f>
        <v>0</v>
      </c>
      <c r="T2517" s="10" t="str">
        <f>IF(RepPF!$L$4=Lists!$E$2,Lists!$E$2,IF(RepPF!$L$4&lt;&gt;"",IF($C2517=RepPF!$L$4,RepPF!$L$4,0),Lists!$E$2))</f>
        <v>Все объекты</v>
      </c>
    </row>
    <row r="2518" spans="12:20" x14ac:dyDescent="0.25">
      <c r="L2518" s="1">
        <f>IF(OR(B2518=0,B2518=""),0,IF(COUNTIFS(Items!$E:$E,J2518,Items!$F:$F,K2518)+COUNTIFS(Items!$J:$J,J2518,Items!$K:$K,K2518)+COUNTIFS(Items!$O:$O,J2518,Items!$P:$P,K2518)=1,0,1))</f>
        <v>0</v>
      </c>
      <c r="T2518" s="10" t="str">
        <f>IF(RepPF!$L$4=Lists!$E$2,Lists!$E$2,IF(RepPF!$L$4&lt;&gt;"",IF($C2518=RepPF!$L$4,RepPF!$L$4,0),Lists!$E$2))</f>
        <v>Все объекты</v>
      </c>
    </row>
    <row r="2519" spans="12:20" x14ac:dyDescent="0.25">
      <c r="L2519" s="1">
        <f>IF(OR(B2519=0,B2519=""),0,IF(COUNTIFS(Items!$E:$E,J2519,Items!$F:$F,K2519)+COUNTIFS(Items!$J:$J,J2519,Items!$K:$K,K2519)+COUNTIFS(Items!$O:$O,J2519,Items!$P:$P,K2519)=1,0,1))</f>
        <v>0</v>
      </c>
      <c r="T2519" s="10" t="str">
        <f>IF(RepPF!$L$4=Lists!$E$2,Lists!$E$2,IF(RepPF!$L$4&lt;&gt;"",IF($C2519=RepPF!$L$4,RepPF!$L$4,0),Lists!$E$2))</f>
        <v>Все объекты</v>
      </c>
    </row>
    <row r="2520" spans="12:20" x14ac:dyDescent="0.25">
      <c r="L2520" s="1">
        <f>IF(OR(B2520=0,B2520=""),0,IF(COUNTIFS(Items!$E:$E,J2520,Items!$F:$F,K2520)+COUNTIFS(Items!$J:$J,J2520,Items!$K:$K,K2520)+COUNTIFS(Items!$O:$O,J2520,Items!$P:$P,K2520)=1,0,1))</f>
        <v>0</v>
      </c>
      <c r="T2520" s="10" t="str">
        <f>IF(RepPF!$L$4=Lists!$E$2,Lists!$E$2,IF(RepPF!$L$4&lt;&gt;"",IF($C2520=RepPF!$L$4,RepPF!$L$4,0),Lists!$E$2))</f>
        <v>Все объекты</v>
      </c>
    </row>
    <row r="2521" spans="12:20" x14ac:dyDescent="0.25">
      <c r="L2521" s="1">
        <f>IF(OR(B2521=0,B2521=""),0,IF(COUNTIFS(Items!$E:$E,J2521,Items!$F:$F,K2521)+COUNTIFS(Items!$J:$J,J2521,Items!$K:$K,K2521)+COUNTIFS(Items!$O:$O,J2521,Items!$P:$P,K2521)=1,0,1))</f>
        <v>0</v>
      </c>
      <c r="T2521" s="10" t="str">
        <f>IF(RepPF!$L$4=Lists!$E$2,Lists!$E$2,IF(RepPF!$L$4&lt;&gt;"",IF($C2521=RepPF!$L$4,RepPF!$L$4,0),Lists!$E$2))</f>
        <v>Все объекты</v>
      </c>
    </row>
    <row r="2522" spans="12:20" x14ac:dyDescent="0.25">
      <c r="L2522" s="1">
        <f>IF(OR(B2522=0,B2522=""),0,IF(COUNTIFS(Items!$E:$E,J2522,Items!$F:$F,K2522)+COUNTIFS(Items!$J:$J,J2522,Items!$K:$K,K2522)+COUNTIFS(Items!$O:$O,J2522,Items!$P:$P,K2522)=1,0,1))</f>
        <v>0</v>
      </c>
      <c r="T2522" s="10" t="str">
        <f>IF(RepPF!$L$4=Lists!$E$2,Lists!$E$2,IF(RepPF!$L$4&lt;&gt;"",IF($C2522=RepPF!$L$4,RepPF!$L$4,0),Lists!$E$2))</f>
        <v>Все объекты</v>
      </c>
    </row>
    <row r="2523" spans="12:20" x14ac:dyDescent="0.25">
      <c r="L2523" s="1">
        <f>IF(OR(B2523=0,B2523=""),0,IF(COUNTIFS(Items!$E:$E,J2523,Items!$F:$F,K2523)+COUNTIFS(Items!$J:$J,J2523,Items!$K:$K,K2523)+COUNTIFS(Items!$O:$O,J2523,Items!$P:$P,K2523)=1,0,1))</f>
        <v>0</v>
      </c>
      <c r="T2523" s="10" t="str">
        <f>IF(RepPF!$L$4=Lists!$E$2,Lists!$E$2,IF(RepPF!$L$4&lt;&gt;"",IF($C2523=RepPF!$L$4,RepPF!$L$4,0),Lists!$E$2))</f>
        <v>Все объекты</v>
      </c>
    </row>
    <row r="2524" spans="12:20" x14ac:dyDescent="0.25">
      <c r="L2524" s="1">
        <f>IF(OR(B2524=0,B2524=""),0,IF(COUNTIFS(Items!$E:$E,J2524,Items!$F:$F,K2524)+COUNTIFS(Items!$J:$J,J2524,Items!$K:$K,K2524)+COUNTIFS(Items!$O:$O,J2524,Items!$P:$P,K2524)=1,0,1))</f>
        <v>0</v>
      </c>
      <c r="T2524" s="10" t="str">
        <f>IF(RepPF!$L$4=Lists!$E$2,Lists!$E$2,IF(RepPF!$L$4&lt;&gt;"",IF($C2524=RepPF!$L$4,RepPF!$L$4,0),Lists!$E$2))</f>
        <v>Все объекты</v>
      </c>
    </row>
    <row r="2525" spans="12:20" x14ac:dyDescent="0.25">
      <c r="L2525" s="1">
        <f>IF(OR(B2525=0,B2525=""),0,IF(COUNTIFS(Items!$E:$E,J2525,Items!$F:$F,K2525)+COUNTIFS(Items!$J:$J,J2525,Items!$K:$K,K2525)+COUNTIFS(Items!$O:$O,J2525,Items!$P:$P,K2525)=1,0,1))</f>
        <v>0</v>
      </c>
      <c r="T2525" s="10" t="str">
        <f>IF(RepPF!$L$4=Lists!$E$2,Lists!$E$2,IF(RepPF!$L$4&lt;&gt;"",IF($C2525=RepPF!$L$4,RepPF!$L$4,0),Lists!$E$2))</f>
        <v>Все объекты</v>
      </c>
    </row>
    <row r="2526" spans="12:20" x14ac:dyDescent="0.25">
      <c r="L2526" s="1">
        <f>IF(OR(B2526=0,B2526=""),0,IF(COUNTIFS(Items!$E:$E,J2526,Items!$F:$F,K2526)+COUNTIFS(Items!$J:$J,J2526,Items!$K:$K,K2526)+COUNTIFS(Items!$O:$O,J2526,Items!$P:$P,K2526)=1,0,1))</f>
        <v>0</v>
      </c>
      <c r="T2526" s="10" t="str">
        <f>IF(RepPF!$L$4=Lists!$E$2,Lists!$E$2,IF(RepPF!$L$4&lt;&gt;"",IF($C2526=RepPF!$L$4,RepPF!$L$4,0),Lists!$E$2))</f>
        <v>Все объекты</v>
      </c>
    </row>
    <row r="2527" spans="12:20" x14ac:dyDescent="0.25">
      <c r="L2527" s="1">
        <f>IF(OR(B2527=0,B2527=""),0,IF(COUNTIFS(Items!$E:$E,J2527,Items!$F:$F,K2527)+COUNTIFS(Items!$J:$J,J2527,Items!$K:$K,K2527)+COUNTIFS(Items!$O:$O,J2527,Items!$P:$P,K2527)=1,0,1))</f>
        <v>0</v>
      </c>
      <c r="T2527" s="10" t="str">
        <f>IF(RepPF!$L$4=Lists!$E$2,Lists!$E$2,IF(RepPF!$L$4&lt;&gt;"",IF($C2527=RepPF!$L$4,RepPF!$L$4,0),Lists!$E$2))</f>
        <v>Все объекты</v>
      </c>
    </row>
    <row r="2528" spans="12:20" x14ac:dyDescent="0.25">
      <c r="L2528" s="1">
        <f>IF(OR(B2528=0,B2528=""),0,IF(COUNTIFS(Items!$E:$E,J2528,Items!$F:$F,K2528)+COUNTIFS(Items!$J:$J,J2528,Items!$K:$K,K2528)+COUNTIFS(Items!$O:$O,J2528,Items!$P:$P,K2528)=1,0,1))</f>
        <v>0</v>
      </c>
      <c r="T2528" s="10" t="str">
        <f>IF(RepPF!$L$4=Lists!$E$2,Lists!$E$2,IF(RepPF!$L$4&lt;&gt;"",IF($C2528=RepPF!$L$4,RepPF!$L$4,0),Lists!$E$2))</f>
        <v>Все объекты</v>
      </c>
    </row>
    <row r="2529" spans="12:20" x14ac:dyDescent="0.25">
      <c r="L2529" s="1">
        <f>IF(OR(B2529=0,B2529=""),0,IF(COUNTIFS(Items!$E:$E,J2529,Items!$F:$F,K2529)+COUNTIFS(Items!$J:$J,J2529,Items!$K:$K,K2529)+COUNTIFS(Items!$O:$O,J2529,Items!$P:$P,K2529)=1,0,1))</f>
        <v>0</v>
      </c>
      <c r="T2529" s="10" t="str">
        <f>IF(RepPF!$L$4=Lists!$E$2,Lists!$E$2,IF(RepPF!$L$4&lt;&gt;"",IF($C2529=RepPF!$L$4,RepPF!$L$4,0),Lists!$E$2))</f>
        <v>Все объекты</v>
      </c>
    </row>
    <row r="2530" spans="12:20" x14ac:dyDescent="0.25">
      <c r="L2530" s="1">
        <f>IF(OR(B2530=0,B2530=""),0,IF(COUNTIFS(Items!$E:$E,J2530,Items!$F:$F,K2530)+COUNTIFS(Items!$J:$J,J2530,Items!$K:$K,K2530)+COUNTIFS(Items!$O:$O,J2530,Items!$P:$P,K2530)=1,0,1))</f>
        <v>0</v>
      </c>
      <c r="T2530" s="10" t="str">
        <f>IF(RepPF!$L$4=Lists!$E$2,Lists!$E$2,IF(RepPF!$L$4&lt;&gt;"",IF($C2530=RepPF!$L$4,RepPF!$L$4,0),Lists!$E$2))</f>
        <v>Все объекты</v>
      </c>
    </row>
    <row r="2531" spans="12:20" x14ac:dyDescent="0.25">
      <c r="L2531" s="1">
        <f>IF(OR(B2531=0,B2531=""),0,IF(COUNTIFS(Items!$E:$E,J2531,Items!$F:$F,K2531)+COUNTIFS(Items!$J:$J,J2531,Items!$K:$K,K2531)+COUNTIFS(Items!$O:$O,J2531,Items!$P:$P,K2531)=1,0,1))</f>
        <v>0</v>
      </c>
      <c r="T2531" s="10" t="str">
        <f>IF(RepPF!$L$4=Lists!$E$2,Lists!$E$2,IF(RepPF!$L$4&lt;&gt;"",IF($C2531=RepPF!$L$4,RepPF!$L$4,0),Lists!$E$2))</f>
        <v>Все объекты</v>
      </c>
    </row>
    <row r="2532" spans="12:20" x14ac:dyDescent="0.25">
      <c r="L2532" s="1">
        <f>IF(OR(B2532=0,B2532=""),0,IF(COUNTIFS(Items!$E:$E,J2532,Items!$F:$F,K2532)+COUNTIFS(Items!$J:$J,J2532,Items!$K:$K,K2532)+COUNTIFS(Items!$O:$O,J2532,Items!$P:$P,K2532)=1,0,1))</f>
        <v>0</v>
      </c>
      <c r="T2532" s="10" t="str">
        <f>IF(RepPF!$L$4=Lists!$E$2,Lists!$E$2,IF(RepPF!$L$4&lt;&gt;"",IF($C2532=RepPF!$L$4,RepPF!$L$4,0),Lists!$E$2))</f>
        <v>Все объекты</v>
      </c>
    </row>
    <row r="2533" spans="12:20" x14ac:dyDescent="0.25">
      <c r="L2533" s="1">
        <f>IF(OR(B2533=0,B2533=""),0,IF(COUNTIFS(Items!$E:$E,J2533,Items!$F:$F,K2533)+COUNTIFS(Items!$J:$J,J2533,Items!$K:$K,K2533)+COUNTIFS(Items!$O:$O,J2533,Items!$P:$P,K2533)=1,0,1))</f>
        <v>0</v>
      </c>
      <c r="T2533" s="10" t="str">
        <f>IF(RepPF!$L$4=Lists!$E$2,Lists!$E$2,IF(RepPF!$L$4&lt;&gt;"",IF($C2533=RepPF!$L$4,RepPF!$L$4,0),Lists!$E$2))</f>
        <v>Все объекты</v>
      </c>
    </row>
    <row r="2534" spans="12:20" x14ac:dyDescent="0.25">
      <c r="L2534" s="1">
        <f>IF(OR(B2534=0,B2534=""),0,IF(COUNTIFS(Items!$E:$E,J2534,Items!$F:$F,K2534)+COUNTIFS(Items!$J:$J,J2534,Items!$K:$K,K2534)+COUNTIFS(Items!$O:$O,J2534,Items!$P:$P,K2534)=1,0,1))</f>
        <v>0</v>
      </c>
      <c r="T2534" s="10" t="str">
        <f>IF(RepPF!$L$4=Lists!$E$2,Lists!$E$2,IF(RepPF!$L$4&lt;&gt;"",IF($C2534=RepPF!$L$4,RepPF!$L$4,0),Lists!$E$2))</f>
        <v>Все объекты</v>
      </c>
    </row>
    <row r="2535" spans="12:20" x14ac:dyDescent="0.25">
      <c r="L2535" s="1">
        <f>IF(OR(B2535=0,B2535=""),0,IF(COUNTIFS(Items!$E:$E,J2535,Items!$F:$F,K2535)+COUNTIFS(Items!$J:$J,J2535,Items!$K:$K,K2535)+COUNTIFS(Items!$O:$O,J2535,Items!$P:$P,K2535)=1,0,1))</f>
        <v>0</v>
      </c>
      <c r="T2535" s="10" t="str">
        <f>IF(RepPF!$L$4=Lists!$E$2,Lists!$E$2,IF(RepPF!$L$4&lt;&gt;"",IF($C2535=RepPF!$L$4,RepPF!$L$4,0),Lists!$E$2))</f>
        <v>Все объекты</v>
      </c>
    </row>
    <row r="2536" spans="12:20" x14ac:dyDescent="0.25">
      <c r="L2536" s="1">
        <f>IF(OR(B2536=0,B2536=""),0,IF(COUNTIFS(Items!$E:$E,J2536,Items!$F:$F,K2536)+COUNTIFS(Items!$J:$J,J2536,Items!$K:$K,K2536)+COUNTIFS(Items!$O:$O,J2536,Items!$P:$P,K2536)=1,0,1))</f>
        <v>0</v>
      </c>
      <c r="T2536" s="10" t="str">
        <f>IF(RepPF!$L$4=Lists!$E$2,Lists!$E$2,IF(RepPF!$L$4&lt;&gt;"",IF($C2536=RepPF!$L$4,RepPF!$L$4,0),Lists!$E$2))</f>
        <v>Все объекты</v>
      </c>
    </row>
    <row r="2537" spans="12:20" x14ac:dyDescent="0.25">
      <c r="L2537" s="1">
        <f>IF(OR(B2537=0,B2537=""),0,IF(COUNTIFS(Items!$E:$E,J2537,Items!$F:$F,K2537)+COUNTIFS(Items!$J:$J,J2537,Items!$K:$K,K2537)+COUNTIFS(Items!$O:$O,J2537,Items!$P:$P,K2537)=1,0,1))</f>
        <v>0</v>
      </c>
      <c r="T2537" s="10" t="str">
        <f>IF(RepPF!$L$4=Lists!$E$2,Lists!$E$2,IF(RepPF!$L$4&lt;&gt;"",IF($C2537=RepPF!$L$4,RepPF!$L$4,0),Lists!$E$2))</f>
        <v>Все объекты</v>
      </c>
    </row>
    <row r="2538" spans="12:20" x14ac:dyDescent="0.25">
      <c r="L2538" s="1">
        <f>IF(OR(B2538=0,B2538=""),0,IF(COUNTIFS(Items!$E:$E,J2538,Items!$F:$F,K2538)+COUNTIFS(Items!$J:$J,J2538,Items!$K:$K,K2538)+COUNTIFS(Items!$O:$O,J2538,Items!$P:$P,K2538)=1,0,1))</f>
        <v>0</v>
      </c>
      <c r="T2538" s="10" t="str">
        <f>IF(RepPF!$L$4=Lists!$E$2,Lists!$E$2,IF(RepPF!$L$4&lt;&gt;"",IF($C2538=RepPF!$L$4,RepPF!$L$4,0),Lists!$E$2))</f>
        <v>Все объекты</v>
      </c>
    </row>
    <row r="2539" spans="12:20" x14ac:dyDescent="0.25">
      <c r="L2539" s="1">
        <f>IF(OR(B2539=0,B2539=""),0,IF(COUNTIFS(Items!$E:$E,J2539,Items!$F:$F,K2539)+COUNTIFS(Items!$J:$J,J2539,Items!$K:$K,K2539)+COUNTIFS(Items!$O:$O,J2539,Items!$P:$P,K2539)=1,0,1))</f>
        <v>0</v>
      </c>
      <c r="T2539" s="10" t="str">
        <f>IF(RepPF!$L$4=Lists!$E$2,Lists!$E$2,IF(RepPF!$L$4&lt;&gt;"",IF($C2539=RepPF!$L$4,RepPF!$L$4,0),Lists!$E$2))</f>
        <v>Все объекты</v>
      </c>
    </row>
    <row r="2540" spans="12:20" x14ac:dyDescent="0.25">
      <c r="L2540" s="1">
        <f>IF(OR(B2540=0,B2540=""),0,IF(COUNTIFS(Items!$E:$E,J2540,Items!$F:$F,K2540)+COUNTIFS(Items!$J:$J,J2540,Items!$K:$K,K2540)+COUNTIFS(Items!$O:$O,J2540,Items!$P:$P,K2540)=1,0,1))</f>
        <v>0</v>
      </c>
      <c r="T2540" s="10" t="str">
        <f>IF(RepPF!$L$4=Lists!$E$2,Lists!$E$2,IF(RepPF!$L$4&lt;&gt;"",IF($C2540=RepPF!$L$4,RepPF!$L$4,0),Lists!$E$2))</f>
        <v>Все объекты</v>
      </c>
    </row>
    <row r="2541" spans="12:20" x14ac:dyDescent="0.25">
      <c r="L2541" s="1">
        <f>IF(OR(B2541=0,B2541=""),0,IF(COUNTIFS(Items!$E:$E,J2541,Items!$F:$F,K2541)+COUNTIFS(Items!$J:$J,J2541,Items!$K:$K,K2541)+COUNTIFS(Items!$O:$O,J2541,Items!$P:$P,K2541)=1,0,1))</f>
        <v>0</v>
      </c>
      <c r="T2541" s="10" t="str">
        <f>IF(RepPF!$L$4=Lists!$E$2,Lists!$E$2,IF(RepPF!$L$4&lt;&gt;"",IF($C2541=RepPF!$L$4,RepPF!$L$4,0),Lists!$E$2))</f>
        <v>Все объекты</v>
      </c>
    </row>
    <row r="2542" spans="12:20" x14ac:dyDescent="0.25">
      <c r="L2542" s="1">
        <f>IF(OR(B2542=0,B2542=""),0,IF(COUNTIFS(Items!$E:$E,J2542,Items!$F:$F,K2542)+COUNTIFS(Items!$J:$J,J2542,Items!$K:$K,K2542)+COUNTIFS(Items!$O:$O,J2542,Items!$P:$P,K2542)=1,0,1))</f>
        <v>0</v>
      </c>
      <c r="T2542" s="10" t="str">
        <f>IF(RepPF!$L$4=Lists!$E$2,Lists!$E$2,IF(RepPF!$L$4&lt;&gt;"",IF($C2542=RepPF!$L$4,RepPF!$L$4,0),Lists!$E$2))</f>
        <v>Все объекты</v>
      </c>
    </row>
    <row r="2543" spans="12:20" x14ac:dyDescent="0.25">
      <c r="L2543" s="1">
        <f>IF(OR(B2543=0,B2543=""),0,IF(COUNTIFS(Items!$E:$E,J2543,Items!$F:$F,K2543)+COUNTIFS(Items!$J:$J,J2543,Items!$K:$K,K2543)+COUNTIFS(Items!$O:$O,J2543,Items!$P:$P,K2543)=1,0,1))</f>
        <v>0</v>
      </c>
      <c r="T2543" s="10" t="str">
        <f>IF(RepPF!$L$4=Lists!$E$2,Lists!$E$2,IF(RepPF!$L$4&lt;&gt;"",IF($C2543=RepPF!$L$4,RepPF!$L$4,0),Lists!$E$2))</f>
        <v>Все объекты</v>
      </c>
    </row>
    <row r="2544" spans="12:20" x14ac:dyDescent="0.25">
      <c r="L2544" s="1">
        <f>IF(OR(B2544=0,B2544=""),0,IF(COUNTIFS(Items!$E:$E,J2544,Items!$F:$F,K2544)+COUNTIFS(Items!$J:$J,J2544,Items!$K:$K,K2544)+COUNTIFS(Items!$O:$O,J2544,Items!$P:$P,K2544)=1,0,1))</f>
        <v>0</v>
      </c>
      <c r="T2544" s="10" t="str">
        <f>IF(RepPF!$L$4=Lists!$E$2,Lists!$E$2,IF(RepPF!$L$4&lt;&gt;"",IF($C2544=RepPF!$L$4,RepPF!$L$4,0),Lists!$E$2))</f>
        <v>Все объекты</v>
      </c>
    </row>
    <row r="2545" spans="12:20" x14ac:dyDescent="0.25">
      <c r="L2545" s="1">
        <f>IF(OR(B2545=0,B2545=""),0,IF(COUNTIFS(Items!$E:$E,J2545,Items!$F:$F,K2545)+COUNTIFS(Items!$J:$J,J2545,Items!$K:$K,K2545)+COUNTIFS(Items!$O:$O,J2545,Items!$P:$P,K2545)=1,0,1))</f>
        <v>0</v>
      </c>
      <c r="T2545" s="10" t="str">
        <f>IF(RepPF!$L$4=Lists!$E$2,Lists!$E$2,IF(RepPF!$L$4&lt;&gt;"",IF($C2545=RepPF!$L$4,RepPF!$L$4,0),Lists!$E$2))</f>
        <v>Все объекты</v>
      </c>
    </row>
    <row r="2546" spans="12:20" x14ac:dyDescent="0.25">
      <c r="L2546" s="1">
        <f>IF(OR(B2546=0,B2546=""),0,IF(COUNTIFS(Items!$E:$E,J2546,Items!$F:$F,K2546)+COUNTIFS(Items!$J:$J,J2546,Items!$K:$K,K2546)+COUNTIFS(Items!$O:$O,J2546,Items!$P:$P,K2546)=1,0,1))</f>
        <v>0</v>
      </c>
      <c r="T2546" s="10" t="str">
        <f>IF(RepPF!$L$4=Lists!$E$2,Lists!$E$2,IF(RepPF!$L$4&lt;&gt;"",IF($C2546=RepPF!$L$4,RepPF!$L$4,0),Lists!$E$2))</f>
        <v>Все объекты</v>
      </c>
    </row>
    <row r="2547" spans="12:20" x14ac:dyDescent="0.25">
      <c r="L2547" s="1">
        <f>IF(OR(B2547=0,B2547=""),0,IF(COUNTIFS(Items!$E:$E,J2547,Items!$F:$F,K2547)+COUNTIFS(Items!$J:$J,J2547,Items!$K:$K,K2547)+COUNTIFS(Items!$O:$O,J2547,Items!$P:$P,K2547)=1,0,1))</f>
        <v>0</v>
      </c>
      <c r="T2547" s="10" t="str">
        <f>IF(RepPF!$L$4=Lists!$E$2,Lists!$E$2,IF(RepPF!$L$4&lt;&gt;"",IF($C2547=RepPF!$L$4,RepPF!$L$4,0),Lists!$E$2))</f>
        <v>Все объекты</v>
      </c>
    </row>
    <row r="2548" spans="12:20" x14ac:dyDescent="0.25">
      <c r="L2548" s="1">
        <f>IF(OR(B2548=0,B2548=""),0,IF(COUNTIFS(Items!$E:$E,J2548,Items!$F:$F,K2548)+COUNTIFS(Items!$J:$J,J2548,Items!$K:$K,K2548)+COUNTIFS(Items!$O:$O,J2548,Items!$P:$P,K2548)=1,0,1))</f>
        <v>0</v>
      </c>
      <c r="T2548" s="10" t="str">
        <f>IF(RepPF!$L$4=Lists!$E$2,Lists!$E$2,IF(RepPF!$L$4&lt;&gt;"",IF($C2548=RepPF!$L$4,RepPF!$L$4,0),Lists!$E$2))</f>
        <v>Все объекты</v>
      </c>
    </row>
    <row r="2549" spans="12:20" x14ac:dyDescent="0.25">
      <c r="L2549" s="1">
        <f>IF(OR(B2549=0,B2549=""),0,IF(COUNTIFS(Items!$E:$E,J2549,Items!$F:$F,K2549)+COUNTIFS(Items!$J:$J,J2549,Items!$K:$K,K2549)+COUNTIFS(Items!$O:$O,J2549,Items!$P:$P,K2549)=1,0,1))</f>
        <v>0</v>
      </c>
      <c r="T2549" s="10" t="str">
        <f>IF(RepPF!$L$4=Lists!$E$2,Lists!$E$2,IF(RepPF!$L$4&lt;&gt;"",IF($C2549=RepPF!$L$4,RepPF!$L$4,0),Lists!$E$2))</f>
        <v>Все объекты</v>
      </c>
    </row>
    <row r="2550" spans="12:20" x14ac:dyDescent="0.25">
      <c r="L2550" s="1">
        <f>IF(OR(B2550=0,B2550=""),0,IF(COUNTIFS(Items!$E:$E,J2550,Items!$F:$F,K2550)+COUNTIFS(Items!$J:$J,J2550,Items!$K:$K,K2550)+COUNTIFS(Items!$O:$O,J2550,Items!$P:$P,K2550)=1,0,1))</f>
        <v>0</v>
      </c>
      <c r="T2550" s="10" t="str">
        <f>IF(RepPF!$L$4=Lists!$E$2,Lists!$E$2,IF(RepPF!$L$4&lt;&gt;"",IF($C2550=RepPF!$L$4,RepPF!$L$4,0),Lists!$E$2))</f>
        <v>Все объекты</v>
      </c>
    </row>
    <row r="2551" spans="12:20" x14ac:dyDescent="0.25">
      <c r="L2551" s="1">
        <f>IF(OR(B2551=0,B2551=""),0,IF(COUNTIFS(Items!$E:$E,J2551,Items!$F:$F,K2551)+COUNTIFS(Items!$J:$J,J2551,Items!$K:$K,K2551)+COUNTIFS(Items!$O:$O,J2551,Items!$P:$P,K2551)=1,0,1))</f>
        <v>0</v>
      </c>
      <c r="T2551" s="10" t="str">
        <f>IF(RepPF!$L$4=Lists!$E$2,Lists!$E$2,IF(RepPF!$L$4&lt;&gt;"",IF($C2551=RepPF!$L$4,RepPF!$L$4,0),Lists!$E$2))</f>
        <v>Все объекты</v>
      </c>
    </row>
    <row r="2552" spans="12:20" x14ac:dyDescent="0.25">
      <c r="L2552" s="1">
        <f>IF(OR(B2552=0,B2552=""),0,IF(COUNTIFS(Items!$E:$E,J2552,Items!$F:$F,K2552)+COUNTIFS(Items!$J:$J,J2552,Items!$K:$K,K2552)+COUNTIFS(Items!$O:$O,J2552,Items!$P:$P,K2552)=1,0,1))</f>
        <v>0</v>
      </c>
      <c r="T2552" s="10" t="str">
        <f>IF(RepPF!$L$4=Lists!$E$2,Lists!$E$2,IF(RepPF!$L$4&lt;&gt;"",IF($C2552=RepPF!$L$4,RepPF!$L$4,0),Lists!$E$2))</f>
        <v>Все объекты</v>
      </c>
    </row>
    <row r="2553" spans="12:20" x14ac:dyDescent="0.25">
      <c r="L2553" s="1">
        <f>IF(OR(B2553=0,B2553=""),0,IF(COUNTIFS(Items!$E:$E,J2553,Items!$F:$F,K2553)+COUNTIFS(Items!$J:$J,J2553,Items!$K:$K,K2553)+COUNTIFS(Items!$O:$O,J2553,Items!$P:$P,K2553)=1,0,1))</f>
        <v>0</v>
      </c>
      <c r="T2553" s="10" t="str">
        <f>IF(RepPF!$L$4=Lists!$E$2,Lists!$E$2,IF(RepPF!$L$4&lt;&gt;"",IF($C2553=RepPF!$L$4,RepPF!$L$4,0),Lists!$E$2))</f>
        <v>Все объекты</v>
      </c>
    </row>
    <row r="2554" spans="12:20" x14ac:dyDescent="0.25">
      <c r="L2554" s="1">
        <f>IF(OR(B2554=0,B2554=""),0,IF(COUNTIFS(Items!$E:$E,J2554,Items!$F:$F,K2554)+COUNTIFS(Items!$J:$J,J2554,Items!$K:$K,K2554)+COUNTIFS(Items!$O:$O,J2554,Items!$P:$P,K2554)=1,0,1))</f>
        <v>0</v>
      </c>
      <c r="T2554" s="10" t="str">
        <f>IF(RepPF!$L$4=Lists!$E$2,Lists!$E$2,IF(RepPF!$L$4&lt;&gt;"",IF($C2554=RepPF!$L$4,RepPF!$L$4,0),Lists!$E$2))</f>
        <v>Все объекты</v>
      </c>
    </row>
    <row r="2555" spans="12:20" x14ac:dyDescent="0.25">
      <c r="L2555" s="1">
        <f>IF(OR(B2555=0,B2555=""),0,IF(COUNTIFS(Items!$E:$E,J2555,Items!$F:$F,K2555)+COUNTIFS(Items!$J:$J,J2555,Items!$K:$K,K2555)+COUNTIFS(Items!$O:$O,J2555,Items!$P:$P,K2555)=1,0,1))</f>
        <v>0</v>
      </c>
      <c r="T2555" s="10" t="str">
        <f>IF(RepPF!$L$4=Lists!$E$2,Lists!$E$2,IF(RepPF!$L$4&lt;&gt;"",IF($C2555=RepPF!$L$4,RepPF!$L$4,0),Lists!$E$2))</f>
        <v>Все объекты</v>
      </c>
    </row>
    <row r="2556" spans="12:20" x14ac:dyDescent="0.25">
      <c r="L2556" s="1">
        <f>IF(OR(B2556=0,B2556=""),0,IF(COUNTIFS(Items!$E:$E,J2556,Items!$F:$F,K2556)+COUNTIFS(Items!$J:$J,J2556,Items!$K:$K,K2556)+COUNTIFS(Items!$O:$O,J2556,Items!$P:$P,K2556)=1,0,1))</f>
        <v>0</v>
      </c>
      <c r="T2556" s="10" t="str">
        <f>IF(RepPF!$L$4=Lists!$E$2,Lists!$E$2,IF(RepPF!$L$4&lt;&gt;"",IF($C2556=RepPF!$L$4,RepPF!$L$4,0),Lists!$E$2))</f>
        <v>Все объекты</v>
      </c>
    </row>
    <row r="2557" spans="12:20" x14ac:dyDescent="0.25">
      <c r="L2557" s="1">
        <f>IF(OR(B2557=0,B2557=""),0,IF(COUNTIFS(Items!$E:$E,J2557,Items!$F:$F,K2557)+COUNTIFS(Items!$J:$J,J2557,Items!$K:$K,K2557)+COUNTIFS(Items!$O:$O,J2557,Items!$P:$P,K2557)=1,0,1))</f>
        <v>0</v>
      </c>
      <c r="T2557" s="10" t="str">
        <f>IF(RepPF!$L$4=Lists!$E$2,Lists!$E$2,IF(RepPF!$L$4&lt;&gt;"",IF($C2557=RepPF!$L$4,RepPF!$L$4,0),Lists!$E$2))</f>
        <v>Все объекты</v>
      </c>
    </row>
    <row r="2558" spans="12:20" x14ac:dyDescent="0.25">
      <c r="L2558" s="1">
        <f>IF(OR(B2558=0,B2558=""),0,IF(COUNTIFS(Items!$E:$E,J2558,Items!$F:$F,K2558)+COUNTIFS(Items!$J:$J,J2558,Items!$K:$K,K2558)+COUNTIFS(Items!$O:$O,J2558,Items!$P:$P,K2558)=1,0,1))</f>
        <v>0</v>
      </c>
      <c r="T2558" s="10" t="str">
        <f>IF(RepPF!$L$4=Lists!$E$2,Lists!$E$2,IF(RepPF!$L$4&lt;&gt;"",IF($C2558=RepPF!$L$4,RepPF!$L$4,0),Lists!$E$2))</f>
        <v>Все объекты</v>
      </c>
    </row>
    <row r="2559" spans="12:20" x14ac:dyDescent="0.25">
      <c r="L2559" s="1">
        <f>IF(OR(B2559=0,B2559=""),0,IF(COUNTIFS(Items!$E:$E,J2559,Items!$F:$F,K2559)+COUNTIFS(Items!$J:$J,J2559,Items!$K:$K,K2559)+COUNTIFS(Items!$O:$O,J2559,Items!$P:$P,K2559)=1,0,1))</f>
        <v>0</v>
      </c>
      <c r="T2559" s="10" t="str">
        <f>IF(RepPF!$L$4=Lists!$E$2,Lists!$E$2,IF(RepPF!$L$4&lt;&gt;"",IF($C2559=RepPF!$L$4,RepPF!$L$4,0),Lists!$E$2))</f>
        <v>Все объекты</v>
      </c>
    </row>
    <row r="2560" spans="12:20" x14ac:dyDescent="0.25">
      <c r="L2560" s="1">
        <f>IF(OR(B2560=0,B2560=""),0,IF(COUNTIFS(Items!$E:$E,J2560,Items!$F:$F,K2560)+COUNTIFS(Items!$J:$J,J2560,Items!$K:$K,K2560)+COUNTIFS(Items!$O:$O,J2560,Items!$P:$P,K2560)=1,0,1))</f>
        <v>0</v>
      </c>
      <c r="T2560" s="10" t="str">
        <f>IF(RepPF!$L$4=Lists!$E$2,Lists!$E$2,IF(RepPF!$L$4&lt;&gt;"",IF($C2560=RepPF!$L$4,RepPF!$L$4,0),Lists!$E$2))</f>
        <v>Все объекты</v>
      </c>
    </row>
    <row r="2561" spans="12:20" x14ac:dyDescent="0.25">
      <c r="L2561" s="1">
        <f>IF(OR(B2561=0,B2561=""),0,IF(COUNTIFS(Items!$E:$E,J2561,Items!$F:$F,K2561)+COUNTIFS(Items!$J:$J,J2561,Items!$K:$K,K2561)+COUNTIFS(Items!$O:$O,J2561,Items!$P:$P,K2561)=1,0,1))</f>
        <v>0</v>
      </c>
      <c r="T2561" s="10" t="str">
        <f>IF(RepPF!$L$4=Lists!$E$2,Lists!$E$2,IF(RepPF!$L$4&lt;&gt;"",IF($C2561=RepPF!$L$4,RepPF!$L$4,0),Lists!$E$2))</f>
        <v>Все объекты</v>
      </c>
    </row>
    <row r="2562" spans="12:20" x14ac:dyDescent="0.25">
      <c r="L2562" s="1">
        <f>IF(OR(B2562=0,B2562=""),0,IF(COUNTIFS(Items!$E:$E,J2562,Items!$F:$F,K2562)+COUNTIFS(Items!$J:$J,J2562,Items!$K:$K,K2562)+COUNTIFS(Items!$O:$O,J2562,Items!$P:$P,K2562)=1,0,1))</f>
        <v>0</v>
      </c>
      <c r="T2562" s="10" t="str">
        <f>IF(RepPF!$L$4=Lists!$E$2,Lists!$E$2,IF(RepPF!$L$4&lt;&gt;"",IF($C2562=RepPF!$L$4,RepPF!$L$4,0),Lists!$E$2))</f>
        <v>Все объекты</v>
      </c>
    </row>
    <row r="2563" spans="12:20" x14ac:dyDescent="0.25">
      <c r="L2563" s="1">
        <f>IF(OR(B2563=0,B2563=""),0,IF(COUNTIFS(Items!$E:$E,J2563,Items!$F:$F,K2563)+COUNTIFS(Items!$J:$J,J2563,Items!$K:$K,K2563)+COUNTIFS(Items!$O:$O,J2563,Items!$P:$P,K2563)=1,0,1))</f>
        <v>0</v>
      </c>
      <c r="T2563" s="10" t="str">
        <f>IF(RepPF!$L$4=Lists!$E$2,Lists!$E$2,IF(RepPF!$L$4&lt;&gt;"",IF($C2563=RepPF!$L$4,RepPF!$L$4,0),Lists!$E$2))</f>
        <v>Все объекты</v>
      </c>
    </row>
    <row r="2564" spans="12:20" x14ac:dyDescent="0.25">
      <c r="L2564" s="1">
        <f>IF(OR(B2564=0,B2564=""),0,IF(COUNTIFS(Items!$E:$E,J2564,Items!$F:$F,K2564)+COUNTIFS(Items!$J:$J,J2564,Items!$K:$K,K2564)+COUNTIFS(Items!$O:$O,J2564,Items!$P:$P,K2564)=1,0,1))</f>
        <v>0</v>
      </c>
      <c r="T2564" s="10" t="str">
        <f>IF(RepPF!$L$4=Lists!$E$2,Lists!$E$2,IF(RepPF!$L$4&lt;&gt;"",IF($C2564=RepPF!$L$4,RepPF!$L$4,0),Lists!$E$2))</f>
        <v>Все объекты</v>
      </c>
    </row>
    <row r="2565" spans="12:20" x14ac:dyDescent="0.25">
      <c r="L2565" s="1">
        <f>IF(OR(B2565=0,B2565=""),0,IF(COUNTIFS(Items!$E:$E,J2565,Items!$F:$F,K2565)+COUNTIFS(Items!$J:$J,J2565,Items!$K:$K,K2565)+COUNTIFS(Items!$O:$O,J2565,Items!$P:$P,K2565)=1,0,1))</f>
        <v>0</v>
      </c>
      <c r="T2565" s="10" t="str">
        <f>IF(RepPF!$L$4=Lists!$E$2,Lists!$E$2,IF(RepPF!$L$4&lt;&gt;"",IF($C2565=RepPF!$L$4,RepPF!$L$4,0),Lists!$E$2))</f>
        <v>Все объекты</v>
      </c>
    </row>
    <row r="2566" spans="12:20" x14ac:dyDescent="0.25">
      <c r="L2566" s="1">
        <f>IF(OR(B2566=0,B2566=""),0,IF(COUNTIFS(Items!$E:$E,J2566,Items!$F:$F,K2566)+COUNTIFS(Items!$J:$J,J2566,Items!$K:$K,K2566)+COUNTIFS(Items!$O:$O,J2566,Items!$P:$P,K2566)=1,0,1))</f>
        <v>0</v>
      </c>
      <c r="T2566" s="10" t="str">
        <f>IF(RepPF!$L$4=Lists!$E$2,Lists!$E$2,IF(RepPF!$L$4&lt;&gt;"",IF($C2566=RepPF!$L$4,RepPF!$L$4,0),Lists!$E$2))</f>
        <v>Все объекты</v>
      </c>
    </row>
    <row r="2567" spans="12:20" x14ac:dyDescent="0.25">
      <c r="L2567" s="1">
        <f>IF(OR(B2567=0,B2567=""),0,IF(COUNTIFS(Items!$E:$E,J2567,Items!$F:$F,K2567)+COUNTIFS(Items!$J:$J,J2567,Items!$K:$K,K2567)+COUNTIFS(Items!$O:$O,J2567,Items!$P:$P,K2567)=1,0,1))</f>
        <v>0</v>
      </c>
      <c r="T2567" s="10" t="str">
        <f>IF(RepPF!$L$4=Lists!$E$2,Lists!$E$2,IF(RepPF!$L$4&lt;&gt;"",IF($C2567=RepPF!$L$4,RepPF!$L$4,0),Lists!$E$2))</f>
        <v>Все объекты</v>
      </c>
    </row>
    <row r="2568" spans="12:20" x14ac:dyDescent="0.25">
      <c r="L2568" s="1">
        <f>IF(OR(B2568=0,B2568=""),0,IF(COUNTIFS(Items!$E:$E,J2568,Items!$F:$F,K2568)+COUNTIFS(Items!$J:$J,J2568,Items!$K:$K,K2568)+COUNTIFS(Items!$O:$O,J2568,Items!$P:$P,K2568)=1,0,1))</f>
        <v>0</v>
      </c>
      <c r="T2568" s="10" t="str">
        <f>IF(RepPF!$L$4=Lists!$E$2,Lists!$E$2,IF(RepPF!$L$4&lt;&gt;"",IF($C2568=RepPF!$L$4,RepPF!$L$4,0),Lists!$E$2))</f>
        <v>Все объекты</v>
      </c>
    </row>
    <row r="2569" spans="12:20" x14ac:dyDescent="0.25">
      <c r="L2569" s="1">
        <f>IF(OR(B2569=0,B2569=""),0,IF(COUNTIFS(Items!$E:$E,J2569,Items!$F:$F,K2569)+COUNTIFS(Items!$J:$J,J2569,Items!$K:$K,K2569)+COUNTIFS(Items!$O:$O,J2569,Items!$P:$P,K2569)=1,0,1))</f>
        <v>0</v>
      </c>
      <c r="T2569" s="10" t="str">
        <f>IF(RepPF!$L$4=Lists!$E$2,Lists!$E$2,IF(RepPF!$L$4&lt;&gt;"",IF($C2569=RepPF!$L$4,RepPF!$L$4,0),Lists!$E$2))</f>
        <v>Все объекты</v>
      </c>
    </row>
    <row r="2570" spans="12:20" x14ac:dyDescent="0.25">
      <c r="L2570" s="1">
        <f>IF(OR(B2570=0,B2570=""),0,IF(COUNTIFS(Items!$E:$E,J2570,Items!$F:$F,K2570)+COUNTIFS(Items!$J:$J,J2570,Items!$K:$K,K2570)+COUNTIFS(Items!$O:$O,J2570,Items!$P:$P,K2570)=1,0,1))</f>
        <v>0</v>
      </c>
      <c r="T2570" s="10" t="str">
        <f>IF(RepPF!$L$4=Lists!$E$2,Lists!$E$2,IF(RepPF!$L$4&lt;&gt;"",IF($C2570=RepPF!$L$4,RepPF!$L$4,0),Lists!$E$2))</f>
        <v>Все объекты</v>
      </c>
    </row>
    <row r="2571" spans="12:20" x14ac:dyDescent="0.25">
      <c r="L2571" s="1">
        <f>IF(OR(B2571=0,B2571=""),0,IF(COUNTIFS(Items!$E:$E,J2571,Items!$F:$F,K2571)+COUNTIFS(Items!$J:$J,J2571,Items!$K:$K,K2571)+COUNTIFS(Items!$O:$O,J2571,Items!$P:$P,K2571)=1,0,1))</f>
        <v>0</v>
      </c>
      <c r="T2571" s="10" t="str">
        <f>IF(RepPF!$L$4=Lists!$E$2,Lists!$E$2,IF(RepPF!$L$4&lt;&gt;"",IF($C2571=RepPF!$L$4,RepPF!$L$4,0),Lists!$E$2))</f>
        <v>Все объекты</v>
      </c>
    </row>
    <row r="2572" spans="12:20" x14ac:dyDescent="0.25">
      <c r="L2572" s="1">
        <f>IF(OR(B2572=0,B2572=""),0,IF(COUNTIFS(Items!$E:$E,J2572,Items!$F:$F,K2572)+COUNTIFS(Items!$J:$J,J2572,Items!$K:$K,K2572)+COUNTIFS(Items!$O:$O,J2572,Items!$P:$P,K2572)=1,0,1))</f>
        <v>0</v>
      </c>
      <c r="T2572" s="10" t="str">
        <f>IF(RepPF!$L$4=Lists!$E$2,Lists!$E$2,IF(RepPF!$L$4&lt;&gt;"",IF($C2572=RepPF!$L$4,RepPF!$L$4,0),Lists!$E$2))</f>
        <v>Все объекты</v>
      </c>
    </row>
    <row r="2573" spans="12:20" x14ac:dyDescent="0.25">
      <c r="L2573" s="1">
        <f>IF(OR(B2573=0,B2573=""),0,IF(COUNTIFS(Items!$E:$E,J2573,Items!$F:$F,K2573)+COUNTIFS(Items!$J:$J,J2573,Items!$K:$K,K2573)+COUNTIFS(Items!$O:$O,J2573,Items!$P:$P,K2573)=1,0,1))</f>
        <v>0</v>
      </c>
      <c r="T2573" s="10" t="str">
        <f>IF(RepPF!$L$4=Lists!$E$2,Lists!$E$2,IF(RepPF!$L$4&lt;&gt;"",IF($C2573=RepPF!$L$4,RepPF!$L$4,0),Lists!$E$2))</f>
        <v>Все объекты</v>
      </c>
    </row>
    <row r="2574" spans="12:20" x14ac:dyDescent="0.25">
      <c r="L2574" s="1">
        <f>IF(OR(B2574=0,B2574=""),0,IF(COUNTIFS(Items!$E:$E,J2574,Items!$F:$F,K2574)+COUNTIFS(Items!$J:$J,J2574,Items!$K:$K,K2574)+COUNTIFS(Items!$O:$O,J2574,Items!$P:$P,K2574)=1,0,1))</f>
        <v>0</v>
      </c>
      <c r="T2574" s="10" t="str">
        <f>IF(RepPF!$L$4=Lists!$E$2,Lists!$E$2,IF(RepPF!$L$4&lt;&gt;"",IF($C2574=RepPF!$L$4,RepPF!$L$4,0),Lists!$E$2))</f>
        <v>Все объекты</v>
      </c>
    </row>
    <row r="2575" spans="12:20" x14ac:dyDescent="0.25">
      <c r="L2575" s="1">
        <f>IF(OR(B2575=0,B2575=""),0,IF(COUNTIFS(Items!$E:$E,J2575,Items!$F:$F,K2575)+COUNTIFS(Items!$J:$J,J2575,Items!$K:$K,K2575)+COUNTIFS(Items!$O:$O,J2575,Items!$P:$P,K2575)=1,0,1))</f>
        <v>0</v>
      </c>
      <c r="T2575" s="10" t="str">
        <f>IF(RepPF!$L$4=Lists!$E$2,Lists!$E$2,IF(RepPF!$L$4&lt;&gt;"",IF($C2575=RepPF!$L$4,RepPF!$L$4,0),Lists!$E$2))</f>
        <v>Все объекты</v>
      </c>
    </row>
    <row r="2576" spans="12:20" x14ac:dyDescent="0.25">
      <c r="L2576" s="1">
        <f>IF(OR(B2576=0,B2576=""),0,IF(COUNTIFS(Items!$E:$E,J2576,Items!$F:$F,K2576)+COUNTIFS(Items!$J:$J,J2576,Items!$K:$K,K2576)+COUNTIFS(Items!$O:$O,J2576,Items!$P:$P,K2576)=1,0,1))</f>
        <v>0</v>
      </c>
      <c r="T2576" s="10" t="str">
        <f>IF(RepPF!$L$4=Lists!$E$2,Lists!$E$2,IF(RepPF!$L$4&lt;&gt;"",IF($C2576=RepPF!$L$4,RepPF!$L$4,0),Lists!$E$2))</f>
        <v>Все объекты</v>
      </c>
    </row>
    <row r="2577" spans="12:20" x14ac:dyDescent="0.25">
      <c r="L2577" s="1">
        <f>IF(OR(B2577=0,B2577=""),0,IF(COUNTIFS(Items!$E:$E,J2577,Items!$F:$F,K2577)+COUNTIFS(Items!$J:$J,J2577,Items!$K:$K,K2577)+COUNTIFS(Items!$O:$O,J2577,Items!$P:$P,K2577)=1,0,1))</f>
        <v>0</v>
      </c>
      <c r="T2577" s="10" t="str">
        <f>IF(RepPF!$L$4=Lists!$E$2,Lists!$E$2,IF(RepPF!$L$4&lt;&gt;"",IF($C2577=RepPF!$L$4,RepPF!$L$4,0),Lists!$E$2))</f>
        <v>Все объекты</v>
      </c>
    </row>
    <row r="2578" spans="12:20" x14ac:dyDescent="0.25">
      <c r="L2578" s="1">
        <f>IF(OR(B2578=0,B2578=""),0,IF(COUNTIFS(Items!$E:$E,J2578,Items!$F:$F,K2578)+COUNTIFS(Items!$J:$J,J2578,Items!$K:$K,K2578)+COUNTIFS(Items!$O:$O,J2578,Items!$P:$P,K2578)=1,0,1))</f>
        <v>0</v>
      </c>
      <c r="T2578" s="10" t="str">
        <f>IF(RepPF!$L$4=Lists!$E$2,Lists!$E$2,IF(RepPF!$L$4&lt;&gt;"",IF($C2578=RepPF!$L$4,RepPF!$L$4,0),Lists!$E$2))</f>
        <v>Все объекты</v>
      </c>
    </row>
    <row r="2579" spans="12:20" x14ac:dyDescent="0.25">
      <c r="L2579" s="1">
        <f>IF(OR(B2579=0,B2579=""),0,IF(COUNTIFS(Items!$E:$E,J2579,Items!$F:$F,K2579)+COUNTIFS(Items!$J:$J,J2579,Items!$K:$K,K2579)+COUNTIFS(Items!$O:$O,J2579,Items!$P:$P,K2579)=1,0,1))</f>
        <v>0</v>
      </c>
      <c r="T2579" s="10" t="str">
        <f>IF(RepPF!$L$4=Lists!$E$2,Lists!$E$2,IF(RepPF!$L$4&lt;&gt;"",IF($C2579=RepPF!$L$4,RepPF!$L$4,0),Lists!$E$2))</f>
        <v>Все объекты</v>
      </c>
    </row>
    <row r="2580" spans="12:20" x14ac:dyDescent="0.25">
      <c r="L2580" s="1">
        <f>IF(OR(B2580=0,B2580=""),0,IF(COUNTIFS(Items!$E:$E,J2580,Items!$F:$F,K2580)+COUNTIFS(Items!$J:$J,J2580,Items!$K:$K,K2580)+COUNTIFS(Items!$O:$O,J2580,Items!$P:$P,K2580)=1,0,1))</f>
        <v>0</v>
      </c>
      <c r="T2580" s="10" t="str">
        <f>IF(RepPF!$L$4=Lists!$E$2,Lists!$E$2,IF(RepPF!$L$4&lt;&gt;"",IF($C2580=RepPF!$L$4,RepPF!$L$4,0),Lists!$E$2))</f>
        <v>Все объекты</v>
      </c>
    </row>
    <row r="2581" spans="12:20" x14ac:dyDescent="0.25">
      <c r="L2581" s="1">
        <f>IF(OR(B2581=0,B2581=""),0,IF(COUNTIFS(Items!$E:$E,J2581,Items!$F:$F,K2581)+COUNTIFS(Items!$J:$J,J2581,Items!$K:$K,K2581)+COUNTIFS(Items!$O:$O,J2581,Items!$P:$P,K2581)=1,0,1))</f>
        <v>0</v>
      </c>
      <c r="T2581" s="10" t="str">
        <f>IF(RepPF!$L$4=Lists!$E$2,Lists!$E$2,IF(RepPF!$L$4&lt;&gt;"",IF($C2581=RepPF!$L$4,RepPF!$L$4,0),Lists!$E$2))</f>
        <v>Все объекты</v>
      </c>
    </row>
    <row r="2582" spans="12:20" x14ac:dyDescent="0.25">
      <c r="L2582" s="1">
        <f>IF(OR(B2582=0,B2582=""),0,IF(COUNTIFS(Items!$E:$E,J2582,Items!$F:$F,K2582)+COUNTIFS(Items!$J:$J,J2582,Items!$K:$K,K2582)+COUNTIFS(Items!$O:$O,J2582,Items!$P:$P,K2582)=1,0,1))</f>
        <v>0</v>
      </c>
      <c r="T2582" s="10" t="str">
        <f>IF(RepPF!$L$4=Lists!$E$2,Lists!$E$2,IF(RepPF!$L$4&lt;&gt;"",IF($C2582=RepPF!$L$4,RepPF!$L$4,0),Lists!$E$2))</f>
        <v>Все объекты</v>
      </c>
    </row>
    <row r="2583" spans="12:20" x14ac:dyDescent="0.25">
      <c r="L2583" s="1">
        <f>IF(OR(B2583=0,B2583=""),0,IF(COUNTIFS(Items!$E:$E,J2583,Items!$F:$F,K2583)+COUNTIFS(Items!$J:$J,J2583,Items!$K:$K,K2583)+COUNTIFS(Items!$O:$O,J2583,Items!$P:$P,K2583)=1,0,1))</f>
        <v>0</v>
      </c>
      <c r="T2583" s="10" t="str">
        <f>IF(RepPF!$L$4=Lists!$E$2,Lists!$E$2,IF(RepPF!$L$4&lt;&gt;"",IF($C2583=RepPF!$L$4,RepPF!$L$4,0),Lists!$E$2))</f>
        <v>Все объекты</v>
      </c>
    </row>
    <row r="2584" spans="12:20" x14ac:dyDescent="0.25">
      <c r="L2584" s="1">
        <f>IF(OR(B2584=0,B2584=""),0,IF(COUNTIFS(Items!$E:$E,J2584,Items!$F:$F,K2584)+COUNTIFS(Items!$J:$J,J2584,Items!$K:$K,K2584)+COUNTIFS(Items!$O:$O,J2584,Items!$P:$P,K2584)=1,0,1))</f>
        <v>0</v>
      </c>
      <c r="T2584" s="10" t="str">
        <f>IF(RepPF!$L$4=Lists!$E$2,Lists!$E$2,IF(RepPF!$L$4&lt;&gt;"",IF($C2584=RepPF!$L$4,RepPF!$L$4,0),Lists!$E$2))</f>
        <v>Все объекты</v>
      </c>
    </row>
    <row r="2585" spans="12:20" x14ac:dyDescent="0.25">
      <c r="L2585" s="1">
        <f>IF(OR(B2585=0,B2585=""),0,IF(COUNTIFS(Items!$E:$E,J2585,Items!$F:$F,K2585)+COUNTIFS(Items!$J:$J,J2585,Items!$K:$K,K2585)+COUNTIFS(Items!$O:$O,J2585,Items!$P:$P,K2585)=1,0,1))</f>
        <v>0</v>
      </c>
      <c r="T2585" s="10" t="str">
        <f>IF(RepPF!$L$4=Lists!$E$2,Lists!$E$2,IF(RepPF!$L$4&lt;&gt;"",IF($C2585=RepPF!$L$4,RepPF!$L$4,0),Lists!$E$2))</f>
        <v>Все объекты</v>
      </c>
    </row>
    <row r="2586" spans="12:20" x14ac:dyDescent="0.25">
      <c r="L2586" s="1">
        <f>IF(OR(B2586=0,B2586=""),0,IF(COUNTIFS(Items!$E:$E,J2586,Items!$F:$F,K2586)+COUNTIFS(Items!$J:$J,J2586,Items!$K:$K,K2586)+COUNTIFS(Items!$O:$O,J2586,Items!$P:$P,K2586)=1,0,1))</f>
        <v>0</v>
      </c>
      <c r="T2586" s="10" t="str">
        <f>IF(RepPF!$L$4=Lists!$E$2,Lists!$E$2,IF(RepPF!$L$4&lt;&gt;"",IF($C2586=RepPF!$L$4,RepPF!$L$4,0),Lists!$E$2))</f>
        <v>Все объекты</v>
      </c>
    </row>
    <row r="2587" spans="12:20" x14ac:dyDescent="0.25">
      <c r="L2587" s="1">
        <f>IF(OR(B2587=0,B2587=""),0,IF(COUNTIFS(Items!$E:$E,J2587,Items!$F:$F,K2587)+COUNTIFS(Items!$J:$J,J2587,Items!$K:$K,K2587)+COUNTIFS(Items!$O:$O,J2587,Items!$P:$P,K2587)=1,0,1))</f>
        <v>0</v>
      </c>
      <c r="T2587" s="10" t="str">
        <f>IF(RepPF!$L$4=Lists!$E$2,Lists!$E$2,IF(RepPF!$L$4&lt;&gt;"",IF($C2587=RepPF!$L$4,RepPF!$L$4,0),Lists!$E$2))</f>
        <v>Все объекты</v>
      </c>
    </row>
    <row r="2588" spans="12:20" x14ac:dyDescent="0.25">
      <c r="L2588" s="1">
        <f>IF(OR(B2588=0,B2588=""),0,IF(COUNTIFS(Items!$E:$E,J2588,Items!$F:$F,K2588)+COUNTIFS(Items!$J:$J,J2588,Items!$K:$K,K2588)+COUNTIFS(Items!$O:$O,J2588,Items!$P:$P,K2588)=1,0,1))</f>
        <v>0</v>
      </c>
      <c r="T2588" s="10" t="str">
        <f>IF(RepPF!$L$4=Lists!$E$2,Lists!$E$2,IF(RepPF!$L$4&lt;&gt;"",IF($C2588=RepPF!$L$4,RepPF!$L$4,0),Lists!$E$2))</f>
        <v>Все объекты</v>
      </c>
    </row>
    <row r="2589" spans="12:20" x14ac:dyDescent="0.25">
      <c r="L2589" s="1">
        <f>IF(OR(B2589=0,B2589=""),0,IF(COUNTIFS(Items!$E:$E,J2589,Items!$F:$F,K2589)+COUNTIFS(Items!$J:$J,J2589,Items!$K:$K,K2589)+COUNTIFS(Items!$O:$O,J2589,Items!$P:$P,K2589)=1,0,1))</f>
        <v>0</v>
      </c>
      <c r="T2589" s="10" t="str">
        <f>IF(RepPF!$L$4=Lists!$E$2,Lists!$E$2,IF(RepPF!$L$4&lt;&gt;"",IF($C2589=RepPF!$L$4,RepPF!$L$4,0),Lists!$E$2))</f>
        <v>Все объекты</v>
      </c>
    </row>
    <row r="2590" spans="12:20" x14ac:dyDescent="0.25">
      <c r="L2590" s="1">
        <f>IF(OR(B2590=0,B2590=""),0,IF(COUNTIFS(Items!$E:$E,J2590,Items!$F:$F,K2590)+COUNTIFS(Items!$J:$J,J2590,Items!$K:$K,K2590)+COUNTIFS(Items!$O:$O,J2590,Items!$P:$P,K2590)=1,0,1))</f>
        <v>0</v>
      </c>
      <c r="T2590" s="10" t="str">
        <f>IF(RepPF!$L$4=Lists!$E$2,Lists!$E$2,IF(RepPF!$L$4&lt;&gt;"",IF($C2590=RepPF!$L$4,RepPF!$L$4,0),Lists!$E$2))</f>
        <v>Все объекты</v>
      </c>
    </row>
    <row r="2591" spans="12:20" x14ac:dyDescent="0.25">
      <c r="L2591" s="1">
        <f>IF(OR(B2591=0,B2591=""),0,IF(COUNTIFS(Items!$E:$E,J2591,Items!$F:$F,K2591)+COUNTIFS(Items!$J:$J,J2591,Items!$K:$K,K2591)+COUNTIFS(Items!$O:$O,J2591,Items!$P:$P,K2591)=1,0,1))</f>
        <v>0</v>
      </c>
      <c r="T2591" s="10" t="str">
        <f>IF(RepPF!$L$4=Lists!$E$2,Lists!$E$2,IF(RepPF!$L$4&lt;&gt;"",IF($C2591=RepPF!$L$4,RepPF!$L$4,0),Lists!$E$2))</f>
        <v>Все объекты</v>
      </c>
    </row>
    <row r="2592" spans="12:20" x14ac:dyDescent="0.25">
      <c r="L2592" s="1">
        <f>IF(OR(B2592=0,B2592=""),0,IF(COUNTIFS(Items!$E:$E,J2592,Items!$F:$F,K2592)+COUNTIFS(Items!$J:$J,J2592,Items!$K:$K,K2592)+COUNTIFS(Items!$O:$O,J2592,Items!$P:$P,K2592)=1,0,1))</f>
        <v>0</v>
      </c>
      <c r="T2592" s="10" t="str">
        <f>IF(RepPF!$L$4=Lists!$E$2,Lists!$E$2,IF(RepPF!$L$4&lt;&gt;"",IF($C2592=RepPF!$L$4,RepPF!$L$4,0),Lists!$E$2))</f>
        <v>Все объекты</v>
      </c>
    </row>
    <row r="2593" spans="12:20" x14ac:dyDescent="0.25">
      <c r="L2593" s="1">
        <f>IF(OR(B2593=0,B2593=""),0,IF(COUNTIFS(Items!$E:$E,J2593,Items!$F:$F,K2593)+COUNTIFS(Items!$J:$J,J2593,Items!$K:$K,K2593)+COUNTIFS(Items!$O:$O,J2593,Items!$P:$P,K2593)=1,0,1))</f>
        <v>0</v>
      </c>
      <c r="T2593" s="10" t="str">
        <f>IF(RepPF!$L$4=Lists!$E$2,Lists!$E$2,IF(RepPF!$L$4&lt;&gt;"",IF($C2593=RepPF!$L$4,RepPF!$L$4,0),Lists!$E$2))</f>
        <v>Все объекты</v>
      </c>
    </row>
    <row r="2594" spans="12:20" x14ac:dyDescent="0.25">
      <c r="L2594" s="1">
        <f>IF(OR(B2594=0,B2594=""),0,IF(COUNTIFS(Items!$E:$E,J2594,Items!$F:$F,K2594)+COUNTIFS(Items!$J:$J,J2594,Items!$K:$K,K2594)+COUNTIFS(Items!$O:$O,J2594,Items!$P:$P,K2594)=1,0,1))</f>
        <v>0</v>
      </c>
      <c r="T2594" s="10" t="str">
        <f>IF(RepPF!$L$4=Lists!$E$2,Lists!$E$2,IF(RepPF!$L$4&lt;&gt;"",IF($C2594=RepPF!$L$4,RepPF!$L$4,0),Lists!$E$2))</f>
        <v>Все объекты</v>
      </c>
    </row>
    <row r="2595" spans="12:20" x14ac:dyDescent="0.25">
      <c r="L2595" s="1">
        <f>IF(OR(B2595=0,B2595=""),0,IF(COUNTIFS(Items!$E:$E,J2595,Items!$F:$F,K2595)+COUNTIFS(Items!$J:$J,J2595,Items!$K:$K,K2595)+COUNTIFS(Items!$O:$O,J2595,Items!$P:$P,K2595)=1,0,1))</f>
        <v>0</v>
      </c>
      <c r="T2595" s="10" t="str">
        <f>IF(RepPF!$L$4=Lists!$E$2,Lists!$E$2,IF(RepPF!$L$4&lt;&gt;"",IF($C2595=RepPF!$L$4,RepPF!$L$4,0),Lists!$E$2))</f>
        <v>Все объекты</v>
      </c>
    </row>
    <row r="2596" spans="12:20" x14ac:dyDescent="0.25">
      <c r="L2596" s="1">
        <f>IF(OR(B2596=0,B2596=""),0,IF(COUNTIFS(Items!$E:$E,J2596,Items!$F:$F,K2596)+COUNTIFS(Items!$J:$J,J2596,Items!$K:$K,K2596)+COUNTIFS(Items!$O:$O,J2596,Items!$P:$P,K2596)=1,0,1))</f>
        <v>0</v>
      </c>
      <c r="T2596" s="10" t="str">
        <f>IF(RepPF!$L$4=Lists!$E$2,Lists!$E$2,IF(RepPF!$L$4&lt;&gt;"",IF($C2596=RepPF!$L$4,RepPF!$L$4,0),Lists!$E$2))</f>
        <v>Все объекты</v>
      </c>
    </row>
    <row r="2597" spans="12:20" x14ac:dyDescent="0.25">
      <c r="L2597" s="1">
        <f>IF(OR(B2597=0,B2597=""),0,IF(COUNTIFS(Items!$E:$E,J2597,Items!$F:$F,K2597)+COUNTIFS(Items!$J:$J,J2597,Items!$K:$K,K2597)+COUNTIFS(Items!$O:$O,J2597,Items!$P:$P,K2597)=1,0,1))</f>
        <v>0</v>
      </c>
      <c r="T2597" s="10" t="str">
        <f>IF(RepPF!$L$4=Lists!$E$2,Lists!$E$2,IF(RepPF!$L$4&lt;&gt;"",IF($C2597=RepPF!$L$4,RepPF!$L$4,0),Lists!$E$2))</f>
        <v>Все объекты</v>
      </c>
    </row>
    <row r="2598" spans="12:20" x14ac:dyDescent="0.25">
      <c r="L2598" s="1">
        <f>IF(OR(B2598=0,B2598=""),0,IF(COUNTIFS(Items!$E:$E,J2598,Items!$F:$F,K2598)+COUNTIFS(Items!$J:$J,J2598,Items!$K:$K,K2598)+COUNTIFS(Items!$O:$O,J2598,Items!$P:$P,K2598)=1,0,1))</f>
        <v>0</v>
      </c>
      <c r="T2598" s="10" t="str">
        <f>IF(RepPF!$L$4=Lists!$E$2,Lists!$E$2,IF(RepPF!$L$4&lt;&gt;"",IF($C2598=RepPF!$L$4,RepPF!$L$4,0),Lists!$E$2))</f>
        <v>Все объекты</v>
      </c>
    </row>
    <row r="2599" spans="12:20" x14ac:dyDescent="0.25">
      <c r="L2599" s="1">
        <f>IF(OR(B2599=0,B2599=""),0,IF(COUNTIFS(Items!$E:$E,J2599,Items!$F:$F,K2599)+COUNTIFS(Items!$J:$J,J2599,Items!$K:$K,K2599)+COUNTIFS(Items!$O:$O,J2599,Items!$P:$P,K2599)=1,0,1))</f>
        <v>0</v>
      </c>
      <c r="T2599" s="10" t="str">
        <f>IF(RepPF!$L$4=Lists!$E$2,Lists!$E$2,IF(RepPF!$L$4&lt;&gt;"",IF($C2599=RepPF!$L$4,RepPF!$L$4,0),Lists!$E$2))</f>
        <v>Все объекты</v>
      </c>
    </row>
    <row r="2600" spans="12:20" x14ac:dyDescent="0.25">
      <c r="L2600" s="1">
        <f>IF(OR(B2600=0,B2600=""),0,IF(COUNTIFS(Items!$E:$E,J2600,Items!$F:$F,K2600)+COUNTIFS(Items!$J:$J,J2600,Items!$K:$K,K2600)+COUNTIFS(Items!$O:$O,J2600,Items!$P:$P,K2600)=1,0,1))</f>
        <v>0</v>
      </c>
      <c r="T2600" s="10" t="str">
        <f>IF(RepPF!$L$4=Lists!$E$2,Lists!$E$2,IF(RepPF!$L$4&lt;&gt;"",IF($C2600=RepPF!$L$4,RepPF!$L$4,0),Lists!$E$2))</f>
        <v>Все объекты</v>
      </c>
    </row>
    <row r="2601" spans="12:20" x14ac:dyDescent="0.25">
      <c r="L2601" s="1">
        <f>IF(OR(B2601=0,B2601=""),0,IF(COUNTIFS(Items!$E:$E,J2601,Items!$F:$F,K2601)+COUNTIFS(Items!$J:$J,J2601,Items!$K:$K,K2601)+COUNTIFS(Items!$O:$O,J2601,Items!$P:$P,K2601)=1,0,1))</f>
        <v>0</v>
      </c>
      <c r="T2601" s="10" t="str">
        <f>IF(RepPF!$L$4=Lists!$E$2,Lists!$E$2,IF(RepPF!$L$4&lt;&gt;"",IF($C2601=RepPF!$L$4,RepPF!$L$4,0),Lists!$E$2))</f>
        <v>Все объекты</v>
      </c>
    </row>
    <row r="2602" spans="12:20" x14ac:dyDescent="0.25">
      <c r="L2602" s="1">
        <f>IF(OR(B2602=0,B2602=""),0,IF(COUNTIFS(Items!$E:$E,J2602,Items!$F:$F,K2602)+COUNTIFS(Items!$J:$J,J2602,Items!$K:$K,K2602)+COUNTIFS(Items!$O:$O,J2602,Items!$P:$P,K2602)=1,0,1))</f>
        <v>0</v>
      </c>
      <c r="T2602" s="10" t="str">
        <f>IF(RepPF!$L$4=Lists!$E$2,Lists!$E$2,IF(RepPF!$L$4&lt;&gt;"",IF($C2602=RepPF!$L$4,RepPF!$L$4,0),Lists!$E$2))</f>
        <v>Все объекты</v>
      </c>
    </row>
    <row r="2603" spans="12:20" x14ac:dyDescent="0.25">
      <c r="L2603" s="1">
        <f>IF(OR(B2603=0,B2603=""),0,IF(COUNTIFS(Items!$E:$E,J2603,Items!$F:$F,K2603)+COUNTIFS(Items!$J:$J,J2603,Items!$K:$K,K2603)+COUNTIFS(Items!$O:$O,J2603,Items!$P:$P,K2603)=1,0,1))</f>
        <v>0</v>
      </c>
      <c r="T2603" s="10" t="str">
        <f>IF(RepPF!$L$4=Lists!$E$2,Lists!$E$2,IF(RepPF!$L$4&lt;&gt;"",IF($C2603=RepPF!$L$4,RepPF!$L$4,0),Lists!$E$2))</f>
        <v>Все объекты</v>
      </c>
    </row>
    <row r="2604" spans="12:20" x14ac:dyDescent="0.25">
      <c r="L2604" s="1">
        <f>IF(OR(B2604=0,B2604=""),0,IF(COUNTIFS(Items!$E:$E,J2604,Items!$F:$F,K2604)+COUNTIFS(Items!$J:$J,J2604,Items!$K:$K,K2604)+COUNTIFS(Items!$O:$O,J2604,Items!$P:$P,K2604)=1,0,1))</f>
        <v>0</v>
      </c>
      <c r="T2604" s="10" t="str">
        <f>IF(RepPF!$L$4=Lists!$E$2,Lists!$E$2,IF(RepPF!$L$4&lt;&gt;"",IF($C2604=RepPF!$L$4,RepPF!$L$4,0),Lists!$E$2))</f>
        <v>Все объекты</v>
      </c>
    </row>
    <row r="2605" spans="12:20" x14ac:dyDescent="0.25">
      <c r="L2605" s="1">
        <f>IF(OR(B2605=0,B2605=""),0,IF(COUNTIFS(Items!$E:$E,J2605,Items!$F:$F,K2605)+COUNTIFS(Items!$J:$J,J2605,Items!$K:$K,K2605)+COUNTIFS(Items!$O:$O,J2605,Items!$P:$P,K2605)=1,0,1))</f>
        <v>0</v>
      </c>
      <c r="T2605" s="10" t="str">
        <f>IF(RepPF!$L$4=Lists!$E$2,Lists!$E$2,IF(RepPF!$L$4&lt;&gt;"",IF($C2605=RepPF!$L$4,RepPF!$L$4,0),Lists!$E$2))</f>
        <v>Все объекты</v>
      </c>
    </row>
    <row r="2606" spans="12:20" x14ac:dyDescent="0.25">
      <c r="L2606" s="1">
        <f>IF(OR(B2606=0,B2606=""),0,IF(COUNTIFS(Items!$E:$E,J2606,Items!$F:$F,K2606)+COUNTIFS(Items!$J:$J,J2606,Items!$K:$K,K2606)+COUNTIFS(Items!$O:$O,J2606,Items!$P:$P,K2606)=1,0,1))</f>
        <v>0</v>
      </c>
      <c r="T2606" s="10" t="str">
        <f>IF(RepPF!$L$4=Lists!$E$2,Lists!$E$2,IF(RepPF!$L$4&lt;&gt;"",IF($C2606=RepPF!$L$4,RepPF!$L$4,0),Lists!$E$2))</f>
        <v>Все объекты</v>
      </c>
    </row>
    <row r="2607" spans="12:20" x14ac:dyDescent="0.25">
      <c r="L2607" s="1">
        <f>IF(OR(B2607=0,B2607=""),0,IF(COUNTIFS(Items!$E:$E,J2607,Items!$F:$F,K2607)+COUNTIFS(Items!$J:$J,J2607,Items!$K:$K,K2607)+COUNTIFS(Items!$O:$O,J2607,Items!$P:$P,K2607)=1,0,1))</f>
        <v>0</v>
      </c>
      <c r="T2607" s="10" t="str">
        <f>IF(RepPF!$L$4=Lists!$E$2,Lists!$E$2,IF(RepPF!$L$4&lt;&gt;"",IF($C2607=RepPF!$L$4,RepPF!$L$4,0),Lists!$E$2))</f>
        <v>Все объекты</v>
      </c>
    </row>
    <row r="2608" spans="12:20" x14ac:dyDescent="0.25">
      <c r="L2608" s="1">
        <f>IF(OR(B2608=0,B2608=""),0,IF(COUNTIFS(Items!$E:$E,J2608,Items!$F:$F,K2608)+COUNTIFS(Items!$J:$J,J2608,Items!$K:$K,K2608)+COUNTIFS(Items!$O:$O,J2608,Items!$P:$P,K2608)=1,0,1))</f>
        <v>0</v>
      </c>
      <c r="T2608" s="10" t="str">
        <f>IF(RepPF!$L$4=Lists!$E$2,Lists!$E$2,IF(RepPF!$L$4&lt;&gt;"",IF($C2608=RepPF!$L$4,RepPF!$L$4,0),Lists!$E$2))</f>
        <v>Все объекты</v>
      </c>
    </row>
    <row r="2609" spans="12:20" x14ac:dyDescent="0.25">
      <c r="L2609" s="1">
        <f>IF(OR(B2609=0,B2609=""),0,IF(COUNTIFS(Items!$E:$E,J2609,Items!$F:$F,K2609)+COUNTIFS(Items!$J:$J,J2609,Items!$K:$K,K2609)+COUNTIFS(Items!$O:$O,J2609,Items!$P:$P,K2609)=1,0,1))</f>
        <v>0</v>
      </c>
      <c r="T2609" s="10" t="str">
        <f>IF(RepPF!$L$4=Lists!$E$2,Lists!$E$2,IF(RepPF!$L$4&lt;&gt;"",IF($C2609=RepPF!$L$4,RepPF!$L$4,0),Lists!$E$2))</f>
        <v>Все объекты</v>
      </c>
    </row>
    <row r="2610" spans="12:20" x14ac:dyDescent="0.25">
      <c r="L2610" s="1">
        <f>IF(OR(B2610=0,B2610=""),0,IF(COUNTIFS(Items!$E:$E,J2610,Items!$F:$F,K2610)+COUNTIFS(Items!$J:$J,J2610,Items!$K:$K,K2610)+COUNTIFS(Items!$O:$O,J2610,Items!$P:$P,K2610)=1,0,1))</f>
        <v>0</v>
      </c>
      <c r="T2610" s="10" t="str">
        <f>IF(RepPF!$L$4=Lists!$E$2,Lists!$E$2,IF(RepPF!$L$4&lt;&gt;"",IF($C2610=RepPF!$L$4,RepPF!$L$4,0),Lists!$E$2))</f>
        <v>Все объекты</v>
      </c>
    </row>
    <row r="2611" spans="12:20" x14ac:dyDescent="0.25">
      <c r="L2611" s="1">
        <f>IF(OR(B2611=0,B2611=""),0,IF(COUNTIFS(Items!$E:$E,J2611,Items!$F:$F,K2611)+COUNTIFS(Items!$J:$J,J2611,Items!$K:$K,K2611)+COUNTIFS(Items!$O:$O,J2611,Items!$P:$P,K2611)=1,0,1))</f>
        <v>0</v>
      </c>
      <c r="T2611" s="10" t="str">
        <f>IF(RepPF!$L$4=Lists!$E$2,Lists!$E$2,IF(RepPF!$L$4&lt;&gt;"",IF($C2611=RepPF!$L$4,RepPF!$L$4,0),Lists!$E$2))</f>
        <v>Все объекты</v>
      </c>
    </row>
    <row r="2612" spans="12:20" x14ac:dyDescent="0.25">
      <c r="L2612" s="1">
        <f>IF(OR(B2612=0,B2612=""),0,IF(COUNTIFS(Items!$E:$E,J2612,Items!$F:$F,K2612)+COUNTIFS(Items!$J:$J,J2612,Items!$K:$K,K2612)+COUNTIFS(Items!$O:$O,J2612,Items!$P:$P,K2612)=1,0,1))</f>
        <v>0</v>
      </c>
      <c r="T2612" s="10" t="str">
        <f>IF(RepPF!$L$4=Lists!$E$2,Lists!$E$2,IF(RepPF!$L$4&lt;&gt;"",IF($C2612=RepPF!$L$4,RepPF!$L$4,0),Lists!$E$2))</f>
        <v>Все объекты</v>
      </c>
    </row>
    <row r="2613" spans="12:20" x14ac:dyDescent="0.25">
      <c r="L2613" s="1">
        <f>IF(OR(B2613=0,B2613=""),0,IF(COUNTIFS(Items!$E:$E,J2613,Items!$F:$F,K2613)+COUNTIFS(Items!$J:$J,J2613,Items!$K:$K,K2613)+COUNTIFS(Items!$O:$O,J2613,Items!$P:$P,K2613)=1,0,1))</f>
        <v>0</v>
      </c>
      <c r="T2613" s="10" t="str">
        <f>IF(RepPF!$L$4=Lists!$E$2,Lists!$E$2,IF(RepPF!$L$4&lt;&gt;"",IF($C2613=RepPF!$L$4,RepPF!$L$4,0),Lists!$E$2))</f>
        <v>Все объекты</v>
      </c>
    </row>
    <row r="2614" spans="12:20" x14ac:dyDescent="0.25">
      <c r="L2614" s="1">
        <f>IF(OR(B2614=0,B2614=""),0,IF(COUNTIFS(Items!$E:$E,J2614,Items!$F:$F,K2614)+COUNTIFS(Items!$J:$J,J2614,Items!$K:$K,K2614)+COUNTIFS(Items!$O:$O,J2614,Items!$P:$P,K2614)=1,0,1))</f>
        <v>0</v>
      </c>
      <c r="T2614" s="10" t="str">
        <f>IF(RepPF!$L$4=Lists!$E$2,Lists!$E$2,IF(RepPF!$L$4&lt;&gt;"",IF($C2614=RepPF!$L$4,RepPF!$L$4,0),Lists!$E$2))</f>
        <v>Все объекты</v>
      </c>
    </row>
    <row r="2615" spans="12:20" x14ac:dyDescent="0.25">
      <c r="L2615" s="1">
        <f>IF(OR(B2615=0,B2615=""),0,IF(COUNTIFS(Items!$E:$E,J2615,Items!$F:$F,K2615)+COUNTIFS(Items!$J:$J,J2615,Items!$K:$K,K2615)+COUNTIFS(Items!$O:$O,J2615,Items!$P:$P,K2615)=1,0,1))</f>
        <v>0</v>
      </c>
      <c r="T2615" s="10" t="str">
        <f>IF(RepPF!$L$4=Lists!$E$2,Lists!$E$2,IF(RepPF!$L$4&lt;&gt;"",IF($C2615=RepPF!$L$4,RepPF!$L$4,0),Lists!$E$2))</f>
        <v>Все объекты</v>
      </c>
    </row>
    <row r="2616" spans="12:20" x14ac:dyDescent="0.25">
      <c r="L2616" s="1">
        <f>IF(OR(B2616=0,B2616=""),0,IF(COUNTIFS(Items!$E:$E,J2616,Items!$F:$F,K2616)+COUNTIFS(Items!$J:$J,J2616,Items!$K:$K,K2616)+COUNTIFS(Items!$O:$O,J2616,Items!$P:$P,K2616)=1,0,1))</f>
        <v>0</v>
      </c>
      <c r="T2616" s="10" t="str">
        <f>IF(RepPF!$L$4=Lists!$E$2,Lists!$E$2,IF(RepPF!$L$4&lt;&gt;"",IF($C2616=RepPF!$L$4,RepPF!$L$4,0),Lists!$E$2))</f>
        <v>Все объекты</v>
      </c>
    </row>
    <row r="2617" spans="12:20" x14ac:dyDescent="0.25">
      <c r="L2617" s="1">
        <f>IF(OR(B2617=0,B2617=""),0,IF(COUNTIFS(Items!$E:$E,J2617,Items!$F:$F,K2617)+COUNTIFS(Items!$J:$J,J2617,Items!$K:$K,K2617)+COUNTIFS(Items!$O:$O,J2617,Items!$P:$P,K2617)=1,0,1))</f>
        <v>0</v>
      </c>
      <c r="T2617" s="10" t="str">
        <f>IF(RepPF!$L$4=Lists!$E$2,Lists!$E$2,IF(RepPF!$L$4&lt;&gt;"",IF($C2617=RepPF!$L$4,RepPF!$L$4,0),Lists!$E$2))</f>
        <v>Все объекты</v>
      </c>
    </row>
    <row r="2618" spans="12:20" x14ac:dyDescent="0.25">
      <c r="L2618" s="1">
        <f>IF(OR(B2618=0,B2618=""),0,IF(COUNTIFS(Items!$E:$E,J2618,Items!$F:$F,K2618)+COUNTIFS(Items!$J:$J,J2618,Items!$K:$K,K2618)+COUNTIFS(Items!$O:$O,J2618,Items!$P:$P,K2618)=1,0,1))</f>
        <v>0</v>
      </c>
      <c r="T2618" s="10" t="str">
        <f>IF(RepPF!$L$4=Lists!$E$2,Lists!$E$2,IF(RepPF!$L$4&lt;&gt;"",IF($C2618=RepPF!$L$4,RepPF!$L$4,0),Lists!$E$2))</f>
        <v>Все объекты</v>
      </c>
    </row>
    <row r="2619" spans="12:20" x14ac:dyDescent="0.25">
      <c r="L2619" s="1">
        <f>IF(OR(B2619=0,B2619=""),0,IF(COUNTIFS(Items!$E:$E,J2619,Items!$F:$F,K2619)+COUNTIFS(Items!$J:$J,J2619,Items!$K:$K,K2619)+COUNTIFS(Items!$O:$O,J2619,Items!$P:$P,K2619)=1,0,1))</f>
        <v>0</v>
      </c>
      <c r="T2619" s="10" t="str">
        <f>IF(RepPF!$L$4=Lists!$E$2,Lists!$E$2,IF(RepPF!$L$4&lt;&gt;"",IF($C2619=RepPF!$L$4,RepPF!$L$4,0),Lists!$E$2))</f>
        <v>Все объекты</v>
      </c>
    </row>
    <row r="2620" spans="12:20" x14ac:dyDescent="0.25">
      <c r="L2620" s="1">
        <f>IF(OR(B2620=0,B2620=""),0,IF(COUNTIFS(Items!$E:$E,J2620,Items!$F:$F,K2620)+COUNTIFS(Items!$J:$J,J2620,Items!$K:$K,K2620)+COUNTIFS(Items!$O:$O,J2620,Items!$P:$P,K2620)=1,0,1))</f>
        <v>0</v>
      </c>
      <c r="T2620" s="10" t="str">
        <f>IF(RepPF!$L$4=Lists!$E$2,Lists!$E$2,IF(RepPF!$L$4&lt;&gt;"",IF($C2620=RepPF!$L$4,RepPF!$L$4,0),Lists!$E$2))</f>
        <v>Все объекты</v>
      </c>
    </row>
    <row r="2621" spans="12:20" x14ac:dyDescent="0.25">
      <c r="L2621" s="1">
        <f>IF(OR(B2621=0,B2621=""),0,IF(COUNTIFS(Items!$E:$E,J2621,Items!$F:$F,K2621)+COUNTIFS(Items!$J:$J,J2621,Items!$K:$K,K2621)+COUNTIFS(Items!$O:$O,J2621,Items!$P:$P,K2621)=1,0,1))</f>
        <v>0</v>
      </c>
      <c r="T2621" s="10" t="str">
        <f>IF(RepPF!$L$4=Lists!$E$2,Lists!$E$2,IF(RepPF!$L$4&lt;&gt;"",IF($C2621=RepPF!$L$4,RepPF!$L$4,0),Lists!$E$2))</f>
        <v>Все объекты</v>
      </c>
    </row>
    <row r="2622" spans="12:20" x14ac:dyDescent="0.25">
      <c r="L2622" s="1">
        <f>IF(OR(B2622=0,B2622=""),0,IF(COUNTIFS(Items!$E:$E,J2622,Items!$F:$F,K2622)+COUNTIFS(Items!$J:$J,J2622,Items!$K:$K,K2622)+COUNTIFS(Items!$O:$O,J2622,Items!$P:$P,K2622)=1,0,1))</f>
        <v>0</v>
      </c>
      <c r="T2622" s="10" t="str">
        <f>IF(RepPF!$L$4=Lists!$E$2,Lists!$E$2,IF(RepPF!$L$4&lt;&gt;"",IF($C2622=RepPF!$L$4,RepPF!$L$4,0),Lists!$E$2))</f>
        <v>Все объекты</v>
      </c>
    </row>
    <row r="2623" spans="12:20" x14ac:dyDescent="0.25">
      <c r="L2623" s="1">
        <f>IF(OR(B2623=0,B2623=""),0,IF(COUNTIFS(Items!$E:$E,J2623,Items!$F:$F,K2623)+COUNTIFS(Items!$J:$J,J2623,Items!$K:$K,K2623)+COUNTIFS(Items!$O:$O,J2623,Items!$P:$P,K2623)=1,0,1))</f>
        <v>0</v>
      </c>
      <c r="T2623" s="10" t="str">
        <f>IF(RepPF!$L$4=Lists!$E$2,Lists!$E$2,IF(RepPF!$L$4&lt;&gt;"",IF($C2623=RepPF!$L$4,RepPF!$L$4,0),Lists!$E$2))</f>
        <v>Все объекты</v>
      </c>
    </row>
    <row r="2624" spans="12:20" x14ac:dyDescent="0.25">
      <c r="L2624" s="1">
        <f>IF(OR(B2624=0,B2624=""),0,IF(COUNTIFS(Items!$E:$E,J2624,Items!$F:$F,K2624)+COUNTIFS(Items!$J:$J,J2624,Items!$K:$K,K2624)+COUNTIFS(Items!$O:$O,J2624,Items!$P:$P,K2624)=1,0,1))</f>
        <v>0</v>
      </c>
      <c r="T2624" s="10" t="str">
        <f>IF(RepPF!$L$4=Lists!$E$2,Lists!$E$2,IF(RepPF!$L$4&lt;&gt;"",IF($C2624=RepPF!$L$4,RepPF!$L$4,0),Lists!$E$2))</f>
        <v>Все объекты</v>
      </c>
    </row>
    <row r="2625" spans="12:20" x14ac:dyDescent="0.25">
      <c r="L2625" s="1">
        <f>IF(OR(B2625=0,B2625=""),0,IF(COUNTIFS(Items!$E:$E,J2625,Items!$F:$F,K2625)+COUNTIFS(Items!$J:$J,J2625,Items!$K:$K,K2625)+COUNTIFS(Items!$O:$O,J2625,Items!$P:$P,K2625)=1,0,1))</f>
        <v>0</v>
      </c>
      <c r="T2625" s="10" t="str">
        <f>IF(RepPF!$L$4=Lists!$E$2,Lists!$E$2,IF(RepPF!$L$4&lt;&gt;"",IF($C2625=RepPF!$L$4,RepPF!$L$4,0),Lists!$E$2))</f>
        <v>Все объекты</v>
      </c>
    </row>
    <row r="2626" spans="12:20" x14ac:dyDescent="0.25">
      <c r="L2626" s="1">
        <f>IF(OR(B2626=0,B2626=""),0,IF(COUNTIFS(Items!$E:$E,J2626,Items!$F:$F,K2626)+COUNTIFS(Items!$J:$J,J2626,Items!$K:$K,K2626)+COUNTIFS(Items!$O:$O,J2626,Items!$P:$P,K2626)=1,0,1))</f>
        <v>0</v>
      </c>
      <c r="T2626" s="10" t="str">
        <f>IF(RepPF!$L$4=Lists!$E$2,Lists!$E$2,IF(RepPF!$L$4&lt;&gt;"",IF($C2626=RepPF!$L$4,RepPF!$L$4,0),Lists!$E$2))</f>
        <v>Все объекты</v>
      </c>
    </row>
    <row r="2627" spans="12:20" x14ac:dyDescent="0.25">
      <c r="L2627" s="1">
        <f>IF(OR(B2627=0,B2627=""),0,IF(COUNTIFS(Items!$E:$E,J2627,Items!$F:$F,K2627)+COUNTIFS(Items!$J:$J,J2627,Items!$K:$K,K2627)+COUNTIFS(Items!$O:$O,J2627,Items!$P:$P,K2627)=1,0,1))</f>
        <v>0</v>
      </c>
      <c r="T2627" s="10" t="str">
        <f>IF(RepPF!$L$4=Lists!$E$2,Lists!$E$2,IF(RepPF!$L$4&lt;&gt;"",IF($C2627=RepPF!$L$4,RepPF!$L$4,0),Lists!$E$2))</f>
        <v>Все объекты</v>
      </c>
    </row>
    <row r="2628" spans="12:20" x14ac:dyDescent="0.25">
      <c r="L2628" s="1">
        <f>IF(OR(B2628=0,B2628=""),0,IF(COUNTIFS(Items!$E:$E,J2628,Items!$F:$F,K2628)+COUNTIFS(Items!$J:$J,J2628,Items!$K:$K,K2628)+COUNTIFS(Items!$O:$O,J2628,Items!$P:$P,K2628)=1,0,1))</f>
        <v>0</v>
      </c>
      <c r="T2628" s="10" t="str">
        <f>IF(RepPF!$L$4=Lists!$E$2,Lists!$E$2,IF(RepPF!$L$4&lt;&gt;"",IF($C2628=RepPF!$L$4,RepPF!$L$4,0),Lists!$E$2))</f>
        <v>Все объекты</v>
      </c>
    </row>
    <row r="2629" spans="12:20" x14ac:dyDescent="0.25">
      <c r="L2629" s="1">
        <f>IF(OR(B2629=0,B2629=""),0,IF(COUNTIFS(Items!$E:$E,J2629,Items!$F:$F,K2629)+COUNTIFS(Items!$J:$J,J2629,Items!$K:$K,K2629)+COUNTIFS(Items!$O:$O,J2629,Items!$P:$P,K2629)=1,0,1))</f>
        <v>0</v>
      </c>
      <c r="T2629" s="10" t="str">
        <f>IF(RepPF!$L$4=Lists!$E$2,Lists!$E$2,IF(RepPF!$L$4&lt;&gt;"",IF($C2629=RepPF!$L$4,RepPF!$L$4,0),Lists!$E$2))</f>
        <v>Все объекты</v>
      </c>
    </row>
    <row r="2630" spans="12:20" x14ac:dyDescent="0.25">
      <c r="L2630" s="1">
        <f>IF(OR(B2630=0,B2630=""),0,IF(COUNTIFS(Items!$E:$E,J2630,Items!$F:$F,K2630)+COUNTIFS(Items!$J:$J,J2630,Items!$K:$K,K2630)+COUNTIFS(Items!$O:$O,J2630,Items!$P:$P,K2630)=1,0,1))</f>
        <v>0</v>
      </c>
      <c r="T2630" s="10" t="str">
        <f>IF(RepPF!$L$4=Lists!$E$2,Lists!$E$2,IF(RepPF!$L$4&lt;&gt;"",IF($C2630=RepPF!$L$4,RepPF!$L$4,0),Lists!$E$2))</f>
        <v>Все объекты</v>
      </c>
    </row>
    <row r="2631" spans="12:20" x14ac:dyDescent="0.25">
      <c r="L2631" s="1">
        <f>IF(OR(B2631=0,B2631=""),0,IF(COUNTIFS(Items!$E:$E,J2631,Items!$F:$F,K2631)+COUNTIFS(Items!$J:$J,J2631,Items!$K:$K,K2631)+COUNTIFS(Items!$O:$O,J2631,Items!$P:$P,K2631)=1,0,1))</f>
        <v>0</v>
      </c>
      <c r="T2631" s="10" t="str">
        <f>IF(RepPF!$L$4=Lists!$E$2,Lists!$E$2,IF(RepPF!$L$4&lt;&gt;"",IF($C2631=RepPF!$L$4,RepPF!$L$4,0),Lists!$E$2))</f>
        <v>Все объекты</v>
      </c>
    </row>
    <row r="2632" spans="12:20" x14ac:dyDescent="0.25">
      <c r="L2632" s="1">
        <f>IF(OR(B2632=0,B2632=""),0,IF(COUNTIFS(Items!$E:$E,J2632,Items!$F:$F,K2632)+COUNTIFS(Items!$J:$J,J2632,Items!$K:$K,K2632)+COUNTIFS(Items!$O:$O,J2632,Items!$P:$P,K2632)=1,0,1))</f>
        <v>0</v>
      </c>
      <c r="T2632" s="10" t="str">
        <f>IF(RepPF!$L$4=Lists!$E$2,Lists!$E$2,IF(RepPF!$L$4&lt;&gt;"",IF($C2632=RepPF!$L$4,RepPF!$L$4,0),Lists!$E$2))</f>
        <v>Все объекты</v>
      </c>
    </row>
    <row r="2633" spans="12:20" x14ac:dyDescent="0.25">
      <c r="L2633" s="1">
        <f>IF(OR(B2633=0,B2633=""),0,IF(COUNTIFS(Items!$E:$E,J2633,Items!$F:$F,K2633)+COUNTIFS(Items!$J:$J,J2633,Items!$K:$K,K2633)+COUNTIFS(Items!$O:$O,J2633,Items!$P:$P,K2633)=1,0,1))</f>
        <v>0</v>
      </c>
      <c r="T2633" s="10" t="str">
        <f>IF(RepPF!$L$4=Lists!$E$2,Lists!$E$2,IF(RepPF!$L$4&lt;&gt;"",IF($C2633=RepPF!$L$4,RepPF!$L$4,0),Lists!$E$2))</f>
        <v>Все объекты</v>
      </c>
    </row>
    <row r="2634" spans="12:20" x14ac:dyDescent="0.25">
      <c r="L2634" s="1">
        <f>IF(OR(B2634=0,B2634=""),0,IF(COUNTIFS(Items!$E:$E,J2634,Items!$F:$F,K2634)+COUNTIFS(Items!$J:$J,J2634,Items!$K:$K,K2634)+COUNTIFS(Items!$O:$O,J2634,Items!$P:$P,K2634)=1,0,1))</f>
        <v>0</v>
      </c>
      <c r="T2634" s="10" t="str">
        <f>IF(RepPF!$L$4=Lists!$E$2,Lists!$E$2,IF(RepPF!$L$4&lt;&gt;"",IF($C2634=RepPF!$L$4,RepPF!$L$4,0),Lists!$E$2))</f>
        <v>Все объекты</v>
      </c>
    </row>
    <row r="2635" spans="12:20" x14ac:dyDescent="0.25">
      <c r="L2635" s="1">
        <f>IF(OR(B2635=0,B2635=""),0,IF(COUNTIFS(Items!$E:$E,J2635,Items!$F:$F,K2635)+COUNTIFS(Items!$J:$J,J2635,Items!$K:$K,K2635)+COUNTIFS(Items!$O:$O,J2635,Items!$P:$P,K2635)=1,0,1))</f>
        <v>0</v>
      </c>
      <c r="T2635" s="10" t="str">
        <f>IF(RepPF!$L$4=Lists!$E$2,Lists!$E$2,IF(RepPF!$L$4&lt;&gt;"",IF($C2635=RepPF!$L$4,RepPF!$L$4,0),Lists!$E$2))</f>
        <v>Все объекты</v>
      </c>
    </row>
    <row r="2636" spans="12:20" x14ac:dyDescent="0.25">
      <c r="L2636" s="1">
        <f>IF(OR(B2636=0,B2636=""),0,IF(COUNTIFS(Items!$E:$E,J2636,Items!$F:$F,K2636)+COUNTIFS(Items!$J:$J,J2636,Items!$K:$K,K2636)+COUNTIFS(Items!$O:$O,J2636,Items!$P:$P,K2636)=1,0,1))</f>
        <v>0</v>
      </c>
      <c r="T2636" s="10" t="str">
        <f>IF(RepPF!$L$4=Lists!$E$2,Lists!$E$2,IF(RepPF!$L$4&lt;&gt;"",IF($C2636=RepPF!$L$4,RepPF!$L$4,0),Lists!$E$2))</f>
        <v>Все объекты</v>
      </c>
    </row>
    <row r="2637" spans="12:20" x14ac:dyDescent="0.25">
      <c r="L2637" s="1">
        <f>IF(OR(B2637=0,B2637=""),0,IF(COUNTIFS(Items!$E:$E,J2637,Items!$F:$F,K2637)+COUNTIFS(Items!$J:$J,J2637,Items!$K:$K,K2637)+COUNTIFS(Items!$O:$O,J2637,Items!$P:$P,K2637)=1,0,1))</f>
        <v>0</v>
      </c>
      <c r="T2637" s="10" t="str">
        <f>IF(RepPF!$L$4=Lists!$E$2,Lists!$E$2,IF(RepPF!$L$4&lt;&gt;"",IF($C2637=RepPF!$L$4,RepPF!$L$4,0),Lists!$E$2))</f>
        <v>Все объекты</v>
      </c>
    </row>
    <row r="2638" spans="12:20" x14ac:dyDescent="0.25">
      <c r="L2638" s="1">
        <f>IF(OR(B2638=0,B2638=""),0,IF(COUNTIFS(Items!$E:$E,J2638,Items!$F:$F,K2638)+COUNTIFS(Items!$J:$J,J2638,Items!$K:$K,K2638)+COUNTIFS(Items!$O:$O,J2638,Items!$P:$P,K2638)=1,0,1))</f>
        <v>0</v>
      </c>
      <c r="T2638" s="10" t="str">
        <f>IF(RepPF!$L$4=Lists!$E$2,Lists!$E$2,IF(RepPF!$L$4&lt;&gt;"",IF($C2638=RepPF!$L$4,RepPF!$L$4,0),Lists!$E$2))</f>
        <v>Все объекты</v>
      </c>
    </row>
    <row r="2639" spans="12:20" x14ac:dyDescent="0.25">
      <c r="L2639" s="1">
        <f>IF(OR(B2639=0,B2639=""),0,IF(COUNTIFS(Items!$E:$E,J2639,Items!$F:$F,K2639)+COUNTIFS(Items!$J:$J,J2639,Items!$K:$K,K2639)+COUNTIFS(Items!$O:$O,J2639,Items!$P:$P,K2639)=1,0,1))</f>
        <v>0</v>
      </c>
      <c r="T2639" s="10" t="str">
        <f>IF(RepPF!$L$4=Lists!$E$2,Lists!$E$2,IF(RepPF!$L$4&lt;&gt;"",IF($C2639=RepPF!$L$4,RepPF!$L$4,0),Lists!$E$2))</f>
        <v>Все объекты</v>
      </c>
    </row>
    <row r="2640" spans="12:20" x14ac:dyDescent="0.25">
      <c r="L2640" s="1">
        <f>IF(OR(B2640=0,B2640=""),0,IF(COUNTIFS(Items!$E:$E,J2640,Items!$F:$F,K2640)+COUNTIFS(Items!$J:$J,J2640,Items!$K:$K,K2640)+COUNTIFS(Items!$O:$O,J2640,Items!$P:$P,K2640)=1,0,1))</f>
        <v>0</v>
      </c>
      <c r="T2640" s="10" t="str">
        <f>IF(RepPF!$L$4=Lists!$E$2,Lists!$E$2,IF(RepPF!$L$4&lt;&gt;"",IF($C2640=RepPF!$L$4,RepPF!$L$4,0),Lists!$E$2))</f>
        <v>Все объекты</v>
      </c>
    </row>
    <row r="2641" spans="12:20" x14ac:dyDescent="0.25">
      <c r="L2641" s="1">
        <f>IF(OR(B2641=0,B2641=""),0,IF(COUNTIFS(Items!$E:$E,J2641,Items!$F:$F,K2641)+COUNTIFS(Items!$J:$J,J2641,Items!$K:$K,K2641)+COUNTIFS(Items!$O:$O,J2641,Items!$P:$P,K2641)=1,0,1))</f>
        <v>0</v>
      </c>
      <c r="T2641" s="10" t="str">
        <f>IF(RepPF!$L$4=Lists!$E$2,Lists!$E$2,IF(RepPF!$L$4&lt;&gt;"",IF($C2641=RepPF!$L$4,RepPF!$L$4,0),Lists!$E$2))</f>
        <v>Все объекты</v>
      </c>
    </row>
    <row r="2642" spans="12:20" x14ac:dyDescent="0.25">
      <c r="L2642" s="1">
        <f>IF(OR(B2642=0,B2642=""),0,IF(COUNTIFS(Items!$E:$E,J2642,Items!$F:$F,K2642)+COUNTIFS(Items!$J:$J,J2642,Items!$K:$K,K2642)+COUNTIFS(Items!$O:$O,J2642,Items!$P:$P,K2642)=1,0,1))</f>
        <v>0</v>
      </c>
      <c r="T2642" s="10" t="str">
        <f>IF(RepPF!$L$4=Lists!$E$2,Lists!$E$2,IF(RepPF!$L$4&lt;&gt;"",IF($C2642=RepPF!$L$4,RepPF!$L$4,0),Lists!$E$2))</f>
        <v>Все объекты</v>
      </c>
    </row>
    <row r="2643" spans="12:20" x14ac:dyDescent="0.25">
      <c r="L2643" s="1">
        <f>IF(OR(B2643=0,B2643=""),0,IF(COUNTIFS(Items!$E:$E,J2643,Items!$F:$F,K2643)+COUNTIFS(Items!$J:$J,J2643,Items!$K:$K,K2643)+COUNTIFS(Items!$O:$O,J2643,Items!$P:$P,K2643)=1,0,1))</f>
        <v>0</v>
      </c>
      <c r="T2643" s="10" t="str">
        <f>IF(RepPF!$L$4=Lists!$E$2,Lists!$E$2,IF(RepPF!$L$4&lt;&gt;"",IF($C2643=RepPF!$L$4,RepPF!$L$4,0),Lists!$E$2))</f>
        <v>Все объекты</v>
      </c>
    </row>
    <row r="2644" spans="12:20" x14ac:dyDescent="0.25">
      <c r="L2644" s="1">
        <f>IF(OR(B2644=0,B2644=""),0,IF(COUNTIFS(Items!$E:$E,J2644,Items!$F:$F,K2644)+COUNTIFS(Items!$J:$J,J2644,Items!$K:$K,K2644)+COUNTIFS(Items!$O:$O,J2644,Items!$P:$P,K2644)=1,0,1))</f>
        <v>0</v>
      </c>
      <c r="T2644" s="10" t="str">
        <f>IF(RepPF!$L$4=Lists!$E$2,Lists!$E$2,IF(RepPF!$L$4&lt;&gt;"",IF($C2644=RepPF!$L$4,RepPF!$L$4,0),Lists!$E$2))</f>
        <v>Все объекты</v>
      </c>
    </row>
    <row r="2645" spans="12:20" x14ac:dyDescent="0.25">
      <c r="L2645" s="1">
        <f>IF(OR(B2645=0,B2645=""),0,IF(COUNTIFS(Items!$E:$E,J2645,Items!$F:$F,K2645)+COUNTIFS(Items!$J:$J,J2645,Items!$K:$K,K2645)+COUNTIFS(Items!$O:$O,J2645,Items!$P:$P,K2645)=1,0,1))</f>
        <v>0</v>
      </c>
      <c r="T2645" s="10" t="str">
        <f>IF(RepPF!$L$4=Lists!$E$2,Lists!$E$2,IF(RepPF!$L$4&lt;&gt;"",IF($C2645=RepPF!$L$4,RepPF!$L$4,0),Lists!$E$2))</f>
        <v>Все объекты</v>
      </c>
    </row>
    <row r="2646" spans="12:20" x14ac:dyDescent="0.25">
      <c r="L2646" s="1">
        <f>IF(OR(B2646=0,B2646=""),0,IF(COUNTIFS(Items!$E:$E,J2646,Items!$F:$F,K2646)+COUNTIFS(Items!$J:$J,J2646,Items!$K:$K,K2646)+COUNTIFS(Items!$O:$O,J2646,Items!$P:$P,K2646)=1,0,1))</f>
        <v>0</v>
      </c>
      <c r="T2646" s="10" t="str">
        <f>IF(RepPF!$L$4=Lists!$E$2,Lists!$E$2,IF(RepPF!$L$4&lt;&gt;"",IF($C2646=RepPF!$L$4,RepPF!$L$4,0),Lists!$E$2))</f>
        <v>Все объекты</v>
      </c>
    </row>
    <row r="2647" spans="12:20" x14ac:dyDescent="0.25">
      <c r="L2647" s="1">
        <f>IF(OR(B2647=0,B2647=""),0,IF(COUNTIFS(Items!$E:$E,J2647,Items!$F:$F,K2647)+COUNTIFS(Items!$J:$J,J2647,Items!$K:$K,K2647)+COUNTIFS(Items!$O:$O,J2647,Items!$P:$P,K2647)=1,0,1))</f>
        <v>0</v>
      </c>
      <c r="T2647" s="10" t="str">
        <f>IF(RepPF!$L$4=Lists!$E$2,Lists!$E$2,IF(RepPF!$L$4&lt;&gt;"",IF($C2647=RepPF!$L$4,RepPF!$L$4,0),Lists!$E$2))</f>
        <v>Все объекты</v>
      </c>
    </row>
    <row r="2648" spans="12:20" x14ac:dyDescent="0.25">
      <c r="L2648" s="1">
        <f>IF(OR(B2648=0,B2648=""),0,IF(COUNTIFS(Items!$E:$E,J2648,Items!$F:$F,K2648)+COUNTIFS(Items!$J:$J,J2648,Items!$K:$K,K2648)+COUNTIFS(Items!$O:$O,J2648,Items!$P:$P,K2648)=1,0,1))</f>
        <v>0</v>
      </c>
      <c r="T2648" s="10" t="str">
        <f>IF(RepPF!$L$4=Lists!$E$2,Lists!$E$2,IF(RepPF!$L$4&lt;&gt;"",IF($C2648=RepPF!$L$4,RepPF!$L$4,0),Lists!$E$2))</f>
        <v>Все объекты</v>
      </c>
    </row>
    <row r="2649" spans="12:20" x14ac:dyDescent="0.25">
      <c r="L2649" s="1">
        <f>IF(OR(B2649=0,B2649=""),0,IF(COUNTIFS(Items!$E:$E,J2649,Items!$F:$F,K2649)+COUNTIFS(Items!$J:$J,J2649,Items!$K:$K,K2649)+COUNTIFS(Items!$O:$O,J2649,Items!$P:$P,K2649)=1,0,1))</f>
        <v>0</v>
      </c>
      <c r="T2649" s="10" t="str">
        <f>IF(RepPF!$L$4=Lists!$E$2,Lists!$E$2,IF(RepPF!$L$4&lt;&gt;"",IF($C2649=RepPF!$L$4,RepPF!$L$4,0),Lists!$E$2))</f>
        <v>Все объекты</v>
      </c>
    </row>
    <row r="2650" spans="12:20" x14ac:dyDescent="0.25">
      <c r="L2650" s="1">
        <f>IF(OR(B2650=0,B2650=""),0,IF(COUNTIFS(Items!$E:$E,J2650,Items!$F:$F,K2650)+COUNTIFS(Items!$J:$J,J2650,Items!$K:$K,K2650)+COUNTIFS(Items!$O:$O,J2650,Items!$P:$P,K2650)=1,0,1))</f>
        <v>0</v>
      </c>
      <c r="T2650" s="10" t="str">
        <f>IF(RepPF!$L$4=Lists!$E$2,Lists!$E$2,IF(RepPF!$L$4&lt;&gt;"",IF($C2650=RepPF!$L$4,RepPF!$L$4,0),Lists!$E$2))</f>
        <v>Все объекты</v>
      </c>
    </row>
    <row r="2651" spans="12:20" x14ac:dyDescent="0.25">
      <c r="L2651" s="1">
        <f>IF(OR(B2651=0,B2651=""),0,IF(COUNTIFS(Items!$E:$E,J2651,Items!$F:$F,K2651)+COUNTIFS(Items!$J:$J,J2651,Items!$K:$K,K2651)+COUNTIFS(Items!$O:$O,J2651,Items!$P:$P,K2651)=1,0,1))</f>
        <v>0</v>
      </c>
      <c r="T2651" s="10" t="str">
        <f>IF(RepPF!$L$4=Lists!$E$2,Lists!$E$2,IF(RepPF!$L$4&lt;&gt;"",IF($C2651=RepPF!$L$4,RepPF!$L$4,0),Lists!$E$2))</f>
        <v>Все объекты</v>
      </c>
    </row>
    <row r="2652" spans="12:20" x14ac:dyDescent="0.25">
      <c r="L2652" s="1">
        <f>IF(OR(B2652=0,B2652=""),0,IF(COUNTIFS(Items!$E:$E,J2652,Items!$F:$F,K2652)+COUNTIFS(Items!$J:$J,J2652,Items!$K:$K,K2652)+COUNTIFS(Items!$O:$O,J2652,Items!$P:$P,K2652)=1,0,1))</f>
        <v>0</v>
      </c>
      <c r="T2652" s="10" t="str">
        <f>IF(RepPF!$L$4=Lists!$E$2,Lists!$E$2,IF(RepPF!$L$4&lt;&gt;"",IF($C2652=RepPF!$L$4,RepPF!$L$4,0),Lists!$E$2))</f>
        <v>Все объекты</v>
      </c>
    </row>
    <row r="2653" spans="12:20" x14ac:dyDescent="0.25">
      <c r="L2653" s="1">
        <f>IF(OR(B2653=0,B2653=""),0,IF(COUNTIFS(Items!$E:$E,J2653,Items!$F:$F,K2653)+COUNTIFS(Items!$J:$J,J2653,Items!$K:$K,K2653)+COUNTIFS(Items!$O:$O,J2653,Items!$P:$P,K2653)=1,0,1))</f>
        <v>0</v>
      </c>
      <c r="T2653" s="10" t="str">
        <f>IF(RepPF!$L$4=Lists!$E$2,Lists!$E$2,IF(RepPF!$L$4&lt;&gt;"",IF($C2653=RepPF!$L$4,RepPF!$L$4,0),Lists!$E$2))</f>
        <v>Все объекты</v>
      </c>
    </row>
    <row r="2654" spans="12:20" x14ac:dyDescent="0.25">
      <c r="L2654" s="1">
        <f>IF(OR(B2654=0,B2654=""),0,IF(COUNTIFS(Items!$E:$E,J2654,Items!$F:$F,K2654)+COUNTIFS(Items!$J:$J,J2654,Items!$K:$K,K2654)+COUNTIFS(Items!$O:$O,J2654,Items!$P:$P,K2654)=1,0,1))</f>
        <v>0</v>
      </c>
      <c r="T2654" s="10" t="str">
        <f>IF(RepPF!$L$4=Lists!$E$2,Lists!$E$2,IF(RepPF!$L$4&lt;&gt;"",IF($C2654=RepPF!$L$4,RepPF!$L$4,0),Lists!$E$2))</f>
        <v>Все объекты</v>
      </c>
    </row>
    <row r="2655" spans="12:20" x14ac:dyDescent="0.25">
      <c r="L2655" s="1">
        <f>IF(OR(B2655=0,B2655=""),0,IF(COUNTIFS(Items!$E:$E,J2655,Items!$F:$F,K2655)+COUNTIFS(Items!$J:$J,J2655,Items!$K:$K,K2655)+COUNTIFS(Items!$O:$O,J2655,Items!$P:$P,K2655)=1,0,1))</f>
        <v>0</v>
      </c>
      <c r="T2655" s="10" t="str">
        <f>IF(RepPF!$L$4=Lists!$E$2,Lists!$E$2,IF(RepPF!$L$4&lt;&gt;"",IF($C2655=RepPF!$L$4,RepPF!$L$4,0),Lists!$E$2))</f>
        <v>Все объекты</v>
      </c>
    </row>
    <row r="2656" spans="12:20" x14ac:dyDescent="0.25">
      <c r="L2656" s="1">
        <f>IF(OR(B2656=0,B2656=""),0,IF(COUNTIFS(Items!$E:$E,J2656,Items!$F:$F,K2656)+COUNTIFS(Items!$J:$J,J2656,Items!$K:$K,K2656)+COUNTIFS(Items!$O:$O,J2656,Items!$P:$P,K2656)=1,0,1))</f>
        <v>0</v>
      </c>
      <c r="T2656" s="10" t="str">
        <f>IF(RepPF!$L$4=Lists!$E$2,Lists!$E$2,IF(RepPF!$L$4&lt;&gt;"",IF($C2656=RepPF!$L$4,RepPF!$L$4,0),Lists!$E$2))</f>
        <v>Все объекты</v>
      </c>
    </row>
    <row r="2657" spans="12:20" x14ac:dyDescent="0.25">
      <c r="L2657" s="1">
        <f>IF(OR(B2657=0,B2657=""),0,IF(COUNTIFS(Items!$E:$E,J2657,Items!$F:$F,K2657)+COUNTIFS(Items!$J:$J,J2657,Items!$K:$K,K2657)+COUNTIFS(Items!$O:$O,J2657,Items!$P:$P,K2657)=1,0,1))</f>
        <v>0</v>
      </c>
      <c r="T2657" s="10" t="str">
        <f>IF(RepPF!$L$4=Lists!$E$2,Lists!$E$2,IF(RepPF!$L$4&lt;&gt;"",IF($C2657=RepPF!$L$4,RepPF!$L$4,0),Lists!$E$2))</f>
        <v>Все объекты</v>
      </c>
    </row>
    <row r="2658" spans="12:20" x14ac:dyDescent="0.25">
      <c r="L2658" s="1">
        <f>IF(OR(B2658=0,B2658=""),0,IF(COUNTIFS(Items!$E:$E,J2658,Items!$F:$F,K2658)+COUNTIFS(Items!$J:$J,J2658,Items!$K:$K,K2658)+COUNTIFS(Items!$O:$O,J2658,Items!$P:$P,K2658)=1,0,1))</f>
        <v>0</v>
      </c>
      <c r="T2658" s="10" t="str">
        <f>IF(RepPF!$L$4=Lists!$E$2,Lists!$E$2,IF(RepPF!$L$4&lt;&gt;"",IF($C2658=RepPF!$L$4,RepPF!$L$4,0),Lists!$E$2))</f>
        <v>Все объекты</v>
      </c>
    </row>
    <row r="2659" spans="12:20" x14ac:dyDescent="0.25">
      <c r="L2659" s="1">
        <f>IF(OR(B2659=0,B2659=""),0,IF(COUNTIFS(Items!$E:$E,J2659,Items!$F:$F,K2659)+COUNTIFS(Items!$J:$J,J2659,Items!$K:$K,K2659)+COUNTIFS(Items!$O:$O,J2659,Items!$P:$P,K2659)=1,0,1))</f>
        <v>0</v>
      </c>
      <c r="T2659" s="10" t="str">
        <f>IF(RepPF!$L$4=Lists!$E$2,Lists!$E$2,IF(RepPF!$L$4&lt;&gt;"",IF($C2659=RepPF!$L$4,RepPF!$L$4,0),Lists!$E$2))</f>
        <v>Все объекты</v>
      </c>
    </row>
    <row r="2660" spans="12:20" x14ac:dyDescent="0.25">
      <c r="L2660" s="1">
        <f>IF(OR(B2660=0,B2660=""),0,IF(COUNTIFS(Items!$E:$E,J2660,Items!$F:$F,K2660)+COUNTIFS(Items!$J:$J,J2660,Items!$K:$K,K2660)+COUNTIFS(Items!$O:$O,J2660,Items!$P:$P,K2660)=1,0,1))</f>
        <v>0</v>
      </c>
      <c r="T2660" s="10" t="str">
        <f>IF(RepPF!$L$4=Lists!$E$2,Lists!$E$2,IF(RepPF!$L$4&lt;&gt;"",IF($C2660=RepPF!$L$4,RepPF!$L$4,0),Lists!$E$2))</f>
        <v>Все объекты</v>
      </c>
    </row>
    <row r="2661" spans="12:20" x14ac:dyDescent="0.25">
      <c r="L2661" s="1">
        <f>IF(OR(B2661=0,B2661=""),0,IF(COUNTIFS(Items!$E:$E,J2661,Items!$F:$F,K2661)+COUNTIFS(Items!$J:$J,J2661,Items!$K:$K,K2661)+COUNTIFS(Items!$O:$O,J2661,Items!$P:$P,K2661)=1,0,1))</f>
        <v>0</v>
      </c>
      <c r="T2661" s="10" t="str">
        <f>IF(RepPF!$L$4=Lists!$E$2,Lists!$E$2,IF(RepPF!$L$4&lt;&gt;"",IF($C2661=RepPF!$L$4,RepPF!$L$4,0),Lists!$E$2))</f>
        <v>Все объекты</v>
      </c>
    </row>
    <row r="2662" spans="12:20" x14ac:dyDescent="0.25">
      <c r="L2662" s="1">
        <f>IF(OR(B2662=0,B2662=""),0,IF(COUNTIFS(Items!$E:$E,J2662,Items!$F:$F,K2662)+COUNTIFS(Items!$J:$J,J2662,Items!$K:$K,K2662)+COUNTIFS(Items!$O:$O,J2662,Items!$P:$P,K2662)=1,0,1))</f>
        <v>0</v>
      </c>
      <c r="T2662" s="10" t="str">
        <f>IF(RepPF!$L$4=Lists!$E$2,Lists!$E$2,IF(RepPF!$L$4&lt;&gt;"",IF($C2662=RepPF!$L$4,RepPF!$L$4,0),Lists!$E$2))</f>
        <v>Все объекты</v>
      </c>
    </row>
    <row r="2663" spans="12:20" x14ac:dyDescent="0.25">
      <c r="L2663" s="1">
        <f>IF(OR(B2663=0,B2663=""),0,IF(COUNTIFS(Items!$E:$E,J2663,Items!$F:$F,K2663)+COUNTIFS(Items!$J:$J,J2663,Items!$K:$K,K2663)+COUNTIFS(Items!$O:$O,J2663,Items!$P:$P,K2663)=1,0,1))</f>
        <v>0</v>
      </c>
      <c r="T2663" s="10" t="str">
        <f>IF(RepPF!$L$4=Lists!$E$2,Lists!$E$2,IF(RepPF!$L$4&lt;&gt;"",IF($C2663=RepPF!$L$4,RepPF!$L$4,0),Lists!$E$2))</f>
        <v>Все объекты</v>
      </c>
    </row>
    <row r="2664" spans="12:20" x14ac:dyDescent="0.25">
      <c r="L2664" s="1">
        <f>IF(OR(B2664=0,B2664=""),0,IF(COUNTIFS(Items!$E:$E,J2664,Items!$F:$F,K2664)+COUNTIFS(Items!$J:$J,J2664,Items!$K:$K,K2664)+COUNTIFS(Items!$O:$O,J2664,Items!$P:$P,K2664)=1,0,1))</f>
        <v>0</v>
      </c>
      <c r="T2664" s="10" t="str">
        <f>IF(RepPF!$L$4=Lists!$E$2,Lists!$E$2,IF(RepPF!$L$4&lt;&gt;"",IF($C2664=RepPF!$L$4,RepPF!$L$4,0),Lists!$E$2))</f>
        <v>Все объекты</v>
      </c>
    </row>
    <row r="2665" spans="12:20" x14ac:dyDescent="0.25">
      <c r="L2665" s="1">
        <f>IF(OR(B2665=0,B2665=""),0,IF(COUNTIFS(Items!$E:$E,J2665,Items!$F:$F,K2665)+COUNTIFS(Items!$J:$J,J2665,Items!$K:$K,K2665)+COUNTIFS(Items!$O:$O,J2665,Items!$P:$P,K2665)=1,0,1))</f>
        <v>0</v>
      </c>
      <c r="T2665" s="10" t="str">
        <f>IF(RepPF!$L$4=Lists!$E$2,Lists!$E$2,IF(RepPF!$L$4&lt;&gt;"",IF($C2665=RepPF!$L$4,RepPF!$L$4,0),Lists!$E$2))</f>
        <v>Все объекты</v>
      </c>
    </row>
    <row r="2666" spans="12:20" x14ac:dyDescent="0.25">
      <c r="L2666" s="1">
        <f>IF(OR(B2666=0,B2666=""),0,IF(COUNTIFS(Items!$E:$E,J2666,Items!$F:$F,K2666)+COUNTIFS(Items!$J:$J,J2666,Items!$K:$K,K2666)+COUNTIFS(Items!$O:$O,J2666,Items!$P:$P,K2666)=1,0,1))</f>
        <v>0</v>
      </c>
      <c r="T2666" s="10" t="str">
        <f>IF(RepPF!$L$4=Lists!$E$2,Lists!$E$2,IF(RepPF!$L$4&lt;&gt;"",IF($C2666=RepPF!$L$4,RepPF!$L$4,0),Lists!$E$2))</f>
        <v>Все объекты</v>
      </c>
    </row>
    <row r="2667" spans="12:20" x14ac:dyDescent="0.25">
      <c r="L2667" s="1">
        <f>IF(OR(B2667=0,B2667=""),0,IF(COUNTIFS(Items!$E:$E,J2667,Items!$F:$F,K2667)+COUNTIFS(Items!$J:$J,J2667,Items!$K:$K,K2667)+COUNTIFS(Items!$O:$O,J2667,Items!$P:$P,K2667)=1,0,1))</f>
        <v>0</v>
      </c>
      <c r="T2667" s="10" t="str">
        <f>IF(RepPF!$L$4=Lists!$E$2,Lists!$E$2,IF(RepPF!$L$4&lt;&gt;"",IF($C2667=RepPF!$L$4,RepPF!$L$4,0),Lists!$E$2))</f>
        <v>Все объекты</v>
      </c>
    </row>
    <row r="2668" spans="12:20" x14ac:dyDescent="0.25">
      <c r="L2668" s="1">
        <f>IF(OR(B2668=0,B2668=""),0,IF(COUNTIFS(Items!$E:$E,J2668,Items!$F:$F,K2668)+COUNTIFS(Items!$J:$J,J2668,Items!$K:$K,K2668)+COUNTIFS(Items!$O:$O,J2668,Items!$P:$P,K2668)=1,0,1))</f>
        <v>0</v>
      </c>
      <c r="T2668" s="10" t="str">
        <f>IF(RepPF!$L$4=Lists!$E$2,Lists!$E$2,IF(RepPF!$L$4&lt;&gt;"",IF($C2668=RepPF!$L$4,RepPF!$L$4,0),Lists!$E$2))</f>
        <v>Все объекты</v>
      </c>
    </row>
    <row r="2669" spans="12:20" x14ac:dyDescent="0.25">
      <c r="L2669" s="1">
        <f>IF(OR(B2669=0,B2669=""),0,IF(COUNTIFS(Items!$E:$E,J2669,Items!$F:$F,K2669)+COUNTIFS(Items!$J:$J,J2669,Items!$K:$K,K2669)+COUNTIFS(Items!$O:$O,J2669,Items!$P:$P,K2669)=1,0,1))</f>
        <v>0</v>
      </c>
      <c r="T2669" s="10" t="str">
        <f>IF(RepPF!$L$4=Lists!$E$2,Lists!$E$2,IF(RepPF!$L$4&lt;&gt;"",IF($C2669=RepPF!$L$4,RepPF!$L$4,0),Lists!$E$2))</f>
        <v>Все объекты</v>
      </c>
    </row>
    <row r="2670" spans="12:20" x14ac:dyDescent="0.25">
      <c r="L2670" s="1">
        <f>IF(OR(B2670=0,B2670=""),0,IF(COUNTIFS(Items!$E:$E,J2670,Items!$F:$F,K2670)+COUNTIFS(Items!$J:$J,J2670,Items!$K:$K,K2670)+COUNTIFS(Items!$O:$O,J2670,Items!$P:$P,K2670)=1,0,1))</f>
        <v>0</v>
      </c>
      <c r="T2670" s="10" t="str">
        <f>IF(RepPF!$L$4=Lists!$E$2,Lists!$E$2,IF(RepPF!$L$4&lt;&gt;"",IF($C2670=RepPF!$L$4,RepPF!$L$4,0),Lists!$E$2))</f>
        <v>Все объекты</v>
      </c>
    </row>
    <row r="2671" spans="12:20" x14ac:dyDescent="0.25">
      <c r="L2671" s="1">
        <f>IF(OR(B2671=0,B2671=""),0,IF(COUNTIFS(Items!$E:$E,J2671,Items!$F:$F,K2671)+COUNTIFS(Items!$J:$J,J2671,Items!$K:$K,K2671)+COUNTIFS(Items!$O:$O,J2671,Items!$P:$P,K2671)=1,0,1))</f>
        <v>0</v>
      </c>
      <c r="T2671" s="10" t="str">
        <f>IF(RepPF!$L$4=Lists!$E$2,Lists!$E$2,IF(RepPF!$L$4&lt;&gt;"",IF($C2671=RepPF!$L$4,RepPF!$L$4,0),Lists!$E$2))</f>
        <v>Все объекты</v>
      </c>
    </row>
    <row r="2672" spans="12:20" x14ac:dyDescent="0.25">
      <c r="L2672" s="1">
        <f>IF(OR(B2672=0,B2672=""),0,IF(COUNTIFS(Items!$E:$E,J2672,Items!$F:$F,K2672)+COUNTIFS(Items!$J:$J,J2672,Items!$K:$K,K2672)+COUNTIFS(Items!$O:$O,J2672,Items!$P:$P,K2672)=1,0,1))</f>
        <v>0</v>
      </c>
      <c r="T2672" s="10" t="str">
        <f>IF(RepPF!$L$4=Lists!$E$2,Lists!$E$2,IF(RepPF!$L$4&lt;&gt;"",IF($C2672=RepPF!$L$4,RepPF!$L$4,0),Lists!$E$2))</f>
        <v>Все объекты</v>
      </c>
    </row>
    <row r="2673" spans="12:20" x14ac:dyDescent="0.25">
      <c r="L2673" s="1">
        <f>IF(OR(B2673=0,B2673=""),0,IF(COUNTIFS(Items!$E:$E,J2673,Items!$F:$F,K2673)+COUNTIFS(Items!$J:$J,J2673,Items!$K:$K,K2673)+COUNTIFS(Items!$O:$O,J2673,Items!$P:$P,K2673)=1,0,1))</f>
        <v>0</v>
      </c>
      <c r="T2673" s="10" t="str">
        <f>IF(RepPF!$L$4=Lists!$E$2,Lists!$E$2,IF(RepPF!$L$4&lt;&gt;"",IF($C2673=RepPF!$L$4,RepPF!$L$4,0),Lists!$E$2))</f>
        <v>Все объекты</v>
      </c>
    </row>
    <row r="2674" spans="12:20" x14ac:dyDescent="0.25">
      <c r="L2674" s="1">
        <f>IF(OR(B2674=0,B2674=""),0,IF(COUNTIFS(Items!$E:$E,J2674,Items!$F:$F,K2674)+COUNTIFS(Items!$J:$J,J2674,Items!$K:$K,K2674)+COUNTIFS(Items!$O:$O,J2674,Items!$P:$P,K2674)=1,0,1))</f>
        <v>0</v>
      </c>
      <c r="T2674" s="10" t="str">
        <f>IF(RepPF!$L$4=Lists!$E$2,Lists!$E$2,IF(RepPF!$L$4&lt;&gt;"",IF($C2674=RepPF!$L$4,RepPF!$L$4,0),Lists!$E$2))</f>
        <v>Все объекты</v>
      </c>
    </row>
    <row r="2675" spans="12:20" x14ac:dyDescent="0.25">
      <c r="L2675" s="1">
        <f>IF(OR(B2675=0,B2675=""),0,IF(COUNTIFS(Items!$E:$E,J2675,Items!$F:$F,K2675)+COUNTIFS(Items!$J:$J,J2675,Items!$K:$K,K2675)+COUNTIFS(Items!$O:$O,J2675,Items!$P:$P,K2675)=1,0,1))</f>
        <v>0</v>
      </c>
      <c r="T2675" s="10" t="str">
        <f>IF(RepPF!$L$4=Lists!$E$2,Lists!$E$2,IF(RepPF!$L$4&lt;&gt;"",IF($C2675=RepPF!$L$4,RepPF!$L$4,0),Lists!$E$2))</f>
        <v>Все объекты</v>
      </c>
    </row>
    <row r="2676" spans="12:20" x14ac:dyDescent="0.25">
      <c r="L2676" s="1">
        <f>IF(OR(B2676=0,B2676=""),0,IF(COUNTIFS(Items!$E:$E,J2676,Items!$F:$F,K2676)+COUNTIFS(Items!$J:$J,J2676,Items!$K:$K,K2676)+COUNTIFS(Items!$O:$O,J2676,Items!$P:$P,K2676)=1,0,1))</f>
        <v>0</v>
      </c>
      <c r="T2676" s="10" t="str">
        <f>IF(RepPF!$L$4=Lists!$E$2,Lists!$E$2,IF(RepPF!$L$4&lt;&gt;"",IF($C2676=RepPF!$L$4,RepPF!$L$4,0),Lists!$E$2))</f>
        <v>Все объекты</v>
      </c>
    </row>
    <row r="2677" spans="12:20" x14ac:dyDescent="0.25">
      <c r="L2677" s="1">
        <f>IF(OR(B2677=0,B2677=""),0,IF(COUNTIFS(Items!$E:$E,J2677,Items!$F:$F,K2677)+COUNTIFS(Items!$J:$J,J2677,Items!$K:$K,K2677)+COUNTIFS(Items!$O:$O,J2677,Items!$P:$P,K2677)=1,0,1))</f>
        <v>0</v>
      </c>
      <c r="T2677" s="10" t="str">
        <f>IF(RepPF!$L$4=Lists!$E$2,Lists!$E$2,IF(RepPF!$L$4&lt;&gt;"",IF($C2677=RepPF!$L$4,RepPF!$L$4,0),Lists!$E$2))</f>
        <v>Все объекты</v>
      </c>
    </row>
    <row r="2678" spans="12:20" x14ac:dyDescent="0.25">
      <c r="L2678" s="1">
        <f>IF(OR(B2678=0,B2678=""),0,IF(COUNTIFS(Items!$E:$E,J2678,Items!$F:$F,K2678)+COUNTIFS(Items!$J:$J,J2678,Items!$K:$K,K2678)+COUNTIFS(Items!$O:$O,J2678,Items!$P:$P,K2678)=1,0,1))</f>
        <v>0</v>
      </c>
      <c r="T2678" s="10" t="str">
        <f>IF(RepPF!$L$4=Lists!$E$2,Lists!$E$2,IF(RepPF!$L$4&lt;&gt;"",IF($C2678=RepPF!$L$4,RepPF!$L$4,0),Lists!$E$2))</f>
        <v>Все объекты</v>
      </c>
    </row>
    <row r="2679" spans="12:20" x14ac:dyDescent="0.25">
      <c r="L2679" s="1">
        <f>IF(OR(B2679=0,B2679=""),0,IF(COUNTIFS(Items!$E:$E,J2679,Items!$F:$F,K2679)+COUNTIFS(Items!$J:$J,J2679,Items!$K:$K,K2679)+COUNTIFS(Items!$O:$O,J2679,Items!$P:$P,K2679)=1,0,1))</f>
        <v>0</v>
      </c>
      <c r="T2679" s="10" t="str">
        <f>IF(RepPF!$L$4=Lists!$E$2,Lists!$E$2,IF(RepPF!$L$4&lt;&gt;"",IF($C2679=RepPF!$L$4,RepPF!$L$4,0),Lists!$E$2))</f>
        <v>Все объекты</v>
      </c>
    </row>
    <row r="2680" spans="12:20" x14ac:dyDescent="0.25">
      <c r="L2680" s="1">
        <f>IF(OR(B2680=0,B2680=""),0,IF(COUNTIFS(Items!$E:$E,J2680,Items!$F:$F,K2680)+COUNTIFS(Items!$J:$J,J2680,Items!$K:$K,K2680)+COUNTIFS(Items!$O:$O,J2680,Items!$P:$P,K2680)=1,0,1))</f>
        <v>0</v>
      </c>
      <c r="T2680" s="10" t="str">
        <f>IF(RepPF!$L$4=Lists!$E$2,Lists!$E$2,IF(RepPF!$L$4&lt;&gt;"",IF($C2680=RepPF!$L$4,RepPF!$L$4,0),Lists!$E$2))</f>
        <v>Все объекты</v>
      </c>
    </row>
    <row r="2681" spans="12:20" x14ac:dyDescent="0.25">
      <c r="L2681" s="1">
        <f>IF(OR(B2681=0,B2681=""),0,IF(COUNTIFS(Items!$E:$E,J2681,Items!$F:$F,K2681)+COUNTIFS(Items!$J:$J,J2681,Items!$K:$K,K2681)+COUNTIFS(Items!$O:$O,J2681,Items!$P:$P,K2681)=1,0,1))</f>
        <v>0</v>
      </c>
      <c r="T2681" s="10" t="str">
        <f>IF(RepPF!$L$4=Lists!$E$2,Lists!$E$2,IF(RepPF!$L$4&lt;&gt;"",IF($C2681=RepPF!$L$4,RepPF!$L$4,0),Lists!$E$2))</f>
        <v>Все объекты</v>
      </c>
    </row>
    <row r="2682" spans="12:20" x14ac:dyDescent="0.25">
      <c r="L2682" s="1">
        <f>IF(OR(B2682=0,B2682=""),0,IF(COUNTIFS(Items!$E:$E,J2682,Items!$F:$F,K2682)+COUNTIFS(Items!$J:$J,J2682,Items!$K:$K,K2682)+COUNTIFS(Items!$O:$O,J2682,Items!$P:$P,K2682)=1,0,1))</f>
        <v>0</v>
      </c>
      <c r="T2682" s="10" t="str">
        <f>IF(RepPF!$L$4=Lists!$E$2,Lists!$E$2,IF(RepPF!$L$4&lt;&gt;"",IF($C2682=RepPF!$L$4,RepPF!$L$4,0),Lists!$E$2))</f>
        <v>Все объекты</v>
      </c>
    </row>
    <row r="2683" spans="12:20" x14ac:dyDescent="0.25">
      <c r="L2683" s="1">
        <f>IF(OR(B2683=0,B2683=""),0,IF(COUNTIFS(Items!$E:$E,J2683,Items!$F:$F,K2683)+COUNTIFS(Items!$J:$J,J2683,Items!$K:$K,K2683)+COUNTIFS(Items!$O:$O,J2683,Items!$P:$P,K2683)=1,0,1))</f>
        <v>0</v>
      </c>
      <c r="T2683" s="10" t="str">
        <f>IF(RepPF!$L$4=Lists!$E$2,Lists!$E$2,IF(RepPF!$L$4&lt;&gt;"",IF($C2683=RepPF!$L$4,RepPF!$L$4,0),Lists!$E$2))</f>
        <v>Все объекты</v>
      </c>
    </row>
    <row r="2684" spans="12:20" x14ac:dyDescent="0.25">
      <c r="L2684" s="1">
        <f>IF(OR(B2684=0,B2684=""),0,IF(COUNTIFS(Items!$E:$E,J2684,Items!$F:$F,K2684)+COUNTIFS(Items!$J:$J,J2684,Items!$K:$K,K2684)+COUNTIFS(Items!$O:$O,J2684,Items!$P:$P,K2684)=1,0,1))</f>
        <v>0</v>
      </c>
      <c r="T2684" s="10" t="str">
        <f>IF(RepPF!$L$4=Lists!$E$2,Lists!$E$2,IF(RepPF!$L$4&lt;&gt;"",IF($C2684=RepPF!$L$4,RepPF!$L$4,0),Lists!$E$2))</f>
        <v>Все объекты</v>
      </c>
    </row>
    <row r="2685" spans="12:20" x14ac:dyDescent="0.25">
      <c r="L2685" s="1">
        <f>IF(OR(B2685=0,B2685=""),0,IF(COUNTIFS(Items!$E:$E,J2685,Items!$F:$F,K2685)+COUNTIFS(Items!$J:$J,J2685,Items!$K:$K,K2685)+COUNTIFS(Items!$O:$O,J2685,Items!$P:$P,K2685)=1,0,1))</f>
        <v>0</v>
      </c>
      <c r="T2685" s="10" t="str">
        <f>IF(RepPF!$L$4=Lists!$E$2,Lists!$E$2,IF(RepPF!$L$4&lt;&gt;"",IF($C2685=RepPF!$L$4,RepPF!$L$4,0),Lists!$E$2))</f>
        <v>Все объекты</v>
      </c>
    </row>
    <row r="2686" spans="12:20" x14ac:dyDescent="0.25">
      <c r="L2686" s="1">
        <f>IF(OR(B2686=0,B2686=""),0,IF(COUNTIFS(Items!$E:$E,J2686,Items!$F:$F,K2686)+COUNTIFS(Items!$J:$J,J2686,Items!$K:$K,K2686)+COUNTIFS(Items!$O:$O,J2686,Items!$P:$P,K2686)=1,0,1))</f>
        <v>0</v>
      </c>
      <c r="T2686" s="10" t="str">
        <f>IF(RepPF!$L$4=Lists!$E$2,Lists!$E$2,IF(RepPF!$L$4&lt;&gt;"",IF($C2686=RepPF!$L$4,RepPF!$L$4,0),Lists!$E$2))</f>
        <v>Все объекты</v>
      </c>
    </row>
    <row r="2687" spans="12:20" x14ac:dyDescent="0.25">
      <c r="L2687" s="1">
        <f>IF(OR(B2687=0,B2687=""),0,IF(COUNTIFS(Items!$E:$E,J2687,Items!$F:$F,K2687)+COUNTIFS(Items!$J:$J,J2687,Items!$K:$K,K2687)+COUNTIFS(Items!$O:$O,J2687,Items!$P:$P,K2687)=1,0,1))</f>
        <v>0</v>
      </c>
      <c r="T2687" s="10" t="str">
        <f>IF(RepPF!$L$4=Lists!$E$2,Lists!$E$2,IF(RepPF!$L$4&lt;&gt;"",IF($C2687=RepPF!$L$4,RepPF!$L$4,0),Lists!$E$2))</f>
        <v>Все объекты</v>
      </c>
    </row>
    <row r="2688" spans="12:20" x14ac:dyDescent="0.25">
      <c r="L2688" s="1">
        <f>IF(OR(B2688=0,B2688=""),0,IF(COUNTIFS(Items!$E:$E,J2688,Items!$F:$F,K2688)+COUNTIFS(Items!$J:$J,J2688,Items!$K:$K,K2688)+COUNTIFS(Items!$O:$O,J2688,Items!$P:$P,K2688)=1,0,1))</f>
        <v>0</v>
      </c>
      <c r="T2688" s="10" t="str">
        <f>IF(RepPF!$L$4=Lists!$E$2,Lists!$E$2,IF(RepPF!$L$4&lt;&gt;"",IF($C2688=RepPF!$L$4,RepPF!$L$4,0),Lists!$E$2))</f>
        <v>Все объекты</v>
      </c>
    </row>
    <row r="2689" spans="12:20" x14ac:dyDescent="0.25">
      <c r="L2689" s="1">
        <f>IF(OR(B2689=0,B2689=""),0,IF(COUNTIFS(Items!$E:$E,J2689,Items!$F:$F,K2689)+COUNTIFS(Items!$J:$J,J2689,Items!$K:$K,K2689)+COUNTIFS(Items!$O:$O,J2689,Items!$P:$P,K2689)=1,0,1))</f>
        <v>0</v>
      </c>
      <c r="T2689" s="10" t="str">
        <f>IF(RepPF!$L$4=Lists!$E$2,Lists!$E$2,IF(RepPF!$L$4&lt;&gt;"",IF($C2689=RepPF!$L$4,RepPF!$L$4,0),Lists!$E$2))</f>
        <v>Все объекты</v>
      </c>
    </row>
    <row r="2690" spans="12:20" x14ac:dyDescent="0.25">
      <c r="L2690" s="1">
        <f>IF(OR(B2690=0,B2690=""),0,IF(COUNTIFS(Items!$E:$E,J2690,Items!$F:$F,K2690)+COUNTIFS(Items!$J:$J,J2690,Items!$K:$K,K2690)+COUNTIFS(Items!$O:$O,J2690,Items!$P:$P,K2690)=1,0,1))</f>
        <v>0</v>
      </c>
      <c r="T2690" s="10" t="str">
        <f>IF(RepPF!$L$4=Lists!$E$2,Lists!$E$2,IF(RepPF!$L$4&lt;&gt;"",IF($C2690=RepPF!$L$4,RepPF!$L$4,0),Lists!$E$2))</f>
        <v>Все объекты</v>
      </c>
    </row>
    <row r="2691" spans="12:20" x14ac:dyDescent="0.25">
      <c r="L2691" s="1">
        <f>IF(OR(B2691=0,B2691=""),0,IF(COUNTIFS(Items!$E:$E,J2691,Items!$F:$F,K2691)+COUNTIFS(Items!$J:$J,J2691,Items!$K:$K,K2691)+COUNTIFS(Items!$O:$O,J2691,Items!$P:$P,K2691)=1,0,1))</f>
        <v>0</v>
      </c>
      <c r="T2691" s="10" t="str">
        <f>IF(RepPF!$L$4=Lists!$E$2,Lists!$E$2,IF(RepPF!$L$4&lt;&gt;"",IF($C2691=RepPF!$L$4,RepPF!$L$4,0),Lists!$E$2))</f>
        <v>Все объекты</v>
      </c>
    </row>
    <row r="2692" spans="12:20" x14ac:dyDescent="0.25">
      <c r="L2692" s="1">
        <f>IF(OR(B2692=0,B2692=""),0,IF(COUNTIFS(Items!$E:$E,J2692,Items!$F:$F,K2692)+COUNTIFS(Items!$J:$J,J2692,Items!$K:$K,K2692)+COUNTIFS(Items!$O:$O,J2692,Items!$P:$P,K2692)=1,0,1))</f>
        <v>0</v>
      </c>
      <c r="T2692" s="10" t="str">
        <f>IF(RepPF!$L$4=Lists!$E$2,Lists!$E$2,IF(RepPF!$L$4&lt;&gt;"",IF($C2692=RepPF!$L$4,RepPF!$L$4,0),Lists!$E$2))</f>
        <v>Все объекты</v>
      </c>
    </row>
    <row r="2693" spans="12:20" x14ac:dyDescent="0.25">
      <c r="L2693" s="1">
        <f>IF(OR(B2693=0,B2693=""),0,IF(COUNTIFS(Items!$E:$E,J2693,Items!$F:$F,K2693)+COUNTIFS(Items!$J:$J,J2693,Items!$K:$K,K2693)+COUNTIFS(Items!$O:$O,J2693,Items!$P:$P,K2693)=1,0,1))</f>
        <v>0</v>
      </c>
      <c r="T2693" s="10" t="str">
        <f>IF(RepPF!$L$4=Lists!$E$2,Lists!$E$2,IF(RepPF!$L$4&lt;&gt;"",IF($C2693=RepPF!$L$4,RepPF!$L$4,0),Lists!$E$2))</f>
        <v>Все объекты</v>
      </c>
    </row>
    <row r="2694" spans="12:20" x14ac:dyDescent="0.25">
      <c r="L2694" s="1">
        <f>IF(OR(B2694=0,B2694=""),0,IF(COUNTIFS(Items!$E:$E,J2694,Items!$F:$F,K2694)+COUNTIFS(Items!$J:$J,J2694,Items!$K:$K,K2694)+COUNTIFS(Items!$O:$O,J2694,Items!$P:$P,K2694)=1,0,1))</f>
        <v>0</v>
      </c>
      <c r="T2694" s="10" t="str">
        <f>IF(RepPF!$L$4=Lists!$E$2,Lists!$E$2,IF(RepPF!$L$4&lt;&gt;"",IF($C2694=RepPF!$L$4,RepPF!$L$4,0),Lists!$E$2))</f>
        <v>Все объекты</v>
      </c>
    </row>
    <row r="2695" spans="12:20" x14ac:dyDescent="0.25">
      <c r="L2695" s="1">
        <f>IF(OR(B2695=0,B2695=""),0,IF(COUNTIFS(Items!$E:$E,J2695,Items!$F:$F,K2695)+COUNTIFS(Items!$J:$J,J2695,Items!$K:$K,K2695)+COUNTIFS(Items!$O:$O,J2695,Items!$P:$P,K2695)=1,0,1))</f>
        <v>0</v>
      </c>
      <c r="T2695" s="10" t="str">
        <f>IF(RepPF!$L$4=Lists!$E$2,Lists!$E$2,IF(RepPF!$L$4&lt;&gt;"",IF($C2695=RepPF!$L$4,RepPF!$L$4,0),Lists!$E$2))</f>
        <v>Все объекты</v>
      </c>
    </row>
    <row r="2696" spans="12:20" x14ac:dyDescent="0.25">
      <c r="L2696" s="1">
        <f>IF(OR(B2696=0,B2696=""),0,IF(COUNTIFS(Items!$E:$E,J2696,Items!$F:$F,K2696)+COUNTIFS(Items!$J:$J,J2696,Items!$K:$K,K2696)+COUNTIFS(Items!$O:$O,J2696,Items!$P:$P,K2696)=1,0,1))</f>
        <v>0</v>
      </c>
      <c r="T2696" s="10" t="str">
        <f>IF(RepPF!$L$4=Lists!$E$2,Lists!$E$2,IF(RepPF!$L$4&lt;&gt;"",IF($C2696=RepPF!$L$4,RepPF!$L$4,0),Lists!$E$2))</f>
        <v>Все объекты</v>
      </c>
    </row>
    <row r="2697" spans="12:20" x14ac:dyDescent="0.25">
      <c r="L2697" s="1">
        <f>IF(OR(B2697=0,B2697=""),0,IF(COUNTIFS(Items!$E:$E,J2697,Items!$F:$F,K2697)+COUNTIFS(Items!$J:$J,J2697,Items!$K:$K,K2697)+COUNTIFS(Items!$O:$O,J2697,Items!$P:$P,K2697)=1,0,1))</f>
        <v>0</v>
      </c>
      <c r="T2697" s="10" t="str">
        <f>IF(RepPF!$L$4=Lists!$E$2,Lists!$E$2,IF(RepPF!$L$4&lt;&gt;"",IF($C2697=RepPF!$L$4,RepPF!$L$4,0),Lists!$E$2))</f>
        <v>Все объекты</v>
      </c>
    </row>
    <row r="2698" spans="12:20" x14ac:dyDescent="0.25">
      <c r="L2698" s="1">
        <f>IF(OR(B2698=0,B2698=""),0,IF(COUNTIFS(Items!$E:$E,J2698,Items!$F:$F,K2698)+COUNTIFS(Items!$J:$J,J2698,Items!$K:$K,K2698)+COUNTIFS(Items!$O:$O,J2698,Items!$P:$P,K2698)=1,0,1))</f>
        <v>0</v>
      </c>
      <c r="T2698" s="10" t="str">
        <f>IF(RepPF!$L$4=Lists!$E$2,Lists!$E$2,IF(RepPF!$L$4&lt;&gt;"",IF($C2698=RepPF!$L$4,RepPF!$L$4,0),Lists!$E$2))</f>
        <v>Все объекты</v>
      </c>
    </row>
    <row r="2699" spans="12:20" x14ac:dyDescent="0.25">
      <c r="L2699" s="1">
        <f>IF(OR(B2699=0,B2699=""),0,IF(COUNTIFS(Items!$E:$E,J2699,Items!$F:$F,K2699)+COUNTIFS(Items!$J:$J,J2699,Items!$K:$K,K2699)+COUNTIFS(Items!$O:$O,J2699,Items!$P:$P,K2699)=1,0,1))</f>
        <v>0</v>
      </c>
      <c r="T2699" s="10" t="str">
        <f>IF(RepPF!$L$4=Lists!$E$2,Lists!$E$2,IF(RepPF!$L$4&lt;&gt;"",IF($C2699=RepPF!$L$4,RepPF!$L$4,0),Lists!$E$2))</f>
        <v>Все объекты</v>
      </c>
    </row>
    <row r="2700" spans="12:20" x14ac:dyDescent="0.25">
      <c r="L2700" s="1">
        <f>IF(OR(B2700=0,B2700=""),0,IF(COUNTIFS(Items!$E:$E,J2700,Items!$F:$F,K2700)+COUNTIFS(Items!$J:$J,J2700,Items!$K:$K,K2700)+COUNTIFS(Items!$O:$O,J2700,Items!$P:$P,K2700)=1,0,1))</f>
        <v>0</v>
      </c>
      <c r="T2700" s="10" t="str">
        <f>IF(RepPF!$L$4=Lists!$E$2,Lists!$E$2,IF(RepPF!$L$4&lt;&gt;"",IF($C2700=RepPF!$L$4,RepPF!$L$4,0),Lists!$E$2))</f>
        <v>Все объекты</v>
      </c>
    </row>
    <row r="2701" spans="12:20" x14ac:dyDescent="0.25">
      <c r="L2701" s="1">
        <f>IF(OR(B2701=0,B2701=""),0,IF(COUNTIFS(Items!$E:$E,J2701,Items!$F:$F,K2701)+COUNTIFS(Items!$J:$J,J2701,Items!$K:$K,K2701)+COUNTIFS(Items!$O:$O,J2701,Items!$P:$P,K2701)=1,0,1))</f>
        <v>0</v>
      </c>
      <c r="T2701" s="10" t="str">
        <f>IF(RepPF!$L$4=Lists!$E$2,Lists!$E$2,IF(RepPF!$L$4&lt;&gt;"",IF($C2701=RepPF!$L$4,RepPF!$L$4,0),Lists!$E$2))</f>
        <v>Все объекты</v>
      </c>
    </row>
    <row r="2702" spans="12:20" x14ac:dyDescent="0.25">
      <c r="L2702" s="1">
        <f>IF(OR(B2702=0,B2702=""),0,IF(COUNTIFS(Items!$E:$E,J2702,Items!$F:$F,K2702)+COUNTIFS(Items!$J:$J,J2702,Items!$K:$K,K2702)+COUNTIFS(Items!$O:$O,J2702,Items!$P:$P,K2702)=1,0,1))</f>
        <v>0</v>
      </c>
      <c r="T2702" s="10" t="str">
        <f>IF(RepPF!$L$4=Lists!$E$2,Lists!$E$2,IF(RepPF!$L$4&lt;&gt;"",IF($C2702=RepPF!$L$4,RepPF!$L$4,0),Lists!$E$2))</f>
        <v>Все объекты</v>
      </c>
    </row>
    <row r="2703" spans="12:20" x14ac:dyDescent="0.25">
      <c r="L2703" s="1">
        <f>IF(OR(B2703=0,B2703=""),0,IF(COUNTIFS(Items!$E:$E,J2703,Items!$F:$F,K2703)+COUNTIFS(Items!$J:$J,J2703,Items!$K:$K,K2703)+COUNTIFS(Items!$O:$O,J2703,Items!$P:$P,K2703)=1,0,1))</f>
        <v>0</v>
      </c>
      <c r="T2703" s="10" t="str">
        <f>IF(RepPF!$L$4=Lists!$E$2,Lists!$E$2,IF(RepPF!$L$4&lt;&gt;"",IF($C2703=RepPF!$L$4,RepPF!$L$4,0),Lists!$E$2))</f>
        <v>Все объекты</v>
      </c>
    </row>
    <row r="2704" spans="12:20" x14ac:dyDescent="0.25">
      <c r="L2704" s="1">
        <f>IF(OR(B2704=0,B2704=""),0,IF(COUNTIFS(Items!$E:$E,J2704,Items!$F:$F,K2704)+COUNTIFS(Items!$J:$J,J2704,Items!$K:$K,K2704)+COUNTIFS(Items!$O:$O,J2704,Items!$P:$P,K2704)=1,0,1))</f>
        <v>0</v>
      </c>
      <c r="T2704" s="10" t="str">
        <f>IF(RepPF!$L$4=Lists!$E$2,Lists!$E$2,IF(RepPF!$L$4&lt;&gt;"",IF($C2704=RepPF!$L$4,RepPF!$L$4,0),Lists!$E$2))</f>
        <v>Все объекты</v>
      </c>
    </row>
    <row r="2705" spans="12:20" x14ac:dyDescent="0.25">
      <c r="L2705" s="1">
        <f>IF(OR(B2705=0,B2705=""),0,IF(COUNTIFS(Items!$E:$E,J2705,Items!$F:$F,K2705)+COUNTIFS(Items!$J:$J,J2705,Items!$K:$K,K2705)+COUNTIFS(Items!$O:$O,J2705,Items!$P:$P,K2705)=1,0,1))</f>
        <v>0</v>
      </c>
      <c r="T2705" s="10" t="str">
        <f>IF(RepPF!$L$4=Lists!$E$2,Lists!$E$2,IF(RepPF!$L$4&lt;&gt;"",IF($C2705=RepPF!$L$4,RepPF!$L$4,0),Lists!$E$2))</f>
        <v>Все объекты</v>
      </c>
    </row>
    <row r="2706" spans="12:20" x14ac:dyDescent="0.25">
      <c r="L2706" s="1">
        <f>IF(OR(B2706=0,B2706=""),0,IF(COUNTIFS(Items!$E:$E,J2706,Items!$F:$F,K2706)+COUNTIFS(Items!$J:$J,J2706,Items!$K:$K,K2706)+COUNTIFS(Items!$O:$O,J2706,Items!$P:$P,K2706)=1,0,1))</f>
        <v>0</v>
      </c>
      <c r="T2706" s="10" t="str">
        <f>IF(RepPF!$L$4=Lists!$E$2,Lists!$E$2,IF(RepPF!$L$4&lt;&gt;"",IF($C2706=RepPF!$L$4,RepPF!$L$4,0),Lists!$E$2))</f>
        <v>Все объекты</v>
      </c>
    </row>
    <row r="2707" spans="12:20" x14ac:dyDescent="0.25">
      <c r="L2707" s="1">
        <f>IF(OR(B2707=0,B2707=""),0,IF(COUNTIFS(Items!$E:$E,J2707,Items!$F:$F,K2707)+COUNTIFS(Items!$J:$J,J2707,Items!$K:$K,K2707)+COUNTIFS(Items!$O:$O,J2707,Items!$P:$P,K2707)=1,0,1))</f>
        <v>0</v>
      </c>
      <c r="T2707" s="10" t="str">
        <f>IF(RepPF!$L$4=Lists!$E$2,Lists!$E$2,IF(RepPF!$L$4&lt;&gt;"",IF($C2707=RepPF!$L$4,RepPF!$L$4,0),Lists!$E$2))</f>
        <v>Все объекты</v>
      </c>
    </row>
    <row r="2708" spans="12:20" x14ac:dyDescent="0.25">
      <c r="L2708" s="1">
        <f>IF(OR(B2708=0,B2708=""),0,IF(COUNTIFS(Items!$E:$E,J2708,Items!$F:$F,K2708)+COUNTIFS(Items!$J:$J,J2708,Items!$K:$K,K2708)+COUNTIFS(Items!$O:$O,J2708,Items!$P:$P,K2708)=1,0,1))</f>
        <v>0</v>
      </c>
      <c r="T2708" s="10" t="str">
        <f>IF(RepPF!$L$4=Lists!$E$2,Lists!$E$2,IF(RepPF!$L$4&lt;&gt;"",IF($C2708=RepPF!$L$4,RepPF!$L$4,0),Lists!$E$2))</f>
        <v>Все объекты</v>
      </c>
    </row>
    <row r="2709" spans="12:20" x14ac:dyDescent="0.25">
      <c r="L2709" s="1">
        <f>IF(OR(B2709=0,B2709=""),0,IF(COUNTIFS(Items!$E:$E,J2709,Items!$F:$F,K2709)+COUNTIFS(Items!$J:$J,J2709,Items!$K:$K,K2709)+COUNTIFS(Items!$O:$O,J2709,Items!$P:$P,K2709)=1,0,1))</f>
        <v>0</v>
      </c>
      <c r="T2709" s="10" t="str">
        <f>IF(RepPF!$L$4=Lists!$E$2,Lists!$E$2,IF(RepPF!$L$4&lt;&gt;"",IF($C2709=RepPF!$L$4,RepPF!$L$4,0),Lists!$E$2))</f>
        <v>Все объекты</v>
      </c>
    </row>
    <row r="2710" spans="12:20" x14ac:dyDescent="0.25">
      <c r="L2710" s="1">
        <f>IF(OR(B2710=0,B2710=""),0,IF(COUNTIFS(Items!$E:$E,J2710,Items!$F:$F,K2710)+COUNTIFS(Items!$J:$J,J2710,Items!$K:$K,K2710)+COUNTIFS(Items!$O:$O,J2710,Items!$P:$P,K2710)=1,0,1))</f>
        <v>0</v>
      </c>
      <c r="T2710" s="10" t="str">
        <f>IF(RepPF!$L$4=Lists!$E$2,Lists!$E$2,IF(RepPF!$L$4&lt;&gt;"",IF($C2710=RepPF!$L$4,RepPF!$L$4,0),Lists!$E$2))</f>
        <v>Все объекты</v>
      </c>
    </row>
    <row r="2711" spans="12:20" x14ac:dyDescent="0.25">
      <c r="L2711" s="1">
        <f>IF(OR(B2711=0,B2711=""),0,IF(COUNTIFS(Items!$E:$E,J2711,Items!$F:$F,K2711)+COUNTIFS(Items!$J:$J,J2711,Items!$K:$K,K2711)+COUNTIFS(Items!$O:$O,J2711,Items!$P:$P,K2711)=1,0,1))</f>
        <v>0</v>
      </c>
      <c r="T2711" s="10" t="str">
        <f>IF(RepPF!$L$4=Lists!$E$2,Lists!$E$2,IF(RepPF!$L$4&lt;&gt;"",IF($C2711=RepPF!$L$4,RepPF!$L$4,0),Lists!$E$2))</f>
        <v>Все объекты</v>
      </c>
    </row>
    <row r="2712" spans="12:20" x14ac:dyDescent="0.25">
      <c r="L2712" s="1">
        <f>IF(OR(B2712=0,B2712=""),0,IF(COUNTIFS(Items!$E:$E,J2712,Items!$F:$F,K2712)+COUNTIFS(Items!$J:$J,J2712,Items!$K:$K,K2712)+COUNTIFS(Items!$O:$O,J2712,Items!$P:$P,K2712)=1,0,1))</f>
        <v>0</v>
      </c>
      <c r="T2712" s="10" t="str">
        <f>IF(RepPF!$L$4=Lists!$E$2,Lists!$E$2,IF(RepPF!$L$4&lt;&gt;"",IF($C2712=RepPF!$L$4,RepPF!$L$4,0),Lists!$E$2))</f>
        <v>Все объекты</v>
      </c>
    </row>
    <row r="2713" spans="12:20" x14ac:dyDescent="0.25">
      <c r="L2713" s="1">
        <f>IF(OR(B2713=0,B2713=""),0,IF(COUNTIFS(Items!$E:$E,J2713,Items!$F:$F,K2713)+COUNTIFS(Items!$J:$J,J2713,Items!$K:$K,K2713)+COUNTIFS(Items!$O:$O,J2713,Items!$P:$P,K2713)=1,0,1))</f>
        <v>0</v>
      </c>
      <c r="T2713" s="10" t="str">
        <f>IF(RepPF!$L$4=Lists!$E$2,Lists!$E$2,IF(RepPF!$L$4&lt;&gt;"",IF($C2713=RepPF!$L$4,RepPF!$L$4,0),Lists!$E$2))</f>
        <v>Все объекты</v>
      </c>
    </row>
    <row r="2714" spans="12:20" x14ac:dyDescent="0.25">
      <c r="L2714" s="1">
        <f>IF(OR(B2714=0,B2714=""),0,IF(COUNTIFS(Items!$E:$E,J2714,Items!$F:$F,K2714)+COUNTIFS(Items!$J:$J,J2714,Items!$K:$K,K2714)+COUNTIFS(Items!$O:$O,J2714,Items!$P:$P,K2714)=1,0,1))</f>
        <v>0</v>
      </c>
      <c r="T2714" s="10" t="str">
        <f>IF(RepPF!$L$4=Lists!$E$2,Lists!$E$2,IF(RepPF!$L$4&lt;&gt;"",IF($C2714=RepPF!$L$4,RepPF!$L$4,0),Lists!$E$2))</f>
        <v>Все объекты</v>
      </c>
    </row>
    <row r="2715" spans="12:20" x14ac:dyDescent="0.25">
      <c r="L2715" s="1">
        <f>IF(OR(B2715=0,B2715=""),0,IF(COUNTIFS(Items!$E:$E,J2715,Items!$F:$F,K2715)+COUNTIFS(Items!$J:$J,J2715,Items!$K:$K,K2715)+COUNTIFS(Items!$O:$O,J2715,Items!$P:$P,K2715)=1,0,1))</f>
        <v>0</v>
      </c>
      <c r="T2715" s="10" t="str">
        <f>IF(RepPF!$L$4=Lists!$E$2,Lists!$E$2,IF(RepPF!$L$4&lt;&gt;"",IF($C2715=RepPF!$L$4,RepPF!$L$4,0),Lists!$E$2))</f>
        <v>Все объекты</v>
      </c>
    </row>
    <row r="2716" spans="12:20" x14ac:dyDescent="0.25">
      <c r="L2716" s="1">
        <f>IF(OR(B2716=0,B2716=""),0,IF(COUNTIFS(Items!$E:$E,J2716,Items!$F:$F,K2716)+COUNTIFS(Items!$J:$J,J2716,Items!$K:$K,K2716)+COUNTIFS(Items!$O:$O,J2716,Items!$P:$P,K2716)=1,0,1))</f>
        <v>0</v>
      </c>
      <c r="T2716" s="10" t="str">
        <f>IF(RepPF!$L$4=Lists!$E$2,Lists!$E$2,IF(RepPF!$L$4&lt;&gt;"",IF($C2716=RepPF!$L$4,RepPF!$L$4,0),Lists!$E$2))</f>
        <v>Все объекты</v>
      </c>
    </row>
    <row r="2717" spans="12:20" x14ac:dyDescent="0.25">
      <c r="L2717" s="1">
        <f>IF(OR(B2717=0,B2717=""),0,IF(COUNTIFS(Items!$E:$E,J2717,Items!$F:$F,K2717)+COUNTIFS(Items!$J:$J,J2717,Items!$K:$K,K2717)+COUNTIFS(Items!$O:$O,J2717,Items!$P:$P,K2717)=1,0,1))</f>
        <v>0</v>
      </c>
      <c r="T2717" s="10" t="str">
        <f>IF(RepPF!$L$4=Lists!$E$2,Lists!$E$2,IF(RepPF!$L$4&lt;&gt;"",IF($C2717=RepPF!$L$4,RepPF!$L$4,0),Lists!$E$2))</f>
        <v>Все объекты</v>
      </c>
    </row>
    <row r="2718" spans="12:20" x14ac:dyDescent="0.25">
      <c r="L2718" s="1">
        <f>IF(OR(B2718=0,B2718=""),0,IF(COUNTIFS(Items!$E:$E,J2718,Items!$F:$F,K2718)+COUNTIFS(Items!$J:$J,J2718,Items!$K:$K,K2718)+COUNTIFS(Items!$O:$O,J2718,Items!$P:$P,K2718)=1,0,1))</f>
        <v>0</v>
      </c>
      <c r="T2718" s="10" t="str">
        <f>IF(RepPF!$L$4=Lists!$E$2,Lists!$E$2,IF(RepPF!$L$4&lt;&gt;"",IF($C2718=RepPF!$L$4,RepPF!$L$4,0),Lists!$E$2))</f>
        <v>Все объекты</v>
      </c>
    </row>
    <row r="2719" spans="12:20" x14ac:dyDescent="0.25">
      <c r="L2719" s="1">
        <f>IF(OR(B2719=0,B2719=""),0,IF(COUNTIFS(Items!$E:$E,J2719,Items!$F:$F,K2719)+COUNTIFS(Items!$J:$J,J2719,Items!$K:$K,K2719)+COUNTIFS(Items!$O:$O,J2719,Items!$P:$P,K2719)=1,0,1))</f>
        <v>0</v>
      </c>
      <c r="T2719" s="10" t="str">
        <f>IF(RepPF!$L$4=Lists!$E$2,Lists!$E$2,IF(RepPF!$L$4&lt;&gt;"",IF($C2719=RepPF!$L$4,RepPF!$L$4,0),Lists!$E$2))</f>
        <v>Все объекты</v>
      </c>
    </row>
    <row r="2720" spans="12:20" x14ac:dyDescent="0.25">
      <c r="L2720" s="1">
        <f>IF(OR(B2720=0,B2720=""),0,IF(COUNTIFS(Items!$E:$E,J2720,Items!$F:$F,K2720)+COUNTIFS(Items!$J:$J,J2720,Items!$K:$K,K2720)+COUNTIFS(Items!$O:$O,J2720,Items!$P:$P,K2720)=1,0,1))</f>
        <v>0</v>
      </c>
      <c r="T2720" s="10" t="str">
        <f>IF(RepPF!$L$4=Lists!$E$2,Lists!$E$2,IF(RepPF!$L$4&lt;&gt;"",IF($C2720=RepPF!$L$4,RepPF!$L$4,0),Lists!$E$2))</f>
        <v>Все объекты</v>
      </c>
    </row>
    <row r="2721" spans="12:20" x14ac:dyDescent="0.25">
      <c r="L2721" s="1">
        <f>IF(OR(B2721=0,B2721=""),0,IF(COUNTIFS(Items!$E:$E,J2721,Items!$F:$F,K2721)+COUNTIFS(Items!$J:$J,J2721,Items!$K:$K,K2721)+COUNTIFS(Items!$O:$O,J2721,Items!$P:$P,K2721)=1,0,1))</f>
        <v>0</v>
      </c>
      <c r="T2721" s="10" t="str">
        <f>IF(RepPF!$L$4=Lists!$E$2,Lists!$E$2,IF(RepPF!$L$4&lt;&gt;"",IF($C2721=RepPF!$L$4,RepPF!$L$4,0),Lists!$E$2))</f>
        <v>Все объекты</v>
      </c>
    </row>
    <row r="2722" spans="12:20" x14ac:dyDescent="0.25">
      <c r="L2722" s="1">
        <f>IF(OR(B2722=0,B2722=""),0,IF(COUNTIFS(Items!$E:$E,J2722,Items!$F:$F,K2722)+COUNTIFS(Items!$J:$J,J2722,Items!$K:$K,K2722)+COUNTIFS(Items!$O:$O,J2722,Items!$P:$P,K2722)=1,0,1))</f>
        <v>0</v>
      </c>
      <c r="T2722" s="10" t="str">
        <f>IF(RepPF!$L$4=Lists!$E$2,Lists!$E$2,IF(RepPF!$L$4&lt;&gt;"",IF($C2722=RepPF!$L$4,RepPF!$L$4,0),Lists!$E$2))</f>
        <v>Все объекты</v>
      </c>
    </row>
    <row r="2723" spans="12:20" x14ac:dyDescent="0.25">
      <c r="L2723" s="1">
        <f>IF(OR(B2723=0,B2723=""),0,IF(COUNTIFS(Items!$E:$E,J2723,Items!$F:$F,K2723)+COUNTIFS(Items!$J:$J,J2723,Items!$K:$K,K2723)+COUNTIFS(Items!$O:$O,J2723,Items!$P:$P,K2723)=1,0,1))</f>
        <v>0</v>
      </c>
      <c r="T2723" s="10" t="str">
        <f>IF(RepPF!$L$4=Lists!$E$2,Lists!$E$2,IF(RepPF!$L$4&lt;&gt;"",IF($C2723=RepPF!$L$4,RepPF!$L$4,0),Lists!$E$2))</f>
        <v>Все объекты</v>
      </c>
    </row>
    <row r="2724" spans="12:20" x14ac:dyDescent="0.25">
      <c r="L2724" s="1">
        <f>IF(OR(B2724=0,B2724=""),0,IF(COUNTIFS(Items!$E:$E,J2724,Items!$F:$F,K2724)+COUNTIFS(Items!$J:$J,J2724,Items!$K:$K,K2724)+COUNTIFS(Items!$O:$O,J2724,Items!$P:$P,K2724)=1,0,1))</f>
        <v>0</v>
      </c>
      <c r="T2724" s="10" t="str">
        <f>IF(RepPF!$L$4=Lists!$E$2,Lists!$E$2,IF(RepPF!$L$4&lt;&gt;"",IF($C2724=RepPF!$L$4,RepPF!$L$4,0),Lists!$E$2))</f>
        <v>Все объекты</v>
      </c>
    </row>
    <row r="2725" spans="12:20" x14ac:dyDescent="0.25">
      <c r="L2725" s="1">
        <f>IF(OR(B2725=0,B2725=""),0,IF(COUNTIFS(Items!$E:$E,J2725,Items!$F:$F,K2725)+COUNTIFS(Items!$J:$J,J2725,Items!$K:$K,K2725)+COUNTIFS(Items!$O:$O,J2725,Items!$P:$P,K2725)=1,0,1))</f>
        <v>0</v>
      </c>
      <c r="T2725" s="10" t="str">
        <f>IF(RepPF!$L$4=Lists!$E$2,Lists!$E$2,IF(RepPF!$L$4&lt;&gt;"",IF($C2725=RepPF!$L$4,RepPF!$L$4,0),Lists!$E$2))</f>
        <v>Все объекты</v>
      </c>
    </row>
    <row r="2726" spans="12:20" x14ac:dyDescent="0.25">
      <c r="L2726" s="1">
        <f>IF(OR(B2726=0,B2726=""),0,IF(COUNTIFS(Items!$E:$E,J2726,Items!$F:$F,K2726)+COUNTIFS(Items!$J:$J,J2726,Items!$K:$K,K2726)+COUNTIFS(Items!$O:$O,J2726,Items!$P:$P,K2726)=1,0,1))</f>
        <v>0</v>
      </c>
      <c r="T2726" s="10" t="str">
        <f>IF(RepPF!$L$4=Lists!$E$2,Lists!$E$2,IF(RepPF!$L$4&lt;&gt;"",IF($C2726=RepPF!$L$4,RepPF!$L$4,0),Lists!$E$2))</f>
        <v>Все объекты</v>
      </c>
    </row>
    <row r="2727" spans="12:20" x14ac:dyDescent="0.25">
      <c r="L2727" s="1">
        <f>IF(OR(B2727=0,B2727=""),0,IF(COUNTIFS(Items!$E:$E,J2727,Items!$F:$F,K2727)+COUNTIFS(Items!$J:$J,J2727,Items!$K:$K,K2727)+COUNTIFS(Items!$O:$O,J2727,Items!$P:$P,K2727)=1,0,1))</f>
        <v>0</v>
      </c>
      <c r="T2727" s="10" t="str">
        <f>IF(RepPF!$L$4=Lists!$E$2,Lists!$E$2,IF(RepPF!$L$4&lt;&gt;"",IF($C2727=RepPF!$L$4,RepPF!$L$4,0),Lists!$E$2))</f>
        <v>Все объекты</v>
      </c>
    </row>
    <row r="2728" spans="12:20" x14ac:dyDescent="0.25">
      <c r="L2728" s="1">
        <f>IF(OR(B2728=0,B2728=""),0,IF(COUNTIFS(Items!$E:$E,J2728,Items!$F:$F,K2728)+COUNTIFS(Items!$J:$J,J2728,Items!$K:$K,K2728)+COUNTIFS(Items!$O:$O,J2728,Items!$P:$P,K2728)=1,0,1))</f>
        <v>0</v>
      </c>
      <c r="T2728" s="10" t="str">
        <f>IF(RepPF!$L$4=Lists!$E$2,Lists!$E$2,IF(RepPF!$L$4&lt;&gt;"",IF($C2728=RepPF!$L$4,RepPF!$L$4,0),Lists!$E$2))</f>
        <v>Все объекты</v>
      </c>
    </row>
    <row r="2729" spans="12:20" x14ac:dyDescent="0.25">
      <c r="L2729" s="1">
        <f>IF(OR(B2729=0,B2729=""),0,IF(COUNTIFS(Items!$E:$E,J2729,Items!$F:$F,K2729)+COUNTIFS(Items!$J:$J,J2729,Items!$K:$K,K2729)+COUNTIFS(Items!$O:$O,J2729,Items!$P:$P,K2729)=1,0,1))</f>
        <v>0</v>
      </c>
      <c r="T2729" s="10" t="str">
        <f>IF(RepPF!$L$4=Lists!$E$2,Lists!$E$2,IF(RepPF!$L$4&lt;&gt;"",IF($C2729=RepPF!$L$4,RepPF!$L$4,0),Lists!$E$2))</f>
        <v>Все объекты</v>
      </c>
    </row>
    <row r="2730" spans="12:20" x14ac:dyDescent="0.25">
      <c r="L2730" s="1">
        <f>IF(OR(B2730=0,B2730=""),0,IF(COUNTIFS(Items!$E:$E,J2730,Items!$F:$F,K2730)+COUNTIFS(Items!$J:$J,J2730,Items!$K:$K,K2730)+COUNTIFS(Items!$O:$O,J2730,Items!$P:$P,K2730)=1,0,1))</f>
        <v>0</v>
      </c>
      <c r="T2730" s="10" t="str">
        <f>IF(RepPF!$L$4=Lists!$E$2,Lists!$E$2,IF(RepPF!$L$4&lt;&gt;"",IF($C2730=RepPF!$L$4,RepPF!$L$4,0),Lists!$E$2))</f>
        <v>Все объекты</v>
      </c>
    </row>
    <row r="2731" spans="12:20" x14ac:dyDescent="0.25">
      <c r="L2731" s="1">
        <f>IF(OR(B2731=0,B2731=""),0,IF(COUNTIFS(Items!$E:$E,J2731,Items!$F:$F,K2731)+COUNTIFS(Items!$J:$J,J2731,Items!$K:$K,K2731)+COUNTIFS(Items!$O:$O,J2731,Items!$P:$P,K2731)=1,0,1))</f>
        <v>0</v>
      </c>
      <c r="T2731" s="10" t="str">
        <f>IF(RepPF!$L$4=Lists!$E$2,Lists!$E$2,IF(RepPF!$L$4&lt;&gt;"",IF($C2731=RepPF!$L$4,RepPF!$L$4,0),Lists!$E$2))</f>
        <v>Все объекты</v>
      </c>
    </row>
    <row r="2732" spans="12:20" x14ac:dyDescent="0.25">
      <c r="L2732" s="1">
        <f>IF(OR(B2732=0,B2732=""),0,IF(COUNTIFS(Items!$E:$E,J2732,Items!$F:$F,K2732)+COUNTIFS(Items!$J:$J,J2732,Items!$K:$K,K2732)+COUNTIFS(Items!$O:$O,J2732,Items!$P:$P,K2732)=1,0,1))</f>
        <v>0</v>
      </c>
      <c r="T2732" s="10" t="str">
        <f>IF(RepPF!$L$4=Lists!$E$2,Lists!$E$2,IF(RepPF!$L$4&lt;&gt;"",IF($C2732=RepPF!$L$4,RepPF!$L$4,0),Lists!$E$2))</f>
        <v>Все объекты</v>
      </c>
    </row>
    <row r="2733" spans="12:20" x14ac:dyDescent="0.25">
      <c r="L2733" s="1">
        <f>IF(OR(B2733=0,B2733=""),0,IF(COUNTIFS(Items!$E:$E,J2733,Items!$F:$F,K2733)+COUNTIFS(Items!$J:$J,J2733,Items!$K:$K,K2733)+COUNTIFS(Items!$O:$O,J2733,Items!$P:$P,K2733)=1,0,1))</f>
        <v>0</v>
      </c>
      <c r="T2733" s="10" t="str">
        <f>IF(RepPF!$L$4=Lists!$E$2,Lists!$E$2,IF(RepPF!$L$4&lt;&gt;"",IF($C2733=RepPF!$L$4,RepPF!$L$4,0),Lists!$E$2))</f>
        <v>Все объекты</v>
      </c>
    </row>
    <row r="2734" spans="12:20" x14ac:dyDescent="0.25">
      <c r="L2734" s="1">
        <f>IF(OR(B2734=0,B2734=""),0,IF(COUNTIFS(Items!$E:$E,J2734,Items!$F:$F,K2734)+COUNTIFS(Items!$J:$J,J2734,Items!$K:$K,K2734)+COUNTIFS(Items!$O:$O,J2734,Items!$P:$P,K2734)=1,0,1))</f>
        <v>0</v>
      </c>
      <c r="T2734" s="10" t="str">
        <f>IF(RepPF!$L$4=Lists!$E$2,Lists!$E$2,IF(RepPF!$L$4&lt;&gt;"",IF($C2734=RepPF!$L$4,RepPF!$L$4,0),Lists!$E$2))</f>
        <v>Все объекты</v>
      </c>
    </row>
    <row r="2735" spans="12:20" x14ac:dyDescent="0.25">
      <c r="L2735" s="1">
        <f>IF(OR(B2735=0,B2735=""),0,IF(COUNTIFS(Items!$E:$E,J2735,Items!$F:$F,K2735)+COUNTIFS(Items!$J:$J,J2735,Items!$K:$K,K2735)+COUNTIFS(Items!$O:$O,J2735,Items!$P:$P,K2735)=1,0,1))</f>
        <v>0</v>
      </c>
      <c r="T2735" s="10" t="str">
        <f>IF(RepPF!$L$4=Lists!$E$2,Lists!$E$2,IF(RepPF!$L$4&lt;&gt;"",IF($C2735=RepPF!$L$4,RepPF!$L$4,0),Lists!$E$2))</f>
        <v>Все объекты</v>
      </c>
    </row>
    <row r="2736" spans="12:20" x14ac:dyDescent="0.25">
      <c r="L2736" s="1">
        <f>IF(OR(B2736=0,B2736=""),0,IF(COUNTIFS(Items!$E:$E,J2736,Items!$F:$F,K2736)+COUNTIFS(Items!$J:$J,J2736,Items!$K:$K,K2736)+COUNTIFS(Items!$O:$O,J2736,Items!$P:$P,K2736)=1,0,1))</f>
        <v>0</v>
      </c>
      <c r="T2736" s="10" t="str">
        <f>IF(RepPF!$L$4=Lists!$E$2,Lists!$E$2,IF(RepPF!$L$4&lt;&gt;"",IF($C2736=RepPF!$L$4,RepPF!$L$4,0),Lists!$E$2))</f>
        <v>Все объекты</v>
      </c>
    </row>
    <row r="2737" spans="12:20" x14ac:dyDescent="0.25">
      <c r="L2737" s="1">
        <f>IF(OR(B2737=0,B2737=""),0,IF(COUNTIFS(Items!$E:$E,J2737,Items!$F:$F,K2737)+COUNTIFS(Items!$J:$J,J2737,Items!$K:$K,K2737)+COUNTIFS(Items!$O:$O,J2737,Items!$P:$P,K2737)=1,0,1))</f>
        <v>0</v>
      </c>
      <c r="T2737" s="10" t="str">
        <f>IF(RepPF!$L$4=Lists!$E$2,Lists!$E$2,IF(RepPF!$L$4&lt;&gt;"",IF($C2737=RepPF!$L$4,RepPF!$L$4,0),Lists!$E$2))</f>
        <v>Все объекты</v>
      </c>
    </row>
    <row r="2738" spans="12:20" x14ac:dyDescent="0.25">
      <c r="L2738" s="1">
        <f>IF(OR(B2738=0,B2738=""),0,IF(COUNTIFS(Items!$E:$E,J2738,Items!$F:$F,K2738)+COUNTIFS(Items!$J:$J,J2738,Items!$K:$K,K2738)+COUNTIFS(Items!$O:$O,J2738,Items!$P:$P,K2738)=1,0,1))</f>
        <v>0</v>
      </c>
      <c r="T2738" s="10" t="str">
        <f>IF(RepPF!$L$4=Lists!$E$2,Lists!$E$2,IF(RepPF!$L$4&lt;&gt;"",IF($C2738=RepPF!$L$4,RepPF!$L$4,0),Lists!$E$2))</f>
        <v>Все объекты</v>
      </c>
    </row>
    <row r="2739" spans="12:20" x14ac:dyDescent="0.25">
      <c r="L2739" s="1">
        <f>IF(OR(B2739=0,B2739=""),0,IF(COUNTIFS(Items!$E:$E,J2739,Items!$F:$F,K2739)+COUNTIFS(Items!$J:$J,J2739,Items!$K:$K,K2739)+COUNTIFS(Items!$O:$O,J2739,Items!$P:$P,K2739)=1,0,1))</f>
        <v>0</v>
      </c>
      <c r="T2739" s="10" t="str">
        <f>IF(RepPF!$L$4=Lists!$E$2,Lists!$E$2,IF(RepPF!$L$4&lt;&gt;"",IF($C2739=RepPF!$L$4,RepPF!$L$4,0),Lists!$E$2))</f>
        <v>Все объекты</v>
      </c>
    </row>
    <row r="2740" spans="12:20" x14ac:dyDescent="0.25">
      <c r="L2740" s="1">
        <f>IF(OR(B2740=0,B2740=""),0,IF(COUNTIFS(Items!$E:$E,J2740,Items!$F:$F,K2740)+COUNTIFS(Items!$J:$J,J2740,Items!$K:$K,K2740)+COUNTIFS(Items!$O:$O,J2740,Items!$P:$P,K2740)=1,0,1))</f>
        <v>0</v>
      </c>
      <c r="T2740" s="10" t="str">
        <f>IF(RepPF!$L$4=Lists!$E$2,Lists!$E$2,IF(RepPF!$L$4&lt;&gt;"",IF($C2740=RepPF!$L$4,RepPF!$L$4,0),Lists!$E$2))</f>
        <v>Все объекты</v>
      </c>
    </row>
    <row r="2741" spans="12:20" x14ac:dyDescent="0.25">
      <c r="L2741" s="1">
        <f>IF(OR(B2741=0,B2741=""),0,IF(COUNTIFS(Items!$E:$E,J2741,Items!$F:$F,K2741)+COUNTIFS(Items!$J:$J,J2741,Items!$K:$K,K2741)+COUNTIFS(Items!$O:$O,J2741,Items!$P:$P,K2741)=1,0,1))</f>
        <v>0</v>
      </c>
      <c r="T2741" s="10" t="str">
        <f>IF(RepPF!$L$4=Lists!$E$2,Lists!$E$2,IF(RepPF!$L$4&lt;&gt;"",IF($C2741=RepPF!$L$4,RepPF!$L$4,0),Lists!$E$2))</f>
        <v>Все объекты</v>
      </c>
    </row>
    <row r="2742" spans="12:20" x14ac:dyDescent="0.25">
      <c r="L2742" s="1">
        <f>IF(OR(B2742=0,B2742=""),0,IF(COUNTIFS(Items!$E:$E,J2742,Items!$F:$F,K2742)+COUNTIFS(Items!$J:$J,J2742,Items!$K:$K,K2742)+COUNTIFS(Items!$O:$O,J2742,Items!$P:$P,K2742)=1,0,1))</f>
        <v>0</v>
      </c>
      <c r="T2742" s="10" t="str">
        <f>IF(RepPF!$L$4=Lists!$E$2,Lists!$E$2,IF(RepPF!$L$4&lt;&gt;"",IF($C2742=RepPF!$L$4,RepPF!$L$4,0),Lists!$E$2))</f>
        <v>Все объекты</v>
      </c>
    </row>
    <row r="2743" spans="12:20" x14ac:dyDescent="0.25">
      <c r="L2743" s="1">
        <f>IF(OR(B2743=0,B2743=""),0,IF(COUNTIFS(Items!$E:$E,J2743,Items!$F:$F,K2743)+COUNTIFS(Items!$J:$J,J2743,Items!$K:$K,K2743)+COUNTIFS(Items!$O:$O,J2743,Items!$P:$P,K2743)=1,0,1))</f>
        <v>0</v>
      </c>
      <c r="T2743" s="10" t="str">
        <f>IF(RepPF!$L$4=Lists!$E$2,Lists!$E$2,IF(RepPF!$L$4&lt;&gt;"",IF($C2743=RepPF!$L$4,RepPF!$L$4,0),Lists!$E$2))</f>
        <v>Все объекты</v>
      </c>
    </row>
    <row r="2744" spans="12:20" x14ac:dyDescent="0.25">
      <c r="L2744" s="1">
        <f>IF(OR(B2744=0,B2744=""),0,IF(COUNTIFS(Items!$E:$E,J2744,Items!$F:$F,K2744)+COUNTIFS(Items!$J:$J,J2744,Items!$K:$K,K2744)+COUNTIFS(Items!$O:$O,J2744,Items!$P:$P,K2744)=1,0,1))</f>
        <v>0</v>
      </c>
      <c r="T2744" s="10" t="str">
        <f>IF(RepPF!$L$4=Lists!$E$2,Lists!$E$2,IF(RepPF!$L$4&lt;&gt;"",IF($C2744=RepPF!$L$4,RepPF!$L$4,0),Lists!$E$2))</f>
        <v>Все объекты</v>
      </c>
    </row>
    <row r="2745" spans="12:20" x14ac:dyDescent="0.25">
      <c r="L2745" s="1">
        <f>IF(OR(B2745=0,B2745=""),0,IF(COUNTIFS(Items!$E:$E,J2745,Items!$F:$F,K2745)+COUNTIFS(Items!$J:$J,J2745,Items!$K:$K,K2745)+COUNTIFS(Items!$O:$O,J2745,Items!$P:$P,K2745)=1,0,1))</f>
        <v>0</v>
      </c>
      <c r="T2745" s="10" t="str">
        <f>IF(RepPF!$L$4=Lists!$E$2,Lists!$E$2,IF(RepPF!$L$4&lt;&gt;"",IF($C2745=RepPF!$L$4,RepPF!$L$4,0),Lists!$E$2))</f>
        <v>Все объекты</v>
      </c>
    </row>
    <row r="2746" spans="12:20" x14ac:dyDescent="0.25">
      <c r="L2746" s="1">
        <f>IF(OR(B2746=0,B2746=""),0,IF(COUNTIFS(Items!$E:$E,J2746,Items!$F:$F,K2746)+COUNTIFS(Items!$J:$J,J2746,Items!$K:$K,K2746)+COUNTIFS(Items!$O:$O,J2746,Items!$P:$P,K2746)=1,0,1))</f>
        <v>0</v>
      </c>
      <c r="T2746" s="10" t="str">
        <f>IF(RepPF!$L$4=Lists!$E$2,Lists!$E$2,IF(RepPF!$L$4&lt;&gt;"",IF($C2746=RepPF!$L$4,RepPF!$L$4,0),Lists!$E$2))</f>
        <v>Все объекты</v>
      </c>
    </row>
    <row r="2747" spans="12:20" x14ac:dyDescent="0.25">
      <c r="L2747" s="1">
        <f>IF(OR(B2747=0,B2747=""),0,IF(COUNTIFS(Items!$E:$E,J2747,Items!$F:$F,K2747)+COUNTIFS(Items!$J:$J,J2747,Items!$K:$K,K2747)+COUNTIFS(Items!$O:$O,J2747,Items!$P:$P,K2747)=1,0,1))</f>
        <v>0</v>
      </c>
      <c r="T2747" s="10" t="str">
        <f>IF(RepPF!$L$4=Lists!$E$2,Lists!$E$2,IF(RepPF!$L$4&lt;&gt;"",IF($C2747=RepPF!$L$4,RepPF!$L$4,0),Lists!$E$2))</f>
        <v>Все объекты</v>
      </c>
    </row>
    <row r="2748" spans="12:20" x14ac:dyDescent="0.25">
      <c r="L2748" s="1">
        <f>IF(OR(B2748=0,B2748=""),0,IF(COUNTIFS(Items!$E:$E,J2748,Items!$F:$F,K2748)+COUNTIFS(Items!$J:$J,J2748,Items!$K:$K,K2748)+COUNTIFS(Items!$O:$O,J2748,Items!$P:$P,K2748)=1,0,1))</f>
        <v>0</v>
      </c>
      <c r="T2748" s="10" t="str">
        <f>IF(RepPF!$L$4=Lists!$E$2,Lists!$E$2,IF(RepPF!$L$4&lt;&gt;"",IF($C2748=RepPF!$L$4,RepPF!$L$4,0),Lists!$E$2))</f>
        <v>Все объекты</v>
      </c>
    </row>
    <row r="2749" spans="12:20" x14ac:dyDescent="0.25">
      <c r="L2749" s="1">
        <f>IF(OR(B2749=0,B2749=""),0,IF(COUNTIFS(Items!$E:$E,J2749,Items!$F:$F,K2749)+COUNTIFS(Items!$J:$J,J2749,Items!$K:$K,K2749)+COUNTIFS(Items!$O:$O,J2749,Items!$P:$P,K2749)=1,0,1))</f>
        <v>0</v>
      </c>
      <c r="T2749" s="10" t="str">
        <f>IF(RepPF!$L$4=Lists!$E$2,Lists!$E$2,IF(RepPF!$L$4&lt;&gt;"",IF($C2749=RepPF!$L$4,RepPF!$L$4,0),Lists!$E$2))</f>
        <v>Все объекты</v>
      </c>
    </row>
    <row r="2750" spans="12:20" x14ac:dyDescent="0.25">
      <c r="L2750" s="1">
        <f>IF(OR(B2750=0,B2750=""),0,IF(COUNTIFS(Items!$E:$E,J2750,Items!$F:$F,K2750)+COUNTIFS(Items!$J:$J,J2750,Items!$K:$K,K2750)+COUNTIFS(Items!$O:$O,J2750,Items!$P:$P,K2750)=1,0,1))</f>
        <v>0</v>
      </c>
      <c r="T2750" s="10" t="str">
        <f>IF(RepPF!$L$4=Lists!$E$2,Lists!$E$2,IF(RepPF!$L$4&lt;&gt;"",IF($C2750=RepPF!$L$4,RepPF!$L$4,0),Lists!$E$2))</f>
        <v>Все объекты</v>
      </c>
    </row>
    <row r="2751" spans="12:20" x14ac:dyDescent="0.25">
      <c r="L2751" s="1">
        <f>IF(OR(B2751=0,B2751=""),0,IF(COUNTIFS(Items!$E:$E,J2751,Items!$F:$F,K2751)+COUNTIFS(Items!$J:$J,J2751,Items!$K:$K,K2751)+COUNTIFS(Items!$O:$O,J2751,Items!$P:$P,K2751)=1,0,1))</f>
        <v>0</v>
      </c>
      <c r="T2751" s="10" t="str">
        <f>IF(RepPF!$L$4=Lists!$E$2,Lists!$E$2,IF(RepPF!$L$4&lt;&gt;"",IF($C2751=RepPF!$L$4,RepPF!$L$4,0),Lists!$E$2))</f>
        <v>Все объекты</v>
      </c>
    </row>
    <row r="2752" spans="12:20" x14ac:dyDescent="0.25">
      <c r="L2752" s="1">
        <f>IF(OR(B2752=0,B2752=""),0,IF(COUNTIFS(Items!$E:$E,J2752,Items!$F:$F,K2752)+COUNTIFS(Items!$J:$J,J2752,Items!$K:$K,K2752)+COUNTIFS(Items!$O:$O,J2752,Items!$P:$P,K2752)=1,0,1))</f>
        <v>0</v>
      </c>
      <c r="T2752" s="10" t="str">
        <f>IF(RepPF!$L$4=Lists!$E$2,Lists!$E$2,IF(RepPF!$L$4&lt;&gt;"",IF($C2752=RepPF!$L$4,RepPF!$L$4,0),Lists!$E$2))</f>
        <v>Все объекты</v>
      </c>
    </row>
    <row r="2753" spans="12:20" x14ac:dyDescent="0.25">
      <c r="L2753" s="1">
        <f>IF(OR(B2753=0,B2753=""),0,IF(COUNTIFS(Items!$E:$E,J2753,Items!$F:$F,K2753)+COUNTIFS(Items!$J:$J,J2753,Items!$K:$K,K2753)+COUNTIFS(Items!$O:$O,J2753,Items!$P:$P,K2753)=1,0,1))</f>
        <v>0</v>
      </c>
      <c r="T2753" s="10" t="str">
        <f>IF(RepPF!$L$4=Lists!$E$2,Lists!$E$2,IF(RepPF!$L$4&lt;&gt;"",IF($C2753=RepPF!$L$4,RepPF!$L$4,0),Lists!$E$2))</f>
        <v>Все объекты</v>
      </c>
    </row>
    <row r="2754" spans="12:20" x14ac:dyDescent="0.25">
      <c r="L2754" s="1">
        <f>IF(OR(B2754=0,B2754=""),0,IF(COUNTIFS(Items!$E:$E,J2754,Items!$F:$F,K2754)+COUNTIFS(Items!$J:$J,J2754,Items!$K:$K,K2754)+COUNTIFS(Items!$O:$O,J2754,Items!$P:$P,K2754)=1,0,1))</f>
        <v>0</v>
      </c>
      <c r="T2754" s="10" t="str">
        <f>IF(RepPF!$L$4=Lists!$E$2,Lists!$E$2,IF(RepPF!$L$4&lt;&gt;"",IF($C2754=RepPF!$L$4,RepPF!$L$4,0),Lists!$E$2))</f>
        <v>Все объекты</v>
      </c>
    </row>
    <row r="2755" spans="12:20" x14ac:dyDescent="0.25">
      <c r="L2755" s="1">
        <f>IF(OR(B2755=0,B2755=""),0,IF(COUNTIFS(Items!$E:$E,J2755,Items!$F:$F,K2755)+COUNTIFS(Items!$J:$J,J2755,Items!$K:$K,K2755)+COUNTIFS(Items!$O:$O,J2755,Items!$P:$P,K2755)=1,0,1))</f>
        <v>0</v>
      </c>
      <c r="T2755" s="10" t="str">
        <f>IF(RepPF!$L$4=Lists!$E$2,Lists!$E$2,IF(RepPF!$L$4&lt;&gt;"",IF($C2755=RepPF!$L$4,RepPF!$L$4,0),Lists!$E$2))</f>
        <v>Все объекты</v>
      </c>
    </row>
    <row r="2756" spans="12:20" x14ac:dyDescent="0.25">
      <c r="L2756" s="1">
        <f>IF(OR(B2756=0,B2756=""),0,IF(COUNTIFS(Items!$E:$E,J2756,Items!$F:$F,K2756)+COUNTIFS(Items!$J:$J,J2756,Items!$K:$K,K2756)+COUNTIFS(Items!$O:$O,J2756,Items!$P:$P,K2756)=1,0,1))</f>
        <v>0</v>
      </c>
      <c r="T2756" s="10" t="str">
        <f>IF(RepPF!$L$4=Lists!$E$2,Lists!$E$2,IF(RepPF!$L$4&lt;&gt;"",IF($C2756=RepPF!$L$4,RepPF!$L$4,0),Lists!$E$2))</f>
        <v>Все объекты</v>
      </c>
    </row>
    <row r="2757" spans="12:20" x14ac:dyDescent="0.25">
      <c r="L2757" s="1">
        <f>IF(OR(B2757=0,B2757=""),0,IF(COUNTIFS(Items!$E:$E,J2757,Items!$F:$F,K2757)+COUNTIFS(Items!$J:$J,J2757,Items!$K:$K,K2757)+COUNTIFS(Items!$O:$O,J2757,Items!$P:$P,K2757)=1,0,1))</f>
        <v>0</v>
      </c>
      <c r="T2757" s="10" t="str">
        <f>IF(RepPF!$L$4=Lists!$E$2,Lists!$E$2,IF(RepPF!$L$4&lt;&gt;"",IF($C2757=RepPF!$L$4,RepPF!$L$4,0),Lists!$E$2))</f>
        <v>Все объекты</v>
      </c>
    </row>
    <row r="2758" spans="12:20" x14ac:dyDescent="0.25">
      <c r="L2758" s="1">
        <f>IF(OR(B2758=0,B2758=""),0,IF(COUNTIFS(Items!$E:$E,J2758,Items!$F:$F,K2758)+COUNTIFS(Items!$J:$J,J2758,Items!$K:$K,K2758)+COUNTIFS(Items!$O:$O,J2758,Items!$P:$P,K2758)=1,0,1))</f>
        <v>0</v>
      </c>
      <c r="T2758" s="10" t="str">
        <f>IF(RepPF!$L$4=Lists!$E$2,Lists!$E$2,IF(RepPF!$L$4&lt;&gt;"",IF($C2758=RepPF!$L$4,RepPF!$L$4,0),Lists!$E$2))</f>
        <v>Все объекты</v>
      </c>
    </row>
    <row r="2759" spans="12:20" x14ac:dyDescent="0.25">
      <c r="L2759" s="1">
        <f>IF(OR(B2759=0,B2759=""),0,IF(COUNTIFS(Items!$E:$E,J2759,Items!$F:$F,K2759)+COUNTIFS(Items!$J:$J,J2759,Items!$K:$K,K2759)+COUNTIFS(Items!$O:$O,J2759,Items!$P:$P,K2759)=1,0,1))</f>
        <v>0</v>
      </c>
      <c r="T2759" s="10" t="str">
        <f>IF(RepPF!$L$4=Lists!$E$2,Lists!$E$2,IF(RepPF!$L$4&lt;&gt;"",IF($C2759=RepPF!$L$4,RepPF!$L$4,0),Lists!$E$2))</f>
        <v>Все объекты</v>
      </c>
    </row>
    <row r="2760" spans="12:20" x14ac:dyDescent="0.25">
      <c r="L2760" s="1">
        <f>IF(OR(B2760=0,B2760=""),0,IF(COUNTIFS(Items!$E:$E,J2760,Items!$F:$F,K2760)+COUNTIFS(Items!$J:$J,J2760,Items!$K:$K,K2760)+COUNTIFS(Items!$O:$O,J2760,Items!$P:$P,K2760)=1,0,1))</f>
        <v>0</v>
      </c>
      <c r="T2760" s="10" t="str">
        <f>IF(RepPF!$L$4=Lists!$E$2,Lists!$E$2,IF(RepPF!$L$4&lt;&gt;"",IF($C2760=RepPF!$L$4,RepPF!$L$4,0),Lists!$E$2))</f>
        <v>Все объекты</v>
      </c>
    </row>
    <row r="2761" spans="12:20" x14ac:dyDescent="0.25">
      <c r="L2761" s="1">
        <f>IF(OR(B2761=0,B2761=""),0,IF(COUNTIFS(Items!$E:$E,J2761,Items!$F:$F,K2761)+COUNTIFS(Items!$J:$J,J2761,Items!$K:$K,K2761)+COUNTIFS(Items!$O:$O,J2761,Items!$P:$P,K2761)=1,0,1))</f>
        <v>0</v>
      </c>
      <c r="T2761" s="10" t="str">
        <f>IF(RepPF!$L$4=Lists!$E$2,Lists!$E$2,IF(RepPF!$L$4&lt;&gt;"",IF($C2761=RepPF!$L$4,RepPF!$L$4,0),Lists!$E$2))</f>
        <v>Все объекты</v>
      </c>
    </row>
    <row r="2762" spans="12:20" x14ac:dyDescent="0.25">
      <c r="L2762" s="1">
        <f>IF(OR(B2762=0,B2762=""),0,IF(COUNTIFS(Items!$E:$E,J2762,Items!$F:$F,K2762)+COUNTIFS(Items!$J:$J,J2762,Items!$K:$K,K2762)+COUNTIFS(Items!$O:$O,J2762,Items!$P:$P,K2762)=1,0,1))</f>
        <v>0</v>
      </c>
      <c r="T2762" s="10" t="str">
        <f>IF(RepPF!$L$4=Lists!$E$2,Lists!$E$2,IF(RepPF!$L$4&lt;&gt;"",IF($C2762=RepPF!$L$4,RepPF!$L$4,0),Lists!$E$2))</f>
        <v>Все объекты</v>
      </c>
    </row>
    <row r="2763" spans="12:20" x14ac:dyDescent="0.25">
      <c r="L2763" s="1">
        <f>IF(OR(B2763=0,B2763=""),0,IF(COUNTIFS(Items!$E:$E,J2763,Items!$F:$F,K2763)+COUNTIFS(Items!$J:$J,J2763,Items!$K:$K,K2763)+COUNTIFS(Items!$O:$O,J2763,Items!$P:$P,K2763)=1,0,1))</f>
        <v>0</v>
      </c>
      <c r="T2763" s="10" t="str">
        <f>IF(RepPF!$L$4=Lists!$E$2,Lists!$E$2,IF(RepPF!$L$4&lt;&gt;"",IF($C2763=RepPF!$L$4,RepPF!$L$4,0),Lists!$E$2))</f>
        <v>Все объекты</v>
      </c>
    </row>
    <row r="2764" spans="12:20" x14ac:dyDescent="0.25">
      <c r="L2764" s="1">
        <f>IF(OR(B2764=0,B2764=""),0,IF(COUNTIFS(Items!$E:$E,J2764,Items!$F:$F,K2764)+COUNTIFS(Items!$J:$J,J2764,Items!$K:$K,K2764)+COUNTIFS(Items!$O:$O,J2764,Items!$P:$P,K2764)=1,0,1))</f>
        <v>0</v>
      </c>
      <c r="T2764" s="10" t="str">
        <f>IF(RepPF!$L$4=Lists!$E$2,Lists!$E$2,IF(RepPF!$L$4&lt;&gt;"",IF($C2764=RepPF!$L$4,RepPF!$L$4,0),Lists!$E$2))</f>
        <v>Все объекты</v>
      </c>
    </row>
    <row r="2765" spans="12:20" x14ac:dyDescent="0.25">
      <c r="L2765" s="1">
        <f>IF(OR(B2765=0,B2765=""),0,IF(COUNTIFS(Items!$E:$E,J2765,Items!$F:$F,K2765)+COUNTIFS(Items!$J:$J,J2765,Items!$K:$K,K2765)+COUNTIFS(Items!$O:$O,J2765,Items!$P:$P,K2765)=1,0,1))</f>
        <v>0</v>
      </c>
      <c r="T2765" s="10" t="str">
        <f>IF(RepPF!$L$4=Lists!$E$2,Lists!$E$2,IF(RepPF!$L$4&lt;&gt;"",IF($C2765=RepPF!$L$4,RepPF!$L$4,0),Lists!$E$2))</f>
        <v>Все объекты</v>
      </c>
    </row>
    <row r="2766" spans="12:20" x14ac:dyDescent="0.25">
      <c r="L2766" s="1">
        <f>IF(OR(B2766=0,B2766=""),0,IF(COUNTIFS(Items!$E:$E,J2766,Items!$F:$F,K2766)+COUNTIFS(Items!$J:$J,J2766,Items!$K:$K,K2766)+COUNTIFS(Items!$O:$O,J2766,Items!$P:$P,K2766)=1,0,1))</f>
        <v>0</v>
      </c>
      <c r="T2766" s="10" t="str">
        <f>IF(RepPF!$L$4=Lists!$E$2,Lists!$E$2,IF(RepPF!$L$4&lt;&gt;"",IF($C2766=RepPF!$L$4,RepPF!$L$4,0),Lists!$E$2))</f>
        <v>Все объекты</v>
      </c>
    </row>
    <row r="2767" spans="12:20" x14ac:dyDescent="0.25">
      <c r="L2767" s="1">
        <f>IF(OR(B2767=0,B2767=""),0,IF(COUNTIFS(Items!$E:$E,J2767,Items!$F:$F,K2767)+COUNTIFS(Items!$J:$J,J2767,Items!$K:$K,K2767)+COUNTIFS(Items!$O:$O,J2767,Items!$P:$P,K2767)=1,0,1))</f>
        <v>0</v>
      </c>
      <c r="T2767" s="10" t="str">
        <f>IF(RepPF!$L$4=Lists!$E$2,Lists!$E$2,IF(RepPF!$L$4&lt;&gt;"",IF($C2767=RepPF!$L$4,RepPF!$L$4,0),Lists!$E$2))</f>
        <v>Все объекты</v>
      </c>
    </row>
    <row r="2768" spans="12:20" x14ac:dyDescent="0.25">
      <c r="L2768" s="1">
        <f>IF(OR(B2768=0,B2768=""),0,IF(COUNTIFS(Items!$E:$E,J2768,Items!$F:$F,K2768)+COUNTIFS(Items!$J:$J,J2768,Items!$K:$K,K2768)+COUNTIFS(Items!$O:$O,J2768,Items!$P:$P,K2768)=1,0,1))</f>
        <v>0</v>
      </c>
      <c r="T2768" s="10" t="str">
        <f>IF(RepPF!$L$4=Lists!$E$2,Lists!$E$2,IF(RepPF!$L$4&lt;&gt;"",IF($C2768=RepPF!$L$4,RepPF!$L$4,0),Lists!$E$2))</f>
        <v>Все объекты</v>
      </c>
    </row>
    <row r="2769" spans="12:20" x14ac:dyDescent="0.25">
      <c r="L2769" s="1">
        <f>IF(OR(B2769=0,B2769=""),0,IF(COUNTIFS(Items!$E:$E,J2769,Items!$F:$F,K2769)+COUNTIFS(Items!$J:$J,J2769,Items!$K:$K,K2769)+COUNTIFS(Items!$O:$O,J2769,Items!$P:$P,K2769)=1,0,1))</f>
        <v>0</v>
      </c>
      <c r="T2769" s="10" t="str">
        <f>IF(RepPF!$L$4=Lists!$E$2,Lists!$E$2,IF(RepPF!$L$4&lt;&gt;"",IF($C2769=RepPF!$L$4,RepPF!$L$4,0),Lists!$E$2))</f>
        <v>Все объекты</v>
      </c>
    </row>
    <row r="2770" spans="12:20" x14ac:dyDescent="0.25">
      <c r="L2770" s="1">
        <f>IF(OR(B2770=0,B2770=""),0,IF(COUNTIFS(Items!$E:$E,J2770,Items!$F:$F,K2770)+COUNTIFS(Items!$J:$J,J2770,Items!$K:$K,K2770)+COUNTIFS(Items!$O:$O,J2770,Items!$P:$P,K2770)=1,0,1))</f>
        <v>0</v>
      </c>
      <c r="T2770" s="10" t="str">
        <f>IF(RepPF!$L$4=Lists!$E$2,Lists!$E$2,IF(RepPF!$L$4&lt;&gt;"",IF($C2770=RepPF!$L$4,RepPF!$L$4,0),Lists!$E$2))</f>
        <v>Все объекты</v>
      </c>
    </row>
    <row r="2771" spans="12:20" x14ac:dyDescent="0.25">
      <c r="L2771" s="1">
        <f>IF(OR(B2771=0,B2771=""),0,IF(COUNTIFS(Items!$E:$E,J2771,Items!$F:$F,K2771)+COUNTIFS(Items!$J:$J,J2771,Items!$K:$K,K2771)+COUNTIFS(Items!$O:$O,J2771,Items!$P:$P,K2771)=1,0,1))</f>
        <v>0</v>
      </c>
      <c r="T2771" s="10" t="str">
        <f>IF(RepPF!$L$4=Lists!$E$2,Lists!$E$2,IF(RepPF!$L$4&lt;&gt;"",IF($C2771=RepPF!$L$4,RepPF!$L$4,0),Lists!$E$2))</f>
        <v>Все объекты</v>
      </c>
    </row>
    <row r="2772" spans="12:20" x14ac:dyDescent="0.25">
      <c r="L2772" s="1">
        <f>IF(OR(B2772=0,B2772=""),0,IF(COUNTIFS(Items!$E:$E,J2772,Items!$F:$F,K2772)+COUNTIFS(Items!$J:$J,J2772,Items!$K:$K,K2772)+COUNTIFS(Items!$O:$O,J2772,Items!$P:$P,K2772)=1,0,1))</f>
        <v>0</v>
      </c>
      <c r="T2772" s="10" t="str">
        <f>IF(RepPF!$L$4=Lists!$E$2,Lists!$E$2,IF(RepPF!$L$4&lt;&gt;"",IF($C2772=RepPF!$L$4,RepPF!$L$4,0),Lists!$E$2))</f>
        <v>Все объекты</v>
      </c>
    </row>
    <row r="2773" spans="12:20" x14ac:dyDescent="0.25">
      <c r="L2773" s="1">
        <f>IF(OR(B2773=0,B2773=""),0,IF(COUNTIFS(Items!$E:$E,J2773,Items!$F:$F,K2773)+COUNTIFS(Items!$J:$J,J2773,Items!$K:$K,K2773)+COUNTIFS(Items!$O:$O,J2773,Items!$P:$P,K2773)=1,0,1))</f>
        <v>0</v>
      </c>
      <c r="T2773" s="10" t="str">
        <f>IF(RepPF!$L$4=Lists!$E$2,Lists!$E$2,IF(RepPF!$L$4&lt;&gt;"",IF($C2773=RepPF!$L$4,RepPF!$L$4,0),Lists!$E$2))</f>
        <v>Все объекты</v>
      </c>
    </row>
    <row r="2774" spans="12:20" x14ac:dyDescent="0.25">
      <c r="L2774" s="1">
        <f>IF(OR(B2774=0,B2774=""),0,IF(COUNTIFS(Items!$E:$E,J2774,Items!$F:$F,K2774)+COUNTIFS(Items!$J:$J,J2774,Items!$K:$K,K2774)+COUNTIFS(Items!$O:$O,J2774,Items!$P:$P,K2774)=1,0,1))</f>
        <v>0</v>
      </c>
      <c r="T2774" s="10" t="str">
        <f>IF(RepPF!$L$4=Lists!$E$2,Lists!$E$2,IF(RepPF!$L$4&lt;&gt;"",IF($C2774=RepPF!$L$4,RepPF!$L$4,0),Lists!$E$2))</f>
        <v>Все объекты</v>
      </c>
    </row>
    <row r="2775" spans="12:20" x14ac:dyDescent="0.25">
      <c r="L2775" s="1">
        <f>IF(OR(B2775=0,B2775=""),0,IF(COUNTIFS(Items!$E:$E,J2775,Items!$F:$F,K2775)+COUNTIFS(Items!$J:$J,J2775,Items!$K:$K,K2775)+COUNTIFS(Items!$O:$O,J2775,Items!$P:$P,K2775)=1,0,1))</f>
        <v>0</v>
      </c>
      <c r="T2775" s="10" t="str">
        <f>IF(RepPF!$L$4=Lists!$E$2,Lists!$E$2,IF(RepPF!$L$4&lt;&gt;"",IF($C2775=RepPF!$L$4,RepPF!$L$4,0),Lists!$E$2))</f>
        <v>Все объекты</v>
      </c>
    </row>
    <row r="2776" spans="12:20" x14ac:dyDescent="0.25">
      <c r="L2776" s="1">
        <f>IF(OR(B2776=0,B2776=""),0,IF(COUNTIFS(Items!$E:$E,J2776,Items!$F:$F,K2776)+COUNTIFS(Items!$J:$J,J2776,Items!$K:$K,K2776)+COUNTIFS(Items!$O:$O,J2776,Items!$P:$P,K2776)=1,0,1))</f>
        <v>0</v>
      </c>
      <c r="T2776" s="10" t="str">
        <f>IF(RepPF!$L$4=Lists!$E$2,Lists!$E$2,IF(RepPF!$L$4&lt;&gt;"",IF($C2776=RepPF!$L$4,RepPF!$L$4,0),Lists!$E$2))</f>
        <v>Все объекты</v>
      </c>
    </row>
    <row r="2777" spans="12:20" x14ac:dyDescent="0.25">
      <c r="L2777" s="1">
        <f>IF(OR(B2777=0,B2777=""),0,IF(COUNTIFS(Items!$E:$E,J2777,Items!$F:$F,K2777)+COUNTIFS(Items!$J:$J,J2777,Items!$K:$K,K2777)+COUNTIFS(Items!$O:$O,J2777,Items!$P:$P,K2777)=1,0,1))</f>
        <v>0</v>
      </c>
      <c r="T2777" s="10" t="str">
        <f>IF(RepPF!$L$4=Lists!$E$2,Lists!$E$2,IF(RepPF!$L$4&lt;&gt;"",IF($C2777=RepPF!$L$4,RepPF!$L$4,0),Lists!$E$2))</f>
        <v>Все объекты</v>
      </c>
    </row>
    <row r="2778" spans="12:20" x14ac:dyDescent="0.25">
      <c r="L2778" s="1">
        <f>IF(OR(B2778=0,B2778=""),0,IF(COUNTIFS(Items!$E:$E,J2778,Items!$F:$F,K2778)+COUNTIFS(Items!$J:$J,J2778,Items!$K:$K,K2778)+COUNTIFS(Items!$O:$O,J2778,Items!$P:$P,K2778)=1,0,1))</f>
        <v>0</v>
      </c>
      <c r="T2778" s="10" t="str">
        <f>IF(RepPF!$L$4=Lists!$E$2,Lists!$E$2,IF(RepPF!$L$4&lt;&gt;"",IF($C2778=RepPF!$L$4,RepPF!$L$4,0),Lists!$E$2))</f>
        <v>Все объекты</v>
      </c>
    </row>
    <row r="2779" spans="12:20" x14ac:dyDescent="0.25">
      <c r="L2779" s="1">
        <f>IF(OR(B2779=0,B2779=""),0,IF(COUNTIFS(Items!$E:$E,J2779,Items!$F:$F,K2779)+COUNTIFS(Items!$J:$J,J2779,Items!$K:$K,K2779)+COUNTIFS(Items!$O:$O,J2779,Items!$P:$P,K2779)=1,0,1))</f>
        <v>0</v>
      </c>
      <c r="T2779" s="10" t="str">
        <f>IF(RepPF!$L$4=Lists!$E$2,Lists!$E$2,IF(RepPF!$L$4&lt;&gt;"",IF($C2779=RepPF!$L$4,RepPF!$L$4,0),Lists!$E$2))</f>
        <v>Все объекты</v>
      </c>
    </row>
    <row r="2780" spans="12:20" x14ac:dyDescent="0.25">
      <c r="L2780" s="1">
        <f>IF(OR(B2780=0,B2780=""),0,IF(COUNTIFS(Items!$E:$E,J2780,Items!$F:$F,K2780)+COUNTIFS(Items!$J:$J,J2780,Items!$K:$K,K2780)+COUNTIFS(Items!$O:$O,J2780,Items!$P:$P,K2780)=1,0,1))</f>
        <v>0</v>
      </c>
      <c r="T2780" s="10" t="str">
        <f>IF(RepPF!$L$4=Lists!$E$2,Lists!$E$2,IF(RepPF!$L$4&lt;&gt;"",IF($C2780=RepPF!$L$4,RepPF!$L$4,0),Lists!$E$2))</f>
        <v>Все объекты</v>
      </c>
    </row>
    <row r="2781" spans="12:20" x14ac:dyDescent="0.25">
      <c r="L2781" s="1">
        <f>IF(OR(B2781=0,B2781=""),0,IF(COUNTIFS(Items!$E:$E,J2781,Items!$F:$F,K2781)+COUNTIFS(Items!$J:$J,J2781,Items!$K:$K,K2781)+COUNTIFS(Items!$O:$O,J2781,Items!$P:$P,K2781)=1,0,1))</f>
        <v>0</v>
      </c>
      <c r="T2781" s="10" t="str">
        <f>IF(RepPF!$L$4=Lists!$E$2,Lists!$E$2,IF(RepPF!$L$4&lt;&gt;"",IF($C2781=RepPF!$L$4,RepPF!$L$4,0),Lists!$E$2))</f>
        <v>Все объекты</v>
      </c>
    </row>
    <row r="2782" spans="12:20" x14ac:dyDescent="0.25">
      <c r="L2782" s="1">
        <f>IF(OR(B2782=0,B2782=""),0,IF(COUNTIFS(Items!$E:$E,J2782,Items!$F:$F,K2782)+COUNTIFS(Items!$J:$J,J2782,Items!$K:$K,K2782)+COUNTIFS(Items!$O:$O,J2782,Items!$P:$P,K2782)=1,0,1))</f>
        <v>0</v>
      </c>
      <c r="T2782" s="10" t="str">
        <f>IF(RepPF!$L$4=Lists!$E$2,Lists!$E$2,IF(RepPF!$L$4&lt;&gt;"",IF($C2782=RepPF!$L$4,RepPF!$L$4,0),Lists!$E$2))</f>
        <v>Все объекты</v>
      </c>
    </row>
    <row r="2783" spans="12:20" x14ac:dyDescent="0.25">
      <c r="L2783" s="1">
        <f>IF(OR(B2783=0,B2783=""),0,IF(COUNTIFS(Items!$E:$E,J2783,Items!$F:$F,K2783)+COUNTIFS(Items!$J:$J,J2783,Items!$K:$K,K2783)+COUNTIFS(Items!$O:$O,J2783,Items!$P:$P,K2783)=1,0,1))</f>
        <v>0</v>
      </c>
      <c r="T2783" s="10" t="str">
        <f>IF(RepPF!$L$4=Lists!$E$2,Lists!$E$2,IF(RepPF!$L$4&lt;&gt;"",IF($C2783=RepPF!$L$4,RepPF!$L$4,0),Lists!$E$2))</f>
        <v>Все объекты</v>
      </c>
    </row>
    <row r="2784" spans="12:20" x14ac:dyDescent="0.25">
      <c r="L2784" s="1">
        <f>IF(OR(B2784=0,B2784=""),0,IF(COUNTIFS(Items!$E:$E,J2784,Items!$F:$F,K2784)+COUNTIFS(Items!$J:$J,J2784,Items!$K:$K,K2784)+COUNTIFS(Items!$O:$O,J2784,Items!$P:$P,K2784)=1,0,1))</f>
        <v>0</v>
      </c>
      <c r="T2784" s="10" t="str">
        <f>IF(RepPF!$L$4=Lists!$E$2,Lists!$E$2,IF(RepPF!$L$4&lt;&gt;"",IF($C2784=RepPF!$L$4,RepPF!$L$4,0),Lists!$E$2))</f>
        <v>Все объекты</v>
      </c>
    </row>
    <row r="2785" spans="12:20" x14ac:dyDescent="0.25">
      <c r="L2785" s="1">
        <f>IF(OR(B2785=0,B2785=""),0,IF(COUNTIFS(Items!$E:$E,J2785,Items!$F:$F,K2785)+COUNTIFS(Items!$J:$J,J2785,Items!$K:$K,K2785)+COUNTIFS(Items!$O:$O,J2785,Items!$P:$P,K2785)=1,0,1))</f>
        <v>0</v>
      </c>
      <c r="T2785" s="10" t="str">
        <f>IF(RepPF!$L$4=Lists!$E$2,Lists!$E$2,IF(RepPF!$L$4&lt;&gt;"",IF($C2785=RepPF!$L$4,RepPF!$L$4,0),Lists!$E$2))</f>
        <v>Все объекты</v>
      </c>
    </row>
    <row r="2786" spans="12:20" x14ac:dyDescent="0.25">
      <c r="L2786" s="1">
        <f>IF(OR(B2786=0,B2786=""),0,IF(COUNTIFS(Items!$E:$E,J2786,Items!$F:$F,K2786)+COUNTIFS(Items!$J:$J,J2786,Items!$K:$K,K2786)+COUNTIFS(Items!$O:$O,J2786,Items!$P:$P,K2786)=1,0,1))</f>
        <v>0</v>
      </c>
      <c r="T2786" s="10" t="str">
        <f>IF(RepPF!$L$4=Lists!$E$2,Lists!$E$2,IF(RepPF!$L$4&lt;&gt;"",IF($C2786=RepPF!$L$4,RepPF!$L$4,0),Lists!$E$2))</f>
        <v>Все объекты</v>
      </c>
    </row>
    <row r="2787" spans="12:20" x14ac:dyDescent="0.25">
      <c r="L2787" s="1">
        <f>IF(OR(B2787=0,B2787=""),0,IF(COUNTIFS(Items!$E:$E,J2787,Items!$F:$F,K2787)+COUNTIFS(Items!$J:$J,J2787,Items!$K:$K,K2787)+COUNTIFS(Items!$O:$O,J2787,Items!$P:$P,K2787)=1,0,1))</f>
        <v>0</v>
      </c>
      <c r="T2787" s="10" t="str">
        <f>IF(RepPF!$L$4=Lists!$E$2,Lists!$E$2,IF(RepPF!$L$4&lt;&gt;"",IF($C2787=RepPF!$L$4,RepPF!$L$4,0),Lists!$E$2))</f>
        <v>Все объекты</v>
      </c>
    </row>
    <row r="2788" spans="12:20" x14ac:dyDescent="0.25">
      <c r="L2788" s="1">
        <f>IF(OR(B2788=0,B2788=""),0,IF(COUNTIFS(Items!$E:$E,J2788,Items!$F:$F,K2788)+COUNTIFS(Items!$J:$J,J2788,Items!$K:$K,K2788)+COUNTIFS(Items!$O:$O,J2788,Items!$P:$P,K2788)=1,0,1))</f>
        <v>0</v>
      </c>
      <c r="T2788" s="10" t="str">
        <f>IF(RepPF!$L$4=Lists!$E$2,Lists!$E$2,IF(RepPF!$L$4&lt;&gt;"",IF($C2788=RepPF!$L$4,RepPF!$L$4,0),Lists!$E$2))</f>
        <v>Все объекты</v>
      </c>
    </row>
    <row r="2789" spans="12:20" x14ac:dyDescent="0.25">
      <c r="L2789" s="1">
        <f>IF(OR(B2789=0,B2789=""),0,IF(COUNTIFS(Items!$E:$E,J2789,Items!$F:$F,K2789)+COUNTIFS(Items!$J:$J,J2789,Items!$K:$K,K2789)+COUNTIFS(Items!$O:$O,J2789,Items!$P:$P,K2789)=1,0,1))</f>
        <v>0</v>
      </c>
      <c r="T2789" s="10" t="str">
        <f>IF(RepPF!$L$4=Lists!$E$2,Lists!$E$2,IF(RepPF!$L$4&lt;&gt;"",IF($C2789=RepPF!$L$4,RepPF!$L$4,0),Lists!$E$2))</f>
        <v>Все объекты</v>
      </c>
    </row>
    <row r="2790" spans="12:20" x14ac:dyDescent="0.25">
      <c r="L2790" s="1">
        <f>IF(OR(B2790=0,B2790=""),0,IF(COUNTIFS(Items!$E:$E,J2790,Items!$F:$F,K2790)+COUNTIFS(Items!$J:$J,J2790,Items!$K:$K,K2790)+COUNTIFS(Items!$O:$O,J2790,Items!$P:$P,K2790)=1,0,1))</f>
        <v>0</v>
      </c>
      <c r="T2790" s="10" t="str">
        <f>IF(RepPF!$L$4=Lists!$E$2,Lists!$E$2,IF(RepPF!$L$4&lt;&gt;"",IF($C2790=RepPF!$L$4,RepPF!$L$4,0),Lists!$E$2))</f>
        <v>Все объекты</v>
      </c>
    </row>
    <row r="2791" spans="12:20" x14ac:dyDescent="0.25">
      <c r="L2791" s="1">
        <f>IF(OR(B2791=0,B2791=""),0,IF(COUNTIFS(Items!$E:$E,J2791,Items!$F:$F,K2791)+COUNTIFS(Items!$J:$J,J2791,Items!$K:$K,K2791)+COUNTIFS(Items!$O:$O,J2791,Items!$P:$P,K2791)=1,0,1))</f>
        <v>0</v>
      </c>
      <c r="T2791" s="10" t="str">
        <f>IF(RepPF!$L$4=Lists!$E$2,Lists!$E$2,IF(RepPF!$L$4&lt;&gt;"",IF($C2791=RepPF!$L$4,RepPF!$L$4,0),Lists!$E$2))</f>
        <v>Все объекты</v>
      </c>
    </row>
    <row r="2792" spans="12:20" x14ac:dyDescent="0.25">
      <c r="L2792" s="1">
        <f>IF(OR(B2792=0,B2792=""),0,IF(COUNTIFS(Items!$E:$E,J2792,Items!$F:$F,K2792)+COUNTIFS(Items!$J:$J,J2792,Items!$K:$K,K2792)+COUNTIFS(Items!$O:$O,J2792,Items!$P:$P,K2792)=1,0,1))</f>
        <v>0</v>
      </c>
      <c r="T2792" s="10" t="str">
        <f>IF(RepPF!$L$4=Lists!$E$2,Lists!$E$2,IF(RepPF!$L$4&lt;&gt;"",IF($C2792=RepPF!$L$4,RepPF!$L$4,0),Lists!$E$2))</f>
        <v>Все объекты</v>
      </c>
    </row>
    <row r="2793" spans="12:20" x14ac:dyDescent="0.25">
      <c r="L2793" s="1">
        <f>IF(OR(B2793=0,B2793=""),0,IF(COUNTIFS(Items!$E:$E,J2793,Items!$F:$F,K2793)+COUNTIFS(Items!$J:$J,J2793,Items!$K:$K,K2793)+COUNTIFS(Items!$O:$O,J2793,Items!$P:$P,K2793)=1,0,1))</f>
        <v>0</v>
      </c>
      <c r="T2793" s="10" t="str">
        <f>IF(RepPF!$L$4=Lists!$E$2,Lists!$E$2,IF(RepPF!$L$4&lt;&gt;"",IF($C2793=RepPF!$L$4,RepPF!$L$4,0),Lists!$E$2))</f>
        <v>Все объекты</v>
      </c>
    </row>
    <row r="2794" spans="12:20" x14ac:dyDescent="0.25">
      <c r="L2794" s="1">
        <f>IF(OR(B2794=0,B2794=""),0,IF(COUNTIFS(Items!$E:$E,J2794,Items!$F:$F,K2794)+COUNTIFS(Items!$J:$J,J2794,Items!$K:$K,K2794)+COUNTIFS(Items!$O:$O,J2794,Items!$P:$P,K2794)=1,0,1))</f>
        <v>0</v>
      </c>
      <c r="T2794" s="10" t="str">
        <f>IF(RepPF!$L$4=Lists!$E$2,Lists!$E$2,IF(RepPF!$L$4&lt;&gt;"",IF($C2794=RepPF!$L$4,RepPF!$L$4,0),Lists!$E$2))</f>
        <v>Все объекты</v>
      </c>
    </row>
    <row r="2795" spans="12:20" x14ac:dyDescent="0.25">
      <c r="L2795" s="1">
        <f>IF(OR(B2795=0,B2795=""),0,IF(COUNTIFS(Items!$E:$E,J2795,Items!$F:$F,K2795)+COUNTIFS(Items!$J:$J,J2795,Items!$K:$K,K2795)+COUNTIFS(Items!$O:$O,J2795,Items!$P:$P,K2795)=1,0,1))</f>
        <v>0</v>
      </c>
      <c r="T2795" s="10" t="str">
        <f>IF(RepPF!$L$4=Lists!$E$2,Lists!$E$2,IF(RepPF!$L$4&lt;&gt;"",IF($C2795=RepPF!$L$4,RepPF!$L$4,0),Lists!$E$2))</f>
        <v>Все объекты</v>
      </c>
    </row>
    <row r="2796" spans="12:20" x14ac:dyDescent="0.25">
      <c r="L2796" s="1">
        <f>IF(OR(B2796=0,B2796=""),0,IF(COUNTIFS(Items!$E:$E,J2796,Items!$F:$F,K2796)+COUNTIFS(Items!$J:$J,J2796,Items!$K:$K,K2796)+COUNTIFS(Items!$O:$O,J2796,Items!$P:$P,K2796)=1,0,1))</f>
        <v>0</v>
      </c>
      <c r="T2796" s="10" t="str">
        <f>IF(RepPF!$L$4=Lists!$E$2,Lists!$E$2,IF(RepPF!$L$4&lt;&gt;"",IF($C2796=RepPF!$L$4,RepPF!$L$4,0),Lists!$E$2))</f>
        <v>Все объекты</v>
      </c>
    </row>
    <row r="2797" spans="12:20" x14ac:dyDescent="0.25">
      <c r="L2797" s="1">
        <f>IF(OR(B2797=0,B2797=""),0,IF(COUNTIFS(Items!$E:$E,J2797,Items!$F:$F,K2797)+COUNTIFS(Items!$J:$J,J2797,Items!$K:$K,K2797)+COUNTIFS(Items!$O:$O,J2797,Items!$P:$P,K2797)=1,0,1))</f>
        <v>0</v>
      </c>
      <c r="T2797" s="10" t="str">
        <f>IF(RepPF!$L$4=Lists!$E$2,Lists!$E$2,IF(RepPF!$L$4&lt;&gt;"",IF($C2797=RepPF!$L$4,RepPF!$L$4,0),Lists!$E$2))</f>
        <v>Все объекты</v>
      </c>
    </row>
    <row r="2798" spans="12:20" x14ac:dyDescent="0.25">
      <c r="L2798" s="1">
        <f>IF(OR(B2798=0,B2798=""),0,IF(COUNTIFS(Items!$E:$E,J2798,Items!$F:$F,K2798)+COUNTIFS(Items!$J:$J,J2798,Items!$K:$K,K2798)+COUNTIFS(Items!$O:$O,J2798,Items!$P:$P,K2798)=1,0,1))</f>
        <v>0</v>
      </c>
      <c r="T2798" s="10" t="str">
        <f>IF(RepPF!$L$4=Lists!$E$2,Lists!$E$2,IF(RepPF!$L$4&lt;&gt;"",IF($C2798=RepPF!$L$4,RepPF!$L$4,0),Lists!$E$2))</f>
        <v>Все объекты</v>
      </c>
    </row>
    <row r="2799" spans="12:20" x14ac:dyDescent="0.25">
      <c r="L2799" s="1">
        <f>IF(OR(B2799=0,B2799=""),0,IF(COUNTIFS(Items!$E:$E,J2799,Items!$F:$F,K2799)+COUNTIFS(Items!$J:$J,J2799,Items!$K:$K,K2799)+COUNTIFS(Items!$O:$O,J2799,Items!$P:$P,K2799)=1,0,1))</f>
        <v>0</v>
      </c>
      <c r="T2799" s="10" t="str">
        <f>IF(RepPF!$L$4=Lists!$E$2,Lists!$E$2,IF(RepPF!$L$4&lt;&gt;"",IF($C2799=RepPF!$L$4,RepPF!$L$4,0),Lists!$E$2))</f>
        <v>Все объекты</v>
      </c>
    </row>
    <row r="2800" spans="12:20" x14ac:dyDescent="0.25">
      <c r="L2800" s="1">
        <f>IF(OR(B2800=0,B2800=""),0,IF(COUNTIFS(Items!$E:$E,J2800,Items!$F:$F,K2800)+COUNTIFS(Items!$J:$J,J2800,Items!$K:$K,K2800)+COUNTIFS(Items!$O:$O,J2800,Items!$P:$P,K2800)=1,0,1))</f>
        <v>0</v>
      </c>
      <c r="T2800" s="10" t="str">
        <f>IF(RepPF!$L$4=Lists!$E$2,Lists!$E$2,IF(RepPF!$L$4&lt;&gt;"",IF($C2800=RepPF!$L$4,RepPF!$L$4,0),Lists!$E$2))</f>
        <v>Все объекты</v>
      </c>
    </row>
    <row r="2801" spans="12:20" x14ac:dyDescent="0.25">
      <c r="L2801" s="1">
        <f>IF(OR(B2801=0,B2801=""),0,IF(COUNTIFS(Items!$E:$E,J2801,Items!$F:$F,K2801)+COUNTIFS(Items!$J:$J,J2801,Items!$K:$K,K2801)+COUNTIFS(Items!$O:$O,J2801,Items!$P:$P,K2801)=1,0,1))</f>
        <v>0</v>
      </c>
      <c r="T2801" s="10" t="str">
        <f>IF(RepPF!$L$4=Lists!$E$2,Lists!$E$2,IF(RepPF!$L$4&lt;&gt;"",IF($C2801=RepPF!$L$4,RepPF!$L$4,0),Lists!$E$2))</f>
        <v>Все объекты</v>
      </c>
    </row>
    <row r="2802" spans="12:20" x14ac:dyDescent="0.25">
      <c r="L2802" s="1">
        <f>IF(OR(B2802=0,B2802=""),0,IF(COUNTIFS(Items!$E:$E,J2802,Items!$F:$F,K2802)+COUNTIFS(Items!$J:$J,J2802,Items!$K:$K,K2802)+COUNTIFS(Items!$O:$O,J2802,Items!$P:$P,K2802)=1,0,1))</f>
        <v>0</v>
      </c>
      <c r="T2802" s="10" t="str">
        <f>IF(RepPF!$L$4=Lists!$E$2,Lists!$E$2,IF(RepPF!$L$4&lt;&gt;"",IF($C2802=RepPF!$L$4,RepPF!$L$4,0),Lists!$E$2))</f>
        <v>Все объекты</v>
      </c>
    </row>
    <row r="2803" spans="12:20" x14ac:dyDescent="0.25">
      <c r="L2803" s="1">
        <f>IF(OR(B2803=0,B2803=""),0,IF(COUNTIFS(Items!$E:$E,J2803,Items!$F:$F,K2803)+COUNTIFS(Items!$J:$J,J2803,Items!$K:$K,K2803)+COUNTIFS(Items!$O:$O,J2803,Items!$P:$P,K2803)=1,0,1))</f>
        <v>0</v>
      </c>
      <c r="T2803" s="10" t="str">
        <f>IF(RepPF!$L$4=Lists!$E$2,Lists!$E$2,IF(RepPF!$L$4&lt;&gt;"",IF($C2803=RepPF!$L$4,RepPF!$L$4,0),Lists!$E$2))</f>
        <v>Все объекты</v>
      </c>
    </row>
    <row r="2804" spans="12:20" x14ac:dyDescent="0.25">
      <c r="L2804" s="1">
        <f>IF(OR(B2804=0,B2804=""),0,IF(COUNTIFS(Items!$E:$E,J2804,Items!$F:$F,K2804)+COUNTIFS(Items!$J:$J,J2804,Items!$K:$K,K2804)+COUNTIFS(Items!$O:$O,J2804,Items!$P:$P,K2804)=1,0,1))</f>
        <v>0</v>
      </c>
      <c r="T2804" s="10" t="str">
        <f>IF(RepPF!$L$4=Lists!$E$2,Lists!$E$2,IF(RepPF!$L$4&lt;&gt;"",IF($C2804=RepPF!$L$4,RepPF!$L$4,0),Lists!$E$2))</f>
        <v>Все объекты</v>
      </c>
    </row>
    <row r="2805" spans="12:20" x14ac:dyDescent="0.25">
      <c r="L2805" s="1">
        <f>IF(OR(B2805=0,B2805=""),0,IF(COUNTIFS(Items!$E:$E,J2805,Items!$F:$F,K2805)+COUNTIFS(Items!$J:$J,J2805,Items!$K:$K,K2805)+COUNTIFS(Items!$O:$O,J2805,Items!$P:$P,K2805)=1,0,1))</f>
        <v>0</v>
      </c>
      <c r="T2805" s="10" t="str">
        <f>IF(RepPF!$L$4=Lists!$E$2,Lists!$E$2,IF(RepPF!$L$4&lt;&gt;"",IF($C2805=RepPF!$L$4,RepPF!$L$4,0),Lists!$E$2))</f>
        <v>Все объекты</v>
      </c>
    </row>
    <row r="2806" spans="12:20" x14ac:dyDescent="0.25">
      <c r="L2806" s="1">
        <f>IF(OR(B2806=0,B2806=""),0,IF(COUNTIFS(Items!$E:$E,J2806,Items!$F:$F,K2806)+COUNTIFS(Items!$J:$J,J2806,Items!$K:$K,K2806)+COUNTIFS(Items!$O:$O,J2806,Items!$P:$P,K2806)=1,0,1))</f>
        <v>0</v>
      </c>
      <c r="T2806" s="10" t="str">
        <f>IF(RepPF!$L$4=Lists!$E$2,Lists!$E$2,IF(RepPF!$L$4&lt;&gt;"",IF($C2806=RepPF!$L$4,RepPF!$L$4,0),Lists!$E$2))</f>
        <v>Все объекты</v>
      </c>
    </row>
    <row r="2807" spans="12:20" x14ac:dyDescent="0.25">
      <c r="L2807" s="1">
        <f>IF(OR(B2807=0,B2807=""),0,IF(COUNTIFS(Items!$E:$E,J2807,Items!$F:$F,K2807)+COUNTIFS(Items!$J:$J,J2807,Items!$K:$K,K2807)+COUNTIFS(Items!$O:$O,J2807,Items!$P:$P,K2807)=1,0,1))</f>
        <v>0</v>
      </c>
      <c r="T2807" s="10" t="str">
        <f>IF(RepPF!$L$4=Lists!$E$2,Lists!$E$2,IF(RepPF!$L$4&lt;&gt;"",IF($C2807=RepPF!$L$4,RepPF!$L$4,0),Lists!$E$2))</f>
        <v>Все объекты</v>
      </c>
    </row>
    <row r="2808" spans="12:20" x14ac:dyDescent="0.25">
      <c r="L2808" s="1">
        <f>IF(OR(B2808=0,B2808=""),0,IF(COUNTIFS(Items!$E:$E,J2808,Items!$F:$F,K2808)+COUNTIFS(Items!$J:$J,J2808,Items!$K:$K,K2808)+COUNTIFS(Items!$O:$O,J2808,Items!$P:$P,K2808)=1,0,1))</f>
        <v>0</v>
      </c>
      <c r="T2808" s="10" t="str">
        <f>IF(RepPF!$L$4=Lists!$E$2,Lists!$E$2,IF(RepPF!$L$4&lt;&gt;"",IF($C2808=RepPF!$L$4,RepPF!$L$4,0),Lists!$E$2))</f>
        <v>Все объекты</v>
      </c>
    </row>
    <row r="2809" spans="12:20" x14ac:dyDescent="0.25">
      <c r="L2809" s="1">
        <f>IF(OR(B2809=0,B2809=""),0,IF(COUNTIFS(Items!$E:$E,J2809,Items!$F:$F,K2809)+COUNTIFS(Items!$J:$J,J2809,Items!$K:$K,K2809)+COUNTIFS(Items!$O:$O,J2809,Items!$P:$P,K2809)=1,0,1))</f>
        <v>0</v>
      </c>
      <c r="T2809" s="10" t="str">
        <f>IF(RepPF!$L$4=Lists!$E$2,Lists!$E$2,IF(RepPF!$L$4&lt;&gt;"",IF($C2809=RepPF!$L$4,RepPF!$L$4,0),Lists!$E$2))</f>
        <v>Все объекты</v>
      </c>
    </row>
    <row r="2810" spans="12:20" x14ac:dyDescent="0.25">
      <c r="L2810" s="1">
        <f>IF(OR(B2810=0,B2810=""),0,IF(COUNTIFS(Items!$E:$E,J2810,Items!$F:$F,K2810)+COUNTIFS(Items!$J:$J,J2810,Items!$K:$K,K2810)+COUNTIFS(Items!$O:$O,J2810,Items!$P:$P,K2810)=1,0,1))</f>
        <v>0</v>
      </c>
      <c r="T2810" s="10" t="str">
        <f>IF(RepPF!$L$4=Lists!$E$2,Lists!$E$2,IF(RepPF!$L$4&lt;&gt;"",IF($C2810=RepPF!$L$4,RepPF!$L$4,0),Lists!$E$2))</f>
        <v>Все объекты</v>
      </c>
    </row>
    <row r="2811" spans="12:20" x14ac:dyDescent="0.25">
      <c r="L2811" s="1">
        <f>IF(OR(B2811=0,B2811=""),0,IF(COUNTIFS(Items!$E:$E,J2811,Items!$F:$F,K2811)+COUNTIFS(Items!$J:$J,J2811,Items!$K:$K,K2811)+COUNTIFS(Items!$O:$O,J2811,Items!$P:$P,K2811)=1,0,1))</f>
        <v>0</v>
      </c>
      <c r="T2811" s="10" t="str">
        <f>IF(RepPF!$L$4=Lists!$E$2,Lists!$E$2,IF(RepPF!$L$4&lt;&gt;"",IF($C2811=RepPF!$L$4,RepPF!$L$4,0),Lists!$E$2))</f>
        <v>Все объекты</v>
      </c>
    </row>
    <row r="2812" spans="12:20" x14ac:dyDescent="0.25">
      <c r="L2812" s="1">
        <f>IF(OR(B2812=0,B2812=""),0,IF(COUNTIFS(Items!$E:$E,J2812,Items!$F:$F,K2812)+COUNTIFS(Items!$J:$J,J2812,Items!$K:$K,K2812)+COUNTIFS(Items!$O:$O,J2812,Items!$P:$P,K2812)=1,0,1))</f>
        <v>0</v>
      </c>
      <c r="T2812" s="10" t="str">
        <f>IF(RepPF!$L$4=Lists!$E$2,Lists!$E$2,IF(RepPF!$L$4&lt;&gt;"",IF($C2812=RepPF!$L$4,RepPF!$L$4,0),Lists!$E$2))</f>
        <v>Все объекты</v>
      </c>
    </row>
    <row r="2813" spans="12:20" x14ac:dyDescent="0.25">
      <c r="L2813" s="1">
        <f>IF(OR(B2813=0,B2813=""),0,IF(COUNTIFS(Items!$E:$E,J2813,Items!$F:$F,K2813)+COUNTIFS(Items!$J:$J,J2813,Items!$K:$K,K2813)+COUNTIFS(Items!$O:$O,J2813,Items!$P:$P,K2813)=1,0,1))</f>
        <v>0</v>
      </c>
      <c r="T2813" s="10" t="str">
        <f>IF(RepPF!$L$4=Lists!$E$2,Lists!$E$2,IF(RepPF!$L$4&lt;&gt;"",IF($C2813=RepPF!$L$4,RepPF!$L$4,0),Lists!$E$2))</f>
        <v>Все объекты</v>
      </c>
    </row>
    <row r="2814" spans="12:20" x14ac:dyDescent="0.25">
      <c r="L2814" s="1">
        <f>IF(OR(B2814=0,B2814=""),0,IF(COUNTIFS(Items!$E:$E,J2814,Items!$F:$F,K2814)+COUNTIFS(Items!$J:$J,J2814,Items!$K:$K,K2814)+COUNTIFS(Items!$O:$O,J2814,Items!$P:$P,K2814)=1,0,1))</f>
        <v>0</v>
      </c>
      <c r="T2814" s="10" t="str">
        <f>IF(RepPF!$L$4=Lists!$E$2,Lists!$E$2,IF(RepPF!$L$4&lt;&gt;"",IF($C2814=RepPF!$L$4,RepPF!$L$4,0),Lists!$E$2))</f>
        <v>Все объекты</v>
      </c>
    </row>
    <row r="2815" spans="12:20" x14ac:dyDescent="0.25">
      <c r="L2815" s="1">
        <f>IF(OR(B2815=0,B2815=""),0,IF(COUNTIFS(Items!$E:$E,J2815,Items!$F:$F,K2815)+COUNTIFS(Items!$J:$J,J2815,Items!$K:$K,K2815)+COUNTIFS(Items!$O:$O,J2815,Items!$P:$P,K2815)=1,0,1))</f>
        <v>0</v>
      </c>
      <c r="T2815" s="10" t="str">
        <f>IF(RepPF!$L$4=Lists!$E$2,Lists!$E$2,IF(RepPF!$L$4&lt;&gt;"",IF($C2815=RepPF!$L$4,RepPF!$L$4,0),Lists!$E$2))</f>
        <v>Все объекты</v>
      </c>
    </row>
    <row r="2816" spans="12:20" x14ac:dyDescent="0.25">
      <c r="L2816" s="1">
        <f>IF(OR(B2816=0,B2816=""),0,IF(COUNTIFS(Items!$E:$E,J2816,Items!$F:$F,K2816)+COUNTIFS(Items!$J:$J,J2816,Items!$K:$K,K2816)+COUNTIFS(Items!$O:$O,J2816,Items!$P:$P,K2816)=1,0,1))</f>
        <v>0</v>
      </c>
      <c r="T2816" s="10" t="str">
        <f>IF(RepPF!$L$4=Lists!$E$2,Lists!$E$2,IF(RepPF!$L$4&lt;&gt;"",IF($C2816=RepPF!$L$4,RepPF!$L$4,0),Lists!$E$2))</f>
        <v>Все объекты</v>
      </c>
    </row>
    <row r="2817" spans="12:20" x14ac:dyDescent="0.25">
      <c r="L2817" s="1">
        <f>IF(OR(B2817=0,B2817=""),0,IF(COUNTIFS(Items!$E:$E,J2817,Items!$F:$F,K2817)+COUNTIFS(Items!$J:$J,J2817,Items!$K:$K,K2817)+COUNTIFS(Items!$O:$O,J2817,Items!$P:$P,K2817)=1,0,1))</f>
        <v>0</v>
      </c>
      <c r="T2817" s="10" t="str">
        <f>IF(RepPF!$L$4=Lists!$E$2,Lists!$E$2,IF(RepPF!$L$4&lt;&gt;"",IF($C2817=RepPF!$L$4,RepPF!$L$4,0),Lists!$E$2))</f>
        <v>Все объекты</v>
      </c>
    </row>
    <row r="2818" spans="12:20" x14ac:dyDescent="0.25">
      <c r="L2818" s="1">
        <f>IF(OR(B2818=0,B2818=""),0,IF(COUNTIFS(Items!$E:$E,J2818,Items!$F:$F,K2818)+COUNTIFS(Items!$J:$J,J2818,Items!$K:$K,K2818)+COUNTIFS(Items!$O:$O,J2818,Items!$P:$P,K2818)=1,0,1))</f>
        <v>0</v>
      </c>
      <c r="T2818" s="10" t="str">
        <f>IF(RepPF!$L$4=Lists!$E$2,Lists!$E$2,IF(RepPF!$L$4&lt;&gt;"",IF($C2818=RepPF!$L$4,RepPF!$L$4,0),Lists!$E$2))</f>
        <v>Все объекты</v>
      </c>
    </row>
    <row r="2819" spans="12:20" x14ac:dyDescent="0.25">
      <c r="L2819" s="1">
        <f>IF(OR(B2819=0,B2819=""),0,IF(COUNTIFS(Items!$E:$E,J2819,Items!$F:$F,K2819)+COUNTIFS(Items!$J:$J,J2819,Items!$K:$K,K2819)+COUNTIFS(Items!$O:$O,J2819,Items!$P:$P,K2819)=1,0,1))</f>
        <v>0</v>
      </c>
      <c r="T2819" s="10" t="str">
        <f>IF(RepPF!$L$4=Lists!$E$2,Lists!$E$2,IF(RepPF!$L$4&lt;&gt;"",IF($C2819=RepPF!$L$4,RepPF!$L$4,0),Lists!$E$2))</f>
        <v>Все объекты</v>
      </c>
    </row>
    <row r="2820" spans="12:20" x14ac:dyDescent="0.25">
      <c r="L2820" s="1">
        <f>IF(OR(B2820=0,B2820=""),0,IF(COUNTIFS(Items!$E:$E,J2820,Items!$F:$F,K2820)+COUNTIFS(Items!$J:$J,J2820,Items!$K:$K,K2820)+COUNTIFS(Items!$O:$O,J2820,Items!$P:$P,K2820)=1,0,1))</f>
        <v>0</v>
      </c>
      <c r="T2820" s="10" t="str">
        <f>IF(RepPF!$L$4=Lists!$E$2,Lists!$E$2,IF(RepPF!$L$4&lt;&gt;"",IF($C2820=RepPF!$L$4,RepPF!$L$4,0),Lists!$E$2))</f>
        <v>Все объекты</v>
      </c>
    </row>
    <row r="2821" spans="12:20" x14ac:dyDescent="0.25">
      <c r="L2821" s="1">
        <f>IF(OR(B2821=0,B2821=""),0,IF(COUNTIFS(Items!$E:$E,J2821,Items!$F:$F,K2821)+COUNTIFS(Items!$J:$J,J2821,Items!$K:$K,K2821)+COUNTIFS(Items!$O:$O,J2821,Items!$P:$P,K2821)=1,0,1))</f>
        <v>0</v>
      </c>
      <c r="T2821" s="10" t="str">
        <f>IF(RepPF!$L$4=Lists!$E$2,Lists!$E$2,IF(RepPF!$L$4&lt;&gt;"",IF($C2821=RepPF!$L$4,RepPF!$L$4,0),Lists!$E$2))</f>
        <v>Все объекты</v>
      </c>
    </row>
    <row r="2822" spans="12:20" x14ac:dyDescent="0.25">
      <c r="L2822" s="1">
        <f>IF(OR(B2822=0,B2822=""),0,IF(COUNTIFS(Items!$E:$E,J2822,Items!$F:$F,K2822)+COUNTIFS(Items!$J:$J,J2822,Items!$K:$K,K2822)+COUNTIFS(Items!$O:$O,J2822,Items!$P:$P,K2822)=1,0,1))</f>
        <v>0</v>
      </c>
      <c r="T2822" s="10" t="str">
        <f>IF(RepPF!$L$4=Lists!$E$2,Lists!$E$2,IF(RepPF!$L$4&lt;&gt;"",IF($C2822=RepPF!$L$4,RepPF!$L$4,0),Lists!$E$2))</f>
        <v>Все объекты</v>
      </c>
    </row>
    <row r="2823" spans="12:20" x14ac:dyDescent="0.25">
      <c r="L2823" s="1">
        <f>IF(OR(B2823=0,B2823=""),0,IF(COUNTIFS(Items!$E:$E,J2823,Items!$F:$F,K2823)+COUNTIFS(Items!$J:$J,J2823,Items!$K:$K,K2823)+COUNTIFS(Items!$O:$O,J2823,Items!$P:$P,K2823)=1,0,1))</f>
        <v>0</v>
      </c>
      <c r="T2823" s="10" t="str">
        <f>IF(RepPF!$L$4=Lists!$E$2,Lists!$E$2,IF(RepPF!$L$4&lt;&gt;"",IF($C2823=RepPF!$L$4,RepPF!$L$4,0),Lists!$E$2))</f>
        <v>Все объекты</v>
      </c>
    </row>
    <row r="2824" spans="12:20" x14ac:dyDescent="0.25">
      <c r="L2824" s="1">
        <f>IF(OR(B2824=0,B2824=""),0,IF(COUNTIFS(Items!$E:$E,J2824,Items!$F:$F,K2824)+COUNTIFS(Items!$J:$J,J2824,Items!$K:$K,K2824)+COUNTIFS(Items!$O:$O,J2824,Items!$P:$P,K2824)=1,0,1))</f>
        <v>0</v>
      </c>
      <c r="T2824" s="10" t="str">
        <f>IF(RepPF!$L$4=Lists!$E$2,Lists!$E$2,IF(RepPF!$L$4&lt;&gt;"",IF($C2824=RepPF!$L$4,RepPF!$L$4,0),Lists!$E$2))</f>
        <v>Все объекты</v>
      </c>
    </row>
    <row r="2825" spans="12:20" x14ac:dyDescent="0.25">
      <c r="L2825" s="1">
        <f>IF(OR(B2825=0,B2825=""),0,IF(COUNTIFS(Items!$E:$E,J2825,Items!$F:$F,K2825)+COUNTIFS(Items!$J:$J,J2825,Items!$K:$K,K2825)+COUNTIFS(Items!$O:$O,J2825,Items!$P:$P,K2825)=1,0,1))</f>
        <v>0</v>
      </c>
      <c r="T2825" s="10" t="str">
        <f>IF(RepPF!$L$4=Lists!$E$2,Lists!$E$2,IF(RepPF!$L$4&lt;&gt;"",IF($C2825=RepPF!$L$4,RepPF!$L$4,0),Lists!$E$2))</f>
        <v>Все объекты</v>
      </c>
    </row>
    <row r="2826" spans="12:20" x14ac:dyDescent="0.25">
      <c r="L2826" s="1">
        <f>IF(OR(B2826=0,B2826=""),0,IF(COUNTIFS(Items!$E:$E,J2826,Items!$F:$F,K2826)+COUNTIFS(Items!$J:$J,J2826,Items!$K:$K,K2826)+COUNTIFS(Items!$O:$O,J2826,Items!$P:$P,K2826)=1,0,1))</f>
        <v>0</v>
      </c>
      <c r="T2826" s="10" t="str">
        <f>IF(RepPF!$L$4=Lists!$E$2,Lists!$E$2,IF(RepPF!$L$4&lt;&gt;"",IF($C2826=RepPF!$L$4,RepPF!$L$4,0),Lists!$E$2))</f>
        <v>Все объекты</v>
      </c>
    </row>
    <row r="2827" spans="12:20" x14ac:dyDescent="0.25">
      <c r="L2827" s="1">
        <f>IF(OR(B2827=0,B2827=""),0,IF(COUNTIFS(Items!$E:$E,J2827,Items!$F:$F,K2827)+COUNTIFS(Items!$J:$J,J2827,Items!$K:$K,K2827)+COUNTIFS(Items!$O:$O,J2827,Items!$P:$P,K2827)=1,0,1))</f>
        <v>0</v>
      </c>
      <c r="T2827" s="10" t="str">
        <f>IF(RepPF!$L$4=Lists!$E$2,Lists!$E$2,IF(RepPF!$L$4&lt;&gt;"",IF($C2827=RepPF!$L$4,RepPF!$L$4,0),Lists!$E$2))</f>
        <v>Все объекты</v>
      </c>
    </row>
    <row r="2828" spans="12:20" x14ac:dyDescent="0.25">
      <c r="L2828" s="1">
        <f>IF(OR(B2828=0,B2828=""),0,IF(COUNTIFS(Items!$E:$E,J2828,Items!$F:$F,K2828)+COUNTIFS(Items!$J:$J,J2828,Items!$K:$K,K2828)+COUNTIFS(Items!$O:$O,J2828,Items!$P:$P,K2828)=1,0,1))</f>
        <v>0</v>
      </c>
      <c r="T2828" s="10" t="str">
        <f>IF(RepPF!$L$4=Lists!$E$2,Lists!$E$2,IF(RepPF!$L$4&lt;&gt;"",IF($C2828=RepPF!$L$4,RepPF!$L$4,0),Lists!$E$2))</f>
        <v>Все объекты</v>
      </c>
    </row>
    <row r="2829" spans="12:20" x14ac:dyDescent="0.25">
      <c r="L2829" s="1">
        <f>IF(OR(B2829=0,B2829=""),0,IF(COUNTIFS(Items!$E:$E,J2829,Items!$F:$F,K2829)+COUNTIFS(Items!$J:$J,J2829,Items!$K:$K,K2829)+COUNTIFS(Items!$O:$O,J2829,Items!$P:$P,K2829)=1,0,1))</f>
        <v>0</v>
      </c>
      <c r="T2829" s="10" t="str">
        <f>IF(RepPF!$L$4=Lists!$E$2,Lists!$E$2,IF(RepPF!$L$4&lt;&gt;"",IF($C2829=RepPF!$L$4,RepPF!$L$4,0),Lists!$E$2))</f>
        <v>Все объекты</v>
      </c>
    </row>
    <row r="2830" spans="12:20" x14ac:dyDescent="0.25">
      <c r="L2830" s="1">
        <f>IF(OR(B2830=0,B2830=""),0,IF(COUNTIFS(Items!$E:$E,J2830,Items!$F:$F,K2830)+COUNTIFS(Items!$J:$J,J2830,Items!$K:$K,K2830)+COUNTIFS(Items!$O:$O,J2830,Items!$P:$P,K2830)=1,0,1))</f>
        <v>0</v>
      </c>
      <c r="T2830" s="10" t="str">
        <f>IF(RepPF!$L$4=Lists!$E$2,Lists!$E$2,IF(RepPF!$L$4&lt;&gt;"",IF($C2830=RepPF!$L$4,RepPF!$L$4,0),Lists!$E$2))</f>
        <v>Все объекты</v>
      </c>
    </row>
    <row r="2831" spans="12:20" x14ac:dyDescent="0.25">
      <c r="L2831" s="1">
        <f>IF(OR(B2831=0,B2831=""),0,IF(COUNTIFS(Items!$E:$E,J2831,Items!$F:$F,K2831)+COUNTIFS(Items!$J:$J,J2831,Items!$K:$K,K2831)+COUNTIFS(Items!$O:$O,J2831,Items!$P:$P,K2831)=1,0,1))</f>
        <v>0</v>
      </c>
      <c r="T2831" s="10" t="str">
        <f>IF(RepPF!$L$4=Lists!$E$2,Lists!$E$2,IF(RepPF!$L$4&lt;&gt;"",IF($C2831=RepPF!$L$4,RepPF!$L$4,0),Lists!$E$2))</f>
        <v>Все объекты</v>
      </c>
    </row>
    <row r="2832" spans="12:20" x14ac:dyDescent="0.25">
      <c r="L2832" s="1">
        <f>IF(OR(B2832=0,B2832=""),0,IF(COUNTIFS(Items!$E:$E,J2832,Items!$F:$F,K2832)+COUNTIFS(Items!$J:$J,J2832,Items!$K:$K,K2832)+COUNTIFS(Items!$O:$O,J2832,Items!$P:$P,K2832)=1,0,1))</f>
        <v>0</v>
      </c>
      <c r="T2832" s="10" t="str">
        <f>IF(RepPF!$L$4=Lists!$E$2,Lists!$E$2,IF(RepPF!$L$4&lt;&gt;"",IF($C2832=RepPF!$L$4,RepPF!$L$4,0),Lists!$E$2))</f>
        <v>Все объекты</v>
      </c>
    </row>
    <row r="2833" spans="12:20" x14ac:dyDescent="0.25">
      <c r="L2833" s="1">
        <f>IF(OR(B2833=0,B2833=""),0,IF(COUNTIFS(Items!$E:$E,J2833,Items!$F:$F,K2833)+COUNTIFS(Items!$J:$J,J2833,Items!$K:$K,K2833)+COUNTIFS(Items!$O:$O,J2833,Items!$P:$P,K2833)=1,0,1))</f>
        <v>0</v>
      </c>
      <c r="T2833" s="10" t="str">
        <f>IF(RepPF!$L$4=Lists!$E$2,Lists!$E$2,IF(RepPF!$L$4&lt;&gt;"",IF($C2833=RepPF!$L$4,RepPF!$L$4,0),Lists!$E$2))</f>
        <v>Все объекты</v>
      </c>
    </row>
    <row r="2834" spans="12:20" x14ac:dyDescent="0.25">
      <c r="L2834" s="1">
        <f>IF(OR(B2834=0,B2834=""),0,IF(COUNTIFS(Items!$E:$E,J2834,Items!$F:$F,K2834)+COUNTIFS(Items!$J:$J,J2834,Items!$K:$K,K2834)+COUNTIFS(Items!$O:$O,J2834,Items!$P:$P,K2834)=1,0,1))</f>
        <v>0</v>
      </c>
      <c r="T2834" s="10" t="str">
        <f>IF(RepPF!$L$4=Lists!$E$2,Lists!$E$2,IF(RepPF!$L$4&lt;&gt;"",IF($C2834=RepPF!$L$4,RepPF!$L$4,0),Lists!$E$2))</f>
        <v>Все объекты</v>
      </c>
    </row>
    <row r="2835" spans="12:20" x14ac:dyDescent="0.25">
      <c r="L2835" s="1">
        <f>IF(OR(B2835=0,B2835=""),0,IF(COUNTIFS(Items!$E:$E,J2835,Items!$F:$F,K2835)+COUNTIFS(Items!$J:$J,J2835,Items!$K:$K,K2835)+COUNTIFS(Items!$O:$O,J2835,Items!$P:$P,K2835)=1,0,1))</f>
        <v>0</v>
      </c>
      <c r="T2835" s="10" t="str">
        <f>IF(RepPF!$L$4=Lists!$E$2,Lists!$E$2,IF(RepPF!$L$4&lt;&gt;"",IF($C2835=RepPF!$L$4,RepPF!$L$4,0),Lists!$E$2))</f>
        <v>Все объекты</v>
      </c>
    </row>
    <row r="2836" spans="12:20" x14ac:dyDescent="0.25">
      <c r="L2836" s="1">
        <f>IF(OR(B2836=0,B2836=""),0,IF(COUNTIFS(Items!$E:$E,J2836,Items!$F:$F,K2836)+COUNTIFS(Items!$J:$J,J2836,Items!$K:$K,K2836)+COUNTIFS(Items!$O:$O,J2836,Items!$P:$P,K2836)=1,0,1))</f>
        <v>0</v>
      </c>
      <c r="T2836" s="10" t="str">
        <f>IF(RepPF!$L$4=Lists!$E$2,Lists!$E$2,IF(RepPF!$L$4&lt;&gt;"",IF($C2836=RepPF!$L$4,RepPF!$L$4,0),Lists!$E$2))</f>
        <v>Все объекты</v>
      </c>
    </row>
    <row r="2837" spans="12:20" x14ac:dyDescent="0.25">
      <c r="L2837" s="1">
        <f>IF(OR(B2837=0,B2837=""),0,IF(COUNTIFS(Items!$E:$E,J2837,Items!$F:$F,K2837)+COUNTIFS(Items!$J:$J,J2837,Items!$K:$K,K2837)+COUNTIFS(Items!$O:$O,J2837,Items!$P:$P,K2837)=1,0,1))</f>
        <v>0</v>
      </c>
      <c r="T2837" s="10" t="str">
        <f>IF(RepPF!$L$4=Lists!$E$2,Lists!$E$2,IF(RepPF!$L$4&lt;&gt;"",IF($C2837=RepPF!$L$4,RepPF!$L$4,0),Lists!$E$2))</f>
        <v>Все объекты</v>
      </c>
    </row>
    <row r="2838" spans="12:20" x14ac:dyDescent="0.25">
      <c r="L2838" s="1">
        <f>IF(OR(B2838=0,B2838=""),0,IF(COUNTIFS(Items!$E:$E,J2838,Items!$F:$F,K2838)+COUNTIFS(Items!$J:$J,J2838,Items!$K:$K,K2838)+COUNTIFS(Items!$O:$O,J2838,Items!$P:$P,K2838)=1,0,1))</f>
        <v>0</v>
      </c>
      <c r="T2838" s="10" t="str">
        <f>IF(RepPF!$L$4=Lists!$E$2,Lists!$E$2,IF(RepPF!$L$4&lt;&gt;"",IF($C2838=RepPF!$L$4,RepPF!$L$4,0),Lists!$E$2))</f>
        <v>Все объекты</v>
      </c>
    </row>
    <row r="2839" spans="12:20" x14ac:dyDescent="0.25">
      <c r="L2839" s="1">
        <f>IF(OR(B2839=0,B2839=""),0,IF(COUNTIFS(Items!$E:$E,J2839,Items!$F:$F,K2839)+COUNTIFS(Items!$J:$J,J2839,Items!$K:$K,K2839)+COUNTIFS(Items!$O:$O,J2839,Items!$P:$P,K2839)=1,0,1))</f>
        <v>0</v>
      </c>
      <c r="T2839" s="10" t="str">
        <f>IF(RepPF!$L$4=Lists!$E$2,Lists!$E$2,IF(RepPF!$L$4&lt;&gt;"",IF($C2839=RepPF!$L$4,RepPF!$L$4,0),Lists!$E$2))</f>
        <v>Все объекты</v>
      </c>
    </row>
    <row r="2840" spans="12:20" x14ac:dyDescent="0.25">
      <c r="L2840" s="1">
        <f>IF(OR(B2840=0,B2840=""),0,IF(COUNTIFS(Items!$E:$E,J2840,Items!$F:$F,K2840)+COUNTIFS(Items!$J:$J,J2840,Items!$K:$K,K2840)+COUNTIFS(Items!$O:$O,J2840,Items!$P:$P,K2840)=1,0,1))</f>
        <v>0</v>
      </c>
      <c r="T2840" s="10" t="str">
        <f>IF(RepPF!$L$4=Lists!$E$2,Lists!$E$2,IF(RepPF!$L$4&lt;&gt;"",IF($C2840=RepPF!$L$4,RepPF!$L$4,0),Lists!$E$2))</f>
        <v>Все объекты</v>
      </c>
    </row>
    <row r="2841" spans="12:20" x14ac:dyDescent="0.25">
      <c r="L2841" s="1">
        <f>IF(OR(B2841=0,B2841=""),0,IF(COUNTIFS(Items!$E:$E,J2841,Items!$F:$F,K2841)+COUNTIFS(Items!$J:$J,J2841,Items!$K:$K,K2841)+COUNTIFS(Items!$O:$O,J2841,Items!$P:$P,K2841)=1,0,1))</f>
        <v>0</v>
      </c>
      <c r="T2841" s="10" t="str">
        <f>IF(RepPF!$L$4=Lists!$E$2,Lists!$E$2,IF(RepPF!$L$4&lt;&gt;"",IF($C2841=RepPF!$L$4,RepPF!$L$4,0),Lists!$E$2))</f>
        <v>Все объекты</v>
      </c>
    </row>
    <row r="2842" spans="12:20" x14ac:dyDescent="0.25">
      <c r="L2842" s="1">
        <f>IF(OR(B2842=0,B2842=""),0,IF(COUNTIFS(Items!$E:$E,J2842,Items!$F:$F,K2842)+COUNTIFS(Items!$J:$J,J2842,Items!$K:$K,K2842)+COUNTIFS(Items!$O:$O,J2842,Items!$P:$P,K2842)=1,0,1))</f>
        <v>0</v>
      </c>
      <c r="T2842" s="10" t="str">
        <f>IF(RepPF!$L$4=Lists!$E$2,Lists!$E$2,IF(RepPF!$L$4&lt;&gt;"",IF($C2842=RepPF!$L$4,RepPF!$L$4,0),Lists!$E$2))</f>
        <v>Все объекты</v>
      </c>
    </row>
    <row r="2843" spans="12:20" x14ac:dyDescent="0.25">
      <c r="L2843" s="1">
        <f>IF(OR(B2843=0,B2843=""),0,IF(COUNTIFS(Items!$E:$E,J2843,Items!$F:$F,K2843)+COUNTIFS(Items!$J:$J,J2843,Items!$K:$K,K2843)+COUNTIFS(Items!$O:$O,J2843,Items!$P:$P,K2843)=1,0,1))</f>
        <v>0</v>
      </c>
      <c r="T2843" s="10" t="str">
        <f>IF(RepPF!$L$4=Lists!$E$2,Lists!$E$2,IF(RepPF!$L$4&lt;&gt;"",IF($C2843=RepPF!$L$4,RepPF!$L$4,0),Lists!$E$2))</f>
        <v>Все объекты</v>
      </c>
    </row>
    <row r="2844" spans="12:20" x14ac:dyDescent="0.25">
      <c r="L2844" s="1">
        <f>IF(OR(B2844=0,B2844=""),0,IF(COUNTIFS(Items!$E:$E,J2844,Items!$F:$F,K2844)+COUNTIFS(Items!$J:$J,J2844,Items!$K:$K,K2844)+COUNTIFS(Items!$O:$O,J2844,Items!$P:$P,K2844)=1,0,1))</f>
        <v>0</v>
      </c>
      <c r="T2844" s="10" t="str">
        <f>IF(RepPF!$L$4=Lists!$E$2,Lists!$E$2,IF(RepPF!$L$4&lt;&gt;"",IF($C2844=RepPF!$L$4,RepPF!$L$4,0),Lists!$E$2))</f>
        <v>Все объекты</v>
      </c>
    </row>
    <row r="2845" spans="12:20" x14ac:dyDescent="0.25">
      <c r="L2845" s="1">
        <f>IF(OR(B2845=0,B2845=""),0,IF(COUNTIFS(Items!$E:$E,J2845,Items!$F:$F,K2845)+COUNTIFS(Items!$J:$J,J2845,Items!$K:$K,K2845)+COUNTIFS(Items!$O:$O,J2845,Items!$P:$P,K2845)=1,0,1))</f>
        <v>0</v>
      </c>
      <c r="T2845" s="10" t="str">
        <f>IF(RepPF!$L$4=Lists!$E$2,Lists!$E$2,IF(RepPF!$L$4&lt;&gt;"",IF($C2845=RepPF!$L$4,RepPF!$L$4,0),Lists!$E$2))</f>
        <v>Все объекты</v>
      </c>
    </row>
    <row r="2846" spans="12:20" x14ac:dyDescent="0.25">
      <c r="L2846" s="1">
        <f>IF(OR(B2846=0,B2846=""),0,IF(COUNTIFS(Items!$E:$E,J2846,Items!$F:$F,K2846)+COUNTIFS(Items!$J:$J,J2846,Items!$K:$K,K2846)+COUNTIFS(Items!$O:$O,J2846,Items!$P:$P,K2846)=1,0,1))</f>
        <v>0</v>
      </c>
      <c r="T2846" s="10" t="str">
        <f>IF(RepPF!$L$4=Lists!$E$2,Lists!$E$2,IF(RepPF!$L$4&lt;&gt;"",IF($C2846=RepPF!$L$4,RepPF!$L$4,0),Lists!$E$2))</f>
        <v>Все объекты</v>
      </c>
    </row>
    <row r="2847" spans="12:20" x14ac:dyDescent="0.25">
      <c r="L2847" s="1">
        <f>IF(OR(B2847=0,B2847=""),0,IF(COUNTIFS(Items!$E:$E,J2847,Items!$F:$F,K2847)+COUNTIFS(Items!$J:$J,J2847,Items!$K:$K,K2847)+COUNTIFS(Items!$O:$O,J2847,Items!$P:$P,K2847)=1,0,1))</f>
        <v>0</v>
      </c>
      <c r="T2847" s="10" t="str">
        <f>IF(RepPF!$L$4=Lists!$E$2,Lists!$E$2,IF(RepPF!$L$4&lt;&gt;"",IF($C2847=RepPF!$L$4,RepPF!$L$4,0),Lists!$E$2))</f>
        <v>Все объекты</v>
      </c>
    </row>
    <row r="2848" spans="12:20" x14ac:dyDescent="0.25">
      <c r="L2848" s="1">
        <f>IF(OR(B2848=0,B2848=""),0,IF(COUNTIFS(Items!$E:$E,J2848,Items!$F:$F,K2848)+COUNTIFS(Items!$J:$J,J2848,Items!$K:$K,K2848)+COUNTIFS(Items!$O:$O,J2848,Items!$P:$P,K2848)=1,0,1))</f>
        <v>0</v>
      </c>
      <c r="T2848" s="10" t="str">
        <f>IF(RepPF!$L$4=Lists!$E$2,Lists!$E$2,IF(RepPF!$L$4&lt;&gt;"",IF($C2848=RepPF!$L$4,RepPF!$L$4,0),Lists!$E$2))</f>
        <v>Все объекты</v>
      </c>
    </row>
    <row r="2849" spans="12:20" x14ac:dyDescent="0.25">
      <c r="L2849" s="1">
        <f>IF(OR(B2849=0,B2849=""),0,IF(COUNTIFS(Items!$E:$E,J2849,Items!$F:$F,K2849)+COUNTIFS(Items!$J:$J,J2849,Items!$K:$K,K2849)+COUNTIFS(Items!$O:$O,J2849,Items!$P:$P,K2849)=1,0,1))</f>
        <v>0</v>
      </c>
      <c r="T2849" s="10" t="str">
        <f>IF(RepPF!$L$4=Lists!$E$2,Lists!$E$2,IF(RepPF!$L$4&lt;&gt;"",IF($C2849=RepPF!$L$4,RepPF!$L$4,0),Lists!$E$2))</f>
        <v>Все объекты</v>
      </c>
    </row>
    <row r="2850" spans="12:20" x14ac:dyDescent="0.25">
      <c r="L2850" s="1">
        <f>IF(OR(B2850=0,B2850=""),0,IF(COUNTIFS(Items!$E:$E,J2850,Items!$F:$F,K2850)+COUNTIFS(Items!$J:$J,J2850,Items!$K:$K,K2850)+COUNTIFS(Items!$O:$O,J2850,Items!$P:$P,K2850)=1,0,1))</f>
        <v>0</v>
      </c>
      <c r="T2850" s="10" t="str">
        <f>IF(RepPF!$L$4=Lists!$E$2,Lists!$E$2,IF(RepPF!$L$4&lt;&gt;"",IF($C2850=RepPF!$L$4,RepPF!$L$4,0),Lists!$E$2))</f>
        <v>Все объекты</v>
      </c>
    </row>
    <row r="2851" spans="12:20" x14ac:dyDescent="0.25">
      <c r="L2851" s="1">
        <f>IF(OR(B2851=0,B2851=""),0,IF(COUNTIFS(Items!$E:$E,J2851,Items!$F:$F,K2851)+COUNTIFS(Items!$J:$J,J2851,Items!$K:$K,K2851)+COUNTIFS(Items!$O:$O,J2851,Items!$P:$P,K2851)=1,0,1))</f>
        <v>0</v>
      </c>
      <c r="T2851" s="10" t="str">
        <f>IF(RepPF!$L$4=Lists!$E$2,Lists!$E$2,IF(RepPF!$L$4&lt;&gt;"",IF($C2851=RepPF!$L$4,RepPF!$L$4,0),Lists!$E$2))</f>
        <v>Все объекты</v>
      </c>
    </row>
    <row r="2852" spans="12:20" x14ac:dyDescent="0.25">
      <c r="L2852" s="1">
        <f>IF(OR(B2852=0,B2852=""),0,IF(COUNTIFS(Items!$E:$E,J2852,Items!$F:$F,K2852)+COUNTIFS(Items!$J:$J,J2852,Items!$K:$K,K2852)+COUNTIFS(Items!$O:$O,J2852,Items!$P:$P,K2852)=1,0,1))</f>
        <v>0</v>
      </c>
      <c r="T2852" s="10" t="str">
        <f>IF(RepPF!$L$4=Lists!$E$2,Lists!$E$2,IF(RepPF!$L$4&lt;&gt;"",IF($C2852=RepPF!$L$4,RepPF!$L$4,0),Lists!$E$2))</f>
        <v>Все объекты</v>
      </c>
    </row>
    <row r="2853" spans="12:20" x14ac:dyDescent="0.25">
      <c r="L2853" s="1">
        <f>IF(OR(B2853=0,B2853=""),0,IF(COUNTIFS(Items!$E:$E,J2853,Items!$F:$F,K2853)+COUNTIFS(Items!$J:$J,J2853,Items!$K:$K,K2853)+COUNTIFS(Items!$O:$O,J2853,Items!$P:$P,K2853)=1,0,1))</f>
        <v>0</v>
      </c>
      <c r="T2853" s="10" t="str">
        <f>IF(RepPF!$L$4=Lists!$E$2,Lists!$E$2,IF(RepPF!$L$4&lt;&gt;"",IF($C2853=RepPF!$L$4,RepPF!$L$4,0),Lists!$E$2))</f>
        <v>Все объекты</v>
      </c>
    </row>
    <row r="2854" spans="12:20" x14ac:dyDescent="0.25">
      <c r="L2854" s="1">
        <f>IF(OR(B2854=0,B2854=""),0,IF(COUNTIFS(Items!$E:$E,J2854,Items!$F:$F,K2854)+COUNTIFS(Items!$J:$J,J2854,Items!$K:$K,K2854)+COUNTIFS(Items!$O:$O,J2854,Items!$P:$P,K2854)=1,0,1))</f>
        <v>0</v>
      </c>
      <c r="T2854" s="10" t="str">
        <f>IF(RepPF!$L$4=Lists!$E$2,Lists!$E$2,IF(RepPF!$L$4&lt;&gt;"",IF($C2854=RepPF!$L$4,RepPF!$L$4,0),Lists!$E$2))</f>
        <v>Все объекты</v>
      </c>
    </row>
    <row r="2855" spans="12:20" x14ac:dyDescent="0.25">
      <c r="L2855" s="1">
        <f>IF(OR(B2855=0,B2855=""),0,IF(COUNTIFS(Items!$E:$E,J2855,Items!$F:$F,K2855)+COUNTIFS(Items!$J:$J,J2855,Items!$K:$K,K2855)+COUNTIFS(Items!$O:$O,J2855,Items!$P:$P,K2855)=1,0,1))</f>
        <v>0</v>
      </c>
      <c r="T2855" s="10" t="str">
        <f>IF(RepPF!$L$4=Lists!$E$2,Lists!$E$2,IF(RepPF!$L$4&lt;&gt;"",IF($C2855=RepPF!$L$4,RepPF!$L$4,0),Lists!$E$2))</f>
        <v>Все объекты</v>
      </c>
    </row>
    <row r="2856" spans="12:20" x14ac:dyDescent="0.25">
      <c r="L2856" s="1">
        <f>IF(OR(B2856=0,B2856=""),0,IF(COUNTIFS(Items!$E:$E,J2856,Items!$F:$F,K2856)+COUNTIFS(Items!$J:$J,J2856,Items!$K:$K,K2856)+COUNTIFS(Items!$O:$O,J2856,Items!$P:$P,K2856)=1,0,1))</f>
        <v>0</v>
      </c>
      <c r="T2856" s="10" t="str">
        <f>IF(RepPF!$L$4=Lists!$E$2,Lists!$E$2,IF(RepPF!$L$4&lt;&gt;"",IF($C2856=RepPF!$L$4,RepPF!$L$4,0),Lists!$E$2))</f>
        <v>Все объекты</v>
      </c>
    </row>
    <row r="2857" spans="12:20" x14ac:dyDescent="0.25">
      <c r="L2857" s="1">
        <f>IF(OR(B2857=0,B2857=""),0,IF(COUNTIFS(Items!$E:$E,J2857,Items!$F:$F,K2857)+COUNTIFS(Items!$J:$J,J2857,Items!$K:$K,K2857)+COUNTIFS(Items!$O:$O,J2857,Items!$P:$P,K2857)=1,0,1))</f>
        <v>0</v>
      </c>
      <c r="T2857" s="10" t="str">
        <f>IF(RepPF!$L$4=Lists!$E$2,Lists!$E$2,IF(RepPF!$L$4&lt;&gt;"",IF($C2857=RepPF!$L$4,RepPF!$L$4,0),Lists!$E$2))</f>
        <v>Все объекты</v>
      </c>
    </row>
    <row r="2858" spans="12:20" x14ac:dyDescent="0.25">
      <c r="L2858" s="1">
        <f>IF(OR(B2858=0,B2858=""),0,IF(COUNTIFS(Items!$E:$E,J2858,Items!$F:$F,K2858)+COUNTIFS(Items!$J:$J,J2858,Items!$K:$K,K2858)+COUNTIFS(Items!$O:$O,J2858,Items!$P:$P,K2858)=1,0,1))</f>
        <v>0</v>
      </c>
      <c r="T2858" s="10" t="str">
        <f>IF(RepPF!$L$4=Lists!$E$2,Lists!$E$2,IF(RepPF!$L$4&lt;&gt;"",IF($C2858=RepPF!$L$4,RepPF!$L$4,0),Lists!$E$2))</f>
        <v>Все объекты</v>
      </c>
    </row>
    <row r="2859" spans="12:20" x14ac:dyDescent="0.25">
      <c r="L2859" s="1">
        <f>IF(OR(B2859=0,B2859=""),0,IF(COUNTIFS(Items!$E:$E,J2859,Items!$F:$F,K2859)+COUNTIFS(Items!$J:$J,J2859,Items!$K:$K,K2859)+COUNTIFS(Items!$O:$O,J2859,Items!$P:$P,K2859)=1,0,1))</f>
        <v>0</v>
      </c>
      <c r="T2859" s="10" t="str">
        <f>IF(RepPF!$L$4=Lists!$E$2,Lists!$E$2,IF(RepPF!$L$4&lt;&gt;"",IF($C2859=RepPF!$L$4,RepPF!$L$4,0),Lists!$E$2))</f>
        <v>Все объекты</v>
      </c>
    </row>
    <row r="2860" spans="12:20" x14ac:dyDescent="0.25">
      <c r="L2860" s="1">
        <f>IF(OR(B2860=0,B2860=""),0,IF(COUNTIFS(Items!$E:$E,J2860,Items!$F:$F,K2860)+COUNTIFS(Items!$J:$J,J2860,Items!$K:$K,K2860)+COUNTIFS(Items!$O:$O,J2860,Items!$P:$P,K2860)=1,0,1))</f>
        <v>0</v>
      </c>
      <c r="T2860" s="10" t="str">
        <f>IF(RepPF!$L$4=Lists!$E$2,Lists!$E$2,IF(RepPF!$L$4&lt;&gt;"",IF($C2860=RepPF!$L$4,RepPF!$L$4,0),Lists!$E$2))</f>
        <v>Все объекты</v>
      </c>
    </row>
    <row r="2861" spans="12:20" x14ac:dyDescent="0.25">
      <c r="L2861" s="1">
        <f>IF(OR(B2861=0,B2861=""),0,IF(COUNTIFS(Items!$E:$E,J2861,Items!$F:$F,K2861)+COUNTIFS(Items!$J:$J,J2861,Items!$K:$K,K2861)+COUNTIFS(Items!$O:$O,J2861,Items!$P:$P,K2861)=1,0,1))</f>
        <v>0</v>
      </c>
      <c r="T2861" s="10" t="str">
        <f>IF(RepPF!$L$4=Lists!$E$2,Lists!$E$2,IF(RepPF!$L$4&lt;&gt;"",IF($C2861=RepPF!$L$4,RepPF!$L$4,0),Lists!$E$2))</f>
        <v>Все объекты</v>
      </c>
    </row>
    <row r="2862" spans="12:20" x14ac:dyDescent="0.25">
      <c r="L2862" s="1">
        <f>IF(OR(B2862=0,B2862=""),0,IF(COUNTIFS(Items!$E:$E,J2862,Items!$F:$F,K2862)+COUNTIFS(Items!$J:$J,J2862,Items!$K:$K,K2862)+COUNTIFS(Items!$O:$O,J2862,Items!$P:$P,K2862)=1,0,1))</f>
        <v>0</v>
      </c>
      <c r="T2862" s="10" t="str">
        <f>IF(RepPF!$L$4=Lists!$E$2,Lists!$E$2,IF(RepPF!$L$4&lt;&gt;"",IF($C2862=RepPF!$L$4,RepPF!$L$4,0),Lists!$E$2))</f>
        <v>Все объекты</v>
      </c>
    </row>
    <row r="2863" spans="12:20" x14ac:dyDescent="0.25">
      <c r="L2863" s="1">
        <f>IF(OR(B2863=0,B2863=""),0,IF(COUNTIFS(Items!$E:$E,J2863,Items!$F:$F,K2863)+COUNTIFS(Items!$J:$J,J2863,Items!$K:$K,K2863)+COUNTIFS(Items!$O:$O,J2863,Items!$P:$P,K2863)=1,0,1))</f>
        <v>0</v>
      </c>
      <c r="T2863" s="10" t="str">
        <f>IF(RepPF!$L$4=Lists!$E$2,Lists!$E$2,IF(RepPF!$L$4&lt;&gt;"",IF($C2863=RepPF!$L$4,RepPF!$L$4,0),Lists!$E$2))</f>
        <v>Все объекты</v>
      </c>
    </row>
    <row r="2864" spans="12:20" x14ac:dyDescent="0.25">
      <c r="L2864" s="1">
        <f>IF(OR(B2864=0,B2864=""),0,IF(COUNTIFS(Items!$E:$E,J2864,Items!$F:$F,K2864)+COUNTIFS(Items!$J:$J,J2864,Items!$K:$K,K2864)+COUNTIFS(Items!$O:$O,J2864,Items!$P:$P,K2864)=1,0,1))</f>
        <v>0</v>
      </c>
      <c r="T2864" s="10" t="str">
        <f>IF(RepPF!$L$4=Lists!$E$2,Lists!$E$2,IF(RepPF!$L$4&lt;&gt;"",IF($C2864=RepPF!$L$4,RepPF!$L$4,0),Lists!$E$2))</f>
        <v>Все объекты</v>
      </c>
    </row>
    <row r="2865" spans="12:20" x14ac:dyDescent="0.25">
      <c r="L2865" s="1">
        <f>IF(OR(B2865=0,B2865=""),0,IF(COUNTIFS(Items!$E:$E,J2865,Items!$F:$F,K2865)+COUNTIFS(Items!$J:$J,J2865,Items!$K:$K,K2865)+COUNTIFS(Items!$O:$O,J2865,Items!$P:$P,K2865)=1,0,1))</f>
        <v>0</v>
      </c>
      <c r="T2865" s="10" t="str">
        <f>IF(RepPF!$L$4=Lists!$E$2,Lists!$E$2,IF(RepPF!$L$4&lt;&gt;"",IF($C2865=RepPF!$L$4,RepPF!$L$4,0),Lists!$E$2))</f>
        <v>Все объекты</v>
      </c>
    </row>
    <row r="2866" spans="12:20" x14ac:dyDescent="0.25">
      <c r="L2866" s="1">
        <f>IF(OR(B2866=0,B2866=""),0,IF(COUNTIFS(Items!$E:$E,J2866,Items!$F:$F,K2866)+COUNTIFS(Items!$J:$J,J2866,Items!$K:$K,K2866)+COUNTIFS(Items!$O:$O,J2866,Items!$P:$P,K2866)=1,0,1))</f>
        <v>0</v>
      </c>
      <c r="T2866" s="10" t="str">
        <f>IF(RepPF!$L$4=Lists!$E$2,Lists!$E$2,IF(RepPF!$L$4&lt;&gt;"",IF($C2866=RepPF!$L$4,RepPF!$L$4,0),Lists!$E$2))</f>
        <v>Все объекты</v>
      </c>
    </row>
    <row r="2867" spans="12:20" x14ac:dyDescent="0.25">
      <c r="L2867" s="1">
        <f>IF(OR(B2867=0,B2867=""),0,IF(COUNTIFS(Items!$E:$E,J2867,Items!$F:$F,K2867)+COUNTIFS(Items!$J:$J,J2867,Items!$K:$K,K2867)+COUNTIFS(Items!$O:$O,J2867,Items!$P:$P,K2867)=1,0,1))</f>
        <v>0</v>
      </c>
      <c r="T2867" s="10" t="str">
        <f>IF(RepPF!$L$4=Lists!$E$2,Lists!$E$2,IF(RepPF!$L$4&lt;&gt;"",IF($C2867=RepPF!$L$4,RepPF!$L$4,0),Lists!$E$2))</f>
        <v>Все объекты</v>
      </c>
    </row>
    <row r="2868" spans="12:20" x14ac:dyDescent="0.25">
      <c r="L2868" s="1">
        <f>IF(OR(B2868=0,B2868=""),0,IF(COUNTIFS(Items!$E:$E,J2868,Items!$F:$F,K2868)+COUNTIFS(Items!$J:$J,J2868,Items!$K:$K,K2868)+COUNTIFS(Items!$O:$O,J2868,Items!$P:$P,K2868)=1,0,1))</f>
        <v>0</v>
      </c>
      <c r="T2868" s="10" t="str">
        <f>IF(RepPF!$L$4=Lists!$E$2,Lists!$E$2,IF(RepPF!$L$4&lt;&gt;"",IF($C2868=RepPF!$L$4,RepPF!$L$4,0),Lists!$E$2))</f>
        <v>Все объекты</v>
      </c>
    </row>
    <row r="2869" spans="12:20" x14ac:dyDescent="0.25">
      <c r="L2869" s="1">
        <f>IF(OR(B2869=0,B2869=""),0,IF(COUNTIFS(Items!$E:$E,J2869,Items!$F:$F,K2869)+COUNTIFS(Items!$J:$J,J2869,Items!$K:$K,K2869)+COUNTIFS(Items!$O:$O,J2869,Items!$P:$P,K2869)=1,0,1))</f>
        <v>0</v>
      </c>
      <c r="T2869" s="10" t="str">
        <f>IF(RepPF!$L$4=Lists!$E$2,Lists!$E$2,IF(RepPF!$L$4&lt;&gt;"",IF($C2869=RepPF!$L$4,RepPF!$L$4,0),Lists!$E$2))</f>
        <v>Все объекты</v>
      </c>
    </row>
    <row r="2870" spans="12:20" x14ac:dyDescent="0.25">
      <c r="L2870" s="1">
        <f>IF(OR(B2870=0,B2870=""),0,IF(COUNTIFS(Items!$E:$E,J2870,Items!$F:$F,K2870)+COUNTIFS(Items!$J:$J,J2870,Items!$K:$K,K2870)+COUNTIFS(Items!$O:$O,J2870,Items!$P:$P,K2870)=1,0,1))</f>
        <v>0</v>
      </c>
      <c r="T2870" s="10" t="str">
        <f>IF(RepPF!$L$4=Lists!$E$2,Lists!$E$2,IF(RepPF!$L$4&lt;&gt;"",IF($C2870=RepPF!$L$4,RepPF!$L$4,0),Lists!$E$2))</f>
        <v>Все объекты</v>
      </c>
    </row>
    <row r="2871" spans="12:20" x14ac:dyDescent="0.25">
      <c r="L2871" s="1">
        <f>IF(OR(B2871=0,B2871=""),0,IF(COUNTIFS(Items!$E:$E,J2871,Items!$F:$F,K2871)+COUNTIFS(Items!$J:$J,J2871,Items!$K:$K,K2871)+COUNTIFS(Items!$O:$O,J2871,Items!$P:$P,K2871)=1,0,1))</f>
        <v>0</v>
      </c>
      <c r="T2871" s="10" t="str">
        <f>IF(RepPF!$L$4=Lists!$E$2,Lists!$E$2,IF(RepPF!$L$4&lt;&gt;"",IF($C2871=RepPF!$L$4,RepPF!$L$4,0),Lists!$E$2))</f>
        <v>Все объекты</v>
      </c>
    </row>
    <row r="2872" spans="12:20" x14ac:dyDescent="0.25">
      <c r="L2872" s="1">
        <f>IF(OR(B2872=0,B2872=""),0,IF(COUNTIFS(Items!$E:$E,J2872,Items!$F:$F,K2872)+COUNTIFS(Items!$J:$J,J2872,Items!$K:$K,K2872)+COUNTIFS(Items!$O:$O,J2872,Items!$P:$P,K2872)=1,0,1))</f>
        <v>0</v>
      </c>
      <c r="T2872" s="10" t="str">
        <f>IF(RepPF!$L$4=Lists!$E$2,Lists!$E$2,IF(RepPF!$L$4&lt;&gt;"",IF($C2872=RepPF!$L$4,RepPF!$L$4,0),Lists!$E$2))</f>
        <v>Все объекты</v>
      </c>
    </row>
    <row r="2873" spans="12:20" x14ac:dyDescent="0.25">
      <c r="L2873" s="1">
        <f>IF(OR(B2873=0,B2873=""),0,IF(COUNTIFS(Items!$E:$E,J2873,Items!$F:$F,K2873)+COUNTIFS(Items!$J:$J,J2873,Items!$K:$K,K2873)+COUNTIFS(Items!$O:$O,J2873,Items!$P:$P,K2873)=1,0,1))</f>
        <v>0</v>
      </c>
      <c r="T2873" s="10" t="str">
        <f>IF(RepPF!$L$4=Lists!$E$2,Lists!$E$2,IF(RepPF!$L$4&lt;&gt;"",IF($C2873=RepPF!$L$4,RepPF!$L$4,0),Lists!$E$2))</f>
        <v>Все объекты</v>
      </c>
    </row>
    <row r="2874" spans="12:20" x14ac:dyDescent="0.25">
      <c r="L2874" s="1">
        <f>IF(OR(B2874=0,B2874=""),0,IF(COUNTIFS(Items!$E:$E,J2874,Items!$F:$F,K2874)+COUNTIFS(Items!$J:$J,J2874,Items!$K:$K,K2874)+COUNTIFS(Items!$O:$O,J2874,Items!$P:$P,K2874)=1,0,1))</f>
        <v>0</v>
      </c>
      <c r="T2874" s="10" t="str">
        <f>IF(RepPF!$L$4=Lists!$E$2,Lists!$E$2,IF(RepPF!$L$4&lt;&gt;"",IF($C2874=RepPF!$L$4,RepPF!$L$4,0),Lists!$E$2))</f>
        <v>Все объекты</v>
      </c>
    </row>
    <row r="2875" spans="12:20" x14ac:dyDescent="0.25">
      <c r="L2875" s="1">
        <f>IF(OR(B2875=0,B2875=""),0,IF(COUNTIFS(Items!$E:$E,J2875,Items!$F:$F,K2875)+COUNTIFS(Items!$J:$J,J2875,Items!$K:$K,K2875)+COUNTIFS(Items!$O:$O,J2875,Items!$P:$P,K2875)=1,0,1))</f>
        <v>0</v>
      </c>
      <c r="T2875" s="10" t="str">
        <f>IF(RepPF!$L$4=Lists!$E$2,Lists!$E$2,IF(RepPF!$L$4&lt;&gt;"",IF($C2875=RepPF!$L$4,RepPF!$L$4,0),Lists!$E$2))</f>
        <v>Все объекты</v>
      </c>
    </row>
    <row r="2876" spans="12:20" x14ac:dyDescent="0.25">
      <c r="L2876" s="1">
        <f>IF(OR(B2876=0,B2876=""),0,IF(COUNTIFS(Items!$E:$E,J2876,Items!$F:$F,K2876)+COUNTIFS(Items!$J:$J,J2876,Items!$K:$K,K2876)+COUNTIFS(Items!$O:$O,J2876,Items!$P:$P,K2876)=1,0,1))</f>
        <v>0</v>
      </c>
      <c r="T2876" s="10" t="str">
        <f>IF(RepPF!$L$4=Lists!$E$2,Lists!$E$2,IF(RepPF!$L$4&lt;&gt;"",IF($C2876=RepPF!$L$4,RepPF!$L$4,0),Lists!$E$2))</f>
        <v>Все объекты</v>
      </c>
    </row>
    <row r="2877" spans="12:20" x14ac:dyDescent="0.25">
      <c r="L2877" s="1">
        <f>IF(OR(B2877=0,B2877=""),0,IF(COUNTIFS(Items!$E:$E,J2877,Items!$F:$F,K2877)+COUNTIFS(Items!$J:$J,J2877,Items!$K:$K,K2877)+COUNTIFS(Items!$O:$O,J2877,Items!$P:$P,K2877)=1,0,1))</f>
        <v>0</v>
      </c>
      <c r="T2877" s="10" t="str">
        <f>IF(RepPF!$L$4=Lists!$E$2,Lists!$E$2,IF(RepPF!$L$4&lt;&gt;"",IF($C2877=RepPF!$L$4,RepPF!$L$4,0),Lists!$E$2))</f>
        <v>Все объекты</v>
      </c>
    </row>
    <row r="2878" spans="12:20" x14ac:dyDescent="0.25">
      <c r="L2878" s="1">
        <f>IF(OR(B2878=0,B2878=""),0,IF(COUNTIFS(Items!$E:$E,J2878,Items!$F:$F,K2878)+COUNTIFS(Items!$J:$J,J2878,Items!$K:$K,K2878)+COUNTIFS(Items!$O:$O,J2878,Items!$P:$P,K2878)=1,0,1))</f>
        <v>0</v>
      </c>
      <c r="T2878" s="10" t="str">
        <f>IF(RepPF!$L$4=Lists!$E$2,Lists!$E$2,IF(RepPF!$L$4&lt;&gt;"",IF($C2878=RepPF!$L$4,RepPF!$L$4,0),Lists!$E$2))</f>
        <v>Все объекты</v>
      </c>
    </row>
    <row r="2879" spans="12:20" x14ac:dyDescent="0.25">
      <c r="L2879" s="1">
        <f>IF(OR(B2879=0,B2879=""),0,IF(COUNTIFS(Items!$E:$E,J2879,Items!$F:$F,K2879)+COUNTIFS(Items!$J:$J,J2879,Items!$K:$K,K2879)+COUNTIFS(Items!$O:$O,J2879,Items!$P:$P,K2879)=1,0,1))</f>
        <v>0</v>
      </c>
      <c r="T2879" s="10" t="str">
        <f>IF(RepPF!$L$4=Lists!$E$2,Lists!$E$2,IF(RepPF!$L$4&lt;&gt;"",IF($C2879=RepPF!$L$4,RepPF!$L$4,0),Lists!$E$2))</f>
        <v>Все объекты</v>
      </c>
    </row>
    <row r="2880" spans="12:20" x14ac:dyDescent="0.25">
      <c r="L2880" s="1">
        <f>IF(OR(B2880=0,B2880=""),0,IF(COUNTIFS(Items!$E:$E,J2880,Items!$F:$F,K2880)+COUNTIFS(Items!$J:$J,J2880,Items!$K:$K,K2880)+COUNTIFS(Items!$O:$O,J2880,Items!$P:$P,K2880)=1,0,1))</f>
        <v>0</v>
      </c>
      <c r="T2880" s="10" t="str">
        <f>IF(RepPF!$L$4=Lists!$E$2,Lists!$E$2,IF(RepPF!$L$4&lt;&gt;"",IF($C2880=RepPF!$L$4,RepPF!$L$4,0),Lists!$E$2))</f>
        <v>Все объекты</v>
      </c>
    </row>
    <row r="2881" spans="12:20" x14ac:dyDescent="0.25">
      <c r="L2881" s="1">
        <f>IF(OR(B2881=0,B2881=""),0,IF(COUNTIFS(Items!$E:$E,J2881,Items!$F:$F,K2881)+COUNTIFS(Items!$J:$J,J2881,Items!$K:$K,K2881)+COUNTIFS(Items!$O:$O,J2881,Items!$P:$P,K2881)=1,0,1))</f>
        <v>0</v>
      </c>
      <c r="T2881" s="10" t="str">
        <f>IF(RepPF!$L$4=Lists!$E$2,Lists!$E$2,IF(RepPF!$L$4&lt;&gt;"",IF($C2881=RepPF!$L$4,RepPF!$L$4,0),Lists!$E$2))</f>
        <v>Все объекты</v>
      </c>
    </row>
    <row r="2882" spans="12:20" x14ac:dyDescent="0.25">
      <c r="L2882" s="1">
        <f>IF(OR(B2882=0,B2882=""),0,IF(COUNTIFS(Items!$E:$E,J2882,Items!$F:$F,K2882)+COUNTIFS(Items!$J:$J,J2882,Items!$K:$K,K2882)+COUNTIFS(Items!$O:$O,J2882,Items!$P:$P,K2882)=1,0,1))</f>
        <v>0</v>
      </c>
      <c r="T2882" s="10" t="str">
        <f>IF(RepPF!$L$4=Lists!$E$2,Lists!$E$2,IF(RepPF!$L$4&lt;&gt;"",IF($C2882=RepPF!$L$4,RepPF!$L$4,0),Lists!$E$2))</f>
        <v>Все объекты</v>
      </c>
    </row>
    <row r="2883" spans="12:20" x14ac:dyDescent="0.25">
      <c r="L2883" s="1">
        <f>IF(OR(B2883=0,B2883=""),0,IF(COUNTIFS(Items!$E:$E,J2883,Items!$F:$F,K2883)+COUNTIFS(Items!$J:$J,J2883,Items!$K:$K,K2883)+COUNTIFS(Items!$O:$O,J2883,Items!$P:$P,K2883)=1,0,1))</f>
        <v>0</v>
      </c>
      <c r="T2883" s="10" t="str">
        <f>IF(RepPF!$L$4=Lists!$E$2,Lists!$E$2,IF(RepPF!$L$4&lt;&gt;"",IF($C2883=RepPF!$L$4,RepPF!$L$4,0),Lists!$E$2))</f>
        <v>Все объекты</v>
      </c>
    </row>
    <row r="2884" spans="12:20" x14ac:dyDescent="0.25">
      <c r="L2884" s="1">
        <f>IF(OR(B2884=0,B2884=""),0,IF(COUNTIFS(Items!$E:$E,J2884,Items!$F:$F,K2884)+COUNTIFS(Items!$J:$J,J2884,Items!$K:$K,K2884)+COUNTIFS(Items!$O:$O,J2884,Items!$P:$P,K2884)=1,0,1))</f>
        <v>0</v>
      </c>
      <c r="T2884" s="10" t="str">
        <f>IF(RepPF!$L$4=Lists!$E$2,Lists!$E$2,IF(RepPF!$L$4&lt;&gt;"",IF($C2884=RepPF!$L$4,RepPF!$L$4,0),Lists!$E$2))</f>
        <v>Все объекты</v>
      </c>
    </row>
    <row r="2885" spans="12:20" x14ac:dyDescent="0.25">
      <c r="L2885" s="1">
        <f>IF(OR(B2885=0,B2885=""),0,IF(COUNTIFS(Items!$E:$E,J2885,Items!$F:$F,K2885)+COUNTIFS(Items!$J:$J,J2885,Items!$K:$K,K2885)+COUNTIFS(Items!$O:$O,J2885,Items!$P:$P,K2885)=1,0,1))</f>
        <v>0</v>
      </c>
      <c r="T2885" s="10" t="str">
        <f>IF(RepPF!$L$4=Lists!$E$2,Lists!$E$2,IF(RepPF!$L$4&lt;&gt;"",IF($C2885=RepPF!$L$4,RepPF!$L$4,0),Lists!$E$2))</f>
        <v>Все объекты</v>
      </c>
    </row>
    <row r="2886" spans="12:20" x14ac:dyDescent="0.25">
      <c r="L2886" s="1">
        <f>IF(OR(B2886=0,B2886=""),0,IF(COUNTIFS(Items!$E:$E,J2886,Items!$F:$F,K2886)+COUNTIFS(Items!$J:$J,J2886,Items!$K:$K,K2886)+COUNTIFS(Items!$O:$O,J2886,Items!$P:$P,K2886)=1,0,1))</f>
        <v>0</v>
      </c>
      <c r="T2886" s="10" t="str">
        <f>IF(RepPF!$L$4=Lists!$E$2,Lists!$E$2,IF(RepPF!$L$4&lt;&gt;"",IF($C2886=RepPF!$L$4,RepPF!$L$4,0),Lists!$E$2))</f>
        <v>Все объекты</v>
      </c>
    </row>
    <row r="2887" spans="12:20" x14ac:dyDescent="0.25">
      <c r="L2887" s="1">
        <f>IF(OR(B2887=0,B2887=""),0,IF(COUNTIFS(Items!$E:$E,J2887,Items!$F:$F,K2887)+COUNTIFS(Items!$J:$J,J2887,Items!$K:$K,K2887)+COUNTIFS(Items!$O:$O,J2887,Items!$P:$P,K2887)=1,0,1))</f>
        <v>0</v>
      </c>
      <c r="T2887" s="10" t="str">
        <f>IF(RepPF!$L$4=Lists!$E$2,Lists!$E$2,IF(RepPF!$L$4&lt;&gt;"",IF($C2887=RepPF!$L$4,RepPF!$L$4,0),Lists!$E$2))</f>
        <v>Все объекты</v>
      </c>
    </row>
    <row r="2888" spans="12:20" x14ac:dyDescent="0.25">
      <c r="L2888" s="1">
        <f>IF(OR(B2888=0,B2888=""),0,IF(COUNTIFS(Items!$E:$E,J2888,Items!$F:$F,K2888)+COUNTIFS(Items!$J:$J,J2888,Items!$K:$K,K2888)+COUNTIFS(Items!$O:$O,J2888,Items!$P:$P,K2888)=1,0,1))</f>
        <v>0</v>
      </c>
      <c r="T2888" s="10" t="str">
        <f>IF(RepPF!$L$4=Lists!$E$2,Lists!$E$2,IF(RepPF!$L$4&lt;&gt;"",IF($C2888=RepPF!$L$4,RepPF!$L$4,0),Lists!$E$2))</f>
        <v>Все объекты</v>
      </c>
    </row>
    <row r="2889" spans="12:20" x14ac:dyDescent="0.25">
      <c r="L2889" s="1">
        <f>IF(OR(B2889=0,B2889=""),0,IF(COUNTIFS(Items!$E:$E,J2889,Items!$F:$F,K2889)+COUNTIFS(Items!$J:$J,J2889,Items!$K:$K,K2889)+COUNTIFS(Items!$O:$O,J2889,Items!$P:$P,K2889)=1,0,1))</f>
        <v>0</v>
      </c>
      <c r="T2889" s="10" t="str">
        <f>IF(RepPF!$L$4=Lists!$E$2,Lists!$E$2,IF(RepPF!$L$4&lt;&gt;"",IF($C2889=RepPF!$L$4,RepPF!$L$4,0),Lists!$E$2))</f>
        <v>Все объекты</v>
      </c>
    </row>
    <row r="2890" spans="12:20" x14ac:dyDescent="0.25">
      <c r="L2890" s="1">
        <f>IF(OR(B2890=0,B2890=""),0,IF(COUNTIFS(Items!$E:$E,J2890,Items!$F:$F,K2890)+COUNTIFS(Items!$J:$J,J2890,Items!$K:$K,K2890)+COUNTIFS(Items!$O:$O,J2890,Items!$P:$P,K2890)=1,0,1))</f>
        <v>0</v>
      </c>
      <c r="T2890" s="10" t="str">
        <f>IF(RepPF!$L$4=Lists!$E$2,Lists!$E$2,IF(RepPF!$L$4&lt;&gt;"",IF($C2890=RepPF!$L$4,RepPF!$L$4,0),Lists!$E$2))</f>
        <v>Все объекты</v>
      </c>
    </row>
    <row r="2891" spans="12:20" x14ac:dyDescent="0.25">
      <c r="L2891" s="1">
        <f>IF(OR(B2891=0,B2891=""),0,IF(COUNTIFS(Items!$E:$E,J2891,Items!$F:$F,K2891)+COUNTIFS(Items!$J:$J,J2891,Items!$K:$K,K2891)+COUNTIFS(Items!$O:$O,J2891,Items!$P:$P,K2891)=1,0,1))</f>
        <v>0</v>
      </c>
      <c r="T2891" s="10" t="str">
        <f>IF(RepPF!$L$4=Lists!$E$2,Lists!$E$2,IF(RepPF!$L$4&lt;&gt;"",IF($C2891=RepPF!$L$4,RepPF!$L$4,0),Lists!$E$2))</f>
        <v>Все объекты</v>
      </c>
    </row>
    <row r="2892" spans="12:20" x14ac:dyDescent="0.25">
      <c r="L2892" s="1">
        <f>IF(OR(B2892=0,B2892=""),0,IF(COUNTIFS(Items!$E:$E,J2892,Items!$F:$F,K2892)+COUNTIFS(Items!$J:$J,J2892,Items!$K:$K,K2892)+COUNTIFS(Items!$O:$O,J2892,Items!$P:$P,K2892)=1,0,1))</f>
        <v>0</v>
      </c>
      <c r="T2892" s="10" t="str">
        <f>IF(RepPF!$L$4=Lists!$E$2,Lists!$E$2,IF(RepPF!$L$4&lt;&gt;"",IF($C2892=RepPF!$L$4,RepPF!$L$4,0),Lists!$E$2))</f>
        <v>Все объекты</v>
      </c>
    </row>
    <row r="2893" spans="12:20" x14ac:dyDescent="0.25">
      <c r="L2893" s="1">
        <f>IF(OR(B2893=0,B2893=""),0,IF(COUNTIFS(Items!$E:$E,J2893,Items!$F:$F,K2893)+COUNTIFS(Items!$J:$J,J2893,Items!$K:$K,K2893)+COUNTIFS(Items!$O:$O,J2893,Items!$P:$P,K2893)=1,0,1))</f>
        <v>0</v>
      </c>
      <c r="T2893" s="10" t="str">
        <f>IF(RepPF!$L$4=Lists!$E$2,Lists!$E$2,IF(RepPF!$L$4&lt;&gt;"",IF($C2893=RepPF!$L$4,RepPF!$L$4,0),Lists!$E$2))</f>
        <v>Все объекты</v>
      </c>
    </row>
    <row r="2894" spans="12:20" x14ac:dyDescent="0.25">
      <c r="L2894" s="1">
        <f>IF(OR(B2894=0,B2894=""),0,IF(COUNTIFS(Items!$E:$E,J2894,Items!$F:$F,K2894)+COUNTIFS(Items!$J:$J,J2894,Items!$K:$K,K2894)+COUNTIFS(Items!$O:$O,J2894,Items!$P:$P,K2894)=1,0,1))</f>
        <v>0</v>
      </c>
      <c r="T2894" s="10" t="str">
        <f>IF(RepPF!$L$4=Lists!$E$2,Lists!$E$2,IF(RepPF!$L$4&lt;&gt;"",IF($C2894=RepPF!$L$4,RepPF!$L$4,0),Lists!$E$2))</f>
        <v>Все объекты</v>
      </c>
    </row>
    <row r="2895" spans="12:20" x14ac:dyDescent="0.25">
      <c r="L2895" s="1">
        <f>IF(OR(B2895=0,B2895=""),0,IF(COUNTIFS(Items!$E:$E,J2895,Items!$F:$F,K2895)+COUNTIFS(Items!$J:$J,J2895,Items!$K:$K,K2895)+COUNTIFS(Items!$O:$O,J2895,Items!$P:$P,K2895)=1,0,1))</f>
        <v>0</v>
      </c>
      <c r="T2895" s="10" t="str">
        <f>IF(RepPF!$L$4=Lists!$E$2,Lists!$E$2,IF(RepPF!$L$4&lt;&gt;"",IF($C2895=RepPF!$L$4,RepPF!$L$4,0),Lists!$E$2))</f>
        <v>Все объекты</v>
      </c>
    </row>
    <row r="2896" spans="12:20" x14ac:dyDescent="0.25">
      <c r="L2896" s="1">
        <f>IF(OR(B2896=0,B2896=""),0,IF(COUNTIFS(Items!$E:$E,J2896,Items!$F:$F,K2896)+COUNTIFS(Items!$J:$J,J2896,Items!$K:$K,K2896)+COUNTIFS(Items!$O:$O,J2896,Items!$P:$P,K2896)=1,0,1))</f>
        <v>0</v>
      </c>
      <c r="T2896" s="10" t="str">
        <f>IF(RepPF!$L$4=Lists!$E$2,Lists!$E$2,IF(RepPF!$L$4&lt;&gt;"",IF($C2896=RepPF!$L$4,RepPF!$L$4,0),Lists!$E$2))</f>
        <v>Все объекты</v>
      </c>
    </row>
    <row r="2897" spans="12:20" x14ac:dyDescent="0.25">
      <c r="L2897" s="1">
        <f>IF(OR(B2897=0,B2897=""),0,IF(COUNTIFS(Items!$E:$E,J2897,Items!$F:$F,K2897)+COUNTIFS(Items!$J:$J,J2897,Items!$K:$K,K2897)+COUNTIFS(Items!$O:$O,J2897,Items!$P:$P,K2897)=1,0,1))</f>
        <v>0</v>
      </c>
      <c r="T2897" s="10" t="str">
        <f>IF(RepPF!$L$4=Lists!$E$2,Lists!$E$2,IF(RepPF!$L$4&lt;&gt;"",IF($C2897=RepPF!$L$4,RepPF!$L$4,0),Lists!$E$2))</f>
        <v>Все объекты</v>
      </c>
    </row>
    <row r="2898" spans="12:20" x14ac:dyDescent="0.25">
      <c r="L2898" s="1">
        <f>IF(OR(B2898=0,B2898=""),0,IF(COUNTIFS(Items!$E:$E,J2898,Items!$F:$F,K2898)+COUNTIFS(Items!$J:$J,J2898,Items!$K:$K,K2898)+COUNTIFS(Items!$O:$O,J2898,Items!$P:$P,K2898)=1,0,1))</f>
        <v>0</v>
      </c>
      <c r="T2898" s="10" t="str">
        <f>IF(RepPF!$L$4=Lists!$E$2,Lists!$E$2,IF(RepPF!$L$4&lt;&gt;"",IF($C2898=RepPF!$L$4,RepPF!$L$4,0),Lists!$E$2))</f>
        <v>Все объекты</v>
      </c>
    </row>
    <row r="2899" spans="12:20" x14ac:dyDescent="0.25">
      <c r="L2899" s="1">
        <f>IF(OR(B2899=0,B2899=""),0,IF(COUNTIFS(Items!$E:$E,J2899,Items!$F:$F,K2899)+COUNTIFS(Items!$J:$J,J2899,Items!$K:$K,K2899)+COUNTIFS(Items!$O:$O,J2899,Items!$P:$P,K2899)=1,0,1))</f>
        <v>0</v>
      </c>
      <c r="T2899" s="10" t="str">
        <f>IF(RepPF!$L$4=Lists!$E$2,Lists!$E$2,IF(RepPF!$L$4&lt;&gt;"",IF($C2899=RepPF!$L$4,RepPF!$L$4,0),Lists!$E$2))</f>
        <v>Все объекты</v>
      </c>
    </row>
    <row r="2900" spans="12:20" x14ac:dyDescent="0.25">
      <c r="L2900" s="1">
        <f>IF(OR(B2900=0,B2900=""),0,IF(COUNTIFS(Items!$E:$E,J2900,Items!$F:$F,K2900)+COUNTIFS(Items!$J:$J,J2900,Items!$K:$K,K2900)+COUNTIFS(Items!$O:$O,J2900,Items!$P:$P,K2900)=1,0,1))</f>
        <v>0</v>
      </c>
      <c r="T2900" s="10" t="str">
        <f>IF(RepPF!$L$4=Lists!$E$2,Lists!$E$2,IF(RepPF!$L$4&lt;&gt;"",IF($C2900=RepPF!$L$4,RepPF!$L$4,0),Lists!$E$2))</f>
        <v>Все объекты</v>
      </c>
    </row>
    <row r="2901" spans="12:20" x14ac:dyDescent="0.25">
      <c r="L2901" s="1">
        <f>IF(OR(B2901=0,B2901=""),0,IF(COUNTIFS(Items!$E:$E,J2901,Items!$F:$F,K2901)+COUNTIFS(Items!$J:$J,J2901,Items!$K:$K,K2901)+COUNTIFS(Items!$O:$O,J2901,Items!$P:$P,K2901)=1,0,1))</f>
        <v>0</v>
      </c>
      <c r="T2901" s="10" t="str">
        <f>IF(RepPF!$L$4=Lists!$E$2,Lists!$E$2,IF(RepPF!$L$4&lt;&gt;"",IF($C2901=RepPF!$L$4,RepPF!$L$4,0),Lists!$E$2))</f>
        <v>Все объекты</v>
      </c>
    </row>
    <row r="2902" spans="12:20" x14ac:dyDescent="0.25">
      <c r="L2902" s="1">
        <f>IF(OR(B2902=0,B2902=""),0,IF(COUNTIFS(Items!$E:$E,J2902,Items!$F:$F,K2902)+COUNTIFS(Items!$J:$J,J2902,Items!$K:$K,K2902)+COUNTIFS(Items!$O:$O,J2902,Items!$P:$P,K2902)=1,0,1))</f>
        <v>0</v>
      </c>
      <c r="T2902" s="10" t="str">
        <f>IF(RepPF!$L$4=Lists!$E$2,Lists!$E$2,IF(RepPF!$L$4&lt;&gt;"",IF($C2902=RepPF!$L$4,RepPF!$L$4,0),Lists!$E$2))</f>
        <v>Все объекты</v>
      </c>
    </row>
    <row r="2903" spans="12:20" x14ac:dyDescent="0.25">
      <c r="L2903" s="1">
        <f>IF(OR(B2903=0,B2903=""),0,IF(COUNTIFS(Items!$E:$E,J2903,Items!$F:$F,K2903)+COUNTIFS(Items!$J:$J,J2903,Items!$K:$K,K2903)+COUNTIFS(Items!$O:$O,J2903,Items!$P:$P,K2903)=1,0,1))</f>
        <v>0</v>
      </c>
      <c r="T2903" s="10" t="str">
        <f>IF(RepPF!$L$4=Lists!$E$2,Lists!$E$2,IF(RepPF!$L$4&lt;&gt;"",IF($C2903=RepPF!$L$4,RepPF!$L$4,0),Lists!$E$2))</f>
        <v>Все объекты</v>
      </c>
    </row>
    <row r="2904" spans="12:20" x14ac:dyDescent="0.25">
      <c r="L2904" s="1">
        <f>IF(OR(B2904=0,B2904=""),0,IF(COUNTIFS(Items!$E:$E,J2904,Items!$F:$F,K2904)+COUNTIFS(Items!$J:$J,J2904,Items!$K:$K,K2904)+COUNTIFS(Items!$O:$O,J2904,Items!$P:$P,K2904)=1,0,1))</f>
        <v>0</v>
      </c>
      <c r="T2904" s="10" t="str">
        <f>IF(RepPF!$L$4=Lists!$E$2,Lists!$E$2,IF(RepPF!$L$4&lt;&gt;"",IF($C2904=RepPF!$L$4,RepPF!$L$4,0),Lists!$E$2))</f>
        <v>Все объекты</v>
      </c>
    </row>
    <row r="2905" spans="12:20" x14ac:dyDescent="0.25">
      <c r="L2905" s="1">
        <f>IF(OR(B2905=0,B2905=""),0,IF(COUNTIFS(Items!$E:$E,J2905,Items!$F:$F,K2905)+COUNTIFS(Items!$J:$J,J2905,Items!$K:$K,K2905)+COUNTIFS(Items!$O:$O,J2905,Items!$P:$P,K2905)=1,0,1))</f>
        <v>0</v>
      </c>
      <c r="T2905" s="10" t="str">
        <f>IF(RepPF!$L$4=Lists!$E$2,Lists!$E$2,IF(RepPF!$L$4&lt;&gt;"",IF($C2905=RepPF!$L$4,RepPF!$L$4,0),Lists!$E$2))</f>
        <v>Все объекты</v>
      </c>
    </row>
    <row r="2906" spans="12:20" x14ac:dyDescent="0.25">
      <c r="L2906" s="1">
        <f>IF(OR(B2906=0,B2906=""),0,IF(COUNTIFS(Items!$E:$E,J2906,Items!$F:$F,K2906)+COUNTIFS(Items!$J:$J,J2906,Items!$K:$K,K2906)+COUNTIFS(Items!$O:$O,J2906,Items!$P:$P,K2906)=1,0,1))</f>
        <v>0</v>
      </c>
      <c r="T2906" s="10" t="str">
        <f>IF(RepPF!$L$4=Lists!$E$2,Lists!$E$2,IF(RepPF!$L$4&lt;&gt;"",IF($C2906=RepPF!$L$4,RepPF!$L$4,0),Lists!$E$2))</f>
        <v>Все объекты</v>
      </c>
    </row>
    <row r="2907" spans="12:20" x14ac:dyDescent="0.25">
      <c r="L2907" s="1">
        <f>IF(OR(B2907=0,B2907=""),0,IF(COUNTIFS(Items!$E:$E,J2907,Items!$F:$F,K2907)+COUNTIFS(Items!$J:$J,J2907,Items!$K:$K,K2907)+COUNTIFS(Items!$O:$O,J2907,Items!$P:$P,K2907)=1,0,1))</f>
        <v>0</v>
      </c>
      <c r="T2907" s="10" t="str">
        <f>IF(RepPF!$L$4=Lists!$E$2,Lists!$E$2,IF(RepPF!$L$4&lt;&gt;"",IF($C2907=RepPF!$L$4,RepPF!$L$4,0),Lists!$E$2))</f>
        <v>Все объекты</v>
      </c>
    </row>
    <row r="2908" spans="12:20" x14ac:dyDescent="0.25">
      <c r="L2908" s="1">
        <f>IF(OR(B2908=0,B2908=""),0,IF(COUNTIFS(Items!$E:$E,J2908,Items!$F:$F,K2908)+COUNTIFS(Items!$J:$J,J2908,Items!$K:$K,K2908)+COUNTIFS(Items!$O:$O,J2908,Items!$P:$P,K2908)=1,0,1))</f>
        <v>0</v>
      </c>
      <c r="T2908" s="10" t="str">
        <f>IF(RepPF!$L$4=Lists!$E$2,Lists!$E$2,IF(RepPF!$L$4&lt;&gt;"",IF($C2908=RepPF!$L$4,RepPF!$L$4,0),Lists!$E$2))</f>
        <v>Все объекты</v>
      </c>
    </row>
    <row r="2909" spans="12:20" x14ac:dyDescent="0.25">
      <c r="L2909" s="1">
        <f>IF(OR(B2909=0,B2909=""),0,IF(COUNTIFS(Items!$E:$E,J2909,Items!$F:$F,K2909)+COUNTIFS(Items!$J:$J,J2909,Items!$K:$K,K2909)+COUNTIFS(Items!$O:$O,J2909,Items!$P:$P,K2909)=1,0,1))</f>
        <v>0</v>
      </c>
      <c r="T2909" s="10" t="str">
        <f>IF(RepPF!$L$4=Lists!$E$2,Lists!$E$2,IF(RepPF!$L$4&lt;&gt;"",IF($C2909=RepPF!$L$4,RepPF!$L$4,0),Lists!$E$2))</f>
        <v>Все объекты</v>
      </c>
    </row>
    <row r="2910" spans="12:20" x14ac:dyDescent="0.25">
      <c r="L2910" s="1">
        <f>IF(OR(B2910=0,B2910=""),0,IF(COUNTIFS(Items!$E:$E,J2910,Items!$F:$F,K2910)+COUNTIFS(Items!$J:$J,J2910,Items!$K:$K,K2910)+COUNTIFS(Items!$O:$O,J2910,Items!$P:$P,K2910)=1,0,1))</f>
        <v>0</v>
      </c>
      <c r="T2910" s="10" t="str">
        <f>IF(RepPF!$L$4=Lists!$E$2,Lists!$E$2,IF(RepPF!$L$4&lt;&gt;"",IF($C2910=RepPF!$L$4,RepPF!$L$4,0),Lists!$E$2))</f>
        <v>Все объекты</v>
      </c>
    </row>
    <row r="2911" spans="12:20" x14ac:dyDescent="0.25">
      <c r="L2911" s="1">
        <f>IF(OR(B2911=0,B2911=""),0,IF(COUNTIFS(Items!$E:$E,J2911,Items!$F:$F,K2911)+COUNTIFS(Items!$J:$J,J2911,Items!$K:$K,K2911)+COUNTIFS(Items!$O:$O,J2911,Items!$P:$P,K2911)=1,0,1))</f>
        <v>0</v>
      </c>
      <c r="T2911" s="10" t="str">
        <f>IF(RepPF!$L$4=Lists!$E$2,Lists!$E$2,IF(RepPF!$L$4&lt;&gt;"",IF($C2911=RepPF!$L$4,RepPF!$L$4,0),Lists!$E$2))</f>
        <v>Все объекты</v>
      </c>
    </row>
    <row r="2912" spans="12:20" x14ac:dyDescent="0.25">
      <c r="L2912" s="1">
        <f>IF(OR(B2912=0,B2912=""),0,IF(COUNTIFS(Items!$E:$E,J2912,Items!$F:$F,K2912)+COUNTIFS(Items!$J:$J,J2912,Items!$K:$K,K2912)+COUNTIFS(Items!$O:$O,J2912,Items!$P:$P,K2912)=1,0,1))</f>
        <v>0</v>
      </c>
      <c r="T2912" s="10" t="str">
        <f>IF(RepPF!$L$4=Lists!$E$2,Lists!$E$2,IF(RepPF!$L$4&lt;&gt;"",IF($C2912=RepPF!$L$4,RepPF!$L$4,0),Lists!$E$2))</f>
        <v>Все объекты</v>
      </c>
    </row>
    <row r="2913" spans="12:20" x14ac:dyDescent="0.25">
      <c r="L2913" s="1">
        <f>IF(OR(B2913=0,B2913=""),0,IF(COUNTIFS(Items!$E:$E,J2913,Items!$F:$F,K2913)+COUNTIFS(Items!$J:$J,J2913,Items!$K:$K,K2913)+COUNTIFS(Items!$O:$O,J2913,Items!$P:$P,K2913)=1,0,1))</f>
        <v>0</v>
      </c>
      <c r="T2913" s="10" t="str">
        <f>IF(RepPF!$L$4=Lists!$E$2,Lists!$E$2,IF(RepPF!$L$4&lt;&gt;"",IF($C2913=RepPF!$L$4,RepPF!$L$4,0),Lists!$E$2))</f>
        <v>Все объекты</v>
      </c>
    </row>
    <row r="2914" spans="12:20" x14ac:dyDescent="0.25">
      <c r="L2914" s="1">
        <f>IF(OR(B2914=0,B2914=""),0,IF(COUNTIFS(Items!$E:$E,J2914,Items!$F:$F,K2914)+COUNTIFS(Items!$J:$J,J2914,Items!$K:$K,K2914)+COUNTIFS(Items!$O:$O,J2914,Items!$P:$P,K2914)=1,0,1))</f>
        <v>0</v>
      </c>
      <c r="T2914" s="10" t="str">
        <f>IF(RepPF!$L$4=Lists!$E$2,Lists!$E$2,IF(RepPF!$L$4&lt;&gt;"",IF($C2914=RepPF!$L$4,RepPF!$L$4,0),Lists!$E$2))</f>
        <v>Все объекты</v>
      </c>
    </row>
    <row r="2915" spans="12:20" x14ac:dyDescent="0.25">
      <c r="L2915" s="1">
        <f>IF(OR(B2915=0,B2915=""),0,IF(COUNTIFS(Items!$E:$E,J2915,Items!$F:$F,K2915)+COUNTIFS(Items!$J:$J,J2915,Items!$K:$K,K2915)+COUNTIFS(Items!$O:$O,J2915,Items!$P:$P,K2915)=1,0,1))</f>
        <v>0</v>
      </c>
      <c r="T2915" s="10" t="str">
        <f>IF(RepPF!$L$4=Lists!$E$2,Lists!$E$2,IF(RepPF!$L$4&lt;&gt;"",IF($C2915=RepPF!$L$4,RepPF!$L$4,0),Lists!$E$2))</f>
        <v>Все объекты</v>
      </c>
    </row>
    <row r="2916" spans="12:20" x14ac:dyDescent="0.25">
      <c r="L2916" s="1">
        <f>IF(OR(B2916=0,B2916=""),0,IF(COUNTIFS(Items!$E:$E,J2916,Items!$F:$F,K2916)+COUNTIFS(Items!$J:$J,J2916,Items!$K:$K,K2916)+COUNTIFS(Items!$O:$O,J2916,Items!$P:$P,K2916)=1,0,1))</f>
        <v>0</v>
      </c>
      <c r="T2916" s="10" t="str">
        <f>IF(RepPF!$L$4=Lists!$E$2,Lists!$E$2,IF(RepPF!$L$4&lt;&gt;"",IF($C2916=RepPF!$L$4,RepPF!$L$4,0),Lists!$E$2))</f>
        <v>Все объекты</v>
      </c>
    </row>
    <row r="2917" spans="12:20" x14ac:dyDescent="0.25">
      <c r="L2917" s="1">
        <f>IF(OR(B2917=0,B2917=""),0,IF(COUNTIFS(Items!$E:$E,J2917,Items!$F:$F,K2917)+COUNTIFS(Items!$J:$J,J2917,Items!$K:$K,K2917)+COUNTIFS(Items!$O:$O,J2917,Items!$P:$P,K2917)=1,0,1))</f>
        <v>0</v>
      </c>
      <c r="T2917" s="10" t="str">
        <f>IF(RepPF!$L$4=Lists!$E$2,Lists!$E$2,IF(RepPF!$L$4&lt;&gt;"",IF($C2917=RepPF!$L$4,RepPF!$L$4,0),Lists!$E$2))</f>
        <v>Все объекты</v>
      </c>
    </row>
    <row r="2918" spans="12:20" x14ac:dyDescent="0.25">
      <c r="L2918" s="1">
        <f>IF(OR(B2918=0,B2918=""),0,IF(COUNTIFS(Items!$E:$E,J2918,Items!$F:$F,K2918)+COUNTIFS(Items!$J:$J,J2918,Items!$K:$K,K2918)+COUNTIFS(Items!$O:$O,J2918,Items!$P:$P,K2918)=1,0,1))</f>
        <v>0</v>
      </c>
      <c r="T2918" s="10" t="str">
        <f>IF(RepPF!$L$4=Lists!$E$2,Lists!$E$2,IF(RepPF!$L$4&lt;&gt;"",IF($C2918=RepPF!$L$4,RepPF!$L$4,0),Lists!$E$2))</f>
        <v>Все объекты</v>
      </c>
    </row>
    <row r="2919" spans="12:20" x14ac:dyDescent="0.25">
      <c r="L2919" s="1">
        <f>IF(OR(B2919=0,B2919=""),0,IF(COUNTIFS(Items!$E:$E,J2919,Items!$F:$F,K2919)+COUNTIFS(Items!$J:$J,J2919,Items!$K:$K,K2919)+COUNTIFS(Items!$O:$O,J2919,Items!$P:$P,K2919)=1,0,1))</f>
        <v>0</v>
      </c>
      <c r="T2919" s="10" t="str">
        <f>IF(RepPF!$L$4=Lists!$E$2,Lists!$E$2,IF(RepPF!$L$4&lt;&gt;"",IF($C2919=RepPF!$L$4,RepPF!$L$4,0),Lists!$E$2))</f>
        <v>Все объекты</v>
      </c>
    </row>
    <row r="2920" spans="12:20" x14ac:dyDescent="0.25">
      <c r="L2920" s="1">
        <f>IF(OR(B2920=0,B2920=""),0,IF(COUNTIFS(Items!$E:$E,J2920,Items!$F:$F,K2920)+COUNTIFS(Items!$J:$J,J2920,Items!$K:$K,K2920)+COUNTIFS(Items!$O:$O,J2920,Items!$P:$P,K2920)=1,0,1))</f>
        <v>0</v>
      </c>
      <c r="T2920" s="10" t="str">
        <f>IF(RepPF!$L$4=Lists!$E$2,Lists!$E$2,IF(RepPF!$L$4&lt;&gt;"",IF($C2920=RepPF!$L$4,RepPF!$L$4,0),Lists!$E$2))</f>
        <v>Все объекты</v>
      </c>
    </row>
    <row r="2921" spans="12:20" x14ac:dyDescent="0.25">
      <c r="L2921" s="1">
        <f>IF(OR(B2921=0,B2921=""),0,IF(COUNTIFS(Items!$E:$E,J2921,Items!$F:$F,K2921)+COUNTIFS(Items!$J:$J,J2921,Items!$K:$K,K2921)+COUNTIFS(Items!$O:$O,J2921,Items!$P:$P,K2921)=1,0,1))</f>
        <v>0</v>
      </c>
      <c r="T2921" s="10" t="str">
        <f>IF(RepPF!$L$4=Lists!$E$2,Lists!$E$2,IF(RepPF!$L$4&lt;&gt;"",IF($C2921=RepPF!$L$4,RepPF!$L$4,0),Lists!$E$2))</f>
        <v>Все объекты</v>
      </c>
    </row>
    <row r="2922" spans="12:20" x14ac:dyDescent="0.25">
      <c r="L2922" s="1">
        <f>IF(OR(B2922=0,B2922=""),0,IF(COUNTIFS(Items!$E:$E,J2922,Items!$F:$F,K2922)+COUNTIFS(Items!$J:$J,J2922,Items!$K:$K,K2922)+COUNTIFS(Items!$O:$O,J2922,Items!$P:$P,K2922)=1,0,1))</f>
        <v>0</v>
      </c>
      <c r="T2922" s="10" t="str">
        <f>IF(RepPF!$L$4=Lists!$E$2,Lists!$E$2,IF(RepPF!$L$4&lt;&gt;"",IF($C2922=RepPF!$L$4,RepPF!$L$4,0),Lists!$E$2))</f>
        <v>Все объекты</v>
      </c>
    </row>
    <row r="2923" spans="12:20" x14ac:dyDescent="0.25">
      <c r="L2923" s="1">
        <f>IF(OR(B2923=0,B2923=""),0,IF(COUNTIFS(Items!$E:$E,J2923,Items!$F:$F,K2923)+COUNTIFS(Items!$J:$J,J2923,Items!$K:$K,K2923)+COUNTIFS(Items!$O:$O,J2923,Items!$P:$P,K2923)=1,0,1))</f>
        <v>0</v>
      </c>
      <c r="T2923" s="10" t="str">
        <f>IF(RepPF!$L$4=Lists!$E$2,Lists!$E$2,IF(RepPF!$L$4&lt;&gt;"",IF($C2923=RepPF!$L$4,RepPF!$L$4,0),Lists!$E$2))</f>
        <v>Все объекты</v>
      </c>
    </row>
    <row r="2924" spans="12:20" x14ac:dyDescent="0.25">
      <c r="L2924" s="1">
        <f>IF(OR(B2924=0,B2924=""),0,IF(COUNTIFS(Items!$E:$E,J2924,Items!$F:$F,K2924)+COUNTIFS(Items!$J:$J,J2924,Items!$K:$K,K2924)+COUNTIFS(Items!$O:$O,J2924,Items!$P:$P,K2924)=1,0,1))</f>
        <v>0</v>
      </c>
      <c r="T2924" s="10" t="str">
        <f>IF(RepPF!$L$4=Lists!$E$2,Lists!$E$2,IF(RepPF!$L$4&lt;&gt;"",IF($C2924=RepPF!$L$4,RepPF!$L$4,0),Lists!$E$2))</f>
        <v>Все объекты</v>
      </c>
    </row>
    <row r="2925" spans="12:20" x14ac:dyDescent="0.25">
      <c r="L2925" s="1">
        <f>IF(OR(B2925=0,B2925=""),0,IF(COUNTIFS(Items!$E:$E,J2925,Items!$F:$F,K2925)+COUNTIFS(Items!$J:$J,J2925,Items!$K:$K,K2925)+COUNTIFS(Items!$O:$O,J2925,Items!$P:$P,K2925)=1,0,1))</f>
        <v>0</v>
      </c>
      <c r="T2925" s="10" t="str">
        <f>IF(RepPF!$L$4=Lists!$E$2,Lists!$E$2,IF(RepPF!$L$4&lt;&gt;"",IF($C2925=RepPF!$L$4,RepPF!$L$4,0),Lists!$E$2))</f>
        <v>Все объекты</v>
      </c>
    </row>
    <row r="2926" spans="12:20" x14ac:dyDescent="0.25">
      <c r="L2926" s="1">
        <f>IF(OR(B2926=0,B2926=""),0,IF(COUNTIFS(Items!$E:$E,J2926,Items!$F:$F,K2926)+COUNTIFS(Items!$J:$J,J2926,Items!$K:$K,K2926)+COUNTIFS(Items!$O:$O,J2926,Items!$P:$P,K2926)=1,0,1))</f>
        <v>0</v>
      </c>
      <c r="T2926" s="10" t="str">
        <f>IF(RepPF!$L$4=Lists!$E$2,Lists!$E$2,IF(RepPF!$L$4&lt;&gt;"",IF($C2926=RepPF!$L$4,RepPF!$L$4,0),Lists!$E$2))</f>
        <v>Все объекты</v>
      </c>
    </row>
    <row r="2927" spans="12:20" x14ac:dyDescent="0.25">
      <c r="L2927" s="1">
        <f>IF(OR(B2927=0,B2927=""),0,IF(COUNTIFS(Items!$E:$E,J2927,Items!$F:$F,K2927)+COUNTIFS(Items!$J:$J,J2927,Items!$K:$K,K2927)+COUNTIFS(Items!$O:$O,J2927,Items!$P:$P,K2927)=1,0,1))</f>
        <v>0</v>
      </c>
      <c r="T2927" s="10" t="str">
        <f>IF(RepPF!$L$4=Lists!$E$2,Lists!$E$2,IF(RepPF!$L$4&lt;&gt;"",IF($C2927=RepPF!$L$4,RepPF!$L$4,0),Lists!$E$2))</f>
        <v>Все объекты</v>
      </c>
    </row>
    <row r="2928" spans="12:20" x14ac:dyDescent="0.25">
      <c r="L2928" s="1">
        <f>IF(OR(B2928=0,B2928=""),0,IF(COUNTIFS(Items!$E:$E,J2928,Items!$F:$F,K2928)+COUNTIFS(Items!$J:$J,J2928,Items!$K:$K,K2928)+COUNTIFS(Items!$O:$O,J2928,Items!$P:$P,K2928)=1,0,1))</f>
        <v>0</v>
      </c>
      <c r="T2928" s="10" t="str">
        <f>IF(RepPF!$L$4=Lists!$E$2,Lists!$E$2,IF(RepPF!$L$4&lt;&gt;"",IF($C2928=RepPF!$L$4,RepPF!$L$4,0),Lists!$E$2))</f>
        <v>Все объекты</v>
      </c>
    </row>
    <row r="2929" spans="12:20" x14ac:dyDescent="0.25">
      <c r="L2929" s="1">
        <f>IF(OR(B2929=0,B2929=""),0,IF(COUNTIFS(Items!$E:$E,J2929,Items!$F:$F,K2929)+COUNTIFS(Items!$J:$J,J2929,Items!$K:$K,K2929)+COUNTIFS(Items!$O:$O,J2929,Items!$P:$P,K2929)=1,0,1))</f>
        <v>0</v>
      </c>
      <c r="T2929" s="10" t="str">
        <f>IF(RepPF!$L$4=Lists!$E$2,Lists!$E$2,IF(RepPF!$L$4&lt;&gt;"",IF($C2929=RepPF!$L$4,RepPF!$L$4,0),Lists!$E$2))</f>
        <v>Все объекты</v>
      </c>
    </row>
    <row r="2930" spans="12:20" x14ac:dyDescent="0.25">
      <c r="L2930" s="1">
        <f>IF(OR(B2930=0,B2930=""),0,IF(COUNTIFS(Items!$E:$E,J2930,Items!$F:$F,K2930)+COUNTIFS(Items!$J:$J,J2930,Items!$K:$K,K2930)+COUNTIFS(Items!$O:$O,J2930,Items!$P:$P,K2930)=1,0,1))</f>
        <v>0</v>
      </c>
      <c r="T2930" s="10" t="str">
        <f>IF(RepPF!$L$4=Lists!$E$2,Lists!$E$2,IF(RepPF!$L$4&lt;&gt;"",IF($C2930=RepPF!$L$4,RepPF!$L$4,0),Lists!$E$2))</f>
        <v>Все объекты</v>
      </c>
    </row>
    <row r="2931" spans="12:20" x14ac:dyDescent="0.25">
      <c r="L2931" s="1">
        <f>IF(OR(B2931=0,B2931=""),0,IF(COUNTIFS(Items!$E:$E,J2931,Items!$F:$F,K2931)+COUNTIFS(Items!$J:$J,J2931,Items!$K:$K,K2931)+COUNTIFS(Items!$O:$O,J2931,Items!$P:$P,K2931)=1,0,1))</f>
        <v>0</v>
      </c>
      <c r="T2931" s="10" t="str">
        <f>IF(RepPF!$L$4=Lists!$E$2,Lists!$E$2,IF(RepPF!$L$4&lt;&gt;"",IF($C2931=RepPF!$L$4,RepPF!$L$4,0),Lists!$E$2))</f>
        <v>Все объекты</v>
      </c>
    </row>
    <row r="2932" spans="12:20" x14ac:dyDescent="0.25">
      <c r="L2932" s="1">
        <f>IF(OR(B2932=0,B2932=""),0,IF(COUNTIFS(Items!$E:$E,J2932,Items!$F:$F,K2932)+COUNTIFS(Items!$J:$J,J2932,Items!$K:$K,K2932)+COUNTIFS(Items!$O:$O,J2932,Items!$P:$P,K2932)=1,0,1))</f>
        <v>0</v>
      </c>
      <c r="T2932" s="10" t="str">
        <f>IF(RepPF!$L$4=Lists!$E$2,Lists!$E$2,IF(RepPF!$L$4&lt;&gt;"",IF($C2932=RepPF!$L$4,RepPF!$L$4,0),Lists!$E$2))</f>
        <v>Все объекты</v>
      </c>
    </row>
    <row r="2933" spans="12:20" x14ac:dyDescent="0.25">
      <c r="L2933" s="1">
        <f>IF(OR(B2933=0,B2933=""),0,IF(COUNTIFS(Items!$E:$E,J2933,Items!$F:$F,K2933)+COUNTIFS(Items!$J:$J,J2933,Items!$K:$K,K2933)+COUNTIFS(Items!$O:$O,J2933,Items!$P:$P,K2933)=1,0,1))</f>
        <v>0</v>
      </c>
      <c r="T2933" s="10" t="str">
        <f>IF(RepPF!$L$4=Lists!$E$2,Lists!$E$2,IF(RepPF!$L$4&lt;&gt;"",IF($C2933=RepPF!$L$4,RepPF!$L$4,0),Lists!$E$2))</f>
        <v>Все объекты</v>
      </c>
    </row>
    <row r="2934" spans="12:20" x14ac:dyDescent="0.25">
      <c r="L2934" s="1">
        <f>IF(OR(B2934=0,B2934=""),0,IF(COUNTIFS(Items!$E:$E,J2934,Items!$F:$F,K2934)+COUNTIFS(Items!$J:$J,J2934,Items!$K:$K,K2934)+COUNTIFS(Items!$O:$O,J2934,Items!$P:$P,K2934)=1,0,1))</f>
        <v>0</v>
      </c>
      <c r="T2934" s="10" t="str">
        <f>IF(RepPF!$L$4=Lists!$E$2,Lists!$E$2,IF(RepPF!$L$4&lt;&gt;"",IF($C2934=RepPF!$L$4,RepPF!$L$4,0),Lists!$E$2))</f>
        <v>Все объекты</v>
      </c>
    </row>
    <row r="2935" spans="12:20" x14ac:dyDescent="0.25">
      <c r="L2935" s="1">
        <f>IF(OR(B2935=0,B2935=""),0,IF(COUNTIFS(Items!$E:$E,J2935,Items!$F:$F,K2935)+COUNTIFS(Items!$J:$J,J2935,Items!$K:$K,K2935)+COUNTIFS(Items!$O:$O,J2935,Items!$P:$P,K2935)=1,0,1))</f>
        <v>0</v>
      </c>
      <c r="T2935" s="10" t="str">
        <f>IF(RepPF!$L$4=Lists!$E$2,Lists!$E$2,IF(RepPF!$L$4&lt;&gt;"",IF($C2935=RepPF!$L$4,RepPF!$L$4,0),Lists!$E$2))</f>
        <v>Все объекты</v>
      </c>
    </row>
    <row r="2936" spans="12:20" x14ac:dyDescent="0.25">
      <c r="L2936" s="1">
        <f>IF(OR(B2936=0,B2936=""),0,IF(COUNTIFS(Items!$E:$E,J2936,Items!$F:$F,K2936)+COUNTIFS(Items!$J:$J,J2936,Items!$K:$K,K2936)+COUNTIFS(Items!$O:$O,J2936,Items!$P:$P,K2936)=1,0,1))</f>
        <v>0</v>
      </c>
      <c r="T2936" s="10" t="str">
        <f>IF(RepPF!$L$4=Lists!$E$2,Lists!$E$2,IF(RepPF!$L$4&lt;&gt;"",IF($C2936=RepPF!$L$4,RepPF!$L$4,0),Lists!$E$2))</f>
        <v>Все объекты</v>
      </c>
    </row>
    <row r="2937" spans="12:20" x14ac:dyDescent="0.25">
      <c r="L2937" s="1">
        <f>IF(OR(B2937=0,B2937=""),0,IF(COUNTIFS(Items!$E:$E,J2937,Items!$F:$F,K2937)+COUNTIFS(Items!$J:$J,J2937,Items!$K:$K,K2937)+COUNTIFS(Items!$O:$O,J2937,Items!$P:$P,K2937)=1,0,1))</f>
        <v>0</v>
      </c>
      <c r="T2937" s="10" t="str">
        <f>IF(RepPF!$L$4=Lists!$E$2,Lists!$E$2,IF(RepPF!$L$4&lt;&gt;"",IF($C2937=RepPF!$L$4,RepPF!$L$4,0),Lists!$E$2))</f>
        <v>Все объекты</v>
      </c>
    </row>
    <row r="2938" spans="12:20" x14ac:dyDescent="0.25">
      <c r="L2938" s="1">
        <f>IF(OR(B2938=0,B2938=""),0,IF(COUNTIFS(Items!$E:$E,J2938,Items!$F:$F,K2938)+COUNTIFS(Items!$J:$J,J2938,Items!$K:$K,K2938)+COUNTIFS(Items!$O:$O,J2938,Items!$P:$P,K2938)=1,0,1))</f>
        <v>0</v>
      </c>
      <c r="T2938" s="10" t="str">
        <f>IF(RepPF!$L$4=Lists!$E$2,Lists!$E$2,IF(RepPF!$L$4&lt;&gt;"",IF($C2938=RepPF!$L$4,RepPF!$L$4,0),Lists!$E$2))</f>
        <v>Все объекты</v>
      </c>
    </row>
    <row r="2939" spans="12:20" x14ac:dyDescent="0.25">
      <c r="L2939" s="1">
        <f>IF(OR(B2939=0,B2939=""),0,IF(COUNTIFS(Items!$E:$E,J2939,Items!$F:$F,K2939)+COUNTIFS(Items!$J:$J,J2939,Items!$K:$K,K2939)+COUNTIFS(Items!$O:$O,J2939,Items!$P:$P,K2939)=1,0,1))</f>
        <v>0</v>
      </c>
      <c r="T2939" s="10" t="str">
        <f>IF(RepPF!$L$4=Lists!$E$2,Lists!$E$2,IF(RepPF!$L$4&lt;&gt;"",IF($C2939=RepPF!$L$4,RepPF!$L$4,0),Lists!$E$2))</f>
        <v>Все объекты</v>
      </c>
    </row>
    <row r="2940" spans="12:20" x14ac:dyDescent="0.25">
      <c r="L2940" s="1">
        <f>IF(OR(B2940=0,B2940=""),0,IF(COUNTIFS(Items!$E:$E,J2940,Items!$F:$F,K2940)+COUNTIFS(Items!$J:$J,J2940,Items!$K:$K,K2940)+COUNTIFS(Items!$O:$O,J2940,Items!$P:$P,K2940)=1,0,1))</f>
        <v>0</v>
      </c>
      <c r="T2940" s="10" t="str">
        <f>IF(RepPF!$L$4=Lists!$E$2,Lists!$E$2,IF(RepPF!$L$4&lt;&gt;"",IF($C2940=RepPF!$L$4,RepPF!$L$4,0),Lists!$E$2))</f>
        <v>Все объекты</v>
      </c>
    </row>
    <row r="2941" spans="12:20" x14ac:dyDescent="0.25">
      <c r="L2941" s="1">
        <f>IF(OR(B2941=0,B2941=""),0,IF(COUNTIFS(Items!$E:$E,J2941,Items!$F:$F,K2941)+COUNTIFS(Items!$J:$J,J2941,Items!$K:$K,K2941)+COUNTIFS(Items!$O:$O,J2941,Items!$P:$P,K2941)=1,0,1))</f>
        <v>0</v>
      </c>
      <c r="T2941" s="10" t="str">
        <f>IF(RepPF!$L$4=Lists!$E$2,Lists!$E$2,IF(RepPF!$L$4&lt;&gt;"",IF($C2941=RepPF!$L$4,RepPF!$L$4,0),Lists!$E$2))</f>
        <v>Все объекты</v>
      </c>
    </row>
    <row r="2942" spans="12:20" x14ac:dyDescent="0.25">
      <c r="L2942" s="1">
        <f>IF(OR(B2942=0,B2942=""),0,IF(COUNTIFS(Items!$E:$E,J2942,Items!$F:$F,K2942)+COUNTIFS(Items!$J:$J,J2942,Items!$K:$K,K2942)+COUNTIFS(Items!$O:$O,J2942,Items!$P:$P,K2942)=1,0,1))</f>
        <v>0</v>
      </c>
      <c r="T2942" s="10" t="str">
        <f>IF(RepPF!$L$4=Lists!$E$2,Lists!$E$2,IF(RepPF!$L$4&lt;&gt;"",IF($C2942=RepPF!$L$4,RepPF!$L$4,0),Lists!$E$2))</f>
        <v>Все объекты</v>
      </c>
    </row>
    <row r="2943" spans="12:20" x14ac:dyDescent="0.25">
      <c r="L2943" s="1">
        <f>IF(OR(B2943=0,B2943=""),0,IF(COUNTIFS(Items!$E:$E,J2943,Items!$F:$F,K2943)+COUNTIFS(Items!$J:$J,J2943,Items!$K:$K,K2943)+COUNTIFS(Items!$O:$O,J2943,Items!$P:$P,K2943)=1,0,1))</f>
        <v>0</v>
      </c>
      <c r="T2943" s="10" t="str">
        <f>IF(RepPF!$L$4=Lists!$E$2,Lists!$E$2,IF(RepPF!$L$4&lt;&gt;"",IF($C2943=RepPF!$L$4,RepPF!$L$4,0),Lists!$E$2))</f>
        <v>Все объекты</v>
      </c>
    </row>
    <row r="2944" spans="12:20" x14ac:dyDescent="0.25">
      <c r="L2944" s="1">
        <f>IF(OR(B2944=0,B2944=""),0,IF(COUNTIFS(Items!$E:$E,J2944,Items!$F:$F,K2944)+COUNTIFS(Items!$J:$J,J2944,Items!$K:$K,K2944)+COUNTIFS(Items!$O:$O,J2944,Items!$P:$P,K2944)=1,0,1))</f>
        <v>0</v>
      </c>
      <c r="T2944" s="10" t="str">
        <f>IF(RepPF!$L$4=Lists!$E$2,Lists!$E$2,IF(RepPF!$L$4&lt;&gt;"",IF($C2944=RepPF!$L$4,RepPF!$L$4,0),Lists!$E$2))</f>
        <v>Все объекты</v>
      </c>
    </row>
    <row r="2945" spans="12:20" x14ac:dyDescent="0.25">
      <c r="L2945" s="1">
        <f>IF(OR(B2945=0,B2945=""),0,IF(COUNTIFS(Items!$E:$E,J2945,Items!$F:$F,K2945)+COUNTIFS(Items!$J:$J,J2945,Items!$K:$K,K2945)+COUNTIFS(Items!$O:$O,J2945,Items!$P:$P,K2945)=1,0,1))</f>
        <v>0</v>
      </c>
      <c r="T2945" s="10" t="str">
        <f>IF(RepPF!$L$4=Lists!$E$2,Lists!$E$2,IF(RepPF!$L$4&lt;&gt;"",IF($C2945=RepPF!$L$4,RepPF!$L$4,0),Lists!$E$2))</f>
        <v>Все объекты</v>
      </c>
    </row>
    <row r="2946" spans="12:20" x14ac:dyDescent="0.25">
      <c r="L2946" s="1">
        <f>IF(OR(B2946=0,B2946=""),0,IF(COUNTIFS(Items!$E:$E,J2946,Items!$F:$F,K2946)+COUNTIFS(Items!$J:$J,J2946,Items!$K:$K,K2946)+COUNTIFS(Items!$O:$O,J2946,Items!$P:$P,K2946)=1,0,1))</f>
        <v>0</v>
      </c>
      <c r="T2946" s="10" t="str">
        <f>IF(RepPF!$L$4=Lists!$E$2,Lists!$E$2,IF(RepPF!$L$4&lt;&gt;"",IF($C2946=RepPF!$L$4,RepPF!$L$4,0),Lists!$E$2))</f>
        <v>Все объекты</v>
      </c>
    </row>
    <row r="2947" spans="12:20" x14ac:dyDescent="0.25">
      <c r="L2947" s="1">
        <f>IF(OR(B2947=0,B2947=""),0,IF(COUNTIFS(Items!$E:$E,J2947,Items!$F:$F,K2947)+COUNTIFS(Items!$J:$J,J2947,Items!$K:$K,K2947)+COUNTIFS(Items!$O:$O,J2947,Items!$P:$P,K2947)=1,0,1))</f>
        <v>0</v>
      </c>
      <c r="T2947" s="10" t="str">
        <f>IF(RepPF!$L$4=Lists!$E$2,Lists!$E$2,IF(RepPF!$L$4&lt;&gt;"",IF($C2947=RepPF!$L$4,RepPF!$L$4,0),Lists!$E$2))</f>
        <v>Все объекты</v>
      </c>
    </row>
    <row r="2948" spans="12:20" x14ac:dyDescent="0.25">
      <c r="L2948" s="1">
        <f>IF(OR(B2948=0,B2948=""),0,IF(COUNTIFS(Items!$E:$E,J2948,Items!$F:$F,K2948)+COUNTIFS(Items!$J:$J,J2948,Items!$K:$K,K2948)+COUNTIFS(Items!$O:$O,J2948,Items!$P:$P,K2948)=1,0,1))</f>
        <v>0</v>
      </c>
      <c r="T2948" s="10" t="str">
        <f>IF(RepPF!$L$4=Lists!$E$2,Lists!$E$2,IF(RepPF!$L$4&lt;&gt;"",IF($C2948=RepPF!$L$4,RepPF!$L$4,0),Lists!$E$2))</f>
        <v>Все объекты</v>
      </c>
    </row>
    <row r="2949" spans="12:20" x14ac:dyDescent="0.25">
      <c r="L2949" s="1">
        <f>IF(OR(B2949=0,B2949=""),0,IF(COUNTIFS(Items!$E:$E,J2949,Items!$F:$F,K2949)+COUNTIFS(Items!$J:$J,J2949,Items!$K:$K,K2949)+COUNTIFS(Items!$O:$O,J2949,Items!$P:$P,K2949)=1,0,1))</f>
        <v>0</v>
      </c>
      <c r="T2949" s="10" t="str">
        <f>IF(RepPF!$L$4=Lists!$E$2,Lists!$E$2,IF(RepPF!$L$4&lt;&gt;"",IF($C2949=RepPF!$L$4,RepPF!$L$4,0),Lists!$E$2))</f>
        <v>Все объекты</v>
      </c>
    </row>
    <row r="2950" spans="12:20" x14ac:dyDescent="0.25">
      <c r="L2950" s="1">
        <f>IF(OR(B2950=0,B2950=""),0,IF(COUNTIFS(Items!$E:$E,J2950,Items!$F:$F,K2950)+COUNTIFS(Items!$J:$J,J2950,Items!$K:$K,K2950)+COUNTIFS(Items!$O:$O,J2950,Items!$P:$P,K2950)=1,0,1))</f>
        <v>0</v>
      </c>
      <c r="T2950" s="10" t="str">
        <f>IF(RepPF!$L$4=Lists!$E$2,Lists!$E$2,IF(RepPF!$L$4&lt;&gt;"",IF($C2950=RepPF!$L$4,RepPF!$L$4,0),Lists!$E$2))</f>
        <v>Все объекты</v>
      </c>
    </row>
    <row r="2951" spans="12:20" x14ac:dyDescent="0.25">
      <c r="L2951" s="1">
        <f>IF(OR(B2951=0,B2951=""),0,IF(COUNTIFS(Items!$E:$E,J2951,Items!$F:$F,K2951)+COUNTIFS(Items!$J:$J,J2951,Items!$K:$K,K2951)+COUNTIFS(Items!$O:$O,J2951,Items!$P:$P,K2951)=1,0,1))</f>
        <v>0</v>
      </c>
      <c r="T2951" s="10" t="str">
        <f>IF(RepPF!$L$4=Lists!$E$2,Lists!$E$2,IF(RepPF!$L$4&lt;&gt;"",IF($C2951=RepPF!$L$4,RepPF!$L$4,0),Lists!$E$2))</f>
        <v>Все объекты</v>
      </c>
    </row>
    <row r="2952" spans="12:20" x14ac:dyDescent="0.25">
      <c r="L2952" s="1">
        <f>IF(OR(B2952=0,B2952=""),0,IF(COUNTIFS(Items!$E:$E,J2952,Items!$F:$F,K2952)+COUNTIFS(Items!$J:$J,J2952,Items!$K:$K,K2952)+COUNTIFS(Items!$O:$O,J2952,Items!$P:$P,K2952)=1,0,1))</f>
        <v>0</v>
      </c>
      <c r="T2952" s="10" t="str">
        <f>IF(RepPF!$L$4=Lists!$E$2,Lists!$E$2,IF(RepPF!$L$4&lt;&gt;"",IF($C2952=RepPF!$L$4,RepPF!$L$4,0),Lists!$E$2))</f>
        <v>Все объекты</v>
      </c>
    </row>
    <row r="2953" spans="12:20" x14ac:dyDescent="0.25">
      <c r="L2953" s="1">
        <f>IF(OR(B2953=0,B2953=""),0,IF(COUNTIFS(Items!$E:$E,J2953,Items!$F:$F,K2953)+COUNTIFS(Items!$J:$J,J2953,Items!$K:$K,K2953)+COUNTIFS(Items!$O:$O,J2953,Items!$P:$P,K2953)=1,0,1))</f>
        <v>0</v>
      </c>
      <c r="T2953" s="10" t="str">
        <f>IF(RepPF!$L$4=Lists!$E$2,Lists!$E$2,IF(RepPF!$L$4&lt;&gt;"",IF($C2953=RepPF!$L$4,RepPF!$L$4,0),Lists!$E$2))</f>
        <v>Все объекты</v>
      </c>
    </row>
    <row r="2954" spans="12:20" x14ac:dyDescent="0.25">
      <c r="L2954" s="1">
        <f>IF(OR(B2954=0,B2954=""),0,IF(COUNTIFS(Items!$E:$E,J2954,Items!$F:$F,K2954)+COUNTIFS(Items!$J:$J,J2954,Items!$K:$K,K2954)+COUNTIFS(Items!$O:$O,J2954,Items!$P:$P,K2954)=1,0,1))</f>
        <v>0</v>
      </c>
      <c r="T2954" s="10" t="str">
        <f>IF(RepPF!$L$4=Lists!$E$2,Lists!$E$2,IF(RepPF!$L$4&lt;&gt;"",IF($C2954=RepPF!$L$4,RepPF!$L$4,0),Lists!$E$2))</f>
        <v>Все объекты</v>
      </c>
    </row>
    <row r="2955" spans="12:20" x14ac:dyDescent="0.25">
      <c r="L2955" s="1">
        <f>IF(OR(B2955=0,B2955=""),0,IF(COUNTIFS(Items!$E:$E,J2955,Items!$F:$F,K2955)+COUNTIFS(Items!$J:$J,J2955,Items!$K:$K,K2955)+COUNTIFS(Items!$O:$O,J2955,Items!$P:$P,K2955)=1,0,1))</f>
        <v>0</v>
      </c>
      <c r="T2955" s="10" t="str">
        <f>IF(RepPF!$L$4=Lists!$E$2,Lists!$E$2,IF(RepPF!$L$4&lt;&gt;"",IF($C2955=RepPF!$L$4,RepPF!$L$4,0),Lists!$E$2))</f>
        <v>Все объекты</v>
      </c>
    </row>
    <row r="2956" spans="12:20" x14ac:dyDescent="0.25">
      <c r="L2956" s="1">
        <f>IF(OR(B2956=0,B2956=""),0,IF(COUNTIFS(Items!$E:$E,J2956,Items!$F:$F,K2956)+COUNTIFS(Items!$J:$J,J2956,Items!$K:$K,K2956)+COUNTIFS(Items!$O:$O,J2956,Items!$P:$P,K2956)=1,0,1))</f>
        <v>0</v>
      </c>
      <c r="T2956" s="10" t="str">
        <f>IF(RepPF!$L$4=Lists!$E$2,Lists!$E$2,IF(RepPF!$L$4&lt;&gt;"",IF($C2956=RepPF!$L$4,RepPF!$L$4,0),Lists!$E$2))</f>
        <v>Все объекты</v>
      </c>
    </row>
    <row r="2957" spans="12:20" x14ac:dyDescent="0.25">
      <c r="L2957" s="1">
        <f>IF(OR(B2957=0,B2957=""),0,IF(COUNTIFS(Items!$E:$E,J2957,Items!$F:$F,K2957)+COUNTIFS(Items!$J:$J,J2957,Items!$K:$K,K2957)+COUNTIFS(Items!$O:$O,J2957,Items!$P:$P,K2957)=1,0,1))</f>
        <v>0</v>
      </c>
      <c r="T2957" s="10" t="str">
        <f>IF(RepPF!$L$4=Lists!$E$2,Lists!$E$2,IF(RepPF!$L$4&lt;&gt;"",IF($C2957=RepPF!$L$4,RepPF!$L$4,0),Lists!$E$2))</f>
        <v>Все объекты</v>
      </c>
    </row>
    <row r="2958" spans="12:20" x14ac:dyDescent="0.25">
      <c r="L2958" s="1">
        <f>IF(OR(B2958=0,B2958=""),0,IF(COUNTIFS(Items!$E:$E,J2958,Items!$F:$F,K2958)+COUNTIFS(Items!$J:$J,J2958,Items!$K:$K,K2958)+COUNTIFS(Items!$O:$O,J2958,Items!$P:$P,K2958)=1,0,1))</f>
        <v>0</v>
      </c>
      <c r="T2958" s="10" t="str">
        <f>IF(RepPF!$L$4=Lists!$E$2,Lists!$E$2,IF(RepPF!$L$4&lt;&gt;"",IF($C2958=RepPF!$L$4,RepPF!$L$4,0),Lists!$E$2))</f>
        <v>Все объекты</v>
      </c>
    </row>
    <row r="2959" spans="12:20" x14ac:dyDescent="0.25">
      <c r="L2959" s="1">
        <f>IF(OR(B2959=0,B2959=""),0,IF(COUNTIFS(Items!$E:$E,J2959,Items!$F:$F,K2959)+COUNTIFS(Items!$J:$J,J2959,Items!$K:$K,K2959)+COUNTIFS(Items!$O:$O,J2959,Items!$P:$P,K2959)=1,0,1))</f>
        <v>0</v>
      </c>
      <c r="T2959" s="10" t="str">
        <f>IF(RepPF!$L$4=Lists!$E$2,Lists!$E$2,IF(RepPF!$L$4&lt;&gt;"",IF($C2959=RepPF!$L$4,RepPF!$L$4,0),Lists!$E$2))</f>
        <v>Все объекты</v>
      </c>
    </row>
    <row r="2960" spans="12:20" x14ac:dyDescent="0.25">
      <c r="L2960" s="1">
        <f>IF(OR(B2960=0,B2960=""),0,IF(COUNTIFS(Items!$E:$E,J2960,Items!$F:$F,K2960)+COUNTIFS(Items!$J:$J,J2960,Items!$K:$K,K2960)+COUNTIFS(Items!$O:$O,J2960,Items!$P:$P,K2960)=1,0,1))</f>
        <v>0</v>
      </c>
      <c r="T2960" s="10" t="str">
        <f>IF(RepPF!$L$4=Lists!$E$2,Lists!$E$2,IF(RepPF!$L$4&lt;&gt;"",IF($C2960=RepPF!$L$4,RepPF!$L$4,0),Lists!$E$2))</f>
        <v>Все объекты</v>
      </c>
    </row>
    <row r="2961" spans="12:20" x14ac:dyDescent="0.25">
      <c r="L2961" s="1">
        <f>IF(OR(B2961=0,B2961=""),0,IF(COUNTIFS(Items!$E:$E,J2961,Items!$F:$F,K2961)+COUNTIFS(Items!$J:$J,J2961,Items!$K:$K,K2961)+COUNTIFS(Items!$O:$O,J2961,Items!$P:$P,K2961)=1,0,1))</f>
        <v>0</v>
      </c>
      <c r="T2961" s="10" t="str">
        <f>IF(RepPF!$L$4=Lists!$E$2,Lists!$E$2,IF(RepPF!$L$4&lt;&gt;"",IF($C2961=RepPF!$L$4,RepPF!$L$4,0),Lists!$E$2))</f>
        <v>Все объекты</v>
      </c>
    </row>
    <row r="2962" spans="12:20" x14ac:dyDescent="0.25">
      <c r="L2962" s="1">
        <f>IF(OR(B2962=0,B2962=""),0,IF(COUNTIFS(Items!$E:$E,J2962,Items!$F:$F,K2962)+COUNTIFS(Items!$J:$J,J2962,Items!$K:$K,K2962)+COUNTIFS(Items!$O:$O,J2962,Items!$P:$P,K2962)=1,0,1))</f>
        <v>0</v>
      </c>
      <c r="T2962" s="10" t="str">
        <f>IF(RepPF!$L$4=Lists!$E$2,Lists!$E$2,IF(RepPF!$L$4&lt;&gt;"",IF($C2962=RepPF!$L$4,RepPF!$L$4,0),Lists!$E$2))</f>
        <v>Все объекты</v>
      </c>
    </row>
    <row r="2963" spans="12:20" x14ac:dyDescent="0.25">
      <c r="L2963" s="1">
        <f>IF(OR(B2963=0,B2963=""),0,IF(COUNTIFS(Items!$E:$E,J2963,Items!$F:$F,K2963)+COUNTIFS(Items!$J:$J,J2963,Items!$K:$K,K2963)+COUNTIFS(Items!$O:$O,J2963,Items!$P:$P,K2963)=1,0,1))</f>
        <v>0</v>
      </c>
      <c r="T2963" s="10" t="str">
        <f>IF(RepPF!$L$4=Lists!$E$2,Lists!$E$2,IF(RepPF!$L$4&lt;&gt;"",IF($C2963=RepPF!$L$4,RepPF!$L$4,0),Lists!$E$2))</f>
        <v>Все объекты</v>
      </c>
    </row>
    <row r="2964" spans="12:20" x14ac:dyDescent="0.25">
      <c r="L2964" s="1">
        <f>IF(OR(B2964=0,B2964=""),0,IF(COUNTIFS(Items!$E:$E,J2964,Items!$F:$F,K2964)+COUNTIFS(Items!$J:$J,J2964,Items!$K:$K,K2964)+COUNTIFS(Items!$O:$O,J2964,Items!$P:$P,K2964)=1,0,1))</f>
        <v>0</v>
      </c>
      <c r="T2964" s="10" t="str">
        <f>IF(RepPF!$L$4=Lists!$E$2,Lists!$E$2,IF(RepPF!$L$4&lt;&gt;"",IF($C2964=RepPF!$L$4,RepPF!$L$4,0),Lists!$E$2))</f>
        <v>Все объекты</v>
      </c>
    </row>
    <row r="2965" spans="12:20" x14ac:dyDescent="0.25">
      <c r="L2965" s="1">
        <f>IF(OR(B2965=0,B2965=""),0,IF(COUNTIFS(Items!$E:$E,J2965,Items!$F:$F,K2965)+COUNTIFS(Items!$J:$J,J2965,Items!$K:$K,K2965)+COUNTIFS(Items!$O:$O,J2965,Items!$P:$P,K2965)=1,0,1))</f>
        <v>0</v>
      </c>
      <c r="T2965" s="10" t="str">
        <f>IF(RepPF!$L$4=Lists!$E$2,Lists!$E$2,IF(RepPF!$L$4&lt;&gt;"",IF($C2965=RepPF!$L$4,RepPF!$L$4,0),Lists!$E$2))</f>
        <v>Все объекты</v>
      </c>
    </row>
    <row r="2966" spans="12:20" x14ac:dyDescent="0.25">
      <c r="L2966" s="1">
        <f>IF(OR(B2966=0,B2966=""),0,IF(COUNTIFS(Items!$E:$E,J2966,Items!$F:$F,K2966)+COUNTIFS(Items!$J:$J,J2966,Items!$K:$K,K2966)+COUNTIFS(Items!$O:$O,J2966,Items!$P:$P,K2966)=1,0,1))</f>
        <v>0</v>
      </c>
      <c r="T2966" s="10" t="str">
        <f>IF(RepPF!$L$4=Lists!$E$2,Lists!$E$2,IF(RepPF!$L$4&lt;&gt;"",IF($C2966=RepPF!$L$4,RepPF!$L$4,0),Lists!$E$2))</f>
        <v>Все объекты</v>
      </c>
    </row>
    <row r="2967" spans="12:20" x14ac:dyDescent="0.25">
      <c r="L2967" s="1">
        <f>IF(OR(B2967=0,B2967=""),0,IF(COUNTIFS(Items!$E:$E,J2967,Items!$F:$F,K2967)+COUNTIFS(Items!$J:$J,J2967,Items!$K:$K,K2967)+COUNTIFS(Items!$O:$O,J2967,Items!$P:$P,K2967)=1,0,1))</f>
        <v>0</v>
      </c>
      <c r="T2967" s="10" t="str">
        <f>IF(RepPF!$L$4=Lists!$E$2,Lists!$E$2,IF(RepPF!$L$4&lt;&gt;"",IF($C2967=RepPF!$L$4,RepPF!$L$4,0),Lists!$E$2))</f>
        <v>Все объекты</v>
      </c>
    </row>
    <row r="2968" spans="12:20" x14ac:dyDescent="0.25">
      <c r="L2968" s="1">
        <f>IF(OR(B2968=0,B2968=""),0,IF(COUNTIFS(Items!$E:$E,J2968,Items!$F:$F,K2968)+COUNTIFS(Items!$J:$J,J2968,Items!$K:$K,K2968)+COUNTIFS(Items!$O:$O,J2968,Items!$P:$P,K2968)=1,0,1))</f>
        <v>0</v>
      </c>
      <c r="T2968" s="10" t="str">
        <f>IF(RepPF!$L$4=Lists!$E$2,Lists!$E$2,IF(RepPF!$L$4&lt;&gt;"",IF($C2968=RepPF!$L$4,RepPF!$L$4,0),Lists!$E$2))</f>
        <v>Все объекты</v>
      </c>
    </row>
    <row r="2969" spans="12:20" x14ac:dyDescent="0.25">
      <c r="L2969" s="1">
        <f>IF(OR(B2969=0,B2969=""),0,IF(COUNTIFS(Items!$E:$E,J2969,Items!$F:$F,K2969)+COUNTIFS(Items!$J:$J,J2969,Items!$K:$K,K2969)+COUNTIFS(Items!$O:$O,J2969,Items!$P:$P,K2969)=1,0,1))</f>
        <v>0</v>
      </c>
      <c r="T2969" s="10" t="str">
        <f>IF(RepPF!$L$4=Lists!$E$2,Lists!$E$2,IF(RepPF!$L$4&lt;&gt;"",IF($C2969=RepPF!$L$4,RepPF!$L$4,0),Lists!$E$2))</f>
        <v>Все объекты</v>
      </c>
    </row>
    <row r="2970" spans="12:20" x14ac:dyDescent="0.25">
      <c r="L2970" s="1">
        <f>IF(OR(B2970=0,B2970=""),0,IF(COUNTIFS(Items!$E:$E,J2970,Items!$F:$F,K2970)+COUNTIFS(Items!$J:$J,J2970,Items!$K:$K,K2970)+COUNTIFS(Items!$O:$O,J2970,Items!$P:$P,K2970)=1,0,1))</f>
        <v>0</v>
      </c>
      <c r="T2970" s="10" t="str">
        <f>IF(RepPF!$L$4=Lists!$E$2,Lists!$E$2,IF(RepPF!$L$4&lt;&gt;"",IF($C2970=RepPF!$L$4,RepPF!$L$4,0),Lists!$E$2))</f>
        <v>Все объекты</v>
      </c>
    </row>
    <row r="2971" spans="12:20" x14ac:dyDescent="0.25">
      <c r="L2971" s="1">
        <f>IF(OR(B2971=0,B2971=""),0,IF(COUNTIFS(Items!$E:$E,J2971,Items!$F:$F,K2971)+COUNTIFS(Items!$J:$J,J2971,Items!$K:$K,K2971)+COUNTIFS(Items!$O:$O,J2971,Items!$P:$P,K2971)=1,0,1))</f>
        <v>0</v>
      </c>
      <c r="T2971" s="10" t="str">
        <f>IF(RepPF!$L$4=Lists!$E$2,Lists!$E$2,IF(RepPF!$L$4&lt;&gt;"",IF($C2971=RepPF!$L$4,RepPF!$L$4,0),Lists!$E$2))</f>
        <v>Все объекты</v>
      </c>
    </row>
    <row r="2972" spans="12:20" x14ac:dyDescent="0.25">
      <c r="L2972" s="1">
        <f>IF(OR(B2972=0,B2972=""),0,IF(COUNTIFS(Items!$E:$E,J2972,Items!$F:$F,K2972)+COUNTIFS(Items!$J:$J,J2972,Items!$K:$K,K2972)+COUNTIFS(Items!$O:$O,J2972,Items!$P:$P,K2972)=1,0,1))</f>
        <v>0</v>
      </c>
      <c r="T2972" s="10" t="str">
        <f>IF(RepPF!$L$4=Lists!$E$2,Lists!$E$2,IF(RepPF!$L$4&lt;&gt;"",IF($C2972=RepPF!$L$4,RepPF!$L$4,0),Lists!$E$2))</f>
        <v>Все объекты</v>
      </c>
    </row>
    <row r="2973" spans="12:20" x14ac:dyDescent="0.25">
      <c r="L2973" s="1">
        <f>IF(OR(B2973=0,B2973=""),0,IF(COUNTIFS(Items!$E:$E,J2973,Items!$F:$F,K2973)+COUNTIFS(Items!$J:$J,J2973,Items!$K:$K,K2973)+COUNTIFS(Items!$O:$O,J2973,Items!$P:$P,K2973)=1,0,1))</f>
        <v>0</v>
      </c>
      <c r="T2973" s="10" t="str">
        <f>IF(RepPF!$L$4=Lists!$E$2,Lists!$E$2,IF(RepPF!$L$4&lt;&gt;"",IF($C2973=RepPF!$L$4,RepPF!$L$4,0),Lists!$E$2))</f>
        <v>Все объекты</v>
      </c>
    </row>
    <row r="2974" spans="12:20" x14ac:dyDescent="0.25">
      <c r="L2974" s="1">
        <f>IF(OR(B2974=0,B2974=""),0,IF(COUNTIFS(Items!$E:$E,J2974,Items!$F:$F,K2974)+COUNTIFS(Items!$J:$J,J2974,Items!$K:$K,K2974)+COUNTIFS(Items!$O:$O,J2974,Items!$P:$P,K2974)=1,0,1))</f>
        <v>0</v>
      </c>
      <c r="T2974" s="10" t="str">
        <f>IF(RepPF!$L$4=Lists!$E$2,Lists!$E$2,IF(RepPF!$L$4&lt;&gt;"",IF($C2974=RepPF!$L$4,RepPF!$L$4,0),Lists!$E$2))</f>
        <v>Все объекты</v>
      </c>
    </row>
    <row r="2975" spans="12:20" x14ac:dyDescent="0.25">
      <c r="L2975" s="1">
        <f>IF(OR(B2975=0,B2975=""),0,IF(COUNTIFS(Items!$E:$E,J2975,Items!$F:$F,K2975)+COUNTIFS(Items!$J:$J,J2975,Items!$K:$K,K2975)+COUNTIFS(Items!$O:$O,J2975,Items!$P:$P,K2975)=1,0,1))</f>
        <v>0</v>
      </c>
      <c r="T2975" s="10" t="str">
        <f>IF(RepPF!$L$4=Lists!$E$2,Lists!$E$2,IF(RepPF!$L$4&lt;&gt;"",IF($C2975=RepPF!$L$4,RepPF!$L$4,0),Lists!$E$2))</f>
        <v>Все объекты</v>
      </c>
    </row>
    <row r="2976" spans="12:20" x14ac:dyDescent="0.25">
      <c r="L2976" s="1">
        <f>IF(OR(B2976=0,B2976=""),0,IF(COUNTIFS(Items!$E:$E,J2976,Items!$F:$F,K2976)+COUNTIFS(Items!$J:$J,J2976,Items!$K:$K,K2976)+COUNTIFS(Items!$O:$O,J2976,Items!$P:$P,K2976)=1,0,1))</f>
        <v>0</v>
      </c>
      <c r="T2976" s="10" t="str">
        <f>IF(RepPF!$L$4=Lists!$E$2,Lists!$E$2,IF(RepPF!$L$4&lt;&gt;"",IF($C2976=RepPF!$L$4,RepPF!$L$4,0),Lists!$E$2))</f>
        <v>Все объекты</v>
      </c>
    </row>
    <row r="2977" spans="12:20" x14ac:dyDescent="0.25">
      <c r="L2977" s="1">
        <f>IF(OR(B2977=0,B2977=""),0,IF(COUNTIFS(Items!$E:$E,J2977,Items!$F:$F,K2977)+COUNTIFS(Items!$J:$J,J2977,Items!$K:$K,K2977)+COUNTIFS(Items!$O:$O,J2977,Items!$P:$P,K2977)=1,0,1))</f>
        <v>0</v>
      </c>
      <c r="T2977" s="10" t="str">
        <f>IF(RepPF!$L$4=Lists!$E$2,Lists!$E$2,IF(RepPF!$L$4&lt;&gt;"",IF($C2977=RepPF!$L$4,RepPF!$L$4,0),Lists!$E$2))</f>
        <v>Все объекты</v>
      </c>
    </row>
    <row r="2978" spans="12:20" x14ac:dyDescent="0.25">
      <c r="L2978" s="1">
        <f>IF(OR(B2978=0,B2978=""),0,IF(COUNTIFS(Items!$E:$E,J2978,Items!$F:$F,K2978)+COUNTIFS(Items!$J:$J,J2978,Items!$K:$K,K2978)+COUNTIFS(Items!$O:$O,J2978,Items!$P:$P,K2978)=1,0,1))</f>
        <v>0</v>
      </c>
      <c r="T2978" s="10" t="str">
        <f>IF(RepPF!$L$4=Lists!$E$2,Lists!$E$2,IF(RepPF!$L$4&lt;&gt;"",IF($C2978=RepPF!$L$4,RepPF!$L$4,0),Lists!$E$2))</f>
        <v>Все объекты</v>
      </c>
    </row>
    <row r="2979" spans="12:20" x14ac:dyDescent="0.25">
      <c r="L2979" s="1">
        <f>IF(OR(B2979=0,B2979=""),0,IF(COUNTIFS(Items!$E:$E,J2979,Items!$F:$F,K2979)+COUNTIFS(Items!$J:$J,J2979,Items!$K:$K,K2979)+COUNTIFS(Items!$O:$O,J2979,Items!$P:$P,K2979)=1,0,1))</f>
        <v>0</v>
      </c>
      <c r="T2979" s="10" t="str">
        <f>IF(RepPF!$L$4=Lists!$E$2,Lists!$E$2,IF(RepPF!$L$4&lt;&gt;"",IF($C2979=RepPF!$L$4,RepPF!$L$4,0),Lists!$E$2))</f>
        <v>Все объекты</v>
      </c>
    </row>
    <row r="2980" spans="12:20" x14ac:dyDescent="0.25">
      <c r="L2980" s="1">
        <f>IF(OR(B2980=0,B2980=""),0,IF(COUNTIFS(Items!$E:$E,J2980,Items!$F:$F,K2980)+COUNTIFS(Items!$J:$J,J2980,Items!$K:$K,K2980)+COUNTIFS(Items!$O:$O,J2980,Items!$P:$P,K2980)=1,0,1))</f>
        <v>0</v>
      </c>
      <c r="T2980" s="10" t="str">
        <f>IF(RepPF!$L$4=Lists!$E$2,Lists!$E$2,IF(RepPF!$L$4&lt;&gt;"",IF($C2980=RepPF!$L$4,RepPF!$L$4,0),Lists!$E$2))</f>
        <v>Все объекты</v>
      </c>
    </row>
    <row r="2981" spans="12:20" x14ac:dyDescent="0.25">
      <c r="L2981" s="1">
        <f>IF(OR(B2981=0,B2981=""),0,IF(COUNTIFS(Items!$E:$E,J2981,Items!$F:$F,K2981)+COUNTIFS(Items!$J:$J,J2981,Items!$K:$K,K2981)+COUNTIFS(Items!$O:$O,J2981,Items!$P:$P,K2981)=1,0,1))</f>
        <v>0</v>
      </c>
      <c r="T2981" s="10" t="str">
        <f>IF(RepPF!$L$4=Lists!$E$2,Lists!$E$2,IF(RepPF!$L$4&lt;&gt;"",IF($C2981=RepPF!$L$4,RepPF!$L$4,0),Lists!$E$2))</f>
        <v>Все объекты</v>
      </c>
    </row>
    <row r="2982" spans="12:20" x14ac:dyDescent="0.25">
      <c r="L2982" s="1">
        <f>IF(OR(B2982=0,B2982=""),0,IF(COUNTIFS(Items!$E:$E,J2982,Items!$F:$F,K2982)+COUNTIFS(Items!$J:$J,J2982,Items!$K:$K,K2982)+COUNTIFS(Items!$O:$O,J2982,Items!$P:$P,K2982)=1,0,1))</f>
        <v>0</v>
      </c>
      <c r="T2982" s="10" t="str">
        <f>IF(RepPF!$L$4=Lists!$E$2,Lists!$E$2,IF(RepPF!$L$4&lt;&gt;"",IF($C2982=RepPF!$L$4,RepPF!$L$4,0),Lists!$E$2))</f>
        <v>Все объекты</v>
      </c>
    </row>
    <row r="2983" spans="12:20" x14ac:dyDescent="0.25">
      <c r="L2983" s="1">
        <f>IF(OR(B2983=0,B2983=""),0,IF(COUNTIFS(Items!$E:$E,J2983,Items!$F:$F,K2983)+COUNTIFS(Items!$J:$J,J2983,Items!$K:$K,K2983)+COUNTIFS(Items!$O:$O,J2983,Items!$P:$P,K2983)=1,0,1))</f>
        <v>0</v>
      </c>
      <c r="T2983" s="10" t="str">
        <f>IF(RepPF!$L$4=Lists!$E$2,Lists!$E$2,IF(RepPF!$L$4&lt;&gt;"",IF($C2983=RepPF!$L$4,RepPF!$L$4,0),Lists!$E$2))</f>
        <v>Все объекты</v>
      </c>
    </row>
    <row r="2984" spans="12:20" x14ac:dyDescent="0.25">
      <c r="L2984" s="1">
        <f>IF(OR(B2984=0,B2984=""),0,IF(COUNTIFS(Items!$E:$E,J2984,Items!$F:$F,K2984)+COUNTIFS(Items!$J:$J,J2984,Items!$K:$K,K2984)+COUNTIFS(Items!$O:$O,J2984,Items!$P:$P,K2984)=1,0,1))</f>
        <v>0</v>
      </c>
      <c r="T2984" s="10" t="str">
        <f>IF(RepPF!$L$4=Lists!$E$2,Lists!$E$2,IF(RepPF!$L$4&lt;&gt;"",IF($C2984=RepPF!$L$4,RepPF!$L$4,0),Lists!$E$2))</f>
        <v>Все объекты</v>
      </c>
    </row>
    <row r="2985" spans="12:20" x14ac:dyDescent="0.25">
      <c r="L2985" s="1">
        <f>IF(OR(B2985=0,B2985=""),0,IF(COUNTIFS(Items!$E:$E,J2985,Items!$F:$F,K2985)+COUNTIFS(Items!$J:$J,J2985,Items!$K:$K,K2985)+COUNTIFS(Items!$O:$O,J2985,Items!$P:$P,K2985)=1,0,1))</f>
        <v>0</v>
      </c>
      <c r="T2985" s="10" t="str">
        <f>IF(RepPF!$L$4=Lists!$E$2,Lists!$E$2,IF(RepPF!$L$4&lt;&gt;"",IF($C2985=RepPF!$L$4,RepPF!$L$4,0),Lists!$E$2))</f>
        <v>Все объекты</v>
      </c>
    </row>
    <row r="2986" spans="12:20" x14ac:dyDescent="0.25">
      <c r="L2986" s="1">
        <f>IF(OR(B2986=0,B2986=""),0,IF(COUNTIFS(Items!$E:$E,J2986,Items!$F:$F,K2986)+COUNTIFS(Items!$J:$J,J2986,Items!$K:$K,K2986)+COUNTIFS(Items!$O:$O,J2986,Items!$P:$P,K2986)=1,0,1))</f>
        <v>0</v>
      </c>
      <c r="T2986" s="10" t="str">
        <f>IF(RepPF!$L$4=Lists!$E$2,Lists!$E$2,IF(RepPF!$L$4&lt;&gt;"",IF($C2986=RepPF!$L$4,RepPF!$L$4,0),Lists!$E$2))</f>
        <v>Все объекты</v>
      </c>
    </row>
  </sheetData>
  <autoFilter ref="A1:T2986"/>
  <conditionalFormatting sqref="A2:A3 L2987:L1048576 L2:L1088">
    <cfRule type="cellIs" dxfId="80" priority="39" operator="notEqual">
      <formula>0</formula>
    </cfRule>
  </conditionalFormatting>
  <conditionalFormatting sqref="L1590:L2986">
    <cfRule type="cellIs" dxfId="79" priority="8" operator="notEqual">
      <formula>0</formula>
    </cfRule>
  </conditionalFormatting>
  <conditionalFormatting sqref="L1506:L1589">
    <cfRule type="cellIs" dxfId="78" priority="7" operator="notEqual">
      <formula>0</formula>
    </cfRule>
  </conditionalFormatting>
  <conditionalFormatting sqref="L1098:L1468">
    <cfRule type="cellIs" dxfId="77" priority="3" operator="notEqual">
      <formula>0</formula>
    </cfRule>
  </conditionalFormatting>
  <conditionalFormatting sqref="L1089:L1097">
    <cfRule type="cellIs" dxfId="76" priority="2" operator="notEqual">
      <formula>0</formula>
    </cfRule>
  </conditionalFormatting>
  <conditionalFormatting sqref="K128:K160 J128:J147 J149:J160 J161:K257 J3:K127">
    <cfRule type="cellIs" dxfId="75" priority="4" operator="equal">
      <formula>0</formula>
    </cfRule>
  </conditionalFormatting>
  <conditionalFormatting sqref="L1469:L1505">
    <cfRule type="cellIs" dxfId="74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T2985"/>
  <sheetViews>
    <sheetView showGridLines="0" workbookViewId="0">
      <pane xSplit="1" ySplit="2" topLeftCell="B3" activePane="bottomRight" state="frozen"/>
      <selection activeCell="H2" sqref="H2"/>
      <selection pane="topRight" activeCell="H2" sqref="H2"/>
      <selection pane="bottomLeft" activeCell="H2" sqref="H2"/>
      <selection pane="bottomRight" activeCell="A3" sqref="A3"/>
    </sheetView>
  </sheetViews>
  <sheetFormatPr defaultColWidth="8.88671875" defaultRowHeight="12" x14ac:dyDescent="0.25"/>
  <cols>
    <col min="1" max="1" width="8.88671875" style="4"/>
    <col min="2" max="2" width="8.88671875" style="7"/>
    <col min="3" max="3" width="8.88671875" style="1"/>
    <col min="4" max="9" width="1.77734375" style="1" customWidth="1"/>
    <col min="10" max="11" width="25.77734375" style="1" customWidth="1"/>
    <col min="12" max="12" width="10.109375" style="1" bestFit="1" customWidth="1"/>
    <col min="13" max="14" width="12.77734375" style="14" customWidth="1"/>
    <col min="15" max="19" width="2.77734375" style="1" customWidth="1"/>
    <col min="20" max="20" width="11.6640625" style="10" bestFit="1" customWidth="1"/>
    <col min="21" max="16384" width="8.88671875" style="1"/>
  </cols>
  <sheetData>
    <row r="1" spans="1:20" s="39" customFormat="1" x14ac:dyDescent="0.25">
      <c r="A1" s="37" t="s">
        <v>5</v>
      </c>
      <c r="B1" s="38" t="str">
        <f>dbP!$B$1</f>
        <v>дата</v>
      </c>
      <c r="C1" s="38" t="str">
        <f>dbP!C1</f>
        <v>Объект</v>
      </c>
      <c r="D1" s="38" t="str">
        <f>dbP!D1</f>
        <v>Аналитика-1</v>
      </c>
      <c r="E1" s="38" t="str">
        <f>dbP!E1</f>
        <v>Аналитика-2</v>
      </c>
      <c r="F1" s="38" t="str">
        <f>dbP!F1</f>
        <v>Аналитика-3</v>
      </c>
      <c r="G1" s="38" t="str">
        <f>dbP!G1</f>
        <v>Аналитика-4</v>
      </c>
      <c r="H1" s="38" t="str">
        <f>dbP!H1</f>
        <v>Аналитика-5</v>
      </c>
      <c r="I1" s="38" t="str">
        <f>dbP!I1</f>
        <v>Аналитика-6</v>
      </c>
      <c r="J1" s="39" t="str">
        <f>Items!$E$2</f>
        <v>Статьи-1</v>
      </c>
      <c r="K1" s="39" t="str">
        <f>Items!$F$2</f>
        <v>Статьи-2</v>
      </c>
      <c r="L1" s="37" t="str">
        <f>dbP!$L$1</f>
        <v>контроль</v>
      </c>
      <c r="M1" s="40" t="str">
        <f>dbP!$M$1</f>
        <v>IN</v>
      </c>
      <c r="N1" s="40" t="str">
        <f>dbP!$N$1</f>
        <v>OUT</v>
      </c>
      <c r="T1" s="41" t="str">
        <f>dbP!$T$1</f>
        <v>Выбор объекта</v>
      </c>
    </row>
    <row r="2" spans="1:20" x14ac:dyDescent="0.25">
      <c r="A2" s="5">
        <v>0</v>
      </c>
      <c r="L2" s="1">
        <f>SUM(L3:L99938)</f>
        <v>0</v>
      </c>
      <c r="M2" s="14" t="str">
        <f>LEFT(ADDRESS(1,COLUMN(),4),(LEN(ADDRESS(1,COLUMN(),4))-1))</f>
        <v>M</v>
      </c>
      <c r="N2" s="14" t="str">
        <f t="shared" ref="N2" si="0">LEFT(ADDRESS(1,COLUMN(),4),(LEN(ADDRESS(1,COLUMN(),4))-1))</f>
        <v>N</v>
      </c>
      <c r="T2" s="10" t="str">
        <f t="shared" ref="T2" si="1">LEFT(ADDRESS(1,COLUMN(),4),(LEN(ADDRESS(1,COLUMN(),4))-1))</f>
        <v>T</v>
      </c>
    </row>
    <row r="3" spans="1:20" x14ac:dyDescent="0.25">
      <c r="A3" s="5">
        <v>0</v>
      </c>
      <c r="B3" s="7">
        <v>45315</v>
      </c>
      <c r="C3" s="1" t="s">
        <v>194</v>
      </c>
      <c r="J3" s="1" t="s">
        <v>44</v>
      </c>
      <c r="K3" s="1" t="s">
        <v>72</v>
      </c>
      <c r="L3" s="1">
        <f>IF(OR(B3=0,B3=""),0,IF(COUNTIFS(Items!$E:$E,J3,Items!$F:$F,K3)+COUNTIFS(Items!$J:$J,J3,Items!$K:$K,K3)+COUNTIFS(Items!$O:$O,J3,Items!$P:$P,K3)=1,0,1))</f>
        <v>0</v>
      </c>
      <c r="M3" s="14">
        <v>2618</v>
      </c>
      <c r="N3" s="14">
        <v>0</v>
      </c>
      <c r="T3" s="10" t="str">
        <f>IF(RepPF!$L$4=Lists!$E$2,Lists!$E$2,IF(RepPF!$L$4&lt;&gt;"",IF($C3=RepPF!$L$4,RepPF!$L$4,0),Lists!$E$2))</f>
        <v>Все объекты</v>
      </c>
    </row>
    <row r="4" spans="1:20" x14ac:dyDescent="0.25">
      <c r="B4" s="7">
        <v>45335</v>
      </c>
      <c r="C4" s="1" t="s">
        <v>194</v>
      </c>
      <c r="J4" s="1" t="s">
        <v>44</v>
      </c>
      <c r="K4" s="1" t="s">
        <v>65</v>
      </c>
      <c r="L4" s="1">
        <f>IF(OR(B4=0,B4=""),0,IF(COUNTIFS(Items!$E:$E,J4,Items!$F:$F,K4)+COUNTIFS(Items!$J:$J,J4,Items!$K:$K,K4)+COUNTIFS(Items!$O:$O,J4,Items!$P:$P,K4)=1,0,1))</f>
        <v>0</v>
      </c>
      <c r="M4" s="14">
        <v>23280</v>
      </c>
      <c r="N4" s="14">
        <v>0</v>
      </c>
      <c r="T4" s="10" t="str">
        <f>IF(RepPF!$L$4=Lists!$E$2,Lists!$E$2,IF(RepPF!$L$4&lt;&gt;"",IF($C4=RepPF!$L$4,RepPF!$L$4,0),Lists!$E$2))</f>
        <v>Все объекты</v>
      </c>
    </row>
    <row r="5" spans="1:20" x14ac:dyDescent="0.25">
      <c r="B5" s="7">
        <v>45335</v>
      </c>
      <c r="C5" s="1" t="s">
        <v>194</v>
      </c>
      <c r="J5" s="1" t="s">
        <v>44</v>
      </c>
      <c r="K5" s="1" t="s">
        <v>65</v>
      </c>
      <c r="L5" s="1">
        <f>IF(OR(B5=0,B5=""),0,IF(COUNTIFS(Items!$E:$E,J5,Items!$F:$F,K5)+COUNTIFS(Items!$J:$J,J5,Items!$K:$K,K5)+COUNTIFS(Items!$O:$O,J5,Items!$P:$P,K5)=1,0,1))</f>
        <v>0</v>
      </c>
      <c r="M5" s="14">
        <v>12300</v>
      </c>
      <c r="N5" s="14">
        <v>0</v>
      </c>
      <c r="T5" s="10" t="str">
        <f>IF(RepPF!$L$4=Lists!$E$2,Lists!$E$2,IF(RepPF!$L$4&lt;&gt;"",IF($C5=RepPF!$L$4,RepPF!$L$4,0),Lists!$E$2))</f>
        <v>Все объекты</v>
      </c>
    </row>
    <row r="6" spans="1:20" x14ac:dyDescent="0.25">
      <c r="B6" s="7">
        <v>45337</v>
      </c>
      <c r="C6" s="1" t="s">
        <v>194</v>
      </c>
      <c r="J6" s="1" t="s">
        <v>44</v>
      </c>
      <c r="K6" s="1" t="s">
        <v>99</v>
      </c>
      <c r="L6" s="1">
        <f>IF(OR(B6=0,B6=""),0,IF(COUNTIFS(Items!$E:$E,J6,Items!$F:$F,K6)+COUNTIFS(Items!$J:$J,J6,Items!$K:$K,K6)+COUNTIFS(Items!$O:$O,J6,Items!$P:$P,K6)=1,0,1))</f>
        <v>0</v>
      </c>
      <c r="M6" s="14">
        <v>449085</v>
      </c>
      <c r="N6" s="14">
        <v>0</v>
      </c>
      <c r="T6" s="10" t="str">
        <f>IF(RepPF!$L$4=Lists!$E$2,Lists!$E$2,IF(RepPF!$L$4&lt;&gt;"",IF($C6=RepPF!$L$4,RepPF!$L$4,0),Lists!$E$2))</f>
        <v>Все объекты</v>
      </c>
    </row>
    <row r="7" spans="1:20" x14ac:dyDescent="0.25">
      <c r="B7" s="7">
        <v>45337</v>
      </c>
      <c r="C7" s="1" t="s">
        <v>195</v>
      </c>
      <c r="J7" s="1" t="s">
        <v>44</v>
      </c>
      <c r="K7" s="1" t="s">
        <v>99</v>
      </c>
      <c r="L7" s="1">
        <f>IF(OR(B7=0,B7=""),0,IF(COUNTIFS(Items!$E:$E,J7,Items!$F:$F,K7)+COUNTIFS(Items!$J:$J,J7,Items!$K:$K,K7)+COUNTIFS(Items!$O:$O,J7,Items!$P:$P,K7)=1,0,1))</f>
        <v>0</v>
      </c>
      <c r="M7" s="14">
        <v>299390</v>
      </c>
      <c r="N7" s="14">
        <v>0</v>
      </c>
      <c r="T7" s="10" t="str">
        <f>IF(RepPF!$L$4=Lists!$E$2,Lists!$E$2,IF(RepPF!$L$4&lt;&gt;"",IF($C7=RepPF!$L$4,RepPF!$L$4,0),Lists!$E$2))</f>
        <v>Все объекты</v>
      </c>
    </row>
    <row r="8" spans="1:20" x14ac:dyDescent="0.25">
      <c r="B8" s="7">
        <v>45337</v>
      </c>
      <c r="C8" s="1" t="s">
        <v>196</v>
      </c>
      <c r="J8" s="1" t="s">
        <v>44</v>
      </c>
      <c r="K8" s="1" t="s">
        <v>99</v>
      </c>
      <c r="L8" s="1">
        <f>IF(OR(B8=0,B8=""),0,IF(COUNTIFS(Items!$E:$E,J8,Items!$F:$F,K8)+COUNTIFS(Items!$J:$J,J8,Items!$K:$K,K8)+COUNTIFS(Items!$O:$O,J8,Items!$P:$P,K8)=1,0,1))</f>
        <v>0</v>
      </c>
      <c r="M8" s="14">
        <v>379015</v>
      </c>
      <c r="N8" s="14">
        <v>0</v>
      </c>
      <c r="T8" s="10" t="str">
        <f>IF(RepPF!$L$4=Lists!$E$2,Lists!$E$2,IF(RepPF!$L$4&lt;&gt;"",IF($C8=RepPF!$L$4,RepPF!$L$4,0),Lists!$E$2))</f>
        <v>Все объекты</v>
      </c>
    </row>
    <row r="9" spans="1:20" x14ac:dyDescent="0.25">
      <c r="B9" s="7">
        <v>45337</v>
      </c>
      <c r="C9" s="1" t="s">
        <v>194</v>
      </c>
      <c r="J9" s="1" t="s">
        <v>44</v>
      </c>
      <c r="K9" s="1" t="s">
        <v>65</v>
      </c>
      <c r="L9" s="1">
        <f>IF(OR(B9=0,B9=""),0,IF(COUNTIFS(Items!$E:$E,J9,Items!$F:$F,K9)+COUNTIFS(Items!$J:$J,J9,Items!$K:$K,K9)+COUNTIFS(Items!$O:$O,J9,Items!$P:$P,K9)=1,0,1))</f>
        <v>0</v>
      </c>
      <c r="M9" s="14">
        <v>2910</v>
      </c>
      <c r="N9" s="14">
        <v>0</v>
      </c>
      <c r="T9" s="10" t="str">
        <f>IF(RepPF!$L$4=Lists!$E$2,Lists!$E$2,IF(RepPF!$L$4&lt;&gt;"",IF($C9=RepPF!$L$4,RepPF!$L$4,0),Lists!$E$2))</f>
        <v>Все объекты</v>
      </c>
    </row>
    <row r="10" spans="1:20" x14ac:dyDescent="0.25">
      <c r="B10" s="7">
        <v>45337</v>
      </c>
      <c r="C10" s="1" t="s">
        <v>195</v>
      </c>
      <c r="J10" s="1" t="s">
        <v>44</v>
      </c>
      <c r="K10" s="1" t="s">
        <v>65</v>
      </c>
      <c r="L10" s="1">
        <f>IF(OR(B10=0,B10=""),0,IF(COUNTIFS(Items!$E:$E,J10,Items!$F:$F,K10)+COUNTIFS(Items!$J:$J,J10,Items!$K:$K,K10)+COUNTIFS(Items!$O:$O,J10,Items!$P:$P,K10)=1,0,1))</f>
        <v>0</v>
      </c>
      <c r="M10" s="14">
        <v>3690</v>
      </c>
      <c r="N10" s="14">
        <v>0</v>
      </c>
      <c r="T10" s="10" t="str">
        <f>IF(RepPF!$L$4=Lists!$E$2,Lists!$E$2,IF(RepPF!$L$4&lt;&gt;"",IF($C10=RepPF!$L$4,RepPF!$L$4,0),Lists!$E$2))</f>
        <v>Все объекты</v>
      </c>
    </row>
    <row r="11" spans="1:20" x14ac:dyDescent="0.25">
      <c r="B11" s="7">
        <v>45337</v>
      </c>
      <c r="C11" s="1" t="s">
        <v>196</v>
      </c>
      <c r="J11" s="1" t="s">
        <v>44</v>
      </c>
      <c r="K11" s="1" t="s">
        <v>65</v>
      </c>
      <c r="L11" s="1">
        <f>IF(OR(B11=0,B11=""),0,IF(COUNTIFS(Items!$E:$E,J11,Items!$F:$F,K11)+COUNTIFS(Items!$J:$J,J11,Items!$K:$K,K11)+COUNTIFS(Items!$O:$O,J11,Items!$P:$P,K11)=1,0,1))</f>
        <v>0</v>
      </c>
      <c r="M11" s="14">
        <v>4230</v>
      </c>
      <c r="N11" s="14">
        <v>0</v>
      </c>
      <c r="T11" s="10" t="str">
        <f>IF(RepPF!$L$4=Lists!$E$2,Lists!$E$2,IF(RepPF!$L$4&lt;&gt;"",IF($C11=RepPF!$L$4,RepPF!$L$4,0),Lists!$E$2))</f>
        <v>Все объекты</v>
      </c>
    </row>
    <row r="12" spans="1:20" x14ac:dyDescent="0.25">
      <c r="B12" s="7">
        <v>45341</v>
      </c>
      <c r="C12" s="1" t="s">
        <v>194</v>
      </c>
      <c r="J12" s="1" t="s">
        <v>44</v>
      </c>
      <c r="K12" s="1" t="s">
        <v>66</v>
      </c>
      <c r="L12" s="1">
        <f>IF(OR(B12=0,B12=""),0,IF(COUNTIFS(Items!$E:$E,J12,Items!$F:$F,K12)+COUNTIFS(Items!$J:$J,J12,Items!$K:$K,K12)+COUNTIFS(Items!$O:$O,J12,Items!$P:$P,K12)=1,0,1))</f>
        <v>0</v>
      </c>
      <c r="M12" s="14">
        <v>454.96</v>
      </c>
      <c r="N12" s="14">
        <v>0</v>
      </c>
      <c r="T12" s="10" t="str">
        <f>IF(RepPF!$L$4=Lists!$E$2,Lists!$E$2,IF(RepPF!$L$4&lt;&gt;"",IF($C12=RepPF!$L$4,RepPF!$L$4,0),Lists!$E$2))</f>
        <v>Все объекты</v>
      </c>
    </row>
    <row r="13" spans="1:20" x14ac:dyDescent="0.25">
      <c r="B13" s="7">
        <v>45344</v>
      </c>
      <c r="C13" s="1" t="s">
        <v>194</v>
      </c>
      <c r="J13" s="1" t="s">
        <v>44</v>
      </c>
      <c r="K13" s="1" t="s">
        <v>65</v>
      </c>
      <c r="L13" s="1">
        <f>IF(OR(B13=0,B13=""),0,IF(COUNTIFS(Items!$E:$E,J13,Items!$F:$F,K13)+COUNTIFS(Items!$J:$J,J13,Items!$K:$K,K13)+COUNTIFS(Items!$O:$O,J13,Items!$P:$P,K13)=1,0,1))</f>
        <v>0</v>
      </c>
      <c r="M13" s="14">
        <v>4081.7</v>
      </c>
      <c r="N13" s="14">
        <v>0</v>
      </c>
      <c r="T13" s="10" t="str">
        <f>IF(RepPF!$L$4=Lists!$E$2,Lists!$E$2,IF(RepPF!$L$4&lt;&gt;"",IF($C13=RepPF!$L$4,RepPF!$L$4,0),Lists!$E$2))</f>
        <v>Все объекты</v>
      </c>
    </row>
    <row r="14" spans="1:20" x14ac:dyDescent="0.25">
      <c r="B14" s="7">
        <v>45344</v>
      </c>
      <c r="C14" s="1" t="s">
        <v>195</v>
      </c>
      <c r="J14" s="1" t="s">
        <v>44</v>
      </c>
      <c r="K14" s="1" t="s">
        <v>65</v>
      </c>
      <c r="L14" s="1">
        <f>IF(OR(B14=0,B14=""),0,IF(COUNTIFS(Items!$E:$E,J14,Items!$F:$F,K14)+COUNTIFS(Items!$J:$J,J14,Items!$K:$K,K14)+COUNTIFS(Items!$O:$O,J14,Items!$P:$P,K14)=1,0,1))</f>
        <v>0</v>
      </c>
      <c r="M14" s="14">
        <v>3327.1</v>
      </c>
      <c r="N14" s="14">
        <v>0</v>
      </c>
      <c r="T14" s="10" t="str">
        <f>IF(RepPF!$L$4=Lists!$E$2,Lists!$E$2,IF(RepPF!$L$4&lt;&gt;"",IF($C14=RepPF!$L$4,RepPF!$L$4,0),Lists!$E$2))</f>
        <v>Все объекты</v>
      </c>
    </row>
    <row r="15" spans="1:20" x14ac:dyDescent="0.25">
      <c r="B15" s="7">
        <v>45344</v>
      </c>
      <c r="C15" s="1" t="s">
        <v>196</v>
      </c>
      <c r="J15" s="1" t="s">
        <v>44</v>
      </c>
      <c r="K15" s="1" t="s">
        <v>65</v>
      </c>
      <c r="L15" s="1">
        <f>IF(OR(B15=0,B15=""),0,IF(COUNTIFS(Items!$E:$E,J15,Items!$F:$F,K15)+COUNTIFS(Items!$J:$J,J15,Items!$K:$K,K15)+COUNTIFS(Items!$O:$O,J15,Items!$P:$P,K15)=1,0,1))</f>
        <v>0</v>
      </c>
      <c r="M15" s="14">
        <v>4218.8999999999996</v>
      </c>
      <c r="N15" s="14">
        <v>0</v>
      </c>
      <c r="T15" s="10" t="str">
        <f>IF(RepPF!$L$4=Lists!$E$2,Lists!$E$2,IF(RepPF!$L$4&lt;&gt;"",IF($C15=RepPF!$L$4,RepPF!$L$4,0),Lists!$E$2))</f>
        <v>Все объекты</v>
      </c>
    </row>
    <row r="16" spans="1:20" x14ac:dyDescent="0.25">
      <c r="B16" s="7">
        <v>45348</v>
      </c>
      <c r="C16" s="1" t="s">
        <v>194</v>
      </c>
      <c r="J16" s="1" t="s">
        <v>44</v>
      </c>
      <c r="K16" s="1" t="s">
        <v>67</v>
      </c>
      <c r="L16" s="1">
        <f>IF(OR(B16=0,B16=""),0,IF(COUNTIFS(Items!$E:$E,J16,Items!$F:$F,K16)+COUNTIFS(Items!$J:$J,J16,Items!$K:$K,K16)+COUNTIFS(Items!$O:$O,J16,Items!$P:$P,K16)=1,0,1))</f>
        <v>0</v>
      </c>
      <c r="M16" s="14">
        <v>1057.5</v>
      </c>
      <c r="N16" s="14">
        <v>0</v>
      </c>
      <c r="T16" s="10" t="str">
        <f>IF(RepPF!$L$4=Lists!$E$2,Lists!$E$2,IF(RepPF!$L$4&lt;&gt;"",IF($C16=RepPF!$L$4,RepPF!$L$4,0),Lists!$E$2))</f>
        <v>Все объекты</v>
      </c>
    </row>
    <row r="17" spans="2:20" x14ac:dyDescent="0.25">
      <c r="B17" s="7">
        <v>45348</v>
      </c>
      <c r="C17" s="1" t="s">
        <v>195</v>
      </c>
      <c r="J17" s="1" t="s">
        <v>44</v>
      </c>
      <c r="K17" s="1" t="s">
        <v>67</v>
      </c>
      <c r="L17" s="1">
        <f>IF(OR(B17=0,B17=""),0,IF(COUNTIFS(Items!$E:$E,J17,Items!$F:$F,K17)+COUNTIFS(Items!$J:$J,J17,Items!$K:$K,K17)+COUNTIFS(Items!$O:$O,J17,Items!$P:$P,K17)=1,0,1))</f>
        <v>0</v>
      </c>
      <c r="M17" s="14">
        <v>705</v>
      </c>
      <c r="N17" s="14">
        <v>0</v>
      </c>
      <c r="T17" s="10" t="str">
        <f>IF(RepPF!$L$4=Lists!$E$2,Lists!$E$2,IF(RepPF!$L$4&lt;&gt;"",IF($C17=RepPF!$L$4,RepPF!$L$4,0),Lists!$E$2))</f>
        <v>Все объекты</v>
      </c>
    </row>
    <row r="18" spans="2:20" x14ac:dyDescent="0.25">
      <c r="B18" s="7">
        <v>45348</v>
      </c>
      <c r="C18" s="1" t="s">
        <v>196</v>
      </c>
      <c r="J18" s="1" t="s">
        <v>44</v>
      </c>
      <c r="K18" s="1" t="s">
        <v>67</v>
      </c>
      <c r="L18" s="1">
        <f>IF(OR(B18=0,B18=""),0,IF(COUNTIFS(Items!$E:$E,J18,Items!$F:$F,K18)+COUNTIFS(Items!$J:$J,J18,Items!$K:$K,K18)+COUNTIFS(Items!$O:$O,J18,Items!$P:$P,K18)=1,0,1))</f>
        <v>0</v>
      </c>
      <c r="M18" s="14">
        <v>892.5</v>
      </c>
      <c r="N18" s="14">
        <v>0</v>
      </c>
      <c r="T18" s="10" t="str">
        <f>IF(RepPF!$L$4=Lists!$E$2,Lists!$E$2,IF(RepPF!$L$4&lt;&gt;"",IF($C18=RepPF!$L$4,RepPF!$L$4,0),Lists!$E$2))</f>
        <v>Все объекты</v>
      </c>
    </row>
    <row r="19" spans="2:20" x14ac:dyDescent="0.25">
      <c r="B19" s="7">
        <v>45348</v>
      </c>
      <c r="C19" s="1" t="s">
        <v>194</v>
      </c>
      <c r="J19" s="1" t="s">
        <v>44</v>
      </c>
      <c r="K19" s="1" t="s">
        <v>65</v>
      </c>
      <c r="L19" s="1">
        <f>IF(OR(B19=0,B19=""),0,IF(COUNTIFS(Items!$E:$E,J19,Items!$F:$F,K19)+COUNTIFS(Items!$J:$J,J19,Items!$K:$K,K19)+COUNTIFS(Items!$O:$O,J19,Items!$P:$P,K19)=1,0,1))</f>
        <v>0</v>
      </c>
      <c r="M19" s="14">
        <v>3007</v>
      </c>
      <c r="N19" s="14">
        <v>0</v>
      </c>
      <c r="T19" s="10" t="str">
        <f>IF(RepPF!$L$4=Lists!$E$2,Lists!$E$2,IF(RepPF!$L$4&lt;&gt;"",IF($C19=RepPF!$L$4,RepPF!$L$4,0),Lists!$E$2))</f>
        <v>Все объекты</v>
      </c>
    </row>
    <row r="20" spans="2:20" x14ac:dyDescent="0.25">
      <c r="B20" s="7">
        <v>45348</v>
      </c>
      <c r="C20" s="1" t="s">
        <v>195</v>
      </c>
      <c r="J20" s="1" t="s">
        <v>44</v>
      </c>
      <c r="K20" s="1" t="s">
        <v>65</v>
      </c>
      <c r="L20" s="1">
        <f>IF(OR(B20=0,B20=""),0,IF(COUNTIFS(Items!$E:$E,J20,Items!$F:$F,K20)+COUNTIFS(Items!$J:$J,J20,Items!$K:$K,K20)+COUNTIFS(Items!$O:$O,J20,Items!$P:$P,K20)=1,0,1))</f>
        <v>0</v>
      </c>
      <c r="M20" s="14">
        <v>3813</v>
      </c>
      <c r="N20" s="14">
        <v>0</v>
      </c>
      <c r="T20" s="10" t="str">
        <f>IF(RepPF!$L$4=Lists!$E$2,Lists!$E$2,IF(RepPF!$L$4&lt;&gt;"",IF($C20=RepPF!$L$4,RepPF!$L$4,0),Lists!$E$2))</f>
        <v>Все объекты</v>
      </c>
    </row>
    <row r="21" spans="2:20" x14ac:dyDescent="0.25">
      <c r="B21" s="7">
        <v>45348</v>
      </c>
      <c r="C21" s="1" t="s">
        <v>196</v>
      </c>
      <c r="J21" s="1" t="s">
        <v>44</v>
      </c>
      <c r="K21" s="1" t="s">
        <v>65</v>
      </c>
      <c r="L21" s="1">
        <f>IF(OR(B21=0,B21=""),0,IF(COUNTIFS(Items!$E:$E,J21,Items!$F:$F,K21)+COUNTIFS(Items!$J:$J,J21,Items!$K:$K,K21)+COUNTIFS(Items!$O:$O,J21,Items!$P:$P,K21)=1,0,1))</f>
        <v>0</v>
      </c>
      <c r="M21" s="14">
        <v>4371</v>
      </c>
      <c r="N21" s="14">
        <v>0</v>
      </c>
      <c r="T21" s="10" t="str">
        <f>IF(RepPF!$L$4=Lists!$E$2,Lists!$E$2,IF(RepPF!$L$4&lt;&gt;"",IF($C21=RepPF!$L$4,RepPF!$L$4,0),Lists!$E$2))</f>
        <v>Все объекты</v>
      </c>
    </row>
    <row r="22" spans="2:20" x14ac:dyDescent="0.25">
      <c r="B22" s="7">
        <v>45348</v>
      </c>
      <c r="C22" s="1" t="s">
        <v>194</v>
      </c>
      <c r="J22" s="1" t="s">
        <v>110</v>
      </c>
      <c r="K22" s="1" t="s">
        <v>23</v>
      </c>
      <c r="L22" s="1">
        <f>IF(OR(B22=0,B22=""),0,IF(COUNTIFS(Items!$E:$E,J22,Items!$F:$F,K22)+COUNTIFS(Items!$J:$J,J22,Items!$K:$K,K22)+COUNTIFS(Items!$O:$O,J22,Items!$P:$P,K22)=1,0,1))</f>
        <v>0</v>
      </c>
      <c r="M22" s="14">
        <v>1239.8599999999999</v>
      </c>
      <c r="N22" s="14">
        <v>0</v>
      </c>
      <c r="T22" s="10" t="str">
        <f>IF(RepPF!$L$4=Lists!$E$2,Lists!$E$2,IF(RepPF!$L$4&lt;&gt;"",IF($C22=RepPF!$L$4,RepPF!$L$4,0),Lists!$E$2))</f>
        <v>Все объекты</v>
      </c>
    </row>
    <row r="23" spans="2:20" x14ac:dyDescent="0.25">
      <c r="B23" s="7">
        <v>45349</v>
      </c>
      <c r="C23" s="1" t="s">
        <v>194</v>
      </c>
      <c r="J23" s="1" t="s">
        <v>44</v>
      </c>
      <c r="K23" s="1" t="s">
        <v>74</v>
      </c>
      <c r="L23" s="1">
        <f>IF(OR(B23=0,B23=""),0,IF(COUNTIFS(Items!$E:$E,J23,Items!$F:$F,K23)+COUNTIFS(Items!$J:$J,J23,Items!$K:$K,K23)+COUNTIFS(Items!$O:$O,J23,Items!$P:$P,K23)=1,0,1))</f>
        <v>0</v>
      </c>
      <c r="M23" s="14">
        <v>152320</v>
      </c>
      <c r="N23" s="14">
        <v>0</v>
      </c>
      <c r="T23" s="10" t="str">
        <f>IF(RepPF!$L$4=Lists!$E$2,Lists!$E$2,IF(RepPF!$L$4&lt;&gt;"",IF($C23=RepPF!$L$4,RepPF!$L$4,0),Lists!$E$2))</f>
        <v>Все объекты</v>
      </c>
    </row>
    <row r="24" spans="2:20" x14ac:dyDescent="0.25">
      <c r="B24" s="7">
        <v>45349</v>
      </c>
      <c r="C24" s="1" t="s">
        <v>195</v>
      </c>
      <c r="J24" s="1" t="s">
        <v>44</v>
      </c>
      <c r="K24" s="1" t="s">
        <v>74</v>
      </c>
      <c r="L24" s="1">
        <f>IF(OR(B24=0,B24=""),0,IF(COUNTIFS(Items!$E:$E,J24,Items!$F:$F,K24)+COUNTIFS(Items!$J:$J,J24,Items!$K:$K,K24)+COUNTIFS(Items!$O:$O,J24,Items!$P:$P,K24)=1,0,1))</f>
        <v>0</v>
      </c>
      <c r="M24" s="14">
        <v>124160</v>
      </c>
      <c r="N24" s="14">
        <v>0</v>
      </c>
      <c r="T24" s="10" t="str">
        <f>IF(RepPF!$L$4=Lists!$E$2,Lists!$E$2,IF(RepPF!$L$4&lt;&gt;"",IF($C24=RepPF!$L$4,RepPF!$L$4,0),Lists!$E$2))</f>
        <v>Все объекты</v>
      </c>
    </row>
    <row r="25" spans="2:20" x14ac:dyDescent="0.25">
      <c r="B25" s="7">
        <v>45349</v>
      </c>
      <c r="C25" s="1" t="s">
        <v>194</v>
      </c>
      <c r="J25" s="1" t="s">
        <v>44</v>
      </c>
      <c r="K25" s="1" t="s">
        <v>65</v>
      </c>
      <c r="L25" s="1">
        <f>IF(OR(B25=0,B25=""),0,IF(COUNTIFS(Items!$E:$E,J25,Items!$F:$F,K25)+COUNTIFS(Items!$J:$J,J25,Items!$K:$K,K25)+COUNTIFS(Items!$O:$O,J25,Items!$P:$P,K25)=1,0,1))</f>
        <v>0</v>
      </c>
      <c r="M25" s="14">
        <v>259.52999999999997</v>
      </c>
      <c r="N25" s="14">
        <v>0</v>
      </c>
      <c r="T25" s="10" t="str">
        <f>IF(RepPF!$L$4=Lists!$E$2,Lists!$E$2,IF(RepPF!$L$4&lt;&gt;"",IF($C25=RepPF!$L$4,RepPF!$L$4,0),Lists!$E$2))</f>
        <v>Все объекты</v>
      </c>
    </row>
    <row r="26" spans="2:20" x14ac:dyDescent="0.25">
      <c r="B26" s="7">
        <v>45351</v>
      </c>
      <c r="C26" s="1" t="s">
        <v>194</v>
      </c>
      <c r="J26" s="1" t="s">
        <v>44</v>
      </c>
      <c r="K26" s="1" t="s">
        <v>75</v>
      </c>
      <c r="L26" s="1">
        <f>IF(OR(B26=0,B26=""),0,IF(COUNTIFS(Items!$E:$E,J26,Items!$F:$F,K26)+COUNTIFS(Items!$J:$J,J26,Items!$K:$K,K26)+COUNTIFS(Items!$O:$O,J26,Items!$P:$P,K26)=1,0,1))</f>
        <v>0</v>
      </c>
      <c r="M26" s="14">
        <v>253082.31</v>
      </c>
      <c r="N26" s="14">
        <v>0</v>
      </c>
      <c r="T26" s="10" t="str">
        <f>IF(RepPF!$L$4=Lists!$E$2,Lists!$E$2,IF(RepPF!$L$4&lt;&gt;"",IF($C26=RepPF!$L$4,RepPF!$L$4,0),Lists!$E$2))</f>
        <v>Все объекты</v>
      </c>
    </row>
    <row r="27" spans="2:20" x14ac:dyDescent="0.25">
      <c r="B27" s="7">
        <v>45351</v>
      </c>
      <c r="C27" s="1" t="s">
        <v>194</v>
      </c>
      <c r="J27" s="1" t="s">
        <v>44</v>
      </c>
      <c r="K27" s="1" t="s">
        <v>76</v>
      </c>
      <c r="L27" s="1">
        <f>IF(OR(B27=0,B27=""),0,IF(COUNTIFS(Items!$E:$E,J27,Items!$F:$F,K27)+COUNTIFS(Items!$J:$J,J27,Items!$K:$K,K27)+COUNTIFS(Items!$O:$O,J27,Items!$P:$P,K27)=1,0,1))</f>
        <v>0</v>
      </c>
      <c r="M27" s="14">
        <v>7391.2199999999993</v>
      </c>
      <c r="N27" s="14">
        <v>0</v>
      </c>
      <c r="T27" s="10" t="str">
        <f>IF(RepPF!$L$4=Lists!$E$2,Lists!$E$2,IF(RepPF!$L$4&lt;&gt;"",IF($C27=RepPF!$L$4,RepPF!$L$4,0),Lists!$E$2))</f>
        <v>Все объекты</v>
      </c>
    </row>
    <row r="28" spans="2:20" x14ac:dyDescent="0.25">
      <c r="B28" s="7">
        <v>45351</v>
      </c>
      <c r="C28" s="1" t="s">
        <v>194</v>
      </c>
      <c r="J28" s="1" t="s">
        <v>44</v>
      </c>
      <c r="K28" s="1" t="s">
        <v>78</v>
      </c>
      <c r="L28" s="1">
        <f>IF(OR(B28=0,B28=""),0,IF(COUNTIFS(Items!$E:$E,J28,Items!$F:$F,K28)+COUNTIFS(Items!$J:$J,J28,Items!$K:$K,K28)+COUNTIFS(Items!$O:$O,J28,Items!$P:$P,K28)=1,0,1))</f>
        <v>0</v>
      </c>
      <c r="M28" s="14">
        <v>182954.16999999998</v>
      </c>
      <c r="N28" s="14">
        <v>0</v>
      </c>
      <c r="T28" s="10" t="str">
        <f>IF(RepPF!$L$4=Lists!$E$2,Lists!$E$2,IF(RepPF!$L$4&lt;&gt;"",IF($C28=RepPF!$L$4,RepPF!$L$4,0),Lists!$E$2))</f>
        <v>Все объекты</v>
      </c>
    </row>
    <row r="29" spans="2:20" x14ac:dyDescent="0.25">
      <c r="B29" s="7">
        <v>45351</v>
      </c>
      <c r="C29" s="1" t="s">
        <v>194</v>
      </c>
      <c r="J29" s="1" t="s">
        <v>44</v>
      </c>
      <c r="K29" s="1" t="s">
        <v>65</v>
      </c>
      <c r="L29" s="1">
        <f>IF(OR(B29=0,B29=""),0,IF(COUNTIFS(Items!$E:$E,J29,Items!$F:$F,K29)+COUNTIFS(Items!$J:$J,J29,Items!$K:$K,K29)+COUNTIFS(Items!$O:$O,J29,Items!$P:$P,K29)=1,0,1))</f>
        <v>0</v>
      </c>
      <c r="M29" s="14">
        <v>3298</v>
      </c>
      <c r="N29" s="14">
        <v>0</v>
      </c>
      <c r="T29" s="10" t="str">
        <f>IF(RepPF!$L$4=Lists!$E$2,Lists!$E$2,IF(RepPF!$L$4&lt;&gt;"",IF($C29=RepPF!$L$4,RepPF!$L$4,0),Lists!$E$2))</f>
        <v>Все объекты</v>
      </c>
    </row>
    <row r="30" spans="2:20" x14ac:dyDescent="0.25">
      <c r="B30" s="7">
        <v>45351</v>
      </c>
      <c r="C30" s="1" t="s">
        <v>195</v>
      </c>
      <c r="J30" s="1" t="s">
        <v>44</v>
      </c>
      <c r="K30" s="1" t="s">
        <v>65</v>
      </c>
      <c r="L30" s="1">
        <f>IF(OR(B30=0,B30=""),0,IF(COUNTIFS(Items!$E:$E,J30,Items!$F:$F,K30)+COUNTIFS(Items!$J:$J,J30,Items!$K:$K,K30)+COUNTIFS(Items!$O:$O,J30,Items!$P:$P,K30)=1,0,1))</f>
        <v>0</v>
      </c>
      <c r="M30" s="14">
        <v>4182</v>
      </c>
      <c r="N30" s="14">
        <v>0</v>
      </c>
      <c r="T30" s="10" t="str">
        <f>IF(RepPF!$L$4=Lists!$E$2,Lists!$E$2,IF(RepPF!$L$4&lt;&gt;"",IF($C30=RepPF!$L$4,RepPF!$L$4,0),Lists!$E$2))</f>
        <v>Все объекты</v>
      </c>
    </row>
    <row r="31" spans="2:20" x14ac:dyDescent="0.25">
      <c r="B31" s="7">
        <v>45351</v>
      </c>
      <c r="C31" s="1" t="s">
        <v>196</v>
      </c>
      <c r="J31" s="1" t="s">
        <v>44</v>
      </c>
      <c r="K31" s="1" t="s">
        <v>65</v>
      </c>
      <c r="L31" s="1">
        <f>IF(OR(B31=0,B31=""),0,IF(COUNTIFS(Items!$E:$E,J31,Items!$F:$F,K31)+COUNTIFS(Items!$J:$J,J31,Items!$K:$K,K31)+COUNTIFS(Items!$O:$O,J31,Items!$P:$P,K31)=1,0,1))</f>
        <v>0</v>
      </c>
      <c r="M31" s="14">
        <v>4794</v>
      </c>
      <c r="N31" s="14">
        <v>0</v>
      </c>
      <c r="T31" s="10" t="str">
        <f>IF(RepPF!$L$4=Lists!$E$2,Lists!$E$2,IF(RepPF!$L$4&lt;&gt;"",IF($C31=RepPF!$L$4,RepPF!$L$4,0),Lists!$E$2))</f>
        <v>Все объекты</v>
      </c>
    </row>
    <row r="32" spans="2:20" x14ac:dyDescent="0.25">
      <c r="B32" s="7">
        <v>45351</v>
      </c>
      <c r="C32" s="1" t="s">
        <v>194</v>
      </c>
      <c r="J32" s="1" t="s">
        <v>44</v>
      </c>
      <c r="K32" s="1" t="s">
        <v>74</v>
      </c>
      <c r="L32" s="1">
        <f>IF(OR(B32=0,B32=""),0,IF(COUNTIFS(Items!$E:$E,J32,Items!$F:$F,K32)+COUNTIFS(Items!$J:$J,J32,Items!$K:$K,K32)+COUNTIFS(Items!$O:$O,J32,Items!$P:$P,K32)=1,0,1))</f>
        <v>0</v>
      </c>
      <c r="M32" s="14">
        <v>7558.54</v>
      </c>
      <c r="N32" s="14">
        <v>0</v>
      </c>
      <c r="T32" s="10" t="str">
        <f>IF(RepPF!$L$4=Lists!$E$2,Lists!$E$2,IF(RepPF!$L$4&lt;&gt;"",IF($C32=RepPF!$L$4,RepPF!$L$4,0),Lists!$E$2))</f>
        <v>Все объекты</v>
      </c>
    </row>
    <row r="33" spans="2:20" x14ac:dyDescent="0.25">
      <c r="B33" s="7">
        <v>45351</v>
      </c>
      <c r="C33" s="1" t="s">
        <v>194</v>
      </c>
      <c r="J33" s="1" t="s">
        <v>44</v>
      </c>
      <c r="K33" s="1" t="s">
        <v>69</v>
      </c>
      <c r="L33" s="1">
        <f>IF(OR(B33=0,B33=""),0,IF(COUNTIFS(Items!$E:$E,J33,Items!$F:$F,K33)+COUNTIFS(Items!$J:$J,J33,Items!$K:$K,K33)+COUNTIFS(Items!$O:$O,J33,Items!$P:$P,K33)=1,0,1))</f>
        <v>0</v>
      </c>
      <c r="M33" s="14">
        <v>2142</v>
      </c>
      <c r="N33" s="14">
        <v>0</v>
      </c>
      <c r="T33" s="10" t="str">
        <f>IF(RepPF!$L$4=Lists!$E$2,Lists!$E$2,IF(RepPF!$L$4&lt;&gt;"",IF($C33=RepPF!$L$4,RepPF!$L$4,0),Lists!$E$2))</f>
        <v>Все объекты</v>
      </c>
    </row>
    <row r="34" spans="2:20" x14ac:dyDescent="0.25">
      <c r="B34" s="7">
        <v>45351</v>
      </c>
      <c r="C34" s="1" t="s">
        <v>194</v>
      </c>
      <c r="J34" s="1" t="s">
        <v>44</v>
      </c>
      <c r="K34" s="1" t="s">
        <v>75</v>
      </c>
      <c r="L34" s="1">
        <f>IF(OR(B34=0,B34=""),0,IF(COUNTIFS(Items!$E:$E,J34,Items!$F:$F,K34)+COUNTIFS(Items!$J:$J,J34,Items!$K:$K,K34)+COUNTIFS(Items!$O:$O,J34,Items!$P:$P,K34)=1,0,1))</f>
        <v>0</v>
      </c>
      <c r="M34" s="14">
        <v>32495</v>
      </c>
      <c r="N34" s="14">
        <v>0</v>
      </c>
      <c r="T34" s="10" t="str">
        <f>IF(RepPF!$L$4=Lists!$E$2,Lists!$E$2,IF(RepPF!$L$4&lt;&gt;"",IF($C34=RepPF!$L$4,RepPF!$L$4,0),Lists!$E$2))</f>
        <v>Все объекты</v>
      </c>
    </row>
    <row r="35" spans="2:20" x14ac:dyDescent="0.25">
      <c r="B35" s="7">
        <v>45352</v>
      </c>
      <c r="C35" s="1" t="s">
        <v>194</v>
      </c>
      <c r="J35" s="1" t="s">
        <v>44</v>
      </c>
      <c r="K35" s="1" t="s">
        <v>74</v>
      </c>
      <c r="L35" s="1">
        <f>IF(OR(B35=0,B35=""),0,IF(COUNTIFS(Items!$E:$E,J35,Items!$F:$F,K35)+COUNTIFS(Items!$J:$J,J35,Items!$K:$K,K35)+COUNTIFS(Items!$O:$O,J35,Items!$P:$P,K35)=1,0,1))</f>
        <v>0</v>
      </c>
      <c r="M35" s="14">
        <v>35670</v>
      </c>
      <c r="N35" s="14">
        <v>0</v>
      </c>
      <c r="T35" s="10" t="str">
        <f>IF(RepPF!$L$4=Lists!$E$2,Lists!$E$2,IF(RepPF!$L$4&lt;&gt;"",IF($C35=RepPF!$L$4,RepPF!$L$4,0),Lists!$E$2))</f>
        <v>Все объекты</v>
      </c>
    </row>
    <row r="36" spans="2:20" x14ac:dyDescent="0.25">
      <c r="B36" s="7">
        <v>45352</v>
      </c>
      <c r="C36" s="1" t="s">
        <v>194</v>
      </c>
      <c r="J36" s="1" t="s">
        <v>44</v>
      </c>
      <c r="K36" s="1" t="s">
        <v>74</v>
      </c>
      <c r="L36" s="1">
        <f>IF(OR(B36=0,B36=""),0,IF(COUNTIFS(Items!$E:$E,J36,Items!$F:$F,K36)+COUNTIFS(Items!$J:$J,J36,Items!$K:$K,K36)+COUNTIFS(Items!$O:$O,J36,Items!$P:$P,K36)=1,0,1))</f>
        <v>0</v>
      </c>
      <c r="M36" s="14">
        <v>152280</v>
      </c>
      <c r="N36" s="14">
        <v>0</v>
      </c>
      <c r="T36" s="10" t="str">
        <f>IF(RepPF!$L$4=Lists!$E$2,Lists!$E$2,IF(RepPF!$L$4&lt;&gt;"",IF($C36=RepPF!$L$4,RepPF!$L$4,0),Lists!$E$2))</f>
        <v>Все объекты</v>
      </c>
    </row>
    <row r="37" spans="2:20" x14ac:dyDescent="0.25">
      <c r="B37" s="7">
        <v>45352</v>
      </c>
      <c r="C37" s="1" t="s">
        <v>194</v>
      </c>
      <c r="J37" s="1" t="s">
        <v>44</v>
      </c>
      <c r="K37" s="1" t="s">
        <v>75</v>
      </c>
      <c r="L37" s="1">
        <f>IF(OR(B37=0,B37=""),0,IF(COUNTIFS(Items!$E:$E,J37,Items!$F:$F,K37)+COUNTIFS(Items!$J:$J,J37,Items!$K:$K,K37)+COUNTIFS(Items!$O:$O,J37,Items!$P:$P,K37)=1,0,1))</f>
        <v>0</v>
      </c>
      <c r="M37" s="14">
        <v>65235.999999999993</v>
      </c>
      <c r="N37" s="14">
        <v>0</v>
      </c>
      <c r="T37" s="10" t="str">
        <f>IF(RepPF!$L$4=Lists!$E$2,Lists!$E$2,IF(RepPF!$L$4&lt;&gt;"",IF($C37=RepPF!$L$4,RepPF!$L$4,0),Lists!$E$2))</f>
        <v>Все объекты</v>
      </c>
    </row>
    <row r="38" spans="2:20" x14ac:dyDescent="0.25">
      <c r="B38" s="7">
        <v>45354</v>
      </c>
      <c r="C38" s="1" t="s">
        <v>194</v>
      </c>
      <c r="J38" s="1" t="s">
        <v>44</v>
      </c>
      <c r="K38" s="1" t="s">
        <v>75</v>
      </c>
      <c r="L38" s="1">
        <f>IF(OR(B38=0,B38=""),0,IF(COUNTIFS(Items!$E:$E,J38,Items!$F:$F,K38)+COUNTIFS(Items!$J:$J,J38,Items!$K:$K,K38)+COUNTIFS(Items!$O:$O,J38,Items!$P:$P,K38)=1,0,1))</f>
        <v>0</v>
      </c>
      <c r="M38" s="14">
        <v>48552</v>
      </c>
      <c r="N38" s="14">
        <v>0</v>
      </c>
      <c r="T38" s="10" t="str">
        <f>IF(RepPF!$L$4=Lists!$E$2,Lists!$E$2,IF(RepPF!$L$4&lt;&gt;"",IF($C38=RepPF!$L$4,RepPF!$L$4,0),Lists!$E$2))</f>
        <v>Все объекты</v>
      </c>
    </row>
    <row r="39" spans="2:20" x14ac:dyDescent="0.25">
      <c r="B39" s="7">
        <v>45354</v>
      </c>
      <c r="C39" s="1" t="s">
        <v>194</v>
      </c>
      <c r="J39" s="1" t="s">
        <v>44</v>
      </c>
      <c r="K39" s="1" t="s">
        <v>76</v>
      </c>
      <c r="L39" s="1">
        <f>IF(OR(B39=0,B39=""),0,IF(COUNTIFS(Items!$E:$E,J39,Items!$F:$F,K39)+COUNTIFS(Items!$J:$J,J39,Items!$K:$K,K39)+COUNTIFS(Items!$O:$O,J39,Items!$P:$P,K39)=1,0,1))</f>
        <v>0</v>
      </c>
      <c r="M39" s="14">
        <v>2910</v>
      </c>
      <c r="N39" s="14">
        <v>0</v>
      </c>
      <c r="T39" s="10" t="str">
        <f>IF(RepPF!$L$4=Lists!$E$2,Lists!$E$2,IF(RepPF!$L$4&lt;&gt;"",IF($C39=RepPF!$L$4,RepPF!$L$4,0),Lists!$E$2))</f>
        <v>Все объекты</v>
      </c>
    </row>
    <row r="40" spans="2:20" x14ac:dyDescent="0.25">
      <c r="B40" s="7">
        <v>45354</v>
      </c>
      <c r="C40" s="1" t="s">
        <v>194</v>
      </c>
      <c r="J40" s="1" t="s">
        <v>44</v>
      </c>
      <c r="K40" s="1" t="s">
        <v>75</v>
      </c>
      <c r="L40" s="1">
        <f>IF(OR(B40=0,B40=""),0,IF(COUNTIFS(Items!$E:$E,J40,Items!$F:$F,K40)+COUNTIFS(Items!$J:$J,J40,Items!$K:$K,K40)+COUNTIFS(Items!$O:$O,J40,Items!$P:$P,K40)=1,0,1))</f>
        <v>0</v>
      </c>
      <c r="M40" s="14">
        <v>15498</v>
      </c>
      <c r="N40" s="14">
        <v>0</v>
      </c>
      <c r="T40" s="10" t="str">
        <f>IF(RepPF!$L$4=Lists!$E$2,Lists!$E$2,IF(RepPF!$L$4&lt;&gt;"",IF($C40=RepPF!$L$4,RepPF!$L$4,0),Lists!$E$2))</f>
        <v>Все объекты</v>
      </c>
    </row>
    <row r="41" spans="2:20" x14ac:dyDescent="0.25">
      <c r="B41" s="7">
        <v>45356</v>
      </c>
      <c r="C41" s="1" t="s">
        <v>194</v>
      </c>
      <c r="J41" s="1" t="s">
        <v>44</v>
      </c>
      <c r="K41" s="1" t="s">
        <v>69</v>
      </c>
      <c r="L41" s="1">
        <f>IF(OR(B41=0,B41=""),0,IF(COUNTIFS(Items!$E:$E,J41,Items!$F:$F,K41)+COUNTIFS(Items!$J:$J,J41,Items!$K:$K,K41)+COUNTIFS(Items!$O:$O,J41,Items!$P:$P,K41)=1,0,1))</f>
        <v>0</v>
      </c>
      <c r="M41" s="14">
        <v>16920</v>
      </c>
      <c r="N41" s="14">
        <v>0</v>
      </c>
      <c r="T41" s="10" t="str">
        <f>IF(RepPF!$L$4=Lists!$E$2,Lists!$E$2,IF(RepPF!$L$4&lt;&gt;"",IF($C41=RepPF!$L$4,RepPF!$L$4,0),Lists!$E$2))</f>
        <v>Все объекты</v>
      </c>
    </row>
    <row r="42" spans="2:20" x14ac:dyDescent="0.25">
      <c r="B42" s="7">
        <v>45356</v>
      </c>
      <c r="C42" s="1" t="s">
        <v>195</v>
      </c>
      <c r="J42" s="1" t="s">
        <v>44</v>
      </c>
      <c r="K42" s="1" t="s">
        <v>65</v>
      </c>
      <c r="L42" s="1">
        <f>IF(OR(B42=0,B42=""),0,IF(COUNTIFS(Items!$E:$E,J42,Items!$F:$F,K42)+COUNTIFS(Items!$J:$J,J42,Items!$K:$K,K42)+COUNTIFS(Items!$O:$O,J42,Items!$P:$P,K42)=1,0,1))</f>
        <v>0</v>
      </c>
      <c r="M42" s="14">
        <v>47000</v>
      </c>
      <c r="N42" s="14">
        <v>0</v>
      </c>
      <c r="T42" s="10" t="str">
        <f>IF(RepPF!$L$4=Lists!$E$2,Lists!$E$2,IF(RepPF!$L$4&lt;&gt;"",IF($C42=RepPF!$L$4,RepPF!$L$4,0),Lists!$E$2))</f>
        <v>Все объекты</v>
      </c>
    </row>
    <row r="43" spans="2:20" x14ac:dyDescent="0.25">
      <c r="B43" s="7">
        <v>45356</v>
      </c>
      <c r="C43" s="1" t="s">
        <v>194</v>
      </c>
      <c r="J43" s="1" t="s">
        <v>44</v>
      </c>
      <c r="K43" s="1" t="s">
        <v>65</v>
      </c>
      <c r="L43" s="1">
        <f>IF(OR(B43=0,B43=""),0,IF(COUNTIFS(Items!$E:$E,J43,Items!$F:$F,K43)+COUNTIFS(Items!$J:$J,J43,Items!$K:$K,K43)+COUNTIFS(Items!$O:$O,J43,Items!$P:$P,K43)=1,0,1))</f>
        <v>0</v>
      </c>
      <c r="M43" s="14">
        <v>1309</v>
      </c>
      <c r="N43" s="14">
        <v>0</v>
      </c>
      <c r="T43" s="10" t="str">
        <f>IF(RepPF!$L$4=Lists!$E$2,Lists!$E$2,IF(RepPF!$L$4&lt;&gt;"",IF($C43=RepPF!$L$4,RepPF!$L$4,0),Lists!$E$2))</f>
        <v>Все объекты</v>
      </c>
    </row>
    <row r="44" spans="2:20" x14ac:dyDescent="0.25">
      <c r="B44" s="7">
        <v>45356</v>
      </c>
      <c r="C44" s="1" t="s">
        <v>195</v>
      </c>
      <c r="J44" s="1" t="s">
        <v>44</v>
      </c>
      <c r="K44" s="1" t="s">
        <v>65</v>
      </c>
      <c r="L44" s="1">
        <f>IF(OR(B44=0,B44=""),0,IF(COUNTIFS(Items!$E:$E,J44,Items!$F:$F,K44)+COUNTIFS(Items!$J:$J,J44,Items!$K:$K,K44)+COUNTIFS(Items!$O:$O,J44,Items!$P:$P,K44)=1,0,1))</f>
        <v>0</v>
      </c>
      <c r="M44" s="14">
        <v>1067</v>
      </c>
      <c r="N44" s="14">
        <v>0</v>
      </c>
      <c r="T44" s="10" t="str">
        <f>IF(RepPF!$L$4=Lists!$E$2,Lists!$E$2,IF(RepPF!$L$4&lt;&gt;"",IF($C44=RepPF!$L$4,RepPF!$L$4,0),Lists!$E$2))</f>
        <v>Все объекты</v>
      </c>
    </row>
    <row r="45" spans="2:20" x14ac:dyDescent="0.25">
      <c r="B45" s="7">
        <v>45356</v>
      </c>
      <c r="C45" s="1" t="s">
        <v>194</v>
      </c>
      <c r="J45" s="1" t="s">
        <v>44</v>
      </c>
      <c r="K45" s="1" t="s">
        <v>76</v>
      </c>
      <c r="L45" s="1">
        <f>IF(OR(B45=0,B45=""),0,IF(COUNTIFS(Items!$E:$E,J45,Items!$F:$F,K45)+COUNTIFS(Items!$J:$J,J45,Items!$K:$K,K45)+COUNTIFS(Items!$O:$O,J45,Items!$P:$P,K45)=1,0,1))</f>
        <v>0</v>
      </c>
      <c r="M45" s="14">
        <v>4285.32</v>
      </c>
      <c r="N45" s="14">
        <v>0</v>
      </c>
      <c r="T45" s="10" t="str">
        <f>IF(RepPF!$L$4=Lists!$E$2,Lists!$E$2,IF(RepPF!$L$4&lt;&gt;"",IF($C45=RepPF!$L$4,RepPF!$L$4,0),Lists!$E$2))</f>
        <v>Все объекты</v>
      </c>
    </row>
    <row r="46" spans="2:20" x14ac:dyDescent="0.25">
      <c r="B46" s="7">
        <v>45357</v>
      </c>
      <c r="C46" s="1" t="s">
        <v>194</v>
      </c>
      <c r="J46" s="1" t="s">
        <v>110</v>
      </c>
      <c r="K46" s="1" t="s">
        <v>23</v>
      </c>
      <c r="L46" s="1">
        <f>IF(OR(B46=0,B46=""),0,IF(COUNTIFS(Items!$E:$E,J46,Items!$F:$F,K46)+COUNTIFS(Items!$J:$J,J46,Items!$K:$K,K46)+COUNTIFS(Items!$O:$O,J46,Items!$P:$P,K46)=1,0,1))</f>
        <v>0</v>
      </c>
      <c r="M46" s="14">
        <v>3649.08</v>
      </c>
      <c r="N46" s="14">
        <v>0</v>
      </c>
      <c r="T46" s="10" t="str">
        <f>IF(RepPF!$L$4=Lists!$E$2,Lists!$E$2,IF(RepPF!$L$4&lt;&gt;"",IF($C46=RepPF!$L$4,RepPF!$L$4,0),Lists!$E$2))</f>
        <v>Все объекты</v>
      </c>
    </row>
    <row r="47" spans="2:20" x14ac:dyDescent="0.25">
      <c r="B47" s="7">
        <v>45357</v>
      </c>
      <c r="C47" s="1" t="s">
        <v>194</v>
      </c>
      <c r="J47" s="1" t="s">
        <v>44</v>
      </c>
      <c r="K47" s="1" t="s">
        <v>65</v>
      </c>
      <c r="L47" s="1">
        <f>IF(OR(B47=0,B47=""),0,IF(COUNTIFS(Items!$E:$E,J47,Items!$F:$F,K47)+COUNTIFS(Items!$J:$J,J47,Items!$K:$K,K47)+COUNTIFS(Items!$O:$O,J47,Items!$P:$P,K47)=1,0,1))</f>
        <v>0</v>
      </c>
      <c r="M47" s="14">
        <v>3290</v>
      </c>
      <c r="N47" s="14">
        <v>0</v>
      </c>
      <c r="T47" s="10" t="str">
        <f>IF(RepPF!$L$4=Lists!$E$2,Lists!$E$2,IF(RepPF!$L$4&lt;&gt;"",IF($C47=RepPF!$L$4,RepPF!$L$4,0),Lists!$E$2))</f>
        <v>Все объекты</v>
      </c>
    </row>
    <row r="48" spans="2:20" x14ac:dyDescent="0.25">
      <c r="B48" s="7">
        <v>45357</v>
      </c>
      <c r="C48" s="1" t="s">
        <v>195</v>
      </c>
      <c r="J48" s="1" t="s">
        <v>44</v>
      </c>
      <c r="K48" s="1" t="s">
        <v>65</v>
      </c>
      <c r="L48" s="1">
        <f>IF(OR(B48=0,B48=""),0,IF(COUNTIFS(Items!$E:$E,J48,Items!$F:$F,K48)+COUNTIFS(Items!$J:$J,J48,Items!$K:$K,K48)+COUNTIFS(Items!$O:$O,J48,Items!$P:$P,K48)=1,0,1))</f>
        <v>0</v>
      </c>
      <c r="M48" s="14">
        <v>4165</v>
      </c>
      <c r="N48" s="14">
        <v>0</v>
      </c>
      <c r="T48" s="10" t="str">
        <f>IF(RepPF!$L$4=Lists!$E$2,Lists!$E$2,IF(RepPF!$L$4&lt;&gt;"",IF($C48=RepPF!$L$4,RepPF!$L$4,0),Lists!$E$2))</f>
        <v>Все объекты</v>
      </c>
    </row>
    <row r="49" spans="2:20" x14ac:dyDescent="0.25">
      <c r="B49" s="7">
        <v>45358</v>
      </c>
      <c r="C49" s="1" t="s">
        <v>194</v>
      </c>
      <c r="J49" s="1" t="s">
        <v>44</v>
      </c>
      <c r="K49" s="1" t="s">
        <v>67</v>
      </c>
      <c r="L49" s="1">
        <f>IF(OR(B49=0,B49=""),0,IF(COUNTIFS(Items!$E:$E,J49,Items!$F:$F,K49)+COUNTIFS(Items!$J:$J,J49,Items!$K:$K,K49)+COUNTIFS(Items!$O:$O,J49,Items!$P:$P,K49)=1,0,1))</f>
        <v>0</v>
      </c>
      <c r="M49" s="14">
        <v>1310.47</v>
      </c>
      <c r="N49" s="14">
        <v>0</v>
      </c>
      <c r="T49" s="10" t="str">
        <f>IF(RepPF!$L$4=Lists!$E$2,Lists!$E$2,IF(RepPF!$L$4&lt;&gt;"",IF($C49=RepPF!$L$4,RepPF!$L$4,0),Lists!$E$2))</f>
        <v>Все объекты</v>
      </c>
    </row>
    <row r="50" spans="2:20" x14ac:dyDescent="0.25">
      <c r="B50" s="7">
        <v>45358</v>
      </c>
      <c r="C50" s="1" t="s">
        <v>194</v>
      </c>
      <c r="J50" s="1" t="s">
        <v>44</v>
      </c>
      <c r="K50" s="1" t="s">
        <v>75</v>
      </c>
      <c r="L50" s="1">
        <f>IF(OR(B50=0,B50=""),0,IF(COUNTIFS(Items!$E:$E,J50,Items!$F:$F,K50)+COUNTIFS(Items!$J:$J,J50,Items!$K:$K,K50)+COUNTIFS(Items!$O:$O,J50,Items!$P:$P,K50)=1,0,1))</f>
        <v>0</v>
      </c>
      <c r="M50" s="14">
        <v>336159</v>
      </c>
      <c r="N50" s="14">
        <v>0</v>
      </c>
      <c r="T50" s="10" t="str">
        <f>IF(RepPF!$L$4=Lists!$E$2,Lists!$E$2,IF(RepPF!$L$4&lt;&gt;"",IF($C50=RepPF!$L$4,RepPF!$L$4,0),Lists!$E$2))</f>
        <v>Все объекты</v>
      </c>
    </row>
    <row r="51" spans="2:20" x14ac:dyDescent="0.25">
      <c r="B51" s="7">
        <v>45358</v>
      </c>
      <c r="C51" s="1" t="s">
        <v>194</v>
      </c>
      <c r="J51" s="1" t="s">
        <v>44</v>
      </c>
      <c r="K51" s="1" t="s">
        <v>74</v>
      </c>
      <c r="L51" s="1">
        <f>IF(OR(B51=0,B51=""),0,IF(COUNTIFS(Items!$E:$E,J51,Items!$F:$F,K51)+COUNTIFS(Items!$J:$J,J51,Items!$K:$K,K51)+COUNTIFS(Items!$O:$O,J51,Items!$P:$P,K51)=1,0,1))</f>
        <v>0</v>
      </c>
      <c r="M51" s="14">
        <v>485.03999999999996</v>
      </c>
      <c r="N51" s="14">
        <v>0</v>
      </c>
      <c r="T51" s="10" t="str">
        <f>IF(RepPF!$L$4=Lists!$E$2,Lists!$E$2,IF(RepPF!$L$4&lt;&gt;"",IF($C51=RepPF!$L$4,RepPF!$L$4,0),Lists!$E$2))</f>
        <v>Все объекты</v>
      </c>
    </row>
    <row r="52" spans="2:20" x14ac:dyDescent="0.25">
      <c r="B52" s="7">
        <v>45358</v>
      </c>
      <c r="C52" s="1" t="s">
        <v>194</v>
      </c>
      <c r="J52" s="1" t="s">
        <v>44</v>
      </c>
      <c r="K52" s="1" t="s">
        <v>76</v>
      </c>
      <c r="L52" s="1">
        <f>IF(OR(B52=0,B52=""),0,IF(COUNTIFS(Items!$E:$E,J52,Items!$F:$F,K52)+COUNTIFS(Items!$J:$J,J52,Items!$K:$K,K52)+COUNTIFS(Items!$O:$O,J52,Items!$P:$P,K52)=1,0,1))</f>
        <v>0</v>
      </c>
      <c r="M52" s="14">
        <v>193.64</v>
      </c>
      <c r="N52" s="14">
        <v>0</v>
      </c>
      <c r="T52" s="10" t="str">
        <f>IF(RepPF!$L$4=Lists!$E$2,Lists!$E$2,IF(RepPF!$L$4&lt;&gt;"",IF($C52=RepPF!$L$4,RepPF!$L$4,0),Lists!$E$2))</f>
        <v>Все объекты</v>
      </c>
    </row>
    <row r="53" spans="2:20" x14ac:dyDescent="0.25">
      <c r="B53" s="7">
        <v>45359</v>
      </c>
      <c r="C53" s="1" t="s">
        <v>194</v>
      </c>
      <c r="J53" s="1" t="s">
        <v>44</v>
      </c>
      <c r="K53" s="1" t="s">
        <v>76</v>
      </c>
      <c r="L53" s="1">
        <f>IF(OR(B53=0,B53=""),0,IF(COUNTIFS(Items!$E:$E,J53,Items!$F:$F,K53)+COUNTIFS(Items!$J:$J,J53,Items!$K:$K,K53)+COUNTIFS(Items!$O:$O,J53,Items!$P:$P,K53)=1,0,1))</f>
        <v>0</v>
      </c>
      <c r="M53" s="14">
        <v>2044.4199999999998</v>
      </c>
      <c r="N53" s="14">
        <v>0</v>
      </c>
      <c r="T53" s="10" t="str">
        <f>IF(RepPF!$L$4=Lists!$E$2,Lists!$E$2,IF(RepPF!$L$4&lt;&gt;"",IF($C53=RepPF!$L$4,RepPF!$L$4,0),Lists!$E$2))</f>
        <v>Все объекты</v>
      </c>
    </row>
    <row r="54" spans="2:20" x14ac:dyDescent="0.25">
      <c r="B54" s="7">
        <v>45359</v>
      </c>
      <c r="C54" s="1" t="s">
        <v>194</v>
      </c>
      <c r="J54" s="1" t="s">
        <v>44</v>
      </c>
      <c r="K54" s="1" t="s">
        <v>111</v>
      </c>
      <c r="L54" s="1">
        <f>IF(OR(B54=0,B54=""),0,IF(COUNTIFS(Items!$E:$E,J54,Items!$F:$F,K54)+COUNTIFS(Items!$J:$J,J54,Items!$K:$K,K54)+COUNTIFS(Items!$O:$O,J54,Items!$P:$P,K54)=1,0,1))</f>
        <v>0</v>
      </c>
      <c r="M54" s="14">
        <v>270630</v>
      </c>
      <c r="N54" s="14">
        <v>0</v>
      </c>
      <c r="T54" s="10" t="str">
        <f>IF(RepPF!$L$4=Lists!$E$2,Lists!$E$2,IF(RepPF!$L$4&lt;&gt;"",IF($C54=RepPF!$L$4,RepPF!$L$4,0),Lists!$E$2))</f>
        <v>Все объекты</v>
      </c>
    </row>
    <row r="55" spans="2:20" x14ac:dyDescent="0.25">
      <c r="B55" s="7">
        <v>45359</v>
      </c>
      <c r="C55" s="1" t="s">
        <v>194</v>
      </c>
      <c r="J55" s="1" t="s">
        <v>44</v>
      </c>
      <c r="K55" s="1" t="s">
        <v>75</v>
      </c>
      <c r="L55" s="1">
        <f>IF(OR(B55=0,B55=""),0,IF(COUNTIFS(Items!$E:$E,J55,Items!$F:$F,K55)+COUNTIFS(Items!$J:$J,J55,Items!$K:$K,K55)+COUNTIFS(Items!$O:$O,J55,Items!$P:$P,K55)=1,0,1))</f>
        <v>0</v>
      </c>
      <c r="M55" s="14">
        <v>492</v>
      </c>
      <c r="N55" s="14">
        <v>0</v>
      </c>
      <c r="T55" s="10" t="str">
        <f>IF(RepPF!$L$4=Lists!$E$2,Lists!$E$2,IF(RepPF!$L$4&lt;&gt;"",IF($C55=RepPF!$L$4,RepPF!$L$4,0),Lists!$E$2))</f>
        <v>Все объекты</v>
      </c>
    </row>
    <row r="56" spans="2:20" x14ac:dyDescent="0.25">
      <c r="B56" s="7">
        <v>45362</v>
      </c>
      <c r="C56" s="1" t="s">
        <v>195</v>
      </c>
      <c r="J56" s="1" t="s">
        <v>44</v>
      </c>
      <c r="K56" s="1" t="s">
        <v>74</v>
      </c>
      <c r="L56" s="1">
        <f>IF(OR(B56=0,B56=""),0,IF(COUNTIFS(Items!$E:$E,J56,Items!$F:$F,K56)+COUNTIFS(Items!$J:$J,J56,Items!$K:$K,K56)+COUNTIFS(Items!$O:$O,J56,Items!$P:$P,K56)=1,0,1))</f>
        <v>0</v>
      </c>
      <c r="M56" s="14">
        <v>141000</v>
      </c>
      <c r="N56" s="14">
        <v>0</v>
      </c>
      <c r="T56" s="10" t="str">
        <f>IF(RepPF!$L$4=Lists!$E$2,Lists!$E$2,IF(RepPF!$L$4&lt;&gt;"",IF($C56=RepPF!$L$4,RepPF!$L$4,0),Lists!$E$2))</f>
        <v>Все объекты</v>
      </c>
    </row>
    <row r="57" spans="2:20" x14ac:dyDescent="0.25">
      <c r="B57" s="7">
        <v>45362</v>
      </c>
      <c r="C57" s="1" t="s">
        <v>194</v>
      </c>
      <c r="J57" s="1" t="s">
        <v>44</v>
      </c>
      <c r="K57" s="1" t="s">
        <v>77</v>
      </c>
      <c r="L57" s="1">
        <f>IF(OR(B57=0,B57=""),0,IF(COUNTIFS(Items!$E:$E,J57,Items!$F:$F,K57)+COUNTIFS(Items!$J:$J,J57,Items!$K:$K,K57)+COUNTIFS(Items!$O:$O,J57,Items!$P:$P,K57)=1,0,1))</f>
        <v>0</v>
      </c>
      <c r="M57" s="14">
        <v>442010.56</v>
      </c>
      <c r="N57" s="14">
        <v>0</v>
      </c>
      <c r="T57" s="10" t="str">
        <f>IF(RepPF!$L$4=Lists!$E$2,Lists!$E$2,IF(RepPF!$L$4&lt;&gt;"",IF($C57=RepPF!$L$4,RepPF!$L$4,0),Lists!$E$2))</f>
        <v>Все объекты</v>
      </c>
    </row>
    <row r="58" spans="2:20" x14ac:dyDescent="0.25">
      <c r="B58" s="7">
        <v>45362</v>
      </c>
      <c r="C58" s="1" t="s">
        <v>195</v>
      </c>
      <c r="J58" s="1" t="s">
        <v>44</v>
      </c>
      <c r="K58" s="1" t="s">
        <v>74</v>
      </c>
      <c r="L58" s="1">
        <f>IF(OR(B58=0,B58=""),0,IF(COUNTIFS(Items!$E:$E,J58,Items!$F:$F,K58)+COUNTIFS(Items!$J:$J,J58,Items!$K:$K,K58)+COUNTIFS(Items!$O:$O,J58,Items!$P:$P,K58)=1,0,1))</f>
        <v>0</v>
      </c>
      <c r="M58" s="14">
        <v>36235.5</v>
      </c>
      <c r="N58" s="14">
        <v>0</v>
      </c>
      <c r="T58" s="10" t="str">
        <f>IF(RepPF!$L$4=Lists!$E$2,Lists!$E$2,IF(RepPF!$L$4&lt;&gt;"",IF($C58=RepPF!$L$4,RepPF!$L$4,0),Lists!$E$2))</f>
        <v>Все объекты</v>
      </c>
    </row>
    <row r="59" spans="2:20" x14ac:dyDescent="0.25">
      <c r="B59" s="7">
        <v>45362</v>
      </c>
      <c r="C59" s="1" t="s">
        <v>195</v>
      </c>
      <c r="J59" s="1" t="s">
        <v>44</v>
      </c>
      <c r="K59" s="1" t="s">
        <v>74</v>
      </c>
      <c r="L59" s="1">
        <f>IF(OR(B59=0,B59=""),0,IF(COUNTIFS(Items!$E:$E,J59,Items!$F:$F,K59)+COUNTIFS(Items!$J:$J,J59,Items!$K:$K,K59)+COUNTIFS(Items!$O:$O,J59,Items!$P:$P,K59)=1,0,1))</f>
        <v>0</v>
      </c>
      <c r="M59" s="14">
        <v>180226</v>
      </c>
      <c r="N59" s="14">
        <v>0</v>
      </c>
      <c r="T59" s="10" t="str">
        <f>IF(RepPF!$L$4=Lists!$E$2,Lists!$E$2,IF(RepPF!$L$4&lt;&gt;"",IF($C59=RepPF!$L$4,RepPF!$L$4,0),Lists!$E$2))</f>
        <v>Все объекты</v>
      </c>
    </row>
    <row r="60" spans="2:20" x14ac:dyDescent="0.25">
      <c r="B60" s="7">
        <v>45363</v>
      </c>
      <c r="C60" s="1" t="s">
        <v>195</v>
      </c>
      <c r="J60" s="1" t="s">
        <v>44</v>
      </c>
      <c r="K60" s="1" t="s">
        <v>75</v>
      </c>
      <c r="L60" s="1">
        <f>IF(OR(B60=0,B60=""),0,IF(COUNTIFS(Items!$E:$E,J60,Items!$F:$F,K60)+COUNTIFS(Items!$J:$J,J60,Items!$K:$K,K60)+COUNTIFS(Items!$O:$O,J60,Items!$P:$P,K60)=1,0,1))</f>
        <v>0</v>
      </c>
      <c r="M60" s="14">
        <v>528517.47</v>
      </c>
      <c r="N60" s="14">
        <v>0</v>
      </c>
      <c r="T60" s="10" t="str">
        <f>IF(RepPF!$L$4=Lists!$E$2,Lists!$E$2,IF(RepPF!$L$4&lt;&gt;"",IF($C60=RepPF!$L$4,RepPF!$L$4,0),Lists!$E$2))</f>
        <v>Все объекты</v>
      </c>
    </row>
    <row r="61" spans="2:20" x14ac:dyDescent="0.25">
      <c r="B61" s="7">
        <v>45364</v>
      </c>
      <c r="C61" s="1" t="s">
        <v>195</v>
      </c>
      <c r="J61" s="1" t="s">
        <v>44</v>
      </c>
      <c r="K61" s="1" t="s">
        <v>75</v>
      </c>
      <c r="L61" s="1">
        <f>IF(OR(B61=0,B61=""),0,IF(COUNTIFS(Items!$E:$E,J61,Items!$F:$F,K61)+COUNTIFS(Items!$J:$J,J61,Items!$K:$K,K61)+COUNTIFS(Items!$O:$O,J61,Items!$P:$P,K61)=1,0,1))</f>
        <v>0</v>
      </c>
      <c r="M61" s="14">
        <v>61476</v>
      </c>
      <c r="N61" s="14">
        <v>0</v>
      </c>
      <c r="T61" s="10" t="str">
        <f>IF(RepPF!$L$4=Lists!$E$2,Lists!$E$2,IF(RepPF!$L$4&lt;&gt;"",IF($C61=RepPF!$L$4,RepPF!$L$4,0),Lists!$E$2))</f>
        <v>Все объекты</v>
      </c>
    </row>
    <row r="62" spans="2:20" x14ac:dyDescent="0.25">
      <c r="B62" s="7">
        <v>45366</v>
      </c>
      <c r="C62" s="1" t="s">
        <v>195</v>
      </c>
      <c r="J62" s="1" t="s">
        <v>44</v>
      </c>
      <c r="K62" s="1" t="s">
        <v>69</v>
      </c>
      <c r="L62" s="1">
        <f>IF(OR(B62=0,B62=""),0,IF(COUNTIFS(Items!$E:$E,J62,Items!$F:$F,K62)+COUNTIFS(Items!$J:$J,J62,Items!$K:$K,K62)+COUNTIFS(Items!$O:$O,J62,Items!$P:$P,K62)=1,0,1))</f>
        <v>0</v>
      </c>
      <c r="M62" s="14">
        <v>14100</v>
      </c>
      <c r="N62" s="14">
        <v>0</v>
      </c>
      <c r="T62" s="10" t="str">
        <f>IF(RepPF!$L$4=Lists!$E$2,Lists!$E$2,IF(RepPF!$L$4&lt;&gt;"",IF($C62=RepPF!$L$4,RepPF!$L$4,0),Lists!$E$2))</f>
        <v>Все объекты</v>
      </c>
    </row>
    <row r="63" spans="2:20" x14ac:dyDescent="0.25">
      <c r="B63" s="7">
        <v>45366</v>
      </c>
      <c r="C63" s="1" t="s">
        <v>194</v>
      </c>
      <c r="J63" s="1" t="s">
        <v>110</v>
      </c>
      <c r="K63" s="1" t="s">
        <v>23</v>
      </c>
      <c r="L63" s="1">
        <f>IF(OR(B63=0,B63=""),0,IF(COUNTIFS(Items!$E:$E,J63,Items!$F:$F,K63)+COUNTIFS(Items!$J:$J,J63,Items!$K:$K,K63)+COUNTIFS(Items!$O:$O,J63,Items!$P:$P,K63)=1,0,1))</f>
        <v>0</v>
      </c>
      <c r="M63" s="14">
        <v>1666</v>
      </c>
      <c r="N63" s="14">
        <v>0</v>
      </c>
      <c r="T63" s="10" t="str">
        <f>IF(RepPF!$L$4=Lists!$E$2,Lists!$E$2,IF(RepPF!$L$4&lt;&gt;"",IF($C63=RepPF!$L$4,RepPF!$L$4,0),Lists!$E$2))</f>
        <v>Все объекты</v>
      </c>
    </row>
    <row r="64" spans="2:20" x14ac:dyDescent="0.25">
      <c r="B64" s="7">
        <v>45366</v>
      </c>
      <c r="C64" s="1" t="s">
        <v>195</v>
      </c>
      <c r="J64" s="1" t="s">
        <v>110</v>
      </c>
      <c r="K64" s="1" t="s">
        <v>23</v>
      </c>
      <c r="L64" s="1">
        <f>IF(OR(B64=0,B64=""),0,IF(COUNTIFS(Items!$E:$E,J64,Items!$F:$F,K64)+COUNTIFS(Items!$J:$J,J64,Items!$K:$K,K64)+COUNTIFS(Items!$O:$O,J64,Items!$P:$P,K64)=1,0,1))</f>
        <v>0</v>
      </c>
      <c r="M64" s="14">
        <v>1358</v>
      </c>
      <c r="N64" s="14">
        <v>0</v>
      </c>
      <c r="T64" s="10" t="str">
        <f>IF(RepPF!$L$4=Lists!$E$2,Lists!$E$2,IF(RepPF!$L$4&lt;&gt;"",IF($C64=RepPF!$L$4,RepPF!$L$4,0),Lists!$E$2))</f>
        <v>Все объекты</v>
      </c>
    </row>
    <row r="65" spans="2:20" x14ac:dyDescent="0.25">
      <c r="B65" s="7">
        <v>45367</v>
      </c>
      <c r="C65" s="1" t="s">
        <v>195</v>
      </c>
      <c r="J65" s="1" t="s">
        <v>44</v>
      </c>
      <c r="K65" s="1" t="s">
        <v>75</v>
      </c>
      <c r="L65" s="1">
        <f>IF(OR(B65=0,B65=""),0,IF(COUNTIFS(Items!$E:$E,J65,Items!$F:$F,K65)+COUNTIFS(Items!$J:$J,J65,Items!$K:$K,K65)+COUNTIFS(Items!$O:$O,J65,Items!$P:$P,K65)=1,0,1))</f>
        <v>0</v>
      </c>
      <c r="M65" s="14">
        <v>21648</v>
      </c>
      <c r="N65" s="14">
        <v>0</v>
      </c>
      <c r="T65" s="10" t="str">
        <f>IF(RepPF!$L$4=Lists!$E$2,Lists!$E$2,IF(RepPF!$L$4&lt;&gt;"",IF($C65=RepPF!$L$4,RepPF!$L$4,0),Lists!$E$2))</f>
        <v>Все объекты</v>
      </c>
    </row>
    <row r="66" spans="2:20" x14ac:dyDescent="0.25">
      <c r="B66" s="7">
        <v>45367</v>
      </c>
      <c r="C66" s="1" t="s">
        <v>195</v>
      </c>
      <c r="J66" s="1" t="s">
        <v>44</v>
      </c>
      <c r="K66" s="1" t="s">
        <v>74</v>
      </c>
      <c r="L66" s="1">
        <f>IF(OR(B66=0,B66=""),0,IF(COUNTIFS(Items!$E:$E,J66,Items!$F:$F,K66)+COUNTIFS(Items!$J:$J,J66,Items!$K:$K,K66)+COUNTIFS(Items!$O:$O,J66,Items!$P:$P,K66)=1,0,1))</f>
        <v>0</v>
      </c>
      <c r="M66" s="14">
        <v>35109</v>
      </c>
      <c r="N66" s="14">
        <v>0</v>
      </c>
      <c r="T66" s="10" t="str">
        <f>IF(RepPF!$L$4=Lists!$E$2,Lists!$E$2,IF(RepPF!$L$4&lt;&gt;"",IF($C66=RepPF!$L$4,RepPF!$L$4,0),Lists!$E$2))</f>
        <v>Все объекты</v>
      </c>
    </row>
    <row r="67" spans="2:20" x14ac:dyDescent="0.25">
      <c r="B67" s="7">
        <v>45368</v>
      </c>
      <c r="C67" s="1" t="s">
        <v>195</v>
      </c>
      <c r="J67" s="1" t="s">
        <v>44</v>
      </c>
      <c r="K67" s="1" t="s">
        <v>65</v>
      </c>
      <c r="L67" s="1">
        <f>IF(OR(B67=0,B67=""),0,IF(COUNTIFS(Items!$E:$E,J67,Items!$F:$F,K67)+COUNTIFS(Items!$J:$J,J67,Items!$K:$K,K67)+COUNTIFS(Items!$O:$O,J67,Items!$P:$P,K67)=1,0,1))</f>
        <v>0</v>
      </c>
      <c r="M67" s="14">
        <v>3760</v>
      </c>
      <c r="N67" s="14">
        <v>0</v>
      </c>
      <c r="T67" s="10" t="str">
        <f>IF(RepPF!$L$4=Lists!$E$2,Lists!$E$2,IF(RepPF!$L$4&lt;&gt;"",IF($C67=RepPF!$L$4,RepPF!$L$4,0),Lists!$E$2))</f>
        <v>Все объекты</v>
      </c>
    </row>
    <row r="68" spans="2:20" x14ac:dyDescent="0.25">
      <c r="B68" s="7">
        <v>45366</v>
      </c>
      <c r="C68" s="1" t="s">
        <v>194</v>
      </c>
      <c r="J68" s="1" t="s">
        <v>110</v>
      </c>
      <c r="K68" s="1" t="s">
        <v>23</v>
      </c>
      <c r="L68" s="1">
        <f>IF(OR(B68=0,B68=""),0,IF(COUNTIFS(Items!$E:$E,J68,Items!$F:$F,K68)+COUNTIFS(Items!$J:$J,J68,Items!$K:$K,K68)+COUNTIFS(Items!$O:$O,J68,Items!$P:$P,K68)=1,0,1))</f>
        <v>0</v>
      </c>
      <c r="M68" s="14">
        <v>1249.5</v>
      </c>
      <c r="N68" s="14">
        <v>0</v>
      </c>
      <c r="T68" s="10" t="str">
        <f>IF(RepPF!$L$4=Lists!$E$2,Lists!$E$2,IF(RepPF!$L$4&lt;&gt;"",IF($C68=RepPF!$L$4,RepPF!$L$4,0),Lists!$E$2))</f>
        <v>Все объекты</v>
      </c>
    </row>
    <row r="69" spans="2:20" x14ac:dyDescent="0.25">
      <c r="B69" s="7">
        <v>45366</v>
      </c>
      <c r="C69" s="1" t="s">
        <v>195</v>
      </c>
      <c r="J69" s="1" t="s">
        <v>110</v>
      </c>
      <c r="K69" s="1" t="s">
        <v>23</v>
      </c>
      <c r="L69" s="1">
        <f>IF(OR(B69=0,B69=""),0,IF(COUNTIFS(Items!$E:$E,J69,Items!$F:$F,K69)+COUNTIFS(Items!$J:$J,J69,Items!$K:$K,K69)+COUNTIFS(Items!$O:$O,J69,Items!$P:$P,K69)=1,0,1))</f>
        <v>0</v>
      </c>
      <c r="M69" s="14">
        <v>1018.5</v>
      </c>
      <c r="N69" s="14">
        <v>0</v>
      </c>
      <c r="T69" s="10" t="str">
        <f>IF(RepPF!$L$4=Lists!$E$2,Lists!$E$2,IF(RepPF!$L$4&lt;&gt;"",IF($C69=RepPF!$L$4,RepPF!$L$4,0),Lists!$E$2))</f>
        <v>Все объекты</v>
      </c>
    </row>
    <row r="70" spans="2:20" x14ac:dyDescent="0.25">
      <c r="B70" s="7">
        <v>45366</v>
      </c>
      <c r="C70" s="1" t="s">
        <v>194</v>
      </c>
      <c r="J70" s="1" t="s">
        <v>44</v>
      </c>
      <c r="K70" s="1" t="s">
        <v>99</v>
      </c>
      <c r="L70" s="1">
        <f>IF(OR(B70=0,B70=""),0,IF(COUNTIFS(Items!$E:$E,J70,Items!$F:$F,K70)+COUNTIFS(Items!$J:$J,J70,Items!$K:$K,K70)+COUNTIFS(Items!$O:$O,J70,Items!$P:$P,K70)=1,0,1))</f>
        <v>0</v>
      </c>
      <c r="M70" s="14">
        <v>76054.59</v>
      </c>
      <c r="N70" s="14">
        <v>0</v>
      </c>
      <c r="T70" s="10" t="str">
        <f>IF(RepPF!$L$4=Lists!$E$2,Lists!$E$2,IF(RepPF!$L$4&lt;&gt;"",IF($C70=RepPF!$L$4,RepPF!$L$4,0),Lists!$E$2))</f>
        <v>Все объекты</v>
      </c>
    </row>
    <row r="71" spans="2:20" x14ac:dyDescent="0.25">
      <c r="B71" s="7">
        <v>45366</v>
      </c>
      <c r="C71" s="1" t="s">
        <v>195</v>
      </c>
      <c r="J71" s="1" t="s">
        <v>44</v>
      </c>
      <c r="K71" s="1" t="s">
        <v>99</v>
      </c>
      <c r="L71" s="1">
        <f>IF(OR(B71=0,B71=""),0,IF(COUNTIFS(Items!$E:$E,J71,Items!$F:$F,K71)+COUNTIFS(Items!$J:$J,J71,Items!$K:$K,K71)+COUNTIFS(Items!$O:$O,J71,Items!$P:$P,K71)=1,0,1))</f>
        <v>0</v>
      </c>
      <c r="M71" s="14">
        <v>87184.53</v>
      </c>
      <c r="N71" s="14">
        <v>0</v>
      </c>
      <c r="T71" s="10" t="str">
        <f>IF(RepPF!$L$4=Lists!$E$2,Lists!$E$2,IF(RepPF!$L$4&lt;&gt;"",IF($C71=RepPF!$L$4,RepPF!$L$4,0),Lists!$E$2))</f>
        <v>Все объекты</v>
      </c>
    </row>
    <row r="72" spans="2:20" x14ac:dyDescent="0.25">
      <c r="B72" s="7">
        <v>45366</v>
      </c>
      <c r="C72" s="1" t="s">
        <v>196</v>
      </c>
      <c r="J72" s="1" t="s">
        <v>44</v>
      </c>
      <c r="K72" s="1" t="s">
        <v>99</v>
      </c>
      <c r="L72" s="1">
        <f>IF(OR(B72=0,B72=""),0,IF(COUNTIFS(Items!$E:$E,J72,Items!$F:$F,K72)+COUNTIFS(Items!$J:$J,J72,Items!$K:$K,K72)+COUNTIFS(Items!$O:$O,J72,Items!$P:$P,K72)=1,0,1))</f>
        <v>0</v>
      </c>
      <c r="M72" s="14">
        <v>58123.02</v>
      </c>
      <c r="N72" s="14">
        <v>0</v>
      </c>
      <c r="T72" s="10" t="str">
        <f>IF(RepPF!$L$4=Lists!$E$2,Lists!$E$2,IF(RepPF!$L$4&lt;&gt;"",IF($C72=RepPF!$L$4,RepPF!$L$4,0),Lists!$E$2))</f>
        <v>Все объекты</v>
      </c>
    </row>
    <row r="73" spans="2:20" x14ac:dyDescent="0.25">
      <c r="B73" s="7">
        <v>45369</v>
      </c>
      <c r="C73" s="1" t="s">
        <v>195</v>
      </c>
      <c r="J73" s="1" t="s">
        <v>44</v>
      </c>
      <c r="K73" s="1" t="s">
        <v>76</v>
      </c>
      <c r="L73" s="1">
        <f>IF(OR(B73=0,B73=""),0,IF(COUNTIFS(Items!$E:$E,J73,Items!$F:$F,K73)+COUNTIFS(Items!$J:$J,J73,Items!$K:$K,K73)+COUNTIFS(Items!$O:$O,J73,Items!$P:$P,K73)=1,0,1))</f>
        <v>0</v>
      </c>
      <c r="M73" s="14">
        <v>14256.199999999999</v>
      </c>
      <c r="N73" s="14">
        <v>0</v>
      </c>
      <c r="T73" s="10" t="str">
        <f>IF(RepPF!$L$4=Lists!$E$2,Lists!$E$2,IF(RepPF!$L$4&lt;&gt;"",IF($C73=RepPF!$L$4,RepPF!$L$4,0),Lists!$E$2))</f>
        <v>Все объекты</v>
      </c>
    </row>
    <row r="74" spans="2:20" x14ac:dyDescent="0.25">
      <c r="B74" s="7">
        <v>45369</v>
      </c>
      <c r="C74" s="1" t="s">
        <v>195</v>
      </c>
      <c r="J74" s="1" t="s">
        <v>44</v>
      </c>
      <c r="K74" s="1" t="s">
        <v>74</v>
      </c>
      <c r="L74" s="1">
        <f>IF(OR(B74=0,B74=""),0,IF(COUNTIFS(Items!$E:$E,J74,Items!$F:$F,K74)+COUNTIFS(Items!$J:$J,J74,Items!$K:$K,K74)+COUNTIFS(Items!$O:$O,J74,Items!$P:$P,K74)=1,0,1))</f>
        <v>0</v>
      </c>
      <c r="M74" s="14">
        <v>31040</v>
      </c>
      <c r="N74" s="14">
        <v>0</v>
      </c>
      <c r="T74" s="10" t="str">
        <f>IF(RepPF!$L$4=Lists!$E$2,Lists!$E$2,IF(RepPF!$L$4&lt;&gt;"",IF($C74=RepPF!$L$4,RepPF!$L$4,0),Lists!$E$2))</f>
        <v>Все объекты</v>
      </c>
    </row>
    <row r="75" spans="2:20" x14ac:dyDescent="0.25">
      <c r="B75" s="7">
        <v>45371</v>
      </c>
      <c r="C75" s="1" t="s">
        <v>195</v>
      </c>
      <c r="J75" s="1" t="s">
        <v>44</v>
      </c>
      <c r="K75" s="1" t="s">
        <v>76</v>
      </c>
      <c r="L75" s="1">
        <f>IF(OR(B75=0,B75=""),0,IF(COUNTIFS(Items!$E:$E,J75,Items!$F:$F,K75)+COUNTIFS(Items!$J:$J,J75,Items!$K:$K,K75)+COUNTIFS(Items!$O:$O,J75,Items!$P:$P,K75)=1,0,1))</f>
        <v>0</v>
      </c>
      <c r="M75" s="14">
        <v>386.21999999999997</v>
      </c>
      <c r="N75" s="14">
        <v>0</v>
      </c>
      <c r="T75" s="10" t="str">
        <f>IF(RepPF!$L$4=Lists!$E$2,Lists!$E$2,IF(RepPF!$L$4&lt;&gt;"",IF($C75=RepPF!$L$4,RepPF!$L$4,0),Lists!$E$2))</f>
        <v>Все объекты</v>
      </c>
    </row>
    <row r="76" spans="2:20" x14ac:dyDescent="0.25">
      <c r="B76" s="7">
        <v>45371</v>
      </c>
      <c r="C76" s="1" t="s">
        <v>194</v>
      </c>
      <c r="J76" s="1" t="s">
        <v>44</v>
      </c>
      <c r="K76" s="1" t="s">
        <v>67</v>
      </c>
      <c r="L76" s="1">
        <f>IF(OR(B76=0,B76=""),0,IF(COUNTIFS(Items!$E:$E,J76,Items!$F:$F,K76)+COUNTIFS(Items!$J:$J,J76,Items!$K:$K,K76)+COUNTIFS(Items!$O:$O,J76,Items!$P:$P,K76)=1,0,1))</f>
        <v>0</v>
      </c>
      <c r="M76" s="14">
        <v>17204.82</v>
      </c>
      <c r="N76" s="14">
        <v>0</v>
      </c>
      <c r="T76" s="10" t="str">
        <f>IF(RepPF!$L$4=Lists!$E$2,Lists!$E$2,IF(RepPF!$L$4&lt;&gt;"",IF($C76=RepPF!$L$4,RepPF!$L$4,0),Lists!$E$2))</f>
        <v>Все объекты</v>
      </c>
    </row>
    <row r="77" spans="2:20" x14ac:dyDescent="0.25">
      <c r="B77" s="7">
        <v>45371</v>
      </c>
      <c r="C77" s="1" t="s">
        <v>196</v>
      </c>
      <c r="J77" s="1" t="s">
        <v>44</v>
      </c>
      <c r="K77" s="1" t="s">
        <v>67</v>
      </c>
      <c r="L77" s="1">
        <f>IF(OR(B77=0,B77=""),0,IF(COUNTIFS(Items!$E:$E,J77,Items!$F:$F,K77)+COUNTIFS(Items!$J:$J,J77,Items!$K:$K,K77)+COUNTIFS(Items!$O:$O,J77,Items!$P:$P,K77)=1,0,1))</f>
        <v>0</v>
      </c>
      <c r="M77" s="14">
        <v>17829.919999999998</v>
      </c>
      <c r="N77" s="14">
        <v>0</v>
      </c>
      <c r="T77" s="10" t="str">
        <f>IF(RepPF!$L$4=Lists!$E$2,Lists!$E$2,IF(RepPF!$L$4&lt;&gt;"",IF($C77=RepPF!$L$4,RepPF!$L$4,0),Lists!$E$2))</f>
        <v>Все объекты</v>
      </c>
    </row>
    <row r="78" spans="2:20" x14ac:dyDescent="0.25">
      <c r="B78" s="7">
        <v>45371</v>
      </c>
      <c r="C78" s="1" t="s">
        <v>194</v>
      </c>
      <c r="J78" s="1" t="s">
        <v>44</v>
      </c>
      <c r="K78" s="1" t="s">
        <v>69</v>
      </c>
      <c r="L78" s="1">
        <f>IF(OR(B78=0,B78=""),0,IF(COUNTIFS(Items!$E:$E,J78,Items!$F:$F,K78)+COUNTIFS(Items!$J:$J,J78,Items!$K:$K,K78)+COUNTIFS(Items!$O:$O,J78,Items!$P:$P,K78)=1,0,1))</f>
        <v>0</v>
      </c>
      <c r="M78" s="14">
        <v>20944</v>
      </c>
      <c r="N78" s="14">
        <v>0</v>
      </c>
      <c r="T78" s="10" t="str">
        <f>IF(RepPF!$L$4=Lists!$E$2,Lists!$E$2,IF(RepPF!$L$4&lt;&gt;"",IF($C78=RepPF!$L$4,RepPF!$L$4,0),Lists!$E$2))</f>
        <v>Все объекты</v>
      </c>
    </row>
    <row r="79" spans="2:20" x14ac:dyDescent="0.25">
      <c r="B79" s="7">
        <v>45376</v>
      </c>
      <c r="C79" s="1" t="s">
        <v>195</v>
      </c>
      <c r="J79" s="1" t="s">
        <v>110</v>
      </c>
      <c r="K79" s="1" t="s">
        <v>23</v>
      </c>
      <c r="L79" s="1">
        <f>IF(OR(B79=0,B79=""),0,IF(COUNTIFS(Items!$E:$E,J79,Items!$F:$F,K79)+COUNTIFS(Items!$J:$J,J79,Items!$K:$K,K79)+COUNTIFS(Items!$O:$O,J79,Items!$P:$P,K79)=1,0,1))</f>
        <v>0</v>
      </c>
      <c r="M79" s="14">
        <v>1279.43</v>
      </c>
      <c r="N79" s="14">
        <v>0</v>
      </c>
      <c r="T79" s="10" t="str">
        <f>IF(RepPF!$L$4=Lists!$E$2,Lists!$E$2,IF(RepPF!$L$4&lt;&gt;"",IF($C79=RepPF!$L$4,RepPF!$L$4,0),Lists!$E$2))</f>
        <v>Все объекты</v>
      </c>
    </row>
    <row r="80" spans="2:20" x14ac:dyDescent="0.25">
      <c r="B80" s="7">
        <v>45377</v>
      </c>
      <c r="C80" s="1" t="s">
        <v>195</v>
      </c>
      <c r="J80" s="1" t="s">
        <v>44</v>
      </c>
      <c r="K80" s="1" t="s">
        <v>74</v>
      </c>
      <c r="L80" s="1">
        <f>IF(OR(B80=0,B80=""),0,IF(COUNTIFS(Items!$E:$E,J80,Items!$F:$F,K80)+COUNTIFS(Items!$J:$J,J80,Items!$K:$K,K80)+COUNTIFS(Items!$O:$O,J80,Items!$P:$P,K80)=1,0,1))</f>
        <v>0</v>
      </c>
      <c r="M80" s="14">
        <v>7380</v>
      </c>
      <c r="N80" s="14">
        <v>0</v>
      </c>
      <c r="T80" s="10" t="str">
        <f>IF(RepPF!$L$4=Lists!$E$2,Lists!$E$2,IF(RepPF!$L$4&lt;&gt;"",IF($C80=RepPF!$L$4,RepPF!$L$4,0),Lists!$E$2))</f>
        <v>Все объекты</v>
      </c>
    </row>
    <row r="81" spans="2:20" x14ac:dyDescent="0.25">
      <c r="B81" s="7">
        <v>45377</v>
      </c>
      <c r="C81" s="1" t="s">
        <v>194</v>
      </c>
      <c r="J81" s="1" t="s">
        <v>44</v>
      </c>
      <c r="K81" s="1" t="s">
        <v>78</v>
      </c>
      <c r="L81" s="1">
        <f>IF(OR(B81=0,B81=""),0,IF(COUNTIFS(Items!$E:$E,J81,Items!$F:$F,K81)+COUNTIFS(Items!$J:$J,J81,Items!$K:$K,K81)+COUNTIFS(Items!$O:$O,J81,Items!$P:$P,K81)=1,0,1))</f>
        <v>0</v>
      </c>
      <c r="M81" s="14">
        <v>110699.09999999999</v>
      </c>
      <c r="N81" s="14">
        <v>0</v>
      </c>
      <c r="T81" s="10" t="str">
        <f>IF(RepPF!$L$4=Lists!$E$2,Lists!$E$2,IF(RepPF!$L$4&lt;&gt;"",IF($C81=RepPF!$L$4,RepPF!$L$4,0),Lists!$E$2))</f>
        <v>Все объекты</v>
      </c>
    </row>
    <row r="82" spans="2:20" x14ac:dyDescent="0.25">
      <c r="B82" s="7">
        <v>45378</v>
      </c>
      <c r="C82" s="1" t="s">
        <v>194</v>
      </c>
      <c r="J82" s="1" t="s">
        <v>44</v>
      </c>
      <c r="K82" s="1" t="s">
        <v>75</v>
      </c>
      <c r="L82" s="1">
        <f>IF(OR(B82=0,B82=""),0,IF(COUNTIFS(Items!$E:$E,J82,Items!$F:$F,K82)+COUNTIFS(Items!$J:$J,J82,Items!$K:$K,K82)+COUNTIFS(Items!$O:$O,J82,Items!$P:$P,K82)=1,0,1))</f>
        <v>0</v>
      </c>
      <c r="M82" s="14">
        <v>1175</v>
      </c>
      <c r="N82" s="14">
        <v>0</v>
      </c>
      <c r="T82" s="10" t="str">
        <f>IF(RepPF!$L$4=Lists!$E$2,Lists!$E$2,IF(RepPF!$L$4&lt;&gt;"",IF($C82=RepPF!$L$4,RepPF!$L$4,0),Lists!$E$2))</f>
        <v>Все объекты</v>
      </c>
    </row>
    <row r="83" spans="2:20" x14ac:dyDescent="0.25">
      <c r="B83" s="7">
        <v>45378</v>
      </c>
      <c r="C83" s="1" t="s">
        <v>195</v>
      </c>
      <c r="J83" s="1" t="s">
        <v>44</v>
      </c>
      <c r="K83" s="1" t="s">
        <v>75</v>
      </c>
      <c r="L83" s="1">
        <f>IF(OR(B83=0,B83=""),0,IF(COUNTIFS(Items!$E:$E,J83,Items!$F:$F,K83)+COUNTIFS(Items!$J:$J,J83,Items!$K:$K,K83)+COUNTIFS(Items!$O:$O,J83,Items!$P:$P,K83)=1,0,1))</f>
        <v>0</v>
      </c>
      <c r="M83" s="14">
        <v>1487.5</v>
      </c>
      <c r="N83" s="14">
        <v>0</v>
      </c>
      <c r="T83" s="10" t="str">
        <f>IF(RepPF!$L$4=Lists!$E$2,Lists!$E$2,IF(RepPF!$L$4&lt;&gt;"",IF($C83=RepPF!$L$4,RepPF!$L$4,0),Lists!$E$2))</f>
        <v>Все объекты</v>
      </c>
    </row>
    <row r="84" spans="2:20" x14ac:dyDescent="0.25">
      <c r="B84" s="7">
        <v>45378</v>
      </c>
      <c r="C84" s="1" t="s">
        <v>195</v>
      </c>
      <c r="J84" s="1" t="s">
        <v>44</v>
      </c>
      <c r="K84" s="1" t="s">
        <v>75</v>
      </c>
      <c r="L84" s="1">
        <f>IF(OR(B84=0,B84=""),0,IF(COUNTIFS(Items!$E:$E,J84,Items!$F:$F,K84)+COUNTIFS(Items!$J:$J,J84,Items!$K:$K,K84)+COUNTIFS(Items!$O:$O,J84,Items!$P:$P,K84)=1,0,1))</f>
        <v>0</v>
      </c>
      <c r="M84" s="14">
        <v>289545</v>
      </c>
      <c r="N84" s="14">
        <v>0</v>
      </c>
      <c r="T84" s="10" t="str">
        <f>IF(RepPF!$L$4=Lists!$E$2,Lists!$E$2,IF(RepPF!$L$4&lt;&gt;"",IF($C84=RepPF!$L$4,RepPF!$L$4,0),Lists!$E$2))</f>
        <v>Все объекты</v>
      </c>
    </row>
    <row r="85" spans="2:20" x14ac:dyDescent="0.25">
      <c r="B85" s="7">
        <v>45379</v>
      </c>
      <c r="C85" s="1" t="s">
        <v>194</v>
      </c>
      <c r="J85" s="1" t="s">
        <v>110</v>
      </c>
      <c r="K85" s="1" t="s">
        <v>23</v>
      </c>
      <c r="L85" s="1">
        <f>IF(OR(B85=0,B85=""),0,IF(COUNTIFS(Items!$E:$E,J85,Items!$F:$F,K85)+COUNTIFS(Items!$J:$J,J85,Items!$K:$K,K85)+COUNTIFS(Items!$O:$O,J85,Items!$P:$P,K85)=1,0,1))</f>
        <v>0</v>
      </c>
      <c r="M85" s="14">
        <v>1622.37</v>
      </c>
      <c r="N85" s="14">
        <v>0</v>
      </c>
      <c r="T85" s="10" t="str">
        <f>IF(RepPF!$L$4=Lists!$E$2,Lists!$E$2,IF(RepPF!$L$4&lt;&gt;"",IF($C85=RepPF!$L$4,RepPF!$L$4,0),Lists!$E$2))</f>
        <v>Все объекты</v>
      </c>
    </row>
    <row r="86" spans="2:20" x14ac:dyDescent="0.25">
      <c r="B86" s="7">
        <v>45379</v>
      </c>
      <c r="C86" s="1" t="s">
        <v>196</v>
      </c>
      <c r="J86" s="1" t="s">
        <v>44</v>
      </c>
      <c r="K86" s="1" t="s">
        <v>74</v>
      </c>
      <c r="L86" s="1">
        <f>IF(OR(B86=0,B86=""),0,IF(COUNTIFS(Items!$E:$E,J86,Items!$F:$F,K86)+COUNTIFS(Items!$J:$J,J86,Items!$K:$K,K86)+COUNTIFS(Items!$O:$O,J86,Items!$P:$P,K86)=1,0,1))</f>
        <v>0</v>
      </c>
      <c r="M86" s="14">
        <v>147655.19999999998</v>
      </c>
      <c r="N86" s="14">
        <v>0</v>
      </c>
      <c r="T86" s="10" t="str">
        <f>IF(RepPF!$L$4=Lists!$E$2,Lists!$E$2,IF(RepPF!$L$4&lt;&gt;"",IF($C86=RepPF!$L$4,RepPF!$L$4,0),Lists!$E$2))</f>
        <v>Все объекты</v>
      </c>
    </row>
    <row r="87" spans="2:20" x14ac:dyDescent="0.25">
      <c r="B87" s="7">
        <v>45379</v>
      </c>
      <c r="C87" s="1" t="s">
        <v>194</v>
      </c>
      <c r="J87" s="1" t="s">
        <v>44</v>
      </c>
      <c r="K87" s="1" t="s">
        <v>76</v>
      </c>
      <c r="L87" s="1">
        <f>IF(OR(B87=0,B87=""),0,IF(COUNTIFS(Items!$E:$E,J87,Items!$F:$F,K87)+COUNTIFS(Items!$J:$J,J87,Items!$K:$K,K87)+COUNTIFS(Items!$O:$O,J87,Items!$P:$P,K87)=1,0,1))</f>
        <v>0</v>
      </c>
      <c r="M87" s="14">
        <v>1974</v>
      </c>
      <c r="N87" s="14">
        <v>0</v>
      </c>
      <c r="T87" s="10" t="str">
        <f>IF(RepPF!$L$4=Lists!$E$2,Lists!$E$2,IF(RepPF!$L$4&lt;&gt;"",IF($C87=RepPF!$L$4,RepPF!$L$4,0),Lists!$E$2))</f>
        <v>Все объекты</v>
      </c>
    </row>
    <row r="88" spans="2:20" x14ac:dyDescent="0.25">
      <c r="B88" s="7">
        <v>45379</v>
      </c>
      <c r="C88" s="1" t="s">
        <v>195</v>
      </c>
      <c r="J88" s="1" t="s">
        <v>44</v>
      </c>
      <c r="K88" s="1" t="s">
        <v>76</v>
      </c>
      <c r="L88" s="1">
        <f>IF(OR(B88=0,B88=""),0,IF(COUNTIFS(Items!$E:$E,J88,Items!$F:$F,K88)+COUNTIFS(Items!$J:$J,J88,Items!$K:$K,K88)+COUNTIFS(Items!$O:$O,J88,Items!$P:$P,K88)=1,0,1))</f>
        <v>0</v>
      </c>
      <c r="M88" s="14">
        <v>2499</v>
      </c>
      <c r="N88" s="14">
        <v>0</v>
      </c>
      <c r="T88" s="10" t="str">
        <f>IF(RepPF!$L$4=Lists!$E$2,Lists!$E$2,IF(RepPF!$L$4&lt;&gt;"",IF($C88=RepPF!$L$4,RepPF!$L$4,0),Lists!$E$2))</f>
        <v>Все объекты</v>
      </c>
    </row>
    <row r="89" spans="2:20" x14ac:dyDescent="0.25">
      <c r="B89" s="7">
        <v>45383</v>
      </c>
      <c r="C89" s="1" t="s">
        <v>195</v>
      </c>
      <c r="J89" s="1" t="s">
        <v>44</v>
      </c>
      <c r="K89" s="1" t="s">
        <v>75</v>
      </c>
      <c r="L89" s="1">
        <f>IF(OR(B89=0,B89=""),0,IF(COUNTIFS(Items!$E:$E,J89,Items!$F:$F,K89)+COUNTIFS(Items!$J:$J,J89,Items!$K:$K,K89)+COUNTIFS(Items!$O:$O,J89,Items!$P:$P,K89)=1,0,1))</f>
        <v>0</v>
      </c>
      <c r="M89" s="14">
        <v>49858</v>
      </c>
      <c r="N89" s="14">
        <v>0</v>
      </c>
      <c r="T89" s="10" t="str">
        <f>IF(RepPF!$L$4=Lists!$E$2,Lists!$E$2,IF(RepPF!$L$4&lt;&gt;"",IF($C89=RepPF!$L$4,RepPF!$L$4,0),Lists!$E$2))</f>
        <v>Все объекты</v>
      </c>
    </row>
    <row r="90" spans="2:20" x14ac:dyDescent="0.25">
      <c r="B90" s="7">
        <v>45383</v>
      </c>
      <c r="C90" s="1" t="s">
        <v>194</v>
      </c>
      <c r="J90" s="1" t="s">
        <v>110</v>
      </c>
      <c r="K90" s="1" t="s">
        <v>23</v>
      </c>
      <c r="L90" s="1">
        <f>IF(OR(B90=0,B90=""),0,IF(COUNTIFS(Items!$E:$E,J90,Items!$F:$F,K90)+COUNTIFS(Items!$J:$J,J90,Items!$K:$K,K90)+COUNTIFS(Items!$O:$O,J90,Items!$P:$P,K90)=1,0,1))</f>
        <v>0</v>
      </c>
      <c r="M90" s="14">
        <v>1660.5</v>
      </c>
      <c r="N90" s="14">
        <v>0</v>
      </c>
      <c r="T90" s="10" t="str">
        <f>IF(RepPF!$L$4=Lists!$E$2,Lists!$E$2,IF(RepPF!$L$4&lt;&gt;"",IF($C90=RepPF!$L$4,RepPF!$L$4,0),Lists!$E$2))</f>
        <v>Все объекты</v>
      </c>
    </row>
    <row r="91" spans="2:20" x14ac:dyDescent="0.25">
      <c r="B91" s="7">
        <v>45383</v>
      </c>
      <c r="C91" s="1" t="s">
        <v>195</v>
      </c>
      <c r="J91" s="1" t="s">
        <v>110</v>
      </c>
      <c r="K91" s="1" t="s">
        <v>23</v>
      </c>
      <c r="L91" s="1">
        <f>IF(OR(B91=0,B91=""),0,IF(COUNTIFS(Items!$E:$E,J91,Items!$F:$F,K91)+COUNTIFS(Items!$J:$J,J91,Items!$K:$K,K91)+COUNTIFS(Items!$O:$O,J91,Items!$P:$P,K91)=1,0,1))</f>
        <v>0</v>
      </c>
      <c r="M91" s="14">
        <v>1903.5</v>
      </c>
      <c r="N91" s="14">
        <v>0</v>
      </c>
      <c r="T91" s="10" t="str">
        <f>IF(RepPF!$L$4=Lists!$E$2,Lists!$E$2,IF(RepPF!$L$4&lt;&gt;"",IF($C91=RepPF!$L$4,RepPF!$L$4,0),Lists!$E$2))</f>
        <v>Все объекты</v>
      </c>
    </row>
    <row r="92" spans="2:20" x14ac:dyDescent="0.25">
      <c r="B92" s="7">
        <v>45384</v>
      </c>
      <c r="C92" s="1" t="s">
        <v>195</v>
      </c>
      <c r="J92" s="1" t="s">
        <v>44</v>
      </c>
      <c r="K92" s="1" t="s">
        <v>111</v>
      </c>
      <c r="L92" s="1">
        <f>IF(OR(B92=0,B92=""),0,IF(COUNTIFS(Items!$E:$E,J92,Items!$F:$F,K92)+COUNTIFS(Items!$J:$J,J92,Items!$K:$K,K92)+COUNTIFS(Items!$O:$O,J92,Items!$P:$P,K92)=1,0,1))</f>
        <v>0</v>
      </c>
      <c r="M92" s="14">
        <v>324676</v>
      </c>
      <c r="N92" s="14">
        <v>0</v>
      </c>
      <c r="T92" s="10" t="str">
        <f>IF(RepPF!$L$4=Lists!$E$2,Lists!$E$2,IF(RepPF!$L$4&lt;&gt;"",IF($C92=RepPF!$L$4,RepPF!$L$4,0),Lists!$E$2))</f>
        <v>Все объекты</v>
      </c>
    </row>
    <row r="93" spans="2:20" x14ac:dyDescent="0.25">
      <c r="B93" s="7">
        <v>45384</v>
      </c>
      <c r="C93" s="1" t="s">
        <v>194</v>
      </c>
      <c r="J93" s="1" t="s">
        <v>44</v>
      </c>
      <c r="K93" s="1" t="s">
        <v>78</v>
      </c>
      <c r="L93" s="1">
        <f>IF(OR(B93=0,B93=""),0,IF(COUNTIFS(Items!$E:$E,J93,Items!$F:$F,K93)+COUNTIFS(Items!$J:$J,J93,Items!$K:$K,K93)+COUNTIFS(Items!$O:$O,J93,Items!$P:$P,K93)=1,0,1))</f>
        <v>0</v>
      </c>
      <c r="M93" s="14">
        <v>334605.39</v>
      </c>
      <c r="N93" s="14">
        <v>0</v>
      </c>
      <c r="T93" s="10" t="str">
        <f>IF(RepPF!$L$4=Lists!$E$2,Lists!$E$2,IF(RepPF!$L$4&lt;&gt;"",IF($C93=RepPF!$L$4,RepPF!$L$4,0),Lists!$E$2))</f>
        <v>Все объекты</v>
      </c>
    </row>
    <row r="94" spans="2:20" x14ac:dyDescent="0.25">
      <c r="B94" s="7">
        <v>45386</v>
      </c>
      <c r="C94" s="1" t="s">
        <v>194</v>
      </c>
      <c r="J94" s="1" t="s">
        <v>44</v>
      </c>
      <c r="K94" s="1" t="s">
        <v>65</v>
      </c>
      <c r="L94" s="1">
        <f>IF(OR(B94=0,B94=""),0,IF(COUNTIFS(Items!$E:$E,J94,Items!$F:$F,K94)+COUNTIFS(Items!$J:$J,J94,Items!$K:$K,K94)+COUNTIFS(Items!$O:$O,J94,Items!$P:$P,K94)=1,0,1))</f>
        <v>0</v>
      </c>
      <c r="M94" s="14">
        <v>415.15999999999997</v>
      </c>
      <c r="N94" s="14">
        <v>0</v>
      </c>
      <c r="T94" s="10" t="str">
        <f>IF(RepPF!$L$4=Lists!$E$2,Lists!$E$2,IF(RepPF!$L$4&lt;&gt;"",IF($C94=RepPF!$L$4,RepPF!$L$4,0),Lists!$E$2))</f>
        <v>Все объекты</v>
      </c>
    </row>
    <row r="95" spans="2:20" x14ac:dyDescent="0.25">
      <c r="B95" s="7">
        <v>45386</v>
      </c>
      <c r="C95" s="1" t="s">
        <v>194</v>
      </c>
      <c r="J95" s="1" t="s">
        <v>44</v>
      </c>
      <c r="K95" s="1" t="s">
        <v>76</v>
      </c>
      <c r="L95" s="1">
        <f>IF(OR(B95=0,B95=""),0,IF(COUNTIFS(Items!$E:$E,J95,Items!$F:$F,K95)+COUNTIFS(Items!$J:$J,J95,Items!$K:$K,K95)+COUNTIFS(Items!$O:$O,J95,Items!$P:$P,K95)=1,0,1))</f>
        <v>0</v>
      </c>
      <c r="M95" s="14">
        <v>1918.8</v>
      </c>
      <c r="N95" s="14">
        <v>0</v>
      </c>
      <c r="T95" s="10" t="str">
        <f>IF(RepPF!$L$4=Lists!$E$2,Lists!$E$2,IF(RepPF!$L$4&lt;&gt;"",IF($C95=RepPF!$L$4,RepPF!$L$4,0),Lists!$E$2))</f>
        <v>Все объекты</v>
      </c>
    </row>
    <row r="96" spans="2:20" x14ac:dyDescent="0.25">
      <c r="B96" s="7">
        <v>45386</v>
      </c>
      <c r="C96" s="1" t="s">
        <v>194</v>
      </c>
      <c r="J96" s="1" t="s">
        <v>44</v>
      </c>
      <c r="K96" s="1" t="s">
        <v>77</v>
      </c>
      <c r="L96" s="1">
        <f>IF(OR(B96=0,B96=""),0,IF(COUNTIFS(Items!$E:$E,J96,Items!$F:$F,K96)+COUNTIFS(Items!$J:$J,J96,Items!$K:$K,K96)+COUNTIFS(Items!$O:$O,J96,Items!$P:$P,K96)=1,0,1))</f>
        <v>0</v>
      </c>
      <c r="M96" s="14">
        <v>22672.799999999999</v>
      </c>
      <c r="N96" s="14">
        <v>0</v>
      </c>
      <c r="T96" s="10" t="str">
        <f>IF(RepPF!$L$4=Lists!$E$2,Lists!$E$2,IF(RepPF!$L$4&lt;&gt;"",IF($C96=RepPF!$L$4,RepPF!$L$4,0),Lists!$E$2))</f>
        <v>Все объекты</v>
      </c>
    </row>
    <row r="97" spans="2:20" x14ac:dyDescent="0.25">
      <c r="B97" s="7">
        <v>45386</v>
      </c>
      <c r="C97" s="1" t="s">
        <v>194</v>
      </c>
      <c r="J97" s="1" t="s">
        <v>44</v>
      </c>
      <c r="K97" s="1" t="s">
        <v>69</v>
      </c>
      <c r="L97" s="1">
        <f>IF(OR(B97=0,B97=""),0,IF(COUNTIFS(Items!$E:$E,J97,Items!$F:$F,K97)+COUNTIFS(Items!$J:$J,J97,Items!$K:$K,K97)+COUNTIFS(Items!$O:$O,J97,Items!$P:$P,K97)=1,0,1))</f>
        <v>0</v>
      </c>
      <c r="M97" s="14">
        <v>1316</v>
      </c>
      <c r="N97" s="14">
        <v>0</v>
      </c>
      <c r="T97" s="10" t="str">
        <f>IF(RepPF!$L$4=Lists!$E$2,Lists!$E$2,IF(RepPF!$L$4&lt;&gt;"",IF($C97=RepPF!$L$4,RepPF!$L$4,0),Lists!$E$2))</f>
        <v>Все объекты</v>
      </c>
    </row>
    <row r="98" spans="2:20" x14ac:dyDescent="0.25">
      <c r="B98" s="7">
        <v>45383</v>
      </c>
      <c r="C98" s="1" t="s">
        <v>194</v>
      </c>
      <c r="J98" s="1" t="s">
        <v>44</v>
      </c>
      <c r="K98" s="1" t="s">
        <v>78</v>
      </c>
      <c r="L98" s="1">
        <f>IF(OR(B98=0,B98=""),0,IF(COUNTIFS(Items!$E:$E,J98,Items!$F:$F,K98)+COUNTIFS(Items!$J:$J,J98,Items!$K:$K,K98)+COUNTIFS(Items!$O:$O,J98,Items!$P:$P,K98)=1,0,1))</f>
        <v>0</v>
      </c>
      <c r="M98" s="14">
        <v>93426.9</v>
      </c>
      <c r="N98" s="14">
        <v>0</v>
      </c>
      <c r="T98" s="10" t="str">
        <f>IF(RepPF!$L$4=Lists!$E$2,Lists!$E$2,IF(RepPF!$L$4&lt;&gt;"",IF($C98=RepPF!$L$4,RepPF!$L$4,0),Lists!$E$2))</f>
        <v>Все объекты</v>
      </c>
    </row>
    <row r="99" spans="2:20" x14ac:dyDescent="0.25">
      <c r="B99" s="7">
        <v>45387</v>
      </c>
      <c r="C99" s="1" t="s">
        <v>194</v>
      </c>
      <c r="J99" s="1" t="s">
        <v>44</v>
      </c>
      <c r="K99" s="1" t="s">
        <v>92</v>
      </c>
      <c r="L99" s="1">
        <f>IF(OR(B99=0,B99=""),0,IF(COUNTIFS(Items!$E:$E,J99,Items!$F:$F,K99)+COUNTIFS(Items!$J:$J,J99,Items!$K:$K,K99)+COUNTIFS(Items!$O:$O,J99,Items!$P:$P,K99)=1,0,1))</f>
        <v>0</v>
      </c>
      <c r="M99" s="14">
        <v>12125</v>
      </c>
      <c r="N99" s="14">
        <v>0</v>
      </c>
      <c r="T99" s="10" t="str">
        <f>IF(RepPF!$L$4=Lists!$E$2,Lists!$E$2,IF(RepPF!$L$4&lt;&gt;"",IF($C99=RepPF!$L$4,RepPF!$L$4,0),Lists!$E$2))</f>
        <v>Все объекты</v>
      </c>
    </row>
    <row r="100" spans="2:20" x14ac:dyDescent="0.25">
      <c r="B100" s="7">
        <v>45387</v>
      </c>
      <c r="C100" s="1" t="s">
        <v>194</v>
      </c>
      <c r="J100" s="1" t="s">
        <v>44</v>
      </c>
      <c r="K100" s="1" t="s">
        <v>74</v>
      </c>
      <c r="L100" s="1">
        <f>IF(OR(B100=0,B100=""),0,IF(COUNTIFS(Items!$E:$E,J100,Items!$F:$F,K100)+COUNTIFS(Items!$J:$J,J100,Items!$K:$K,K100)+COUNTIFS(Items!$O:$O,J100,Items!$P:$P,K100)=1,0,1))</f>
        <v>0</v>
      </c>
      <c r="M100" s="14">
        <v>27516.329999999998</v>
      </c>
      <c r="N100" s="14">
        <v>0</v>
      </c>
      <c r="T100" s="10" t="str">
        <f>IF(RepPF!$L$4=Lists!$E$2,Lists!$E$2,IF(RepPF!$L$4&lt;&gt;"",IF($C100=RepPF!$L$4,RepPF!$L$4,0),Lists!$E$2))</f>
        <v>Все объекты</v>
      </c>
    </row>
    <row r="101" spans="2:20" x14ac:dyDescent="0.25">
      <c r="B101" s="7">
        <v>45387</v>
      </c>
      <c r="C101" s="1" t="s">
        <v>194</v>
      </c>
      <c r="J101" s="1" t="s">
        <v>44</v>
      </c>
      <c r="K101" s="1" t="s">
        <v>78</v>
      </c>
      <c r="L101" s="1">
        <f>IF(OR(B101=0,B101=""),0,IF(COUNTIFS(Items!$E:$E,J101,Items!$F:$F,K101)+COUNTIFS(Items!$J:$J,J101,Items!$K:$K,K101)+COUNTIFS(Items!$O:$O,J101,Items!$P:$P,K101)=1,0,1))</f>
        <v>0</v>
      </c>
      <c r="M101" s="14">
        <v>17648.969999999998</v>
      </c>
      <c r="N101" s="14">
        <v>0</v>
      </c>
      <c r="T101" s="10" t="str">
        <f>IF(RepPF!$L$4=Lists!$E$2,Lists!$E$2,IF(RepPF!$L$4&lt;&gt;"",IF($C101=RepPF!$L$4,RepPF!$L$4,0),Lists!$E$2))</f>
        <v>Все объекты</v>
      </c>
    </row>
    <row r="102" spans="2:20" x14ac:dyDescent="0.25">
      <c r="B102" s="7">
        <v>45387</v>
      </c>
      <c r="C102" s="1" t="s">
        <v>194</v>
      </c>
      <c r="J102" s="1" t="s">
        <v>44</v>
      </c>
      <c r="K102" s="1" t="s">
        <v>76</v>
      </c>
      <c r="L102" s="1">
        <f>IF(OR(B102=0,B102=""),0,IF(COUNTIFS(Items!$E:$E,J102,Items!$F:$F,K102)+COUNTIFS(Items!$J:$J,J102,Items!$K:$K,K102)+COUNTIFS(Items!$O:$O,J102,Items!$P:$P,K102)=1,0,1))</f>
        <v>0</v>
      </c>
      <c r="M102" s="14">
        <v>658</v>
      </c>
      <c r="N102" s="14">
        <v>0</v>
      </c>
      <c r="T102" s="10" t="str">
        <f>IF(RepPF!$L$4=Lists!$E$2,Lists!$E$2,IF(RepPF!$L$4&lt;&gt;"",IF($C102=RepPF!$L$4,RepPF!$L$4,0),Lists!$E$2))</f>
        <v>Все объекты</v>
      </c>
    </row>
    <row r="103" spans="2:20" x14ac:dyDescent="0.25">
      <c r="B103" s="7">
        <v>45388</v>
      </c>
      <c r="C103" s="1" t="s">
        <v>194</v>
      </c>
      <c r="J103" s="1" t="s">
        <v>44</v>
      </c>
      <c r="K103" s="1" t="s">
        <v>74</v>
      </c>
      <c r="L103" s="1">
        <f>IF(OR(B103=0,B103=""),0,IF(COUNTIFS(Items!$E:$E,J103,Items!$F:$F,K103)+COUNTIFS(Items!$J:$J,J103,Items!$K:$K,K103)+COUNTIFS(Items!$O:$O,J103,Items!$P:$P,K103)=1,0,1))</f>
        <v>0</v>
      </c>
      <c r="M103" s="14">
        <v>5950</v>
      </c>
      <c r="N103" s="14">
        <v>0</v>
      </c>
      <c r="T103" s="10" t="str">
        <f>IF(RepPF!$L$4=Lists!$E$2,Lists!$E$2,IF(RepPF!$L$4&lt;&gt;"",IF($C103=RepPF!$L$4,RepPF!$L$4,0),Lists!$E$2))</f>
        <v>Все объекты</v>
      </c>
    </row>
    <row r="104" spans="2:20" x14ac:dyDescent="0.25">
      <c r="B104" s="7">
        <v>45390</v>
      </c>
      <c r="C104" s="1" t="s">
        <v>194</v>
      </c>
      <c r="J104" s="1" t="s">
        <v>44</v>
      </c>
      <c r="K104" s="1" t="s">
        <v>77</v>
      </c>
      <c r="L104" s="1">
        <f>IF(OR(B104=0,B104=""),0,IF(COUNTIFS(Items!$E:$E,J104,Items!$F:$F,K104)+COUNTIFS(Items!$J:$J,J104,Items!$K:$K,K104)+COUNTIFS(Items!$O:$O,J104,Items!$P:$P,K104)=1,0,1))</f>
        <v>0</v>
      </c>
      <c r="M104" s="14">
        <v>25673.96</v>
      </c>
      <c r="N104" s="14">
        <v>0</v>
      </c>
      <c r="T104" s="10" t="str">
        <f>IF(RepPF!$L$4=Lists!$E$2,Lists!$E$2,IF(RepPF!$L$4&lt;&gt;"",IF($C104=RepPF!$L$4,RepPF!$L$4,0),Lists!$E$2))</f>
        <v>Все объекты</v>
      </c>
    </row>
    <row r="105" spans="2:20" x14ac:dyDescent="0.25">
      <c r="B105" s="7">
        <v>45390</v>
      </c>
      <c r="C105" s="1" t="s">
        <v>194</v>
      </c>
      <c r="J105" s="1" t="s">
        <v>44</v>
      </c>
      <c r="K105" s="1" t="s">
        <v>65</v>
      </c>
      <c r="L105" s="1">
        <f>IF(OR(B105=0,B105=""),0,IF(COUNTIFS(Items!$E:$E,J105,Items!$F:$F,K105)+COUNTIFS(Items!$J:$J,J105,Items!$K:$K,K105)+COUNTIFS(Items!$O:$O,J105,Items!$P:$P,K105)=1,0,1))</f>
        <v>0</v>
      </c>
      <c r="M105" s="14">
        <v>792.12</v>
      </c>
      <c r="N105" s="14">
        <v>0</v>
      </c>
      <c r="T105" s="10" t="str">
        <f>IF(RepPF!$L$4=Lists!$E$2,Lists!$E$2,IF(RepPF!$L$4&lt;&gt;"",IF($C105=RepPF!$L$4,RepPF!$L$4,0),Lists!$E$2))</f>
        <v>Все объекты</v>
      </c>
    </row>
    <row r="106" spans="2:20" x14ac:dyDescent="0.25">
      <c r="B106" s="7">
        <v>45390</v>
      </c>
      <c r="C106" s="1" t="s">
        <v>195</v>
      </c>
      <c r="J106" s="1" t="s">
        <v>44</v>
      </c>
      <c r="K106" s="1" t="s">
        <v>92</v>
      </c>
      <c r="L106" s="1">
        <f>IF(OR(B106=0,B106=""),0,IF(COUNTIFS(Items!$E:$E,J106,Items!$F:$F,K106)+COUNTIFS(Items!$J:$J,J106,Items!$K:$K,K106)+COUNTIFS(Items!$O:$O,J106,Items!$P:$P,K106)=1,0,1))</f>
        <v>0</v>
      </c>
      <c r="M106" s="14">
        <v>16920</v>
      </c>
      <c r="N106" s="14">
        <v>0</v>
      </c>
      <c r="T106" s="10" t="str">
        <f>IF(RepPF!$L$4=Lists!$E$2,Lists!$E$2,IF(RepPF!$L$4&lt;&gt;"",IF($C106=RepPF!$L$4,RepPF!$L$4,0),Lists!$E$2))</f>
        <v>Все объекты</v>
      </c>
    </row>
    <row r="107" spans="2:20" x14ac:dyDescent="0.25">
      <c r="B107" s="7">
        <v>45390</v>
      </c>
      <c r="C107" s="1" t="s">
        <v>196</v>
      </c>
      <c r="J107" s="1" t="s">
        <v>44</v>
      </c>
      <c r="K107" s="1" t="s">
        <v>74</v>
      </c>
      <c r="L107" s="1">
        <f>IF(OR(B107=0,B107=""),0,IF(COUNTIFS(Items!$E:$E,J107,Items!$F:$F,K107)+COUNTIFS(Items!$J:$J,J107,Items!$K:$K,K107)+COUNTIFS(Items!$O:$O,J107,Items!$P:$P,K107)=1,0,1))</f>
        <v>0</v>
      </c>
      <c r="M107" s="14">
        <v>11280</v>
      </c>
      <c r="N107" s="14">
        <v>0</v>
      </c>
      <c r="T107" s="10" t="str">
        <f>IF(RepPF!$L$4=Lists!$E$2,Lists!$E$2,IF(RepPF!$L$4&lt;&gt;"",IF($C107=RepPF!$L$4,RepPF!$L$4,0),Lists!$E$2))</f>
        <v>Все объекты</v>
      </c>
    </row>
    <row r="108" spans="2:20" x14ac:dyDescent="0.25">
      <c r="B108" s="7">
        <v>45390</v>
      </c>
      <c r="C108" s="1" t="s">
        <v>194</v>
      </c>
      <c r="J108" s="1" t="s">
        <v>44</v>
      </c>
      <c r="K108" s="1" t="s">
        <v>65</v>
      </c>
      <c r="L108" s="1">
        <f>IF(OR(B108=0,B108=""),0,IF(COUNTIFS(Items!$E:$E,J108,Items!$F:$F,K108)+COUNTIFS(Items!$J:$J,J108,Items!$K:$K,K108)+COUNTIFS(Items!$O:$O,J108,Items!$P:$P,K108)=1,0,1))</f>
        <v>0</v>
      </c>
      <c r="M108" s="14">
        <v>17612</v>
      </c>
      <c r="N108" s="14">
        <v>0</v>
      </c>
      <c r="T108" s="10" t="str">
        <f>IF(RepPF!$L$4=Lists!$E$2,Lists!$E$2,IF(RepPF!$L$4&lt;&gt;"",IF($C108=RepPF!$L$4,RepPF!$L$4,0),Lists!$E$2))</f>
        <v>Все объекты</v>
      </c>
    </row>
    <row r="109" spans="2:20" x14ac:dyDescent="0.25">
      <c r="B109" s="7">
        <v>45390</v>
      </c>
      <c r="C109" s="1" t="s">
        <v>195</v>
      </c>
      <c r="J109" s="1" t="s">
        <v>44</v>
      </c>
      <c r="K109" s="1" t="s">
        <v>65</v>
      </c>
      <c r="L109" s="1">
        <f>IF(OR(B109=0,B109=""),0,IF(COUNTIFS(Items!$E:$E,J109,Items!$F:$F,K109)+COUNTIFS(Items!$J:$J,J109,Items!$K:$K,K109)+COUNTIFS(Items!$O:$O,J109,Items!$P:$P,K109)=1,0,1))</f>
        <v>0</v>
      </c>
      <c r="M109" s="14">
        <v>14356</v>
      </c>
      <c r="N109" s="14">
        <v>0</v>
      </c>
      <c r="T109" s="10" t="str">
        <f>IF(RepPF!$L$4=Lists!$E$2,Lists!$E$2,IF(RepPF!$L$4&lt;&gt;"",IF($C109=RepPF!$L$4,RepPF!$L$4,0),Lists!$E$2))</f>
        <v>Все объекты</v>
      </c>
    </row>
    <row r="110" spans="2:20" x14ac:dyDescent="0.25">
      <c r="B110" s="7">
        <v>45390</v>
      </c>
      <c r="C110" s="1" t="s">
        <v>194</v>
      </c>
      <c r="J110" s="1" t="s">
        <v>44</v>
      </c>
      <c r="K110" s="1" t="s">
        <v>67</v>
      </c>
      <c r="L110" s="1">
        <f>IF(OR(B110=0,B110=""),0,IF(COUNTIFS(Items!$E:$E,J110,Items!$F:$F,K110)+COUNTIFS(Items!$J:$J,J110,Items!$K:$K,K110)+COUNTIFS(Items!$O:$O,J110,Items!$P:$P,K110)=1,0,1))</f>
        <v>0</v>
      </c>
      <c r="M110" s="14">
        <v>30016.92</v>
      </c>
      <c r="N110" s="14">
        <v>0</v>
      </c>
      <c r="T110" s="10" t="str">
        <f>IF(RepPF!$L$4=Lists!$E$2,Lists!$E$2,IF(RepPF!$L$4&lt;&gt;"",IF($C110=RepPF!$L$4,RepPF!$L$4,0),Lists!$E$2))</f>
        <v>Все объекты</v>
      </c>
    </row>
    <row r="111" spans="2:20" x14ac:dyDescent="0.25">
      <c r="B111" s="7">
        <v>45390</v>
      </c>
      <c r="C111" s="1" t="s">
        <v>196</v>
      </c>
      <c r="J111" s="1" t="s">
        <v>44</v>
      </c>
      <c r="K111" s="1" t="s">
        <v>67</v>
      </c>
      <c r="L111" s="1">
        <f>IF(OR(B111=0,B111=""),0,IF(COUNTIFS(Items!$E:$E,J111,Items!$F:$F,K111)+COUNTIFS(Items!$J:$J,J111,Items!$K:$K,K111)+COUNTIFS(Items!$O:$O,J111,Items!$P:$P,K111)=1,0,1))</f>
        <v>0</v>
      </c>
      <c r="M111" s="14">
        <v>53489.759999999995</v>
      </c>
      <c r="N111" s="14">
        <v>0</v>
      </c>
      <c r="T111" s="10" t="str">
        <f>IF(RepPF!$L$4=Lists!$E$2,Lists!$E$2,IF(RepPF!$L$4&lt;&gt;"",IF($C111=RepPF!$L$4,RepPF!$L$4,0),Lists!$E$2))</f>
        <v>Все объекты</v>
      </c>
    </row>
    <row r="112" spans="2:20" x14ac:dyDescent="0.25">
      <c r="B112" s="7">
        <v>45391</v>
      </c>
      <c r="C112" s="1" t="s">
        <v>196</v>
      </c>
      <c r="J112" s="1" t="s">
        <v>44</v>
      </c>
      <c r="K112" s="1" t="s">
        <v>65</v>
      </c>
      <c r="L112" s="1">
        <f>IF(OR(B112=0,B112=""),0,IF(COUNTIFS(Items!$E:$E,J112,Items!$F:$F,K112)+COUNTIFS(Items!$J:$J,J112,Items!$K:$K,K112)+COUNTIFS(Items!$O:$O,J112,Items!$P:$P,K112)=1,0,1))</f>
        <v>0</v>
      </c>
      <c r="M112" s="14">
        <v>62228</v>
      </c>
      <c r="N112" s="14">
        <v>0</v>
      </c>
      <c r="T112" s="10" t="str">
        <f>IF(RepPF!$L$4=Lists!$E$2,Lists!$E$2,IF(RepPF!$L$4&lt;&gt;"",IF($C112=RepPF!$L$4,RepPF!$L$4,0),Lists!$E$2))</f>
        <v>Все объекты</v>
      </c>
    </row>
    <row r="113" spans="2:20" x14ac:dyDescent="0.25">
      <c r="B113" s="7">
        <v>45394</v>
      </c>
      <c r="C113" s="1" t="s">
        <v>194</v>
      </c>
      <c r="J113" s="1" t="s">
        <v>44</v>
      </c>
      <c r="K113" s="1" t="s">
        <v>99</v>
      </c>
      <c r="L113" s="1">
        <f>IF(OR(B113=0,B113=""),0,IF(COUNTIFS(Items!$E:$E,J113,Items!$F:$F,K113)+COUNTIFS(Items!$J:$J,J113,Items!$K:$K,K113)+COUNTIFS(Items!$O:$O,J113,Items!$P:$P,K113)=1,0,1))</f>
        <v>0</v>
      </c>
      <c r="M113" s="14">
        <v>73581.26999999999</v>
      </c>
      <c r="N113" s="14">
        <v>0</v>
      </c>
      <c r="T113" s="10" t="str">
        <f>IF(RepPF!$L$4=Lists!$E$2,Lists!$E$2,IF(RepPF!$L$4&lt;&gt;"",IF($C113=RepPF!$L$4,RepPF!$L$4,0),Lists!$E$2))</f>
        <v>Все объекты</v>
      </c>
    </row>
    <row r="114" spans="2:20" x14ac:dyDescent="0.25">
      <c r="B114" s="7">
        <v>45394</v>
      </c>
      <c r="C114" s="1" t="s">
        <v>195</v>
      </c>
      <c r="J114" s="1" t="s">
        <v>44</v>
      </c>
      <c r="K114" s="1" t="s">
        <v>99</v>
      </c>
      <c r="L114" s="1">
        <f>IF(OR(B114=0,B114=""),0,IF(COUNTIFS(Items!$E:$E,J114,Items!$F:$F,K114)+COUNTIFS(Items!$J:$J,J114,Items!$K:$K,K114)+COUNTIFS(Items!$O:$O,J114,Items!$P:$P,K114)=1,0,1))</f>
        <v>0</v>
      </c>
      <c r="M114" s="14">
        <v>59978.009999999995</v>
      </c>
      <c r="N114" s="14">
        <v>0</v>
      </c>
      <c r="T114" s="10" t="str">
        <f>IF(RepPF!$L$4=Lists!$E$2,Lists!$E$2,IF(RepPF!$L$4&lt;&gt;"",IF($C114=RepPF!$L$4,RepPF!$L$4,0),Lists!$E$2))</f>
        <v>Все объекты</v>
      </c>
    </row>
    <row r="115" spans="2:20" x14ac:dyDescent="0.25">
      <c r="B115" s="7">
        <v>45394</v>
      </c>
      <c r="C115" s="1" t="s">
        <v>196</v>
      </c>
      <c r="J115" s="1" t="s">
        <v>44</v>
      </c>
      <c r="K115" s="1" t="s">
        <v>99</v>
      </c>
      <c r="L115" s="1">
        <f>IF(OR(B115=0,B115=""),0,IF(COUNTIFS(Items!$E:$E,J115,Items!$F:$F,K115)+COUNTIFS(Items!$J:$J,J115,Items!$K:$K,K115)+COUNTIFS(Items!$O:$O,J115,Items!$P:$P,K115)=1,0,1))</f>
        <v>0</v>
      </c>
      <c r="M115" s="14">
        <v>76054.59</v>
      </c>
      <c r="N115" s="14">
        <v>0</v>
      </c>
      <c r="T115" s="10" t="str">
        <f>IF(RepPF!$L$4=Lists!$E$2,Lists!$E$2,IF(RepPF!$L$4&lt;&gt;"",IF($C115=RepPF!$L$4,RepPF!$L$4,0),Lists!$E$2))</f>
        <v>Все объекты</v>
      </c>
    </row>
    <row r="116" spans="2:20" x14ac:dyDescent="0.25">
      <c r="B116" s="7">
        <v>45394</v>
      </c>
      <c r="C116" s="1" t="s">
        <v>194</v>
      </c>
      <c r="J116" s="1" t="s">
        <v>44</v>
      </c>
      <c r="K116" s="1" t="s">
        <v>76</v>
      </c>
      <c r="L116" s="1">
        <f>IF(OR(B116=0,B116=""),0,IF(COUNTIFS(Items!$E:$E,J116,Items!$F:$F,K116)+COUNTIFS(Items!$J:$J,J116,Items!$K:$K,K116)+COUNTIFS(Items!$O:$O,J116,Items!$P:$P,K116)=1,0,1))</f>
        <v>0</v>
      </c>
      <c r="M116" s="14">
        <v>2538</v>
      </c>
      <c r="N116" s="14">
        <v>0</v>
      </c>
      <c r="T116" s="10" t="str">
        <f>IF(RepPF!$L$4=Lists!$E$2,Lists!$E$2,IF(RepPF!$L$4&lt;&gt;"",IF($C116=RepPF!$L$4,RepPF!$L$4,0),Lists!$E$2))</f>
        <v>Все объекты</v>
      </c>
    </row>
    <row r="117" spans="2:20" x14ac:dyDescent="0.25">
      <c r="B117" s="7">
        <v>45394</v>
      </c>
      <c r="C117" s="1" t="s">
        <v>195</v>
      </c>
      <c r="J117" s="1" t="s">
        <v>44</v>
      </c>
      <c r="K117" s="1" t="s">
        <v>76</v>
      </c>
      <c r="L117" s="1">
        <f>IF(OR(B117=0,B117=""),0,IF(COUNTIFS(Items!$E:$E,J117,Items!$F:$F,K117)+COUNTIFS(Items!$J:$J,J117,Items!$K:$K,K117)+COUNTIFS(Items!$O:$O,J117,Items!$P:$P,K117)=1,0,1))</f>
        <v>0</v>
      </c>
      <c r="M117" s="14">
        <v>1692</v>
      </c>
      <c r="N117" s="14">
        <v>0</v>
      </c>
      <c r="T117" s="10" t="str">
        <f>IF(RepPF!$L$4=Lists!$E$2,Lists!$E$2,IF(RepPF!$L$4&lt;&gt;"",IF($C117=RepPF!$L$4,RepPF!$L$4,0),Lists!$E$2))</f>
        <v>Все объекты</v>
      </c>
    </row>
    <row r="118" spans="2:20" x14ac:dyDescent="0.25">
      <c r="B118" s="7">
        <v>45394</v>
      </c>
      <c r="C118" s="1" t="s">
        <v>195</v>
      </c>
      <c r="J118" s="1" t="s">
        <v>44</v>
      </c>
      <c r="K118" s="1" t="s">
        <v>65</v>
      </c>
      <c r="L118" s="1">
        <f>IF(OR(B118=0,B118=""),0,IF(COUNTIFS(Items!$E:$E,J118,Items!$F:$F,K118)+COUNTIFS(Items!$J:$J,J118,Items!$K:$K,K118)+COUNTIFS(Items!$O:$O,J118,Items!$P:$P,K118)=1,0,1))</f>
        <v>0</v>
      </c>
      <c r="M118" s="14">
        <v>15470</v>
      </c>
      <c r="N118" s="14">
        <v>0</v>
      </c>
      <c r="T118" s="10" t="str">
        <f>IF(RepPF!$L$4=Lists!$E$2,Lists!$E$2,IF(RepPF!$L$4&lt;&gt;"",IF($C118=RepPF!$L$4,RepPF!$L$4,0),Lists!$E$2))</f>
        <v>Все объекты</v>
      </c>
    </row>
    <row r="119" spans="2:20" x14ac:dyDescent="0.25">
      <c r="B119" s="7">
        <v>45395</v>
      </c>
      <c r="C119" s="1" t="s">
        <v>194</v>
      </c>
      <c r="J119" s="1" t="s">
        <v>44</v>
      </c>
      <c r="K119" s="1" t="s">
        <v>72</v>
      </c>
      <c r="L119" s="1">
        <f>IF(OR(B119=0,B119=""),0,IF(COUNTIFS(Items!$E:$E,J119,Items!$F:$F,K119)+COUNTIFS(Items!$J:$J,J119,Items!$K:$K,K119)+COUNTIFS(Items!$O:$O,J119,Items!$P:$P,K119)=1,0,1))</f>
        <v>0</v>
      </c>
      <c r="M119" s="14">
        <v>2910</v>
      </c>
      <c r="N119" s="14">
        <v>0</v>
      </c>
      <c r="T119" s="10" t="str">
        <f>IF(RepPF!$L$4=Lists!$E$2,Lists!$E$2,IF(RepPF!$L$4&lt;&gt;"",IF($C119=RepPF!$L$4,RepPF!$L$4,0),Lists!$E$2))</f>
        <v>Все объекты</v>
      </c>
    </row>
    <row r="120" spans="2:20" x14ac:dyDescent="0.25">
      <c r="B120" s="7">
        <v>45396</v>
      </c>
      <c r="C120" s="1" t="s">
        <v>194</v>
      </c>
      <c r="J120" s="1" t="s">
        <v>44</v>
      </c>
      <c r="K120" s="1" t="s">
        <v>77</v>
      </c>
      <c r="L120" s="1">
        <f>IF(OR(B120=0,B120=""),0,IF(COUNTIFS(Items!$E:$E,J120,Items!$F:$F,K120)+COUNTIFS(Items!$J:$J,J120,Items!$K:$K,K120)+COUNTIFS(Items!$O:$O,J120,Items!$P:$P,K120)=1,0,1))</f>
        <v>0</v>
      </c>
      <c r="M120" s="14">
        <v>12423</v>
      </c>
      <c r="N120" s="14">
        <v>0</v>
      </c>
      <c r="T120" s="10" t="str">
        <f>IF(RepPF!$L$4=Lists!$E$2,Lists!$E$2,IF(RepPF!$L$4&lt;&gt;"",IF($C120=RepPF!$L$4,RepPF!$L$4,0),Lists!$E$2))</f>
        <v>Все объекты</v>
      </c>
    </row>
    <row r="121" spans="2:20" x14ac:dyDescent="0.25">
      <c r="B121" s="7">
        <v>45396</v>
      </c>
      <c r="C121" s="1" t="s">
        <v>195</v>
      </c>
      <c r="J121" s="1" t="s">
        <v>44</v>
      </c>
      <c r="K121" s="1" t="s">
        <v>77</v>
      </c>
      <c r="L121" s="1">
        <f>IF(OR(B121=0,B121=""),0,IF(COUNTIFS(Items!$E:$E,J121,Items!$F:$F,K121)+COUNTIFS(Items!$J:$J,J121,Items!$K:$K,K121)+COUNTIFS(Items!$O:$O,J121,Items!$P:$P,K121)=1,0,1))</f>
        <v>0</v>
      </c>
      <c r="M121" s="14">
        <v>14241</v>
      </c>
      <c r="N121" s="14">
        <v>0</v>
      </c>
      <c r="T121" s="10" t="str">
        <f>IF(RepPF!$L$4=Lists!$E$2,Lists!$E$2,IF(RepPF!$L$4&lt;&gt;"",IF($C121=RepPF!$L$4,RepPF!$L$4,0),Lists!$E$2))</f>
        <v>Все объекты</v>
      </c>
    </row>
    <row r="122" spans="2:20" x14ac:dyDescent="0.25">
      <c r="B122" s="7">
        <v>45396</v>
      </c>
      <c r="C122" s="1" t="s">
        <v>195</v>
      </c>
      <c r="J122" s="1" t="s">
        <v>44</v>
      </c>
      <c r="K122" s="1" t="s">
        <v>65</v>
      </c>
      <c r="L122" s="1">
        <f>IF(OR(B122=0,B122=""),0,IF(COUNTIFS(Items!$E:$E,J122,Items!$F:$F,K122)+COUNTIFS(Items!$J:$J,J122,Items!$K:$K,K122)+COUNTIFS(Items!$O:$O,J122,Items!$P:$P,K122)=1,0,1))</f>
        <v>0</v>
      </c>
      <c r="M122" s="14">
        <v>8460</v>
      </c>
      <c r="N122" s="14">
        <v>0</v>
      </c>
      <c r="T122" s="10" t="str">
        <f>IF(RepPF!$L$4=Lists!$E$2,Lists!$E$2,IF(RepPF!$L$4&lt;&gt;"",IF($C122=RepPF!$L$4,RepPF!$L$4,0),Lists!$E$2))</f>
        <v>Все объекты</v>
      </c>
    </row>
    <row r="123" spans="2:20" x14ac:dyDescent="0.25">
      <c r="B123" s="7">
        <v>45398</v>
      </c>
      <c r="C123" s="1" t="s">
        <v>194</v>
      </c>
      <c r="J123" s="1" t="s">
        <v>110</v>
      </c>
      <c r="K123" s="1" t="s">
        <v>23</v>
      </c>
      <c r="L123" s="1">
        <f>IF(OR(B123=0,B123=""),0,IF(COUNTIFS(Items!$E:$E,J123,Items!$F:$F,K123)+COUNTIFS(Items!$J:$J,J123,Items!$K:$K,K123)+COUNTIFS(Items!$O:$O,J123,Items!$P:$P,K123)=1,0,1))</f>
        <v>0</v>
      </c>
      <c r="M123" s="14">
        <v>5712</v>
      </c>
      <c r="N123" s="14">
        <v>0</v>
      </c>
      <c r="T123" s="10" t="str">
        <f>IF(RepPF!$L$4=Lists!$E$2,Lists!$E$2,IF(RepPF!$L$4&lt;&gt;"",IF($C123=RepPF!$L$4,RepPF!$L$4,0),Lists!$E$2))</f>
        <v>Все объекты</v>
      </c>
    </row>
    <row r="124" spans="2:20" x14ac:dyDescent="0.25">
      <c r="B124" s="7">
        <v>45398</v>
      </c>
      <c r="C124" s="1" t="s">
        <v>195</v>
      </c>
      <c r="J124" s="1" t="s">
        <v>110</v>
      </c>
      <c r="K124" s="1" t="s">
        <v>23</v>
      </c>
      <c r="L124" s="1">
        <f>IF(OR(B124=0,B124=""),0,IF(COUNTIFS(Items!$E:$E,J124,Items!$F:$F,K124)+COUNTIFS(Items!$J:$J,J124,Items!$K:$K,K124)+COUNTIFS(Items!$O:$O,J124,Items!$P:$P,K124)=1,0,1))</f>
        <v>0</v>
      </c>
      <c r="M124" s="14">
        <v>4656</v>
      </c>
      <c r="N124" s="14">
        <v>0</v>
      </c>
      <c r="T124" s="10" t="str">
        <f>IF(RepPF!$L$4=Lists!$E$2,Lists!$E$2,IF(RepPF!$L$4&lt;&gt;"",IF($C124=RepPF!$L$4,RepPF!$L$4,0),Lists!$E$2))</f>
        <v>Все объекты</v>
      </c>
    </row>
    <row r="125" spans="2:20" x14ac:dyDescent="0.25">
      <c r="B125" s="7">
        <v>45398</v>
      </c>
      <c r="C125" s="1" t="s">
        <v>195</v>
      </c>
      <c r="J125" s="1" t="s">
        <v>44</v>
      </c>
      <c r="K125" s="1" t="s">
        <v>77</v>
      </c>
      <c r="L125" s="1">
        <f>IF(OR(B125=0,B125=""),0,IF(COUNTIFS(Items!$E:$E,J125,Items!$F:$F,K125)+COUNTIFS(Items!$J:$J,J125,Items!$K:$K,K125)+COUNTIFS(Items!$O:$O,J125,Items!$P:$P,K125)=1,0,1))</f>
        <v>0</v>
      </c>
      <c r="M125" s="14">
        <v>6150</v>
      </c>
      <c r="N125" s="14">
        <v>0</v>
      </c>
      <c r="T125" s="10" t="str">
        <f>IF(RepPF!$L$4=Lists!$E$2,Lists!$E$2,IF(RepPF!$L$4&lt;&gt;"",IF($C125=RepPF!$L$4,RepPF!$L$4,0),Lists!$E$2))</f>
        <v>Все объекты</v>
      </c>
    </row>
    <row r="126" spans="2:20" x14ac:dyDescent="0.25">
      <c r="B126" s="7">
        <v>45398</v>
      </c>
      <c r="C126" s="1" t="s">
        <v>194</v>
      </c>
      <c r="J126" s="1" t="s">
        <v>44</v>
      </c>
      <c r="K126" s="1" t="s">
        <v>79</v>
      </c>
      <c r="L126" s="1">
        <f>IF(OR(B126=0,B126=""),0,IF(COUNTIFS(Items!$E:$E,J126,Items!$F:$F,K126)+COUNTIFS(Items!$J:$J,J126,Items!$K:$K,K126)+COUNTIFS(Items!$O:$O,J126,Items!$P:$P,K126)=1,0,1))</f>
        <v>0</v>
      </c>
      <c r="M126" s="14">
        <v>12690</v>
      </c>
      <c r="N126" s="14">
        <v>0</v>
      </c>
      <c r="T126" s="10" t="str">
        <f>IF(RepPF!$L$4=Lists!$E$2,Lists!$E$2,IF(RepPF!$L$4&lt;&gt;"",IF($C126=RepPF!$L$4,RepPF!$L$4,0),Lists!$E$2))</f>
        <v>Все объекты</v>
      </c>
    </row>
    <row r="127" spans="2:20" x14ac:dyDescent="0.25">
      <c r="B127" s="7">
        <v>45399</v>
      </c>
      <c r="C127" s="1" t="s">
        <v>194</v>
      </c>
      <c r="J127" s="1" t="s">
        <v>44</v>
      </c>
      <c r="K127" s="1" t="s">
        <v>69</v>
      </c>
      <c r="L127" s="1">
        <f>IF(OR(B127=0,B127=""),0,IF(COUNTIFS(Items!$E:$E,J127,Items!$F:$F,K127)+COUNTIFS(Items!$J:$J,J127,Items!$K:$K,K127)+COUNTIFS(Items!$O:$O,J127,Items!$P:$P,K127)=1,0,1))</f>
        <v>0</v>
      </c>
      <c r="M127" s="14">
        <v>2444</v>
      </c>
      <c r="N127" s="14">
        <v>0</v>
      </c>
      <c r="T127" s="10" t="str">
        <f>IF(RepPF!$L$4=Lists!$E$2,Lists!$E$2,IF(RepPF!$L$4&lt;&gt;"",IF($C127=RepPF!$L$4,RepPF!$L$4,0),Lists!$E$2))</f>
        <v>Все объекты</v>
      </c>
    </row>
    <row r="128" spans="2:20" x14ac:dyDescent="0.25">
      <c r="B128" s="7">
        <v>45399</v>
      </c>
      <c r="C128" s="1" t="s">
        <v>194</v>
      </c>
      <c r="J128" s="1" t="s">
        <v>44</v>
      </c>
      <c r="K128" s="1" t="s">
        <v>79</v>
      </c>
      <c r="L128" s="1">
        <f>IF(OR(B128=0,B128=""),0,IF(COUNTIFS(Items!$E:$E,J128,Items!$F:$F,K128)+COUNTIFS(Items!$J:$J,J128,Items!$K:$K,K128)+COUNTIFS(Items!$O:$O,J128,Items!$P:$P,K128)=1,0,1))</f>
        <v>0</v>
      </c>
      <c r="M128" s="14">
        <v>10710</v>
      </c>
      <c r="N128" s="14">
        <v>0</v>
      </c>
      <c r="T128" s="10" t="str">
        <f>IF(RepPF!$L$4=Lists!$E$2,Lists!$E$2,IF(RepPF!$L$4&lt;&gt;"",IF($C128=RepPF!$L$4,RepPF!$L$4,0),Lists!$E$2))</f>
        <v>Все объекты</v>
      </c>
    </row>
    <row r="129" spans="2:20" x14ac:dyDescent="0.25">
      <c r="B129" s="7">
        <v>45401</v>
      </c>
      <c r="C129" s="1" t="s">
        <v>194</v>
      </c>
      <c r="J129" s="1" t="s">
        <v>44</v>
      </c>
      <c r="K129" s="1" t="s">
        <v>79</v>
      </c>
      <c r="L129" s="1">
        <f>IF(OR(B129=0,B129=""),0,IF(COUNTIFS(Items!$E:$E,J129,Items!$F:$F,K129)+COUNTIFS(Items!$J:$J,J129,Items!$K:$K,K129)+COUNTIFS(Items!$O:$O,J129,Items!$P:$P,K129)=1,0,1))</f>
        <v>0</v>
      </c>
      <c r="M129" s="14">
        <v>12610</v>
      </c>
      <c r="N129" s="14">
        <v>0</v>
      </c>
      <c r="T129" s="10" t="str">
        <f>IF(RepPF!$L$4=Lists!$E$2,Lists!$E$2,IF(RepPF!$L$4&lt;&gt;"",IF($C129=RepPF!$L$4,RepPF!$L$4,0),Lists!$E$2))</f>
        <v>Все объекты</v>
      </c>
    </row>
    <row r="130" spans="2:20" x14ac:dyDescent="0.25">
      <c r="B130" s="7">
        <v>45403</v>
      </c>
      <c r="C130" s="1" t="s">
        <v>194</v>
      </c>
      <c r="J130" s="1" t="s">
        <v>44</v>
      </c>
      <c r="K130" s="1" t="s">
        <v>76</v>
      </c>
      <c r="L130" s="1">
        <f>IF(OR(B130=0,B130=""),0,IF(COUNTIFS(Items!$E:$E,J130,Items!$F:$F,K130)+COUNTIFS(Items!$J:$J,J130,Items!$K:$K,K130)+COUNTIFS(Items!$O:$O,J130,Items!$P:$P,K130)=1,0,1))</f>
        <v>0</v>
      </c>
      <c r="M130" s="14">
        <v>3690</v>
      </c>
      <c r="N130" s="14">
        <v>0</v>
      </c>
      <c r="T130" s="10" t="str">
        <f>IF(RepPF!$L$4=Lists!$E$2,Lists!$E$2,IF(RepPF!$L$4&lt;&gt;"",IF($C130=RepPF!$L$4,RepPF!$L$4,0),Lists!$E$2))</f>
        <v>Все объекты</v>
      </c>
    </row>
    <row r="131" spans="2:20" x14ac:dyDescent="0.25">
      <c r="B131" s="7">
        <v>45404</v>
      </c>
      <c r="C131" s="1" t="s">
        <v>194</v>
      </c>
      <c r="J131" s="1" t="s">
        <v>44</v>
      </c>
      <c r="K131" s="1" t="s">
        <v>79</v>
      </c>
      <c r="L131" s="1">
        <f>IF(OR(B131=0,B131=""),0,IF(COUNTIFS(Items!$E:$E,J131,Items!$F:$F,K131)+COUNTIFS(Items!$J:$J,J131,Items!$K:$K,K131)+COUNTIFS(Items!$O:$O,J131,Items!$P:$P,K131)=1,0,1))</f>
        <v>0</v>
      </c>
      <c r="M131" s="14">
        <v>18330</v>
      </c>
      <c r="N131" s="14">
        <v>0</v>
      </c>
      <c r="T131" s="10" t="str">
        <f>IF(RepPF!$L$4=Lists!$E$2,Lists!$E$2,IF(RepPF!$L$4&lt;&gt;"",IF($C131=RepPF!$L$4,RepPF!$L$4,0),Lists!$E$2))</f>
        <v>Все объекты</v>
      </c>
    </row>
    <row r="132" spans="2:20" x14ac:dyDescent="0.25">
      <c r="B132" s="7">
        <v>45405</v>
      </c>
      <c r="C132" s="1" t="s">
        <v>194</v>
      </c>
      <c r="J132" s="1" t="s">
        <v>44</v>
      </c>
      <c r="K132" s="1" t="s">
        <v>77</v>
      </c>
      <c r="L132" s="1">
        <f>IF(OR(B132=0,B132=""),0,IF(COUNTIFS(Items!$E:$E,J132,Items!$F:$F,K132)+COUNTIFS(Items!$J:$J,J132,Items!$K:$K,K132)+COUNTIFS(Items!$O:$O,J132,Items!$P:$P,K132)=1,0,1))</f>
        <v>0</v>
      </c>
      <c r="M132" s="14">
        <v>15322</v>
      </c>
      <c r="N132" s="14">
        <v>0</v>
      </c>
      <c r="T132" s="10" t="str">
        <f>IF(RepPF!$L$4=Lists!$E$2,Lists!$E$2,IF(RepPF!$L$4&lt;&gt;"",IF($C132=RepPF!$L$4,RepPF!$L$4,0),Lists!$E$2))</f>
        <v>Все объекты</v>
      </c>
    </row>
    <row r="133" spans="2:20" x14ac:dyDescent="0.25">
      <c r="B133" s="7">
        <v>45405</v>
      </c>
      <c r="C133" s="1" t="s">
        <v>194</v>
      </c>
      <c r="J133" s="1" t="s">
        <v>44</v>
      </c>
      <c r="K133" s="1" t="s">
        <v>79</v>
      </c>
      <c r="L133" s="1">
        <f>IF(OR(B133=0,B133=""),0,IF(COUNTIFS(Items!$E:$E,J133,Items!$F:$F,K133)+COUNTIFS(Items!$J:$J,J133,Items!$K:$K,K133)+COUNTIFS(Items!$O:$O,J133,Items!$P:$P,K133)=1,0,1))</f>
        <v>0</v>
      </c>
      <c r="M133" s="14">
        <v>20230</v>
      </c>
      <c r="N133" s="14">
        <v>0</v>
      </c>
      <c r="T133" s="10" t="str">
        <f>IF(RepPF!$L$4=Lists!$E$2,Lists!$E$2,IF(RepPF!$L$4&lt;&gt;"",IF($C133=RepPF!$L$4,RepPF!$L$4,0),Lists!$E$2))</f>
        <v>Все объекты</v>
      </c>
    </row>
    <row r="134" spans="2:20" x14ac:dyDescent="0.25">
      <c r="B134" s="7">
        <v>45406</v>
      </c>
      <c r="C134" s="1" t="s">
        <v>194</v>
      </c>
      <c r="J134" s="1" t="s">
        <v>44</v>
      </c>
      <c r="K134" s="1" t="s">
        <v>79</v>
      </c>
      <c r="L134" s="1">
        <f>IF(OR(B134=0,B134=""),0,IF(COUNTIFS(Items!$E:$E,J134,Items!$F:$F,K134)+COUNTIFS(Items!$J:$J,J134,Items!$K:$K,K134)+COUNTIFS(Items!$O:$O,J134,Items!$P:$P,K134)=1,0,1))</f>
        <v>0</v>
      </c>
      <c r="M134" s="14">
        <v>1940</v>
      </c>
      <c r="N134" s="14">
        <v>0</v>
      </c>
      <c r="T134" s="10" t="str">
        <f>IF(RepPF!$L$4=Lists!$E$2,Lists!$E$2,IF(RepPF!$L$4&lt;&gt;"",IF($C134=RepPF!$L$4,RepPF!$L$4,0),Lists!$E$2))</f>
        <v>Все объекты</v>
      </c>
    </row>
    <row r="135" spans="2:20" x14ac:dyDescent="0.25">
      <c r="B135" s="7">
        <v>45406</v>
      </c>
      <c r="C135" s="1" t="s">
        <v>195</v>
      </c>
      <c r="J135" s="1" t="s">
        <v>110</v>
      </c>
      <c r="K135" s="1" t="s">
        <v>23</v>
      </c>
      <c r="L135" s="1">
        <f>IF(OR(B135=0,B135=""),0,IF(COUNTIFS(Items!$E:$E,J135,Items!$F:$F,K135)+COUNTIFS(Items!$J:$J,J135,Items!$K:$K,K135)+COUNTIFS(Items!$O:$O,J135,Items!$P:$P,K135)=1,0,1))</f>
        <v>0</v>
      </c>
      <c r="M135" s="14">
        <v>4450.1400000000003</v>
      </c>
      <c r="N135" s="14">
        <v>0</v>
      </c>
      <c r="T135" s="10" t="str">
        <f>IF(RepPF!$L$4=Lists!$E$2,Lists!$E$2,IF(RepPF!$L$4&lt;&gt;"",IF($C135=RepPF!$L$4,RepPF!$L$4,0),Lists!$E$2))</f>
        <v>Все объекты</v>
      </c>
    </row>
    <row r="136" spans="2:20" x14ac:dyDescent="0.25">
      <c r="B136" s="7">
        <v>45408</v>
      </c>
      <c r="C136" s="1" t="s">
        <v>194</v>
      </c>
      <c r="J136" s="1" t="s">
        <v>44</v>
      </c>
      <c r="K136" s="1" t="s">
        <v>67</v>
      </c>
      <c r="L136" s="1">
        <f>IF(OR(B136=0,B136=""),0,IF(COUNTIFS(Items!$E:$E,J136,Items!$F:$F,K136)+COUNTIFS(Items!$J:$J,J136,Items!$K:$K,K136)+COUNTIFS(Items!$O:$O,J136,Items!$P:$P,K136)=1,0,1))</f>
        <v>0</v>
      </c>
      <c r="M136" s="14">
        <v>40144.11</v>
      </c>
      <c r="N136" s="14">
        <v>0</v>
      </c>
      <c r="T136" s="10" t="str">
        <f>IF(RepPF!$L$4=Lists!$E$2,Lists!$E$2,IF(RepPF!$L$4&lt;&gt;"",IF($C136=RepPF!$L$4,RepPF!$L$4,0),Lists!$E$2))</f>
        <v>Все объекты</v>
      </c>
    </row>
    <row r="137" spans="2:20" x14ac:dyDescent="0.25">
      <c r="B137" s="7">
        <v>45408</v>
      </c>
      <c r="C137" s="1" t="s">
        <v>196</v>
      </c>
      <c r="J137" s="1" t="s">
        <v>44</v>
      </c>
      <c r="K137" s="1" t="s">
        <v>67</v>
      </c>
      <c r="L137" s="1">
        <f>IF(OR(B137=0,B137=""),0,IF(COUNTIFS(Items!$E:$E,J137,Items!$F:$F,K137)+COUNTIFS(Items!$J:$J,J137,Items!$K:$K,K137)+COUNTIFS(Items!$O:$O,J137,Items!$P:$P,K137)=1,0,1))</f>
        <v>0</v>
      </c>
      <c r="M137" s="14">
        <v>41603.46</v>
      </c>
      <c r="N137" s="14">
        <v>0</v>
      </c>
      <c r="T137" s="10" t="str">
        <f>IF(RepPF!$L$4=Lists!$E$2,Lists!$E$2,IF(RepPF!$L$4&lt;&gt;"",IF($C137=RepPF!$L$4,RepPF!$L$4,0),Lists!$E$2))</f>
        <v>Все объекты</v>
      </c>
    </row>
    <row r="138" spans="2:20" x14ac:dyDescent="0.25">
      <c r="B138" s="7">
        <v>45409</v>
      </c>
      <c r="C138" s="1" t="s">
        <v>194</v>
      </c>
      <c r="J138" s="1" t="s">
        <v>110</v>
      </c>
      <c r="K138" s="1" t="s">
        <v>23</v>
      </c>
      <c r="L138" s="1">
        <f>IF(OR(B138=0,B138=""),0,IF(COUNTIFS(Items!$E:$E,J138,Items!$F:$F,K138)+COUNTIFS(Items!$J:$J,J138,Items!$K:$K,K138)+COUNTIFS(Items!$O:$O,J138,Items!$P:$P,K138)=1,0,1))</f>
        <v>0</v>
      </c>
      <c r="M138" s="14">
        <v>1569.61</v>
      </c>
      <c r="N138" s="14">
        <v>0</v>
      </c>
      <c r="T138" s="10" t="str">
        <f>IF(RepPF!$L$4=Lists!$E$2,Lists!$E$2,IF(RepPF!$L$4&lt;&gt;"",IF($C138=RepPF!$L$4,RepPF!$L$4,0),Lists!$E$2))</f>
        <v>Все объекты</v>
      </c>
    </row>
    <row r="139" spans="2:20" x14ac:dyDescent="0.25">
      <c r="B139" s="7">
        <v>45415</v>
      </c>
      <c r="C139" s="1" t="s">
        <v>194</v>
      </c>
      <c r="J139" s="1" t="s">
        <v>44</v>
      </c>
      <c r="K139" s="1" t="s">
        <v>79</v>
      </c>
      <c r="L139" s="1">
        <f>IF(OR(B139=0,B139=""),0,IF(COUNTIFS(Items!$E:$E,J139,Items!$F:$F,K139)+COUNTIFS(Items!$J:$J,J139,Items!$K:$K,K139)+COUNTIFS(Items!$O:$O,J139,Items!$P:$P,K139)=1,0,1))</f>
        <v>0</v>
      </c>
      <c r="M139" s="14">
        <v>12610</v>
      </c>
      <c r="N139" s="14">
        <v>0</v>
      </c>
      <c r="T139" s="10" t="str">
        <f>IF(RepPF!$L$4=Lists!$E$2,Lists!$E$2,IF(RepPF!$L$4&lt;&gt;"",IF($C139=RepPF!$L$4,RepPF!$L$4,0),Lists!$E$2))</f>
        <v>Все объекты</v>
      </c>
    </row>
    <row r="140" spans="2:20" x14ac:dyDescent="0.25">
      <c r="B140" s="7">
        <v>45416</v>
      </c>
      <c r="C140" s="1" t="s">
        <v>194</v>
      </c>
      <c r="J140" s="1" t="s">
        <v>44</v>
      </c>
      <c r="K140" s="1" t="s">
        <v>79</v>
      </c>
      <c r="L140" s="1">
        <f>IF(OR(B140=0,B140=""),0,IF(COUNTIFS(Items!$E:$E,J140,Items!$F:$F,K140)+COUNTIFS(Items!$J:$J,J140,Items!$K:$K,K140)+COUNTIFS(Items!$O:$O,J140,Items!$P:$P,K140)=1,0,1))</f>
        <v>0</v>
      </c>
      <c r="M140" s="14">
        <v>15990</v>
      </c>
      <c r="N140" s="14">
        <v>0</v>
      </c>
      <c r="T140" s="10" t="str">
        <f>IF(RepPF!$L$4=Lists!$E$2,Lists!$E$2,IF(RepPF!$L$4&lt;&gt;"",IF($C140=RepPF!$L$4,RepPF!$L$4,0),Lists!$E$2))</f>
        <v>Все объекты</v>
      </c>
    </row>
    <row r="141" spans="2:20" x14ac:dyDescent="0.25">
      <c r="B141" s="7">
        <v>45417</v>
      </c>
      <c r="C141" s="1" t="s">
        <v>194</v>
      </c>
      <c r="J141" s="1" t="s">
        <v>44</v>
      </c>
      <c r="K141" s="1" t="s">
        <v>79</v>
      </c>
      <c r="L141" s="1">
        <f>IF(OR(B141=0,B141=""),0,IF(COUNTIFS(Items!$E:$E,J141,Items!$F:$F,K141)+COUNTIFS(Items!$J:$J,J141,Items!$K:$K,K141)+COUNTIFS(Items!$O:$O,J141,Items!$P:$P,K141)=1,0,1))</f>
        <v>0</v>
      </c>
      <c r="M141" s="14">
        <v>18330</v>
      </c>
      <c r="N141" s="14">
        <v>0</v>
      </c>
      <c r="T141" s="10" t="str">
        <f>IF(RepPF!$L$4=Lists!$E$2,Lists!$E$2,IF(RepPF!$L$4&lt;&gt;"",IF($C141=RepPF!$L$4,RepPF!$L$4,0),Lists!$E$2))</f>
        <v>Все объекты</v>
      </c>
    </row>
    <row r="142" spans="2:20" x14ac:dyDescent="0.25">
      <c r="B142" s="7">
        <v>45418</v>
      </c>
      <c r="C142" s="1" t="s">
        <v>194</v>
      </c>
      <c r="J142" s="1" t="s">
        <v>44</v>
      </c>
      <c r="K142" s="1" t="s">
        <v>79</v>
      </c>
      <c r="L142" s="1">
        <f>IF(OR(B142=0,B142=""),0,IF(COUNTIFS(Items!$E:$E,J142,Items!$F:$F,K142)+COUNTIFS(Items!$J:$J,J142,Items!$K:$K,K142)+COUNTIFS(Items!$O:$O,J142,Items!$P:$P,K142)=1,0,1))</f>
        <v>0</v>
      </c>
      <c r="M142" s="14">
        <v>12220</v>
      </c>
      <c r="N142" s="14">
        <v>0</v>
      </c>
      <c r="T142" s="10" t="str">
        <f>IF(RepPF!$L$4=Lists!$E$2,Lists!$E$2,IF(RepPF!$L$4&lt;&gt;"",IF($C142=RepPF!$L$4,RepPF!$L$4,0),Lists!$E$2))</f>
        <v>Все объекты</v>
      </c>
    </row>
    <row r="143" spans="2:20" x14ac:dyDescent="0.25">
      <c r="B143" s="7">
        <v>45419</v>
      </c>
      <c r="C143" s="1" t="s">
        <v>194</v>
      </c>
      <c r="J143" s="1" t="s">
        <v>44</v>
      </c>
      <c r="K143" s="1" t="s">
        <v>76</v>
      </c>
      <c r="L143" s="1">
        <f>IF(OR(B143=0,B143=""),0,IF(COUNTIFS(Items!$E:$E,J143,Items!$F:$F,K143)+COUNTIFS(Items!$J:$J,J143,Items!$K:$K,K143)+COUNTIFS(Items!$O:$O,J143,Items!$P:$P,K143)=1,0,1))</f>
        <v>0</v>
      </c>
      <c r="M143" s="14">
        <v>4482.7299999999996</v>
      </c>
      <c r="N143" s="14">
        <v>0</v>
      </c>
      <c r="T143" s="10" t="str">
        <f>IF(RepPF!$L$4=Lists!$E$2,Lists!$E$2,IF(RepPF!$L$4&lt;&gt;"",IF($C143=RepPF!$L$4,RepPF!$L$4,0),Lists!$E$2))</f>
        <v>Все объекты</v>
      </c>
    </row>
    <row r="144" spans="2:20" x14ac:dyDescent="0.25">
      <c r="B144" s="7">
        <v>45419</v>
      </c>
      <c r="C144" s="1" t="s">
        <v>194</v>
      </c>
      <c r="J144" s="1" t="s">
        <v>44</v>
      </c>
      <c r="K144" s="1" t="s">
        <v>78</v>
      </c>
      <c r="L144" s="1">
        <f>IF(OR(B144=0,B144=""),0,IF(COUNTIFS(Items!$E:$E,J144,Items!$F:$F,K144)+COUNTIFS(Items!$J:$J,J144,Items!$K:$K,K144)+COUNTIFS(Items!$O:$O,J144,Items!$P:$P,K144)=1,0,1))</f>
        <v>0</v>
      </c>
      <c r="M144" s="14">
        <v>35424.400000000001</v>
      </c>
      <c r="N144" s="14">
        <v>0</v>
      </c>
      <c r="T144" s="10" t="str">
        <f>IF(RepPF!$L$4=Lists!$E$2,Lists!$E$2,IF(RepPF!$L$4&lt;&gt;"",IF($C144=RepPF!$L$4,RepPF!$L$4,0),Lists!$E$2))</f>
        <v>Все объекты</v>
      </c>
    </row>
    <row r="145" spans="2:20" x14ac:dyDescent="0.25">
      <c r="B145" s="7">
        <v>45419</v>
      </c>
      <c r="C145" s="1" t="s">
        <v>194</v>
      </c>
      <c r="J145" s="1" t="s">
        <v>44</v>
      </c>
      <c r="K145" s="1" t="s">
        <v>79</v>
      </c>
      <c r="L145" s="1">
        <f>IF(OR(B145=0,B145=""),0,IF(COUNTIFS(Items!$E:$E,J145,Items!$F:$F,K145)+COUNTIFS(Items!$J:$J,J145,Items!$K:$K,K145)+COUNTIFS(Items!$O:$O,J145,Items!$P:$P,K145)=1,0,1))</f>
        <v>0</v>
      </c>
      <c r="M145" s="14">
        <v>15990</v>
      </c>
      <c r="N145" s="14">
        <v>0</v>
      </c>
      <c r="T145" s="10" t="str">
        <f>IF(RepPF!$L$4=Lists!$E$2,Lists!$E$2,IF(RepPF!$L$4&lt;&gt;"",IF($C145=RepPF!$L$4,RepPF!$L$4,0),Lists!$E$2))</f>
        <v>Все объекты</v>
      </c>
    </row>
    <row r="146" spans="2:20" x14ac:dyDescent="0.25">
      <c r="B146" s="7">
        <v>45420</v>
      </c>
      <c r="C146" s="1" t="s">
        <v>194</v>
      </c>
      <c r="J146" s="1" t="s">
        <v>44</v>
      </c>
      <c r="K146" s="1" t="s">
        <v>79</v>
      </c>
      <c r="L146" s="1">
        <f>IF(OR(B146=0,B146=""),0,IF(COUNTIFS(Items!$E:$E,J146,Items!$F:$F,K146)+COUNTIFS(Items!$J:$J,J146,Items!$K:$K,K146)+COUNTIFS(Items!$O:$O,J146,Items!$P:$P,K146)=1,0,1))</f>
        <v>0</v>
      </c>
      <c r="M146" s="14">
        <v>18330</v>
      </c>
      <c r="N146" s="14">
        <v>0</v>
      </c>
      <c r="T146" s="10" t="str">
        <f>IF(RepPF!$L$4=Lists!$E$2,Lists!$E$2,IF(RepPF!$L$4&lt;&gt;"",IF($C146=RepPF!$L$4,RepPF!$L$4,0),Lists!$E$2))</f>
        <v>Все объекты</v>
      </c>
    </row>
    <row r="147" spans="2:20" x14ac:dyDescent="0.25">
      <c r="B147" s="7">
        <v>45421</v>
      </c>
      <c r="C147" s="1" t="s">
        <v>194</v>
      </c>
      <c r="J147" s="1" t="s">
        <v>44</v>
      </c>
      <c r="K147" s="1" t="s">
        <v>76</v>
      </c>
      <c r="L147" s="1">
        <f>IF(OR(B147=0,B147=""),0,IF(COUNTIFS(Items!$E:$E,J147,Items!$F:$F,K147)+COUNTIFS(Items!$J:$J,J147,Items!$K:$K,K147)+COUNTIFS(Items!$O:$O,J147,Items!$P:$P,K147)=1,0,1))</f>
        <v>0</v>
      </c>
      <c r="M147" s="14">
        <v>1374.28</v>
      </c>
      <c r="N147" s="14">
        <v>0</v>
      </c>
      <c r="T147" s="10" t="str">
        <f>IF(RepPF!$L$4=Lists!$E$2,Lists!$E$2,IF(RepPF!$L$4&lt;&gt;"",IF($C147=RepPF!$L$4,RepPF!$L$4,0),Lists!$E$2))</f>
        <v>Все объекты</v>
      </c>
    </row>
    <row r="148" spans="2:20" x14ac:dyDescent="0.25">
      <c r="B148" s="7">
        <v>45421</v>
      </c>
      <c r="C148" s="1" t="s">
        <v>194</v>
      </c>
      <c r="J148" s="1" t="s">
        <v>44</v>
      </c>
      <c r="K148" s="1" t="s">
        <v>69</v>
      </c>
      <c r="L148" s="1">
        <f>IF(OR(B148=0,B148=""),0,IF(COUNTIFS(Items!$E:$E,J148,Items!$F:$F,K148)+COUNTIFS(Items!$J:$J,J148,Items!$K:$K,K148)+COUNTIFS(Items!$O:$O,J148,Items!$P:$P,K148)=1,0,1))</f>
        <v>0</v>
      </c>
      <c r="M148" s="14">
        <v>2380</v>
      </c>
      <c r="N148" s="14">
        <v>0</v>
      </c>
      <c r="T148" s="10" t="str">
        <f>IF(RepPF!$L$4=Lists!$E$2,Lists!$E$2,IF(RepPF!$L$4&lt;&gt;"",IF($C148=RepPF!$L$4,RepPF!$L$4,0),Lists!$E$2))</f>
        <v>Все объекты</v>
      </c>
    </row>
    <row r="149" spans="2:20" x14ac:dyDescent="0.25">
      <c r="B149" s="7">
        <v>45421</v>
      </c>
      <c r="C149" s="1" t="s">
        <v>194</v>
      </c>
      <c r="J149" s="1" t="s">
        <v>44</v>
      </c>
      <c r="K149" s="1" t="s">
        <v>79</v>
      </c>
      <c r="L149" s="1">
        <f>IF(OR(B149=0,B149=""),0,IF(COUNTIFS(Items!$E:$E,J149,Items!$F:$F,K149)+COUNTIFS(Items!$J:$J,J149,Items!$K:$K,K149)+COUNTIFS(Items!$O:$O,J149,Items!$P:$P,K149)=1,0,1))</f>
        <v>0</v>
      </c>
      <c r="M149" s="14">
        <v>12610</v>
      </c>
      <c r="N149" s="14">
        <v>0</v>
      </c>
      <c r="T149" s="10" t="str">
        <f>IF(RepPF!$L$4=Lists!$E$2,Lists!$E$2,IF(RepPF!$L$4&lt;&gt;"",IF($C149=RepPF!$L$4,RepPF!$L$4,0),Lists!$E$2))</f>
        <v>Все объекты</v>
      </c>
    </row>
    <row r="150" spans="2:20" x14ac:dyDescent="0.25">
      <c r="B150" s="7">
        <v>45422</v>
      </c>
      <c r="C150" s="1" t="s">
        <v>195</v>
      </c>
      <c r="J150" s="1" t="s">
        <v>44</v>
      </c>
      <c r="K150" s="1" t="s">
        <v>77</v>
      </c>
      <c r="L150" s="1">
        <f>IF(OR(B150=0,B150=""),0,IF(COUNTIFS(Items!$E:$E,J150,Items!$F:$F,K150)+COUNTIFS(Items!$J:$J,J150,Items!$K:$K,K150)+COUNTIFS(Items!$O:$O,J150,Items!$P:$P,K150)=1,0,1))</f>
        <v>0</v>
      </c>
      <c r="M150" s="14">
        <v>589093.74</v>
      </c>
      <c r="N150" s="14">
        <v>0</v>
      </c>
      <c r="T150" s="10" t="str">
        <f>IF(RepPF!$L$4=Lists!$E$2,Lists!$E$2,IF(RepPF!$L$4&lt;&gt;"",IF($C150=RepPF!$L$4,RepPF!$L$4,0),Lists!$E$2))</f>
        <v>Все объекты</v>
      </c>
    </row>
    <row r="151" spans="2:20" x14ac:dyDescent="0.25">
      <c r="B151" s="7">
        <v>45395</v>
      </c>
      <c r="C151" s="1" t="s">
        <v>194</v>
      </c>
      <c r="J151" s="1" t="s">
        <v>44</v>
      </c>
      <c r="K151" s="1" t="s">
        <v>79</v>
      </c>
      <c r="L151" s="1">
        <f>IF(OR(B151=0,B151=""),0,IF(COUNTIFS(Items!$E:$E,J151,Items!$F:$F,K151)+COUNTIFS(Items!$J:$J,J151,Items!$K:$K,K151)+COUNTIFS(Items!$O:$O,J151,Items!$P:$P,K151)=1,0,1))</f>
        <v>0</v>
      </c>
      <c r="M151" s="14">
        <v>91368</v>
      </c>
      <c r="N151" s="14">
        <v>0</v>
      </c>
      <c r="T151" s="10" t="str">
        <f>IF(RepPF!$L$4=Lists!$E$2,Lists!$E$2,IF(RepPF!$L$4&lt;&gt;"",IF($C151=RepPF!$L$4,RepPF!$L$4,0),Lists!$E$2))</f>
        <v>Все объекты</v>
      </c>
    </row>
    <row r="152" spans="2:20" x14ac:dyDescent="0.25">
      <c r="B152" s="7">
        <v>45426</v>
      </c>
      <c r="C152" s="1" t="s">
        <v>195</v>
      </c>
      <c r="J152" s="1" t="s">
        <v>44</v>
      </c>
      <c r="K152" s="1" t="s">
        <v>77</v>
      </c>
      <c r="L152" s="1">
        <f>IF(OR(B152=0,B152=""),0,IF(COUNTIFS(Items!$E:$E,J152,Items!$F:$F,K152)+COUNTIFS(Items!$J:$J,J152,Items!$K:$K,K152)+COUNTIFS(Items!$O:$O,J152,Items!$P:$P,K152)=1,0,1))</f>
        <v>0</v>
      </c>
      <c r="M152" s="14">
        <v>33210.199999999997</v>
      </c>
      <c r="N152" s="14">
        <v>0</v>
      </c>
      <c r="T152" s="10" t="str">
        <f>IF(RepPF!$L$4=Lists!$E$2,Lists!$E$2,IF(RepPF!$L$4&lt;&gt;"",IF($C152=RepPF!$L$4,RepPF!$L$4,0),Lists!$E$2))</f>
        <v>Все объекты</v>
      </c>
    </row>
    <row r="153" spans="2:20" x14ac:dyDescent="0.25">
      <c r="B153" s="7">
        <v>45419</v>
      </c>
      <c r="C153" s="1" t="s">
        <v>194</v>
      </c>
      <c r="J153" s="1" t="s">
        <v>44</v>
      </c>
      <c r="K153" s="1" t="s">
        <v>69</v>
      </c>
      <c r="L153" s="1">
        <f>IF(OR(B153=0,B153=""),0,IF(COUNTIFS(Items!$E:$E,J153,Items!$F:$F,K153)+COUNTIFS(Items!$J:$J,J153,Items!$K:$K,K153)+COUNTIFS(Items!$O:$O,J153,Items!$P:$P,K153)=1,0,1))</f>
        <v>0</v>
      </c>
      <c r="M153" s="14">
        <v>1785</v>
      </c>
      <c r="N153" s="14">
        <v>0</v>
      </c>
      <c r="T153" s="10" t="str">
        <f>IF(RepPF!$L$4=Lists!$E$2,Lists!$E$2,IF(RepPF!$L$4&lt;&gt;"",IF($C153=RepPF!$L$4,RepPF!$L$4,0),Lists!$E$2))</f>
        <v>Все объекты</v>
      </c>
    </row>
    <row r="154" spans="2:20" x14ac:dyDescent="0.25">
      <c r="B154" s="7">
        <v>45427</v>
      </c>
      <c r="C154" s="1" t="s">
        <v>194</v>
      </c>
      <c r="J154" s="1" t="s">
        <v>44</v>
      </c>
      <c r="K154" s="1" t="s">
        <v>80</v>
      </c>
      <c r="L154" s="1">
        <f>IF(OR(B154=0,B154=""),0,IF(COUNTIFS(Items!$E:$E,J154,Items!$F:$F,K154)+COUNTIFS(Items!$J:$J,J154,Items!$K:$K,K154)+COUNTIFS(Items!$O:$O,J154,Items!$P:$P,K154)=1,0,1))</f>
        <v>0</v>
      </c>
      <c r="M154" s="14">
        <v>202133.44999999998</v>
      </c>
      <c r="N154" s="14">
        <v>0</v>
      </c>
      <c r="T154" s="10" t="str">
        <f>IF(RepPF!$L$4=Lists!$E$2,Lists!$E$2,IF(RepPF!$L$4&lt;&gt;"",IF($C154=RepPF!$L$4,RepPF!$L$4,0),Lists!$E$2))</f>
        <v>Все объекты</v>
      </c>
    </row>
    <row r="155" spans="2:20" x14ac:dyDescent="0.25">
      <c r="B155" s="7">
        <v>45427</v>
      </c>
      <c r="C155" s="1" t="s">
        <v>194</v>
      </c>
      <c r="J155" s="1" t="s">
        <v>44</v>
      </c>
      <c r="K155" s="1" t="s">
        <v>80</v>
      </c>
      <c r="L155" s="1">
        <f>IF(OR(B155=0,B155=""),0,IF(COUNTIFS(Items!$E:$E,J155,Items!$F:$F,K155)+COUNTIFS(Items!$J:$J,J155,Items!$K:$K,K155)+COUNTIFS(Items!$O:$O,J155,Items!$P:$P,K155)=1,0,1))</f>
        <v>0</v>
      </c>
      <c r="M155" s="14">
        <v>87453</v>
      </c>
      <c r="N155" s="14">
        <v>0</v>
      </c>
      <c r="T155" s="10" t="str">
        <f>IF(RepPF!$L$4=Lists!$E$2,Lists!$E$2,IF(RepPF!$L$4&lt;&gt;"",IF($C155=RepPF!$L$4,RepPF!$L$4,0),Lists!$E$2))</f>
        <v>Все объекты</v>
      </c>
    </row>
    <row r="156" spans="2:20" x14ac:dyDescent="0.25">
      <c r="B156" s="7">
        <v>45428</v>
      </c>
      <c r="C156" s="1" t="s">
        <v>194</v>
      </c>
      <c r="J156" s="1" t="s">
        <v>44</v>
      </c>
      <c r="K156" s="1" t="s">
        <v>99</v>
      </c>
      <c r="L156" s="1">
        <f>IF(OR(B156=0,B156=""),0,IF(COUNTIFS(Items!$E:$E,J156,Items!$F:$F,K156)+COUNTIFS(Items!$J:$J,J156,Items!$K:$K,K156)+COUNTIFS(Items!$O:$O,J156,Items!$P:$P,K156)=1,0,1))</f>
        <v>0</v>
      </c>
      <c r="M156" s="14">
        <v>87184.53</v>
      </c>
      <c r="N156" s="14">
        <v>0</v>
      </c>
      <c r="T156" s="10" t="str">
        <f>IF(RepPF!$L$4=Lists!$E$2,Lists!$E$2,IF(RepPF!$L$4&lt;&gt;"",IF($C156=RepPF!$L$4,RepPF!$L$4,0),Lists!$E$2))</f>
        <v>Все объекты</v>
      </c>
    </row>
    <row r="157" spans="2:20" x14ac:dyDescent="0.25">
      <c r="B157" s="7">
        <v>45428</v>
      </c>
      <c r="C157" s="1" t="s">
        <v>195</v>
      </c>
      <c r="J157" s="1" t="s">
        <v>44</v>
      </c>
      <c r="K157" s="1" t="s">
        <v>99</v>
      </c>
      <c r="L157" s="1">
        <f>IF(OR(B157=0,B157=""),0,IF(COUNTIFS(Items!$E:$E,J157,Items!$F:$F,K157)+COUNTIFS(Items!$J:$J,J157,Items!$K:$K,K157)+COUNTIFS(Items!$O:$O,J157,Items!$P:$P,K157)=1,0,1))</f>
        <v>0</v>
      </c>
      <c r="M157" s="14">
        <v>58123.02</v>
      </c>
      <c r="N157" s="14">
        <v>0</v>
      </c>
      <c r="T157" s="10" t="str">
        <f>IF(RepPF!$L$4=Lists!$E$2,Lists!$E$2,IF(RepPF!$L$4&lt;&gt;"",IF($C157=RepPF!$L$4,RepPF!$L$4,0),Lists!$E$2))</f>
        <v>Все объекты</v>
      </c>
    </row>
    <row r="158" spans="2:20" x14ac:dyDescent="0.25">
      <c r="B158" s="7">
        <v>45428</v>
      </c>
      <c r="C158" s="1" t="s">
        <v>196</v>
      </c>
      <c r="J158" s="1" t="s">
        <v>44</v>
      </c>
      <c r="K158" s="1" t="s">
        <v>99</v>
      </c>
      <c r="L158" s="1">
        <f>IF(OR(B158=0,B158=""),0,IF(COUNTIFS(Items!$E:$E,J158,Items!$F:$F,K158)+COUNTIFS(Items!$J:$J,J158,Items!$K:$K,K158)+COUNTIFS(Items!$O:$O,J158,Items!$P:$P,K158)=1,0,1))</f>
        <v>0</v>
      </c>
      <c r="M158" s="14">
        <v>73581.26999999999</v>
      </c>
      <c r="N158" s="14">
        <v>0</v>
      </c>
      <c r="T158" s="10" t="str">
        <f>IF(RepPF!$L$4=Lists!$E$2,Lists!$E$2,IF(RepPF!$L$4&lt;&gt;"",IF($C158=RepPF!$L$4,RepPF!$L$4,0),Lists!$E$2))</f>
        <v>Все объекты</v>
      </c>
    </row>
    <row r="159" spans="2:20" x14ac:dyDescent="0.25">
      <c r="B159" s="7">
        <v>45429</v>
      </c>
      <c r="C159" s="1" t="s">
        <v>194</v>
      </c>
      <c r="J159" s="1" t="s">
        <v>44</v>
      </c>
      <c r="K159" s="1" t="s">
        <v>72</v>
      </c>
      <c r="L159" s="1">
        <f>IF(OR(B159=0,B159=""),0,IF(COUNTIFS(Items!$E:$E,J159,Items!$F:$F,K159)+COUNTIFS(Items!$J:$J,J159,Items!$K:$K,K159)+COUNTIFS(Items!$O:$O,J159,Items!$P:$P,K159)=1,0,1))</f>
        <v>0</v>
      </c>
      <c r="M159" s="14">
        <v>485</v>
      </c>
      <c r="N159" s="14">
        <v>0</v>
      </c>
      <c r="T159" s="10" t="str">
        <f>IF(RepPF!$L$4=Lists!$E$2,Lists!$E$2,IF(RepPF!$L$4&lt;&gt;"",IF($C159=RepPF!$L$4,RepPF!$L$4,0),Lists!$E$2))</f>
        <v>Все объекты</v>
      </c>
    </row>
    <row r="160" spans="2:20" x14ac:dyDescent="0.25">
      <c r="B160" s="7">
        <v>45430</v>
      </c>
      <c r="C160" s="1" t="s">
        <v>194</v>
      </c>
      <c r="J160" s="1" t="s">
        <v>44</v>
      </c>
      <c r="K160" s="1" t="s">
        <v>72</v>
      </c>
      <c r="L160" s="1">
        <f>IF(OR(B160=0,B160=""),0,IF(COUNTIFS(Items!$E:$E,J160,Items!$F:$F,K160)+COUNTIFS(Items!$J:$J,J160,Items!$K:$K,K160)+COUNTIFS(Items!$O:$O,J160,Items!$P:$P,K160)=1,0,1))</f>
        <v>0</v>
      </c>
      <c r="M160" s="14">
        <v>1845</v>
      </c>
      <c r="N160" s="14">
        <v>0</v>
      </c>
      <c r="T160" s="10" t="str">
        <f>IF(RepPF!$L$4=Lists!$E$2,Lists!$E$2,IF(RepPF!$L$4&lt;&gt;"",IF($C160=RepPF!$L$4,RepPF!$L$4,0),Lists!$E$2))</f>
        <v>Все объекты</v>
      </c>
    </row>
    <row r="161" spans="2:20" x14ac:dyDescent="0.25">
      <c r="B161" s="7">
        <v>45434</v>
      </c>
      <c r="C161" s="1" t="s">
        <v>194</v>
      </c>
      <c r="J161" s="1" t="s">
        <v>44</v>
      </c>
      <c r="K161" s="1" t="s">
        <v>72</v>
      </c>
      <c r="L161" s="1">
        <f>IF(OR(B161=0,B161=""),0,IF(COUNTIFS(Items!$E:$E,J161,Items!$F:$F,K161)+COUNTIFS(Items!$J:$J,J161,Items!$K:$K,K161)+COUNTIFS(Items!$O:$O,J161,Items!$P:$P,K161)=1,0,1))</f>
        <v>0</v>
      </c>
      <c r="M161" s="14">
        <v>11280</v>
      </c>
      <c r="N161" s="14">
        <v>0</v>
      </c>
      <c r="T161" s="10" t="str">
        <f>IF(RepPF!$L$4=Lists!$E$2,Lists!$E$2,IF(RepPF!$L$4&lt;&gt;"",IF($C161=RepPF!$L$4,RepPF!$L$4,0),Lists!$E$2))</f>
        <v>Все объекты</v>
      </c>
    </row>
    <row r="162" spans="2:20" x14ac:dyDescent="0.25">
      <c r="B162" s="7">
        <v>45436</v>
      </c>
      <c r="C162" s="1" t="s">
        <v>194</v>
      </c>
      <c r="J162" s="1" t="s">
        <v>44</v>
      </c>
      <c r="K162" s="1" t="s">
        <v>72</v>
      </c>
      <c r="L162" s="1">
        <f>IF(OR(B162=0,B162=""),0,IF(COUNTIFS(Items!$E:$E,J162,Items!$F:$F,K162)+COUNTIFS(Items!$J:$J,J162,Items!$K:$K,K162)+COUNTIFS(Items!$O:$O,J162,Items!$P:$P,K162)=1,0,1))</f>
        <v>0</v>
      </c>
      <c r="M162" s="14">
        <v>7520</v>
      </c>
      <c r="N162" s="14">
        <v>0</v>
      </c>
      <c r="T162" s="10" t="str">
        <f>IF(RepPF!$L$4=Lists!$E$2,Lists!$E$2,IF(RepPF!$L$4&lt;&gt;"",IF($C162=RepPF!$L$4,RepPF!$L$4,0),Lists!$E$2))</f>
        <v>Все объекты</v>
      </c>
    </row>
    <row r="163" spans="2:20" x14ac:dyDescent="0.25">
      <c r="B163" s="7">
        <v>45437</v>
      </c>
      <c r="C163" s="1" t="s">
        <v>195</v>
      </c>
      <c r="J163" s="1" t="s">
        <v>110</v>
      </c>
      <c r="K163" s="1" t="s">
        <v>23</v>
      </c>
      <c r="L163" s="1">
        <f>IF(OR(B163=0,B163=""),0,IF(COUNTIFS(Items!$E:$E,J163,Items!$F:$F,K163)+COUNTIFS(Items!$J:$J,J163,Items!$K:$K,K163)+COUNTIFS(Items!$O:$O,J163,Items!$P:$P,K163)=1,0,1))</f>
        <v>0</v>
      </c>
      <c r="M163" s="14">
        <v>1569.61</v>
      </c>
      <c r="N163" s="14">
        <v>0</v>
      </c>
      <c r="T163" s="10" t="str">
        <f>IF(RepPF!$L$4=Lists!$E$2,Lists!$E$2,IF(RepPF!$L$4&lt;&gt;"",IF($C163=RepPF!$L$4,RepPF!$L$4,0),Lists!$E$2))</f>
        <v>Все объекты</v>
      </c>
    </row>
    <row r="164" spans="2:20" x14ac:dyDescent="0.25">
      <c r="B164" s="7">
        <v>45438</v>
      </c>
      <c r="C164" s="1" t="s">
        <v>194</v>
      </c>
      <c r="J164" s="1" t="s">
        <v>44</v>
      </c>
      <c r="K164" s="1" t="s">
        <v>79</v>
      </c>
      <c r="L164" s="1">
        <f>IF(OR(B164=0,B164=""),0,IF(COUNTIFS(Items!$E:$E,J164,Items!$F:$F,K164)+COUNTIFS(Items!$J:$J,J164,Items!$K:$K,K164)+COUNTIFS(Items!$O:$O,J164,Items!$P:$P,K164)=1,0,1))</f>
        <v>0</v>
      </c>
      <c r="M164" s="14">
        <v>8245</v>
      </c>
      <c r="N164" s="14">
        <v>0</v>
      </c>
      <c r="T164" s="10" t="str">
        <f>IF(RepPF!$L$4=Lists!$E$2,Lists!$E$2,IF(RepPF!$L$4&lt;&gt;"",IF($C164=RepPF!$L$4,RepPF!$L$4,0),Lists!$E$2))</f>
        <v>Все объекты</v>
      </c>
    </row>
    <row r="165" spans="2:20" x14ac:dyDescent="0.25">
      <c r="B165" s="7">
        <v>45438</v>
      </c>
      <c r="C165" s="1" t="s">
        <v>195</v>
      </c>
      <c r="J165" s="1" t="s">
        <v>44</v>
      </c>
      <c r="K165" s="1" t="s">
        <v>79</v>
      </c>
      <c r="L165" s="1">
        <f>IF(OR(B165=0,B165=""),0,IF(COUNTIFS(Items!$E:$E,J165,Items!$F:$F,K165)+COUNTIFS(Items!$J:$J,J165,Items!$K:$K,K165)+COUNTIFS(Items!$O:$O,J165,Items!$P:$P,K165)=1,0,1))</f>
        <v>0</v>
      </c>
      <c r="M165" s="14">
        <v>10455</v>
      </c>
      <c r="N165" s="14">
        <v>0</v>
      </c>
      <c r="T165" s="10" t="str">
        <f>IF(RepPF!$L$4=Lists!$E$2,Lists!$E$2,IF(RepPF!$L$4&lt;&gt;"",IF($C165=RepPF!$L$4,RepPF!$L$4,0),Lists!$E$2))</f>
        <v>Все объекты</v>
      </c>
    </row>
    <row r="166" spans="2:20" x14ac:dyDescent="0.25">
      <c r="B166" s="7">
        <v>45439</v>
      </c>
      <c r="C166" s="1" t="s">
        <v>194</v>
      </c>
      <c r="J166" s="1" t="s">
        <v>110</v>
      </c>
      <c r="K166" s="1" t="s">
        <v>23</v>
      </c>
      <c r="L166" s="1">
        <f>IF(OR(B166=0,B166=""),0,IF(COUNTIFS(Items!$E:$E,J166,Items!$F:$F,K166)+COUNTIFS(Items!$J:$J,J166,Items!$K:$K,K166)+COUNTIFS(Items!$O:$O,J166,Items!$P:$P,K166)=1,0,1))</f>
        <v>0</v>
      </c>
      <c r="M166" s="14">
        <v>1859.79</v>
      </c>
      <c r="N166" s="14">
        <v>0</v>
      </c>
      <c r="T166" s="10" t="str">
        <f>IF(RepPF!$L$4=Lists!$E$2,Lists!$E$2,IF(RepPF!$L$4&lt;&gt;"",IF($C166=RepPF!$L$4,RepPF!$L$4,0),Lists!$E$2))</f>
        <v>Все объекты</v>
      </c>
    </row>
    <row r="167" spans="2:20" x14ac:dyDescent="0.25">
      <c r="B167" s="7">
        <v>45439</v>
      </c>
      <c r="C167" s="1" t="s">
        <v>194</v>
      </c>
      <c r="J167" s="1" t="s">
        <v>44</v>
      </c>
      <c r="K167" s="1" t="s">
        <v>78</v>
      </c>
      <c r="L167" s="1">
        <f>IF(OR(B167=0,B167=""),0,IF(COUNTIFS(Items!$E:$E,J167,Items!$F:$F,K167)+COUNTIFS(Items!$J:$J,J167,Items!$K:$K,K167)+COUNTIFS(Items!$O:$O,J167,Items!$P:$P,K167)=1,0,1))</f>
        <v>0</v>
      </c>
      <c r="M167" s="14">
        <v>39592.799999999996</v>
      </c>
      <c r="N167" s="14">
        <v>0</v>
      </c>
      <c r="T167" s="10" t="str">
        <f>IF(RepPF!$L$4=Lists!$E$2,Lists!$E$2,IF(RepPF!$L$4&lt;&gt;"",IF($C167=RepPF!$L$4,RepPF!$L$4,0),Lists!$E$2))</f>
        <v>Все объекты</v>
      </c>
    </row>
    <row r="168" spans="2:20" x14ac:dyDescent="0.25">
      <c r="B168" s="7">
        <v>45439</v>
      </c>
      <c r="C168" s="1" t="s">
        <v>194</v>
      </c>
      <c r="J168" s="1" t="s">
        <v>44</v>
      </c>
      <c r="K168" s="1" t="s">
        <v>79</v>
      </c>
      <c r="L168" s="1">
        <f>IF(OR(B168=0,B168=""),0,IF(COUNTIFS(Items!$E:$E,J168,Items!$F:$F,K168)+COUNTIFS(Items!$J:$J,J168,Items!$K:$K,K168)+COUNTIFS(Items!$O:$O,J168,Items!$P:$P,K168)=1,0,1))</f>
        <v>0</v>
      </c>
      <c r="M168" s="14">
        <v>12495</v>
      </c>
      <c r="N168" s="14">
        <v>0</v>
      </c>
      <c r="T168" s="10" t="str">
        <f>IF(RepPF!$L$4=Lists!$E$2,Lists!$E$2,IF(RepPF!$L$4&lt;&gt;"",IF($C168=RepPF!$L$4,RepPF!$L$4,0),Lists!$E$2))</f>
        <v>Все объекты</v>
      </c>
    </row>
    <row r="169" spans="2:20" x14ac:dyDescent="0.25">
      <c r="B169" s="7">
        <v>45439</v>
      </c>
      <c r="C169" s="1" t="s">
        <v>195</v>
      </c>
      <c r="J169" s="1" t="s">
        <v>44</v>
      </c>
      <c r="K169" s="1" t="s">
        <v>79</v>
      </c>
      <c r="L169" s="1">
        <f>IF(OR(B169=0,B169=""),0,IF(COUNTIFS(Items!$E:$E,J169,Items!$F:$F,K169)+COUNTIFS(Items!$J:$J,J169,Items!$K:$K,K169)+COUNTIFS(Items!$O:$O,J169,Items!$P:$P,K169)=1,0,1))</f>
        <v>0</v>
      </c>
      <c r="M169" s="14">
        <v>10185</v>
      </c>
      <c r="N169" s="14">
        <v>0</v>
      </c>
      <c r="T169" s="10" t="str">
        <f>IF(RepPF!$L$4=Lists!$E$2,Lists!$E$2,IF(RepPF!$L$4&lt;&gt;"",IF($C169=RepPF!$L$4,RepPF!$L$4,0),Lists!$E$2))</f>
        <v>Все объекты</v>
      </c>
    </row>
    <row r="170" spans="2:20" x14ac:dyDescent="0.25">
      <c r="B170" s="7">
        <v>45439</v>
      </c>
      <c r="C170" s="1" t="s">
        <v>194</v>
      </c>
      <c r="J170" s="1" t="s">
        <v>44</v>
      </c>
      <c r="K170" s="1" t="s">
        <v>69</v>
      </c>
      <c r="L170" s="1">
        <f>IF(OR(B170=0,B170=""),0,IF(COUNTIFS(Items!$E:$E,J170,Items!$F:$F,K170)+COUNTIFS(Items!$J:$J,J170,Items!$K:$K,K170)+COUNTIFS(Items!$O:$O,J170,Items!$P:$P,K170)=1,0,1))</f>
        <v>0</v>
      </c>
      <c r="M170" s="14">
        <v>2706</v>
      </c>
      <c r="N170" s="14">
        <v>0</v>
      </c>
      <c r="T170" s="10" t="str">
        <f>IF(RepPF!$L$4=Lists!$E$2,Lists!$E$2,IF(RepPF!$L$4&lt;&gt;"",IF($C170=RepPF!$L$4,RepPF!$L$4,0),Lists!$E$2))</f>
        <v>Все объекты</v>
      </c>
    </row>
    <row r="171" spans="2:20" x14ac:dyDescent="0.25">
      <c r="B171" s="7">
        <v>45442</v>
      </c>
      <c r="C171" s="1" t="s">
        <v>194</v>
      </c>
      <c r="J171" s="1" t="s">
        <v>44</v>
      </c>
      <c r="K171" s="1" t="s">
        <v>79</v>
      </c>
      <c r="L171" s="1">
        <f>IF(OR(B171=0,B171=""),0,IF(COUNTIFS(Items!$E:$E,J171,Items!$F:$F,K171)+COUNTIFS(Items!$J:$J,J171,Items!$K:$K,K171)+COUNTIFS(Items!$O:$O,J171,Items!$P:$P,K171)=1,0,1))</f>
        <v>0</v>
      </c>
      <c r="M171" s="14">
        <v>21150</v>
      </c>
      <c r="N171" s="14">
        <v>0</v>
      </c>
      <c r="T171" s="10" t="str">
        <f>IF(RepPF!$L$4=Lists!$E$2,Lists!$E$2,IF(RepPF!$L$4&lt;&gt;"",IF($C171=RepPF!$L$4,RepPF!$L$4,0),Lists!$E$2))</f>
        <v>Все объекты</v>
      </c>
    </row>
    <row r="172" spans="2:20" x14ac:dyDescent="0.25">
      <c r="B172" s="7">
        <v>45444</v>
      </c>
      <c r="C172" s="1" t="s">
        <v>194</v>
      </c>
      <c r="J172" s="1" t="s">
        <v>44</v>
      </c>
      <c r="K172" s="1" t="s">
        <v>92</v>
      </c>
      <c r="L172" s="1">
        <f>IF(OR(B172=0,B172=""),0,IF(COUNTIFS(Items!$E:$E,J172,Items!$F:$F,K172)+COUNTIFS(Items!$J:$J,J172,Items!$K:$K,K172)+COUNTIFS(Items!$O:$O,J172,Items!$P:$P,K172)=1,0,1))</f>
        <v>0</v>
      </c>
      <c r="M172" s="14">
        <v>2350</v>
      </c>
      <c r="N172" s="14">
        <v>0</v>
      </c>
      <c r="T172" s="10" t="str">
        <f>IF(RepPF!$L$4=Lists!$E$2,Lists!$E$2,IF(RepPF!$L$4&lt;&gt;"",IF($C172=RepPF!$L$4,RepPF!$L$4,0),Lists!$E$2))</f>
        <v>Все объекты</v>
      </c>
    </row>
    <row r="173" spans="2:20" x14ac:dyDescent="0.25">
      <c r="B173" s="7">
        <v>45444</v>
      </c>
      <c r="C173" s="1" t="s">
        <v>195</v>
      </c>
      <c r="J173" s="1" t="s">
        <v>44</v>
      </c>
      <c r="K173" s="1" t="s">
        <v>92</v>
      </c>
      <c r="L173" s="1">
        <f>IF(OR(B173=0,B173=""),0,IF(COUNTIFS(Items!$E:$E,J173,Items!$F:$F,K173)+COUNTIFS(Items!$J:$J,J173,Items!$K:$K,K173)+COUNTIFS(Items!$O:$O,J173,Items!$P:$P,K173)=1,0,1))</f>
        <v>0</v>
      </c>
      <c r="M173" s="14">
        <v>2975</v>
      </c>
      <c r="N173" s="14">
        <v>0</v>
      </c>
      <c r="T173" s="10" t="str">
        <f>IF(RepPF!$L$4=Lists!$E$2,Lists!$E$2,IF(RepPF!$L$4&lt;&gt;"",IF($C173=RepPF!$L$4,RepPF!$L$4,0),Lists!$E$2))</f>
        <v>Все объекты</v>
      </c>
    </row>
    <row r="174" spans="2:20" x14ac:dyDescent="0.25">
      <c r="B174" s="7">
        <v>45448</v>
      </c>
      <c r="C174" s="1" t="s">
        <v>195</v>
      </c>
      <c r="J174" s="1" t="s">
        <v>44</v>
      </c>
      <c r="K174" s="1" t="s">
        <v>69</v>
      </c>
      <c r="L174" s="1">
        <f>IF(OR(B174=0,B174=""),0,IF(COUNTIFS(Items!$E:$E,J174,Items!$F:$F,K174)+COUNTIFS(Items!$J:$J,J174,Items!$K:$K,K174)+COUNTIFS(Items!$O:$O,J174,Items!$P:$P,K174)=1,0,1))</f>
        <v>0</v>
      </c>
      <c r="M174" s="14">
        <v>6790</v>
      </c>
      <c r="N174" s="14">
        <v>0</v>
      </c>
      <c r="T174" s="10" t="str">
        <f>IF(RepPF!$L$4=Lists!$E$2,Lists!$E$2,IF(RepPF!$L$4&lt;&gt;"",IF($C174=RepPF!$L$4,RepPF!$L$4,0),Lists!$E$2))</f>
        <v>Все объекты</v>
      </c>
    </row>
    <row r="175" spans="2:20" x14ac:dyDescent="0.25">
      <c r="B175" s="7">
        <v>45448</v>
      </c>
      <c r="C175" s="1" t="s">
        <v>195</v>
      </c>
      <c r="J175" s="1" t="s">
        <v>44</v>
      </c>
      <c r="K175" s="1" t="s">
        <v>76</v>
      </c>
      <c r="L175" s="1">
        <f>IF(OR(B175=0,B175=""),0,IF(COUNTIFS(Items!$E:$E,J175,Items!$F:$F,K175)+COUNTIFS(Items!$J:$J,J175,Items!$K:$K,K175)+COUNTIFS(Items!$O:$O,J175,Items!$P:$P,K175)=1,0,1))</f>
        <v>0</v>
      </c>
      <c r="M175" s="14">
        <v>3690</v>
      </c>
      <c r="N175" s="14">
        <v>0</v>
      </c>
      <c r="T175" s="10" t="str">
        <f>IF(RepPF!$L$4=Lists!$E$2,Lists!$E$2,IF(RepPF!$L$4&lt;&gt;"",IF($C175=RepPF!$L$4,RepPF!$L$4,0),Lists!$E$2))</f>
        <v>Все объекты</v>
      </c>
    </row>
    <row r="176" spans="2:20" x14ac:dyDescent="0.25">
      <c r="B176" s="7">
        <v>45448</v>
      </c>
      <c r="C176" s="1" t="s">
        <v>194</v>
      </c>
      <c r="J176" s="1" t="s">
        <v>44</v>
      </c>
      <c r="K176" s="1" t="s">
        <v>72</v>
      </c>
      <c r="L176" s="1">
        <f>IF(OR(B176=0,B176=""),0,IF(COUNTIFS(Items!$E:$E,J176,Items!$F:$F,K176)+COUNTIFS(Items!$J:$J,J176,Items!$K:$K,K176)+COUNTIFS(Items!$O:$O,J176,Items!$P:$P,K176)=1,0,1))</f>
        <v>0</v>
      </c>
      <c r="M176" s="14">
        <v>761.4</v>
      </c>
      <c r="N176" s="14">
        <v>0</v>
      </c>
      <c r="T176" s="10" t="str">
        <f>IF(RepPF!$L$4=Lists!$E$2,Lists!$E$2,IF(RepPF!$L$4&lt;&gt;"",IF($C176=RepPF!$L$4,RepPF!$L$4,0),Lists!$E$2))</f>
        <v>Все объекты</v>
      </c>
    </row>
    <row r="177" spans="2:20" x14ac:dyDescent="0.25">
      <c r="B177" s="7">
        <v>45448</v>
      </c>
      <c r="C177" s="1" t="s">
        <v>195</v>
      </c>
      <c r="J177" s="1" t="s">
        <v>44</v>
      </c>
      <c r="K177" s="1" t="s">
        <v>76</v>
      </c>
      <c r="L177" s="1">
        <f>IF(OR(B177=0,B177=""),0,IF(COUNTIFS(Items!$E:$E,J177,Items!$F:$F,K177)+COUNTIFS(Items!$J:$J,J177,Items!$K:$K,K177)+COUNTIFS(Items!$O:$O,J177,Items!$P:$P,K177)=1,0,1))</f>
        <v>0</v>
      </c>
      <c r="M177" s="14">
        <v>2256</v>
      </c>
      <c r="N177" s="14">
        <v>0</v>
      </c>
      <c r="T177" s="10" t="str">
        <f>IF(RepPF!$L$4=Lists!$E$2,Lists!$E$2,IF(RepPF!$L$4&lt;&gt;"",IF($C177=RepPF!$L$4,RepPF!$L$4,0),Lists!$E$2))</f>
        <v>Все объекты</v>
      </c>
    </row>
    <row r="178" spans="2:20" x14ac:dyDescent="0.25">
      <c r="B178" s="7">
        <v>45449</v>
      </c>
      <c r="C178" s="1" t="s">
        <v>195</v>
      </c>
      <c r="J178" s="1" t="s">
        <v>44</v>
      </c>
      <c r="K178" s="1" t="s">
        <v>69</v>
      </c>
      <c r="L178" s="1">
        <f>IF(OR(B178=0,B178=""),0,IF(COUNTIFS(Items!$E:$E,J178,Items!$F:$F,K178)+COUNTIFS(Items!$J:$J,J178,Items!$K:$K,K178)+COUNTIFS(Items!$O:$O,J178,Items!$P:$P,K178)=1,0,1))</f>
        <v>0</v>
      </c>
      <c r="M178" s="14">
        <v>2380</v>
      </c>
      <c r="N178" s="14">
        <v>0</v>
      </c>
      <c r="T178" s="10" t="str">
        <f>IF(RepPF!$L$4=Lists!$E$2,Lists!$E$2,IF(RepPF!$L$4&lt;&gt;"",IF($C178=RepPF!$L$4,RepPF!$L$4,0),Lists!$E$2))</f>
        <v>Все объекты</v>
      </c>
    </row>
    <row r="179" spans="2:20" x14ac:dyDescent="0.25">
      <c r="B179" s="7">
        <v>45443</v>
      </c>
      <c r="C179" s="1" t="s">
        <v>194</v>
      </c>
      <c r="J179" s="1" t="s">
        <v>44</v>
      </c>
      <c r="K179" s="1" t="s">
        <v>72</v>
      </c>
      <c r="L179" s="1">
        <f>IF(OR(B179=0,B179=""),0,IF(COUNTIFS(Items!$E:$E,J179,Items!$F:$F,K179)+COUNTIFS(Items!$J:$J,J179,Items!$K:$K,K179)+COUNTIFS(Items!$O:$O,J179,Items!$P:$P,K179)=1,0,1))</f>
        <v>0</v>
      </c>
      <c r="M179" s="14">
        <v>8730</v>
      </c>
      <c r="N179" s="14">
        <v>0</v>
      </c>
      <c r="T179" s="10" t="str">
        <f>IF(RepPF!$L$4=Lists!$E$2,Lists!$E$2,IF(RepPF!$L$4&lt;&gt;"",IF($C179=RepPF!$L$4,RepPF!$L$4,0),Lists!$E$2))</f>
        <v>Все объекты</v>
      </c>
    </row>
    <row r="180" spans="2:20" x14ac:dyDescent="0.25">
      <c r="B180" s="7">
        <v>45446</v>
      </c>
      <c r="C180" s="1" t="s">
        <v>195</v>
      </c>
      <c r="J180" s="1" t="s">
        <v>44</v>
      </c>
      <c r="K180" s="1" t="s">
        <v>69</v>
      </c>
      <c r="L180" s="1">
        <f>IF(OR(B180=0,B180=""),0,IF(COUNTIFS(Items!$E:$E,J180,Items!$F:$F,K180)+COUNTIFS(Items!$J:$J,J180,Items!$K:$K,K180)+COUNTIFS(Items!$O:$O,J180,Items!$P:$P,K180)=1,0,1))</f>
        <v>0</v>
      </c>
      <c r="M180" s="14">
        <v>17220</v>
      </c>
      <c r="N180" s="14">
        <v>0</v>
      </c>
      <c r="T180" s="10" t="str">
        <f>IF(RepPF!$L$4=Lists!$E$2,Lists!$E$2,IF(RepPF!$L$4&lt;&gt;"",IF($C180=RepPF!$L$4,RepPF!$L$4,0),Lists!$E$2))</f>
        <v>Все объекты</v>
      </c>
    </row>
    <row r="181" spans="2:20" x14ac:dyDescent="0.25">
      <c r="B181" s="7">
        <v>45446</v>
      </c>
      <c r="C181" s="1" t="s">
        <v>195</v>
      </c>
      <c r="J181" s="1" t="s">
        <v>44</v>
      </c>
      <c r="K181" s="1" t="s">
        <v>77</v>
      </c>
      <c r="L181" s="1">
        <f>IF(OR(B181=0,B181=""),0,IF(COUNTIFS(Items!$E:$E,J181,Items!$F:$F,K181)+COUNTIFS(Items!$J:$J,J181,Items!$K:$K,K181)+COUNTIFS(Items!$O:$O,J181,Items!$P:$P,K181)=1,0,1))</f>
        <v>0</v>
      </c>
      <c r="M181" s="14">
        <v>11280</v>
      </c>
      <c r="N181" s="14">
        <v>0</v>
      </c>
      <c r="T181" s="10" t="str">
        <f>IF(RepPF!$L$4=Lists!$E$2,Lists!$E$2,IF(RepPF!$L$4&lt;&gt;"",IF($C181=RepPF!$L$4,RepPF!$L$4,0),Lists!$E$2))</f>
        <v>Все объекты</v>
      </c>
    </row>
    <row r="182" spans="2:20" x14ac:dyDescent="0.25">
      <c r="B182" s="7">
        <v>45447</v>
      </c>
      <c r="C182" s="1" t="s">
        <v>195</v>
      </c>
      <c r="J182" s="1" t="s">
        <v>44</v>
      </c>
      <c r="K182" s="1" t="s">
        <v>77</v>
      </c>
      <c r="L182" s="1">
        <f>IF(OR(B182=0,B182=""),0,IF(COUNTIFS(Items!$E:$E,J182,Items!$F:$F,K182)+COUNTIFS(Items!$J:$J,J182,Items!$K:$K,K182)+COUNTIFS(Items!$O:$O,J182,Items!$P:$P,K182)=1,0,1))</f>
        <v>0</v>
      </c>
      <c r="M182" s="14">
        <v>7068.7999999999993</v>
      </c>
      <c r="N182" s="14">
        <v>0</v>
      </c>
      <c r="T182" s="10" t="str">
        <f>IF(RepPF!$L$4=Lists!$E$2,Lists!$E$2,IF(RepPF!$L$4&lt;&gt;"",IF($C182=RepPF!$L$4,RepPF!$L$4,0),Lists!$E$2))</f>
        <v>Все объекты</v>
      </c>
    </row>
    <row r="183" spans="2:20" x14ac:dyDescent="0.25">
      <c r="B183" s="7">
        <v>45447</v>
      </c>
      <c r="C183" s="1" t="s">
        <v>195</v>
      </c>
      <c r="J183" s="1" t="s">
        <v>44</v>
      </c>
      <c r="K183" s="1" t="s">
        <v>76</v>
      </c>
      <c r="L183" s="1">
        <f>IF(OR(B183=0,B183=""),0,IF(COUNTIFS(Items!$E:$E,J183,Items!$F:$F,K183)+COUNTIFS(Items!$J:$J,J183,Items!$K:$K,K183)+COUNTIFS(Items!$O:$O,J183,Items!$P:$P,K183)=1,0,1))</f>
        <v>0</v>
      </c>
      <c r="M183" s="14">
        <v>9040.43</v>
      </c>
      <c r="N183" s="14">
        <v>0</v>
      </c>
      <c r="T183" s="10" t="str">
        <f>IF(RepPF!$L$4=Lists!$E$2,Lists!$E$2,IF(RepPF!$L$4&lt;&gt;"",IF($C183=RepPF!$L$4,RepPF!$L$4,0),Lists!$E$2))</f>
        <v>Все объекты</v>
      </c>
    </row>
    <row r="184" spans="2:20" x14ac:dyDescent="0.25">
      <c r="B184" s="7">
        <v>45447</v>
      </c>
      <c r="C184" s="1" t="s">
        <v>195</v>
      </c>
      <c r="J184" s="1" t="s">
        <v>44</v>
      </c>
      <c r="K184" s="1" t="s">
        <v>76</v>
      </c>
      <c r="L184" s="1">
        <f>IF(OR(B184=0,B184=""),0,IF(COUNTIFS(Items!$E:$E,J184,Items!$F:$F,K184)+COUNTIFS(Items!$J:$J,J184,Items!$K:$K,K184)+COUNTIFS(Items!$O:$O,J184,Items!$P:$P,K184)=1,0,1))</f>
        <v>0</v>
      </c>
      <c r="M184" s="14">
        <v>6796.79</v>
      </c>
      <c r="N184" s="14">
        <v>0</v>
      </c>
      <c r="T184" s="10" t="str">
        <f>IF(RepPF!$L$4=Lists!$E$2,Lists!$E$2,IF(RepPF!$L$4&lt;&gt;"",IF($C184=RepPF!$L$4,RepPF!$L$4,0),Lists!$E$2))</f>
        <v>Все объекты</v>
      </c>
    </row>
    <row r="185" spans="2:20" x14ac:dyDescent="0.25">
      <c r="B185" s="7">
        <v>45448</v>
      </c>
      <c r="C185" s="1" t="s">
        <v>194</v>
      </c>
      <c r="J185" s="1" t="s">
        <v>44</v>
      </c>
      <c r="K185" s="1" t="s">
        <v>79</v>
      </c>
      <c r="L185" s="1">
        <f>IF(OR(B185=0,B185=""),0,IF(COUNTIFS(Items!$E:$E,J185,Items!$F:$F,K185)+COUNTIFS(Items!$J:$J,J185,Items!$K:$K,K185)+COUNTIFS(Items!$O:$O,J185,Items!$P:$P,K185)=1,0,1))</f>
        <v>0</v>
      </c>
      <c r="M185" s="14">
        <v>9840</v>
      </c>
      <c r="N185" s="14">
        <v>0</v>
      </c>
      <c r="T185" s="10" t="str">
        <f>IF(RepPF!$L$4=Lists!$E$2,Lists!$E$2,IF(RepPF!$L$4&lt;&gt;"",IF($C185=RepPF!$L$4,RepPF!$L$4,0),Lists!$E$2))</f>
        <v>Все объекты</v>
      </c>
    </row>
    <row r="186" spans="2:20" x14ac:dyDescent="0.25">
      <c r="B186" s="7">
        <v>45449</v>
      </c>
      <c r="C186" s="1" t="s">
        <v>194</v>
      </c>
      <c r="J186" s="1" t="s">
        <v>44</v>
      </c>
      <c r="K186" s="1" t="s">
        <v>79</v>
      </c>
      <c r="L186" s="1">
        <f>IF(OR(B186=0,B186=""),0,IF(COUNTIFS(Items!$E:$E,J186,Items!$F:$F,K186)+COUNTIFS(Items!$J:$J,J186,Items!$K:$K,K186)+COUNTIFS(Items!$O:$O,J186,Items!$P:$P,K186)=1,0,1))</f>
        <v>0</v>
      </c>
      <c r="M186" s="14">
        <v>11280</v>
      </c>
      <c r="N186" s="14">
        <v>0</v>
      </c>
      <c r="T186" s="10" t="str">
        <f>IF(RepPF!$L$4=Lists!$E$2,Lists!$E$2,IF(RepPF!$L$4&lt;&gt;"",IF($C186=RepPF!$L$4,RepPF!$L$4,0),Lists!$E$2))</f>
        <v>Все объекты</v>
      </c>
    </row>
    <row r="187" spans="2:20" x14ac:dyDescent="0.25">
      <c r="B187" s="7">
        <v>45451</v>
      </c>
      <c r="C187" s="1" t="s">
        <v>194</v>
      </c>
      <c r="J187" s="1" t="s">
        <v>44</v>
      </c>
      <c r="K187" s="1" t="s">
        <v>79</v>
      </c>
      <c r="L187" s="1">
        <f>IF(OR(B187=0,B187=""),0,IF(COUNTIFS(Items!$E:$E,J187,Items!$F:$F,K187)+COUNTIFS(Items!$J:$J,J187,Items!$K:$K,K187)+COUNTIFS(Items!$O:$O,J187,Items!$P:$P,K187)=1,0,1))</f>
        <v>0</v>
      </c>
      <c r="M187" s="14">
        <v>12220</v>
      </c>
      <c r="N187" s="14">
        <v>0</v>
      </c>
      <c r="T187" s="10" t="str">
        <f>IF(RepPF!$L$4=Lists!$E$2,Lists!$E$2,IF(RepPF!$L$4&lt;&gt;"",IF($C187=RepPF!$L$4,RepPF!$L$4,0),Lists!$E$2))</f>
        <v>Все объекты</v>
      </c>
    </row>
    <row r="188" spans="2:20" x14ac:dyDescent="0.25">
      <c r="B188" s="7">
        <v>45454</v>
      </c>
      <c r="C188" s="1" t="s">
        <v>195</v>
      </c>
      <c r="J188" s="1" t="s">
        <v>44</v>
      </c>
      <c r="K188" s="1" t="s">
        <v>69</v>
      </c>
      <c r="L188" s="1">
        <f>IF(OR(B188=0,B188=""),0,IF(COUNTIFS(Items!$E:$E,J188,Items!$F:$F,K188)+COUNTIFS(Items!$J:$J,J188,Items!$K:$K,K188)+COUNTIFS(Items!$O:$O,J188,Items!$P:$P,K188)=1,0,1))</f>
        <v>0</v>
      </c>
      <c r="M188" s="14">
        <v>8925</v>
      </c>
      <c r="N188" s="14">
        <v>0</v>
      </c>
      <c r="T188" s="10" t="str">
        <f>IF(RepPF!$L$4=Lists!$E$2,Lists!$E$2,IF(RepPF!$L$4&lt;&gt;"",IF($C188=RepPF!$L$4,RepPF!$L$4,0),Lists!$E$2))</f>
        <v>Все объекты</v>
      </c>
    </row>
    <row r="189" spans="2:20" x14ac:dyDescent="0.25">
      <c r="B189" s="7">
        <v>45454</v>
      </c>
      <c r="C189" s="1" t="s">
        <v>195</v>
      </c>
      <c r="J189" s="1" t="s">
        <v>44</v>
      </c>
      <c r="K189" s="1" t="s">
        <v>76</v>
      </c>
      <c r="L189" s="1">
        <f>IF(OR(B189=0,B189=""),0,IF(COUNTIFS(Items!$E:$E,J189,Items!$F:$F,K189)+COUNTIFS(Items!$J:$J,J189,Items!$K:$K,K189)+COUNTIFS(Items!$O:$O,J189,Items!$P:$P,K189)=1,0,1))</f>
        <v>0</v>
      </c>
      <c r="M189" s="14">
        <v>7603.83</v>
      </c>
      <c r="N189" s="14">
        <v>0</v>
      </c>
      <c r="T189" s="10" t="str">
        <f>IF(RepPF!$L$4=Lists!$E$2,Lists!$E$2,IF(RepPF!$L$4&lt;&gt;"",IF($C189=RepPF!$L$4,RepPF!$L$4,0),Lists!$E$2))</f>
        <v>Все объекты</v>
      </c>
    </row>
    <row r="190" spans="2:20" x14ac:dyDescent="0.25">
      <c r="B190" s="7">
        <v>45455</v>
      </c>
      <c r="C190" s="1" t="s">
        <v>194</v>
      </c>
      <c r="J190" s="1" t="s">
        <v>44</v>
      </c>
      <c r="K190" s="1" t="s">
        <v>99</v>
      </c>
      <c r="L190" s="1">
        <f>IF(OR(B190=0,B190=""),0,IF(COUNTIFS(Items!$E:$E,J190,Items!$F:$F,K190)+COUNTIFS(Items!$J:$J,J190,Items!$K:$K,K190)+COUNTIFS(Items!$O:$O,J190,Items!$P:$P,K190)=1,0,1))</f>
        <v>0</v>
      </c>
      <c r="M190" s="14">
        <v>76054.59</v>
      </c>
      <c r="N190" s="14">
        <v>0</v>
      </c>
      <c r="T190" s="10" t="str">
        <f>IF(RepPF!$L$4=Lists!$E$2,Lists!$E$2,IF(RepPF!$L$4&lt;&gt;"",IF($C190=RepPF!$L$4,RepPF!$L$4,0),Lists!$E$2))</f>
        <v>Все объекты</v>
      </c>
    </row>
    <row r="191" spans="2:20" x14ac:dyDescent="0.25">
      <c r="B191" s="7">
        <v>45455</v>
      </c>
      <c r="C191" s="1" t="s">
        <v>195</v>
      </c>
      <c r="J191" s="1" t="s">
        <v>44</v>
      </c>
      <c r="K191" s="1" t="s">
        <v>99</v>
      </c>
      <c r="L191" s="1">
        <f>IF(OR(B191=0,B191=""),0,IF(COUNTIFS(Items!$E:$E,J191,Items!$F:$F,K191)+COUNTIFS(Items!$J:$J,J191,Items!$K:$K,K191)+COUNTIFS(Items!$O:$O,J191,Items!$P:$P,K191)=1,0,1))</f>
        <v>0</v>
      </c>
      <c r="M191" s="14">
        <v>87184.53</v>
      </c>
      <c r="N191" s="14">
        <v>0</v>
      </c>
      <c r="T191" s="10" t="str">
        <f>IF(RepPF!$L$4=Lists!$E$2,Lists!$E$2,IF(RepPF!$L$4&lt;&gt;"",IF($C191=RepPF!$L$4,RepPF!$L$4,0),Lists!$E$2))</f>
        <v>Все объекты</v>
      </c>
    </row>
    <row r="192" spans="2:20" x14ac:dyDescent="0.25">
      <c r="B192" s="7">
        <v>45455</v>
      </c>
      <c r="C192" s="1" t="s">
        <v>196</v>
      </c>
      <c r="J192" s="1" t="s">
        <v>44</v>
      </c>
      <c r="K192" s="1" t="s">
        <v>99</v>
      </c>
      <c r="L192" s="1">
        <f>IF(OR(B192=0,B192=""),0,IF(COUNTIFS(Items!$E:$E,J192,Items!$F:$F,K192)+COUNTIFS(Items!$J:$J,J192,Items!$K:$K,K192)+COUNTIFS(Items!$O:$O,J192,Items!$P:$P,K192)=1,0,1))</f>
        <v>0</v>
      </c>
      <c r="M192" s="14">
        <v>58123.02</v>
      </c>
      <c r="N192" s="14">
        <v>0</v>
      </c>
      <c r="T192" s="10" t="str">
        <f>IF(RepPF!$L$4=Lists!$E$2,Lists!$E$2,IF(RepPF!$L$4&lt;&gt;"",IF($C192=RepPF!$L$4,RepPF!$L$4,0),Lists!$E$2))</f>
        <v>Все объекты</v>
      </c>
    </row>
    <row r="193" spans="2:20" x14ac:dyDescent="0.25">
      <c r="B193" s="7">
        <v>45457</v>
      </c>
      <c r="C193" s="1" t="s">
        <v>195</v>
      </c>
      <c r="J193" s="1" t="s">
        <v>44</v>
      </c>
      <c r="K193" s="1" t="s">
        <v>69</v>
      </c>
      <c r="L193" s="1">
        <f>IF(OR(B193=0,B193=""),0,IF(COUNTIFS(Items!$E:$E,J193,Items!$F:$F,K193)+COUNTIFS(Items!$J:$J,J193,Items!$K:$K,K193)+COUNTIFS(Items!$O:$O,J193,Items!$P:$P,K193)=1,0,1))</f>
        <v>0</v>
      </c>
      <c r="M193" s="14">
        <v>16660</v>
      </c>
      <c r="N193" s="14">
        <v>0</v>
      </c>
      <c r="T193" s="10" t="str">
        <f>IF(RepPF!$L$4=Lists!$E$2,Lists!$E$2,IF(RepPF!$L$4&lt;&gt;"",IF($C193=RepPF!$L$4,RepPF!$L$4,0),Lists!$E$2))</f>
        <v>Все объекты</v>
      </c>
    </row>
    <row r="194" spans="2:20" x14ac:dyDescent="0.25">
      <c r="B194" s="7">
        <v>45457</v>
      </c>
      <c r="C194" s="1" t="s">
        <v>194</v>
      </c>
      <c r="J194" s="1" t="s">
        <v>44</v>
      </c>
      <c r="K194" s="1" t="s">
        <v>113</v>
      </c>
      <c r="L194" s="1">
        <f>IF(OR(B194=0,B194=""),0,IF(COUNTIFS(Items!$E:$E,J194,Items!$F:$F,K194)+COUNTIFS(Items!$J:$J,J194,Items!$K:$K,K194)+COUNTIFS(Items!$O:$O,J194,Items!$P:$P,K194)=1,0,1))</f>
        <v>0</v>
      </c>
      <c r="M194" s="14">
        <v>18381.5</v>
      </c>
      <c r="N194" s="14">
        <v>0</v>
      </c>
      <c r="T194" s="10" t="str">
        <f>IF(RepPF!$L$4=Lists!$E$2,Lists!$E$2,IF(RepPF!$L$4&lt;&gt;"",IF($C194=RepPF!$L$4,RepPF!$L$4,0),Lists!$E$2))</f>
        <v>Все объекты</v>
      </c>
    </row>
    <row r="195" spans="2:20" x14ac:dyDescent="0.25">
      <c r="B195" s="7">
        <v>45460</v>
      </c>
      <c r="C195" s="1" t="s">
        <v>195</v>
      </c>
      <c r="J195" s="1" t="s">
        <v>44</v>
      </c>
      <c r="K195" s="1" t="s">
        <v>72</v>
      </c>
      <c r="L195" s="1">
        <f>IF(OR(B195=0,B195=""),0,IF(COUNTIFS(Items!$E:$E,J195,Items!$F:$F,K195)+COUNTIFS(Items!$J:$J,J195,Items!$K:$K,K195)+COUNTIFS(Items!$O:$O,J195,Items!$P:$P,K195)=1,0,1))</f>
        <v>0</v>
      </c>
      <c r="M195" s="14">
        <v>984</v>
      </c>
      <c r="N195" s="14">
        <v>0</v>
      </c>
      <c r="T195" s="10" t="str">
        <f>IF(RepPF!$L$4=Lists!$E$2,Lists!$E$2,IF(RepPF!$L$4&lt;&gt;"",IF($C195=RepPF!$L$4,RepPF!$L$4,0),Lists!$E$2))</f>
        <v>Все объекты</v>
      </c>
    </row>
    <row r="196" spans="2:20" x14ac:dyDescent="0.25">
      <c r="B196" s="7">
        <v>45460</v>
      </c>
      <c r="C196" s="1" t="s">
        <v>195</v>
      </c>
      <c r="J196" s="1" t="s">
        <v>44</v>
      </c>
      <c r="K196" s="1" t="s">
        <v>76</v>
      </c>
      <c r="L196" s="1">
        <f>IF(OR(B196=0,B196=""),0,IF(COUNTIFS(Items!$E:$E,J196,Items!$F:$F,K196)+COUNTIFS(Items!$J:$J,J196,Items!$K:$K,K196)+COUNTIFS(Items!$O:$O,J196,Items!$P:$P,K196)=1,0,1))</f>
        <v>0</v>
      </c>
      <c r="M196" s="14">
        <v>98.699999999999989</v>
      </c>
      <c r="N196" s="14">
        <v>0</v>
      </c>
      <c r="T196" s="10" t="str">
        <f>IF(RepPF!$L$4=Lists!$E$2,Lists!$E$2,IF(RepPF!$L$4&lt;&gt;"",IF($C196=RepPF!$L$4,RepPF!$L$4,0),Lists!$E$2))</f>
        <v>Все объекты</v>
      </c>
    </row>
    <row r="197" spans="2:20" x14ac:dyDescent="0.25">
      <c r="B197" s="7">
        <v>45461</v>
      </c>
      <c r="C197" s="1" t="s">
        <v>195</v>
      </c>
      <c r="J197" s="1" t="s">
        <v>44</v>
      </c>
      <c r="K197" s="1" t="s">
        <v>76</v>
      </c>
      <c r="L197" s="1">
        <f>IF(OR(B197=0,B197=""),0,IF(COUNTIFS(Items!$E:$E,J197,Items!$F:$F,K197)+COUNTIFS(Items!$J:$J,J197,Items!$K:$K,K197)+COUNTIFS(Items!$O:$O,J197,Items!$P:$P,K197)=1,0,1))</f>
        <v>0</v>
      </c>
      <c r="M197" s="14">
        <v>159.79999999999998</v>
      </c>
      <c r="N197" s="14">
        <v>0</v>
      </c>
      <c r="T197" s="10" t="str">
        <f>IF(RepPF!$L$4=Lists!$E$2,Lists!$E$2,IF(RepPF!$L$4&lt;&gt;"",IF($C197=RepPF!$L$4,RepPF!$L$4,0),Lists!$E$2))</f>
        <v>Все объекты</v>
      </c>
    </row>
    <row r="198" spans="2:20" x14ac:dyDescent="0.25">
      <c r="B198" s="7">
        <v>45461</v>
      </c>
      <c r="C198" s="1" t="s">
        <v>195</v>
      </c>
      <c r="J198" s="1" t="s">
        <v>44</v>
      </c>
      <c r="K198" s="1" t="s">
        <v>76</v>
      </c>
      <c r="L198" s="1">
        <f>IF(OR(B198=0,B198=""),0,IF(COUNTIFS(Items!$E:$E,J198,Items!$F:$F,K198)+COUNTIFS(Items!$J:$J,J198,Items!$K:$K,K198)+COUNTIFS(Items!$O:$O,J198,Items!$P:$P,K198)=1,0,1))</f>
        <v>0</v>
      </c>
      <c r="M198" s="14">
        <v>1177.7429999999999</v>
      </c>
      <c r="N198" s="14">
        <v>0</v>
      </c>
      <c r="T198" s="10" t="str">
        <f>IF(RepPF!$L$4=Lists!$E$2,Lists!$E$2,IF(RepPF!$L$4&lt;&gt;"",IF($C198=RepPF!$L$4,RepPF!$L$4,0),Lists!$E$2))</f>
        <v>Все объекты</v>
      </c>
    </row>
    <row r="199" spans="2:20" x14ac:dyDescent="0.25">
      <c r="B199" s="7">
        <v>45461</v>
      </c>
      <c r="C199" s="1" t="s">
        <v>195</v>
      </c>
      <c r="J199" s="1" t="s">
        <v>44</v>
      </c>
      <c r="K199" s="1" t="s">
        <v>77</v>
      </c>
      <c r="L199" s="1">
        <f>IF(OR(B199=0,B199=""),0,IF(COUNTIFS(Items!$E:$E,J199,Items!$F:$F,K199)+COUNTIFS(Items!$J:$J,J199,Items!$K:$K,K199)+COUNTIFS(Items!$O:$O,J199,Items!$P:$P,K199)=1,0,1))</f>
        <v>0</v>
      </c>
      <c r="M199" s="14">
        <v>4656</v>
      </c>
      <c r="N199" s="14">
        <v>0</v>
      </c>
      <c r="T199" s="10" t="str">
        <f>IF(RepPF!$L$4=Lists!$E$2,Lists!$E$2,IF(RepPF!$L$4&lt;&gt;"",IF($C199=RepPF!$L$4,RepPF!$L$4,0),Lists!$E$2))</f>
        <v>Все объекты</v>
      </c>
    </row>
    <row r="200" spans="2:20" x14ac:dyDescent="0.25">
      <c r="B200" s="7">
        <v>45461</v>
      </c>
      <c r="C200" s="1" t="s">
        <v>195</v>
      </c>
      <c r="J200" s="1" t="s">
        <v>44</v>
      </c>
      <c r="K200" s="1" t="s">
        <v>72</v>
      </c>
      <c r="L200" s="1">
        <f>IF(OR(B200=0,B200=""),0,IF(COUNTIFS(Items!$E:$E,J200,Items!$F:$F,K200)+COUNTIFS(Items!$J:$J,J200,Items!$K:$K,K200)+COUNTIFS(Items!$O:$O,J200,Items!$P:$P,K200)=1,0,1))</f>
        <v>0</v>
      </c>
      <c r="M200" s="14">
        <v>369</v>
      </c>
      <c r="N200" s="14">
        <v>0</v>
      </c>
      <c r="T200" s="10" t="str">
        <f>IF(RepPF!$L$4=Lists!$E$2,Lists!$E$2,IF(RepPF!$L$4&lt;&gt;"",IF($C200=RepPF!$L$4,RepPF!$L$4,0),Lists!$E$2))</f>
        <v>Все объекты</v>
      </c>
    </row>
    <row r="201" spans="2:20" x14ac:dyDescent="0.25">
      <c r="B201" s="7">
        <v>45461</v>
      </c>
      <c r="C201" s="1" t="s">
        <v>195</v>
      </c>
      <c r="J201" s="1" t="s">
        <v>44</v>
      </c>
      <c r="K201" s="1" t="s">
        <v>76</v>
      </c>
      <c r="L201" s="1">
        <f>IF(OR(B201=0,B201=""),0,IF(COUNTIFS(Items!$E:$E,J201,Items!$F:$F,K201)+COUNTIFS(Items!$J:$J,J201,Items!$K:$K,K201)+COUNTIFS(Items!$O:$O,J201,Items!$P:$P,K201)=1,0,1))</f>
        <v>0</v>
      </c>
      <c r="M201" s="14">
        <v>423</v>
      </c>
      <c r="N201" s="14">
        <v>0</v>
      </c>
      <c r="T201" s="10" t="str">
        <f>IF(RepPF!$L$4=Lists!$E$2,Lists!$E$2,IF(RepPF!$L$4&lt;&gt;"",IF($C201=RepPF!$L$4,RepPF!$L$4,0),Lists!$E$2))</f>
        <v>Все объекты</v>
      </c>
    </row>
    <row r="202" spans="2:20" x14ac:dyDescent="0.25">
      <c r="B202" s="7">
        <v>45461</v>
      </c>
      <c r="C202" s="1" t="s">
        <v>195</v>
      </c>
      <c r="J202" s="1" t="s">
        <v>44</v>
      </c>
      <c r="K202" s="1" t="s">
        <v>92</v>
      </c>
      <c r="L202" s="1">
        <f>IF(OR(B202=0,B202=""),0,IF(COUNTIFS(Items!$E:$E,J202,Items!$F:$F,K202)+COUNTIFS(Items!$J:$J,J202,Items!$K:$K,K202)+COUNTIFS(Items!$O:$O,J202,Items!$P:$P,K202)=1,0,1))</f>
        <v>0</v>
      </c>
      <c r="M202" s="14">
        <v>940</v>
      </c>
      <c r="N202" s="14">
        <v>0</v>
      </c>
      <c r="T202" s="10" t="str">
        <f>IF(RepPF!$L$4=Lists!$E$2,Lists!$E$2,IF(RepPF!$L$4&lt;&gt;"",IF($C202=RepPF!$L$4,RepPF!$L$4,0),Lists!$E$2))</f>
        <v>Все объекты</v>
      </c>
    </row>
    <row r="203" spans="2:20" x14ac:dyDescent="0.25">
      <c r="B203" s="7">
        <v>45462</v>
      </c>
      <c r="C203" s="1" t="s">
        <v>195</v>
      </c>
      <c r="J203" s="1" t="s">
        <v>44</v>
      </c>
      <c r="K203" s="1" t="s">
        <v>76</v>
      </c>
      <c r="L203" s="1">
        <f>IF(OR(B203=0,B203=""),0,IF(COUNTIFS(Items!$E:$E,J203,Items!$F:$F,K203)+COUNTIFS(Items!$J:$J,J203,Items!$K:$K,K203)+COUNTIFS(Items!$O:$O,J203,Items!$P:$P,K203)=1,0,1))</f>
        <v>0</v>
      </c>
      <c r="M203" s="14">
        <v>483.14</v>
      </c>
      <c r="N203" s="14">
        <v>0</v>
      </c>
      <c r="T203" s="10" t="str">
        <f>IF(RepPF!$L$4=Lists!$E$2,Lists!$E$2,IF(RepPF!$L$4&lt;&gt;"",IF($C203=RepPF!$L$4,RepPF!$L$4,0),Lists!$E$2))</f>
        <v>Все объекты</v>
      </c>
    </row>
    <row r="204" spans="2:20" x14ac:dyDescent="0.25">
      <c r="B204" s="7">
        <v>45462</v>
      </c>
      <c r="C204" s="1" t="s">
        <v>195</v>
      </c>
      <c r="J204" s="1" t="s">
        <v>44</v>
      </c>
      <c r="K204" s="1" t="s">
        <v>76</v>
      </c>
      <c r="L204" s="1">
        <f>IF(OR(B204=0,B204=""),0,IF(COUNTIFS(Items!$E:$E,J204,Items!$F:$F,K204)+COUNTIFS(Items!$J:$J,J204,Items!$K:$K,K204)+COUNTIFS(Items!$O:$O,J204,Items!$P:$P,K204)=1,0,1))</f>
        <v>0</v>
      </c>
      <c r="M204" s="14">
        <v>43.65</v>
      </c>
      <c r="N204" s="14">
        <v>0</v>
      </c>
      <c r="T204" s="10" t="str">
        <f>IF(RepPF!$L$4=Lists!$E$2,Lists!$E$2,IF(RepPF!$L$4&lt;&gt;"",IF($C204=RepPF!$L$4,RepPF!$L$4,0),Lists!$E$2))</f>
        <v>Все объекты</v>
      </c>
    </row>
    <row r="205" spans="2:20" x14ac:dyDescent="0.25">
      <c r="B205" s="7">
        <v>45462</v>
      </c>
      <c r="C205" s="1" t="s">
        <v>195</v>
      </c>
      <c r="J205" s="1" t="s">
        <v>44</v>
      </c>
      <c r="K205" s="1" t="s">
        <v>76</v>
      </c>
      <c r="L205" s="1">
        <f>IF(OR(B205=0,B205=""),0,IF(COUNTIFS(Items!$E:$E,J205,Items!$F:$F,K205)+COUNTIFS(Items!$J:$J,J205,Items!$K:$K,K205)+COUNTIFS(Items!$O:$O,J205,Items!$P:$P,K205)=1,0,1))</f>
        <v>0</v>
      </c>
      <c r="M205" s="14">
        <v>77.489999999999995</v>
      </c>
      <c r="N205" s="14">
        <v>0</v>
      </c>
      <c r="T205" s="10" t="str">
        <f>IF(RepPF!$L$4=Lists!$E$2,Lists!$E$2,IF(RepPF!$L$4&lt;&gt;"",IF($C205=RepPF!$L$4,RepPF!$L$4,0),Lists!$E$2))</f>
        <v>Все объекты</v>
      </c>
    </row>
    <row r="206" spans="2:20" x14ac:dyDescent="0.25">
      <c r="B206" s="7">
        <v>45462</v>
      </c>
      <c r="C206" s="1" t="s">
        <v>195</v>
      </c>
      <c r="J206" s="1" t="s">
        <v>44</v>
      </c>
      <c r="K206" s="1" t="s">
        <v>76</v>
      </c>
      <c r="L206" s="1">
        <f>IF(OR(B206=0,B206=""),0,IF(COUNTIFS(Items!$E:$E,J206,Items!$F:$F,K206)+COUNTIFS(Items!$J:$J,J206,Items!$K:$K,K206)+COUNTIFS(Items!$O:$O,J206,Items!$P:$P,K206)=1,0,1))</f>
        <v>0</v>
      </c>
      <c r="M206" s="14">
        <v>139.59</v>
      </c>
      <c r="N206" s="14">
        <v>0</v>
      </c>
      <c r="T206" s="10" t="str">
        <f>IF(RepPF!$L$4=Lists!$E$2,Lists!$E$2,IF(RepPF!$L$4&lt;&gt;"",IF($C206=RepPF!$L$4,RepPF!$L$4,0),Lists!$E$2))</f>
        <v>Все объекты</v>
      </c>
    </row>
    <row r="207" spans="2:20" x14ac:dyDescent="0.25">
      <c r="B207" s="7">
        <v>45462</v>
      </c>
      <c r="C207" s="1" t="s">
        <v>195</v>
      </c>
      <c r="J207" s="1" t="s">
        <v>44</v>
      </c>
      <c r="K207" s="1" t="s">
        <v>76</v>
      </c>
      <c r="L207" s="1">
        <f>IF(OR(B207=0,B207=""),0,IF(COUNTIFS(Items!$E:$E,J207,Items!$F:$F,K207)+COUNTIFS(Items!$J:$J,J207,Items!$K:$K,K207)+COUNTIFS(Items!$O:$O,J207,Items!$P:$P,K207)=1,0,1))</f>
        <v>0</v>
      </c>
      <c r="M207" s="14">
        <v>63.919999999999995</v>
      </c>
      <c r="N207" s="14">
        <v>0</v>
      </c>
      <c r="T207" s="10" t="str">
        <f>IF(RepPF!$L$4=Lists!$E$2,Lists!$E$2,IF(RepPF!$L$4&lt;&gt;"",IF($C207=RepPF!$L$4,RepPF!$L$4,0),Lists!$E$2))</f>
        <v>Все объекты</v>
      </c>
    </row>
    <row r="208" spans="2:20" x14ac:dyDescent="0.25">
      <c r="B208" s="7">
        <v>45460</v>
      </c>
      <c r="C208" s="1" t="s">
        <v>194</v>
      </c>
      <c r="J208" s="1" t="s">
        <v>44</v>
      </c>
      <c r="K208" s="1" t="s">
        <v>79</v>
      </c>
      <c r="L208" s="1">
        <f>IF(OR(B208=0,B208=""),0,IF(COUNTIFS(Items!$E:$E,J208,Items!$F:$F,K208)+COUNTIFS(Items!$J:$J,J208,Items!$K:$K,K208)+COUNTIFS(Items!$O:$O,J208,Items!$P:$P,K208)=1,0,1))</f>
        <v>0</v>
      </c>
      <c r="M208" s="14">
        <v>38080</v>
      </c>
      <c r="N208" s="14">
        <v>0</v>
      </c>
      <c r="T208" s="10" t="str">
        <f>IF(RepPF!$L$4=Lists!$E$2,Lists!$E$2,IF(RepPF!$L$4&lt;&gt;"",IF($C208=RepPF!$L$4,RepPF!$L$4,0),Lists!$E$2))</f>
        <v>Все объекты</v>
      </c>
    </row>
    <row r="209" spans="2:20" x14ac:dyDescent="0.25">
      <c r="B209" s="7">
        <v>45460</v>
      </c>
      <c r="C209" s="1" t="s">
        <v>195</v>
      </c>
      <c r="J209" s="1" t="s">
        <v>44</v>
      </c>
      <c r="K209" s="1" t="s">
        <v>79</v>
      </c>
      <c r="L209" s="1">
        <f>IF(OR(B209=0,B209=""),0,IF(COUNTIFS(Items!$E:$E,J209,Items!$F:$F,K209)+COUNTIFS(Items!$J:$J,J209,Items!$K:$K,K209)+COUNTIFS(Items!$O:$O,J209,Items!$P:$P,K209)=1,0,1))</f>
        <v>0</v>
      </c>
      <c r="M209" s="14">
        <v>34920</v>
      </c>
      <c r="N209" s="14">
        <v>0</v>
      </c>
      <c r="T209" s="10" t="str">
        <f>IF(RepPF!$L$4=Lists!$E$2,Lists!$E$2,IF(RepPF!$L$4&lt;&gt;"",IF($C209=RepPF!$L$4,RepPF!$L$4,0),Lists!$E$2))</f>
        <v>Все объекты</v>
      </c>
    </row>
    <row r="210" spans="2:20" x14ac:dyDescent="0.25">
      <c r="B210" s="7">
        <v>45463</v>
      </c>
      <c r="C210" s="1" t="s">
        <v>195</v>
      </c>
      <c r="J210" s="1" t="s">
        <v>44</v>
      </c>
      <c r="K210" s="1" t="s">
        <v>74</v>
      </c>
      <c r="L210" s="1">
        <f>IF(OR(B210=0,B210=""),0,IF(COUNTIFS(Items!$E:$E,J210,Items!$F:$F,K210)+COUNTIFS(Items!$J:$J,J210,Items!$K:$K,K210)+COUNTIFS(Items!$O:$O,J210,Items!$P:$P,K210)=1,0,1))</f>
        <v>0</v>
      </c>
      <c r="M210" s="14">
        <v>1512.9</v>
      </c>
      <c r="N210" s="14">
        <v>0</v>
      </c>
      <c r="T210" s="10" t="str">
        <f>IF(RepPF!$L$4=Lists!$E$2,Lists!$E$2,IF(RepPF!$L$4&lt;&gt;"",IF($C210=RepPF!$L$4,RepPF!$L$4,0),Lists!$E$2))</f>
        <v>Все объекты</v>
      </c>
    </row>
    <row r="211" spans="2:20" x14ac:dyDescent="0.25">
      <c r="B211" s="7">
        <v>45464</v>
      </c>
      <c r="C211" s="1" t="s">
        <v>195</v>
      </c>
      <c r="J211" s="1" t="s">
        <v>44</v>
      </c>
      <c r="K211" s="1" t="s">
        <v>77</v>
      </c>
      <c r="L211" s="1">
        <f>IF(OR(B211=0,B211=""),0,IF(COUNTIFS(Items!$E:$E,J211,Items!$F:$F,K211)+COUNTIFS(Items!$J:$J,J211,Items!$K:$K,K211)+COUNTIFS(Items!$O:$O,J211,Items!$P:$P,K211)=1,0,1))</f>
        <v>0</v>
      </c>
      <c r="M211" s="14">
        <v>360284.61</v>
      </c>
      <c r="N211" s="14">
        <v>0</v>
      </c>
      <c r="T211" s="10" t="str">
        <f>IF(RepPF!$L$4=Lists!$E$2,Lists!$E$2,IF(RepPF!$L$4&lt;&gt;"",IF($C211=RepPF!$L$4,RepPF!$L$4,0),Lists!$E$2))</f>
        <v>Все объекты</v>
      </c>
    </row>
    <row r="212" spans="2:20" x14ac:dyDescent="0.25">
      <c r="B212" s="7">
        <v>45464</v>
      </c>
      <c r="C212" s="1" t="s">
        <v>195</v>
      </c>
      <c r="J212" s="1" t="s">
        <v>44</v>
      </c>
      <c r="K212" s="1" t="s">
        <v>69</v>
      </c>
      <c r="L212" s="1">
        <f>IF(OR(B212=0,B212=""),0,IF(COUNTIFS(Items!$E:$E,J212,Items!$F:$F,K212)+COUNTIFS(Items!$J:$J,J212,Items!$K:$K,K212)+COUNTIFS(Items!$O:$O,J212,Items!$P:$P,K212)=1,0,1))</f>
        <v>0</v>
      </c>
      <c r="M212" s="14">
        <v>13160</v>
      </c>
      <c r="N212" s="14">
        <v>0</v>
      </c>
      <c r="T212" s="10" t="str">
        <f>IF(RepPF!$L$4=Lists!$E$2,Lists!$E$2,IF(RepPF!$L$4&lt;&gt;"",IF($C212=RepPF!$L$4,RepPF!$L$4,0),Lists!$E$2))</f>
        <v>Все объекты</v>
      </c>
    </row>
    <row r="213" spans="2:20" x14ac:dyDescent="0.25">
      <c r="B213" s="7">
        <v>45465</v>
      </c>
      <c r="C213" s="1" t="s">
        <v>194</v>
      </c>
      <c r="J213" s="1" t="s">
        <v>44</v>
      </c>
      <c r="K213" s="1" t="s">
        <v>113</v>
      </c>
      <c r="L213" s="1">
        <f>IF(OR(B213=0,B213=""),0,IF(COUNTIFS(Items!$E:$E,J213,Items!$F:$F,K213)+COUNTIFS(Items!$J:$J,J213,Items!$K:$K,K213)+COUNTIFS(Items!$O:$O,J213,Items!$P:$P,K213)=1,0,1))</f>
        <v>0</v>
      </c>
      <c r="M213" s="14">
        <v>25823</v>
      </c>
      <c r="N213" s="14">
        <v>0</v>
      </c>
      <c r="T213" s="10" t="str">
        <f>IF(RepPF!$L$4=Lists!$E$2,Lists!$E$2,IF(RepPF!$L$4&lt;&gt;"",IF($C213=RepPF!$L$4,RepPF!$L$4,0),Lists!$E$2))</f>
        <v>Все объекты</v>
      </c>
    </row>
    <row r="214" spans="2:20" x14ac:dyDescent="0.25">
      <c r="B214" s="7">
        <v>45465</v>
      </c>
      <c r="C214" s="1" t="s">
        <v>194</v>
      </c>
      <c r="J214" s="1" t="s">
        <v>44</v>
      </c>
      <c r="K214" s="1" t="s">
        <v>113</v>
      </c>
      <c r="L214" s="1">
        <f>IF(OR(B214=0,B214=""),0,IF(COUNTIFS(Items!$E:$E,J214,Items!$F:$F,K214)+COUNTIFS(Items!$J:$J,J214,Items!$K:$K,K214)+COUNTIFS(Items!$O:$O,J214,Items!$P:$P,K214)=1,0,1))</f>
        <v>0</v>
      </c>
      <c r="M214" s="14">
        <v>22067.5</v>
      </c>
      <c r="N214" s="14">
        <v>0</v>
      </c>
      <c r="T214" s="10" t="str">
        <f>IF(RepPF!$L$4=Lists!$E$2,Lists!$E$2,IF(RepPF!$L$4&lt;&gt;"",IF($C214=RepPF!$L$4,RepPF!$L$4,0),Lists!$E$2))</f>
        <v>Все объекты</v>
      </c>
    </row>
    <row r="215" spans="2:20" x14ac:dyDescent="0.25">
      <c r="B215" s="7">
        <v>45467</v>
      </c>
      <c r="C215" s="1" t="s">
        <v>194</v>
      </c>
      <c r="J215" s="1" t="s">
        <v>44</v>
      </c>
      <c r="K215" s="1" t="s">
        <v>78</v>
      </c>
      <c r="L215" s="1">
        <f>IF(OR(B215=0,B215=""),0,IF(COUNTIFS(Items!$E:$E,J215,Items!$F:$F,K215)+COUNTIFS(Items!$J:$J,J215,Items!$K:$K,K215)+COUNTIFS(Items!$O:$O,J215,Items!$P:$P,K215)=1,0,1))</f>
        <v>0</v>
      </c>
      <c r="M215" s="14">
        <v>55792.799999999996</v>
      </c>
      <c r="N215" s="14">
        <v>0</v>
      </c>
      <c r="T215" s="10" t="str">
        <f>IF(RepPF!$L$4=Lists!$E$2,Lists!$E$2,IF(RepPF!$L$4&lt;&gt;"",IF($C215=RepPF!$L$4,RepPF!$L$4,0),Lists!$E$2))</f>
        <v>Все объекты</v>
      </c>
    </row>
    <row r="216" spans="2:20" x14ac:dyDescent="0.25">
      <c r="B216" s="7">
        <v>45467</v>
      </c>
      <c r="C216" s="1" t="s">
        <v>195</v>
      </c>
      <c r="J216" s="1" t="s">
        <v>44</v>
      </c>
      <c r="K216" s="1" t="s">
        <v>79</v>
      </c>
      <c r="L216" s="1">
        <f>IF(OR(B216=0,B216=""),0,IF(COUNTIFS(Items!$E:$E,J216,Items!$F:$F,K216)+COUNTIFS(Items!$J:$J,J216,Items!$K:$K,K216)+COUNTIFS(Items!$O:$O,J216,Items!$P:$P,K216)=1,0,1))</f>
        <v>0</v>
      </c>
      <c r="M216" s="14">
        <v>126900</v>
      </c>
      <c r="N216" s="14">
        <v>0</v>
      </c>
      <c r="T216" s="10" t="str">
        <f>IF(RepPF!$L$4=Lists!$E$2,Lists!$E$2,IF(RepPF!$L$4&lt;&gt;"",IF($C216=RepPF!$L$4,RepPF!$L$4,0),Lists!$E$2))</f>
        <v>Все объекты</v>
      </c>
    </row>
    <row r="217" spans="2:20" x14ac:dyDescent="0.25">
      <c r="B217" s="7">
        <v>45468</v>
      </c>
      <c r="C217" s="1" t="s">
        <v>194</v>
      </c>
      <c r="J217" s="1" t="s">
        <v>44</v>
      </c>
      <c r="K217" s="1" t="s">
        <v>69</v>
      </c>
      <c r="L217" s="1">
        <f>IF(OR(B217=0,B217=""),0,IF(COUNTIFS(Items!$E:$E,J217,Items!$F:$F,K217)+COUNTIFS(Items!$J:$J,J217,Items!$K:$K,K217)+COUNTIFS(Items!$O:$O,J217,Items!$P:$P,K217)=1,0,1))</f>
        <v>0</v>
      </c>
      <c r="M217" s="14">
        <v>1974</v>
      </c>
      <c r="N217" s="14">
        <v>0</v>
      </c>
      <c r="T217" s="10" t="str">
        <f>IF(RepPF!$L$4=Lists!$E$2,Lists!$E$2,IF(RepPF!$L$4&lt;&gt;"",IF($C217=RepPF!$L$4,RepPF!$L$4,0),Lists!$E$2))</f>
        <v>Все объекты</v>
      </c>
    </row>
    <row r="218" spans="2:20" x14ac:dyDescent="0.25">
      <c r="B218" s="7">
        <v>45468</v>
      </c>
      <c r="C218" s="1" t="s">
        <v>194</v>
      </c>
      <c r="J218" s="1" t="s">
        <v>44</v>
      </c>
      <c r="K218" s="1" t="s">
        <v>81</v>
      </c>
      <c r="L218" s="1">
        <f>IF(OR(B218=0,B218=""),0,IF(COUNTIFS(Items!$E:$E,J218,Items!$F:$F,K218)+COUNTIFS(Items!$J:$J,J218,Items!$K:$K,K218)+COUNTIFS(Items!$O:$O,J218,Items!$P:$P,K218)=1,0,1))</f>
        <v>0</v>
      </c>
      <c r="M218" s="14">
        <v>105100.79999999999</v>
      </c>
      <c r="N218" s="14">
        <v>0</v>
      </c>
      <c r="T218" s="10" t="str">
        <f>IF(RepPF!$L$4=Lists!$E$2,Lists!$E$2,IF(RepPF!$L$4&lt;&gt;"",IF($C218=RepPF!$L$4,RepPF!$L$4,0),Lists!$E$2))</f>
        <v>Все объекты</v>
      </c>
    </row>
    <row r="219" spans="2:20" x14ac:dyDescent="0.25">
      <c r="B219" s="7">
        <v>45469</v>
      </c>
      <c r="C219" s="1" t="s">
        <v>194</v>
      </c>
      <c r="J219" s="1" t="s">
        <v>44</v>
      </c>
      <c r="K219" s="1" t="s">
        <v>81</v>
      </c>
      <c r="L219" s="1">
        <f>IF(OR(B219=0,B219=""),0,IF(COUNTIFS(Items!$E:$E,J219,Items!$F:$F,K219)+COUNTIFS(Items!$J:$J,J219,Items!$K:$K,K219)+COUNTIFS(Items!$O:$O,J219,Items!$P:$P,K219)=1,0,1))</f>
        <v>0</v>
      </c>
      <c r="M219" s="14">
        <v>70645.099999999991</v>
      </c>
      <c r="N219" s="14">
        <v>0</v>
      </c>
      <c r="T219" s="10" t="str">
        <f>IF(RepPF!$L$4=Lists!$E$2,Lists!$E$2,IF(RepPF!$L$4&lt;&gt;"",IF($C219=RepPF!$L$4,RepPF!$L$4,0),Lists!$E$2))</f>
        <v>Все объекты</v>
      </c>
    </row>
    <row r="220" spans="2:20" x14ac:dyDescent="0.25">
      <c r="B220" s="7">
        <v>45469</v>
      </c>
      <c r="C220" s="1" t="s">
        <v>195</v>
      </c>
      <c r="J220" s="1" t="s">
        <v>44</v>
      </c>
      <c r="K220" s="1" t="s">
        <v>77</v>
      </c>
      <c r="L220" s="1">
        <f>IF(OR(B220=0,B220=""),0,IF(COUNTIFS(Items!$E:$E,J220,Items!$F:$F,K220)+COUNTIFS(Items!$J:$J,J220,Items!$K:$K,K220)+COUNTIFS(Items!$O:$O,J220,Items!$P:$P,K220)=1,0,1))</f>
        <v>0</v>
      </c>
      <c r="M220" s="14">
        <v>12300</v>
      </c>
      <c r="N220" s="14">
        <v>0</v>
      </c>
      <c r="T220" s="10" t="str">
        <f>IF(RepPF!$L$4=Lists!$E$2,Lists!$E$2,IF(RepPF!$L$4&lt;&gt;"",IF($C220=RepPF!$L$4,RepPF!$L$4,0),Lists!$E$2))</f>
        <v>Все объекты</v>
      </c>
    </row>
    <row r="221" spans="2:20" x14ac:dyDescent="0.25">
      <c r="B221" s="7">
        <v>45469</v>
      </c>
      <c r="C221" s="1" t="s">
        <v>194</v>
      </c>
      <c r="J221" s="1" t="s">
        <v>110</v>
      </c>
      <c r="K221" s="1" t="s">
        <v>23</v>
      </c>
      <c r="L221" s="1">
        <f>IF(OR(B221=0,B221=""),0,IF(COUNTIFS(Items!$E:$E,J221,Items!$F:$F,K221)+COUNTIFS(Items!$J:$J,J221,Items!$K:$K,K221)+COUNTIFS(Items!$O:$O,J221,Items!$P:$P,K221)=1,0,1))</f>
        <v>0</v>
      </c>
      <c r="M221" s="14">
        <v>1859.79</v>
      </c>
      <c r="N221" s="14">
        <v>0</v>
      </c>
      <c r="T221" s="10" t="str">
        <f>IF(RepPF!$L$4=Lists!$E$2,Lists!$E$2,IF(RepPF!$L$4&lt;&gt;"",IF($C221=RepPF!$L$4,RepPF!$L$4,0),Lists!$E$2))</f>
        <v>Все объекты</v>
      </c>
    </row>
    <row r="222" spans="2:20" x14ac:dyDescent="0.25">
      <c r="B222" s="7">
        <v>45469</v>
      </c>
      <c r="C222" s="1" t="s">
        <v>194</v>
      </c>
      <c r="J222" s="1" t="s">
        <v>44</v>
      </c>
      <c r="K222" s="1" t="s">
        <v>76</v>
      </c>
      <c r="L222" s="1">
        <f>IF(OR(B222=0,B222=""),0,IF(COUNTIFS(Items!$E:$E,J222,Items!$F:$F,K222)+COUNTIFS(Items!$J:$J,J222,Items!$K:$K,K222)+COUNTIFS(Items!$O:$O,J222,Items!$P:$P,K222)=1,0,1))</f>
        <v>0</v>
      </c>
      <c r="M222" s="14">
        <v>8328.4</v>
      </c>
      <c r="N222" s="14">
        <v>0</v>
      </c>
      <c r="T222" s="10" t="str">
        <f>IF(RepPF!$L$4=Lists!$E$2,Lists!$E$2,IF(RepPF!$L$4&lt;&gt;"",IF($C222=RepPF!$L$4,RepPF!$L$4,0),Lists!$E$2))</f>
        <v>Все объекты</v>
      </c>
    </row>
    <row r="223" spans="2:20" x14ac:dyDescent="0.25">
      <c r="B223" s="7">
        <v>45473</v>
      </c>
      <c r="C223" s="1" t="s">
        <v>195</v>
      </c>
      <c r="J223" s="1" t="s">
        <v>44</v>
      </c>
      <c r="K223" s="1" t="s">
        <v>79</v>
      </c>
      <c r="L223" s="1">
        <f>IF(OR(B223=0,B223=""),0,IF(COUNTIFS(Items!$E:$E,J223,Items!$F:$F,K223)+COUNTIFS(Items!$J:$J,J223,Items!$K:$K,K223)+COUNTIFS(Items!$O:$O,J223,Items!$P:$P,K223)=1,0,1))</f>
        <v>0</v>
      </c>
      <c r="M223" s="14">
        <v>128401</v>
      </c>
      <c r="N223" s="14">
        <v>0</v>
      </c>
      <c r="T223" s="10" t="str">
        <f>IF(RepPF!$L$4=Lists!$E$2,Lists!$E$2,IF(RepPF!$L$4&lt;&gt;"",IF($C223=RepPF!$L$4,RepPF!$L$4,0),Lists!$E$2))</f>
        <v>Все объекты</v>
      </c>
    </row>
    <row r="224" spans="2:20" x14ac:dyDescent="0.25">
      <c r="B224" s="7">
        <v>45473</v>
      </c>
      <c r="C224" s="1" t="s">
        <v>194</v>
      </c>
      <c r="J224" s="1" t="s">
        <v>44</v>
      </c>
      <c r="K224" s="1" t="s">
        <v>113</v>
      </c>
      <c r="L224" s="1">
        <f>IF(OR(B224=0,B224=""),0,IF(COUNTIFS(Items!$E:$E,J224,Items!$F:$F,K224)+COUNTIFS(Items!$J:$J,J224,Items!$K:$K,K224)+COUNTIFS(Items!$O:$O,J224,Items!$P:$P,K224)=1,0,1))</f>
        <v>0</v>
      </c>
      <c r="M224" s="14">
        <v>51293.599999999999</v>
      </c>
      <c r="N224" s="14">
        <v>0</v>
      </c>
      <c r="T224" s="10" t="str">
        <f>IF(RepPF!$L$4=Lists!$E$2,Lists!$E$2,IF(RepPF!$L$4&lt;&gt;"",IF($C224=RepPF!$L$4,RepPF!$L$4,0),Lists!$E$2))</f>
        <v>Все объекты</v>
      </c>
    </row>
    <row r="225" spans="2:20" x14ac:dyDescent="0.25">
      <c r="B225" s="7">
        <v>45473</v>
      </c>
      <c r="C225" s="1" t="s">
        <v>194</v>
      </c>
      <c r="J225" s="1" t="s">
        <v>44</v>
      </c>
      <c r="K225" s="1" t="s">
        <v>66</v>
      </c>
      <c r="L225" s="1">
        <f>IF(OR(B225=0,B225=""),0,IF(COUNTIFS(Items!$E:$E,J225,Items!$F:$F,K225)+COUNTIFS(Items!$J:$J,J225,Items!$K:$K,K225)+COUNTIFS(Items!$O:$O,J225,Items!$P:$P,K225)=1,0,1))</f>
        <v>0</v>
      </c>
      <c r="M225" s="14">
        <v>9225</v>
      </c>
      <c r="N225" s="14">
        <v>0</v>
      </c>
      <c r="T225" s="10" t="str">
        <f>IF(RepPF!$L$4=Lists!$E$2,Lists!$E$2,IF(RepPF!$L$4&lt;&gt;"",IF($C225=RepPF!$L$4,RepPF!$L$4,0),Lists!$E$2))</f>
        <v>Все объекты</v>
      </c>
    </row>
    <row r="226" spans="2:20" x14ac:dyDescent="0.25">
      <c r="B226" s="7">
        <v>45474</v>
      </c>
      <c r="C226" s="1" t="s">
        <v>195</v>
      </c>
      <c r="J226" s="1" t="s">
        <v>44</v>
      </c>
      <c r="K226" s="1" t="s">
        <v>77</v>
      </c>
      <c r="L226" s="1">
        <f>IF(OR(B226=0,B226=""),0,IF(COUNTIFS(Items!$E:$E,J226,Items!$F:$F,K226)+COUNTIFS(Items!$J:$J,J226,Items!$K:$K,K226)+COUNTIFS(Items!$O:$O,J226,Items!$P:$P,K226)=1,0,1))</f>
        <v>0</v>
      </c>
      <c r="M226" s="14">
        <v>24381.719999999998</v>
      </c>
      <c r="N226" s="14">
        <v>0</v>
      </c>
      <c r="T226" s="10" t="str">
        <f>IF(RepPF!$L$4=Lists!$E$2,Lists!$E$2,IF(RepPF!$L$4&lt;&gt;"",IF($C226=RepPF!$L$4,RepPF!$L$4,0),Lists!$E$2))</f>
        <v>Все объекты</v>
      </c>
    </row>
    <row r="227" spans="2:20" x14ac:dyDescent="0.25">
      <c r="B227" s="7">
        <v>45474</v>
      </c>
      <c r="C227" s="1" t="s">
        <v>194</v>
      </c>
      <c r="J227" s="1" t="s">
        <v>44</v>
      </c>
      <c r="K227" s="1" t="s">
        <v>78</v>
      </c>
      <c r="L227" s="1">
        <f>IF(OR(B227=0,B227=""),0,IF(COUNTIFS(Items!$E:$E,J227,Items!$F:$F,K227)+COUNTIFS(Items!$J:$J,J227,Items!$K:$K,K227)+COUNTIFS(Items!$O:$O,J227,Items!$P:$P,K227)=1,0,1))</f>
        <v>0</v>
      </c>
      <c r="M227" s="14">
        <v>1779.4199999999998</v>
      </c>
      <c r="N227" s="14">
        <v>0</v>
      </c>
      <c r="T227" s="10" t="str">
        <f>IF(RepPF!$L$4=Lists!$E$2,Lists!$E$2,IF(RepPF!$L$4&lt;&gt;"",IF($C227=RepPF!$L$4,RepPF!$L$4,0),Lists!$E$2))</f>
        <v>Все объекты</v>
      </c>
    </row>
    <row r="228" spans="2:20" x14ac:dyDescent="0.25">
      <c r="B228" s="7">
        <v>45474</v>
      </c>
      <c r="C228" s="1" t="s">
        <v>194</v>
      </c>
      <c r="J228" s="1" t="s">
        <v>44</v>
      </c>
      <c r="K228" s="1" t="s">
        <v>78</v>
      </c>
      <c r="L228" s="1">
        <f>IF(OR(B228=0,B228=""),0,IF(COUNTIFS(Items!$E:$E,J228,Items!$F:$F,K228)+COUNTIFS(Items!$J:$J,J228,Items!$K:$K,K228)+COUNTIFS(Items!$O:$O,J228,Items!$P:$P,K228)=1,0,1))</f>
        <v>0</v>
      </c>
      <c r="M228" s="14">
        <v>7497</v>
      </c>
      <c r="N228" s="14">
        <v>0</v>
      </c>
      <c r="T228" s="10" t="str">
        <f>IF(RepPF!$L$4=Lists!$E$2,Lists!$E$2,IF(RepPF!$L$4&lt;&gt;"",IF($C228=RepPF!$L$4,RepPF!$L$4,0),Lists!$E$2))</f>
        <v>Все объекты</v>
      </c>
    </row>
    <row r="229" spans="2:20" x14ac:dyDescent="0.25">
      <c r="B229" s="7">
        <v>45466</v>
      </c>
      <c r="C229" s="1" t="s">
        <v>195</v>
      </c>
      <c r="J229" s="1" t="s">
        <v>44</v>
      </c>
      <c r="K229" s="1" t="s">
        <v>92</v>
      </c>
      <c r="L229" s="1">
        <f>IF(OR(B229=0,B229=""),0,IF(COUNTIFS(Items!$E:$E,J229,Items!$F:$F,K229)+COUNTIFS(Items!$J:$J,J229,Items!$K:$K,K229)+COUNTIFS(Items!$O:$O,J229,Items!$P:$P,K229)=1,0,1))</f>
        <v>0</v>
      </c>
      <c r="M229" s="14">
        <v>9700</v>
      </c>
      <c r="N229" s="14">
        <v>0</v>
      </c>
      <c r="T229" s="10" t="str">
        <f>IF(RepPF!$L$4=Lists!$E$2,Lists!$E$2,IF(RepPF!$L$4&lt;&gt;"",IF($C229=RepPF!$L$4,RepPF!$L$4,0),Lists!$E$2))</f>
        <v>Все объекты</v>
      </c>
    </row>
    <row r="230" spans="2:20" x14ac:dyDescent="0.25">
      <c r="B230" s="7">
        <v>45467</v>
      </c>
      <c r="C230" s="1" t="s">
        <v>194</v>
      </c>
      <c r="J230" s="1" t="s">
        <v>44</v>
      </c>
      <c r="K230" s="1" t="s">
        <v>72</v>
      </c>
      <c r="L230" s="1">
        <f>IF(OR(B230=0,B230=""),0,IF(COUNTIFS(Items!$E:$E,J230,Items!$F:$F,K230)+COUNTIFS(Items!$J:$J,J230,Items!$K:$K,K230)+COUNTIFS(Items!$O:$O,J230,Items!$P:$P,K230)=1,0,1))</f>
        <v>0</v>
      </c>
      <c r="M230" s="14">
        <v>688.8</v>
      </c>
      <c r="N230" s="14">
        <v>0</v>
      </c>
      <c r="T230" s="10" t="str">
        <f>IF(RepPF!$L$4=Lists!$E$2,Lists!$E$2,IF(RepPF!$L$4&lt;&gt;"",IF($C230=RepPF!$L$4,RepPF!$L$4,0),Lists!$E$2))</f>
        <v>Все объекты</v>
      </c>
    </row>
    <row r="231" spans="2:20" x14ac:dyDescent="0.25">
      <c r="B231" s="7">
        <v>45471</v>
      </c>
      <c r="C231" s="1" t="s">
        <v>194</v>
      </c>
      <c r="J231" s="1" t="s">
        <v>44</v>
      </c>
      <c r="K231" s="1" t="s">
        <v>78</v>
      </c>
      <c r="L231" s="1">
        <f>IF(OR(B231=0,B231=""),0,IF(COUNTIFS(Items!$E:$E,J231,Items!$F:$F,K231)+COUNTIFS(Items!$J:$J,J231,Items!$K:$K,K231)+COUNTIFS(Items!$O:$O,J231,Items!$P:$P,K231)=1,0,1))</f>
        <v>0</v>
      </c>
      <c r="M231" s="14">
        <v>972.9</v>
      </c>
      <c r="N231" s="14">
        <v>0</v>
      </c>
      <c r="T231" s="10" t="str">
        <f>IF(RepPF!$L$4=Lists!$E$2,Lists!$E$2,IF(RepPF!$L$4&lt;&gt;"",IF($C231=RepPF!$L$4,RepPF!$L$4,0),Lists!$E$2))</f>
        <v>Все объекты</v>
      </c>
    </row>
    <row r="232" spans="2:20" x14ac:dyDescent="0.25">
      <c r="B232" s="7">
        <v>45474</v>
      </c>
      <c r="C232" s="1" t="s">
        <v>194</v>
      </c>
      <c r="J232" s="1" t="s">
        <v>44</v>
      </c>
      <c r="K232" s="1" t="s">
        <v>78</v>
      </c>
      <c r="L232" s="1">
        <f>IF(OR(B232=0,B232=""),0,IF(COUNTIFS(Items!$E:$E,J232,Items!$F:$F,K232)+COUNTIFS(Items!$J:$J,J232,Items!$K:$K,K232)+COUNTIFS(Items!$O:$O,J232,Items!$P:$P,K232)=1,0,1))</f>
        <v>0</v>
      </c>
      <c r="M232" s="14">
        <v>6909</v>
      </c>
      <c r="N232" s="14">
        <v>0</v>
      </c>
      <c r="T232" s="10" t="str">
        <f>IF(RepPF!$L$4=Lists!$E$2,Lists!$E$2,IF(RepPF!$L$4&lt;&gt;"",IF($C232=RepPF!$L$4,RepPF!$L$4,0),Lists!$E$2))</f>
        <v>Все объекты</v>
      </c>
    </row>
    <row r="233" spans="2:20" x14ac:dyDescent="0.25">
      <c r="B233" s="7">
        <v>45474</v>
      </c>
      <c r="C233" s="1" t="s">
        <v>194</v>
      </c>
      <c r="J233" s="1" t="s">
        <v>44</v>
      </c>
      <c r="K233" s="1" t="s">
        <v>69</v>
      </c>
      <c r="L233" s="1">
        <f>IF(OR(B233=0,B233=""),0,IF(COUNTIFS(Items!$E:$E,J233,Items!$F:$F,K233)+COUNTIFS(Items!$J:$J,J233,Items!$K:$K,K233)+COUNTIFS(Items!$O:$O,J233,Items!$P:$P,K233)=1,0,1))</f>
        <v>0</v>
      </c>
      <c r="M233" s="14">
        <v>2131.29</v>
      </c>
      <c r="N233" s="14">
        <v>0</v>
      </c>
      <c r="T233" s="10" t="str">
        <f>IF(RepPF!$L$4=Lists!$E$2,Lists!$E$2,IF(RepPF!$L$4&lt;&gt;"",IF($C233=RepPF!$L$4,RepPF!$L$4,0),Lists!$E$2))</f>
        <v>Все объекты</v>
      </c>
    </row>
    <row r="234" spans="2:20" x14ac:dyDescent="0.25">
      <c r="B234" s="7">
        <v>45474</v>
      </c>
      <c r="C234" s="1" t="s">
        <v>194</v>
      </c>
      <c r="J234" s="1" t="s">
        <v>44</v>
      </c>
      <c r="K234" s="1" t="s">
        <v>78</v>
      </c>
      <c r="L234" s="1">
        <f>IF(OR(B234=0,B234=""),0,IF(COUNTIFS(Items!$E:$E,J234,Items!$F:$F,K234)+COUNTIFS(Items!$J:$J,J234,Items!$K:$K,K234)+COUNTIFS(Items!$O:$O,J234,Items!$P:$P,K234)=1,0,1))</f>
        <v>0</v>
      </c>
      <c r="M234" s="14">
        <v>13580</v>
      </c>
      <c r="N234" s="14">
        <v>0</v>
      </c>
      <c r="T234" s="10" t="str">
        <f>IF(RepPF!$L$4=Lists!$E$2,Lists!$E$2,IF(RepPF!$L$4&lt;&gt;"",IF($C234=RepPF!$L$4,RepPF!$L$4,0),Lists!$E$2))</f>
        <v>Все объекты</v>
      </c>
    </row>
    <row r="235" spans="2:20" x14ac:dyDescent="0.25">
      <c r="B235" s="7">
        <v>45474</v>
      </c>
      <c r="C235" s="1" t="s">
        <v>194</v>
      </c>
      <c r="J235" s="1" t="s">
        <v>44</v>
      </c>
      <c r="K235" s="1" t="s">
        <v>78</v>
      </c>
      <c r="L235" s="1">
        <f>IF(OR(B235=0,B235=""),0,IF(COUNTIFS(Items!$E:$E,J235,Items!$F:$F,K235)+COUNTIFS(Items!$J:$J,J235,Items!$K:$K,K235)+COUNTIFS(Items!$O:$O,J235,Items!$P:$P,K235)=1,0,1))</f>
        <v>0</v>
      </c>
      <c r="M235" s="14">
        <v>1107</v>
      </c>
      <c r="N235" s="14">
        <v>0</v>
      </c>
      <c r="T235" s="10" t="str">
        <f>IF(RepPF!$L$4=Lists!$E$2,Lists!$E$2,IF(RepPF!$L$4&lt;&gt;"",IF($C235=RepPF!$L$4,RepPF!$L$4,0),Lists!$E$2))</f>
        <v>Все объекты</v>
      </c>
    </row>
    <row r="236" spans="2:20" x14ac:dyDescent="0.25">
      <c r="B236" s="7">
        <v>45474</v>
      </c>
      <c r="C236" s="1" t="s">
        <v>194</v>
      </c>
      <c r="J236" s="1" t="s">
        <v>44</v>
      </c>
      <c r="K236" s="1" t="s">
        <v>76</v>
      </c>
      <c r="L236" s="1">
        <f>IF(OR(B236=0,B236=""),0,IF(COUNTIFS(Items!$E:$E,J236,Items!$F:$F,K236)+COUNTIFS(Items!$J:$J,J236,Items!$K:$K,K236)+COUNTIFS(Items!$O:$O,J236,Items!$P:$P,K236)=1,0,1))</f>
        <v>0</v>
      </c>
      <c r="M236" s="14">
        <v>1917.6</v>
      </c>
      <c r="N236" s="14">
        <v>0</v>
      </c>
      <c r="T236" s="10" t="str">
        <f>IF(RepPF!$L$4=Lists!$E$2,Lists!$E$2,IF(RepPF!$L$4&lt;&gt;"",IF($C236=RepPF!$L$4,RepPF!$L$4,0),Lists!$E$2))</f>
        <v>Все объекты</v>
      </c>
    </row>
    <row r="237" spans="2:20" x14ac:dyDescent="0.25">
      <c r="B237" s="7">
        <v>45474</v>
      </c>
      <c r="C237" s="1" t="s">
        <v>194</v>
      </c>
      <c r="J237" s="1" t="s">
        <v>44</v>
      </c>
      <c r="K237" s="1" t="s">
        <v>69</v>
      </c>
      <c r="L237" s="1">
        <f>IF(OR(B237=0,B237=""),0,IF(COUNTIFS(Items!$E:$E,J237,Items!$F:$F,K237)+COUNTIFS(Items!$J:$J,J237,Items!$K:$K,K237)+COUNTIFS(Items!$O:$O,J237,Items!$P:$P,K237)=1,0,1))</f>
        <v>0</v>
      </c>
      <c r="M237" s="14">
        <v>1753.1</v>
      </c>
      <c r="N237" s="14">
        <v>0</v>
      </c>
      <c r="T237" s="10" t="str">
        <f>IF(RepPF!$L$4=Lists!$E$2,Lists!$E$2,IF(RepPF!$L$4&lt;&gt;"",IF($C237=RepPF!$L$4,RepPF!$L$4,0),Lists!$E$2))</f>
        <v>Все объекты</v>
      </c>
    </row>
    <row r="238" spans="2:20" x14ac:dyDescent="0.25">
      <c r="B238" s="7">
        <v>45475</v>
      </c>
      <c r="C238" s="1" t="s">
        <v>195</v>
      </c>
      <c r="J238" s="1" t="s">
        <v>44</v>
      </c>
      <c r="K238" s="1" t="s">
        <v>78</v>
      </c>
      <c r="L238" s="1">
        <f>IF(OR(B238=0,B238=""),0,IF(COUNTIFS(Items!$E:$E,J238,Items!$F:$F,K238)+COUNTIFS(Items!$J:$J,J238,Items!$K:$K,K238)+COUNTIFS(Items!$O:$O,J238,Items!$P:$P,K238)=1,0,1))</f>
        <v>0</v>
      </c>
      <c r="M238" s="14">
        <v>11880.96</v>
      </c>
      <c r="N238" s="14">
        <v>0</v>
      </c>
      <c r="T238" s="10" t="str">
        <f>IF(RepPF!$L$4=Lists!$E$2,Lists!$E$2,IF(RepPF!$L$4&lt;&gt;"",IF($C238=RepPF!$L$4,RepPF!$L$4,0),Lists!$E$2))</f>
        <v>Все объекты</v>
      </c>
    </row>
    <row r="239" spans="2:20" x14ac:dyDescent="0.25">
      <c r="B239" s="7">
        <v>45475</v>
      </c>
      <c r="C239" s="1" t="s">
        <v>195</v>
      </c>
      <c r="J239" s="1" t="s">
        <v>44</v>
      </c>
      <c r="K239" s="1" t="s">
        <v>78</v>
      </c>
      <c r="L239" s="1">
        <f>IF(OR(B239=0,B239=""),0,IF(COUNTIFS(Items!$E:$E,J239,Items!$F:$F,K239)+COUNTIFS(Items!$J:$J,J239,Items!$K:$K,K239)+COUNTIFS(Items!$O:$O,J239,Items!$P:$P,K239)=1,0,1))</f>
        <v>0</v>
      </c>
      <c r="M239" s="14">
        <v>2211.6</v>
      </c>
      <c r="N239" s="14">
        <v>0</v>
      </c>
      <c r="T239" s="10" t="str">
        <f>IF(RepPF!$L$4=Lists!$E$2,Lists!$E$2,IF(RepPF!$L$4&lt;&gt;"",IF($C239=RepPF!$L$4,RepPF!$L$4,0),Lists!$E$2))</f>
        <v>Все объекты</v>
      </c>
    </row>
    <row r="240" spans="2:20" x14ac:dyDescent="0.25">
      <c r="B240" s="7">
        <v>45475</v>
      </c>
      <c r="C240" s="1" t="s">
        <v>195</v>
      </c>
      <c r="J240" s="1" t="s">
        <v>44</v>
      </c>
      <c r="K240" s="1" t="s">
        <v>78</v>
      </c>
      <c r="L240" s="1">
        <f>IF(OR(B240=0,B240=""),0,IF(COUNTIFS(Items!$E:$E,J240,Items!$F:$F,K240)+COUNTIFS(Items!$J:$J,J240,Items!$K:$K,K240)+COUNTIFS(Items!$O:$O,J240,Items!$P:$P,K240)=1,0,1))</f>
        <v>0</v>
      </c>
      <c r="M240" s="14">
        <v>1476</v>
      </c>
      <c r="N240" s="14">
        <v>0</v>
      </c>
      <c r="T240" s="10" t="str">
        <f>IF(RepPF!$L$4=Lists!$E$2,Lists!$E$2,IF(RepPF!$L$4&lt;&gt;"",IF($C240=RepPF!$L$4,RepPF!$L$4,0),Lists!$E$2))</f>
        <v>Все объекты</v>
      </c>
    </row>
    <row r="241" spans="2:20" x14ac:dyDescent="0.25">
      <c r="B241" s="7">
        <v>45475</v>
      </c>
      <c r="C241" s="1" t="s">
        <v>194</v>
      </c>
      <c r="J241" s="1" t="s">
        <v>44</v>
      </c>
      <c r="K241" s="1" t="s">
        <v>69</v>
      </c>
      <c r="L241" s="1">
        <f>IF(OR(B241=0,B241=""),0,IF(COUNTIFS(Items!$E:$E,J241,Items!$F:$F,K241)+COUNTIFS(Items!$J:$J,J241,Items!$K:$K,K241)+COUNTIFS(Items!$O:$O,J241,Items!$P:$P,K241)=1,0,1))</f>
        <v>0</v>
      </c>
      <c r="M241" s="14">
        <v>3525</v>
      </c>
      <c r="N241" s="14">
        <v>0</v>
      </c>
      <c r="T241" s="10" t="str">
        <f>IF(RepPF!$L$4=Lists!$E$2,Lists!$E$2,IF(RepPF!$L$4&lt;&gt;"",IF($C241=RepPF!$L$4,RepPF!$L$4,0),Lists!$E$2))</f>
        <v>Все объекты</v>
      </c>
    </row>
    <row r="242" spans="2:20" x14ac:dyDescent="0.25">
      <c r="B242" s="7">
        <v>45476</v>
      </c>
      <c r="C242" s="1" t="s">
        <v>194</v>
      </c>
      <c r="J242" s="1" t="s">
        <v>44</v>
      </c>
      <c r="K242" s="1" t="s">
        <v>69</v>
      </c>
      <c r="L242" s="1">
        <f>IF(OR(B242=0,B242=""),0,IF(COUNTIFS(Items!$E:$E,J242,Items!$F:$F,K242)+COUNTIFS(Items!$J:$J,J242,Items!$K:$K,K242)+COUNTIFS(Items!$O:$O,J242,Items!$P:$P,K242)=1,0,1))</f>
        <v>0</v>
      </c>
      <c r="M242" s="14">
        <v>4700</v>
      </c>
      <c r="N242" s="14">
        <v>0</v>
      </c>
      <c r="T242" s="10" t="str">
        <f>IF(RepPF!$L$4=Lists!$E$2,Lists!$E$2,IF(RepPF!$L$4&lt;&gt;"",IF($C242=RepPF!$L$4,RepPF!$L$4,0),Lists!$E$2))</f>
        <v>Все объекты</v>
      </c>
    </row>
    <row r="243" spans="2:20" x14ac:dyDescent="0.25">
      <c r="B243" s="7">
        <v>45478</v>
      </c>
      <c r="C243" s="1" t="s">
        <v>194</v>
      </c>
      <c r="J243" s="1" t="s">
        <v>44</v>
      </c>
      <c r="K243" s="1" t="s">
        <v>72</v>
      </c>
      <c r="L243" s="1">
        <f>IF(OR(B243=0,B243=""),0,IF(COUNTIFS(Items!$E:$E,J243,Items!$F:$F,K243)+COUNTIFS(Items!$J:$J,J243,Items!$K:$K,K243)+COUNTIFS(Items!$O:$O,J243,Items!$P:$P,K243)=1,0,1))</f>
        <v>0</v>
      </c>
      <c r="M243" s="14">
        <v>5597.7599999999993</v>
      </c>
      <c r="N243" s="14">
        <v>0</v>
      </c>
      <c r="T243" s="10" t="str">
        <f>IF(RepPF!$L$4=Lists!$E$2,Lists!$E$2,IF(RepPF!$L$4&lt;&gt;"",IF($C243=RepPF!$L$4,RepPF!$L$4,0),Lists!$E$2))</f>
        <v>Все объекты</v>
      </c>
    </row>
    <row r="244" spans="2:20" x14ac:dyDescent="0.25">
      <c r="B244" s="7">
        <v>45481</v>
      </c>
      <c r="C244" s="1" t="s">
        <v>194</v>
      </c>
      <c r="J244" s="1" t="s">
        <v>44</v>
      </c>
      <c r="K244" s="1" t="s">
        <v>79</v>
      </c>
      <c r="L244" s="1">
        <f>IF(OR(B244=0,B244=""),0,IF(COUNTIFS(Items!$E:$E,J244,Items!$F:$F,K244)+COUNTIFS(Items!$J:$J,J244,Items!$K:$K,K244)+COUNTIFS(Items!$O:$O,J244,Items!$P:$P,K244)=1,0,1))</f>
        <v>0</v>
      </c>
      <c r="M244" s="14">
        <v>51487.6</v>
      </c>
      <c r="N244" s="14">
        <v>0</v>
      </c>
      <c r="T244" s="10" t="str">
        <f>IF(RepPF!$L$4=Lists!$E$2,Lists!$E$2,IF(RepPF!$L$4&lt;&gt;"",IF($C244=RepPF!$L$4,RepPF!$L$4,0),Lists!$E$2))</f>
        <v>Все объекты</v>
      </c>
    </row>
    <row r="245" spans="2:20" x14ac:dyDescent="0.25">
      <c r="B245" s="7">
        <v>45481</v>
      </c>
      <c r="C245" s="1" t="s">
        <v>195</v>
      </c>
      <c r="J245" s="1" t="s">
        <v>44</v>
      </c>
      <c r="K245" s="1" t="s">
        <v>79</v>
      </c>
      <c r="L245" s="1">
        <f>IF(OR(B245=0,B245=""),0,IF(COUNTIFS(Items!$E:$E,J245,Items!$F:$F,K245)+COUNTIFS(Items!$J:$J,J245,Items!$K:$K,K245)+COUNTIFS(Items!$O:$O,J245,Items!$P:$P,K245)=1,0,1))</f>
        <v>0</v>
      </c>
      <c r="M245" s="14">
        <v>85546.5</v>
      </c>
      <c r="N245" s="14">
        <v>0</v>
      </c>
      <c r="T245" s="10" t="str">
        <f>IF(RepPF!$L$4=Lists!$E$2,Lists!$E$2,IF(RepPF!$L$4&lt;&gt;"",IF($C245=RepPF!$L$4,RepPF!$L$4,0),Lists!$E$2))</f>
        <v>Все объекты</v>
      </c>
    </row>
    <row r="246" spans="2:20" x14ac:dyDescent="0.25">
      <c r="B246" s="7">
        <v>45481</v>
      </c>
      <c r="C246" s="1" t="s">
        <v>194</v>
      </c>
      <c r="J246" s="1" t="s">
        <v>44</v>
      </c>
      <c r="K246" s="1" t="s">
        <v>69</v>
      </c>
      <c r="L246" s="1">
        <f>IF(OR(B246=0,B246=""),0,IF(COUNTIFS(Items!$E:$E,J246,Items!$F:$F,K246)+COUNTIFS(Items!$J:$J,J246,Items!$K:$K,K246)+COUNTIFS(Items!$O:$O,J246,Items!$P:$P,K246)=1,0,1))</f>
        <v>0</v>
      </c>
      <c r="M246" s="14">
        <v>3948</v>
      </c>
      <c r="N246" s="14">
        <v>0</v>
      </c>
      <c r="T246" s="10" t="str">
        <f>IF(RepPF!$L$4=Lists!$E$2,Lists!$E$2,IF(RepPF!$L$4&lt;&gt;"",IF($C246=RepPF!$L$4,RepPF!$L$4,0),Lists!$E$2))</f>
        <v>Все объекты</v>
      </c>
    </row>
    <row r="247" spans="2:20" x14ac:dyDescent="0.25">
      <c r="B247" s="7">
        <v>45482</v>
      </c>
      <c r="C247" s="1" t="s">
        <v>194</v>
      </c>
      <c r="J247" s="1" t="s">
        <v>44</v>
      </c>
      <c r="K247" s="1" t="s">
        <v>76</v>
      </c>
      <c r="L247" s="1">
        <f>IF(OR(B247=0,B247=""),0,IF(COUNTIFS(Items!$E:$E,J247,Items!$F:$F,K247)+COUNTIFS(Items!$J:$J,J247,Items!$K:$K,K247)+COUNTIFS(Items!$O:$O,J247,Items!$P:$P,K247)=1,0,1))</f>
        <v>0</v>
      </c>
      <c r="M247" s="14">
        <v>9028.6999999999989</v>
      </c>
      <c r="N247" s="14">
        <v>0</v>
      </c>
      <c r="T247" s="10" t="str">
        <f>IF(RepPF!$L$4=Lists!$E$2,Lists!$E$2,IF(RepPF!$L$4&lt;&gt;"",IF($C247=RepPF!$L$4,RepPF!$L$4,0),Lists!$E$2))</f>
        <v>Все объекты</v>
      </c>
    </row>
    <row r="248" spans="2:20" x14ac:dyDescent="0.25">
      <c r="B248" s="7">
        <v>45484</v>
      </c>
      <c r="C248" s="1" t="s">
        <v>194</v>
      </c>
      <c r="J248" s="1" t="s">
        <v>44</v>
      </c>
      <c r="K248" s="1" t="s">
        <v>78</v>
      </c>
      <c r="L248" s="1">
        <f>IF(OR(B248=0,B248=""),0,IF(COUNTIFS(Items!$E:$E,J248,Items!$F:$F,K248)+COUNTIFS(Items!$J:$J,J248,Items!$K:$K,K248)+COUNTIFS(Items!$O:$O,J248,Items!$P:$P,K248)=1,0,1))</f>
        <v>0</v>
      </c>
      <c r="M248" s="14">
        <v>6426</v>
      </c>
      <c r="N248" s="14">
        <v>0</v>
      </c>
      <c r="T248" s="10" t="str">
        <f>IF(RepPF!$L$4=Lists!$E$2,Lists!$E$2,IF(RepPF!$L$4&lt;&gt;"",IF($C248=RepPF!$L$4,RepPF!$L$4,0),Lists!$E$2))</f>
        <v>Все объекты</v>
      </c>
    </row>
    <row r="249" spans="2:20" x14ac:dyDescent="0.25">
      <c r="B249" s="7">
        <v>45488</v>
      </c>
      <c r="C249" s="1" t="s">
        <v>194</v>
      </c>
      <c r="J249" s="1" t="s">
        <v>44</v>
      </c>
      <c r="K249" s="1" t="s">
        <v>79</v>
      </c>
      <c r="L249" s="1">
        <f>IF(OR(B249=0,B249=""),0,IF(COUNTIFS(Items!$E:$E,J249,Items!$F:$F,K249)+COUNTIFS(Items!$J:$J,J249,Items!$K:$K,K249)+COUNTIFS(Items!$O:$O,J249,Items!$P:$P,K249)=1,0,1))</f>
        <v>0</v>
      </c>
      <c r="M249" s="14">
        <v>60683.199999999997</v>
      </c>
      <c r="N249" s="14">
        <v>0</v>
      </c>
      <c r="T249" s="10" t="str">
        <f>IF(RepPF!$L$4=Lists!$E$2,Lists!$E$2,IF(RepPF!$L$4&lt;&gt;"",IF($C249=RepPF!$L$4,RepPF!$L$4,0),Lists!$E$2))</f>
        <v>Все объекты</v>
      </c>
    </row>
    <row r="250" spans="2:20" x14ac:dyDescent="0.25">
      <c r="B250" s="7">
        <v>45488</v>
      </c>
      <c r="C250" s="1" t="s">
        <v>195</v>
      </c>
      <c r="J250" s="1" t="s">
        <v>44</v>
      </c>
      <c r="K250" s="1" t="s">
        <v>113</v>
      </c>
      <c r="L250" s="1">
        <f>IF(OR(B250=0,B250=""),0,IF(COUNTIFS(Items!$E:$E,J250,Items!$F:$F,K250)+COUNTIFS(Items!$J:$J,J250,Items!$K:$K,K250)+COUNTIFS(Items!$O:$O,J250,Items!$P:$P,K250)=1,0,1))</f>
        <v>0</v>
      </c>
      <c r="M250" s="14">
        <v>79950</v>
      </c>
      <c r="N250" s="14">
        <v>0</v>
      </c>
      <c r="T250" s="10" t="str">
        <f>IF(RepPF!$L$4=Lists!$E$2,Lists!$E$2,IF(RepPF!$L$4&lt;&gt;"",IF($C250=RepPF!$L$4,RepPF!$L$4,0),Lists!$E$2))</f>
        <v>Все объекты</v>
      </c>
    </row>
    <row r="251" spans="2:20" x14ac:dyDescent="0.25">
      <c r="B251" s="7">
        <v>45489</v>
      </c>
      <c r="C251" s="1" t="s">
        <v>194</v>
      </c>
      <c r="J251" s="1" t="s">
        <v>44</v>
      </c>
      <c r="K251" s="1" t="s">
        <v>69</v>
      </c>
      <c r="L251" s="1">
        <f>IF(OR(B251=0,B251=""),0,IF(COUNTIFS(Items!$E:$E,J251,Items!$F:$F,K251)+COUNTIFS(Items!$J:$J,J251,Items!$K:$K,K251)+COUNTIFS(Items!$O:$O,J251,Items!$P:$P,K251)=1,0,1))</f>
        <v>0</v>
      </c>
      <c r="M251" s="14">
        <v>3525</v>
      </c>
      <c r="N251" s="14">
        <v>0</v>
      </c>
      <c r="T251" s="10" t="str">
        <f>IF(RepPF!$L$4=Lists!$E$2,Lists!$E$2,IF(RepPF!$L$4&lt;&gt;"",IF($C251=RepPF!$L$4,RepPF!$L$4,0),Lists!$E$2))</f>
        <v>Все объекты</v>
      </c>
    </row>
    <row r="252" spans="2:20" x14ac:dyDescent="0.25">
      <c r="B252" s="7">
        <v>45489</v>
      </c>
      <c r="C252" s="1" t="s">
        <v>195</v>
      </c>
      <c r="J252" s="1" t="s">
        <v>44</v>
      </c>
      <c r="K252" s="1" t="s">
        <v>78</v>
      </c>
      <c r="L252" s="1">
        <f>IF(OR(B252=0,B252=""),0,IF(COUNTIFS(Items!$E:$E,J252,Items!$F:$F,K252)+COUNTIFS(Items!$J:$J,J252,Items!$K:$K,K252)+COUNTIFS(Items!$O:$O,J252,Items!$P:$P,K252)=1,0,1))</f>
        <v>0</v>
      </c>
      <c r="M252" s="14">
        <v>25826.5</v>
      </c>
      <c r="N252" s="14">
        <v>0</v>
      </c>
      <c r="T252" s="10" t="str">
        <f>IF(RepPF!$L$4=Lists!$E$2,Lists!$E$2,IF(RepPF!$L$4&lt;&gt;"",IF($C252=RepPF!$L$4,RepPF!$L$4,0),Lists!$E$2))</f>
        <v>Все объекты</v>
      </c>
    </row>
    <row r="253" spans="2:20" x14ac:dyDescent="0.25">
      <c r="B253" s="7">
        <v>45489</v>
      </c>
      <c r="C253" s="1" t="s">
        <v>194</v>
      </c>
      <c r="J253" s="1" t="s">
        <v>44</v>
      </c>
      <c r="K253" s="1" t="s">
        <v>99</v>
      </c>
      <c r="L253" s="1">
        <f>IF(OR(B253=0,B253=""),0,IF(COUNTIFS(Items!$E:$E,J253,Items!$F:$F,K253)+COUNTIFS(Items!$J:$J,J253,Items!$K:$K,K253)+COUNTIFS(Items!$O:$O,J253,Items!$P:$P,K253)=1,0,1))</f>
        <v>0</v>
      </c>
      <c r="M253" s="14">
        <v>73581.26999999999</v>
      </c>
      <c r="N253" s="14">
        <v>0</v>
      </c>
      <c r="T253" s="10" t="str">
        <f>IF(RepPF!$L$4=Lists!$E$2,Lists!$E$2,IF(RepPF!$L$4&lt;&gt;"",IF($C253=RepPF!$L$4,RepPF!$L$4,0),Lists!$E$2))</f>
        <v>Все объекты</v>
      </c>
    </row>
    <row r="254" spans="2:20" x14ac:dyDescent="0.25">
      <c r="B254" s="7">
        <v>45489</v>
      </c>
      <c r="C254" s="1" t="s">
        <v>195</v>
      </c>
      <c r="J254" s="1" t="s">
        <v>44</v>
      </c>
      <c r="K254" s="1" t="s">
        <v>99</v>
      </c>
      <c r="L254" s="1">
        <f>IF(OR(B254=0,B254=""),0,IF(COUNTIFS(Items!$E:$E,J254,Items!$F:$F,K254)+COUNTIFS(Items!$J:$J,J254,Items!$K:$K,K254)+COUNTIFS(Items!$O:$O,J254,Items!$P:$P,K254)=1,0,1))</f>
        <v>0</v>
      </c>
      <c r="M254" s="14">
        <v>59978.009999999995</v>
      </c>
      <c r="N254" s="14">
        <v>0</v>
      </c>
      <c r="T254" s="10" t="str">
        <f>IF(RepPF!$L$4=Lists!$E$2,Lists!$E$2,IF(RepPF!$L$4&lt;&gt;"",IF($C254=RepPF!$L$4,RepPF!$L$4,0),Lists!$E$2))</f>
        <v>Все объекты</v>
      </c>
    </row>
    <row r="255" spans="2:20" x14ac:dyDescent="0.25">
      <c r="B255" s="7">
        <v>45489</v>
      </c>
      <c r="C255" s="1" t="s">
        <v>196</v>
      </c>
      <c r="J255" s="1" t="s">
        <v>44</v>
      </c>
      <c r="K255" s="1" t="s">
        <v>99</v>
      </c>
      <c r="L255" s="1">
        <f>IF(OR(B255=0,B255=""),0,IF(COUNTIFS(Items!$E:$E,J255,Items!$F:$F,K255)+COUNTIFS(Items!$J:$J,J255,Items!$K:$K,K255)+COUNTIFS(Items!$O:$O,J255,Items!$P:$P,K255)=1,0,1))</f>
        <v>0</v>
      </c>
      <c r="M255" s="14">
        <v>76054.59</v>
      </c>
      <c r="N255" s="14">
        <v>0</v>
      </c>
      <c r="T255" s="10" t="str">
        <f>IF(RepPF!$L$4=Lists!$E$2,Lists!$E$2,IF(RepPF!$L$4&lt;&gt;"",IF($C255=RepPF!$L$4,RepPF!$L$4,0),Lists!$E$2))</f>
        <v>Все объекты</v>
      </c>
    </row>
    <row r="256" spans="2:20" x14ac:dyDescent="0.25">
      <c r="B256" s="7">
        <v>45491</v>
      </c>
      <c r="C256" s="1" t="s">
        <v>194</v>
      </c>
      <c r="J256" s="1" t="s">
        <v>44</v>
      </c>
      <c r="K256" s="1" t="s">
        <v>81</v>
      </c>
      <c r="L256" s="1">
        <f>IF(OR(B256=0,B256=""),0,IF(COUNTIFS(Items!$E:$E,J256,Items!$F:$F,K256)+COUNTIFS(Items!$J:$J,J256,Items!$K:$K,K256)+COUNTIFS(Items!$O:$O,J256,Items!$P:$P,K256)=1,0,1))</f>
        <v>0</v>
      </c>
      <c r="M256" s="14">
        <v>18259.5</v>
      </c>
      <c r="N256" s="14">
        <v>0</v>
      </c>
      <c r="T256" s="10" t="str">
        <f>IF(RepPF!$L$4=Lists!$E$2,Lists!$E$2,IF(RepPF!$L$4&lt;&gt;"",IF($C256=RepPF!$L$4,RepPF!$L$4,0),Lists!$E$2))</f>
        <v>Все объекты</v>
      </c>
    </row>
    <row r="257" spans="2:20" x14ac:dyDescent="0.25">
      <c r="B257" s="7">
        <v>45491</v>
      </c>
      <c r="C257" s="1" t="s">
        <v>194</v>
      </c>
      <c r="J257" s="1" t="s">
        <v>44</v>
      </c>
      <c r="K257" s="1" t="s">
        <v>72</v>
      </c>
      <c r="L257" s="1">
        <f>IF(OR(B257=0,B257=""),0,IF(COUNTIFS(Items!$E:$E,J257,Items!$F:$F,K257)+COUNTIFS(Items!$J:$J,J257,Items!$K:$K,K257)+COUNTIFS(Items!$O:$O,J257,Items!$P:$P,K257)=1,0,1))</f>
        <v>0</v>
      </c>
      <c r="M257" s="14">
        <v>2820</v>
      </c>
      <c r="N257" s="14">
        <v>0</v>
      </c>
      <c r="T257" s="10" t="str">
        <f>IF(RepPF!$L$4=Lists!$E$2,Lists!$E$2,IF(RepPF!$L$4&lt;&gt;"",IF($C257=RepPF!$L$4,RepPF!$L$4,0),Lists!$E$2))</f>
        <v>Все объекты</v>
      </c>
    </row>
    <row r="258" spans="2:20" x14ac:dyDescent="0.25">
      <c r="B258" s="7">
        <v>45478</v>
      </c>
      <c r="C258" s="1" t="s">
        <v>195</v>
      </c>
      <c r="J258" s="1" t="s">
        <v>44</v>
      </c>
      <c r="K258" s="1" t="s">
        <v>69</v>
      </c>
      <c r="L258" s="1">
        <f>IF(OR(B258=0,B258=""),0,IF(COUNTIFS(Items!$E:$E,J258,Items!$F:$F,K258)+COUNTIFS(Items!$J:$J,J258,Items!$K:$K,K258)+COUNTIFS(Items!$O:$O,J258,Items!$P:$P,K258)=1,0,1))</f>
        <v>0</v>
      </c>
      <c r="M258" s="14">
        <v>5950</v>
      </c>
      <c r="N258" s="14">
        <v>0</v>
      </c>
      <c r="T258" s="10" t="str">
        <f>IF(RepPF!$L$4=Lists!$E$2,Lists!$E$2,IF(RepPF!$L$4&lt;&gt;"",IF($C258=RepPF!$L$4,RepPF!$L$4,0),Lists!$E$2))</f>
        <v>Все объекты</v>
      </c>
    </row>
    <row r="259" spans="2:20" x14ac:dyDescent="0.25">
      <c r="B259" s="7">
        <v>45482</v>
      </c>
      <c r="C259" s="1" t="s">
        <v>195</v>
      </c>
      <c r="J259" s="1" t="s">
        <v>44</v>
      </c>
      <c r="K259" s="1" t="s">
        <v>78</v>
      </c>
      <c r="L259" s="1">
        <f>IF(OR(B259=0,B259=""),0,IF(COUNTIFS(Items!$E:$E,J259,Items!$F:$F,K259)+COUNTIFS(Items!$J:$J,J259,Items!$K:$K,K259)+COUNTIFS(Items!$O:$O,J259,Items!$P:$P,K259)=1,0,1))</f>
        <v>0</v>
      </c>
      <c r="M259" s="14">
        <v>5800.5999999999995</v>
      </c>
      <c r="N259" s="14">
        <v>0</v>
      </c>
      <c r="T259" s="10" t="str">
        <f>IF(RepPF!$L$4=Lists!$E$2,Lists!$E$2,IF(RepPF!$L$4&lt;&gt;"",IF($C259=RepPF!$L$4,RepPF!$L$4,0),Lists!$E$2))</f>
        <v>Все объекты</v>
      </c>
    </row>
    <row r="260" spans="2:20" x14ac:dyDescent="0.25">
      <c r="B260" s="7">
        <v>45486</v>
      </c>
      <c r="C260" s="1" t="s">
        <v>194</v>
      </c>
      <c r="J260" s="1" t="s">
        <v>44</v>
      </c>
      <c r="K260" s="1" t="s">
        <v>78</v>
      </c>
      <c r="L260" s="1">
        <f>IF(OR(B260=0,B260=""),0,IF(COUNTIFS(Items!$E:$E,J260,Items!$F:$F,K260)+COUNTIFS(Items!$J:$J,J260,Items!$K:$K,K260)+COUNTIFS(Items!$O:$O,J260,Items!$P:$P,K260)=1,0,1))</f>
        <v>0</v>
      </c>
      <c r="M260" s="14">
        <v>3874.5</v>
      </c>
      <c r="N260" s="14">
        <v>0</v>
      </c>
      <c r="T260" s="10" t="str">
        <f>IF(RepPF!$L$4=Lists!$E$2,Lists!$E$2,IF(RepPF!$L$4&lt;&gt;"",IF($C260=RepPF!$L$4,RepPF!$L$4,0),Lists!$E$2))</f>
        <v>Все объекты</v>
      </c>
    </row>
    <row r="261" spans="2:20" x14ac:dyDescent="0.25">
      <c r="B261" s="7">
        <v>45486</v>
      </c>
      <c r="C261" s="1" t="s">
        <v>194</v>
      </c>
      <c r="J261" s="1" t="s">
        <v>44</v>
      </c>
      <c r="K261" s="1" t="s">
        <v>69</v>
      </c>
      <c r="L261" s="1">
        <f>IF(OR(B261=0,B261=""),0,IF(COUNTIFS(Items!$E:$E,J261,Items!$F:$F,K261)+COUNTIFS(Items!$J:$J,J261,Items!$K:$K,K261)+COUNTIFS(Items!$O:$O,J261,Items!$P:$P,K261)=1,0,1))</f>
        <v>0</v>
      </c>
      <c r="M261" s="14">
        <v>2161.5299999999997</v>
      </c>
      <c r="N261" s="14">
        <v>0</v>
      </c>
      <c r="T261" s="10" t="str">
        <f>IF(RepPF!$L$4=Lists!$E$2,Lists!$E$2,IF(RepPF!$L$4&lt;&gt;"",IF($C261=RepPF!$L$4,RepPF!$L$4,0),Lists!$E$2))</f>
        <v>Все объекты</v>
      </c>
    </row>
    <row r="262" spans="2:20" x14ac:dyDescent="0.25">
      <c r="B262" s="7">
        <v>45486</v>
      </c>
      <c r="C262" s="1" t="s">
        <v>195</v>
      </c>
      <c r="J262" s="1" t="s">
        <v>44</v>
      </c>
      <c r="K262" s="1" t="s">
        <v>78</v>
      </c>
      <c r="L262" s="1">
        <f>IF(OR(B262=0,B262=""),0,IF(COUNTIFS(Items!$E:$E,J262,Items!$F:$F,K262)+COUNTIFS(Items!$J:$J,J262,Items!$K:$K,K262)+COUNTIFS(Items!$O:$O,J262,Items!$P:$P,K262)=1,0,1))</f>
        <v>0</v>
      </c>
      <c r="M262" s="14">
        <v>1463.58</v>
      </c>
      <c r="N262" s="14">
        <v>0</v>
      </c>
      <c r="T262" s="10" t="str">
        <f>IF(RepPF!$L$4=Lists!$E$2,Lists!$E$2,IF(RepPF!$L$4&lt;&gt;"",IF($C262=RepPF!$L$4,RepPF!$L$4,0),Lists!$E$2))</f>
        <v>Все объекты</v>
      </c>
    </row>
    <row r="263" spans="2:20" x14ac:dyDescent="0.25">
      <c r="B263" s="7">
        <v>45490</v>
      </c>
      <c r="C263" s="1" t="s">
        <v>195</v>
      </c>
      <c r="J263" s="1" t="s">
        <v>44</v>
      </c>
      <c r="K263" s="1" t="s">
        <v>78</v>
      </c>
      <c r="L263" s="1">
        <f>IF(OR(B263=0,B263=""),0,IF(COUNTIFS(Items!$E:$E,J263,Items!$F:$F,K263)+COUNTIFS(Items!$J:$J,J263,Items!$K:$K,K263)+COUNTIFS(Items!$O:$O,J263,Items!$P:$P,K263)=1,0,1))</f>
        <v>0</v>
      </c>
      <c r="M263" s="14">
        <v>2701.2999999999997</v>
      </c>
      <c r="N263" s="14">
        <v>0</v>
      </c>
      <c r="T263" s="10" t="str">
        <f>IF(RepPF!$L$4=Lists!$E$2,Lists!$E$2,IF(RepPF!$L$4&lt;&gt;"",IF($C263=RepPF!$L$4,RepPF!$L$4,0),Lists!$E$2))</f>
        <v>Все объекты</v>
      </c>
    </row>
    <row r="264" spans="2:20" x14ac:dyDescent="0.25">
      <c r="B264" s="7">
        <v>45492</v>
      </c>
      <c r="C264" s="1" t="s">
        <v>195</v>
      </c>
      <c r="J264" s="1" t="s">
        <v>44</v>
      </c>
      <c r="K264" s="1" t="s">
        <v>80</v>
      </c>
      <c r="L264" s="1">
        <f>IF(OR(B264=0,B264=""),0,IF(COUNTIFS(Items!$E:$E,J264,Items!$F:$F,K264)+COUNTIFS(Items!$J:$J,J264,Items!$K:$K,K264)+COUNTIFS(Items!$O:$O,J264,Items!$P:$P,K264)=1,0,1))</f>
        <v>0</v>
      </c>
      <c r="M264" s="14">
        <v>19400</v>
      </c>
      <c r="N264" s="14">
        <v>0</v>
      </c>
      <c r="T264" s="10" t="str">
        <f>IF(RepPF!$L$4=Lists!$E$2,Lists!$E$2,IF(RepPF!$L$4&lt;&gt;"",IF($C264=RepPF!$L$4,RepPF!$L$4,0),Lists!$E$2))</f>
        <v>Все объекты</v>
      </c>
    </row>
    <row r="265" spans="2:20" x14ac:dyDescent="0.25">
      <c r="B265" s="7">
        <v>45492</v>
      </c>
      <c r="C265" s="1" t="s">
        <v>195</v>
      </c>
      <c r="J265" s="1" t="s">
        <v>44</v>
      </c>
      <c r="K265" s="1" t="s">
        <v>80</v>
      </c>
      <c r="L265" s="1">
        <f>IF(OR(B265=0,B265=""),0,IF(COUNTIFS(Items!$E:$E,J265,Items!$F:$F,K265)+COUNTIFS(Items!$J:$J,J265,Items!$K:$K,K265)+COUNTIFS(Items!$O:$O,J265,Items!$P:$P,K265)=1,0,1))</f>
        <v>0</v>
      </c>
      <c r="M265" s="14">
        <v>35670</v>
      </c>
      <c r="N265" s="14">
        <v>0</v>
      </c>
      <c r="T265" s="10" t="str">
        <f>IF(RepPF!$L$4=Lists!$E$2,Lists!$E$2,IF(RepPF!$L$4&lt;&gt;"",IF($C265=RepPF!$L$4,RepPF!$L$4,0),Lists!$E$2))</f>
        <v>Все объекты</v>
      </c>
    </row>
    <row r="266" spans="2:20" x14ac:dyDescent="0.25">
      <c r="B266" s="7">
        <v>45495</v>
      </c>
      <c r="C266" s="1" t="s">
        <v>194</v>
      </c>
      <c r="J266" s="1" t="s">
        <v>44</v>
      </c>
      <c r="K266" s="1" t="s">
        <v>72</v>
      </c>
      <c r="L266" s="1">
        <f>IF(OR(B266=0,B266=""),0,IF(COUNTIFS(Items!$E:$E,J266,Items!$F:$F,K266)+COUNTIFS(Items!$J:$J,J266,Items!$K:$K,K266)+COUNTIFS(Items!$O:$O,J266,Items!$P:$P,K266)=1,0,1))</f>
        <v>0</v>
      </c>
      <c r="M266" s="14">
        <v>7050</v>
      </c>
      <c r="N266" s="14">
        <v>0</v>
      </c>
      <c r="T266" s="10" t="str">
        <f>IF(RepPF!$L$4=Lists!$E$2,Lists!$E$2,IF(RepPF!$L$4&lt;&gt;"",IF($C266=RepPF!$L$4,RepPF!$L$4,0),Lists!$E$2))</f>
        <v>Все объекты</v>
      </c>
    </row>
    <row r="267" spans="2:20" x14ac:dyDescent="0.25">
      <c r="B267" s="7">
        <v>45495</v>
      </c>
      <c r="C267" s="1" t="s">
        <v>194</v>
      </c>
      <c r="J267" s="1" t="s">
        <v>44</v>
      </c>
      <c r="K267" s="1" t="s">
        <v>82</v>
      </c>
      <c r="L267" s="1">
        <f>IF(OR(B267=0,B267=""),0,IF(COUNTIFS(Items!$E:$E,J267,Items!$F:$F,K267)+COUNTIFS(Items!$J:$J,J267,Items!$K:$K,K267)+COUNTIFS(Items!$O:$O,J267,Items!$P:$P,K267)=1,0,1))</f>
        <v>0</v>
      </c>
      <c r="M267" s="14">
        <v>23500</v>
      </c>
      <c r="N267" s="14">
        <v>0</v>
      </c>
      <c r="T267" s="10" t="str">
        <f>IF(RepPF!$L$4=Lists!$E$2,Lists!$E$2,IF(RepPF!$L$4&lt;&gt;"",IF($C267=RepPF!$L$4,RepPF!$L$4,0),Lists!$E$2))</f>
        <v>Все объекты</v>
      </c>
    </row>
    <row r="268" spans="2:20" x14ac:dyDescent="0.25">
      <c r="B268" s="7">
        <v>45495</v>
      </c>
      <c r="C268" s="1" t="s">
        <v>195</v>
      </c>
      <c r="J268" s="1" t="s">
        <v>44</v>
      </c>
      <c r="K268" s="1" t="s">
        <v>83</v>
      </c>
      <c r="L268" s="1">
        <f>IF(OR(B268=0,B268=""),0,IF(COUNTIFS(Items!$E:$E,J268,Items!$F:$F,K268)+COUNTIFS(Items!$J:$J,J268,Items!$K:$K,K268)+COUNTIFS(Items!$O:$O,J268,Items!$P:$P,K268)=1,0,1))</f>
        <v>0</v>
      </c>
      <c r="M268" s="14">
        <v>107367.75</v>
      </c>
      <c r="N268" s="14">
        <v>0</v>
      </c>
      <c r="T268" s="10" t="str">
        <f>IF(RepPF!$L$4=Lists!$E$2,Lists!$E$2,IF(RepPF!$L$4&lt;&gt;"",IF($C268=RepPF!$L$4,RepPF!$L$4,0),Lists!$E$2))</f>
        <v>Все объекты</v>
      </c>
    </row>
    <row r="269" spans="2:20" x14ac:dyDescent="0.25">
      <c r="B269" s="7">
        <v>45495</v>
      </c>
      <c r="C269" s="1" t="s">
        <v>194</v>
      </c>
      <c r="J269" s="1" t="s">
        <v>44</v>
      </c>
      <c r="K269" s="1" t="s">
        <v>113</v>
      </c>
      <c r="L269" s="1">
        <f>IF(OR(B269=0,B269=""),0,IF(COUNTIFS(Items!$E:$E,J269,Items!$F:$F,K269)+COUNTIFS(Items!$J:$J,J269,Items!$K:$K,K269)+COUNTIFS(Items!$O:$O,J269,Items!$P:$P,K269)=1,0,1))</f>
        <v>0</v>
      </c>
      <c r="M269" s="14">
        <v>48635.799999999996</v>
      </c>
      <c r="N269" s="14">
        <v>0</v>
      </c>
      <c r="T269" s="10" t="str">
        <f>IF(RepPF!$L$4=Lists!$E$2,Lists!$E$2,IF(RepPF!$L$4&lt;&gt;"",IF($C269=RepPF!$L$4,RepPF!$L$4,0),Lists!$E$2))</f>
        <v>Все объекты</v>
      </c>
    </row>
    <row r="270" spans="2:20" x14ac:dyDescent="0.25">
      <c r="B270" s="7">
        <v>45496</v>
      </c>
      <c r="C270" s="1" t="s">
        <v>194</v>
      </c>
      <c r="J270" s="1" t="s">
        <v>44</v>
      </c>
      <c r="K270" s="1" t="s">
        <v>78</v>
      </c>
      <c r="L270" s="1">
        <f>IF(OR(B270=0,B270=""),0,IF(COUNTIFS(Items!$E:$E,J270,Items!$F:$F,K270)+COUNTIFS(Items!$J:$J,J270,Items!$K:$K,K270)+COUNTIFS(Items!$O:$O,J270,Items!$P:$P,K270)=1,0,1))</f>
        <v>0</v>
      </c>
      <c r="M270" s="14">
        <v>108682.8</v>
      </c>
      <c r="N270" s="14">
        <v>0</v>
      </c>
      <c r="T270" s="10" t="str">
        <f>IF(RepPF!$L$4=Lists!$E$2,Lists!$E$2,IF(RepPF!$L$4&lt;&gt;"",IF($C270=RepPF!$L$4,RepPF!$L$4,0),Lists!$E$2))</f>
        <v>Все объекты</v>
      </c>
    </row>
    <row r="271" spans="2:20" x14ac:dyDescent="0.25">
      <c r="B271" s="7">
        <v>45496</v>
      </c>
      <c r="C271" s="1" t="s">
        <v>195</v>
      </c>
      <c r="J271" s="1" t="s">
        <v>44</v>
      </c>
      <c r="K271" s="1" t="s">
        <v>80</v>
      </c>
      <c r="L271" s="1">
        <f>IF(OR(B271=0,B271=""),0,IF(COUNTIFS(Items!$E:$E,J271,Items!$F:$F,K271)+COUNTIFS(Items!$J:$J,J271,Items!$K:$K,K271)+COUNTIFS(Items!$O:$O,J271,Items!$P:$P,K271)=1,0,1))</f>
        <v>0</v>
      </c>
      <c r="M271" s="14">
        <v>190397.94</v>
      </c>
      <c r="N271" s="14">
        <v>0</v>
      </c>
      <c r="T271" s="10" t="str">
        <f>IF(RepPF!$L$4=Lists!$E$2,Lists!$E$2,IF(RepPF!$L$4&lt;&gt;"",IF($C271=RepPF!$L$4,RepPF!$L$4,0),Lists!$E$2))</f>
        <v>Все объекты</v>
      </c>
    </row>
    <row r="272" spans="2:20" x14ac:dyDescent="0.25">
      <c r="B272" s="7">
        <v>45496</v>
      </c>
      <c r="C272" s="1" t="s">
        <v>195</v>
      </c>
      <c r="J272" s="1" t="s">
        <v>44</v>
      </c>
      <c r="K272" s="1" t="s">
        <v>92</v>
      </c>
      <c r="L272" s="1">
        <f>IF(OR(B272=0,B272=""),0,IF(COUNTIFS(Items!$E:$E,J272,Items!$F:$F,K272)+COUNTIFS(Items!$J:$J,J272,Items!$K:$K,K272)+COUNTIFS(Items!$O:$O,J272,Items!$P:$P,K272)=1,0,1))</f>
        <v>0</v>
      </c>
      <c r="M272" s="14">
        <v>28200</v>
      </c>
      <c r="N272" s="14">
        <v>0</v>
      </c>
      <c r="T272" s="10" t="str">
        <f>IF(RepPF!$L$4=Lists!$E$2,Lists!$E$2,IF(RepPF!$L$4&lt;&gt;"",IF($C272=RepPF!$L$4,RepPF!$L$4,0),Lists!$E$2))</f>
        <v>Все объекты</v>
      </c>
    </row>
    <row r="273" spans="2:20" x14ac:dyDescent="0.25">
      <c r="B273" s="7">
        <v>45496</v>
      </c>
      <c r="C273" s="1" t="s">
        <v>195</v>
      </c>
      <c r="J273" s="1" t="s">
        <v>44</v>
      </c>
      <c r="K273" s="1" t="s">
        <v>113</v>
      </c>
      <c r="L273" s="1">
        <f>IF(OR(B273=0,B273=""),0,IF(COUNTIFS(Items!$E:$E,J273,Items!$F:$F,K273)+COUNTIFS(Items!$J:$J,J273,Items!$K:$K,K273)+COUNTIFS(Items!$O:$O,J273,Items!$P:$P,K273)=1,0,1))</f>
        <v>0</v>
      </c>
      <c r="M273" s="14">
        <v>7497</v>
      </c>
      <c r="N273" s="14">
        <v>0</v>
      </c>
      <c r="T273" s="10" t="str">
        <f>IF(RepPF!$L$4=Lists!$E$2,Lists!$E$2,IF(RepPF!$L$4&lt;&gt;"",IF($C273=RepPF!$L$4,RepPF!$L$4,0),Lists!$E$2))</f>
        <v>Все объекты</v>
      </c>
    </row>
    <row r="274" spans="2:20" x14ac:dyDescent="0.25">
      <c r="B274" s="7">
        <v>45496</v>
      </c>
      <c r="C274" s="1" t="s">
        <v>195</v>
      </c>
      <c r="J274" s="1" t="s">
        <v>44</v>
      </c>
      <c r="K274" s="1" t="s">
        <v>80</v>
      </c>
      <c r="L274" s="1">
        <f>IF(OR(B274=0,B274=""),0,IF(COUNTIFS(Items!$E:$E,J274,Items!$F:$F,K274)+COUNTIFS(Items!$J:$J,J274,Items!$K:$K,K274)+COUNTIFS(Items!$O:$O,J274,Items!$P:$P,K274)=1,0,1))</f>
        <v>0</v>
      </c>
      <c r="M274" s="14">
        <v>65911.5</v>
      </c>
      <c r="N274" s="14">
        <v>0</v>
      </c>
      <c r="T274" s="10" t="str">
        <f>IF(RepPF!$L$4=Lists!$E$2,Lists!$E$2,IF(RepPF!$L$4&lt;&gt;"",IF($C274=RepPF!$L$4,RepPF!$L$4,0),Lists!$E$2))</f>
        <v>Все объекты</v>
      </c>
    </row>
    <row r="275" spans="2:20" x14ac:dyDescent="0.25">
      <c r="B275" s="7">
        <v>45496</v>
      </c>
      <c r="C275" s="1" t="s">
        <v>195</v>
      </c>
      <c r="J275" s="1" t="s">
        <v>44</v>
      </c>
      <c r="K275" s="1" t="s">
        <v>76</v>
      </c>
      <c r="L275" s="1">
        <f>IF(OR(B275=0,B275=""),0,IF(COUNTIFS(Items!$E:$E,J275,Items!$F:$F,K275)+COUNTIFS(Items!$J:$J,J275,Items!$K:$K,K275)+COUNTIFS(Items!$O:$O,J275,Items!$P:$P,K275)=1,0,1))</f>
        <v>0</v>
      </c>
      <c r="M275" s="14">
        <v>4378.8</v>
      </c>
      <c r="N275" s="14">
        <v>0</v>
      </c>
      <c r="T275" s="10" t="str">
        <f>IF(RepPF!$L$4=Lists!$E$2,Lists!$E$2,IF(RepPF!$L$4&lt;&gt;"",IF($C275=RepPF!$L$4,RepPF!$L$4,0),Lists!$E$2))</f>
        <v>Все объекты</v>
      </c>
    </row>
    <row r="276" spans="2:20" x14ac:dyDescent="0.25">
      <c r="B276" s="7">
        <v>45496</v>
      </c>
      <c r="C276" s="1" t="s">
        <v>195</v>
      </c>
      <c r="J276" s="1" t="s">
        <v>44</v>
      </c>
      <c r="K276" s="1" t="s">
        <v>76</v>
      </c>
      <c r="L276" s="1">
        <f>IF(OR(B276=0,B276=""),0,IF(COUNTIFS(Items!$E:$E,J276,Items!$F:$F,K276)+COUNTIFS(Items!$J:$J,J276,Items!$K:$K,K276)+COUNTIFS(Items!$O:$O,J276,Items!$P:$P,K276)=1,0,1))</f>
        <v>0</v>
      </c>
      <c r="M276" s="14">
        <v>3268.3799999999997</v>
      </c>
      <c r="N276" s="14">
        <v>0</v>
      </c>
      <c r="T276" s="10" t="str">
        <f>IF(RepPF!$L$4=Lists!$E$2,Lists!$E$2,IF(RepPF!$L$4&lt;&gt;"",IF($C276=RepPF!$L$4,RepPF!$L$4,0),Lists!$E$2))</f>
        <v>Все объекты</v>
      </c>
    </row>
    <row r="277" spans="2:20" x14ac:dyDescent="0.25">
      <c r="B277" s="7">
        <v>45496</v>
      </c>
      <c r="C277" s="1" t="s">
        <v>195</v>
      </c>
      <c r="J277" s="1" t="s">
        <v>44</v>
      </c>
      <c r="K277" s="1" t="s">
        <v>76</v>
      </c>
      <c r="L277" s="1">
        <f>IF(OR(B277=0,B277=""),0,IF(COUNTIFS(Items!$E:$E,J277,Items!$F:$F,K277)+COUNTIFS(Items!$J:$J,J277,Items!$K:$K,K277)+COUNTIFS(Items!$O:$O,J277,Items!$P:$P,K277)=1,0,1))</f>
        <v>0</v>
      </c>
      <c r="M277" s="14">
        <v>6368.5</v>
      </c>
      <c r="N277" s="14">
        <v>0</v>
      </c>
      <c r="T277" s="10" t="str">
        <f>IF(RepPF!$L$4=Lists!$E$2,Lists!$E$2,IF(RepPF!$L$4&lt;&gt;"",IF($C277=RepPF!$L$4,RepPF!$L$4,0),Lists!$E$2))</f>
        <v>Все объекты</v>
      </c>
    </row>
    <row r="278" spans="2:20" x14ac:dyDescent="0.25">
      <c r="B278" s="7">
        <v>45497</v>
      </c>
      <c r="C278" s="1" t="s">
        <v>194</v>
      </c>
      <c r="J278" s="1" t="s">
        <v>44</v>
      </c>
      <c r="K278" s="1" t="s">
        <v>82</v>
      </c>
      <c r="L278" s="1">
        <f>IF(OR(B278=0,B278=""),0,IF(COUNTIFS(Items!$E:$E,J278,Items!$F:$F,K278)+COUNTIFS(Items!$J:$J,J278,Items!$K:$K,K278)+COUNTIFS(Items!$O:$O,J278,Items!$P:$P,K278)=1,0,1))</f>
        <v>0</v>
      </c>
      <c r="M278" s="14">
        <v>17850</v>
      </c>
      <c r="N278" s="14">
        <v>0</v>
      </c>
      <c r="T278" s="10" t="str">
        <f>IF(RepPF!$L$4=Lists!$E$2,Lists!$E$2,IF(RepPF!$L$4&lt;&gt;"",IF($C278=RepPF!$L$4,RepPF!$L$4,0),Lists!$E$2))</f>
        <v>Все объекты</v>
      </c>
    </row>
    <row r="279" spans="2:20" x14ac:dyDescent="0.25">
      <c r="B279" s="7">
        <v>45499</v>
      </c>
      <c r="C279" s="1" t="s">
        <v>194</v>
      </c>
      <c r="J279" s="1" t="s">
        <v>110</v>
      </c>
      <c r="K279" s="1" t="s">
        <v>23</v>
      </c>
      <c r="L279" s="1">
        <f>IF(OR(B279=0,B279=""),0,IF(COUNTIFS(Items!$E:$E,J279,Items!$F:$F,K279)+COUNTIFS(Items!$J:$J,J279,Items!$K:$K,K279)+COUNTIFS(Items!$O:$O,J279,Items!$P:$P,K279)=1,0,1))</f>
        <v>0</v>
      </c>
      <c r="M279" s="14">
        <v>1279.43</v>
      </c>
      <c r="N279" s="14">
        <v>0</v>
      </c>
      <c r="T279" s="10" t="str">
        <f>IF(RepPF!$L$4=Lists!$E$2,Lists!$E$2,IF(RepPF!$L$4&lt;&gt;"",IF($C279=RepPF!$L$4,RepPF!$L$4,0),Lists!$E$2))</f>
        <v>Все объекты</v>
      </c>
    </row>
    <row r="280" spans="2:20" x14ac:dyDescent="0.25">
      <c r="B280" s="7">
        <v>45502</v>
      </c>
      <c r="C280" s="1" t="s">
        <v>195</v>
      </c>
      <c r="J280" s="1" t="s">
        <v>44</v>
      </c>
      <c r="K280" s="1" t="s">
        <v>79</v>
      </c>
      <c r="L280" s="1">
        <f>IF(OR(B280=0,B280=""),0,IF(COUNTIFS(Items!$E:$E,J280,Items!$F:$F,K280)+COUNTIFS(Items!$J:$J,J280,Items!$K:$K,K280)+COUNTIFS(Items!$O:$O,J280,Items!$P:$P,K280)=1,0,1))</f>
        <v>0</v>
      </c>
      <c r="M280" s="14">
        <v>252027</v>
      </c>
      <c r="N280" s="14">
        <v>0</v>
      </c>
      <c r="T280" s="10" t="str">
        <f>IF(RepPF!$L$4=Lists!$E$2,Lists!$E$2,IF(RepPF!$L$4&lt;&gt;"",IF($C280=RepPF!$L$4,RepPF!$L$4,0),Lists!$E$2))</f>
        <v>Все объекты</v>
      </c>
    </row>
    <row r="281" spans="2:20" x14ac:dyDescent="0.25">
      <c r="B281" s="7">
        <v>45502</v>
      </c>
      <c r="C281" s="1" t="s">
        <v>194</v>
      </c>
      <c r="J281" s="1" t="s">
        <v>44</v>
      </c>
      <c r="K281" s="1" t="s">
        <v>113</v>
      </c>
      <c r="L281" s="1">
        <f>IF(OR(B281=0,B281=""),0,IF(COUNTIFS(Items!$E:$E,J281,Items!$F:$F,K281)+COUNTIFS(Items!$J:$J,J281,Items!$K:$K,K281)+COUNTIFS(Items!$O:$O,J281,Items!$P:$P,K281)=1,0,1))</f>
        <v>0</v>
      </c>
      <c r="M281" s="14">
        <v>29821.5</v>
      </c>
      <c r="N281" s="14">
        <v>0</v>
      </c>
      <c r="T281" s="10" t="str">
        <f>IF(RepPF!$L$4=Lists!$E$2,Lists!$E$2,IF(RepPF!$L$4&lt;&gt;"",IF($C281=RepPF!$L$4,RepPF!$L$4,0),Lists!$E$2))</f>
        <v>Все объекты</v>
      </c>
    </row>
    <row r="282" spans="2:20" x14ac:dyDescent="0.25">
      <c r="B282" s="7">
        <v>45503</v>
      </c>
      <c r="C282" s="1" t="s">
        <v>195</v>
      </c>
      <c r="J282" s="1" t="s">
        <v>44</v>
      </c>
      <c r="K282" s="1" t="s">
        <v>81</v>
      </c>
      <c r="L282" s="1">
        <f>IF(OR(B282=0,B282=""),0,IF(COUNTIFS(Items!$E:$E,J282,Items!$F:$F,K282)+COUNTIFS(Items!$J:$J,J282,Items!$K:$K,K282)+COUNTIFS(Items!$O:$O,J282,Items!$P:$P,K282)=1,0,1))</f>
        <v>0</v>
      </c>
      <c r="M282" s="14">
        <v>72643.199999999997</v>
      </c>
      <c r="N282" s="14">
        <v>0</v>
      </c>
      <c r="T282" s="10" t="str">
        <f>IF(RepPF!$L$4=Lists!$E$2,Lists!$E$2,IF(RepPF!$L$4&lt;&gt;"",IF($C282=RepPF!$L$4,RepPF!$L$4,0),Lists!$E$2))</f>
        <v>Все объекты</v>
      </c>
    </row>
    <row r="283" spans="2:20" x14ac:dyDescent="0.25">
      <c r="B283" s="7">
        <v>45503</v>
      </c>
      <c r="C283" s="1" t="s">
        <v>195</v>
      </c>
      <c r="J283" s="1" t="s">
        <v>44</v>
      </c>
      <c r="K283" s="1" t="s">
        <v>76</v>
      </c>
      <c r="L283" s="1">
        <f>IF(OR(B283=0,B283=""),0,IF(COUNTIFS(Items!$E:$E,J283,Items!$F:$F,K283)+COUNTIFS(Items!$J:$J,J283,Items!$K:$K,K283)+COUNTIFS(Items!$O:$O,J283,Items!$P:$P,K283)=1,0,1))</f>
        <v>0</v>
      </c>
      <c r="M283" s="14">
        <v>24597.3</v>
      </c>
      <c r="N283" s="14">
        <v>0</v>
      </c>
      <c r="T283" s="10" t="str">
        <f>IF(RepPF!$L$4=Lists!$E$2,Lists!$E$2,IF(RepPF!$L$4&lt;&gt;"",IF($C283=RepPF!$L$4,RepPF!$L$4,0),Lists!$E$2))</f>
        <v>Все объекты</v>
      </c>
    </row>
    <row r="284" spans="2:20" x14ac:dyDescent="0.25">
      <c r="B284" s="7">
        <v>45503</v>
      </c>
      <c r="C284" s="1" t="s">
        <v>195</v>
      </c>
      <c r="J284" s="1" t="s">
        <v>44</v>
      </c>
      <c r="K284" s="1" t="s">
        <v>81</v>
      </c>
      <c r="L284" s="1">
        <f>IF(OR(B284=0,B284=""),0,IF(COUNTIFS(Items!$E:$E,J284,Items!$F:$F,K284)+COUNTIFS(Items!$J:$J,J284,Items!$K:$K,K284)+COUNTIFS(Items!$O:$O,J284,Items!$P:$P,K284)=1,0,1))</f>
        <v>0</v>
      </c>
      <c r="M284" s="14">
        <v>40099.799999999996</v>
      </c>
      <c r="N284" s="14">
        <v>0</v>
      </c>
      <c r="T284" s="10" t="str">
        <f>IF(RepPF!$L$4=Lists!$E$2,Lists!$E$2,IF(RepPF!$L$4&lt;&gt;"",IF($C284=RepPF!$L$4,RepPF!$L$4,0),Lists!$E$2))</f>
        <v>Все объекты</v>
      </c>
    </row>
    <row r="285" spans="2:20" x14ac:dyDescent="0.25">
      <c r="B285" s="7">
        <v>45503</v>
      </c>
      <c r="C285" s="1" t="s">
        <v>195</v>
      </c>
      <c r="J285" s="1" t="s">
        <v>44</v>
      </c>
      <c r="K285" s="1" t="s">
        <v>69</v>
      </c>
      <c r="L285" s="1">
        <f>IF(OR(B285=0,B285=""),0,IF(COUNTIFS(Items!$E:$E,J285,Items!$F:$F,K285)+COUNTIFS(Items!$J:$J,J285,Items!$K:$K,K285)+COUNTIFS(Items!$O:$O,J285,Items!$P:$P,K285)=1,0,1))</f>
        <v>0</v>
      </c>
      <c r="M285" s="14">
        <v>6027</v>
      </c>
      <c r="N285" s="14">
        <v>0</v>
      </c>
      <c r="T285" s="10" t="str">
        <f>IF(RepPF!$L$4=Lists!$E$2,Lists!$E$2,IF(RepPF!$L$4&lt;&gt;"",IF($C285=RepPF!$L$4,RepPF!$L$4,0),Lists!$E$2))</f>
        <v>Все объекты</v>
      </c>
    </row>
    <row r="286" spans="2:20" x14ac:dyDescent="0.25">
      <c r="B286" s="7">
        <v>45506</v>
      </c>
      <c r="C286" s="1" t="s">
        <v>195</v>
      </c>
      <c r="J286" s="1" t="s">
        <v>44</v>
      </c>
      <c r="K286" s="1" t="s">
        <v>69</v>
      </c>
      <c r="L286" s="1">
        <f>IF(OR(B286=0,B286=""),0,IF(COUNTIFS(Items!$E:$E,J286,Items!$F:$F,K286)+COUNTIFS(Items!$J:$J,J286,Items!$K:$K,K286)+COUNTIFS(Items!$O:$O,J286,Items!$P:$P,K286)=1,0,1))</f>
        <v>0</v>
      </c>
      <c r="M286" s="14">
        <v>3525</v>
      </c>
      <c r="N286" s="14">
        <v>0</v>
      </c>
      <c r="T286" s="10" t="str">
        <f>IF(RepPF!$L$4=Lists!$E$2,Lists!$E$2,IF(RepPF!$L$4&lt;&gt;"",IF($C286=RepPF!$L$4,RepPF!$L$4,0),Lists!$E$2))</f>
        <v>Все объекты</v>
      </c>
    </row>
    <row r="287" spans="2:20" x14ac:dyDescent="0.25">
      <c r="B287" s="7">
        <v>45506</v>
      </c>
      <c r="C287" s="1" t="s">
        <v>194</v>
      </c>
      <c r="J287" s="1" t="s">
        <v>44</v>
      </c>
      <c r="K287" s="1" t="s">
        <v>113</v>
      </c>
      <c r="L287" s="1">
        <f>IF(OR(B287=0,B287=""),0,IF(COUNTIFS(Items!$E:$E,J287,Items!$F:$F,K287)+COUNTIFS(Items!$J:$J,J287,Items!$K:$K,K287)+COUNTIFS(Items!$O:$O,J287,Items!$P:$P,K287)=1,0,1))</f>
        <v>0</v>
      </c>
      <c r="M287" s="14">
        <v>28905</v>
      </c>
      <c r="N287" s="14">
        <v>0</v>
      </c>
      <c r="T287" s="10" t="str">
        <f>IF(RepPF!$L$4=Lists!$E$2,Lists!$E$2,IF(RepPF!$L$4&lt;&gt;"",IF($C287=RepPF!$L$4,RepPF!$L$4,0),Lists!$E$2))</f>
        <v>Все объекты</v>
      </c>
    </row>
    <row r="288" spans="2:20" x14ac:dyDescent="0.25">
      <c r="B288" s="7">
        <v>45506</v>
      </c>
      <c r="C288" s="1" t="s">
        <v>194</v>
      </c>
      <c r="J288" s="1" t="s">
        <v>44</v>
      </c>
      <c r="K288" s="1" t="s">
        <v>66</v>
      </c>
      <c r="L288" s="1">
        <f>IF(OR(B288=0,B288=""),0,IF(COUNTIFS(Items!$E:$E,J288,Items!$F:$F,K288)+COUNTIFS(Items!$J:$J,J288,Items!$K:$K,K288)+COUNTIFS(Items!$O:$O,J288,Items!$P:$P,K288)=1,0,1))</f>
        <v>0</v>
      </c>
      <c r="M288" s="14">
        <v>13685</v>
      </c>
      <c r="N288" s="14">
        <v>0</v>
      </c>
      <c r="T288" s="10" t="str">
        <f>IF(RepPF!$L$4=Lists!$E$2,Lists!$E$2,IF(RepPF!$L$4&lt;&gt;"",IF($C288=RepPF!$L$4,RepPF!$L$4,0),Lists!$E$2))</f>
        <v>Все объекты</v>
      </c>
    </row>
    <row r="289" spans="2:20" x14ac:dyDescent="0.25">
      <c r="B289" s="7">
        <v>45509</v>
      </c>
      <c r="C289" s="1" t="s">
        <v>195</v>
      </c>
      <c r="J289" s="1" t="s">
        <v>44</v>
      </c>
      <c r="K289" s="1" t="s">
        <v>80</v>
      </c>
      <c r="L289" s="1">
        <f>IF(OR(B289=0,B289=""),0,IF(COUNTIFS(Items!$E:$E,J289,Items!$F:$F,K289)+COUNTIFS(Items!$J:$J,J289,Items!$K:$K,K289)+COUNTIFS(Items!$O:$O,J289,Items!$P:$P,K289)=1,0,1))</f>
        <v>0</v>
      </c>
      <c r="M289" s="14">
        <v>5047.88</v>
      </c>
      <c r="N289" s="14">
        <v>0</v>
      </c>
      <c r="T289" s="10" t="str">
        <f>IF(RepPF!$L$4=Lists!$E$2,Lists!$E$2,IF(RepPF!$L$4&lt;&gt;"",IF($C289=RepPF!$L$4,RepPF!$L$4,0),Lists!$E$2))</f>
        <v>Все объекты</v>
      </c>
    </row>
    <row r="290" spans="2:20" x14ac:dyDescent="0.25">
      <c r="B290" s="7">
        <v>45509</v>
      </c>
      <c r="C290" s="1" t="s">
        <v>195</v>
      </c>
      <c r="J290" s="1" t="s">
        <v>44</v>
      </c>
      <c r="K290" s="1" t="s">
        <v>76</v>
      </c>
      <c r="L290" s="1">
        <f>IF(OR(B290=0,B290=""),0,IF(COUNTIFS(Items!$E:$E,J290,Items!$F:$F,K290)+COUNTIFS(Items!$J:$J,J290,Items!$K:$K,K290)+COUNTIFS(Items!$O:$O,J290,Items!$P:$P,K290)=1,0,1))</f>
        <v>0</v>
      </c>
      <c r="M290" s="14">
        <v>14633.31</v>
      </c>
      <c r="N290" s="14">
        <v>0</v>
      </c>
      <c r="T290" s="10" t="str">
        <f>IF(RepPF!$L$4=Lists!$E$2,Lists!$E$2,IF(RepPF!$L$4&lt;&gt;"",IF($C290=RepPF!$L$4,RepPF!$L$4,0),Lists!$E$2))</f>
        <v>Все объекты</v>
      </c>
    </row>
    <row r="291" spans="2:20" x14ac:dyDescent="0.25">
      <c r="B291" s="7">
        <v>45509</v>
      </c>
      <c r="C291" s="1" t="s">
        <v>195</v>
      </c>
      <c r="J291" s="1" t="s">
        <v>44</v>
      </c>
      <c r="K291" s="1" t="s">
        <v>78</v>
      </c>
      <c r="L291" s="1">
        <f>IF(OR(B291=0,B291=""),0,IF(COUNTIFS(Items!$E:$E,J291,Items!$F:$F,K291)+COUNTIFS(Items!$J:$J,J291,Items!$K:$K,K291)+COUNTIFS(Items!$O:$O,J291,Items!$P:$P,K291)=1,0,1))</f>
        <v>0</v>
      </c>
      <c r="M291" s="14">
        <v>54630.45</v>
      </c>
      <c r="N291" s="14">
        <v>0</v>
      </c>
      <c r="T291" s="10" t="str">
        <f>IF(RepPF!$L$4=Lists!$E$2,Lists!$E$2,IF(RepPF!$L$4&lt;&gt;"",IF($C291=RepPF!$L$4,RepPF!$L$4,0),Lists!$E$2))</f>
        <v>Все объекты</v>
      </c>
    </row>
    <row r="292" spans="2:20" x14ac:dyDescent="0.25">
      <c r="B292" s="7">
        <v>45495</v>
      </c>
      <c r="C292" s="1" t="s">
        <v>195</v>
      </c>
      <c r="J292" s="1" t="s">
        <v>44</v>
      </c>
      <c r="K292" s="1" t="s">
        <v>81</v>
      </c>
      <c r="L292" s="1">
        <f>IF(OR(B292=0,B292=""),0,IF(COUNTIFS(Items!$E:$E,J292,Items!$F:$F,K292)+COUNTIFS(Items!$J:$J,J292,Items!$K:$K,K292)+COUNTIFS(Items!$O:$O,J292,Items!$P:$P,K292)=1,0,1))</f>
        <v>0</v>
      </c>
      <c r="M292" s="14">
        <v>2444</v>
      </c>
      <c r="N292" s="14">
        <v>0</v>
      </c>
      <c r="T292" s="10" t="str">
        <f>IF(RepPF!$L$4=Lists!$E$2,Lists!$E$2,IF(RepPF!$L$4&lt;&gt;"",IF($C292=RepPF!$L$4,RepPF!$L$4,0),Lists!$E$2))</f>
        <v>Все объекты</v>
      </c>
    </row>
    <row r="293" spans="2:20" x14ac:dyDescent="0.25">
      <c r="B293" s="7">
        <v>45495</v>
      </c>
      <c r="C293" s="1" t="s">
        <v>195</v>
      </c>
      <c r="J293" s="1" t="s">
        <v>44</v>
      </c>
      <c r="K293" s="1" t="s">
        <v>81</v>
      </c>
      <c r="L293" s="1">
        <f>IF(OR(B293=0,B293=""),0,IF(COUNTIFS(Items!$E:$E,J293,Items!$F:$F,K293)+COUNTIFS(Items!$J:$J,J293,Items!$K:$K,K293)+COUNTIFS(Items!$O:$O,J293,Items!$P:$P,K293)=1,0,1))</f>
        <v>0</v>
      </c>
      <c r="M293" s="14">
        <v>1544.62</v>
      </c>
      <c r="N293" s="14">
        <v>0</v>
      </c>
      <c r="T293" s="10" t="str">
        <f>IF(RepPF!$L$4=Lists!$E$2,Lists!$E$2,IF(RepPF!$L$4&lt;&gt;"",IF($C293=RepPF!$L$4,RepPF!$L$4,0),Lists!$E$2))</f>
        <v>Все объекты</v>
      </c>
    </row>
    <row r="294" spans="2:20" x14ac:dyDescent="0.25">
      <c r="B294" s="7">
        <v>45495</v>
      </c>
      <c r="C294" s="1" t="s">
        <v>194</v>
      </c>
      <c r="J294" s="1" t="s">
        <v>44</v>
      </c>
      <c r="K294" s="1" t="s">
        <v>92</v>
      </c>
      <c r="L294" s="1">
        <f>IF(OR(B294=0,B294=""),0,IF(COUNTIFS(Items!$E:$E,J294,Items!$F:$F,K294)+COUNTIFS(Items!$J:$J,J294,Items!$K:$K,K294)+COUNTIFS(Items!$O:$O,J294,Items!$P:$P,K294)=1,0,1))</f>
        <v>0</v>
      </c>
      <c r="M294" s="14">
        <v>4850</v>
      </c>
      <c r="N294" s="14">
        <v>0</v>
      </c>
      <c r="T294" s="10" t="str">
        <f>IF(RepPF!$L$4=Lists!$E$2,Lists!$E$2,IF(RepPF!$L$4&lt;&gt;"",IF($C294=RepPF!$L$4,RepPF!$L$4,0),Lists!$E$2))</f>
        <v>Все объекты</v>
      </c>
    </row>
    <row r="295" spans="2:20" x14ac:dyDescent="0.25">
      <c r="B295" s="7">
        <v>45497</v>
      </c>
      <c r="C295" s="1" t="s">
        <v>195</v>
      </c>
      <c r="J295" s="1" t="s">
        <v>44</v>
      </c>
      <c r="K295" s="1" t="s">
        <v>77</v>
      </c>
      <c r="L295" s="1">
        <f>IF(OR(B295=0,B295=""),0,IF(COUNTIFS(Items!$E:$E,J295,Items!$F:$F,K295)+COUNTIFS(Items!$J:$J,J295,Items!$K:$K,K295)+COUNTIFS(Items!$O:$O,J295,Items!$P:$P,K295)=1,0,1))</f>
        <v>0</v>
      </c>
      <c r="M295" s="14">
        <v>2460</v>
      </c>
      <c r="N295" s="14">
        <v>0</v>
      </c>
      <c r="T295" s="10" t="str">
        <f>IF(RepPF!$L$4=Lists!$E$2,Lists!$E$2,IF(RepPF!$L$4&lt;&gt;"",IF($C295=RepPF!$L$4,RepPF!$L$4,0),Lists!$E$2))</f>
        <v>Все объекты</v>
      </c>
    </row>
    <row r="296" spans="2:20" x14ac:dyDescent="0.25">
      <c r="B296" s="7">
        <v>45497</v>
      </c>
      <c r="C296" s="1" t="s">
        <v>195</v>
      </c>
      <c r="J296" s="1" t="s">
        <v>44</v>
      </c>
      <c r="K296" s="1" t="s">
        <v>76</v>
      </c>
      <c r="L296" s="1">
        <f>IF(OR(B296=0,B296=""),0,IF(COUNTIFS(Items!$E:$E,J296,Items!$F:$F,K296)+COUNTIFS(Items!$J:$J,J296,Items!$K:$K,K296)+COUNTIFS(Items!$O:$O,J296,Items!$P:$P,K296)=1,0,1))</f>
        <v>0</v>
      </c>
      <c r="M296" s="14">
        <v>1410</v>
      </c>
      <c r="N296" s="14">
        <v>0</v>
      </c>
      <c r="T296" s="10" t="str">
        <f>IF(RepPF!$L$4=Lists!$E$2,Lists!$E$2,IF(RepPF!$L$4&lt;&gt;"",IF($C296=RepPF!$L$4,RepPF!$L$4,0),Lists!$E$2))</f>
        <v>Все объекты</v>
      </c>
    </row>
    <row r="297" spans="2:20" x14ac:dyDescent="0.25">
      <c r="B297" s="7">
        <v>45505</v>
      </c>
      <c r="C297" s="1" t="s">
        <v>195</v>
      </c>
      <c r="J297" s="1" t="s">
        <v>44</v>
      </c>
      <c r="K297" s="1" t="s">
        <v>76</v>
      </c>
      <c r="L297" s="1">
        <f>IF(OR(B297=0,B297=""),0,IF(COUNTIFS(Items!$E:$E,J297,Items!$F:$F,K297)+COUNTIFS(Items!$J:$J,J297,Items!$K:$K,K297)+COUNTIFS(Items!$O:$O,J297,Items!$P:$P,K297)=1,0,1))</f>
        <v>0</v>
      </c>
      <c r="M297" s="14">
        <v>394.79999999999995</v>
      </c>
      <c r="N297" s="14">
        <v>0</v>
      </c>
      <c r="T297" s="10" t="str">
        <f>IF(RepPF!$L$4=Lists!$E$2,Lists!$E$2,IF(RepPF!$L$4&lt;&gt;"",IF($C297=RepPF!$L$4,RepPF!$L$4,0),Lists!$E$2))</f>
        <v>Все объекты</v>
      </c>
    </row>
    <row r="298" spans="2:20" x14ac:dyDescent="0.25">
      <c r="B298" s="7">
        <v>45507</v>
      </c>
      <c r="C298" s="1" t="s">
        <v>195</v>
      </c>
      <c r="J298" s="1" t="s">
        <v>44</v>
      </c>
      <c r="K298" s="1" t="s">
        <v>76</v>
      </c>
      <c r="L298" s="1">
        <f>IF(OR(B298=0,B298=""),0,IF(COUNTIFS(Items!$E:$E,J298,Items!$F:$F,K298)+COUNTIFS(Items!$J:$J,J298,Items!$K:$K,K298)+COUNTIFS(Items!$O:$O,J298,Items!$P:$P,K298)=1,0,1))</f>
        <v>0</v>
      </c>
      <c r="M298" s="14">
        <v>1314.95</v>
      </c>
      <c r="N298" s="14">
        <v>0</v>
      </c>
      <c r="T298" s="10" t="str">
        <f>IF(RepPF!$L$4=Lists!$E$2,Lists!$E$2,IF(RepPF!$L$4&lt;&gt;"",IF($C298=RepPF!$L$4,RepPF!$L$4,0),Lists!$E$2))</f>
        <v>Все объекты</v>
      </c>
    </row>
    <row r="299" spans="2:20" x14ac:dyDescent="0.25">
      <c r="B299" s="7">
        <v>45517</v>
      </c>
      <c r="C299" s="1" t="s">
        <v>195</v>
      </c>
      <c r="J299" s="1" t="s">
        <v>44</v>
      </c>
      <c r="K299" s="1" t="s">
        <v>76</v>
      </c>
      <c r="L299" s="1">
        <f>IF(OR(B299=0,B299=""),0,IF(COUNTIFS(Items!$E:$E,J299,Items!$F:$F,K299)+COUNTIFS(Items!$J:$J,J299,Items!$K:$K,K299)+COUNTIFS(Items!$O:$O,J299,Items!$P:$P,K299)=1,0,1))</f>
        <v>0</v>
      </c>
      <c r="M299" s="14">
        <v>1704.5421999999999</v>
      </c>
      <c r="N299" s="14">
        <v>0</v>
      </c>
      <c r="T299" s="10" t="str">
        <f>IF(RepPF!$L$4=Lists!$E$2,Lists!$E$2,IF(RepPF!$L$4&lt;&gt;"",IF($C299=RepPF!$L$4,RepPF!$L$4,0),Lists!$E$2))</f>
        <v>Все объекты</v>
      </c>
    </row>
    <row r="300" spans="2:20" x14ac:dyDescent="0.25">
      <c r="B300" s="7">
        <v>45518</v>
      </c>
      <c r="C300" s="1" t="s">
        <v>195</v>
      </c>
      <c r="J300" s="1" t="s">
        <v>44</v>
      </c>
      <c r="K300" s="1" t="s">
        <v>80</v>
      </c>
      <c r="L300" s="1">
        <f>IF(OR(B300=0,B300=""),0,IF(COUNTIFS(Items!$E:$E,J300,Items!$F:$F,K300)+COUNTIFS(Items!$J:$J,J300,Items!$K:$K,K300)+COUNTIFS(Items!$O:$O,J300,Items!$P:$P,K300)=1,0,1))</f>
        <v>0</v>
      </c>
      <c r="M300" s="14">
        <v>3321</v>
      </c>
      <c r="N300" s="14">
        <v>0</v>
      </c>
      <c r="T300" s="10" t="str">
        <f>IF(RepPF!$L$4=Lists!$E$2,Lists!$E$2,IF(RepPF!$L$4&lt;&gt;"",IF($C300=RepPF!$L$4,RepPF!$L$4,0),Lists!$E$2))</f>
        <v>Все объекты</v>
      </c>
    </row>
    <row r="301" spans="2:20" x14ac:dyDescent="0.25">
      <c r="B301" s="7">
        <v>45519</v>
      </c>
      <c r="C301" s="1" t="s">
        <v>195</v>
      </c>
      <c r="J301" s="1" t="s">
        <v>44</v>
      </c>
      <c r="K301" s="1" t="s">
        <v>77</v>
      </c>
      <c r="L301" s="1">
        <f>IF(OR(B301=0,B301=""),0,IF(COUNTIFS(Items!$E:$E,J301,Items!$F:$F,K301)+COUNTIFS(Items!$J:$J,J301,Items!$K:$K,K301)+COUNTIFS(Items!$O:$O,J301,Items!$P:$P,K301)=1,0,1))</f>
        <v>0</v>
      </c>
      <c r="M301" s="14">
        <v>676.8</v>
      </c>
      <c r="N301" s="14">
        <v>0</v>
      </c>
      <c r="T301" s="10" t="str">
        <f>IF(RepPF!$L$4=Lists!$E$2,Lists!$E$2,IF(RepPF!$L$4&lt;&gt;"",IF($C301=RepPF!$L$4,RepPF!$L$4,0),Lists!$E$2))</f>
        <v>Все объекты</v>
      </c>
    </row>
    <row r="302" spans="2:20" x14ac:dyDescent="0.25">
      <c r="B302" s="7">
        <v>45520</v>
      </c>
      <c r="C302" s="1" t="s">
        <v>195</v>
      </c>
      <c r="J302" s="1" t="s">
        <v>44</v>
      </c>
      <c r="K302" s="1" t="s">
        <v>77</v>
      </c>
      <c r="L302" s="1">
        <f>IF(OR(B302=0,B302=""),0,IF(COUNTIFS(Items!$E:$E,J302,Items!$F:$F,K302)+COUNTIFS(Items!$J:$J,J302,Items!$K:$K,K302)+COUNTIFS(Items!$O:$O,J302,Items!$P:$P,K302)=1,0,1))</f>
        <v>0</v>
      </c>
      <c r="M302" s="14">
        <v>507.59999999999997</v>
      </c>
      <c r="N302" s="14">
        <v>0</v>
      </c>
      <c r="T302" s="10" t="str">
        <f>IF(RepPF!$L$4=Lists!$E$2,Lists!$E$2,IF(RepPF!$L$4&lt;&gt;"",IF($C302=RepPF!$L$4,RepPF!$L$4,0),Lists!$E$2))</f>
        <v>Все объекты</v>
      </c>
    </row>
    <row r="303" spans="2:20" x14ac:dyDescent="0.25">
      <c r="B303" s="7">
        <v>45509</v>
      </c>
      <c r="C303" s="1" t="s">
        <v>195</v>
      </c>
      <c r="J303" s="1" t="s">
        <v>44</v>
      </c>
      <c r="K303" s="1" t="s">
        <v>113</v>
      </c>
      <c r="L303" s="1">
        <f>IF(OR(B303=0,B303=""),0,IF(COUNTIFS(Items!$E:$E,J303,Items!$F:$F,K303)+COUNTIFS(Items!$J:$J,J303,Items!$K:$K,K303)+COUNTIFS(Items!$O:$O,J303,Items!$P:$P,K303)=1,0,1))</f>
        <v>0</v>
      </c>
      <c r="M303" s="14">
        <v>13982.5</v>
      </c>
      <c r="N303" s="14">
        <v>0</v>
      </c>
      <c r="T303" s="10" t="str">
        <f>IF(RepPF!$L$4=Lists!$E$2,Lists!$E$2,IF(RepPF!$L$4&lt;&gt;"",IF($C303=RepPF!$L$4,RepPF!$L$4,0),Lists!$E$2))</f>
        <v>Все объекты</v>
      </c>
    </row>
    <row r="304" spans="2:20" x14ac:dyDescent="0.25">
      <c r="B304" s="7">
        <v>45509</v>
      </c>
      <c r="C304" s="1" t="s">
        <v>194</v>
      </c>
      <c r="J304" s="1" t="s">
        <v>44</v>
      </c>
      <c r="K304" s="1" t="s">
        <v>70</v>
      </c>
      <c r="L304" s="1">
        <f>IF(OR(B304=0,B304=""),0,IF(COUNTIFS(Items!$E:$E,J304,Items!$F:$F,K304)+COUNTIFS(Items!$J:$J,J304,Items!$K:$K,K304)+COUNTIFS(Items!$O:$O,J304,Items!$P:$P,K304)=1,0,1))</f>
        <v>0</v>
      </c>
      <c r="M304" s="14">
        <v>133132.5</v>
      </c>
      <c r="N304" s="14">
        <v>0</v>
      </c>
      <c r="T304" s="10" t="str">
        <f>IF(RepPF!$L$4=Lists!$E$2,Lists!$E$2,IF(RepPF!$L$4&lt;&gt;"",IF($C304=RepPF!$L$4,RepPF!$L$4,0),Lists!$E$2))</f>
        <v>Все объекты</v>
      </c>
    </row>
    <row r="305" spans="2:20" x14ac:dyDescent="0.25">
      <c r="B305" s="7">
        <v>45509</v>
      </c>
      <c r="C305" s="1" t="s">
        <v>194</v>
      </c>
      <c r="J305" s="1" t="s">
        <v>44</v>
      </c>
      <c r="K305" s="1" t="s">
        <v>113</v>
      </c>
      <c r="L305" s="1">
        <f>IF(OR(B305=0,B305=""),0,IF(COUNTIFS(Items!$E:$E,J305,Items!$F:$F,K305)+COUNTIFS(Items!$J:$J,J305,Items!$K:$K,K305)+COUNTIFS(Items!$O:$O,J305,Items!$P:$P,K305)=1,0,1))</f>
        <v>0</v>
      </c>
      <c r="M305" s="14">
        <v>94808.4</v>
      </c>
      <c r="N305" s="14">
        <v>0</v>
      </c>
      <c r="T305" s="10" t="str">
        <f>IF(RepPF!$L$4=Lists!$E$2,Lists!$E$2,IF(RepPF!$L$4&lt;&gt;"",IF($C305=RepPF!$L$4,RepPF!$L$4,0),Lists!$E$2))</f>
        <v>Все объекты</v>
      </c>
    </row>
    <row r="306" spans="2:20" x14ac:dyDescent="0.25">
      <c r="B306" s="7">
        <v>45509</v>
      </c>
      <c r="C306" s="1" t="s">
        <v>195</v>
      </c>
      <c r="J306" s="1" t="s">
        <v>44</v>
      </c>
      <c r="K306" s="1" t="s">
        <v>84</v>
      </c>
      <c r="L306" s="1">
        <f>IF(OR(B306=0,B306=""),0,IF(COUNTIFS(Items!$E:$E,J306,Items!$F:$F,K306)+COUNTIFS(Items!$J:$J,J306,Items!$K:$K,K306)+COUNTIFS(Items!$O:$O,J306,Items!$P:$P,K306)=1,0,1))</f>
        <v>0</v>
      </c>
      <c r="M306" s="14">
        <v>136770</v>
      </c>
      <c r="N306" s="14">
        <v>0</v>
      </c>
      <c r="T306" s="10" t="str">
        <f>IF(RepPF!$L$4=Lists!$E$2,Lists!$E$2,IF(RepPF!$L$4&lt;&gt;"",IF($C306=RepPF!$L$4,RepPF!$L$4,0),Lists!$E$2))</f>
        <v>Все объекты</v>
      </c>
    </row>
    <row r="307" spans="2:20" x14ac:dyDescent="0.25">
      <c r="B307" s="7">
        <v>45510</v>
      </c>
      <c r="C307" s="1" t="s">
        <v>195</v>
      </c>
      <c r="J307" s="1" t="s">
        <v>44</v>
      </c>
      <c r="K307" s="1" t="s">
        <v>69</v>
      </c>
      <c r="L307" s="1">
        <f>IF(OR(B307=0,B307=""),0,IF(COUNTIFS(Items!$E:$E,J307,Items!$F:$F,K307)+COUNTIFS(Items!$J:$J,J307,Items!$K:$K,K307)+COUNTIFS(Items!$O:$O,J307,Items!$P:$P,K307)=1,0,1))</f>
        <v>0</v>
      </c>
      <c r="M307" s="14">
        <v>1880</v>
      </c>
      <c r="N307" s="14">
        <v>0</v>
      </c>
      <c r="T307" s="10" t="str">
        <f>IF(RepPF!$L$4=Lists!$E$2,Lists!$E$2,IF(RepPF!$L$4&lt;&gt;"",IF($C307=RepPF!$L$4,RepPF!$L$4,0),Lists!$E$2))</f>
        <v>Все объекты</v>
      </c>
    </row>
    <row r="308" spans="2:20" x14ac:dyDescent="0.25">
      <c r="B308" s="7">
        <v>45511</v>
      </c>
      <c r="C308" s="1" t="s">
        <v>195</v>
      </c>
      <c r="J308" s="1" t="s">
        <v>44</v>
      </c>
      <c r="K308" s="1" t="s">
        <v>69</v>
      </c>
      <c r="L308" s="1">
        <f>IF(OR(B308=0,B308=""),0,IF(COUNTIFS(Items!$E:$E,J308,Items!$F:$F,K308)+COUNTIFS(Items!$J:$J,J308,Items!$K:$K,K308)+COUNTIFS(Items!$O:$O,J308,Items!$P:$P,K308)=1,0,1))</f>
        <v>0</v>
      </c>
      <c r="M308" s="14">
        <v>2391.9</v>
      </c>
      <c r="N308" s="14">
        <v>0</v>
      </c>
      <c r="T308" s="10" t="str">
        <f>IF(RepPF!$L$4=Lists!$E$2,Lists!$E$2,IF(RepPF!$L$4&lt;&gt;"",IF($C308=RepPF!$L$4,RepPF!$L$4,0),Lists!$E$2))</f>
        <v>Все объекты</v>
      </c>
    </row>
    <row r="309" spans="2:20" x14ac:dyDescent="0.25">
      <c r="B309" s="7">
        <v>45512</v>
      </c>
      <c r="C309" s="1" t="s">
        <v>196</v>
      </c>
      <c r="J309" s="1" t="s">
        <v>44</v>
      </c>
      <c r="K309" s="1" t="s">
        <v>99</v>
      </c>
      <c r="L309" s="1">
        <f>IF(OR(B309=0,B309=""),0,IF(COUNTIFS(Items!$E:$E,J309,Items!$F:$F,K309)+COUNTIFS(Items!$J:$J,J309,Items!$K:$K,K309)+COUNTIFS(Items!$O:$O,J309,Items!$P:$P,K309)=1,0,1))</f>
        <v>0</v>
      </c>
      <c r="M309" s="14">
        <v>442320</v>
      </c>
      <c r="N309" s="14">
        <v>0</v>
      </c>
      <c r="T309" s="10" t="str">
        <f>IF(RepPF!$L$4=Lists!$E$2,Lists!$E$2,IF(RepPF!$L$4&lt;&gt;"",IF($C309=RepPF!$L$4,RepPF!$L$4,0),Lists!$E$2))</f>
        <v>Все объекты</v>
      </c>
    </row>
    <row r="310" spans="2:20" x14ac:dyDescent="0.25">
      <c r="B310" s="7">
        <v>45512</v>
      </c>
      <c r="C310" s="1" t="s">
        <v>194</v>
      </c>
      <c r="J310" s="1" t="s">
        <v>44</v>
      </c>
      <c r="K310" s="1" t="s">
        <v>99</v>
      </c>
      <c r="L310" s="1">
        <f>IF(OR(B310=0,B310=""),0,IF(COUNTIFS(Items!$E:$E,J310,Items!$F:$F,K310)+COUNTIFS(Items!$J:$J,J310,Items!$K:$K,K310)+COUNTIFS(Items!$O:$O,J310,Items!$P:$P,K310)=1,0,1))</f>
        <v>0</v>
      </c>
      <c r="M310" s="14">
        <v>76875</v>
      </c>
      <c r="N310" s="14">
        <v>0</v>
      </c>
      <c r="T310" s="10" t="str">
        <f>IF(RepPF!$L$4=Lists!$E$2,Lists!$E$2,IF(RepPF!$L$4&lt;&gt;"",IF($C310=RepPF!$L$4,RepPF!$L$4,0),Lists!$E$2))</f>
        <v>Все объекты</v>
      </c>
    </row>
    <row r="311" spans="2:20" x14ac:dyDescent="0.25">
      <c r="B311" s="7">
        <v>45512</v>
      </c>
      <c r="C311" s="1" t="s">
        <v>195</v>
      </c>
      <c r="J311" s="1" t="s">
        <v>44</v>
      </c>
      <c r="K311" s="1" t="s">
        <v>99</v>
      </c>
      <c r="L311" s="1">
        <f>IF(OR(B311=0,B311=""),0,IF(COUNTIFS(Items!$E:$E,J311,Items!$F:$F,K311)+COUNTIFS(Items!$J:$J,J311,Items!$K:$K,K311)+COUNTIFS(Items!$O:$O,J311,Items!$P:$P,K311)=1,0,1))</f>
        <v>0</v>
      </c>
      <c r="M311" s="14">
        <v>88125</v>
      </c>
      <c r="N311" s="14">
        <v>0</v>
      </c>
      <c r="T311" s="10" t="str">
        <f>IF(RepPF!$L$4=Lists!$E$2,Lists!$E$2,IF(RepPF!$L$4&lt;&gt;"",IF($C311=RepPF!$L$4,RepPF!$L$4,0),Lists!$E$2))</f>
        <v>Все объекты</v>
      </c>
    </row>
    <row r="312" spans="2:20" x14ac:dyDescent="0.25">
      <c r="B312" s="7">
        <v>45512</v>
      </c>
      <c r="C312" s="1" t="s">
        <v>195</v>
      </c>
      <c r="J312" s="1" t="s">
        <v>44</v>
      </c>
      <c r="K312" s="1" t="s">
        <v>84</v>
      </c>
      <c r="L312" s="1">
        <f>IF(OR(B312=0,B312=""),0,IF(COUNTIFS(Items!$E:$E,J312,Items!$F:$F,K312)+COUNTIFS(Items!$J:$J,J312,Items!$K:$K,K312)+COUNTIFS(Items!$O:$O,J312,Items!$P:$P,K312)=1,0,1))</f>
        <v>0</v>
      </c>
      <c r="M312" s="14">
        <v>19386.559999999998</v>
      </c>
      <c r="N312" s="14">
        <v>0</v>
      </c>
      <c r="T312" s="10" t="str">
        <f>IF(RepPF!$L$4=Lists!$E$2,Lists!$E$2,IF(RepPF!$L$4&lt;&gt;"",IF($C312=RepPF!$L$4,RepPF!$L$4,0),Lists!$E$2))</f>
        <v>Все объекты</v>
      </c>
    </row>
    <row r="313" spans="2:20" x14ac:dyDescent="0.25">
      <c r="B313" s="7">
        <v>45512</v>
      </c>
      <c r="C313" s="1" t="s">
        <v>195</v>
      </c>
      <c r="J313" s="1" t="s">
        <v>44</v>
      </c>
      <c r="K313" s="1" t="s">
        <v>84</v>
      </c>
      <c r="L313" s="1">
        <f>IF(OR(B313=0,B313=""),0,IF(COUNTIFS(Items!$E:$E,J313,Items!$F:$F,K313)+COUNTIFS(Items!$J:$J,J313,Items!$K:$K,K313)+COUNTIFS(Items!$O:$O,J313,Items!$P:$P,K313)=1,0,1))</f>
        <v>0</v>
      </c>
      <c r="M313" s="14">
        <v>1607.6899999999998</v>
      </c>
      <c r="N313" s="14">
        <v>0</v>
      </c>
      <c r="T313" s="10" t="str">
        <f>IF(RepPF!$L$4=Lists!$E$2,Lists!$E$2,IF(RepPF!$L$4&lt;&gt;"",IF($C313=RepPF!$L$4,RepPF!$L$4,0),Lists!$E$2))</f>
        <v>Все объекты</v>
      </c>
    </row>
    <row r="314" spans="2:20" x14ac:dyDescent="0.25">
      <c r="B314" s="7">
        <v>45516</v>
      </c>
      <c r="C314" s="1" t="s">
        <v>195</v>
      </c>
      <c r="J314" s="1" t="s">
        <v>44</v>
      </c>
      <c r="K314" s="1" t="s">
        <v>78</v>
      </c>
      <c r="L314" s="1">
        <f>IF(OR(B314=0,B314=""),0,IF(COUNTIFS(Items!$E:$E,J314,Items!$F:$F,K314)+COUNTIFS(Items!$J:$J,J314,Items!$K:$K,K314)+COUNTIFS(Items!$O:$O,J314,Items!$P:$P,K314)=1,0,1))</f>
        <v>0</v>
      </c>
      <c r="M314" s="14">
        <v>362081.6</v>
      </c>
      <c r="N314" s="14">
        <v>0</v>
      </c>
      <c r="T314" s="10" t="str">
        <f>IF(RepPF!$L$4=Lists!$E$2,Lists!$E$2,IF(RepPF!$L$4&lt;&gt;"",IF($C314=RepPF!$L$4,RepPF!$L$4,0),Lists!$E$2))</f>
        <v>Все объекты</v>
      </c>
    </row>
    <row r="315" spans="2:20" x14ac:dyDescent="0.25">
      <c r="B315" s="7">
        <v>45516</v>
      </c>
      <c r="C315" s="1" t="s">
        <v>195</v>
      </c>
      <c r="J315" s="1" t="s">
        <v>44</v>
      </c>
      <c r="K315" s="1" t="s">
        <v>81</v>
      </c>
      <c r="L315" s="1">
        <f>IF(OR(B315=0,B315=""),0,IF(COUNTIFS(Items!$E:$E,J315,Items!$F:$F,K315)+COUNTIFS(Items!$J:$J,J315,Items!$K:$K,K315)+COUNTIFS(Items!$O:$O,J315,Items!$P:$P,K315)=1,0,1))</f>
        <v>0</v>
      </c>
      <c r="M315" s="14">
        <v>49009.35</v>
      </c>
      <c r="N315" s="14">
        <v>0</v>
      </c>
      <c r="T315" s="10" t="str">
        <f>IF(RepPF!$L$4=Lists!$E$2,Lists!$E$2,IF(RepPF!$L$4&lt;&gt;"",IF($C315=RepPF!$L$4,RepPF!$L$4,0),Lists!$E$2))</f>
        <v>Все объекты</v>
      </c>
    </row>
    <row r="316" spans="2:20" x14ac:dyDescent="0.25">
      <c r="B316" s="7">
        <v>45516</v>
      </c>
      <c r="C316" s="1" t="s">
        <v>194</v>
      </c>
      <c r="J316" s="1" t="s">
        <v>44</v>
      </c>
      <c r="K316" s="1" t="s">
        <v>65</v>
      </c>
      <c r="L316" s="1">
        <f>IF(OR(B316=0,B316=""),0,IF(COUNTIFS(Items!$E:$E,J316,Items!$F:$F,K316)+COUNTIFS(Items!$J:$J,J316,Items!$K:$K,K316)+COUNTIFS(Items!$O:$O,J316,Items!$P:$P,K316)=1,0,1))</f>
        <v>0</v>
      </c>
      <c r="M316" s="14">
        <v>27565.5</v>
      </c>
      <c r="N316" s="14">
        <v>0</v>
      </c>
      <c r="T316" s="10" t="str">
        <f>IF(RepPF!$L$4=Lists!$E$2,Lists!$E$2,IF(RepPF!$L$4&lt;&gt;"",IF($C316=RepPF!$L$4,RepPF!$L$4,0),Lists!$E$2))</f>
        <v>Все объекты</v>
      </c>
    </row>
    <row r="317" spans="2:20" x14ac:dyDescent="0.25">
      <c r="B317" s="7">
        <v>45516</v>
      </c>
      <c r="C317" s="1" t="s">
        <v>195</v>
      </c>
      <c r="J317" s="1" t="s">
        <v>44</v>
      </c>
      <c r="K317" s="1" t="s">
        <v>70</v>
      </c>
      <c r="L317" s="1">
        <f>IF(OR(B317=0,B317=""),0,IF(COUNTIFS(Items!$E:$E,J317,Items!$F:$F,K317)+COUNTIFS(Items!$J:$J,J317,Items!$K:$K,K317)+COUNTIFS(Items!$O:$O,J317,Items!$P:$P,K317)=1,0,1))</f>
        <v>0</v>
      </c>
      <c r="M317" s="14">
        <v>105162.5</v>
      </c>
      <c r="N317" s="14">
        <v>0</v>
      </c>
      <c r="T317" s="10" t="str">
        <f>IF(RepPF!$L$4=Lists!$E$2,Lists!$E$2,IF(RepPF!$L$4&lt;&gt;"",IF($C317=RepPF!$L$4,RepPF!$L$4,0),Lists!$E$2))</f>
        <v>Все объекты</v>
      </c>
    </row>
    <row r="318" spans="2:20" x14ac:dyDescent="0.25">
      <c r="B318" s="7">
        <v>45516</v>
      </c>
      <c r="C318" s="1" t="s">
        <v>194</v>
      </c>
      <c r="J318" s="1" t="s">
        <v>44</v>
      </c>
      <c r="K318" s="1" t="s">
        <v>70</v>
      </c>
      <c r="L318" s="1">
        <f>IF(OR(B318=0,B318=""),0,IF(COUNTIFS(Items!$E:$E,J318,Items!$F:$F,K318)+COUNTIFS(Items!$J:$J,J318,Items!$K:$K,K318)+COUNTIFS(Items!$O:$O,J318,Items!$P:$P,K318)=1,0,1))</f>
        <v>0</v>
      </c>
      <c r="M318" s="14">
        <v>23800</v>
      </c>
      <c r="N318" s="14">
        <v>0</v>
      </c>
      <c r="T318" s="10" t="str">
        <f>IF(RepPF!$L$4=Lists!$E$2,Lists!$E$2,IF(RepPF!$L$4&lt;&gt;"",IF($C318=RepPF!$L$4,RepPF!$L$4,0),Lists!$E$2))</f>
        <v>Все объекты</v>
      </c>
    </row>
    <row r="319" spans="2:20" x14ac:dyDescent="0.25">
      <c r="B319" s="7">
        <v>45516</v>
      </c>
      <c r="C319" s="1" t="s">
        <v>194</v>
      </c>
      <c r="J319" s="1" t="s">
        <v>44</v>
      </c>
      <c r="K319" s="1" t="s">
        <v>113</v>
      </c>
      <c r="L319" s="1">
        <f>IF(OR(B319=0,B319=""),0,IF(COUNTIFS(Items!$E:$E,J319,Items!$F:$F,K319)+COUNTIFS(Items!$J:$J,J319,Items!$K:$K,K319)+COUNTIFS(Items!$O:$O,J319,Items!$P:$P,K319)=1,0,1))</f>
        <v>0</v>
      </c>
      <c r="M319" s="14">
        <v>54024.15</v>
      </c>
      <c r="N319" s="14">
        <v>0</v>
      </c>
      <c r="T319" s="10" t="str">
        <f>IF(RepPF!$L$4=Lists!$E$2,Lists!$E$2,IF(RepPF!$L$4&lt;&gt;"",IF($C319=RepPF!$L$4,RepPF!$L$4,0),Lists!$E$2))</f>
        <v>Все объекты</v>
      </c>
    </row>
    <row r="320" spans="2:20" x14ac:dyDescent="0.25">
      <c r="B320" s="7">
        <v>45516</v>
      </c>
      <c r="C320" s="1" t="s">
        <v>194</v>
      </c>
      <c r="J320" s="1" t="s">
        <v>44</v>
      </c>
      <c r="K320" s="1" t="s">
        <v>68</v>
      </c>
      <c r="L320" s="1">
        <f>IF(OR(B320=0,B320=""),0,IF(COUNTIFS(Items!$E:$E,J320,Items!$F:$F,K320)+COUNTIFS(Items!$J:$J,J320,Items!$K:$K,K320)+COUNTIFS(Items!$O:$O,J320,Items!$P:$P,K320)=1,0,1))</f>
        <v>0</v>
      </c>
      <c r="M320" s="14">
        <v>30750</v>
      </c>
      <c r="N320" s="14">
        <v>0</v>
      </c>
      <c r="T320" s="10" t="str">
        <f>IF(RepPF!$L$4=Lists!$E$2,Lists!$E$2,IF(RepPF!$L$4&lt;&gt;"",IF($C320=RepPF!$L$4,RepPF!$L$4,0),Lists!$E$2))</f>
        <v>Все объекты</v>
      </c>
    </row>
    <row r="321" spans="2:20" x14ac:dyDescent="0.25">
      <c r="B321" s="7">
        <v>45517</v>
      </c>
      <c r="C321" s="1" t="s">
        <v>195</v>
      </c>
      <c r="J321" s="1" t="s">
        <v>44</v>
      </c>
      <c r="K321" s="1" t="s">
        <v>65</v>
      </c>
      <c r="L321" s="1">
        <f>IF(OR(B321=0,B321=""),0,IF(COUNTIFS(Items!$E:$E,J321,Items!$F:$F,K321)+COUNTIFS(Items!$J:$J,J321,Items!$K:$K,K321)+COUNTIFS(Items!$O:$O,J321,Items!$P:$P,K321)=1,0,1))</f>
        <v>0</v>
      </c>
      <c r="M321" s="14">
        <v>3175.3199999999997</v>
      </c>
      <c r="N321" s="14">
        <v>0</v>
      </c>
      <c r="T321" s="10" t="str">
        <f>IF(RepPF!$L$4=Lists!$E$2,Lists!$E$2,IF(RepPF!$L$4&lt;&gt;"",IF($C321=RepPF!$L$4,RepPF!$L$4,0),Lists!$E$2))</f>
        <v>Все объекты</v>
      </c>
    </row>
    <row r="322" spans="2:20" x14ac:dyDescent="0.25">
      <c r="B322" s="7">
        <v>45517</v>
      </c>
      <c r="C322" s="1" t="s">
        <v>195</v>
      </c>
      <c r="J322" s="1" t="s">
        <v>44</v>
      </c>
      <c r="K322" s="1" t="s">
        <v>65</v>
      </c>
      <c r="L322" s="1">
        <f>IF(OR(B322=0,B322=""),0,IF(COUNTIFS(Items!$E:$E,J322,Items!$F:$F,K322)+COUNTIFS(Items!$J:$J,J322,Items!$K:$K,K322)+COUNTIFS(Items!$O:$O,J322,Items!$P:$P,K322)=1,0,1))</f>
        <v>0</v>
      </c>
      <c r="M322" s="14">
        <v>569.64</v>
      </c>
      <c r="N322" s="14">
        <v>0</v>
      </c>
      <c r="T322" s="10" t="str">
        <f>IF(RepPF!$L$4=Lists!$E$2,Lists!$E$2,IF(RepPF!$L$4&lt;&gt;"",IF($C322=RepPF!$L$4,RepPF!$L$4,0),Lists!$E$2))</f>
        <v>Все объекты</v>
      </c>
    </row>
    <row r="323" spans="2:20" x14ac:dyDescent="0.25">
      <c r="B323" s="7">
        <v>45517</v>
      </c>
      <c r="C323" s="1" t="s">
        <v>195</v>
      </c>
      <c r="J323" s="1" t="s">
        <v>44</v>
      </c>
      <c r="K323" s="1" t="s">
        <v>69</v>
      </c>
      <c r="L323" s="1">
        <f>IF(OR(B323=0,B323=""),0,IF(COUNTIFS(Items!$E:$E,J323,Items!$F:$F,K323)+COUNTIFS(Items!$J:$J,J323,Items!$K:$K,K323)+COUNTIFS(Items!$O:$O,J323,Items!$P:$P,K323)=1,0,1))</f>
        <v>0</v>
      </c>
      <c r="M323" s="14">
        <v>5408.55</v>
      </c>
      <c r="N323" s="14">
        <v>0</v>
      </c>
      <c r="T323" s="10" t="str">
        <f>IF(RepPF!$L$4=Lists!$E$2,Lists!$E$2,IF(RepPF!$L$4&lt;&gt;"",IF($C323=RepPF!$L$4,RepPF!$L$4,0),Lists!$E$2))</f>
        <v>Все объекты</v>
      </c>
    </row>
    <row r="324" spans="2:20" x14ac:dyDescent="0.25">
      <c r="B324" s="7">
        <v>45518</v>
      </c>
      <c r="C324" s="1" t="s">
        <v>195</v>
      </c>
      <c r="J324" s="1" t="s">
        <v>44</v>
      </c>
      <c r="K324" s="1" t="s">
        <v>76</v>
      </c>
      <c r="L324" s="1">
        <f>IF(OR(B324=0,B324=""),0,IF(COUNTIFS(Items!$E:$E,J324,Items!$F:$F,K324)+COUNTIFS(Items!$J:$J,J324,Items!$K:$K,K324)+COUNTIFS(Items!$O:$O,J324,Items!$P:$P,K324)=1,0,1))</f>
        <v>0</v>
      </c>
      <c r="M324" s="14">
        <v>5226.3599999999997</v>
      </c>
      <c r="N324" s="14">
        <v>0</v>
      </c>
      <c r="T324" s="10" t="str">
        <f>IF(RepPF!$L$4=Lists!$E$2,Lists!$E$2,IF(RepPF!$L$4&lt;&gt;"",IF($C324=RepPF!$L$4,RepPF!$L$4,0),Lists!$E$2))</f>
        <v>Все объекты</v>
      </c>
    </row>
    <row r="325" spans="2:20" x14ac:dyDescent="0.25">
      <c r="B325" s="7">
        <v>45518</v>
      </c>
      <c r="C325" s="1" t="s">
        <v>194</v>
      </c>
      <c r="J325" s="1" t="s">
        <v>44</v>
      </c>
      <c r="K325" s="1" t="s">
        <v>81</v>
      </c>
      <c r="L325" s="1">
        <f>IF(OR(B325=0,B325=""),0,IF(COUNTIFS(Items!$E:$E,J325,Items!$F:$F,K325)+COUNTIFS(Items!$J:$J,J325,Items!$K:$K,K325)+COUNTIFS(Items!$O:$O,J325,Items!$P:$P,K325)=1,0,1))</f>
        <v>0</v>
      </c>
      <c r="M325" s="14">
        <v>2617.44</v>
      </c>
      <c r="N325" s="14">
        <v>0</v>
      </c>
      <c r="T325" s="10" t="str">
        <f>IF(RepPF!$L$4=Lists!$E$2,Lists!$E$2,IF(RepPF!$L$4&lt;&gt;"",IF($C325=RepPF!$L$4,RepPF!$L$4,0),Lists!$E$2))</f>
        <v>Все объекты</v>
      </c>
    </row>
    <row r="326" spans="2:20" x14ac:dyDescent="0.25">
      <c r="B326" s="7">
        <v>45520</v>
      </c>
      <c r="C326" s="1" t="s">
        <v>194</v>
      </c>
      <c r="J326" s="1" t="s">
        <v>44</v>
      </c>
      <c r="K326" s="1" t="s">
        <v>69</v>
      </c>
      <c r="L326" s="1">
        <f>IF(OR(B326=0,B326=""),0,IF(COUNTIFS(Items!$E:$E,J326,Items!$F:$F,K326)+COUNTIFS(Items!$J:$J,J326,Items!$K:$K,K326)+COUNTIFS(Items!$O:$O,J326,Items!$P:$P,K326)=1,0,1))</f>
        <v>0</v>
      </c>
      <c r="M326" s="14">
        <v>28200</v>
      </c>
      <c r="N326" s="14">
        <v>0</v>
      </c>
      <c r="T326" s="10" t="str">
        <f>IF(RepPF!$L$4=Lists!$E$2,Lists!$E$2,IF(RepPF!$L$4&lt;&gt;"",IF($C326=RepPF!$L$4,RepPF!$L$4,0),Lists!$E$2))</f>
        <v>Все объекты</v>
      </c>
    </row>
    <row r="327" spans="2:20" x14ac:dyDescent="0.25">
      <c r="B327" s="7">
        <v>45523</v>
      </c>
      <c r="C327" s="1" t="s">
        <v>195</v>
      </c>
      <c r="J327" s="1" t="s">
        <v>44</v>
      </c>
      <c r="K327" s="1" t="s">
        <v>70</v>
      </c>
      <c r="L327" s="1">
        <f>IF(OR(B327=0,B327=""),0,IF(COUNTIFS(Items!$E:$E,J327,Items!$F:$F,K327)+COUNTIFS(Items!$J:$J,J327,Items!$K:$K,K327)+COUNTIFS(Items!$O:$O,J327,Items!$P:$P,K327)=1,0,1))</f>
        <v>0</v>
      </c>
      <c r="M327" s="14">
        <v>103465.79999999999</v>
      </c>
      <c r="N327" s="14">
        <v>0</v>
      </c>
      <c r="T327" s="10" t="str">
        <f>IF(RepPF!$L$4=Lists!$E$2,Lists!$E$2,IF(RepPF!$L$4&lt;&gt;"",IF($C327=RepPF!$L$4,RepPF!$L$4,0),Lists!$E$2))</f>
        <v>Все объекты</v>
      </c>
    </row>
    <row r="328" spans="2:20" x14ac:dyDescent="0.25">
      <c r="B328" s="7">
        <v>45523</v>
      </c>
      <c r="C328" s="1" t="s">
        <v>194</v>
      </c>
      <c r="J328" s="1" t="s">
        <v>44</v>
      </c>
      <c r="K328" s="1" t="s">
        <v>113</v>
      </c>
      <c r="L328" s="1">
        <f>IF(OR(B328=0,B328=""),0,IF(COUNTIFS(Items!$E:$E,J328,Items!$F:$F,K328)+COUNTIFS(Items!$J:$J,J328,Items!$K:$K,K328)+COUNTIFS(Items!$O:$O,J328,Items!$P:$P,K328)=1,0,1))</f>
        <v>0</v>
      </c>
      <c r="M328" s="14">
        <v>52776.5</v>
      </c>
      <c r="N328" s="14">
        <v>0</v>
      </c>
      <c r="T328" s="10" t="str">
        <f>IF(RepPF!$L$4=Lists!$E$2,Lists!$E$2,IF(RepPF!$L$4&lt;&gt;"",IF($C328=RepPF!$L$4,RepPF!$L$4,0),Lists!$E$2))</f>
        <v>Все объекты</v>
      </c>
    </row>
    <row r="329" spans="2:20" x14ac:dyDescent="0.25">
      <c r="B329" s="7">
        <v>45523</v>
      </c>
      <c r="C329" s="1" t="s">
        <v>195</v>
      </c>
      <c r="J329" s="1" t="s">
        <v>44</v>
      </c>
      <c r="K329" s="1" t="s">
        <v>68</v>
      </c>
      <c r="L329" s="1">
        <f>IF(OR(B329=0,B329=""),0,IF(COUNTIFS(Items!$E:$E,J329,Items!$F:$F,K329)+COUNTIFS(Items!$J:$J,J329,Items!$K:$K,K329)+COUNTIFS(Items!$O:$O,J329,Items!$P:$P,K329)=1,0,1))</f>
        <v>0</v>
      </c>
      <c r="M329" s="14">
        <v>19400</v>
      </c>
      <c r="N329" s="14">
        <v>0</v>
      </c>
      <c r="T329" s="10" t="str">
        <f>IF(RepPF!$L$4=Lists!$E$2,Lists!$E$2,IF(RepPF!$L$4&lt;&gt;"",IF($C329=RepPF!$L$4,RepPF!$L$4,0),Lists!$E$2))</f>
        <v>Все объекты</v>
      </c>
    </row>
    <row r="330" spans="2:20" x14ac:dyDescent="0.25">
      <c r="B330" s="7">
        <v>45523</v>
      </c>
      <c r="C330" s="1" t="s">
        <v>195</v>
      </c>
      <c r="J330" s="1" t="s">
        <v>44</v>
      </c>
      <c r="K330" s="1" t="s">
        <v>69</v>
      </c>
      <c r="L330" s="1">
        <f>IF(OR(B330=0,B330=""),0,IF(COUNTIFS(Items!$E:$E,J330,Items!$F:$F,K330)+COUNTIFS(Items!$J:$J,J330,Items!$K:$K,K330)+COUNTIFS(Items!$O:$O,J330,Items!$P:$P,K330)=1,0,1))</f>
        <v>0</v>
      </c>
      <c r="M330" s="14">
        <v>3075</v>
      </c>
      <c r="N330" s="14">
        <v>0</v>
      </c>
      <c r="T330" s="10" t="str">
        <f>IF(RepPF!$L$4=Lists!$E$2,Lists!$E$2,IF(RepPF!$L$4&lt;&gt;"",IF($C330=RepPF!$L$4,RepPF!$L$4,0),Lists!$E$2))</f>
        <v>Все объекты</v>
      </c>
    </row>
    <row r="331" spans="2:20" x14ac:dyDescent="0.25">
      <c r="B331" s="7">
        <v>45524</v>
      </c>
      <c r="C331" s="1" t="s">
        <v>195</v>
      </c>
      <c r="J331" s="1" t="s">
        <v>44</v>
      </c>
      <c r="K331" s="1" t="s">
        <v>76</v>
      </c>
      <c r="L331" s="1">
        <f>IF(OR(B331=0,B331=""),0,IF(COUNTIFS(Items!$E:$E,J331,Items!$F:$F,K331)+COUNTIFS(Items!$J:$J,J331,Items!$K:$K,K331)+COUNTIFS(Items!$O:$O,J331,Items!$P:$P,K331)=1,0,1))</f>
        <v>0</v>
      </c>
      <c r="M331" s="14">
        <v>2035.5324000000001</v>
      </c>
      <c r="N331" s="14">
        <v>0</v>
      </c>
      <c r="T331" s="10" t="str">
        <f>IF(RepPF!$L$4=Lists!$E$2,Lists!$E$2,IF(RepPF!$L$4&lt;&gt;"",IF($C331=RepPF!$L$4,RepPF!$L$4,0),Lists!$E$2))</f>
        <v>Все объекты</v>
      </c>
    </row>
    <row r="332" spans="2:20" x14ac:dyDescent="0.25">
      <c r="B332" s="7">
        <v>45524</v>
      </c>
      <c r="C332" s="1" t="s">
        <v>195</v>
      </c>
      <c r="J332" s="1" t="s">
        <v>44</v>
      </c>
      <c r="K332" s="1" t="s">
        <v>76</v>
      </c>
      <c r="L332" s="1">
        <f>IF(OR(B332=0,B332=""),0,IF(COUNTIFS(Items!$E:$E,J332,Items!$F:$F,K332)+COUNTIFS(Items!$J:$J,J332,Items!$K:$K,K332)+COUNTIFS(Items!$O:$O,J332,Items!$P:$P,K332)=1,0,1))</f>
        <v>0</v>
      </c>
      <c r="M332" s="14">
        <v>537.67999999999995</v>
      </c>
      <c r="N332" s="14">
        <v>0</v>
      </c>
      <c r="T332" s="10" t="str">
        <f>IF(RepPF!$L$4=Lists!$E$2,Lists!$E$2,IF(RepPF!$L$4&lt;&gt;"",IF($C332=RepPF!$L$4,RepPF!$L$4,0),Lists!$E$2))</f>
        <v>Все объекты</v>
      </c>
    </row>
    <row r="333" spans="2:20" x14ac:dyDescent="0.25">
      <c r="B333" s="7">
        <v>45524</v>
      </c>
      <c r="C333" s="1" t="s">
        <v>195</v>
      </c>
      <c r="J333" s="1" t="s">
        <v>44</v>
      </c>
      <c r="K333" s="1" t="s">
        <v>76</v>
      </c>
      <c r="L333" s="1">
        <f>IF(OR(B333=0,B333=""),0,IF(COUNTIFS(Items!$E:$E,J333,Items!$F:$F,K333)+COUNTIFS(Items!$J:$J,J333,Items!$K:$K,K333)+COUNTIFS(Items!$O:$O,J333,Items!$P:$P,K333)=1,0,1))</f>
        <v>0</v>
      </c>
      <c r="M333" s="14">
        <v>428.4</v>
      </c>
      <c r="N333" s="14">
        <v>0</v>
      </c>
      <c r="T333" s="10" t="str">
        <f>IF(RepPF!$L$4=Lists!$E$2,Lists!$E$2,IF(RepPF!$L$4&lt;&gt;"",IF($C333=RepPF!$L$4,RepPF!$L$4,0),Lists!$E$2))</f>
        <v>Все объекты</v>
      </c>
    </row>
    <row r="334" spans="2:20" x14ac:dyDescent="0.25">
      <c r="B334" s="7">
        <v>45525</v>
      </c>
      <c r="C334" s="1" t="s">
        <v>195</v>
      </c>
      <c r="J334" s="1" t="s">
        <v>44</v>
      </c>
      <c r="K334" s="1" t="s">
        <v>76</v>
      </c>
      <c r="L334" s="1">
        <f>IF(OR(B334=0,B334=""),0,IF(COUNTIFS(Items!$E:$E,J334,Items!$F:$F,K334)+COUNTIFS(Items!$J:$J,J334,Items!$K:$K,K334)+COUNTIFS(Items!$O:$O,J334,Items!$P:$P,K334)=1,0,1))</f>
        <v>0</v>
      </c>
      <c r="M334" s="14">
        <v>262.87</v>
      </c>
      <c r="N334" s="14">
        <v>0</v>
      </c>
      <c r="T334" s="10" t="str">
        <f>IF(RepPF!$L$4=Lists!$E$2,Lists!$E$2,IF(RepPF!$L$4&lt;&gt;"",IF($C334=RepPF!$L$4,RepPF!$L$4,0),Lists!$E$2))</f>
        <v>Все объекты</v>
      </c>
    </row>
    <row r="335" spans="2:20" x14ac:dyDescent="0.25">
      <c r="B335" s="7">
        <v>45527</v>
      </c>
      <c r="C335" s="1" t="s">
        <v>195</v>
      </c>
      <c r="J335" s="1" t="s">
        <v>44</v>
      </c>
      <c r="K335" s="1" t="s">
        <v>76</v>
      </c>
      <c r="L335" s="1">
        <f>IF(OR(B335=0,B335=""),0,IF(COUNTIFS(Items!$E:$E,J335,Items!$F:$F,K335)+COUNTIFS(Items!$J:$J,J335,Items!$K:$K,K335)+COUNTIFS(Items!$O:$O,J335,Items!$P:$P,K335)=1,0,1))</f>
        <v>0</v>
      </c>
      <c r="M335" s="14">
        <v>7355.4</v>
      </c>
      <c r="N335" s="14">
        <v>0</v>
      </c>
      <c r="T335" s="10" t="str">
        <f>IF(RepPF!$L$4=Lists!$E$2,Lists!$E$2,IF(RepPF!$L$4&lt;&gt;"",IF($C335=RepPF!$L$4,RepPF!$L$4,0),Lists!$E$2))</f>
        <v>Все объекты</v>
      </c>
    </row>
    <row r="336" spans="2:20" x14ac:dyDescent="0.25">
      <c r="B336" s="7">
        <v>45527</v>
      </c>
      <c r="C336" s="1" t="s">
        <v>195</v>
      </c>
      <c r="J336" s="1" t="s">
        <v>44</v>
      </c>
      <c r="K336" s="1" t="s">
        <v>76</v>
      </c>
      <c r="L336" s="1">
        <f>IF(OR(B336=0,B336=""),0,IF(COUNTIFS(Items!$E:$E,J336,Items!$F:$F,K336)+COUNTIFS(Items!$J:$J,J336,Items!$K:$K,K336)+COUNTIFS(Items!$O:$O,J336,Items!$P:$P,K336)=1,0,1))</f>
        <v>0</v>
      </c>
      <c r="M336" s="14">
        <v>11779.14</v>
      </c>
      <c r="N336" s="14">
        <v>0</v>
      </c>
      <c r="T336" s="10" t="str">
        <f>IF(RepPF!$L$4=Lists!$E$2,Lists!$E$2,IF(RepPF!$L$4&lt;&gt;"",IF($C336=RepPF!$L$4,RepPF!$L$4,0),Lists!$E$2))</f>
        <v>Все объекты</v>
      </c>
    </row>
    <row r="337" spans="2:20" x14ac:dyDescent="0.25">
      <c r="B337" s="7">
        <v>45528</v>
      </c>
      <c r="C337" s="1" t="s">
        <v>195</v>
      </c>
      <c r="J337" s="1" t="s">
        <v>110</v>
      </c>
      <c r="K337" s="1" t="s">
        <v>23</v>
      </c>
      <c r="L337" s="1">
        <f>IF(OR(B337=0,B337=""),0,IF(COUNTIFS(Items!$E:$E,J337,Items!$F:$F,K337)+COUNTIFS(Items!$J:$J,J337,Items!$K:$K,K337)+COUNTIFS(Items!$O:$O,J337,Items!$P:$P,K337)=1,0,1))</f>
        <v>0</v>
      </c>
      <c r="M337" s="14">
        <v>1901.62</v>
      </c>
      <c r="N337" s="14">
        <v>0</v>
      </c>
      <c r="T337" s="10" t="str">
        <f>IF(RepPF!$L$4=Lists!$E$2,Lists!$E$2,IF(RepPF!$L$4&lt;&gt;"",IF($C337=RepPF!$L$4,RepPF!$L$4,0),Lists!$E$2))</f>
        <v>Все объекты</v>
      </c>
    </row>
    <row r="338" spans="2:20" x14ac:dyDescent="0.25">
      <c r="B338" s="7">
        <v>45529</v>
      </c>
      <c r="C338" s="1" t="s">
        <v>194</v>
      </c>
      <c r="J338" s="1" t="s">
        <v>110</v>
      </c>
      <c r="K338" s="1" t="s">
        <v>23</v>
      </c>
      <c r="L338" s="1">
        <f>IF(OR(B338=0,B338=""),0,IF(COUNTIFS(Items!$E:$E,J338,Items!$F:$F,K338)+COUNTIFS(Items!$J:$J,J338,Items!$K:$K,K338)+COUNTIFS(Items!$O:$O,J338,Items!$P:$P,K338)=1,0,1))</f>
        <v>0</v>
      </c>
      <c r="M338" s="14">
        <v>1773.1</v>
      </c>
      <c r="N338" s="14">
        <v>0</v>
      </c>
      <c r="T338" s="10" t="str">
        <f>IF(RepPF!$L$4=Lists!$E$2,Lists!$E$2,IF(RepPF!$L$4&lt;&gt;"",IF($C338=RepPF!$L$4,RepPF!$L$4,0),Lists!$E$2))</f>
        <v>Все объекты</v>
      </c>
    </row>
    <row r="339" spans="2:20" x14ac:dyDescent="0.25">
      <c r="B339" s="7">
        <v>45530</v>
      </c>
      <c r="C339" s="1" t="s">
        <v>195</v>
      </c>
      <c r="J339" s="1" t="s">
        <v>44</v>
      </c>
      <c r="K339" s="1" t="s">
        <v>78</v>
      </c>
      <c r="L339" s="1">
        <f>IF(OR(B339=0,B339=""),0,IF(COUNTIFS(Items!$E:$E,J339,Items!$F:$F,K339)+COUNTIFS(Items!$J:$J,J339,Items!$K:$K,K339)+COUNTIFS(Items!$O:$O,J339,Items!$P:$P,K339)=1,0,1))</f>
        <v>0</v>
      </c>
      <c r="M339" s="14">
        <v>33895.68</v>
      </c>
      <c r="N339" s="14">
        <v>0</v>
      </c>
      <c r="T339" s="10" t="str">
        <f>IF(RepPF!$L$4=Lists!$E$2,Lists!$E$2,IF(RepPF!$L$4&lt;&gt;"",IF($C339=RepPF!$L$4,RepPF!$L$4,0),Lists!$E$2))</f>
        <v>Все объекты</v>
      </c>
    </row>
    <row r="340" spans="2:20" x14ac:dyDescent="0.25">
      <c r="B340" s="7">
        <v>45530</v>
      </c>
      <c r="C340" s="1" t="s">
        <v>195</v>
      </c>
      <c r="J340" s="1" t="s">
        <v>44</v>
      </c>
      <c r="K340" s="1" t="s">
        <v>92</v>
      </c>
      <c r="L340" s="1">
        <f>IF(OR(B340=0,B340=""),0,IF(COUNTIFS(Items!$E:$E,J340,Items!$F:$F,K340)+COUNTIFS(Items!$J:$J,J340,Items!$K:$K,K340)+COUNTIFS(Items!$O:$O,J340,Items!$P:$P,K340)=1,0,1))</f>
        <v>0</v>
      </c>
      <c r="M340" s="14">
        <v>24046.5</v>
      </c>
      <c r="N340" s="14">
        <v>0</v>
      </c>
      <c r="T340" s="10" t="str">
        <f>IF(RepPF!$L$4=Lists!$E$2,Lists!$E$2,IF(RepPF!$L$4&lt;&gt;"",IF($C340=RepPF!$L$4,RepPF!$L$4,0),Lists!$E$2))</f>
        <v>Все объекты</v>
      </c>
    </row>
    <row r="341" spans="2:20" x14ac:dyDescent="0.25">
      <c r="B341" s="7">
        <v>45530</v>
      </c>
      <c r="C341" s="1" t="s">
        <v>195</v>
      </c>
      <c r="J341" s="1" t="s">
        <v>44</v>
      </c>
      <c r="K341" s="1" t="s">
        <v>82</v>
      </c>
      <c r="L341" s="1">
        <f>IF(OR(B341=0,B341=""),0,IF(COUNTIFS(Items!$E:$E,J341,Items!$F:$F,K341)+COUNTIFS(Items!$J:$J,J341,Items!$K:$K,K341)+COUNTIFS(Items!$O:$O,J341,Items!$P:$P,K341)=1,0,1))</f>
        <v>0</v>
      </c>
      <c r="M341" s="14">
        <v>197400</v>
      </c>
      <c r="N341" s="14">
        <v>0</v>
      </c>
      <c r="T341" s="10" t="str">
        <f>IF(RepPF!$L$4=Lists!$E$2,Lists!$E$2,IF(RepPF!$L$4&lt;&gt;"",IF($C341=RepPF!$L$4,RepPF!$L$4,0),Lists!$E$2))</f>
        <v>Все объекты</v>
      </c>
    </row>
    <row r="342" spans="2:20" x14ac:dyDescent="0.25">
      <c r="B342" s="7">
        <v>45530</v>
      </c>
      <c r="C342" s="1" t="s">
        <v>194</v>
      </c>
      <c r="J342" s="1" t="s">
        <v>44</v>
      </c>
      <c r="K342" s="1" t="s">
        <v>82</v>
      </c>
      <c r="L342" s="1">
        <f>IF(OR(B342=0,B342=""),0,IF(COUNTIFS(Items!$E:$E,J342,Items!$F:$F,K342)+COUNTIFS(Items!$J:$J,J342,Items!$K:$K,K342)+COUNTIFS(Items!$O:$O,J342,Items!$P:$P,K342)=1,0,1))</f>
        <v>0</v>
      </c>
      <c r="M342" s="14">
        <v>39950</v>
      </c>
      <c r="N342" s="14">
        <v>0</v>
      </c>
      <c r="T342" s="10" t="str">
        <f>IF(RepPF!$L$4=Lists!$E$2,Lists!$E$2,IF(RepPF!$L$4&lt;&gt;"",IF($C342=RepPF!$L$4,RepPF!$L$4,0),Lists!$E$2))</f>
        <v>Все объекты</v>
      </c>
    </row>
    <row r="343" spans="2:20" x14ac:dyDescent="0.25">
      <c r="B343" s="7">
        <v>45530</v>
      </c>
      <c r="C343" s="1" t="s">
        <v>195</v>
      </c>
      <c r="J343" s="1" t="s">
        <v>44</v>
      </c>
      <c r="K343" s="1" t="s">
        <v>113</v>
      </c>
      <c r="L343" s="1">
        <f>IF(OR(B343=0,B343=""),0,IF(COUNTIFS(Items!$E:$E,J343,Items!$F:$F,K343)+COUNTIFS(Items!$J:$J,J343,Items!$K:$K,K343)+COUNTIFS(Items!$O:$O,J343,Items!$P:$P,K343)=1,0,1))</f>
        <v>0</v>
      </c>
      <c r="M343" s="14">
        <v>36533</v>
      </c>
      <c r="N343" s="14">
        <v>0</v>
      </c>
      <c r="T343" s="10" t="str">
        <f>IF(RepPF!$L$4=Lists!$E$2,Lists!$E$2,IF(RepPF!$L$4&lt;&gt;"",IF($C343=RepPF!$L$4,RepPF!$L$4,0),Lists!$E$2))</f>
        <v>Все объекты</v>
      </c>
    </row>
    <row r="344" spans="2:20" x14ac:dyDescent="0.25">
      <c r="B344" s="7">
        <v>45530</v>
      </c>
      <c r="C344" s="1" t="s">
        <v>194</v>
      </c>
      <c r="J344" s="1" t="s">
        <v>44</v>
      </c>
      <c r="K344" s="1" t="s">
        <v>113</v>
      </c>
      <c r="L344" s="1">
        <f>IF(OR(B344=0,B344=""),0,IF(COUNTIFS(Items!$E:$E,J344,Items!$F:$F,K344)+COUNTIFS(Items!$J:$J,J344,Items!$K:$K,K344)+COUNTIFS(Items!$O:$O,J344,Items!$P:$P,K344)=1,0,1))</f>
        <v>0</v>
      </c>
      <c r="M344" s="14">
        <v>35890</v>
      </c>
      <c r="N344" s="14">
        <v>0</v>
      </c>
      <c r="T344" s="10" t="str">
        <f>IF(RepPF!$L$4=Lists!$E$2,Lists!$E$2,IF(RepPF!$L$4&lt;&gt;"",IF($C344=RepPF!$L$4,RepPF!$L$4,0),Lists!$E$2))</f>
        <v>Все объекты</v>
      </c>
    </row>
    <row r="345" spans="2:20" x14ac:dyDescent="0.25">
      <c r="B345" s="7">
        <v>45531</v>
      </c>
      <c r="C345" s="1" t="s">
        <v>195</v>
      </c>
      <c r="J345" s="1" t="s">
        <v>44</v>
      </c>
      <c r="K345" s="1" t="s">
        <v>69</v>
      </c>
      <c r="L345" s="1">
        <f>IF(OR(B345=0,B345=""),0,IF(COUNTIFS(Items!$E:$E,J345,Items!$F:$F,K345)+COUNTIFS(Items!$J:$J,J345,Items!$K:$K,K345)+COUNTIFS(Items!$O:$O,J345,Items!$P:$P,K345)=1,0,1))</f>
        <v>0</v>
      </c>
      <c r="M345" s="14">
        <v>3690</v>
      </c>
      <c r="N345" s="14">
        <v>0</v>
      </c>
      <c r="T345" s="10" t="str">
        <f>IF(RepPF!$L$4=Lists!$E$2,Lists!$E$2,IF(RepPF!$L$4&lt;&gt;"",IF($C345=RepPF!$L$4,RepPF!$L$4,0),Lists!$E$2))</f>
        <v>Все объекты</v>
      </c>
    </row>
    <row r="346" spans="2:20" x14ac:dyDescent="0.25">
      <c r="B346" s="7">
        <v>45526</v>
      </c>
      <c r="C346" s="1" t="s">
        <v>195</v>
      </c>
      <c r="J346" s="1" t="s">
        <v>44</v>
      </c>
      <c r="K346" s="1" t="s">
        <v>76</v>
      </c>
      <c r="L346" s="1">
        <f>IF(OR(B346=0,B346=""),0,IF(COUNTIFS(Items!$E:$E,J346,Items!$F:$F,K346)+COUNTIFS(Items!$J:$J,J346,Items!$K:$K,K346)+COUNTIFS(Items!$O:$O,J346,Items!$P:$P,K346)=1,0,1))</f>
        <v>0</v>
      </c>
      <c r="M346" s="14">
        <v>148.04999999999998</v>
      </c>
      <c r="N346" s="14">
        <v>0</v>
      </c>
      <c r="T346" s="10" t="str">
        <f>IF(RepPF!$L$4=Lists!$E$2,Lists!$E$2,IF(RepPF!$L$4&lt;&gt;"",IF($C346=RepPF!$L$4,RepPF!$L$4,0),Lists!$E$2))</f>
        <v>Все объекты</v>
      </c>
    </row>
    <row r="347" spans="2:20" x14ac:dyDescent="0.25">
      <c r="B347" s="7">
        <v>45528</v>
      </c>
      <c r="C347" s="1" t="s">
        <v>194</v>
      </c>
      <c r="J347" s="1" t="s">
        <v>44</v>
      </c>
      <c r="K347" s="1" t="s">
        <v>72</v>
      </c>
      <c r="L347" s="1">
        <f>IF(OR(B347=0,B347=""),0,IF(COUNTIFS(Items!$E:$E,J347,Items!$F:$F,K347)+COUNTIFS(Items!$J:$J,J347,Items!$K:$K,K347)+COUNTIFS(Items!$O:$O,J347,Items!$P:$P,K347)=1,0,1))</f>
        <v>0</v>
      </c>
      <c r="M347" s="14">
        <v>3290</v>
      </c>
      <c r="N347" s="14">
        <v>0</v>
      </c>
      <c r="T347" s="10" t="str">
        <f>IF(RepPF!$L$4=Lists!$E$2,Lists!$E$2,IF(RepPF!$L$4&lt;&gt;"",IF($C347=RepPF!$L$4,RepPF!$L$4,0),Lists!$E$2))</f>
        <v>Все объекты</v>
      </c>
    </row>
    <row r="348" spans="2:20" x14ac:dyDescent="0.25">
      <c r="B348" s="7">
        <v>45528</v>
      </c>
      <c r="C348" s="1" t="s">
        <v>195</v>
      </c>
      <c r="J348" s="1" t="s">
        <v>44</v>
      </c>
      <c r="K348" s="1" t="s">
        <v>72</v>
      </c>
      <c r="L348" s="1">
        <f>IF(OR(B348=0,B348=""),0,IF(COUNTIFS(Items!$E:$E,J348,Items!$F:$F,K348)+COUNTIFS(Items!$J:$J,J348,Items!$K:$K,K348)+COUNTIFS(Items!$O:$O,J348,Items!$P:$P,K348)=1,0,1))</f>
        <v>0</v>
      </c>
      <c r="M348" s="14">
        <v>4165</v>
      </c>
      <c r="N348" s="14">
        <v>0</v>
      </c>
      <c r="T348" s="10" t="str">
        <f>IF(RepPF!$L$4=Lists!$E$2,Lists!$E$2,IF(RepPF!$L$4&lt;&gt;"",IF($C348=RepPF!$L$4,RepPF!$L$4,0),Lists!$E$2))</f>
        <v>Все объекты</v>
      </c>
    </row>
    <row r="349" spans="2:20" x14ac:dyDescent="0.25">
      <c r="B349" s="7">
        <v>45532</v>
      </c>
      <c r="C349" s="1" t="s">
        <v>195</v>
      </c>
      <c r="J349" s="1" t="s">
        <v>44</v>
      </c>
      <c r="K349" s="1" t="s">
        <v>76</v>
      </c>
      <c r="L349" s="1">
        <f>IF(OR(B349=0,B349=""),0,IF(COUNTIFS(Items!$E:$E,J349,Items!$F:$F,K349)+COUNTIFS(Items!$J:$J,J349,Items!$K:$K,K349)+COUNTIFS(Items!$O:$O,J349,Items!$P:$P,K349)=1,0,1))</f>
        <v>0</v>
      </c>
      <c r="M349" s="14">
        <v>125.13</v>
      </c>
      <c r="N349" s="14">
        <v>0</v>
      </c>
      <c r="T349" s="10" t="str">
        <f>IF(RepPF!$L$4=Lists!$E$2,Lists!$E$2,IF(RepPF!$L$4&lt;&gt;"",IF($C349=RepPF!$L$4,RepPF!$L$4,0),Lists!$E$2))</f>
        <v>Все объекты</v>
      </c>
    </row>
    <row r="350" spans="2:20" x14ac:dyDescent="0.25">
      <c r="B350" s="7">
        <v>45532</v>
      </c>
      <c r="C350" s="1" t="s">
        <v>195</v>
      </c>
      <c r="J350" s="1" t="s">
        <v>44</v>
      </c>
      <c r="K350" s="1" t="s">
        <v>78</v>
      </c>
      <c r="L350" s="1">
        <f>IF(OR(B350=0,B350=""),0,IF(COUNTIFS(Items!$E:$E,J350,Items!$F:$F,K350)+COUNTIFS(Items!$J:$J,J350,Items!$K:$K,K350)+COUNTIFS(Items!$O:$O,J350,Items!$P:$P,K350)=1,0,1))</f>
        <v>0</v>
      </c>
      <c r="M350" s="14">
        <v>47291.040000000001</v>
      </c>
      <c r="N350" s="14">
        <v>0</v>
      </c>
      <c r="T350" s="10" t="str">
        <f>IF(RepPF!$L$4=Lists!$E$2,Lists!$E$2,IF(RepPF!$L$4&lt;&gt;"",IF($C350=RepPF!$L$4,RepPF!$L$4,0),Lists!$E$2))</f>
        <v>Все объекты</v>
      </c>
    </row>
    <row r="351" spans="2:20" x14ac:dyDescent="0.25">
      <c r="B351" s="7">
        <v>45537</v>
      </c>
      <c r="C351" s="1" t="s">
        <v>195</v>
      </c>
      <c r="J351" s="1" t="s">
        <v>44</v>
      </c>
      <c r="K351" s="1" t="s">
        <v>81</v>
      </c>
      <c r="L351" s="1">
        <f>IF(OR(B351=0,B351=""),0,IF(COUNTIFS(Items!$E:$E,J351,Items!$F:$F,K351)+COUNTIFS(Items!$J:$J,J351,Items!$K:$K,K351)+COUNTIFS(Items!$O:$O,J351,Items!$P:$P,K351)=1,0,1))</f>
        <v>0</v>
      </c>
      <c r="M351" s="14">
        <v>132936.21</v>
      </c>
      <c r="N351" s="14">
        <v>0</v>
      </c>
      <c r="T351" s="10" t="str">
        <f>IF(RepPF!$L$4=Lists!$E$2,Lists!$E$2,IF(RepPF!$L$4&lt;&gt;"",IF($C351=RepPF!$L$4,RepPF!$L$4,0),Lists!$E$2))</f>
        <v>Все объекты</v>
      </c>
    </row>
    <row r="352" spans="2:20" x14ac:dyDescent="0.25">
      <c r="B352" s="7">
        <v>45537</v>
      </c>
      <c r="C352" s="1" t="s">
        <v>194</v>
      </c>
      <c r="J352" s="1" t="s">
        <v>44</v>
      </c>
      <c r="K352" s="1" t="s">
        <v>81</v>
      </c>
      <c r="L352" s="1">
        <f>IF(OR(B352=0,B352=""),0,IF(COUNTIFS(Items!$E:$E,J352,Items!$F:$F,K352)+COUNTIFS(Items!$J:$J,J352,Items!$K:$K,K352)+COUNTIFS(Items!$O:$O,J352,Items!$P:$P,K352)=1,0,1))</f>
        <v>0</v>
      </c>
      <c r="M352" s="14">
        <v>60894.14</v>
      </c>
      <c r="N352" s="14">
        <v>0</v>
      </c>
      <c r="T352" s="10" t="str">
        <f>IF(RepPF!$L$4=Lists!$E$2,Lists!$E$2,IF(RepPF!$L$4&lt;&gt;"",IF($C352=RepPF!$L$4,RepPF!$L$4,0),Lists!$E$2))</f>
        <v>Все объекты</v>
      </c>
    </row>
    <row r="353" spans="2:20" x14ac:dyDescent="0.25">
      <c r="B353" s="7">
        <v>45537</v>
      </c>
      <c r="C353" s="1" t="s">
        <v>195</v>
      </c>
      <c r="J353" s="1" t="s">
        <v>44</v>
      </c>
      <c r="K353" s="1" t="s">
        <v>69</v>
      </c>
      <c r="L353" s="1">
        <f>IF(OR(B353=0,B353=""),0,IF(COUNTIFS(Items!$E:$E,J353,Items!$F:$F,K353)+COUNTIFS(Items!$J:$J,J353,Items!$K:$K,K353)+COUNTIFS(Items!$O:$O,J353,Items!$P:$P,K353)=1,0,1))</f>
        <v>0</v>
      </c>
      <c r="M353" s="14">
        <v>3808</v>
      </c>
      <c r="N353" s="14">
        <v>0</v>
      </c>
      <c r="T353" s="10" t="str">
        <f>IF(RepPF!$L$4=Lists!$E$2,Lists!$E$2,IF(RepPF!$L$4&lt;&gt;"",IF($C353=RepPF!$L$4,RepPF!$L$4,0),Lists!$E$2))</f>
        <v>Все объекты</v>
      </c>
    </row>
    <row r="354" spans="2:20" x14ac:dyDescent="0.25">
      <c r="B354" s="7">
        <v>45537</v>
      </c>
      <c r="C354" s="1" t="s">
        <v>195</v>
      </c>
      <c r="J354" s="1" t="s">
        <v>44</v>
      </c>
      <c r="K354" s="1" t="s">
        <v>113</v>
      </c>
      <c r="L354" s="1">
        <f>IF(OR(B354=0,B354=""),0,IF(COUNTIFS(Items!$E:$E,J354,Items!$F:$F,K354)+COUNTIFS(Items!$J:$J,J354,Items!$K:$K,K354)+COUNTIFS(Items!$O:$O,J354,Items!$P:$P,K354)=1,0,1))</f>
        <v>0</v>
      </c>
      <c r="M354" s="14">
        <v>57302.75</v>
      </c>
      <c r="N354" s="14">
        <v>0</v>
      </c>
      <c r="T354" s="10" t="str">
        <f>IF(RepPF!$L$4=Lists!$E$2,Lists!$E$2,IF(RepPF!$L$4&lt;&gt;"",IF($C354=RepPF!$L$4,RepPF!$L$4,0),Lists!$E$2))</f>
        <v>Все объекты</v>
      </c>
    </row>
    <row r="355" spans="2:20" x14ac:dyDescent="0.25">
      <c r="B355" s="7">
        <v>45538</v>
      </c>
      <c r="C355" s="1" t="s">
        <v>194</v>
      </c>
      <c r="J355" s="1" t="s">
        <v>44</v>
      </c>
      <c r="K355" s="1" t="s">
        <v>66</v>
      </c>
      <c r="L355" s="1">
        <f>IF(OR(B355=0,B355=""),0,IF(COUNTIFS(Items!$E:$E,J355,Items!$F:$F,K355)+COUNTIFS(Items!$J:$J,J355,Items!$K:$K,K355)+COUNTIFS(Items!$O:$O,J355,Items!$P:$P,K355)=1,0,1))</f>
        <v>0</v>
      </c>
      <c r="M355" s="14">
        <v>7380</v>
      </c>
      <c r="N355" s="14">
        <v>0</v>
      </c>
      <c r="T355" s="10" t="str">
        <f>IF(RepPF!$L$4=Lists!$E$2,Lists!$E$2,IF(RepPF!$L$4&lt;&gt;"",IF($C355=RepPF!$L$4,RepPF!$L$4,0),Lists!$E$2))</f>
        <v>Все объекты</v>
      </c>
    </row>
    <row r="356" spans="2:20" x14ac:dyDescent="0.25">
      <c r="B356" s="7">
        <v>45538</v>
      </c>
      <c r="C356" s="1" t="s">
        <v>195</v>
      </c>
      <c r="J356" s="1" t="s">
        <v>44</v>
      </c>
      <c r="K356" s="1" t="s">
        <v>66</v>
      </c>
      <c r="L356" s="1">
        <f>IF(OR(B356=0,B356=""),0,IF(COUNTIFS(Items!$E:$E,J356,Items!$F:$F,K356)+COUNTIFS(Items!$J:$J,J356,Items!$K:$K,K356)+COUNTIFS(Items!$O:$O,J356,Items!$P:$P,K356)=1,0,1))</f>
        <v>0</v>
      </c>
      <c r="M356" s="14">
        <v>8460</v>
      </c>
      <c r="N356" s="14">
        <v>0</v>
      </c>
      <c r="T356" s="10" t="str">
        <f>IF(RepPF!$L$4=Lists!$E$2,Lists!$E$2,IF(RepPF!$L$4&lt;&gt;"",IF($C356=RepPF!$L$4,RepPF!$L$4,0),Lists!$E$2))</f>
        <v>Все объекты</v>
      </c>
    </row>
    <row r="357" spans="2:20" x14ac:dyDescent="0.25">
      <c r="B357" s="7">
        <v>45538</v>
      </c>
      <c r="C357" s="1" t="s">
        <v>195</v>
      </c>
      <c r="J357" s="1" t="s">
        <v>44</v>
      </c>
      <c r="K357" s="1" t="s">
        <v>78</v>
      </c>
      <c r="L357" s="1">
        <f>IF(OR(B357=0,B357=""),0,IF(COUNTIFS(Items!$E:$E,J357,Items!$F:$F,K357)+COUNTIFS(Items!$J:$J,J357,Items!$K:$K,K357)+COUNTIFS(Items!$O:$O,J357,Items!$P:$P,K357)=1,0,1))</f>
        <v>0</v>
      </c>
      <c r="M357" s="14">
        <v>37999.5</v>
      </c>
      <c r="N357" s="14">
        <v>0</v>
      </c>
      <c r="T357" s="10" t="str">
        <f>IF(RepPF!$L$4=Lists!$E$2,Lists!$E$2,IF(RepPF!$L$4&lt;&gt;"",IF($C357=RepPF!$L$4,RepPF!$L$4,0),Lists!$E$2))</f>
        <v>Все объекты</v>
      </c>
    </row>
    <row r="358" spans="2:20" x14ac:dyDescent="0.25">
      <c r="B358" s="7">
        <v>45541</v>
      </c>
      <c r="C358" s="1" t="s">
        <v>195</v>
      </c>
      <c r="J358" s="1" t="s">
        <v>44</v>
      </c>
      <c r="K358" s="1" t="s">
        <v>81</v>
      </c>
      <c r="L358" s="1">
        <f>IF(OR(B358=0,B358=""),0,IF(COUNTIFS(Items!$E:$E,J358,Items!$F:$F,K358)+COUNTIFS(Items!$J:$J,J358,Items!$K:$K,K358)+COUNTIFS(Items!$O:$O,J358,Items!$P:$P,K358)=1,0,1))</f>
        <v>0</v>
      </c>
      <c r="M358" s="14">
        <v>13090</v>
      </c>
      <c r="N358" s="14">
        <v>0</v>
      </c>
      <c r="T358" s="10" t="str">
        <f>IF(RepPF!$L$4=Lists!$E$2,Lists!$E$2,IF(RepPF!$L$4&lt;&gt;"",IF($C358=RepPF!$L$4,RepPF!$L$4,0),Lists!$E$2))</f>
        <v>Все объекты</v>
      </c>
    </row>
    <row r="359" spans="2:20" x14ac:dyDescent="0.25">
      <c r="B359" s="7">
        <v>45541</v>
      </c>
      <c r="C359" s="1" t="s">
        <v>195</v>
      </c>
      <c r="J359" s="1" t="s">
        <v>44</v>
      </c>
      <c r="K359" s="1" t="s">
        <v>76</v>
      </c>
      <c r="L359" s="1">
        <f>IF(OR(B359=0,B359=""),0,IF(COUNTIFS(Items!$E:$E,J359,Items!$F:$F,K359)+COUNTIFS(Items!$J:$J,J359,Items!$K:$K,K359)+COUNTIFS(Items!$O:$O,J359,Items!$P:$P,K359)=1,0,1))</f>
        <v>0</v>
      </c>
      <c r="M359" s="14">
        <v>358.9</v>
      </c>
      <c r="N359" s="14">
        <v>0</v>
      </c>
      <c r="T359" s="10" t="str">
        <f>IF(RepPF!$L$4=Lists!$E$2,Lists!$E$2,IF(RepPF!$L$4&lt;&gt;"",IF($C359=RepPF!$L$4,RepPF!$L$4,0),Lists!$E$2))</f>
        <v>Все объекты</v>
      </c>
    </row>
    <row r="360" spans="2:20" x14ac:dyDescent="0.25">
      <c r="B360" s="7">
        <v>45541</v>
      </c>
      <c r="C360" s="1" t="s">
        <v>195</v>
      </c>
      <c r="J360" s="1" t="s">
        <v>44</v>
      </c>
      <c r="K360" s="1" t="s">
        <v>76</v>
      </c>
      <c r="L360" s="1">
        <f>IF(OR(B360=0,B360=""),0,IF(COUNTIFS(Items!$E:$E,J360,Items!$F:$F,K360)+COUNTIFS(Items!$J:$J,J360,Items!$K:$K,K360)+COUNTIFS(Items!$O:$O,J360,Items!$P:$P,K360)=1,0,1))</f>
        <v>0</v>
      </c>
      <c r="M360" s="14">
        <v>3341.91</v>
      </c>
      <c r="N360" s="14">
        <v>0</v>
      </c>
      <c r="T360" s="10" t="str">
        <f>IF(RepPF!$L$4=Lists!$E$2,Lists!$E$2,IF(RepPF!$L$4&lt;&gt;"",IF($C360=RepPF!$L$4,RepPF!$L$4,0),Lists!$E$2))</f>
        <v>Все объекты</v>
      </c>
    </row>
    <row r="361" spans="2:20" x14ac:dyDescent="0.25">
      <c r="B361" s="7">
        <v>45541</v>
      </c>
      <c r="C361" s="1" t="s">
        <v>195</v>
      </c>
      <c r="J361" s="1" t="s">
        <v>44</v>
      </c>
      <c r="K361" s="1" t="s">
        <v>76</v>
      </c>
      <c r="L361" s="1">
        <f>IF(OR(B361=0,B361=""),0,IF(COUNTIFS(Items!$E:$E,J361,Items!$F:$F,K361)+COUNTIFS(Items!$J:$J,J361,Items!$K:$K,K361)+COUNTIFS(Items!$O:$O,J361,Items!$P:$P,K361)=1,0,1))</f>
        <v>0</v>
      </c>
      <c r="M361" s="14">
        <v>1772.37</v>
      </c>
      <c r="N361" s="14">
        <v>0</v>
      </c>
      <c r="T361" s="10" t="str">
        <f>IF(RepPF!$L$4=Lists!$E$2,Lists!$E$2,IF(RepPF!$L$4&lt;&gt;"",IF($C361=RepPF!$L$4,RepPF!$L$4,0),Lists!$E$2))</f>
        <v>Все объекты</v>
      </c>
    </row>
    <row r="362" spans="2:20" x14ac:dyDescent="0.25">
      <c r="B362" s="7">
        <v>45541</v>
      </c>
      <c r="C362" s="1" t="s">
        <v>194</v>
      </c>
      <c r="J362" s="1" t="s">
        <v>44</v>
      </c>
      <c r="K362" s="1" t="s">
        <v>81</v>
      </c>
      <c r="L362" s="1">
        <f>IF(OR(B362=0,B362=""),0,IF(COUNTIFS(Items!$E:$E,J362,Items!$F:$F,K362)+COUNTIFS(Items!$J:$J,J362,Items!$K:$K,K362)+COUNTIFS(Items!$O:$O,J362,Items!$P:$P,K362)=1,0,1))</f>
        <v>0</v>
      </c>
      <c r="M362" s="14">
        <v>43785.2</v>
      </c>
      <c r="N362" s="14">
        <v>0</v>
      </c>
      <c r="T362" s="10" t="str">
        <f>IF(RepPF!$L$4=Lists!$E$2,Lists!$E$2,IF(RepPF!$L$4&lt;&gt;"",IF($C362=RepPF!$L$4,RepPF!$L$4,0),Lists!$E$2))</f>
        <v>Все объекты</v>
      </c>
    </row>
    <row r="363" spans="2:20" x14ac:dyDescent="0.25">
      <c r="B363" s="7">
        <v>45541</v>
      </c>
      <c r="C363" s="1" t="s">
        <v>194</v>
      </c>
      <c r="J363" s="1" t="s">
        <v>44</v>
      </c>
      <c r="K363" s="1" t="s">
        <v>78</v>
      </c>
      <c r="L363" s="1">
        <f>IF(OR(B363=0,B363=""),0,IF(COUNTIFS(Items!$E:$E,J363,Items!$F:$F,K363)+COUNTIFS(Items!$J:$J,J363,Items!$K:$K,K363)+COUNTIFS(Items!$O:$O,J363,Items!$P:$P,K363)=1,0,1))</f>
        <v>0</v>
      </c>
      <c r="M363" s="14">
        <v>11957.119999999999</v>
      </c>
      <c r="N363" s="14">
        <v>0</v>
      </c>
      <c r="T363" s="10" t="str">
        <f>IF(RepPF!$L$4=Lists!$E$2,Lists!$E$2,IF(RepPF!$L$4&lt;&gt;"",IF($C363=RepPF!$L$4,RepPF!$L$4,0),Lists!$E$2))</f>
        <v>Все объекты</v>
      </c>
    </row>
    <row r="364" spans="2:20" x14ac:dyDescent="0.25">
      <c r="B364" s="7">
        <v>45541</v>
      </c>
      <c r="C364" s="1" t="s">
        <v>195</v>
      </c>
      <c r="J364" s="1" t="s">
        <v>44</v>
      </c>
      <c r="K364" s="1" t="s">
        <v>113</v>
      </c>
      <c r="L364" s="1">
        <f>IF(OR(B364=0,B364=""),0,IF(COUNTIFS(Items!$E:$E,J364,Items!$F:$F,K364)+COUNTIFS(Items!$J:$J,J364,Items!$K:$K,K364)+COUNTIFS(Items!$O:$O,J364,Items!$P:$P,K364)=1,0,1))</f>
        <v>0</v>
      </c>
      <c r="M364" s="14">
        <v>178892.25</v>
      </c>
      <c r="N364" s="14">
        <v>0</v>
      </c>
      <c r="T364" s="10" t="str">
        <f>IF(RepPF!$L$4=Lists!$E$2,Lists!$E$2,IF(RepPF!$L$4&lt;&gt;"",IF($C364=RepPF!$L$4,RepPF!$L$4,0),Lists!$E$2))</f>
        <v>Все объекты</v>
      </c>
    </row>
    <row r="365" spans="2:20" x14ac:dyDescent="0.25">
      <c r="B365" s="7">
        <v>45542</v>
      </c>
      <c r="C365" s="1" t="s">
        <v>195</v>
      </c>
      <c r="J365" s="1" t="s">
        <v>110</v>
      </c>
      <c r="K365" s="1" t="s">
        <v>23</v>
      </c>
      <c r="L365" s="1">
        <f>IF(OR(B365=0,B365=""),0,IF(COUNTIFS(Items!$E:$E,J365,Items!$F:$F,K365)+COUNTIFS(Items!$J:$J,J365,Items!$K:$K,K365)+COUNTIFS(Items!$O:$O,J365,Items!$P:$P,K365)=1,0,1))</f>
        <v>0</v>
      </c>
      <c r="M365" s="14">
        <v>4886.79</v>
      </c>
      <c r="N365" s="14">
        <v>0</v>
      </c>
      <c r="T365" s="10" t="str">
        <f>IF(RepPF!$L$4=Lists!$E$2,Lists!$E$2,IF(RepPF!$L$4&lt;&gt;"",IF($C365=RepPF!$L$4,RepPF!$L$4,0),Lists!$E$2))</f>
        <v>Все объекты</v>
      </c>
    </row>
    <row r="366" spans="2:20" x14ac:dyDescent="0.25">
      <c r="B366" s="7">
        <v>45544</v>
      </c>
      <c r="C366" s="1" t="s">
        <v>194</v>
      </c>
      <c r="J366" s="1" t="s">
        <v>44</v>
      </c>
      <c r="K366" s="1" t="s">
        <v>72</v>
      </c>
      <c r="L366" s="1">
        <f>IF(OR(B366=0,B366=""),0,IF(COUNTIFS(Items!$E:$E,J366,Items!$F:$F,K366)+COUNTIFS(Items!$J:$J,J366,Items!$K:$K,K366)+COUNTIFS(Items!$O:$O,J366,Items!$P:$P,K366)=1,0,1))</f>
        <v>0</v>
      </c>
      <c r="M366" s="14">
        <v>18330</v>
      </c>
      <c r="N366" s="14">
        <v>0</v>
      </c>
      <c r="T366" s="10" t="str">
        <f>IF(RepPF!$L$4=Lists!$E$2,Lists!$E$2,IF(RepPF!$L$4&lt;&gt;"",IF($C366=RepPF!$L$4,RepPF!$L$4,0),Lists!$E$2))</f>
        <v>Все объекты</v>
      </c>
    </row>
    <row r="367" spans="2:20" x14ac:dyDescent="0.25">
      <c r="B367" s="7">
        <v>45544</v>
      </c>
      <c r="C367" s="1" t="s">
        <v>195</v>
      </c>
      <c r="J367" s="1" t="s">
        <v>44</v>
      </c>
      <c r="K367" s="1" t="s">
        <v>76</v>
      </c>
      <c r="L367" s="1">
        <f>IF(OR(B367=0,B367=""),0,IF(COUNTIFS(Items!$E:$E,J367,Items!$F:$F,K367)+COUNTIFS(Items!$J:$J,J367,Items!$K:$K,K367)+COUNTIFS(Items!$O:$O,J367,Items!$P:$P,K367)=1,0,1))</f>
        <v>0</v>
      </c>
      <c r="M367" s="14">
        <v>3805.12</v>
      </c>
      <c r="N367" s="14">
        <v>0</v>
      </c>
      <c r="T367" s="10" t="str">
        <f>IF(RepPF!$L$4=Lists!$E$2,Lists!$E$2,IF(RepPF!$L$4&lt;&gt;"",IF($C367=RepPF!$L$4,RepPF!$L$4,0),Lists!$E$2))</f>
        <v>Все объекты</v>
      </c>
    </row>
    <row r="368" spans="2:20" x14ac:dyDescent="0.25">
      <c r="B368" s="7">
        <v>45544</v>
      </c>
      <c r="C368" s="1" t="s">
        <v>195</v>
      </c>
      <c r="J368" s="1" t="s">
        <v>44</v>
      </c>
      <c r="K368" s="1" t="s">
        <v>69</v>
      </c>
      <c r="L368" s="1">
        <f>IF(OR(B368=0,B368=""),0,IF(COUNTIFS(Items!$E:$E,J368,Items!$F:$F,K368)+COUNTIFS(Items!$J:$J,J368,Items!$K:$K,K368)+COUNTIFS(Items!$O:$O,J368,Items!$P:$P,K368)=1,0,1))</f>
        <v>0</v>
      </c>
      <c r="M368" s="14">
        <v>3570</v>
      </c>
      <c r="N368" s="14">
        <v>0</v>
      </c>
      <c r="T368" s="10" t="str">
        <f>IF(RepPF!$L$4=Lists!$E$2,Lists!$E$2,IF(RepPF!$L$4&lt;&gt;"",IF($C368=RepPF!$L$4,RepPF!$L$4,0),Lists!$E$2))</f>
        <v>Все объекты</v>
      </c>
    </row>
    <row r="369" spans="2:20" x14ac:dyDescent="0.25">
      <c r="B369" s="7">
        <v>45544</v>
      </c>
      <c r="C369" s="1" t="s">
        <v>194</v>
      </c>
      <c r="J369" s="1" t="s">
        <v>44</v>
      </c>
      <c r="K369" s="1" t="s">
        <v>72</v>
      </c>
      <c r="L369" s="1">
        <f>IF(OR(B369=0,B369=""),0,IF(COUNTIFS(Items!$E:$E,J369,Items!$F:$F,K369)+COUNTIFS(Items!$J:$J,J369,Items!$K:$K,K369)+COUNTIFS(Items!$O:$O,J369,Items!$P:$P,K369)=1,0,1))</f>
        <v>0</v>
      </c>
      <c r="M369" s="14">
        <v>6790</v>
      </c>
      <c r="N369" s="14">
        <v>0</v>
      </c>
      <c r="T369" s="10" t="str">
        <f>IF(RepPF!$L$4=Lists!$E$2,Lists!$E$2,IF(RepPF!$L$4&lt;&gt;"",IF($C369=RepPF!$L$4,RepPF!$L$4,0),Lists!$E$2))</f>
        <v>Все объекты</v>
      </c>
    </row>
    <row r="370" spans="2:20" x14ac:dyDescent="0.25">
      <c r="B370" s="7">
        <v>45534</v>
      </c>
      <c r="C370" s="1" t="s">
        <v>195</v>
      </c>
      <c r="J370" s="1" t="s">
        <v>44</v>
      </c>
      <c r="K370" s="1" t="s">
        <v>78</v>
      </c>
      <c r="L370" s="1">
        <f>IF(OR(B370=0,B370=""),0,IF(COUNTIFS(Items!$E:$E,J370,Items!$F:$F,K370)+COUNTIFS(Items!$J:$J,J370,Items!$K:$K,K370)+COUNTIFS(Items!$O:$O,J370,Items!$P:$P,K370)=1,0,1))</f>
        <v>0</v>
      </c>
      <c r="M370" s="14">
        <v>3542.4</v>
      </c>
      <c r="N370" s="14">
        <v>0</v>
      </c>
      <c r="T370" s="10" t="str">
        <f>IF(RepPF!$L$4=Lists!$E$2,Lists!$E$2,IF(RepPF!$L$4&lt;&gt;"",IF($C370=RepPF!$L$4,RepPF!$L$4,0),Lists!$E$2))</f>
        <v>Все объекты</v>
      </c>
    </row>
    <row r="371" spans="2:20" x14ac:dyDescent="0.25">
      <c r="B371" s="7">
        <v>45534</v>
      </c>
      <c r="C371" s="1" t="s">
        <v>195</v>
      </c>
      <c r="J371" s="1" t="s">
        <v>44</v>
      </c>
      <c r="K371" s="1" t="s">
        <v>69</v>
      </c>
      <c r="L371" s="1">
        <f>IF(OR(B371=0,B371=""),0,IF(COUNTIFS(Items!$E:$E,J371,Items!$F:$F,K371)+COUNTIFS(Items!$J:$J,J371,Items!$K:$K,K371)+COUNTIFS(Items!$O:$O,J371,Items!$P:$P,K371)=1,0,1))</f>
        <v>0</v>
      </c>
      <c r="M371" s="14">
        <v>1773.78</v>
      </c>
      <c r="N371" s="14">
        <v>0</v>
      </c>
      <c r="T371" s="10" t="str">
        <f>IF(RepPF!$L$4=Lists!$E$2,Lists!$E$2,IF(RepPF!$L$4&lt;&gt;"",IF($C371=RepPF!$L$4,RepPF!$L$4,0),Lists!$E$2))</f>
        <v>Все объекты</v>
      </c>
    </row>
    <row r="372" spans="2:20" x14ac:dyDescent="0.25">
      <c r="B372" s="7">
        <v>45528</v>
      </c>
      <c r="C372" s="1" t="s">
        <v>195</v>
      </c>
      <c r="J372" s="1" t="s">
        <v>44</v>
      </c>
      <c r="K372" s="1" t="s">
        <v>76</v>
      </c>
      <c r="L372" s="1">
        <f>IF(OR(B372=0,B372=""),0,IF(COUNTIFS(Items!$E:$E,J372,Items!$F:$F,K372)+COUNTIFS(Items!$J:$J,J372,Items!$K:$K,K372)+COUNTIFS(Items!$O:$O,J372,Items!$P:$P,K372)=1,0,1))</f>
        <v>0</v>
      </c>
      <c r="M372" s="14">
        <v>482.21999999999997</v>
      </c>
      <c r="N372" s="14">
        <v>0</v>
      </c>
      <c r="T372" s="10" t="str">
        <f>IF(RepPF!$L$4=Lists!$E$2,Lists!$E$2,IF(RepPF!$L$4&lt;&gt;"",IF($C372=RepPF!$L$4,RepPF!$L$4,0),Lists!$E$2))</f>
        <v>Все объекты</v>
      </c>
    </row>
    <row r="373" spans="2:20" x14ac:dyDescent="0.25">
      <c r="B373" s="7">
        <v>45540</v>
      </c>
      <c r="C373" s="1" t="s">
        <v>195</v>
      </c>
      <c r="J373" s="1" t="s">
        <v>44</v>
      </c>
      <c r="K373" s="1" t="s">
        <v>78</v>
      </c>
      <c r="L373" s="1">
        <f>IF(OR(B373=0,B373=""),0,IF(COUNTIFS(Items!$E:$E,J373,Items!$F:$F,K373)+COUNTIFS(Items!$J:$J,J373,Items!$K:$K,K373)+COUNTIFS(Items!$O:$O,J373,Items!$P:$P,K373)=1,0,1))</f>
        <v>0</v>
      </c>
      <c r="M373" s="14">
        <v>1666</v>
      </c>
      <c r="N373" s="14">
        <v>0</v>
      </c>
      <c r="T373" s="10" t="str">
        <f>IF(RepPF!$L$4=Lists!$E$2,Lists!$E$2,IF(RepPF!$L$4&lt;&gt;"",IF($C373=RepPF!$L$4,RepPF!$L$4,0),Lists!$E$2))</f>
        <v>Все объекты</v>
      </c>
    </row>
    <row r="374" spans="2:20" x14ac:dyDescent="0.25">
      <c r="B374" s="7">
        <v>45541</v>
      </c>
      <c r="C374" s="1" t="s">
        <v>195</v>
      </c>
      <c r="J374" s="1" t="s">
        <v>44</v>
      </c>
      <c r="K374" s="1" t="s">
        <v>69</v>
      </c>
      <c r="L374" s="1">
        <f>IF(OR(B374=0,B374=""),0,IF(COUNTIFS(Items!$E:$E,J374,Items!$F:$F,K374)+COUNTIFS(Items!$J:$J,J374,Items!$K:$K,K374)+COUNTIFS(Items!$O:$O,J374,Items!$P:$P,K374)=1,0,1))</f>
        <v>0</v>
      </c>
      <c r="M374" s="14">
        <v>2134</v>
      </c>
      <c r="N374" s="14">
        <v>0</v>
      </c>
      <c r="T374" s="10" t="str">
        <f>IF(RepPF!$L$4=Lists!$E$2,Lists!$E$2,IF(RepPF!$L$4&lt;&gt;"",IF($C374=RepPF!$L$4,RepPF!$L$4,0),Lists!$E$2))</f>
        <v>Все объекты</v>
      </c>
    </row>
    <row r="375" spans="2:20" x14ac:dyDescent="0.25">
      <c r="B375" s="7">
        <v>45544</v>
      </c>
      <c r="C375" s="1" t="s">
        <v>195</v>
      </c>
      <c r="J375" s="1" t="s">
        <v>44</v>
      </c>
      <c r="K375" s="1" t="s">
        <v>76</v>
      </c>
      <c r="L375" s="1">
        <f>IF(OR(B375=0,B375=""),0,IF(COUNTIFS(Items!$E:$E,J375,Items!$F:$F,K375)+COUNTIFS(Items!$J:$J,J375,Items!$K:$K,K375)+COUNTIFS(Items!$O:$O,J375,Items!$P:$P,K375)=1,0,1))</f>
        <v>0</v>
      </c>
      <c r="M375" s="14">
        <v>1059.03</v>
      </c>
      <c r="N375" s="14">
        <v>0</v>
      </c>
      <c r="T375" s="10" t="str">
        <f>IF(RepPF!$L$4=Lists!$E$2,Lists!$E$2,IF(RepPF!$L$4&lt;&gt;"",IF($C375=RepPF!$L$4,RepPF!$L$4,0),Lists!$E$2))</f>
        <v>Все объекты</v>
      </c>
    </row>
    <row r="376" spans="2:20" x14ac:dyDescent="0.25">
      <c r="B376" s="7">
        <v>45544</v>
      </c>
      <c r="C376" s="1" t="s">
        <v>195</v>
      </c>
      <c r="J376" s="1" t="s">
        <v>44</v>
      </c>
      <c r="K376" s="1" t="s">
        <v>76</v>
      </c>
      <c r="L376" s="1">
        <f>IF(OR(B376=0,B376=""),0,IF(COUNTIFS(Items!$E:$E,J376,Items!$F:$F,K376)+COUNTIFS(Items!$J:$J,J376,Items!$K:$K,K376)+COUNTIFS(Items!$O:$O,J376,Items!$P:$P,K376)=1,0,1))</f>
        <v>0</v>
      </c>
      <c r="M376" s="14">
        <v>7867.7999999999993</v>
      </c>
      <c r="N376" s="14">
        <v>0</v>
      </c>
      <c r="T376" s="10" t="str">
        <f>IF(RepPF!$L$4=Lists!$E$2,Lists!$E$2,IF(RepPF!$L$4&lt;&gt;"",IF($C376=RepPF!$L$4,RepPF!$L$4,0),Lists!$E$2))</f>
        <v>Все объекты</v>
      </c>
    </row>
    <row r="377" spans="2:20" x14ac:dyDescent="0.25">
      <c r="B377" s="7">
        <v>45545</v>
      </c>
      <c r="C377" s="1" t="s">
        <v>195</v>
      </c>
      <c r="J377" s="1" t="s">
        <v>44</v>
      </c>
      <c r="K377" s="1" t="s">
        <v>69</v>
      </c>
      <c r="L377" s="1">
        <f>IF(OR(B377=0,B377=""),0,IF(COUNTIFS(Items!$E:$E,J377,Items!$F:$F,K377)+COUNTIFS(Items!$J:$J,J377,Items!$K:$K,K377)+COUNTIFS(Items!$O:$O,J377,Items!$P:$P,K377)=1,0,1))</f>
        <v>0</v>
      </c>
      <c r="M377" s="14">
        <v>2350</v>
      </c>
      <c r="N377" s="14">
        <v>0</v>
      </c>
      <c r="T377" s="10" t="str">
        <f>IF(RepPF!$L$4=Lists!$E$2,Lists!$E$2,IF(RepPF!$L$4&lt;&gt;"",IF($C377=RepPF!$L$4,RepPF!$L$4,0),Lists!$E$2))</f>
        <v>Все объекты</v>
      </c>
    </row>
    <row r="378" spans="2:20" x14ac:dyDescent="0.25">
      <c r="B378" s="7">
        <v>45545</v>
      </c>
      <c r="C378" s="1" t="s">
        <v>195</v>
      </c>
      <c r="J378" s="1" t="s">
        <v>44</v>
      </c>
      <c r="K378" s="1" t="s">
        <v>72</v>
      </c>
      <c r="L378" s="1">
        <f>IF(OR(B378=0,B378=""),0,IF(COUNTIFS(Items!$E:$E,J378,Items!$F:$F,K378)+COUNTIFS(Items!$J:$J,J378,Items!$K:$K,K378)+COUNTIFS(Items!$O:$O,J378,Items!$P:$P,K378)=1,0,1))</f>
        <v>0</v>
      </c>
      <c r="M378" s="14">
        <v>8330</v>
      </c>
      <c r="N378" s="14">
        <v>0</v>
      </c>
      <c r="T378" s="10" t="str">
        <f>IF(RepPF!$L$4=Lists!$E$2,Lists!$E$2,IF(RepPF!$L$4&lt;&gt;"",IF($C378=RepPF!$L$4,RepPF!$L$4,0),Lists!$E$2))</f>
        <v>Все объекты</v>
      </c>
    </row>
    <row r="379" spans="2:20" x14ac:dyDescent="0.25">
      <c r="B379" s="7">
        <v>45546</v>
      </c>
      <c r="C379" s="1" t="s">
        <v>195</v>
      </c>
      <c r="J379" s="1" t="s">
        <v>44</v>
      </c>
      <c r="K379" s="1" t="s">
        <v>69</v>
      </c>
      <c r="L379" s="1">
        <f>IF(OR(B379=0,B379=""),0,IF(COUNTIFS(Items!$E:$E,J379,Items!$F:$F,K379)+COUNTIFS(Items!$J:$J,J379,Items!$K:$K,K379)+COUNTIFS(Items!$O:$O,J379,Items!$P:$P,K379)=1,0,1))</f>
        <v>0</v>
      </c>
      <c r="M379" s="14">
        <v>3395</v>
      </c>
      <c r="N379" s="14">
        <v>0</v>
      </c>
      <c r="T379" s="10" t="str">
        <f>IF(RepPF!$L$4=Lists!$E$2,Lists!$E$2,IF(RepPF!$L$4&lt;&gt;"",IF($C379=RepPF!$L$4,RepPF!$L$4,0),Lists!$E$2))</f>
        <v>Все объекты</v>
      </c>
    </row>
    <row r="380" spans="2:20" x14ac:dyDescent="0.25">
      <c r="B380" s="7">
        <v>45548</v>
      </c>
      <c r="C380" s="1" t="s">
        <v>195</v>
      </c>
      <c r="J380" s="1" t="s">
        <v>44</v>
      </c>
      <c r="K380" s="1" t="s">
        <v>69</v>
      </c>
      <c r="L380" s="1">
        <f>IF(OR(B380=0,B380=""),0,IF(COUNTIFS(Items!$E:$E,J380,Items!$F:$F,K380)+COUNTIFS(Items!$J:$J,J380,Items!$K:$K,K380)+COUNTIFS(Items!$O:$O,J380,Items!$P:$P,K380)=1,0,1))</f>
        <v>0</v>
      </c>
      <c r="M380" s="14">
        <v>1766.28</v>
      </c>
      <c r="N380" s="14">
        <v>0</v>
      </c>
      <c r="T380" s="10" t="str">
        <f>IF(RepPF!$L$4=Lists!$E$2,Lists!$E$2,IF(RepPF!$L$4&lt;&gt;"",IF($C380=RepPF!$L$4,RepPF!$L$4,0),Lists!$E$2))</f>
        <v>Все объекты</v>
      </c>
    </row>
    <row r="381" spans="2:20" x14ac:dyDescent="0.25">
      <c r="B381" s="7">
        <v>45549</v>
      </c>
      <c r="C381" s="1" t="s">
        <v>195</v>
      </c>
      <c r="J381" s="1" t="s">
        <v>44</v>
      </c>
      <c r="K381" s="1" t="s">
        <v>76</v>
      </c>
      <c r="L381" s="1">
        <f>IF(OR(B381=0,B381=""),0,IF(COUNTIFS(Items!$E:$E,J381,Items!$F:$F,K381)+COUNTIFS(Items!$J:$J,J381,Items!$K:$K,K381)+COUNTIFS(Items!$O:$O,J381,Items!$P:$P,K381)=1,0,1))</f>
        <v>0</v>
      </c>
      <c r="M381" s="14">
        <v>1212.5999999999999</v>
      </c>
      <c r="N381" s="14">
        <v>0</v>
      </c>
      <c r="T381" s="10" t="str">
        <f>IF(RepPF!$L$4=Lists!$E$2,Lists!$E$2,IF(RepPF!$L$4&lt;&gt;"",IF($C381=RepPF!$L$4,RepPF!$L$4,0),Lists!$E$2))</f>
        <v>Все объекты</v>
      </c>
    </row>
    <row r="382" spans="2:20" x14ac:dyDescent="0.25">
      <c r="B382" s="7">
        <v>45544</v>
      </c>
      <c r="C382" s="1" t="s">
        <v>194</v>
      </c>
      <c r="J382" s="1" t="s">
        <v>44</v>
      </c>
      <c r="K382" s="1" t="s">
        <v>70</v>
      </c>
      <c r="L382" s="1">
        <f>IF(OR(B382=0,B382=""),0,IF(COUNTIFS(Items!$E:$E,J382,Items!$F:$F,K382)+COUNTIFS(Items!$J:$J,J382,Items!$K:$K,K382)+COUNTIFS(Items!$O:$O,J382,Items!$P:$P,K382)=1,0,1))</f>
        <v>0</v>
      </c>
      <c r="M382" s="14">
        <v>61828.5</v>
      </c>
      <c r="N382" s="14">
        <v>0</v>
      </c>
      <c r="T382" s="10" t="str">
        <f>IF(RepPF!$L$4=Lists!$E$2,Lists!$E$2,IF(RepPF!$L$4&lt;&gt;"",IF($C382=RepPF!$L$4,RepPF!$L$4,0),Lists!$E$2))</f>
        <v>Все объекты</v>
      </c>
    </row>
    <row r="383" spans="2:20" x14ac:dyDescent="0.25">
      <c r="B383" s="7">
        <v>45544</v>
      </c>
      <c r="C383" s="1" t="s">
        <v>195</v>
      </c>
      <c r="J383" s="1" t="s">
        <v>44</v>
      </c>
      <c r="K383" s="1" t="s">
        <v>70</v>
      </c>
      <c r="L383" s="1">
        <f>IF(OR(B383=0,B383=""),0,IF(COUNTIFS(Items!$E:$E,J383,Items!$F:$F,K383)+COUNTIFS(Items!$J:$J,J383,Items!$K:$K,K383)+COUNTIFS(Items!$O:$O,J383,Items!$P:$P,K383)=1,0,1))</f>
        <v>0</v>
      </c>
      <c r="M383" s="14">
        <v>132418.44</v>
      </c>
      <c r="N383" s="14">
        <v>0</v>
      </c>
      <c r="T383" s="10" t="str">
        <f>IF(RepPF!$L$4=Lists!$E$2,Lists!$E$2,IF(RepPF!$L$4&lt;&gt;"",IF($C383=RepPF!$L$4,RepPF!$L$4,0),Lists!$E$2))</f>
        <v>Все объекты</v>
      </c>
    </row>
    <row r="384" spans="2:20" x14ac:dyDescent="0.25">
      <c r="B384" s="7">
        <v>45544</v>
      </c>
      <c r="C384" s="1" t="s">
        <v>195</v>
      </c>
      <c r="J384" s="1" t="s">
        <v>44</v>
      </c>
      <c r="K384" s="1" t="s">
        <v>113</v>
      </c>
      <c r="L384" s="1">
        <f>IF(OR(B384=0,B384=""),0,IF(COUNTIFS(Items!$E:$E,J384,Items!$F:$F,K384)+COUNTIFS(Items!$J:$J,J384,Items!$K:$K,K384)+COUNTIFS(Items!$O:$O,J384,Items!$P:$P,K384)=1,0,1))</f>
        <v>0</v>
      </c>
      <c r="M384" s="14">
        <v>42340.5</v>
      </c>
      <c r="N384" s="14">
        <v>0</v>
      </c>
      <c r="T384" s="10" t="str">
        <f>IF(RepPF!$L$4=Lists!$E$2,Lists!$E$2,IF(RepPF!$L$4&lt;&gt;"",IF($C384=RepPF!$L$4,RepPF!$L$4,0),Lists!$E$2))</f>
        <v>Все объекты</v>
      </c>
    </row>
    <row r="385" spans="2:20" x14ac:dyDescent="0.25">
      <c r="B385" s="7">
        <v>45546</v>
      </c>
      <c r="C385" s="1" t="s">
        <v>194</v>
      </c>
      <c r="J385" s="1" t="s">
        <v>44</v>
      </c>
      <c r="K385" s="1" t="s">
        <v>99</v>
      </c>
      <c r="L385" s="1">
        <f>IF(OR(B385=0,B385=""),0,IF(COUNTIFS(Items!$E:$E,J385,Items!$F:$F,K385)+COUNTIFS(Items!$J:$J,J385,Items!$K:$K,K385)+COUNTIFS(Items!$O:$O,J385,Items!$P:$P,K385)=1,0,1))</f>
        <v>0</v>
      </c>
      <c r="M385" s="14">
        <v>400980</v>
      </c>
      <c r="N385" s="14">
        <v>0</v>
      </c>
      <c r="T385" s="10" t="str">
        <f>IF(RepPF!$L$4=Lists!$E$2,Lists!$E$2,IF(RepPF!$L$4&lt;&gt;"",IF($C385=RepPF!$L$4,RepPF!$L$4,0),Lists!$E$2))</f>
        <v>Все объекты</v>
      </c>
    </row>
    <row r="386" spans="2:20" x14ac:dyDescent="0.25">
      <c r="B386" s="7">
        <v>45546</v>
      </c>
      <c r="C386" s="1" t="s">
        <v>195</v>
      </c>
      <c r="J386" s="1" t="s">
        <v>44</v>
      </c>
      <c r="K386" s="1" t="s">
        <v>99</v>
      </c>
      <c r="L386" s="1">
        <f>IF(OR(B386=0,B386=""),0,IF(COUNTIFS(Items!$E:$E,J386,Items!$F:$F,K386)+COUNTIFS(Items!$J:$J,J386,Items!$K:$K,K386)+COUNTIFS(Items!$O:$O,J386,Items!$P:$P,K386)=1,0,1))</f>
        <v>0</v>
      </c>
      <c r="M386" s="14">
        <v>91650</v>
      </c>
      <c r="N386" s="14">
        <v>0</v>
      </c>
      <c r="T386" s="10" t="str">
        <f>IF(RepPF!$L$4=Lists!$E$2,Lists!$E$2,IF(RepPF!$L$4&lt;&gt;"",IF($C386=RepPF!$L$4,RepPF!$L$4,0),Lists!$E$2))</f>
        <v>Все объекты</v>
      </c>
    </row>
    <row r="387" spans="2:20" x14ac:dyDescent="0.25">
      <c r="B387" s="7">
        <v>45548</v>
      </c>
      <c r="C387" s="1" t="s">
        <v>195</v>
      </c>
      <c r="J387" s="1" t="s">
        <v>44</v>
      </c>
      <c r="K387" s="1" t="s">
        <v>81</v>
      </c>
      <c r="L387" s="1">
        <f>IF(OR(B387=0,B387=""),0,IF(COUNTIFS(Items!$E:$E,J387,Items!$F:$F,K387)+COUNTIFS(Items!$J:$J,J387,Items!$K:$K,K387)+COUNTIFS(Items!$O:$O,J387,Items!$P:$P,K387)=1,0,1))</f>
        <v>0</v>
      </c>
      <c r="M387" s="14">
        <v>10340</v>
      </c>
      <c r="N387" s="14">
        <v>0</v>
      </c>
      <c r="T387" s="10" t="str">
        <f>IF(RepPF!$L$4=Lists!$E$2,Lists!$E$2,IF(RepPF!$L$4&lt;&gt;"",IF($C387=RepPF!$L$4,RepPF!$L$4,0),Lists!$E$2))</f>
        <v>Все объекты</v>
      </c>
    </row>
    <row r="388" spans="2:20" x14ac:dyDescent="0.25">
      <c r="B388" s="7">
        <v>45548</v>
      </c>
      <c r="C388" s="1" t="s">
        <v>195</v>
      </c>
      <c r="J388" s="1" t="s">
        <v>44</v>
      </c>
      <c r="K388" s="1" t="s">
        <v>81</v>
      </c>
      <c r="L388" s="1">
        <f>IF(OR(B388=0,B388=""),0,IF(COUNTIFS(Items!$E:$E,J388,Items!$F:$F,K388)+COUNTIFS(Items!$J:$J,J388,Items!$K:$K,K388)+COUNTIFS(Items!$O:$O,J388,Items!$P:$P,K388)=1,0,1))</f>
        <v>0</v>
      </c>
      <c r="M388" s="14">
        <v>19040</v>
      </c>
      <c r="N388" s="14">
        <v>0</v>
      </c>
      <c r="T388" s="10" t="str">
        <f>IF(RepPF!$L$4=Lists!$E$2,Lists!$E$2,IF(RepPF!$L$4&lt;&gt;"",IF($C388=RepPF!$L$4,RepPF!$L$4,0),Lists!$E$2))</f>
        <v>Все объекты</v>
      </c>
    </row>
    <row r="389" spans="2:20" x14ac:dyDescent="0.25">
      <c r="B389" s="7">
        <v>45549</v>
      </c>
      <c r="C389" s="1" t="s">
        <v>195</v>
      </c>
      <c r="J389" s="1" t="s">
        <v>44</v>
      </c>
      <c r="K389" s="1" t="s">
        <v>74</v>
      </c>
      <c r="L389" s="1">
        <f>IF(OR(B389=0,B389=""),0,IF(COUNTIFS(Items!$E:$E,J389,Items!$F:$F,K389)+COUNTIFS(Items!$J:$J,J389,Items!$K:$K,K389)+COUNTIFS(Items!$O:$O,J389,Items!$P:$P,K389)=1,0,1))</f>
        <v>0</v>
      </c>
      <c r="M389" s="14">
        <v>6807.46</v>
      </c>
      <c r="N389" s="14">
        <v>0</v>
      </c>
      <c r="T389" s="10" t="str">
        <f>IF(RepPF!$L$4=Lists!$E$2,Lists!$E$2,IF(RepPF!$L$4&lt;&gt;"",IF($C389=RepPF!$L$4,RepPF!$L$4,0),Lists!$E$2))</f>
        <v>Все объекты</v>
      </c>
    </row>
    <row r="390" spans="2:20" x14ac:dyDescent="0.25">
      <c r="B390" s="7">
        <v>45551</v>
      </c>
      <c r="C390" s="1" t="s">
        <v>195</v>
      </c>
      <c r="J390" s="1" t="s">
        <v>44</v>
      </c>
      <c r="K390" s="1" t="s">
        <v>113</v>
      </c>
      <c r="L390" s="1">
        <f>IF(OR(B390=0,B390=""),0,IF(COUNTIFS(Items!$E:$E,J390,Items!$F:$F,K390)+COUNTIFS(Items!$J:$J,J390,Items!$K:$K,K390)+COUNTIFS(Items!$O:$O,J390,Items!$P:$P,K390)=1,0,1))</f>
        <v>0</v>
      </c>
      <c r="M390" s="14">
        <v>60270</v>
      </c>
      <c r="N390" s="14">
        <v>0</v>
      </c>
      <c r="T390" s="10" t="str">
        <f>IF(RepPF!$L$4=Lists!$E$2,Lists!$E$2,IF(RepPF!$L$4&lt;&gt;"",IF($C390=RepPF!$L$4,RepPF!$L$4,0),Lists!$E$2))</f>
        <v>Все объекты</v>
      </c>
    </row>
    <row r="391" spans="2:20" x14ac:dyDescent="0.25">
      <c r="B391" s="7">
        <v>45553</v>
      </c>
      <c r="C391" s="1" t="s">
        <v>195</v>
      </c>
      <c r="J391" s="1" t="s">
        <v>44</v>
      </c>
      <c r="K391" s="1" t="s">
        <v>76</v>
      </c>
      <c r="L391" s="1">
        <f>IF(OR(B391=0,B391=""),0,IF(COUNTIFS(Items!$E:$E,J391,Items!$F:$F,K391)+COUNTIFS(Items!$J:$J,J391,Items!$K:$K,K391)+COUNTIFS(Items!$O:$O,J391,Items!$P:$P,K391)=1,0,1))</f>
        <v>0</v>
      </c>
      <c r="M391" s="14">
        <v>783.95999999999992</v>
      </c>
      <c r="N391" s="14">
        <v>0</v>
      </c>
      <c r="T391" s="10" t="str">
        <f>IF(RepPF!$L$4=Lists!$E$2,Lists!$E$2,IF(RepPF!$L$4&lt;&gt;"",IF($C391=RepPF!$L$4,RepPF!$L$4,0),Lists!$E$2))</f>
        <v>Все объекты</v>
      </c>
    </row>
    <row r="392" spans="2:20" x14ac:dyDescent="0.25">
      <c r="B392" s="7">
        <v>45554</v>
      </c>
      <c r="C392" s="1" t="s">
        <v>195</v>
      </c>
      <c r="J392" s="1" t="s">
        <v>44</v>
      </c>
      <c r="K392" s="1" t="s">
        <v>76</v>
      </c>
      <c r="L392" s="1">
        <f>IF(OR(B392=0,B392=""),0,IF(COUNTIFS(Items!$E:$E,J392,Items!$F:$F,K392)+COUNTIFS(Items!$J:$J,J392,Items!$K:$K,K392)+COUNTIFS(Items!$O:$O,J392,Items!$P:$P,K392)=1,0,1))</f>
        <v>0</v>
      </c>
      <c r="M392" s="14">
        <v>498.2</v>
      </c>
      <c r="N392" s="14">
        <v>0</v>
      </c>
      <c r="T392" s="10" t="str">
        <f>IF(RepPF!$L$4=Lists!$E$2,Lists!$E$2,IF(RepPF!$L$4&lt;&gt;"",IF($C392=RepPF!$L$4,RepPF!$L$4,0),Lists!$E$2))</f>
        <v>Все объекты</v>
      </c>
    </row>
    <row r="393" spans="2:20" x14ac:dyDescent="0.25">
      <c r="B393" s="7">
        <v>45565</v>
      </c>
      <c r="C393" s="1" t="s">
        <v>195</v>
      </c>
      <c r="J393" s="1" t="s">
        <v>44</v>
      </c>
      <c r="K393" s="1" t="s">
        <v>70</v>
      </c>
      <c r="L393" s="1">
        <f>IF(OR(B393=0,B393=""),0,IF(COUNTIFS(Items!$E:$E,J393,Items!$F:$F,K393)+COUNTIFS(Items!$J:$J,J393,Items!$K:$K,K393)+COUNTIFS(Items!$O:$O,J393,Items!$P:$P,K393)=1,0,1))</f>
        <v>0</v>
      </c>
      <c r="M393" s="14">
        <v>47600</v>
      </c>
      <c r="N393" s="14">
        <v>0</v>
      </c>
      <c r="T393" s="10" t="str">
        <f>IF(RepPF!$L$4=Lists!$E$2,Lists!$E$2,IF(RepPF!$L$4&lt;&gt;"",IF($C393=RepPF!$L$4,RepPF!$L$4,0),Lists!$E$2))</f>
        <v>Все объекты</v>
      </c>
    </row>
    <row r="394" spans="2:20" x14ac:dyDescent="0.25">
      <c r="B394" s="7">
        <v>45565</v>
      </c>
      <c r="C394" s="1" t="s">
        <v>194</v>
      </c>
      <c r="J394" s="1" t="s">
        <v>44</v>
      </c>
      <c r="K394" s="1" t="s">
        <v>70</v>
      </c>
      <c r="L394" s="1">
        <f>IF(OR(B394=0,B394=""),0,IF(COUNTIFS(Items!$E:$E,J394,Items!$F:$F,K394)+COUNTIFS(Items!$J:$J,J394,Items!$K:$K,K394)+COUNTIFS(Items!$O:$O,J394,Items!$P:$P,K394)=1,0,1))</f>
        <v>0</v>
      </c>
      <c r="M394" s="14">
        <v>13386</v>
      </c>
      <c r="N394" s="14">
        <v>0</v>
      </c>
      <c r="T394" s="10" t="str">
        <f>IF(RepPF!$L$4=Lists!$E$2,Lists!$E$2,IF(RepPF!$L$4&lt;&gt;"",IF($C394=RepPF!$L$4,RepPF!$L$4,0),Lists!$E$2))</f>
        <v>Все объекты</v>
      </c>
    </row>
    <row r="395" spans="2:20" x14ac:dyDescent="0.25">
      <c r="B395" s="7">
        <v>45566</v>
      </c>
      <c r="C395" s="1" t="s">
        <v>195</v>
      </c>
      <c r="J395" s="1" t="s">
        <v>44</v>
      </c>
      <c r="K395" s="1" t="s">
        <v>81</v>
      </c>
      <c r="L395" s="1">
        <f>IF(OR(B395=0,B395=""),0,IF(COUNTIFS(Items!$E:$E,J395,Items!$F:$F,K395)+COUNTIFS(Items!$J:$J,J395,Items!$K:$K,K395)+COUNTIFS(Items!$O:$O,J395,Items!$P:$P,K395)=1,0,1))</f>
        <v>0</v>
      </c>
      <c r="M395" s="14">
        <v>5744.1</v>
      </c>
      <c r="N395" s="14">
        <v>0</v>
      </c>
      <c r="T395" s="10" t="str">
        <f>IF(RepPF!$L$4=Lists!$E$2,Lists!$E$2,IF(RepPF!$L$4&lt;&gt;"",IF($C395=RepPF!$L$4,RepPF!$L$4,0),Lists!$E$2))</f>
        <v>Все объекты</v>
      </c>
    </row>
    <row r="396" spans="2:20" x14ac:dyDescent="0.25">
      <c r="B396" s="7">
        <v>45568</v>
      </c>
      <c r="C396" s="1" t="s">
        <v>195</v>
      </c>
      <c r="J396" s="1" t="s">
        <v>44</v>
      </c>
      <c r="K396" s="1" t="s">
        <v>81</v>
      </c>
      <c r="L396" s="1">
        <f>IF(OR(B396=0,B396=""),0,IF(COUNTIFS(Items!$E:$E,J396,Items!$F:$F,K396)+COUNTIFS(Items!$J:$J,J396,Items!$K:$K,K396)+COUNTIFS(Items!$O:$O,J396,Items!$P:$P,K396)=1,0,1))</f>
        <v>0</v>
      </c>
      <c r="M396" s="14">
        <v>740.25</v>
      </c>
      <c r="N396" s="14">
        <v>0</v>
      </c>
      <c r="T396" s="10" t="str">
        <f>IF(RepPF!$L$4=Lists!$E$2,Lists!$E$2,IF(RepPF!$L$4&lt;&gt;"",IF($C396=RepPF!$L$4,RepPF!$L$4,0),Lists!$E$2))</f>
        <v>Все объекты</v>
      </c>
    </row>
    <row r="397" spans="2:20" x14ac:dyDescent="0.25">
      <c r="B397" s="7">
        <v>45568</v>
      </c>
      <c r="C397" s="1" t="s">
        <v>195</v>
      </c>
      <c r="J397" s="1" t="s">
        <v>44</v>
      </c>
      <c r="K397" s="1" t="s">
        <v>81</v>
      </c>
      <c r="L397" s="1">
        <f>IF(OR(B397=0,B397=""),0,IF(COUNTIFS(Items!$E:$E,J397,Items!$F:$F,K397)+COUNTIFS(Items!$J:$J,J397,Items!$K:$K,K397)+COUNTIFS(Items!$O:$O,J397,Items!$P:$P,K397)=1,0,1))</f>
        <v>0</v>
      </c>
      <c r="M397" s="14">
        <v>129.72</v>
      </c>
      <c r="N397" s="14">
        <v>0</v>
      </c>
      <c r="T397" s="10" t="str">
        <f>IF(RepPF!$L$4=Lists!$E$2,Lists!$E$2,IF(RepPF!$L$4&lt;&gt;"",IF($C397=RepPF!$L$4,RepPF!$L$4,0),Lists!$E$2))</f>
        <v>Все объекты</v>
      </c>
    </row>
    <row r="398" spans="2:20" x14ac:dyDescent="0.25">
      <c r="B398" s="7">
        <v>45568</v>
      </c>
      <c r="C398" s="1" t="s">
        <v>195</v>
      </c>
      <c r="J398" s="1" t="s">
        <v>44</v>
      </c>
      <c r="K398" s="1" t="s">
        <v>76</v>
      </c>
      <c r="L398" s="1">
        <f>IF(OR(B398=0,B398=""),0,IF(COUNTIFS(Items!$E:$E,J398,Items!$F:$F,K398)+COUNTIFS(Items!$J:$J,J398,Items!$K:$K,K398)+COUNTIFS(Items!$O:$O,J398,Items!$P:$P,K398)=1,0,1))</f>
        <v>0</v>
      </c>
      <c r="M398" s="14">
        <v>565.25</v>
      </c>
      <c r="N398" s="14">
        <v>0</v>
      </c>
      <c r="T398" s="10" t="str">
        <f>IF(RepPF!$L$4=Lists!$E$2,Lists!$E$2,IF(RepPF!$L$4&lt;&gt;"",IF($C398=RepPF!$L$4,RepPF!$L$4,0),Lists!$E$2))</f>
        <v>Все объекты</v>
      </c>
    </row>
    <row r="399" spans="2:20" x14ac:dyDescent="0.25">
      <c r="B399" s="7">
        <v>45568</v>
      </c>
      <c r="C399" s="1" t="s">
        <v>195</v>
      </c>
      <c r="J399" s="1" t="s">
        <v>44</v>
      </c>
      <c r="K399" s="1" t="s">
        <v>72</v>
      </c>
      <c r="L399" s="1">
        <f>IF(OR(B399=0,B399=""),0,IF(COUNTIFS(Items!$E:$E,J399,Items!$F:$F,K399)+COUNTIFS(Items!$J:$J,J399,Items!$K:$K,K399)+COUNTIFS(Items!$O:$O,J399,Items!$P:$P,K399)=1,0,1))</f>
        <v>0</v>
      </c>
      <c r="M399" s="14">
        <v>7760</v>
      </c>
      <c r="N399" s="14">
        <v>0</v>
      </c>
      <c r="T399" s="10" t="str">
        <f>IF(RepPF!$L$4=Lists!$E$2,Lists!$E$2,IF(RepPF!$L$4&lt;&gt;"",IF($C399=RepPF!$L$4,RepPF!$L$4,0),Lists!$E$2))</f>
        <v>Все объекты</v>
      </c>
    </row>
    <row r="400" spans="2:20" x14ac:dyDescent="0.25">
      <c r="B400" s="7">
        <v>45568</v>
      </c>
      <c r="C400" s="1" t="s">
        <v>194</v>
      </c>
      <c r="J400" s="1" t="s">
        <v>44</v>
      </c>
      <c r="K400" s="1" t="s">
        <v>92</v>
      </c>
      <c r="L400" s="1">
        <f>IF(OR(B400=0,B400=""),0,IF(COUNTIFS(Items!$E:$E,J400,Items!$F:$F,K400)+COUNTIFS(Items!$J:$J,J400,Items!$K:$K,K400)+COUNTIFS(Items!$O:$O,J400,Items!$P:$P,K400)=1,0,1))</f>
        <v>0</v>
      </c>
      <c r="M400" s="14">
        <v>16605</v>
      </c>
      <c r="N400" s="14">
        <v>0</v>
      </c>
      <c r="T400" s="10" t="str">
        <f>IF(RepPF!$L$4=Lists!$E$2,Lists!$E$2,IF(RepPF!$L$4&lt;&gt;"",IF($C400=RepPF!$L$4,RepPF!$L$4,0),Lists!$E$2))</f>
        <v>Все объекты</v>
      </c>
    </row>
    <row r="401" spans="2:20" x14ac:dyDescent="0.25">
      <c r="B401" s="7">
        <v>45568</v>
      </c>
      <c r="C401" s="1" t="s">
        <v>194</v>
      </c>
      <c r="J401" s="1" t="s">
        <v>44</v>
      </c>
      <c r="K401" s="1" t="s">
        <v>74</v>
      </c>
      <c r="L401" s="1">
        <f>IF(OR(B401=0,B401=""),0,IF(COUNTIFS(Items!$E:$E,J401,Items!$F:$F,K401)+COUNTIFS(Items!$J:$J,J401,Items!$K:$K,K401)+COUNTIFS(Items!$O:$O,J401,Items!$P:$P,K401)=1,0,1))</f>
        <v>0</v>
      </c>
      <c r="M401" s="14">
        <v>4653</v>
      </c>
      <c r="N401" s="14">
        <v>0</v>
      </c>
      <c r="T401" s="10" t="str">
        <f>IF(RepPF!$L$4=Lists!$E$2,Lists!$E$2,IF(RepPF!$L$4&lt;&gt;"",IF($C401=RepPF!$L$4,RepPF!$L$4,0),Lists!$E$2))</f>
        <v>Все объекты</v>
      </c>
    </row>
    <row r="402" spans="2:20" x14ac:dyDescent="0.25">
      <c r="B402" s="7">
        <v>45572</v>
      </c>
      <c r="C402" s="1" t="s">
        <v>194</v>
      </c>
      <c r="J402" s="1" t="s">
        <v>44</v>
      </c>
      <c r="K402" s="1" t="s">
        <v>70</v>
      </c>
      <c r="L402" s="1">
        <f>IF(OR(B402=0,B402=""),0,IF(COUNTIFS(Items!$E:$E,J402,Items!$F:$F,K402)+COUNTIFS(Items!$J:$J,J402,Items!$K:$K,K402)+COUNTIFS(Items!$O:$O,J402,Items!$P:$P,K402)=1,0,1))</f>
        <v>0</v>
      </c>
      <c r="M402" s="14">
        <v>41172</v>
      </c>
      <c r="N402" s="14">
        <v>0</v>
      </c>
      <c r="T402" s="10" t="str">
        <f>IF(RepPF!$L$4=Lists!$E$2,Lists!$E$2,IF(RepPF!$L$4&lt;&gt;"",IF($C402=RepPF!$L$4,RepPF!$L$4,0),Lists!$E$2))</f>
        <v>Все объекты</v>
      </c>
    </row>
    <row r="403" spans="2:20" x14ac:dyDescent="0.25">
      <c r="B403" s="7">
        <v>45572</v>
      </c>
      <c r="C403" s="1" t="s">
        <v>195</v>
      </c>
      <c r="J403" s="1" t="s">
        <v>44</v>
      </c>
      <c r="K403" s="1" t="s">
        <v>70</v>
      </c>
      <c r="L403" s="1">
        <f>IF(OR(B403=0,B403=""),0,IF(COUNTIFS(Items!$E:$E,J403,Items!$F:$F,K403)+COUNTIFS(Items!$J:$J,J403,Items!$K:$K,K403)+COUNTIFS(Items!$O:$O,J403,Items!$P:$P,K403)=1,0,1))</f>
        <v>0</v>
      </c>
      <c r="M403" s="14">
        <v>11900</v>
      </c>
      <c r="N403" s="14">
        <v>0</v>
      </c>
      <c r="T403" s="10" t="str">
        <f>IF(RepPF!$L$4=Lists!$E$2,Lists!$E$2,IF(RepPF!$L$4&lt;&gt;"",IF($C403=RepPF!$L$4,RepPF!$L$4,0),Lists!$E$2))</f>
        <v>Все объекты</v>
      </c>
    </row>
    <row r="404" spans="2:20" x14ac:dyDescent="0.25">
      <c r="B404" s="7">
        <v>45574</v>
      </c>
      <c r="C404" s="1" t="s">
        <v>195</v>
      </c>
      <c r="J404" s="1" t="s">
        <v>110</v>
      </c>
      <c r="K404" s="1" t="s">
        <v>23</v>
      </c>
      <c r="L404" s="1">
        <f>IF(OR(B404=0,B404=""),0,IF(COUNTIFS(Items!$E:$E,J404,Items!$F:$F,K404)+COUNTIFS(Items!$J:$J,J404,Items!$K:$K,K404)+COUNTIFS(Items!$O:$O,J404,Items!$P:$P,K404)=1,0,1))</f>
        <v>0</v>
      </c>
      <c r="M404" s="14">
        <v>1052.45</v>
      </c>
      <c r="N404" s="14">
        <v>0</v>
      </c>
      <c r="T404" s="10" t="str">
        <f>IF(RepPF!$L$4=Lists!$E$2,Lists!$E$2,IF(RepPF!$L$4&lt;&gt;"",IF($C404=RepPF!$L$4,RepPF!$L$4,0),Lists!$E$2))</f>
        <v>Все объекты</v>
      </c>
    </row>
    <row r="405" spans="2:20" x14ac:dyDescent="0.25">
      <c r="B405" s="7">
        <v>45581</v>
      </c>
      <c r="C405" s="1" t="s">
        <v>195</v>
      </c>
      <c r="J405" s="1" t="s">
        <v>44</v>
      </c>
      <c r="K405" s="1" t="s">
        <v>99</v>
      </c>
      <c r="L405" s="1">
        <f>IF(OR(B405=0,B405=""),0,IF(COUNTIFS(Items!$E:$E,J405,Items!$F:$F,K405)+COUNTIFS(Items!$J:$J,J405,Items!$K:$K,K405)+COUNTIFS(Items!$O:$O,J405,Items!$P:$P,K405)=1,0,1))</f>
        <v>0</v>
      </c>
      <c r="M405" s="14">
        <v>79950</v>
      </c>
      <c r="N405" s="14">
        <v>0</v>
      </c>
      <c r="T405" s="10" t="str">
        <f>IF(RepPF!$L$4=Lists!$E$2,Lists!$E$2,IF(RepPF!$L$4&lt;&gt;"",IF($C405=RepPF!$L$4,RepPF!$L$4,0),Lists!$E$2))</f>
        <v>Все объекты</v>
      </c>
    </row>
    <row r="406" spans="2:20" x14ac:dyDescent="0.25">
      <c r="B406" s="7">
        <v>45583</v>
      </c>
      <c r="C406" s="1" t="s">
        <v>195</v>
      </c>
      <c r="J406" s="1" t="s">
        <v>110</v>
      </c>
      <c r="K406" s="1" t="s">
        <v>23</v>
      </c>
      <c r="L406" s="1">
        <f>IF(OR(B406=0,B406=""),0,IF(COUNTIFS(Items!$E:$E,J406,Items!$F:$F,K406)+COUNTIFS(Items!$J:$J,J406,Items!$K:$K,K406)+COUNTIFS(Items!$O:$O,J406,Items!$P:$P,K406)=1,0,1))</f>
        <v>0</v>
      </c>
      <c r="M406" s="14">
        <v>2818.5899999999997</v>
      </c>
      <c r="N406" s="14">
        <v>0</v>
      </c>
      <c r="T406" s="10" t="str">
        <f>IF(RepPF!$L$4=Lists!$E$2,Lists!$E$2,IF(RepPF!$L$4&lt;&gt;"",IF($C406=RepPF!$L$4,RepPF!$L$4,0),Lists!$E$2))</f>
        <v>Все объекты</v>
      </c>
    </row>
    <row r="407" spans="2:20" x14ac:dyDescent="0.25">
      <c r="B407" s="7">
        <v>45590</v>
      </c>
      <c r="C407" s="1" t="s">
        <v>195</v>
      </c>
      <c r="J407" s="1" t="s">
        <v>110</v>
      </c>
      <c r="K407" s="1" t="s">
        <v>23</v>
      </c>
      <c r="L407" s="1">
        <f>IF(OR(B407=0,B407=""),0,IF(COUNTIFS(Items!$E:$E,J407,Items!$F:$F,K407)+COUNTIFS(Items!$J:$J,J407,Items!$K:$K,K407)+COUNTIFS(Items!$O:$O,J407,Items!$P:$P,K407)=1,0,1))</f>
        <v>0</v>
      </c>
      <c r="M407" s="14">
        <v>1400.6</v>
      </c>
      <c r="N407" s="14">
        <v>0</v>
      </c>
      <c r="T407" s="10" t="str">
        <f>IF(RepPF!$L$4=Lists!$E$2,Lists!$E$2,IF(RepPF!$L$4&lt;&gt;"",IF($C407=RepPF!$L$4,RepPF!$L$4,0),Lists!$E$2))</f>
        <v>Все объекты</v>
      </c>
    </row>
    <row r="408" spans="2:20" x14ac:dyDescent="0.25">
      <c r="B408" s="7">
        <v>45593</v>
      </c>
      <c r="C408" s="1" t="s">
        <v>195</v>
      </c>
      <c r="J408" s="1" t="s">
        <v>44</v>
      </c>
      <c r="K408" s="1" t="s">
        <v>81</v>
      </c>
      <c r="L408" s="1">
        <f>IF(OR(B408=0,B408=""),0,IF(COUNTIFS(Items!$E:$E,J408,Items!$F:$F,K408)+COUNTIFS(Items!$J:$J,J408,Items!$K:$K,K408)+COUNTIFS(Items!$O:$O,J408,Items!$P:$P,K408)=1,0,1))</f>
        <v>0</v>
      </c>
      <c r="M408" s="14">
        <v>10076.92</v>
      </c>
      <c r="N408" s="14">
        <v>0</v>
      </c>
      <c r="T408" s="10" t="str">
        <f>IF(RepPF!$L$4=Lists!$E$2,Lists!$E$2,IF(RepPF!$L$4&lt;&gt;"",IF($C408=RepPF!$L$4,RepPF!$L$4,0),Lists!$E$2))</f>
        <v>Все объекты</v>
      </c>
    </row>
    <row r="409" spans="2:20" x14ac:dyDescent="0.25">
      <c r="B409" s="7">
        <v>45593</v>
      </c>
      <c r="C409" s="1" t="s">
        <v>194</v>
      </c>
      <c r="J409" s="1" t="s">
        <v>44</v>
      </c>
      <c r="K409" s="1" t="s">
        <v>67</v>
      </c>
      <c r="L409" s="1">
        <f>IF(OR(B409=0,B409=""),0,IF(COUNTIFS(Items!$E:$E,J409,Items!$F:$F,K409)+COUNTIFS(Items!$J:$J,J409,Items!$K:$K,K409)+COUNTIFS(Items!$O:$O,J409,Items!$P:$P,K409)=1,0,1))</f>
        <v>0</v>
      </c>
      <c r="M409" s="14">
        <v>24532.27</v>
      </c>
      <c r="N409" s="14">
        <v>0</v>
      </c>
      <c r="T409" s="10" t="str">
        <f>IF(RepPF!$L$4=Lists!$E$2,Lists!$E$2,IF(RepPF!$L$4&lt;&gt;"",IF($C409=RepPF!$L$4,RepPF!$L$4,0),Lists!$E$2))</f>
        <v>Все объекты</v>
      </c>
    </row>
    <row r="410" spans="2:20" x14ac:dyDescent="0.25">
      <c r="B410" s="7">
        <v>45593</v>
      </c>
      <c r="C410" s="1" t="s">
        <v>195</v>
      </c>
      <c r="J410" s="1" t="s">
        <v>44</v>
      </c>
      <c r="K410" s="1" t="s">
        <v>67</v>
      </c>
      <c r="L410" s="1">
        <f>IF(OR(B410=0,B410=""),0,IF(COUNTIFS(Items!$E:$E,J410,Items!$F:$F,K410)+COUNTIFS(Items!$J:$J,J410,Items!$K:$K,K410)+COUNTIFS(Items!$O:$O,J410,Items!$P:$P,K410)=1,0,1))</f>
        <v>0</v>
      </c>
      <c r="M410" s="14">
        <v>20010.87</v>
      </c>
      <c r="N410" s="14">
        <v>0</v>
      </c>
      <c r="T410" s="10" t="str">
        <f>IF(RepPF!$L$4=Lists!$E$2,Lists!$E$2,IF(RepPF!$L$4&lt;&gt;"",IF($C410=RepPF!$L$4,RepPF!$L$4,0),Lists!$E$2))</f>
        <v>Все объекты</v>
      </c>
    </row>
    <row r="411" spans="2:20" x14ac:dyDescent="0.25">
      <c r="B411" s="7">
        <v>45601</v>
      </c>
      <c r="C411" s="1" t="s">
        <v>195</v>
      </c>
      <c r="J411" s="1" t="s">
        <v>110</v>
      </c>
      <c r="K411" s="1" t="s">
        <v>23</v>
      </c>
      <c r="L411" s="1">
        <f>IF(OR(B411=0,B411=""),0,IF(COUNTIFS(Items!$E:$E,J411,Items!$F:$F,K411)+COUNTIFS(Items!$J:$J,J411,Items!$K:$K,K411)+COUNTIFS(Items!$O:$O,J411,Items!$P:$P,K411)=1,0,1))</f>
        <v>0</v>
      </c>
      <c r="M411" s="14">
        <v>2074.1099999999997</v>
      </c>
      <c r="N411" s="14">
        <v>0</v>
      </c>
      <c r="T411" s="10" t="str">
        <f>IF(RepPF!$L$4=Lists!$E$2,Lists!$E$2,IF(RepPF!$L$4&lt;&gt;"",IF($C411=RepPF!$L$4,RepPF!$L$4,0),Lists!$E$2))</f>
        <v>Все объекты</v>
      </c>
    </row>
    <row r="412" spans="2:20" x14ac:dyDescent="0.25">
      <c r="B412" s="7">
        <v>45609</v>
      </c>
      <c r="C412" s="1" t="s">
        <v>195</v>
      </c>
      <c r="J412" s="1" t="s">
        <v>44</v>
      </c>
      <c r="K412" s="1" t="s">
        <v>74</v>
      </c>
      <c r="L412" s="1">
        <f>IF(OR(B412=0,B412=""),0,IF(COUNTIFS(Items!$E:$E,J412,Items!$F:$F,K412)+COUNTIFS(Items!$J:$J,J412,Items!$K:$K,K412)+COUNTIFS(Items!$O:$O,J412,Items!$P:$P,K412)=1,0,1))</f>
        <v>0</v>
      </c>
      <c r="M412" s="14">
        <v>664.57999999999993</v>
      </c>
      <c r="N412" s="14">
        <v>0</v>
      </c>
      <c r="T412" s="10" t="str">
        <f>IF(RepPF!$L$4=Lists!$E$2,Lists!$E$2,IF(RepPF!$L$4&lt;&gt;"",IF($C412=RepPF!$L$4,RepPF!$L$4,0),Lists!$E$2))</f>
        <v>Все объекты</v>
      </c>
    </row>
    <row r="413" spans="2:20" x14ac:dyDescent="0.25">
      <c r="B413" s="7">
        <v>45609</v>
      </c>
      <c r="C413" s="1" t="s">
        <v>195</v>
      </c>
      <c r="J413" s="1" t="s">
        <v>44</v>
      </c>
      <c r="K413" s="1" t="s">
        <v>99</v>
      </c>
      <c r="L413" s="1">
        <f>IF(OR(B413=0,B413=""),0,IF(COUNTIFS(Items!$E:$E,J413,Items!$F:$F,K413)+COUNTIFS(Items!$J:$J,J413,Items!$K:$K,K413)+COUNTIFS(Items!$O:$O,J413,Items!$P:$P,K413)=1,0,1))</f>
        <v>0</v>
      </c>
      <c r="M413" s="14">
        <v>318325</v>
      </c>
      <c r="N413" s="14">
        <v>0</v>
      </c>
      <c r="T413" s="10" t="str">
        <f>IF(RepPF!$L$4=Lists!$E$2,Lists!$E$2,IF(RepPF!$L$4&lt;&gt;"",IF($C413=RepPF!$L$4,RepPF!$L$4,0),Lists!$E$2))</f>
        <v>Все объекты</v>
      </c>
    </row>
    <row r="414" spans="2:20" x14ac:dyDescent="0.25">
      <c r="B414" s="7">
        <v>45610</v>
      </c>
      <c r="C414" s="1" t="s">
        <v>194</v>
      </c>
      <c r="J414" s="1" t="s">
        <v>44</v>
      </c>
      <c r="K414" s="1" t="s">
        <v>67</v>
      </c>
      <c r="L414" s="1">
        <f>IF(OR(B414=0,B414=""),0,IF(COUNTIFS(Items!$E:$E,J414,Items!$F:$F,K414)+COUNTIFS(Items!$J:$J,J414,Items!$K:$K,K414)+COUNTIFS(Items!$O:$O,J414,Items!$P:$P,K414)=1,0,1))</f>
        <v>0</v>
      </c>
      <c r="M414" s="14">
        <v>11155</v>
      </c>
      <c r="N414" s="14">
        <v>0</v>
      </c>
      <c r="T414" s="10" t="str">
        <f>IF(RepPF!$L$4=Lists!$E$2,Lists!$E$2,IF(RepPF!$L$4&lt;&gt;"",IF($C414=RepPF!$L$4,RepPF!$L$4,0),Lists!$E$2))</f>
        <v>Все объекты</v>
      </c>
    </row>
    <row r="415" spans="2:20" x14ac:dyDescent="0.25">
      <c r="B415" s="7">
        <v>45610</v>
      </c>
      <c r="C415" s="1" t="s">
        <v>195</v>
      </c>
      <c r="J415" s="1" t="s">
        <v>44</v>
      </c>
      <c r="K415" s="1" t="s">
        <v>67</v>
      </c>
      <c r="L415" s="1">
        <f>IF(OR(B415=0,B415=""),0,IF(COUNTIFS(Items!$E:$E,J415,Items!$F:$F,K415)+COUNTIFS(Items!$J:$J,J415,Items!$K:$K,K415)+COUNTIFS(Items!$O:$O,J415,Items!$P:$P,K415)=1,0,1))</f>
        <v>0</v>
      </c>
      <c r="M415" s="14">
        <v>14145</v>
      </c>
      <c r="N415" s="14">
        <v>0</v>
      </c>
      <c r="T415" s="10" t="str">
        <f>IF(RepPF!$L$4=Lists!$E$2,Lists!$E$2,IF(RepPF!$L$4&lt;&gt;"",IF($C415=RepPF!$L$4,RepPF!$L$4,0),Lists!$E$2))</f>
        <v>Все объекты</v>
      </c>
    </row>
    <row r="416" spans="2:20" x14ac:dyDescent="0.25">
      <c r="B416" s="7">
        <v>45621</v>
      </c>
      <c r="C416" s="1" t="s">
        <v>195</v>
      </c>
      <c r="J416" s="1" t="s">
        <v>110</v>
      </c>
      <c r="K416" s="1" t="s">
        <v>23</v>
      </c>
      <c r="L416" s="1">
        <f>IF(OR(B416=0,B416=""),0,IF(COUNTIFS(Items!$E:$E,J416,Items!$F:$F,K416)+COUNTIFS(Items!$J:$J,J416,Items!$K:$K,K416)+COUNTIFS(Items!$O:$O,J416,Items!$P:$P,K416)=1,0,1))</f>
        <v>0</v>
      </c>
      <c r="M416" s="14">
        <v>2100.9</v>
      </c>
      <c r="N416" s="14">
        <v>0</v>
      </c>
      <c r="T416" s="10" t="str">
        <f>IF(RepPF!$L$4=Lists!$E$2,Lists!$E$2,IF(RepPF!$L$4&lt;&gt;"",IF($C416=RepPF!$L$4,RepPF!$L$4,0),Lists!$E$2))</f>
        <v>Все объекты</v>
      </c>
    </row>
    <row r="417" spans="2:20" x14ac:dyDescent="0.25">
      <c r="B417" s="7">
        <v>45636</v>
      </c>
      <c r="C417" s="1" t="s">
        <v>194</v>
      </c>
      <c r="J417" s="1" t="s">
        <v>44</v>
      </c>
      <c r="K417" s="1" t="s">
        <v>74</v>
      </c>
      <c r="L417" s="1">
        <f>IF(OR(B417=0,B417=""),0,IF(COUNTIFS(Items!$E:$E,J417,Items!$F:$F,K417)+COUNTIFS(Items!$J:$J,J417,Items!$K:$K,K417)+COUNTIFS(Items!$O:$O,J417,Items!$P:$P,K417)=1,0,1))</f>
        <v>0</v>
      </c>
      <c r="M417" s="14">
        <v>10340</v>
      </c>
      <c r="N417" s="14">
        <v>0</v>
      </c>
      <c r="T417" s="10" t="str">
        <f>IF(RepPF!$L$4=Lists!$E$2,Lists!$E$2,IF(RepPF!$L$4&lt;&gt;"",IF($C417=RepPF!$L$4,RepPF!$L$4,0),Lists!$E$2))</f>
        <v>Все объекты</v>
      </c>
    </row>
    <row r="418" spans="2:20" x14ac:dyDescent="0.25">
      <c r="B418" s="7">
        <v>45636</v>
      </c>
      <c r="C418" s="1" t="s">
        <v>195</v>
      </c>
      <c r="J418" s="1" t="s">
        <v>44</v>
      </c>
      <c r="K418" s="1" t="s">
        <v>74</v>
      </c>
      <c r="L418" s="1">
        <f>IF(OR(B418=0,B418=""),0,IF(COUNTIFS(Items!$E:$E,J418,Items!$F:$F,K418)+COUNTIFS(Items!$J:$J,J418,Items!$K:$K,K418)+COUNTIFS(Items!$O:$O,J418,Items!$P:$P,K418)=1,0,1))</f>
        <v>0</v>
      </c>
      <c r="M418" s="14">
        <v>13090</v>
      </c>
      <c r="N418" s="14">
        <v>0</v>
      </c>
      <c r="T418" s="10" t="str">
        <f>IF(RepPF!$L$4=Lists!$E$2,Lists!$E$2,IF(RepPF!$L$4&lt;&gt;"",IF($C418=RepPF!$L$4,RepPF!$L$4,0),Lists!$E$2))</f>
        <v>Все объекты</v>
      </c>
    </row>
    <row r="419" spans="2:20" x14ac:dyDescent="0.25">
      <c r="B419" s="7">
        <v>45645</v>
      </c>
      <c r="C419" s="1" t="s">
        <v>195</v>
      </c>
      <c r="J419" s="1" t="s">
        <v>110</v>
      </c>
      <c r="K419" s="1" t="s">
        <v>23</v>
      </c>
      <c r="L419" s="1">
        <f>IF(OR(B419=0,B419=""),0,IF(COUNTIFS(Items!$E:$E,J419,Items!$F:$F,K419)+COUNTIFS(Items!$J:$J,J419,Items!$K:$K,K419)+COUNTIFS(Items!$O:$O,J419,Items!$P:$P,K419)=1,0,1))</f>
        <v>0</v>
      </c>
      <c r="M419" s="14">
        <v>4610.41</v>
      </c>
      <c r="N419" s="14">
        <v>0</v>
      </c>
      <c r="T419" s="10" t="str">
        <f>IF(RepPF!$L$4=Lists!$E$2,Lists!$E$2,IF(RepPF!$L$4&lt;&gt;"",IF($C419=RepPF!$L$4,RepPF!$L$4,0),Lists!$E$2))</f>
        <v>Все объекты</v>
      </c>
    </row>
    <row r="420" spans="2:20" x14ac:dyDescent="0.25">
      <c r="B420" s="7">
        <v>45652</v>
      </c>
      <c r="C420" s="1" t="s">
        <v>194</v>
      </c>
      <c r="J420" s="1" t="s">
        <v>44</v>
      </c>
      <c r="K420" s="1" t="s">
        <v>67</v>
      </c>
      <c r="L420" s="1">
        <f>IF(OR(B420=0,B420=""),0,IF(COUNTIFS(Items!$E:$E,J420,Items!$F:$F,K420)+COUNTIFS(Items!$J:$J,J420,Items!$K:$K,K420)+COUNTIFS(Items!$O:$O,J420,Items!$P:$P,K420)=1,0,1))</f>
        <v>0</v>
      </c>
      <c r="M420" s="14">
        <v>15006</v>
      </c>
      <c r="N420" s="14">
        <v>0</v>
      </c>
      <c r="T420" s="10" t="str">
        <f>IF(RepPF!$L$4=Lists!$E$2,Lists!$E$2,IF(RepPF!$L$4&lt;&gt;"",IF($C420=RepPF!$L$4,RepPF!$L$4,0),Lists!$E$2))</f>
        <v>Все объекты</v>
      </c>
    </row>
    <row r="421" spans="2:20" x14ac:dyDescent="0.25">
      <c r="B421" s="7">
        <v>45652</v>
      </c>
      <c r="C421" s="1" t="s">
        <v>195</v>
      </c>
      <c r="J421" s="1" t="s">
        <v>44</v>
      </c>
      <c r="K421" s="1" t="s">
        <v>67</v>
      </c>
      <c r="L421" s="1">
        <f>IF(OR(B421=0,B421=""),0,IF(COUNTIFS(Items!$E:$E,J421,Items!$F:$F,K421)+COUNTIFS(Items!$J:$J,J421,Items!$K:$K,K421)+COUNTIFS(Items!$O:$O,J421,Items!$P:$P,K421)=1,0,1))</f>
        <v>0</v>
      </c>
      <c r="M421" s="14">
        <v>17202</v>
      </c>
      <c r="N421" s="14">
        <v>0</v>
      </c>
      <c r="T421" s="10" t="str">
        <f>IF(RepPF!$L$4=Lists!$E$2,Lists!$E$2,IF(RepPF!$L$4&lt;&gt;"",IF($C421=RepPF!$L$4,RepPF!$L$4,0),Lists!$E$2))</f>
        <v>Все объекты</v>
      </c>
    </row>
    <row r="422" spans="2:20" x14ac:dyDescent="0.25">
      <c r="B422" s="7">
        <v>45652</v>
      </c>
      <c r="C422" s="1" t="s">
        <v>195</v>
      </c>
      <c r="J422" s="1" t="s">
        <v>110</v>
      </c>
      <c r="K422" s="1" t="s">
        <v>23</v>
      </c>
      <c r="L422" s="1">
        <f>IF(OR(B422=0,B422=""),0,IF(COUNTIFS(Items!$E:$E,J422,Items!$F:$F,K422)+COUNTIFS(Items!$J:$J,J422,Items!$K:$K,K422)+COUNTIFS(Items!$O:$O,J422,Items!$P:$P,K422)=1,0,1))</f>
        <v>0</v>
      </c>
      <c r="M422" s="14">
        <v>1540.6599999999999</v>
      </c>
      <c r="N422" s="14">
        <v>0</v>
      </c>
      <c r="T422" s="10" t="str">
        <f>IF(RepPF!$L$4=Lists!$E$2,Lists!$E$2,IF(RepPF!$L$4&lt;&gt;"",IF($C422=RepPF!$L$4,RepPF!$L$4,0),Lists!$E$2))</f>
        <v>Все объекты</v>
      </c>
    </row>
    <row r="423" spans="2:20" x14ac:dyDescent="0.25">
      <c r="B423" s="7">
        <v>45651</v>
      </c>
      <c r="C423" s="1" t="s">
        <v>195</v>
      </c>
      <c r="J423" s="1" t="s">
        <v>44</v>
      </c>
      <c r="K423" s="1" t="s">
        <v>67</v>
      </c>
      <c r="L423" s="1">
        <f>IF(OR(B423=0,B423=""),0,IF(COUNTIFS(Items!$E:$E,J423,Items!$F:$F,K423)+COUNTIFS(Items!$J:$J,J423,Items!$K:$K,K423)+COUNTIFS(Items!$O:$O,J423,Items!$P:$P,K423)=1,0,1))</f>
        <v>0</v>
      </c>
      <c r="M423" s="14">
        <v>8925</v>
      </c>
      <c r="N423" s="14">
        <v>0</v>
      </c>
      <c r="T423" s="10" t="str">
        <f>IF(RepPF!$L$4=Lists!$E$2,Lists!$E$2,IF(RepPF!$L$4&lt;&gt;"",IF($C423=RepPF!$L$4,RepPF!$L$4,0),Lists!$E$2))</f>
        <v>Все объекты</v>
      </c>
    </row>
    <row r="424" spans="2:20" x14ac:dyDescent="0.25">
      <c r="B424" s="7">
        <v>45679</v>
      </c>
      <c r="C424" s="1" t="s">
        <v>195</v>
      </c>
      <c r="J424" s="1" t="s">
        <v>110</v>
      </c>
      <c r="K424" s="1" t="s">
        <v>23</v>
      </c>
      <c r="L424" s="1">
        <f>IF(OR(B424=0,B424=""),0,IF(COUNTIFS(Items!$E:$E,J424,Items!$F:$F,K424)+COUNTIFS(Items!$J:$J,J424,Items!$K:$K,K424)+COUNTIFS(Items!$O:$O,J424,Items!$P:$P,K424)=1,0,1))</f>
        <v>0</v>
      </c>
      <c r="M424" s="14">
        <v>6912.22</v>
      </c>
      <c r="N424" s="14">
        <v>0</v>
      </c>
      <c r="T424" s="10" t="str">
        <f>IF(RepPF!$L$4=Lists!$E$2,Lists!$E$2,IF(RepPF!$L$4&lt;&gt;"",IF($C424=RepPF!$L$4,RepPF!$L$4,0),Lists!$E$2))</f>
        <v>Все объекты</v>
      </c>
    </row>
    <row r="425" spans="2:20" x14ac:dyDescent="0.25">
      <c r="B425" s="7">
        <v>45463</v>
      </c>
      <c r="C425" s="1" t="s">
        <v>194</v>
      </c>
      <c r="J425" s="1" t="s">
        <v>44</v>
      </c>
      <c r="K425" s="1" t="s">
        <v>99</v>
      </c>
      <c r="L425" s="1">
        <f>IF(OR(B425=0,B425=""),0,IF(COUNTIFS(Items!$E:$E,J425,Items!$F:$F,K425)+COUNTIFS(Items!$J:$J,J425,Items!$K:$K,K425)+COUNTIFS(Items!$O:$O,J425,Items!$P:$P,K425)=1,0,1))</f>
        <v>0</v>
      </c>
      <c r="M425" s="14">
        <v>553500</v>
      </c>
      <c r="N425" s="14">
        <v>0</v>
      </c>
      <c r="T425" s="10" t="str">
        <f>IF(RepPF!$L$4=Lists!$E$2,Lists!$E$2,IF(RepPF!$L$4&lt;&gt;"",IF($C425=RepPF!$L$4,RepPF!$L$4,0),Lists!$E$2))</f>
        <v>Все объекты</v>
      </c>
    </row>
    <row r="426" spans="2:20" x14ac:dyDescent="0.25">
      <c r="B426" s="7">
        <v>45463</v>
      </c>
      <c r="C426" s="1" t="s">
        <v>195</v>
      </c>
      <c r="J426" s="1" t="s">
        <v>44</v>
      </c>
      <c r="K426" s="1" t="s">
        <v>99</v>
      </c>
      <c r="L426" s="1">
        <f>IF(OR(B426=0,B426=""),0,IF(COUNTIFS(Items!$E:$E,J426,Items!$F:$F,K426)+COUNTIFS(Items!$J:$J,J426,Items!$K:$K,K426)+COUNTIFS(Items!$O:$O,J426,Items!$P:$P,K426)=1,0,1))</f>
        <v>0</v>
      </c>
      <c r="M426" s="14">
        <v>634500</v>
      </c>
      <c r="N426" s="14">
        <v>0</v>
      </c>
      <c r="T426" s="10" t="str">
        <f>IF(RepPF!$L$4=Lists!$E$2,Lists!$E$2,IF(RepPF!$L$4&lt;&gt;"",IF($C426=RepPF!$L$4,RepPF!$L$4,0),Lists!$E$2))</f>
        <v>Все объекты</v>
      </c>
    </row>
    <row r="427" spans="2:20" x14ac:dyDescent="0.25">
      <c r="B427" s="7">
        <v>45645</v>
      </c>
      <c r="C427" s="1" t="s">
        <v>195</v>
      </c>
      <c r="J427" s="1" t="s">
        <v>44</v>
      </c>
      <c r="K427" s="1" t="s">
        <v>99</v>
      </c>
      <c r="L427" s="1">
        <f>IF(OR(B427=0,B427=""),0,IF(COUNTIFS(Items!$E:$E,J427,Items!$F:$F,K427)+COUNTIFS(Items!$J:$J,J427,Items!$K:$K,K427)+COUNTIFS(Items!$O:$O,J427,Items!$P:$P,K427)=1,0,1))</f>
        <v>0</v>
      </c>
      <c r="M427" s="14">
        <v>723800</v>
      </c>
      <c r="N427" s="14">
        <v>0</v>
      </c>
      <c r="T427" s="10" t="str">
        <f>IF(RepPF!$L$4=Lists!$E$2,Lists!$E$2,IF(RepPF!$L$4&lt;&gt;"",IF($C427=RepPF!$L$4,RepPF!$L$4,0),Lists!$E$2))</f>
        <v>Все объекты</v>
      </c>
    </row>
    <row r="428" spans="2:20" x14ac:dyDescent="0.25">
      <c r="B428" s="7">
        <v>45463</v>
      </c>
      <c r="C428" s="1" t="s">
        <v>196</v>
      </c>
      <c r="J428" s="1" t="s">
        <v>44</v>
      </c>
      <c r="K428" s="1" t="s">
        <v>99</v>
      </c>
      <c r="L428" s="1">
        <f>IF(OR(B428=0,B428=""),0,IF(COUNTIFS(Items!$E:$E,J428,Items!$F:$F,K428)+COUNTIFS(Items!$J:$J,J428,Items!$K:$K,K428)+COUNTIFS(Items!$O:$O,J428,Items!$P:$P,K428)=1,0,1))</f>
        <v>0</v>
      </c>
      <c r="M428" s="14">
        <v>535500</v>
      </c>
      <c r="N428" s="14">
        <v>0</v>
      </c>
      <c r="T428" s="10" t="str">
        <f>IF(RepPF!$L$4=Lists!$E$2,Lists!$E$2,IF(RepPF!$L$4&lt;&gt;"",IF($C428=RepPF!$L$4,RepPF!$L$4,0),Lists!$E$2))</f>
        <v>Все объекты</v>
      </c>
    </row>
    <row r="429" spans="2:20" x14ac:dyDescent="0.25">
      <c r="B429" s="7">
        <v>45645</v>
      </c>
      <c r="C429" s="1" t="s">
        <v>196</v>
      </c>
      <c r="J429" s="1" t="s">
        <v>44</v>
      </c>
      <c r="K429" s="1" t="s">
        <v>99</v>
      </c>
      <c r="L429" s="1">
        <f>IF(OR(B429=0,B429=""),0,IF(COUNTIFS(Items!$E:$E,J429,Items!$F:$F,K429)+COUNTIFS(Items!$J:$J,J429,Items!$K:$K,K429)+COUNTIFS(Items!$O:$O,J429,Items!$P:$P,K429)=1,0,1))</f>
        <v>0</v>
      </c>
      <c r="M429" s="14">
        <v>1503500</v>
      </c>
      <c r="N429" s="14">
        <v>0</v>
      </c>
      <c r="T429" s="10" t="str">
        <f>IF(RepPF!$L$4=Lists!$E$2,Lists!$E$2,IF(RepPF!$L$4&lt;&gt;"",IF($C429=RepPF!$L$4,RepPF!$L$4,0),Lists!$E$2))</f>
        <v>Все объекты</v>
      </c>
    </row>
    <row r="430" spans="2:20" x14ac:dyDescent="0.25">
      <c r="B430" s="7">
        <v>45463</v>
      </c>
      <c r="C430" s="1" t="s">
        <v>197</v>
      </c>
      <c r="J430" s="1" t="s">
        <v>44</v>
      </c>
      <c r="K430" s="1" t="s">
        <v>99</v>
      </c>
      <c r="L430" s="1">
        <f>IF(OR(B430=0,B430=""),0,IF(COUNTIFS(Items!$E:$E,J430,Items!$F:$F,K430)+COUNTIFS(Items!$J:$J,J430,Items!$K:$K,K430)+COUNTIFS(Items!$O:$O,J430,Items!$P:$P,K430)=1,0,1))</f>
        <v>0</v>
      </c>
      <c r="M430" s="14">
        <v>553500</v>
      </c>
      <c r="N430" s="14">
        <v>0</v>
      </c>
      <c r="T430" s="10" t="str">
        <f>IF(RepPF!$L$4=Lists!$E$2,Lists!$E$2,IF(RepPF!$L$4&lt;&gt;"",IF($C430=RepPF!$L$4,RepPF!$L$4,0),Lists!$E$2))</f>
        <v>Все объекты</v>
      </c>
    </row>
    <row r="431" spans="2:20" x14ac:dyDescent="0.25">
      <c r="B431" s="7">
        <v>45645</v>
      </c>
      <c r="C431" s="1" t="s">
        <v>197</v>
      </c>
      <c r="J431" s="1" t="s">
        <v>44</v>
      </c>
      <c r="K431" s="1" t="s">
        <v>99</v>
      </c>
      <c r="L431" s="1">
        <f>IF(OR(B431=0,B431=""),0,IF(COUNTIFS(Items!$E:$E,J431,Items!$F:$F,K431)+COUNTIFS(Items!$J:$J,J431,Items!$K:$K,K431)+COUNTIFS(Items!$O:$O,J431,Items!$P:$P,K431)=1,0,1))</f>
        <v>0</v>
      </c>
      <c r="M431" s="14">
        <v>2270100</v>
      </c>
      <c r="N431" s="14">
        <v>0</v>
      </c>
      <c r="T431" s="10" t="str">
        <f>IF(RepPF!$L$4=Lists!$E$2,Lists!$E$2,IF(RepPF!$L$4&lt;&gt;"",IF($C431=RepPF!$L$4,RepPF!$L$4,0),Lists!$E$2))</f>
        <v>Все объекты</v>
      </c>
    </row>
    <row r="432" spans="2:20" x14ac:dyDescent="0.25">
      <c r="B432" s="7">
        <v>45463</v>
      </c>
      <c r="C432" s="1" t="s">
        <v>198</v>
      </c>
      <c r="J432" s="1" t="s">
        <v>44</v>
      </c>
      <c r="K432" s="1" t="s">
        <v>99</v>
      </c>
      <c r="L432" s="1">
        <f>IF(OR(B432=0,B432=""),0,IF(COUNTIFS(Items!$E:$E,J432,Items!$F:$F,K432)+COUNTIFS(Items!$J:$J,J432,Items!$K:$K,K432)+COUNTIFS(Items!$O:$O,J432,Items!$P:$P,K432)=1,0,1))</f>
        <v>0</v>
      </c>
      <c r="M432" s="14">
        <v>423000</v>
      </c>
      <c r="N432" s="14">
        <v>0</v>
      </c>
      <c r="T432" s="10" t="str">
        <f>IF(RepPF!$L$4=Lists!$E$2,Lists!$E$2,IF(RepPF!$L$4&lt;&gt;"",IF($C432=RepPF!$L$4,RepPF!$L$4,0),Lists!$E$2))</f>
        <v>Все объекты</v>
      </c>
    </row>
    <row r="433" spans="2:20" x14ac:dyDescent="0.25">
      <c r="B433" s="7">
        <v>45463</v>
      </c>
      <c r="C433" s="1" t="s">
        <v>199</v>
      </c>
      <c r="J433" s="1" t="s">
        <v>44</v>
      </c>
      <c r="K433" s="1" t="s">
        <v>99</v>
      </c>
      <c r="L433" s="1">
        <f>IF(OR(B433=0,B433=""),0,IF(COUNTIFS(Items!$E:$E,J433,Items!$F:$F,K433)+COUNTIFS(Items!$J:$J,J433,Items!$K:$K,K433)+COUNTIFS(Items!$O:$O,J433,Items!$P:$P,K433)=1,0,1))</f>
        <v>0</v>
      </c>
      <c r="M433" s="14">
        <v>535500</v>
      </c>
      <c r="N433" s="14">
        <v>0</v>
      </c>
      <c r="T433" s="10" t="str">
        <f>IF(RepPF!$L$4=Lists!$E$2,Lists!$E$2,IF(RepPF!$L$4&lt;&gt;"",IF($C433=RepPF!$L$4,RepPF!$L$4,0),Lists!$E$2))</f>
        <v>Все объекты</v>
      </c>
    </row>
    <row r="434" spans="2:20" x14ac:dyDescent="0.25">
      <c r="B434" s="7">
        <v>45463</v>
      </c>
      <c r="C434" s="1" t="s">
        <v>200</v>
      </c>
      <c r="J434" s="1" t="s">
        <v>44</v>
      </c>
      <c r="K434" s="1" t="s">
        <v>99</v>
      </c>
      <c r="L434" s="1">
        <f>IF(OR(B434=0,B434=""),0,IF(COUNTIFS(Items!$E:$E,J434,Items!$F:$F,K434)+COUNTIFS(Items!$J:$J,J434,Items!$K:$K,K434)+COUNTIFS(Items!$O:$O,J434,Items!$P:$P,K434)=1,0,1))</f>
        <v>0</v>
      </c>
      <c r="M434" s="14">
        <v>436500</v>
      </c>
      <c r="N434" s="14">
        <v>0</v>
      </c>
      <c r="T434" s="10" t="str">
        <f>IF(RepPF!$L$4=Lists!$E$2,Lists!$E$2,IF(RepPF!$L$4&lt;&gt;"",IF($C434=RepPF!$L$4,RepPF!$L$4,0),Lists!$E$2))</f>
        <v>Все объекты</v>
      </c>
    </row>
    <row r="435" spans="2:20" x14ac:dyDescent="0.25">
      <c r="B435" s="7">
        <v>45463</v>
      </c>
      <c r="C435" s="1" t="s">
        <v>201</v>
      </c>
      <c r="J435" s="1" t="s">
        <v>44</v>
      </c>
      <c r="K435" s="1" t="s">
        <v>99</v>
      </c>
      <c r="L435" s="1">
        <f>IF(OR(B435=0,B435=""),0,IF(COUNTIFS(Items!$E:$E,J435,Items!$F:$F,K435)+COUNTIFS(Items!$J:$J,J435,Items!$K:$K,K435)+COUNTIFS(Items!$O:$O,J435,Items!$P:$P,K435)=1,0,1))</f>
        <v>0</v>
      </c>
      <c r="M435" s="14">
        <v>553500</v>
      </c>
      <c r="N435" s="14">
        <v>0</v>
      </c>
      <c r="T435" s="10" t="str">
        <f>IF(RepPF!$L$4=Lists!$E$2,Lists!$E$2,IF(RepPF!$L$4&lt;&gt;"",IF($C435=RepPF!$L$4,RepPF!$L$4,0),Lists!$E$2))</f>
        <v>Все объекты</v>
      </c>
    </row>
    <row r="436" spans="2:20" x14ac:dyDescent="0.25">
      <c r="B436" s="7">
        <v>45463</v>
      </c>
      <c r="C436" s="1" t="s">
        <v>204</v>
      </c>
      <c r="J436" s="1" t="s">
        <v>44</v>
      </c>
      <c r="K436" s="1" t="s">
        <v>99</v>
      </c>
      <c r="L436" s="1">
        <f>IF(OR(B436=0,B436=""),0,IF(COUNTIFS(Items!$E:$E,J436,Items!$F:$F,K436)+COUNTIFS(Items!$J:$J,J436,Items!$K:$K,K436)+COUNTIFS(Items!$O:$O,J436,Items!$P:$P,K436)=1,0,1))</f>
        <v>0</v>
      </c>
      <c r="M436" s="14">
        <v>634500</v>
      </c>
      <c r="N436" s="14">
        <v>0</v>
      </c>
      <c r="T436" s="10" t="str">
        <f>IF(RepPF!$L$4=Lists!$E$2,Lists!$E$2,IF(RepPF!$L$4&lt;&gt;"",IF($C436=RepPF!$L$4,RepPF!$L$4,0),Lists!$E$2))</f>
        <v>Все объекты</v>
      </c>
    </row>
    <row r="437" spans="2:20" x14ac:dyDescent="0.25">
      <c r="B437" s="7">
        <v>45463</v>
      </c>
      <c r="C437" s="1" t="s">
        <v>205</v>
      </c>
      <c r="J437" s="1" t="s">
        <v>44</v>
      </c>
      <c r="K437" s="1" t="s">
        <v>99</v>
      </c>
      <c r="L437" s="1">
        <f>IF(OR(B437=0,B437=""),0,IF(COUNTIFS(Items!$E:$E,J437,Items!$F:$F,K437)+COUNTIFS(Items!$J:$J,J437,Items!$K:$K,K437)+COUNTIFS(Items!$O:$O,J437,Items!$P:$P,K437)=1,0,1))</f>
        <v>0</v>
      </c>
      <c r="M437" s="14">
        <v>423000</v>
      </c>
      <c r="N437" s="14">
        <v>0</v>
      </c>
      <c r="T437" s="10" t="str">
        <f>IF(RepPF!$L$4=Lists!$E$2,Lists!$E$2,IF(RepPF!$L$4&lt;&gt;"",IF($C437=RepPF!$L$4,RepPF!$L$4,0),Lists!$E$2))</f>
        <v>Все объекты</v>
      </c>
    </row>
    <row r="438" spans="2:20" x14ac:dyDescent="0.25">
      <c r="B438" s="7">
        <v>45645</v>
      </c>
      <c r="C438" s="1" t="s">
        <v>205</v>
      </c>
      <c r="J438" s="1" t="s">
        <v>44</v>
      </c>
      <c r="K438" s="1" t="s">
        <v>99</v>
      </c>
      <c r="L438" s="1">
        <f>IF(OR(B438=0,B438=""),0,IF(COUNTIFS(Items!$E:$E,J438,Items!$F:$F,K438)+COUNTIFS(Items!$J:$J,J438,Items!$K:$K,K438)+COUNTIFS(Items!$O:$O,J438,Items!$P:$P,K438)=1,0,1))</f>
        <v>0</v>
      </c>
      <c r="M438" s="14">
        <v>1273300</v>
      </c>
      <c r="N438" s="14">
        <v>0</v>
      </c>
      <c r="T438" s="10" t="str">
        <f>IF(RepPF!$L$4=Lists!$E$2,Lists!$E$2,IF(RepPF!$L$4&lt;&gt;"",IF($C438=RepPF!$L$4,RepPF!$L$4,0),Lists!$E$2))</f>
        <v>Все объекты</v>
      </c>
    </row>
    <row r="439" spans="2:20" x14ac:dyDescent="0.25">
      <c r="B439" s="7">
        <v>45706</v>
      </c>
      <c r="C439" s="1" t="s">
        <v>207</v>
      </c>
      <c r="J439" s="1" t="s">
        <v>44</v>
      </c>
      <c r="K439" s="1" t="s">
        <v>99</v>
      </c>
      <c r="L439" s="1">
        <f>IF(OR(B439=0,B439=""),0,IF(COUNTIFS(Items!$E:$E,J439,Items!$F:$F,K439)+COUNTIFS(Items!$J:$J,J439,Items!$K:$K,K439)+COUNTIFS(Items!$O:$O,J439,Items!$P:$P,K439)=1,0,1))</f>
        <v>0</v>
      </c>
      <c r="M439" s="14">
        <v>518950</v>
      </c>
      <c r="N439" s="14">
        <v>0</v>
      </c>
      <c r="T439" s="10" t="str">
        <f>IF(RepPF!$L$4=Lists!$E$2,Lists!$E$2,IF(RepPF!$L$4&lt;&gt;"",IF($C439=RepPF!$L$4,RepPF!$L$4,0),Lists!$E$2))</f>
        <v>Все объекты</v>
      </c>
    </row>
    <row r="440" spans="2:20" x14ac:dyDescent="0.25">
      <c r="B440" s="7">
        <v>45495</v>
      </c>
      <c r="C440" s="1" t="s">
        <v>194</v>
      </c>
      <c r="J440" s="1" t="s">
        <v>44</v>
      </c>
      <c r="K440" s="1" t="s">
        <v>77</v>
      </c>
      <c r="L440" s="1">
        <f>IF(OR(B440=0,B440=""),0,IF(COUNTIFS(Items!$E:$E,J440,Items!$F:$F,K440)+COUNTIFS(Items!$J:$J,J440,Items!$K:$K,K440)+COUNTIFS(Items!$O:$O,J440,Items!$P:$P,K440)=1,0,1))</f>
        <v>0</v>
      </c>
      <c r="M440" s="14">
        <v>920593.5</v>
      </c>
      <c r="N440" s="14">
        <v>0</v>
      </c>
      <c r="T440" s="10" t="str">
        <f>IF(RepPF!$L$4=Lists!$E$2,Lists!$E$2,IF(RepPF!$L$4&lt;&gt;"",IF($C440=RepPF!$L$4,RepPF!$L$4,0),Lists!$E$2))</f>
        <v>Все объекты</v>
      </c>
    </row>
    <row r="441" spans="2:20" x14ac:dyDescent="0.25">
      <c r="B441" s="7">
        <v>45495</v>
      </c>
      <c r="C441" s="1" t="s">
        <v>197</v>
      </c>
      <c r="J441" s="1" t="s">
        <v>44</v>
      </c>
      <c r="K441" s="1" t="s">
        <v>77</v>
      </c>
      <c r="L441" s="1">
        <f>IF(OR(B441=0,B441=""),0,IF(COUNTIFS(Items!$E:$E,J441,Items!$F:$F,K441)+COUNTIFS(Items!$J:$J,J441,Items!$K:$K,K441)+COUNTIFS(Items!$O:$O,J441,Items!$P:$P,K441)=1,0,1))</f>
        <v>0</v>
      </c>
      <c r="M441" s="14">
        <v>404599.5</v>
      </c>
      <c r="N441" s="14">
        <v>0</v>
      </c>
      <c r="T441" s="10" t="str">
        <f>IF(RepPF!$L$4=Lists!$E$2,Lists!$E$2,IF(RepPF!$L$4&lt;&gt;"",IF($C441=RepPF!$L$4,RepPF!$L$4,0),Lists!$E$2))</f>
        <v>Все объекты</v>
      </c>
    </row>
    <row r="442" spans="2:20" x14ac:dyDescent="0.25">
      <c r="B442" s="7">
        <v>45495</v>
      </c>
      <c r="C442" s="1" t="s">
        <v>196</v>
      </c>
      <c r="J442" s="1" t="s">
        <v>44</v>
      </c>
      <c r="K442" s="1" t="s">
        <v>77</v>
      </c>
      <c r="L442" s="1">
        <f>IF(OR(B442=0,B442=""),0,IF(COUNTIFS(Items!$E:$E,J442,Items!$F:$F,K442)+COUNTIFS(Items!$J:$J,J442,Items!$K:$K,K442)+COUNTIFS(Items!$O:$O,J442,Items!$P:$P,K442)=1,0,1))</f>
        <v>0</v>
      </c>
      <c r="M442" s="14">
        <v>269733</v>
      </c>
      <c r="N442" s="14">
        <v>0</v>
      </c>
      <c r="T442" s="10" t="str">
        <f>IF(RepPF!$L$4=Lists!$E$2,Lists!$E$2,IF(RepPF!$L$4&lt;&gt;"",IF($C442=RepPF!$L$4,RepPF!$L$4,0),Lists!$E$2))</f>
        <v>Все объекты</v>
      </c>
    </row>
    <row r="443" spans="2:20" x14ac:dyDescent="0.25">
      <c r="B443" s="7">
        <v>45495</v>
      </c>
      <c r="C443" s="1" t="s">
        <v>195</v>
      </c>
      <c r="J443" s="1" t="s">
        <v>44</v>
      </c>
      <c r="K443" s="1" t="s">
        <v>77</v>
      </c>
      <c r="L443" s="1">
        <f>IF(OR(B443=0,B443=""),0,IF(COUNTIFS(Items!$E:$E,J443,Items!$F:$F,K443)+COUNTIFS(Items!$J:$J,J443,Items!$K:$K,K443)+COUNTIFS(Items!$O:$O,J443,Items!$P:$P,K443)=1,0,1))</f>
        <v>0</v>
      </c>
      <c r="M443" s="14">
        <v>341470.5</v>
      </c>
      <c r="N443" s="14">
        <v>0</v>
      </c>
      <c r="T443" s="10" t="str">
        <f>IF(RepPF!$L$4=Lists!$E$2,Lists!$E$2,IF(RepPF!$L$4&lt;&gt;"",IF($C443=RepPF!$L$4,RepPF!$L$4,0),Lists!$E$2))</f>
        <v>Все объекты</v>
      </c>
    </row>
    <row r="444" spans="2:20" x14ac:dyDescent="0.25">
      <c r="B444" s="7">
        <v>45511</v>
      </c>
      <c r="C444" s="1" t="s">
        <v>194</v>
      </c>
      <c r="J444" s="1" t="s">
        <v>44</v>
      </c>
      <c r="K444" s="1" t="s">
        <v>69</v>
      </c>
      <c r="L444" s="1">
        <f>IF(OR(B444=0,B444=""),0,IF(COUNTIFS(Items!$E:$E,J444,Items!$F:$F,K444)+COUNTIFS(Items!$J:$J,J444,Items!$K:$K,K444)+COUNTIFS(Items!$O:$O,J444,Items!$P:$P,K444)=1,0,1))</f>
        <v>0</v>
      </c>
      <c r="M444" s="14">
        <v>16490</v>
      </c>
      <c r="N444" s="14">
        <v>0</v>
      </c>
      <c r="T444" s="10" t="str">
        <f>IF(RepPF!$L$4=Lists!$E$2,Lists!$E$2,IF(RepPF!$L$4&lt;&gt;"",IF($C444=RepPF!$L$4,RepPF!$L$4,0),Lists!$E$2))</f>
        <v>Все объекты</v>
      </c>
    </row>
    <row r="445" spans="2:20" x14ac:dyDescent="0.25">
      <c r="B445" s="7">
        <v>45525</v>
      </c>
      <c r="C445" s="1" t="s">
        <v>194</v>
      </c>
      <c r="J445" s="1" t="s">
        <v>44</v>
      </c>
      <c r="K445" s="1" t="s">
        <v>76</v>
      </c>
      <c r="L445" s="1">
        <f>IF(OR(B445=0,B445=""),0,IF(COUNTIFS(Items!$E:$E,J445,Items!$F:$F,K445)+COUNTIFS(Items!$J:$J,J445,Items!$K:$K,K445)+COUNTIFS(Items!$O:$O,J445,Items!$P:$P,K445)=1,0,1))</f>
        <v>0</v>
      </c>
      <c r="M445" s="14">
        <v>46949.1</v>
      </c>
      <c r="N445" s="14">
        <v>0</v>
      </c>
      <c r="T445" s="10" t="str">
        <f>IF(RepPF!$L$4=Lists!$E$2,Lists!$E$2,IF(RepPF!$L$4&lt;&gt;"",IF($C445=RepPF!$L$4,RepPF!$L$4,0),Lists!$E$2))</f>
        <v>Все объекты</v>
      </c>
    </row>
    <row r="446" spans="2:20" x14ac:dyDescent="0.25">
      <c r="B446" s="7">
        <v>45536</v>
      </c>
      <c r="C446" s="1" t="s">
        <v>194</v>
      </c>
      <c r="J446" s="1" t="s">
        <v>44</v>
      </c>
      <c r="K446" s="1" t="s">
        <v>67</v>
      </c>
      <c r="L446" s="1">
        <f>IF(OR(B446=0,B446=""),0,IF(COUNTIFS(Items!$E:$E,J446,Items!$F:$F,K446)+COUNTIFS(Items!$J:$J,J446,Items!$K:$K,K446)+COUNTIFS(Items!$O:$O,J446,Items!$P:$P,K446)=1,0,1))</f>
        <v>0</v>
      </c>
      <c r="M446" s="14">
        <v>33758.22</v>
      </c>
      <c r="N446" s="14">
        <v>0</v>
      </c>
      <c r="T446" s="10" t="str">
        <f>IF(RepPF!$L$4=Lists!$E$2,Lists!$E$2,IF(RepPF!$L$4&lt;&gt;"",IF($C446=RepPF!$L$4,RepPF!$L$4,0),Lists!$E$2))</f>
        <v>Все объекты</v>
      </c>
    </row>
    <row r="447" spans="2:20" x14ac:dyDescent="0.25">
      <c r="B447" s="7">
        <v>45538</v>
      </c>
      <c r="C447" s="1" t="s">
        <v>194</v>
      </c>
      <c r="J447" s="1" t="s">
        <v>44</v>
      </c>
      <c r="K447" s="1" t="s">
        <v>92</v>
      </c>
      <c r="L447" s="1">
        <f>IF(OR(B447=0,B447=""),0,IF(COUNTIFS(Items!$E:$E,J447,Items!$F:$F,K447)+COUNTIFS(Items!$J:$J,J447,Items!$K:$K,K447)+COUNTIFS(Items!$O:$O,J447,Items!$P:$P,K447)=1,0,1))</f>
        <v>0</v>
      </c>
      <c r="M447" s="14">
        <v>5076</v>
      </c>
      <c r="N447" s="14">
        <v>0</v>
      </c>
      <c r="T447" s="10" t="str">
        <f>IF(RepPF!$L$4=Lists!$E$2,Lists!$E$2,IF(RepPF!$L$4&lt;&gt;"",IF($C447=RepPF!$L$4,RepPF!$L$4,0),Lists!$E$2))</f>
        <v>Все объекты</v>
      </c>
    </row>
    <row r="448" spans="2:20" x14ac:dyDescent="0.25">
      <c r="B448" s="7">
        <v>45538</v>
      </c>
      <c r="C448" s="1" t="s">
        <v>195</v>
      </c>
      <c r="J448" s="1" t="s">
        <v>44</v>
      </c>
      <c r="K448" s="1" t="s">
        <v>92</v>
      </c>
      <c r="L448" s="1">
        <f>IF(OR(B448=0,B448=""),0,IF(COUNTIFS(Items!$E:$E,J448,Items!$F:$F,K448)+COUNTIFS(Items!$J:$J,J448,Items!$K:$K,K448)+COUNTIFS(Items!$O:$O,J448,Items!$P:$P,K448)=1,0,1))</f>
        <v>0</v>
      </c>
      <c r="M448" s="14">
        <v>6426</v>
      </c>
      <c r="N448" s="14">
        <v>0</v>
      </c>
      <c r="T448" s="10" t="str">
        <f>IF(RepPF!$L$4=Lists!$E$2,Lists!$E$2,IF(RepPF!$L$4&lt;&gt;"",IF($C448=RepPF!$L$4,RepPF!$L$4,0),Lists!$E$2))</f>
        <v>Все объекты</v>
      </c>
    </row>
    <row r="449" spans="2:20" x14ac:dyDescent="0.25">
      <c r="B449" s="7">
        <v>45538</v>
      </c>
      <c r="C449" s="1" t="s">
        <v>196</v>
      </c>
      <c r="J449" s="1" t="s">
        <v>44</v>
      </c>
      <c r="K449" s="1" t="s">
        <v>92</v>
      </c>
      <c r="L449" s="1">
        <f>IF(OR(B449=0,B449=""),0,IF(COUNTIFS(Items!$E:$E,J449,Items!$F:$F,K449)+COUNTIFS(Items!$J:$J,J449,Items!$K:$K,K449)+COUNTIFS(Items!$O:$O,J449,Items!$P:$P,K449)=1,0,1))</f>
        <v>0</v>
      </c>
      <c r="M449" s="14">
        <v>5238</v>
      </c>
      <c r="N449" s="14">
        <v>0</v>
      </c>
      <c r="T449" s="10" t="str">
        <f>IF(RepPF!$L$4=Lists!$E$2,Lists!$E$2,IF(RepPF!$L$4&lt;&gt;"",IF($C449=RepPF!$L$4,RepPF!$L$4,0),Lists!$E$2))</f>
        <v>Все объекты</v>
      </c>
    </row>
    <row r="450" spans="2:20" x14ac:dyDescent="0.25">
      <c r="B450" s="7">
        <v>45538</v>
      </c>
      <c r="C450" s="1" t="s">
        <v>197</v>
      </c>
      <c r="J450" s="1" t="s">
        <v>44</v>
      </c>
      <c r="K450" s="1" t="s">
        <v>92</v>
      </c>
      <c r="L450" s="1">
        <f>IF(OR(B450=0,B450=""),0,IF(COUNTIFS(Items!$E:$E,J450,Items!$F:$F,K450)+COUNTIFS(Items!$J:$J,J450,Items!$K:$K,K450)+COUNTIFS(Items!$O:$O,J450,Items!$P:$P,K450)=1,0,1))</f>
        <v>0</v>
      </c>
      <c r="M450" s="14">
        <v>6642</v>
      </c>
      <c r="N450" s="14">
        <v>0</v>
      </c>
      <c r="T450" s="10" t="str">
        <f>IF(RepPF!$L$4=Lists!$E$2,Lists!$E$2,IF(RepPF!$L$4&lt;&gt;"",IF($C450=RepPF!$L$4,RepPF!$L$4,0),Lists!$E$2))</f>
        <v>Все объекты</v>
      </c>
    </row>
    <row r="451" spans="2:20" x14ac:dyDescent="0.25">
      <c r="B451" s="7">
        <v>45538</v>
      </c>
      <c r="C451" s="1" t="s">
        <v>198</v>
      </c>
      <c r="J451" s="1" t="s">
        <v>44</v>
      </c>
      <c r="K451" s="1" t="s">
        <v>92</v>
      </c>
      <c r="L451" s="1">
        <f>IF(OR(B451=0,B451=""),0,IF(COUNTIFS(Items!$E:$E,J451,Items!$F:$F,K451)+COUNTIFS(Items!$J:$J,J451,Items!$K:$K,K451)+COUNTIFS(Items!$O:$O,J451,Items!$P:$P,K451)=1,0,1))</f>
        <v>0</v>
      </c>
      <c r="M451" s="14">
        <v>7614</v>
      </c>
      <c r="N451" s="14">
        <v>0</v>
      </c>
      <c r="T451" s="10" t="str">
        <f>IF(RepPF!$L$4=Lists!$E$2,Lists!$E$2,IF(RepPF!$L$4&lt;&gt;"",IF($C451=RepPF!$L$4,RepPF!$L$4,0),Lists!$E$2))</f>
        <v>Все объекты</v>
      </c>
    </row>
    <row r="452" spans="2:20" x14ac:dyDescent="0.25">
      <c r="B452" s="7">
        <v>45539</v>
      </c>
      <c r="C452" s="1" t="s">
        <v>197</v>
      </c>
      <c r="J452" s="1" t="s">
        <v>44</v>
      </c>
      <c r="K452" s="1" t="s">
        <v>75</v>
      </c>
      <c r="L452" s="1">
        <f>IF(OR(B452=0,B452=""),0,IF(COUNTIFS(Items!$E:$E,J452,Items!$F:$F,K452)+COUNTIFS(Items!$J:$J,J452,Items!$K:$K,K452)+COUNTIFS(Items!$O:$O,J452,Items!$P:$P,K452)=1,0,1))</f>
        <v>0</v>
      </c>
      <c r="M452" s="14">
        <v>62575.799999999996</v>
      </c>
      <c r="N452" s="14">
        <v>0</v>
      </c>
      <c r="T452" s="10" t="str">
        <f>IF(RepPF!$L$4=Lists!$E$2,Lists!$E$2,IF(RepPF!$L$4&lt;&gt;"",IF($C452=RepPF!$L$4,RepPF!$L$4,0),Lists!$E$2))</f>
        <v>Все объекты</v>
      </c>
    </row>
    <row r="453" spans="2:20" x14ac:dyDescent="0.25">
      <c r="B453" s="7">
        <v>45539</v>
      </c>
      <c r="C453" s="1" t="s">
        <v>196</v>
      </c>
      <c r="J453" s="1" t="s">
        <v>44</v>
      </c>
      <c r="K453" s="1" t="s">
        <v>75</v>
      </c>
      <c r="L453" s="1">
        <f>IF(OR(B453=0,B453=""),0,IF(COUNTIFS(Items!$E:$E,J453,Items!$F:$F,K453)+COUNTIFS(Items!$J:$J,J453,Items!$K:$K,K453)+COUNTIFS(Items!$O:$O,J453,Items!$P:$P,K453)=1,0,1))</f>
        <v>0</v>
      </c>
      <c r="M453" s="14">
        <v>79218.3</v>
      </c>
      <c r="N453" s="14">
        <v>0</v>
      </c>
      <c r="T453" s="10" t="str">
        <f>IF(RepPF!$L$4=Lists!$E$2,Lists!$E$2,IF(RepPF!$L$4&lt;&gt;"",IF($C453=RepPF!$L$4,RepPF!$L$4,0),Lists!$E$2))</f>
        <v>Все объекты</v>
      </c>
    </row>
    <row r="454" spans="2:20" x14ac:dyDescent="0.25">
      <c r="B454" s="7">
        <v>45540</v>
      </c>
      <c r="C454" s="1" t="s">
        <v>197</v>
      </c>
      <c r="J454" s="1" t="s">
        <v>44</v>
      </c>
      <c r="K454" s="1" t="s">
        <v>69</v>
      </c>
      <c r="L454" s="1">
        <f>IF(OR(B454=0,B454=""),0,IF(COUNTIFS(Items!$E:$E,J454,Items!$F:$F,K454)+COUNTIFS(Items!$J:$J,J454,Items!$K:$K,K454)+COUNTIFS(Items!$O:$O,J454,Items!$P:$P,K454)=1,0,1))</f>
        <v>0</v>
      </c>
      <c r="M454" s="14">
        <v>921.5</v>
      </c>
      <c r="N454" s="14">
        <v>0</v>
      </c>
      <c r="T454" s="10" t="str">
        <f>IF(RepPF!$L$4=Lists!$E$2,Lists!$E$2,IF(RepPF!$L$4&lt;&gt;"",IF($C454=RepPF!$L$4,RepPF!$L$4,0),Lists!$E$2))</f>
        <v>Все объекты</v>
      </c>
    </row>
    <row r="455" spans="2:20" x14ac:dyDescent="0.25">
      <c r="B455" s="7">
        <v>45540</v>
      </c>
      <c r="C455" s="1" t="s">
        <v>196</v>
      </c>
      <c r="J455" s="1" t="s">
        <v>44</v>
      </c>
      <c r="K455" s="1" t="s">
        <v>69</v>
      </c>
      <c r="L455" s="1">
        <f>IF(OR(B455=0,B455=""),0,IF(COUNTIFS(Items!$E:$E,J455,Items!$F:$F,K455)+COUNTIFS(Items!$J:$J,J455,Items!$K:$K,K455)+COUNTIFS(Items!$O:$O,J455,Items!$P:$P,K455)=1,0,1))</f>
        <v>0</v>
      </c>
      <c r="M455" s="14">
        <v>1168.5</v>
      </c>
      <c r="N455" s="14">
        <v>0</v>
      </c>
      <c r="T455" s="10" t="str">
        <f>IF(RepPF!$L$4=Lists!$E$2,Lists!$E$2,IF(RepPF!$L$4&lt;&gt;"",IF($C455=RepPF!$L$4,RepPF!$L$4,0),Lists!$E$2))</f>
        <v>Все объекты</v>
      </c>
    </row>
    <row r="456" spans="2:20" x14ac:dyDescent="0.25">
      <c r="B456" s="7">
        <v>45540</v>
      </c>
      <c r="C456" s="1" t="s">
        <v>197</v>
      </c>
      <c r="J456" s="1" t="s">
        <v>44</v>
      </c>
      <c r="K456" s="1" t="s">
        <v>92</v>
      </c>
      <c r="L456" s="1">
        <f>IF(OR(B456=0,B456=""),0,IF(COUNTIFS(Items!$E:$E,J456,Items!$F:$F,K456)+COUNTIFS(Items!$J:$J,J456,Items!$K:$K,K456)+COUNTIFS(Items!$O:$O,J456,Items!$P:$P,K456)=1,0,1))</f>
        <v>0</v>
      </c>
      <c r="M456" s="14">
        <v>12690</v>
      </c>
      <c r="N456" s="14">
        <v>0</v>
      </c>
      <c r="T456" s="10" t="str">
        <f>IF(RepPF!$L$4=Lists!$E$2,Lists!$E$2,IF(RepPF!$L$4&lt;&gt;"",IF($C456=RepPF!$L$4,RepPF!$L$4,0),Lists!$E$2))</f>
        <v>Все объекты</v>
      </c>
    </row>
    <row r="457" spans="2:20" x14ac:dyDescent="0.25">
      <c r="B457" s="7">
        <v>45540</v>
      </c>
      <c r="C457" s="1" t="s">
        <v>196</v>
      </c>
      <c r="J457" s="1" t="s">
        <v>44</v>
      </c>
      <c r="K457" s="1" t="s">
        <v>92</v>
      </c>
      <c r="L457" s="1">
        <f>IF(OR(B457=0,B457=""),0,IF(COUNTIFS(Items!$E:$E,J457,Items!$F:$F,K457)+COUNTIFS(Items!$J:$J,J457,Items!$K:$K,K457)+COUNTIFS(Items!$O:$O,J457,Items!$P:$P,K457)=1,0,1))</f>
        <v>0</v>
      </c>
      <c r="M457" s="14">
        <v>8460</v>
      </c>
      <c r="N457" s="14">
        <v>0</v>
      </c>
      <c r="T457" s="10" t="str">
        <f>IF(RepPF!$L$4=Lists!$E$2,Lists!$E$2,IF(RepPF!$L$4&lt;&gt;"",IF($C457=RepPF!$L$4,RepPF!$L$4,0),Lists!$E$2))</f>
        <v>Все объекты</v>
      </c>
    </row>
    <row r="458" spans="2:20" x14ac:dyDescent="0.25">
      <c r="B458" s="7">
        <v>45540</v>
      </c>
      <c r="C458" s="1" t="s">
        <v>195</v>
      </c>
      <c r="J458" s="1" t="s">
        <v>44</v>
      </c>
      <c r="K458" s="1" t="s">
        <v>92</v>
      </c>
      <c r="L458" s="1">
        <f>IF(OR(B458=0,B458=""),0,IF(COUNTIFS(Items!$E:$E,J458,Items!$F:$F,K458)+COUNTIFS(Items!$J:$J,J458,Items!$K:$K,K458)+COUNTIFS(Items!$O:$O,J458,Items!$P:$P,K458)=1,0,1))</f>
        <v>0</v>
      </c>
      <c r="M458" s="14">
        <v>10710</v>
      </c>
      <c r="N458" s="14">
        <v>0</v>
      </c>
      <c r="T458" s="10" t="str">
        <f>IF(RepPF!$L$4=Lists!$E$2,Lists!$E$2,IF(RepPF!$L$4&lt;&gt;"",IF($C458=RepPF!$L$4,RepPF!$L$4,0),Lists!$E$2))</f>
        <v>Все объекты</v>
      </c>
    </row>
    <row r="459" spans="2:20" x14ac:dyDescent="0.25">
      <c r="B459" s="7">
        <v>45541</v>
      </c>
      <c r="C459" s="1" t="s">
        <v>197</v>
      </c>
      <c r="J459" s="1" t="s">
        <v>44</v>
      </c>
      <c r="K459" s="1" t="s">
        <v>76</v>
      </c>
      <c r="L459" s="1">
        <f>IF(OR(B459=0,B459=""),0,IF(COUNTIFS(Items!$E:$E,J459,Items!$F:$F,K459)+COUNTIFS(Items!$J:$J,J459,Items!$K:$K,K459)+COUNTIFS(Items!$O:$O,J459,Items!$P:$P,K459)=1,0,1))</f>
        <v>0</v>
      </c>
      <c r="M459" s="14">
        <v>4443.57</v>
      </c>
      <c r="N459" s="14">
        <v>0</v>
      </c>
      <c r="T459" s="10" t="str">
        <f>IF(RepPF!$L$4=Lists!$E$2,Lists!$E$2,IF(RepPF!$L$4&lt;&gt;"",IF($C459=RepPF!$L$4,RepPF!$L$4,0),Lists!$E$2))</f>
        <v>Все объекты</v>
      </c>
    </row>
    <row r="460" spans="2:20" x14ac:dyDescent="0.25">
      <c r="B460" s="7">
        <v>45541</v>
      </c>
      <c r="C460" s="1" t="s">
        <v>197</v>
      </c>
      <c r="J460" s="1" t="s">
        <v>44</v>
      </c>
      <c r="K460" s="1" t="s">
        <v>74</v>
      </c>
      <c r="L460" s="1">
        <f>IF(OR(B460=0,B460=""),0,IF(COUNTIFS(Items!$E:$E,J460,Items!$F:$F,K460)+COUNTIFS(Items!$J:$J,J460,Items!$K:$K,K460)+COUNTIFS(Items!$O:$O,J460,Items!$P:$P,K460)=1,0,1))</f>
        <v>0</v>
      </c>
      <c r="M460" s="14">
        <v>22288.829999999998</v>
      </c>
      <c r="N460" s="14">
        <v>0</v>
      </c>
      <c r="T460" s="10" t="str">
        <f>IF(RepPF!$L$4=Lists!$E$2,Lists!$E$2,IF(RepPF!$L$4&lt;&gt;"",IF($C460=RepPF!$L$4,RepPF!$L$4,0),Lists!$E$2))</f>
        <v>Все объекты</v>
      </c>
    </row>
    <row r="461" spans="2:20" x14ac:dyDescent="0.25">
      <c r="B461" s="7">
        <v>45541</v>
      </c>
      <c r="C461" s="1" t="s">
        <v>196</v>
      </c>
      <c r="J461" s="1" t="s">
        <v>44</v>
      </c>
      <c r="K461" s="1" t="s">
        <v>74</v>
      </c>
      <c r="L461" s="1">
        <f>IF(OR(B461=0,B461=""),0,IF(COUNTIFS(Items!$E:$E,J461,Items!$F:$F,K461)+COUNTIFS(Items!$J:$J,J461,Items!$K:$K,K461)+COUNTIFS(Items!$O:$O,J461,Items!$P:$P,K461)=1,0,1))</f>
        <v>0</v>
      </c>
      <c r="M461" s="14">
        <v>25550.609999999997</v>
      </c>
      <c r="N461" s="14">
        <v>0</v>
      </c>
      <c r="T461" s="10" t="str">
        <f>IF(RepPF!$L$4=Lists!$E$2,Lists!$E$2,IF(RepPF!$L$4&lt;&gt;"",IF($C461=RepPF!$L$4,RepPF!$L$4,0),Lists!$E$2))</f>
        <v>Все объекты</v>
      </c>
    </row>
    <row r="462" spans="2:20" x14ac:dyDescent="0.25">
      <c r="B462" s="7">
        <v>45541</v>
      </c>
      <c r="C462" s="1" t="s">
        <v>195</v>
      </c>
      <c r="J462" s="1" t="s">
        <v>44</v>
      </c>
      <c r="K462" s="1" t="s">
        <v>74</v>
      </c>
      <c r="L462" s="1">
        <f>IF(OR(B462=0,B462=""),0,IF(COUNTIFS(Items!$E:$E,J462,Items!$F:$F,K462)+COUNTIFS(Items!$J:$J,J462,Items!$K:$K,K462)+COUNTIFS(Items!$O:$O,J462,Items!$P:$P,K462)=1,0,1))</f>
        <v>0</v>
      </c>
      <c r="M462" s="14">
        <v>17033.739999999998</v>
      </c>
      <c r="N462" s="14">
        <v>0</v>
      </c>
      <c r="T462" s="10" t="str">
        <f>IF(RepPF!$L$4=Lists!$E$2,Lists!$E$2,IF(RepPF!$L$4&lt;&gt;"",IF($C462=RepPF!$L$4,RepPF!$L$4,0),Lists!$E$2))</f>
        <v>Все объекты</v>
      </c>
    </row>
    <row r="463" spans="2:20" x14ac:dyDescent="0.25">
      <c r="B463" s="7">
        <v>45541</v>
      </c>
      <c r="C463" s="1" t="s">
        <v>197</v>
      </c>
      <c r="J463" s="1" t="s">
        <v>44</v>
      </c>
      <c r="K463" s="1" t="s">
        <v>74</v>
      </c>
      <c r="L463" s="1">
        <f>IF(OR(B463=0,B463=""),0,IF(COUNTIFS(Items!$E:$E,J463,Items!$F:$F,K463)+COUNTIFS(Items!$J:$J,J463,Items!$K:$K,K463)+COUNTIFS(Items!$O:$O,J463,Items!$P:$P,K463)=1,0,1))</f>
        <v>0</v>
      </c>
      <c r="M463" s="14">
        <v>2965.48</v>
      </c>
      <c r="N463" s="14">
        <v>0</v>
      </c>
      <c r="T463" s="10" t="str">
        <f>IF(RepPF!$L$4=Lists!$E$2,Lists!$E$2,IF(RepPF!$L$4&lt;&gt;"",IF($C463=RepPF!$L$4,RepPF!$L$4,0),Lists!$E$2))</f>
        <v>Все объекты</v>
      </c>
    </row>
    <row r="464" spans="2:20" x14ac:dyDescent="0.25">
      <c r="B464" s="7">
        <v>45541</v>
      </c>
      <c r="C464" s="1" t="s">
        <v>196</v>
      </c>
      <c r="J464" s="1" t="s">
        <v>44</v>
      </c>
      <c r="K464" s="1" t="s">
        <v>74</v>
      </c>
      <c r="L464" s="1">
        <f>IF(OR(B464=0,B464=""),0,IF(COUNTIFS(Items!$E:$E,J464,Items!$F:$F,K464)+COUNTIFS(Items!$J:$J,J464,Items!$K:$K,K464)+COUNTIFS(Items!$O:$O,J464,Items!$P:$P,K464)=1,0,1))</f>
        <v>0</v>
      </c>
      <c r="M464" s="14">
        <v>2417.2399999999998</v>
      </c>
      <c r="N464" s="14">
        <v>0</v>
      </c>
      <c r="T464" s="10" t="str">
        <f>IF(RepPF!$L$4=Lists!$E$2,Lists!$E$2,IF(RepPF!$L$4&lt;&gt;"",IF($C464=RepPF!$L$4,RepPF!$L$4,0),Lists!$E$2))</f>
        <v>Все объекты</v>
      </c>
    </row>
    <row r="465" spans="2:20" x14ac:dyDescent="0.25">
      <c r="B465" s="7">
        <v>45541</v>
      </c>
      <c r="C465" s="1" t="s">
        <v>195</v>
      </c>
      <c r="J465" s="1" t="s">
        <v>44</v>
      </c>
      <c r="K465" s="1" t="s">
        <v>74</v>
      </c>
      <c r="L465" s="1">
        <f>IF(OR(B465=0,B465=""),0,IF(COUNTIFS(Items!$E:$E,J465,Items!$F:$F,K465)+COUNTIFS(Items!$J:$J,J465,Items!$K:$K,K465)+COUNTIFS(Items!$O:$O,J465,Items!$P:$P,K465)=1,0,1))</f>
        <v>0</v>
      </c>
      <c r="M465" s="14">
        <v>3065.16</v>
      </c>
      <c r="N465" s="14">
        <v>0</v>
      </c>
      <c r="T465" s="10" t="str">
        <f>IF(RepPF!$L$4=Lists!$E$2,Lists!$E$2,IF(RepPF!$L$4&lt;&gt;"",IF($C465=RepPF!$L$4,RepPF!$L$4,0),Lists!$E$2))</f>
        <v>Все объекты</v>
      </c>
    </row>
    <row r="466" spans="2:20" x14ac:dyDescent="0.25">
      <c r="B466" s="7">
        <v>45542</v>
      </c>
      <c r="C466" s="1" t="s">
        <v>197</v>
      </c>
      <c r="J466" s="1" t="s">
        <v>44</v>
      </c>
      <c r="K466" s="1" t="s">
        <v>75</v>
      </c>
      <c r="L466" s="1">
        <f>IF(OR(B466=0,B466=""),0,IF(COUNTIFS(Items!$E:$E,J466,Items!$F:$F,K466)+COUNTIFS(Items!$J:$J,J466,Items!$K:$K,K466)+COUNTIFS(Items!$O:$O,J466,Items!$P:$P,K466)=1,0,1))</f>
        <v>0</v>
      </c>
      <c r="M466" s="14">
        <v>85792.86</v>
      </c>
      <c r="N466" s="14">
        <v>0</v>
      </c>
      <c r="T466" s="10" t="str">
        <f>IF(RepPF!$L$4=Lists!$E$2,Lists!$E$2,IF(RepPF!$L$4&lt;&gt;"",IF($C466=RepPF!$L$4,RepPF!$L$4,0),Lists!$E$2))</f>
        <v>Все объекты</v>
      </c>
    </row>
    <row r="467" spans="2:20" x14ac:dyDescent="0.25">
      <c r="B467" s="7">
        <v>45542</v>
      </c>
      <c r="C467" s="1" t="s">
        <v>197</v>
      </c>
      <c r="J467" s="1" t="s">
        <v>44</v>
      </c>
      <c r="K467" s="1" t="s">
        <v>92</v>
      </c>
      <c r="L467" s="1">
        <f>IF(OR(B467=0,B467=""),0,IF(COUNTIFS(Items!$E:$E,J467,Items!$F:$F,K467)+COUNTIFS(Items!$J:$J,J467,Items!$K:$K,K467)+COUNTIFS(Items!$O:$O,J467,Items!$P:$P,K467)=1,0,1))</f>
        <v>0</v>
      </c>
      <c r="M467" s="14">
        <v>31020</v>
      </c>
      <c r="N467" s="14">
        <v>0</v>
      </c>
      <c r="T467" s="10" t="str">
        <f>IF(RepPF!$L$4=Lists!$E$2,Lists!$E$2,IF(RepPF!$L$4&lt;&gt;"",IF($C467=RepPF!$L$4,RepPF!$L$4,0),Lists!$E$2))</f>
        <v>Все объекты</v>
      </c>
    </row>
    <row r="468" spans="2:20" x14ac:dyDescent="0.25">
      <c r="B468" s="7">
        <v>45544</v>
      </c>
      <c r="C468" s="1" t="s">
        <v>197</v>
      </c>
      <c r="J468" s="1" t="s">
        <v>44</v>
      </c>
      <c r="K468" s="1" t="s">
        <v>92</v>
      </c>
      <c r="L468" s="1">
        <f>IF(OR(B468=0,B468=""),0,IF(COUNTIFS(Items!$E:$E,J468,Items!$F:$F,K468)+COUNTIFS(Items!$J:$J,J468,Items!$K:$K,K468)+COUNTIFS(Items!$O:$O,J468,Items!$P:$P,K468)=1,0,1))</f>
        <v>0</v>
      </c>
      <c r="M468" s="14">
        <v>8925</v>
      </c>
      <c r="N468" s="14">
        <v>0</v>
      </c>
      <c r="T468" s="10" t="str">
        <f>IF(RepPF!$L$4=Lists!$E$2,Lists!$E$2,IF(RepPF!$L$4&lt;&gt;"",IF($C468=RepPF!$L$4,RepPF!$L$4,0),Lists!$E$2))</f>
        <v>Все объекты</v>
      </c>
    </row>
    <row r="469" spans="2:20" x14ac:dyDescent="0.25">
      <c r="B469" s="7">
        <v>45544</v>
      </c>
      <c r="C469" s="1" t="s">
        <v>196</v>
      </c>
      <c r="J469" s="1" t="s">
        <v>44</v>
      </c>
      <c r="K469" s="1" t="s">
        <v>92</v>
      </c>
      <c r="L469" s="1">
        <f>IF(OR(B469=0,B469=""),0,IF(COUNTIFS(Items!$E:$E,J469,Items!$F:$F,K469)+COUNTIFS(Items!$J:$J,J469,Items!$K:$K,K469)+COUNTIFS(Items!$O:$O,J469,Items!$P:$P,K469)=1,0,1))</f>
        <v>0</v>
      </c>
      <c r="M469" s="14">
        <v>7275</v>
      </c>
      <c r="N469" s="14">
        <v>0</v>
      </c>
      <c r="T469" s="10" t="str">
        <f>IF(RepPF!$L$4=Lists!$E$2,Lists!$E$2,IF(RepPF!$L$4&lt;&gt;"",IF($C469=RepPF!$L$4,RepPF!$L$4,0),Lists!$E$2))</f>
        <v>Все объекты</v>
      </c>
    </row>
    <row r="470" spans="2:20" x14ac:dyDescent="0.25">
      <c r="B470" s="7">
        <v>45544</v>
      </c>
      <c r="C470" s="1" t="s">
        <v>197</v>
      </c>
      <c r="J470" s="1" t="s">
        <v>44</v>
      </c>
      <c r="K470" s="1" t="s">
        <v>75</v>
      </c>
      <c r="L470" s="1">
        <f>IF(OR(B470=0,B470=""),0,IF(COUNTIFS(Items!$E:$E,J470,Items!$F:$F,K470)+COUNTIFS(Items!$J:$J,J470,Items!$K:$K,K470)+COUNTIFS(Items!$O:$O,J470,Items!$P:$P,K470)=1,0,1))</f>
        <v>0</v>
      </c>
      <c r="M470" s="14">
        <v>5227.5</v>
      </c>
      <c r="N470" s="14">
        <v>0</v>
      </c>
      <c r="T470" s="10" t="str">
        <f>IF(RepPF!$L$4=Lists!$E$2,Lists!$E$2,IF(RepPF!$L$4&lt;&gt;"",IF($C470=RepPF!$L$4,RepPF!$L$4,0),Lists!$E$2))</f>
        <v>Все объекты</v>
      </c>
    </row>
    <row r="471" spans="2:20" x14ac:dyDescent="0.25">
      <c r="B471" s="7">
        <v>45544</v>
      </c>
      <c r="C471" s="1" t="s">
        <v>197</v>
      </c>
      <c r="J471" s="1" t="s">
        <v>44</v>
      </c>
      <c r="K471" s="1" t="s">
        <v>69</v>
      </c>
      <c r="L471" s="1">
        <f>IF(OR(B471=0,B471=""),0,IF(COUNTIFS(Items!$E:$E,J471,Items!$F:$F,K471)+COUNTIFS(Items!$J:$J,J471,Items!$K:$K,K471)+COUNTIFS(Items!$O:$O,J471,Items!$P:$P,K471)=1,0,1))</f>
        <v>0</v>
      </c>
      <c r="M471" s="14">
        <v>1677.8999999999999</v>
      </c>
      <c r="N471" s="14">
        <v>0</v>
      </c>
      <c r="T471" s="10" t="str">
        <f>IF(RepPF!$L$4=Lists!$E$2,Lists!$E$2,IF(RepPF!$L$4&lt;&gt;"",IF($C471=RepPF!$L$4,RepPF!$L$4,0),Lists!$E$2))</f>
        <v>Все объекты</v>
      </c>
    </row>
    <row r="472" spans="2:20" x14ac:dyDescent="0.25">
      <c r="B472" s="7">
        <v>45544</v>
      </c>
      <c r="C472" s="1" t="s">
        <v>194</v>
      </c>
      <c r="J472" s="1" t="s">
        <v>44</v>
      </c>
      <c r="K472" s="1" t="s">
        <v>86</v>
      </c>
      <c r="L472" s="1">
        <f>IF(OR(B472=0,B472=""),0,IF(COUNTIFS(Items!$E:$E,J472,Items!$F:$F,K472)+COUNTIFS(Items!$J:$J,J472,Items!$K:$K,K472)+COUNTIFS(Items!$O:$O,J472,Items!$P:$P,K472)=1,0,1))</f>
        <v>0</v>
      </c>
      <c r="M472" s="14">
        <v>11186</v>
      </c>
      <c r="N472" s="14">
        <v>0</v>
      </c>
      <c r="T472" s="10" t="str">
        <f>IF(RepPF!$L$4=Lists!$E$2,Lists!$E$2,IF(RepPF!$L$4&lt;&gt;"",IF($C472=RepPF!$L$4,RepPF!$L$4,0),Lists!$E$2))</f>
        <v>Все объекты</v>
      </c>
    </row>
    <row r="473" spans="2:20" x14ac:dyDescent="0.25">
      <c r="B473" s="7">
        <v>45544</v>
      </c>
      <c r="C473" s="1" t="s">
        <v>195</v>
      </c>
      <c r="J473" s="1" t="s">
        <v>44</v>
      </c>
      <c r="K473" s="1" t="s">
        <v>86</v>
      </c>
      <c r="L473" s="1">
        <f>IF(OR(B473=0,B473=""),0,IF(COUNTIFS(Items!$E:$E,J473,Items!$F:$F,K473)+COUNTIFS(Items!$J:$J,J473,Items!$K:$K,K473)+COUNTIFS(Items!$O:$O,J473,Items!$P:$P,K473)=1,0,1))</f>
        <v>0</v>
      </c>
      <c r="M473" s="14">
        <v>14161</v>
      </c>
      <c r="N473" s="14">
        <v>0</v>
      </c>
      <c r="T473" s="10" t="str">
        <f>IF(RepPF!$L$4=Lists!$E$2,Lists!$E$2,IF(RepPF!$L$4&lt;&gt;"",IF($C473=RepPF!$L$4,RepPF!$L$4,0),Lists!$E$2))</f>
        <v>Все объекты</v>
      </c>
    </row>
    <row r="474" spans="2:20" x14ac:dyDescent="0.25">
      <c r="B474" s="7">
        <v>45544</v>
      </c>
      <c r="C474" s="1" t="s">
        <v>196</v>
      </c>
      <c r="J474" s="1" t="s">
        <v>44</v>
      </c>
      <c r="K474" s="1" t="s">
        <v>86</v>
      </c>
      <c r="L474" s="1">
        <f>IF(OR(B474=0,B474=""),0,IF(COUNTIFS(Items!$E:$E,J474,Items!$F:$F,K474)+COUNTIFS(Items!$J:$J,J474,Items!$K:$K,K474)+COUNTIFS(Items!$O:$O,J474,Items!$P:$P,K474)=1,0,1))</f>
        <v>0</v>
      </c>
      <c r="M474" s="14">
        <v>11543</v>
      </c>
      <c r="N474" s="14">
        <v>0</v>
      </c>
      <c r="T474" s="10" t="str">
        <f>IF(RepPF!$L$4=Lists!$E$2,Lists!$E$2,IF(RepPF!$L$4&lt;&gt;"",IF($C474=RepPF!$L$4,RepPF!$L$4,0),Lists!$E$2))</f>
        <v>Все объекты</v>
      </c>
    </row>
    <row r="475" spans="2:20" x14ac:dyDescent="0.25">
      <c r="B475" s="7">
        <v>45544</v>
      </c>
      <c r="C475" s="1" t="s">
        <v>197</v>
      </c>
      <c r="J475" s="1" t="s">
        <v>44</v>
      </c>
      <c r="K475" s="1" t="s">
        <v>86</v>
      </c>
      <c r="L475" s="1">
        <f>IF(OR(B475=0,B475=""),0,IF(COUNTIFS(Items!$E:$E,J475,Items!$F:$F,K475)+COUNTIFS(Items!$J:$J,J475,Items!$K:$K,K475)+COUNTIFS(Items!$O:$O,J475,Items!$P:$P,K475)=1,0,1))</f>
        <v>0</v>
      </c>
      <c r="M475" s="14">
        <v>14637</v>
      </c>
      <c r="N475" s="14">
        <v>0</v>
      </c>
      <c r="T475" s="10" t="str">
        <f>IF(RepPF!$L$4=Lists!$E$2,Lists!$E$2,IF(RepPF!$L$4&lt;&gt;"",IF($C475=RepPF!$L$4,RepPF!$L$4,0),Lists!$E$2))</f>
        <v>Все объекты</v>
      </c>
    </row>
    <row r="476" spans="2:20" x14ac:dyDescent="0.25">
      <c r="B476" s="7">
        <v>45547</v>
      </c>
      <c r="C476" s="1" t="s">
        <v>196</v>
      </c>
      <c r="J476" s="1" t="s">
        <v>44</v>
      </c>
      <c r="K476" s="1" t="s">
        <v>92</v>
      </c>
      <c r="L476" s="1">
        <f>IF(OR(B476=0,B476=""),0,IF(COUNTIFS(Items!$E:$E,J476,Items!$F:$F,K476)+COUNTIFS(Items!$J:$J,J476,Items!$K:$K,K476)+COUNTIFS(Items!$O:$O,J476,Items!$P:$P,K476)=1,0,1))</f>
        <v>0</v>
      </c>
      <c r="M476" s="14">
        <v>42300</v>
      </c>
      <c r="N476" s="14">
        <v>0</v>
      </c>
      <c r="T476" s="10" t="str">
        <f>IF(RepPF!$L$4=Lists!$E$2,Lists!$E$2,IF(RepPF!$L$4&lt;&gt;"",IF($C476=RepPF!$L$4,RepPF!$L$4,0),Lists!$E$2))</f>
        <v>Все объекты</v>
      </c>
    </row>
    <row r="477" spans="2:20" x14ac:dyDescent="0.25">
      <c r="B477" s="7">
        <v>45550</v>
      </c>
      <c r="C477" s="1" t="s">
        <v>197</v>
      </c>
      <c r="J477" s="1" t="s">
        <v>44</v>
      </c>
      <c r="K477" s="1" t="s">
        <v>75</v>
      </c>
      <c r="L477" s="1">
        <f>IF(OR(B477=0,B477=""),0,IF(COUNTIFS(Items!$E:$E,J477,Items!$F:$F,K477)+COUNTIFS(Items!$J:$J,J477,Items!$K:$K,K477)+COUNTIFS(Items!$O:$O,J477,Items!$P:$P,K477)=1,0,1))</f>
        <v>0</v>
      </c>
      <c r="M477" s="14">
        <v>56400</v>
      </c>
      <c r="N477" s="14">
        <v>0</v>
      </c>
      <c r="T477" s="10" t="str">
        <f>IF(RepPF!$L$4=Lists!$E$2,Lists!$E$2,IF(RepPF!$L$4&lt;&gt;"",IF($C477=RepPF!$L$4,RepPF!$L$4,0),Lists!$E$2))</f>
        <v>Все объекты</v>
      </c>
    </row>
    <row r="478" spans="2:20" x14ac:dyDescent="0.25">
      <c r="B478" s="7">
        <v>45550</v>
      </c>
      <c r="C478" s="1" t="s">
        <v>195</v>
      </c>
      <c r="J478" s="1" t="s">
        <v>44</v>
      </c>
      <c r="K478" s="1" t="s">
        <v>92</v>
      </c>
      <c r="L478" s="1">
        <f>IF(OR(B478=0,B478=""),0,IF(COUNTIFS(Items!$E:$E,J478,Items!$F:$F,K478)+COUNTIFS(Items!$J:$J,J478,Items!$K:$K,K478)+COUNTIFS(Items!$O:$O,J478,Items!$P:$P,K478)=1,0,1))</f>
        <v>0</v>
      </c>
      <c r="M478" s="14">
        <v>28560</v>
      </c>
      <c r="N478" s="14">
        <v>0</v>
      </c>
      <c r="T478" s="10" t="str">
        <f>IF(RepPF!$L$4=Lists!$E$2,Lists!$E$2,IF(RepPF!$L$4&lt;&gt;"",IF($C478=RepPF!$L$4,RepPF!$L$4,0),Lists!$E$2))</f>
        <v>Все объекты</v>
      </c>
    </row>
    <row r="479" spans="2:20" x14ac:dyDescent="0.25">
      <c r="B479" s="7">
        <v>45551</v>
      </c>
      <c r="C479" s="1" t="s">
        <v>197</v>
      </c>
      <c r="J479" s="1" t="s">
        <v>44</v>
      </c>
      <c r="K479" s="1" t="s">
        <v>92</v>
      </c>
      <c r="L479" s="1">
        <f>IF(OR(B479=0,B479=""),0,IF(COUNTIFS(Items!$E:$E,J479,Items!$F:$F,K479)+COUNTIFS(Items!$J:$J,J479,Items!$K:$K,K479)+COUNTIFS(Items!$O:$O,J479,Items!$P:$P,K479)=1,0,1))</f>
        <v>0</v>
      </c>
      <c r="M479" s="14">
        <v>7113.01</v>
      </c>
      <c r="N479" s="14">
        <v>0</v>
      </c>
      <c r="T479" s="10" t="str">
        <f>IF(RepPF!$L$4=Lists!$E$2,Lists!$E$2,IF(RepPF!$L$4&lt;&gt;"",IF($C479=RepPF!$L$4,RepPF!$L$4,0),Lists!$E$2))</f>
        <v>Все объекты</v>
      </c>
    </row>
    <row r="480" spans="2:20" x14ac:dyDescent="0.25">
      <c r="B480" s="7">
        <v>45551</v>
      </c>
      <c r="C480" s="1" t="s">
        <v>196</v>
      </c>
      <c r="J480" s="1" t="s">
        <v>44</v>
      </c>
      <c r="K480" s="1" t="s">
        <v>92</v>
      </c>
      <c r="L480" s="1">
        <f>IF(OR(B480=0,B480=""),0,IF(COUNTIFS(Items!$E:$E,J480,Items!$F:$F,K480)+COUNTIFS(Items!$J:$J,J480,Items!$K:$K,K480)+COUNTIFS(Items!$O:$O,J480,Items!$P:$P,K480)=1,0,1))</f>
        <v>0</v>
      </c>
      <c r="M480" s="14">
        <v>9019.59</v>
      </c>
      <c r="N480" s="14">
        <v>0</v>
      </c>
      <c r="T480" s="10" t="str">
        <f>IF(RepPF!$L$4=Lists!$E$2,Lists!$E$2,IF(RepPF!$L$4&lt;&gt;"",IF($C480=RepPF!$L$4,RepPF!$L$4,0),Lists!$E$2))</f>
        <v>Все объекты</v>
      </c>
    </row>
    <row r="481" spans="2:20" x14ac:dyDescent="0.25">
      <c r="B481" s="7">
        <v>45551</v>
      </c>
      <c r="C481" s="1" t="s">
        <v>195</v>
      </c>
      <c r="J481" s="1" t="s">
        <v>44</v>
      </c>
      <c r="K481" s="1" t="s">
        <v>92</v>
      </c>
      <c r="L481" s="1">
        <f>IF(OR(B481=0,B481=""),0,IF(COUNTIFS(Items!$E:$E,J481,Items!$F:$F,K481)+COUNTIFS(Items!$J:$J,J481,Items!$K:$K,K481)+COUNTIFS(Items!$O:$O,J481,Items!$P:$P,K481)=1,0,1))</f>
        <v>0</v>
      </c>
      <c r="M481" s="14">
        <v>10339.529999999999</v>
      </c>
      <c r="N481" s="14">
        <v>0</v>
      </c>
      <c r="T481" s="10" t="str">
        <f>IF(RepPF!$L$4=Lists!$E$2,Lists!$E$2,IF(RepPF!$L$4&lt;&gt;"",IF($C481=RepPF!$L$4,RepPF!$L$4,0),Lists!$E$2))</f>
        <v>Все объекты</v>
      </c>
    </row>
    <row r="482" spans="2:20" x14ac:dyDescent="0.25">
      <c r="B482" s="7">
        <v>45551</v>
      </c>
      <c r="C482" s="1" t="s">
        <v>194</v>
      </c>
      <c r="J482" s="1" t="s">
        <v>44</v>
      </c>
      <c r="K482" s="1" t="s">
        <v>67</v>
      </c>
      <c r="L482" s="1">
        <f>IF(OR(B482=0,B482=""),0,IF(COUNTIFS(Items!$E:$E,J482,Items!$F:$F,K482)+COUNTIFS(Items!$J:$J,J482,Items!$K:$K,K482)+COUNTIFS(Items!$O:$O,J482,Items!$P:$P,K482)=1,0,1))</f>
        <v>0</v>
      </c>
      <c r="M482" s="14">
        <v>11516.88</v>
      </c>
      <c r="N482" s="14">
        <v>0</v>
      </c>
      <c r="T482" s="10" t="str">
        <f>IF(RepPF!$L$4=Lists!$E$2,Lists!$E$2,IF(RepPF!$L$4&lt;&gt;"",IF($C482=RepPF!$L$4,RepPF!$L$4,0),Lists!$E$2))</f>
        <v>Все объекты</v>
      </c>
    </row>
    <row r="483" spans="2:20" x14ac:dyDescent="0.25">
      <c r="B483" s="7">
        <v>45551</v>
      </c>
      <c r="C483" s="1" t="s">
        <v>197</v>
      </c>
      <c r="J483" s="1" t="s">
        <v>44</v>
      </c>
      <c r="K483" s="1" t="s">
        <v>86</v>
      </c>
      <c r="L483" s="1">
        <f>IF(OR(B483=0,B483=""),0,IF(COUNTIFS(Items!$E:$E,J483,Items!$F:$F,K483)+COUNTIFS(Items!$J:$J,J483,Items!$K:$K,K483)+COUNTIFS(Items!$O:$O,J483,Items!$P:$P,K483)=1,0,1))</f>
        <v>0</v>
      </c>
      <c r="M483" s="14">
        <v>17928.54</v>
      </c>
      <c r="N483" s="14">
        <v>0</v>
      </c>
      <c r="T483" s="10" t="str">
        <f>IF(RepPF!$L$4=Lists!$E$2,Lists!$E$2,IF(RepPF!$L$4&lt;&gt;"",IF($C483=RepPF!$L$4,RepPF!$L$4,0),Lists!$E$2))</f>
        <v>Все объекты</v>
      </c>
    </row>
    <row r="484" spans="2:20" x14ac:dyDescent="0.25">
      <c r="B484" s="7">
        <v>45551</v>
      </c>
      <c r="C484" s="1" t="s">
        <v>196</v>
      </c>
      <c r="J484" s="1" t="s">
        <v>44</v>
      </c>
      <c r="K484" s="1" t="s">
        <v>86</v>
      </c>
      <c r="L484" s="1">
        <f>IF(OR(B484=0,B484=""),0,IF(COUNTIFS(Items!$E:$E,J484,Items!$F:$F,K484)+COUNTIFS(Items!$J:$J,J484,Items!$K:$K,K484)+COUNTIFS(Items!$O:$O,J484,Items!$P:$P,K484)=1,0,1))</f>
        <v>0</v>
      </c>
      <c r="M484" s="14">
        <v>14614.02</v>
      </c>
      <c r="N484" s="14">
        <v>0</v>
      </c>
      <c r="T484" s="10" t="str">
        <f>IF(RepPF!$L$4=Lists!$E$2,Lists!$E$2,IF(RepPF!$L$4&lt;&gt;"",IF($C484=RepPF!$L$4,RepPF!$L$4,0),Lists!$E$2))</f>
        <v>Все объекты</v>
      </c>
    </row>
    <row r="485" spans="2:20" x14ac:dyDescent="0.25">
      <c r="B485" s="7">
        <v>45551</v>
      </c>
      <c r="C485" s="1" t="s">
        <v>195</v>
      </c>
      <c r="J485" s="1" t="s">
        <v>44</v>
      </c>
      <c r="K485" s="1" t="s">
        <v>86</v>
      </c>
      <c r="L485" s="1">
        <f>IF(OR(B485=0,B485=""),0,IF(COUNTIFS(Items!$E:$E,J485,Items!$F:$F,K485)+COUNTIFS(Items!$J:$J,J485,Items!$K:$K,K485)+COUNTIFS(Items!$O:$O,J485,Items!$P:$P,K485)=1,0,1))</f>
        <v>0</v>
      </c>
      <c r="M485" s="14">
        <v>18531.18</v>
      </c>
      <c r="N485" s="14">
        <v>0</v>
      </c>
      <c r="T485" s="10" t="str">
        <f>IF(RepPF!$L$4=Lists!$E$2,Lists!$E$2,IF(RepPF!$L$4&lt;&gt;"",IF($C485=RepPF!$L$4,RepPF!$L$4,0),Lists!$E$2))</f>
        <v>Все объекты</v>
      </c>
    </row>
    <row r="486" spans="2:20" x14ac:dyDescent="0.25">
      <c r="B486" s="7">
        <v>45552</v>
      </c>
      <c r="C486" s="1" t="s">
        <v>197</v>
      </c>
      <c r="J486" s="1" t="s">
        <v>44</v>
      </c>
      <c r="K486" s="1" t="s">
        <v>92</v>
      </c>
      <c r="L486" s="1">
        <f>IF(OR(B486=0,B486=""),0,IF(COUNTIFS(Items!$E:$E,J486,Items!$F:$F,K486)+COUNTIFS(Items!$J:$J,J486,Items!$K:$K,K486)+COUNTIFS(Items!$O:$O,J486,Items!$P:$P,K486)=1,0,1))</f>
        <v>0</v>
      </c>
      <c r="M486" s="14">
        <v>18048</v>
      </c>
      <c r="N486" s="14">
        <v>0</v>
      </c>
      <c r="T486" s="10" t="str">
        <f>IF(RepPF!$L$4=Lists!$E$2,Lists!$E$2,IF(RepPF!$L$4&lt;&gt;"",IF($C486=RepPF!$L$4,RepPF!$L$4,0),Lists!$E$2))</f>
        <v>Все объекты</v>
      </c>
    </row>
    <row r="487" spans="2:20" x14ac:dyDescent="0.25">
      <c r="B487" s="7">
        <v>45552</v>
      </c>
      <c r="C487" s="1" t="s">
        <v>196</v>
      </c>
      <c r="J487" s="1" t="s">
        <v>44</v>
      </c>
      <c r="K487" s="1" t="s">
        <v>92</v>
      </c>
      <c r="L487" s="1">
        <f>IF(OR(B487=0,B487=""),0,IF(COUNTIFS(Items!$E:$E,J487,Items!$F:$F,K487)+COUNTIFS(Items!$J:$J,J487,Items!$K:$K,K487)+COUNTIFS(Items!$O:$O,J487,Items!$P:$P,K487)=1,0,1))</f>
        <v>0</v>
      </c>
      <c r="M487" s="14">
        <v>12032</v>
      </c>
      <c r="N487" s="14">
        <v>0</v>
      </c>
      <c r="T487" s="10" t="str">
        <f>IF(RepPF!$L$4=Lists!$E$2,Lists!$E$2,IF(RepPF!$L$4&lt;&gt;"",IF($C487=RepPF!$L$4,RepPF!$L$4,0),Lists!$E$2))</f>
        <v>Все объекты</v>
      </c>
    </row>
    <row r="488" spans="2:20" x14ac:dyDescent="0.25">
      <c r="B488" s="7">
        <v>45552</v>
      </c>
      <c r="C488" s="1" t="s">
        <v>195</v>
      </c>
      <c r="J488" s="1" t="s">
        <v>44</v>
      </c>
      <c r="K488" s="1" t="s">
        <v>92</v>
      </c>
      <c r="L488" s="1">
        <f>IF(OR(B488=0,B488=""),0,IF(COUNTIFS(Items!$E:$E,J488,Items!$F:$F,K488)+COUNTIFS(Items!$J:$J,J488,Items!$K:$K,K488)+COUNTIFS(Items!$O:$O,J488,Items!$P:$P,K488)=1,0,1))</f>
        <v>0</v>
      </c>
      <c r="M488" s="14">
        <v>15232</v>
      </c>
      <c r="N488" s="14">
        <v>0</v>
      </c>
      <c r="T488" s="10" t="str">
        <f>IF(RepPF!$L$4=Lists!$E$2,Lists!$E$2,IF(RepPF!$L$4&lt;&gt;"",IF($C488=RepPF!$L$4,RepPF!$L$4,0),Lists!$E$2))</f>
        <v>Все объекты</v>
      </c>
    </row>
    <row r="489" spans="2:20" x14ac:dyDescent="0.25">
      <c r="B489" s="7">
        <v>45553</v>
      </c>
      <c r="C489" s="1" t="s">
        <v>194</v>
      </c>
      <c r="J489" s="1" t="s">
        <v>44</v>
      </c>
      <c r="K489" s="1" t="s">
        <v>67</v>
      </c>
      <c r="L489" s="1">
        <f>IF(OR(B489=0,B489=""),0,IF(COUNTIFS(Items!$E:$E,J489,Items!$F:$F,K489)+COUNTIFS(Items!$J:$J,J489,Items!$K:$K,K489)+COUNTIFS(Items!$O:$O,J489,Items!$P:$P,K489)=1,0,1))</f>
        <v>0</v>
      </c>
      <c r="M489" s="14">
        <v>4850</v>
      </c>
      <c r="N489" s="14">
        <v>0</v>
      </c>
      <c r="T489" s="10" t="str">
        <f>IF(RepPF!$L$4=Lists!$E$2,Lists!$E$2,IF(RepPF!$L$4&lt;&gt;"",IF($C489=RepPF!$L$4,RepPF!$L$4,0),Lists!$E$2))</f>
        <v>Все объекты</v>
      </c>
    </row>
    <row r="490" spans="2:20" x14ac:dyDescent="0.25">
      <c r="B490" s="7">
        <v>45554</v>
      </c>
      <c r="C490" s="1" t="s">
        <v>197</v>
      </c>
      <c r="J490" s="1" t="s">
        <v>44</v>
      </c>
      <c r="K490" s="1" t="s">
        <v>74</v>
      </c>
      <c r="L490" s="1">
        <f>IF(OR(B490=0,B490=""),0,IF(COUNTIFS(Items!$E:$E,J490,Items!$F:$F,K490)+COUNTIFS(Items!$J:$J,J490,Items!$K:$K,K490)+COUNTIFS(Items!$O:$O,J490,Items!$P:$P,K490)=1,0,1))</f>
        <v>0</v>
      </c>
      <c r="M490" s="14">
        <v>34742.58</v>
      </c>
      <c r="N490" s="14">
        <v>0</v>
      </c>
      <c r="T490" s="10" t="str">
        <f>IF(RepPF!$L$4=Lists!$E$2,Lists!$E$2,IF(RepPF!$L$4&lt;&gt;"",IF($C490=RepPF!$L$4,RepPF!$L$4,0),Lists!$E$2))</f>
        <v>Все объекты</v>
      </c>
    </row>
    <row r="491" spans="2:20" x14ac:dyDescent="0.25">
      <c r="B491" s="7">
        <v>45554</v>
      </c>
      <c r="C491" s="1" t="s">
        <v>197</v>
      </c>
      <c r="J491" s="1" t="s">
        <v>44</v>
      </c>
      <c r="K491" s="1" t="s">
        <v>75</v>
      </c>
      <c r="L491" s="1">
        <f>IF(OR(B491=0,B491=""),0,IF(COUNTIFS(Items!$E:$E,J491,Items!$F:$F,K491)+COUNTIFS(Items!$J:$J,J491,Items!$K:$K,K491)+COUNTIFS(Items!$O:$O,J491,Items!$P:$P,K491)=1,0,1))</f>
        <v>0</v>
      </c>
      <c r="M491" s="14">
        <v>103635</v>
      </c>
      <c r="N491" s="14">
        <v>0</v>
      </c>
      <c r="T491" s="10" t="str">
        <f>IF(RepPF!$L$4=Lists!$E$2,Lists!$E$2,IF(RepPF!$L$4&lt;&gt;"",IF($C491=RepPF!$L$4,RepPF!$L$4,0),Lists!$E$2))</f>
        <v>Все объекты</v>
      </c>
    </row>
    <row r="492" spans="2:20" x14ac:dyDescent="0.25">
      <c r="B492" s="7">
        <v>45555</v>
      </c>
      <c r="C492" s="1" t="s">
        <v>197</v>
      </c>
      <c r="J492" s="1" t="s">
        <v>44</v>
      </c>
      <c r="K492" s="1" t="s">
        <v>92</v>
      </c>
      <c r="L492" s="1">
        <f>IF(OR(B492=0,B492=""),0,IF(COUNTIFS(Items!$E:$E,J492,Items!$F:$F,K492)+COUNTIFS(Items!$J:$J,J492,Items!$K:$K,K492)+COUNTIFS(Items!$O:$O,J492,Items!$P:$P,K492)=1,0,1))</f>
        <v>0</v>
      </c>
      <c r="M492" s="14">
        <v>5013.0199999999995</v>
      </c>
      <c r="N492" s="14">
        <v>0</v>
      </c>
      <c r="T492" s="10" t="str">
        <f>IF(RepPF!$L$4=Lists!$E$2,Lists!$E$2,IF(RepPF!$L$4&lt;&gt;"",IF($C492=RepPF!$L$4,RepPF!$L$4,0),Lists!$E$2))</f>
        <v>Все объекты</v>
      </c>
    </row>
    <row r="493" spans="2:20" x14ac:dyDescent="0.25">
      <c r="B493" s="7">
        <v>45555</v>
      </c>
      <c r="C493" s="1" t="s">
        <v>196</v>
      </c>
      <c r="J493" s="1" t="s">
        <v>44</v>
      </c>
      <c r="K493" s="1" t="s">
        <v>92</v>
      </c>
      <c r="L493" s="1">
        <f>IF(OR(B493=0,B493=""),0,IF(COUNTIFS(Items!$E:$E,J493,Items!$F:$F,K493)+COUNTIFS(Items!$J:$J,J493,Items!$K:$K,K493)+COUNTIFS(Items!$O:$O,J493,Items!$P:$P,K493)=1,0,1))</f>
        <v>0</v>
      </c>
      <c r="M493" s="14">
        <v>6346.2699999999995</v>
      </c>
      <c r="N493" s="14">
        <v>0</v>
      </c>
      <c r="T493" s="10" t="str">
        <f>IF(RepPF!$L$4=Lists!$E$2,Lists!$E$2,IF(RepPF!$L$4&lt;&gt;"",IF($C493=RepPF!$L$4,RepPF!$L$4,0),Lists!$E$2))</f>
        <v>Все объекты</v>
      </c>
    </row>
    <row r="494" spans="2:20" x14ac:dyDescent="0.25">
      <c r="B494" s="7">
        <v>45555</v>
      </c>
      <c r="C494" s="1" t="s">
        <v>195</v>
      </c>
      <c r="J494" s="1" t="s">
        <v>44</v>
      </c>
      <c r="K494" s="1" t="s">
        <v>92</v>
      </c>
      <c r="L494" s="1">
        <f>IF(OR(B494=0,B494=""),0,IF(COUNTIFS(Items!$E:$E,J494,Items!$F:$F,K494)+COUNTIFS(Items!$J:$J,J494,Items!$K:$K,K494)+COUNTIFS(Items!$O:$O,J494,Items!$P:$P,K494)=1,0,1))</f>
        <v>0</v>
      </c>
      <c r="M494" s="14">
        <v>5173.01</v>
      </c>
      <c r="N494" s="14">
        <v>0</v>
      </c>
      <c r="T494" s="10" t="str">
        <f>IF(RepPF!$L$4=Lists!$E$2,Lists!$E$2,IF(RepPF!$L$4&lt;&gt;"",IF($C494=RepPF!$L$4,RepPF!$L$4,0),Lists!$E$2))</f>
        <v>Все объекты</v>
      </c>
    </row>
    <row r="495" spans="2:20" x14ac:dyDescent="0.25">
      <c r="B495" s="7">
        <v>45557</v>
      </c>
      <c r="C495" s="1" t="s">
        <v>197</v>
      </c>
      <c r="J495" s="1" t="s">
        <v>44</v>
      </c>
      <c r="K495" s="1" t="s">
        <v>86</v>
      </c>
      <c r="L495" s="1">
        <f>IF(OR(B495=0,B495=""),0,IF(COUNTIFS(Items!$E:$E,J495,Items!$F:$F,K495)+COUNTIFS(Items!$J:$J,J495,Items!$K:$K,K495)+COUNTIFS(Items!$O:$O,J495,Items!$P:$P,K495)=1,0,1))</f>
        <v>0</v>
      </c>
      <c r="M495" s="14">
        <v>2869.59</v>
      </c>
      <c r="N495" s="14">
        <v>0</v>
      </c>
      <c r="T495" s="10" t="str">
        <f>IF(RepPF!$L$4=Lists!$E$2,Lists!$E$2,IF(RepPF!$L$4&lt;&gt;"",IF($C495=RepPF!$L$4,RepPF!$L$4,0),Lists!$E$2))</f>
        <v>Все объекты</v>
      </c>
    </row>
    <row r="496" spans="2:20" x14ac:dyDescent="0.25">
      <c r="B496" s="7">
        <v>45557</v>
      </c>
      <c r="C496" s="1" t="s">
        <v>196</v>
      </c>
      <c r="J496" s="1" t="s">
        <v>44</v>
      </c>
      <c r="K496" s="1" t="s">
        <v>86</v>
      </c>
      <c r="L496" s="1">
        <f>IF(OR(B496=0,B496=""),0,IF(COUNTIFS(Items!$E:$E,J496,Items!$F:$F,K496)+COUNTIFS(Items!$J:$J,J496,Items!$K:$K,K496)+COUNTIFS(Items!$O:$O,J496,Items!$P:$P,K496)=1,0,1))</f>
        <v>0</v>
      </c>
      <c r="M496" s="14">
        <v>3289.5299999999997</v>
      </c>
      <c r="N496" s="14">
        <v>0</v>
      </c>
      <c r="T496" s="10" t="str">
        <f>IF(RepPF!$L$4=Lists!$E$2,Lists!$E$2,IF(RepPF!$L$4&lt;&gt;"",IF($C496=RepPF!$L$4,RepPF!$L$4,0),Lists!$E$2))</f>
        <v>Все объекты</v>
      </c>
    </row>
    <row r="497" spans="2:20" x14ac:dyDescent="0.25">
      <c r="B497" s="7">
        <v>45557</v>
      </c>
      <c r="C497" s="1" t="s">
        <v>195</v>
      </c>
      <c r="J497" s="1" t="s">
        <v>44</v>
      </c>
      <c r="K497" s="1" t="s">
        <v>86</v>
      </c>
      <c r="L497" s="1">
        <f>IF(OR(B497=0,B497=""),0,IF(COUNTIFS(Items!$E:$E,J497,Items!$F:$F,K497)+COUNTIFS(Items!$J:$J,J497,Items!$K:$K,K497)+COUNTIFS(Items!$O:$O,J497,Items!$P:$P,K497)=1,0,1))</f>
        <v>0</v>
      </c>
      <c r="M497" s="14">
        <v>2193.02</v>
      </c>
      <c r="N497" s="14">
        <v>0</v>
      </c>
      <c r="T497" s="10" t="str">
        <f>IF(RepPF!$L$4=Lists!$E$2,Lists!$E$2,IF(RepPF!$L$4&lt;&gt;"",IF($C497=RepPF!$L$4,RepPF!$L$4,0),Lists!$E$2))</f>
        <v>Все объекты</v>
      </c>
    </row>
    <row r="498" spans="2:20" x14ac:dyDescent="0.25">
      <c r="B498" s="7">
        <v>45557</v>
      </c>
      <c r="C498" s="1" t="s">
        <v>197</v>
      </c>
      <c r="J498" s="1" t="s">
        <v>44</v>
      </c>
      <c r="K498" s="1" t="s">
        <v>92</v>
      </c>
      <c r="L498" s="1">
        <f>IF(OR(B498=0,B498=""),0,IF(COUNTIFS(Items!$E:$E,J498,Items!$F:$F,K498)+COUNTIFS(Items!$J:$J,J498,Items!$K:$K,K498)+COUNTIFS(Items!$O:$O,J498,Items!$P:$P,K498)=1,0,1))</f>
        <v>0</v>
      </c>
      <c r="M498" s="14">
        <v>8568</v>
      </c>
      <c r="N498" s="14">
        <v>0</v>
      </c>
      <c r="T498" s="10" t="str">
        <f>IF(RepPF!$L$4=Lists!$E$2,Lists!$E$2,IF(RepPF!$L$4&lt;&gt;"",IF($C498=RepPF!$L$4,RepPF!$L$4,0),Lists!$E$2))</f>
        <v>Все объекты</v>
      </c>
    </row>
    <row r="499" spans="2:20" x14ac:dyDescent="0.25">
      <c r="B499" s="7">
        <v>45557</v>
      </c>
      <c r="C499" s="1" t="s">
        <v>196</v>
      </c>
      <c r="J499" s="1" t="s">
        <v>44</v>
      </c>
      <c r="K499" s="1" t="s">
        <v>92</v>
      </c>
      <c r="L499" s="1">
        <f>IF(OR(B499=0,B499=""),0,IF(COUNTIFS(Items!$E:$E,J499,Items!$F:$F,K499)+COUNTIFS(Items!$J:$J,J499,Items!$K:$K,K499)+COUNTIFS(Items!$O:$O,J499,Items!$P:$P,K499)=1,0,1))</f>
        <v>0</v>
      </c>
      <c r="M499" s="14">
        <v>6984</v>
      </c>
      <c r="N499" s="14">
        <v>0</v>
      </c>
      <c r="T499" s="10" t="str">
        <f>IF(RepPF!$L$4=Lists!$E$2,Lists!$E$2,IF(RepPF!$L$4&lt;&gt;"",IF($C499=RepPF!$L$4,RepPF!$L$4,0),Lists!$E$2))</f>
        <v>Все объекты</v>
      </c>
    </row>
    <row r="500" spans="2:20" x14ac:dyDescent="0.25">
      <c r="B500" s="7">
        <v>45557</v>
      </c>
      <c r="C500" s="1" t="s">
        <v>195</v>
      </c>
      <c r="J500" s="1" t="s">
        <v>44</v>
      </c>
      <c r="K500" s="1" t="s">
        <v>92</v>
      </c>
      <c r="L500" s="1">
        <f>IF(OR(B500=0,B500=""),0,IF(COUNTIFS(Items!$E:$E,J500,Items!$F:$F,K500)+COUNTIFS(Items!$J:$J,J500,Items!$K:$K,K500)+COUNTIFS(Items!$O:$O,J500,Items!$P:$P,K500)=1,0,1))</f>
        <v>0</v>
      </c>
      <c r="M500" s="14">
        <v>8856</v>
      </c>
      <c r="N500" s="14">
        <v>0</v>
      </c>
      <c r="T500" s="10" t="str">
        <f>IF(RepPF!$L$4=Lists!$E$2,Lists!$E$2,IF(RepPF!$L$4&lt;&gt;"",IF($C500=RepPF!$L$4,RepPF!$L$4,0),Lists!$E$2))</f>
        <v>Все объекты</v>
      </c>
    </row>
    <row r="501" spans="2:20" x14ac:dyDescent="0.25">
      <c r="B501" s="7">
        <v>45557</v>
      </c>
      <c r="C501" s="1" t="s">
        <v>197</v>
      </c>
      <c r="J501" s="1" t="s">
        <v>44</v>
      </c>
      <c r="K501" s="1" t="s">
        <v>92</v>
      </c>
      <c r="L501" s="1">
        <f>IF(OR(B501=0,B501=""),0,IF(COUNTIFS(Items!$E:$E,J501,Items!$F:$F,K501)+COUNTIFS(Items!$J:$J,J501,Items!$K:$K,K501)+COUNTIFS(Items!$O:$O,J501,Items!$P:$P,K501)=1,0,1))</f>
        <v>0</v>
      </c>
      <c r="M501" s="14">
        <v>4981.53</v>
      </c>
      <c r="N501" s="14">
        <v>0</v>
      </c>
      <c r="T501" s="10" t="str">
        <f>IF(RepPF!$L$4=Lists!$E$2,Lists!$E$2,IF(RepPF!$L$4&lt;&gt;"",IF($C501=RepPF!$L$4,RepPF!$L$4,0),Lists!$E$2))</f>
        <v>Все объекты</v>
      </c>
    </row>
    <row r="502" spans="2:20" x14ac:dyDescent="0.25">
      <c r="B502" s="7">
        <v>45557</v>
      </c>
      <c r="C502" s="1" t="s">
        <v>196</v>
      </c>
      <c r="J502" s="1" t="s">
        <v>44</v>
      </c>
      <c r="K502" s="1" t="s">
        <v>92</v>
      </c>
      <c r="L502" s="1">
        <f>IF(OR(B502=0,B502=""),0,IF(COUNTIFS(Items!$E:$E,J502,Items!$F:$F,K502)+COUNTIFS(Items!$J:$J,J502,Items!$K:$K,K502)+COUNTIFS(Items!$O:$O,J502,Items!$P:$P,K502)=1,0,1))</f>
        <v>0</v>
      </c>
      <c r="M502" s="14">
        <v>3321.02</v>
      </c>
      <c r="N502" s="14">
        <v>0</v>
      </c>
      <c r="T502" s="10" t="str">
        <f>IF(RepPF!$L$4=Lists!$E$2,Lists!$E$2,IF(RepPF!$L$4&lt;&gt;"",IF($C502=RepPF!$L$4,RepPF!$L$4,0),Lists!$E$2))</f>
        <v>Все объекты</v>
      </c>
    </row>
    <row r="503" spans="2:20" x14ac:dyDescent="0.25">
      <c r="B503" s="7">
        <v>45557</v>
      </c>
      <c r="C503" s="1" t="s">
        <v>195</v>
      </c>
      <c r="J503" s="1" t="s">
        <v>44</v>
      </c>
      <c r="K503" s="1" t="s">
        <v>92</v>
      </c>
      <c r="L503" s="1">
        <f>IF(OR(B503=0,B503=""),0,IF(COUNTIFS(Items!$E:$E,J503,Items!$F:$F,K503)+COUNTIFS(Items!$J:$J,J503,Items!$K:$K,K503)+COUNTIFS(Items!$O:$O,J503,Items!$P:$P,K503)=1,0,1))</f>
        <v>0</v>
      </c>
      <c r="M503" s="14">
        <v>4204.2699999999995</v>
      </c>
      <c r="N503" s="14">
        <v>0</v>
      </c>
      <c r="T503" s="10" t="str">
        <f>IF(RepPF!$L$4=Lists!$E$2,Lists!$E$2,IF(RepPF!$L$4&lt;&gt;"",IF($C503=RepPF!$L$4,RepPF!$L$4,0),Lists!$E$2))</f>
        <v>Все объекты</v>
      </c>
    </row>
    <row r="504" spans="2:20" x14ac:dyDescent="0.25">
      <c r="B504" s="7">
        <v>45558</v>
      </c>
      <c r="C504" s="1" t="s">
        <v>196</v>
      </c>
      <c r="J504" s="1" t="s">
        <v>44</v>
      </c>
      <c r="K504" s="1" t="s">
        <v>75</v>
      </c>
      <c r="L504" s="1">
        <f>IF(OR(B504=0,B504=""),0,IF(COUNTIFS(Items!$E:$E,J504,Items!$F:$F,K504)+COUNTIFS(Items!$J:$J,J504,Items!$K:$K,K504)+COUNTIFS(Items!$O:$O,J504,Items!$P:$P,K504)=1,0,1))</f>
        <v>0</v>
      </c>
      <c r="M504" s="14">
        <v>94515.83</v>
      </c>
      <c r="N504" s="14">
        <v>0</v>
      </c>
      <c r="T504" s="10" t="str">
        <f>IF(RepPF!$L$4=Lists!$E$2,Lists!$E$2,IF(RepPF!$L$4&lt;&gt;"",IF($C504=RepPF!$L$4,RepPF!$L$4,0),Lists!$E$2))</f>
        <v>Все объекты</v>
      </c>
    </row>
    <row r="505" spans="2:20" x14ac:dyDescent="0.25">
      <c r="B505" s="7">
        <v>45558</v>
      </c>
      <c r="C505" s="1" t="s">
        <v>197</v>
      </c>
      <c r="J505" s="1" t="s">
        <v>44</v>
      </c>
      <c r="K505" s="1" t="s">
        <v>75</v>
      </c>
      <c r="L505" s="1">
        <f>IF(OR(B505=0,B505=""),0,IF(COUNTIFS(Items!$E:$E,J505,Items!$F:$F,K505)+COUNTIFS(Items!$J:$J,J505,Items!$K:$K,K505)+COUNTIFS(Items!$O:$O,J505,Items!$P:$P,K505)=1,0,1))</f>
        <v>0</v>
      </c>
      <c r="M505" s="14">
        <v>249150.03</v>
      </c>
      <c r="N505" s="14">
        <v>0</v>
      </c>
      <c r="T505" s="10" t="str">
        <f>IF(RepPF!$L$4=Lists!$E$2,Lists!$E$2,IF(RepPF!$L$4&lt;&gt;"",IF($C505=RepPF!$L$4,RepPF!$L$4,0),Lists!$E$2))</f>
        <v>Все объекты</v>
      </c>
    </row>
    <row r="506" spans="2:20" x14ac:dyDescent="0.25">
      <c r="B506" s="7">
        <v>45558</v>
      </c>
      <c r="C506" s="1" t="s">
        <v>197</v>
      </c>
      <c r="J506" s="1" t="s">
        <v>44</v>
      </c>
      <c r="K506" s="1" t="s">
        <v>75</v>
      </c>
      <c r="L506" s="1">
        <f>IF(OR(B506=0,B506=""),0,IF(COUNTIFS(Items!$E:$E,J506,Items!$F:$F,K506)+COUNTIFS(Items!$J:$J,J506,Items!$K:$K,K506)+COUNTIFS(Items!$O:$O,J506,Items!$P:$P,K506)=1,0,1))</f>
        <v>0</v>
      </c>
      <c r="M506" s="14">
        <v>307306.68</v>
      </c>
      <c r="N506" s="14">
        <v>0</v>
      </c>
      <c r="T506" s="10" t="str">
        <f>IF(RepPF!$L$4=Lists!$E$2,Lists!$E$2,IF(RepPF!$L$4&lt;&gt;"",IF($C506=RepPF!$L$4,RepPF!$L$4,0),Lists!$E$2))</f>
        <v>Все объекты</v>
      </c>
    </row>
    <row r="507" spans="2:20" x14ac:dyDescent="0.25">
      <c r="B507" s="7">
        <v>45558</v>
      </c>
      <c r="C507" s="1" t="s">
        <v>196</v>
      </c>
      <c r="J507" s="1" t="s">
        <v>44</v>
      </c>
      <c r="K507" s="1" t="s">
        <v>75</v>
      </c>
      <c r="L507" s="1">
        <f>IF(OR(B507=0,B507=""),0,IF(COUNTIFS(Items!$E:$E,J507,Items!$F:$F,K507)+COUNTIFS(Items!$J:$J,J507,Items!$K:$K,K507)+COUNTIFS(Items!$O:$O,J507,Items!$P:$P,K507)=1,0,1))</f>
        <v>0</v>
      </c>
      <c r="M507" s="14">
        <v>204871.12</v>
      </c>
      <c r="N507" s="14">
        <v>0</v>
      </c>
      <c r="T507" s="10" t="str">
        <f>IF(RepPF!$L$4=Lists!$E$2,Lists!$E$2,IF(RepPF!$L$4&lt;&gt;"",IF($C507=RepPF!$L$4,RepPF!$L$4,0),Lists!$E$2))</f>
        <v>Все объекты</v>
      </c>
    </row>
    <row r="508" spans="2:20" x14ac:dyDescent="0.25">
      <c r="B508" s="7">
        <v>45558</v>
      </c>
      <c r="C508" s="1" t="s">
        <v>195</v>
      </c>
      <c r="J508" s="1" t="s">
        <v>44</v>
      </c>
      <c r="K508" s="1" t="s">
        <v>75</v>
      </c>
      <c r="L508" s="1">
        <f>IF(OR(B508=0,B508=""),0,IF(COUNTIFS(Items!$E:$E,J508,Items!$F:$F,K508)+COUNTIFS(Items!$J:$J,J508,Items!$K:$K,K508)+COUNTIFS(Items!$O:$O,J508,Items!$P:$P,K508)=1,0,1))</f>
        <v>0</v>
      </c>
      <c r="M508" s="14">
        <v>259358.12</v>
      </c>
      <c r="N508" s="14">
        <v>0</v>
      </c>
      <c r="T508" s="10" t="str">
        <f>IF(RepPF!$L$4=Lists!$E$2,Lists!$E$2,IF(RepPF!$L$4&lt;&gt;"",IF($C508=RepPF!$L$4,RepPF!$L$4,0),Lists!$E$2))</f>
        <v>Все объекты</v>
      </c>
    </row>
    <row r="509" spans="2:20" x14ac:dyDescent="0.25">
      <c r="B509" s="7">
        <v>45558</v>
      </c>
      <c r="C509" s="1" t="s">
        <v>197</v>
      </c>
      <c r="J509" s="1" t="s">
        <v>44</v>
      </c>
      <c r="K509" s="1" t="s">
        <v>92</v>
      </c>
      <c r="L509" s="1">
        <f>IF(OR(B509=0,B509=""),0,IF(COUNTIFS(Items!$E:$E,J509,Items!$F:$F,K509)+COUNTIFS(Items!$J:$J,J509,Items!$K:$K,K509)+COUNTIFS(Items!$O:$O,J509,Items!$P:$P,K509)=1,0,1))</f>
        <v>0</v>
      </c>
      <c r="M509" s="14">
        <v>388</v>
      </c>
      <c r="N509" s="14">
        <v>0</v>
      </c>
      <c r="T509" s="10" t="str">
        <f>IF(RepPF!$L$4=Lists!$E$2,Lists!$E$2,IF(RepPF!$L$4&lt;&gt;"",IF($C509=RepPF!$L$4,RepPF!$L$4,0),Lists!$E$2))</f>
        <v>Все объекты</v>
      </c>
    </row>
    <row r="510" spans="2:20" x14ac:dyDescent="0.25">
      <c r="B510" s="7">
        <v>45558</v>
      </c>
      <c r="C510" s="1" t="s">
        <v>196</v>
      </c>
      <c r="J510" s="1" t="s">
        <v>44</v>
      </c>
      <c r="K510" s="1" t="s">
        <v>92</v>
      </c>
      <c r="L510" s="1">
        <f>IF(OR(B510=0,B510=""),0,IF(COUNTIFS(Items!$E:$E,J510,Items!$F:$F,K510)+COUNTIFS(Items!$J:$J,J510,Items!$K:$K,K510)+COUNTIFS(Items!$O:$O,J510,Items!$P:$P,K510)=1,0,1))</f>
        <v>0</v>
      </c>
      <c r="M510" s="14">
        <v>492</v>
      </c>
      <c r="N510" s="14">
        <v>0</v>
      </c>
      <c r="T510" s="10" t="str">
        <f>IF(RepPF!$L$4=Lists!$E$2,Lists!$E$2,IF(RepPF!$L$4&lt;&gt;"",IF($C510=RepPF!$L$4,RepPF!$L$4,0),Lists!$E$2))</f>
        <v>Все объекты</v>
      </c>
    </row>
    <row r="511" spans="2:20" x14ac:dyDescent="0.25">
      <c r="B511" s="7">
        <v>45558</v>
      </c>
      <c r="C511" s="1" t="s">
        <v>195</v>
      </c>
      <c r="J511" s="1" t="s">
        <v>44</v>
      </c>
      <c r="K511" s="1" t="s">
        <v>92</v>
      </c>
      <c r="L511" s="1">
        <f>IF(OR(B511=0,B511=""),0,IF(COUNTIFS(Items!$E:$E,J511,Items!$F:$F,K511)+COUNTIFS(Items!$J:$J,J511,Items!$K:$K,K511)+COUNTIFS(Items!$O:$O,J511,Items!$P:$P,K511)=1,0,1))</f>
        <v>0</v>
      </c>
      <c r="M511" s="14">
        <v>564</v>
      </c>
      <c r="N511" s="14">
        <v>0</v>
      </c>
      <c r="T511" s="10" t="str">
        <f>IF(RepPF!$L$4=Lists!$E$2,Lists!$E$2,IF(RepPF!$L$4&lt;&gt;"",IF($C511=RepPF!$L$4,RepPF!$L$4,0),Lists!$E$2))</f>
        <v>Все объекты</v>
      </c>
    </row>
    <row r="512" spans="2:20" x14ac:dyDescent="0.25">
      <c r="B512" s="7">
        <v>45558</v>
      </c>
      <c r="C512" s="1" t="s">
        <v>197</v>
      </c>
      <c r="J512" s="1" t="s">
        <v>44</v>
      </c>
      <c r="K512" s="1" t="s">
        <v>75</v>
      </c>
      <c r="L512" s="1">
        <f>IF(OR(B512=0,B512=""),0,IF(COUNTIFS(Items!$E:$E,J512,Items!$F:$F,K512)+COUNTIFS(Items!$J:$J,J512,Items!$K:$K,K512)+COUNTIFS(Items!$O:$O,J512,Items!$P:$P,K512)=1,0,1))</f>
        <v>0</v>
      </c>
      <c r="M512" s="14">
        <v>1723.02</v>
      </c>
      <c r="N512" s="14">
        <v>0</v>
      </c>
      <c r="T512" s="10" t="str">
        <f>IF(RepPF!$L$4=Lists!$E$2,Lists!$E$2,IF(RepPF!$L$4&lt;&gt;"",IF($C512=RepPF!$L$4,RepPF!$L$4,0),Lists!$E$2))</f>
        <v>Все объекты</v>
      </c>
    </row>
    <row r="513" spans="2:20" x14ac:dyDescent="0.25">
      <c r="B513" s="7">
        <v>45558</v>
      </c>
      <c r="C513" s="1" t="s">
        <v>196</v>
      </c>
      <c r="J513" s="1" t="s">
        <v>44</v>
      </c>
      <c r="K513" s="1" t="s">
        <v>75</v>
      </c>
      <c r="L513" s="1">
        <f>IF(OR(B513=0,B513=""),0,IF(COUNTIFS(Items!$E:$E,J513,Items!$F:$F,K513)+COUNTIFS(Items!$J:$J,J513,Items!$K:$K,K513)+COUNTIFS(Items!$O:$O,J513,Items!$P:$P,K513)=1,0,1))</f>
        <v>0</v>
      </c>
      <c r="M513" s="14">
        <v>2181.27</v>
      </c>
      <c r="N513" s="14">
        <v>0</v>
      </c>
      <c r="T513" s="10" t="str">
        <f>IF(RepPF!$L$4=Lists!$E$2,Lists!$E$2,IF(RepPF!$L$4&lt;&gt;"",IF($C513=RepPF!$L$4,RepPF!$L$4,0),Lists!$E$2))</f>
        <v>Все объекты</v>
      </c>
    </row>
    <row r="514" spans="2:20" x14ac:dyDescent="0.25">
      <c r="B514" s="7">
        <v>45558</v>
      </c>
      <c r="C514" s="1" t="s">
        <v>195</v>
      </c>
      <c r="J514" s="1" t="s">
        <v>44</v>
      </c>
      <c r="K514" s="1" t="s">
        <v>75</v>
      </c>
      <c r="L514" s="1">
        <f>IF(OR(B514=0,B514=""),0,IF(COUNTIFS(Items!$E:$E,J514,Items!$F:$F,K514)+COUNTIFS(Items!$J:$J,J514,Items!$K:$K,K514)+COUNTIFS(Items!$O:$O,J514,Items!$P:$P,K514)=1,0,1))</f>
        <v>0</v>
      </c>
      <c r="M514" s="14">
        <v>1778.01</v>
      </c>
      <c r="N514" s="14">
        <v>0</v>
      </c>
      <c r="T514" s="10" t="str">
        <f>IF(RepPF!$L$4=Lists!$E$2,Lists!$E$2,IF(RepPF!$L$4&lt;&gt;"",IF($C514=RepPF!$L$4,RepPF!$L$4,0),Lists!$E$2))</f>
        <v>Все объекты</v>
      </c>
    </row>
    <row r="515" spans="2:20" x14ac:dyDescent="0.25">
      <c r="B515" s="7">
        <v>45558</v>
      </c>
      <c r="C515" s="1" t="s">
        <v>197</v>
      </c>
      <c r="J515" s="1" t="s">
        <v>44</v>
      </c>
      <c r="K515" s="1" t="s">
        <v>86</v>
      </c>
      <c r="L515" s="1">
        <f>IF(OR(B515=0,B515=""),0,IF(COUNTIFS(Items!$E:$E,J515,Items!$F:$F,K515)+COUNTIFS(Items!$J:$J,J515,Items!$K:$K,K515)+COUNTIFS(Items!$O:$O,J515,Items!$P:$P,K515)=1,0,1))</f>
        <v>0</v>
      </c>
      <c r="M515" s="14">
        <v>41983.59</v>
      </c>
      <c r="N515" s="14">
        <v>0</v>
      </c>
      <c r="T515" s="10" t="str">
        <f>IF(RepPF!$L$4=Lists!$E$2,Lists!$E$2,IF(RepPF!$L$4&lt;&gt;"",IF($C515=RepPF!$L$4,RepPF!$L$4,0),Lists!$E$2))</f>
        <v>Все объекты</v>
      </c>
    </row>
    <row r="516" spans="2:20" x14ac:dyDescent="0.25">
      <c r="B516" s="7">
        <v>45558</v>
      </c>
      <c r="C516" s="1" t="s">
        <v>196</v>
      </c>
      <c r="J516" s="1" t="s">
        <v>44</v>
      </c>
      <c r="K516" s="1" t="s">
        <v>86</v>
      </c>
      <c r="L516" s="1">
        <f>IF(OR(B516=0,B516=""),0,IF(COUNTIFS(Items!$E:$E,J516,Items!$F:$F,K516)+COUNTIFS(Items!$J:$J,J516,Items!$K:$K,K516)+COUNTIFS(Items!$O:$O,J516,Items!$P:$P,K516)=1,0,1))</f>
        <v>0</v>
      </c>
      <c r="M516" s="14">
        <v>48127.53</v>
      </c>
      <c r="N516" s="14">
        <v>0</v>
      </c>
      <c r="T516" s="10" t="str">
        <f>IF(RepPF!$L$4=Lists!$E$2,Lists!$E$2,IF(RepPF!$L$4&lt;&gt;"",IF($C516=RepPF!$L$4,RepPF!$L$4,0),Lists!$E$2))</f>
        <v>Все объекты</v>
      </c>
    </row>
    <row r="517" spans="2:20" x14ac:dyDescent="0.25">
      <c r="B517" s="7">
        <v>45558</v>
      </c>
      <c r="C517" s="1" t="s">
        <v>195</v>
      </c>
      <c r="J517" s="1" t="s">
        <v>44</v>
      </c>
      <c r="K517" s="1" t="s">
        <v>86</v>
      </c>
      <c r="L517" s="1">
        <f>IF(OR(B517=0,B517=""),0,IF(COUNTIFS(Items!$E:$E,J517,Items!$F:$F,K517)+COUNTIFS(Items!$J:$J,J517,Items!$K:$K,K517)+COUNTIFS(Items!$O:$O,J517,Items!$P:$P,K517)=1,0,1))</f>
        <v>0</v>
      </c>
      <c r="M517" s="14">
        <v>32085.019999999997</v>
      </c>
      <c r="N517" s="14">
        <v>0</v>
      </c>
      <c r="T517" s="10" t="str">
        <f>IF(RepPF!$L$4=Lists!$E$2,Lists!$E$2,IF(RepPF!$L$4&lt;&gt;"",IF($C517=RepPF!$L$4,RepPF!$L$4,0),Lists!$E$2))</f>
        <v>Все объекты</v>
      </c>
    </row>
    <row r="518" spans="2:20" x14ac:dyDescent="0.25">
      <c r="B518" s="7">
        <v>45556</v>
      </c>
      <c r="C518" s="1" t="s">
        <v>197</v>
      </c>
      <c r="J518" s="1" t="s">
        <v>44</v>
      </c>
      <c r="K518" s="1" t="s">
        <v>69</v>
      </c>
      <c r="L518" s="1">
        <f>IF(OR(B518=0,B518=""),0,IF(COUNTIFS(Items!$E:$E,J518,Items!$F:$F,K518)+COUNTIFS(Items!$J:$J,J518,Items!$K:$K,K518)+COUNTIFS(Items!$O:$O,J518,Items!$P:$P,K518)=1,0,1))</f>
        <v>0</v>
      </c>
      <c r="M518" s="14">
        <v>1118.5999999999999</v>
      </c>
      <c r="N518" s="14">
        <v>0</v>
      </c>
      <c r="T518" s="10" t="str">
        <f>IF(RepPF!$L$4=Lists!$E$2,Lists!$E$2,IF(RepPF!$L$4&lt;&gt;"",IF($C518=RepPF!$L$4,RepPF!$L$4,0),Lists!$E$2))</f>
        <v>Все объекты</v>
      </c>
    </row>
    <row r="519" spans="2:20" x14ac:dyDescent="0.25">
      <c r="B519" s="7">
        <v>45560</v>
      </c>
      <c r="C519" s="1" t="s">
        <v>194</v>
      </c>
      <c r="J519" s="1" t="s">
        <v>44</v>
      </c>
      <c r="K519" s="1" t="s">
        <v>101</v>
      </c>
      <c r="L519" s="1">
        <f>IF(OR(B519=0,B519=""),0,IF(COUNTIFS(Items!$E:$E,J519,Items!$F:$F,K519)+COUNTIFS(Items!$J:$J,J519,Items!$K:$K,K519)+COUNTIFS(Items!$O:$O,J519,Items!$P:$P,K519)=1,0,1))</f>
        <v>0</v>
      </c>
      <c r="M519" s="14">
        <v>14307.5</v>
      </c>
      <c r="N519" s="14">
        <v>0</v>
      </c>
      <c r="T519" s="10" t="str">
        <f>IF(RepPF!$L$4=Lists!$E$2,Lists!$E$2,IF(RepPF!$L$4&lt;&gt;"",IF($C519=RepPF!$L$4,RepPF!$L$4,0),Lists!$E$2))</f>
        <v>Все объекты</v>
      </c>
    </row>
    <row r="520" spans="2:20" x14ac:dyDescent="0.25">
      <c r="B520" s="7">
        <v>45560</v>
      </c>
      <c r="C520" s="1" t="s">
        <v>197</v>
      </c>
      <c r="J520" s="1" t="s">
        <v>44</v>
      </c>
      <c r="K520" s="1" t="s">
        <v>92</v>
      </c>
      <c r="L520" s="1">
        <f>IF(OR(B520=0,B520=""),0,IF(COUNTIFS(Items!$E:$E,J520,Items!$F:$F,K520)+COUNTIFS(Items!$J:$J,J520,Items!$K:$K,K520)+COUNTIFS(Items!$O:$O,J520,Items!$P:$P,K520)=1,0,1))</f>
        <v>0</v>
      </c>
      <c r="M520" s="14">
        <v>15375</v>
      </c>
      <c r="N520" s="14">
        <v>0</v>
      </c>
      <c r="T520" s="10" t="str">
        <f>IF(RepPF!$L$4=Lists!$E$2,Lists!$E$2,IF(RepPF!$L$4&lt;&gt;"",IF($C520=RepPF!$L$4,RepPF!$L$4,0),Lists!$E$2))</f>
        <v>Все объекты</v>
      </c>
    </row>
    <row r="521" spans="2:20" x14ac:dyDescent="0.25">
      <c r="B521" s="7">
        <v>45560</v>
      </c>
      <c r="C521" s="1" t="s">
        <v>194</v>
      </c>
      <c r="J521" s="1" t="s">
        <v>44</v>
      </c>
      <c r="K521" s="1" t="s">
        <v>76</v>
      </c>
      <c r="L521" s="1">
        <f>IF(OR(B521=0,B521=""),0,IF(COUNTIFS(Items!$E:$E,J521,Items!$F:$F,K521)+COUNTIFS(Items!$J:$J,J521,Items!$K:$K,K521)+COUNTIFS(Items!$O:$O,J521,Items!$P:$P,K521)=1,0,1))</f>
        <v>0</v>
      </c>
      <c r="M521" s="14">
        <v>2397</v>
      </c>
      <c r="N521" s="14">
        <v>0</v>
      </c>
      <c r="T521" s="10" t="str">
        <f>IF(RepPF!$L$4=Lists!$E$2,Lists!$E$2,IF(RepPF!$L$4&lt;&gt;"",IF($C521=RepPF!$L$4,RepPF!$L$4,0),Lists!$E$2))</f>
        <v>Все объекты</v>
      </c>
    </row>
    <row r="522" spans="2:20" x14ac:dyDescent="0.25">
      <c r="B522" s="7">
        <v>45561</v>
      </c>
      <c r="C522" s="1" t="s">
        <v>197</v>
      </c>
      <c r="J522" s="1" t="s">
        <v>44</v>
      </c>
      <c r="K522" s="1" t="s">
        <v>74</v>
      </c>
      <c r="L522" s="1">
        <f>IF(OR(B522=0,B522=""),0,IF(COUNTIFS(Items!$E:$E,J522,Items!$F:$F,K522)+COUNTIFS(Items!$J:$J,J522,Items!$K:$K,K522)+COUNTIFS(Items!$O:$O,J522,Items!$P:$P,K522)=1,0,1))</f>
        <v>0</v>
      </c>
      <c r="M522" s="14">
        <v>6580</v>
      </c>
      <c r="N522" s="14">
        <v>0</v>
      </c>
      <c r="T522" s="10" t="str">
        <f>IF(RepPF!$L$4=Lists!$E$2,Lists!$E$2,IF(RepPF!$L$4&lt;&gt;"",IF($C522=RepPF!$L$4,RepPF!$L$4,0),Lists!$E$2))</f>
        <v>Все объекты</v>
      </c>
    </row>
    <row r="523" spans="2:20" x14ac:dyDescent="0.25">
      <c r="B523" s="7">
        <v>45562</v>
      </c>
      <c r="C523" s="1" t="s">
        <v>195</v>
      </c>
      <c r="J523" s="1" t="s">
        <v>44</v>
      </c>
      <c r="K523" s="1" t="s">
        <v>87</v>
      </c>
      <c r="L523" s="1">
        <f>IF(OR(B523=0,B523=""),0,IF(COUNTIFS(Items!$E:$E,J523,Items!$F:$F,K523)+COUNTIFS(Items!$J:$J,J523,Items!$K:$K,K523)+COUNTIFS(Items!$O:$O,J523,Items!$P:$P,K523)=1,0,1))</f>
        <v>0</v>
      </c>
      <c r="M523" s="14">
        <v>12217.73</v>
      </c>
      <c r="N523" s="14">
        <v>0</v>
      </c>
      <c r="T523" s="10" t="str">
        <f>IF(RepPF!$L$4=Lists!$E$2,Lists!$E$2,IF(RepPF!$L$4&lt;&gt;"",IF($C523=RepPF!$L$4,RepPF!$L$4,0),Lists!$E$2))</f>
        <v>Все объекты</v>
      </c>
    </row>
    <row r="524" spans="2:20" x14ac:dyDescent="0.25">
      <c r="B524" s="7">
        <v>45562</v>
      </c>
      <c r="C524" s="1" t="s">
        <v>196</v>
      </c>
      <c r="J524" s="1" t="s">
        <v>44</v>
      </c>
      <c r="K524" s="1" t="s">
        <v>87</v>
      </c>
      <c r="L524" s="1">
        <f>IF(OR(B524=0,B524=""),0,IF(COUNTIFS(Items!$E:$E,J524,Items!$F:$F,K524)+COUNTIFS(Items!$J:$J,J524,Items!$K:$K,K524)+COUNTIFS(Items!$O:$O,J524,Items!$P:$P,K524)=1,0,1))</f>
        <v>0</v>
      </c>
      <c r="M524" s="14">
        <v>9958.99</v>
      </c>
      <c r="N524" s="14">
        <v>0</v>
      </c>
      <c r="T524" s="10" t="str">
        <f>IF(RepPF!$L$4=Lists!$E$2,Lists!$E$2,IF(RepPF!$L$4&lt;&gt;"",IF($C524=RepPF!$L$4,RepPF!$L$4,0),Lists!$E$2))</f>
        <v>Все объекты</v>
      </c>
    </row>
    <row r="525" spans="2:20" x14ac:dyDescent="0.25">
      <c r="B525" s="7">
        <v>45562</v>
      </c>
      <c r="C525" s="1" t="s">
        <v>197</v>
      </c>
      <c r="J525" s="1" t="s">
        <v>44</v>
      </c>
      <c r="K525" s="1" t="s">
        <v>87</v>
      </c>
      <c r="L525" s="1">
        <f>IF(OR(B525=0,B525=""),0,IF(COUNTIFS(Items!$E:$E,J525,Items!$F:$F,K525)+COUNTIFS(Items!$J:$J,J525,Items!$K:$K,K525)+COUNTIFS(Items!$O:$O,J525,Items!$P:$P,K525)=1,0,1))</f>
        <v>0</v>
      </c>
      <c r="M525" s="14">
        <v>12628.41</v>
      </c>
      <c r="N525" s="14">
        <v>0</v>
      </c>
      <c r="T525" s="10" t="str">
        <f>IF(RepPF!$L$4=Lists!$E$2,Lists!$E$2,IF(RepPF!$L$4&lt;&gt;"",IF($C525=RepPF!$L$4,RepPF!$L$4,0),Lists!$E$2))</f>
        <v>Все объекты</v>
      </c>
    </row>
    <row r="526" spans="2:20" x14ac:dyDescent="0.25">
      <c r="B526" s="7">
        <v>45565</v>
      </c>
      <c r="C526" s="1" t="s">
        <v>195</v>
      </c>
      <c r="J526" s="1" t="s">
        <v>44</v>
      </c>
      <c r="K526" s="1" t="s">
        <v>74</v>
      </c>
      <c r="L526" s="1">
        <f>IF(OR(B526=0,B526=""),0,IF(COUNTIFS(Items!$E:$E,J526,Items!$F:$F,K526)+COUNTIFS(Items!$J:$J,J526,Items!$K:$K,K526)+COUNTIFS(Items!$O:$O,J526,Items!$P:$P,K526)=1,0,1))</f>
        <v>0</v>
      </c>
      <c r="M526" s="14">
        <v>20866.59</v>
      </c>
      <c r="N526" s="14">
        <v>0</v>
      </c>
      <c r="T526" s="10" t="str">
        <f>IF(RepPF!$L$4=Lists!$E$2,Lists!$E$2,IF(RepPF!$L$4&lt;&gt;"",IF($C526=RepPF!$L$4,RepPF!$L$4,0),Lists!$E$2))</f>
        <v>Все объекты</v>
      </c>
    </row>
    <row r="527" spans="2:20" x14ac:dyDescent="0.25">
      <c r="B527" s="7">
        <v>45565</v>
      </c>
      <c r="C527" s="1" t="s">
        <v>196</v>
      </c>
      <c r="J527" s="1" t="s">
        <v>44</v>
      </c>
      <c r="K527" s="1" t="s">
        <v>74</v>
      </c>
      <c r="L527" s="1">
        <f>IF(OR(B527=0,B527=""),0,IF(COUNTIFS(Items!$E:$E,J527,Items!$F:$F,K527)+COUNTIFS(Items!$J:$J,J527,Items!$K:$K,K527)+COUNTIFS(Items!$O:$O,J527,Items!$P:$P,K527)=1,0,1))</f>
        <v>0</v>
      </c>
      <c r="M527" s="14">
        <v>13911.06</v>
      </c>
      <c r="N527" s="14">
        <v>0</v>
      </c>
      <c r="T527" s="10" t="str">
        <f>IF(RepPF!$L$4=Lists!$E$2,Lists!$E$2,IF(RepPF!$L$4&lt;&gt;"",IF($C527=RepPF!$L$4,RepPF!$L$4,0),Lists!$E$2))</f>
        <v>Все объекты</v>
      </c>
    </row>
    <row r="528" spans="2:20" x14ac:dyDescent="0.25">
      <c r="B528" s="7">
        <v>45565</v>
      </c>
      <c r="C528" s="1" t="s">
        <v>197</v>
      </c>
      <c r="J528" s="1" t="s">
        <v>44</v>
      </c>
      <c r="K528" s="1" t="s">
        <v>74</v>
      </c>
      <c r="L528" s="1">
        <f>IF(OR(B528=0,B528=""),0,IF(COUNTIFS(Items!$E:$E,J528,Items!$F:$F,K528)+COUNTIFS(Items!$J:$J,J528,Items!$K:$K,K528)+COUNTIFS(Items!$O:$O,J528,Items!$P:$P,K528)=1,0,1))</f>
        <v>0</v>
      </c>
      <c r="M528" s="14">
        <v>17610.809999999998</v>
      </c>
      <c r="N528" s="14">
        <v>0</v>
      </c>
      <c r="T528" s="10" t="str">
        <f>IF(RepPF!$L$4=Lists!$E$2,Lists!$E$2,IF(RepPF!$L$4&lt;&gt;"",IF($C528=RepPF!$L$4,RepPF!$L$4,0),Lists!$E$2))</f>
        <v>Все объекты</v>
      </c>
    </row>
    <row r="529" spans="2:20" x14ac:dyDescent="0.25">
      <c r="B529" s="7">
        <v>45565</v>
      </c>
      <c r="C529" s="1" t="s">
        <v>195</v>
      </c>
      <c r="J529" s="1" t="s">
        <v>44</v>
      </c>
      <c r="K529" s="1" t="s">
        <v>86</v>
      </c>
      <c r="L529" s="1">
        <f>IF(OR(B529=0,B529=""),0,IF(COUNTIFS(Items!$E:$E,J529,Items!$F:$F,K529)+COUNTIFS(Items!$J:$J,J529,Items!$K:$K,K529)+COUNTIFS(Items!$O:$O,J529,Items!$P:$P,K529)=1,0,1))</f>
        <v>0</v>
      </c>
      <c r="M529" s="14">
        <v>56227.99</v>
      </c>
      <c r="N529" s="14">
        <v>0</v>
      </c>
      <c r="T529" s="10" t="str">
        <f>IF(RepPF!$L$4=Lists!$E$2,Lists!$E$2,IF(RepPF!$L$4&lt;&gt;"",IF($C529=RepPF!$L$4,RepPF!$L$4,0),Lists!$E$2))</f>
        <v>Все объекты</v>
      </c>
    </row>
    <row r="530" spans="2:20" x14ac:dyDescent="0.25">
      <c r="B530" s="7">
        <v>45565</v>
      </c>
      <c r="C530" s="1" t="s">
        <v>196</v>
      </c>
      <c r="J530" s="1" t="s">
        <v>44</v>
      </c>
      <c r="K530" s="1" t="s">
        <v>86</v>
      </c>
      <c r="L530" s="1">
        <f>IF(OR(B530=0,B530=""),0,IF(COUNTIFS(Items!$E:$E,J530,Items!$F:$F,K530)+COUNTIFS(Items!$J:$J,J530,Items!$K:$K,K530)+COUNTIFS(Items!$O:$O,J530,Items!$P:$P,K530)=1,0,1))</f>
        <v>0</v>
      </c>
      <c r="M530" s="14">
        <v>71299.41</v>
      </c>
      <c r="N530" s="14">
        <v>0</v>
      </c>
      <c r="T530" s="10" t="str">
        <f>IF(RepPF!$L$4=Lists!$E$2,Lists!$E$2,IF(RepPF!$L$4&lt;&gt;"",IF($C530=RepPF!$L$4,RepPF!$L$4,0),Lists!$E$2))</f>
        <v>Все объекты</v>
      </c>
    </row>
    <row r="531" spans="2:20" x14ac:dyDescent="0.25">
      <c r="B531" s="7">
        <v>45565</v>
      </c>
      <c r="C531" s="1" t="s">
        <v>197</v>
      </c>
      <c r="J531" s="1" t="s">
        <v>44</v>
      </c>
      <c r="K531" s="1" t="s">
        <v>86</v>
      </c>
      <c r="L531" s="1">
        <f>IF(OR(B531=0,B531=""),0,IF(COUNTIFS(Items!$E:$E,J531,Items!$F:$F,K531)+COUNTIFS(Items!$J:$J,J531,Items!$K:$K,K531)+COUNTIFS(Items!$O:$O,J531,Items!$P:$P,K531)=1,0,1))</f>
        <v>0</v>
      </c>
      <c r="M531" s="14">
        <v>81733.47</v>
      </c>
      <c r="N531" s="14">
        <v>0</v>
      </c>
      <c r="T531" s="10" t="str">
        <f>IF(RepPF!$L$4=Lists!$E$2,Lists!$E$2,IF(RepPF!$L$4&lt;&gt;"",IF($C531=RepPF!$L$4,RepPF!$L$4,0),Lists!$E$2))</f>
        <v>Все объекты</v>
      </c>
    </row>
    <row r="532" spans="2:20" x14ac:dyDescent="0.25">
      <c r="B532" s="7">
        <v>45565</v>
      </c>
      <c r="C532" s="1" t="s">
        <v>194</v>
      </c>
      <c r="J532" s="1" t="s">
        <v>44</v>
      </c>
      <c r="K532" s="1" t="s">
        <v>67</v>
      </c>
      <c r="L532" s="1">
        <f>IF(OR(B532=0,B532=""),0,IF(COUNTIFS(Items!$E:$E,J532,Items!$F:$F,K532)+COUNTIFS(Items!$J:$J,J532,Items!$K:$K,K532)+COUNTIFS(Items!$O:$O,J532,Items!$P:$P,K532)=1,0,1))</f>
        <v>0</v>
      </c>
      <c r="M532" s="14">
        <v>16514.86</v>
      </c>
      <c r="N532" s="14">
        <v>0</v>
      </c>
      <c r="T532" s="10" t="str">
        <f>IF(RepPF!$L$4=Lists!$E$2,Lists!$E$2,IF(RepPF!$L$4&lt;&gt;"",IF($C532=RepPF!$L$4,RepPF!$L$4,0),Lists!$E$2))</f>
        <v>Все объекты</v>
      </c>
    </row>
    <row r="533" spans="2:20" x14ac:dyDescent="0.25">
      <c r="B533" s="7">
        <v>45567</v>
      </c>
      <c r="C533" s="1" t="s">
        <v>197</v>
      </c>
      <c r="J533" s="1" t="s">
        <v>44</v>
      </c>
      <c r="K533" s="1" t="s">
        <v>75</v>
      </c>
      <c r="L533" s="1">
        <f>IF(OR(B533=0,B533=""),0,IF(COUNTIFS(Items!$E:$E,J533,Items!$F:$F,K533)+COUNTIFS(Items!$J:$J,J533,Items!$K:$K,K533)+COUNTIFS(Items!$O:$O,J533,Items!$P:$P,K533)=1,0,1))</f>
        <v>0</v>
      </c>
      <c r="M533" s="14">
        <v>1674.33</v>
      </c>
      <c r="N533" s="14">
        <v>0</v>
      </c>
      <c r="T533" s="10" t="str">
        <f>IF(RepPF!$L$4=Lists!$E$2,Lists!$E$2,IF(RepPF!$L$4&lt;&gt;"",IF($C533=RepPF!$L$4,RepPF!$L$4,0),Lists!$E$2))</f>
        <v>Все объекты</v>
      </c>
    </row>
    <row r="534" spans="2:20" x14ac:dyDescent="0.25">
      <c r="B534" s="7">
        <v>45567</v>
      </c>
      <c r="C534" s="1" t="s">
        <v>194</v>
      </c>
      <c r="J534" s="1" t="s">
        <v>44</v>
      </c>
      <c r="K534" s="1" t="s">
        <v>67</v>
      </c>
      <c r="L534" s="1">
        <f>IF(OR(B534=0,B534=""),0,IF(COUNTIFS(Items!$E:$E,J534,Items!$F:$F,K534)+COUNTIFS(Items!$J:$J,J534,Items!$K:$K,K534)+COUNTIFS(Items!$O:$O,J534,Items!$P:$P,K534)=1,0,1))</f>
        <v>0</v>
      </c>
      <c r="M534" s="14">
        <v>38850.44</v>
      </c>
      <c r="N534" s="14">
        <v>0</v>
      </c>
      <c r="T534" s="10" t="str">
        <f>IF(RepPF!$L$4=Lists!$E$2,Lists!$E$2,IF(RepPF!$L$4&lt;&gt;"",IF($C534=RepPF!$L$4,RepPF!$L$4,0),Lists!$E$2))</f>
        <v>Все объекты</v>
      </c>
    </row>
    <row r="535" spans="2:20" x14ac:dyDescent="0.25">
      <c r="B535" s="7">
        <v>45567</v>
      </c>
      <c r="C535" s="1" t="s">
        <v>195</v>
      </c>
      <c r="J535" s="1" t="s">
        <v>44</v>
      </c>
      <c r="K535" s="1" t="s">
        <v>67</v>
      </c>
      <c r="L535" s="1">
        <f>IF(OR(B535=0,B535=""),0,IF(COUNTIFS(Items!$E:$E,J535,Items!$F:$F,K535)+COUNTIFS(Items!$J:$J,J535,Items!$K:$K,K535)+COUNTIFS(Items!$O:$O,J535,Items!$P:$P,K535)=1,0,1))</f>
        <v>0</v>
      </c>
      <c r="M535" s="14">
        <v>11296.32</v>
      </c>
      <c r="N535" s="14">
        <v>0</v>
      </c>
      <c r="T535" s="10" t="str">
        <f>IF(RepPF!$L$4=Lists!$E$2,Lists!$E$2,IF(RepPF!$L$4&lt;&gt;"",IF($C535=RepPF!$L$4,RepPF!$L$4,0),Lists!$E$2))</f>
        <v>Все объекты</v>
      </c>
    </row>
    <row r="536" spans="2:20" x14ac:dyDescent="0.25">
      <c r="B536" s="7">
        <v>45568</v>
      </c>
      <c r="C536" s="1" t="s">
        <v>195</v>
      </c>
      <c r="J536" s="1" t="s">
        <v>44</v>
      </c>
      <c r="K536" s="1" t="s">
        <v>75</v>
      </c>
      <c r="L536" s="1">
        <f>IF(OR(B536=0,B536=""),0,IF(COUNTIFS(Items!$E:$E,J536,Items!$F:$F,K536)+COUNTIFS(Items!$J:$J,J536,Items!$K:$K,K536)+COUNTIFS(Items!$O:$O,J536,Items!$P:$P,K536)=1,0,1))</f>
        <v>0</v>
      </c>
      <c r="M536" s="14">
        <v>34199.549999999996</v>
      </c>
      <c r="N536" s="14">
        <v>0</v>
      </c>
      <c r="T536" s="10" t="str">
        <f>IF(RepPF!$L$4=Lists!$E$2,Lists!$E$2,IF(RepPF!$L$4&lt;&gt;"",IF($C536=RepPF!$L$4,RepPF!$L$4,0),Lists!$E$2))</f>
        <v>Все объекты</v>
      </c>
    </row>
    <row r="537" spans="2:20" x14ac:dyDescent="0.25">
      <c r="B537" s="7">
        <v>45569</v>
      </c>
      <c r="C537" s="1" t="s">
        <v>195</v>
      </c>
      <c r="J537" s="1" t="s">
        <v>44</v>
      </c>
      <c r="K537" s="1" t="s">
        <v>76</v>
      </c>
      <c r="L537" s="1">
        <f>IF(OR(B537=0,B537=""),0,IF(COUNTIFS(Items!$E:$E,J537,Items!$F:$F,K537)+COUNTIFS(Items!$J:$J,J537,Items!$K:$K,K537)+COUNTIFS(Items!$O:$O,J537,Items!$P:$P,K537)=1,0,1))</f>
        <v>0</v>
      </c>
      <c r="M537" s="14">
        <v>3158.3999999999996</v>
      </c>
      <c r="N537" s="14">
        <v>0</v>
      </c>
      <c r="T537" s="10" t="str">
        <f>IF(RepPF!$L$4=Lists!$E$2,Lists!$E$2,IF(RepPF!$L$4&lt;&gt;"",IF($C537=RepPF!$L$4,RepPF!$L$4,0),Lists!$E$2))</f>
        <v>Все объекты</v>
      </c>
    </row>
    <row r="538" spans="2:20" x14ac:dyDescent="0.25">
      <c r="B538" s="7">
        <v>45572</v>
      </c>
      <c r="C538" s="1" t="s">
        <v>195</v>
      </c>
      <c r="J538" s="1" t="s">
        <v>44</v>
      </c>
      <c r="K538" s="1" t="s">
        <v>86</v>
      </c>
      <c r="L538" s="1">
        <f>IF(OR(B538=0,B538=""),0,IF(COUNTIFS(Items!$E:$E,J538,Items!$F:$F,K538)+COUNTIFS(Items!$J:$J,J538,Items!$K:$K,K538)+COUNTIFS(Items!$O:$O,J538,Items!$P:$P,K538)=1,0,1))</f>
        <v>0</v>
      </c>
      <c r="M538" s="14">
        <v>83379.73</v>
      </c>
      <c r="N538" s="14">
        <v>0</v>
      </c>
      <c r="T538" s="10" t="str">
        <f>IF(RepPF!$L$4=Lists!$E$2,Lists!$E$2,IF(RepPF!$L$4&lt;&gt;"",IF($C538=RepPF!$L$4,RepPF!$L$4,0),Lists!$E$2))</f>
        <v>Все объекты</v>
      </c>
    </row>
    <row r="539" spans="2:20" x14ac:dyDescent="0.25">
      <c r="B539" s="7">
        <v>45572</v>
      </c>
      <c r="C539" s="1" t="s">
        <v>196</v>
      </c>
      <c r="J539" s="1" t="s">
        <v>44</v>
      </c>
      <c r="K539" s="1" t="s">
        <v>86</v>
      </c>
      <c r="L539" s="1">
        <f>IF(OR(B539=0,B539=""),0,IF(COUNTIFS(Items!$E:$E,J539,Items!$F:$F,K539)+COUNTIFS(Items!$J:$J,J539,Items!$K:$K,K539)+COUNTIFS(Items!$O:$O,J539,Items!$P:$P,K539)=1,0,1))</f>
        <v>0</v>
      </c>
      <c r="M539" s="14">
        <v>67964.990000000005</v>
      </c>
      <c r="N539" s="14">
        <v>0</v>
      </c>
      <c r="T539" s="10" t="str">
        <f>IF(RepPF!$L$4=Lists!$E$2,Lists!$E$2,IF(RepPF!$L$4&lt;&gt;"",IF($C539=RepPF!$L$4,RepPF!$L$4,0),Lists!$E$2))</f>
        <v>Все объекты</v>
      </c>
    </row>
    <row r="540" spans="2:20" x14ac:dyDescent="0.25">
      <c r="B540" s="7">
        <v>45572</v>
      </c>
      <c r="C540" s="1" t="s">
        <v>197</v>
      </c>
      <c r="J540" s="1" t="s">
        <v>44</v>
      </c>
      <c r="K540" s="1" t="s">
        <v>86</v>
      </c>
      <c r="L540" s="1">
        <f>IF(OR(B540=0,B540=""),0,IF(COUNTIFS(Items!$E:$E,J540,Items!$F:$F,K540)+COUNTIFS(Items!$J:$J,J540,Items!$K:$K,K540)+COUNTIFS(Items!$O:$O,J540,Items!$P:$P,K540)=1,0,1))</f>
        <v>0</v>
      </c>
      <c r="M540" s="14">
        <v>86182.41</v>
      </c>
      <c r="N540" s="14">
        <v>0</v>
      </c>
      <c r="T540" s="10" t="str">
        <f>IF(RepPF!$L$4=Lists!$E$2,Lists!$E$2,IF(RepPF!$L$4&lt;&gt;"",IF($C540=RepPF!$L$4,RepPF!$L$4,0),Lists!$E$2))</f>
        <v>Все объекты</v>
      </c>
    </row>
    <row r="541" spans="2:20" x14ac:dyDescent="0.25">
      <c r="B541" s="7">
        <v>45572</v>
      </c>
      <c r="C541" s="1" t="s">
        <v>195</v>
      </c>
      <c r="J541" s="1" t="s">
        <v>44</v>
      </c>
      <c r="K541" s="1" t="s">
        <v>69</v>
      </c>
      <c r="L541" s="1">
        <f>IF(OR(B541=0,B541=""),0,IF(COUNTIFS(Items!$E:$E,J541,Items!$F:$F,K541)+COUNTIFS(Items!$J:$J,J541,Items!$K:$K,K541)+COUNTIFS(Items!$O:$O,J541,Items!$P:$P,K541)=1,0,1))</f>
        <v>0</v>
      </c>
      <c r="M541" s="14">
        <v>59220</v>
      </c>
      <c r="N541" s="14">
        <v>0</v>
      </c>
      <c r="T541" s="10" t="str">
        <f>IF(RepPF!$L$4=Lists!$E$2,Lists!$E$2,IF(RepPF!$L$4&lt;&gt;"",IF($C541=RepPF!$L$4,RepPF!$L$4,0),Lists!$E$2))</f>
        <v>Все объекты</v>
      </c>
    </row>
    <row r="542" spans="2:20" x14ac:dyDescent="0.25">
      <c r="B542" s="7">
        <v>45572</v>
      </c>
      <c r="C542" s="1" t="s">
        <v>195</v>
      </c>
      <c r="J542" s="1" t="s">
        <v>44</v>
      </c>
      <c r="K542" s="1" t="s">
        <v>75</v>
      </c>
      <c r="L542" s="1">
        <f>IF(OR(B542=0,B542=""),0,IF(COUNTIFS(Items!$E:$E,J542,Items!$F:$F,K542)+COUNTIFS(Items!$J:$J,J542,Items!$K:$K,K542)+COUNTIFS(Items!$O:$O,J542,Items!$P:$P,K542)=1,0,1))</f>
        <v>0</v>
      </c>
      <c r="M542" s="14">
        <v>25121.5</v>
      </c>
      <c r="N542" s="14">
        <v>0</v>
      </c>
      <c r="T542" s="10" t="str">
        <f>IF(RepPF!$L$4=Lists!$E$2,Lists!$E$2,IF(RepPF!$L$4&lt;&gt;"",IF($C542=RepPF!$L$4,RepPF!$L$4,0),Lists!$E$2))</f>
        <v>Все объекты</v>
      </c>
    </row>
    <row r="543" spans="2:20" x14ac:dyDescent="0.25">
      <c r="B543" s="7">
        <v>45572</v>
      </c>
      <c r="C543" s="1" t="s">
        <v>196</v>
      </c>
      <c r="J543" s="1" t="s">
        <v>44</v>
      </c>
      <c r="K543" s="1" t="s">
        <v>75</v>
      </c>
      <c r="L543" s="1">
        <f>IF(OR(B543=0,B543=""),0,IF(COUNTIFS(Items!$E:$E,J543,Items!$F:$F,K543)+COUNTIFS(Items!$J:$J,J543,Items!$K:$K,K543)+COUNTIFS(Items!$O:$O,J543,Items!$P:$P,K543)=1,0,1))</f>
        <v>0</v>
      </c>
      <c r="M543" s="14">
        <v>31802.75</v>
      </c>
      <c r="N543" s="14">
        <v>0</v>
      </c>
      <c r="T543" s="10" t="str">
        <f>IF(RepPF!$L$4=Lists!$E$2,Lists!$E$2,IF(RepPF!$L$4&lt;&gt;"",IF($C543=RepPF!$L$4,RepPF!$L$4,0),Lists!$E$2))</f>
        <v>Все объекты</v>
      </c>
    </row>
    <row r="544" spans="2:20" x14ac:dyDescent="0.25">
      <c r="B544" s="7">
        <v>45572</v>
      </c>
      <c r="C544" s="1" t="s">
        <v>197</v>
      </c>
      <c r="J544" s="1" t="s">
        <v>44</v>
      </c>
      <c r="K544" s="1" t="s">
        <v>75</v>
      </c>
      <c r="L544" s="1">
        <f>IF(OR(B544=0,B544=""),0,IF(COUNTIFS(Items!$E:$E,J544,Items!$F:$F,K544)+COUNTIFS(Items!$J:$J,J544,Items!$K:$K,K544)+COUNTIFS(Items!$O:$O,J544,Items!$P:$P,K544)=1,0,1))</f>
        <v>0</v>
      </c>
      <c r="M544" s="14">
        <v>25923.25</v>
      </c>
      <c r="N544" s="14">
        <v>0</v>
      </c>
      <c r="T544" s="10" t="str">
        <f>IF(RepPF!$L$4=Lists!$E$2,Lists!$E$2,IF(RepPF!$L$4&lt;&gt;"",IF($C544=RepPF!$L$4,RepPF!$L$4,0),Lists!$E$2))</f>
        <v>Все объекты</v>
      </c>
    </row>
    <row r="545" spans="2:20" x14ac:dyDescent="0.25">
      <c r="B545" s="7">
        <v>45572</v>
      </c>
      <c r="C545" s="1" t="s">
        <v>195</v>
      </c>
      <c r="J545" s="1" t="s">
        <v>44</v>
      </c>
      <c r="K545" s="1" t="s">
        <v>69</v>
      </c>
      <c r="L545" s="1">
        <f>IF(OR(B545=0,B545=""),0,IF(COUNTIFS(Items!$E:$E,J545,Items!$F:$F,K545)+COUNTIFS(Items!$J:$J,J545,Items!$K:$K,K545)+COUNTIFS(Items!$O:$O,J545,Items!$P:$P,K545)=1,0,1))</f>
        <v>0</v>
      </c>
      <c r="M545" s="14">
        <v>2131.59</v>
      </c>
      <c r="N545" s="14">
        <v>0</v>
      </c>
      <c r="T545" s="10" t="str">
        <f>IF(RepPF!$L$4=Lists!$E$2,Lists!$E$2,IF(RepPF!$L$4&lt;&gt;"",IF($C545=RepPF!$L$4,RepPF!$L$4,0),Lists!$E$2))</f>
        <v>Все объекты</v>
      </c>
    </row>
    <row r="546" spans="2:20" x14ac:dyDescent="0.25">
      <c r="B546" s="7">
        <v>45572</v>
      </c>
      <c r="C546" s="1" t="s">
        <v>196</v>
      </c>
      <c r="J546" s="1" t="s">
        <v>44</v>
      </c>
      <c r="K546" s="1" t="s">
        <v>69</v>
      </c>
      <c r="L546" s="1">
        <f>IF(OR(B546=0,B546=""),0,IF(COUNTIFS(Items!$E:$E,J546,Items!$F:$F,K546)+COUNTIFS(Items!$J:$J,J546,Items!$K:$K,K546)+COUNTIFS(Items!$O:$O,J546,Items!$P:$P,K546)=1,0,1))</f>
        <v>0</v>
      </c>
      <c r="M546" s="14">
        <v>2443.5299999999997</v>
      </c>
      <c r="N546" s="14">
        <v>0</v>
      </c>
      <c r="T546" s="10" t="str">
        <f>IF(RepPF!$L$4=Lists!$E$2,Lists!$E$2,IF(RepPF!$L$4&lt;&gt;"",IF($C546=RepPF!$L$4,RepPF!$L$4,0),Lists!$E$2))</f>
        <v>Все объекты</v>
      </c>
    </row>
    <row r="547" spans="2:20" x14ac:dyDescent="0.25">
      <c r="B547" s="7">
        <v>45572</v>
      </c>
      <c r="C547" s="1" t="s">
        <v>197</v>
      </c>
      <c r="J547" s="1" t="s">
        <v>44</v>
      </c>
      <c r="K547" s="1" t="s">
        <v>69</v>
      </c>
      <c r="L547" s="1">
        <f>IF(OR(B547=0,B547=""),0,IF(COUNTIFS(Items!$E:$E,J547,Items!$F:$F,K547)+COUNTIFS(Items!$J:$J,J547,Items!$K:$K,K547)+COUNTIFS(Items!$O:$O,J547,Items!$P:$P,K547)=1,0,1))</f>
        <v>0</v>
      </c>
      <c r="M547" s="14">
        <v>1629.02</v>
      </c>
      <c r="N547" s="14">
        <v>0</v>
      </c>
      <c r="T547" s="10" t="str">
        <f>IF(RepPF!$L$4=Lists!$E$2,Lists!$E$2,IF(RepPF!$L$4&lt;&gt;"",IF($C547=RepPF!$L$4,RepPF!$L$4,0),Lists!$E$2))</f>
        <v>Все объекты</v>
      </c>
    </row>
    <row r="548" spans="2:20" x14ac:dyDescent="0.25">
      <c r="B548" s="7">
        <v>45572</v>
      </c>
      <c r="C548" s="1" t="s">
        <v>197</v>
      </c>
      <c r="J548" s="1" t="s">
        <v>44</v>
      </c>
      <c r="K548" s="1" t="s">
        <v>75</v>
      </c>
      <c r="L548" s="1">
        <f>IF(OR(B548=0,B548=""),0,IF(COUNTIFS(Items!$E:$E,J548,Items!$F:$F,K548)+COUNTIFS(Items!$J:$J,J548,Items!$K:$K,K548)+COUNTIFS(Items!$O:$O,J548,Items!$P:$P,K548)=1,0,1))</f>
        <v>0</v>
      </c>
      <c r="M548" s="14">
        <v>1887.34</v>
      </c>
      <c r="N548" s="14">
        <v>0</v>
      </c>
      <c r="T548" s="10" t="str">
        <f>IF(RepPF!$L$4=Lists!$E$2,Lists!$E$2,IF(RepPF!$L$4&lt;&gt;"",IF($C548=RepPF!$L$4,RepPF!$L$4,0),Lists!$E$2))</f>
        <v>Все объекты</v>
      </c>
    </row>
    <row r="549" spans="2:20" x14ac:dyDescent="0.25">
      <c r="B549" s="7">
        <v>45574</v>
      </c>
      <c r="C549" s="1" t="s">
        <v>196</v>
      </c>
      <c r="J549" s="1" t="s">
        <v>44</v>
      </c>
      <c r="K549" s="1" t="s">
        <v>69</v>
      </c>
      <c r="L549" s="1">
        <f>IF(OR(B549=0,B549=""),0,IF(COUNTIFS(Items!$E:$E,J549,Items!$F:$F,K549)+COUNTIFS(Items!$J:$J,J549,Items!$K:$K,K549)+COUNTIFS(Items!$O:$O,J549,Items!$P:$P,K549)=1,0,1))</f>
        <v>0</v>
      </c>
      <c r="M549" s="14">
        <v>2425</v>
      </c>
      <c r="N549" s="14">
        <v>0</v>
      </c>
      <c r="T549" s="10" t="str">
        <f>IF(RepPF!$L$4=Lists!$E$2,Lists!$E$2,IF(RepPF!$L$4&lt;&gt;"",IF($C549=RepPF!$L$4,RepPF!$L$4,0),Lists!$E$2))</f>
        <v>Все объекты</v>
      </c>
    </row>
    <row r="550" spans="2:20" x14ac:dyDescent="0.25">
      <c r="B550" s="7">
        <v>45574</v>
      </c>
      <c r="C550" s="1" t="s">
        <v>195</v>
      </c>
      <c r="J550" s="1" t="s">
        <v>44</v>
      </c>
      <c r="K550" s="1" t="s">
        <v>76</v>
      </c>
      <c r="L550" s="1">
        <f>IF(OR(B550=0,B550=""),0,IF(COUNTIFS(Items!$E:$E,J550,Items!$F:$F,K550)+COUNTIFS(Items!$J:$J,J550,Items!$K:$K,K550)+COUNTIFS(Items!$O:$O,J550,Items!$P:$P,K550)=1,0,1))</f>
        <v>0</v>
      </c>
      <c r="M550" s="14">
        <v>2804.4</v>
      </c>
      <c r="N550" s="14">
        <v>0</v>
      </c>
      <c r="T550" s="10" t="str">
        <f>IF(RepPF!$L$4=Lists!$E$2,Lists!$E$2,IF(RepPF!$L$4&lt;&gt;"",IF($C550=RepPF!$L$4,RepPF!$L$4,0),Lists!$E$2))</f>
        <v>Все объекты</v>
      </c>
    </row>
    <row r="551" spans="2:20" x14ac:dyDescent="0.25">
      <c r="B551" s="7">
        <v>45576</v>
      </c>
      <c r="C551" s="1" t="s">
        <v>197</v>
      </c>
      <c r="J551" s="1" t="s">
        <v>44</v>
      </c>
      <c r="K551" s="1" t="s">
        <v>76</v>
      </c>
      <c r="L551" s="1">
        <f>IF(OR(B551=0,B551=""),0,IF(COUNTIFS(Items!$E:$E,J551,Items!$F:$F,K551)+COUNTIFS(Items!$J:$J,J551,Items!$K:$K,K551)+COUNTIFS(Items!$O:$O,J551,Items!$P:$P,K551)=1,0,1))</f>
        <v>0</v>
      </c>
      <c r="M551" s="14">
        <v>456.84</v>
      </c>
      <c r="N551" s="14">
        <v>0</v>
      </c>
      <c r="T551" s="10" t="str">
        <f>IF(RepPF!$L$4=Lists!$E$2,Lists!$E$2,IF(RepPF!$L$4&lt;&gt;"",IF($C551=RepPF!$L$4,RepPF!$L$4,0),Lists!$E$2))</f>
        <v>Все объекты</v>
      </c>
    </row>
    <row r="552" spans="2:20" x14ac:dyDescent="0.25">
      <c r="B552" s="7">
        <v>45579</v>
      </c>
      <c r="C552" s="1" t="s">
        <v>197</v>
      </c>
      <c r="J552" s="1" t="s">
        <v>44</v>
      </c>
      <c r="K552" s="1" t="s">
        <v>76</v>
      </c>
      <c r="L552" s="1">
        <f>IF(OR(B552=0,B552=""),0,IF(COUNTIFS(Items!$E:$E,J552,Items!$F:$F,K552)+COUNTIFS(Items!$J:$J,J552,Items!$K:$K,K552)+COUNTIFS(Items!$O:$O,J552,Items!$P:$P,K552)=1,0,1))</f>
        <v>0</v>
      </c>
      <c r="M552" s="14">
        <v>738.83999999999992</v>
      </c>
      <c r="N552" s="14">
        <v>0</v>
      </c>
      <c r="T552" s="10" t="str">
        <f>IF(RepPF!$L$4=Lists!$E$2,Lists!$E$2,IF(RepPF!$L$4&lt;&gt;"",IF($C552=RepPF!$L$4,RepPF!$L$4,0),Lists!$E$2))</f>
        <v>Все объекты</v>
      </c>
    </row>
    <row r="553" spans="2:20" x14ac:dyDescent="0.25">
      <c r="B553" s="7">
        <v>45579</v>
      </c>
      <c r="C553" s="1" t="s">
        <v>196</v>
      </c>
      <c r="J553" s="1" t="s">
        <v>44</v>
      </c>
      <c r="K553" s="1" t="s">
        <v>75</v>
      </c>
      <c r="L553" s="1">
        <f>IF(OR(B553=0,B553=""),0,IF(COUNTIFS(Items!$E:$E,J553,Items!$F:$F,K553)+COUNTIFS(Items!$J:$J,J553,Items!$K:$K,K553)+COUNTIFS(Items!$O:$O,J553,Items!$P:$P,K553)=1,0,1))</f>
        <v>0</v>
      </c>
      <c r="M553" s="14">
        <v>4760</v>
      </c>
      <c r="N553" s="14">
        <v>0</v>
      </c>
      <c r="T553" s="10" t="str">
        <f>IF(RepPF!$L$4=Lists!$E$2,Lists!$E$2,IF(RepPF!$L$4&lt;&gt;"",IF($C553=RepPF!$L$4,RepPF!$L$4,0),Lists!$E$2))</f>
        <v>Все объекты</v>
      </c>
    </row>
    <row r="554" spans="2:20" x14ac:dyDescent="0.25">
      <c r="B554" s="7">
        <v>45579</v>
      </c>
      <c r="C554" s="1" t="s">
        <v>195</v>
      </c>
      <c r="J554" s="1" t="s">
        <v>44</v>
      </c>
      <c r="K554" s="1" t="s">
        <v>75</v>
      </c>
      <c r="L554" s="1">
        <f>IF(OR(B554=0,B554=""),0,IF(COUNTIFS(Items!$E:$E,J554,Items!$F:$F,K554)+COUNTIFS(Items!$J:$J,J554,Items!$K:$K,K554)+COUNTIFS(Items!$O:$O,J554,Items!$P:$P,K554)=1,0,1))</f>
        <v>0</v>
      </c>
      <c r="M554" s="14">
        <v>3880</v>
      </c>
      <c r="N554" s="14">
        <v>0</v>
      </c>
      <c r="T554" s="10" t="str">
        <f>IF(RepPF!$L$4=Lists!$E$2,Lists!$E$2,IF(RepPF!$L$4&lt;&gt;"",IF($C554=RepPF!$L$4,RepPF!$L$4,0),Lists!$E$2))</f>
        <v>Все объекты</v>
      </c>
    </row>
    <row r="555" spans="2:20" x14ac:dyDescent="0.25">
      <c r="B555" s="7">
        <v>45579</v>
      </c>
      <c r="C555" s="1" t="s">
        <v>198</v>
      </c>
      <c r="J555" s="1" t="s">
        <v>44</v>
      </c>
      <c r="K555" s="1" t="s">
        <v>92</v>
      </c>
      <c r="L555" s="1">
        <f>IF(OR(B555=0,B555=""),0,IF(COUNTIFS(Items!$E:$E,J555,Items!$F:$F,K555)+COUNTIFS(Items!$J:$J,J555,Items!$K:$K,K555)+COUNTIFS(Items!$O:$O,J555,Items!$P:$P,K555)=1,0,1))</f>
        <v>0</v>
      </c>
      <c r="M555" s="14">
        <v>10762.5</v>
      </c>
      <c r="N555" s="14">
        <v>0</v>
      </c>
      <c r="T555" s="10" t="str">
        <f>IF(RepPF!$L$4=Lists!$E$2,Lists!$E$2,IF(RepPF!$L$4&lt;&gt;"",IF($C555=RepPF!$L$4,RepPF!$L$4,0),Lists!$E$2))</f>
        <v>Все объекты</v>
      </c>
    </row>
    <row r="556" spans="2:20" x14ac:dyDescent="0.25">
      <c r="B556" s="7">
        <v>45579</v>
      </c>
      <c r="C556" s="1" t="s">
        <v>199</v>
      </c>
      <c r="J556" s="1" t="s">
        <v>44</v>
      </c>
      <c r="K556" s="1" t="s">
        <v>92</v>
      </c>
      <c r="L556" s="1">
        <f>IF(OR(B556=0,B556=""),0,IF(COUNTIFS(Items!$E:$E,J556,Items!$F:$F,K556)+COUNTIFS(Items!$J:$J,J556,Items!$K:$K,K556)+COUNTIFS(Items!$O:$O,J556,Items!$P:$P,K556)=1,0,1))</f>
        <v>0</v>
      </c>
      <c r="M556" s="14">
        <v>12337.5</v>
      </c>
      <c r="N556" s="14">
        <v>0</v>
      </c>
      <c r="T556" s="10" t="str">
        <f>IF(RepPF!$L$4=Lists!$E$2,Lists!$E$2,IF(RepPF!$L$4&lt;&gt;"",IF($C556=RepPF!$L$4,RepPF!$L$4,0),Lists!$E$2))</f>
        <v>Все объекты</v>
      </c>
    </row>
    <row r="557" spans="2:20" x14ac:dyDescent="0.25">
      <c r="B557" s="7">
        <v>45579</v>
      </c>
      <c r="C557" s="1" t="s">
        <v>200</v>
      </c>
      <c r="J557" s="1" t="s">
        <v>44</v>
      </c>
      <c r="K557" s="1" t="s">
        <v>92</v>
      </c>
      <c r="L557" s="1">
        <f>IF(OR(B557=0,B557=""),0,IF(COUNTIFS(Items!$E:$E,J557,Items!$F:$F,K557)+COUNTIFS(Items!$J:$J,J557,Items!$K:$K,K557)+COUNTIFS(Items!$O:$O,J557,Items!$P:$P,K557)=1,0,1))</f>
        <v>0</v>
      </c>
      <c r="M557" s="14">
        <v>8225</v>
      </c>
      <c r="N557" s="14">
        <v>0</v>
      </c>
      <c r="T557" s="10" t="str">
        <f>IF(RepPF!$L$4=Lists!$E$2,Lists!$E$2,IF(RepPF!$L$4&lt;&gt;"",IF($C557=RepPF!$L$4,RepPF!$L$4,0),Lists!$E$2))</f>
        <v>Все объекты</v>
      </c>
    </row>
    <row r="558" spans="2:20" x14ac:dyDescent="0.25">
      <c r="B558" s="7">
        <v>45579</v>
      </c>
      <c r="C558" s="1" t="s">
        <v>201</v>
      </c>
      <c r="J558" s="1" t="s">
        <v>44</v>
      </c>
      <c r="K558" s="1" t="s">
        <v>92</v>
      </c>
      <c r="L558" s="1">
        <f>IF(OR(B558=0,B558=""),0,IF(COUNTIFS(Items!$E:$E,J558,Items!$F:$F,K558)+COUNTIFS(Items!$J:$J,J558,Items!$K:$K,K558)+COUNTIFS(Items!$O:$O,J558,Items!$P:$P,K558)=1,0,1))</f>
        <v>0</v>
      </c>
      <c r="M558" s="14">
        <v>10412.5</v>
      </c>
      <c r="N558" s="14">
        <v>0</v>
      </c>
      <c r="T558" s="10" t="str">
        <f>IF(RepPF!$L$4=Lists!$E$2,Lists!$E$2,IF(RepPF!$L$4&lt;&gt;"",IF($C558=RepPF!$L$4,RepPF!$L$4,0),Lists!$E$2))</f>
        <v>Все объекты</v>
      </c>
    </row>
    <row r="559" spans="2:20" x14ac:dyDescent="0.25">
      <c r="B559" s="7">
        <v>45579</v>
      </c>
      <c r="C559" s="1" t="s">
        <v>197</v>
      </c>
      <c r="J559" s="1" t="s">
        <v>44</v>
      </c>
      <c r="K559" s="1" t="s">
        <v>86</v>
      </c>
      <c r="L559" s="1">
        <f>IF(OR(B559=0,B559=""),0,IF(COUNTIFS(Items!$E:$E,J559,Items!$F:$F,K559)+COUNTIFS(Items!$J:$J,J559,Items!$K:$K,K559)+COUNTIFS(Items!$O:$O,J559,Items!$P:$P,K559)=1,0,1))</f>
        <v>0</v>
      </c>
      <c r="M559" s="14">
        <v>72426.990000000005</v>
      </c>
      <c r="N559" s="14">
        <v>0</v>
      </c>
      <c r="T559" s="10" t="str">
        <f>IF(RepPF!$L$4=Lists!$E$2,Lists!$E$2,IF(RepPF!$L$4&lt;&gt;"",IF($C559=RepPF!$L$4,RepPF!$L$4,0),Lists!$E$2))</f>
        <v>Все объекты</v>
      </c>
    </row>
    <row r="560" spans="2:20" x14ac:dyDescent="0.25">
      <c r="B560" s="7">
        <v>45579</v>
      </c>
      <c r="C560" s="1" t="s">
        <v>196</v>
      </c>
      <c r="J560" s="1" t="s">
        <v>44</v>
      </c>
      <c r="K560" s="1" t="s">
        <v>86</v>
      </c>
      <c r="L560" s="1">
        <f>IF(OR(B560=0,B560=""),0,IF(COUNTIFS(Items!$E:$E,J560,Items!$F:$F,K560)+COUNTIFS(Items!$J:$J,J560,Items!$K:$K,K560)+COUNTIFS(Items!$O:$O,J560,Items!$P:$P,K560)=1,0,1))</f>
        <v>0</v>
      </c>
      <c r="M560" s="14">
        <v>91840.41</v>
      </c>
      <c r="N560" s="14">
        <v>0</v>
      </c>
      <c r="T560" s="10" t="str">
        <f>IF(RepPF!$L$4=Lists!$E$2,Lists!$E$2,IF(RepPF!$L$4&lt;&gt;"",IF($C560=RepPF!$L$4,RepPF!$L$4,0),Lists!$E$2))</f>
        <v>Все объекты</v>
      </c>
    </row>
    <row r="561" spans="2:20" x14ac:dyDescent="0.25">
      <c r="B561" s="7">
        <v>45579</v>
      </c>
      <c r="C561" s="1" t="s">
        <v>195</v>
      </c>
      <c r="J561" s="1" t="s">
        <v>44</v>
      </c>
      <c r="K561" s="1" t="s">
        <v>86</v>
      </c>
      <c r="L561" s="1">
        <f>IF(OR(B561=0,B561=""),0,IF(COUNTIFS(Items!$E:$E,J561,Items!$F:$F,K561)+COUNTIFS(Items!$J:$J,J561,Items!$K:$K,K561)+COUNTIFS(Items!$O:$O,J561,Items!$P:$P,K561)=1,0,1))</f>
        <v>0</v>
      </c>
      <c r="M561" s="14">
        <v>105280.47</v>
      </c>
      <c r="N561" s="14">
        <v>0</v>
      </c>
      <c r="T561" s="10" t="str">
        <f>IF(RepPF!$L$4=Lists!$E$2,Lists!$E$2,IF(RepPF!$L$4&lt;&gt;"",IF($C561=RepPF!$L$4,RepPF!$L$4,0),Lists!$E$2))</f>
        <v>Все объекты</v>
      </c>
    </row>
    <row r="562" spans="2:20" x14ac:dyDescent="0.25">
      <c r="B562" s="7">
        <v>45580</v>
      </c>
      <c r="C562" s="1" t="s">
        <v>195</v>
      </c>
      <c r="J562" s="1" t="s">
        <v>44</v>
      </c>
      <c r="K562" s="1" t="s">
        <v>69</v>
      </c>
      <c r="L562" s="1">
        <f>IF(OR(B562=0,B562=""),0,IF(COUNTIFS(Items!$E:$E,J562,Items!$F:$F,K562)+COUNTIFS(Items!$J:$J,J562,Items!$K:$K,K562)+COUNTIFS(Items!$O:$O,J562,Items!$P:$P,K562)=1,0,1))</f>
        <v>0</v>
      </c>
      <c r="M562" s="14">
        <v>18800</v>
      </c>
      <c r="N562" s="14">
        <v>0</v>
      </c>
      <c r="T562" s="10" t="str">
        <f>IF(RepPF!$L$4=Lists!$E$2,Lists!$E$2,IF(RepPF!$L$4&lt;&gt;"",IF($C562=RepPF!$L$4,RepPF!$L$4,0),Lists!$E$2))</f>
        <v>Все объекты</v>
      </c>
    </row>
    <row r="563" spans="2:20" x14ac:dyDescent="0.25">
      <c r="B563" s="7">
        <v>45582</v>
      </c>
      <c r="C563" s="1" t="s">
        <v>195</v>
      </c>
      <c r="J563" s="1" t="s">
        <v>44</v>
      </c>
      <c r="K563" s="1" t="s">
        <v>77</v>
      </c>
      <c r="L563" s="1">
        <f>IF(OR(B563=0,B563=""),0,IF(COUNTIFS(Items!$E:$E,J563,Items!$F:$F,K563)+COUNTIFS(Items!$J:$J,J563,Items!$K:$K,K563)+COUNTIFS(Items!$O:$O,J563,Items!$P:$P,K563)=1,0,1))</f>
        <v>0</v>
      </c>
      <c r="M563" s="14">
        <v>48049.82</v>
      </c>
      <c r="N563" s="14">
        <v>0</v>
      </c>
      <c r="T563" s="10" t="str">
        <f>IF(RepPF!$L$4=Lists!$E$2,Lists!$E$2,IF(RepPF!$L$4&lt;&gt;"",IF($C563=RepPF!$L$4,RepPF!$L$4,0),Lists!$E$2))</f>
        <v>Все объекты</v>
      </c>
    </row>
    <row r="564" spans="2:20" x14ac:dyDescent="0.25">
      <c r="B564" s="7">
        <v>45582</v>
      </c>
      <c r="C564" s="1" t="s">
        <v>194</v>
      </c>
      <c r="J564" s="1" t="s">
        <v>44</v>
      </c>
      <c r="K564" s="1" t="s">
        <v>75</v>
      </c>
      <c r="L564" s="1">
        <f>IF(OR(B564=0,B564=""),0,IF(COUNTIFS(Items!$E:$E,J564,Items!$F:$F,K564)+COUNTIFS(Items!$J:$J,J564,Items!$K:$K,K564)+COUNTIFS(Items!$O:$O,J564,Items!$P:$P,K564)=1,0,1))</f>
        <v>0</v>
      </c>
      <c r="M564" s="14">
        <v>15287.199999999999</v>
      </c>
      <c r="N564" s="14">
        <v>0</v>
      </c>
      <c r="T564" s="10" t="str">
        <f>IF(RepPF!$L$4=Lists!$E$2,Lists!$E$2,IF(RepPF!$L$4&lt;&gt;"",IF($C564=RepPF!$L$4,RepPF!$L$4,0),Lists!$E$2))</f>
        <v>Все объекты</v>
      </c>
    </row>
    <row r="565" spans="2:20" x14ac:dyDescent="0.25">
      <c r="B565" s="7">
        <v>45582</v>
      </c>
      <c r="C565" s="1" t="s">
        <v>196</v>
      </c>
      <c r="J565" s="1" t="s">
        <v>44</v>
      </c>
      <c r="K565" s="1" t="s">
        <v>75</v>
      </c>
      <c r="L565" s="1">
        <f>IF(OR(B565=0,B565=""),0,IF(COUNTIFS(Items!$E:$E,J565,Items!$F:$F,K565)+COUNTIFS(Items!$J:$J,J565,Items!$K:$K,K565)+COUNTIFS(Items!$O:$O,J565,Items!$P:$P,K565)=1,0,1))</f>
        <v>0</v>
      </c>
      <c r="M565" s="14">
        <v>19384.8</v>
      </c>
      <c r="N565" s="14">
        <v>0</v>
      </c>
      <c r="T565" s="10" t="str">
        <f>IF(RepPF!$L$4=Lists!$E$2,Lists!$E$2,IF(RepPF!$L$4&lt;&gt;"",IF($C565=RepPF!$L$4,RepPF!$L$4,0),Lists!$E$2))</f>
        <v>Все объекты</v>
      </c>
    </row>
    <row r="566" spans="2:20" x14ac:dyDescent="0.25">
      <c r="B566" s="7">
        <v>45582</v>
      </c>
      <c r="C566" s="1" t="s">
        <v>195</v>
      </c>
      <c r="J566" s="1" t="s">
        <v>44</v>
      </c>
      <c r="K566" s="1" t="s">
        <v>75</v>
      </c>
      <c r="L566" s="1">
        <f>IF(OR(B566=0,B566=""),0,IF(COUNTIFS(Items!$E:$E,J566,Items!$F:$F,K566)+COUNTIFS(Items!$J:$J,J566,Items!$K:$K,K566)+COUNTIFS(Items!$O:$O,J566,Items!$P:$P,K566)=1,0,1))</f>
        <v>0</v>
      </c>
      <c r="M566" s="14">
        <v>22221.599999999999</v>
      </c>
      <c r="N566" s="14">
        <v>0</v>
      </c>
      <c r="T566" s="10" t="str">
        <f>IF(RepPF!$L$4=Lists!$E$2,Lists!$E$2,IF(RepPF!$L$4&lt;&gt;"",IF($C566=RepPF!$L$4,RepPF!$L$4,0),Lists!$E$2))</f>
        <v>Все объекты</v>
      </c>
    </row>
    <row r="567" spans="2:20" x14ac:dyDescent="0.25">
      <c r="B567" s="7">
        <v>45582</v>
      </c>
      <c r="C567" s="1" t="s">
        <v>194</v>
      </c>
      <c r="J567" s="1" t="s">
        <v>44</v>
      </c>
      <c r="K567" s="1" t="s">
        <v>74</v>
      </c>
      <c r="L567" s="1">
        <f>IF(OR(B567=0,B567=""),0,IF(COUNTIFS(Items!$E:$E,J567,Items!$F:$F,K567)+COUNTIFS(Items!$J:$J,J567,Items!$K:$K,K567)+COUNTIFS(Items!$O:$O,J567,Items!$P:$P,K567)=1,0,1))</f>
        <v>0</v>
      </c>
      <c r="M567" s="14">
        <v>3178.14</v>
      </c>
      <c r="N567" s="14">
        <v>0</v>
      </c>
      <c r="T567" s="10" t="str">
        <f>IF(RepPF!$L$4=Lists!$E$2,Lists!$E$2,IF(RepPF!$L$4&lt;&gt;"",IF($C567=RepPF!$L$4,RepPF!$L$4,0),Lists!$E$2))</f>
        <v>Все объекты</v>
      </c>
    </row>
    <row r="568" spans="2:20" x14ac:dyDescent="0.25">
      <c r="B568" s="7">
        <v>45582</v>
      </c>
      <c r="C568" s="1" t="s">
        <v>197</v>
      </c>
      <c r="J568" s="1" t="s">
        <v>44</v>
      </c>
      <c r="K568" s="1" t="s">
        <v>84</v>
      </c>
      <c r="L568" s="1">
        <f>IF(OR(B568=0,B568=""),0,IF(COUNTIFS(Items!$E:$E,J568,Items!$F:$F,K568)+COUNTIFS(Items!$J:$J,J568,Items!$K:$K,K568)+COUNTIFS(Items!$O:$O,J568,Items!$P:$P,K568)=1,0,1))</f>
        <v>0</v>
      </c>
      <c r="M568" s="14">
        <v>238000</v>
      </c>
      <c r="N568" s="14">
        <v>0</v>
      </c>
      <c r="T568" s="10" t="str">
        <f>IF(RepPF!$L$4=Lists!$E$2,Lists!$E$2,IF(RepPF!$L$4&lt;&gt;"",IF($C568=RepPF!$L$4,RepPF!$L$4,0),Lists!$E$2))</f>
        <v>Все объекты</v>
      </c>
    </row>
    <row r="569" spans="2:20" x14ac:dyDescent="0.25">
      <c r="B569" s="7">
        <v>45582</v>
      </c>
      <c r="C569" s="1" t="s">
        <v>195</v>
      </c>
      <c r="J569" s="1" t="s">
        <v>44</v>
      </c>
      <c r="K569" s="1" t="s">
        <v>77</v>
      </c>
      <c r="L569" s="1">
        <f>IF(OR(B569=0,B569=""),0,IF(COUNTIFS(Items!$E:$E,J569,Items!$F:$F,K569)+COUNTIFS(Items!$J:$J,J569,Items!$K:$K,K569)+COUNTIFS(Items!$O:$O,J569,Items!$P:$P,K569)=1,0,1))</f>
        <v>0</v>
      </c>
      <c r="M569" s="14">
        <v>163930</v>
      </c>
      <c r="N569" s="14">
        <v>0</v>
      </c>
      <c r="T569" s="10" t="str">
        <f>IF(RepPF!$L$4=Lists!$E$2,Lists!$E$2,IF(RepPF!$L$4&lt;&gt;"",IF($C569=RepPF!$L$4,RepPF!$L$4,0),Lists!$E$2))</f>
        <v>Все объекты</v>
      </c>
    </row>
    <row r="570" spans="2:20" x14ac:dyDescent="0.25">
      <c r="B570" s="7">
        <v>45582</v>
      </c>
      <c r="C570" s="1" t="s">
        <v>196</v>
      </c>
      <c r="J570" s="1" t="s">
        <v>44</v>
      </c>
      <c r="K570" s="1" t="s">
        <v>77</v>
      </c>
      <c r="L570" s="1">
        <f>IF(OR(B570=0,B570=""),0,IF(COUNTIFS(Items!$E:$E,J570,Items!$F:$F,K570)+COUNTIFS(Items!$J:$J,J570,Items!$K:$K,K570)+COUNTIFS(Items!$O:$O,J570,Items!$P:$P,K570)=1,0,1))</f>
        <v>0</v>
      </c>
      <c r="M570" s="14">
        <v>44187.75</v>
      </c>
      <c r="N570" s="14">
        <v>0</v>
      </c>
      <c r="T570" s="10" t="str">
        <f>IF(RepPF!$L$4=Lists!$E$2,Lists!$E$2,IF(RepPF!$L$4&lt;&gt;"",IF($C570=RepPF!$L$4,RepPF!$L$4,0),Lists!$E$2))</f>
        <v>Все объекты</v>
      </c>
    </row>
    <row r="571" spans="2:20" x14ac:dyDescent="0.25">
      <c r="B571" s="7">
        <v>45582</v>
      </c>
      <c r="C571" s="1" t="s">
        <v>195</v>
      </c>
      <c r="J571" s="1" t="s">
        <v>44</v>
      </c>
      <c r="K571" s="1" t="s">
        <v>77</v>
      </c>
      <c r="L571" s="1">
        <f>IF(OR(B571=0,B571=""),0,IF(COUNTIFS(Items!$E:$E,J571,Items!$F:$F,K571)+COUNTIFS(Items!$J:$J,J571,Items!$K:$K,K571)+COUNTIFS(Items!$O:$O,J571,Items!$P:$P,K571)=1,0,1))</f>
        <v>0</v>
      </c>
      <c r="M571" s="14">
        <v>50654.25</v>
      </c>
      <c r="N571" s="14">
        <v>0</v>
      </c>
      <c r="T571" s="10" t="str">
        <f>IF(RepPF!$L$4=Lists!$E$2,Lists!$E$2,IF(RepPF!$L$4&lt;&gt;"",IF($C571=RepPF!$L$4,RepPF!$L$4,0),Lists!$E$2))</f>
        <v>Все объекты</v>
      </c>
    </row>
    <row r="572" spans="2:20" x14ac:dyDescent="0.25">
      <c r="B572" s="7">
        <v>45582</v>
      </c>
      <c r="C572" s="1" t="s">
        <v>194</v>
      </c>
      <c r="J572" s="1" t="s">
        <v>44</v>
      </c>
      <c r="K572" s="1" t="s">
        <v>77</v>
      </c>
      <c r="L572" s="1">
        <f>IF(OR(B572=0,B572=""),0,IF(COUNTIFS(Items!$E:$E,J572,Items!$F:$F,K572)+COUNTIFS(Items!$J:$J,J572,Items!$K:$K,K572)+COUNTIFS(Items!$O:$O,J572,Items!$P:$P,K572)=1,0,1))</f>
        <v>0</v>
      </c>
      <c r="M572" s="14">
        <v>33769.5</v>
      </c>
      <c r="N572" s="14">
        <v>0</v>
      </c>
      <c r="T572" s="10" t="str">
        <f>IF(RepPF!$L$4=Lists!$E$2,Lists!$E$2,IF(RepPF!$L$4&lt;&gt;"",IF($C572=RepPF!$L$4,RepPF!$L$4,0),Lists!$E$2))</f>
        <v>Все объекты</v>
      </c>
    </row>
    <row r="573" spans="2:20" x14ac:dyDescent="0.25">
      <c r="B573" s="7">
        <v>45582</v>
      </c>
      <c r="C573" s="1" t="s">
        <v>198</v>
      </c>
      <c r="J573" s="1" t="s">
        <v>44</v>
      </c>
      <c r="K573" s="1" t="s">
        <v>92</v>
      </c>
      <c r="L573" s="1">
        <f>IF(OR(B573=0,B573=""),0,IF(COUNTIFS(Items!$E:$E,J573,Items!$F:$F,K573)+COUNTIFS(Items!$J:$J,J573,Items!$K:$K,K573)+COUNTIFS(Items!$O:$O,J573,Items!$P:$P,K573)=1,0,1))</f>
        <v>0</v>
      </c>
      <c r="M573" s="14">
        <v>9817.5</v>
      </c>
      <c r="N573" s="14">
        <v>0</v>
      </c>
      <c r="T573" s="10" t="str">
        <f>IF(RepPF!$L$4=Lists!$E$2,Lists!$E$2,IF(RepPF!$L$4&lt;&gt;"",IF($C573=RepPF!$L$4,RepPF!$L$4,0),Lists!$E$2))</f>
        <v>Все объекты</v>
      </c>
    </row>
    <row r="574" spans="2:20" x14ac:dyDescent="0.25">
      <c r="B574" s="7">
        <v>45582</v>
      </c>
      <c r="C574" s="1" t="s">
        <v>199</v>
      </c>
      <c r="J574" s="1" t="s">
        <v>44</v>
      </c>
      <c r="K574" s="1" t="s">
        <v>92</v>
      </c>
      <c r="L574" s="1">
        <f>IF(OR(B574=0,B574=""),0,IF(COUNTIFS(Items!$E:$E,J574,Items!$F:$F,K574)+COUNTIFS(Items!$J:$J,J574,Items!$K:$K,K574)+COUNTIFS(Items!$O:$O,J574,Items!$P:$P,K574)=1,0,1))</f>
        <v>0</v>
      </c>
      <c r="M574" s="14">
        <v>8002.5</v>
      </c>
      <c r="N574" s="14">
        <v>0</v>
      </c>
      <c r="T574" s="10" t="str">
        <f>IF(RepPF!$L$4=Lists!$E$2,Lists!$E$2,IF(RepPF!$L$4&lt;&gt;"",IF($C574=RepPF!$L$4,RepPF!$L$4,0),Lists!$E$2))</f>
        <v>Все объекты</v>
      </c>
    </row>
    <row r="575" spans="2:20" x14ac:dyDescent="0.25">
      <c r="B575" s="7">
        <v>45582</v>
      </c>
      <c r="C575" s="1" t="s">
        <v>200</v>
      </c>
      <c r="J575" s="1" t="s">
        <v>44</v>
      </c>
      <c r="K575" s="1" t="s">
        <v>92</v>
      </c>
      <c r="L575" s="1">
        <f>IF(OR(B575=0,B575=""),0,IF(COUNTIFS(Items!$E:$E,J575,Items!$F:$F,K575)+COUNTIFS(Items!$J:$J,J575,Items!$K:$K,K575)+COUNTIFS(Items!$O:$O,J575,Items!$P:$P,K575)=1,0,1))</f>
        <v>0</v>
      </c>
      <c r="M575" s="14">
        <v>10147.5</v>
      </c>
      <c r="N575" s="14">
        <v>0</v>
      </c>
      <c r="T575" s="10" t="str">
        <f>IF(RepPF!$L$4=Lists!$E$2,Lists!$E$2,IF(RepPF!$L$4&lt;&gt;"",IF($C575=RepPF!$L$4,RepPF!$L$4,0),Lists!$E$2))</f>
        <v>Все объекты</v>
      </c>
    </row>
    <row r="576" spans="2:20" x14ac:dyDescent="0.25">
      <c r="B576" s="7">
        <v>45582</v>
      </c>
      <c r="C576" s="1" t="s">
        <v>201</v>
      </c>
      <c r="J576" s="1" t="s">
        <v>44</v>
      </c>
      <c r="K576" s="1" t="s">
        <v>92</v>
      </c>
      <c r="L576" s="1">
        <f>IF(OR(B576=0,B576=""),0,IF(COUNTIFS(Items!$E:$E,J576,Items!$F:$F,K576)+COUNTIFS(Items!$J:$J,J576,Items!$K:$K,K576)+COUNTIFS(Items!$O:$O,J576,Items!$P:$P,K576)=1,0,1))</f>
        <v>0</v>
      </c>
      <c r="M576" s="14">
        <v>11632.5</v>
      </c>
      <c r="N576" s="14">
        <v>0</v>
      </c>
      <c r="T576" s="10" t="str">
        <f>IF(RepPF!$L$4=Lists!$E$2,Lists!$E$2,IF(RepPF!$L$4&lt;&gt;"",IF($C576=RepPF!$L$4,RepPF!$L$4,0),Lists!$E$2))</f>
        <v>Все объекты</v>
      </c>
    </row>
    <row r="577" spans="2:20" x14ac:dyDescent="0.25">
      <c r="B577" s="7">
        <v>45582</v>
      </c>
      <c r="C577" s="1" t="s">
        <v>198</v>
      </c>
      <c r="J577" s="1" t="s">
        <v>44</v>
      </c>
      <c r="K577" s="1" t="s">
        <v>92</v>
      </c>
      <c r="L577" s="1">
        <f>IF(OR(B577=0,B577=""),0,IF(COUNTIFS(Items!$E:$E,J577,Items!$F:$F,K577)+COUNTIFS(Items!$J:$J,J577,Items!$K:$K,K577)+COUNTIFS(Items!$O:$O,J577,Items!$P:$P,K577)=1,0,1))</f>
        <v>0</v>
      </c>
      <c r="M577" s="14">
        <v>9400</v>
      </c>
      <c r="N577" s="14">
        <v>0</v>
      </c>
      <c r="T577" s="10" t="str">
        <f>IF(RepPF!$L$4=Lists!$E$2,Lists!$E$2,IF(RepPF!$L$4&lt;&gt;"",IF($C577=RepPF!$L$4,RepPF!$L$4,0),Lists!$E$2))</f>
        <v>Все объекты</v>
      </c>
    </row>
    <row r="578" spans="2:20" x14ac:dyDescent="0.25">
      <c r="B578" s="7">
        <v>45582</v>
      </c>
      <c r="C578" s="1" t="s">
        <v>199</v>
      </c>
      <c r="J578" s="1" t="s">
        <v>44</v>
      </c>
      <c r="K578" s="1" t="s">
        <v>92</v>
      </c>
      <c r="L578" s="1">
        <f>IF(OR(B578=0,B578=""),0,IF(COUNTIFS(Items!$E:$E,J578,Items!$F:$F,K578)+COUNTIFS(Items!$J:$J,J578,Items!$K:$K,K578)+COUNTIFS(Items!$O:$O,J578,Items!$P:$P,K578)=1,0,1))</f>
        <v>0</v>
      </c>
      <c r="M578" s="14">
        <v>11900</v>
      </c>
      <c r="N578" s="14">
        <v>0</v>
      </c>
      <c r="T578" s="10" t="str">
        <f>IF(RepPF!$L$4=Lists!$E$2,Lists!$E$2,IF(RepPF!$L$4&lt;&gt;"",IF($C578=RepPF!$L$4,RepPF!$L$4,0),Lists!$E$2))</f>
        <v>Все объекты</v>
      </c>
    </row>
    <row r="579" spans="2:20" x14ac:dyDescent="0.25">
      <c r="B579" s="7">
        <v>45582</v>
      </c>
      <c r="C579" s="1" t="s">
        <v>200</v>
      </c>
      <c r="J579" s="1" t="s">
        <v>44</v>
      </c>
      <c r="K579" s="1" t="s">
        <v>92</v>
      </c>
      <c r="L579" s="1">
        <f>IF(OR(B579=0,B579=""),0,IF(COUNTIFS(Items!$E:$E,J579,Items!$F:$F,K579)+COUNTIFS(Items!$J:$J,J579,Items!$K:$K,K579)+COUNTIFS(Items!$O:$O,J579,Items!$P:$P,K579)=1,0,1))</f>
        <v>0</v>
      </c>
      <c r="M579" s="14">
        <v>9700</v>
      </c>
      <c r="N579" s="14">
        <v>0</v>
      </c>
      <c r="T579" s="10" t="str">
        <f>IF(RepPF!$L$4=Lists!$E$2,Lists!$E$2,IF(RepPF!$L$4&lt;&gt;"",IF($C579=RepPF!$L$4,RepPF!$L$4,0),Lists!$E$2))</f>
        <v>Все объекты</v>
      </c>
    </row>
    <row r="580" spans="2:20" x14ac:dyDescent="0.25">
      <c r="B580" s="7">
        <v>45582</v>
      </c>
      <c r="C580" s="1" t="s">
        <v>201</v>
      </c>
      <c r="J580" s="1" t="s">
        <v>44</v>
      </c>
      <c r="K580" s="1" t="s">
        <v>92</v>
      </c>
      <c r="L580" s="1">
        <f>IF(OR(B580=0,B580=""),0,IF(COUNTIFS(Items!$E:$E,J580,Items!$F:$F,K580)+COUNTIFS(Items!$J:$J,J580,Items!$K:$K,K580)+COUNTIFS(Items!$O:$O,J580,Items!$P:$P,K580)=1,0,1))</f>
        <v>0</v>
      </c>
      <c r="M580" s="14">
        <v>12300</v>
      </c>
      <c r="N580" s="14">
        <v>0</v>
      </c>
      <c r="T580" s="10" t="str">
        <f>IF(RepPF!$L$4=Lists!$E$2,Lists!$E$2,IF(RepPF!$L$4&lt;&gt;"",IF($C580=RepPF!$L$4,RepPF!$L$4,0),Lists!$E$2))</f>
        <v>Все объекты</v>
      </c>
    </row>
    <row r="581" spans="2:20" x14ac:dyDescent="0.25">
      <c r="B581" s="7">
        <v>45583</v>
      </c>
      <c r="C581" s="1" t="s">
        <v>195</v>
      </c>
      <c r="J581" s="1" t="s">
        <v>44</v>
      </c>
      <c r="K581" s="1" t="s">
        <v>69</v>
      </c>
      <c r="L581" s="1">
        <f>IF(OR(B581=0,B581=""),0,IF(COUNTIFS(Items!$E:$E,J581,Items!$F:$F,K581)+COUNTIFS(Items!$J:$J,J581,Items!$K:$K,K581)+COUNTIFS(Items!$O:$O,J581,Items!$P:$P,K581)=1,0,1))</f>
        <v>0</v>
      </c>
      <c r="M581" s="14">
        <v>28200</v>
      </c>
      <c r="N581" s="14">
        <v>0</v>
      </c>
      <c r="T581" s="10" t="str">
        <f>IF(RepPF!$L$4=Lists!$E$2,Lists!$E$2,IF(RepPF!$L$4&lt;&gt;"",IF($C581=RepPF!$L$4,RepPF!$L$4,0),Lists!$E$2))</f>
        <v>Все объекты</v>
      </c>
    </row>
    <row r="582" spans="2:20" x14ac:dyDescent="0.25">
      <c r="B582" s="7">
        <v>45586</v>
      </c>
      <c r="C582" s="1" t="s">
        <v>196</v>
      </c>
      <c r="J582" s="1" t="s">
        <v>44</v>
      </c>
      <c r="K582" s="1" t="s">
        <v>86</v>
      </c>
      <c r="L582" s="1">
        <f>IF(OR(B582=0,B582=""),0,IF(COUNTIFS(Items!$E:$E,J582,Items!$F:$F,K582)+COUNTIFS(Items!$J:$J,J582,Items!$K:$K,K582)+COUNTIFS(Items!$O:$O,J582,Items!$P:$P,K582)=1,0,1))</f>
        <v>0</v>
      </c>
      <c r="M582" s="14">
        <v>47000</v>
      </c>
      <c r="N582" s="14">
        <v>0</v>
      </c>
      <c r="T582" s="10" t="str">
        <f>IF(RepPF!$L$4=Lists!$E$2,Lists!$E$2,IF(RepPF!$L$4&lt;&gt;"",IF($C582=RepPF!$L$4,RepPF!$L$4,0),Lists!$E$2))</f>
        <v>Все объекты</v>
      </c>
    </row>
    <row r="583" spans="2:20" x14ac:dyDescent="0.25">
      <c r="B583" s="7">
        <v>45586</v>
      </c>
      <c r="C583" s="1" t="s">
        <v>197</v>
      </c>
      <c r="J583" s="1" t="s">
        <v>44</v>
      </c>
      <c r="K583" s="1" t="s">
        <v>86</v>
      </c>
      <c r="L583" s="1">
        <f>IF(OR(B583=0,B583=""),0,IF(COUNTIFS(Items!$E:$E,J583,Items!$F:$F,K583)+COUNTIFS(Items!$J:$J,J583,Items!$K:$K,K583)+COUNTIFS(Items!$O:$O,J583,Items!$P:$P,K583)=1,0,1))</f>
        <v>0</v>
      </c>
      <c r="M583" s="14">
        <v>59500</v>
      </c>
      <c r="N583" s="14">
        <v>0</v>
      </c>
      <c r="T583" s="10" t="str">
        <f>IF(RepPF!$L$4=Lists!$E$2,Lists!$E$2,IF(RepPF!$L$4&lt;&gt;"",IF($C583=RepPF!$L$4,RepPF!$L$4,0),Lists!$E$2))</f>
        <v>Все объекты</v>
      </c>
    </row>
    <row r="584" spans="2:20" x14ac:dyDescent="0.25">
      <c r="B584" s="7">
        <v>45586</v>
      </c>
      <c r="C584" s="1" t="s">
        <v>198</v>
      </c>
      <c r="J584" s="1" t="s">
        <v>44</v>
      </c>
      <c r="K584" s="1" t="s">
        <v>86</v>
      </c>
      <c r="L584" s="1">
        <f>IF(OR(B584=0,B584=""),0,IF(COUNTIFS(Items!$E:$E,J584,Items!$F:$F,K584)+COUNTIFS(Items!$J:$J,J584,Items!$K:$K,K584)+COUNTIFS(Items!$O:$O,J584,Items!$P:$P,K584)=1,0,1))</f>
        <v>0</v>
      </c>
      <c r="M584" s="14">
        <v>48500</v>
      </c>
      <c r="N584" s="14">
        <v>0</v>
      </c>
      <c r="T584" s="10" t="str">
        <f>IF(RepPF!$L$4=Lists!$E$2,Lists!$E$2,IF(RepPF!$L$4&lt;&gt;"",IF($C584=RepPF!$L$4,RepPF!$L$4,0),Lists!$E$2))</f>
        <v>Все объекты</v>
      </c>
    </row>
    <row r="585" spans="2:20" x14ac:dyDescent="0.25">
      <c r="B585" s="7">
        <v>45586</v>
      </c>
      <c r="C585" s="1" t="s">
        <v>199</v>
      </c>
      <c r="J585" s="1" t="s">
        <v>44</v>
      </c>
      <c r="K585" s="1" t="s">
        <v>86</v>
      </c>
      <c r="L585" s="1">
        <f>IF(OR(B585=0,B585=""),0,IF(COUNTIFS(Items!$E:$E,J585,Items!$F:$F,K585)+COUNTIFS(Items!$J:$J,J585,Items!$K:$K,K585)+COUNTIFS(Items!$O:$O,J585,Items!$P:$P,K585)=1,0,1))</f>
        <v>0</v>
      </c>
      <c r="M585" s="14">
        <v>6150</v>
      </c>
      <c r="N585" s="14">
        <v>0</v>
      </c>
      <c r="T585" s="10" t="str">
        <f>IF(RepPF!$L$4=Lists!$E$2,Lists!$E$2,IF(RepPF!$L$4&lt;&gt;"",IF($C585=RepPF!$L$4,RepPF!$L$4,0),Lists!$E$2))</f>
        <v>Все объекты</v>
      </c>
    </row>
    <row r="586" spans="2:20" x14ac:dyDescent="0.25">
      <c r="B586" s="7">
        <v>45586</v>
      </c>
      <c r="C586" s="1" t="s">
        <v>200</v>
      </c>
      <c r="J586" s="1" t="s">
        <v>44</v>
      </c>
      <c r="K586" s="1" t="s">
        <v>86</v>
      </c>
      <c r="L586" s="1">
        <f>IF(OR(B586=0,B586=""),0,IF(COUNTIFS(Items!$E:$E,J586,Items!$F:$F,K586)+COUNTIFS(Items!$J:$J,J586,Items!$K:$K,K586)+COUNTIFS(Items!$O:$O,J586,Items!$P:$P,K586)=1,0,1))</f>
        <v>0</v>
      </c>
      <c r="M586" s="14">
        <v>7050</v>
      </c>
      <c r="N586" s="14">
        <v>0</v>
      </c>
      <c r="T586" s="10" t="str">
        <f>IF(RepPF!$L$4=Lists!$E$2,Lists!$E$2,IF(RepPF!$L$4&lt;&gt;"",IF($C586=RepPF!$L$4,RepPF!$L$4,0),Lists!$E$2))</f>
        <v>Все объекты</v>
      </c>
    </row>
    <row r="587" spans="2:20" x14ac:dyDescent="0.25">
      <c r="B587" s="7">
        <v>45586</v>
      </c>
      <c r="C587" s="1" t="s">
        <v>201</v>
      </c>
      <c r="J587" s="1" t="s">
        <v>44</v>
      </c>
      <c r="K587" s="1" t="s">
        <v>86</v>
      </c>
      <c r="L587" s="1">
        <f>IF(OR(B587=0,B587=""),0,IF(COUNTIFS(Items!$E:$E,J587,Items!$F:$F,K587)+COUNTIFS(Items!$J:$J,J587,Items!$K:$K,K587)+COUNTIFS(Items!$O:$O,J587,Items!$P:$P,K587)=1,0,1))</f>
        <v>0</v>
      </c>
      <c r="M587" s="14">
        <v>4700</v>
      </c>
      <c r="N587" s="14">
        <v>0</v>
      </c>
      <c r="T587" s="10" t="str">
        <f>IF(RepPF!$L$4=Lists!$E$2,Lists!$E$2,IF(RepPF!$L$4&lt;&gt;"",IF($C587=RepPF!$L$4,RepPF!$L$4,0),Lists!$E$2))</f>
        <v>Все объекты</v>
      </c>
    </row>
    <row r="588" spans="2:20" x14ac:dyDescent="0.25">
      <c r="B588" s="7">
        <v>45586</v>
      </c>
      <c r="C588" s="1" t="s">
        <v>197</v>
      </c>
      <c r="J588" s="1" t="s">
        <v>44</v>
      </c>
      <c r="K588" s="1" t="s">
        <v>86</v>
      </c>
      <c r="L588" s="1">
        <f>IF(OR(B588=0,B588=""),0,IF(COUNTIFS(Items!$E:$E,J588,Items!$F:$F,K588)+COUNTIFS(Items!$J:$J,J588,Items!$K:$K,K588)+COUNTIFS(Items!$O:$O,J588,Items!$P:$P,K588)=1,0,1))</f>
        <v>0</v>
      </c>
      <c r="M588" s="14">
        <v>5950</v>
      </c>
      <c r="N588" s="14">
        <v>0</v>
      </c>
      <c r="T588" s="10" t="str">
        <f>IF(RepPF!$L$4=Lists!$E$2,Lists!$E$2,IF(RepPF!$L$4&lt;&gt;"",IF($C588=RepPF!$L$4,RepPF!$L$4,0),Lists!$E$2))</f>
        <v>Все объекты</v>
      </c>
    </row>
    <row r="589" spans="2:20" x14ac:dyDescent="0.25">
      <c r="B589" s="7">
        <v>45586</v>
      </c>
      <c r="C589" s="1" t="s">
        <v>204</v>
      </c>
      <c r="J589" s="1" t="s">
        <v>44</v>
      </c>
      <c r="K589" s="1" t="s">
        <v>83</v>
      </c>
      <c r="L589" s="1">
        <f>IF(OR(B589=0,B589=""),0,IF(COUNTIFS(Items!$E:$E,J589,Items!$F:$F,K589)+COUNTIFS(Items!$J:$J,J589,Items!$K:$K,K589)+COUNTIFS(Items!$O:$O,J589,Items!$P:$P,K589)=1,0,1))</f>
        <v>0</v>
      </c>
      <c r="M589" s="14">
        <v>82207.5</v>
      </c>
      <c r="N589" s="14">
        <v>0</v>
      </c>
      <c r="T589" s="10" t="str">
        <f>IF(RepPF!$L$4=Lists!$E$2,Lists!$E$2,IF(RepPF!$L$4&lt;&gt;"",IF($C589=RepPF!$L$4,RepPF!$L$4,0),Lists!$E$2))</f>
        <v>Все объекты</v>
      </c>
    </row>
    <row r="590" spans="2:20" x14ac:dyDescent="0.25">
      <c r="B590" s="7">
        <v>45588</v>
      </c>
      <c r="C590" s="1" t="s">
        <v>195</v>
      </c>
      <c r="J590" s="1" t="s">
        <v>44</v>
      </c>
      <c r="K590" s="1" t="s">
        <v>65</v>
      </c>
      <c r="L590" s="1">
        <f>IF(OR(B590=0,B590=""),0,IF(COUNTIFS(Items!$E:$E,J590,Items!$F:$F,K590)+COUNTIFS(Items!$J:$J,J590,Items!$K:$K,K590)+COUNTIFS(Items!$O:$O,J590,Items!$P:$P,K590)=1,0,1))</f>
        <v>0</v>
      </c>
      <c r="M590" s="14">
        <v>10086</v>
      </c>
      <c r="N590" s="14">
        <v>0</v>
      </c>
      <c r="T590" s="10" t="str">
        <f>IF(RepPF!$L$4=Lists!$E$2,Lists!$E$2,IF(RepPF!$L$4&lt;&gt;"",IF($C590=RepPF!$L$4,RepPF!$L$4,0),Lists!$E$2))</f>
        <v>Все объекты</v>
      </c>
    </row>
    <row r="591" spans="2:20" x14ac:dyDescent="0.25">
      <c r="B591" s="7">
        <v>45593</v>
      </c>
      <c r="C591" s="1" t="s">
        <v>195</v>
      </c>
      <c r="J591" s="1" t="s">
        <v>44</v>
      </c>
      <c r="K591" s="1" t="s">
        <v>69</v>
      </c>
      <c r="L591" s="1">
        <f>IF(OR(B591=0,B591=""),0,IF(COUNTIFS(Items!$E:$E,J591,Items!$F:$F,K591)+COUNTIFS(Items!$J:$J,J591,Items!$K:$K,K591)+COUNTIFS(Items!$O:$O,J591,Items!$P:$P,K591)=1,0,1))</f>
        <v>0</v>
      </c>
      <c r="M591" s="14">
        <v>3560.25</v>
      </c>
      <c r="N591" s="14">
        <v>0</v>
      </c>
      <c r="T591" s="10" t="str">
        <f>IF(RepPF!$L$4=Lists!$E$2,Lists!$E$2,IF(RepPF!$L$4&lt;&gt;"",IF($C591=RepPF!$L$4,RepPF!$L$4,0),Lists!$E$2))</f>
        <v>Все объекты</v>
      </c>
    </row>
    <row r="592" spans="2:20" x14ac:dyDescent="0.25">
      <c r="B592" s="7">
        <v>45593</v>
      </c>
      <c r="C592" s="1" t="s">
        <v>197</v>
      </c>
      <c r="J592" s="1" t="s">
        <v>44</v>
      </c>
      <c r="K592" s="1" t="s">
        <v>65</v>
      </c>
      <c r="L592" s="1">
        <f>IF(OR(B592=0,B592=""),0,IF(COUNTIFS(Items!$E:$E,J592,Items!$F:$F,K592)+COUNTIFS(Items!$J:$J,J592,Items!$K:$K,K592)+COUNTIFS(Items!$O:$O,J592,Items!$P:$P,K592)=1,0,1))</f>
        <v>0</v>
      </c>
      <c r="M592" s="14">
        <v>50760</v>
      </c>
      <c r="N592" s="14">
        <v>0</v>
      </c>
      <c r="T592" s="10" t="str">
        <f>IF(RepPF!$L$4=Lists!$E$2,Lists!$E$2,IF(RepPF!$L$4&lt;&gt;"",IF($C592=RepPF!$L$4,RepPF!$L$4,0),Lists!$E$2))</f>
        <v>Все объекты</v>
      </c>
    </row>
    <row r="593" spans="2:20" x14ac:dyDescent="0.25">
      <c r="B593" s="7">
        <v>45593</v>
      </c>
      <c r="C593" s="1" t="s">
        <v>197</v>
      </c>
      <c r="J593" s="1" t="s">
        <v>44</v>
      </c>
      <c r="K593" s="1" t="s">
        <v>87</v>
      </c>
      <c r="L593" s="1">
        <f>IF(OR(B593=0,B593=""),0,IF(COUNTIFS(Items!$E:$E,J593,Items!$F:$F,K593)+COUNTIFS(Items!$J:$J,J593,Items!$K:$K,K593)+COUNTIFS(Items!$O:$O,J593,Items!$P:$P,K593)=1,0,1))</f>
        <v>0</v>
      </c>
      <c r="M593" s="14">
        <v>119000</v>
      </c>
      <c r="N593" s="14">
        <v>0</v>
      </c>
      <c r="T593" s="10" t="str">
        <f>IF(RepPF!$L$4=Lists!$E$2,Lists!$E$2,IF(RepPF!$L$4&lt;&gt;"",IF($C593=RepPF!$L$4,RepPF!$L$4,0),Lists!$E$2))</f>
        <v>Все объекты</v>
      </c>
    </row>
    <row r="594" spans="2:20" x14ac:dyDescent="0.25">
      <c r="B594" s="7">
        <v>45594</v>
      </c>
      <c r="C594" s="1" t="s">
        <v>197</v>
      </c>
      <c r="J594" s="1" t="s">
        <v>44</v>
      </c>
      <c r="K594" s="1" t="s">
        <v>83</v>
      </c>
      <c r="L594" s="1">
        <f>IF(OR(B594=0,B594=""),0,IF(COUNTIFS(Items!$E:$E,J594,Items!$F:$F,K594)+COUNTIFS(Items!$J:$J,J594,Items!$K:$K,K594)+COUNTIFS(Items!$O:$O,J594,Items!$P:$P,K594)=1,0,1))</f>
        <v>0</v>
      </c>
      <c r="M594" s="14">
        <v>21146</v>
      </c>
      <c r="N594" s="14">
        <v>0</v>
      </c>
      <c r="T594" s="10" t="str">
        <f>IF(RepPF!$L$4=Lists!$E$2,Lists!$E$2,IF(RepPF!$L$4&lt;&gt;"",IF($C594=RepPF!$L$4,RepPF!$L$4,0),Lists!$E$2))</f>
        <v>Все объекты</v>
      </c>
    </row>
    <row r="595" spans="2:20" x14ac:dyDescent="0.25">
      <c r="B595" s="7">
        <v>45596</v>
      </c>
      <c r="C595" s="1" t="s">
        <v>195</v>
      </c>
      <c r="J595" s="1" t="s">
        <v>44</v>
      </c>
      <c r="K595" s="1" t="s">
        <v>75</v>
      </c>
      <c r="L595" s="1">
        <f>IF(OR(B595=0,B595=""),0,IF(COUNTIFS(Items!$E:$E,J595,Items!$F:$F,K595)+COUNTIFS(Items!$J:$J,J595,Items!$K:$K,K595)+COUNTIFS(Items!$O:$O,J595,Items!$P:$P,K595)=1,0,1))</f>
        <v>0</v>
      </c>
      <c r="M595" s="14">
        <v>445875</v>
      </c>
      <c r="N595" s="14">
        <v>0</v>
      </c>
      <c r="T595" s="10" t="str">
        <f>IF(RepPF!$L$4=Lists!$E$2,Lists!$E$2,IF(RepPF!$L$4&lt;&gt;"",IF($C595=RepPF!$L$4,RepPF!$L$4,0),Lists!$E$2))</f>
        <v>Все объекты</v>
      </c>
    </row>
    <row r="596" spans="2:20" x14ac:dyDescent="0.25">
      <c r="B596" s="7">
        <v>45598</v>
      </c>
      <c r="C596" s="1" t="s">
        <v>194</v>
      </c>
      <c r="J596" s="1" t="s">
        <v>44</v>
      </c>
      <c r="K596" s="1" t="s">
        <v>65</v>
      </c>
      <c r="L596" s="1">
        <f>IF(OR(B596=0,B596=""),0,IF(COUNTIFS(Items!$E:$E,J596,Items!$F:$F,K596)+COUNTIFS(Items!$J:$J,J596,Items!$K:$K,K596)+COUNTIFS(Items!$O:$O,J596,Items!$P:$P,K596)=1,0,1))</f>
        <v>0</v>
      </c>
      <c r="M596" s="14">
        <v>269874</v>
      </c>
      <c r="N596" s="14">
        <v>0</v>
      </c>
      <c r="T596" s="10" t="str">
        <f>IF(RepPF!$L$4=Lists!$E$2,Lists!$E$2,IF(RepPF!$L$4&lt;&gt;"",IF($C596=RepPF!$L$4,RepPF!$L$4,0),Lists!$E$2))</f>
        <v>Все объекты</v>
      </c>
    </row>
    <row r="597" spans="2:20" x14ac:dyDescent="0.25">
      <c r="B597" s="7">
        <v>45598</v>
      </c>
      <c r="C597" s="1" t="s">
        <v>195</v>
      </c>
      <c r="J597" s="1" t="s">
        <v>44</v>
      </c>
      <c r="K597" s="1" t="s">
        <v>86</v>
      </c>
      <c r="L597" s="1">
        <f>IF(OR(B597=0,B597=""),0,IF(COUNTIFS(Items!$E:$E,J597,Items!$F:$F,K597)+COUNTIFS(Items!$J:$J,J597,Items!$K:$K,K597)+COUNTIFS(Items!$O:$O,J597,Items!$P:$P,K597)=1,0,1))</f>
        <v>0</v>
      </c>
      <c r="M597" s="14">
        <v>2506.98</v>
      </c>
      <c r="N597" s="14">
        <v>0</v>
      </c>
      <c r="T597" s="10" t="str">
        <f>IF(RepPF!$L$4=Lists!$E$2,Lists!$E$2,IF(RepPF!$L$4&lt;&gt;"",IF($C597=RepPF!$L$4,RepPF!$L$4,0),Lists!$E$2))</f>
        <v>Все объекты</v>
      </c>
    </row>
    <row r="598" spans="2:20" x14ac:dyDescent="0.25">
      <c r="B598" s="7">
        <v>45598</v>
      </c>
      <c r="C598" s="1" t="s">
        <v>196</v>
      </c>
      <c r="J598" s="1" t="s">
        <v>44</v>
      </c>
      <c r="K598" s="1" t="s">
        <v>86</v>
      </c>
      <c r="L598" s="1">
        <f>IF(OR(B598=0,B598=""),0,IF(COUNTIFS(Items!$E:$E,J598,Items!$F:$F,K598)+COUNTIFS(Items!$J:$J,J598,Items!$K:$K,K598)+COUNTIFS(Items!$O:$O,J598,Items!$P:$P,K598)=1,0,1))</f>
        <v>0</v>
      </c>
      <c r="M598" s="14">
        <v>3173.73</v>
      </c>
      <c r="N598" s="14">
        <v>0</v>
      </c>
      <c r="T598" s="10" t="str">
        <f>IF(RepPF!$L$4=Lists!$E$2,Lists!$E$2,IF(RepPF!$L$4&lt;&gt;"",IF($C598=RepPF!$L$4,RepPF!$L$4,0),Lists!$E$2))</f>
        <v>Все объекты</v>
      </c>
    </row>
    <row r="599" spans="2:20" x14ac:dyDescent="0.25">
      <c r="B599" s="7">
        <v>45598</v>
      </c>
      <c r="C599" s="1" t="s">
        <v>197</v>
      </c>
      <c r="J599" s="1" t="s">
        <v>44</v>
      </c>
      <c r="K599" s="1" t="s">
        <v>86</v>
      </c>
      <c r="L599" s="1">
        <f>IF(OR(B599=0,B599=""),0,IF(COUNTIFS(Items!$E:$E,J599,Items!$F:$F,K599)+COUNTIFS(Items!$J:$J,J599,Items!$K:$K,K599)+COUNTIFS(Items!$O:$O,J599,Items!$P:$P,K599)=1,0,1))</f>
        <v>0</v>
      </c>
      <c r="M599" s="14">
        <v>2586.9899999999998</v>
      </c>
      <c r="N599" s="14">
        <v>0</v>
      </c>
      <c r="T599" s="10" t="str">
        <f>IF(RepPF!$L$4=Lists!$E$2,Lists!$E$2,IF(RepPF!$L$4&lt;&gt;"",IF($C599=RepPF!$L$4,RepPF!$L$4,0),Lists!$E$2))</f>
        <v>Все объекты</v>
      </c>
    </row>
    <row r="600" spans="2:20" x14ac:dyDescent="0.25">
      <c r="B600" s="7">
        <v>45600</v>
      </c>
      <c r="C600" s="1" t="s">
        <v>195</v>
      </c>
      <c r="J600" s="1" t="s">
        <v>44</v>
      </c>
      <c r="K600" s="1" t="s">
        <v>83</v>
      </c>
      <c r="L600" s="1">
        <f>IF(OR(B600=0,B600=""),0,IF(COUNTIFS(Items!$E:$E,J600,Items!$F:$F,K600)+COUNTIFS(Items!$J:$J,J600,Items!$K:$K,K600)+COUNTIFS(Items!$O:$O,J600,Items!$P:$P,K600)=1,0,1))</f>
        <v>0</v>
      </c>
      <c r="M600" s="14">
        <v>122016</v>
      </c>
      <c r="N600" s="14">
        <v>0</v>
      </c>
      <c r="T600" s="10" t="str">
        <f>IF(RepPF!$L$4=Lists!$E$2,Lists!$E$2,IF(RepPF!$L$4&lt;&gt;"",IF($C600=RepPF!$L$4,RepPF!$L$4,0),Lists!$E$2))</f>
        <v>Все объекты</v>
      </c>
    </row>
    <row r="601" spans="2:20" x14ac:dyDescent="0.25">
      <c r="B601" s="7">
        <v>45601</v>
      </c>
      <c r="C601" s="1" t="s">
        <v>195</v>
      </c>
      <c r="J601" s="1" t="s">
        <v>44</v>
      </c>
      <c r="K601" s="1" t="s">
        <v>72</v>
      </c>
      <c r="L601" s="1">
        <f>IF(OR(B601=0,B601=""),0,IF(COUNTIFS(Items!$E:$E,J601,Items!$F:$F,K601)+COUNTIFS(Items!$J:$J,J601,Items!$K:$K,K601)+COUNTIFS(Items!$O:$O,J601,Items!$P:$P,K601)=1,0,1))</f>
        <v>0</v>
      </c>
      <c r="M601" s="14">
        <v>1106.8499999999999</v>
      </c>
      <c r="N601" s="14">
        <v>0</v>
      </c>
      <c r="T601" s="10" t="str">
        <f>IF(RepPF!$L$4=Lists!$E$2,Lists!$E$2,IF(RepPF!$L$4&lt;&gt;"",IF($C601=RepPF!$L$4,RepPF!$L$4,0),Lists!$E$2))</f>
        <v>Все объекты</v>
      </c>
    </row>
    <row r="602" spans="2:20" x14ac:dyDescent="0.25">
      <c r="B602" s="7">
        <v>45602</v>
      </c>
      <c r="C602" s="1" t="s">
        <v>195</v>
      </c>
      <c r="J602" s="1" t="s">
        <v>44</v>
      </c>
      <c r="K602" s="1" t="s">
        <v>76</v>
      </c>
      <c r="L602" s="1">
        <f>IF(OR(B602=0,B602=""),0,IF(COUNTIFS(Items!$E:$E,J602,Items!$F:$F,K602)+COUNTIFS(Items!$J:$J,J602,Items!$K:$K,K602)+COUNTIFS(Items!$O:$O,J602,Items!$P:$P,K602)=1,0,1))</f>
        <v>0</v>
      </c>
      <c r="M602" s="14">
        <v>23999.14</v>
      </c>
      <c r="N602" s="14">
        <v>0</v>
      </c>
      <c r="T602" s="10" t="str">
        <f>IF(RepPF!$L$4=Lists!$E$2,Lists!$E$2,IF(RepPF!$L$4&lt;&gt;"",IF($C602=RepPF!$L$4,RepPF!$L$4,0),Lists!$E$2))</f>
        <v>Все объекты</v>
      </c>
    </row>
    <row r="603" spans="2:20" x14ac:dyDescent="0.25">
      <c r="B603" s="7">
        <v>45603</v>
      </c>
      <c r="C603" s="1" t="s">
        <v>195</v>
      </c>
      <c r="J603" s="1" t="s">
        <v>44</v>
      </c>
      <c r="K603" s="1" t="s">
        <v>76</v>
      </c>
      <c r="L603" s="1">
        <f>IF(OR(B603=0,B603=""),0,IF(COUNTIFS(Items!$E:$E,J603,Items!$F:$F,K603)+COUNTIFS(Items!$J:$J,J603,Items!$K:$K,K603)+COUNTIFS(Items!$O:$O,J603,Items!$P:$P,K603)=1,0,1))</f>
        <v>0</v>
      </c>
      <c r="M603" s="14">
        <v>4679.08</v>
      </c>
      <c r="N603" s="14">
        <v>0</v>
      </c>
      <c r="T603" s="10" t="str">
        <f>IF(RepPF!$L$4=Lists!$E$2,Lists!$E$2,IF(RepPF!$L$4&lt;&gt;"",IF($C603=RepPF!$L$4,RepPF!$L$4,0),Lists!$E$2))</f>
        <v>Все объекты</v>
      </c>
    </row>
    <row r="604" spans="2:20" x14ac:dyDescent="0.25">
      <c r="B604" s="7">
        <v>45604</v>
      </c>
      <c r="C604" s="1" t="s">
        <v>196</v>
      </c>
      <c r="J604" s="1" t="s">
        <v>44</v>
      </c>
      <c r="K604" s="1" t="s">
        <v>72</v>
      </c>
      <c r="L604" s="1">
        <f>IF(OR(B604=0,B604=""),0,IF(COUNTIFS(Items!$E:$E,J604,Items!$F:$F,K604)+COUNTIFS(Items!$J:$J,J604,Items!$K:$K,K604)+COUNTIFS(Items!$O:$O,J604,Items!$P:$P,K604)=1,0,1))</f>
        <v>0</v>
      </c>
      <c r="M604" s="14">
        <v>13580</v>
      </c>
      <c r="N604" s="14">
        <v>0</v>
      </c>
      <c r="T604" s="10" t="str">
        <f>IF(RepPF!$L$4=Lists!$E$2,Lists!$E$2,IF(RepPF!$L$4&lt;&gt;"",IF($C604=RepPF!$L$4,RepPF!$L$4,0),Lists!$E$2))</f>
        <v>Все объекты</v>
      </c>
    </row>
    <row r="605" spans="2:20" x14ac:dyDescent="0.25">
      <c r="B605" s="7">
        <v>45607</v>
      </c>
      <c r="C605" s="1" t="s">
        <v>197</v>
      </c>
      <c r="J605" s="1" t="s">
        <v>44</v>
      </c>
      <c r="K605" s="1" t="s">
        <v>83</v>
      </c>
      <c r="L605" s="1">
        <f>IF(OR(B605=0,B605=""),0,IF(COUNTIFS(Items!$E:$E,J605,Items!$F:$F,K605)+COUNTIFS(Items!$J:$J,J605,Items!$K:$K,K605)+COUNTIFS(Items!$O:$O,J605,Items!$P:$P,K605)=1,0,1))</f>
        <v>0</v>
      </c>
      <c r="M605" s="14">
        <v>52152</v>
      </c>
      <c r="N605" s="14">
        <v>0</v>
      </c>
      <c r="T605" s="10" t="str">
        <f>IF(RepPF!$L$4=Lists!$E$2,Lists!$E$2,IF(RepPF!$L$4&lt;&gt;"",IF($C605=RepPF!$L$4,RepPF!$L$4,0),Lists!$E$2))</f>
        <v>Все объекты</v>
      </c>
    </row>
    <row r="606" spans="2:20" x14ac:dyDescent="0.25">
      <c r="B606" s="7">
        <v>45607</v>
      </c>
      <c r="C606" s="1" t="s">
        <v>196</v>
      </c>
      <c r="J606" s="1" t="s">
        <v>44</v>
      </c>
      <c r="K606" s="1" t="s">
        <v>83</v>
      </c>
      <c r="L606" s="1">
        <f>IF(OR(B606=0,B606=""),0,IF(COUNTIFS(Items!$E:$E,J606,Items!$F:$F,K606)+COUNTIFS(Items!$J:$J,J606,Items!$K:$K,K606)+COUNTIFS(Items!$O:$O,J606,Items!$P:$P,K606)=1,0,1))</f>
        <v>0</v>
      </c>
      <c r="M606" s="14">
        <v>59784</v>
      </c>
      <c r="N606" s="14">
        <v>0</v>
      </c>
      <c r="T606" s="10" t="str">
        <f>IF(RepPF!$L$4=Lists!$E$2,Lists!$E$2,IF(RepPF!$L$4&lt;&gt;"",IF($C606=RepPF!$L$4,RepPF!$L$4,0),Lists!$E$2))</f>
        <v>Все объекты</v>
      </c>
    </row>
    <row r="607" spans="2:20" x14ac:dyDescent="0.25">
      <c r="B607" s="7">
        <v>45608</v>
      </c>
      <c r="C607" s="1" t="s">
        <v>195</v>
      </c>
      <c r="J607" s="1" t="s">
        <v>44</v>
      </c>
      <c r="K607" s="1" t="s">
        <v>87</v>
      </c>
      <c r="L607" s="1">
        <f>IF(OR(B607=0,B607=""),0,IF(COUNTIFS(Items!$E:$E,J607,Items!$F:$F,K607)+COUNTIFS(Items!$J:$J,J607,Items!$K:$K,K607)+COUNTIFS(Items!$O:$O,J607,Items!$P:$P,K607)=1,0,1))</f>
        <v>0</v>
      </c>
      <c r="M607" s="14">
        <v>353845.13999999996</v>
      </c>
      <c r="N607" s="14">
        <v>0</v>
      </c>
      <c r="T607" s="10" t="str">
        <f>IF(RepPF!$L$4=Lists!$E$2,Lists!$E$2,IF(RepPF!$L$4&lt;&gt;"",IF($C607=RepPF!$L$4,RepPF!$L$4,0),Lists!$E$2))</f>
        <v>Все объекты</v>
      </c>
    </row>
    <row r="608" spans="2:20" x14ac:dyDescent="0.25">
      <c r="B608" s="7">
        <v>45609</v>
      </c>
      <c r="C608" s="1" t="s">
        <v>196</v>
      </c>
      <c r="J608" s="1" t="s">
        <v>44</v>
      </c>
      <c r="K608" s="1" t="s">
        <v>75</v>
      </c>
      <c r="L608" s="1">
        <f>IF(OR(B608=0,B608=""),0,IF(COUNTIFS(Items!$E:$E,J608,Items!$F:$F,K608)+COUNTIFS(Items!$J:$J,J608,Items!$K:$K,K608)+COUNTIFS(Items!$O:$O,J608,Items!$P:$P,K608)=1,0,1))</f>
        <v>0</v>
      </c>
      <c r="M608" s="14">
        <v>73039.819999999992</v>
      </c>
      <c r="N608" s="14">
        <v>0</v>
      </c>
      <c r="T608" s="10" t="str">
        <f>IF(RepPF!$L$4=Lists!$E$2,Lists!$E$2,IF(RepPF!$L$4&lt;&gt;"",IF($C608=RepPF!$L$4,RepPF!$L$4,0),Lists!$E$2))</f>
        <v>Все объекты</v>
      </c>
    </row>
    <row r="609" spans="2:20" x14ac:dyDescent="0.25">
      <c r="B609" s="7">
        <v>45609</v>
      </c>
      <c r="C609" s="1" t="s">
        <v>195</v>
      </c>
      <c r="J609" s="1" t="s">
        <v>44</v>
      </c>
      <c r="K609" s="1" t="s">
        <v>87</v>
      </c>
      <c r="L609" s="1">
        <f>IF(OR(B609=0,B609=""),0,IF(COUNTIFS(Items!$E:$E,J609,Items!$F:$F,K609)+COUNTIFS(Items!$J:$J,J609,Items!$K:$K,K609)+COUNTIFS(Items!$O:$O,J609,Items!$P:$P,K609)=1,0,1))</f>
        <v>0</v>
      </c>
      <c r="M609" s="14">
        <v>231463.34</v>
      </c>
      <c r="N609" s="14">
        <v>0</v>
      </c>
      <c r="T609" s="10" t="str">
        <f>IF(RepPF!$L$4=Lists!$E$2,Lists!$E$2,IF(RepPF!$L$4&lt;&gt;"",IF($C609=RepPF!$L$4,RepPF!$L$4,0),Lists!$E$2))</f>
        <v>Все объекты</v>
      </c>
    </row>
    <row r="610" spans="2:20" x14ac:dyDescent="0.25">
      <c r="B610" s="7">
        <v>45609</v>
      </c>
      <c r="C610" s="1" t="s">
        <v>196</v>
      </c>
      <c r="J610" s="1" t="s">
        <v>44</v>
      </c>
      <c r="K610" s="1" t="s">
        <v>69</v>
      </c>
      <c r="L610" s="1">
        <f>IF(OR(B610=0,B610=""),0,IF(COUNTIFS(Items!$E:$E,J610,Items!$F:$F,K610)+COUNTIFS(Items!$J:$J,J610,Items!$K:$K,K610)+COUNTIFS(Items!$O:$O,J610,Items!$P:$P,K610)=1,0,1))</f>
        <v>0</v>
      </c>
      <c r="M610" s="14">
        <v>2869.59</v>
      </c>
      <c r="N610" s="14">
        <v>0</v>
      </c>
      <c r="T610" s="10" t="str">
        <f>IF(RepPF!$L$4=Lists!$E$2,Lists!$E$2,IF(RepPF!$L$4&lt;&gt;"",IF($C610=RepPF!$L$4,RepPF!$L$4,0),Lists!$E$2))</f>
        <v>Все объекты</v>
      </c>
    </row>
    <row r="611" spans="2:20" x14ac:dyDescent="0.25">
      <c r="B611" s="7">
        <v>45609</v>
      </c>
      <c r="C611" s="1" t="s">
        <v>197</v>
      </c>
      <c r="J611" s="1" t="s">
        <v>44</v>
      </c>
      <c r="K611" s="1" t="s">
        <v>69</v>
      </c>
      <c r="L611" s="1">
        <f>IF(OR(B611=0,B611=""),0,IF(COUNTIFS(Items!$E:$E,J611,Items!$F:$F,K611)+COUNTIFS(Items!$J:$J,J611,Items!$K:$K,K611)+COUNTIFS(Items!$O:$O,J611,Items!$P:$P,K611)=1,0,1))</f>
        <v>0</v>
      </c>
      <c r="M611" s="14">
        <v>3289.5299999999997</v>
      </c>
      <c r="N611" s="14">
        <v>0</v>
      </c>
      <c r="T611" s="10" t="str">
        <f>IF(RepPF!$L$4=Lists!$E$2,Lists!$E$2,IF(RepPF!$L$4&lt;&gt;"",IF($C611=RepPF!$L$4,RepPF!$L$4,0),Lists!$E$2))</f>
        <v>Все объекты</v>
      </c>
    </row>
    <row r="612" spans="2:20" x14ac:dyDescent="0.25">
      <c r="B612" s="7">
        <v>45609</v>
      </c>
      <c r="C612" s="1" t="s">
        <v>195</v>
      </c>
      <c r="J612" s="1" t="s">
        <v>44</v>
      </c>
      <c r="K612" s="1" t="s">
        <v>69</v>
      </c>
      <c r="L612" s="1">
        <f>IF(OR(B612=0,B612=""),0,IF(COUNTIFS(Items!$E:$E,J612,Items!$F:$F,K612)+COUNTIFS(Items!$J:$J,J612,Items!$K:$K,K612)+COUNTIFS(Items!$O:$O,J612,Items!$P:$P,K612)=1,0,1))</f>
        <v>0</v>
      </c>
      <c r="M612" s="14">
        <v>2193.02</v>
      </c>
      <c r="N612" s="14">
        <v>0</v>
      </c>
      <c r="T612" s="10" t="str">
        <f>IF(RepPF!$L$4=Lists!$E$2,Lists!$E$2,IF(RepPF!$L$4&lt;&gt;"",IF($C612=RepPF!$L$4,RepPF!$L$4,0),Lists!$E$2))</f>
        <v>Все объекты</v>
      </c>
    </row>
    <row r="613" spans="2:20" x14ac:dyDescent="0.25">
      <c r="B613" s="7">
        <v>45616</v>
      </c>
      <c r="C613" s="1" t="s">
        <v>197</v>
      </c>
      <c r="J613" s="1" t="s">
        <v>44</v>
      </c>
      <c r="K613" s="1" t="s">
        <v>87</v>
      </c>
      <c r="L613" s="1">
        <f>IF(OR(B613=0,B613=""),0,IF(COUNTIFS(Items!$E:$E,J613,Items!$F:$F,K613)+COUNTIFS(Items!$J:$J,J613,Items!$K:$K,K613)+COUNTIFS(Items!$O:$O,J613,Items!$P:$P,K613)=1,0,1))</f>
        <v>0</v>
      </c>
      <c r="M613" s="14">
        <v>416143</v>
      </c>
      <c r="N613" s="14">
        <v>0</v>
      </c>
      <c r="T613" s="10" t="str">
        <f>IF(RepPF!$L$4=Lists!$E$2,Lists!$E$2,IF(RepPF!$L$4&lt;&gt;"",IF($C613=RepPF!$L$4,RepPF!$L$4,0),Lists!$E$2))</f>
        <v>Все объекты</v>
      </c>
    </row>
    <row r="614" spans="2:20" x14ac:dyDescent="0.25">
      <c r="B614" s="7">
        <v>45617</v>
      </c>
      <c r="C614" s="1" t="s">
        <v>195</v>
      </c>
      <c r="J614" s="1" t="s">
        <v>44</v>
      </c>
      <c r="K614" s="1" t="s">
        <v>83</v>
      </c>
      <c r="L614" s="1">
        <f>IF(OR(B614=0,B614=""),0,IF(COUNTIFS(Items!$E:$E,J614,Items!$F:$F,K614)+COUNTIFS(Items!$J:$J,J614,Items!$K:$K,K614)+COUNTIFS(Items!$O:$O,J614,Items!$P:$P,K614)=1,0,1))</f>
        <v>0</v>
      </c>
      <c r="M614" s="14">
        <v>36132.5</v>
      </c>
      <c r="N614" s="14">
        <v>0</v>
      </c>
      <c r="T614" s="10" t="str">
        <f>IF(RepPF!$L$4=Lists!$E$2,Lists!$E$2,IF(RepPF!$L$4&lt;&gt;"",IF($C614=RepPF!$L$4,RepPF!$L$4,0),Lists!$E$2))</f>
        <v>Все объекты</v>
      </c>
    </row>
    <row r="615" spans="2:20" x14ac:dyDescent="0.25">
      <c r="B615" s="7">
        <v>45617</v>
      </c>
      <c r="C615" s="1" t="s">
        <v>195</v>
      </c>
      <c r="J615" s="1" t="s">
        <v>44</v>
      </c>
      <c r="K615" s="1" t="s">
        <v>86</v>
      </c>
      <c r="L615" s="1">
        <f>IF(OR(B615=0,B615=""),0,IF(COUNTIFS(Items!$E:$E,J615,Items!$F:$F,K615)+COUNTIFS(Items!$J:$J,J615,Items!$K:$K,K615)+COUNTIFS(Items!$O:$O,J615,Items!$P:$P,K615)=1,0,1))</f>
        <v>0</v>
      </c>
      <c r="M615" s="14">
        <v>43050</v>
      </c>
      <c r="N615" s="14">
        <v>0</v>
      </c>
      <c r="T615" s="10" t="str">
        <f>IF(RepPF!$L$4=Lists!$E$2,Lists!$E$2,IF(RepPF!$L$4&lt;&gt;"",IF($C615=RepPF!$L$4,RepPF!$L$4,0),Lists!$E$2))</f>
        <v>Все объекты</v>
      </c>
    </row>
    <row r="616" spans="2:20" x14ac:dyDescent="0.25">
      <c r="B616" s="7">
        <v>45621</v>
      </c>
      <c r="C616" s="1" t="s">
        <v>195</v>
      </c>
      <c r="J616" s="1" t="s">
        <v>44</v>
      </c>
      <c r="K616" s="1" t="s">
        <v>72</v>
      </c>
      <c r="L616" s="1">
        <f>IF(OR(B616=0,B616=""),0,IF(COUNTIFS(Items!$E:$E,J616,Items!$F:$F,K616)+COUNTIFS(Items!$J:$J,J616,Items!$K:$K,K616)+COUNTIFS(Items!$O:$O,J616,Items!$P:$P,K616)=1,0,1))</f>
        <v>0</v>
      </c>
      <c r="M616" s="14">
        <v>5114.07</v>
      </c>
      <c r="N616" s="14">
        <v>0</v>
      </c>
      <c r="T616" s="10" t="str">
        <f>IF(RepPF!$L$4=Lists!$E$2,Lists!$E$2,IF(RepPF!$L$4&lt;&gt;"",IF($C616=RepPF!$L$4,RepPF!$L$4,0),Lists!$E$2))</f>
        <v>Все объекты</v>
      </c>
    </row>
    <row r="617" spans="2:20" x14ac:dyDescent="0.25">
      <c r="B617" s="7">
        <v>45621</v>
      </c>
      <c r="C617" s="1" t="s">
        <v>197</v>
      </c>
      <c r="J617" s="1" t="s">
        <v>44</v>
      </c>
      <c r="K617" s="1" t="s">
        <v>66</v>
      </c>
      <c r="L617" s="1">
        <f>IF(OR(B617=0,B617=""),0,IF(COUNTIFS(Items!$E:$E,J617,Items!$F:$F,K617)+COUNTIFS(Items!$J:$J,J617,Items!$K:$K,K617)+COUNTIFS(Items!$O:$O,J617,Items!$P:$P,K617)=1,0,1))</f>
        <v>0</v>
      </c>
      <c r="M617" s="14">
        <v>2989.2</v>
      </c>
      <c r="N617" s="14">
        <v>0</v>
      </c>
      <c r="T617" s="10" t="str">
        <f>IF(RepPF!$L$4=Lists!$E$2,Lists!$E$2,IF(RepPF!$L$4&lt;&gt;"",IF($C617=RepPF!$L$4,RepPF!$L$4,0),Lists!$E$2))</f>
        <v>Все объекты</v>
      </c>
    </row>
    <row r="618" spans="2:20" x14ac:dyDescent="0.25">
      <c r="B618" s="7">
        <v>45622</v>
      </c>
      <c r="C618" s="1" t="s">
        <v>197</v>
      </c>
      <c r="J618" s="1" t="s">
        <v>44</v>
      </c>
      <c r="K618" s="1" t="s">
        <v>80</v>
      </c>
      <c r="L618" s="1">
        <f>IF(OR(B618=0,B618=""),0,IF(COUNTIFS(Items!$E:$E,J618,Items!$F:$F,K618)+COUNTIFS(Items!$J:$J,J618,Items!$K:$K,K618)+COUNTIFS(Items!$O:$O,J618,Items!$P:$P,K618)=1,0,1))</f>
        <v>0</v>
      </c>
      <c r="M618" s="14">
        <v>80503.5</v>
      </c>
      <c r="N618" s="14">
        <v>0</v>
      </c>
      <c r="T618" s="10" t="str">
        <f>IF(RepPF!$L$4=Lists!$E$2,Lists!$E$2,IF(RepPF!$L$4&lt;&gt;"",IF($C618=RepPF!$L$4,RepPF!$L$4,0),Lists!$E$2))</f>
        <v>Все объекты</v>
      </c>
    </row>
    <row r="619" spans="2:20" x14ac:dyDescent="0.25">
      <c r="B619" s="7">
        <v>45622</v>
      </c>
      <c r="C619" s="1" t="s">
        <v>196</v>
      </c>
      <c r="J619" s="1" t="s">
        <v>44</v>
      </c>
      <c r="K619" s="1" t="s">
        <v>69</v>
      </c>
      <c r="L619" s="1">
        <f>IF(OR(B619=0,B619=""),0,IF(COUNTIFS(Items!$E:$E,J619,Items!$F:$F,K619)+COUNTIFS(Items!$J:$J,J619,Items!$K:$K,K619)+COUNTIFS(Items!$O:$O,J619,Items!$P:$P,K619)=1,0,1))</f>
        <v>0</v>
      </c>
      <c r="M619" s="14">
        <v>14065</v>
      </c>
      <c r="N619" s="14">
        <v>0</v>
      </c>
      <c r="T619" s="10" t="str">
        <f>IF(RepPF!$L$4=Lists!$E$2,Lists!$E$2,IF(RepPF!$L$4&lt;&gt;"",IF($C619=RepPF!$L$4,RepPF!$L$4,0),Lists!$E$2))</f>
        <v>Все объекты</v>
      </c>
    </row>
    <row r="620" spans="2:20" x14ac:dyDescent="0.25">
      <c r="B620" s="7">
        <v>45622</v>
      </c>
      <c r="C620" s="1" t="s">
        <v>197</v>
      </c>
      <c r="J620" s="1" t="s">
        <v>44</v>
      </c>
      <c r="K620" s="1" t="s">
        <v>69</v>
      </c>
      <c r="L620" s="1">
        <f>IF(OR(B620=0,B620=""),0,IF(COUNTIFS(Items!$E:$E,J620,Items!$F:$F,K620)+COUNTIFS(Items!$J:$J,J620,Items!$K:$K,K620)+COUNTIFS(Items!$O:$O,J620,Items!$P:$P,K620)=1,0,1))</f>
        <v>0</v>
      </c>
      <c r="M620" s="14">
        <v>17835</v>
      </c>
      <c r="N620" s="14">
        <v>0</v>
      </c>
      <c r="T620" s="10" t="str">
        <f>IF(RepPF!$L$4=Lists!$E$2,Lists!$E$2,IF(RepPF!$L$4&lt;&gt;"",IF($C620=RepPF!$L$4,RepPF!$L$4,0),Lists!$E$2))</f>
        <v>Все объекты</v>
      </c>
    </row>
    <row r="621" spans="2:20" x14ac:dyDescent="0.25">
      <c r="B621" s="7">
        <v>45623</v>
      </c>
      <c r="C621" s="1" t="s">
        <v>196</v>
      </c>
      <c r="J621" s="1" t="s">
        <v>44</v>
      </c>
      <c r="K621" s="1" t="s">
        <v>74</v>
      </c>
      <c r="L621" s="1">
        <f>IF(OR(B621=0,B621=""),0,IF(COUNTIFS(Items!$E:$E,J621,Items!$F:$F,K621)+COUNTIFS(Items!$J:$J,J621,Items!$K:$K,K621)+COUNTIFS(Items!$O:$O,J621,Items!$P:$P,K621)=1,0,1))</f>
        <v>0</v>
      </c>
      <c r="M621" s="14">
        <v>36462.6</v>
      </c>
      <c r="N621" s="14">
        <v>0</v>
      </c>
      <c r="T621" s="10" t="str">
        <f>IF(RepPF!$L$4=Lists!$E$2,Lists!$E$2,IF(RepPF!$L$4&lt;&gt;"",IF($C621=RepPF!$L$4,RepPF!$L$4,0),Lists!$E$2))</f>
        <v>Все объекты</v>
      </c>
    </row>
    <row r="622" spans="2:20" x14ac:dyDescent="0.25">
      <c r="B622" s="7">
        <v>45623</v>
      </c>
      <c r="C622" s="1" t="s">
        <v>195</v>
      </c>
      <c r="J622" s="1" t="s">
        <v>44</v>
      </c>
      <c r="K622" s="1" t="s">
        <v>74</v>
      </c>
      <c r="L622" s="1">
        <f>IF(OR(B622=0,B622=""),0,IF(COUNTIFS(Items!$E:$E,J622,Items!$F:$F,K622)+COUNTIFS(Items!$J:$J,J622,Items!$K:$K,K622)+COUNTIFS(Items!$O:$O,J622,Items!$P:$P,K622)=1,0,1))</f>
        <v>0</v>
      </c>
      <c r="M622" s="14">
        <v>24308.399999999998</v>
      </c>
      <c r="N622" s="14">
        <v>0</v>
      </c>
      <c r="T622" s="10" t="str">
        <f>IF(RepPF!$L$4=Lists!$E$2,Lists!$E$2,IF(RepPF!$L$4&lt;&gt;"",IF($C622=RepPF!$L$4,RepPF!$L$4,0),Lists!$E$2))</f>
        <v>Все объекты</v>
      </c>
    </row>
    <row r="623" spans="2:20" x14ac:dyDescent="0.25">
      <c r="B623" s="7">
        <v>45623</v>
      </c>
      <c r="C623" s="1" t="s">
        <v>198</v>
      </c>
      <c r="J623" s="1" t="s">
        <v>44</v>
      </c>
      <c r="K623" s="1" t="s">
        <v>74</v>
      </c>
      <c r="L623" s="1">
        <f>IF(OR(B623=0,B623=""),0,IF(COUNTIFS(Items!$E:$E,J623,Items!$F:$F,K623)+COUNTIFS(Items!$J:$J,J623,Items!$K:$K,K623)+COUNTIFS(Items!$O:$O,J623,Items!$P:$P,K623)=1,0,1))</f>
        <v>0</v>
      </c>
      <c r="M623" s="14">
        <v>30773.399999999998</v>
      </c>
      <c r="N623" s="14">
        <v>0</v>
      </c>
      <c r="T623" s="10" t="str">
        <f>IF(RepPF!$L$4=Lists!$E$2,Lists!$E$2,IF(RepPF!$L$4&lt;&gt;"",IF($C623=RepPF!$L$4,RepPF!$L$4,0),Lists!$E$2))</f>
        <v>Все объекты</v>
      </c>
    </row>
    <row r="624" spans="2:20" x14ac:dyDescent="0.25">
      <c r="B624" s="7">
        <v>45623</v>
      </c>
      <c r="C624" s="1" t="s">
        <v>199</v>
      </c>
      <c r="J624" s="1" t="s">
        <v>44</v>
      </c>
      <c r="K624" s="1" t="s">
        <v>76</v>
      </c>
      <c r="L624" s="1">
        <f>IF(OR(B624=0,B624=""),0,IF(COUNTIFS(Items!$E:$E,J624,Items!$F:$F,K624)+COUNTIFS(Items!$J:$J,J624,Items!$K:$K,K624)+COUNTIFS(Items!$O:$O,J624,Items!$P:$P,K624)=1,0,1))</f>
        <v>0</v>
      </c>
      <c r="M624" s="14">
        <v>2724.73</v>
      </c>
      <c r="N624" s="14">
        <v>0</v>
      </c>
      <c r="T624" s="10" t="str">
        <f>IF(RepPF!$L$4=Lists!$E$2,Lists!$E$2,IF(RepPF!$L$4&lt;&gt;"",IF($C624=RepPF!$L$4,RepPF!$L$4,0),Lists!$E$2))</f>
        <v>Все объекты</v>
      </c>
    </row>
    <row r="625" spans="2:20" x14ac:dyDescent="0.25">
      <c r="B625" s="7">
        <v>45623</v>
      </c>
      <c r="C625" s="1" t="s">
        <v>200</v>
      </c>
      <c r="J625" s="1" t="s">
        <v>44</v>
      </c>
      <c r="K625" s="1" t="s">
        <v>76</v>
      </c>
      <c r="L625" s="1">
        <f>IF(OR(B625=0,B625=""),0,IF(COUNTIFS(Items!$E:$E,J625,Items!$F:$F,K625)+COUNTIFS(Items!$J:$J,J625,Items!$K:$K,K625)+COUNTIFS(Items!$O:$O,J625,Items!$P:$P,K625)=1,0,1))</f>
        <v>0</v>
      </c>
      <c r="M625" s="14">
        <v>3455.07</v>
      </c>
      <c r="N625" s="14">
        <v>0</v>
      </c>
      <c r="T625" s="10" t="str">
        <f>IF(RepPF!$L$4=Lists!$E$2,Lists!$E$2,IF(RepPF!$L$4&lt;&gt;"",IF($C625=RepPF!$L$4,RepPF!$L$4,0),Lists!$E$2))</f>
        <v>Все объекты</v>
      </c>
    </row>
    <row r="626" spans="2:20" x14ac:dyDescent="0.25">
      <c r="B626" s="7">
        <v>45623</v>
      </c>
      <c r="C626" s="1" t="s">
        <v>201</v>
      </c>
      <c r="J626" s="1" t="s">
        <v>44</v>
      </c>
      <c r="K626" s="1" t="s">
        <v>76</v>
      </c>
      <c r="L626" s="1">
        <f>IF(OR(B626=0,B626=""),0,IF(COUNTIFS(Items!$E:$E,J626,Items!$F:$F,K626)+COUNTIFS(Items!$J:$J,J626,Items!$K:$K,K626)+COUNTIFS(Items!$O:$O,J626,Items!$P:$P,K626)=1,0,1))</f>
        <v>0</v>
      </c>
      <c r="M626" s="14">
        <v>3960.6899999999996</v>
      </c>
      <c r="N626" s="14">
        <v>0</v>
      </c>
      <c r="T626" s="10" t="str">
        <f>IF(RepPF!$L$4=Lists!$E$2,Lists!$E$2,IF(RepPF!$L$4&lt;&gt;"",IF($C626=RepPF!$L$4,RepPF!$L$4,0),Lists!$E$2))</f>
        <v>Все объекты</v>
      </c>
    </row>
    <row r="627" spans="2:20" x14ac:dyDescent="0.25">
      <c r="B627" s="7">
        <v>45623</v>
      </c>
      <c r="C627" s="1" t="s">
        <v>195</v>
      </c>
      <c r="J627" s="1" t="s">
        <v>44</v>
      </c>
      <c r="K627" s="1" t="s">
        <v>76</v>
      </c>
      <c r="L627" s="1">
        <f>IF(OR(B627=0,B627=""),0,IF(COUNTIFS(Items!$E:$E,J627,Items!$F:$F,K627)+COUNTIFS(Items!$J:$J,J627,Items!$K:$K,K627)+COUNTIFS(Items!$O:$O,J627,Items!$P:$P,K627)=1,0,1))</f>
        <v>0</v>
      </c>
      <c r="M627" s="14">
        <v>2640.46</v>
      </c>
      <c r="N627" s="14">
        <v>0</v>
      </c>
      <c r="T627" s="10" t="str">
        <f>IF(RepPF!$L$4=Lists!$E$2,Lists!$E$2,IF(RepPF!$L$4&lt;&gt;"",IF($C627=RepPF!$L$4,RepPF!$L$4,0),Lists!$E$2))</f>
        <v>Все объекты</v>
      </c>
    </row>
    <row r="628" spans="2:20" x14ac:dyDescent="0.25">
      <c r="B628" s="7">
        <v>45623</v>
      </c>
      <c r="C628" s="1" t="s">
        <v>196</v>
      </c>
      <c r="J628" s="1" t="s">
        <v>44</v>
      </c>
      <c r="K628" s="1" t="s">
        <v>66</v>
      </c>
      <c r="L628" s="1">
        <f>IF(OR(B628=0,B628=""),0,IF(COUNTIFS(Items!$E:$E,J628,Items!$F:$F,K628)+COUNTIFS(Items!$J:$J,J628,Items!$K:$K,K628)+COUNTIFS(Items!$O:$O,J628,Items!$P:$P,K628)=1,0,1))</f>
        <v>0</v>
      </c>
      <c r="M628" s="14">
        <v>3808</v>
      </c>
      <c r="N628" s="14">
        <v>0</v>
      </c>
      <c r="T628" s="10" t="str">
        <f>IF(RepPF!$L$4=Lists!$E$2,Lists!$E$2,IF(RepPF!$L$4&lt;&gt;"",IF($C628=RepPF!$L$4,RepPF!$L$4,0),Lists!$E$2))</f>
        <v>Все объекты</v>
      </c>
    </row>
    <row r="629" spans="2:20" x14ac:dyDescent="0.25">
      <c r="B629" s="7">
        <v>45624</v>
      </c>
      <c r="C629" s="1" t="s">
        <v>197</v>
      </c>
      <c r="J629" s="1" t="s">
        <v>44</v>
      </c>
      <c r="K629" s="1" t="s">
        <v>77</v>
      </c>
      <c r="L629" s="1">
        <f>IF(OR(B629=0,B629=""),0,IF(COUNTIFS(Items!$E:$E,J629,Items!$F:$F,K629)+COUNTIFS(Items!$J:$J,J629,Items!$K:$K,K629)+COUNTIFS(Items!$O:$O,J629,Items!$P:$P,K629)=1,0,1))</f>
        <v>0</v>
      </c>
      <c r="M629" s="14">
        <v>43043.75</v>
      </c>
      <c r="N629" s="14">
        <v>0</v>
      </c>
      <c r="T629" s="10" t="str">
        <f>IF(RepPF!$L$4=Lists!$E$2,Lists!$E$2,IF(RepPF!$L$4&lt;&gt;"",IF($C629=RepPF!$L$4,RepPF!$L$4,0),Lists!$E$2))</f>
        <v>Все объекты</v>
      </c>
    </row>
    <row r="630" spans="2:20" x14ac:dyDescent="0.25">
      <c r="B630" s="7">
        <v>45624</v>
      </c>
      <c r="C630" s="1" t="s">
        <v>198</v>
      </c>
      <c r="J630" s="1" t="s">
        <v>44</v>
      </c>
      <c r="K630" s="1" t="s">
        <v>77</v>
      </c>
      <c r="L630" s="1">
        <f>IF(OR(B630=0,B630=""),0,IF(COUNTIFS(Items!$E:$E,J630,Items!$F:$F,K630)+COUNTIFS(Items!$J:$J,J630,Items!$K:$K,K630)+COUNTIFS(Items!$O:$O,J630,Items!$P:$P,K630)=1,0,1))</f>
        <v>0</v>
      </c>
      <c r="M630" s="14">
        <v>54581.25</v>
      </c>
      <c r="N630" s="14">
        <v>0</v>
      </c>
      <c r="T630" s="10" t="str">
        <f>IF(RepPF!$L$4=Lists!$E$2,Lists!$E$2,IF(RepPF!$L$4&lt;&gt;"",IF($C630=RepPF!$L$4,RepPF!$L$4,0),Lists!$E$2))</f>
        <v>Все объекты</v>
      </c>
    </row>
    <row r="631" spans="2:20" x14ac:dyDescent="0.25">
      <c r="B631" s="7">
        <v>45624</v>
      </c>
      <c r="C631" s="1" t="s">
        <v>199</v>
      </c>
      <c r="J631" s="1" t="s">
        <v>44</v>
      </c>
      <c r="K631" s="1" t="s">
        <v>87</v>
      </c>
      <c r="L631" s="1">
        <f>IF(OR(B631=0,B631=""),0,IF(COUNTIFS(Items!$E:$E,J631,Items!$F:$F,K631)+COUNTIFS(Items!$J:$J,J631,Items!$K:$K,K631)+COUNTIFS(Items!$O:$O,J631,Items!$P:$P,K631)=1,0,1))</f>
        <v>0</v>
      </c>
      <c r="M631" s="14">
        <v>7692.9599999999991</v>
      </c>
      <c r="N631" s="14">
        <v>0</v>
      </c>
      <c r="T631" s="10" t="str">
        <f>IF(RepPF!$L$4=Lists!$E$2,Lists!$E$2,IF(RepPF!$L$4&lt;&gt;"",IF($C631=RepPF!$L$4,RepPF!$L$4,0),Lists!$E$2))</f>
        <v>Все объекты</v>
      </c>
    </row>
    <row r="632" spans="2:20" x14ac:dyDescent="0.25">
      <c r="B632" s="7">
        <v>45624</v>
      </c>
      <c r="C632" s="1" t="s">
        <v>200</v>
      </c>
      <c r="J632" s="1" t="s">
        <v>44</v>
      </c>
      <c r="K632" s="1" t="s">
        <v>87</v>
      </c>
      <c r="L632" s="1">
        <f>IF(OR(B632=0,B632=""),0,IF(COUNTIFS(Items!$E:$E,J632,Items!$F:$F,K632)+COUNTIFS(Items!$J:$J,J632,Items!$K:$K,K632)+COUNTIFS(Items!$O:$O,J632,Items!$P:$P,K632)=1,0,1))</f>
        <v>0</v>
      </c>
      <c r="M632" s="14">
        <v>5128.6399999999994</v>
      </c>
      <c r="N632" s="14">
        <v>0</v>
      </c>
      <c r="T632" s="10" t="str">
        <f>IF(RepPF!$L$4=Lists!$E$2,Lists!$E$2,IF(RepPF!$L$4&lt;&gt;"",IF($C632=RepPF!$L$4,RepPF!$L$4,0),Lists!$E$2))</f>
        <v>Все объекты</v>
      </c>
    </row>
    <row r="633" spans="2:20" x14ac:dyDescent="0.25">
      <c r="B633" s="7">
        <v>45624</v>
      </c>
      <c r="C633" s="1" t="s">
        <v>201</v>
      </c>
      <c r="J633" s="1" t="s">
        <v>44</v>
      </c>
      <c r="K633" s="1" t="s">
        <v>87</v>
      </c>
      <c r="L633" s="1">
        <f>IF(OR(B633=0,B633=""),0,IF(COUNTIFS(Items!$E:$E,J633,Items!$F:$F,K633)+COUNTIFS(Items!$J:$J,J633,Items!$K:$K,K633)+COUNTIFS(Items!$O:$O,J633,Items!$P:$P,K633)=1,0,1))</f>
        <v>0</v>
      </c>
      <c r="M633" s="14">
        <v>6492.6399999999994</v>
      </c>
      <c r="N633" s="14">
        <v>0</v>
      </c>
      <c r="T633" s="10" t="str">
        <f>IF(RepPF!$L$4=Lists!$E$2,Lists!$E$2,IF(RepPF!$L$4&lt;&gt;"",IF($C633=RepPF!$L$4,RepPF!$L$4,0),Lists!$E$2))</f>
        <v>Все объекты</v>
      </c>
    </row>
    <row r="634" spans="2:20" x14ac:dyDescent="0.25">
      <c r="B634" s="7">
        <v>45624</v>
      </c>
      <c r="C634" s="1" t="s">
        <v>196</v>
      </c>
      <c r="J634" s="1" t="s">
        <v>44</v>
      </c>
      <c r="K634" s="1" t="s">
        <v>87</v>
      </c>
      <c r="L634" s="1">
        <f>IF(OR(B634=0,B634=""),0,IF(COUNTIFS(Items!$E:$E,J634,Items!$F:$F,K634)+COUNTIFS(Items!$J:$J,J634,Items!$K:$K,K634)+COUNTIFS(Items!$O:$O,J634,Items!$P:$P,K634)=1,0,1))</f>
        <v>0</v>
      </c>
      <c r="M634" s="14">
        <v>5292.32</v>
      </c>
      <c r="N634" s="14">
        <v>0</v>
      </c>
      <c r="T634" s="10" t="str">
        <f>IF(RepPF!$L$4=Lists!$E$2,Lists!$E$2,IF(RepPF!$L$4&lt;&gt;"",IF($C634=RepPF!$L$4,RepPF!$L$4,0),Lists!$E$2))</f>
        <v>Все объекты</v>
      </c>
    </row>
    <row r="635" spans="2:20" x14ac:dyDescent="0.25">
      <c r="B635" s="7">
        <v>45624</v>
      </c>
      <c r="C635" s="1" t="s">
        <v>195</v>
      </c>
      <c r="J635" s="1" t="s">
        <v>44</v>
      </c>
      <c r="K635" s="1" t="s">
        <v>79</v>
      </c>
      <c r="L635" s="1">
        <f>IF(OR(B635=0,B635=""),0,IF(COUNTIFS(Items!$E:$E,J635,Items!$F:$F,K635)+COUNTIFS(Items!$J:$J,J635,Items!$K:$K,K635)+COUNTIFS(Items!$O:$O,J635,Items!$P:$P,K635)=1,0,1))</f>
        <v>0</v>
      </c>
      <c r="M635" s="14">
        <v>228165</v>
      </c>
      <c r="N635" s="14">
        <v>0</v>
      </c>
      <c r="T635" s="10" t="str">
        <f>IF(RepPF!$L$4=Lists!$E$2,Lists!$E$2,IF(RepPF!$L$4&lt;&gt;"",IF($C635=RepPF!$L$4,RepPF!$L$4,0),Lists!$E$2))</f>
        <v>Все объекты</v>
      </c>
    </row>
    <row r="636" spans="2:20" x14ac:dyDescent="0.25">
      <c r="B636" s="7">
        <v>45625</v>
      </c>
      <c r="C636" s="1" t="s">
        <v>198</v>
      </c>
      <c r="J636" s="1" t="s">
        <v>44</v>
      </c>
      <c r="K636" s="1" t="s">
        <v>66</v>
      </c>
      <c r="L636" s="1">
        <f>IF(OR(B636=0,B636=""),0,IF(COUNTIFS(Items!$E:$E,J636,Items!$F:$F,K636)+COUNTIFS(Items!$J:$J,J636,Items!$K:$K,K636)+COUNTIFS(Items!$O:$O,J636,Items!$P:$P,K636)=1,0,1))</f>
        <v>0</v>
      </c>
      <c r="M636" s="14">
        <v>4512</v>
      </c>
      <c r="N636" s="14">
        <v>0</v>
      </c>
      <c r="T636" s="10" t="str">
        <f>IF(RepPF!$L$4=Lists!$E$2,Lists!$E$2,IF(RepPF!$L$4&lt;&gt;"",IF($C636=RepPF!$L$4,RepPF!$L$4,0),Lists!$E$2))</f>
        <v>Все объекты</v>
      </c>
    </row>
    <row r="637" spans="2:20" x14ac:dyDescent="0.25">
      <c r="B637" s="7">
        <v>45627</v>
      </c>
      <c r="C637" s="1" t="s">
        <v>199</v>
      </c>
      <c r="J637" s="1" t="s">
        <v>44</v>
      </c>
      <c r="K637" s="1" t="s">
        <v>92</v>
      </c>
      <c r="L637" s="1">
        <f>IF(OR(B637=0,B637=""),0,IF(COUNTIFS(Items!$E:$E,J637,Items!$F:$F,K637)+COUNTIFS(Items!$J:$J,J637,Items!$K:$K,K637)+COUNTIFS(Items!$O:$O,J637,Items!$P:$P,K637)=1,0,1))</f>
        <v>0</v>
      </c>
      <c r="M637" s="14">
        <v>12909.019999999999</v>
      </c>
      <c r="N637" s="14">
        <v>0</v>
      </c>
      <c r="T637" s="10" t="str">
        <f>IF(RepPF!$L$4=Lists!$E$2,Lists!$E$2,IF(RepPF!$L$4&lt;&gt;"",IF($C637=RepPF!$L$4,RepPF!$L$4,0),Lists!$E$2))</f>
        <v>Все объекты</v>
      </c>
    </row>
    <row r="638" spans="2:20" x14ac:dyDescent="0.25">
      <c r="B638" s="7">
        <v>45627</v>
      </c>
      <c r="C638" s="1" t="s">
        <v>200</v>
      </c>
      <c r="J638" s="1" t="s">
        <v>44</v>
      </c>
      <c r="K638" s="1" t="s">
        <v>92</v>
      </c>
      <c r="L638" s="1">
        <f>IF(OR(B638=0,B638=""),0,IF(COUNTIFS(Items!$E:$E,J638,Items!$F:$F,K638)+COUNTIFS(Items!$J:$J,J638,Items!$K:$K,K638)+COUNTIFS(Items!$O:$O,J638,Items!$P:$P,K638)=1,0,1))</f>
        <v>0</v>
      </c>
      <c r="M638" s="14">
        <v>16342.269999999999</v>
      </c>
      <c r="N638" s="14">
        <v>0</v>
      </c>
      <c r="T638" s="10" t="str">
        <f>IF(RepPF!$L$4=Lists!$E$2,Lists!$E$2,IF(RepPF!$L$4&lt;&gt;"",IF($C638=RepPF!$L$4,RepPF!$L$4,0),Lists!$E$2))</f>
        <v>Все объекты</v>
      </c>
    </row>
    <row r="639" spans="2:20" x14ac:dyDescent="0.25">
      <c r="B639" s="7">
        <v>45627</v>
      </c>
      <c r="C639" s="1" t="s">
        <v>196</v>
      </c>
      <c r="J639" s="1" t="s">
        <v>44</v>
      </c>
      <c r="K639" s="1" t="s">
        <v>92</v>
      </c>
      <c r="L639" s="1">
        <f>IF(OR(B639=0,B639=""),0,IF(COUNTIFS(Items!$E:$E,J639,Items!$F:$F,K639)+COUNTIFS(Items!$J:$J,J639,Items!$K:$K,K639)+COUNTIFS(Items!$O:$O,J639,Items!$P:$P,K639)=1,0,1))</f>
        <v>0</v>
      </c>
      <c r="M639" s="14">
        <v>13321.01</v>
      </c>
      <c r="N639" s="14">
        <v>0</v>
      </c>
      <c r="T639" s="10" t="str">
        <f>IF(RepPF!$L$4=Lists!$E$2,Lists!$E$2,IF(RepPF!$L$4&lt;&gt;"",IF($C639=RepPF!$L$4,RepPF!$L$4,0),Lists!$E$2))</f>
        <v>Все объекты</v>
      </c>
    </row>
    <row r="640" spans="2:20" x14ac:dyDescent="0.25">
      <c r="B640" s="7">
        <v>45628</v>
      </c>
      <c r="C640" s="1" t="s">
        <v>197</v>
      </c>
      <c r="J640" s="1" t="s">
        <v>44</v>
      </c>
      <c r="K640" s="1" t="s">
        <v>77</v>
      </c>
      <c r="L640" s="1">
        <f>IF(OR(B640=0,B640=""),0,IF(COUNTIFS(Items!$E:$E,J640,Items!$F:$F,K640)+COUNTIFS(Items!$J:$J,J640,Items!$K:$K,K640)+COUNTIFS(Items!$O:$O,J640,Items!$P:$P,K640)=1,0,1))</f>
        <v>0</v>
      </c>
      <c r="M640" s="14">
        <v>13038</v>
      </c>
      <c r="N640" s="14">
        <v>0</v>
      </c>
      <c r="T640" s="10" t="str">
        <f>IF(RepPF!$L$4=Lists!$E$2,Lists!$E$2,IF(RepPF!$L$4&lt;&gt;"",IF($C640=RepPF!$L$4,RepPF!$L$4,0),Lists!$E$2))</f>
        <v>Все объекты</v>
      </c>
    </row>
    <row r="641" spans="2:20" x14ac:dyDescent="0.25">
      <c r="B641" s="7">
        <v>45628</v>
      </c>
      <c r="C641" s="1" t="s">
        <v>195</v>
      </c>
      <c r="J641" s="1" t="s">
        <v>44</v>
      </c>
      <c r="K641" s="1" t="s">
        <v>77</v>
      </c>
      <c r="L641" s="1">
        <f>IF(OR(B641=0,B641=""),0,IF(COUNTIFS(Items!$E:$E,J641,Items!$F:$F,K641)+COUNTIFS(Items!$J:$J,J641,Items!$K:$K,K641)+COUNTIFS(Items!$O:$O,J641,Items!$P:$P,K641)=1,0,1))</f>
        <v>0</v>
      </c>
      <c r="M641" s="14">
        <v>14946</v>
      </c>
      <c r="N641" s="14">
        <v>0</v>
      </c>
      <c r="T641" s="10" t="str">
        <f>IF(RepPF!$L$4=Lists!$E$2,Lists!$E$2,IF(RepPF!$L$4&lt;&gt;"",IF($C641=RepPF!$L$4,RepPF!$L$4,0),Lists!$E$2))</f>
        <v>Все объекты</v>
      </c>
    </row>
    <row r="642" spans="2:20" x14ac:dyDescent="0.25">
      <c r="B642" s="7">
        <v>45628</v>
      </c>
      <c r="C642" s="1" t="s">
        <v>197</v>
      </c>
      <c r="J642" s="1" t="s">
        <v>44</v>
      </c>
      <c r="K642" s="1" t="s">
        <v>69</v>
      </c>
      <c r="L642" s="1">
        <f>IF(OR(B642=0,B642=""),0,IF(COUNTIFS(Items!$E:$E,J642,Items!$F:$F,K642)+COUNTIFS(Items!$J:$J,J642,Items!$K:$K,K642)+COUNTIFS(Items!$O:$O,J642,Items!$P:$P,K642)=1,0,1))</f>
        <v>0</v>
      </c>
      <c r="M642" s="14">
        <v>1880</v>
      </c>
      <c r="N642" s="14">
        <v>0</v>
      </c>
      <c r="T642" s="10" t="str">
        <f>IF(RepPF!$L$4=Lists!$E$2,Lists!$E$2,IF(RepPF!$L$4&lt;&gt;"",IF($C642=RepPF!$L$4,RepPF!$L$4,0),Lists!$E$2))</f>
        <v>Все объекты</v>
      </c>
    </row>
    <row r="643" spans="2:20" x14ac:dyDescent="0.25">
      <c r="B643" s="7">
        <v>45629</v>
      </c>
      <c r="C643" s="1" t="s">
        <v>198</v>
      </c>
      <c r="J643" s="1" t="s">
        <v>44</v>
      </c>
      <c r="K643" s="1" t="s">
        <v>79</v>
      </c>
      <c r="L643" s="1">
        <f>IF(OR(B643=0,B643=""),0,IF(COUNTIFS(Items!$E:$E,J643,Items!$F:$F,K643)+COUNTIFS(Items!$J:$J,J643,Items!$K:$K,K643)+COUNTIFS(Items!$O:$O,J643,Items!$P:$P,K643)=1,0,1))</f>
        <v>0</v>
      </c>
      <c r="M643" s="14">
        <v>160828.5</v>
      </c>
      <c r="N643" s="14">
        <v>0</v>
      </c>
      <c r="T643" s="10" t="str">
        <f>IF(RepPF!$L$4=Lists!$E$2,Lists!$E$2,IF(RepPF!$L$4&lt;&gt;"",IF($C643=RepPF!$L$4,RepPF!$L$4,0),Lists!$E$2))</f>
        <v>Все объекты</v>
      </c>
    </row>
    <row r="644" spans="2:20" x14ac:dyDescent="0.25">
      <c r="B644" s="7">
        <v>45629</v>
      </c>
      <c r="C644" s="1" t="s">
        <v>199</v>
      </c>
      <c r="J644" s="1" t="s">
        <v>44</v>
      </c>
      <c r="K644" s="1" t="s">
        <v>86</v>
      </c>
      <c r="L644" s="1">
        <f>IF(OR(B644=0,B644=""),0,IF(COUNTIFS(Items!$E:$E,J644,Items!$F:$F,K644)+COUNTIFS(Items!$J:$J,J644,Items!$K:$K,K644)+COUNTIFS(Items!$O:$O,J644,Items!$P:$P,K644)=1,0,1))</f>
        <v>0</v>
      </c>
      <c r="M644" s="14">
        <v>12933.01</v>
      </c>
      <c r="N644" s="14">
        <v>0</v>
      </c>
      <c r="T644" s="10" t="str">
        <f>IF(RepPF!$L$4=Lists!$E$2,Lists!$E$2,IF(RepPF!$L$4&lt;&gt;"",IF($C644=RepPF!$L$4,RepPF!$L$4,0),Lists!$E$2))</f>
        <v>Все объекты</v>
      </c>
    </row>
    <row r="645" spans="2:20" x14ac:dyDescent="0.25">
      <c r="B645" s="7">
        <v>45629</v>
      </c>
      <c r="C645" s="1" t="s">
        <v>200</v>
      </c>
      <c r="J645" s="1" t="s">
        <v>44</v>
      </c>
      <c r="K645" s="1" t="s">
        <v>86</v>
      </c>
      <c r="L645" s="1">
        <f>IF(OR(B645=0,B645=""),0,IF(COUNTIFS(Items!$E:$E,J645,Items!$F:$F,K645)+COUNTIFS(Items!$J:$J,J645,Items!$K:$K,K645)+COUNTIFS(Items!$O:$O,J645,Items!$P:$P,K645)=1,0,1))</f>
        <v>0</v>
      </c>
      <c r="M645" s="14">
        <v>16399.59</v>
      </c>
      <c r="N645" s="14">
        <v>0</v>
      </c>
      <c r="T645" s="10" t="str">
        <f>IF(RepPF!$L$4=Lists!$E$2,Lists!$E$2,IF(RepPF!$L$4&lt;&gt;"",IF($C645=RepPF!$L$4,RepPF!$L$4,0),Lists!$E$2))</f>
        <v>Все объекты</v>
      </c>
    </row>
    <row r="646" spans="2:20" x14ac:dyDescent="0.25">
      <c r="B646" s="7">
        <v>45629</v>
      </c>
      <c r="C646" s="1" t="s">
        <v>195</v>
      </c>
      <c r="J646" s="1" t="s">
        <v>44</v>
      </c>
      <c r="K646" s="1" t="s">
        <v>86</v>
      </c>
      <c r="L646" s="1">
        <f>IF(OR(B646=0,B646=""),0,IF(COUNTIFS(Items!$E:$E,J646,Items!$F:$F,K646)+COUNTIFS(Items!$J:$J,J646,Items!$K:$K,K646)+COUNTIFS(Items!$O:$O,J646,Items!$P:$P,K646)=1,0,1))</f>
        <v>0</v>
      </c>
      <c r="M646" s="14">
        <v>18799.53</v>
      </c>
      <c r="N646" s="14">
        <v>0</v>
      </c>
      <c r="T646" s="10" t="str">
        <f>IF(RepPF!$L$4=Lists!$E$2,Lists!$E$2,IF(RepPF!$L$4&lt;&gt;"",IF($C646=RepPF!$L$4,RepPF!$L$4,0),Lists!$E$2))</f>
        <v>Все объекты</v>
      </c>
    </row>
    <row r="647" spans="2:20" x14ac:dyDescent="0.25">
      <c r="B647" s="7">
        <v>45629</v>
      </c>
      <c r="C647" s="1" t="s">
        <v>200</v>
      </c>
      <c r="J647" s="1" t="s">
        <v>44</v>
      </c>
      <c r="K647" s="1" t="s">
        <v>72</v>
      </c>
      <c r="L647" s="1">
        <f>IF(OR(B647=0,B647=""),0,IF(COUNTIFS(Items!$E:$E,J647,Items!$F:$F,K647)+COUNTIFS(Items!$J:$J,J647,Items!$K:$K,K647)+COUNTIFS(Items!$O:$O,J647,Items!$P:$P,K647)=1,0,1))</f>
        <v>0</v>
      </c>
      <c r="M647" s="14">
        <v>2867.94</v>
      </c>
      <c r="N647" s="14">
        <v>0</v>
      </c>
      <c r="T647" s="10" t="str">
        <f>IF(RepPF!$L$4=Lists!$E$2,Lists!$E$2,IF(RepPF!$L$4&lt;&gt;"",IF($C647=RepPF!$L$4,RepPF!$L$4,0),Lists!$E$2))</f>
        <v>Все объекты</v>
      </c>
    </row>
    <row r="648" spans="2:20" x14ac:dyDescent="0.25">
      <c r="B648" s="7">
        <v>45629</v>
      </c>
      <c r="C648" s="1" t="s">
        <v>195</v>
      </c>
      <c r="J648" s="1" t="s">
        <v>44</v>
      </c>
      <c r="K648" s="1" t="s">
        <v>65</v>
      </c>
      <c r="L648" s="1">
        <f>IF(OR(B648=0,B648=""),0,IF(COUNTIFS(Items!$E:$E,J648,Items!$F:$F,K648)+COUNTIFS(Items!$J:$J,J648,Items!$K:$K,K648)+COUNTIFS(Items!$O:$O,J648,Items!$P:$P,K648)=1,0,1))</f>
        <v>0</v>
      </c>
      <c r="M648" s="14">
        <v>2380</v>
      </c>
      <c r="N648" s="14">
        <v>0</v>
      </c>
      <c r="T648" s="10" t="str">
        <f>IF(RepPF!$L$4=Lists!$E$2,Lists!$E$2,IF(RepPF!$L$4&lt;&gt;"",IF($C648=RepPF!$L$4,RepPF!$L$4,0),Lists!$E$2))</f>
        <v>Все объекты</v>
      </c>
    </row>
    <row r="649" spans="2:20" x14ac:dyDescent="0.25">
      <c r="B649" s="7">
        <v>45630</v>
      </c>
      <c r="C649" s="1" t="s">
        <v>196</v>
      </c>
      <c r="J649" s="1" t="s">
        <v>44</v>
      </c>
      <c r="K649" s="1" t="s">
        <v>77</v>
      </c>
      <c r="L649" s="1">
        <f>IF(OR(B649=0,B649=""),0,IF(COUNTIFS(Items!$E:$E,J649,Items!$F:$F,K649)+COUNTIFS(Items!$J:$J,J649,Items!$K:$K,K649)+COUNTIFS(Items!$O:$O,J649,Items!$P:$P,K649)=1,0,1))</f>
        <v>0</v>
      </c>
      <c r="M649" s="14">
        <v>7212.92</v>
      </c>
      <c r="N649" s="14">
        <v>0</v>
      </c>
      <c r="T649" s="10" t="str">
        <f>IF(RepPF!$L$4=Lists!$E$2,Lists!$E$2,IF(RepPF!$L$4&lt;&gt;"",IF($C649=RepPF!$L$4,RepPF!$L$4,0),Lists!$E$2))</f>
        <v>Все объекты</v>
      </c>
    </row>
    <row r="650" spans="2:20" x14ac:dyDescent="0.25">
      <c r="B650" s="7">
        <v>45630</v>
      </c>
      <c r="C650" s="1" t="s">
        <v>197</v>
      </c>
      <c r="J650" s="1" t="s">
        <v>44</v>
      </c>
      <c r="K650" s="1" t="s">
        <v>77</v>
      </c>
      <c r="L650" s="1">
        <f>IF(OR(B650=0,B650=""),0,IF(COUNTIFS(Items!$E:$E,J650,Items!$F:$F,K650)+COUNTIFS(Items!$J:$J,J650,Items!$K:$K,K650)+COUNTIFS(Items!$O:$O,J650,Items!$P:$P,K650)=1,0,1))</f>
        <v>0</v>
      </c>
      <c r="M650" s="14">
        <v>9146.2800000000007</v>
      </c>
      <c r="N650" s="14">
        <v>0</v>
      </c>
      <c r="T650" s="10" t="str">
        <f>IF(RepPF!$L$4=Lists!$E$2,Lists!$E$2,IF(RepPF!$L$4&lt;&gt;"",IF($C650=RepPF!$L$4,RepPF!$L$4,0),Lists!$E$2))</f>
        <v>Все объекты</v>
      </c>
    </row>
    <row r="651" spans="2:20" x14ac:dyDescent="0.25">
      <c r="B651" s="7">
        <v>45630</v>
      </c>
      <c r="C651" s="1" t="s">
        <v>198</v>
      </c>
      <c r="J651" s="1" t="s">
        <v>44</v>
      </c>
      <c r="K651" s="1" t="s">
        <v>77</v>
      </c>
      <c r="L651" s="1">
        <f>IF(OR(B651=0,B651=""),0,IF(COUNTIFS(Items!$E:$E,J651,Items!$F:$F,K651)+COUNTIFS(Items!$J:$J,J651,Items!$K:$K,K651)+COUNTIFS(Items!$O:$O,J651,Items!$P:$P,K651)=1,0,1))</f>
        <v>0</v>
      </c>
      <c r="M651" s="14">
        <v>10484.76</v>
      </c>
      <c r="N651" s="14">
        <v>0</v>
      </c>
      <c r="T651" s="10" t="str">
        <f>IF(RepPF!$L$4=Lists!$E$2,Lists!$E$2,IF(RepPF!$L$4&lt;&gt;"",IF($C651=RepPF!$L$4,RepPF!$L$4,0),Lists!$E$2))</f>
        <v>Все объекты</v>
      </c>
    </row>
    <row r="652" spans="2:20" x14ac:dyDescent="0.25">
      <c r="B652" s="7">
        <v>45630</v>
      </c>
      <c r="C652" s="1" t="s">
        <v>196</v>
      </c>
      <c r="J652" s="1" t="s">
        <v>44</v>
      </c>
      <c r="K652" s="1" t="s">
        <v>77</v>
      </c>
      <c r="L652" s="1">
        <f>IF(OR(B652=0,B652=""),0,IF(COUNTIFS(Items!$E:$E,J652,Items!$F:$F,K652)+COUNTIFS(Items!$J:$J,J652,Items!$K:$K,K652)+COUNTIFS(Items!$O:$O,J652,Items!$P:$P,K652)=1,0,1))</f>
        <v>0</v>
      </c>
      <c r="M652" s="14">
        <v>6989.8399999999992</v>
      </c>
      <c r="N652" s="14">
        <v>0</v>
      </c>
      <c r="T652" s="10" t="str">
        <f>IF(RepPF!$L$4=Lists!$E$2,Lists!$E$2,IF(RepPF!$L$4&lt;&gt;"",IF($C652=RepPF!$L$4,RepPF!$L$4,0),Lists!$E$2))</f>
        <v>Все объекты</v>
      </c>
    </row>
    <row r="653" spans="2:20" x14ac:dyDescent="0.25">
      <c r="B653" s="7">
        <v>45630</v>
      </c>
      <c r="C653" s="1" t="s">
        <v>196</v>
      </c>
      <c r="J653" s="1" t="s">
        <v>44</v>
      </c>
      <c r="K653" s="1" t="s">
        <v>66</v>
      </c>
      <c r="L653" s="1">
        <f>IF(OR(B653=0,B653=""),0,IF(COUNTIFS(Items!$E:$E,J653,Items!$F:$F,K653)+COUNTIFS(Items!$J:$J,J653,Items!$K:$K,K653)+COUNTIFS(Items!$O:$O,J653,Items!$P:$P,K653)=1,0,1))</f>
        <v>0</v>
      </c>
      <c r="M653" s="14">
        <v>8330</v>
      </c>
      <c r="N653" s="14">
        <v>0</v>
      </c>
      <c r="T653" s="10" t="str">
        <f>IF(RepPF!$L$4=Lists!$E$2,Lists!$E$2,IF(RepPF!$L$4&lt;&gt;"",IF($C653=RepPF!$L$4,RepPF!$L$4,0),Lists!$E$2))</f>
        <v>Все объекты</v>
      </c>
    </row>
    <row r="654" spans="2:20" x14ac:dyDescent="0.25">
      <c r="B654" s="7">
        <v>45630</v>
      </c>
      <c r="C654" s="1" t="s">
        <v>197</v>
      </c>
      <c r="J654" s="1" t="s">
        <v>44</v>
      </c>
      <c r="K654" s="1" t="s">
        <v>77</v>
      </c>
      <c r="L654" s="1">
        <f>IF(OR(B654=0,B654=""),0,IF(COUNTIFS(Items!$E:$E,J654,Items!$F:$F,K654)+COUNTIFS(Items!$J:$J,J654,Items!$K:$K,K654)+COUNTIFS(Items!$O:$O,J654,Items!$P:$P,K654)=1,0,1))</f>
        <v>0</v>
      </c>
      <c r="M654" s="14">
        <v>69465.58</v>
      </c>
      <c r="N654" s="14">
        <v>0</v>
      </c>
      <c r="T654" s="10" t="str">
        <f>IF(RepPF!$L$4=Lists!$E$2,Lists!$E$2,IF(RepPF!$L$4&lt;&gt;"",IF($C654=RepPF!$L$4,RepPF!$L$4,0),Lists!$E$2))</f>
        <v>Все объекты</v>
      </c>
    </row>
    <row r="655" spans="2:20" x14ac:dyDescent="0.25">
      <c r="B655" s="7">
        <v>45630</v>
      </c>
      <c r="C655" s="1" t="s">
        <v>196</v>
      </c>
      <c r="J655" s="1" t="s">
        <v>44</v>
      </c>
      <c r="K655" s="1" t="s">
        <v>77</v>
      </c>
      <c r="L655" s="1">
        <f>IF(OR(B655=0,B655=""),0,IF(COUNTIFS(Items!$E:$E,J655,Items!$F:$F,K655)+COUNTIFS(Items!$J:$J,J655,Items!$K:$K,K655)+COUNTIFS(Items!$O:$O,J655,Items!$P:$P,K655)=1,0,1))</f>
        <v>0</v>
      </c>
      <c r="M655" s="14">
        <v>284181.65999999997</v>
      </c>
      <c r="N655" s="14">
        <v>0</v>
      </c>
      <c r="T655" s="10" t="str">
        <f>IF(RepPF!$L$4=Lists!$E$2,Lists!$E$2,IF(RepPF!$L$4&lt;&gt;"",IF($C655=RepPF!$L$4,RepPF!$L$4,0),Lists!$E$2))</f>
        <v>Все объекты</v>
      </c>
    </row>
    <row r="656" spans="2:20" x14ac:dyDescent="0.25">
      <c r="B656" s="7">
        <v>45630</v>
      </c>
      <c r="C656" s="1" t="s">
        <v>196</v>
      </c>
      <c r="J656" s="1" t="s">
        <v>44</v>
      </c>
      <c r="K656" s="1" t="s">
        <v>69</v>
      </c>
      <c r="L656" s="1">
        <f>IF(OR(B656=0,B656=""),0,IF(COUNTIFS(Items!$E:$E,J656,Items!$F:$F,K656)+COUNTIFS(Items!$J:$J,J656,Items!$K:$K,K656)+COUNTIFS(Items!$O:$O,J656,Items!$P:$P,K656)=1,0,1))</f>
        <v>0</v>
      </c>
      <c r="M656" s="14">
        <v>62040</v>
      </c>
      <c r="N656" s="14">
        <v>0</v>
      </c>
      <c r="T656" s="10" t="str">
        <f>IF(RepPF!$L$4=Lists!$E$2,Lists!$E$2,IF(RepPF!$L$4&lt;&gt;"",IF($C656=RepPF!$L$4,RepPF!$L$4,0),Lists!$E$2))</f>
        <v>Все объекты</v>
      </c>
    </row>
    <row r="657" spans="2:20" x14ac:dyDescent="0.25">
      <c r="B657" s="7">
        <v>45630</v>
      </c>
      <c r="C657" s="1" t="s">
        <v>196</v>
      </c>
      <c r="J657" s="1" t="s">
        <v>44</v>
      </c>
      <c r="K657" s="1" t="s">
        <v>66</v>
      </c>
      <c r="L657" s="1">
        <f>IF(OR(B657=0,B657=""),0,IF(COUNTIFS(Items!$E:$E,J657,Items!$F:$F,K657)+COUNTIFS(Items!$J:$J,J657,Items!$K:$K,K657)+COUNTIFS(Items!$O:$O,J657,Items!$P:$P,K657)=1,0,1))</f>
        <v>0</v>
      </c>
      <c r="M657" s="14">
        <v>2711.8999999999996</v>
      </c>
      <c r="N657" s="14">
        <v>0</v>
      </c>
      <c r="T657" s="10" t="str">
        <f>IF(RepPF!$L$4=Lists!$E$2,Lists!$E$2,IF(RepPF!$L$4&lt;&gt;"",IF($C657=RepPF!$L$4,RepPF!$L$4,0),Lists!$E$2))</f>
        <v>Все объекты</v>
      </c>
    </row>
    <row r="658" spans="2:20" x14ac:dyDescent="0.25">
      <c r="B658" s="7">
        <v>45630</v>
      </c>
      <c r="C658" s="1" t="s">
        <v>196</v>
      </c>
      <c r="J658" s="1" t="s">
        <v>44</v>
      </c>
      <c r="K658" s="1" t="s">
        <v>66</v>
      </c>
      <c r="L658" s="1">
        <f>IF(OR(B658=0,B658=""),0,IF(COUNTIFS(Items!$E:$E,J658,Items!$F:$F,K658)+COUNTIFS(Items!$J:$J,J658,Items!$K:$K,K658)+COUNTIFS(Items!$O:$O,J658,Items!$P:$P,K658)=1,0,1))</f>
        <v>0</v>
      </c>
      <c r="M658" s="14">
        <v>1773.1</v>
      </c>
      <c r="N658" s="14">
        <v>0</v>
      </c>
      <c r="T658" s="10" t="str">
        <f>IF(RepPF!$L$4=Lists!$E$2,Lists!$E$2,IF(RepPF!$L$4&lt;&gt;"",IF($C658=RepPF!$L$4,RepPF!$L$4,0),Lists!$E$2))</f>
        <v>Все объекты</v>
      </c>
    </row>
    <row r="659" spans="2:20" x14ac:dyDescent="0.25">
      <c r="B659" s="7">
        <v>45631</v>
      </c>
      <c r="C659" s="1" t="s">
        <v>196</v>
      </c>
      <c r="J659" s="1" t="s">
        <v>44</v>
      </c>
      <c r="K659" s="1" t="s">
        <v>69</v>
      </c>
      <c r="L659" s="1">
        <f>IF(OR(B659=0,B659=""),0,IF(COUNTIFS(Items!$E:$E,J659,Items!$F:$F,K659)+COUNTIFS(Items!$J:$J,J659,Items!$K:$K,K659)+COUNTIFS(Items!$O:$O,J659,Items!$P:$P,K659)=1,0,1))</f>
        <v>0</v>
      </c>
      <c r="M659" s="14">
        <v>19400</v>
      </c>
      <c r="N659" s="14">
        <v>0</v>
      </c>
      <c r="T659" s="10" t="str">
        <f>IF(RepPF!$L$4=Lists!$E$2,Lists!$E$2,IF(RepPF!$L$4&lt;&gt;"",IF($C659=RepPF!$L$4,RepPF!$L$4,0),Lists!$E$2))</f>
        <v>Все объекты</v>
      </c>
    </row>
    <row r="660" spans="2:20" x14ac:dyDescent="0.25">
      <c r="B660" s="7">
        <v>45631</v>
      </c>
      <c r="C660" s="1" t="s">
        <v>196</v>
      </c>
      <c r="J660" s="1" t="s">
        <v>44</v>
      </c>
      <c r="K660" s="1" t="s">
        <v>66</v>
      </c>
      <c r="L660" s="1">
        <f>IF(OR(B660=0,B660=""),0,IF(COUNTIFS(Items!$E:$E,J660,Items!$F:$F,K660)+COUNTIFS(Items!$J:$J,J660,Items!$K:$K,K660)+COUNTIFS(Items!$O:$O,J660,Items!$P:$P,K660)=1,0,1))</f>
        <v>0</v>
      </c>
      <c r="M660" s="14">
        <v>1476</v>
      </c>
      <c r="N660" s="14">
        <v>0</v>
      </c>
      <c r="T660" s="10" t="str">
        <f>IF(RepPF!$L$4=Lists!$E$2,Lists!$E$2,IF(RepPF!$L$4&lt;&gt;"",IF($C660=RepPF!$L$4,RepPF!$L$4,0),Lists!$E$2))</f>
        <v>Все объекты</v>
      </c>
    </row>
    <row r="661" spans="2:20" x14ac:dyDescent="0.25">
      <c r="B661" s="7">
        <v>45632</v>
      </c>
      <c r="C661" s="1" t="s">
        <v>197</v>
      </c>
      <c r="J661" s="1" t="s">
        <v>44</v>
      </c>
      <c r="K661" s="1" t="s">
        <v>72</v>
      </c>
      <c r="L661" s="1">
        <f>IF(OR(B661=0,B661=""),0,IF(COUNTIFS(Items!$E:$E,J661,Items!$F:$F,K661)+COUNTIFS(Items!$J:$J,J661,Items!$K:$K,K661)+COUNTIFS(Items!$O:$O,J661,Items!$P:$P,K661)=1,0,1))</f>
        <v>0</v>
      </c>
      <c r="M661" s="14">
        <v>500.54999999999995</v>
      </c>
      <c r="N661" s="14">
        <v>0</v>
      </c>
      <c r="T661" s="10" t="str">
        <f>IF(RepPF!$L$4=Lists!$E$2,Lists!$E$2,IF(RepPF!$L$4&lt;&gt;"",IF($C661=RepPF!$L$4,RepPF!$L$4,0),Lists!$E$2))</f>
        <v>Все объекты</v>
      </c>
    </row>
    <row r="662" spans="2:20" x14ac:dyDescent="0.25">
      <c r="B662" s="7">
        <v>45633</v>
      </c>
      <c r="C662" s="1" t="s">
        <v>196</v>
      </c>
      <c r="J662" s="1" t="s">
        <v>44</v>
      </c>
      <c r="K662" s="1" t="s">
        <v>80</v>
      </c>
      <c r="L662" s="1">
        <f>IF(OR(B662=0,B662=""),0,IF(COUNTIFS(Items!$E:$E,J662,Items!$F:$F,K662)+COUNTIFS(Items!$J:$J,J662,Items!$K:$K,K662)+COUNTIFS(Items!$O:$O,J662,Items!$P:$P,K662)=1,0,1))</f>
        <v>0</v>
      </c>
      <c r="M662" s="14">
        <v>258880.69999999998</v>
      </c>
      <c r="N662" s="14">
        <v>0</v>
      </c>
      <c r="T662" s="10" t="str">
        <f>IF(RepPF!$L$4=Lists!$E$2,Lists!$E$2,IF(RepPF!$L$4&lt;&gt;"",IF($C662=RepPF!$L$4,RepPF!$L$4,0),Lists!$E$2))</f>
        <v>Все объекты</v>
      </c>
    </row>
    <row r="663" spans="2:20" x14ac:dyDescent="0.25">
      <c r="B663" s="7">
        <v>45634</v>
      </c>
      <c r="C663" s="1" t="s">
        <v>195</v>
      </c>
      <c r="J663" s="1" t="s">
        <v>44</v>
      </c>
      <c r="K663" s="1" t="s">
        <v>66</v>
      </c>
      <c r="L663" s="1">
        <f>IF(OR(B663=0,B663=""),0,IF(COUNTIFS(Items!$E:$E,J663,Items!$F:$F,K663)+COUNTIFS(Items!$J:$J,J663,Items!$K:$K,K663)+COUNTIFS(Items!$O:$O,J663,Items!$P:$P,K663)=1,0,1))</f>
        <v>0</v>
      </c>
      <c r="M663" s="14">
        <v>3822.875</v>
      </c>
      <c r="N663" s="14">
        <v>0</v>
      </c>
      <c r="T663" s="10" t="str">
        <f>IF(RepPF!$L$4=Lists!$E$2,Lists!$E$2,IF(RepPF!$L$4&lt;&gt;"",IF($C663=RepPF!$L$4,RepPF!$L$4,0),Lists!$E$2))</f>
        <v>Все объекты</v>
      </c>
    </row>
    <row r="664" spans="2:20" x14ac:dyDescent="0.25">
      <c r="B664" s="7">
        <v>45635</v>
      </c>
      <c r="C664" s="1" t="s">
        <v>196</v>
      </c>
      <c r="J664" s="1" t="s">
        <v>44</v>
      </c>
      <c r="K664" s="1" t="s">
        <v>77</v>
      </c>
      <c r="L664" s="1">
        <f>IF(OR(B664=0,B664=""),0,IF(COUNTIFS(Items!$E:$E,J664,Items!$F:$F,K664)+COUNTIFS(Items!$J:$J,J664,Items!$K:$K,K664)+COUNTIFS(Items!$O:$O,J664,Items!$P:$P,K664)=1,0,1))</f>
        <v>0</v>
      </c>
      <c r="M664" s="14">
        <v>7861.8499999999995</v>
      </c>
      <c r="N664" s="14">
        <v>0</v>
      </c>
      <c r="T664" s="10" t="str">
        <f>IF(RepPF!$L$4=Lists!$E$2,Lists!$E$2,IF(RepPF!$L$4&lt;&gt;"",IF($C664=RepPF!$L$4,RepPF!$L$4,0),Lists!$E$2))</f>
        <v>Все объекты</v>
      </c>
    </row>
    <row r="665" spans="2:20" x14ac:dyDescent="0.25">
      <c r="B665" s="7">
        <v>45635</v>
      </c>
      <c r="C665" s="1" t="s">
        <v>196</v>
      </c>
      <c r="J665" s="1" t="s">
        <v>44</v>
      </c>
      <c r="K665" s="1" t="s">
        <v>77</v>
      </c>
      <c r="L665" s="1">
        <f>IF(OR(B665=0,B665=""),0,IF(COUNTIFS(Items!$E:$E,J665,Items!$F:$F,K665)+COUNTIFS(Items!$J:$J,J665,Items!$K:$K,K665)+COUNTIFS(Items!$O:$O,J665,Items!$P:$P,K665)=1,0,1))</f>
        <v>0</v>
      </c>
      <c r="M665" s="14">
        <v>9969.15</v>
      </c>
      <c r="N665" s="14">
        <v>0</v>
      </c>
      <c r="T665" s="10" t="str">
        <f>IF(RepPF!$L$4=Lists!$E$2,Lists!$E$2,IF(RepPF!$L$4&lt;&gt;"",IF($C665=RepPF!$L$4,RepPF!$L$4,0),Lists!$E$2))</f>
        <v>Все объекты</v>
      </c>
    </row>
    <row r="666" spans="2:20" x14ac:dyDescent="0.25">
      <c r="B666" s="7">
        <v>45636</v>
      </c>
      <c r="C666" s="1" t="s">
        <v>197</v>
      </c>
      <c r="J666" s="1" t="s">
        <v>44</v>
      </c>
      <c r="K666" s="1" t="s">
        <v>83</v>
      </c>
      <c r="L666" s="1">
        <f>IF(OR(B666=0,B666=""),0,IF(COUNTIFS(Items!$E:$E,J666,Items!$F:$F,K666)+COUNTIFS(Items!$J:$J,J666,Items!$K:$K,K666)+COUNTIFS(Items!$O:$O,J666,Items!$P:$P,K666)=1,0,1))</f>
        <v>0</v>
      </c>
      <c r="M666" s="14">
        <v>119427</v>
      </c>
      <c r="N666" s="14">
        <v>0</v>
      </c>
      <c r="T666" s="10" t="str">
        <f>IF(RepPF!$L$4=Lists!$E$2,Lists!$E$2,IF(RepPF!$L$4&lt;&gt;"",IF($C666=RepPF!$L$4,RepPF!$L$4,0),Lists!$E$2))</f>
        <v>Все объекты</v>
      </c>
    </row>
    <row r="667" spans="2:20" x14ac:dyDescent="0.25">
      <c r="B667" s="7">
        <v>45636</v>
      </c>
      <c r="C667" s="1" t="s">
        <v>198</v>
      </c>
      <c r="J667" s="1" t="s">
        <v>44</v>
      </c>
      <c r="K667" s="1" t="s">
        <v>83</v>
      </c>
      <c r="L667" s="1">
        <f>IF(OR(B667=0,B667=""),0,IF(COUNTIFS(Items!$E:$E,J667,Items!$F:$F,K667)+COUNTIFS(Items!$J:$J,J667,Items!$K:$K,K667)+COUNTIFS(Items!$O:$O,J667,Items!$P:$P,K667)=1,0,1))</f>
        <v>0</v>
      </c>
      <c r="M667" s="14">
        <v>79618</v>
      </c>
      <c r="N667" s="14">
        <v>0</v>
      </c>
      <c r="T667" s="10" t="str">
        <f>IF(RepPF!$L$4=Lists!$E$2,Lists!$E$2,IF(RepPF!$L$4&lt;&gt;"",IF($C667=RepPF!$L$4,RepPF!$L$4,0),Lists!$E$2))</f>
        <v>Все объекты</v>
      </c>
    </row>
    <row r="668" spans="2:20" x14ac:dyDescent="0.25">
      <c r="B668" s="7">
        <v>45636</v>
      </c>
      <c r="C668" s="1" t="s">
        <v>199</v>
      </c>
      <c r="J668" s="1" t="s">
        <v>44</v>
      </c>
      <c r="K668" s="1" t="s">
        <v>86</v>
      </c>
      <c r="L668" s="1">
        <f>IF(OR(B668=0,B668=""),0,IF(COUNTIFS(Items!$E:$E,J668,Items!$F:$F,K668)+COUNTIFS(Items!$J:$J,J668,Items!$K:$K,K668)+COUNTIFS(Items!$O:$O,J668,Items!$P:$P,K668)=1,0,1))</f>
        <v>0</v>
      </c>
      <c r="M668" s="14">
        <v>3867.5</v>
      </c>
      <c r="N668" s="14">
        <v>0</v>
      </c>
      <c r="T668" s="10" t="str">
        <f>IF(RepPF!$L$4=Lists!$E$2,Lists!$E$2,IF(RepPF!$L$4&lt;&gt;"",IF($C668=RepPF!$L$4,RepPF!$L$4,0),Lists!$E$2))</f>
        <v>Все объекты</v>
      </c>
    </row>
    <row r="669" spans="2:20" x14ac:dyDescent="0.25">
      <c r="B669" s="7">
        <v>45636</v>
      </c>
      <c r="C669" s="1" t="s">
        <v>200</v>
      </c>
      <c r="J669" s="1" t="s">
        <v>44</v>
      </c>
      <c r="K669" s="1" t="s">
        <v>86</v>
      </c>
      <c r="L669" s="1">
        <f>IF(OR(B669=0,B669=""),0,IF(COUNTIFS(Items!$E:$E,J669,Items!$F:$F,K669)+COUNTIFS(Items!$J:$J,J669,Items!$K:$K,K669)+COUNTIFS(Items!$O:$O,J669,Items!$P:$P,K669)=1,0,1))</f>
        <v>0</v>
      </c>
      <c r="M669" s="14">
        <v>3152.5</v>
      </c>
      <c r="N669" s="14">
        <v>0</v>
      </c>
      <c r="T669" s="10" t="str">
        <f>IF(RepPF!$L$4=Lists!$E$2,Lists!$E$2,IF(RepPF!$L$4&lt;&gt;"",IF($C669=RepPF!$L$4,RepPF!$L$4,0),Lists!$E$2))</f>
        <v>Все объекты</v>
      </c>
    </row>
    <row r="670" spans="2:20" x14ac:dyDescent="0.25">
      <c r="B670" s="7">
        <v>45636</v>
      </c>
      <c r="C670" s="1" t="s">
        <v>201</v>
      </c>
      <c r="J670" s="1" t="s">
        <v>44</v>
      </c>
      <c r="K670" s="1" t="s">
        <v>86</v>
      </c>
      <c r="L670" s="1">
        <f>IF(OR(B670=0,B670=""),0,IF(COUNTIFS(Items!$E:$E,J670,Items!$F:$F,K670)+COUNTIFS(Items!$J:$J,J670,Items!$K:$K,K670)+COUNTIFS(Items!$O:$O,J670,Items!$P:$P,K670)=1,0,1))</f>
        <v>0</v>
      </c>
      <c r="M670" s="14">
        <v>3997.5</v>
      </c>
      <c r="N670" s="14">
        <v>0</v>
      </c>
      <c r="T670" s="10" t="str">
        <f>IF(RepPF!$L$4=Lists!$E$2,Lists!$E$2,IF(RepPF!$L$4&lt;&gt;"",IF($C670=RepPF!$L$4,RepPF!$L$4,0),Lists!$E$2))</f>
        <v>Все объекты</v>
      </c>
    </row>
    <row r="671" spans="2:20" x14ac:dyDescent="0.25">
      <c r="B671" s="7">
        <v>45636</v>
      </c>
      <c r="C671" s="1" t="s">
        <v>196</v>
      </c>
      <c r="J671" s="1" t="s">
        <v>44</v>
      </c>
      <c r="K671" s="1" t="s">
        <v>86</v>
      </c>
      <c r="L671" s="1">
        <f>IF(OR(B671=0,B671=""),0,IF(COUNTIFS(Items!$E:$E,J671,Items!$F:$F,K671)+COUNTIFS(Items!$J:$J,J671,Items!$K:$K,K671)+COUNTIFS(Items!$O:$O,J671,Items!$P:$P,K671)=1,0,1))</f>
        <v>0</v>
      </c>
      <c r="M671" s="14">
        <v>4582.5</v>
      </c>
      <c r="N671" s="14">
        <v>0</v>
      </c>
      <c r="T671" s="10" t="str">
        <f>IF(RepPF!$L$4=Lists!$E$2,Lists!$E$2,IF(RepPF!$L$4&lt;&gt;"",IF($C671=RepPF!$L$4,RepPF!$L$4,0),Lists!$E$2))</f>
        <v>Все объекты</v>
      </c>
    </row>
    <row r="672" spans="2:20" x14ac:dyDescent="0.25">
      <c r="B672" s="7">
        <v>45636</v>
      </c>
      <c r="C672" s="1" t="s">
        <v>196</v>
      </c>
      <c r="J672" s="1" t="s">
        <v>44</v>
      </c>
      <c r="K672" s="1" t="s">
        <v>88</v>
      </c>
      <c r="L672" s="1">
        <f>IF(OR(B672=0,B672=""),0,IF(COUNTIFS(Items!$E:$E,J672,Items!$F:$F,K672)+COUNTIFS(Items!$J:$J,J672,Items!$K:$K,K672)+COUNTIFS(Items!$O:$O,J672,Items!$P:$P,K672)=1,0,1))</f>
        <v>0</v>
      </c>
      <c r="M672" s="14">
        <v>17108</v>
      </c>
      <c r="N672" s="14">
        <v>0</v>
      </c>
      <c r="T672" s="10" t="str">
        <f>IF(RepPF!$L$4=Lists!$E$2,Lists!$E$2,IF(RepPF!$L$4&lt;&gt;"",IF($C672=RepPF!$L$4,RepPF!$L$4,0),Lists!$E$2))</f>
        <v>Все объекты</v>
      </c>
    </row>
    <row r="673" spans="2:20" x14ac:dyDescent="0.25">
      <c r="B673" s="7">
        <v>45636</v>
      </c>
      <c r="C673" s="1" t="s">
        <v>196</v>
      </c>
      <c r="J673" s="1" t="s">
        <v>44</v>
      </c>
      <c r="K673" s="1" t="s">
        <v>76</v>
      </c>
      <c r="L673" s="1">
        <f>IF(OR(B673=0,B673=""),0,IF(COUNTIFS(Items!$E:$E,J673,Items!$F:$F,K673)+COUNTIFS(Items!$J:$J,J673,Items!$K:$K,K673)+COUNTIFS(Items!$O:$O,J673,Items!$P:$P,K673)=1,0,1))</f>
        <v>0</v>
      </c>
      <c r="M673" s="14">
        <v>767.55</v>
      </c>
      <c r="N673" s="14">
        <v>0</v>
      </c>
      <c r="T673" s="10" t="str">
        <f>IF(RepPF!$L$4=Lists!$E$2,Lists!$E$2,IF(RepPF!$L$4&lt;&gt;"",IF($C673=RepPF!$L$4,RepPF!$L$4,0),Lists!$E$2))</f>
        <v>Все объекты</v>
      </c>
    </row>
    <row r="674" spans="2:20" x14ac:dyDescent="0.25">
      <c r="B674" s="7">
        <v>45636</v>
      </c>
      <c r="C674" s="1" t="s">
        <v>195</v>
      </c>
      <c r="J674" s="1" t="s">
        <v>44</v>
      </c>
      <c r="K674" s="1" t="s">
        <v>69</v>
      </c>
      <c r="L674" s="1">
        <f>IF(OR(B674=0,B674=""),0,IF(COUNTIFS(Items!$E:$E,J674,Items!$F:$F,K674)+COUNTIFS(Items!$J:$J,J674,Items!$K:$K,K674)+COUNTIFS(Items!$O:$O,J674,Items!$P:$P,K674)=1,0,1))</f>
        <v>0</v>
      </c>
      <c r="M674" s="14">
        <v>970</v>
      </c>
      <c r="N674" s="14">
        <v>0</v>
      </c>
      <c r="T674" s="10" t="str">
        <f>IF(RepPF!$L$4=Lists!$E$2,Lists!$E$2,IF(RepPF!$L$4&lt;&gt;"",IF($C674=RepPF!$L$4,RepPF!$L$4,0),Lists!$E$2))</f>
        <v>Все объекты</v>
      </c>
    </row>
    <row r="675" spans="2:20" x14ac:dyDescent="0.25">
      <c r="B675" s="7">
        <v>45636</v>
      </c>
      <c r="C675" s="1" t="s">
        <v>196</v>
      </c>
      <c r="J675" s="1" t="s">
        <v>44</v>
      </c>
      <c r="K675" s="1" t="s">
        <v>83</v>
      </c>
      <c r="L675" s="1">
        <f>IF(OR(B675=0,B675=""),0,IF(COUNTIFS(Items!$E:$E,J675,Items!$F:$F,K675)+COUNTIFS(Items!$J:$J,J675,Items!$K:$K,K675)+COUNTIFS(Items!$O:$O,J675,Items!$P:$P,K675)=1,0,1))</f>
        <v>0</v>
      </c>
      <c r="M675" s="14">
        <v>246000</v>
      </c>
      <c r="N675" s="14">
        <v>0</v>
      </c>
      <c r="T675" s="10" t="str">
        <f>IF(RepPF!$L$4=Lists!$E$2,Lists!$E$2,IF(RepPF!$L$4&lt;&gt;"",IF($C675=RepPF!$L$4,RepPF!$L$4,0),Lists!$E$2))</f>
        <v>Все объекты</v>
      </c>
    </row>
    <row r="676" spans="2:20" x14ac:dyDescent="0.25">
      <c r="B676" s="7">
        <v>45642</v>
      </c>
      <c r="C676" s="1" t="s">
        <v>195</v>
      </c>
      <c r="J676" s="1" t="s">
        <v>44</v>
      </c>
      <c r="K676" s="1" t="s">
        <v>66</v>
      </c>
      <c r="L676" s="1">
        <f>IF(OR(B676=0,B676=""),0,IF(COUNTIFS(Items!$E:$E,J676,Items!$F:$F,K676)+COUNTIFS(Items!$J:$J,J676,Items!$K:$K,K676)+COUNTIFS(Items!$O:$O,J676,Items!$P:$P,K676)=1,0,1))</f>
        <v>0</v>
      </c>
      <c r="M676" s="14">
        <v>4530.33</v>
      </c>
      <c r="N676" s="14">
        <v>0</v>
      </c>
      <c r="T676" s="10" t="str">
        <f>IF(RepPF!$L$4=Lists!$E$2,Lists!$E$2,IF(RepPF!$L$4&lt;&gt;"",IF($C676=RepPF!$L$4,RepPF!$L$4,0),Lists!$E$2))</f>
        <v>Все объекты</v>
      </c>
    </row>
    <row r="677" spans="2:20" x14ac:dyDescent="0.25">
      <c r="B677" s="7">
        <v>45642</v>
      </c>
      <c r="C677" s="1" t="s">
        <v>200</v>
      </c>
      <c r="J677" s="1" t="s">
        <v>44</v>
      </c>
      <c r="K677" s="1" t="s">
        <v>83</v>
      </c>
      <c r="L677" s="1">
        <f>IF(OR(B677=0,B677=""),0,IF(COUNTIFS(Items!$E:$E,J677,Items!$F:$F,K677)+COUNTIFS(Items!$J:$J,J677,Items!$K:$K,K677)+COUNTIFS(Items!$O:$O,J677,Items!$P:$P,K677)=1,0,1))</f>
        <v>0</v>
      </c>
      <c r="M677" s="14">
        <v>89300</v>
      </c>
      <c r="N677" s="14">
        <v>0</v>
      </c>
      <c r="T677" s="10" t="str">
        <f>IF(RepPF!$L$4=Lists!$E$2,Lists!$E$2,IF(RepPF!$L$4&lt;&gt;"",IF($C677=RepPF!$L$4,RepPF!$L$4,0),Lists!$E$2))</f>
        <v>Все объекты</v>
      </c>
    </row>
    <row r="678" spans="2:20" x14ac:dyDescent="0.25">
      <c r="B678" s="7">
        <v>45642</v>
      </c>
      <c r="C678" s="1" t="s">
        <v>197</v>
      </c>
      <c r="J678" s="1" t="s">
        <v>44</v>
      </c>
      <c r="K678" s="1" t="s">
        <v>86</v>
      </c>
      <c r="L678" s="1">
        <f>IF(OR(B678=0,B678=""),0,IF(COUNTIFS(Items!$E:$E,J678,Items!$F:$F,K678)+COUNTIFS(Items!$J:$J,J678,Items!$K:$K,K678)+COUNTIFS(Items!$O:$O,J678,Items!$P:$P,K678)=1,0,1))</f>
        <v>0</v>
      </c>
      <c r="M678" s="14">
        <v>35700</v>
      </c>
      <c r="N678" s="14">
        <v>0</v>
      </c>
      <c r="T678" s="10" t="str">
        <f>IF(RepPF!$L$4=Lists!$E$2,Lists!$E$2,IF(RepPF!$L$4&lt;&gt;"",IF($C678=RepPF!$L$4,RepPF!$L$4,0),Lists!$E$2))</f>
        <v>Все объекты</v>
      </c>
    </row>
    <row r="679" spans="2:20" x14ac:dyDescent="0.25">
      <c r="B679" s="7">
        <v>45642</v>
      </c>
      <c r="C679" s="1" t="s">
        <v>196</v>
      </c>
      <c r="J679" s="1" t="s">
        <v>44</v>
      </c>
      <c r="K679" s="1" t="s">
        <v>83</v>
      </c>
      <c r="L679" s="1">
        <f>IF(OR(B679=0,B679=""),0,IF(COUNTIFS(Items!$E:$E,J679,Items!$F:$F,K679)+COUNTIFS(Items!$J:$J,J679,Items!$K:$K,K679)+COUNTIFS(Items!$O:$O,J679,Items!$P:$P,K679)=1,0,1))</f>
        <v>0</v>
      </c>
      <c r="M679" s="14">
        <v>48500</v>
      </c>
      <c r="N679" s="14">
        <v>0</v>
      </c>
      <c r="T679" s="10" t="str">
        <f>IF(RepPF!$L$4=Lists!$E$2,Lists!$E$2,IF(RepPF!$L$4&lt;&gt;"",IF($C679=RepPF!$L$4,RepPF!$L$4,0),Lists!$E$2))</f>
        <v>Все объекты</v>
      </c>
    </row>
    <row r="680" spans="2:20" x14ac:dyDescent="0.25">
      <c r="B680" s="7">
        <v>45642</v>
      </c>
      <c r="C680" s="1" t="s">
        <v>197</v>
      </c>
      <c r="J680" s="1" t="s">
        <v>44</v>
      </c>
      <c r="K680" s="1" t="s">
        <v>83</v>
      </c>
      <c r="L680" s="1">
        <f>IF(OR(B680=0,B680=""),0,IF(COUNTIFS(Items!$E:$E,J680,Items!$F:$F,K680)+COUNTIFS(Items!$J:$J,J680,Items!$K:$K,K680)+COUNTIFS(Items!$O:$O,J680,Items!$P:$P,K680)=1,0,1))</f>
        <v>0</v>
      </c>
      <c r="M680" s="14">
        <v>29889</v>
      </c>
      <c r="N680" s="14">
        <v>0</v>
      </c>
      <c r="T680" s="10" t="str">
        <f>IF(RepPF!$L$4=Lists!$E$2,Lists!$E$2,IF(RepPF!$L$4&lt;&gt;"",IF($C680=RepPF!$L$4,RepPF!$L$4,0),Lists!$E$2))</f>
        <v>Все объекты</v>
      </c>
    </row>
    <row r="681" spans="2:20" x14ac:dyDescent="0.25">
      <c r="B681" s="7">
        <v>45642</v>
      </c>
      <c r="C681" s="1" t="s">
        <v>195</v>
      </c>
      <c r="J681" s="1" t="s">
        <v>44</v>
      </c>
      <c r="K681" s="1" t="s">
        <v>89</v>
      </c>
      <c r="L681" s="1">
        <f>IF(OR(B681=0,B681=""),0,IF(COUNTIFS(Items!$E:$E,J681,Items!$F:$F,K681)+COUNTIFS(Items!$J:$J,J681,Items!$K:$K,K681)+COUNTIFS(Items!$O:$O,J681,Items!$P:$P,K681)=1,0,1))</f>
        <v>0</v>
      </c>
      <c r="M681" s="14">
        <v>21996</v>
      </c>
      <c r="N681" s="14">
        <v>0</v>
      </c>
      <c r="T681" s="10" t="str">
        <f>IF(RepPF!$L$4=Lists!$E$2,Lists!$E$2,IF(RepPF!$L$4&lt;&gt;"",IF($C681=RepPF!$L$4,RepPF!$L$4,0),Lists!$E$2))</f>
        <v>Все объекты</v>
      </c>
    </row>
    <row r="682" spans="2:20" x14ac:dyDescent="0.25">
      <c r="B682" s="7">
        <v>45644</v>
      </c>
      <c r="C682" s="1" t="s">
        <v>198</v>
      </c>
      <c r="J682" s="1" t="s">
        <v>44</v>
      </c>
      <c r="K682" s="1" t="s">
        <v>75</v>
      </c>
      <c r="L682" s="1">
        <f>IF(OR(B682=0,B682=""),0,IF(COUNTIFS(Items!$E:$E,J682,Items!$F:$F,K682)+COUNTIFS(Items!$J:$J,J682,Items!$K:$K,K682)+COUNTIFS(Items!$O:$O,J682,Items!$P:$P,K682)=1,0,1))</f>
        <v>0</v>
      </c>
      <c r="M682" s="14">
        <v>37384.74</v>
      </c>
      <c r="N682" s="14">
        <v>0</v>
      </c>
      <c r="T682" s="10" t="str">
        <f>IF(RepPF!$L$4=Lists!$E$2,Lists!$E$2,IF(RepPF!$L$4&lt;&gt;"",IF($C682=RepPF!$L$4,RepPF!$L$4,0),Lists!$E$2))</f>
        <v>Все объекты</v>
      </c>
    </row>
    <row r="683" spans="2:20" x14ac:dyDescent="0.25">
      <c r="B683" s="7">
        <v>45644</v>
      </c>
      <c r="C683" s="1" t="s">
        <v>199</v>
      </c>
      <c r="J683" s="1" t="s">
        <v>44</v>
      </c>
      <c r="K683" s="1" t="s">
        <v>75</v>
      </c>
      <c r="L683" s="1">
        <f>IF(OR(B683=0,B683=""),0,IF(COUNTIFS(Items!$E:$E,J683,Items!$F:$F,K683)+COUNTIFS(Items!$J:$J,J683,Items!$K:$K,K683)+COUNTIFS(Items!$O:$O,J683,Items!$P:$P,K683)=1,0,1))</f>
        <v>0</v>
      </c>
      <c r="M683" s="14">
        <v>281440.95</v>
      </c>
      <c r="N683" s="14">
        <v>0</v>
      </c>
      <c r="T683" s="10" t="str">
        <f>IF(RepPF!$L$4=Lists!$E$2,Lists!$E$2,IF(RepPF!$L$4&lt;&gt;"",IF($C683=RepPF!$L$4,RepPF!$L$4,0),Lists!$E$2))</f>
        <v>Все объекты</v>
      </c>
    </row>
    <row r="684" spans="2:20" x14ac:dyDescent="0.25">
      <c r="B684" s="7">
        <v>45644</v>
      </c>
      <c r="C684" s="1" t="s">
        <v>197</v>
      </c>
      <c r="J684" s="1" t="s">
        <v>44</v>
      </c>
      <c r="K684" s="1" t="s">
        <v>75</v>
      </c>
      <c r="L684" s="1">
        <f>IF(OR(B684=0,B684=""),0,IF(COUNTIFS(Items!$E:$E,J684,Items!$F:$F,K684)+COUNTIFS(Items!$J:$J,J684,Items!$K:$K,K684)+COUNTIFS(Items!$O:$O,J684,Items!$P:$P,K684)=1,0,1))</f>
        <v>0</v>
      </c>
      <c r="M684" s="14">
        <v>229409.85</v>
      </c>
      <c r="N684" s="14">
        <v>0</v>
      </c>
      <c r="T684" s="10" t="str">
        <f>IF(RepPF!$L$4=Lists!$E$2,Lists!$E$2,IF(RepPF!$L$4&lt;&gt;"",IF($C684=RepPF!$L$4,RepPF!$L$4,0),Lists!$E$2))</f>
        <v>Все объекты</v>
      </c>
    </row>
    <row r="685" spans="2:20" x14ac:dyDescent="0.25">
      <c r="B685" s="7">
        <v>45644</v>
      </c>
      <c r="C685" s="1" t="s">
        <v>203</v>
      </c>
      <c r="J685" s="1" t="s">
        <v>44</v>
      </c>
      <c r="K685" s="1" t="s">
        <v>84</v>
      </c>
      <c r="L685" s="1">
        <f>IF(OR(B685=0,B685=""),0,IF(COUNTIFS(Items!$E:$E,J685,Items!$F:$F,K685)+COUNTIFS(Items!$J:$J,J685,Items!$K:$K,K685)+COUNTIFS(Items!$O:$O,J685,Items!$P:$P,K685)=1,0,1))</f>
        <v>0</v>
      </c>
      <c r="M685" s="14">
        <v>60154.38</v>
      </c>
      <c r="N685" s="14">
        <v>0</v>
      </c>
      <c r="T685" s="10" t="str">
        <f>IF(RepPF!$L$4=Lists!$E$2,Lists!$E$2,IF(RepPF!$L$4&lt;&gt;"",IF($C685=RepPF!$L$4,RepPF!$L$4,0),Lists!$E$2))</f>
        <v>Все объекты</v>
      </c>
    </row>
    <row r="686" spans="2:20" x14ac:dyDescent="0.25">
      <c r="B686" s="7">
        <v>45645</v>
      </c>
      <c r="C686" s="1" t="s">
        <v>197</v>
      </c>
      <c r="J686" s="1" t="s">
        <v>44</v>
      </c>
      <c r="K686" s="1" t="s">
        <v>99</v>
      </c>
      <c r="L686" s="1">
        <f>IF(OR(B686=0,B686=""),0,IF(COUNTIFS(Items!$E:$E,J686,Items!$F:$F,K686)+COUNTIFS(Items!$J:$J,J686,Items!$K:$K,K686)+COUNTIFS(Items!$O:$O,J686,Items!$P:$P,K686)=1,0,1))</f>
        <v>0</v>
      </c>
      <c r="M686" s="14">
        <v>1508700</v>
      </c>
      <c r="N686" s="14">
        <v>0</v>
      </c>
      <c r="T686" s="10" t="str">
        <f>IF(RepPF!$L$4=Lists!$E$2,Lists!$E$2,IF(RepPF!$L$4&lt;&gt;"",IF($C686=RepPF!$L$4,RepPF!$L$4,0),Lists!$E$2))</f>
        <v>Все объекты</v>
      </c>
    </row>
    <row r="687" spans="2:20" x14ac:dyDescent="0.25">
      <c r="B687" s="7">
        <v>45645</v>
      </c>
      <c r="C687" s="1" t="s">
        <v>196</v>
      </c>
      <c r="J687" s="1" t="s">
        <v>44</v>
      </c>
      <c r="K687" s="1" t="s">
        <v>99</v>
      </c>
      <c r="L687" s="1">
        <f>IF(OR(B687=0,B687=""),0,IF(COUNTIFS(Items!$E:$E,J687,Items!$F:$F,K687)+COUNTIFS(Items!$J:$J,J687,Items!$K:$K,K687)+COUNTIFS(Items!$O:$O,J687,Items!$P:$P,K687)=1,0,1))</f>
        <v>0</v>
      </c>
      <c r="M687" s="14">
        <v>1513400</v>
      </c>
      <c r="N687" s="14">
        <v>0</v>
      </c>
      <c r="T687" s="10" t="str">
        <f>IF(RepPF!$L$4=Lists!$E$2,Lists!$E$2,IF(RepPF!$L$4&lt;&gt;"",IF($C687=RepPF!$L$4,RepPF!$L$4,0),Lists!$E$2))</f>
        <v>Все объекты</v>
      </c>
    </row>
    <row r="688" spans="2:20" x14ac:dyDescent="0.25">
      <c r="B688" s="7">
        <v>45645</v>
      </c>
      <c r="C688" s="1" t="s">
        <v>195</v>
      </c>
      <c r="J688" s="1" t="s">
        <v>44</v>
      </c>
      <c r="K688" s="1" t="s">
        <v>99</v>
      </c>
      <c r="L688" s="1">
        <f>IF(OR(B688=0,B688=""),0,IF(COUNTIFS(Items!$E:$E,J688,Items!$F:$F,K688)+COUNTIFS(Items!$J:$J,J688,Items!$K:$K,K688)+COUNTIFS(Items!$O:$O,J688,Items!$P:$P,K688)=1,0,1))</f>
        <v>0</v>
      </c>
      <c r="M688" s="14">
        <v>1844500</v>
      </c>
      <c r="N688" s="14">
        <v>0</v>
      </c>
      <c r="T688" s="10" t="str">
        <f>IF(RepPF!$L$4=Lists!$E$2,Lists!$E$2,IF(RepPF!$L$4&lt;&gt;"",IF($C688=RepPF!$L$4,RepPF!$L$4,0),Lists!$E$2))</f>
        <v>Все объекты</v>
      </c>
    </row>
    <row r="689" spans="2:20" x14ac:dyDescent="0.25">
      <c r="B689" s="7">
        <v>45645</v>
      </c>
      <c r="C689" s="1" t="s">
        <v>195</v>
      </c>
      <c r="J689" s="1" t="s">
        <v>44</v>
      </c>
      <c r="K689" s="1" t="s">
        <v>99</v>
      </c>
      <c r="L689" s="1">
        <f>IF(OR(B689=0,B689=""),0,IF(COUNTIFS(Items!$E:$E,J689,Items!$F:$F,K689)+COUNTIFS(Items!$J:$J,J689,Items!$K:$K,K689)+COUNTIFS(Items!$O:$O,J689,Items!$P:$P,K689)=1,0,1))</f>
        <v>0</v>
      </c>
      <c r="M689" s="14">
        <v>746900</v>
      </c>
      <c r="N689" s="14">
        <v>0</v>
      </c>
      <c r="T689" s="10" t="str">
        <f>IF(RepPF!$L$4=Lists!$E$2,Lists!$E$2,IF(RepPF!$L$4&lt;&gt;"",IF($C689=RepPF!$L$4,RepPF!$L$4,0),Lists!$E$2))</f>
        <v>Все объекты</v>
      </c>
    </row>
    <row r="690" spans="2:20" x14ac:dyDescent="0.25">
      <c r="B690" s="7">
        <v>45650</v>
      </c>
      <c r="C690" s="1" t="s">
        <v>197</v>
      </c>
      <c r="J690" s="1" t="s">
        <v>44</v>
      </c>
      <c r="K690" s="1" t="s">
        <v>75</v>
      </c>
      <c r="L690" s="1">
        <f>IF(OR(B690=0,B690=""),0,IF(COUNTIFS(Items!$E:$E,J690,Items!$F:$F,K690)+COUNTIFS(Items!$J:$J,J690,Items!$K:$K,K690)+COUNTIFS(Items!$O:$O,J690,Items!$P:$P,K690)=1,0,1))</f>
        <v>0</v>
      </c>
      <c r="M690" s="14">
        <v>53505</v>
      </c>
      <c r="N690" s="14">
        <v>0</v>
      </c>
      <c r="T690" s="10" t="str">
        <f>IF(RepPF!$L$4=Lists!$E$2,Lists!$E$2,IF(RepPF!$L$4&lt;&gt;"",IF($C690=RepPF!$L$4,RepPF!$L$4,0),Lists!$E$2))</f>
        <v>Все объекты</v>
      </c>
    </row>
    <row r="691" spans="2:20" x14ac:dyDescent="0.25">
      <c r="B691" s="7">
        <v>45650</v>
      </c>
      <c r="C691" s="1" t="s">
        <v>196</v>
      </c>
      <c r="J691" s="1" t="s">
        <v>44</v>
      </c>
      <c r="K691" s="1" t="s">
        <v>89</v>
      </c>
      <c r="L691" s="1">
        <f>IF(OR(B691=0,B691=""),0,IF(COUNTIFS(Items!$E:$E,J691,Items!$F:$F,K691)+COUNTIFS(Items!$J:$J,J691,Items!$K:$K,K691)+COUNTIFS(Items!$O:$O,J691,Items!$P:$P,K691)=1,0,1))</f>
        <v>0</v>
      </c>
      <c r="M691" s="14">
        <v>118228.5</v>
      </c>
      <c r="N691" s="14">
        <v>0</v>
      </c>
      <c r="T691" s="10" t="str">
        <f>IF(RepPF!$L$4=Lists!$E$2,Lists!$E$2,IF(RepPF!$L$4&lt;&gt;"",IF($C691=RepPF!$L$4,RepPF!$L$4,0),Lists!$E$2))</f>
        <v>Все объекты</v>
      </c>
    </row>
    <row r="692" spans="2:20" x14ac:dyDescent="0.25">
      <c r="B692" s="7">
        <v>45650</v>
      </c>
      <c r="C692" s="1" t="s">
        <v>195</v>
      </c>
      <c r="J692" s="1" t="s">
        <v>44</v>
      </c>
      <c r="K692" s="1" t="s">
        <v>83</v>
      </c>
      <c r="L692" s="1">
        <f>IF(OR(B692=0,B692=""),0,IF(COUNTIFS(Items!$E:$E,J692,Items!$F:$F,K692)+COUNTIFS(Items!$J:$J,J692,Items!$K:$K,K692)+COUNTIFS(Items!$O:$O,J692,Items!$P:$P,K692)=1,0,1))</f>
        <v>0</v>
      </c>
      <c r="M692" s="14">
        <v>47000</v>
      </c>
      <c r="N692" s="14">
        <v>0</v>
      </c>
      <c r="T692" s="10" t="str">
        <f>IF(RepPF!$L$4=Lists!$E$2,Lists!$E$2,IF(RepPF!$L$4&lt;&gt;"",IF($C692=RepPF!$L$4,RepPF!$L$4,0),Lists!$E$2))</f>
        <v>Все объекты</v>
      </c>
    </row>
    <row r="693" spans="2:20" x14ac:dyDescent="0.25">
      <c r="B693" s="7">
        <v>45650</v>
      </c>
      <c r="C693" s="1" t="s">
        <v>200</v>
      </c>
      <c r="J693" s="1" t="s">
        <v>44</v>
      </c>
      <c r="K693" s="1" t="s">
        <v>83</v>
      </c>
      <c r="L693" s="1">
        <f>IF(OR(B693=0,B693=""),0,IF(COUNTIFS(Items!$E:$E,J693,Items!$F:$F,K693)+COUNTIFS(Items!$J:$J,J693,Items!$K:$K,K693)+COUNTIFS(Items!$O:$O,J693,Items!$P:$P,K693)=1,0,1))</f>
        <v>0</v>
      </c>
      <c r="M693" s="14">
        <v>196350</v>
      </c>
      <c r="N693" s="14">
        <v>0</v>
      </c>
      <c r="T693" s="10" t="str">
        <f>IF(RepPF!$L$4=Lists!$E$2,Lists!$E$2,IF(RepPF!$L$4&lt;&gt;"",IF($C693=RepPF!$L$4,RepPF!$L$4,0),Lists!$E$2))</f>
        <v>Все объекты</v>
      </c>
    </row>
    <row r="694" spans="2:20" x14ac:dyDescent="0.25">
      <c r="B694" s="7">
        <v>45650</v>
      </c>
      <c r="C694" s="1" t="s">
        <v>198</v>
      </c>
      <c r="J694" s="1" t="s">
        <v>44</v>
      </c>
      <c r="K694" s="1" t="s">
        <v>86</v>
      </c>
      <c r="L694" s="1">
        <f>IF(OR(B694=0,B694=""),0,IF(COUNTIFS(Items!$E:$E,J694,Items!$F:$F,K694)+COUNTIFS(Items!$J:$J,J694,Items!$K:$K,K694)+COUNTIFS(Items!$O:$O,J694,Items!$P:$P,K694)=1,0,1))</f>
        <v>0</v>
      </c>
      <c r="M694" s="14">
        <v>9700</v>
      </c>
      <c r="N694" s="14">
        <v>0</v>
      </c>
      <c r="T694" s="10" t="str">
        <f>IF(RepPF!$L$4=Lists!$E$2,Lists!$E$2,IF(RepPF!$L$4&lt;&gt;"",IF($C694=RepPF!$L$4,RepPF!$L$4,0),Lists!$E$2))</f>
        <v>Все объекты</v>
      </c>
    </row>
    <row r="695" spans="2:20" x14ac:dyDescent="0.25">
      <c r="B695" s="7">
        <v>45652</v>
      </c>
      <c r="C695" s="1" t="s">
        <v>199</v>
      </c>
      <c r="J695" s="1" t="s">
        <v>44</v>
      </c>
      <c r="K695" s="1" t="s">
        <v>92</v>
      </c>
      <c r="L695" s="1">
        <f>IF(OR(B695=0,B695=""),0,IF(COUNTIFS(Items!$E:$E,J695,Items!$F:$F,K695)+COUNTIFS(Items!$J:$J,J695,Items!$K:$K,K695)+COUNTIFS(Items!$O:$O,J695,Items!$P:$P,K695)=1,0,1))</f>
        <v>0</v>
      </c>
      <c r="M695" s="14">
        <v>13038</v>
      </c>
      <c r="N695" s="14">
        <v>0</v>
      </c>
      <c r="T695" s="10" t="str">
        <f>IF(RepPF!$L$4=Lists!$E$2,Lists!$E$2,IF(RepPF!$L$4&lt;&gt;"",IF($C695=RepPF!$L$4,RepPF!$L$4,0),Lists!$E$2))</f>
        <v>Все объекты</v>
      </c>
    </row>
    <row r="696" spans="2:20" x14ac:dyDescent="0.25">
      <c r="B696" s="7">
        <v>45652</v>
      </c>
      <c r="C696" s="1" t="s">
        <v>200</v>
      </c>
      <c r="J696" s="1" t="s">
        <v>44</v>
      </c>
      <c r="K696" s="1" t="s">
        <v>92</v>
      </c>
      <c r="L696" s="1">
        <f>IF(OR(B696=0,B696=""),0,IF(COUNTIFS(Items!$E:$E,J696,Items!$F:$F,K696)+COUNTIFS(Items!$J:$J,J696,Items!$K:$K,K696)+COUNTIFS(Items!$O:$O,J696,Items!$P:$P,K696)=1,0,1))</f>
        <v>0</v>
      </c>
      <c r="M696" s="14">
        <v>14946</v>
      </c>
      <c r="N696" s="14">
        <v>0</v>
      </c>
      <c r="T696" s="10" t="str">
        <f>IF(RepPF!$L$4=Lists!$E$2,Lists!$E$2,IF(RepPF!$L$4&lt;&gt;"",IF($C696=RepPF!$L$4,RepPF!$L$4,0),Lists!$E$2))</f>
        <v>Все объекты</v>
      </c>
    </row>
    <row r="697" spans="2:20" x14ac:dyDescent="0.25">
      <c r="B697" s="7">
        <v>45652</v>
      </c>
      <c r="C697" s="1" t="s">
        <v>201</v>
      </c>
      <c r="J697" s="1" t="s">
        <v>44</v>
      </c>
      <c r="K697" s="1" t="s">
        <v>92</v>
      </c>
      <c r="L697" s="1">
        <f>IF(OR(B697=0,B697=""),0,IF(COUNTIFS(Items!$E:$E,J697,Items!$F:$F,K697)+COUNTIFS(Items!$J:$J,J697,Items!$K:$K,K697)+COUNTIFS(Items!$O:$O,J697,Items!$P:$P,K697)=1,0,1))</f>
        <v>0</v>
      </c>
      <c r="M697" s="14">
        <v>9964</v>
      </c>
      <c r="N697" s="14">
        <v>0</v>
      </c>
      <c r="T697" s="10" t="str">
        <f>IF(RepPF!$L$4=Lists!$E$2,Lists!$E$2,IF(RepPF!$L$4&lt;&gt;"",IF($C697=RepPF!$L$4,RepPF!$L$4,0),Lists!$E$2))</f>
        <v>Все объекты</v>
      </c>
    </row>
    <row r="698" spans="2:20" x14ac:dyDescent="0.25">
      <c r="B698" s="7">
        <v>45652</v>
      </c>
      <c r="C698" s="1" t="s">
        <v>196</v>
      </c>
      <c r="J698" s="1" t="s">
        <v>44</v>
      </c>
      <c r="K698" s="1" t="s">
        <v>92</v>
      </c>
      <c r="L698" s="1">
        <f>IF(OR(B698=0,B698=""),0,IF(COUNTIFS(Items!$E:$E,J698,Items!$F:$F,K698)+COUNTIFS(Items!$J:$J,J698,Items!$K:$K,K698)+COUNTIFS(Items!$O:$O,J698,Items!$P:$P,K698)=1,0,1))</f>
        <v>0</v>
      </c>
      <c r="M698" s="14">
        <v>12614</v>
      </c>
      <c r="N698" s="14">
        <v>0</v>
      </c>
      <c r="T698" s="10" t="str">
        <f>IF(RepPF!$L$4=Lists!$E$2,Lists!$E$2,IF(RepPF!$L$4&lt;&gt;"",IF($C698=RepPF!$L$4,RepPF!$L$4,0),Lists!$E$2))</f>
        <v>Все объекты</v>
      </c>
    </row>
    <row r="699" spans="2:20" x14ac:dyDescent="0.25">
      <c r="B699" s="7">
        <v>45652</v>
      </c>
      <c r="C699" s="1" t="s">
        <v>201</v>
      </c>
      <c r="J699" s="1" t="s">
        <v>44</v>
      </c>
      <c r="K699" s="1" t="s">
        <v>92</v>
      </c>
      <c r="L699" s="1">
        <f>IF(OR(B699=0,B699=""),0,IF(COUNTIFS(Items!$E:$E,J699,Items!$F:$F,K699)+COUNTIFS(Items!$J:$J,J699,Items!$K:$K,K699)+COUNTIFS(Items!$O:$O,J699,Items!$P:$P,K699)=1,0,1))</f>
        <v>0</v>
      </c>
      <c r="M699" s="14">
        <v>8730</v>
      </c>
      <c r="N699" s="14">
        <v>0</v>
      </c>
      <c r="T699" s="10" t="str">
        <f>IF(RepPF!$L$4=Lists!$E$2,Lists!$E$2,IF(RepPF!$L$4&lt;&gt;"",IF($C699=RepPF!$L$4,RepPF!$L$4,0),Lists!$E$2))</f>
        <v>Все объекты</v>
      </c>
    </row>
    <row r="700" spans="2:20" x14ac:dyDescent="0.25">
      <c r="B700" s="7">
        <v>45656</v>
      </c>
      <c r="C700" s="1" t="s">
        <v>196</v>
      </c>
      <c r="J700" s="1" t="s">
        <v>44</v>
      </c>
      <c r="K700" s="1" t="s">
        <v>86</v>
      </c>
      <c r="L700" s="1">
        <f>IF(OR(B700=0,B700=""),0,IF(COUNTIFS(Items!$E:$E,J700,Items!$F:$F,K700)+COUNTIFS(Items!$J:$J,J700,Items!$K:$K,K700)+COUNTIFS(Items!$O:$O,J700,Items!$P:$P,K700)=1,0,1))</f>
        <v>0</v>
      </c>
      <c r="M700" s="14">
        <v>19065</v>
      </c>
      <c r="N700" s="14">
        <v>0</v>
      </c>
      <c r="T700" s="10" t="str">
        <f>IF(RepPF!$L$4=Lists!$E$2,Lists!$E$2,IF(RepPF!$L$4&lt;&gt;"",IF($C700=RepPF!$L$4,RepPF!$L$4,0),Lists!$E$2))</f>
        <v>Все объекты</v>
      </c>
    </row>
    <row r="701" spans="2:20" x14ac:dyDescent="0.25">
      <c r="B701" s="7">
        <v>45656</v>
      </c>
      <c r="C701" s="1" t="s">
        <v>197</v>
      </c>
      <c r="J701" s="1" t="s">
        <v>44</v>
      </c>
      <c r="K701" s="1" t="s">
        <v>83</v>
      </c>
      <c r="L701" s="1">
        <f>IF(OR(B701=0,B701=""),0,IF(COUNTIFS(Items!$E:$E,J701,Items!$F:$F,K701)+COUNTIFS(Items!$J:$J,J701,Items!$K:$K,K701)+COUNTIFS(Items!$O:$O,J701,Items!$P:$P,K701)=1,0,1))</f>
        <v>0</v>
      </c>
      <c r="M701" s="14">
        <v>197400</v>
      </c>
      <c r="N701" s="14">
        <v>0</v>
      </c>
      <c r="T701" s="10" t="str">
        <f>IF(RepPF!$L$4=Lists!$E$2,Lists!$E$2,IF(RepPF!$L$4&lt;&gt;"",IF($C701=RepPF!$L$4,RepPF!$L$4,0),Lists!$E$2))</f>
        <v>Все объекты</v>
      </c>
    </row>
    <row r="702" spans="2:20" x14ac:dyDescent="0.25">
      <c r="B702" s="7">
        <v>45656</v>
      </c>
      <c r="C702" s="1" t="s">
        <v>197</v>
      </c>
      <c r="J702" s="1" t="s">
        <v>44</v>
      </c>
      <c r="K702" s="1" t="s">
        <v>89</v>
      </c>
      <c r="L702" s="1">
        <f>IF(OR(B702=0,B702=""),0,IF(COUNTIFS(Items!$E:$E,J702,Items!$F:$F,K702)+COUNTIFS(Items!$J:$J,J702,Items!$K:$K,K702)+COUNTIFS(Items!$O:$O,J702,Items!$P:$P,K702)=1,0,1))</f>
        <v>0</v>
      </c>
      <c r="M702" s="14">
        <v>89770</v>
      </c>
      <c r="N702" s="14">
        <v>0</v>
      </c>
      <c r="T702" s="10" t="str">
        <f>IF(RepPF!$L$4=Lists!$E$2,Lists!$E$2,IF(RepPF!$L$4&lt;&gt;"",IF($C702=RepPF!$L$4,RepPF!$L$4,0),Lists!$E$2))</f>
        <v>Все объекты</v>
      </c>
    </row>
    <row r="703" spans="2:20" x14ac:dyDescent="0.25">
      <c r="B703" s="7">
        <v>45656</v>
      </c>
      <c r="C703" s="1" t="s">
        <v>197</v>
      </c>
      <c r="J703" s="1" t="s">
        <v>44</v>
      </c>
      <c r="K703" s="1" t="s">
        <v>84</v>
      </c>
      <c r="L703" s="1">
        <f>IF(OR(B703=0,B703=""),0,IF(COUNTIFS(Items!$E:$E,J703,Items!$F:$F,K703)+COUNTIFS(Items!$J:$J,J703,Items!$K:$K,K703)+COUNTIFS(Items!$O:$O,J703,Items!$P:$P,K703)=1,0,1))</f>
        <v>0</v>
      </c>
      <c r="M703" s="14">
        <v>136957.1</v>
      </c>
      <c r="N703" s="14">
        <v>0</v>
      </c>
      <c r="T703" s="10" t="str">
        <f>IF(RepPF!$L$4=Lists!$E$2,Lists!$E$2,IF(RepPF!$L$4&lt;&gt;"",IF($C703=RepPF!$L$4,RepPF!$L$4,0),Lists!$E$2))</f>
        <v>Все объекты</v>
      </c>
    </row>
    <row r="704" spans="2:20" x14ac:dyDescent="0.25">
      <c r="B704" s="7">
        <v>45656</v>
      </c>
      <c r="C704" s="1" t="s">
        <v>196</v>
      </c>
      <c r="J704" s="1" t="s">
        <v>44</v>
      </c>
      <c r="K704" s="1" t="s">
        <v>84</v>
      </c>
      <c r="L704" s="1">
        <f>IF(OR(B704=0,B704=""),0,IF(COUNTIFS(Items!$E:$E,J704,Items!$F:$F,K704)+COUNTIFS(Items!$J:$J,J704,Items!$K:$K,K704)+COUNTIFS(Items!$O:$O,J704,Items!$P:$P,K704)=1,0,1))</f>
        <v>0</v>
      </c>
      <c r="M704" s="14">
        <v>106048.16</v>
      </c>
      <c r="N704" s="14">
        <v>0</v>
      </c>
      <c r="T704" s="10" t="str">
        <f>IF(RepPF!$L$4=Lists!$E$2,Lists!$E$2,IF(RepPF!$L$4&lt;&gt;"",IF($C704=RepPF!$L$4,RepPF!$L$4,0),Lists!$E$2))</f>
        <v>Все объекты</v>
      </c>
    </row>
    <row r="705" spans="2:20" x14ac:dyDescent="0.25">
      <c r="B705" s="7">
        <v>45656</v>
      </c>
      <c r="C705" s="1" t="s">
        <v>197</v>
      </c>
      <c r="J705" s="1" t="s">
        <v>114</v>
      </c>
      <c r="K705" s="1" t="s">
        <v>112</v>
      </c>
      <c r="L705" s="1">
        <f>IF(OR(B705=0,B705=""),0,IF(COUNTIFS(Items!$E:$E,J705,Items!$F:$F,K705)+COUNTIFS(Items!$J:$J,J705,Items!$K:$K,K705)+COUNTIFS(Items!$O:$O,J705,Items!$P:$P,K705)=1,0,1))</f>
        <v>0</v>
      </c>
      <c r="M705" s="14">
        <v>1599</v>
      </c>
      <c r="N705" s="14">
        <v>0</v>
      </c>
      <c r="T705" s="10" t="str">
        <f>IF(RepPF!$L$4=Lists!$E$2,Lists!$E$2,IF(RepPF!$L$4&lt;&gt;"",IF($C705=RepPF!$L$4,RepPF!$L$4,0),Lists!$E$2))</f>
        <v>Все объекты</v>
      </c>
    </row>
    <row r="706" spans="2:20" x14ac:dyDescent="0.25">
      <c r="B706" s="7">
        <v>45656</v>
      </c>
      <c r="C706" s="1" t="s">
        <v>197</v>
      </c>
      <c r="J706" s="1" t="s">
        <v>44</v>
      </c>
      <c r="K706" s="1" t="s">
        <v>74</v>
      </c>
      <c r="L706" s="1">
        <f>IF(OR(B706=0,B706=""),0,IF(COUNTIFS(Items!$E:$E,J706,Items!$F:$F,K706)+COUNTIFS(Items!$J:$J,J706,Items!$K:$K,K706)+COUNTIFS(Items!$O:$O,J706,Items!$P:$P,K706)=1,0,1))</f>
        <v>0</v>
      </c>
      <c r="M706" s="14">
        <v>62745</v>
      </c>
      <c r="N706" s="14">
        <v>0</v>
      </c>
      <c r="T706" s="10" t="str">
        <f>IF(RepPF!$L$4=Lists!$E$2,Lists!$E$2,IF(RepPF!$L$4&lt;&gt;"",IF($C706=RepPF!$L$4,RepPF!$L$4,0),Lists!$E$2))</f>
        <v>Все объекты</v>
      </c>
    </row>
    <row r="707" spans="2:20" x14ac:dyDescent="0.25">
      <c r="B707" s="7">
        <v>45657</v>
      </c>
      <c r="C707" s="1" t="s">
        <v>197</v>
      </c>
      <c r="J707" s="1" t="s">
        <v>44</v>
      </c>
      <c r="K707" s="1" t="s">
        <v>84</v>
      </c>
      <c r="L707" s="1">
        <f>IF(OR(B707=0,B707=""),0,IF(COUNTIFS(Items!$E:$E,J707,Items!$F:$F,K707)+COUNTIFS(Items!$J:$J,J707,Items!$K:$K,K707)+COUNTIFS(Items!$O:$O,J707,Items!$P:$P,K707)=1,0,1))</f>
        <v>0</v>
      </c>
      <c r="M707" s="14">
        <v>26807.859999999997</v>
      </c>
      <c r="N707" s="14">
        <v>0</v>
      </c>
      <c r="T707" s="10" t="str">
        <f>IF(RepPF!$L$4=Lists!$E$2,Lists!$E$2,IF(RepPF!$L$4&lt;&gt;"",IF($C707=RepPF!$L$4,RepPF!$L$4,0),Lists!$E$2))</f>
        <v>Все объекты</v>
      </c>
    </row>
    <row r="708" spans="2:20" x14ac:dyDescent="0.25">
      <c r="B708" s="7">
        <v>45657</v>
      </c>
      <c r="C708" s="1" t="s">
        <v>197</v>
      </c>
      <c r="J708" s="1" t="s">
        <v>44</v>
      </c>
      <c r="K708" s="1" t="s">
        <v>84</v>
      </c>
      <c r="L708" s="1">
        <f>IF(OR(B708=0,B708=""),0,IF(COUNTIFS(Items!$E:$E,J708,Items!$F:$F,K708)+COUNTIFS(Items!$J:$J,J708,Items!$K:$K,K708)+COUNTIFS(Items!$O:$O,J708,Items!$P:$P,K708)=1,0,1))</f>
        <v>0</v>
      </c>
      <c r="M708" s="14">
        <v>422668.95999999996</v>
      </c>
      <c r="N708" s="14">
        <v>0</v>
      </c>
      <c r="T708" s="10" t="str">
        <f>IF(RepPF!$L$4=Lists!$E$2,Lists!$E$2,IF(RepPF!$L$4&lt;&gt;"",IF($C708=RepPF!$L$4,RepPF!$L$4,0),Lists!$E$2))</f>
        <v>Все объекты</v>
      </c>
    </row>
    <row r="709" spans="2:20" x14ac:dyDescent="0.25">
      <c r="B709" s="7">
        <v>45658</v>
      </c>
      <c r="C709" s="1" t="s">
        <v>194</v>
      </c>
      <c r="J709" s="1" t="s">
        <v>44</v>
      </c>
      <c r="K709" s="1" t="s">
        <v>69</v>
      </c>
      <c r="L709" s="1">
        <f>IF(OR(B709=0,B709=""),0,IF(COUNTIFS(Items!$E:$E,J709,Items!$F:$F,K709)+COUNTIFS(Items!$J:$J,J709,Items!$K:$K,K709)+COUNTIFS(Items!$O:$O,J709,Items!$P:$P,K709)=1,0,1))</f>
        <v>0</v>
      </c>
      <c r="M709" s="14">
        <v>3395</v>
      </c>
      <c r="N709" s="14">
        <v>0</v>
      </c>
      <c r="T709" s="10" t="str">
        <f>IF(RepPF!$L$4=Lists!$E$2,Lists!$E$2,IF(RepPF!$L$4&lt;&gt;"",IF($C709=RepPF!$L$4,RepPF!$L$4,0),Lists!$E$2))</f>
        <v>Все объекты</v>
      </c>
    </row>
    <row r="710" spans="2:20" x14ac:dyDescent="0.25">
      <c r="B710" s="7">
        <v>45658</v>
      </c>
      <c r="C710" s="1" t="s">
        <v>202</v>
      </c>
      <c r="J710" s="1" t="s">
        <v>44</v>
      </c>
      <c r="K710" s="1" t="s">
        <v>92</v>
      </c>
      <c r="L710" s="1">
        <f>IF(OR(B710=0,B710=""),0,IF(COUNTIFS(Items!$E:$E,J710,Items!$F:$F,K710)+COUNTIFS(Items!$J:$J,J710,Items!$K:$K,K710)+COUNTIFS(Items!$O:$O,J710,Items!$P:$P,K710)=1,0,1))</f>
        <v>0</v>
      </c>
      <c r="M710" s="14">
        <v>10045.41</v>
      </c>
      <c r="N710" s="14">
        <v>0</v>
      </c>
      <c r="T710" s="10" t="str">
        <f>IF(RepPF!$L$4=Lists!$E$2,Lists!$E$2,IF(RepPF!$L$4&lt;&gt;"",IF($C710=RepPF!$L$4,RepPF!$L$4,0),Lists!$E$2))</f>
        <v>Все объекты</v>
      </c>
    </row>
    <row r="711" spans="2:20" x14ac:dyDescent="0.25">
      <c r="B711" s="7">
        <v>45658</v>
      </c>
      <c r="C711" s="1" t="s">
        <v>203</v>
      </c>
      <c r="J711" s="1" t="s">
        <v>44</v>
      </c>
      <c r="K711" s="1" t="s">
        <v>92</v>
      </c>
      <c r="L711" s="1">
        <f>IF(OR(B711=0,B711=""),0,IF(COUNTIFS(Items!$E:$E,J711,Items!$F:$F,K711)+COUNTIFS(Items!$J:$J,J711,Items!$K:$K,K711)+COUNTIFS(Items!$O:$O,J711,Items!$P:$P,K711)=1,0,1))</f>
        <v>0</v>
      </c>
      <c r="M711" s="14">
        <v>11515.47</v>
      </c>
      <c r="N711" s="14">
        <v>0</v>
      </c>
      <c r="T711" s="10" t="str">
        <f>IF(RepPF!$L$4=Lists!$E$2,Lists!$E$2,IF(RepPF!$L$4&lt;&gt;"",IF($C711=RepPF!$L$4,RepPF!$L$4,0),Lists!$E$2))</f>
        <v>Все объекты</v>
      </c>
    </row>
    <row r="712" spans="2:20" x14ac:dyDescent="0.25">
      <c r="B712" s="7">
        <v>45658</v>
      </c>
      <c r="C712" s="1" t="s">
        <v>198</v>
      </c>
      <c r="J712" s="1" t="s">
        <v>44</v>
      </c>
      <c r="K712" s="1" t="s">
        <v>92</v>
      </c>
      <c r="L712" s="1">
        <f>IF(OR(B712=0,B712=""),0,IF(COUNTIFS(Items!$E:$E,J712,Items!$F:$F,K712)+COUNTIFS(Items!$J:$J,J712,Items!$K:$K,K712)+COUNTIFS(Items!$O:$O,J712,Items!$P:$P,K712)=1,0,1))</f>
        <v>0</v>
      </c>
      <c r="M712" s="14">
        <v>7676.98</v>
      </c>
      <c r="N712" s="14">
        <v>0</v>
      </c>
      <c r="T712" s="10" t="str">
        <f>IF(RepPF!$L$4=Lists!$E$2,Lists!$E$2,IF(RepPF!$L$4&lt;&gt;"",IF($C712=RepPF!$L$4,RepPF!$L$4,0),Lists!$E$2))</f>
        <v>Все объекты</v>
      </c>
    </row>
    <row r="713" spans="2:20" x14ac:dyDescent="0.25">
      <c r="B713" s="7">
        <v>45658</v>
      </c>
      <c r="C713" s="1" t="s">
        <v>198</v>
      </c>
      <c r="J713" s="1" t="s">
        <v>44</v>
      </c>
      <c r="K713" s="1" t="s">
        <v>65</v>
      </c>
      <c r="L713" s="1">
        <f>IF(OR(B713=0,B713=""),0,IF(COUNTIFS(Items!$E:$E,J713,Items!$F:$F,K713)+COUNTIFS(Items!$J:$J,J713,Items!$K:$K,K713)+COUNTIFS(Items!$O:$O,J713,Items!$P:$P,K713)=1,0,1))</f>
        <v>0</v>
      </c>
      <c r="M713" s="14">
        <v>2380</v>
      </c>
      <c r="N713" s="14">
        <v>0</v>
      </c>
      <c r="T713" s="10" t="str">
        <f>IF(RepPF!$L$4=Lists!$E$2,Lists!$E$2,IF(RepPF!$L$4&lt;&gt;"",IF($C713=RepPF!$L$4,RepPF!$L$4,0),Lists!$E$2))</f>
        <v>Все объекты</v>
      </c>
    </row>
    <row r="714" spans="2:20" x14ac:dyDescent="0.25">
      <c r="B714" s="7">
        <v>45658</v>
      </c>
      <c r="C714" s="1" t="s">
        <v>198</v>
      </c>
      <c r="J714" s="1" t="s">
        <v>44</v>
      </c>
      <c r="K714" s="1" t="s">
        <v>65</v>
      </c>
      <c r="L714" s="1">
        <f>IF(OR(B714=0,B714=""),0,IF(COUNTIFS(Items!$E:$E,J714,Items!$F:$F,K714)+COUNTIFS(Items!$J:$J,J714,Items!$K:$K,K714)+COUNTIFS(Items!$O:$O,J714,Items!$P:$P,K714)=1,0,1))</f>
        <v>0</v>
      </c>
      <c r="M714" s="14">
        <v>1940</v>
      </c>
      <c r="N714" s="14">
        <v>0</v>
      </c>
      <c r="T714" s="10" t="str">
        <f>IF(RepPF!$L$4=Lists!$E$2,Lists!$E$2,IF(RepPF!$L$4&lt;&gt;"",IF($C714=RepPF!$L$4,RepPF!$L$4,0),Lists!$E$2))</f>
        <v>Все объекты</v>
      </c>
    </row>
    <row r="715" spans="2:20" x14ac:dyDescent="0.25">
      <c r="B715" s="7">
        <v>45658</v>
      </c>
      <c r="C715" s="1" t="s">
        <v>196</v>
      </c>
      <c r="J715" s="1" t="s">
        <v>44</v>
      </c>
      <c r="K715" s="1" t="s">
        <v>65</v>
      </c>
      <c r="L715" s="1">
        <f>IF(OR(B715=0,B715=""),0,IF(COUNTIFS(Items!$E:$E,J715,Items!$F:$F,K715)+COUNTIFS(Items!$J:$J,J715,Items!$K:$K,K715)+COUNTIFS(Items!$O:$O,J715,Items!$P:$P,K715)=1,0,1))</f>
        <v>0</v>
      </c>
      <c r="M715" s="14">
        <v>2460</v>
      </c>
      <c r="N715" s="14">
        <v>0</v>
      </c>
      <c r="T715" s="10" t="str">
        <f>IF(RepPF!$L$4=Lists!$E$2,Lists!$E$2,IF(RepPF!$L$4&lt;&gt;"",IF($C715=RepPF!$L$4,RepPF!$L$4,0),Lists!$E$2))</f>
        <v>Все объекты</v>
      </c>
    </row>
    <row r="716" spans="2:20" x14ac:dyDescent="0.25">
      <c r="B716" s="7">
        <v>45659</v>
      </c>
      <c r="C716" s="1" t="s">
        <v>195</v>
      </c>
      <c r="J716" s="1" t="s">
        <v>44</v>
      </c>
      <c r="K716" s="1" t="s">
        <v>67</v>
      </c>
      <c r="L716" s="1">
        <f>IF(OR(B716=0,B716=""),0,IF(COUNTIFS(Items!$E:$E,J716,Items!$F:$F,K716)+COUNTIFS(Items!$J:$J,J716,Items!$K:$K,K716)+COUNTIFS(Items!$O:$O,J716,Items!$P:$P,K716)=1,0,1))</f>
        <v>0</v>
      </c>
      <c r="M716" s="14">
        <v>49885.799999999996</v>
      </c>
      <c r="N716" s="14">
        <v>0</v>
      </c>
      <c r="T716" s="10" t="str">
        <f>IF(RepPF!$L$4=Lists!$E$2,Lists!$E$2,IF(RepPF!$L$4&lt;&gt;"",IF($C716=RepPF!$L$4,RepPF!$L$4,0),Lists!$E$2))</f>
        <v>Все объекты</v>
      </c>
    </row>
    <row r="717" spans="2:20" x14ac:dyDescent="0.25">
      <c r="B717" s="7">
        <v>45659</v>
      </c>
      <c r="C717" s="1" t="s">
        <v>196</v>
      </c>
      <c r="J717" s="1" t="s">
        <v>44</v>
      </c>
      <c r="K717" s="1" t="s">
        <v>77</v>
      </c>
      <c r="L717" s="1">
        <f>IF(OR(B717=0,B717=""),0,IF(COUNTIFS(Items!$E:$E,J717,Items!$F:$F,K717)+COUNTIFS(Items!$J:$J,J717,Items!$K:$K,K717)+COUNTIFS(Items!$O:$O,J717,Items!$P:$P,K717)=1,0,1))</f>
        <v>0</v>
      </c>
      <c r="M717" s="14">
        <v>22278</v>
      </c>
      <c r="N717" s="14">
        <v>0</v>
      </c>
      <c r="T717" s="10" t="str">
        <f>IF(RepPF!$L$4=Lists!$E$2,Lists!$E$2,IF(RepPF!$L$4&lt;&gt;"",IF($C717=RepPF!$L$4,RepPF!$L$4,0),Lists!$E$2))</f>
        <v>Все объекты</v>
      </c>
    </row>
    <row r="718" spans="2:20" x14ac:dyDescent="0.25">
      <c r="B718" s="7">
        <v>45659</v>
      </c>
      <c r="C718" s="1" t="s">
        <v>194</v>
      </c>
      <c r="J718" s="1" t="s">
        <v>44</v>
      </c>
      <c r="K718" s="1" t="s">
        <v>77</v>
      </c>
      <c r="L718" s="1">
        <f>IF(OR(B718=0,B718=""),0,IF(COUNTIFS(Items!$E:$E,J718,Items!$F:$F,K718)+COUNTIFS(Items!$J:$J,J718,Items!$K:$K,K718)+COUNTIFS(Items!$O:$O,J718,Items!$P:$P,K718)=1,0,1))</f>
        <v>0</v>
      </c>
      <c r="M718" s="14">
        <v>28203</v>
      </c>
      <c r="N718" s="14">
        <v>0</v>
      </c>
      <c r="T718" s="10" t="str">
        <f>IF(RepPF!$L$4=Lists!$E$2,Lists!$E$2,IF(RepPF!$L$4&lt;&gt;"",IF($C718=RepPF!$L$4,RepPF!$L$4,0),Lists!$E$2))</f>
        <v>Все объекты</v>
      </c>
    </row>
    <row r="719" spans="2:20" x14ac:dyDescent="0.25">
      <c r="B719" s="7">
        <v>45661</v>
      </c>
      <c r="C719" s="1" t="s">
        <v>204</v>
      </c>
      <c r="J719" s="1" t="s">
        <v>44</v>
      </c>
      <c r="K719" s="1" t="s">
        <v>92</v>
      </c>
      <c r="L719" s="1">
        <f>IF(OR(B719=0,B719=""),0,IF(COUNTIFS(Items!$E:$E,J719,Items!$F:$F,K719)+COUNTIFS(Items!$J:$J,J719,Items!$K:$K,K719)+COUNTIFS(Items!$O:$O,J719,Items!$P:$P,K719)=1,0,1))</f>
        <v>0</v>
      </c>
      <c r="M719" s="14">
        <v>20531.989999999998</v>
      </c>
      <c r="N719" s="14">
        <v>0</v>
      </c>
      <c r="T719" s="10" t="str">
        <f>IF(RepPF!$L$4=Lists!$E$2,Lists!$E$2,IF(RepPF!$L$4&lt;&gt;"",IF($C719=RepPF!$L$4,RepPF!$L$4,0),Lists!$E$2))</f>
        <v>Все объекты</v>
      </c>
    </row>
    <row r="720" spans="2:20" x14ac:dyDescent="0.25">
      <c r="B720" s="7">
        <v>45661</v>
      </c>
      <c r="C720" s="1" t="s">
        <v>205</v>
      </c>
      <c r="J720" s="1" t="s">
        <v>44</v>
      </c>
      <c r="K720" s="1" t="s">
        <v>92</v>
      </c>
      <c r="L720" s="1">
        <f>IF(OR(B720=0,B720=""),0,IF(COUNTIFS(Items!$E:$E,J720,Items!$F:$F,K720)+COUNTIFS(Items!$J:$J,J720,Items!$K:$K,K720)+COUNTIFS(Items!$O:$O,J720,Items!$P:$P,K720)=1,0,1))</f>
        <v>0</v>
      </c>
      <c r="M720" s="14">
        <v>26035.41</v>
      </c>
      <c r="N720" s="14">
        <v>0</v>
      </c>
      <c r="T720" s="10" t="str">
        <f>IF(RepPF!$L$4=Lists!$E$2,Lists!$E$2,IF(RepPF!$L$4&lt;&gt;"",IF($C720=RepPF!$L$4,RepPF!$L$4,0),Lists!$E$2))</f>
        <v>Все объекты</v>
      </c>
    </row>
    <row r="721" spans="2:20" x14ac:dyDescent="0.25">
      <c r="B721" s="7">
        <v>45661</v>
      </c>
      <c r="C721" s="1" t="s">
        <v>194</v>
      </c>
      <c r="J721" s="1" t="s">
        <v>44</v>
      </c>
      <c r="K721" s="1" t="s">
        <v>92</v>
      </c>
      <c r="L721" s="1">
        <f>IF(OR(B721=0,B721=""),0,IF(COUNTIFS(Items!$E:$E,J721,Items!$F:$F,K721)+COUNTIFS(Items!$J:$J,J721,Items!$K:$K,K721)+COUNTIFS(Items!$O:$O,J721,Items!$P:$P,K721)=1,0,1))</f>
        <v>0</v>
      </c>
      <c r="M721" s="14">
        <v>29845.469999999998</v>
      </c>
      <c r="N721" s="14">
        <v>0</v>
      </c>
      <c r="T721" s="10" t="str">
        <f>IF(RepPF!$L$4=Lists!$E$2,Lists!$E$2,IF(RepPF!$L$4&lt;&gt;"",IF($C721=RepPF!$L$4,RepPF!$L$4,0),Lists!$E$2))</f>
        <v>Все объекты</v>
      </c>
    </row>
    <row r="722" spans="2:20" x14ac:dyDescent="0.25">
      <c r="B722" s="7">
        <v>45662</v>
      </c>
      <c r="C722" s="1" t="s">
        <v>204</v>
      </c>
      <c r="J722" s="1" t="s">
        <v>44</v>
      </c>
      <c r="K722" s="1" t="s">
        <v>92</v>
      </c>
      <c r="L722" s="1">
        <f>IF(OR(B722=0,B722=""),0,IF(COUNTIFS(Items!$E:$E,J722,Items!$F:$F,K722)+COUNTIFS(Items!$J:$J,J722,Items!$K:$K,K722)+COUNTIFS(Items!$O:$O,J722,Items!$P:$P,K722)=1,0,1))</f>
        <v>0</v>
      </c>
      <c r="M722" s="14">
        <v>15666.98</v>
      </c>
      <c r="N722" s="14">
        <v>0</v>
      </c>
      <c r="T722" s="10" t="str">
        <f>IF(RepPF!$L$4=Lists!$E$2,Lists!$E$2,IF(RepPF!$L$4&lt;&gt;"",IF($C722=RepPF!$L$4,RepPF!$L$4,0),Lists!$E$2))</f>
        <v>Все объекты</v>
      </c>
    </row>
    <row r="723" spans="2:20" x14ac:dyDescent="0.25">
      <c r="B723" s="7">
        <v>45662</v>
      </c>
      <c r="C723" s="1" t="s">
        <v>205</v>
      </c>
      <c r="J723" s="1" t="s">
        <v>44</v>
      </c>
      <c r="K723" s="1" t="s">
        <v>92</v>
      </c>
      <c r="L723" s="1">
        <f>IF(OR(B723=0,B723=""),0,IF(COUNTIFS(Items!$E:$E,J723,Items!$F:$F,K723)+COUNTIFS(Items!$J:$J,J723,Items!$K:$K,K723)+COUNTIFS(Items!$O:$O,J723,Items!$P:$P,K723)=1,0,1))</f>
        <v>0</v>
      </c>
      <c r="M723" s="14">
        <v>19833.73</v>
      </c>
      <c r="N723" s="14">
        <v>0</v>
      </c>
      <c r="T723" s="10" t="str">
        <f>IF(RepPF!$L$4=Lists!$E$2,Lists!$E$2,IF(RepPF!$L$4&lt;&gt;"",IF($C723=RepPF!$L$4,RepPF!$L$4,0),Lists!$E$2))</f>
        <v>Все объекты</v>
      </c>
    </row>
    <row r="724" spans="2:20" x14ac:dyDescent="0.25">
      <c r="B724" s="7">
        <v>45662</v>
      </c>
      <c r="C724" s="1" t="s">
        <v>197</v>
      </c>
      <c r="J724" s="1" t="s">
        <v>44</v>
      </c>
      <c r="K724" s="1" t="s">
        <v>92</v>
      </c>
      <c r="L724" s="1">
        <f>IF(OR(B724=0,B724=""),0,IF(COUNTIFS(Items!$E:$E,J724,Items!$F:$F,K724)+COUNTIFS(Items!$J:$J,J724,Items!$K:$K,K724)+COUNTIFS(Items!$O:$O,J724,Items!$P:$P,K724)=1,0,1))</f>
        <v>0</v>
      </c>
      <c r="M724" s="14">
        <v>16166.99</v>
      </c>
      <c r="N724" s="14">
        <v>0</v>
      </c>
      <c r="T724" s="10" t="str">
        <f>IF(RepPF!$L$4=Lists!$E$2,Lists!$E$2,IF(RepPF!$L$4&lt;&gt;"",IF($C724=RepPF!$L$4,RepPF!$L$4,0),Lists!$E$2))</f>
        <v>Все объекты</v>
      </c>
    </row>
    <row r="725" spans="2:20" x14ac:dyDescent="0.25">
      <c r="B725" s="7">
        <v>45664</v>
      </c>
      <c r="C725" s="1" t="s">
        <v>199</v>
      </c>
      <c r="J725" s="1" t="s">
        <v>44</v>
      </c>
      <c r="K725" s="1" t="s">
        <v>89</v>
      </c>
      <c r="L725" s="1">
        <f>IF(OR(B725=0,B725=""),0,IF(COUNTIFS(Items!$E:$E,J725,Items!$F:$F,K725)+COUNTIFS(Items!$J:$J,J725,Items!$K:$K,K725)+COUNTIFS(Items!$O:$O,J725,Items!$P:$P,K725)=1,0,1))</f>
        <v>0</v>
      </c>
      <c r="M725" s="14">
        <v>101536.5</v>
      </c>
      <c r="N725" s="14">
        <v>0</v>
      </c>
      <c r="T725" s="10" t="str">
        <f>IF(RepPF!$L$4=Lists!$E$2,Lists!$E$2,IF(RepPF!$L$4&lt;&gt;"",IF($C725=RepPF!$L$4,RepPF!$L$4,0),Lists!$E$2))</f>
        <v>Все объекты</v>
      </c>
    </row>
    <row r="726" spans="2:20" x14ac:dyDescent="0.25">
      <c r="B726" s="7">
        <v>45664</v>
      </c>
      <c r="C726" s="1" t="s">
        <v>200</v>
      </c>
      <c r="J726" s="1" t="s">
        <v>44</v>
      </c>
      <c r="K726" s="1" t="s">
        <v>86</v>
      </c>
      <c r="L726" s="1">
        <f>IF(OR(B726=0,B726=""),0,IF(COUNTIFS(Items!$E:$E,J726,Items!$F:$F,K726)+COUNTIFS(Items!$J:$J,J726,Items!$K:$K,K726)+COUNTIFS(Items!$O:$O,J726,Items!$P:$P,K726)=1,0,1))</f>
        <v>0</v>
      </c>
      <c r="M726" s="14">
        <v>56400</v>
      </c>
      <c r="N726" s="14">
        <v>0</v>
      </c>
      <c r="T726" s="10" t="str">
        <f>IF(RepPF!$L$4=Lists!$E$2,Lists!$E$2,IF(RepPF!$L$4&lt;&gt;"",IF($C726=RepPF!$L$4,RepPF!$L$4,0),Lists!$E$2))</f>
        <v>Все объекты</v>
      </c>
    </row>
    <row r="727" spans="2:20" x14ac:dyDescent="0.25">
      <c r="B727" s="7">
        <v>45664</v>
      </c>
      <c r="C727" s="1" t="s">
        <v>201</v>
      </c>
      <c r="J727" s="1" t="s">
        <v>44</v>
      </c>
      <c r="K727" s="1" t="s">
        <v>86</v>
      </c>
      <c r="L727" s="1">
        <f>IF(OR(B727=0,B727=""),0,IF(COUNTIFS(Items!$E:$E,J727,Items!$F:$F,K727)+COUNTIFS(Items!$J:$J,J727,Items!$K:$K,K727)+COUNTIFS(Items!$O:$O,J727,Items!$P:$P,K727)=1,0,1))</f>
        <v>0</v>
      </c>
      <c r="M727" s="14">
        <v>84600</v>
      </c>
      <c r="N727" s="14">
        <v>0</v>
      </c>
      <c r="T727" s="10" t="str">
        <f>IF(RepPF!$L$4=Lists!$E$2,Lists!$E$2,IF(RepPF!$L$4&lt;&gt;"",IF($C727=RepPF!$L$4,RepPF!$L$4,0),Lists!$E$2))</f>
        <v>Все объекты</v>
      </c>
    </row>
    <row r="728" spans="2:20" x14ac:dyDescent="0.25">
      <c r="B728" s="7">
        <v>45664</v>
      </c>
      <c r="C728" s="1" t="s">
        <v>204</v>
      </c>
      <c r="J728" s="1" t="s">
        <v>44</v>
      </c>
      <c r="K728" s="1" t="s">
        <v>86</v>
      </c>
      <c r="L728" s="1">
        <f>IF(OR(B728=0,B728=""),0,IF(COUNTIFS(Items!$E:$E,J728,Items!$F:$F,K728)+COUNTIFS(Items!$J:$J,J728,Items!$K:$K,K728)+COUNTIFS(Items!$O:$O,J728,Items!$P:$P,K728)=1,0,1))</f>
        <v>0</v>
      </c>
      <c r="M728" s="14">
        <v>57655.5</v>
      </c>
      <c r="N728" s="14">
        <v>0</v>
      </c>
      <c r="T728" s="10" t="str">
        <f>IF(RepPF!$L$4=Lists!$E$2,Lists!$E$2,IF(RepPF!$L$4&lt;&gt;"",IF($C728=RepPF!$L$4,RepPF!$L$4,0),Lists!$E$2))</f>
        <v>Все объекты</v>
      </c>
    </row>
    <row r="729" spans="2:20" x14ac:dyDescent="0.25">
      <c r="B729" s="7">
        <v>45664</v>
      </c>
      <c r="C729" s="1" t="s">
        <v>205</v>
      </c>
      <c r="J729" s="1" t="s">
        <v>44</v>
      </c>
      <c r="K729" s="1" t="s">
        <v>86</v>
      </c>
      <c r="L729" s="1">
        <f>IF(OR(B729=0,B729=""),0,IF(COUNTIFS(Items!$E:$E,J729,Items!$F:$F,K729)+COUNTIFS(Items!$J:$J,J729,Items!$K:$K,K729)+COUNTIFS(Items!$O:$O,J729,Items!$P:$P,K729)=1,0,1))</f>
        <v>0</v>
      </c>
      <c r="M729" s="14">
        <v>1940</v>
      </c>
      <c r="N729" s="14">
        <v>0</v>
      </c>
      <c r="T729" s="10" t="str">
        <f>IF(RepPF!$L$4=Lists!$E$2,Lists!$E$2,IF(RepPF!$L$4&lt;&gt;"",IF($C729=RepPF!$L$4,RepPF!$L$4,0),Lists!$E$2))</f>
        <v>Все объекты</v>
      </c>
    </row>
    <row r="730" spans="2:20" x14ac:dyDescent="0.25">
      <c r="B730" s="7">
        <v>45664</v>
      </c>
      <c r="C730" s="1" t="s">
        <v>194</v>
      </c>
      <c r="J730" s="1" t="s">
        <v>44</v>
      </c>
      <c r="K730" s="1" t="s">
        <v>86</v>
      </c>
      <c r="L730" s="1">
        <f>IF(OR(B730=0,B730=""),0,IF(COUNTIFS(Items!$E:$E,J730,Items!$F:$F,K730)+COUNTIFS(Items!$J:$J,J730,Items!$K:$K,K730)+COUNTIFS(Items!$O:$O,J730,Items!$P:$P,K730)=1,0,1))</f>
        <v>0</v>
      </c>
      <c r="M730" s="14">
        <v>2460</v>
      </c>
      <c r="N730" s="14">
        <v>0</v>
      </c>
      <c r="T730" s="10" t="str">
        <f>IF(RepPF!$L$4=Lists!$E$2,Lists!$E$2,IF(RepPF!$L$4&lt;&gt;"",IF($C730=RepPF!$L$4,RepPF!$L$4,0),Lists!$E$2))</f>
        <v>Все объекты</v>
      </c>
    </row>
    <row r="731" spans="2:20" x14ac:dyDescent="0.25">
      <c r="B731" s="7">
        <v>45664</v>
      </c>
      <c r="C731" s="1" t="s">
        <v>196</v>
      </c>
      <c r="J731" s="1" t="s">
        <v>44</v>
      </c>
      <c r="K731" s="1" t="s">
        <v>86</v>
      </c>
      <c r="L731" s="1">
        <f>IF(OR(B731=0,B731=""),0,IF(COUNTIFS(Items!$E:$E,J731,Items!$F:$F,K731)+COUNTIFS(Items!$J:$J,J731,Items!$K:$K,K731)+COUNTIFS(Items!$O:$O,J731,Items!$P:$P,K731)=1,0,1))</f>
        <v>0</v>
      </c>
      <c r="M731" s="14">
        <v>2820</v>
      </c>
      <c r="N731" s="14">
        <v>0</v>
      </c>
      <c r="T731" s="10" t="str">
        <f>IF(RepPF!$L$4=Lists!$E$2,Lists!$E$2,IF(RepPF!$L$4&lt;&gt;"",IF($C731=RepPF!$L$4,RepPF!$L$4,0),Lists!$E$2))</f>
        <v>Все объекты</v>
      </c>
    </row>
    <row r="732" spans="2:20" x14ac:dyDescent="0.25">
      <c r="B732" s="7">
        <v>45664</v>
      </c>
      <c r="C732" s="1" t="s">
        <v>196</v>
      </c>
      <c r="J732" s="1" t="s">
        <v>44</v>
      </c>
      <c r="K732" s="1" t="s">
        <v>72</v>
      </c>
      <c r="L732" s="1">
        <f>IF(OR(B732=0,B732=""),0,IF(COUNTIFS(Items!$E:$E,J732,Items!$F:$F,K732)+COUNTIFS(Items!$J:$J,J732,Items!$K:$K,K732)+COUNTIFS(Items!$O:$O,J732,Items!$P:$P,K732)=1,0,1))</f>
        <v>0</v>
      </c>
      <c r="M732" s="14">
        <v>2820</v>
      </c>
      <c r="N732" s="14">
        <v>0</v>
      </c>
      <c r="T732" s="10" t="str">
        <f>IF(RepPF!$L$4=Lists!$E$2,Lists!$E$2,IF(RepPF!$L$4&lt;&gt;"",IF($C732=RepPF!$L$4,RepPF!$L$4,0),Lists!$E$2))</f>
        <v>Все объекты</v>
      </c>
    </row>
    <row r="733" spans="2:20" x14ac:dyDescent="0.25">
      <c r="B733" s="7">
        <v>45664</v>
      </c>
      <c r="C733" s="1" t="s">
        <v>196</v>
      </c>
      <c r="J733" s="1" t="s">
        <v>44</v>
      </c>
      <c r="K733" s="1" t="s">
        <v>67</v>
      </c>
      <c r="L733" s="1">
        <f>IF(OR(B733=0,B733=""),0,IF(COUNTIFS(Items!$E:$E,J733,Items!$F:$F,K733)+COUNTIFS(Items!$J:$J,J733,Items!$K:$K,K733)+COUNTIFS(Items!$O:$O,J733,Items!$P:$P,K733)=1,0,1))</f>
        <v>0</v>
      </c>
      <c r="M733" s="14">
        <v>9520</v>
      </c>
      <c r="N733" s="14">
        <v>0</v>
      </c>
      <c r="T733" s="10" t="str">
        <f>IF(RepPF!$L$4=Lists!$E$2,Lists!$E$2,IF(RepPF!$L$4&lt;&gt;"",IF($C733=RepPF!$L$4,RepPF!$L$4,0),Lists!$E$2))</f>
        <v>Все объекты</v>
      </c>
    </row>
    <row r="734" spans="2:20" x14ac:dyDescent="0.25">
      <c r="B734" s="7">
        <v>45664</v>
      </c>
      <c r="C734" s="1" t="s">
        <v>197</v>
      </c>
      <c r="J734" s="1" t="s">
        <v>44</v>
      </c>
      <c r="K734" s="1" t="s">
        <v>76</v>
      </c>
      <c r="L734" s="1">
        <f>IF(OR(B734=0,B734=""),0,IF(COUNTIFS(Items!$E:$E,J734,Items!$F:$F,K734)+COUNTIFS(Items!$J:$J,J734,Items!$K:$K,K734)+COUNTIFS(Items!$O:$O,J734,Items!$P:$P,K734)=1,0,1))</f>
        <v>0</v>
      </c>
      <c r="M734" s="14">
        <v>69661.52</v>
      </c>
      <c r="N734" s="14">
        <v>0</v>
      </c>
      <c r="T734" s="10" t="str">
        <f>IF(RepPF!$L$4=Lists!$E$2,Lists!$E$2,IF(RepPF!$L$4&lt;&gt;"",IF($C734=RepPF!$L$4,RepPF!$L$4,0),Lists!$E$2))</f>
        <v>Все объекты</v>
      </c>
    </row>
    <row r="735" spans="2:20" x14ac:dyDescent="0.25">
      <c r="B735" s="7">
        <v>45665</v>
      </c>
      <c r="C735" s="1" t="s">
        <v>196</v>
      </c>
      <c r="J735" s="1" t="s">
        <v>44</v>
      </c>
      <c r="K735" s="1" t="s">
        <v>74</v>
      </c>
      <c r="L735" s="1">
        <f>IF(OR(B735=0,B735=""),0,IF(COUNTIFS(Items!$E:$E,J735,Items!$F:$F,K735)+COUNTIFS(Items!$J:$J,J735,Items!$K:$K,K735)+COUNTIFS(Items!$O:$O,J735,Items!$P:$P,K735)=1,0,1))</f>
        <v>0</v>
      </c>
      <c r="M735" s="14">
        <v>138910.04999999999</v>
      </c>
      <c r="N735" s="14">
        <v>0</v>
      </c>
      <c r="T735" s="10" t="str">
        <f>IF(RepPF!$L$4=Lists!$E$2,Lists!$E$2,IF(RepPF!$L$4&lt;&gt;"",IF($C735=RepPF!$L$4,RepPF!$L$4,0),Lists!$E$2))</f>
        <v>Все объекты</v>
      </c>
    </row>
    <row r="736" spans="2:20" x14ac:dyDescent="0.25">
      <c r="B736" s="7">
        <v>45667</v>
      </c>
      <c r="C736" s="1" t="s">
        <v>194</v>
      </c>
      <c r="J736" s="1" t="s">
        <v>44</v>
      </c>
      <c r="K736" s="1" t="s">
        <v>66</v>
      </c>
      <c r="L736" s="1">
        <f>IF(OR(B736=0,B736=""),0,IF(COUNTIFS(Items!$E:$E,J736,Items!$F:$F,K736)+COUNTIFS(Items!$J:$J,J736,Items!$K:$K,K736)+COUNTIFS(Items!$O:$O,J736,Items!$P:$P,K736)=1,0,1))</f>
        <v>0</v>
      </c>
      <c r="M736" s="14">
        <v>15997.859999999999</v>
      </c>
      <c r="N736" s="14">
        <v>0</v>
      </c>
      <c r="T736" s="10" t="str">
        <f>IF(RepPF!$L$4=Lists!$E$2,Lists!$E$2,IF(RepPF!$L$4&lt;&gt;"",IF($C736=RepPF!$L$4,RepPF!$L$4,0),Lists!$E$2))</f>
        <v>Все объекты</v>
      </c>
    </row>
    <row r="737" spans="2:20" x14ac:dyDescent="0.25">
      <c r="B737" s="7">
        <v>45667</v>
      </c>
      <c r="C737" s="1" t="s">
        <v>204</v>
      </c>
      <c r="J737" s="1" t="s">
        <v>44</v>
      </c>
      <c r="K737" s="1" t="s">
        <v>65</v>
      </c>
      <c r="L737" s="1">
        <f>IF(OR(B737=0,B737=""),0,IF(COUNTIFS(Items!$E:$E,J737,Items!$F:$F,K737)+COUNTIFS(Items!$J:$J,J737,Items!$K:$K,K737)+COUNTIFS(Items!$O:$O,J737,Items!$P:$P,K737)=1,0,1))</f>
        <v>0</v>
      </c>
      <c r="M737" s="14">
        <v>1762.5</v>
      </c>
      <c r="N737" s="14">
        <v>0</v>
      </c>
      <c r="T737" s="10" t="str">
        <f>IF(RepPF!$L$4=Lists!$E$2,Lists!$E$2,IF(RepPF!$L$4&lt;&gt;"",IF($C737=RepPF!$L$4,RepPF!$L$4,0),Lists!$E$2))</f>
        <v>Все объекты</v>
      </c>
    </row>
    <row r="738" spans="2:20" x14ac:dyDescent="0.25">
      <c r="B738" s="7">
        <v>45667</v>
      </c>
      <c r="C738" s="1" t="s">
        <v>205</v>
      </c>
      <c r="J738" s="1" t="s">
        <v>44</v>
      </c>
      <c r="K738" s="1" t="s">
        <v>65</v>
      </c>
      <c r="L738" s="1">
        <f>IF(OR(B738=0,B738=""),0,IF(COUNTIFS(Items!$E:$E,J738,Items!$F:$F,K738)+COUNTIFS(Items!$J:$J,J738,Items!$K:$K,K738)+COUNTIFS(Items!$O:$O,J738,Items!$P:$P,K738)=1,0,1))</f>
        <v>0</v>
      </c>
      <c r="M738" s="14">
        <v>2231.25</v>
      </c>
      <c r="N738" s="14">
        <v>0</v>
      </c>
      <c r="T738" s="10" t="str">
        <f>IF(RepPF!$L$4=Lists!$E$2,Lists!$E$2,IF(RepPF!$L$4&lt;&gt;"",IF($C738=RepPF!$L$4,RepPF!$L$4,0),Lists!$E$2))</f>
        <v>Все объекты</v>
      </c>
    </row>
    <row r="739" spans="2:20" x14ac:dyDescent="0.25">
      <c r="B739" s="7">
        <v>45667</v>
      </c>
      <c r="C739" s="1" t="s">
        <v>206</v>
      </c>
      <c r="J739" s="1" t="s">
        <v>44</v>
      </c>
      <c r="K739" s="1" t="s">
        <v>65</v>
      </c>
      <c r="L739" s="1">
        <f>IF(OR(B739=0,B739=""),0,IF(COUNTIFS(Items!$E:$E,J739,Items!$F:$F,K739)+COUNTIFS(Items!$J:$J,J739,Items!$K:$K,K739)+COUNTIFS(Items!$O:$O,J739,Items!$P:$P,K739)=1,0,1))</f>
        <v>0</v>
      </c>
      <c r="M739" s="14">
        <v>1818.75</v>
      </c>
      <c r="N739" s="14">
        <v>0</v>
      </c>
      <c r="T739" s="10" t="str">
        <f>IF(RepPF!$L$4=Lists!$E$2,Lists!$E$2,IF(RepPF!$L$4&lt;&gt;"",IF($C739=RepPF!$L$4,RepPF!$L$4,0),Lists!$E$2))</f>
        <v>Все объекты</v>
      </c>
    </row>
    <row r="740" spans="2:20" x14ac:dyDescent="0.25">
      <c r="B740" s="7">
        <v>45667</v>
      </c>
      <c r="C740" s="1" t="s">
        <v>207</v>
      </c>
      <c r="J740" s="1" t="s">
        <v>44</v>
      </c>
      <c r="K740" s="1" t="s">
        <v>65</v>
      </c>
      <c r="L740" s="1">
        <f>IF(OR(B740=0,B740=""),0,IF(COUNTIFS(Items!$E:$E,J740,Items!$F:$F,K740)+COUNTIFS(Items!$J:$J,J740,Items!$K:$K,K740)+COUNTIFS(Items!$O:$O,J740,Items!$P:$P,K740)=1,0,1))</f>
        <v>0</v>
      </c>
      <c r="M740" s="14">
        <v>2306.25</v>
      </c>
      <c r="N740" s="14">
        <v>0</v>
      </c>
      <c r="T740" s="10" t="str">
        <f>IF(RepPF!$L$4=Lists!$E$2,Lists!$E$2,IF(RepPF!$L$4&lt;&gt;"",IF($C740=RepPF!$L$4,RepPF!$L$4,0),Lists!$E$2))</f>
        <v>Все объекты</v>
      </c>
    </row>
    <row r="741" spans="2:20" x14ac:dyDescent="0.25">
      <c r="B741" s="7">
        <v>45667</v>
      </c>
      <c r="C741" s="1" t="s">
        <v>208</v>
      </c>
      <c r="J741" s="1" t="s">
        <v>44</v>
      </c>
      <c r="K741" s="1" t="s">
        <v>65</v>
      </c>
      <c r="L741" s="1">
        <f>IF(OR(B741=0,B741=""),0,IF(COUNTIFS(Items!$E:$E,J741,Items!$F:$F,K741)+COUNTIFS(Items!$J:$J,J741,Items!$K:$K,K741)+COUNTIFS(Items!$O:$O,J741,Items!$P:$P,K741)=1,0,1))</f>
        <v>0</v>
      </c>
      <c r="M741" s="14">
        <v>2643.75</v>
      </c>
      <c r="N741" s="14">
        <v>0</v>
      </c>
      <c r="T741" s="10" t="str">
        <f>IF(RepPF!$L$4=Lists!$E$2,Lists!$E$2,IF(RepPF!$L$4&lt;&gt;"",IF($C741=RepPF!$L$4,RepPF!$L$4,0),Lists!$E$2))</f>
        <v>Все объекты</v>
      </c>
    </row>
    <row r="742" spans="2:20" x14ac:dyDescent="0.25">
      <c r="B742" s="7">
        <v>45667</v>
      </c>
      <c r="C742" s="1" t="s">
        <v>209</v>
      </c>
      <c r="J742" s="1" t="s">
        <v>44</v>
      </c>
      <c r="K742" s="1" t="s">
        <v>65</v>
      </c>
      <c r="L742" s="1">
        <f>IF(OR(B742=0,B742=""),0,IF(COUNTIFS(Items!$E:$E,J742,Items!$F:$F,K742)+COUNTIFS(Items!$J:$J,J742,Items!$K:$K,K742)+COUNTIFS(Items!$O:$O,J742,Items!$P:$P,K742)=1,0,1))</f>
        <v>0</v>
      </c>
      <c r="M742" s="14">
        <v>1762.5</v>
      </c>
      <c r="N742" s="14">
        <v>0</v>
      </c>
      <c r="T742" s="10" t="str">
        <f>IF(RepPF!$L$4=Lists!$E$2,Lists!$E$2,IF(RepPF!$L$4&lt;&gt;"",IF($C742=RepPF!$L$4,RepPF!$L$4,0),Lists!$E$2))</f>
        <v>Все объекты</v>
      </c>
    </row>
    <row r="743" spans="2:20" x14ac:dyDescent="0.25">
      <c r="B743" s="7">
        <v>45667</v>
      </c>
      <c r="C743" s="1" t="s">
        <v>210</v>
      </c>
      <c r="J743" s="1" t="s">
        <v>44</v>
      </c>
      <c r="K743" s="1" t="s">
        <v>65</v>
      </c>
      <c r="L743" s="1">
        <f>IF(OR(B743=0,B743=""),0,IF(COUNTIFS(Items!$E:$E,J743,Items!$F:$F,K743)+COUNTIFS(Items!$J:$J,J743,Items!$K:$K,K743)+COUNTIFS(Items!$O:$O,J743,Items!$P:$P,K743)=1,0,1))</f>
        <v>0</v>
      </c>
      <c r="M743" s="14">
        <v>2231.25</v>
      </c>
      <c r="N743" s="14">
        <v>0</v>
      </c>
      <c r="T743" s="10" t="str">
        <f>IF(RepPF!$L$4=Lists!$E$2,Lists!$E$2,IF(RepPF!$L$4&lt;&gt;"",IF($C743=RepPF!$L$4,RepPF!$L$4,0),Lists!$E$2))</f>
        <v>Все объекты</v>
      </c>
    </row>
    <row r="744" spans="2:20" x14ac:dyDescent="0.25">
      <c r="B744" s="7">
        <v>45667</v>
      </c>
      <c r="C744" s="1" t="s">
        <v>201</v>
      </c>
      <c r="J744" s="1" t="s">
        <v>44</v>
      </c>
      <c r="K744" s="1" t="s">
        <v>65</v>
      </c>
      <c r="L744" s="1">
        <f>IF(OR(B744=0,B744=""),0,IF(COUNTIFS(Items!$E:$E,J744,Items!$F:$F,K744)+COUNTIFS(Items!$J:$J,J744,Items!$K:$K,K744)+COUNTIFS(Items!$O:$O,J744,Items!$P:$P,K744)=1,0,1))</f>
        <v>0</v>
      </c>
      <c r="M744" s="14">
        <v>1818.75</v>
      </c>
      <c r="N744" s="14">
        <v>0</v>
      </c>
      <c r="T744" s="10" t="str">
        <f>IF(RepPF!$L$4=Lists!$E$2,Lists!$E$2,IF(RepPF!$L$4&lt;&gt;"",IF($C744=RepPF!$L$4,RepPF!$L$4,0),Lists!$E$2))</f>
        <v>Все объекты</v>
      </c>
    </row>
    <row r="745" spans="2:20" x14ac:dyDescent="0.25">
      <c r="B745" s="7">
        <v>45671</v>
      </c>
      <c r="C745" s="1" t="s">
        <v>199</v>
      </c>
      <c r="J745" s="1" t="s">
        <v>44</v>
      </c>
      <c r="K745" s="1" t="s">
        <v>86</v>
      </c>
      <c r="L745" s="1">
        <f>IF(OR(B745=0,B745=""),0,IF(COUNTIFS(Items!$E:$E,J745,Items!$F:$F,K745)+COUNTIFS(Items!$J:$J,J745,Items!$K:$K,K745)+COUNTIFS(Items!$O:$O,J745,Items!$P:$P,K745)=1,0,1))</f>
        <v>0</v>
      </c>
      <c r="M745" s="14">
        <v>73800</v>
      </c>
      <c r="N745" s="14">
        <v>0</v>
      </c>
      <c r="T745" s="10" t="str">
        <f>IF(RepPF!$L$4=Lists!$E$2,Lists!$E$2,IF(RepPF!$L$4&lt;&gt;"",IF($C745=RepPF!$L$4,RepPF!$L$4,0),Lists!$E$2))</f>
        <v>Все объекты</v>
      </c>
    </row>
    <row r="746" spans="2:20" x14ac:dyDescent="0.25">
      <c r="B746" s="7">
        <v>45671</v>
      </c>
      <c r="C746" s="1" t="s">
        <v>198</v>
      </c>
      <c r="J746" s="1" t="s">
        <v>44</v>
      </c>
      <c r="K746" s="1" t="s">
        <v>86</v>
      </c>
      <c r="L746" s="1">
        <f>IF(OR(B746=0,B746=""),0,IF(COUNTIFS(Items!$E:$E,J746,Items!$F:$F,K746)+COUNTIFS(Items!$J:$J,J746,Items!$K:$K,K746)+COUNTIFS(Items!$O:$O,J746,Items!$P:$P,K746)=1,0,1))</f>
        <v>0</v>
      </c>
      <c r="M746" s="14">
        <v>84600</v>
      </c>
      <c r="N746" s="14">
        <v>0</v>
      </c>
      <c r="T746" s="10" t="str">
        <f>IF(RepPF!$L$4=Lists!$E$2,Lists!$E$2,IF(RepPF!$L$4&lt;&gt;"",IF($C746=RepPF!$L$4,RepPF!$L$4,0),Lists!$E$2))</f>
        <v>Все объекты</v>
      </c>
    </row>
    <row r="747" spans="2:20" x14ac:dyDescent="0.25">
      <c r="B747" s="7">
        <v>45671</v>
      </c>
      <c r="C747" s="1" t="s">
        <v>197</v>
      </c>
      <c r="J747" s="1" t="s">
        <v>44</v>
      </c>
      <c r="K747" s="1" t="s">
        <v>86</v>
      </c>
      <c r="L747" s="1">
        <f>IF(OR(B747=0,B747=""),0,IF(COUNTIFS(Items!$E:$E,J747,Items!$F:$F,K747)+COUNTIFS(Items!$J:$J,J747,Items!$K:$K,K747)+COUNTIFS(Items!$O:$O,J747,Items!$P:$P,K747)=1,0,1))</f>
        <v>0</v>
      </c>
      <c r="M747" s="14">
        <v>14429</v>
      </c>
      <c r="N747" s="14">
        <v>0</v>
      </c>
      <c r="T747" s="10" t="str">
        <f>IF(RepPF!$L$4=Lists!$E$2,Lists!$E$2,IF(RepPF!$L$4&lt;&gt;"",IF($C747=RepPF!$L$4,RepPF!$L$4,0),Lists!$E$2))</f>
        <v>Все объекты</v>
      </c>
    </row>
    <row r="748" spans="2:20" x14ac:dyDescent="0.25">
      <c r="B748" s="7">
        <v>45671</v>
      </c>
      <c r="C748" s="1" t="s">
        <v>197</v>
      </c>
      <c r="J748" s="1" t="s">
        <v>44</v>
      </c>
      <c r="K748" s="1" t="s">
        <v>83</v>
      </c>
      <c r="L748" s="1">
        <f>IF(OR(B748=0,B748=""),0,IF(COUNTIFS(Items!$E:$E,J748,Items!$F:$F,K748)+COUNTIFS(Items!$J:$J,J748,Items!$K:$K,K748)+COUNTIFS(Items!$O:$O,J748,Items!$P:$P,K748)=1,0,1))</f>
        <v>0</v>
      </c>
      <c r="M748" s="14">
        <v>71400</v>
      </c>
      <c r="N748" s="14">
        <v>0</v>
      </c>
      <c r="T748" s="10" t="str">
        <f>IF(RepPF!$L$4=Lists!$E$2,Lists!$E$2,IF(RepPF!$L$4&lt;&gt;"",IF($C748=RepPF!$L$4,RepPF!$L$4,0),Lists!$E$2))</f>
        <v>Все объекты</v>
      </c>
    </row>
    <row r="749" spans="2:20" x14ac:dyDescent="0.25">
      <c r="B749" s="7">
        <v>45671</v>
      </c>
      <c r="C749" s="1" t="s">
        <v>196</v>
      </c>
      <c r="J749" s="1" t="s">
        <v>44</v>
      </c>
      <c r="K749" s="1" t="s">
        <v>89</v>
      </c>
      <c r="L749" s="1">
        <f>IF(OR(B749=0,B749=""),0,IF(COUNTIFS(Items!$E:$E,J749,Items!$F:$F,K749)+COUNTIFS(Items!$J:$J,J749,Items!$K:$K,K749)+COUNTIFS(Items!$O:$O,J749,Items!$P:$P,K749)=1,0,1))</f>
        <v>0</v>
      </c>
      <c r="M749" s="14">
        <v>79443</v>
      </c>
      <c r="N749" s="14">
        <v>0</v>
      </c>
      <c r="T749" s="10" t="str">
        <f>IF(RepPF!$L$4=Lists!$E$2,Lists!$E$2,IF(RepPF!$L$4&lt;&gt;"",IF($C749=RepPF!$L$4,RepPF!$L$4,0),Lists!$E$2))</f>
        <v>Все объекты</v>
      </c>
    </row>
    <row r="750" spans="2:20" x14ac:dyDescent="0.25">
      <c r="B750" s="7">
        <v>45671</v>
      </c>
      <c r="C750" s="1" t="s">
        <v>197</v>
      </c>
      <c r="J750" s="1" t="s">
        <v>44</v>
      </c>
      <c r="K750" s="1" t="s">
        <v>72</v>
      </c>
      <c r="L750" s="1">
        <f>IF(OR(B750=0,B750=""),0,IF(COUNTIFS(Items!$E:$E,J750,Items!$F:$F,K750)+COUNTIFS(Items!$J:$J,J750,Items!$K:$K,K750)+COUNTIFS(Items!$O:$O,J750,Items!$P:$P,K750)=1,0,1))</f>
        <v>0</v>
      </c>
      <c r="M750" s="14">
        <v>3690</v>
      </c>
      <c r="N750" s="14">
        <v>0</v>
      </c>
      <c r="T750" s="10" t="str">
        <f>IF(RepPF!$L$4=Lists!$E$2,Lists!$E$2,IF(RepPF!$L$4&lt;&gt;"",IF($C750=RepPF!$L$4,RepPF!$L$4,0),Lists!$E$2))</f>
        <v>Все объекты</v>
      </c>
    </row>
    <row r="751" spans="2:20" x14ac:dyDescent="0.25">
      <c r="B751" s="7">
        <v>45671</v>
      </c>
      <c r="C751" s="1" t="s">
        <v>197</v>
      </c>
      <c r="J751" s="1" t="s">
        <v>44</v>
      </c>
      <c r="K751" s="1" t="s">
        <v>69</v>
      </c>
      <c r="L751" s="1">
        <f>IF(OR(B751=0,B751=""),0,IF(COUNTIFS(Items!$E:$E,J751,Items!$F:$F,K751)+COUNTIFS(Items!$J:$J,J751,Items!$K:$K,K751)+COUNTIFS(Items!$O:$O,J751,Items!$P:$P,K751)=1,0,1))</f>
        <v>0</v>
      </c>
      <c r="M751" s="14">
        <v>3525</v>
      </c>
      <c r="N751" s="14">
        <v>0</v>
      </c>
      <c r="T751" s="10" t="str">
        <f>IF(RepPF!$L$4=Lists!$E$2,Lists!$E$2,IF(RepPF!$L$4&lt;&gt;"",IF($C751=RepPF!$L$4,RepPF!$L$4,0),Lists!$E$2))</f>
        <v>Все объекты</v>
      </c>
    </row>
    <row r="752" spans="2:20" x14ac:dyDescent="0.25">
      <c r="B752" s="7">
        <v>45672</v>
      </c>
      <c r="C752" s="1" t="s">
        <v>197</v>
      </c>
      <c r="J752" s="1" t="s">
        <v>44</v>
      </c>
      <c r="K752" s="1" t="s">
        <v>74</v>
      </c>
      <c r="L752" s="1">
        <f>IF(OR(B752=0,B752=""),0,IF(COUNTIFS(Items!$E:$E,J752,Items!$F:$F,K752)+COUNTIFS(Items!$J:$J,J752,Items!$K:$K,K752)+COUNTIFS(Items!$O:$O,J752,Items!$P:$P,K752)=1,0,1))</f>
        <v>0</v>
      </c>
      <c r="M752" s="14">
        <v>2719.42</v>
      </c>
      <c r="N752" s="14">
        <v>0</v>
      </c>
      <c r="T752" s="10" t="str">
        <f>IF(RepPF!$L$4=Lists!$E$2,Lists!$E$2,IF(RepPF!$L$4&lt;&gt;"",IF($C752=RepPF!$L$4,RepPF!$L$4,0),Lists!$E$2))</f>
        <v>Все объекты</v>
      </c>
    </row>
    <row r="753" spans="2:20" x14ac:dyDescent="0.25">
      <c r="B753" s="7">
        <v>45672</v>
      </c>
      <c r="C753" s="1" t="s">
        <v>194</v>
      </c>
      <c r="J753" s="1" t="s">
        <v>44</v>
      </c>
      <c r="K753" s="1" t="s">
        <v>80</v>
      </c>
      <c r="L753" s="1">
        <f>IF(OR(B753=0,B753=""),0,IF(COUNTIFS(Items!$E:$E,J753,Items!$F:$F,K753)+COUNTIFS(Items!$J:$J,J753,Items!$K:$K,K753)+COUNTIFS(Items!$O:$O,J753,Items!$P:$P,K753)=1,0,1))</f>
        <v>0</v>
      </c>
      <c r="M753" s="14">
        <v>2760.7999999999997</v>
      </c>
      <c r="N753" s="14">
        <v>0</v>
      </c>
      <c r="T753" s="10" t="str">
        <f>IF(RepPF!$L$4=Lists!$E$2,Lists!$E$2,IF(RepPF!$L$4&lt;&gt;"",IF($C753=RepPF!$L$4,RepPF!$L$4,0),Lists!$E$2))</f>
        <v>Все объекты</v>
      </c>
    </row>
    <row r="754" spans="2:20" x14ac:dyDescent="0.25">
      <c r="B754" s="7">
        <v>45672</v>
      </c>
      <c r="C754" s="1" t="s">
        <v>197</v>
      </c>
      <c r="J754" s="1" t="s">
        <v>44</v>
      </c>
      <c r="K754" s="1" t="s">
        <v>86</v>
      </c>
      <c r="L754" s="1">
        <f>IF(OR(B754=0,B754=""),0,IF(COUNTIFS(Items!$E:$E,J754,Items!$F:$F,K754)+COUNTIFS(Items!$J:$J,J754,Items!$K:$K,K754)+COUNTIFS(Items!$O:$O,J754,Items!$P:$P,K754)=1,0,1))</f>
        <v>0</v>
      </c>
      <c r="M754" s="14">
        <v>38800</v>
      </c>
      <c r="N754" s="14">
        <v>0</v>
      </c>
      <c r="T754" s="10" t="str">
        <f>IF(RepPF!$L$4=Lists!$E$2,Lists!$E$2,IF(RepPF!$L$4&lt;&gt;"",IF($C754=RepPF!$L$4,RepPF!$L$4,0),Lists!$E$2))</f>
        <v>Все объекты</v>
      </c>
    </row>
    <row r="755" spans="2:20" x14ac:dyDescent="0.25">
      <c r="B755" s="7">
        <v>45672</v>
      </c>
      <c r="C755" s="1" t="s">
        <v>194</v>
      </c>
      <c r="J755" s="1" t="s">
        <v>44</v>
      </c>
      <c r="K755" s="1" t="s">
        <v>74</v>
      </c>
      <c r="L755" s="1">
        <f>IF(OR(B755=0,B755=""),0,IF(COUNTIFS(Items!$E:$E,J755,Items!$F:$F,K755)+COUNTIFS(Items!$J:$J,J755,Items!$K:$K,K755)+COUNTIFS(Items!$O:$O,J755,Items!$P:$P,K755)=1,0,1))</f>
        <v>0</v>
      </c>
      <c r="M755" s="14">
        <v>8536.2000000000007</v>
      </c>
      <c r="N755" s="14">
        <v>0</v>
      </c>
      <c r="T755" s="10" t="str">
        <f>IF(RepPF!$L$4=Lists!$E$2,Lists!$E$2,IF(RepPF!$L$4&lt;&gt;"",IF($C755=RepPF!$L$4,RepPF!$L$4,0),Lists!$E$2))</f>
        <v>Все объекты</v>
      </c>
    </row>
    <row r="756" spans="2:20" x14ac:dyDescent="0.25">
      <c r="B756" s="7">
        <v>45672</v>
      </c>
      <c r="C756" s="1" t="s">
        <v>204</v>
      </c>
      <c r="J756" s="1" t="s">
        <v>44</v>
      </c>
      <c r="K756" s="1" t="s">
        <v>92</v>
      </c>
      <c r="L756" s="1">
        <f>IF(OR(B756=0,B756=""),0,IF(COUNTIFS(Items!$E:$E,J756,Items!$F:$F,K756)+COUNTIFS(Items!$J:$J,J756,Items!$K:$K,K756)+COUNTIFS(Items!$O:$O,J756,Items!$P:$P,K756)=1,0,1))</f>
        <v>0</v>
      </c>
      <c r="M756" s="14">
        <v>16450.469999999998</v>
      </c>
      <c r="N756" s="14">
        <v>0</v>
      </c>
      <c r="T756" s="10" t="str">
        <f>IF(RepPF!$L$4=Lists!$E$2,Lists!$E$2,IF(RepPF!$L$4&lt;&gt;"",IF($C756=RepPF!$L$4,RepPF!$L$4,0),Lists!$E$2))</f>
        <v>Все объекты</v>
      </c>
    </row>
    <row r="757" spans="2:20" x14ac:dyDescent="0.25">
      <c r="B757" s="7">
        <v>45672</v>
      </c>
      <c r="C757" s="1" t="s">
        <v>205</v>
      </c>
      <c r="J757" s="1" t="s">
        <v>44</v>
      </c>
      <c r="K757" s="1" t="s">
        <v>92</v>
      </c>
      <c r="L757" s="1">
        <f>IF(OR(B757=0,B757=""),0,IF(COUNTIFS(Items!$E:$E,J757,Items!$F:$F,K757)+COUNTIFS(Items!$J:$J,J757,Items!$K:$K,K757)+COUNTIFS(Items!$O:$O,J757,Items!$P:$P,K757)=1,0,1))</f>
        <v>0</v>
      </c>
      <c r="M757" s="14">
        <v>10966.98</v>
      </c>
      <c r="N757" s="14">
        <v>0</v>
      </c>
      <c r="T757" s="10" t="str">
        <f>IF(RepPF!$L$4=Lists!$E$2,Lists!$E$2,IF(RepPF!$L$4&lt;&gt;"",IF($C757=RepPF!$L$4,RepPF!$L$4,0),Lists!$E$2))</f>
        <v>Все объекты</v>
      </c>
    </row>
    <row r="758" spans="2:20" x14ac:dyDescent="0.25">
      <c r="B758" s="7">
        <v>45672</v>
      </c>
      <c r="C758" s="1" t="s">
        <v>197</v>
      </c>
      <c r="J758" s="1" t="s">
        <v>44</v>
      </c>
      <c r="K758" s="1" t="s">
        <v>92</v>
      </c>
      <c r="L758" s="1">
        <f>IF(OR(B758=0,B758=""),0,IF(COUNTIFS(Items!$E:$E,J758,Items!$F:$F,K758)+COUNTIFS(Items!$J:$J,J758,Items!$K:$K,K758)+COUNTIFS(Items!$O:$O,J758,Items!$P:$P,K758)=1,0,1))</f>
        <v>0</v>
      </c>
      <c r="M758" s="14">
        <v>13883.73</v>
      </c>
      <c r="N758" s="14">
        <v>0</v>
      </c>
      <c r="T758" s="10" t="str">
        <f>IF(RepPF!$L$4=Lists!$E$2,Lists!$E$2,IF(RepPF!$L$4&lt;&gt;"",IF($C758=RepPF!$L$4,RepPF!$L$4,0),Lists!$E$2))</f>
        <v>Все объекты</v>
      </c>
    </row>
    <row r="759" spans="2:20" x14ac:dyDescent="0.25">
      <c r="B759" s="7">
        <v>45672</v>
      </c>
      <c r="C759" s="1" t="s">
        <v>197</v>
      </c>
      <c r="J759" s="1" t="s">
        <v>44</v>
      </c>
      <c r="K759" s="1" t="s">
        <v>74</v>
      </c>
      <c r="L759" s="1">
        <f>IF(OR(B759=0,B759=""),0,IF(COUNTIFS(Items!$E:$E,J759,Items!$F:$F,K759)+COUNTIFS(Items!$J:$J,J759,Items!$K:$K,K759)+COUNTIFS(Items!$O:$O,J759,Items!$P:$P,K759)=1,0,1))</f>
        <v>0</v>
      </c>
      <c r="M759" s="14">
        <v>9700</v>
      </c>
      <c r="N759" s="14">
        <v>0</v>
      </c>
      <c r="T759" s="10" t="str">
        <f>IF(RepPF!$L$4=Lists!$E$2,Lists!$E$2,IF(RepPF!$L$4&lt;&gt;"",IF($C759=RepPF!$L$4,RepPF!$L$4,0),Lists!$E$2))</f>
        <v>Все объекты</v>
      </c>
    </row>
    <row r="760" spans="2:20" x14ac:dyDescent="0.25">
      <c r="B760" s="7">
        <v>45672</v>
      </c>
      <c r="C760" s="1" t="s">
        <v>197</v>
      </c>
      <c r="J760" s="1" t="s">
        <v>44</v>
      </c>
      <c r="K760" s="1" t="s">
        <v>74</v>
      </c>
      <c r="L760" s="1">
        <f>IF(OR(B760=0,B760=""),0,IF(COUNTIFS(Items!$E:$E,J760,Items!$F:$F,K760)+COUNTIFS(Items!$J:$J,J760,Items!$K:$K,K760)+COUNTIFS(Items!$O:$O,J760,Items!$P:$P,K760)=1,0,1))</f>
        <v>0</v>
      </c>
      <c r="M760" s="14">
        <v>51660</v>
      </c>
      <c r="N760" s="14">
        <v>0</v>
      </c>
      <c r="T760" s="10" t="str">
        <f>IF(RepPF!$L$4=Lists!$E$2,Lists!$E$2,IF(RepPF!$L$4&lt;&gt;"",IF($C760=RepPF!$L$4,RepPF!$L$4,0),Lists!$E$2))</f>
        <v>Все объекты</v>
      </c>
    </row>
    <row r="761" spans="2:20" x14ac:dyDescent="0.25">
      <c r="B761" s="7">
        <v>45672</v>
      </c>
      <c r="C761" s="1" t="s">
        <v>196</v>
      </c>
      <c r="J761" s="1" t="s">
        <v>44</v>
      </c>
      <c r="K761" s="1" t="s">
        <v>90</v>
      </c>
      <c r="L761" s="1">
        <f>IF(OR(B761=0,B761=""),0,IF(COUNTIFS(Items!$E:$E,J761,Items!$F:$F,K761)+COUNTIFS(Items!$J:$J,J761,Items!$K:$K,K761)+COUNTIFS(Items!$O:$O,J761,Items!$P:$P,K761)=1,0,1))</f>
        <v>0</v>
      </c>
      <c r="M761" s="14">
        <v>285048.42</v>
      </c>
      <c r="N761" s="14">
        <v>0</v>
      </c>
      <c r="T761" s="10" t="str">
        <f>IF(RepPF!$L$4=Lists!$E$2,Lists!$E$2,IF(RepPF!$L$4&lt;&gt;"",IF($C761=RepPF!$L$4,RepPF!$L$4,0),Lists!$E$2))</f>
        <v>Все объекты</v>
      </c>
    </row>
    <row r="762" spans="2:20" x14ac:dyDescent="0.25">
      <c r="B762" s="7">
        <v>45673</v>
      </c>
      <c r="C762" s="1" t="s">
        <v>194</v>
      </c>
      <c r="J762" s="1" t="s">
        <v>44</v>
      </c>
      <c r="K762" s="1" t="s">
        <v>69</v>
      </c>
      <c r="L762" s="1">
        <f>IF(OR(B762=0,B762=""),0,IF(COUNTIFS(Items!$E:$E,J762,Items!$F:$F,K762)+COUNTIFS(Items!$J:$J,J762,Items!$K:$K,K762)+COUNTIFS(Items!$O:$O,J762,Items!$P:$P,K762)=1,0,1))</f>
        <v>0</v>
      </c>
      <c r="M762" s="14">
        <v>2820</v>
      </c>
      <c r="N762" s="14">
        <v>0</v>
      </c>
      <c r="T762" s="10" t="str">
        <f>IF(RepPF!$L$4=Lists!$E$2,Lists!$E$2,IF(RepPF!$L$4&lt;&gt;"",IF($C762=RepPF!$L$4,RepPF!$L$4,0),Lists!$E$2))</f>
        <v>Все объекты</v>
      </c>
    </row>
    <row r="763" spans="2:20" x14ac:dyDescent="0.25">
      <c r="B763" s="7">
        <v>45673</v>
      </c>
      <c r="C763" s="1" t="s">
        <v>199</v>
      </c>
      <c r="J763" s="1" t="s">
        <v>44</v>
      </c>
      <c r="K763" s="1" t="s">
        <v>75</v>
      </c>
      <c r="L763" s="1">
        <f>IF(OR(B763=0,B763=""),0,IF(COUNTIFS(Items!$E:$E,J763,Items!$F:$F,K763)+COUNTIFS(Items!$J:$J,J763,Items!$K:$K,K763)+COUNTIFS(Items!$O:$O,J763,Items!$P:$P,K763)=1,0,1))</f>
        <v>0</v>
      </c>
      <c r="M763" s="14">
        <v>315861.7</v>
      </c>
      <c r="N763" s="14">
        <v>0</v>
      </c>
      <c r="T763" s="10" t="str">
        <f>IF(RepPF!$L$4=Lists!$E$2,Lists!$E$2,IF(RepPF!$L$4&lt;&gt;"",IF($C763=RepPF!$L$4,RepPF!$L$4,0),Lists!$E$2))</f>
        <v>Все объекты</v>
      </c>
    </row>
    <row r="764" spans="2:20" x14ac:dyDescent="0.25">
      <c r="B764" s="7">
        <v>45673</v>
      </c>
      <c r="C764" s="1" t="s">
        <v>196</v>
      </c>
      <c r="J764" s="1" t="s">
        <v>44</v>
      </c>
      <c r="K764" s="1" t="s">
        <v>75</v>
      </c>
      <c r="L764" s="1">
        <f>IF(OR(B764=0,B764=""),0,IF(COUNTIFS(Items!$E:$E,J764,Items!$F:$F,K764)+COUNTIFS(Items!$J:$J,J764,Items!$K:$K,K764)+COUNTIFS(Items!$O:$O,J764,Items!$P:$P,K764)=1,0,1))</f>
        <v>0</v>
      </c>
      <c r="M764" s="14">
        <v>240977.1</v>
      </c>
      <c r="N764" s="14">
        <v>0</v>
      </c>
      <c r="T764" s="10" t="str">
        <f>IF(RepPF!$L$4=Lists!$E$2,Lists!$E$2,IF(RepPF!$L$4&lt;&gt;"",IF($C764=RepPF!$L$4,RepPF!$L$4,0),Lists!$E$2))</f>
        <v>Все объекты</v>
      </c>
    </row>
    <row r="765" spans="2:20" x14ac:dyDescent="0.25">
      <c r="B765" s="7">
        <v>45673</v>
      </c>
      <c r="C765" s="1" t="s">
        <v>197</v>
      </c>
      <c r="J765" s="1" t="s">
        <v>44</v>
      </c>
      <c r="K765" s="1" t="s">
        <v>74</v>
      </c>
      <c r="L765" s="1">
        <f>IF(OR(B765=0,B765=""),0,IF(COUNTIFS(Items!$E:$E,J765,Items!$F:$F,K765)+COUNTIFS(Items!$J:$J,J765,Items!$K:$K,K765)+COUNTIFS(Items!$O:$O,J765,Items!$P:$P,K765)=1,0,1))</f>
        <v>0</v>
      </c>
      <c r="M765" s="14">
        <v>138910.04999999999</v>
      </c>
      <c r="N765" s="14">
        <v>0</v>
      </c>
      <c r="T765" s="10" t="str">
        <f>IF(RepPF!$L$4=Lists!$E$2,Lists!$E$2,IF(RepPF!$L$4&lt;&gt;"",IF($C765=RepPF!$L$4,RepPF!$L$4,0),Lists!$E$2))</f>
        <v>Все объекты</v>
      </c>
    </row>
    <row r="766" spans="2:20" x14ac:dyDescent="0.25">
      <c r="B766" s="7">
        <v>45673</v>
      </c>
      <c r="C766" s="1" t="s">
        <v>197</v>
      </c>
      <c r="J766" s="1" t="s">
        <v>44</v>
      </c>
      <c r="K766" s="1" t="s">
        <v>68</v>
      </c>
      <c r="L766" s="1">
        <f>IF(OR(B766=0,B766=""),0,IF(COUNTIFS(Items!$E:$E,J766,Items!$F:$F,K766)+COUNTIFS(Items!$J:$J,J766,Items!$K:$K,K766)+COUNTIFS(Items!$O:$O,J766,Items!$P:$P,K766)=1,0,1))</f>
        <v>0</v>
      </c>
      <c r="M766" s="14">
        <v>56400</v>
      </c>
      <c r="N766" s="14">
        <v>0</v>
      </c>
      <c r="T766" s="10" t="str">
        <f>IF(RepPF!$L$4=Lists!$E$2,Lists!$E$2,IF(RepPF!$L$4&lt;&gt;"",IF($C766=RepPF!$L$4,RepPF!$L$4,0),Lists!$E$2))</f>
        <v>Все объекты</v>
      </c>
    </row>
    <row r="767" spans="2:20" x14ac:dyDescent="0.25">
      <c r="B767" s="7">
        <v>45674</v>
      </c>
      <c r="C767" s="1" t="s">
        <v>197</v>
      </c>
      <c r="J767" s="1" t="s">
        <v>44</v>
      </c>
      <c r="K767" s="1" t="s">
        <v>84</v>
      </c>
      <c r="L767" s="1">
        <f>IF(OR(B767=0,B767=""),0,IF(COUNTIFS(Items!$E:$E,J767,Items!$F:$F,K767)+COUNTIFS(Items!$J:$J,J767,Items!$K:$K,K767)+COUNTIFS(Items!$O:$O,J767,Items!$P:$P,K767)=1,0,1))</f>
        <v>0</v>
      </c>
      <c r="M767" s="14">
        <v>2828.46</v>
      </c>
      <c r="N767" s="14">
        <v>0</v>
      </c>
      <c r="T767" s="10" t="str">
        <f>IF(RepPF!$L$4=Lists!$E$2,Lists!$E$2,IF(RepPF!$L$4&lt;&gt;"",IF($C767=RepPF!$L$4,RepPF!$L$4,0),Lists!$E$2))</f>
        <v>Все объекты</v>
      </c>
    </row>
    <row r="768" spans="2:20" x14ac:dyDescent="0.25">
      <c r="B768" s="7">
        <v>45674</v>
      </c>
      <c r="C768" s="1" t="s">
        <v>197</v>
      </c>
      <c r="J768" s="1" t="s">
        <v>44</v>
      </c>
      <c r="K768" s="1" t="s">
        <v>91</v>
      </c>
      <c r="L768" s="1">
        <f>IF(OR(B768=0,B768=""),0,IF(COUNTIFS(Items!$E:$E,J768,Items!$F:$F,K768)+COUNTIFS(Items!$J:$J,J768,Items!$K:$K,K768)+COUNTIFS(Items!$O:$O,J768,Items!$P:$P,K768)=1,0,1))</f>
        <v>0</v>
      </c>
      <c r="M768" s="14">
        <v>333200</v>
      </c>
      <c r="N768" s="14">
        <v>0</v>
      </c>
      <c r="T768" s="10" t="str">
        <f>IF(RepPF!$L$4=Lists!$E$2,Lists!$E$2,IF(RepPF!$L$4&lt;&gt;"",IF($C768=RepPF!$L$4,RepPF!$L$4,0),Lists!$E$2))</f>
        <v>Все объекты</v>
      </c>
    </row>
    <row r="769" spans="2:20" x14ac:dyDescent="0.25">
      <c r="B769" s="7">
        <v>45674</v>
      </c>
      <c r="C769" s="1" t="s">
        <v>195</v>
      </c>
      <c r="J769" s="1" t="s">
        <v>44</v>
      </c>
      <c r="K769" s="1" t="s">
        <v>90</v>
      </c>
      <c r="L769" s="1">
        <f>IF(OR(B769=0,B769=""),0,IF(COUNTIFS(Items!$E:$E,J769,Items!$F:$F,K769)+COUNTIFS(Items!$J:$J,J769,Items!$K:$K,K769)+COUNTIFS(Items!$O:$O,J769,Items!$P:$P,K769)=1,0,1))</f>
        <v>0</v>
      </c>
      <c r="M769" s="14">
        <v>90085.84</v>
      </c>
      <c r="N769" s="14">
        <v>0</v>
      </c>
      <c r="T769" s="10" t="str">
        <f>IF(RepPF!$L$4=Lists!$E$2,Lists!$E$2,IF(RepPF!$L$4&lt;&gt;"",IF($C769=RepPF!$L$4,RepPF!$L$4,0),Lists!$E$2))</f>
        <v>Все объекты</v>
      </c>
    </row>
    <row r="770" spans="2:20" x14ac:dyDescent="0.25">
      <c r="B770" s="7">
        <v>45675</v>
      </c>
      <c r="C770" s="1" t="s">
        <v>195</v>
      </c>
      <c r="J770" s="1" t="s">
        <v>44</v>
      </c>
      <c r="K770" s="1" t="s">
        <v>75</v>
      </c>
      <c r="L770" s="1">
        <f>IF(OR(B770=0,B770=""),0,IF(COUNTIFS(Items!$E:$E,J770,Items!$F:$F,K770)+COUNTIFS(Items!$J:$J,J770,Items!$K:$K,K770)+COUNTIFS(Items!$O:$O,J770,Items!$P:$P,K770)=1,0,1))</f>
        <v>0</v>
      </c>
      <c r="M770" s="14">
        <v>62238</v>
      </c>
      <c r="N770" s="14">
        <v>0</v>
      </c>
      <c r="T770" s="10" t="str">
        <f>IF(RepPF!$L$4=Lists!$E$2,Lists!$E$2,IF(RepPF!$L$4&lt;&gt;"",IF($C770=RepPF!$L$4,RepPF!$L$4,0),Lists!$E$2))</f>
        <v>Все объекты</v>
      </c>
    </row>
    <row r="771" spans="2:20" x14ac:dyDescent="0.25">
      <c r="B771" s="7">
        <v>45675</v>
      </c>
      <c r="C771" s="1" t="s">
        <v>194</v>
      </c>
      <c r="J771" s="1" t="s">
        <v>44</v>
      </c>
      <c r="K771" s="1" t="s">
        <v>75</v>
      </c>
      <c r="L771" s="1">
        <f>IF(OR(B771=0,B771=""),0,IF(COUNTIFS(Items!$E:$E,J771,Items!$F:$F,K771)+COUNTIFS(Items!$J:$J,J771,Items!$K:$K,K771)+COUNTIFS(Items!$O:$O,J771,Items!$P:$P,K771)=1,0,1))</f>
        <v>0</v>
      </c>
      <c r="M771" s="14">
        <v>35673</v>
      </c>
      <c r="N771" s="14">
        <v>0</v>
      </c>
      <c r="T771" s="10" t="str">
        <f>IF(RepPF!$L$4=Lists!$E$2,Lists!$E$2,IF(RepPF!$L$4&lt;&gt;"",IF($C771=RepPF!$L$4,RepPF!$L$4,0),Lists!$E$2))</f>
        <v>Все объекты</v>
      </c>
    </row>
    <row r="772" spans="2:20" x14ac:dyDescent="0.25">
      <c r="B772" s="7">
        <v>45675</v>
      </c>
      <c r="C772" s="1" t="s">
        <v>196</v>
      </c>
      <c r="J772" s="1" t="s">
        <v>44</v>
      </c>
      <c r="K772" s="1" t="s">
        <v>86</v>
      </c>
      <c r="L772" s="1">
        <f>IF(OR(B772=0,B772=""),0,IF(COUNTIFS(Items!$E:$E,J772,Items!$F:$F,K772)+COUNTIFS(Items!$J:$J,J772,Items!$K:$K,K772)+COUNTIFS(Items!$O:$O,J772,Items!$P:$P,K772)=1,0,1))</f>
        <v>0</v>
      </c>
      <c r="M772" s="14">
        <v>94000</v>
      </c>
      <c r="N772" s="14">
        <v>0</v>
      </c>
      <c r="T772" s="10" t="str">
        <f>IF(RepPF!$L$4=Lists!$E$2,Lists!$E$2,IF(RepPF!$L$4&lt;&gt;"",IF($C772=RepPF!$L$4,RepPF!$L$4,0),Lists!$E$2))</f>
        <v>Все объекты</v>
      </c>
    </row>
    <row r="773" spans="2:20" x14ac:dyDescent="0.25">
      <c r="B773" s="7">
        <v>45677</v>
      </c>
      <c r="C773" s="1" t="s">
        <v>199</v>
      </c>
      <c r="J773" s="1" t="s">
        <v>44</v>
      </c>
      <c r="K773" s="1" t="s">
        <v>72</v>
      </c>
      <c r="L773" s="1">
        <f>IF(OR(B773=0,B773=""),0,IF(COUNTIFS(Items!$E:$E,J773,Items!$F:$F,K773)+COUNTIFS(Items!$J:$J,J773,Items!$K:$K,K773)+COUNTIFS(Items!$O:$O,J773,Items!$P:$P,K773)=1,0,1))</f>
        <v>0</v>
      </c>
      <c r="M773" s="14">
        <v>595</v>
      </c>
      <c r="N773" s="14">
        <v>0</v>
      </c>
      <c r="T773" s="10" t="str">
        <f>IF(RepPF!$L$4=Lists!$E$2,Lists!$E$2,IF(RepPF!$L$4&lt;&gt;"",IF($C773=RepPF!$L$4,RepPF!$L$4,0),Lists!$E$2))</f>
        <v>Все объекты</v>
      </c>
    </row>
    <row r="774" spans="2:20" x14ac:dyDescent="0.25">
      <c r="B774" s="7">
        <v>45677</v>
      </c>
      <c r="C774" s="1" t="s">
        <v>200</v>
      </c>
      <c r="J774" s="1" t="s">
        <v>44</v>
      </c>
      <c r="K774" s="1" t="s">
        <v>74</v>
      </c>
      <c r="L774" s="1">
        <f>IF(OR(B774=0,B774=""),0,IF(COUNTIFS(Items!$E:$E,J774,Items!$F:$F,K774)+COUNTIFS(Items!$J:$J,J774,Items!$K:$K,K774)+COUNTIFS(Items!$O:$O,J774,Items!$P:$P,K774)=1,0,1))</f>
        <v>0</v>
      </c>
      <c r="M774" s="14">
        <v>14307.5</v>
      </c>
      <c r="N774" s="14">
        <v>0</v>
      </c>
      <c r="T774" s="10" t="str">
        <f>IF(RepPF!$L$4=Lists!$E$2,Lists!$E$2,IF(RepPF!$L$4&lt;&gt;"",IF($C774=RepPF!$L$4,RepPF!$L$4,0),Lists!$E$2))</f>
        <v>Все объекты</v>
      </c>
    </row>
    <row r="775" spans="2:20" x14ac:dyDescent="0.25">
      <c r="B775" s="7">
        <v>45677</v>
      </c>
      <c r="C775" s="1" t="s">
        <v>201</v>
      </c>
      <c r="J775" s="1" t="s">
        <v>44</v>
      </c>
      <c r="K775" s="1" t="s">
        <v>74</v>
      </c>
      <c r="L775" s="1">
        <f>IF(OR(B775=0,B775=""),0,IF(COUNTIFS(Items!$E:$E,J775,Items!$F:$F,K775)+COUNTIFS(Items!$J:$J,J775,Items!$K:$K,K775)+COUNTIFS(Items!$O:$O,J775,Items!$P:$P,K775)=1,0,1))</f>
        <v>0</v>
      </c>
      <c r="M775" s="14">
        <v>18142.5</v>
      </c>
      <c r="N775" s="14">
        <v>0</v>
      </c>
      <c r="T775" s="10" t="str">
        <f>IF(RepPF!$L$4=Lists!$E$2,Lists!$E$2,IF(RepPF!$L$4&lt;&gt;"",IF($C775=RepPF!$L$4,RepPF!$L$4,0),Lists!$E$2))</f>
        <v>Все объекты</v>
      </c>
    </row>
    <row r="776" spans="2:20" x14ac:dyDescent="0.25">
      <c r="B776" s="7">
        <v>45677</v>
      </c>
      <c r="C776" s="1" t="s">
        <v>197</v>
      </c>
      <c r="J776" s="1" t="s">
        <v>44</v>
      </c>
      <c r="K776" s="1" t="s">
        <v>74</v>
      </c>
      <c r="L776" s="1">
        <f>IF(OR(B776=0,B776=""),0,IF(COUNTIFS(Items!$E:$E,J776,Items!$F:$F,K776)+COUNTIFS(Items!$J:$J,J776,Items!$K:$K,K776)+COUNTIFS(Items!$O:$O,J776,Items!$P:$P,K776)=1,0,1))</f>
        <v>0</v>
      </c>
      <c r="M776" s="14">
        <v>20797.5</v>
      </c>
      <c r="N776" s="14">
        <v>0</v>
      </c>
      <c r="T776" s="10" t="str">
        <f>IF(RepPF!$L$4=Lists!$E$2,Lists!$E$2,IF(RepPF!$L$4&lt;&gt;"",IF($C776=RepPF!$L$4,RepPF!$L$4,0),Lists!$E$2))</f>
        <v>Все объекты</v>
      </c>
    </row>
    <row r="777" spans="2:20" x14ac:dyDescent="0.25">
      <c r="B777" s="7">
        <v>45678</v>
      </c>
      <c r="C777" s="1" t="s">
        <v>197</v>
      </c>
      <c r="J777" s="1" t="s">
        <v>44</v>
      </c>
      <c r="K777" s="1" t="s">
        <v>89</v>
      </c>
      <c r="L777" s="1">
        <f>IF(OR(B777=0,B777=""),0,IF(COUNTIFS(Items!$E:$E,J777,Items!$F:$F,K777)+COUNTIFS(Items!$J:$J,J777,Items!$K:$K,K777)+COUNTIFS(Items!$O:$O,J777,Items!$P:$P,K777)=1,0,1))</f>
        <v>0</v>
      </c>
      <c r="M777" s="14">
        <v>84929</v>
      </c>
      <c r="N777" s="14">
        <v>0</v>
      </c>
      <c r="T777" s="10" t="str">
        <f>IF(RepPF!$L$4=Lists!$E$2,Lists!$E$2,IF(RepPF!$L$4&lt;&gt;"",IF($C777=RepPF!$L$4,RepPF!$L$4,0),Lists!$E$2))</f>
        <v>Все объекты</v>
      </c>
    </row>
    <row r="778" spans="2:20" x14ac:dyDescent="0.25">
      <c r="B778" s="7">
        <v>45678</v>
      </c>
      <c r="C778" s="1" t="s">
        <v>194</v>
      </c>
      <c r="J778" s="1" t="s">
        <v>44</v>
      </c>
      <c r="K778" s="1" t="s">
        <v>83</v>
      </c>
      <c r="L778" s="1">
        <f>IF(OR(B778=0,B778=""),0,IF(COUNTIFS(Items!$E:$E,J778,Items!$F:$F,K778)+COUNTIFS(Items!$J:$J,J778,Items!$K:$K,K778)+COUNTIFS(Items!$O:$O,J778,Items!$P:$P,K778)=1,0,1))</f>
        <v>0</v>
      </c>
      <c r="M778" s="14">
        <v>11900</v>
      </c>
      <c r="N778" s="14">
        <v>0</v>
      </c>
      <c r="T778" s="10" t="str">
        <f>IF(RepPF!$L$4=Lists!$E$2,Lists!$E$2,IF(RepPF!$L$4&lt;&gt;"",IF($C778=RepPF!$L$4,RepPF!$L$4,0),Lists!$E$2))</f>
        <v>Все объекты</v>
      </c>
    </row>
    <row r="779" spans="2:20" x14ac:dyDescent="0.25">
      <c r="B779" s="7">
        <v>45678</v>
      </c>
      <c r="C779" s="1" t="s">
        <v>199</v>
      </c>
      <c r="J779" s="1" t="s">
        <v>44</v>
      </c>
      <c r="K779" s="1" t="s">
        <v>92</v>
      </c>
      <c r="L779" s="1">
        <f>IF(OR(B779=0,B779=""),0,IF(COUNTIFS(Items!$E:$E,J779,Items!$F:$F,K779)+COUNTIFS(Items!$J:$J,J779,Items!$K:$K,K779)+COUNTIFS(Items!$O:$O,J779,Items!$P:$P,K779)=1,0,1))</f>
        <v>0</v>
      </c>
      <c r="M779" s="14">
        <v>29100</v>
      </c>
      <c r="N779" s="14">
        <v>0</v>
      </c>
      <c r="T779" s="10" t="str">
        <f>IF(RepPF!$L$4=Lists!$E$2,Lists!$E$2,IF(RepPF!$L$4&lt;&gt;"",IF($C779=RepPF!$L$4,RepPF!$L$4,0),Lists!$E$2))</f>
        <v>Все объекты</v>
      </c>
    </row>
    <row r="780" spans="2:20" x14ac:dyDescent="0.25">
      <c r="B780" s="7">
        <v>45678</v>
      </c>
      <c r="C780" s="1" t="s">
        <v>200</v>
      </c>
      <c r="J780" s="1" t="s">
        <v>44</v>
      </c>
      <c r="K780" s="1" t="s">
        <v>86</v>
      </c>
      <c r="L780" s="1">
        <f>IF(OR(B780=0,B780=""),0,IF(COUNTIFS(Items!$E:$E,J780,Items!$F:$F,K780)+COUNTIFS(Items!$J:$J,J780,Items!$K:$K,K780)+COUNTIFS(Items!$O:$O,J780,Items!$P:$P,K780)=1,0,1))</f>
        <v>0</v>
      </c>
      <c r="M780" s="14">
        <v>154980</v>
      </c>
      <c r="N780" s="14">
        <v>0</v>
      </c>
      <c r="T780" s="10" t="str">
        <f>IF(RepPF!$L$4=Lists!$E$2,Lists!$E$2,IF(RepPF!$L$4&lt;&gt;"",IF($C780=RepPF!$L$4,RepPF!$L$4,0),Lists!$E$2))</f>
        <v>Все объекты</v>
      </c>
    </row>
    <row r="781" spans="2:20" x14ac:dyDescent="0.25">
      <c r="B781" s="7">
        <v>45678</v>
      </c>
      <c r="C781" s="1" t="s">
        <v>201</v>
      </c>
      <c r="J781" s="1" t="s">
        <v>44</v>
      </c>
      <c r="K781" s="1" t="s">
        <v>86</v>
      </c>
      <c r="L781" s="1">
        <f>IF(OR(B781=0,B781=""),0,IF(COUNTIFS(Items!$E:$E,J781,Items!$F:$F,K781)+COUNTIFS(Items!$J:$J,J781,Items!$K:$K,K781)+COUNTIFS(Items!$O:$O,J781,Items!$P:$P,K781)=1,0,1))</f>
        <v>0</v>
      </c>
      <c r="M781" s="14">
        <v>14100</v>
      </c>
      <c r="N781" s="14">
        <v>0</v>
      </c>
      <c r="T781" s="10" t="str">
        <f>IF(RepPF!$L$4=Lists!$E$2,Lists!$E$2,IF(RepPF!$L$4&lt;&gt;"",IF($C781=RepPF!$L$4,RepPF!$L$4,0),Lists!$E$2))</f>
        <v>Все объекты</v>
      </c>
    </row>
    <row r="782" spans="2:20" x14ac:dyDescent="0.25">
      <c r="B782" s="7">
        <v>45678</v>
      </c>
      <c r="C782" s="1" t="s">
        <v>197</v>
      </c>
      <c r="J782" s="1" t="s">
        <v>44</v>
      </c>
      <c r="K782" s="1" t="s">
        <v>86</v>
      </c>
      <c r="L782" s="1">
        <f>IF(OR(B782=0,B782=""),0,IF(COUNTIFS(Items!$E:$E,J782,Items!$F:$F,K782)+COUNTIFS(Items!$J:$J,J782,Items!$K:$K,K782)+COUNTIFS(Items!$O:$O,J782,Items!$P:$P,K782)=1,0,1))</f>
        <v>0</v>
      </c>
      <c r="M782" s="14">
        <v>9400</v>
      </c>
      <c r="N782" s="14">
        <v>0</v>
      </c>
      <c r="T782" s="10" t="str">
        <f>IF(RepPF!$L$4=Lists!$E$2,Lists!$E$2,IF(RepPF!$L$4&lt;&gt;"",IF($C782=RepPF!$L$4,RepPF!$L$4,0),Lists!$E$2))</f>
        <v>Все объекты</v>
      </c>
    </row>
    <row r="783" spans="2:20" x14ac:dyDescent="0.25">
      <c r="B783" s="7">
        <v>45678</v>
      </c>
      <c r="C783" s="1" t="s">
        <v>196</v>
      </c>
      <c r="J783" s="1" t="s">
        <v>44</v>
      </c>
      <c r="K783" s="1" t="s">
        <v>91</v>
      </c>
      <c r="L783" s="1">
        <f>IF(OR(B783=0,B783=""),0,IF(COUNTIFS(Items!$E:$E,J783,Items!$F:$F,K783)+COUNTIFS(Items!$J:$J,J783,Items!$K:$K,K783)+COUNTIFS(Items!$O:$O,J783,Items!$P:$P,K783)=1,0,1))</f>
        <v>0</v>
      </c>
      <c r="M783" s="14">
        <v>822.29</v>
      </c>
      <c r="N783" s="14">
        <v>0</v>
      </c>
      <c r="T783" s="10" t="str">
        <f>IF(RepPF!$L$4=Lists!$E$2,Lists!$E$2,IF(RepPF!$L$4&lt;&gt;"",IF($C783=RepPF!$L$4,RepPF!$L$4,0),Lists!$E$2))</f>
        <v>Все объекты</v>
      </c>
    </row>
    <row r="784" spans="2:20" x14ac:dyDescent="0.25">
      <c r="B784" s="7">
        <v>45679</v>
      </c>
      <c r="C784" s="1" t="s">
        <v>197</v>
      </c>
      <c r="J784" s="1" t="s">
        <v>44</v>
      </c>
      <c r="K784" s="1" t="s">
        <v>72</v>
      </c>
      <c r="L784" s="1">
        <f>IF(OR(B784=0,B784=""),0,IF(COUNTIFS(Items!$E:$E,J784,Items!$F:$F,K784)+COUNTIFS(Items!$J:$J,J784,Items!$K:$K,K784)+COUNTIFS(Items!$O:$O,J784,Items!$P:$P,K784)=1,0,1))</f>
        <v>0</v>
      </c>
      <c r="M784" s="14">
        <v>266.75</v>
      </c>
      <c r="N784" s="14">
        <v>0</v>
      </c>
      <c r="T784" s="10" t="str">
        <f>IF(RepPF!$L$4=Lists!$E$2,Lists!$E$2,IF(RepPF!$L$4&lt;&gt;"",IF($C784=RepPF!$L$4,RepPF!$L$4,0),Lists!$E$2))</f>
        <v>Все объекты</v>
      </c>
    </row>
    <row r="785" spans="2:20" x14ac:dyDescent="0.25">
      <c r="B785" s="7">
        <v>45679</v>
      </c>
      <c r="C785" s="1" t="s">
        <v>197</v>
      </c>
      <c r="J785" s="1" t="s">
        <v>44</v>
      </c>
      <c r="K785" s="1" t="s">
        <v>90</v>
      </c>
      <c r="L785" s="1">
        <f>IF(OR(B785=0,B785=""),0,IF(COUNTIFS(Items!$E:$E,J785,Items!$F:$F,K785)+COUNTIFS(Items!$J:$J,J785,Items!$K:$K,K785)+COUNTIFS(Items!$O:$O,J785,Items!$P:$P,K785)=1,0,1))</f>
        <v>0</v>
      </c>
      <c r="M785" s="14">
        <v>2460</v>
      </c>
      <c r="N785" s="14">
        <v>0</v>
      </c>
      <c r="T785" s="10" t="str">
        <f>IF(RepPF!$L$4=Lists!$E$2,Lists!$E$2,IF(RepPF!$L$4&lt;&gt;"",IF($C785=RepPF!$L$4,RepPF!$L$4,0),Lists!$E$2))</f>
        <v>Все объекты</v>
      </c>
    </row>
    <row r="786" spans="2:20" x14ac:dyDescent="0.25">
      <c r="B786" s="7">
        <v>45679</v>
      </c>
      <c r="C786" s="1" t="s">
        <v>197</v>
      </c>
      <c r="J786" s="1" t="s">
        <v>44</v>
      </c>
      <c r="K786" s="1" t="s">
        <v>90</v>
      </c>
      <c r="L786" s="1">
        <f>IF(OR(B786=0,B786=""),0,IF(COUNTIFS(Items!$E:$E,J786,Items!$F:$F,K786)+COUNTIFS(Items!$J:$J,J786,Items!$K:$K,K786)+COUNTIFS(Items!$O:$O,J786,Items!$P:$P,K786)=1,0,1))</f>
        <v>0</v>
      </c>
      <c r="M786" s="14">
        <v>130949.51999999999</v>
      </c>
      <c r="N786" s="14">
        <v>0</v>
      </c>
      <c r="T786" s="10" t="str">
        <f>IF(RepPF!$L$4=Lists!$E$2,Lists!$E$2,IF(RepPF!$L$4&lt;&gt;"",IF($C786=RepPF!$L$4,RepPF!$L$4,0),Lists!$E$2))</f>
        <v>Все объекты</v>
      </c>
    </row>
    <row r="787" spans="2:20" x14ac:dyDescent="0.25">
      <c r="B787" s="7">
        <v>45679</v>
      </c>
      <c r="C787" s="1" t="s">
        <v>196</v>
      </c>
      <c r="J787" s="1" t="s">
        <v>44</v>
      </c>
      <c r="K787" s="1" t="s">
        <v>70</v>
      </c>
      <c r="L787" s="1">
        <f>IF(OR(B787=0,B787=""),0,IF(COUNTIFS(Items!$E:$E,J787,Items!$F:$F,K787)+COUNTIFS(Items!$J:$J,J787,Items!$K:$K,K787)+COUNTIFS(Items!$O:$O,J787,Items!$P:$P,K787)=1,0,1))</f>
        <v>0</v>
      </c>
      <c r="M787" s="14">
        <v>303056</v>
      </c>
      <c r="N787" s="14">
        <v>0</v>
      </c>
      <c r="T787" s="10" t="str">
        <f>IF(RepPF!$L$4=Lists!$E$2,Lists!$E$2,IF(RepPF!$L$4&lt;&gt;"",IF($C787=RepPF!$L$4,RepPF!$L$4,0),Lists!$E$2))</f>
        <v>Все объекты</v>
      </c>
    </row>
    <row r="788" spans="2:20" x14ac:dyDescent="0.25">
      <c r="B788" s="7">
        <v>45680</v>
      </c>
      <c r="C788" s="1" t="s">
        <v>196</v>
      </c>
      <c r="J788" s="1" t="s">
        <v>44</v>
      </c>
      <c r="K788" s="1" t="s">
        <v>66</v>
      </c>
      <c r="L788" s="1">
        <f>IF(OR(B788=0,B788=""),0,IF(COUNTIFS(Items!$E:$E,J788,Items!$F:$F,K788)+COUNTIFS(Items!$J:$J,J788,Items!$K:$K,K788)+COUNTIFS(Items!$O:$O,J788,Items!$P:$P,K788)=1,0,1))</f>
        <v>0</v>
      </c>
      <c r="M788" s="14">
        <v>15533.07</v>
      </c>
      <c r="N788" s="14">
        <v>0</v>
      </c>
      <c r="T788" s="10" t="str">
        <f>IF(RepPF!$L$4=Lists!$E$2,Lists!$E$2,IF(RepPF!$L$4&lt;&gt;"",IF($C788=RepPF!$L$4,RepPF!$L$4,0),Lists!$E$2))</f>
        <v>Все объекты</v>
      </c>
    </row>
    <row r="789" spans="2:20" x14ac:dyDescent="0.25">
      <c r="B789" s="7">
        <v>45681</v>
      </c>
      <c r="C789" s="1" t="s">
        <v>197</v>
      </c>
      <c r="J789" s="1" t="s">
        <v>44</v>
      </c>
      <c r="K789" s="1" t="s">
        <v>75</v>
      </c>
      <c r="L789" s="1">
        <f>IF(OR(B789=0,B789=""),0,IF(COUNTIFS(Items!$E:$E,J789,Items!$F:$F,K789)+COUNTIFS(Items!$J:$J,J789,Items!$K:$K,K789)+COUNTIFS(Items!$O:$O,J789,Items!$P:$P,K789)=1,0,1))</f>
        <v>0</v>
      </c>
      <c r="M789" s="14">
        <v>70592.72</v>
      </c>
      <c r="N789" s="14">
        <v>0</v>
      </c>
      <c r="T789" s="10" t="str">
        <f>IF(RepPF!$L$4=Lists!$E$2,Lists!$E$2,IF(RepPF!$L$4&lt;&gt;"",IF($C789=RepPF!$L$4,RepPF!$L$4,0),Lists!$E$2))</f>
        <v>Все объекты</v>
      </c>
    </row>
    <row r="790" spans="2:20" x14ac:dyDescent="0.25">
      <c r="B790" s="7">
        <v>45681</v>
      </c>
      <c r="C790" s="1" t="s">
        <v>197</v>
      </c>
      <c r="J790" s="1" t="s">
        <v>44</v>
      </c>
      <c r="K790" s="1" t="s">
        <v>91</v>
      </c>
      <c r="L790" s="1">
        <f>IF(OR(B790=0,B790=""),0,IF(COUNTIFS(Items!$E:$E,J790,Items!$F:$F,K790)+COUNTIFS(Items!$J:$J,J790,Items!$K:$K,K790)+COUNTIFS(Items!$O:$O,J790,Items!$P:$P,K790)=1,0,1))</f>
        <v>0</v>
      </c>
      <c r="M790" s="14">
        <v>114390</v>
      </c>
      <c r="N790" s="14">
        <v>0</v>
      </c>
      <c r="T790" s="10" t="str">
        <f>IF(RepPF!$L$4=Lists!$E$2,Lists!$E$2,IF(RepPF!$L$4&lt;&gt;"",IF($C790=RepPF!$L$4,RepPF!$L$4,0),Lists!$E$2))</f>
        <v>Все объекты</v>
      </c>
    </row>
    <row r="791" spans="2:20" x14ac:dyDescent="0.25">
      <c r="B791" s="7">
        <v>45681</v>
      </c>
      <c r="C791" s="1" t="s">
        <v>196</v>
      </c>
      <c r="J791" s="1" t="s">
        <v>44</v>
      </c>
      <c r="K791" s="1" t="s">
        <v>67</v>
      </c>
      <c r="L791" s="1">
        <f>IF(OR(B791=0,B791=""),0,IF(COUNTIFS(Items!$E:$E,J791,Items!$F:$F,K791)+COUNTIFS(Items!$J:$J,J791,Items!$K:$K,K791)+COUNTIFS(Items!$O:$O,J791,Items!$P:$P,K791)=1,0,1))</f>
        <v>0</v>
      </c>
      <c r="M791" s="14">
        <v>13134.15</v>
      </c>
      <c r="N791" s="14">
        <v>0</v>
      </c>
      <c r="T791" s="10" t="str">
        <f>IF(RepPF!$L$4=Lists!$E$2,Lists!$E$2,IF(RepPF!$L$4&lt;&gt;"",IF($C791=RepPF!$L$4,RepPF!$L$4,0),Lists!$E$2))</f>
        <v>Все объекты</v>
      </c>
    </row>
    <row r="792" spans="2:20" x14ac:dyDescent="0.25">
      <c r="B792" s="7">
        <v>45681</v>
      </c>
      <c r="C792" s="1" t="s">
        <v>197</v>
      </c>
      <c r="J792" s="1" t="s">
        <v>44</v>
      </c>
      <c r="K792" s="1" t="s">
        <v>65</v>
      </c>
      <c r="L792" s="1">
        <f>IF(OR(B792=0,B792=""),0,IF(COUNTIFS(Items!$E:$E,J792,Items!$F:$F,K792)+COUNTIFS(Items!$J:$J,J792,Items!$K:$K,K792)+COUNTIFS(Items!$O:$O,J792,Items!$P:$P,K792)=1,0,1))</f>
        <v>0</v>
      </c>
      <c r="M792" s="14">
        <v>1974</v>
      </c>
      <c r="N792" s="14">
        <v>0</v>
      </c>
      <c r="T792" s="10" t="str">
        <f>IF(RepPF!$L$4=Lists!$E$2,Lists!$E$2,IF(RepPF!$L$4&lt;&gt;"",IF($C792=RepPF!$L$4,RepPF!$L$4,0),Lists!$E$2))</f>
        <v>Все объекты</v>
      </c>
    </row>
    <row r="793" spans="2:20" x14ac:dyDescent="0.25">
      <c r="B793" s="7">
        <v>45681</v>
      </c>
      <c r="C793" s="1" t="s">
        <v>197</v>
      </c>
      <c r="J793" s="1" t="s">
        <v>44</v>
      </c>
      <c r="K793" s="1" t="s">
        <v>65</v>
      </c>
      <c r="L793" s="1">
        <f>IF(OR(B793=0,B793=""),0,IF(COUNTIFS(Items!$E:$E,J793,Items!$F:$F,K793)+COUNTIFS(Items!$J:$J,J793,Items!$K:$K,K793)+COUNTIFS(Items!$O:$O,J793,Items!$P:$P,K793)=1,0,1))</f>
        <v>0</v>
      </c>
      <c r="M793" s="14">
        <v>2499</v>
      </c>
      <c r="N793" s="14">
        <v>0</v>
      </c>
      <c r="T793" s="10" t="str">
        <f>IF(RepPF!$L$4=Lists!$E$2,Lists!$E$2,IF(RepPF!$L$4&lt;&gt;"",IF($C793=RepPF!$L$4,RepPF!$L$4,0),Lists!$E$2))</f>
        <v>Все объекты</v>
      </c>
    </row>
    <row r="794" spans="2:20" x14ac:dyDescent="0.25">
      <c r="B794" s="7">
        <v>45684</v>
      </c>
      <c r="C794" s="1" t="s">
        <v>196</v>
      </c>
      <c r="J794" s="1" t="s">
        <v>44</v>
      </c>
      <c r="K794" s="1" t="s">
        <v>91</v>
      </c>
      <c r="L794" s="1">
        <f>IF(OR(B794=0,B794=""),0,IF(COUNTIFS(Items!$E:$E,J794,Items!$F:$F,K794)+COUNTIFS(Items!$J:$J,J794,Items!$K:$K,K794)+COUNTIFS(Items!$O:$O,J794,Items!$P:$P,K794)=1,0,1))</f>
        <v>0</v>
      </c>
      <c r="M794" s="14">
        <v>29154.32</v>
      </c>
      <c r="N794" s="14">
        <v>0</v>
      </c>
      <c r="T794" s="10" t="str">
        <f>IF(RepPF!$L$4=Lists!$E$2,Lists!$E$2,IF(RepPF!$L$4&lt;&gt;"",IF($C794=RepPF!$L$4,RepPF!$L$4,0),Lists!$E$2))</f>
        <v>Все объекты</v>
      </c>
    </row>
    <row r="795" spans="2:20" x14ac:dyDescent="0.25">
      <c r="B795" s="7">
        <v>45684</v>
      </c>
      <c r="C795" s="1" t="s">
        <v>197</v>
      </c>
      <c r="J795" s="1" t="s">
        <v>44</v>
      </c>
      <c r="K795" s="1" t="s">
        <v>75</v>
      </c>
      <c r="L795" s="1">
        <f>IF(OR(B795=0,B795=""),0,IF(COUNTIFS(Items!$E:$E,J795,Items!$F:$F,K795)+COUNTIFS(Items!$J:$J,J795,Items!$K:$K,K795)+COUNTIFS(Items!$O:$O,J795,Items!$P:$P,K795)=1,0,1))</f>
        <v>0</v>
      </c>
      <c r="M795" s="14">
        <v>84624</v>
      </c>
      <c r="N795" s="14">
        <v>0</v>
      </c>
      <c r="T795" s="10" t="str">
        <f>IF(RepPF!$L$4=Lists!$E$2,Lists!$E$2,IF(RepPF!$L$4&lt;&gt;"",IF($C795=RepPF!$L$4,RepPF!$L$4,0),Lists!$E$2))</f>
        <v>Все объекты</v>
      </c>
    </row>
    <row r="796" spans="2:20" x14ac:dyDescent="0.25">
      <c r="B796" s="7">
        <v>45684</v>
      </c>
      <c r="C796" s="1" t="s">
        <v>199</v>
      </c>
      <c r="J796" s="1" t="s">
        <v>44</v>
      </c>
      <c r="K796" s="1" t="s">
        <v>91</v>
      </c>
      <c r="L796" s="1">
        <f>IF(OR(B796=0,B796=""),0,IF(COUNTIFS(Items!$E:$E,J796,Items!$F:$F,K796)+COUNTIFS(Items!$J:$J,J796,Items!$K:$K,K796)+COUNTIFS(Items!$O:$O,J796,Items!$P:$P,K796)=1,0,1))</f>
        <v>0</v>
      </c>
      <c r="M796" s="14">
        <v>25853.759999999998</v>
      </c>
      <c r="N796" s="14">
        <v>0</v>
      </c>
      <c r="T796" s="10" t="str">
        <f>IF(RepPF!$L$4=Lists!$E$2,Lists!$E$2,IF(RepPF!$L$4&lt;&gt;"",IF($C796=RepPF!$L$4,RepPF!$L$4,0),Lists!$E$2))</f>
        <v>Все объекты</v>
      </c>
    </row>
    <row r="797" spans="2:20" x14ac:dyDescent="0.25">
      <c r="B797" s="7">
        <v>45684</v>
      </c>
      <c r="C797" s="1" t="s">
        <v>197</v>
      </c>
      <c r="J797" s="1" t="s">
        <v>44</v>
      </c>
      <c r="K797" s="1" t="s">
        <v>75</v>
      </c>
      <c r="L797" s="1">
        <f>IF(OR(B797=0,B797=""),0,IF(COUNTIFS(Items!$E:$E,J797,Items!$F:$F,K797)+COUNTIFS(Items!$J:$J,J797,Items!$K:$K,K797)+COUNTIFS(Items!$O:$O,J797,Items!$P:$P,K797)=1,0,1))</f>
        <v>0</v>
      </c>
      <c r="M797" s="14">
        <v>362370</v>
      </c>
      <c r="N797" s="14">
        <v>0</v>
      </c>
      <c r="T797" s="10" t="str">
        <f>IF(RepPF!$L$4=Lists!$E$2,Lists!$E$2,IF(RepPF!$L$4&lt;&gt;"",IF($C797=RepPF!$L$4,RepPF!$L$4,0),Lists!$E$2))</f>
        <v>Все объекты</v>
      </c>
    </row>
    <row r="798" spans="2:20" x14ac:dyDescent="0.25">
      <c r="B798" s="7">
        <v>45685</v>
      </c>
      <c r="C798" s="1" t="s">
        <v>197</v>
      </c>
      <c r="J798" s="1" t="s">
        <v>44</v>
      </c>
      <c r="K798" s="1" t="s">
        <v>91</v>
      </c>
      <c r="L798" s="1">
        <f>IF(OR(B798=0,B798=""),0,IF(COUNTIFS(Items!$E:$E,J798,Items!$F:$F,K798)+COUNTIFS(Items!$J:$J,J798,Items!$K:$K,K798)+COUNTIFS(Items!$O:$O,J798,Items!$P:$P,K798)=1,0,1))</f>
        <v>0</v>
      </c>
      <c r="M798" s="14">
        <v>168468.3</v>
      </c>
      <c r="N798" s="14">
        <v>0</v>
      </c>
      <c r="T798" s="10" t="str">
        <f>IF(RepPF!$L$4=Lists!$E$2,Lists!$E$2,IF(RepPF!$L$4&lt;&gt;"",IF($C798=RepPF!$L$4,RepPF!$L$4,0),Lists!$E$2))</f>
        <v>Все объекты</v>
      </c>
    </row>
    <row r="799" spans="2:20" x14ac:dyDescent="0.25">
      <c r="B799" s="7">
        <v>45685</v>
      </c>
      <c r="C799" s="1" t="s">
        <v>197</v>
      </c>
      <c r="J799" s="1" t="s">
        <v>44</v>
      </c>
      <c r="K799" s="1" t="s">
        <v>91</v>
      </c>
      <c r="L799" s="1">
        <f>IF(OR(B799=0,B799=""),0,IF(COUNTIFS(Items!$E:$E,J799,Items!$F:$F,K799)+COUNTIFS(Items!$J:$J,J799,Items!$K:$K,K799)+COUNTIFS(Items!$O:$O,J799,Items!$P:$P,K799)=1,0,1))</f>
        <v>0</v>
      </c>
      <c r="M799" s="14">
        <v>43456</v>
      </c>
      <c r="N799" s="14">
        <v>0</v>
      </c>
      <c r="T799" s="10" t="str">
        <f>IF(RepPF!$L$4=Lists!$E$2,Lists!$E$2,IF(RepPF!$L$4&lt;&gt;"",IF($C799=RepPF!$L$4,RepPF!$L$4,0),Lists!$E$2))</f>
        <v>Все объекты</v>
      </c>
    </row>
    <row r="800" spans="2:20" x14ac:dyDescent="0.25">
      <c r="B800" s="7">
        <v>45685</v>
      </c>
      <c r="C800" s="1" t="s">
        <v>197</v>
      </c>
      <c r="J800" s="1" t="s">
        <v>44</v>
      </c>
      <c r="K800" s="1" t="s">
        <v>91</v>
      </c>
      <c r="L800" s="1">
        <f>IF(OR(B800=0,B800=""),0,IF(COUNTIFS(Items!$E:$E,J800,Items!$F:$F,K800)+COUNTIFS(Items!$J:$J,J800,Items!$K:$K,K800)+COUNTIFS(Items!$O:$O,J800,Items!$P:$P,K800)=1,0,1))</f>
        <v>0</v>
      </c>
      <c r="M800" s="14">
        <v>4920</v>
      </c>
      <c r="N800" s="14">
        <v>0</v>
      </c>
      <c r="T800" s="10" t="str">
        <f>IF(RepPF!$L$4=Lists!$E$2,Lists!$E$2,IF(RepPF!$L$4&lt;&gt;"",IF($C800=RepPF!$L$4,RepPF!$L$4,0),Lists!$E$2))</f>
        <v>Все объекты</v>
      </c>
    </row>
    <row r="801" spans="2:20" x14ac:dyDescent="0.25">
      <c r="B801" s="7">
        <v>45686</v>
      </c>
      <c r="C801" s="1" t="s">
        <v>199</v>
      </c>
      <c r="J801" s="1" t="s">
        <v>44</v>
      </c>
      <c r="K801" s="1" t="s">
        <v>89</v>
      </c>
      <c r="L801" s="1">
        <f>IF(OR(B801=0,B801=""),0,IF(COUNTIFS(Items!$E:$E,J801,Items!$F:$F,K801)+COUNTIFS(Items!$J:$J,J801,Items!$K:$K,K801)+COUNTIFS(Items!$O:$O,J801,Items!$P:$P,K801)=1,0,1))</f>
        <v>0</v>
      </c>
      <c r="M801" s="14">
        <v>126477</v>
      </c>
      <c r="N801" s="14">
        <v>0</v>
      </c>
      <c r="T801" s="10" t="str">
        <f>IF(RepPF!$L$4=Lists!$E$2,Lists!$E$2,IF(RepPF!$L$4&lt;&gt;"",IF($C801=RepPF!$L$4,RepPF!$L$4,0),Lists!$E$2))</f>
        <v>Все объекты</v>
      </c>
    </row>
    <row r="802" spans="2:20" x14ac:dyDescent="0.25">
      <c r="B802" s="7">
        <v>45686</v>
      </c>
      <c r="C802" s="1" t="s">
        <v>200</v>
      </c>
      <c r="J802" s="1" t="s">
        <v>44</v>
      </c>
      <c r="K802" s="1" t="s">
        <v>86</v>
      </c>
      <c r="L802" s="1">
        <f>IF(OR(B802=0,B802=""),0,IF(COUNTIFS(Items!$E:$E,J802,Items!$F:$F,K802)+COUNTIFS(Items!$J:$J,J802,Items!$K:$K,K802)+COUNTIFS(Items!$O:$O,J802,Items!$P:$P,K802)=1,0,1))</f>
        <v>0</v>
      </c>
      <c r="M802" s="14">
        <v>84600</v>
      </c>
      <c r="N802" s="14">
        <v>0</v>
      </c>
      <c r="T802" s="10" t="str">
        <f>IF(RepPF!$L$4=Lists!$E$2,Lists!$E$2,IF(RepPF!$L$4&lt;&gt;"",IF($C802=RepPF!$L$4,RepPF!$L$4,0),Lists!$E$2))</f>
        <v>Все объекты</v>
      </c>
    </row>
    <row r="803" spans="2:20" x14ac:dyDescent="0.25">
      <c r="B803" s="7">
        <v>45686</v>
      </c>
      <c r="C803" s="1" t="s">
        <v>194</v>
      </c>
      <c r="J803" s="1" t="s">
        <v>44</v>
      </c>
      <c r="K803" s="1" t="s">
        <v>86</v>
      </c>
      <c r="L803" s="1">
        <f>IF(OR(B803=0,B803=""),0,IF(COUNTIFS(Items!$E:$E,J803,Items!$F:$F,K803)+COUNTIFS(Items!$J:$J,J803,Items!$K:$K,K803)+COUNTIFS(Items!$O:$O,J803,Items!$P:$P,K803)=1,0,1))</f>
        <v>0</v>
      </c>
      <c r="M803" s="14">
        <v>75208</v>
      </c>
      <c r="N803" s="14">
        <v>0</v>
      </c>
      <c r="T803" s="10" t="str">
        <f>IF(RepPF!$L$4=Lists!$E$2,Lists!$E$2,IF(RepPF!$L$4&lt;&gt;"",IF($C803=RepPF!$L$4,RepPF!$L$4,0),Lists!$E$2))</f>
        <v>Все объекты</v>
      </c>
    </row>
    <row r="804" spans="2:20" x14ac:dyDescent="0.25">
      <c r="B804" s="7">
        <v>45686</v>
      </c>
      <c r="C804" s="1" t="s">
        <v>196</v>
      </c>
      <c r="J804" s="1" t="s">
        <v>44</v>
      </c>
      <c r="K804" s="1" t="s">
        <v>86</v>
      </c>
      <c r="L804" s="1">
        <f>IF(OR(B804=0,B804=""),0,IF(COUNTIFS(Items!$E:$E,J804,Items!$F:$F,K804)+COUNTIFS(Items!$J:$J,J804,Items!$K:$K,K804)+COUNTIFS(Items!$O:$O,J804,Items!$P:$P,K804)=1,0,1))</f>
        <v>0</v>
      </c>
      <c r="M804" s="14">
        <v>9700</v>
      </c>
      <c r="N804" s="14">
        <v>0</v>
      </c>
      <c r="T804" s="10" t="str">
        <f>IF(RepPF!$L$4=Lists!$E$2,Lists!$E$2,IF(RepPF!$L$4&lt;&gt;"",IF($C804=RepPF!$L$4,RepPF!$L$4,0),Lists!$E$2))</f>
        <v>Все объекты</v>
      </c>
    </row>
    <row r="805" spans="2:20" x14ac:dyDescent="0.25">
      <c r="B805" s="7">
        <v>45678</v>
      </c>
      <c r="C805" s="1" t="s">
        <v>196</v>
      </c>
      <c r="J805" s="1" t="s">
        <v>44</v>
      </c>
      <c r="K805" s="1" t="s">
        <v>67</v>
      </c>
      <c r="L805" s="1">
        <f>IF(OR(B805=0,B805=""),0,IF(COUNTIFS(Items!$E:$E,J805,Items!$F:$F,K805)+COUNTIFS(Items!$J:$J,J805,Items!$K:$K,K805)+COUNTIFS(Items!$O:$O,J805,Items!$P:$P,K805)=1,0,1))</f>
        <v>0</v>
      </c>
      <c r="M805" s="14">
        <v>1623.6</v>
      </c>
      <c r="N805" s="14">
        <v>0</v>
      </c>
      <c r="T805" s="10" t="str">
        <f>IF(RepPF!$L$4=Lists!$E$2,Lists!$E$2,IF(RepPF!$L$4&lt;&gt;"",IF($C805=RepPF!$L$4,RepPF!$L$4,0),Lists!$E$2))</f>
        <v>Все объекты</v>
      </c>
    </row>
    <row r="806" spans="2:20" x14ac:dyDescent="0.25">
      <c r="B806" s="7">
        <v>45678</v>
      </c>
      <c r="C806" s="1" t="s">
        <v>196</v>
      </c>
      <c r="J806" s="1" t="s">
        <v>44</v>
      </c>
      <c r="K806" s="1" t="s">
        <v>66</v>
      </c>
      <c r="L806" s="1">
        <f>IF(OR(B806=0,B806=""),0,IF(COUNTIFS(Items!$E:$E,J806,Items!$F:$F,K806)+COUNTIFS(Items!$J:$J,J806,Items!$K:$K,K806)+COUNTIFS(Items!$O:$O,J806,Items!$P:$P,K806)=1,0,1))</f>
        <v>0</v>
      </c>
      <c r="M806" s="14">
        <v>2951.1299999999997</v>
      </c>
      <c r="N806" s="14">
        <v>0</v>
      </c>
      <c r="T806" s="10" t="str">
        <f>IF(RepPF!$L$4=Lists!$E$2,Lists!$E$2,IF(RepPF!$L$4&lt;&gt;"",IF($C806=RepPF!$L$4,RepPF!$L$4,0),Lists!$E$2))</f>
        <v>Все объекты</v>
      </c>
    </row>
    <row r="807" spans="2:20" x14ac:dyDescent="0.25">
      <c r="B807" s="7">
        <v>45678</v>
      </c>
      <c r="C807" s="1" t="s">
        <v>197</v>
      </c>
      <c r="J807" s="1" t="s">
        <v>44</v>
      </c>
      <c r="K807" s="1" t="s">
        <v>65</v>
      </c>
      <c r="L807" s="1">
        <f>IF(OR(B807=0,B807=""),0,IF(COUNTIFS(Items!$E:$E,J807,Items!$F:$F,K807)+COUNTIFS(Items!$J:$J,J807,Items!$K:$K,K807)+COUNTIFS(Items!$O:$O,J807,Items!$P:$P,K807)=1,0,1))</f>
        <v>0</v>
      </c>
      <c r="M807" s="14">
        <v>4700</v>
      </c>
      <c r="N807" s="14">
        <v>0</v>
      </c>
      <c r="T807" s="10" t="str">
        <f>IF(RepPF!$L$4=Lists!$E$2,Lists!$E$2,IF(RepPF!$L$4&lt;&gt;"",IF($C807=RepPF!$L$4,RepPF!$L$4,0),Lists!$E$2))</f>
        <v>Все объекты</v>
      </c>
    </row>
    <row r="808" spans="2:20" x14ac:dyDescent="0.25">
      <c r="B808" s="7">
        <v>45679</v>
      </c>
      <c r="C808" s="1" t="s">
        <v>197</v>
      </c>
      <c r="J808" s="1" t="s">
        <v>44</v>
      </c>
      <c r="K808" s="1" t="s">
        <v>84</v>
      </c>
      <c r="L808" s="1">
        <f>IF(OR(B808=0,B808=""),0,IF(COUNTIFS(Items!$E:$E,J808,Items!$F:$F,K808)+COUNTIFS(Items!$J:$J,J808,Items!$K:$K,K808)+COUNTIFS(Items!$O:$O,J808,Items!$P:$P,K808)=1,0,1))</f>
        <v>0</v>
      </c>
      <c r="M808" s="14">
        <v>1904</v>
      </c>
      <c r="N808" s="14">
        <v>0</v>
      </c>
      <c r="T808" s="10" t="str">
        <f>IF(RepPF!$L$4=Lists!$E$2,Lists!$E$2,IF(RepPF!$L$4&lt;&gt;"",IF($C808=RepPF!$L$4,RepPF!$L$4,0),Lists!$E$2))</f>
        <v>Все объекты</v>
      </c>
    </row>
    <row r="809" spans="2:20" x14ac:dyDescent="0.25">
      <c r="B809" s="7">
        <v>45680</v>
      </c>
      <c r="C809" s="1" t="s">
        <v>197</v>
      </c>
      <c r="J809" s="1" t="s">
        <v>44</v>
      </c>
      <c r="K809" s="1" t="s">
        <v>69</v>
      </c>
      <c r="L809" s="1">
        <f>IF(OR(B809=0,B809=""),0,IF(COUNTIFS(Items!$E:$E,J809,Items!$F:$F,K809)+COUNTIFS(Items!$J:$J,J809,Items!$K:$K,K809)+COUNTIFS(Items!$O:$O,J809,Items!$P:$P,K809)=1,0,1))</f>
        <v>0</v>
      </c>
      <c r="M809" s="14">
        <v>8245</v>
      </c>
      <c r="N809" s="14">
        <v>0</v>
      </c>
      <c r="T809" s="10" t="str">
        <f>IF(RepPF!$L$4=Lists!$E$2,Lists!$E$2,IF(RepPF!$L$4&lt;&gt;"",IF($C809=RepPF!$L$4,RepPF!$L$4,0),Lists!$E$2))</f>
        <v>Все объекты</v>
      </c>
    </row>
    <row r="810" spans="2:20" x14ac:dyDescent="0.25">
      <c r="B810" s="7">
        <v>45680</v>
      </c>
      <c r="C810" s="1" t="s">
        <v>197</v>
      </c>
      <c r="J810" s="1" t="s">
        <v>44</v>
      </c>
      <c r="K810" s="1" t="s">
        <v>84</v>
      </c>
      <c r="L810" s="1">
        <f>IF(OR(B810=0,B810=""),0,IF(COUNTIFS(Items!$E:$E,J810,Items!$F:$F,K810)+COUNTIFS(Items!$J:$J,J810,Items!$K:$K,K810)+COUNTIFS(Items!$O:$O,J810,Items!$P:$P,K810)=1,0,1))</f>
        <v>0</v>
      </c>
      <c r="M810" s="14">
        <v>4920</v>
      </c>
      <c r="N810" s="14">
        <v>0</v>
      </c>
      <c r="T810" s="10" t="str">
        <f>IF(RepPF!$L$4=Lists!$E$2,Lists!$E$2,IF(RepPF!$L$4&lt;&gt;"",IF($C810=RepPF!$L$4,RepPF!$L$4,0),Lists!$E$2))</f>
        <v>Все объекты</v>
      </c>
    </row>
    <row r="811" spans="2:20" x14ac:dyDescent="0.25">
      <c r="B811" s="7">
        <v>45684</v>
      </c>
      <c r="C811" s="1" t="s">
        <v>197</v>
      </c>
      <c r="J811" s="1" t="s">
        <v>44</v>
      </c>
      <c r="K811" s="1" t="s">
        <v>69</v>
      </c>
      <c r="L811" s="1">
        <f>IF(OR(B811=0,B811=""),0,IF(COUNTIFS(Items!$E:$E,J811,Items!$F:$F,K811)+COUNTIFS(Items!$J:$J,J811,Items!$K:$K,K811)+COUNTIFS(Items!$O:$O,J811,Items!$P:$P,K811)=1,0,1))</f>
        <v>0</v>
      </c>
      <c r="M811" s="14">
        <v>1353.6</v>
      </c>
      <c r="N811" s="14">
        <v>0</v>
      </c>
      <c r="T811" s="10" t="str">
        <f>IF(RepPF!$L$4=Lists!$E$2,Lists!$E$2,IF(RepPF!$L$4&lt;&gt;"",IF($C811=RepPF!$L$4,RepPF!$L$4,0),Lists!$E$2))</f>
        <v>Все объекты</v>
      </c>
    </row>
    <row r="812" spans="2:20" x14ac:dyDescent="0.25">
      <c r="B812" s="7">
        <v>45685</v>
      </c>
      <c r="C812" s="1" t="s">
        <v>197</v>
      </c>
      <c r="J812" s="1" t="s">
        <v>44</v>
      </c>
      <c r="K812" s="1" t="s">
        <v>84</v>
      </c>
      <c r="L812" s="1">
        <f>IF(OR(B812=0,B812=""),0,IF(COUNTIFS(Items!$E:$E,J812,Items!$F:$F,K812)+COUNTIFS(Items!$J:$J,J812,Items!$K:$K,K812)+COUNTIFS(Items!$O:$O,J812,Items!$P:$P,K812)=1,0,1))</f>
        <v>0</v>
      </c>
      <c r="M812" s="14">
        <v>1240.8</v>
      </c>
      <c r="N812" s="14">
        <v>0</v>
      </c>
      <c r="T812" s="10" t="str">
        <f>IF(RepPF!$L$4=Lists!$E$2,Lists!$E$2,IF(RepPF!$L$4&lt;&gt;"",IF($C812=RepPF!$L$4,RepPF!$L$4,0),Lists!$E$2))</f>
        <v>Все объекты</v>
      </c>
    </row>
    <row r="813" spans="2:20" x14ac:dyDescent="0.25">
      <c r="B813" s="7">
        <v>45685</v>
      </c>
      <c r="C813" s="1" t="s">
        <v>197</v>
      </c>
      <c r="J813" s="1" t="s">
        <v>44</v>
      </c>
      <c r="K813" s="1" t="s">
        <v>84</v>
      </c>
      <c r="L813" s="1">
        <f>IF(OR(B813=0,B813=""),0,IF(COUNTIFS(Items!$E:$E,J813,Items!$F:$F,K813)+COUNTIFS(Items!$J:$J,J813,Items!$K:$K,K813)+COUNTIFS(Items!$O:$O,J813,Items!$P:$P,K813)=1,0,1))</f>
        <v>0</v>
      </c>
      <c r="M813" s="14">
        <v>2856</v>
      </c>
      <c r="N813" s="14">
        <v>0</v>
      </c>
      <c r="T813" s="10" t="str">
        <f>IF(RepPF!$L$4=Lists!$E$2,Lists!$E$2,IF(RepPF!$L$4&lt;&gt;"",IF($C813=RepPF!$L$4,RepPF!$L$4,0),Lists!$E$2))</f>
        <v>Все объекты</v>
      </c>
    </row>
    <row r="814" spans="2:20" x14ac:dyDescent="0.25">
      <c r="B814" s="7">
        <v>45686</v>
      </c>
      <c r="C814" s="1" t="s">
        <v>197</v>
      </c>
      <c r="J814" s="1" t="s">
        <v>44</v>
      </c>
      <c r="K814" s="1" t="s">
        <v>76</v>
      </c>
      <c r="L814" s="1">
        <f>IF(OR(B814=0,B814=""),0,IF(COUNTIFS(Items!$E:$E,J814,Items!$F:$F,K814)+COUNTIFS(Items!$J:$J,J814,Items!$K:$K,K814)+COUNTIFS(Items!$O:$O,J814,Items!$P:$P,K814)=1,0,1))</f>
        <v>0</v>
      </c>
      <c r="M814" s="14">
        <v>2058.34</v>
      </c>
      <c r="N814" s="14">
        <v>0</v>
      </c>
      <c r="T814" s="10" t="str">
        <f>IF(RepPF!$L$4=Lists!$E$2,Lists!$E$2,IF(RepPF!$L$4&lt;&gt;"",IF($C814=RepPF!$L$4,RepPF!$L$4,0),Lists!$E$2))</f>
        <v>Все объекты</v>
      </c>
    </row>
    <row r="815" spans="2:20" x14ac:dyDescent="0.25">
      <c r="B815" s="7">
        <v>45687</v>
      </c>
      <c r="C815" s="1" t="s">
        <v>197</v>
      </c>
      <c r="J815" s="1" t="s">
        <v>44</v>
      </c>
      <c r="K815" s="1" t="s">
        <v>84</v>
      </c>
      <c r="L815" s="1">
        <f>IF(OR(B815=0,B815=""),0,IF(COUNTIFS(Items!$E:$E,J815,Items!$F:$F,K815)+COUNTIFS(Items!$J:$J,J815,Items!$K:$K,K815)+COUNTIFS(Items!$O:$O,J815,Items!$P:$P,K815)=1,0,1))</f>
        <v>0</v>
      </c>
      <c r="M815" s="14">
        <v>2146.35</v>
      </c>
      <c r="N815" s="14">
        <v>0</v>
      </c>
      <c r="T815" s="10" t="str">
        <f>IF(RepPF!$L$4=Lists!$E$2,Lists!$E$2,IF(RepPF!$L$4&lt;&gt;"",IF($C815=RepPF!$L$4,RepPF!$L$4,0),Lists!$E$2))</f>
        <v>Все объекты</v>
      </c>
    </row>
    <row r="816" spans="2:20" x14ac:dyDescent="0.25">
      <c r="B816" s="7">
        <v>45688</v>
      </c>
      <c r="C816" s="1" t="s">
        <v>197</v>
      </c>
      <c r="J816" s="1" t="s">
        <v>44</v>
      </c>
      <c r="K816" s="1" t="s">
        <v>84</v>
      </c>
      <c r="L816" s="1">
        <f>IF(OR(B816=0,B816=""),0,IF(COUNTIFS(Items!$E:$E,J816,Items!$F:$F,K816)+COUNTIFS(Items!$J:$J,J816,Items!$K:$K,K816)+COUNTIFS(Items!$O:$O,J816,Items!$P:$P,K816)=1,0,1))</f>
        <v>0</v>
      </c>
      <c r="M816" s="14">
        <v>1692</v>
      </c>
      <c r="N816" s="14">
        <v>0</v>
      </c>
      <c r="T816" s="10" t="str">
        <f>IF(RepPF!$L$4=Lists!$E$2,Lists!$E$2,IF(RepPF!$L$4&lt;&gt;"",IF($C816=RepPF!$L$4,RepPF!$L$4,0),Lists!$E$2))</f>
        <v>Все объекты</v>
      </c>
    </row>
    <row r="817" spans="2:20" x14ac:dyDescent="0.25">
      <c r="B817" s="7">
        <v>45688</v>
      </c>
      <c r="C817" s="1" t="s">
        <v>197</v>
      </c>
      <c r="J817" s="1" t="s">
        <v>44</v>
      </c>
      <c r="K817" s="1" t="s">
        <v>76</v>
      </c>
      <c r="L817" s="1">
        <f>IF(OR(B817=0,B817=""),0,IF(COUNTIFS(Items!$E:$E,J817,Items!$F:$F,K817)+COUNTIFS(Items!$J:$J,J817,Items!$K:$K,K817)+COUNTIFS(Items!$O:$O,J817,Items!$P:$P,K817)=1,0,1))</f>
        <v>0</v>
      </c>
      <c r="M817" s="14">
        <v>265.08</v>
      </c>
      <c r="N817" s="14">
        <v>0</v>
      </c>
      <c r="T817" s="10" t="str">
        <f>IF(RepPF!$L$4=Lists!$E$2,Lists!$E$2,IF(RepPF!$L$4&lt;&gt;"",IF($C817=RepPF!$L$4,RepPF!$L$4,0),Lists!$E$2))</f>
        <v>Все объекты</v>
      </c>
    </row>
    <row r="818" spans="2:20" x14ac:dyDescent="0.25">
      <c r="B818" s="7">
        <v>45687</v>
      </c>
      <c r="C818" s="1" t="s">
        <v>197</v>
      </c>
      <c r="J818" s="1" t="s">
        <v>44</v>
      </c>
      <c r="K818" s="1" t="s">
        <v>76</v>
      </c>
      <c r="L818" s="1">
        <f>IF(OR(B818=0,B818=""),0,IF(COUNTIFS(Items!$E:$E,J818,Items!$F:$F,K818)+COUNTIFS(Items!$J:$J,J818,Items!$K:$K,K818)+COUNTIFS(Items!$O:$O,J818,Items!$P:$P,K818)=1,0,1))</f>
        <v>0</v>
      </c>
      <c r="M818" s="14">
        <v>4522</v>
      </c>
      <c r="N818" s="14">
        <v>0</v>
      </c>
      <c r="T818" s="10" t="str">
        <f>IF(RepPF!$L$4=Lists!$E$2,Lists!$E$2,IF(RepPF!$L$4&lt;&gt;"",IF($C818=RepPF!$L$4,RepPF!$L$4,0),Lists!$E$2))</f>
        <v>Все объекты</v>
      </c>
    </row>
    <row r="819" spans="2:20" x14ac:dyDescent="0.25">
      <c r="B819" s="7">
        <v>45691</v>
      </c>
      <c r="C819" s="1" t="s">
        <v>197</v>
      </c>
      <c r="J819" s="1" t="s">
        <v>44</v>
      </c>
      <c r="K819" s="1" t="s">
        <v>90</v>
      </c>
      <c r="L819" s="1">
        <f>IF(OR(B819=0,B819=""),0,IF(COUNTIFS(Items!$E:$E,J819,Items!$F:$F,K819)+COUNTIFS(Items!$J:$J,J819,Items!$K:$K,K819)+COUNTIFS(Items!$O:$O,J819,Items!$P:$P,K819)=1,0,1))</f>
        <v>0</v>
      </c>
      <c r="M819" s="14">
        <v>4850</v>
      </c>
      <c r="N819" s="14">
        <v>0</v>
      </c>
      <c r="T819" s="10" t="str">
        <f>IF(RepPF!$L$4=Lists!$E$2,Lists!$E$2,IF(RepPF!$L$4&lt;&gt;"",IF($C819=RepPF!$L$4,RepPF!$L$4,0),Lists!$E$2))</f>
        <v>Все объекты</v>
      </c>
    </row>
    <row r="820" spans="2:20" x14ac:dyDescent="0.25">
      <c r="B820" s="7">
        <v>45691</v>
      </c>
      <c r="C820" s="1" t="s">
        <v>197</v>
      </c>
      <c r="J820" s="1" t="s">
        <v>44</v>
      </c>
      <c r="K820" s="1" t="s">
        <v>90</v>
      </c>
      <c r="L820" s="1">
        <f>IF(OR(B820=0,B820=""),0,IF(COUNTIFS(Items!$E:$E,J820,Items!$F:$F,K820)+COUNTIFS(Items!$J:$J,J820,Items!$K:$K,K820)+COUNTIFS(Items!$O:$O,J820,Items!$P:$P,K820)=1,0,1))</f>
        <v>0</v>
      </c>
      <c r="M820" s="14">
        <v>1664.19</v>
      </c>
      <c r="N820" s="14">
        <v>0</v>
      </c>
      <c r="T820" s="10" t="str">
        <f>IF(RepPF!$L$4=Lists!$E$2,Lists!$E$2,IF(RepPF!$L$4&lt;&gt;"",IF($C820=RepPF!$L$4,RepPF!$L$4,0),Lists!$E$2))</f>
        <v>Все объекты</v>
      </c>
    </row>
    <row r="821" spans="2:20" x14ac:dyDescent="0.25">
      <c r="B821" s="7">
        <v>45692</v>
      </c>
      <c r="C821" s="1" t="s">
        <v>197</v>
      </c>
      <c r="J821" s="1" t="s">
        <v>44</v>
      </c>
      <c r="K821" s="1" t="s">
        <v>72</v>
      </c>
      <c r="L821" s="1">
        <f>IF(OR(B821=0,B821=""),0,IF(COUNTIFS(Items!$E:$E,J821,Items!$F:$F,K821)+COUNTIFS(Items!$J:$J,J821,Items!$K:$K,K821)+COUNTIFS(Items!$O:$O,J821,Items!$P:$P,K821)=1,0,1))</f>
        <v>0</v>
      </c>
      <c r="M821" s="14">
        <v>336.99</v>
      </c>
      <c r="N821" s="14">
        <v>0</v>
      </c>
      <c r="T821" s="10" t="str">
        <f>IF(RepPF!$L$4=Lists!$E$2,Lists!$E$2,IF(RepPF!$L$4&lt;&gt;"",IF($C821=RepPF!$L$4,RepPF!$L$4,0),Lists!$E$2))</f>
        <v>Все объекты</v>
      </c>
    </row>
    <row r="822" spans="2:20" x14ac:dyDescent="0.25">
      <c r="B822" s="7">
        <v>45693</v>
      </c>
      <c r="C822" s="1" t="s">
        <v>197</v>
      </c>
      <c r="J822" s="1" t="s">
        <v>44</v>
      </c>
      <c r="K822" s="1" t="s">
        <v>72</v>
      </c>
      <c r="L822" s="1">
        <f>IF(OR(B822=0,B822=""),0,IF(COUNTIFS(Items!$E:$E,J822,Items!$F:$F,K822)+COUNTIFS(Items!$J:$J,J822,Items!$K:$K,K822)+COUNTIFS(Items!$O:$O,J822,Items!$P:$P,K822)=1,0,1))</f>
        <v>0</v>
      </c>
      <c r="M822" s="14">
        <v>310.2</v>
      </c>
      <c r="N822" s="14">
        <v>0</v>
      </c>
      <c r="T822" s="10" t="str">
        <f>IF(RepPF!$L$4=Lists!$E$2,Lists!$E$2,IF(RepPF!$L$4&lt;&gt;"",IF($C822=RepPF!$L$4,RepPF!$L$4,0),Lists!$E$2))</f>
        <v>Все объекты</v>
      </c>
    </row>
    <row r="823" spans="2:20" x14ac:dyDescent="0.25">
      <c r="B823" s="7">
        <v>45694</v>
      </c>
      <c r="C823" s="1" t="s">
        <v>197</v>
      </c>
      <c r="J823" s="1" t="s">
        <v>44</v>
      </c>
      <c r="K823" s="1" t="s">
        <v>69</v>
      </c>
      <c r="L823" s="1">
        <f>IF(OR(B823=0,B823=""),0,IF(COUNTIFS(Items!$E:$E,J823,Items!$F:$F,K823)+COUNTIFS(Items!$J:$J,J823,Items!$K:$K,K823)+COUNTIFS(Items!$O:$O,J823,Items!$P:$P,K823)=1,0,1))</f>
        <v>0</v>
      </c>
      <c r="M823" s="14">
        <v>2261</v>
      </c>
      <c r="N823" s="14">
        <v>0</v>
      </c>
      <c r="T823" s="10" t="str">
        <f>IF(RepPF!$L$4=Lists!$E$2,Lists!$E$2,IF(RepPF!$L$4&lt;&gt;"",IF($C823=RepPF!$L$4,RepPF!$L$4,0),Lists!$E$2))</f>
        <v>Все объекты</v>
      </c>
    </row>
    <row r="824" spans="2:20" x14ac:dyDescent="0.25">
      <c r="B824" s="7">
        <v>45678</v>
      </c>
      <c r="C824" s="1" t="s">
        <v>197</v>
      </c>
      <c r="J824" s="1" t="s">
        <v>44</v>
      </c>
      <c r="K824" s="1" t="s">
        <v>66</v>
      </c>
      <c r="L824" s="1">
        <f>IF(OR(B824=0,B824=""),0,IF(COUNTIFS(Items!$E:$E,J824,Items!$F:$F,K824)+COUNTIFS(Items!$J:$J,J824,Items!$K:$K,K824)+COUNTIFS(Items!$O:$O,J824,Items!$P:$P,K824)=1,0,1))</f>
        <v>0</v>
      </c>
      <c r="M824" s="14">
        <v>2030.21</v>
      </c>
      <c r="N824" s="14">
        <v>0</v>
      </c>
      <c r="T824" s="10" t="str">
        <f>IF(RepPF!$L$4=Lists!$E$2,Lists!$E$2,IF(RepPF!$L$4&lt;&gt;"",IF($C824=RepPF!$L$4,RepPF!$L$4,0),Lists!$E$2))</f>
        <v>Все объекты</v>
      </c>
    </row>
    <row r="825" spans="2:20" x14ac:dyDescent="0.25">
      <c r="B825" s="7">
        <v>45678</v>
      </c>
      <c r="C825" s="1" t="s">
        <v>197</v>
      </c>
      <c r="J825" s="1" t="s">
        <v>44</v>
      </c>
      <c r="K825" s="1" t="s">
        <v>72</v>
      </c>
      <c r="L825" s="1">
        <f>IF(OR(B825=0,B825=""),0,IF(COUNTIFS(Items!$E:$E,J825,Items!$F:$F,K825)+COUNTIFS(Items!$J:$J,J825,Items!$K:$K,K825)+COUNTIFS(Items!$O:$O,J825,Items!$P:$P,K825)=1,0,1))</f>
        <v>0</v>
      </c>
      <c r="M825" s="14">
        <v>6150</v>
      </c>
      <c r="N825" s="14">
        <v>0</v>
      </c>
      <c r="T825" s="10" t="str">
        <f>IF(RepPF!$L$4=Lists!$E$2,Lists!$E$2,IF(RepPF!$L$4&lt;&gt;"",IF($C825=RepPF!$L$4,RepPF!$L$4,0),Lists!$E$2))</f>
        <v>Все объекты</v>
      </c>
    </row>
    <row r="826" spans="2:20" x14ac:dyDescent="0.25">
      <c r="B826" s="7">
        <v>45692</v>
      </c>
      <c r="C826" s="1" t="s">
        <v>197</v>
      </c>
      <c r="J826" s="1" t="s">
        <v>44</v>
      </c>
      <c r="K826" s="1" t="s">
        <v>72</v>
      </c>
      <c r="L826" s="1">
        <f>IF(OR(B826=0,B826=""),0,IF(COUNTIFS(Items!$E:$E,J826,Items!$F:$F,K826)+COUNTIFS(Items!$J:$J,J826,Items!$K:$K,K826)+COUNTIFS(Items!$O:$O,J826,Items!$P:$P,K826)=1,0,1))</f>
        <v>0</v>
      </c>
      <c r="M826" s="14">
        <v>336.99</v>
      </c>
      <c r="N826" s="14">
        <v>0</v>
      </c>
      <c r="T826" s="10" t="str">
        <f>IF(RepPF!$L$4=Lists!$E$2,Lists!$E$2,IF(RepPF!$L$4&lt;&gt;"",IF($C826=RepPF!$L$4,RepPF!$L$4,0),Lists!$E$2))</f>
        <v>Все объекты</v>
      </c>
    </row>
    <row r="827" spans="2:20" x14ac:dyDescent="0.25">
      <c r="B827" s="7">
        <v>45667</v>
      </c>
      <c r="C827" s="1" t="s">
        <v>197</v>
      </c>
      <c r="J827" s="1" t="s">
        <v>44</v>
      </c>
      <c r="K827" s="1" t="s">
        <v>69</v>
      </c>
      <c r="L827" s="1">
        <f>IF(OR(B827=0,B827=""),0,IF(COUNTIFS(Items!$E:$E,J827,Items!$F:$F,K827)+COUNTIFS(Items!$J:$J,J827,Items!$K:$K,K827)+COUNTIFS(Items!$O:$O,J827,Items!$P:$P,K827)=1,0,1))</f>
        <v>0</v>
      </c>
      <c r="M827" s="14">
        <v>1410</v>
      </c>
      <c r="N827" s="14">
        <v>0</v>
      </c>
      <c r="T827" s="10" t="str">
        <f>IF(RepPF!$L$4=Lists!$E$2,Lists!$E$2,IF(RepPF!$L$4&lt;&gt;"",IF($C827=RepPF!$L$4,RepPF!$L$4,0),Lists!$E$2))</f>
        <v>Все объекты</v>
      </c>
    </row>
    <row r="828" spans="2:20" x14ac:dyDescent="0.25">
      <c r="B828" s="7">
        <v>45668</v>
      </c>
      <c r="C828" s="1" t="s">
        <v>197</v>
      </c>
      <c r="J828" s="1" t="s">
        <v>44</v>
      </c>
      <c r="K828" s="1" t="s">
        <v>76</v>
      </c>
      <c r="L828" s="1">
        <f>IF(OR(B828=0,B828=""),0,IF(COUNTIFS(Items!$E:$E,J828,Items!$F:$F,K828)+COUNTIFS(Items!$J:$J,J828,Items!$K:$K,K828)+COUNTIFS(Items!$O:$O,J828,Items!$P:$P,K828)=1,0,1))</f>
        <v>0</v>
      </c>
      <c r="M828" s="14">
        <v>4917.08</v>
      </c>
      <c r="N828" s="14">
        <v>0</v>
      </c>
      <c r="T828" s="10" t="str">
        <f>IF(RepPF!$L$4=Lists!$E$2,Lists!$E$2,IF(RepPF!$L$4&lt;&gt;"",IF($C828=RepPF!$L$4,RepPF!$L$4,0),Lists!$E$2))</f>
        <v>Все объекты</v>
      </c>
    </row>
    <row r="829" spans="2:20" x14ac:dyDescent="0.25">
      <c r="B829" s="7">
        <v>45668</v>
      </c>
      <c r="C829" s="1" t="s">
        <v>197</v>
      </c>
      <c r="J829" s="1" t="s">
        <v>44</v>
      </c>
      <c r="K829" s="1" t="s">
        <v>76</v>
      </c>
      <c r="L829" s="1">
        <f>IF(OR(B829=0,B829=""),0,IF(COUNTIFS(Items!$E:$E,J829,Items!$F:$F,K829)+COUNTIFS(Items!$J:$J,J829,Items!$K:$K,K829)+COUNTIFS(Items!$O:$O,J829,Items!$P:$P,K829)=1,0,1))</f>
        <v>0</v>
      </c>
      <c r="M829" s="14">
        <v>2153.4</v>
      </c>
      <c r="N829" s="14">
        <v>0</v>
      </c>
      <c r="T829" s="10" t="str">
        <f>IF(RepPF!$L$4=Lists!$E$2,Lists!$E$2,IF(RepPF!$L$4&lt;&gt;"",IF($C829=RepPF!$L$4,RepPF!$L$4,0),Lists!$E$2))</f>
        <v>Все объекты</v>
      </c>
    </row>
    <row r="830" spans="2:20" x14ac:dyDescent="0.25">
      <c r="B830" s="7">
        <v>45672</v>
      </c>
      <c r="C830" s="1" t="s">
        <v>197</v>
      </c>
      <c r="J830" s="1" t="s">
        <v>44</v>
      </c>
      <c r="K830" s="1" t="s">
        <v>72</v>
      </c>
      <c r="L830" s="1">
        <f>IF(OR(B830=0,B830=""),0,IF(COUNTIFS(Items!$E:$E,J830,Items!$F:$F,K830)+COUNTIFS(Items!$J:$J,J830,Items!$K:$K,K830)+COUNTIFS(Items!$O:$O,J830,Items!$P:$P,K830)=1,0,1))</f>
        <v>0</v>
      </c>
      <c r="M830" s="14">
        <v>6150</v>
      </c>
      <c r="N830" s="14">
        <v>0</v>
      </c>
      <c r="T830" s="10" t="str">
        <f>IF(RepPF!$L$4=Lists!$E$2,Lists!$E$2,IF(RepPF!$L$4&lt;&gt;"",IF($C830=RepPF!$L$4,RepPF!$L$4,0),Lists!$E$2))</f>
        <v>Все объекты</v>
      </c>
    </row>
    <row r="831" spans="2:20" x14ac:dyDescent="0.25">
      <c r="B831" s="7">
        <v>45673</v>
      </c>
      <c r="C831" s="1" t="s">
        <v>197</v>
      </c>
      <c r="J831" s="1" t="s">
        <v>44</v>
      </c>
      <c r="K831" s="1" t="s">
        <v>66</v>
      </c>
      <c r="L831" s="1">
        <f>IF(OR(B831=0,B831=""),0,IF(COUNTIFS(Items!$E:$E,J831,Items!$F:$F,K831)+COUNTIFS(Items!$J:$J,J831,Items!$K:$K,K831)+COUNTIFS(Items!$O:$O,J831,Items!$P:$P,K831)=1,0,1))</f>
        <v>0</v>
      </c>
      <c r="M831" s="14">
        <v>12193.679999999998</v>
      </c>
      <c r="N831" s="14">
        <v>0</v>
      </c>
      <c r="T831" s="10" t="str">
        <f>IF(RepPF!$L$4=Lists!$E$2,Lists!$E$2,IF(RepPF!$L$4&lt;&gt;"",IF($C831=RepPF!$L$4,RepPF!$L$4,0),Lists!$E$2))</f>
        <v>Все объекты</v>
      </c>
    </row>
    <row r="832" spans="2:20" x14ac:dyDescent="0.25">
      <c r="B832" s="7">
        <v>45673</v>
      </c>
      <c r="C832" s="1" t="s">
        <v>197</v>
      </c>
      <c r="J832" s="1" t="s">
        <v>44</v>
      </c>
      <c r="K832" s="1" t="s">
        <v>87</v>
      </c>
      <c r="L832" s="1">
        <f>IF(OR(B832=0,B832=""),0,IF(COUNTIFS(Items!$E:$E,J832,Items!$F:$F,K832)+COUNTIFS(Items!$J:$J,J832,Items!$K:$K,K832)+COUNTIFS(Items!$O:$O,J832,Items!$P:$P,K832)=1,0,1))</f>
        <v>0</v>
      </c>
      <c r="M832" s="14">
        <v>19239.919999999998</v>
      </c>
      <c r="N832" s="14">
        <v>0</v>
      </c>
      <c r="T832" s="10" t="str">
        <f>IF(RepPF!$L$4=Lists!$E$2,Lists!$E$2,IF(RepPF!$L$4&lt;&gt;"",IF($C832=RepPF!$L$4,RepPF!$L$4,0),Lists!$E$2))</f>
        <v>Все объекты</v>
      </c>
    </row>
    <row r="833" spans="2:20" x14ac:dyDescent="0.25">
      <c r="B833" s="7">
        <v>45674</v>
      </c>
      <c r="C833" s="1" t="s">
        <v>197</v>
      </c>
      <c r="J833" s="1" t="s">
        <v>44</v>
      </c>
      <c r="K833" s="1" t="s">
        <v>72</v>
      </c>
      <c r="L833" s="1">
        <f>IF(OR(B833=0,B833=""),0,IF(COUNTIFS(Items!$E:$E,J833,Items!$F:$F,K833)+COUNTIFS(Items!$J:$J,J833,Items!$K:$K,K833)+COUNTIFS(Items!$O:$O,J833,Items!$P:$P,K833)=1,0,1))</f>
        <v>0</v>
      </c>
      <c r="M833" s="14">
        <v>5950</v>
      </c>
      <c r="N833" s="14">
        <v>0</v>
      </c>
      <c r="T833" s="10" t="str">
        <f>IF(RepPF!$L$4=Lists!$E$2,Lists!$E$2,IF(RepPF!$L$4&lt;&gt;"",IF($C833=RepPF!$L$4,RepPF!$L$4,0),Lists!$E$2))</f>
        <v>Все объекты</v>
      </c>
    </row>
    <row r="834" spans="2:20" x14ac:dyDescent="0.25">
      <c r="B834" s="7">
        <v>45677</v>
      </c>
      <c r="C834" s="1" t="s">
        <v>197</v>
      </c>
      <c r="J834" s="1" t="s">
        <v>44</v>
      </c>
      <c r="K834" s="1" t="s">
        <v>74</v>
      </c>
      <c r="L834" s="1">
        <f>IF(OR(B834=0,B834=""),0,IF(COUNTIFS(Items!$E:$E,J834,Items!$F:$F,K834)+COUNTIFS(Items!$J:$J,J834,Items!$K:$K,K834)+COUNTIFS(Items!$O:$O,J834,Items!$P:$P,K834)=1,0,1))</f>
        <v>0</v>
      </c>
      <c r="M834" s="14">
        <v>291</v>
      </c>
      <c r="N834" s="14">
        <v>0</v>
      </c>
      <c r="T834" s="10" t="str">
        <f>IF(RepPF!$L$4=Lists!$E$2,Lists!$E$2,IF(RepPF!$L$4&lt;&gt;"",IF($C834=RepPF!$L$4,RepPF!$L$4,0),Lists!$E$2))</f>
        <v>Все объекты</v>
      </c>
    </row>
    <row r="835" spans="2:20" x14ac:dyDescent="0.25">
      <c r="B835" s="7">
        <v>45698</v>
      </c>
      <c r="C835" s="1" t="s">
        <v>197</v>
      </c>
      <c r="J835" s="1" t="s">
        <v>44</v>
      </c>
      <c r="K835" s="1" t="s">
        <v>76</v>
      </c>
      <c r="L835" s="1">
        <f>IF(OR(B835=0,B835=""),0,IF(COUNTIFS(Items!$E:$E,J835,Items!$F:$F,K835)+COUNTIFS(Items!$J:$J,J835,Items!$K:$K,K835)+COUNTIFS(Items!$O:$O,J835,Items!$P:$P,K835)=1,0,1))</f>
        <v>0</v>
      </c>
      <c r="M835" s="14">
        <v>1118.07</v>
      </c>
      <c r="N835" s="14">
        <v>0</v>
      </c>
      <c r="T835" s="10" t="str">
        <f>IF(RepPF!$L$4=Lists!$E$2,Lists!$E$2,IF(RepPF!$L$4&lt;&gt;"",IF($C835=RepPF!$L$4,RepPF!$L$4,0),Lists!$E$2))</f>
        <v>Все объекты</v>
      </c>
    </row>
    <row r="836" spans="2:20" x14ac:dyDescent="0.25">
      <c r="B836" s="7">
        <v>45698</v>
      </c>
      <c r="C836" s="1" t="s">
        <v>197</v>
      </c>
      <c r="J836" s="1" t="s">
        <v>44</v>
      </c>
      <c r="K836" s="1" t="s">
        <v>91</v>
      </c>
      <c r="L836" s="1">
        <f>IF(OR(B836=0,B836=""),0,IF(COUNTIFS(Items!$E:$E,J836,Items!$F:$F,K836)+COUNTIFS(Items!$J:$J,J836,Items!$K:$K,K836)+COUNTIFS(Items!$O:$O,J836,Items!$P:$P,K836)=1,0,1))</f>
        <v>0</v>
      </c>
      <c r="M836" s="14">
        <v>8727.9</v>
      </c>
      <c r="N836" s="14">
        <v>0</v>
      </c>
      <c r="T836" s="10" t="str">
        <f>IF(RepPF!$L$4=Lists!$E$2,Lists!$E$2,IF(RepPF!$L$4&lt;&gt;"",IF($C836=RepPF!$L$4,RepPF!$L$4,0),Lists!$E$2))</f>
        <v>Все объекты</v>
      </c>
    </row>
    <row r="837" spans="2:20" x14ac:dyDescent="0.25">
      <c r="B837" s="7">
        <v>45698</v>
      </c>
      <c r="C837" s="1" t="s">
        <v>197</v>
      </c>
      <c r="J837" s="1" t="s">
        <v>44</v>
      </c>
      <c r="K837" s="1" t="s">
        <v>76</v>
      </c>
      <c r="L837" s="1">
        <f>IF(OR(B837=0,B837=""),0,IF(COUNTIFS(Items!$E:$E,J837,Items!$F:$F,K837)+COUNTIFS(Items!$J:$J,J837,Items!$K:$K,K837)+COUNTIFS(Items!$O:$O,J837,Items!$P:$P,K837)=1,0,1))</f>
        <v>0</v>
      </c>
      <c r="M837" s="14">
        <v>811.21999999999991</v>
      </c>
      <c r="N837" s="14">
        <v>0</v>
      </c>
      <c r="T837" s="10" t="str">
        <f>IF(RepPF!$L$4=Lists!$E$2,Lists!$E$2,IF(RepPF!$L$4&lt;&gt;"",IF($C837=RepPF!$L$4,RepPF!$L$4,0),Lists!$E$2))</f>
        <v>Все объекты</v>
      </c>
    </row>
    <row r="838" spans="2:20" x14ac:dyDescent="0.25">
      <c r="B838" s="7">
        <v>45701</v>
      </c>
      <c r="C838" s="1" t="s">
        <v>197</v>
      </c>
      <c r="J838" s="1" t="s">
        <v>44</v>
      </c>
      <c r="K838" s="1" t="s">
        <v>90</v>
      </c>
      <c r="L838" s="1">
        <f>IF(OR(B838=0,B838=""),0,IF(COUNTIFS(Items!$E:$E,J838,Items!$F:$F,K838)+COUNTIFS(Items!$J:$J,J838,Items!$K:$K,K838)+COUNTIFS(Items!$O:$O,J838,Items!$P:$P,K838)=1,0,1))</f>
        <v>0</v>
      </c>
      <c r="M838" s="14">
        <v>3598.56</v>
      </c>
      <c r="N838" s="14">
        <v>0</v>
      </c>
      <c r="T838" s="10" t="str">
        <f>IF(RepPF!$L$4=Lists!$E$2,Lists!$E$2,IF(RepPF!$L$4&lt;&gt;"",IF($C838=RepPF!$L$4,RepPF!$L$4,0),Lists!$E$2))</f>
        <v>Все объекты</v>
      </c>
    </row>
    <row r="839" spans="2:20" x14ac:dyDescent="0.25">
      <c r="B839" s="7">
        <v>45701</v>
      </c>
      <c r="C839" s="1" t="s">
        <v>197</v>
      </c>
      <c r="J839" s="1" t="s">
        <v>44</v>
      </c>
      <c r="K839" s="1" t="s">
        <v>72</v>
      </c>
      <c r="L839" s="1">
        <f>IF(OR(B839=0,B839=""),0,IF(COUNTIFS(Items!$E:$E,J839,Items!$F:$F,K839)+COUNTIFS(Items!$J:$J,J839,Items!$K:$K,K839)+COUNTIFS(Items!$O:$O,J839,Items!$P:$P,K839)=1,0,1))</f>
        <v>0</v>
      </c>
      <c r="M839" s="14">
        <v>4850</v>
      </c>
      <c r="N839" s="14">
        <v>0</v>
      </c>
      <c r="T839" s="10" t="str">
        <f>IF(RepPF!$L$4=Lists!$E$2,Lists!$E$2,IF(RepPF!$L$4&lt;&gt;"",IF($C839=RepPF!$L$4,RepPF!$L$4,0),Lists!$E$2))</f>
        <v>Все объекты</v>
      </c>
    </row>
    <row r="840" spans="2:20" x14ac:dyDescent="0.25">
      <c r="B840" s="7">
        <v>45701</v>
      </c>
      <c r="C840" s="1" t="s">
        <v>197</v>
      </c>
      <c r="J840" s="1" t="s">
        <v>44</v>
      </c>
      <c r="K840" s="1" t="s">
        <v>92</v>
      </c>
      <c r="L840" s="1">
        <f>IF(OR(B840=0,B840=""),0,IF(COUNTIFS(Items!$E:$E,J840,Items!$F:$F,K840)+COUNTIFS(Items!$J:$J,J840,Items!$K:$K,K840)+COUNTIFS(Items!$O:$O,J840,Items!$P:$P,K840)=1,0,1))</f>
        <v>0</v>
      </c>
      <c r="M840" s="14">
        <v>38829.870000000003</v>
      </c>
      <c r="N840" s="14">
        <v>0</v>
      </c>
      <c r="T840" s="10" t="str">
        <f>IF(RepPF!$L$4=Lists!$E$2,Lists!$E$2,IF(RepPF!$L$4&lt;&gt;"",IF($C840=RepPF!$L$4,RepPF!$L$4,0),Lists!$E$2))</f>
        <v>Все объекты</v>
      </c>
    </row>
    <row r="841" spans="2:20" x14ac:dyDescent="0.25">
      <c r="B841" s="7">
        <v>45527</v>
      </c>
      <c r="C841" s="1" t="s">
        <v>197</v>
      </c>
      <c r="J841" s="1" t="s">
        <v>44</v>
      </c>
      <c r="K841" s="1" t="s">
        <v>66</v>
      </c>
      <c r="L841" s="1">
        <f>IF(OR(B841=0,B841=""),0,IF(COUNTIFS(Items!$E:$E,J841,Items!$F:$F,K841)+COUNTIFS(Items!$J:$J,J841,Items!$K:$K,K841)+COUNTIFS(Items!$O:$O,J841,Items!$P:$P,K841)=1,0,1))</f>
        <v>0</v>
      </c>
      <c r="M841" s="14">
        <v>1309.8899999999999</v>
      </c>
      <c r="N841" s="14">
        <v>0</v>
      </c>
      <c r="T841" s="10" t="str">
        <f>IF(RepPF!$L$4=Lists!$E$2,Lists!$E$2,IF(RepPF!$L$4&lt;&gt;"",IF($C841=RepPF!$L$4,RepPF!$L$4,0),Lists!$E$2))</f>
        <v>Все объекты</v>
      </c>
    </row>
    <row r="842" spans="2:20" x14ac:dyDescent="0.25">
      <c r="B842" s="7">
        <v>45545</v>
      </c>
      <c r="C842" s="1" t="s">
        <v>197</v>
      </c>
      <c r="J842" s="1" t="s">
        <v>44</v>
      </c>
      <c r="K842" s="1" t="s">
        <v>72</v>
      </c>
      <c r="L842" s="1">
        <f>IF(OR(B842=0,B842=""),0,IF(COUNTIFS(Items!$E:$E,J842,Items!$F:$F,K842)+COUNTIFS(Items!$J:$J,J842,Items!$K:$K,K842)+COUNTIFS(Items!$O:$O,J842,Items!$P:$P,K842)=1,0,1))</f>
        <v>0</v>
      </c>
      <c r="M842" s="14">
        <v>710.64</v>
      </c>
      <c r="N842" s="14">
        <v>0</v>
      </c>
      <c r="T842" s="10" t="str">
        <f>IF(RepPF!$L$4=Lists!$E$2,Lists!$E$2,IF(RepPF!$L$4&lt;&gt;"",IF($C842=RepPF!$L$4,RepPF!$L$4,0),Lists!$E$2))</f>
        <v>Все объекты</v>
      </c>
    </row>
    <row r="843" spans="2:20" x14ac:dyDescent="0.25">
      <c r="B843" s="7">
        <v>45549</v>
      </c>
      <c r="C843" s="1" t="s">
        <v>197</v>
      </c>
      <c r="J843" s="1" t="s">
        <v>44</v>
      </c>
      <c r="K843" s="1" t="s">
        <v>72</v>
      </c>
      <c r="L843" s="1">
        <f>IF(OR(B843=0,B843=""),0,IF(COUNTIFS(Items!$E:$E,J843,Items!$F:$F,K843)+COUNTIFS(Items!$J:$J,J843,Items!$K:$K,K843)+COUNTIFS(Items!$O:$O,J843,Items!$P:$P,K843)=1,0,1))</f>
        <v>0</v>
      </c>
      <c r="M843" s="14">
        <v>1107.8899999999999</v>
      </c>
      <c r="N843" s="14">
        <v>0</v>
      </c>
      <c r="T843" s="10" t="str">
        <f>IF(RepPF!$L$4=Lists!$E$2,Lists!$E$2,IF(RepPF!$L$4&lt;&gt;"",IF($C843=RepPF!$L$4,RepPF!$L$4,0),Lists!$E$2))</f>
        <v>Все объекты</v>
      </c>
    </row>
    <row r="844" spans="2:20" x14ac:dyDescent="0.25">
      <c r="B844" s="7">
        <v>45593</v>
      </c>
      <c r="C844" s="1" t="s">
        <v>197</v>
      </c>
      <c r="J844" s="1" t="s">
        <v>44</v>
      </c>
      <c r="K844" s="1" t="s">
        <v>72</v>
      </c>
      <c r="L844" s="1">
        <f>IF(OR(B844=0,B844=""),0,IF(COUNTIFS(Items!$E:$E,J844,Items!$F:$F,K844)+COUNTIFS(Items!$J:$J,J844,Items!$K:$K,K844)+COUNTIFS(Items!$O:$O,J844,Items!$P:$P,K844)=1,0,1))</f>
        <v>0</v>
      </c>
      <c r="M844" s="14">
        <v>424.86</v>
      </c>
      <c r="N844" s="14">
        <v>0</v>
      </c>
      <c r="T844" s="10" t="str">
        <f>IF(RepPF!$L$4=Lists!$E$2,Lists!$E$2,IF(RepPF!$L$4&lt;&gt;"",IF($C844=RepPF!$L$4,RepPF!$L$4,0),Lists!$E$2))</f>
        <v>Все объекты</v>
      </c>
    </row>
    <row r="845" spans="2:20" x14ac:dyDescent="0.25">
      <c r="B845" s="7">
        <v>45673</v>
      </c>
      <c r="C845" s="1" t="s">
        <v>197</v>
      </c>
      <c r="J845" s="1" t="s">
        <v>44</v>
      </c>
      <c r="K845" s="1" t="s">
        <v>66</v>
      </c>
      <c r="L845" s="1">
        <f>IF(OR(B845=0,B845=""),0,IF(COUNTIFS(Items!$E:$E,J845,Items!$F:$F,K845)+COUNTIFS(Items!$J:$J,J845,Items!$K:$K,K845)+COUNTIFS(Items!$O:$O,J845,Items!$P:$P,K845)=1,0,1))</f>
        <v>0</v>
      </c>
      <c r="M845" s="14">
        <v>10637.039999999999</v>
      </c>
      <c r="N845" s="14">
        <v>0</v>
      </c>
      <c r="T845" s="10" t="str">
        <f>IF(RepPF!$L$4=Lists!$E$2,Lists!$E$2,IF(RepPF!$L$4&lt;&gt;"",IF($C845=RepPF!$L$4,RepPF!$L$4,0),Lists!$E$2))</f>
        <v>Все объекты</v>
      </c>
    </row>
    <row r="846" spans="2:20" x14ac:dyDescent="0.25">
      <c r="B846" s="7">
        <v>45673</v>
      </c>
      <c r="C846" s="1" t="s">
        <v>197</v>
      </c>
      <c r="J846" s="1" t="s">
        <v>44</v>
      </c>
      <c r="K846" s="1" t="s">
        <v>87</v>
      </c>
      <c r="L846" s="1">
        <f>IF(OR(B846=0,B846=""),0,IF(COUNTIFS(Items!$E:$E,J846,Items!$F:$F,K846)+COUNTIFS(Items!$J:$J,J846,Items!$K:$K,K846)+COUNTIFS(Items!$O:$O,J846,Items!$P:$P,K846)=1,0,1))</f>
        <v>0</v>
      </c>
      <c r="M846" s="14">
        <v>28859.879999999997</v>
      </c>
      <c r="N846" s="14">
        <v>0</v>
      </c>
      <c r="T846" s="10" t="str">
        <f>IF(RepPF!$L$4=Lists!$E$2,Lists!$E$2,IF(RepPF!$L$4&lt;&gt;"",IF($C846=RepPF!$L$4,RepPF!$L$4,0),Lists!$E$2))</f>
        <v>Все объекты</v>
      </c>
    </row>
    <row r="847" spans="2:20" x14ac:dyDescent="0.25">
      <c r="B847" s="7">
        <v>45674</v>
      </c>
      <c r="C847" s="1" t="s">
        <v>197</v>
      </c>
      <c r="J847" s="1" t="s">
        <v>44</v>
      </c>
      <c r="K847" s="1" t="s">
        <v>92</v>
      </c>
      <c r="L847" s="1">
        <f>IF(OR(B847=0,B847=""),0,IF(COUNTIFS(Items!$E:$E,J847,Items!$F:$F,K847)+COUNTIFS(Items!$J:$J,J847,Items!$K:$K,K847)+COUNTIFS(Items!$O:$O,J847,Items!$P:$P,K847)=1,0,1))</f>
        <v>0</v>
      </c>
      <c r="M847" s="14">
        <v>4700</v>
      </c>
      <c r="N847" s="14">
        <v>0</v>
      </c>
      <c r="T847" s="10" t="str">
        <f>IF(RepPF!$L$4=Lists!$E$2,Lists!$E$2,IF(RepPF!$L$4&lt;&gt;"",IF($C847=RepPF!$L$4,RepPF!$L$4,0),Lists!$E$2))</f>
        <v>Все объекты</v>
      </c>
    </row>
    <row r="848" spans="2:20" x14ac:dyDescent="0.25">
      <c r="B848" s="7">
        <v>45677</v>
      </c>
      <c r="C848" s="1" t="s">
        <v>197</v>
      </c>
      <c r="J848" s="1" t="s">
        <v>44</v>
      </c>
      <c r="K848" s="1" t="s">
        <v>74</v>
      </c>
      <c r="L848" s="1">
        <f>IF(OR(B848=0,B848=""),0,IF(COUNTIFS(Items!$E:$E,J848,Items!$F:$F,K848)+COUNTIFS(Items!$J:$J,J848,Items!$K:$K,K848)+COUNTIFS(Items!$O:$O,J848,Items!$P:$P,K848)=1,0,1))</f>
        <v>0</v>
      </c>
      <c r="M848" s="14">
        <v>357</v>
      </c>
      <c r="N848" s="14">
        <v>0</v>
      </c>
      <c r="T848" s="10" t="str">
        <f>IF(RepPF!$L$4=Lists!$E$2,Lists!$E$2,IF(RepPF!$L$4&lt;&gt;"",IF($C848=RepPF!$L$4,RepPF!$L$4,0),Lists!$E$2))</f>
        <v>Все объекты</v>
      </c>
    </row>
    <row r="849" spans="2:20" x14ac:dyDescent="0.25">
      <c r="B849" s="7">
        <v>45698</v>
      </c>
      <c r="C849" s="1" t="s">
        <v>198</v>
      </c>
      <c r="J849" s="1" t="s">
        <v>44</v>
      </c>
      <c r="K849" s="1" t="s">
        <v>67</v>
      </c>
      <c r="L849" s="1">
        <f>IF(OR(B849=0,B849=""),0,IF(COUNTIFS(Items!$E:$E,J849,Items!$F:$F,K849)+COUNTIFS(Items!$J:$J,J849,Items!$K:$K,K849)+COUNTIFS(Items!$O:$O,J849,Items!$P:$P,K849)=1,0,1))</f>
        <v>0</v>
      </c>
      <c r="M849" s="14">
        <v>881.73</v>
      </c>
      <c r="N849" s="14">
        <v>0</v>
      </c>
      <c r="T849" s="10" t="str">
        <f>IF(RepPF!$L$4=Lists!$E$2,Lists!$E$2,IF(RepPF!$L$4&lt;&gt;"",IF($C849=RepPF!$L$4,RepPF!$L$4,0),Lists!$E$2))</f>
        <v>Все объекты</v>
      </c>
    </row>
    <row r="850" spans="2:20" x14ac:dyDescent="0.25">
      <c r="B850" s="7">
        <v>45698</v>
      </c>
      <c r="C850" s="1" t="s">
        <v>198</v>
      </c>
      <c r="J850" s="1" t="s">
        <v>44</v>
      </c>
      <c r="K850" s="1" t="s">
        <v>91</v>
      </c>
      <c r="L850" s="1">
        <f>IF(OR(B850=0,B850=""),0,IF(COUNTIFS(Items!$E:$E,J850,Items!$F:$F,K850)+COUNTIFS(Items!$J:$J,J850,Items!$K:$K,K850)+COUNTIFS(Items!$O:$O,J850,Items!$P:$P,K850)=1,0,1))</f>
        <v>0</v>
      </c>
      <c r="M850" s="14">
        <v>7613.7</v>
      </c>
      <c r="N850" s="14">
        <v>0</v>
      </c>
      <c r="T850" s="10" t="str">
        <f>IF(RepPF!$L$4=Lists!$E$2,Lists!$E$2,IF(RepPF!$L$4&lt;&gt;"",IF($C850=RepPF!$L$4,RepPF!$L$4,0),Lists!$E$2))</f>
        <v>Все объекты</v>
      </c>
    </row>
    <row r="851" spans="2:20" x14ac:dyDescent="0.25">
      <c r="B851" s="7">
        <v>45698</v>
      </c>
      <c r="C851" s="1" t="s">
        <v>197</v>
      </c>
      <c r="J851" s="1" t="s">
        <v>44</v>
      </c>
      <c r="K851" s="1" t="s">
        <v>76</v>
      </c>
      <c r="L851" s="1">
        <f>IF(OR(B851=0,B851=""),0,IF(COUNTIFS(Items!$E:$E,J851,Items!$F:$F,K851)+COUNTIFS(Items!$J:$J,J851,Items!$K:$K,K851)+COUNTIFS(Items!$O:$O,J851,Items!$P:$P,K851)=1,0,1))</f>
        <v>0</v>
      </c>
      <c r="M851" s="14">
        <v>1216.83</v>
      </c>
      <c r="N851" s="14">
        <v>0</v>
      </c>
      <c r="T851" s="10" t="str">
        <f>IF(RepPF!$L$4=Lists!$E$2,Lists!$E$2,IF(RepPF!$L$4&lt;&gt;"",IF($C851=RepPF!$L$4,RepPF!$L$4,0),Lists!$E$2))</f>
        <v>Все объекты</v>
      </c>
    </row>
    <row r="852" spans="2:20" x14ac:dyDescent="0.25">
      <c r="B852" s="7">
        <v>45701</v>
      </c>
      <c r="C852" s="1" t="s">
        <v>198</v>
      </c>
      <c r="J852" s="1" t="s">
        <v>44</v>
      </c>
      <c r="K852" s="1" t="s">
        <v>90</v>
      </c>
      <c r="L852" s="1">
        <f>IF(OR(B852=0,B852=""),0,IF(COUNTIFS(Items!$E:$E,J852,Items!$F:$F,K852)+COUNTIFS(Items!$J:$J,J852,Items!$K:$K,K852)+COUNTIFS(Items!$O:$O,J852,Items!$P:$P,K852)=1,0,1))</f>
        <v>0</v>
      </c>
      <c r="M852" s="14">
        <v>2842.56</v>
      </c>
      <c r="N852" s="14">
        <v>0</v>
      </c>
      <c r="T852" s="10" t="str">
        <f>IF(RepPF!$L$4=Lists!$E$2,Lists!$E$2,IF(RepPF!$L$4&lt;&gt;"",IF($C852=RepPF!$L$4,RepPF!$L$4,0),Lists!$E$2))</f>
        <v>Все объекты</v>
      </c>
    </row>
    <row r="853" spans="2:20" x14ac:dyDescent="0.25">
      <c r="B853" s="7">
        <v>45701</v>
      </c>
      <c r="C853" s="1" t="s">
        <v>197</v>
      </c>
      <c r="J853" s="1" t="s">
        <v>44</v>
      </c>
      <c r="K853" s="1" t="s">
        <v>72</v>
      </c>
      <c r="L853" s="1">
        <f>IF(OR(B853=0,B853=""),0,IF(COUNTIFS(Items!$E:$E,J853,Items!$F:$F,K853)+COUNTIFS(Items!$J:$J,J853,Items!$K:$K,K853)+COUNTIFS(Items!$O:$O,J853,Items!$P:$P,K853)=1,0,1))</f>
        <v>0</v>
      </c>
      <c r="M853" s="14">
        <v>5950</v>
      </c>
      <c r="N853" s="14">
        <v>0</v>
      </c>
      <c r="T853" s="10" t="str">
        <f>IF(RepPF!$L$4=Lists!$E$2,Lists!$E$2,IF(RepPF!$L$4&lt;&gt;"",IF($C853=RepPF!$L$4,RepPF!$L$4,0),Lists!$E$2))</f>
        <v>Все объекты</v>
      </c>
    </row>
    <row r="854" spans="2:20" x14ac:dyDescent="0.25">
      <c r="B854" s="7">
        <v>45686</v>
      </c>
      <c r="C854" s="1" t="s">
        <v>198</v>
      </c>
      <c r="J854" s="1" t="s">
        <v>44</v>
      </c>
      <c r="K854" s="1" t="s">
        <v>74</v>
      </c>
      <c r="L854" s="1">
        <f>IF(OR(B854=0,B854=""),0,IF(COUNTIFS(Items!$E:$E,J854,Items!$F:$F,K854)+COUNTIFS(Items!$J:$J,J854,Items!$K:$K,K854)+COUNTIFS(Items!$O:$O,J854,Items!$P:$P,K854)=1,0,1))</f>
        <v>0</v>
      </c>
      <c r="M854" s="14">
        <v>58200</v>
      </c>
      <c r="N854" s="14">
        <v>0</v>
      </c>
      <c r="T854" s="10" t="str">
        <f>IF(RepPF!$L$4=Lists!$E$2,Lists!$E$2,IF(RepPF!$L$4&lt;&gt;"",IF($C854=RepPF!$L$4,RepPF!$L$4,0),Lists!$E$2))</f>
        <v>Все объекты</v>
      </c>
    </row>
    <row r="855" spans="2:20" x14ac:dyDescent="0.25">
      <c r="B855" s="7">
        <v>45689</v>
      </c>
      <c r="C855" s="1" t="s">
        <v>197</v>
      </c>
      <c r="J855" s="1" t="s">
        <v>44</v>
      </c>
      <c r="K855" s="1" t="s">
        <v>72</v>
      </c>
      <c r="L855" s="1">
        <f>IF(OR(B855=0,B855=""),0,IF(COUNTIFS(Items!$E:$E,J855,Items!$F:$F,K855)+COUNTIFS(Items!$J:$J,J855,Items!$K:$K,K855)+COUNTIFS(Items!$O:$O,J855,Items!$P:$P,K855)=1,0,1))</f>
        <v>0</v>
      </c>
      <c r="M855" s="14">
        <v>21525</v>
      </c>
      <c r="N855" s="14">
        <v>0</v>
      </c>
      <c r="T855" s="10" t="str">
        <f>IF(RepPF!$L$4=Lists!$E$2,Lists!$E$2,IF(RepPF!$L$4&lt;&gt;"",IF($C855=RepPF!$L$4,RepPF!$L$4,0),Lists!$E$2))</f>
        <v>Все объекты</v>
      </c>
    </row>
    <row r="856" spans="2:20" x14ac:dyDescent="0.25">
      <c r="B856" s="7">
        <v>45691</v>
      </c>
      <c r="C856" s="1" t="s">
        <v>194</v>
      </c>
      <c r="J856" s="1" t="s">
        <v>44</v>
      </c>
      <c r="K856" s="1" t="s">
        <v>91</v>
      </c>
      <c r="L856" s="1">
        <f>IF(OR(B856=0,B856=""),0,IF(COUNTIFS(Items!$E:$E,J856,Items!$F:$F,K856)+COUNTIFS(Items!$J:$J,J856,Items!$K:$K,K856)+COUNTIFS(Items!$O:$O,J856,Items!$P:$P,K856)=1,0,1))</f>
        <v>0</v>
      </c>
      <c r="M856" s="14">
        <v>8248.5</v>
      </c>
      <c r="N856" s="14">
        <v>0</v>
      </c>
      <c r="T856" s="10" t="str">
        <f>IF(RepPF!$L$4=Lists!$E$2,Lists!$E$2,IF(RepPF!$L$4&lt;&gt;"",IF($C856=RepPF!$L$4,RepPF!$L$4,0),Lists!$E$2))</f>
        <v>Все объекты</v>
      </c>
    </row>
    <row r="857" spans="2:20" x14ac:dyDescent="0.25">
      <c r="B857" s="7">
        <v>45691</v>
      </c>
      <c r="C857" s="1" t="s">
        <v>201</v>
      </c>
      <c r="J857" s="1" t="s">
        <v>44</v>
      </c>
      <c r="K857" s="1" t="s">
        <v>74</v>
      </c>
      <c r="L857" s="1">
        <f>IF(OR(B857=0,B857=""),0,IF(COUNTIFS(Items!$E:$E,J857,Items!$F:$F,K857)+COUNTIFS(Items!$J:$J,J857,Items!$K:$K,K857)+COUNTIFS(Items!$O:$O,J857,Items!$P:$P,K857)=1,0,1))</f>
        <v>0</v>
      </c>
      <c r="M857" s="14">
        <v>1389.32</v>
      </c>
      <c r="N857" s="14">
        <v>0</v>
      </c>
      <c r="T857" s="10" t="str">
        <f>IF(RepPF!$L$4=Lists!$E$2,Lists!$E$2,IF(RepPF!$L$4&lt;&gt;"",IF($C857=RepPF!$L$4,RepPF!$L$4,0),Lists!$E$2))</f>
        <v>Все объекты</v>
      </c>
    </row>
    <row r="858" spans="2:20" x14ac:dyDescent="0.25">
      <c r="B858" s="7">
        <v>45691</v>
      </c>
      <c r="C858" s="1" t="s">
        <v>196</v>
      </c>
      <c r="J858" s="1" t="s">
        <v>44</v>
      </c>
      <c r="K858" s="1" t="s">
        <v>74</v>
      </c>
      <c r="L858" s="1">
        <f>IF(OR(B858=0,B858=""),0,IF(COUNTIFS(Items!$E:$E,J858,Items!$F:$F,K858)+COUNTIFS(Items!$J:$J,J858,Items!$K:$K,K858)+COUNTIFS(Items!$O:$O,J858,Items!$P:$P,K858)=1,0,1))</f>
        <v>0</v>
      </c>
      <c r="M858" s="14">
        <v>1758.82</v>
      </c>
      <c r="N858" s="14">
        <v>0</v>
      </c>
      <c r="T858" s="10" t="str">
        <f>IF(RepPF!$L$4=Lists!$E$2,Lists!$E$2,IF(RepPF!$L$4&lt;&gt;"",IF($C858=RepPF!$L$4,RepPF!$L$4,0),Lists!$E$2))</f>
        <v>Все объекты</v>
      </c>
    </row>
    <row r="859" spans="2:20" x14ac:dyDescent="0.25">
      <c r="B859" s="7">
        <v>45691</v>
      </c>
      <c r="C859" s="1" t="s">
        <v>198</v>
      </c>
      <c r="J859" s="1" t="s">
        <v>44</v>
      </c>
      <c r="K859" s="1" t="s">
        <v>84</v>
      </c>
      <c r="L859" s="1">
        <f>IF(OR(B859=0,B859=""),0,IF(COUNTIFS(Items!$E:$E,J859,Items!$F:$F,K859)+COUNTIFS(Items!$J:$J,J859,Items!$K:$K,K859)+COUNTIFS(Items!$O:$O,J859,Items!$P:$P,K859)=1,0,1))</f>
        <v>0</v>
      </c>
      <c r="M859" s="14">
        <v>19400</v>
      </c>
      <c r="N859" s="14">
        <v>0</v>
      </c>
      <c r="T859" s="10" t="str">
        <f>IF(RepPF!$L$4=Lists!$E$2,Lists!$E$2,IF(RepPF!$L$4&lt;&gt;"",IF($C859=RepPF!$L$4,RepPF!$L$4,0),Lists!$E$2))</f>
        <v>Все объекты</v>
      </c>
    </row>
    <row r="860" spans="2:20" x14ac:dyDescent="0.25">
      <c r="B860" s="7">
        <v>45691</v>
      </c>
      <c r="C860" s="1" t="s">
        <v>197</v>
      </c>
      <c r="J860" s="1" t="s">
        <v>44</v>
      </c>
      <c r="K860" s="1" t="s">
        <v>76</v>
      </c>
      <c r="L860" s="1">
        <f>IF(OR(B860=0,B860=""),0,IF(COUNTIFS(Items!$E:$E,J860,Items!$F:$F,K860)+COUNTIFS(Items!$J:$J,J860,Items!$K:$K,K860)+COUNTIFS(Items!$O:$O,J860,Items!$P:$P,K860)=1,0,1))</f>
        <v>0</v>
      </c>
      <c r="M860" s="14">
        <v>105601.65</v>
      </c>
      <c r="N860" s="14">
        <v>0</v>
      </c>
      <c r="T860" s="10" t="str">
        <f>IF(RepPF!$L$4=Lists!$E$2,Lists!$E$2,IF(RepPF!$L$4&lt;&gt;"",IF($C860=RepPF!$L$4,RepPF!$L$4,0),Lists!$E$2))</f>
        <v>Все объекты</v>
      </c>
    </row>
    <row r="861" spans="2:20" x14ac:dyDescent="0.25">
      <c r="B861" s="7">
        <v>45691</v>
      </c>
      <c r="C861" s="1" t="s">
        <v>194</v>
      </c>
      <c r="J861" s="1" t="s">
        <v>44</v>
      </c>
      <c r="K861" s="1" t="s">
        <v>89</v>
      </c>
      <c r="L861" s="1">
        <f>IF(OR(B861=0,B861=""),0,IF(COUNTIFS(Items!$E:$E,J861,Items!$F:$F,K861)+COUNTIFS(Items!$J:$J,J861,Items!$K:$K,K861)+COUNTIFS(Items!$O:$O,J861,Items!$P:$P,K861)=1,0,1))</f>
        <v>0</v>
      </c>
      <c r="M861" s="14">
        <v>137475</v>
      </c>
      <c r="N861" s="14">
        <v>0</v>
      </c>
      <c r="T861" s="10" t="str">
        <f>IF(RepPF!$L$4=Lists!$E$2,Lists!$E$2,IF(RepPF!$L$4&lt;&gt;"",IF($C861=RepPF!$L$4,RepPF!$L$4,0),Lists!$E$2))</f>
        <v>Все объекты</v>
      </c>
    </row>
    <row r="862" spans="2:20" x14ac:dyDescent="0.25">
      <c r="B862" s="7">
        <v>45691</v>
      </c>
      <c r="C862" s="1" t="s">
        <v>199</v>
      </c>
      <c r="J862" s="1" t="s">
        <v>44</v>
      </c>
      <c r="K862" s="1" t="s">
        <v>92</v>
      </c>
      <c r="L862" s="1">
        <f>IF(OR(B862=0,B862=""),0,IF(COUNTIFS(Items!$E:$E,J862,Items!$F:$F,K862)+COUNTIFS(Items!$J:$J,J862,Items!$K:$K,K862)+COUNTIFS(Items!$O:$O,J862,Items!$P:$P,K862)=1,0,1))</f>
        <v>0</v>
      </c>
      <c r="M862" s="14">
        <v>2820</v>
      </c>
      <c r="N862" s="14">
        <v>0</v>
      </c>
      <c r="T862" s="10" t="str">
        <f>IF(RepPF!$L$4=Lists!$E$2,Lists!$E$2,IF(RepPF!$L$4&lt;&gt;"",IF($C862=RepPF!$L$4,RepPF!$L$4,0),Lists!$E$2))</f>
        <v>Все объекты</v>
      </c>
    </row>
    <row r="863" spans="2:20" x14ac:dyDescent="0.25">
      <c r="B863" s="7">
        <v>45691</v>
      </c>
      <c r="C863" s="1" t="s">
        <v>200</v>
      </c>
      <c r="J863" s="1" t="s">
        <v>44</v>
      </c>
      <c r="K863" s="1" t="s">
        <v>86</v>
      </c>
      <c r="L863" s="1">
        <f>IF(OR(B863=0,B863=""),0,IF(COUNTIFS(Items!$E:$E,J863,Items!$F:$F,K863)+COUNTIFS(Items!$J:$J,J863,Items!$K:$K,K863)+COUNTIFS(Items!$O:$O,J863,Items!$P:$P,K863)=1,0,1))</f>
        <v>0</v>
      </c>
      <c r="M863" s="14">
        <v>59500</v>
      </c>
      <c r="N863" s="14">
        <v>0</v>
      </c>
      <c r="T863" s="10" t="str">
        <f>IF(RepPF!$L$4=Lists!$E$2,Lists!$E$2,IF(RepPF!$L$4&lt;&gt;"",IF($C863=RepPF!$L$4,RepPF!$L$4,0),Lists!$E$2))</f>
        <v>Все объекты</v>
      </c>
    </row>
    <row r="864" spans="2:20" x14ac:dyDescent="0.25">
      <c r="B864" s="7">
        <v>45691</v>
      </c>
      <c r="C864" s="1" t="s">
        <v>201</v>
      </c>
      <c r="J864" s="1" t="s">
        <v>44</v>
      </c>
      <c r="K864" s="1" t="s">
        <v>86</v>
      </c>
      <c r="L864" s="1">
        <f>IF(OR(B864=0,B864=""),0,IF(COUNTIFS(Items!$E:$E,J864,Items!$F:$F,K864)+COUNTIFS(Items!$J:$J,J864,Items!$K:$K,K864)+COUNTIFS(Items!$O:$O,J864,Items!$P:$P,K864)=1,0,1))</f>
        <v>0</v>
      </c>
      <c r="M864" s="14">
        <v>97000</v>
      </c>
      <c r="N864" s="14">
        <v>0</v>
      </c>
      <c r="T864" s="10" t="str">
        <f>IF(RepPF!$L$4=Lists!$E$2,Lists!$E$2,IF(RepPF!$L$4&lt;&gt;"",IF($C864=RepPF!$L$4,RepPF!$L$4,0),Lists!$E$2))</f>
        <v>Все объекты</v>
      </c>
    </row>
    <row r="865" spans="2:20" x14ac:dyDescent="0.25">
      <c r="B865" s="7">
        <v>45691</v>
      </c>
      <c r="C865" s="1" t="s">
        <v>205</v>
      </c>
      <c r="J865" s="1" t="s">
        <v>44</v>
      </c>
      <c r="K865" s="1" t="s">
        <v>86</v>
      </c>
      <c r="L865" s="1">
        <f>IF(OR(B865=0,B865=""),0,IF(COUNTIFS(Items!$E:$E,J865,Items!$F:$F,K865)+COUNTIFS(Items!$J:$J,J865,Items!$K:$K,K865)+COUNTIFS(Items!$O:$O,J865,Items!$P:$P,K865)=1,0,1))</f>
        <v>0</v>
      </c>
      <c r="M865" s="14">
        <v>65805</v>
      </c>
      <c r="N865" s="14">
        <v>0</v>
      </c>
      <c r="T865" s="10" t="str">
        <f>IF(RepPF!$L$4=Lists!$E$2,Lists!$E$2,IF(RepPF!$L$4&lt;&gt;"",IF($C865=RepPF!$L$4,RepPF!$L$4,0),Lists!$E$2))</f>
        <v>Все объекты</v>
      </c>
    </row>
    <row r="866" spans="2:20" x14ac:dyDescent="0.25">
      <c r="B866" s="7">
        <v>45691</v>
      </c>
      <c r="C866" s="1" t="s">
        <v>197</v>
      </c>
      <c r="J866" s="1" t="s">
        <v>44</v>
      </c>
      <c r="K866" s="1" t="s">
        <v>92</v>
      </c>
      <c r="L866" s="1">
        <f>IF(OR(B866=0,B866=""),0,IF(COUNTIFS(Items!$E:$E,J866,Items!$F:$F,K866)+COUNTIFS(Items!$J:$J,J866,Items!$K:$K,K866)+COUNTIFS(Items!$O:$O,J866,Items!$P:$P,K866)=1,0,1))</f>
        <v>0</v>
      </c>
      <c r="M866" s="14">
        <v>8460</v>
      </c>
      <c r="N866" s="14">
        <v>0</v>
      </c>
      <c r="T866" s="10" t="str">
        <f>IF(RepPF!$L$4=Lists!$E$2,Lists!$E$2,IF(RepPF!$L$4&lt;&gt;"",IF($C866=RepPF!$L$4,RepPF!$L$4,0),Lists!$E$2))</f>
        <v>Все объекты</v>
      </c>
    </row>
    <row r="867" spans="2:20" x14ac:dyDescent="0.25">
      <c r="B867" s="7">
        <v>45691</v>
      </c>
      <c r="C867" s="1" t="s">
        <v>197</v>
      </c>
      <c r="J867" s="1" t="s">
        <v>44</v>
      </c>
      <c r="K867" s="1" t="s">
        <v>88</v>
      </c>
      <c r="L867" s="1">
        <f>IF(OR(B867=0,B867=""),0,IF(COUNTIFS(Items!$E:$E,J867,Items!$F:$F,K867)+COUNTIFS(Items!$J:$J,J867,Items!$K:$K,K867)+COUNTIFS(Items!$O:$O,J867,Items!$P:$P,K867)=1,0,1))</f>
        <v>0</v>
      </c>
      <c r="M867" s="14">
        <v>18800</v>
      </c>
      <c r="N867" s="14">
        <v>0</v>
      </c>
      <c r="T867" s="10" t="str">
        <f>IF(RepPF!$L$4=Lists!$E$2,Lists!$E$2,IF(RepPF!$L$4&lt;&gt;"",IF($C867=RepPF!$L$4,RepPF!$L$4,0),Lists!$E$2))</f>
        <v>Все объекты</v>
      </c>
    </row>
    <row r="868" spans="2:20" x14ac:dyDescent="0.25">
      <c r="B868" s="7">
        <v>45692</v>
      </c>
      <c r="C868" s="1" t="s">
        <v>197</v>
      </c>
      <c r="J868" s="1" t="s">
        <v>44</v>
      </c>
      <c r="K868" s="1" t="s">
        <v>69</v>
      </c>
      <c r="L868" s="1">
        <f>IF(OR(B868=0,B868=""),0,IF(COUNTIFS(Items!$E:$E,J868,Items!$F:$F,K868)+COUNTIFS(Items!$J:$J,J868,Items!$K:$K,K868)+COUNTIFS(Items!$O:$O,J868,Items!$P:$P,K868)=1,0,1))</f>
        <v>0</v>
      </c>
      <c r="M868" s="14">
        <v>2380</v>
      </c>
      <c r="N868" s="14">
        <v>0</v>
      </c>
      <c r="T868" s="10" t="str">
        <f>IF(RepPF!$L$4=Lists!$E$2,Lists!$E$2,IF(RepPF!$L$4&lt;&gt;"",IF($C868=RepPF!$L$4,RepPF!$L$4,0),Lists!$E$2))</f>
        <v>Все объекты</v>
      </c>
    </row>
    <row r="869" spans="2:20" x14ac:dyDescent="0.25">
      <c r="B869" s="7">
        <v>45692</v>
      </c>
      <c r="C869" s="1" t="s">
        <v>197</v>
      </c>
      <c r="J869" s="1" t="s">
        <v>44</v>
      </c>
      <c r="K869" s="1" t="s">
        <v>91</v>
      </c>
      <c r="L869" s="1">
        <f>IF(OR(B869=0,B869=""),0,IF(COUNTIFS(Items!$E:$E,J869,Items!$F:$F,K869)+COUNTIFS(Items!$J:$J,J869,Items!$K:$K,K869)+COUNTIFS(Items!$O:$O,J869,Items!$P:$P,K869)=1,0,1))</f>
        <v>0</v>
      </c>
      <c r="M869" s="14">
        <v>10283.94</v>
      </c>
      <c r="N869" s="14">
        <v>0</v>
      </c>
      <c r="T869" s="10" t="str">
        <f>IF(RepPF!$L$4=Lists!$E$2,Lists!$E$2,IF(RepPF!$L$4&lt;&gt;"",IF($C869=RepPF!$L$4,RepPF!$L$4,0),Lists!$E$2))</f>
        <v>Все объекты</v>
      </c>
    </row>
    <row r="870" spans="2:20" x14ac:dyDescent="0.25">
      <c r="B870" s="7">
        <v>45693</v>
      </c>
      <c r="C870" s="1" t="s">
        <v>198</v>
      </c>
      <c r="J870" s="1" t="s">
        <v>44</v>
      </c>
      <c r="K870" s="1" t="s">
        <v>84</v>
      </c>
      <c r="L870" s="1">
        <f>IF(OR(B870=0,B870=""),0,IF(COUNTIFS(Items!$E:$E,J870,Items!$F:$F,K870)+COUNTIFS(Items!$J:$J,J870,Items!$K:$K,K870)+COUNTIFS(Items!$O:$O,J870,Items!$P:$P,K870)=1,0,1))</f>
        <v>0</v>
      </c>
      <c r="M870" s="14">
        <v>7119.24</v>
      </c>
      <c r="N870" s="14">
        <v>0</v>
      </c>
      <c r="T870" s="10" t="str">
        <f>IF(RepPF!$L$4=Lists!$E$2,Lists!$E$2,IF(RepPF!$L$4&lt;&gt;"",IF($C870=RepPF!$L$4,RepPF!$L$4,0),Lists!$E$2))</f>
        <v>Все объекты</v>
      </c>
    </row>
    <row r="871" spans="2:20" x14ac:dyDescent="0.25">
      <c r="B871" s="7">
        <v>45693</v>
      </c>
      <c r="C871" s="1" t="s">
        <v>198</v>
      </c>
      <c r="J871" s="1" t="s">
        <v>44</v>
      </c>
      <c r="K871" s="1" t="s">
        <v>87</v>
      </c>
      <c r="L871" s="1">
        <f>IF(OR(B871=0,B871=""),0,IF(COUNTIFS(Items!$E:$E,J871,Items!$F:$F,K871)+COUNTIFS(Items!$J:$J,J871,Items!$K:$K,K871)+COUNTIFS(Items!$O:$O,J871,Items!$P:$P,K871)=1,0,1))</f>
        <v>0</v>
      </c>
      <c r="M871" s="14">
        <v>260144.99999999997</v>
      </c>
      <c r="N871" s="14">
        <v>0</v>
      </c>
      <c r="T871" s="10" t="str">
        <f>IF(RepPF!$L$4=Lists!$E$2,Lists!$E$2,IF(RepPF!$L$4&lt;&gt;"",IF($C871=RepPF!$L$4,RepPF!$L$4,0),Lists!$E$2))</f>
        <v>Все объекты</v>
      </c>
    </row>
    <row r="872" spans="2:20" x14ac:dyDescent="0.25">
      <c r="B872" s="7">
        <v>45693</v>
      </c>
      <c r="C872" s="1" t="s">
        <v>197</v>
      </c>
      <c r="J872" s="1" t="s">
        <v>44</v>
      </c>
      <c r="K872" s="1" t="s">
        <v>87</v>
      </c>
      <c r="L872" s="1">
        <f>IF(OR(B872=0,B872=""),0,IF(COUNTIFS(Items!$E:$E,J872,Items!$F:$F,K872)+COUNTIFS(Items!$J:$J,J872,Items!$K:$K,K872)+COUNTIFS(Items!$O:$O,J872,Items!$P:$P,K872)=1,0,1))</f>
        <v>0</v>
      </c>
      <c r="M872" s="14">
        <v>237294.53999999998</v>
      </c>
      <c r="N872" s="14">
        <v>0</v>
      </c>
      <c r="T872" s="10" t="str">
        <f>IF(RepPF!$L$4=Lists!$E$2,Lists!$E$2,IF(RepPF!$L$4&lt;&gt;"",IF($C872=RepPF!$L$4,RepPF!$L$4,0),Lists!$E$2))</f>
        <v>Все объекты</v>
      </c>
    </row>
    <row r="873" spans="2:20" x14ac:dyDescent="0.25">
      <c r="B873" s="7">
        <v>45694</v>
      </c>
      <c r="C873" s="1" t="s">
        <v>199</v>
      </c>
      <c r="J873" s="1" t="s">
        <v>44</v>
      </c>
      <c r="K873" s="1" t="s">
        <v>84</v>
      </c>
      <c r="L873" s="1">
        <f>IF(OR(B873=0,B873=""),0,IF(COUNTIFS(Items!$E:$E,J873,Items!$F:$F,K873)+COUNTIFS(Items!$J:$J,J873,Items!$K:$K,K873)+COUNTIFS(Items!$O:$O,J873,Items!$P:$P,K873)=1,0,1))</f>
        <v>0</v>
      </c>
      <c r="M873" s="14">
        <v>3927</v>
      </c>
      <c r="N873" s="14">
        <v>0</v>
      </c>
      <c r="T873" s="10" t="str">
        <f>IF(RepPF!$L$4=Lists!$E$2,Lists!$E$2,IF(RepPF!$L$4&lt;&gt;"",IF($C873=RepPF!$L$4,RepPF!$L$4,0),Lists!$E$2))</f>
        <v>Все объекты</v>
      </c>
    </row>
    <row r="874" spans="2:20" x14ac:dyDescent="0.25">
      <c r="B874" s="7">
        <v>45694</v>
      </c>
      <c r="C874" s="1" t="s">
        <v>200</v>
      </c>
      <c r="J874" s="1" t="s">
        <v>44</v>
      </c>
      <c r="K874" s="1" t="s">
        <v>87</v>
      </c>
      <c r="L874" s="1">
        <f>IF(OR(B874=0,B874=""),0,IF(COUNTIFS(Items!$E:$E,J874,Items!$F:$F,K874)+COUNTIFS(Items!$J:$J,J874,Items!$K:$K,K874)+COUNTIFS(Items!$O:$O,J874,Items!$P:$P,K874)=1,0,1))</f>
        <v>0</v>
      </c>
      <c r="M874" s="14">
        <v>25705</v>
      </c>
      <c r="N874" s="14">
        <v>0</v>
      </c>
      <c r="T874" s="10" t="str">
        <f>IF(RepPF!$L$4=Lists!$E$2,Lists!$E$2,IF(RepPF!$L$4&lt;&gt;"",IF($C874=RepPF!$L$4,RepPF!$L$4,0),Lists!$E$2))</f>
        <v>Все объекты</v>
      </c>
    </row>
    <row r="875" spans="2:20" x14ac:dyDescent="0.25">
      <c r="B875" s="7">
        <v>45694</v>
      </c>
      <c r="C875" s="1" t="s">
        <v>201</v>
      </c>
      <c r="J875" s="1" t="s">
        <v>44</v>
      </c>
      <c r="K875" s="1" t="s">
        <v>87</v>
      </c>
      <c r="L875" s="1">
        <f>IF(OR(B875=0,B875=""),0,IF(COUNTIFS(Items!$E:$E,J875,Items!$F:$F,K875)+COUNTIFS(Items!$J:$J,J875,Items!$K:$K,K875)+COUNTIFS(Items!$O:$O,J875,Items!$P:$P,K875)=1,0,1))</f>
        <v>0</v>
      </c>
      <c r="M875" s="14">
        <v>493476</v>
      </c>
      <c r="N875" s="14">
        <v>0</v>
      </c>
      <c r="T875" s="10" t="str">
        <f>IF(RepPF!$L$4=Lists!$E$2,Lists!$E$2,IF(RepPF!$L$4&lt;&gt;"",IF($C875=RepPF!$L$4,RepPF!$L$4,0),Lists!$E$2))</f>
        <v>Все объекты</v>
      </c>
    </row>
    <row r="876" spans="2:20" x14ac:dyDescent="0.25">
      <c r="B876" s="7">
        <v>45694</v>
      </c>
      <c r="C876" s="1" t="s">
        <v>198</v>
      </c>
      <c r="J876" s="1" t="s">
        <v>44</v>
      </c>
      <c r="K876" s="1" t="s">
        <v>87</v>
      </c>
      <c r="L876" s="1">
        <f>IF(OR(B876=0,B876=""),0,IF(COUNTIFS(Items!$E:$E,J876,Items!$F:$F,K876)+COUNTIFS(Items!$J:$J,J876,Items!$K:$K,K876)+COUNTIFS(Items!$O:$O,J876,Items!$P:$P,K876)=1,0,1))</f>
        <v>0</v>
      </c>
      <c r="M876" s="14">
        <v>556527</v>
      </c>
      <c r="N876" s="14">
        <v>0</v>
      </c>
      <c r="T876" s="10" t="str">
        <f>IF(RepPF!$L$4=Lists!$E$2,Lists!$E$2,IF(RepPF!$L$4&lt;&gt;"",IF($C876=RepPF!$L$4,RepPF!$L$4,0),Lists!$E$2))</f>
        <v>Все объекты</v>
      </c>
    </row>
    <row r="877" spans="2:20" x14ac:dyDescent="0.25">
      <c r="B877" s="7">
        <v>45694</v>
      </c>
      <c r="C877" s="1" t="s">
        <v>197</v>
      </c>
      <c r="J877" s="1" t="s">
        <v>44</v>
      </c>
      <c r="K877" s="1" t="s">
        <v>72</v>
      </c>
      <c r="L877" s="1">
        <f>IF(OR(B877=0,B877=""),0,IF(COUNTIFS(Items!$E:$E,J877,Items!$F:$F,K877)+COUNTIFS(Items!$J:$J,J877,Items!$K:$K,K877)+COUNTIFS(Items!$O:$O,J877,Items!$P:$P,K877)=1,0,1))</f>
        <v>0</v>
      </c>
      <c r="M877" s="14">
        <v>2707.2</v>
      </c>
      <c r="N877" s="14">
        <v>0</v>
      </c>
      <c r="T877" s="10" t="str">
        <f>IF(RepPF!$L$4=Lists!$E$2,Lists!$E$2,IF(RepPF!$L$4&lt;&gt;"",IF($C877=RepPF!$L$4,RepPF!$L$4,0),Lists!$E$2))</f>
        <v>Все объекты</v>
      </c>
    </row>
    <row r="878" spans="2:20" x14ac:dyDescent="0.25">
      <c r="B878" s="7">
        <v>45695</v>
      </c>
      <c r="C878" s="1" t="s">
        <v>194</v>
      </c>
      <c r="J878" s="1" t="s">
        <v>44</v>
      </c>
      <c r="K878" s="1" t="s">
        <v>91</v>
      </c>
      <c r="L878" s="1">
        <f>IF(OR(B878=0,B878=""),0,IF(COUNTIFS(Items!$E:$E,J878,Items!$F:$F,K878)+COUNTIFS(Items!$J:$J,J878,Items!$K:$K,K878)+COUNTIFS(Items!$O:$O,J878,Items!$P:$P,K878)=1,0,1))</f>
        <v>0</v>
      </c>
      <c r="M878" s="14">
        <v>19278</v>
      </c>
      <c r="N878" s="14">
        <v>0</v>
      </c>
      <c r="T878" s="10" t="str">
        <f>IF(RepPF!$L$4=Lists!$E$2,Lists!$E$2,IF(RepPF!$L$4&lt;&gt;"",IF($C878=RepPF!$L$4,RepPF!$L$4,0),Lists!$E$2))</f>
        <v>Все объекты</v>
      </c>
    </row>
    <row r="879" spans="2:20" x14ac:dyDescent="0.25">
      <c r="B879" s="7">
        <v>45695</v>
      </c>
      <c r="C879" s="1" t="s">
        <v>198</v>
      </c>
      <c r="J879" s="1" t="s">
        <v>44</v>
      </c>
      <c r="K879" s="1" t="s">
        <v>86</v>
      </c>
      <c r="L879" s="1">
        <f>IF(OR(B879=0,B879=""),0,IF(COUNTIFS(Items!$E:$E,J879,Items!$F:$F,K879)+COUNTIFS(Items!$J:$J,J879,Items!$K:$K,K879)+COUNTIFS(Items!$O:$O,J879,Items!$P:$P,K879)=1,0,1))</f>
        <v>0</v>
      </c>
      <c r="M879" s="14">
        <v>206405.33</v>
      </c>
      <c r="N879" s="14">
        <v>0</v>
      </c>
      <c r="T879" s="10" t="str">
        <f>IF(RepPF!$L$4=Lists!$E$2,Lists!$E$2,IF(RepPF!$L$4&lt;&gt;"",IF($C879=RepPF!$L$4,RepPF!$L$4,0),Lists!$E$2))</f>
        <v>Все объекты</v>
      </c>
    </row>
    <row r="880" spans="2:20" x14ac:dyDescent="0.25">
      <c r="B880" s="7">
        <v>45696</v>
      </c>
      <c r="C880" s="1" t="s">
        <v>197</v>
      </c>
      <c r="J880" s="1" t="s">
        <v>44</v>
      </c>
      <c r="K880" s="1" t="s">
        <v>76</v>
      </c>
      <c r="L880" s="1">
        <f>IF(OR(B880=0,B880=""),0,IF(COUNTIFS(Items!$E:$E,J880,Items!$F:$F,K880)+COUNTIFS(Items!$J:$J,J880,Items!$K:$K,K880)+COUNTIFS(Items!$O:$O,J880,Items!$P:$P,K880)=1,0,1))</f>
        <v>0</v>
      </c>
      <c r="M880" s="14">
        <v>2460</v>
      </c>
      <c r="N880" s="14">
        <v>0</v>
      </c>
      <c r="T880" s="10" t="str">
        <f>IF(RepPF!$L$4=Lists!$E$2,Lists!$E$2,IF(RepPF!$L$4&lt;&gt;"",IF($C880=RepPF!$L$4,RepPF!$L$4,0),Lists!$E$2))</f>
        <v>Все объекты</v>
      </c>
    </row>
    <row r="881" spans="2:20" x14ac:dyDescent="0.25">
      <c r="B881" s="7">
        <v>45698</v>
      </c>
      <c r="C881" s="1" t="s">
        <v>198</v>
      </c>
      <c r="J881" s="1" t="s">
        <v>44</v>
      </c>
      <c r="K881" s="1" t="s">
        <v>70</v>
      </c>
      <c r="L881" s="1">
        <f>IF(OR(B881=0,B881=""),0,IF(COUNTIFS(Items!$E:$E,J881,Items!$F:$F,K881)+COUNTIFS(Items!$J:$J,J881,Items!$K:$K,K881)+COUNTIFS(Items!$O:$O,J881,Items!$P:$P,K881)=1,0,1))</f>
        <v>0</v>
      </c>
      <c r="M881" s="14">
        <v>176038.5</v>
      </c>
      <c r="N881" s="14">
        <v>0</v>
      </c>
      <c r="T881" s="10" t="str">
        <f>IF(RepPF!$L$4=Lists!$E$2,Lists!$E$2,IF(RepPF!$L$4&lt;&gt;"",IF($C881=RepPF!$L$4,RepPF!$L$4,0),Lists!$E$2))</f>
        <v>Все объекты</v>
      </c>
    </row>
    <row r="882" spans="2:20" x14ac:dyDescent="0.25">
      <c r="B882" s="7">
        <v>45699</v>
      </c>
      <c r="C882" s="1" t="s">
        <v>197</v>
      </c>
      <c r="J882" s="1" t="s">
        <v>44</v>
      </c>
      <c r="K882" s="1" t="s">
        <v>72</v>
      </c>
      <c r="L882" s="1">
        <f>IF(OR(B882=0,B882=""),0,IF(COUNTIFS(Items!$E:$E,J882,Items!$F:$F,K882)+COUNTIFS(Items!$J:$J,J882,Items!$K:$K,K882)+COUNTIFS(Items!$O:$O,J882,Items!$P:$P,K882)=1,0,1))</f>
        <v>0</v>
      </c>
      <c r="M882" s="14">
        <v>977.59999999999991</v>
      </c>
      <c r="N882" s="14">
        <v>0</v>
      </c>
      <c r="T882" s="10" t="str">
        <f>IF(RepPF!$L$4=Lists!$E$2,Lists!$E$2,IF(RepPF!$L$4&lt;&gt;"",IF($C882=RepPF!$L$4,RepPF!$L$4,0),Lists!$E$2))</f>
        <v>Все объекты</v>
      </c>
    </row>
    <row r="883" spans="2:20" x14ac:dyDescent="0.25">
      <c r="B883" s="7">
        <v>45705</v>
      </c>
      <c r="C883" s="1" t="s">
        <v>207</v>
      </c>
      <c r="J883" s="1" t="s">
        <v>44</v>
      </c>
      <c r="K883" s="1" t="s">
        <v>91</v>
      </c>
      <c r="L883" s="1">
        <f>IF(OR(B883=0,B883=""),0,IF(COUNTIFS(Items!$E:$E,J883,Items!$F:$F,K883)+COUNTIFS(Items!$J:$J,J883,Items!$K:$K,K883)+COUNTIFS(Items!$O:$O,J883,Items!$P:$P,K883)=1,0,1))</f>
        <v>0</v>
      </c>
      <c r="M883" s="14">
        <v>6069</v>
      </c>
      <c r="N883" s="14">
        <v>0</v>
      </c>
      <c r="T883" s="10" t="str">
        <f>IF(RepPF!$L$4=Lists!$E$2,Lists!$E$2,IF(RepPF!$L$4&lt;&gt;"",IF($C883=RepPF!$L$4,RepPF!$L$4,0),Lists!$E$2))</f>
        <v>Все объекты</v>
      </c>
    </row>
    <row r="884" spans="2:20" x14ac:dyDescent="0.25">
      <c r="B884" s="7">
        <v>45705</v>
      </c>
      <c r="C884" s="1" t="s">
        <v>198</v>
      </c>
      <c r="J884" s="1" t="s">
        <v>44</v>
      </c>
      <c r="K884" s="1" t="s">
        <v>92</v>
      </c>
      <c r="L884" s="1">
        <f>IF(OR(B884=0,B884=""),0,IF(COUNTIFS(Items!$E:$E,J884,Items!$F:$F,K884)+COUNTIFS(Items!$J:$J,J884,Items!$K:$K,K884)+COUNTIFS(Items!$O:$O,J884,Items!$P:$P,K884)=1,0,1))</f>
        <v>0</v>
      </c>
      <c r="M884" s="14">
        <v>38800</v>
      </c>
      <c r="N884" s="14">
        <v>0</v>
      </c>
      <c r="T884" s="10" t="str">
        <f>IF(RepPF!$L$4=Lists!$E$2,Lists!$E$2,IF(RepPF!$L$4&lt;&gt;"",IF($C884=RepPF!$L$4,RepPF!$L$4,0),Lists!$E$2))</f>
        <v>Все объекты</v>
      </c>
    </row>
    <row r="885" spans="2:20" x14ac:dyDescent="0.25">
      <c r="B885" s="7">
        <v>45705</v>
      </c>
      <c r="C885" s="1" t="s">
        <v>197</v>
      </c>
      <c r="J885" s="1" t="s">
        <v>44</v>
      </c>
      <c r="K885" s="1" t="s">
        <v>69</v>
      </c>
      <c r="L885" s="1">
        <f>IF(OR(B885=0,B885=""),0,IF(COUNTIFS(Items!$E:$E,J885,Items!$F:$F,K885)+COUNTIFS(Items!$J:$J,J885,Items!$K:$K,K885)+COUNTIFS(Items!$O:$O,J885,Items!$P:$P,K885)=1,0,1))</f>
        <v>0</v>
      </c>
      <c r="M885" s="14">
        <v>1578.09</v>
      </c>
      <c r="N885" s="14">
        <v>0</v>
      </c>
      <c r="T885" s="10" t="str">
        <f>IF(RepPF!$L$4=Lists!$E$2,Lists!$E$2,IF(RepPF!$L$4&lt;&gt;"",IF($C885=RepPF!$L$4,RepPF!$L$4,0),Lists!$E$2))</f>
        <v>Все объекты</v>
      </c>
    </row>
    <row r="886" spans="2:20" x14ac:dyDescent="0.25">
      <c r="B886" s="7">
        <v>45706</v>
      </c>
      <c r="C886" s="1" t="s">
        <v>198</v>
      </c>
      <c r="J886" s="1" t="s">
        <v>44</v>
      </c>
      <c r="K886" s="1" t="s">
        <v>70</v>
      </c>
      <c r="L886" s="1">
        <f>IF(OR(B886=0,B886=""),0,IF(COUNTIFS(Items!$E:$E,J886,Items!$F:$F,K886)+COUNTIFS(Items!$J:$J,J886,Items!$K:$K,K886)+COUNTIFS(Items!$O:$O,J886,Items!$P:$P,K886)=1,0,1))</f>
        <v>0</v>
      </c>
      <c r="M886" s="14">
        <v>35038.5</v>
      </c>
      <c r="N886" s="14">
        <v>0</v>
      </c>
      <c r="T886" s="10" t="str">
        <f>IF(RepPF!$L$4=Lists!$E$2,Lists!$E$2,IF(RepPF!$L$4&lt;&gt;"",IF($C886=RepPF!$L$4,RepPF!$L$4,0),Lists!$E$2))</f>
        <v>Все объекты</v>
      </c>
    </row>
    <row r="887" spans="2:20" x14ac:dyDescent="0.25">
      <c r="B887" s="7">
        <v>45698</v>
      </c>
      <c r="C887" s="1" t="s">
        <v>199</v>
      </c>
      <c r="J887" s="1" t="s">
        <v>44</v>
      </c>
      <c r="K887" s="1" t="s">
        <v>86</v>
      </c>
      <c r="L887" s="1">
        <f>IF(OR(B887=0,B887=""),0,IF(COUNTIFS(Items!$E:$E,J887,Items!$F:$F,K887)+COUNTIFS(Items!$J:$J,J887,Items!$K:$K,K887)+COUNTIFS(Items!$O:$O,J887,Items!$P:$P,K887)=1,0,1))</f>
        <v>0</v>
      </c>
      <c r="M887" s="14">
        <v>28200</v>
      </c>
      <c r="N887" s="14">
        <v>0</v>
      </c>
      <c r="T887" s="10" t="str">
        <f>IF(RepPF!$L$4=Lists!$E$2,Lists!$E$2,IF(RepPF!$L$4&lt;&gt;"",IF($C887=RepPF!$L$4,RepPF!$L$4,0),Lists!$E$2))</f>
        <v>Все объекты</v>
      </c>
    </row>
    <row r="888" spans="2:20" x14ac:dyDescent="0.25">
      <c r="B888" s="7">
        <v>45698</v>
      </c>
      <c r="C888" s="1" t="s">
        <v>200</v>
      </c>
      <c r="J888" s="1" t="s">
        <v>44</v>
      </c>
      <c r="K888" s="1" t="s">
        <v>86</v>
      </c>
      <c r="L888" s="1">
        <f>IF(OR(B888=0,B888=""),0,IF(COUNTIFS(Items!$E:$E,J888,Items!$F:$F,K888)+COUNTIFS(Items!$J:$J,J888,Items!$K:$K,K888)+COUNTIFS(Items!$O:$O,J888,Items!$P:$P,K888)=1,0,1))</f>
        <v>0</v>
      </c>
      <c r="M888" s="14">
        <v>11900</v>
      </c>
      <c r="N888" s="14">
        <v>0</v>
      </c>
      <c r="T888" s="10" t="str">
        <f>IF(RepPF!$L$4=Lists!$E$2,Lists!$E$2,IF(RepPF!$L$4&lt;&gt;"",IF($C888=RepPF!$L$4,RepPF!$L$4,0),Lists!$E$2))</f>
        <v>Все объекты</v>
      </c>
    </row>
    <row r="889" spans="2:20" x14ac:dyDescent="0.25">
      <c r="B889" s="7">
        <v>45698</v>
      </c>
      <c r="C889" s="1" t="s">
        <v>201</v>
      </c>
      <c r="J889" s="1" t="s">
        <v>44</v>
      </c>
      <c r="K889" s="1" t="s">
        <v>86</v>
      </c>
      <c r="L889" s="1">
        <f>IF(OR(B889=0,B889=""),0,IF(COUNTIFS(Items!$E:$E,J889,Items!$F:$F,K889)+COUNTIFS(Items!$J:$J,J889,Items!$K:$K,K889)+COUNTIFS(Items!$O:$O,J889,Items!$P:$P,K889)=1,0,1))</f>
        <v>0</v>
      </c>
      <c r="M889" s="14">
        <v>38800</v>
      </c>
      <c r="N889" s="14">
        <v>0</v>
      </c>
      <c r="T889" s="10" t="str">
        <f>IF(RepPF!$L$4=Lists!$E$2,Lists!$E$2,IF(RepPF!$L$4&lt;&gt;"",IF($C889=RepPF!$L$4,RepPF!$L$4,0),Lists!$E$2))</f>
        <v>Все объекты</v>
      </c>
    </row>
    <row r="890" spans="2:20" x14ac:dyDescent="0.25">
      <c r="B890" s="7">
        <v>45698</v>
      </c>
      <c r="C890" s="1" t="s">
        <v>197</v>
      </c>
      <c r="J890" s="1" t="s">
        <v>44</v>
      </c>
      <c r="K890" s="1" t="s">
        <v>86</v>
      </c>
      <c r="L890" s="1">
        <f>IF(OR(B890=0,B890=""),0,IF(COUNTIFS(Items!$E:$E,J890,Items!$F:$F,K890)+COUNTIFS(Items!$J:$J,J890,Items!$K:$K,K890)+COUNTIFS(Items!$O:$O,J890,Items!$P:$P,K890)=1,0,1))</f>
        <v>0</v>
      </c>
      <c r="M890" s="14">
        <v>98400</v>
      </c>
      <c r="N890" s="14">
        <v>0</v>
      </c>
      <c r="T890" s="10" t="str">
        <f>IF(RepPF!$L$4=Lists!$E$2,Lists!$E$2,IF(RepPF!$L$4&lt;&gt;"",IF($C890=RepPF!$L$4,RepPF!$L$4,0),Lists!$E$2))</f>
        <v>Все объекты</v>
      </c>
    </row>
    <row r="891" spans="2:20" x14ac:dyDescent="0.25">
      <c r="B891" s="7">
        <v>45698</v>
      </c>
      <c r="C891" s="1" t="s">
        <v>197</v>
      </c>
      <c r="J891" s="1" t="s">
        <v>44</v>
      </c>
      <c r="K891" s="1" t="s">
        <v>88</v>
      </c>
      <c r="L891" s="1">
        <f>IF(OR(B891=0,B891=""),0,IF(COUNTIFS(Items!$E:$E,J891,Items!$F:$F,K891)+COUNTIFS(Items!$J:$J,J891,Items!$K:$K,K891)+COUNTIFS(Items!$O:$O,J891,Items!$P:$P,K891)=1,0,1))</f>
        <v>0</v>
      </c>
      <c r="M891" s="14">
        <v>34404</v>
      </c>
      <c r="N891" s="14">
        <v>0</v>
      </c>
      <c r="T891" s="10" t="str">
        <f>IF(RepPF!$L$4=Lists!$E$2,Lists!$E$2,IF(RepPF!$L$4&lt;&gt;"",IF($C891=RepPF!$L$4,RepPF!$L$4,0),Lists!$E$2))</f>
        <v>Все объекты</v>
      </c>
    </row>
    <row r="892" spans="2:20" x14ac:dyDescent="0.25">
      <c r="B892" s="7">
        <v>45698</v>
      </c>
      <c r="C892" s="1" t="s">
        <v>197</v>
      </c>
      <c r="J892" s="1" t="s">
        <v>44</v>
      </c>
      <c r="K892" s="1" t="s">
        <v>83</v>
      </c>
      <c r="L892" s="1">
        <f>IF(OR(B892=0,B892=""),0,IF(COUNTIFS(Items!$E:$E,J892,Items!$F:$F,K892)+COUNTIFS(Items!$J:$J,J892,Items!$K:$K,K892)+COUNTIFS(Items!$O:$O,J892,Items!$P:$P,K892)=1,0,1))</f>
        <v>0</v>
      </c>
      <c r="M892" s="14">
        <v>28200</v>
      </c>
      <c r="N892" s="14">
        <v>0</v>
      </c>
      <c r="T892" s="10" t="str">
        <f>IF(RepPF!$L$4=Lists!$E$2,Lists!$E$2,IF(RepPF!$L$4&lt;&gt;"",IF($C892=RepPF!$L$4,RepPF!$L$4,0),Lists!$E$2))</f>
        <v>Все объекты</v>
      </c>
    </row>
    <row r="893" spans="2:20" x14ac:dyDescent="0.25">
      <c r="B893" s="7">
        <v>45698</v>
      </c>
      <c r="C893" s="1" t="s">
        <v>197</v>
      </c>
      <c r="J893" s="1" t="s">
        <v>44</v>
      </c>
      <c r="K893" s="1" t="s">
        <v>89</v>
      </c>
      <c r="L893" s="1">
        <f>IF(OR(B893=0,B893=""),0,IF(COUNTIFS(Items!$E:$E,J893,Items!$F:$F,K893)+COUNTIFS(Items!$J:$J,J893,Items!$K:$K,K893)+COUNTIFS(Items!$O:$O,J893,Items!$P:$P,K893)=1,0,1))</f>
        <v>0</v>
      </c>
      <c r="M893" s="14">
        <v>89726</v>
      </c>
      <c r="N893" s="14">
        <v>0</v>
      </c>
      <c r="T893" s="10" t="str">
        <f>IF(RepPF!$L$4=Lists!$E$2,Lists!$E$2,IF(RepPF!$L$4&lt;&gt;"",IF($C893=RepPF!$L$4,RepPF!$L$4,0),Lists!$E$2))</f>
        <v>Все объекты</v>
      </c>
    </row>
    <row r="894" spans="2:20" x14ac:dyDescent="0.25">
      <c r="B894" s="7">
        <v>45705</v>
      </c>
      <c r="C894" s="1" t="s">
        <v>197</v>
      </c>
      <c r="J894" s="1" t="s">
        <v>44</v>
      </c>
      <c r="K894" s="1" t="s">
        <v>88</v>
      </c>
      <c r="L894" s="1">
        <f>IF(OR(B894=0,B894=""),0,IF(COUNTIFS(Items!$E:$E,J894,Items!$F:$F,K894)+COUNTIFS(Items!$J:$J,J894,Items!$K:$K,K894)+COUNTIFS(Items!$O:$O,J894,Items!$P:$P,K894)=1,0,1))</f>
        <v>0</v>
      </c>
      <c r="M894" s="14">
        <v>113684</v>
      </c>
      <c r="N894" s="14">
        <v>0</v>
      </c>
      <c r="T894" s="10" t="str">
        <f>IF(RepPF!$L$4=Lists!$E$2,Lists!$E$2,IF(RepPF!$L$4&lt;&gt;"",IF($C894=RepPF!$L$4,RepPF!$L$4,0),Lists!$E$2))</f>
        <v>Все объекты</v>
      </c>
    </row>
    <row r="895" spans="2:20" x14ac:dyDescent="0.25">
      <c r="B895" s="7">
        <v>45705</v>
      </c>
      <c r="C895" s="1" t="s">
        <v>197</v>
      </c>
      <c r="J895" s="1" t="s">
        <v>44</v>
      </c>
      <c r="K895" s="1" t="s">
        <v>83</v>
      </c>
      <c r="L895" s="1">
        <f>IF(OR(B895=0,B895=""),0,IF(COUNTIFS(Items!$E:$E,J895,Items!$F:$F,K895)+COUNTIFS(Items!$J:$J,J895,Items!$K:$K,K895)+COUNTIFS(Items!$O:$O,J895,Items!$P:$P,K895)=1,0,1))</f>
        <v>0</v>
      </c>
      <c r="M895" s="14">
        <v>49200</v>
      </c>
      <c r="N895" s="14">
        <v>0</v>
      </c>
      <c r="T895" s="10" t="str">
        <f>IF(RepPF!$L$4=Lists!$E$2,Lists!$E$2,IF(RepPF!$L$4&lt;&gt;"",IF($C895=RepPF!$L$4,RepPF!$L$4,0),Lists!$E$2))</f>
        <v>Все объекты</v>
      </c>
    </row>
    <row r="896" spans="2:20" x14ac:dyDescent="0.25">
      <c r="B896" s="7">
        <v>45705</v>
      </c>
      <c r="C896" s="1" t="s">
        <v>197</v>
      </c>
      <c r="J896" s="1" t="s">
        <v>44</v>
      </c>
      <c r="K896" s="1" t="s">
        <v>89</v>
      </c>
      <c r="L896" s="1">
        <f>IF(OR(B896=0,B896=""),0,IF(COUNTIFS(Items!$E:$E,J896,Items!$F:$F,K896)+COUNTIFS(Items!$J:$J,J896,Items!$K:$K,K896)+COUNTIFS(Items!$O:$O,J896,Items!$P:$P,K896)=1,0,1))</f>
        <v>0</v>
      </c>
      <c r="M896" s="14">
        <v>128310</v>
      </c>
      <c r="N896" s="14">
        <v>0</v>
      </c>
      <c r="T896" s="10" t="str">
        <f>IF(RepPF!$L$4=Lists!$E$2,Lists!$E$2,IF(RepPF!$L$4&lt;&gt;"",IF($C896=RepPF!$L$4,RepPF!$L$4,0),Lists!$E$2))</f>
        <v>Все объекты</v>
      </c>
    </row>
    <row r="897" spans="2:20" x14ac:dyDescent="0.25">
      <c r="B897" s="7">
        <v>45707</v>
      </c>
      <c r="C897" s="1" t="s">
        <v>197</v>
      </c>
      <c r="J897" s="1" t="s">
        <v>44</v>
      </c>
      <c r="K897" s="1" t="s">
        <v>92</v>
      </c>
      <c r="L897" s="1">
        <f>IF(OR(B897=0,B897=""),0,IF(COUNTIFS(Items!$E:$E,J897,Items!$F:$F,K897)+COUNTIFS(Items!$J:$J,J897,Items!$K:$K,K897)+COUNTIFS(Items!$O:$O,J897,Items!$P:$P,K897)=1,0,1))</f>
        <v>0</v>
      </c>
      <c r="M897" s="14">
        <v>9400</v>
      </c>
      <c r="N897" s="14">
        <v>0</v>
      </c>
      <c r="T897" s="10" t="str">
        <f>IF(RepPF!$L$4=Lists!$E$2,Lists!$E$2,IF(RepPF!$L$4&lt;&gt;"",IF($C897=RepPF!$L$4,RepPF!$L$4,0),Lists!$E$2))</f>
        <v>Все объекты</v>
      </c>
    </row>
    <row r="898" spans="2:20" x14ac:dyDescent="0.25">
      <c r="B898" s="7">
        <v>45708</v>
      </c>
      <c r="C898" s="1" t="s">
        <v>197</v>
      </c>
      <c r="J898" s="1" t="s">
        <v>44</v>
      </c>
      <c r="K898" s="1" t="s">
        <v>89</v>
      </c>
      <c r="L898" s="1">
        <f>IF(OR(B898=0,B898=""),0,IF(COUNTIFS(Items!$E:$E,J898,Items!$F:$F,K898)+COUNTIFS(Items!$J:$J,J898,Items!$K:$K,K898)+COUNTIFS(Items!$O:$O,J898,Items!$P:$P,K898)=1,0,1))</f>
        <v>0</v>
      </c>
      <c r="M898" s="14">
        <v>115201.51999999999</v>
      </c>
      <c r="N898" s="14">
        <v>0</v>
      </c>
      <c r="T898" s="10" t="str">
        <f>IF(RepPF!$L$4=Lists!$E$2,Lists!$E$2,IF(RepPF!$L$4&lt;&gt;"",IF($C898=RepPF!$L$4,RepPF!$L$4,0),Lists!$E$2))</f>
        <v>Все объекты</v>
      </c>
    </row>
    <row r="899" spans="2:20" x14ac:dyDescent="0.25">
      <c r="B899" s="7">
        <v>45708</v>
      </c>
      <c r="C899" s="1" t="s">
        <v>207</v>
      </c>
      <c r="J899" s="1" t="s">
        <v>44</v>
      </c>
      <c r="K899" s="1" t="s">
        <v>92</v>
      </c>
      <c r="L899" s="1">
        <f>IF(OR(B899=0,B899=""),0,IF(COUNTIFS(Items!$E:$E,J899,Items!$F:$F,K899)+COUNTIFS(Items!$J:$J,J899,Items!$K:$K,K899)+COUNTIFS(Items!$O:$O,J899,Items!$P:$P,K899)=1,0,1))</f>
        <v>0</v>
      </c>
      <c r="M899" s="14">
        <v>6790</v>
      </c>
      <c r="N899" s="14">
        <v>0</v>
      </c>
      <c r="T899" s="10" t="str">
        <f>IF(RepPF!$L$4=Lists!$E$2,Lists!$E$2,IF(RepPF!$L$4&lt;&gt;"",IF($C899=RepPF!$L$4,RepPF!$L$4,0),Lists!$E$2))</f>
        <v>Все объекты</v>
      </c>
    </row>
    <row r="900" spans="2:20" x14ac:dyDescent="0.25">
      <c r="B900" s="7">
        <v>45708</v>
      </c>
      <c r="C900" s="1" t="s">
        <v>197</v>
      </c>
      <c r="J900" s="1" t="s">
        <v>44</v>
      </c>
      <c r="K900" s="1" t="s">
        <v>92</v>
      </c>
      <c r="L900" s="1">
        <f>IF(OR(B900=0,B900=""),0,IF(COUNTIFS(Items!$E:$E,J900,Items!$F:$F,K900)+COUNTIFS(Items!$J:$J,J900,Items!$K:$K,K900)+COUNTIFS(Items!$O:$O,J900,Items!$P:$P,K900)=1,0,1))</f>
        <v>0</v>
      </c>
      <c r="M900" s="14">
        <v>8610</v>
      </c>
      <c r="N900" s="14">
        <v>0</v>
      </c>
      <c r="T900" s="10" t="str">
        <f>IF(RepPF!$L$4=Lists!$E$2,Lists!$E$2,IF(RepPF!$L$4&lt;&gt;"",IF($C900=RepPF!$L$4,RepPF!$L$4,0),Lists!$E$2))</f>
        <v>Все объекты</v>
      </c>
    </row>
    <row r="901" spans="2:20" x14ac:dyDescent="0.25">
      <c r="B901" s="7">
        <v>45709</v>
      </c>
      <c r="C901" s="1" t="s">
        <v>197</v>
      </c>
      <c r="J901" s="1" t="s">
        <v>44</v>
      </c>
      <c r="K901" s="1" t="s">
        <v>91</v>
      </c>
      <c r="L901" s="1">
        <f>IF(OR(B901=0,B901=""),0,IF(COUNTIFS(Items!$E:$E,J901,Items!$F:$F,K901)+COUNTIFS(Items!$J:$J,J901,Items!$K:$K,K901)+COUNTIFS(Items!$O:$O,J901,Items!$P:$P,K901)=1,0,1))</f>
        <v>0</v>
      </c>
      <c r="M901" s="14">
        <v>2741.04</v>
      </c>
      <c r="N901" s="14">
        <v>0</v>
      </c>
      <c r="T901" s="10" t="str">
        <f>IF(RepPF!$L$4=Lists!$E$2,Lists!$E$2,IF(RepPF!$L$4&lt;&gt;"",IF($C901=RepPF!$L$4,RepPF!$L$4,0),Lists!$E$2))</f>
        <v>Все объекты</v>
      </c>
    </row>
    <row r="902" spans="2:20" x14ac:dyDescent="0.25">
      <c r="B902" s="7">
        <v>45709</v>
      </c>
      <c r="C902" s="1" t="s">
        <v>197</v>
      </c>
      <c r="J902" s="1" t="s">
        <v>44</v>
      </c>
      <c r="K902" s="1" t="s">
        <v>69</v>
      </c>
      <c r="L902" s="1">
        <f>IF(OR(B902=0,B902=""),0,IF(COUNTIFS(Items!$E:$E,J902,Items!$F:$F,K902)+COUNTIFS(Items!$J:$J,J902,Items!$K:$K,K902)+COUNTIFS(Items!$O:$O,J902,Items!$P:$P,K902)=1,0,1))</f>
        <v>0</v>
      </c>
      <c r="M902" s="14">
        <v>3515.6</v>
      </c>
      <c r="N902" s="14">
        <v>0</v>
      </c>
      <c r="T902" s="10" t="str">
        <f>IF(RepPF!$L$4=Lists!$E$2,Lists!$E$2,IF(RepPF!$L$4&lt;&gt;"",IF($C902=RepPF!$L$4,RepPF!$L$4,0),Lists!$E$2))</f>
        <v>Все объекты</v>
      </c>
    </row>
    <row r="903" spans="2:20" x14ac:dyDescent="0.25">
      <c r="B903" s="7">
        <v>45712</v>
      </c>
      <c r="C903" s="1" t="s">
        <v>197</v>
      </c>
      <c r="J903" s="1" t="s">
        <v>44</v>
      </c>
      <c r="K903" s="1" t="s">
        <v>67</v>
      </c>
      <c r="L903" s="1">
        <f>IF(OR(B903=0,B903=""),0,IF(COUNTIFS(Items!$E:$E,J903,Items!$F:$F,K903)+COUNTIFS(Items!$J:$J,J903,Items!$K:$K,K903)+COUNTIFS(Items!$O:$O,J903,Items!$P:$P,K903)=1,0,1))</f>
        <v>0</v>
      </c>
      <c r="M903" s="14">
        <v>14280</v>
      </c>
      <c r="N903" s="14">
        <v>0</v>
      </c>
      <c r="T903" s="10" t="str">
        <f>IF(RepPF!$L$4=Lists!$E$2,Lists!$E$2,IF(RepPF!$L$4&lt;&gt;"",IF($C903=RepPF!$L$4,RepPF!$L$4,0),Lists!$E$2))</f>
        <v>Все объекты</v>
      </c>
    </row>
    <row r="904" spans="2:20" x14ac:dyDescent="0.25">
      <c r="B904" s="7">
        <v>45712</v>
      </c>
      <c r="C904" s="1" t="s">
        <v>197</v>
      </c>
      <c r="J904" s="1" t="s">
        <v>44</v>
      </c>
      <c r="K904" s="1" t="s">
        <v>69</v>
      </c>
      <c r="L904" s="1">
        <f>IF(OR(B904=0,B904=""),0,IF(COUNTIFS(Items!$E:$E,J904,Items!$F:$F,K904)+COUNTIFS(Items!$J:$J,J904,Items!$K:$K,K904)+COUNTIFS(Items!$O:$O,J904,Items!$P:$P,K904)=1,0,1))</f>
        <v>0</v>
      </c>
      <c r="M904" s="14">
        <v>633.41</v>
      </c>
      <c r="N904" s="14">
        <v>0</v>
      </c>
      <c r="T904" s="10" t="str">
        <f>IF(RepPF!$L$4=Lists!$E$2,Lists!$E$2,IF(RepPF!$L$4&lt;&gt;"",IF($C904=RepPF!$L$4,RepPF!$L$4,0),Lists!$E$2))</f>
        <v>Все объекты</v>
      </c>
    </row>
    <row r="905" spans="2:20" x14ac:dyDescent="0.25">
      <c r="B905" s="7">
        <v>45712</v>
      </c>
      <c r="C905" s="1" t="s">
        <v>196</v>
      </c>
      <c r="J905" s="1" t="s">
        <v>44</v>
      </c>
      <c r="K905" s="1" t="s">
        <v>88</v>
      </c>
      <c r="L905" s="1">
        <f>IF(OR(B905=0,B905=""),0,IF(COUNTIFS(Items!$E:$E,J905,Items!$F:$F,K905)+COUNTIFS(Items!$J:$J,J905,Items!$K:$K,K905)+COUNTIFS(Items!$O:$O,J905,Items!$P:$P,K905)=1,0,1))</f>
        <v>0</v>
      </c>
      <c r="M905" s="14">
        <v>113160</v>
      </c>
      <c r="N905" s="14">
        <v>0</v>
      </c>
      <c r="T905" s="10" t="str">
        <f>IF(RepPF!$L$4=Lists!$E$2,Lists!$E$2,IF(RepPF!$L$4&lt;&gt;"",IF($C905=RepPF!$L$4,RepPF!$L$4,0),Lists!$E$2))</f>
        <v>Все объекты</v>
      </c>
    </row>
    <row r="906" spans="2:20" x14ac:dyDescent="0.25">
      <c r="B906" s="7">
        <v>45712</v>
      </c>
      <c r="C906" s="1" t="s">
        <v>197</v>
      </c>
      <c r="J906" s="1" t="s">
        <v>44</v>
      </c>
      <c r="K906" s="1" t="s">
        <v>83</v>
      </c>
      <c r="L906" s="1">
        <f>IF(OR(B906=0,B906=""),0,IF(COUNTIFS(Items!$E:$E,J906,Items!$F:$F,K906)+COUNTIFS(Items!$J:$J,J906,Items!$K:$K,K906)+COUNTIFS(Items!$O:$O,J906,Items!$P:$P,K906)=1,0,1))</f>
        <v>0</v>
      </c>
      <c r="M906" s="14">
        <v>155100</v>
      </c>
      <c r="N906" s="14">
        <v>0</v>
      </c>
      <c r="T906" s="10" t="str">
        <f>IF(RepPF!$L$4=Lists!$E$2,Lists!$E$2,IF(RepPF!$L$4&lt;&gt;"",IF($C906=RepPF!$L$4,RepPF!$L$4,0),Lists!$E$2))</f>
        <v>Все объекты</v>
      </c>
    </row>
    <row r="907" spans="2:20" x14ac:dyDescent="0.25">
      <c r="B907" s="7">
        <v>45712</v>
      </c>
      <c r="C907" s="1" t="s">
        <v>197</v>
      </c>
      <c r="J907" s="1" t="s">
        <v>44</v>
      </c>
      <c r="K907" s="1" t="s">
        <v>89</v>
      </c>
      <c r="L907" s="1">
        <f>IF(OR(B907=0,B907=""),0,IF(COUNTIFS(Items!$E:$E,J907,Items!$F:$F,K907)+COUNTIFS(Items!$J:$J,J907,Items!$K:$K,K907)+COUNTIFS(Items!$O:$O,J907,Items!$P:$P,K907)=1,0,1))</f>
        <v>0</v>
      </c>
      <c r="M907" s="14">
        <v>70265</v>
      </c>
      <c r="N907" s="14">
        <v>0</v>
      </c>
      <c r="T907" s="10" t="str">
        <f>IF(RepPF!$L$4=Lists!$E$2,Lists!$E$2,IF(RepPF!$L$4&lt;&gt;"",IF($C907=RepPF!$L$4,RepPF!$L$4,0),Lists!$E$2))</f>
        <v>Все объекты</v>
      </c>
    </row>
    <row r="908" spans="2:20" x14ac:dyDescent="0.25">
      <c r="B908" s="7">
        <v>45713</v>
      </c>
      <c r="C908" s="1" t="s">
        <v>197</v>
      </c>
      <c r="J908" s="1" t="s">
        <v>44</v>
      </c>
      <c r="K908" s="1" t="s">
        <v>69</v>
      </c>
      <c r="L908" s="1">
        <f>IF(OR(B908=0,B908=""),0,IF(COUNTIFS(Items!$E:$E,J908,Items!$F:$F,K908)+COUNTIFS(Items!$J:$J,J908,Items!$K:$K,K908)+COUNTIFS(Items!$O:$O,J908,Items!$P:$P,K908)=1,0,1))</f>
        <v>0</v>
      </c>
      <c r="M908" s="14">
        <v>2380</v>
      </c>
      <c r="N908" s="14">
        <v>0</v>
      </c>
      <c r="T908" s="10" t="str">
        <f>IF(RepPF!$L$4=Lists!$E$2,Lists!$E$2,IF(RepPF!$L$4&lt;&gt;"",IF($C908=RepPF!$L$4,RepPF!$L$4,0),Lists!$E$2))</f>
        <v>Все объекты</v>
      </c>
    </row>
    <row r="909" spans="2:20" x14ac:dyDescent="0.25">
      <c r="B909" s="7">
        <v>45713</v>
      </c>
      <c r="C909" s="1" t="s">
        <v>196</v>
      </c>
      <c r="J909" s="1" t="s">
        <v>44</v>
      </c>
      <c r="K909" s="1" t="s">
        <v>90</v>
      </c>
      <c r="L909" s="1">
        <f>IF(OR(B909=0,B909=""),0,IF(COUNTIFS(Items!$E:$E,J909,Items!$F:$F,K909)+COUNTIFS(Items!$J:$J,J909,Items!$K:$K,K909)+COUNTIFS(Items!$O:$O,J909,Items!$P:$P,K909)=1,0,1))</f>
        <v>0</v>
      </c>
      <c r="M909" s="14">
        <v>19400</v>
      </c>
      <c r="N909" s="14">
        <v>0</v>
      </c>
      <c r="T909" s="10" t="str">
        <f>IF(RepPF!$L$4=Lists!$E$2,Lists!$E$2,IF(RepPF!$L$4&lt;&gt;"",IF($C909=RepPF!$L$4,RepPF!$L$4,0),Lists!$E$2))</f>
        <v>Все объекты</v>
      </c>
    </row>
    <row r="910" spans="2:20" x14ac:dyDescent="0.25">
      <c r="B910" s="7">
        <v>45713</v>
      </c>
      <c r="C910" s="1" t="s">
        <v>198</v>
      </c>
      <c r="J910" s="1" t="s">
        <v>44</v>
      </c>
      <c r="K910" s="1" t="s">
        <v>90</v>
      </c>
      <c r="L910" s="1">
        <f>IF(OR(B910=0,B910=""),0,IF(COUNTIFS(Items!$E:$E,J910,Items!$F:$F,K910)+COUNTIFS(Items!$J:$J,J910,Items!$K:$K,K910)+COUNTIFS(Items!$O:$O,J910,Items!$P:$P,K910)=1,0,1))</f>
        <v>0</v>
      </c>
      <c r="M910" s="14">
        <v>24600</v>
      </c>
      <c r="N910" s="14">
        <v>0</v>
      </c>
      <c r="T910" s="10" t="str">
        <f>IF(RepPF!$L$4=Lists!$E$2,Lists!$E$2,IF(RepPF!$L$4&lt;&gt;"",IF($C910=RepPF!$L$4,RepPF!$L$4,0),Lists!$E$2))</f>
        <v>Все объекты</v>
      </c>
    </row>
    <row r="911" spans="2:20" x14ac:dyDescent="0.25">
      <c r="B911" s="7">
        <v>45715</v>
      </c>
      <c r="C911" s="1" t="s">
        <v>194</v>
      </c>
      <c r="J911" s="1" t="s">
        <v>44</v>
      </c>
      <c r="K911" s="1" t="s">
        <v>87</v>
      </c>
      <c r="L911" s="1">
        <f>IF(OR(B911=0,B911=""),0,IF(COUNTIFS(Items!$E:$E,J911,Items!$F:$F,K911)+COUNTIFS(Items!$J:$J,J911,Items!$K:$K,K911)+COUNTIFS(Items!$O:$O,J911,Items!$P:$P,K911)=1,0,1))</f>
        <v>0</v>
      </c>
      <c r="M911" s="14">
        <v>18640.2</v>
      </c>
      <c r="N911" s="14">
        <v>0</v>
      </c>
      <c r="T911" s="10" t="str">
        <f>IF(RepPF!$L$4=Lists!$E$2,Lists!$E$2,IF(RepPF!$L$4&lt;&gt;"",IF($C911=RepPF!$L$4,RepPF!$L$4,0),Lists!$E$2))</f>
        <v>Все объекты</v>
      </c>
    </row>
    <row r="912" spans="2:20" x14ac:dyDescent="0.25">
      <c r="B912" s="7">
        <v>45706</v>
      </c>
      <c r="C912" s="1" t="s">
        <v>195</v>
      </c>
      <c r="J912" s="1" t="s">
        <v>44</v>
      </c>
      <c r="K912" s="1" t="s">
        <v>87</v>
      </c>
      <c r="L912" s="1">
        <f>IF(OR(B912=0,B912=""),0,IF(COUNTIFS(Items!$E:$E,J912,Items!$F:$F,K912)+COUNTIFS(Items!$J:$J,J912,Items!$K:$K,K912)+COUNTIFS(Items!$O:$O,J912,Items!$P:$P,K912)=1,0,1))</f>
        <v>0</v>
      </c>
      <c r="M912" s="14">
        <v>315897.33999999997</v>
      </c>
      <c r="N912" s="14">
        <v>0</v>
      </c>
      <c r="T912" s="10" t="str">
        <f>IF(RepPF!$L$4=Lists!$E$2,Lists!$E$2,IF(RepPF!$L$4&lt;&gt;"",IF($C912=RepPF!$L$4,RepPF!$L$4,0),Lists!$E$2))</f>
        <v>Все объекты</v>
      </c>
    </row>
    <row r="913" spans="2:20" x14ac:dyDescent="0.25">
      <c r="B913" s="7">
        <v>45706</v>
      </c>
      <c r="C913" s="1" t="s">
        <v>198</v>
      </c>
      <c r="J913" s="1" t="s">
        <v>44</v>
      </c>
      <c r="K913" s="1" t="s">
        <v>87</v>
      </c>
      <c r="L913" s="1">
        <f>IF(OR(B913=0,B913=""),0,IF(COUNTIFS(Items!$E:$E,J913,Items!$F:$F,K913)+COUNTIFS(Items!$J:$J,J913,Items!$K:$K,K913)+COUNTIFS(Items!$O:$O,J913,Items!$P:$P,K913)=1,0,1))</f>
        <v>0</v>
      </c>
      <c r="M913" s="14">
        <v>184786.77</v>
      </c>
      <c r="N913" s="14">
        <v>0</v>
      </c>
      <c r="T913" s="10" t="str">
        <f>IF(RepPF!$L$4=Lists!$E$2,Lists!$E$2,IF(RepPF!$L$4&lt;&gt;"",IF($C913=RepPF!$L$4,RepPF!$L$4,0),Lists!$E$2))</f>
        <v>Все объекты</v>
      </c>
    </row>
    <row r="914" spans="2:20" x14ac:dyDescent="0.25">
      <c r="B914" s="7">
        <v>45706</v>
      </c>
      <c r="C914" s="1" t="s">
        <v>199</v>
      </c>
      <c r="J914" s="1" t="s">
        <v>44</v>
      </c>
      <c r="K914" s="1" t="s">
        <v>87</v>
      </c>
      <c r="L914" s="1">
        <f>IF(OR(B914=0,B914=""),0,IF(COUNTIFS(Items!$E:$E,J914,Items!$F:$F,K914)+COUNTIFS(Items!$J:$J,J914,Items!$K:$K,K914)+COUNTIFS(Items!$O:$O,J914,Items!$P:$P,K914)=1,0,1))</f>
        <v>0</v>
      </c>
      <c r="M914" s="14">
        <v>325979.17</v>
      </c>
      <c r="N914" s="14">
        <v>0</v>
      </c>
      <c r="T914" s="10" t="str">
        <f>IF(RepPF!$L$4=Lists!$E$2,Lists!$E$2,IF(RepPF!$L$4&lt;&gt;"",IF($C914=RepPF!$L$4,RepPF!$L$4,0),Lists!$E$2))</f>
        <v>Все объекты</v>
      </c>
    </row>
    <row r="915" spans="2:20" x14ac:dyDescent="0.25">
      <c r="B915" s="7">
        <v>45706</v>
      </c>
      <c r="C915" s="1" t="s">
        <v>200</v>
      </c>
      <c r="J915" s="1" t="s">
        <v>44</v>
      </c>
      <c r="K915" s="1" t="s">
        <v>87</v>
      </c>
      <c r="L915" s="1">
        <f>IF(OR(B915=0,B915=""),0,IF(COUNTIFS(Items!$E:$E,J915,Items!$F:$F,K915)+COUNTIFS(Items!$J:$J,J915,Items!$K:$K,K915)+COUNTIFS(Items!$O:$O,J915,Items!$P:$P,K915)=1,0,1))</f>
        <v>0</v>
      </c>
      <c r="M915" s="14">
        <v>413355.02999999997</v>
      </c>
      <c r="N915" s="14">
        <v>0</v>
      </c>
      <c r="T915" s="10" t="str">
        <f>IF(RepPF!$L$4=Lists!$E$2,Lists!$E$2,IF(RepPF!$L$4&lt;&gt;"",IF($C915=RepPF!$L$4,RepPF!$L$4,0),Lists!$E$2))</f>
        <v>Все объекты</v>
      </c>
    </row>
    <row r="916" spans="2:20" x14ac:dyDescent="0.25">
      <c r="B916" s="7">
        <v>45706</v>
      </c>
      <c r="C916" s="1" t="s">
        <v>201</v>
      </c>
      <c r="J916" s="1" t="s">
        <v>44</v>
      </c>
      <c r="K916" s="1" t="s">
        <v>87</v>
      </c>
      <c r="L916" s="1">
        <f>IF(OR(B916=0,B916=""),0,IF(COUNTIFS(Items!$E:$E,J916,Items!$F:$F,K916)+COUNTIFS(Items!$J:$J,J916,Items!$K:$K,K916)+COUNTIFS(Items!$O:$O,J916,Items!$P:$P,K916)=1,0,1))</f>
        <v>0</v>
      </c>
      <c r="M916" s="14">
        <v>473846.00999999995</v>
      </c>
      <c r="N916" s="14">
        <v>0</v>
      </c>
      <c r="T916" s="10" t="str">
        <f>IF(RepPF!$L$4=Lists!$E$2,Lists!$E$2,IF(RepPF!$L$4&lt;&gt;"",IF($C916=RepPF!$L$4,RepPF!$L$4,0),Lists!$E$2))</f>
        <v>Все объекты</v>
      </c>
    </row>
    <row r="917" spans="2:20" x14ac:dyDescent="0.25">
      <c r="B917" s="7">
        <v>45706</v>
      </c>
      <c r="C917" s="1" t="s">
        <v>198</v>
      </c>
      <c r="J917" s="1" t="s">
        <v>44</v>
      </c>
      <c r="K917" s="1" t="s">
        <v>87</v>
      </c>
      <c r="L917" s="1">
        <f>IF(OR(B917=0,B917=""),0,IF(COUNTIFS(Items!$E:$E,J917,Items!$F:$F,K917)+COUNTIFS(Items!$J:$J,J917,Items!$K:$K,K917)+COUNTIFS(Items!$O:$O,J917,Items!$P:$P,K917)=1,0,1))</f>
        <v>0</v>
      </c>
      <c r="M917" s="14">
        <v>315897.33999999997</v>
      </c>
      <c r="N917" s="14">
        <v>0</v>
      </c>
      <c r="T917" s="10" t="str">
        <f>IF(RepPF!$L$4=Lists!$E$2,Lists!$E$2,IF(RepPF!$L$4&lt;&gt;"",IF($C917=RepPF!$L$4,RepPF!$L$4,0),Lists!$E$2))</f>
        <v>Все объекты</v>
      </c>
    </row>
    <row r="918" spans="2:20" x14ac:dyDescent="0.25">
      <c r="B918" s="7">
        <v>45450</v>
      </c>
      <c r="C918" s="1" t="s">
        <v>198</v>
      </c>
      <c r="J918" s="1" t="s">
        <v>44</v>
      </c>
      <c r="K918" s="1" t="s">
        <v>65</v>
      </c>
      <c r="L918" s="1">
        <f>IF(OR(B918=0,B918=""),0,IF(COUNTIFS(Items!$E:$E,J918,Items!$F:$F,K918)+COUNTIFS(Items!$J:$J,J918,Items!$K:$K,K918)+COUNTIFS(Items!$O:$O,J918,Items!$P:$P,K918)=1,0,1))</f>
        <v>0</v>
      </c>
      <c r="M918" s="14">
        <v>23800</v>
      </c>
      <c r="N918" s="14">
        <v>0</v>
      </c>
      <c r="T918" s="10" t="str">
        <f>IF(RepPF!$L$4=Lists!$E$2,Lists!$E$2,IF(RepPF!$L$4&lt;&gt;"",IF($C918=RepPF!$L$4,RepPF!$L$4,0),Lists!$E$2))</f>
        <v>Все объекты</v>
      </c>
    </row>
    <row r="919" spans="2:20" x14ac:dyDescent="0.25">
      <c r="B919" s="7">
        <v>45453</v>
      </c>
      <c r="C919" s="1" t="s">
        <v>198</v>
      </c>
      <c r="J919" s="1" t="s">
        <v>44</v>
      </c>
      <c r="K919" s="1" t="s">
        <v>65</v>
      </c>
      <c r="L919" s="1">
        <f>IF(OR(B919=0,B919=""),0,IF(COUNTIFS(Items!$E:$E,J919,Items!$F:$F,K919)+COUNTIFS(Items!$J:$J,J919,Items!$K:$K,K919)+COUNTIFS(Items!$O:$O,J919,Items!$P:$P,K919)=1,0,1))</f>
        <v>0</v>
      </c>
      <c r="M919" s="14">
        <v>20370</v>
      </c>
      <c r="N919" s="14">
        <v>0</v>
      </c>
      <c r="T919" s="10" t="str">
        <f>IF(RepPF!$L$4=Lists!$E$2,Lists!$E$2,IF(RepPF!$L$4&lt;&gt;"",IF($C919=RepPF!$L$4,RepPF!$L$4,0),Lists!$E$2))</f>
        <v>Все объекты</v>
      </c>
    </row>
    <row r="920" spans="2:20" x14ac:dyDescent="0.25">
      <c r="B920" s="7">
        <v>45471</v>
      </c>
      <c r="C920" s="1" t="s">
        <v>198</v>
      </c>
      <c r="J920" s="1" t="s">
        <v>44</v>
      </c>
      <c r="K920" s="1" t="s">
        <v>65</v>
      </c>
      <c r="L920" s="1">
        <f>IF(OR(B920=0,B920=""),0,IF(COUNTIFS(Items!$E:$E,J920,Items!$F:$F,K920)+COUNTIFS(Items!$J:$J,J920,Items!$K:$K,K920)+COUNTIFS(Items!$O:$O,J920,Items!$P:$P,K920)=1,0,1))</f>
        <v>0</v>
      </c>
      <c r="M920" s="14">
        <v>787.2</v>
      </c>
      <c r="N920" s="14">
        <v>0</v>
      </c>
      <c r="T920" s="10" t="str">
        <f>IF(RepPF!$L$4=Lists!$E$2,Lists!$E$2,IF(RepPF!$L$4&lt;&gt;"",IF($C920=RepPF!$L$4,RepPF!$L$4,0),Lists!$E$2))</f>
        <v>Все объекты</v>
      </c>
    </row>
    <row r="921" spans="2:20" x14ac:dyDescent="0.25">
      <c r="B921" s="7">
        <v>45502</v>
      </c>
      <c r="C921" s="1" t="s">
        <v>198</v>
      </c>
      <c r="J921" s="1" t="s">
        <v>44</v>
      </c>
      <c r="K921" s="1" t="s">
        <v>65</v>
      </c>
      <c r="L921" s="1">
        <f>IF(OR(B921=0,B921=""),0,IF(COUNTIFS(Items!$E:$E,J921,Items!$F:$F,K921)+COUNTIFS(Items!$J:$J,J921,Items!$K:$K,K921)+COUNTIFS(Items!$O:$O,J921,Items!$P:$P,K921)=1,0,1))</f>
        <v>0</v>
      </c>
      <c r="M921" s="14">
        <v>875.6099999999999</v>
      </c>
      <c r="N921" s="14">
        <v>0</v>
      </c>
      <c r="T921" s="10" t="str">
        <f>IF(RepPF!$L$4=Lists!$E$2,Lists!$E$2,IF(RepPF!$L$4&lt;&gt;"",IF($C921=RepPF!$L$4,RepPF!$L$4,0),Lists!$E$2))</f>
        <v>Все объекты</v>
      </c>
    </row>
    <row r="922" spans="2:20" x14ac:dyDescent="0.25">
      <c r="B922" s="7">
        <v>45509</v>
      </c>
      <c r="C922" s="1" t="s">
        <v>198</v>
      </c>
      <c r="J922" s="1" t="s">
        <v>44</v>
      </c>
      <c r="K922" s="1" t="s">
        <v>65</v>
      </c>
      <c r="L922" s="1">
        <f>IF(OR(B922=0,B922=""),0,IF(COUNTIFS(Items!$E:$E,J922,Items!$F:$F,K922)+COUNTIFS(Items!$J:$J,J922,Items!$K:$K,K922)+COUNTIFS(Items!$O:$O,J922,Items!$P:$P,K922)=1,0,1))</f>
        <v>0</v>
      </c>
      <c r="M922" s="14">
        <v>19834</v>
      </c>
      <c r="N922" s="14">
        <v>0</v>
      </c>
      <c r="T922" s="10" t="str">
        <f>IF(RepPF!$L$4=Lists!$E$2,Lists!$E$2,IF(RepPF!$L$4&lt;&gt;"",IF($C922=RepPF!$L$4,RepPF!$L$4,0),Lists!$E$2))</f>
        <v>Все объекты</v>
      </c>
    </row>
    <row r="923" spans="2:20" x14ac:dyDescent="0.25">
      <c r="B923" s="7">
        <v>45511</v>
      </c>
      <c r="C923" s="1" t="s">
        <v>198</v>
      </c>
      <c r="J923" s="1" t="s">
        <v>44</v>
      </c>
      <c r="K923" s="1" t="s">
        <v>65</v>
      </c>
      <c r="L923" s="1">
        <f>IF(OR(B923=0,B923=""),0,IF(COUNTIFS(Items!$E:$E,J923,Items!$F:$F,K923)+COUNTIFS(Items!$J:$J,J923,Items!$K:$K,K923)+COUNTIFS(Items!$O:$O,J923,Items!$P:$P,K923)=1,0,1))</f>
        <v>0</v>
      </c>
      <c r="M923" s="14">
        <v>3092.81</v>
      </c>
      <c r="N923" s="14">
        <v>0</v>
      </c>
      <c r="T923" s="10" t="str">
        <f>IF(RepPF!$L$4=Lists!$E$2,Lists!$E$2,IF(RepPF!$L$4&lt;&gt;"",IF($C923=RepPF!$L$4,RepPF!$L$4,0),Lists!$E$2))</f>
        <v>Все объекты</v>
      </c>
    </row>
    <row r="924" spans="2:20" x14ac:dyDescent="0.25">
      <c r="B924" s="7">
        <v>45520</v>
      </c>
      <c r="C924" s="1" t="s">
        <v>198</v>
      </c>
      <c r="J924" s="1" t="s">
        <v>44</v>
      </c>
      <c r="K924" s="1" t="s">
        <v>65</v>
      </c>
      <c r="L924" s="1">
        <f>IF(OR(B924=0,B924=""),0,IF(COUNTIFS(Items!$E:$E,J924,Items!$F:$F,K924)+COUNTIFS(Items!$J:$J,J924,Items!$K:$K,K924)+COUNTIFS(Items!$O:$O,J924,Items!$P:$P,K924)=1,0,1))</f>
        <v>0</v>
      </c>
      <c r="M924" s="14">
        <v>756.6</v>
      </c>
      <c r="N924" s="14">
        <v>0</v>
      </c>
      <c r="T924" s="10" t="str">
        <f>IF(RepPF!$L$4=Lists!$E$2,Lists!$E$2,IF(RepPF!$L$4&lt;&gt;"",IF($C924=RepPF!$L$4,RepPF!$L$4,0),Lists!$E$2))</f>
        <v>Все объекты</v>
      </c>
    </row>
    <row r="925" spans="2:20" x14ac:dyDescent="0.25">
      <c r="B925" s="7">
        <v>45520</v>
      </c>
      <c r="C925" s="1" t="s">
        <v>198</v>
      </c>
      <c r="J925" s="1" t="s">
        <v>44</v>
      </c>
      <c r="K925" s="1" t="s">
        <v>65</v>
      </c>
      <c r="L925" s="1">
        <f>IF(OR(B925=0,B925=""),0,IF(COUNTIFS(Items!$E:$E,J925,Items!$F:$F,K925)+COUNTIFS(Items!$J:$J,J925,Items!$K:$K,K925)+COUNTIFS(Items!$O:$O,J925,Items!$P:$P,K925)=1,0,1))</f>
        <v>0</v>
      </c>
      <c r="M925" s="14">
        <v>9963</v>
      </c>
      <c r="N925" s="14">
        <v>0</v>
      </c>
      <c r="T925" s="10" t="str">
        <f>IF(RepPF!$L$4=Lists!$E$2,Lists!$E$2,IF(RepPF!$L$4&lt;&gt;"",IF($C925=RepPF!$L$4,RepPF!$L$4,0),Lists!$E$2))</f>
        <v>Все объекты</v>
      </c>
    </row>
    <row r="926" spans="2:20" x14ac:dyDescent="0.25">
      <c r="B926" s="7">
        <v>45525</v>
      </c>
      <c r="C926" s="1" t="s">
        <v>198</v>
      </c>
      <c r="J926" s="1" t="s">
        <v>44</v>
      </c>
      <c r="K926" s="1" t="s">
        <v>65</v>
      </c>
      <c r="L926" s="1">
        <f>IF(OR(B926=0,B926=""),0,IF(COUNTIFS(Items!$E:$E,J926,Items!$F:$F,K926)+COUNTIFS(Items!$J:$J,J926,Items!$K:$K,K926)+COUNTIFS(Items!$O:$O,J926,Items!$P:$P,K926)=1,0,1))</f>
        <v>0</v>
      </c>
      <c r="M926" s="14">
        <v>16038.75</v>
      </c>
      <c r="N926" s="14">
        <v>0</v>
      </c>
      <c r="T926" s="10" t="str">
        <f>IF(RepPF!$L$4=Lists!$E$2,Lists!$E$2,IF(RepPF!$L$4&lt;&gt;"",IF($C926=RepPF!$L$4,RepPF!$L$4,0),Lists!$E$2))</f>
        <v>Все объекты</v>
      </c>
    </row>
    <row r="927" spans="2:20" x14ac:dyDescent="0.25">
      <c r="B927" s="7">
        <v>45526</v>
      </c>
      <c r="C927" s="1" t="s">
        <v>198</v>
      </c>
      <c r="J927" s="1" t="s">
        <v>44</v>
      </c>
      <c r="K927" s="1" t="s">
        <v>65</v>
      </c>
      <c r="L927" s="1">
        <f>IF(OR(B927=0,B927=""),0,IF(COUNTIFS(Items!$E:$E,J927,Items!$F:$F,K927)+COUNTIFS(Items!$J:$J,J927,Items!$K:$K,K927)+COUNTIFS(Items!$O:$O,J927,Items!$P:$P,K927)=1,0,1))</f>
        <v>0</v>
      </c>
      <c r="M927" s="14">
        <v>21996</v>
      </c>
      <c r="N927" s="14">
        <v>0</v>
      </c>
      <c r="T927" s="10" t="str">
        <f>IF(RepPF!$L$4=Lists!$E$2,Lists!$E$2,IF(RepPF!$L$4&lt;&gt;"",IF($C927=RepPF!$L$4,RepPF!$L$4,0),Lists!$E$2))</f>
        <v>Все объекты</v>
      </c>
    </row>
    <row r="928" spans="2:20" x14ac:dyDescent="0.25">
      <c r="B928" s="7">
        <v>45527</v>
      </c>
      <c r="C928" s="1" t="s">
        <v>198</v>
      </c>
      <c r="J928" s="1" t="s">
        <v>44</v>
      </c>
      <c r="K928" s="1" t="s">
        <v>65</v>
      </c>
      <c r="L928" s="1">
        <f>IF(OR(B928=0,B928=""),0,IF(COUNTIFS(Items!$E:$E,J928,Items!$F:$F,K928)+COUNTIFS(Items!$J:$J,J928,Items!$K:$K,K928)+COUNTIFS(Items!$O:$O,J928,Items!$P:$P,K928)=1,0,1))</f>
        <v>0</v>
      </c>
      <c r="M928" s="14">
        <v>3570</v>
      </c>
      <c r="N928" s="14">
        <v>0</v>
      </c>
      <c r="T928" s="10" t="str">
        <f>IF(RepPF!$L$4=Lists!$E$2,Lists!$E$2,IF(RepPF!$L$4&lt;&gt;"",IF($C928=RepPF!$L$4,RepPF!$L$4,0),Lists!$E$2))</f>
        <v>Все объекты</v>
      </c>
    </row>
    <row r="929" spans="2:20" x14ac:dyDescent="0.25">
      <c r="B929" s="7">
        <v>45529</v>
      </c>
      <c r="C929" s="1" t="s">
        <v>198</v>
      </c>
      <c r="J929" s="1" t="s">
        <v>44</v>
      </c>
      <c r="K929" s="1" t="s">
        <v>65</v>
      </c>
      <c r="L929" s="1">
        <f>IF(OR(B929=0,B929=""),0,IF(COUNTIFS(Items!$E:$E,J929,Items!$F:$F,K929)+COUNTIFS(Items!$J:$J,J929,Items!$K:$K,K929)+COUNTIFS(Items!$O:$O,J929,Items!$P:$P,K929)=1,0,1))</f>
        <v>0</v>
      </c>
      <c r="M929" s="14">
        <v>1053.42</v>
      </c>
      <c r="N929" s="14">
        <v>0</v>
      </c>
      <c r="T929" s="10" t="str">
        <f>IF(RepPF!$L$4=Lists!$E$2,Lists!$E$2,IF(RepPF!$L$4&lt;&gt;"",IF($C929=RepPF!$L$4,RepPF!$L$4,0),Lists!$E$2))</f>
        <v>Все объекты</v>
      </c>
    </row>
    <row r="930" spans="2:20" x14ac:dyDescent="0.25">
      <c r="B930" s="7">
        <v>45526</v>
      </c>
      <c r="C930" s="1" t="s">
        <v>198</v>
      </c>
      <c r="J930" s="1" t="s">
        <v>44</v>
      </c>
      <c r="K930" s="1" t="s">
        <v>65</v>
      </c>
      <c r="L930" s="1">
        <f>IF(OR(B930=0,B930=""),0,IF(COUNTIFS(Items!$E:$E,J930,Items!$F:$F,K930)+COUNTIFS(Items!$J:$J,J930,Items!$K:$K,K930)+COUNTIFS(Items!$O:$O,J930,Items!$P:$P,K930)=1,0,1))</f>
        <v>0</v>
      </c>
      <c r="M930" s="14">
        <v>28782</v>
      </c>
      <c r="N930" s="14">
        <v>0</v>
      </c>
      <c r="T930" s="10" t="str">
        <f>IF(RepPF!$L$4=Lists!$E$2,Lists!$E$2,IF(RepPF!$L$4&lt;&gt;"",IF($C930=RepPF!$L$4,RepPF!$L$4,0),Lists!$E$2))</f>
        <v>Все объекты</v>
      </c>
    </row>
    <row r="931" spans="2:20" x14ac:dyDescent="0.25">
      <c r="B931" s="7">
        <v>45527</v>
      </c>
      <c r="C931" s="1" t="s">
        <v>198</v>
      </c>
      <c r="J931" s="1" t="s">
        <v>44</v>
      </c>
      <c r="K931" s="1" t="s">
        <v>65</v>
      </c>
      <c r="L931" s="1">
        <f>IF(OR(B931=0,B931=""),0,IF(COUNTIFS(Items!$E:$E,J931,Items!$F:$F,K931)+COUNTIFS(Items!$J:$J,J931,Items!$K:$K,K931)+COUNTIFS(Items!$O:$O,J931,Items!$P:$P,K931)=1,0,1))</f>
        <v>0</v>
      </c>
      <c r="M931" s="14">
        <v>4230</v>
      </c>
      <c r="N931" s="14">
        <v>0</v>
      </c>
      <c r="T931" s="10" t="str">
        <f>IF(RepPF!$L$4=Lists!$E$2,Lists!$E$2,IF(RepPF!$L$4&lt;&gt;"",IF($C931=RepPF!$L$4,RepPF!$L$4,0),Lists!$E$2))</f>
        <v>Все объекты</v>
      </c>
    </row>
    <row r="932" spans="2:20" x14ac:dyDescent="0.25">
      <c r="B932" s="7">
        <v>45529</v>
      </c>
      <c r="C932" s="1" t="s">
        <v>198</v>
      </c>
      <c r="J932" s="1" t="s">
        <v>44</v>
      </c>
      <c r="K932" s="1" t="s">
        <v>65</v>
      </c>
      <c r="L932" s="1">
        <f>IF(OR(B932=0,B932=""),0,IF(COUNTIFS(Items!$E:$E,J932,Items!$F:$F,K932)+COUNTIFS(Items!$J:$J,J932,Items!$K:$K,K932)+COUNTIFS(Items!$O:$O,J932,Items!$P:$P,K932)=1,0,1))</f>
        <v>0</v>
      </c>
      <c r="M932" s="14">
        <v>1020.8399999999999</v>
      </c>
      <c r="N932" s="14">
        <v>0</v>
      </c>
      <c r="T932" s="10" t="str">
        <f>IF(RepPF!$L$4=Lists!$E$2,Lists!$E$2,IF(RepPF!$L$4&lt;&gt;"",IF($C932=RepPF!$L$4,RepPF!$L$4,0),Lists!$E$2))</f>
        <v>Все объекты</v>
      </c>
    </row>
    <row r="933" spans="2:20" x14ac:dyDescent="0.25">
      <c r="B933" s="7">
        <v>45529</v>
      </c>
      <c r="C933" s="1" t="s">
        <v>198</v>
      </c>
      <c r="J933" s="1" t="s">
        <v>44</v>
      </c>
      <c r="K933" s="1" t="s">
        <v>65</v>
      </c>
      <c r="L933" s="1">
        <f>IF(OR(B933=0,B933=""),0,IF(COUNTIFS(Items!$E:$E,J933,Items!$F:$F,K933)+COUNTIFS(Items!$J:$J,J933,Items!$K:$K,K933)+COUNTIFS(Items!$O:$O,J933,Items!$P:$P,K933)=1,0,1))</f>
        <v>0</v>
      </c>
      <c r="M933" s="14">
        <v>4498.2</v>
      </c>
      <c r="N933" s="14">
        <v>0</v>
      </c>
      <c r="T933" s="10" t="str">
        <f>IF(RepPF!$L$4=Lists!$E$2,Lists!$E$2,IF(RepPF!$L$4&lt;&gt;"",IF($C933=RepPF!$L$4,RepPF!$L$4,0),Lists!$E$2))</f>
        <v>Все объекты</v>
      </c>
    </row>
    <row r="934" spans="2:20" x14ac:dyDescent="0.25">
      <c r="B934" s="7">
        <v>45629</v>
      </c>
      <c r="C934" s="1" t="s">
        <v>198</v>
      </c>
      <c r="J934" s="1" t="s">
        <v>44</v>
      </c>
      <c r="K934" s="1" t="s">
        <v>65</v>
      </c>
      <c r="L934" s="1">
        <f>IF(OR(B934=0,B934=""),0,IF(COUNTIFS(Items!$E:$E,J934,Items!$F:$F,K934)+COUNTIFS(Items!$J:$J,J934,Items!$K:$K,K934)+COUNTIFS(Items!$O:$O,J934,Items!$P:$P,K934)=1,0,1))</f>
        <v>0</v>
      </c>
      <c r="M934" s="14">
        <v>22698</v>
      </c>
      <c r="N934" s="14">
        <v>0</v>
      </c>
      <c r="T934" s="10" t="str">
        <f>IF(RepPF!$L$4=Lists!$E$2,Lists!$E$2,IF(RepPF!$L$4&lt;&gt;"",IF($C934=RepPF!$L$4,RepPF!$L$4,0),Lists!$E$2))</f>
        <v>Все объекты</v>
      </c>
    </row>
    <row r="935" spans="2:20" x14ac:dyDescent="0.25">
      <c r="B935" s="7">
        <v>45644</v>
      </c>
      <c r="C935" s="1" t="s">
        <v>198</v>
      </c>
      <c r="J935" s="1" t="s">
        <v>44</v>
      </c>
      <c r="K935" s="1" t="s">
        <v>65</v>
      </c>
      <c r="L935" s="1">
        <f>IF(OR(B935=0,B935=""),0,IF(COUNTIFS(Items!$E:$E,J935,Items!$F:$F,K935)+COUNTIFS(Items!$J:$J,J935,Items!$K:$K,K935)+COUNTIFS(Items!$O:$O,J935,Items!$P:$P,K935)=1,0,1))</f>
        <v>0</v>
      </c>
      <c r="M935" s="14">
        <v>37689.659999999996</v>
      </c>
      <c r="N935" s="14">
        <v>0</v>
      </c>
      <c r="T935" s="10" t="str">
        <f>IF(RepPF!$L$4=Lists!$E$2,Lists!$E$2,IF(RepPF!$L$4&lt;&gt;"",IF($C935=RepPF!$L$4,RepPF!$L$4,0),Lists!$E$2))</f>
        <v>Все объекты</v>
      </c>
    </row>
    <row r="936" spans="2:20" x14ac:dyDescent="0.25">
      <c r="B936" s="7">
        <v>45644</v>
      </c>
      <c r="C936" s="1" t="s">
        <v>198</v>
      </c>
      <c r="J936" s="1" t="s">
        <v>44</v>
      </c>
      <c r="K936" s="1" t="s">
        <v>65</v>
      </c>
      <c r="L936" s="1">
        <f>IF(OR(B936=0,B936=""),0,IF(COUNTIFS(Items!$E:$E,J936,Items!$F:$F,K936)+COUNTIFS(Items!$J:$J,J936,Items!$K:$K,K936)+COUNTIFS(Items!$O:$O,J936,Items!$P:$P,K936)=1,0,1))</f>
        <v>0</v>
      </c>
      <c r="M936" s="14">
        <v>35235.9</v>
      </c>
      <c r="N936" s="14">
        <v>0</v>
      </c>
      <c r="T936" s="10" t="str">
        <f>IF(RepPF!$L$4=Lists!$E$2,Lists!$E$2,IF(RepPF!$L$4&lt;&gt;"",IF($C936=RepPF!$L$4,RepPF!$L$4,0),Lists!$E$2))</f>
        <v>Все объекты</v>
      </c>
    </row>
    <row r="937" spans="2:20" x14ac:dyDescent="0.25">
      <c r="B937" s="7">
        <v>45644</v>
      </c>
      <c r="C937" s="1" t="s">
        <v>198</v>
      </c>
      <c r="J937" s="1" t="s">
        <v>44</v>
      </c>
      <c r="K937" s="1" t="s">
        <v>65</v>
      </c>
      <c r="L937" s="1">
        <f>IF(OR(B937=0,B937=""),0,IF(COUNTIFS(Items!$E:$E,J937,Items!$F:$F,K937)+COUNTIFS(Items!$J:$J,J937,Items!$K:$K,K937)+COUNTIFS(Items!$O:$O,J937,Items!$P:$P,K937)=1,0,1))</f>
        <v>0</v>
      </c>
      <c r="M937" s="14">
        <v>11956.8</v>
      </c>
      <c r="N937" s="14">
        <v>0</v>
      </c>
      <c r="T937" s="10" t="str">
        <f>IF(RepPF!$L$4=Lists!$E$2,Lists!$E$2,IF(RepPF!$L$4&lt;&gt;"",IF($C937=RepPF!$L$4,RepPF!$L$4,0),Lists!$E$2))</f>
        <v>Все объекты</v>
      </c>
    </row>
    <row r="938" spans="2:20" x14ac:dyDescent="0.25">
      <c r="B938" s="7">
        <v>45644</v>
      </c>
      <c r="C938" s="1" t="s">
        <v>198</v>
      </c>
      <c r="J938" s="1" t="s">
        <v>44</v>
      </c>
      <c r="K938" s="1" t="s">
        <v>65</v>
      </c>
      <c r="L938" s="1">
        <f>IF(OR(B938=0,B938=""),0,IF(COUNTIFS(Items!$E:$E,J938,Items!$F:$F,K938)+COUNTIFS(Items!$J:$J,J938,Items!$K:$K,K938)+COUNTIFS(Items!$O:$O,J938,Items!$P:$P,K938)=1,0,1))</f>
        <v>0</v>
      </c>
      <c r="M938" s="14">
        <v>40187.49</v>
      </c>
      <c r="N938" s="14">
        <v>0</v>
      </c>
      <c r="T938" s="10" t="str">
        <f>IF(RepPF!$L$4=Lists!$E$2,Lists!$E$2,IF(RepPF!$L$4&lt;&gt;"",IF($C938=RepPF!$L$4,RepPF!$L$4,0),Lists!$E$2))</f>
        <v>Все объекты</v>
      </c>
    </row>
    <row r="939" spans="2:20" x14ac:dyDescent="0.25">
      <c r="B939" s="7">
        <v>45672</v>
      </c>
      <c r="C939" s="1" t="s">
        <v>198</v>
      </c>
      <c r="J939" s="1" t="s">
        <v>44</v>
      </c>
      <c r="K939" s="1" t="s">
        <v>65</v>
      </c>
      <c r="L939" s="1">
        <f>IF(OR(B939=0,B939=""),0,IF(COUNTIFS(Items!$E:$E,J939,Items!$F:$F,K939)+COUNTIFS(Items!$J:$J,J939,Items!$K:$K,K939)+COUNTIFS(Items!$O:$O,J939,Items!$P:$P,K939)=1,0,1))</f>
        <v>0</v>
      </c>
      <c r="M939" s="14">
        <v>18333</v>
      </c>
      <c r="N939" s="14">
        <v>0</v>
      </c>
      <c r="T939" s="10" t="str">
        <f>IF(RepPF!$L$4=Lists!$E$2,Lists!$E$2,IF(RepPF!$L$4&lt;&gt;"",IF($C939=RepPF!$L$4,RepPF!$L$4,0),Lists!$E$2))</f>
        <v>Все объекты</v>
      </c>
    </row>
    <row r="940" spans="2:20" x14ac:dyDescent="0.25">
      <c r="B940" s="7">
        <v>45686</v>
      </c>
      <c r="C940" s="1" t="s">
        <v>199</v>
      </c>
      <c r="J940" s="1" t="s">
        <v>44</v>
      </c>
      <c r="K940" s="1" t="s">
        <v>65</v>
      </c>
      <c r="L940" s="1">
        <f>IF(OR(B940=0,B940=""),0,IF(COUNTIFS(Items!$E:$E,J940,Items!$F:$F,K940)+COUNTIFS(Items!$J:$J,J940,Items!$K:$K,K940)+COUNTIFS(Items!$O:$O,J940,Items!$P:$P,K940)=1,0,1))</f>
        <v>0</v>
      </c>
      <c r="M940" s="14">
        <v>24600</v>
      </c>
      <c r="N940" s="14">
        <v>0</v>
      </c>
      <c r="T940" s="10" t="str">
        <f>IF(RepPF!$L$4=Lists!$E$2,Lists!$E$2,IF(RepPF!$L$4&lt;&gt;"",IF($C940=RepPF!$L$4,RepPF!$L$4,0),Lists!$E$2))</f>
        <v>Все объекты</v>
      </c>
    </row>
    <row r="941" spans="2:20" x14ac:dyDescent="0.25">
      <c r="B941" s="7">
        <v>45686</v>
      </c>
      <c r="C941" s="1" t="s">
        <v>199</v>
      </c>
      <c r="J941" s="1" t="s">
        <v>44</v>
      </c>
      <c r="K941" s="1" t="s">
        <v>65</v>
      </c>
      <c r="L941" s="1">
        <f>IF(OR(B941=0,B941=""),0,IF(COUNTIFS(Items!$E:$E,J941,Items!$F:$F,K941)+COUNTIFS(Items!$J:$J,J941,Items!$K:$K,K941)+COUNTIFS(Items!$O:$O,J941,Items!$P:$P,K941)=1,0,1))</f>
        <v>0</v>
      </c>
      <c r="M941" s="14">
        <v>7050</v>
      </c>
      <c r="N941" s="14">
        <v>0</v>
      </c>
      <c r="T941" s="10" t="str">
        <f>IF(RepPF!$L$4=Lists!$E$2,Lists!$E$2,IF(RepPF!$L$4&lt;&gt;"",IF($C941=RepPF!$L$4,RepPF!$L$4,0),Lists!$E$2))</f>
        <v>Все объекты</v>
      </c>
    </row>
    <row r="942" spans="2:20" x14ac:dyDescent="0.25">
      <c r="B942" s="7">
        <v>45667</v>
      </c>
      <c r="C942" s="1" t="s">
        <v>199</v>
      </c>
      <c r="J942" s="1" t="s">
        <v>44</v>
      </c>
      <c r="K942" s="1" t="s">
        <v>65</v>
      </c>
      <c r="L942" s="1">
        <f>IF(OR(B942=0,B942=""),0,IF(COUNTIFS(Items!$E:$E,J942,Items!$F:$F,K942)+COUNTIFS(Items!$J:$J,J942,Items!$K:$K,K942)+COUNTIFS(Items!$O:$O,J942,Items!$P:$P,K942)=1,0,1))</f>
        <v>0</v>
      </c>
      <c r="M942" s="14">
        <v>16073.999999999998</v>
      </c>
      <c r="N942" s="14">
        <v>0</v>
      </c>
      <c r="T942" s="10" t="str">
        <f>IF(RepPF!$L$4=Lists!$E$2,Lists!$E$2,IF(RepPF!$L$4&lt;&gt;"",IF($C942=RepPF!$L$4,RepPF!$L$4,0),Lists!$E$2))</f>
        <v>Все объекты</v>
      </c>
    </row>
    <row r="943" spans="2:20" x14ac:dyDescent="0.25">
      <c r="B943" s="7">
        <v>45523</v>
      </c>
      <c r="C943" s="1" t="s">
        <v>202</v>
      </c>
      <c r="J943" s="1" t="s">
        <v>44</v>
      </c>
      <c r="K943" s="1" t="s">
        <v>65</v>
      </c>
      <c r="L943" s="1">
        <f>IF(OR(B943=0,B943=""),0,IF(COUNTIFS(Items!$E:$E,J943,Items!$F:$F,K943)+COUNTIFS(Items!$J:$J,J943,Items!$K:$K,K943)+COUNTIFS(Items!$O:$O,J943,Items!$P:$P,K943)=1,0,1))</f>
        <v>0</v>
      </c>
      <c r="M943" s="14">
        <v>12102.3</v>
      </c>
      <c r="N943" s="14">
        <v>0</v>
      </c>
      <c r="T943" s="10" t="str">
        <f>IF(RepPF!$L$4=Lists!$E$2,Lists!$E$2,IF(RepPF!$L$4&lt;&gt;"",IF($C943=RepPF!$L$4,RepPF!$L$4,0),Lists!$E$2))</f>
        <v>Все объекты</v>
      </c>
    </row>
    <row r="944" spans="2:20" x14ac:dyDescent="0.25">
      <c r="B944" s="7">
        <v>45463</v>
      </c>
      <c r="C944" s="1" t="s">
        <v>203</v>
      </c>
      <c r="J944" s="1" t="s">
        <v>44</v>
      </c>
      <c r="K944" s="1" t="s">
        <v>99</v>
      </c>
      <c r="L944" s="1">
        <f>IF(OR(B944=0,B944=""),0,IF(COUNTIFS(Items!$E:$E,J944,Items!$F:$F,K944)+COUNTIFS(Items!$J:$J,J944,Items!$K:$K,K944)+COUNTIFS(Items!$O:$O,J944,Items!$P:$P,K944)=1,0,1))</f>
        <v>0</v>
      </c>
      <c r="M944" s="14">
        <v>33950</v>
      </c>
      <c r="N944" s="14">
        <v>0</v>
      </c>
      <c r="T944" s="10" t="str">
        <f>IF(RepPF!$L$4=Lists!$E$2,Lists!$E$2,IF(RepPF!$L$4&lt;&gt;"",IF($C944=RepPF!$L$4,RepPF!$L$4,0),Lists!$E$2))</f>
        <v>Все объекты</v>
      </c>
    </row>
    <row r="945" spans="2:20" x14ac:dyDescent="0.25">
      <c r="B945" s="7">
        <v>45463</v>
      </c>
      <c r="C945" s="1" t="s">
        <v>206</v>
      </c>
      <c r="J945" s="1" t="s">
        <v>44</v>
      </c>
      <c r="K945" s="1" t="s">
        <v>99</v>
      </c>
      <c r="L945" s="1">
        <f>IF(OR(B945=0,B945=""),0,IF(COUNTIFS(Items!$E:$E,J945,Items!$F:$F,K945)+COUNTIFS(Items!$J:$J,J945,Items!$K:$K,K945)+COUNTIFS(Items!$O:$O,J945,Items!$P:$P,K945)=1,0,1))</f>
        <v>0</v>
      </c>
      <c r="M945" s="14">
        <v>55350</v>
      </c>
      <c r="N945" s="14">
        <v>0</v>
      </c>
      <c r="T945" s="10" t="str">
        <f>IF(RepPF!$L$4=Lists!$E$2,Lists!$E$2,IF(RepPF!$L$4&lt;&gt;"",IF($C945=RepPF!$L$4,RepPF!$L$4,0),Lists!$E$2))</f>
        <v>Все объекты</v>
      </c>
    </row>
    <row r="946" spans="2:20" x14ac:dyDescent="0.25">
      <c r="B946" s="7">
        <v>45463</v>
      </c>
      <c r="C946" s="1" t="s">
        <v>208</v>
      </c>
      <c r="J946" s="1" t="s">
        <v>44</v>
      </c>
      <c r="K946" s="1" t="s">
        <v>99</v>
      </c>
      <c r="L946" s="1">
        <f>IF(OR(B946=0,B946=""),0,IF(COUNTIFS(Items!$E:$E,J946,Items!$F:$F,K946)+COUNTIFS(Items!$J:$J,J946,Items!$K:$K,K946)+COUNTIFS(Items!$O:$O,J946,Items!$P:$P,K946)=1,0,1))</f>
        <v>0</v>
      </c>
      <c r="M946" s="14">
        <v>49350</v>
      </c>
      <c r="N946" s="14">
        <v>0</v>
      </c>
      <c r="T946" s="10" t="str">
        <f>IF(RepPF!$L$4=Lists!$E$2,Lists!$E$2,IF(RepPF!$L$4&lt;&gt;"",IF($C946=RepPF!$L$4,RepPF!$L$4,0),Lists!$E$2))</f>
        <v>Все объекты</v>
      </c>
    </row>
    <row r="947" spans="2:20" x14ac:dyDescent="0.25">
      <c r="B947" s="7">
        <v>45463</v>
      </c>
      <c r="C947" s="1" t="s">
        <v>209</v>
      </c>
      <c r="J947" s="1" t="s">
        <v>44</v>
      </c>
      <c r="K947" s="1" t="s">
        <v>99</v>
      </c>
      <c r="L947" s="1">
        <f>IF(OR(B947=0,B947=""),0,IF(COUNTIFS(Items!$E:$E,J947,Items!$F:$F,K947)+COUNTIFS(Items!$J:$J,J947,Items!$K:$K,K947)+COUNTIFS(Items!$O:$O,J947,Items!$P:$P,K947)=1,0,1))</f>
        <v>0</v>
      </c>
      <c r="M947" s="14">
        <v>32900</v>
      </c>
      <c r="N947" s="14">
        <v>0</v>
      </c>
      <c r="T947" s="10" t="str">
        <f>IF(RepPF!$L$4=Lists!$E$2,Lists!$E$2,IF(RepPF!$L$4&lt;&gt;"",IF($C947=RepPF!$L$4,RepPF!$L$4,0),Lists!$E$2))</f>
        <v>Все объекты</v>
      </c>
    </row>
    <row r="948" spans="2:20" x14ac:dyDescent="0.25">
      <c r="B948" s="7">
        <v>45463</v>
      </c>
      <c r="C948" s="1" t="s">
        <v>210</v>
      </c>
      <c r="J948" s="1" t="s">
        <v>44</v>
      </c>
      <c r="K948" s="1" t="s">
        <v>99</v>
      </c>
      <c r="L948" s="1">
        <f>IF(OR(B948=0,B948=""),0,IF(COUNTIFS(Items!$E:$E,J948,Items!$F:$F,K948)+COUNTIFS(Items!$J:$J,J948,Items!$K:$K,K948)+COUNTIFS(Items!$O:$O,J948,Items!$P:$P,K948)=1,0,1))</f>
        <v>0</v>
      </c>
      <c r="M948" s="14">
        <v>41650</v>
      </c>
      <c r="N948" s="14">
        <v>0</v>
      </c>
      <c r="T948" s="10" t="str">
        <f>IF(RepPF!$L$4=Lists!$E$2,Lists!$E$2,IF(RepPF!$L$4&lt;&gt;"",IF($C948=RepPF!$L$4,RepPF!$L$4,0),Lists!$E$2))</f>
        <v>Все объекты</v>
      </c>
    </row>
    <row r="949" spans="2:20" x14ac:dyDescent="0.25">
      <c r="B949" s="7">
        <v>45463</v>
      </c>
      <c r="C949" s="1" t="s">
        <v>211</v>
      </c>
      <c r="J949" s="1" t="s">
        <v>44</v>
      </c>
      <c r="K949" s="1" t="s">
        <v>99</v>
      </c>
      <c r="L949" s="1">
        <f>IF(OR(B949=0,B949=""),0,IF(COUNTIFS(Items!$E:$E,J949,Items!$F:$F,K949)+COUNTIFS(Items!$J:$J,J949,Items!$K:$K,K949)+COUNTIFS(Items!$O:$O,J949,Items!$P:$P,K949)=1,0,1))</f>
        <v>0</v>
      </c>
      <c r="M949" s="14">
        <v>33950</v>
      </c>
      <c r="N949" s="14">
        <v>0</v>
      </c>
      <c r="T949" s="10" t="str">
        <f>IF(RepPF!$L$4=Lists!$E$2,Lists!$E$2,IF(RepPF!$L$4&lt;&gt;"",IF($C949=RepPF!$L$4,RepPF!$L$4,0),Lists!$E$2))</f>
        <v>Все объекты</v>
      </c>
    </row>
    <row r="950" spans="2:20" x14ac:dyDescent="0.25">
      <c r="B950" s="7">
        <v>45463</v>
      </c>
      <c r="C950" s="1" t="s">
        <v>212</v>
      </c>
      <c r="J950" s="1" t="s">
        <v>44</v>
      </c>
      <c r="K950" s="1" t="s">
        <v>99</v>
      </c>
      <c r="L950" s="1">
        <f>IF(OR(B950=0,B950=""),0,IF(COUNTIFS(Items!$E:$E,J950,Items!$F:$F,K950)+COUNTIFS(Items!$J:$J,J950,Items!$K:$K,K950)+COUNTIFS(Items!$O:$O,J950,Items!$P:$P,K950)=1,0,1))</f>
        <v>0</v>
      </c>
      <c r="M950" s="14">
        <v>43050</v>
      </c>
      <c r="N950" s="14">
        <v>0</v>
      </c>
      <c r="T950" s="10" t="str">
        <f>IF(RepPF!$L$4=Lists!$E$2,Lists!$E$2,IF(RepPF!$L$4&lt;&gt;"",IF($C950=RepPF!$L$4,RepPF!$L$4,0),Lists!$E$2))</f>
        <v>Все объекты</v>
      </c>
    </row>
    <row r="951" spans="2:20" x14ac:dyDescent="0.25">
      <c r="B951" s="7">
        <v>45463</v>
      </c>
      <c r="C951" s="1" t="s">
        <v>213</v>
      </c>
      <c r="J951" s="1" t="s">
        <v>44</v>
      </c>
      <c r="K951" s="1" t="s">
        <v>99</v>
      </c>
      <c r="L951" s="1">
        <f>IF(OR(B951=0,B951=""),0,IF(COUNTIFS(Items!$E:$E,J951,Items!$F:$F,K951)+COUNTIFS(Items!$J:$J,J951,Items!$K:$K,K951)+COUNTIFS(Items!$O:$O,J951,Items!$P:$P,K951)=1,0,1))</f>
        <v>0</v>
      </c>
      <c r="M951" s="14">
        <v>49350</v>
      </c>
      <c r="N951" s="14">
        <v>0</v>
      </c>
      <c r="T951" s="10" t="str">
        <f>IF(RepPF!$L$4=Lists!$E$2,Lists!$E$2,IF(RepPF!$L$4&lt;&gt;"",IF($C951=RepPF!$L$4,RepPF!$L$4,0),Lists!$E$2))</f>
        <v>Все объекты</v>
      </c>
    </row>
    <row r="952" spans="2:20" x14ac:dyDescent="0.25">
      <c r="B952" s="7">
        <v>45463</v>
      </c>
      <c r="C952" s="1" t="s">
        <v>214</v>
      </c>
      <c r="J952" s="1" t="s">
        <v>44</v>
      </c>
      <c r="K952" s="1" t="s">
        <v>99</v>
      </c>
      <c r="L952" s="1">
        <f>IF(OR(B952=0,B952=""),0,IF(COUNTIFS(Items!$E:$E,J952,Items!$F:$F,K952)+COUNTIFS(Items!$J:$J,J952,Items!$K:$K,K952)+COUNTIFS(Items!$O:$O,J952,Items!$P:$P,K952)=1,0,1))</f>
        <v>0</v>
      </c>
      <c r="M952" s="14">
        <v>32900</v>
      </c>
      <c r="N952" s="14">
        <v>0</v>
      </c>
      <c r="T952" s="10" t="str">
        <f>IF(RepPF!$L$4=Lists!$E$2,Lists!$E$2,IF(RepPF!$L$4&lt;&gt;"",IF($C952=RepPF!$L$4,RepPF!$L$4,0),Lists!$E$2))</f>
        <v>Все объекты</v>
      </c>
    </row>
    <row r="953" spans="2:20" x14ac:dyDescent="0.25">
      <c r="B953" s="7">
        <v>45463</v>
      </c>
      <c r="C953" s="1" t="s">
        <v>215</v>
      </c>
      <c r="J953" s="1" t="s">
        <v>44</v>
      </c>
      <c r="K953" s="1" t="s">
        <v>99</v>
      </c>
      <c r="L953" s="1">
        <f>IF(OR(B953=0,B953=""),0,IF(COUNTIFS(Items!$E:$E,J953,Items!$F:$F,K953)+COUNTIFS(Items!$J:$J,J953,Items!$K:$K,K953)+COUNTIFS(Items!$O:$O,J953,Items!$P:$P,K953)=1,0,1))</f>
        <v>0</v>
      </c>
      <c r="M953" s="14">
        <v>41650</v>
      </c>
      <c r="N953" s="14">
        <v>0</v>
      </c>
      <c r="T953" s="10" t="str">
        <f>IF(RepPF!$L$4=Lists!$E$2,Lists!$E$2,IF(RepPF!$L$4&lt;&gt;"",IF($C953=RepPF!$L$4,RepPF!$L$4,0),Lists!$E$2))</f>
        <v>Все объекты</v>
      </c>
    </row>
    <row r="954" spans="2:20" x14ac:dyDescent="0.25">
      <c r="B954" s="7">
        <v>45463</v>
      </c>
      <c r="C954" s="1" t="s">
        <v>216</v>
      </c>
      <c r="J954" s="1" t="s">
        <v>44</v>
      </c>
      <c r="K954" s="1" t="s">
        <v>99</v>
      </c>
      <c r="L954" s="1">
        <f>IF(OR(B954=0,B954=""),0,IF(COUNTIFS(Items!$E:$E,J954,Items!$F:$F,K954)+COUNTIFS(Items!$J:$J,J954,Items!$K:$K,K954)+COUNTIFS(Items!$O:$O,J954,Items!$P:$P,K954)=1,0,1))</f>
        <v>0</v>
      </c>
      <c r="M954" s="14">
        <v>33950</v>
      </c>
      <c r="N954" s="14">
        <v>0</v>
      </c>
      <c r="T954" s="10" t="str">
        <f>IF(RepPF!$L$4=Lists!$E$2,Lists!$E$2,IF(RepPF!$L$4&lt;&gt;"",IF($C954=RepPF!$L$4,RepPF!$L$4,0),Lists!$E$2))</f>
        <v>Все объекты</v>
      </c>
    </row>
    <row r="955" spans="2:20" x14ac:dyDescent="0.25">
      <c r="B955" s="7">
        <v>45463</v>
      </c>
      <c r="C955" s="1" t="s">
        <v>217</v>
      </c>
      <c r="J955" s="1" t="s">
        <v>44</v>
      </c>
      <c r="K955" s="1" t="s">
        <v>99</v>
      </c>
      <c r="L955" s="1">
        <f>IF(OR(B955=0,B955=""),0,IF(COUNTIFS(Items!$E:$E,J955,Items!$F:$F,K955)+COUNTIFS(Items!$J:$J,J955,Items!$K:$K,K955)+COUNTIFS(Items!$O:$O,J955,Items!$P:$P,K955)=1,0,1))</f>
        <v>0</v>
      </c>
      <c r="M955" s="14">
        <v>43050</v>
      </c>
      <c r="N955" s="14">
        <v>0</v>
      </c>
      <c r="T955" s="10" t="str">
        <f>IF(RepPF!$L$4=Lists!$E$2,Lists!$E$2,IF(RepPF!$L$4&lt;&gt;"",IF($C955=RepPF!$L$4,RepPF!$L$4,0),Lists!$E$2))</f>
        <v>Все объекты</v>
      </c>
    </row>
    <row r="956" spans="2:20" x14ac:dyDescent="0.25">
      <c r="B956" s="7">
        <v>45463</v>
      </c>
      <c r="C956" s="1" t="s">
        <v>199</v>
      </c>
      <c r="J956" s="1" t="s">
        <v>44</v>
      </c>
      <c r="K956" s="1" t="s">
        <v>99</v>
      </c>
      <c r="L956" s="1">
        <f>IF(OR(B956=0,B956=""),0,IF(COUNTIFS(Items!$E:$E,J956,Items!$F:$F,K956)+COUNTIFS(Items!$J:$J,J956,Items!$K:$K,K956)+COUNTIFS(Items!$O:$O,J956,Items!$P:$P,K956)=1,0,1))</f>
        <v>0</v>
      </c>
      <c r="M956" s="14">
        <v>49350</v>
      </c>
      <c r="N956" s="14">
        <v>0</v>
      </c>
      <c r="T956" s="10" t="str">
        <f>IF(RepPF!$L$4=Lists!$E$2,Lists!$E$2,IF(RepPF!$L$4&lt;&gt;"",IF($C956=RepPF!$L$4,RepPF!$L$4,0),Lists!$E$2))</f>
        <v>Все объекты</v>
      </c>
    </row>
    <row r="957" spans="2:20" x14ac:dyDescent="0.25">
      <c r="B957" s="7">
        <v>45310</v>
      </c>
      <c r="C957" s="1" t="s">
        <v>199</v>
      </c>
      <c r="J957" s="1" t="s">
        <v>115</v>
      </c>
      <c r="K957" s="1" t="s">
        <v>118</v>
      </c>
      <c r="L957" s="1">
        <f>IF(OR(B957=0,B957=""),0,IF(COUNTIFS(Items!$E:$E,J957,Items!$F:$F,K957)+COUNTIFS(Items!$J:$J,J957,Items!$K:$K,K957)+COUNTIFS(Items!$O:$O,J957,Items!$P:$P,K957)=1,0,1))</f>
        <v>0</v>
      </c>
      <c r="M957" s="14">
        <v>0</v>
      </c>
      <c r="N957" s="14">
        <v>69598.539999999994</v>
      </c>
      <c r="T957" s="10" t="str">
        <f>IF(RepPF!$L$4=Lists!$E$2,Lists!$E$2,IF(RepPF!$L$4&lt;&gt;"",IF($C957=RepPF!$L$4,RepPF!$L$4,0),Lists!$E$2))</f>
        <v>Все объекты</v>
      </c>
    </row>
    <row r="958" spans="2:20" x14ac:dyDescent="0.25">
      <c r="B958" s="7">
        <v>45310</v>
      </c>
      <c r="C958" s="1" t="s">
        <v>199</v>
      </c>
      <c r="J958" s="1" t="s">
        <v>115</v>
      </c>
      <c r="K958" s="1" t="s">
        <v>117</v>
      </c>
      <c r="L958" s="1">
        <f>IF(OR(B958=0,B958=""),0,IF(COUNTIFS(Items!$E:$E,J958,Items!$F:$F,K958)+COUNTIFS(Items!$J:$J,J958,Items!$K:$K,K958)+COUNTIFS(Items!$O:$O,J958,Items!$P:$P,K958)=1,0,1))</f>
        <v>0</v>
      </c>
      <c r="M958" s="14">
        <v>0</v>
      </c>
      <c r="N958" s="14">
        <v>101150</v>
      </c>
      <c r="T958" s="10" t="str">
        <f>IF(RepPF!$L$4=Lists!$E$2,Lists!$E$2,IF(RepPF!$L$4&lt;&gt;"",IF($C958=RepPF!$L$4,RepPF!$L$4,0),Lists!$E$2))</f>
        <v>Все объекты</v>
      </c>
    </row>
    <row r="959" spans="2:20" x14ac:dyDescent="0.25">
      <c r="B959" s="7">
        <v>45340</v>
      </c>
      <c r="C959" s="1" t="s">
        <v>199</v>
      </c>
      <c r="J959" s="1" t="s">
        <v>115</v>
      </c>
      <c r="K959" s="1" t="s">
        <v>118</v>
      </c>
      <c r="L959" s="1">
        <f>IF(OR(B959=0,B959=""),0,IF(COUNTIFS(Items!$E:$E,J959,Items!$F:$F,K959)+COUNTIFS(Items!$J:$J,J959,Items!$K:$K,K959)+COUNTIFS(Items!$O:$O,J959,Items!$P:$P,K959)=1,0,1))</f>
        <v>0</v>
      </c>
      <c r="M959" s="14">
        <v>0</v>
      </c>
      <c r="N959" s="14">
        <v>93958.080000000002</v>
      </c>
      <c r="T959" s="10" t="str">
        <f>IF(RepPF!$L$4=Lists!$E$2,Lists!$E$2,IF(RepPF!$L$4&lt;&gt;"",IF($C959=RepPF!$L$4,RepPF!$L$4,0),Lists!$E$2))</f>
        <v>Все объекты</v>
      </c>
    </row>
    <row r="960" spans="2:20" x14ac:dyDescent="0.25">
      <c r="B960" s="7">
        <v>45341</v>
      </c>
      <c r="C960" s="1" t="s">
        <v>199</v>
      </c>
      <c r="J960" s="1" t="s">
        <v>115</v>
      </c>
      <c r="K960" s="1" t="s">
        <v>117</v>
      </c>
      <c r="L960" s="1">
        <f>IF(OR(B960=0,B960=""),0,IF(COUNTIFS(Items!$E:$E,J960,Items!$F:$F,K960)+COUNTIFS(Items!$J:$J,J960,Items!$K:$K,K960)+COUNTIFS(Items!$O:$O,J960,Items!$P:$P,K960)=1,0,1))</f>
        <v>0</v>
      </c>
      <c r="M960" s="14">
        <v>0</v>
      </c>
      <c r="N960" s="14">
        <v>148053.87</v>
      </c>
      <c r="T960" s="10" t="str">
        <f>IF(RepPF!$L$4=Lists!$E$2,Lists!$E$2,IF(RepPF!$L$4&lt;&gt;"",IF($C960=RepPF!$L$4,RepPF!$L$4,0),Lists!$E$2))</f>
        <v>Все объекты</v>
      </c>
    </row>
    <row r="961" spans="2:20" x14ac:dyDescent="0.25">
      <c r="B961" s="7">
        <v>45371</v>
      </c>
      <c r="C961" s="1" t="s">
        <v>199</v>
      </c>
      <c r="J961" s="1" t="s">
        <v>115</v>
      </c>
      <c r="K961" s="1" t="s">
        <v>118</v>
      </c>
      <c r="L961" s="1">
        <f>IF(OR(B961=0,B961=""),0,IF(COUNTIFS(Items!$E:$E,J961,Items!$F:$F,K961)+COUNTIFS(Items!$J:$J,J961,Items!$K:$K,K961)+COUNTIFS(Items!$O:$O,J961,Items!$P:$P,K961)=1,0,1))</f>
        <v>0</v>
      </c>
      <c r="M961" s="14">
        <v>0</v>
      </c>
      <c r="N961" s="14">
        <v>129342.12</v>
      </c>
      <c r="T961" s="10" t="str">
        <f>IF(RepPF!$L$4=Lists!$E$2,Lists!$E$2,IF(RepPF!$L$4&lt;&gt;"",IF($C961=RepPF!$L$4,RepPF!$L$4,0),Lists!$E$2))</f>
        <v>Все объекты</v>
      </c>
    </row>
    <row r="962" spans="2:20" x14ac:dyDescent="0.25">
      <c r="B962" s="7">
        <v>45371</v>
      </c>
      <c r="C962" s="1" t="s">
        <v>199</v>
      </c>
      <c r="J962" s="1" t="s">
        <v>115</v>
      </c>
      <c r="K962" s="1" t="s">
        <v>117</v>
      </c>
      <c r="L962" s="1">
        <f>IF(OR(B962=0,B962=""),0,IF(COUNTIFS(Items!$E:$E,J962,Items!$F:$F,K962)+COUNTIFS(Items!$J:$J,J962,Items!$K:$K,K962)+COUNTIFS(Items!$O:$O,J962,Items!$P:$P,K962)=1,0,1))</f>
        <v>0</v>
      </c>
      <c r="M962" s="14">
        <v>0</v>
      </c>
      <c r="N962" s="14">
        <v>51421.759999999995</v>
      </c>
      <c r="T962" s="10" t="str">
        <f>IF(RepPF!$L$4=Lists!$E$2,Lists!$E$2,IF(RepPF!$L$4&lt;&gt;"",IF($C962=RepPF!$L$4,RepPF!$L$4,0),Lists!$E$2))</f>
        <v>Все объекты</v>
      </c>
    </row>
    <row r="963" spans="2:20" x14ac:dyDescent="0.25">
      <c r="B963" s="7">
        <v>45400</v>
      </c>
      <c r="C963" s="1" t="s">
        <v>199</v>
      </c>
      <c r="J963" s="1" t="s">
        <v>115</v>
      </c>
      <c r="K963" s="1" t="s">
        <v>118</v>
      </c>
      <c r="L963" s="1">
        <f>IF(OR(B963=0,B963=""),0,IF(COUNTIFS(Items!$E:$E,J963,Items!$F:$F,K963)+COUNTIFS(Items!$J:$J,J963,Items!$K:$K,K963)+COUNTIFS(Items!$O:$O,J963,Items!$P:$P,K963)=1,0,1))</f>
        <v>0</v>
      </c>
      <c r="M963" s="14">
        <v>0</v>
      </c>
      <c r="N963" s="14">
        <v>122434.34</v>
      </c>
      <c r="T963" s="10" t="str">
        <f>IF(RepPF!$L$4=Lists!$E$2,Lists!$E$2,IF(RepPF!$L$4&lt;&gt;"",IF($C963=RepPF!$L$4,RepPF!$L$4,0),Lists!$E$2))</f>
        <v>Все объекты</v>
      </c>
    </row>
    <row r="964" spans="2:20" x14ac:dyDescent="0.25">
      <c r="B964" s="7">
        <v>45400</v>
      </c>
      <c r="C964" s="1" t="s">
        <v>199</v>
      </c>
      <c r="J964" s="1" t="s">
        <v>115</v>
      </c>
      <c r="K964" s="1" t="s">
        <v>117</v>
      </c>
      <c r="L964" s="1">
        <f>IF(OR(B964=0,B964=""),0,IF(COUNTIFS(Items!$E:$E,J964,Items!$F:$F,K964)+COUNTIFS(Items!$J:$J,J964,Items!$K:$K,K964)+COUNTIFS(Items!$O:$O,J964,Items!$P:$P,K964)=1,0,1))</f>
        <v>0</v>
      </c>
      <c r="M964" s="14">
        <v>0</v>
      </c>
      <c r="N964" s="14">
        <v>105299.31999999999</v>
      </c>
      <c r="T964" s="10" t="str">
        <f>IF(RepPF!$L$4=Lists!$E$2,Lists!$E$2,IF(RepPF!$L$4&lt;&gt;"",IF($C964=RepPF!$L$4,RepPF!$L$4,0),Lists!$E$2))</f>
        <v>Все объекты</v>
      </c>
    </row>
    <row r="965" spans="2:20" x14ac:dyDescent="0.25">
      <c r="B965" s="7">
        <v>45430</v>
      </c>
      <c r="C965" s="1" t="s">
        <v>199</v>
      </c>
      <c r="J965" s="1" t="s">
        <v>115</v>
      </c>
      <c r="K965" s="1" t="s">
        <v>118</v>
      </c>
      <c r="L965" s="1">
        <f>IF(OR(B965=0,B965=""),0,IF(COUNTIFS(Items!$E:$E,J965,Items!$F:$F,K965)+COUNTIFS(Items!$J:$J,J965,Items!$K:$K,K965)+COUNTIFS(Items!$O:$O,J965,Items!$P:$P,K965)=1,0,1))</f>
        <v>0</v>
      </c>
      <c r="M965" s="14">
        <v>0</v>
      </c>
      <c r="N965" s="14">
        <v>123036.9</v>
      </c>
      <c r="T965" s="10" t="str">
        <f>IF(RepPF!$L$4=Lists!$E$2,Lists!$E$2,IF(RepPF!$L$4&lt;&gt;"",IF($C965=RepPF!$L$4,RepPF!$L$4,0),Lists!$E$2))</f>
        <v>Все объекты</v>
      </c>
    </row>
    <row r="966" spans="2:20" x14ac:dyDescent="0.25">
      <c r="B966" s="7">
        <v>45430</v>
      </c>
      <c r="C966" s="1" t="s">
        <v>199</v>
      </c>
      <c r="J966" s="1" t="s">
        <v>115</v>
      </c>
      <c r="K966" s="1" t="s">
        <v>117</v>
      </c>
      <c r="L966" s="1">
        <f>IF(OR(B966=0,B966=""),0,IF(COUNTIFS(Items!$E:$E,J966,Items!$F:$F,K966)+COUNTIFS(Items!$J:$J,J966,Items!$K:$K,K966)+COUNTIFS(Items!$O:$O,J966,Items!$P:$P,K966)=1,0,1))</f>
        <v>0</v>
      </c>
      <c r="M966" s="14">
        <v>0</v>
      </c>
      <c r="N966" s="14">
        <v>125671.89</v>
      </c>
      <c r="T966" s="10" t="str">
        <f>IF(RepPF!$L$4=Lists!$E$2,Lists!$E$2,IF(RepPF!$L$4&lt;&gt;"",IF($C966=RepPF!$L$4,RepPF!$L$4,0),Lists!$E$2))</f>
        <v>Все объекты</v>
      </c>
    </row>
    <row r="967" spans="2:20" x14ac:dyDescent="0.25">
      <c r="B967" s="7">
        <v>45463</v>
      </c>
      <c r="C967" s="1" t="s">
        <v>199</v>
      </c>
      <c r="J967" s="1" t="s">
        <v>115</v>
      </c>
      <c r="K967" s="1" t="s">
        <v>118</v>
      </c>
      <c r="L967" s="1">
        <f>IF(OR(B967=0,B967=""),0,IF(COUNTIFS(Items!$E:$E,J967,Items!$F:$F,K967)+COUNTIFS(Items!$J:$J,J967,Items!$K:$K,K967)+COUNTIFS(Items!$O:$O,J967,Items!$P:$P,K967)=1,0,1))</f>
        <v>0</v>
      </c>
      <c r="M967" s="14">
        <v>0</v>
      </c>
      <c r="N967" s="14">
        <v>84804.92</v>
      </c>
      <c r="T967" s="10" t="str">
        <f>IF(RepPF!$L$4=Lists!$E$2,Lists!$E$2,IF(RepPF!$L$4&lt;&gt;"",IF($C967=RepPF!$L$4,RepPF!$L$4,0),Lists!$E$2))</f>
        <v>Все объекты</v>
      </c>
    </row>
    <row r="968" spans="2:20" x14ac:dyDescent="0.25">
      <c r="B968" s="7">
        <v>45463</v>
      </c>
      <c r="C968" s="1" t="s">
        <v>199</v>
      </c>
      <c r="J968" s="1" t="s">
        <v>115</v>
      </c>
      <c r="K968" s="1" t="s">
        <v>117</v>
      </c>
      <c r="L968" s="1">
        <f>IF(OR(B968=0,B968=""),0,IF(COUNTIFS(Items!$E:$E,J968,Items!$F:$F,K968)+COUNTIFS(Items!$J:$J,J968,Items!$K:$K,K968)+COUNTIFS(Items!$O:$O,J968,Items!$P:$P,K968)=1,0,1))</f>
        <v>0</v>
      </c>
      <c r="M968" s="14">
        <v>0</v>
      </c>
      <c r="N968" s="14">
        <v>99622.04</v>
      </c>
      <c r="T968" s="10" t="str">
        <f>IF(RepPF!$L$4=Lists!$E$2,Lists!$E$2,IF(RepPF!$L$4&lt;&gt;"",IF($C968=RepPF!$L$4,RepPF!$L$4,0),Lists!$E$2))</f>
        <v>Все объекты</v>
      </c>
    </row>
    <row r="969" spans="2:20" x14ac:dyDescent="0.25">
      <c r="B969" s="7">
        <v>45492</v>
      </c>
      <c r="C969" s="1" t="s">
        <v>194</v>
      </c>
      <c r="J969" s="1" t="s">
        <v>115</v>
      </c>
      <c r="K969" s="1" t="s">
        <v>118</v>
      </c>
      <c r="L969" s="1">
        <f>IF(OR(B969=0,B969=""),0,IF(COUNTIFS(Items!$E:$E,J969,Items!$F:$F,K969)+COUNTIFS(Items!$J:$J,J969,Items!$K:$K,K969)+COUNTIFS(Items!$O:$O,J969,Items!$P:$P,K969)=1,0,1))</f>
        <v>0</v>
      </c>
      <c r="M969" s="14">
        <v>0</v>
      </c>
      <c r="N969" s="14">
        <v>86621</v>
      </c>
      <c r="T969" s="10" t="str">
        <f>IF(RepPF!$L$4=Lists!$E$2,Lists!$E$2,IF(RepPF!$L$4&lt;&gt;"",IF($C969=RepPF!$L$4,RepPF!$L$4,0),Lists!$E$2))</f>
        <v>Все объекты</v>
      </c>
    </row>
    <row r="970" spans="2:20" x14ac:dyDescent="0.25">
      <c r="B970" s="7">
        <v>45492</v>
      </c>
      <c r="C970" s="1" t="s">
        <v>194</v>
      </c>
      <c r="J970" s="1" t="s">
        <v>115</v>
      </c>
      <c r="K970" s="1" t="s">
        <v>117</v>
      </c>
      <c r="L970" s="1">
        <f>IF(OR(B970=0,B970=""),0,IF(COUNTIFS(Items!$E:$E,J970,Items!$F:$F,K970)+COUNTIFS(Items!$J:$J,J970,Items!$K:$K,K970)+COUNTIFS(Items!$O:$O,J970,Items!$P:$P,K970)=1,0,1))</f>
        <v>0</v>
      </c>
      <c r="M970" s="14">
        <v>0</v>
      </c>
      <c r="N970" s="14">
        <v>104291.7</v>
      </c>
      <c r="T970" s="10" t="str">
        <f>IF(RepPF!$L$4=Lists!$E$2,Lists!$E$2,IF(RepPF!$L$4&lt;&gt;"",IF($C970=RepPF!$L$4,RepPF!$L$4,0),Lists!$E$2))</f>
        <v>Все объекты</v>
      </c>
    </row>
    <row r="971" spans="2:20" x14ac:dyDescent="0.25">
      <c r="B971" s="7">
        <v>45524</v>
      </c>
      <c r="C971" s="1" t="s">
        <v>194</v>
      </c>
      <c r="J971" s="1" t="s">
        <v>115</v>
      </c>
      <c r="K971" s="1" t="s">
        <v>118</v>
      </c>
      <c r="L971" s="1">
        <f>IF(OR(B971=0,B971=""),0,IF(COUNTIFS(Items!$E:$E,J971,Items!$F:$F,K971)+COUNTIFS(Items!$J:$J,J971,Items!$K:$K,K971)+COUNTIFS(Items!$O:$O,J971,Items!$P:$P,K971)=1,0,1))</f>
        <v>0</v>
      </c>
      <c r="M971" s="14">
        <v>0</v>
      </c>
      <c r="N971" s="14">
        <v>141000</v>
      </c>
      <c r="T971" s="10" t="str">
        <f>IF(RepPF!$L$4=Lists!$E$2,Lists!$E$2,IF(RepPF!$L$4&lt;&gt;"",IF($C971=RepPF!$L$4,RepPF!$L$4,0),Lists!$E$2))</f>
        <v>Все объекты</v>
      </c>
    </row>
    <row r="972" spans="2:20" x14ac:dyDescent="0.25">
      <c r="B972" s="7">
        <v>45524</v>
      </c>
      <c r="C972" s="1" t="s">
        <v>194</v>
      </c>
      <c r="J972" s="1" t="s">
        <v>115</v>
      </c>
      <c r="K972" s="1" t="s">
        <v>117</v>
      </c>
      <c r="L972" s="1">
        <f>IF(OR(B972=0,B972=""),0,IF(COUNTIFS(Items!$E:$E,J972,Items!$F:$F,K972)+COUNTIFS(Items!$J:$J,J972,Items!$K:$K,K972)+COUNTIFS(Items!$O:$O,J972,Items!$P:$P,K972)=1,0,1))</f>
        <v>0</v>
      </c>
      <c r="M972" s="14">
        <v>0</v>
      </c>
      <c r="N972" s="14">
        <v>94000</v>
      </c>
      <c r="T972" s="10" t="str">
        <f>IF(RepPF!$L$4=Lists!$E$2,Lists!$E$2,IF(RepPF!$L$4&lt;&gt;"",IF($C972=RepPF!$L$4,RepPF!$L$4,0),Lists!$E$2))</f>
        <v>Все объекты</v>
      </c>
    </row>
    <row r="973" spans="2:20" x14ac:dyDescent="0.25">
      <c r="B973" s="7">
        <v>45552</v>
      </c>
      <c r="C973" s="1" t="s">
        <v>194</v>
      </c>
      <c r="J973" s="1" t="s">
        <v>115</v>
      </c>
      <c r="K973" s="1" t="s">
        <v>118</v>
      </c>
      <c r="L973" s="1">
        <f>IF(OR(B973=0,B973=""),0,IF(COUNTIFS(Items!$E:$E,J973,Items!$F:$F,K973)+COUNTIFS(Items!$J:$J,J973,Items!$K:$K,K973)+COUNTIFS(Items!$O:$O,J973,Items!$P:$P,K973)=1,0,1))</f>
        <v>0</v>
      </c>
      <c r="M973" s="14">
        <v>0</v>
      </c>
      <c r="N973" s="14">
        <v>178500</v>
      </c>
      <c r="T973" s="10" t="str">
        <f>IF(RepPF!$L$4=Lists!$E$2,Lists!$E$2,IF(RepPF!$L$4&lt;&gt;"",IF($C973=RepPF!$L$4,RepPF!$L$4,0),Lists!$E$2))</f>
        <v>Все объекты</v>
      </c>
    </row>
    <row r="974" spans="2:20" x14ac:dyDescent="0.25">
      <c r="B974" s="7">
        <v>45552</v>
      </c>
      <c r="C974" s="1" t="s">
        <v>194</v>
      </c>
      <c r="J974" s="1" t="s">
        <v>115</v>
      </c>
      <c r="K974" s="1" t="s">
        <v>117</v>
      </c>
      <c r="L974" s="1">
        <f>IF(OR(B974=0,B974=""),0,IF(COUNTIFS(Items!$E:$E,J974,Items!$F:$F,K974)+COUNTIFS(Items!$J:$J,J974,Items!$K:$K,K974)+COUNTIFS(Items!$O:$O,J974,Items!$P:$P,K974)=1,0,1))</f>
        <v>0</v>
      </c>
      <c r="M974" s="14">
        <v>0</v>
      </c>
      <c r="N974" s="14">
        <v>145500</v>
      </c>
      <c r="T974" s="10" t="str">
        <f>IF(RepPF!$L$4=Lists!$E$2,Lists!$E$2,IF(RepPF!$L$4&lt;&gt;"",IF($C974=RepPF!$L$4,RepPF!$L$4,0),Lists!$E$2))</f>
        <v>Все объекты</v>
      </c>
    </row>
    <row r="975" spans="2:20" x14ac:dyDescent="0.25">
      <c r="B975" s="7">
        <v>45582</v>
      </c>
      <c r="C975" s="1" t="s">
        <v>194</v>
      </c>
      <c r="J975" s="1" t="s">
        <v>115</v>
      </c>
      <c r="K975" s="1" t="s">
        <v>118</v>
      </c>
      <c r="L975" s="1">
        <f>IF(OR(B975=0,B975=""),0,IF(COUNTIFS(Items!$E:$E,J975,Items!$F:$F,K975)+COUNTIFS(Items!$J:$J,J975,Items!$K:$K,K975)+COUNTIFS(Items!$O:$O,J975,Items!$P:$P,K975)=1,0,1))</f>
        <v>0</v>
      </c>
      <c r="M975" s="14">
        <v>0</v>
      </c>
      <c r="N975" s="14">
        <v>184500</v>
      </c>
      <c r="T975" s="10" t="str">
        <f>IF(RepPF!$L$4=Lists!$E$2,Lists!$E$2,IF(RepPF!$L$4&lt;&gt;"",IF($C975=RepPF!$L$4,RepPF!$L$4,0),Lists!$E$2))</f>
        <v>Все объекты</v>
      </c>
    </row>
    <row r="976" spans="2:20" x14ac:dyDescent="0.25">
      <c r="B976" s="7">
        <v>45582</v>
      </c>
      <c r="C976" s="1" t="s">
        <v>194</v>
      </c>
      <c r="J976" s="1" t="s">
        <v>115</v>
      </c>
      <c r="K976" s="1" t="s">
        <v>117</v>
      </c>
      <c r="L976" s="1">
        <f>IF(OR(B976=0,B976=""),0,IF(COUNTIFS(Items!$E:$E,J976,Items!$F:$F,K976)+COUNTIFS(Items!$J:$J,J976,Items!$K:$K,K976)+COUNTIFS(Items!$O:$O,J976,Items!$P:$P,K976)=1,0,1))</f>
        <v>0</v>
      </c>
      <c r="M976" s="14">
        <v>0</v>
      </c>
      <c r="N976" s="14">
        <v>211500</v>
      </c>
      <c r="T976" s="10" t="str">
        <f>IF(RepPF!$L$4=Lists!$E$2,Lists!$E$2,IF(RepPF!$L$4&lt;&gt;"",IF($C976=RepPF!$L$4,RepPF!$L$4,0),Lists!$E$2))</f>
        <v>Все объекты</v>
      </c>
    </row>
    <row r="977" spans="2:20" x14ac:dyDescent="0.25">
      <c r="B977" s="7">
        <v>45613</v>
      </c>
      <c r="C977" s="1" t="s">
        <v>194</v>
      </c>
      <c r="J977" s="1" t="s">
        <v>115</v>
      </c>
      <c r="K977" s="1" t="s">
        <v>118</v>
      </c>
      <c r="L977" s="1">
        <f>IF(OR(B977=0,B977=""),0,IF(COUNTIFS(Items!$E:$E,J977,Items!$F:$F,K977)+COUNTIFS(Items!$J:$J,J977,Items!$K:$K,K977)+COUNTIFS(Items!$O:$O,J977,Items!$P:$P,K977)=1,0,1))</f>
        <v>0</v>
      </c>
      <c r="M977" s="14">
        <v>0</v>
      </c>
      <c r="N977" s="14">
        <v>141000</v>
      </c>
      <c r="T977" s="10" t="str">
        <f>IF(RepPF!$L$4=Lists!$E$2,Lists!$E$2,IF(RepPF!$L$4&lt;&gt;"",IF($C977=RepPF!$L$4,RepPF!$L$4,0),Lists!$E$2))</f>
        <v>Все объекты</v>
      </c>
    </row>
    <row r="978" spans="2:20" x14ac:dyDescent="0.25">
      <c r="B978" s="7">
        <v>45613</v>
      </c>
      <c r="C978" s="1" t="s">
        <v>194</v>
      </c>
      <c r="J978" s="1" t="s">
        <v>115</v>
      </c>
      <c r="K978" s="1" t="s">
        <v>117</v>
      </c>
      <c r="L978" s="1">
        <f>IF(OR(B978=0,B978=""),0,IF(COUNTIFS(Items!$E:$E,J978,Items!$F:$F,K978)+COUNTIFS(Items!$J:$J,J978,Items!$K:$K,K978)+COUNTIFS(Items!$O:$O,J978,Items!$P:$P,K978)=1,0,1))</f>
        <v>0</v>
      </c>
      <c r="M978" s="14">
        <v>0</v>
      </c>
      <c r="N978" s="14">
        <v>178500</v>
      </c>
      <c r="T978" s="10" t="str">
        <f>IF(RepPF!$L$4=Lists!$E$2,Lists!$E$2,IF(RepPF!$L$4&lt;&gt;"",IF($C978=RepPF!$L$4,RepPF!$L$4,0),Lists!$E$2))</f>
        <v>Все объекты</v>
      </c>
    </row>
    <row r="979" spans="2:20" x14ac:dyDescent="0.25">
      <c r="B979" s="7">
        <v>45643</v>
      </c>
      <c r="C979" s="1" t="s">
        <v>194</v>
      </c>
      <c r="J979" s="1" t="s">
        <v>115</v>
      </c>
      <c r="K979" s="1" t="s">
        <v>117</v>
      </c>
      <c r="L979" s="1">
        <f>IF(OR(B979=0,B979=""),0,IF(COUNTIFS(Items!$E:$E,J979,Items!$F:$F,K979)+COUNTIFS(Items!$J:$J,J979,Items!$K:$K,K979)+COUNTIFS(Items!$O:$O,J979,Items!$P:$P,K979)=1,0,1))</f>
        <v>0</v>
      </c>
      <c r="M979" s="14">
        <v>0</v>
      </c>
      <c r="N979" s="14">
        <v>183184.5</v>
      </c>
      <c r="T979" s="10" t="str">
        <f>IF(RepPF!$L$4=Lists!$E$2,Lists!$E$2,IF(RepPF!$L$4&lt;&gt;"",IF($C979=RepPF!$L$4,RepPF!$L$4,0),Lists!$E$2))</f>
        <v>Все объекты</v>
      </c>
    </row>
    <row r="980" spans="2:20" x14ac:dyDescent="0.25">
      <c r="B980" s="7">
        <v>45643</v>
      </c>
      <c r="C980" s="1" t="s">
        <v>194</v>
      </c>
      <c r="J980" s="1" t="s">
        <v>115</v>
      </c>
      <c r="K980" s="1" t="s">
        <v>118</v>
      </c>
      <c r="L980" s="1">
        <f>IF(OR(B980=0,B980=""),0,IF(COUNTIFS(Items!$E:$E,J980,Items!$F:$F,K980)+COUNTIFS(Items!$J:$J,J980,Items!$K:$K,K980)+COUNTIFS(Items!$O:$O,J980,Items!$P:$P,K980)=1,0,1))</f>
        <v>0</v>
      </c>
      <c r="M980" s="14">
        <v>0</v>
      </c>
      <c r="N980" s="14">
        <v>232285.5</v>
      </c>
      <c r="T980" s="10" t="str">
        <f>IF(RepPF!$L$4=Lists!$E$2,Lists!$E$2,IF(RepPF!$L$4&lt;&gt;"",IF($C980=RepPF!$L$4,RepPF!$L$4,0),Lists!$E$2))</f>
        <v>Все объекты</v>
      </c>
    </row>
    <row r="981" spans="2:20" x14ac:dyDescent="0.25">
      <c r="B981" s="7">
        <v>45674</v>
      </c>
      <c r="C981" s="1" t="s">
        <v>194</v>
      </c>
      <c r="J981" s="1" t="s">
        <v>115</v>
      </c>
      <c r="K981" s="1" t="s">
        <v>117</v>
      </c>
      <c r="L981" s="1">
        <f>IF(OR(B981=0,B981=""),0,IF(COUNTIFS(Items!$E:$E,J981,Items!$F:$F,K981)+COUNTIFS(Items!$J:$J,J981,Items!$K:$K,K981)+COUNTIFS(Items!$O:$O,J981,Items!$P:$P,K981)=1,0,1))</f>
        <v>0</v>
      </c>
      <c r="M981" s="14">
        <v>0</v>
      </c>
      <c r="N981" s="14">
        <v>211500</v>
      </c>
      <c r="T981" s="10" t="str">
        <f>IF(RepPF!$L$4=Lists!$E$2,Lists!$E$2,IF(RepPF!$L$4&lt;&gt;"",IF($C981=RepPF!$L$4,RepPF!$L$4,0),Lists!$E$2))</f>
        <v>Все объекты</v>
      </c>
    </row>
    <row r="982" spans="2:20" x14ac:dyDescent="0.25">
      <c r="B982" s="7">
        <v>45674</v>
      </c>
      <c r="C982" s="1" t="s">
        <v>194</v>
      </c>
      <c r="J982" s="1" t="s">
        <v>115</v>
      </c>
      <c r="K982" s="1" t="s">
        <v>118</v>
      </c>
      <c r="L982" s="1">
        <f>IF(OR(B982=0,B982=""),0,IF(COUNTIFS(Items!$E:$E,J982,Items!$F:$F,K982)+COUNTIFS(Items!$J:$J,J982,Items!$K:$K,K982)+COUNTIFS(Items!$O:$O,J982,Items!$P:$P,K982)=1,0,1))</f>
        <v>0</v>
      </c>
      <c r="M982" s="14">
        <v>0</v>
      </c>
      <c r="N982" s="14">
        <v>141000</v>
      </c>
      <c r="T982" s="10" t="str">
        <f>IF(RepPF!$L$4=Lists!$E$2,Lists!$E$2,IF(RepPF!$L$4&lt;&gt;"",IF($C982=RepPF!$L$4,RepPF!$L$4,0),Lists!$E$2))</f>
        <v>Все объекты</v>
      </c>
    </row>
    <row r="983" spans="2:20" x14ac:dyDescent="0.25">
      <c r="B983" s="7">
        <v>45705</v>
      </c>
      <c r="C983" s="1" t="s">
        <v>194</v>
      </c>
      <c r="J983" s="1" t="s">
        <v>115</v>
      </c>
      <c r="K983" s="1" t="s">
        <v>117</v>
      </c>
      <c r="L983" s="1">
        <f>IF(OR(B983=0,B983=""),0,IF(COUNTIFS(Items!$E:$E,J983,Items!$F:$F,K983)+COUNTIFS(Items!$J:$J,J983,Items!$K:$K,K983)+COUNTIFS(Items!$O:$O,J983,Items!$P:$P,K983)=1,0,1))</f>
        <v>0</v>
      </c>
      <c r="M983" s="14">
        <v>0</v>
      </c>
      <c r="N983" s="14">
        <v>178500</v>
      </c>
      <c r="T983" s="10" t="str">
        <f>IF(RepPF!$L$4=Lists!$E$2,Lists!$E$2,IF(RepPF!$L$4&lt;&gt;"",IF($C983=RepPF!$L$4,RepPF!$L$4,0),Lists!$E$2))</f>
        <v>Все объекты</v>
      </c>
    </row>
    <row r="984" spans="2:20" x14ac:dyDescent="0.25">
      <c r="B984" s="7">
        <v>45705</v>
      </c>
      <c r="C984" s="1" t="s">
        <v>194</v>
      </c>
      <c r="J984" s="1" t="s">
        <v>115</v>
      </c>
      <c r="K984" s="1" t="s">
        <v>118</v>
      </c>
      <c r="L984" s="1">
        <f>IF(OR(B984=0,B984=""),0,IF(COUNTIFS(Items!$E:$E,J984,Items!$F:$F,K984)+COUNTIFS(Items!$J:$J,J984,Items!$K:$K,K984)+COUNTIFS(Items!$O:$O,J984,Items!$P:$P,K984)=1,0,1))</f>
        <v>0</v>
      </c>
      <c r="M984" s="14">
        <v>0</v>
      </c>
      <c r="N984" s="14">
        <v>145500</v>
      </c>
      <c r="T984" s="10" t="str">
        <f>IF(RepPF!$L$4=Lists!$E$2,Lists!$E$2,IF(RepPF!$L$4&lt;&gt;"",IF($C984=RepPF!$L$4,RepPF!$L$4,0),Lists!$E$2))</f>
        <v>Все объекты</v>
      </c>
    </row>
    <row r="985" spans="2:20" x14ac:dyDescent="0.25">
      <c r="B985" s="7">
        <v>45549</v>
      </c>
      <c r="C985" s="1" t="s">
        <v>195</v>
      </c>
      <c r="J985" s="1" t="s">
        <v>115</v>
      </c>
      <c r="K985" s="1" t="s">
        <v>119</v>
      </c>
      <c r="L985" s="1">
        <f>IF(OR(B985=0,B985=""),0,IF(COUNTIFS(Items!$E:$E,J985,Items!$F:$F,K985)+COUNTIFS(Items!$J:$J,J985,Items!$K:$K,K985)+COUNTIFS(Items!$O:$O,J985,Items!$P:$P,K985)=1,0,1))</f>
        <v>0</v>
      </c>
      <c r="M985" s="14">
        <v>0</v>
      </c>
      <c r="N985" s="14">
        <v>49200</v>
      </c>
      <c r="T985" s="10" t="str">
        <f>IF(RepPF!$L$4=Lists!$E$2,Lists!$E$2,IF(RepPF!$L$4&lt;&gt;"",IF($C985=RepPF!$L$4,RepPF!$L$4,0),Lists!$E$2))</f>
        <v>Все объекты</v>
      </c>
    </row>
    <row r="986" spans="2:20" x14ac:dyDescent="0.25">
      <c r="B986" s="7">
        <v>45554</v>
      </c>
      <c r="C986" s="1" t="s">
        <v>195</v>
      </c>
      <c r="J986" s="1" t="s">
        <v>115</v>
      </c>
      <c r="K986" s="1" t="s">
        <v>119</v>
      </c>
      <c r="L986" s="1">
        <f>IF(OR(B986=0,B986=""),0,IF(COUNTIFS(Items!$E:$E,J986,Items!$F:$F,K986)+COUNTIFS(Items!$J:$J,J986,Items!$K:$K,K986)+COUNTIFS(Items!$O:$O,J986,Items!$P:$P,K986)=1,0,1))</f>
        <v>0</v>
      </c>
      <c r="M986" s="14">
        <v>0</v>
      </c>
      <c r="N986" s="14">
        <v>25380</v>
      </c>
      <c r="T986" s="10" t="str">
        <f>IF(RepPF!$L$4=Lists!$E$2,Lists!$E$2,IF(RepPF!$L$4&lt;&gt;"",IF($C986=RepPF!$L$4,RepPF!$L$4,0),Lists!$E$2))</f>
        <v>Все объекты</v>
      </c>
    </row>
    <row r="987" spans="2:20" x14ac:dyDescent="0.25">
      <c r="B987" s="7">
        <v>45584</v>
      </c>
      <c r="C987" s="1" t="s">
        <v>195</v>
      </c>
      <c r="J987" s="1" t="s">
        <v>115</v>
      </c>
      <c r="K987" s="1" t="s">
        <v>119</v>
      </c>
      <c r="L987" s="1">
        <f>IF(OR(B987=0,B987=""),0,IF(COUNTIFS(Items!$E:$E,J987,Items!$F:$F,K987)+COUNTIFS(Items!$J:$J,J987,Items!$K:$K,K987)+COUNTIFS(Items!$O:$O,J987,Items!$P:$P,K987)=1,0,1))</f>
        <v>0</v>
      </c>
      <c r="M987" s="14">
        <v>0</v>
      </c>
      <c r="N987" s="14">
        <v>37600</v>
      </c>
      <c r="T987" s="10" t="str">
        <f>IF(RepPF!$L$4=Lists!$E$2,Lists!$E$2,IF(RepPF!$L$4&lt;&gt;"",IF($C987=RepPF!$L$4,RepPF!$L$4,0),Lists!$E$2))</f>
        <v>Все объекты</v>
      </c>
    </row>
    <row r="988" spans="2:20" x14ac:dyDescent="0.25">
      <c r="B988" s="7">
        <v>45656</v>
      </c>
      <c r="C988" s="1" t="s">
        <v>195</v>
      </c>
      <c r="J988" s="1" t="s">
        <v>115</v>
      </c>
      <c r="K988" s="1" t="s">
        <v>119</v>
      </c>
      <c r="L988" s="1">
        <f>IF(OR(B988=0,B988=""),0,IF(COUNTIFS(Items!$E:$E,J988,Items!$F:$F,K988)+COUNTIFS(Items!$J:$J,J988,Items!$K:$K,K988)+COUNTIFS(Items!$O:$O,J988,Items!$P:$P,K988)=1,0,1))</f>
        <v>0</v>
      </c>
      <c r="M988" s="14">
        <v>0</v>
      </c>
      <c r="N988" s="14">
        <v>47600</v>
      </c>
      <c r="T988" s="10" t="str">
        <f>IF(RepPF!$L$4=Lists!$E$2,Lists!$E$2,IF(RepPF!$L$4&lt;&gt;"",IF($C988=RepPF!$L$4,RepPF!$L$4,0),Lists!$E$2))</f>
        <v>Все объекты</v>
      </c>
    </row>
    <row r="989" spans="2:20" x14ac:dyDescent="0.25">
      <c r="B989" s="7">
        <v>45674</v>
      </c>
      <c r="C989" s="1" t="s">
        <v>195</v>
      </c>
      <c r="J989" s="1" t="s">
        <v>115</v>
      </c>
      <c r="K989" s="1" t="s">
        <v>119</v>
      </c>
      <c r="L989" s="1">
        <f>IF(OR(B989=0,B989=""),0,IF(COUNTIFS(Items!$E:$E,J989,Items!$F:$F,K989)+COUNTIFS(Items!$J:$J,J989,Items!$K:$K,K989)+COUNTIFS(Items!$O:$O,J989,Items!$P:$P,K989)=1,0,1))</f>
        <v>0</v>
      </c>
      <c r="M989" s="14">
        <v>0</v>
      </c>
      <c r="N989" s="14">
        <v>38800</v>
      </c>
      <c r="T989" s="10" t="str">
        <f>IF(RepPF!$L$4=Lists!$E$2,Lists!$E$2,IF(RepPF!$L$4&lt;&gt;"",IF($C989=RepPF!$L$4,RepPF!$L$4,0),Lists!$E$2))</f>
        <v>Все объекты</v>
      </c>
    </row>
    <row r="990" spans="2:20" x14ac:dyDescent="0.25">
      <c r="B990" s="7">
        <v>45708</v>
      </c>
      <c r="C990" s="1" t="s">
        <v>195</v>
      </c>
      <c r="J990" s="1" t="s">
        <v>115</v>
      </c>
      <c r="K990" s="1" t="s">
        <v>119</v>
      </c>
      <c r="L990" s="1">
        <f>IF(OR(B990=0,B990=""),0,IF(COUNTIFS(Items!$E:$E,J990,Items!$F:$F,K990)+COUNTIFS(Items!$J:$J,J990,Items!$K:$K,K990)+COUNTIFS(Items!$O:$O,J990,Items!$P:$P,K990)=1,0,1))</f>
        <v>0</v>
      </c>
      <c r="M990" s="14">
        <v>0</v>
      </c>
      <c r="N990" s="14">
        <v>49200</v>
      </c>
      <c r="T990" s="10" t="str">
        <f>IF(RepPF!$L$4=Lists!$E$2,Lists!$E$2,IF(RepPF!$L$4&lt;&gt;"",IF($C990=RepPF!$L$4,RepPF!$L$4,0),Lists!$E$2))</f>
        <v>Все объекты</v>
      </c>
    </row>
    <row r="991" spans="2:20" x14ac:dyDescent="0.25">
      <c r="B991" s="7">
        <v>45467</v>
      </c>
      <c r="C991" s="1" t="s">
        <v>195</v>
      </c>
      <c r="J991" s="1" t="s">
        <v>115</v>
      </c>
      <c r="K991" s="1" t="s">
        <v>120</v>
      </c>
      <c r="L991" s="1">
        <f>IF(OR(B991=0,B991=""),0,IF(COUNTIFS(Items!$E:$E,J991,Items!$F:$F,K991)+COUNTIFS(Items!$J:$J,J991,Items!$K:$K,K991)+COUNTIFS(Items!$O:$O,J991,Items!$P:$P,K991)=1,0,1))</f>
        <v>0</v>
      </c>
      <c r="M991" s="14">
        <v>0</v>
      </c>
      <c r="N991" s="14">
        <v>35250</v>
      </c>
      <c r="T991" s="10" t="str">
        <f>IF(RepPF!$L$4=Lists!$E$2,Lists!$E$2,IF(RepPF!$L$4&lt;&gt;"",IF($C991=RepPF!$L$4,RepPF!$L$4,0),Lists!$E$2))</f>
        <v>Все объекты</v>
      </c>
    </row>
    <row r="992" spans="2:20" x14ac:dyDescent="0.25">
      <c r="B992" s="7">
        <v>45484</v>
      </c>
      <c r="C992" s="1" t="s">
        <v>195</v>
      </c>
      <c r="J992" s="1" t="s">
        <v>115</v>
      </c>
      <c r="K992" s="1" t="s">
        <v>120</v>
      </c>
      <c r="L992" s="1">
        <f>IF(OR(B992=0,B992=""),0,IF(COUNTIFS(Items!$E:$E,J992,Items!$F:$F,K992)+COUNTIFS(Items!$J:$J,J992,Items!$K:$K,K992)+COUNTIFS(Items!$O:$O,J992,Items!$P:$P,K992)=1,0,1))</f>
        <v>0</v>
      </c>
      <c r="M992" s="14">
        <v>0</v>
      </c>
      <c r="N992" s="14">
        <v>23500</v>
      </c>
      <c r="T992" s="10" t="str">
        <f>IF(RepPF!$L$4=Lists!$E$2,Lists!$E$2,IF(RepPF!$L$4&lt;&gt;"",IF($C992=RepPF!$L$4,RepPF!$L$4,0),Lists!$E$2))</f>
        <v>Все объекты</v>
      </c>
    </row>
    <row r="993" spans="2:20" x14ac:dyDescent="0.25">
      <c r="B993" s="7">
        <v>45526</v>
      </c>
      <c r="C993" s="1" t="s">
        <v>195</v>
      </c>
      <c r="J993" s="1" t="s">
        <v>115</v>
      </c>
      <c r="K993" s="1" t="s">
        <v>120</v>
      </c>
      <c r="L993" s="1">
        <f>IF(OR(B993=0,B993=""),0,IF(COUNTIFS(Items!$E:$E,J993,Items!$F:$F,K993)+COUNTIFS(Items!$J:$J,J993,Items!$K:$K,K993)+COUNTIFS(Items!$O:$O,J993,Items!$P:$P,K993)=1,0,1))</f>
        <v>0</v>
      </c>
      <c r="M993" s="14">
        <v>0</v>
      </c>
      <c r="N993" s="14">
        <v>76500.34</v>
      </c>
      <c r="T993" s="10" t="str">
        <f>IF(RepPF!$L$4=Lists!$E$2,Lists!$E$2,IF(RepPF!$L$4&lt;&gt;"",IF($C993=RepPF!$L$4,RepPF!$L$4,0),Lists!$E$2))</f>
        <v>Все объекты</v>
      </c>
    </row>
    <row r="994" spans="2:20" x14ac:dyDescent="0.25">
      <c r="B994" s="7">
        <v>45553</v>
      </c>
      <c r="C994" s="1" t="s">
        <v>195</v>
      </c>
      <c r="J994" s="1" t="s">
        <v>115</v>
      </c>
      <c r="K994" s="1" t="s">
        <v>120</v>
      </c>
      <c r="L994" s="1">
        <f>IF(OR(B994=0,B994=""),0,IF(COUNTIFS(Items!$E:$E,J994,Items!$F:$F,K994)+COUNTIFS(Items!$J:$J,J994,Items!$K:$K,K994)+COUNTIFS(Items!$O:$O,J994,Items!$P:$P,K994)=1,0,1))</f>
        <v>0</v>
      </c>
      <c r="M994" s="14">
        <v>0</v>
      </c>
      <c r="N994" s="14">
        <v>48500</v>
      </c>
      <c r="T994" s="10" t="str">
        <f>IF(RepPF!$L$4=Lists!$E$2,Lists!$E$2,IF(RepPF!$L$4&lt;&gt;"",IF($C994=RepPF!$L$4,RepPF!$L$4,0),Lists!$E$2))</f>
        <v>Все объекты</v>
      </c>
    </row>
    <row r="995" spans="2:20" x14ac:dyDescent="0.25">
      <c r="B995" s="7">
        <v>45583</v>
      </c>
      <c r="C995" s="1" t="s">
        <v>195</v>
      </c>
      <c r="J995" s="1" t="s">
        <v>115</v>
      </c>
      <c r="K995" s="1" t="s">
        <v>120</v>
      </c>
      <c r="L995" s="1">
        <f>IF(OR(B995=0,B995=""),0,IF(COUNTIFS(Items!$E:$E,J995,Items!$F:$F,K995)+COUNTIFS(Items!$J:$J,J995,Items!$K:$K,K995)+COUNTIFS(Items!$O:$O,J995,Items!$P:$P,K995)=1,0,1))</f>
        <v>0</v>
      </c>
      <c r="M995" s="14">
        <v>0</v>
      </c>
      <c r="N995" s="14">
        <v>61500</v>
      </c>
      <c r="T995" s="10" t="str">
        <f>IF(RepPF!$L$4=Lists!$E$2,Lists!$E$2,IF(RepPF!$L$4&lt;&gt;"",IF($C995=RepPF!$L$4,RepPF!$L$4,0),Lists!$E$2))</f>
        <v>Все объекты</v>
      </c>
    </row>
    <row r="996" spans="2:20" x14ac:dyDescent="0.25">
      <c r="B996" s="7">
        <v>45615</v>
      </c>
      <c r="C996" s="1" t="s">
        <v>195</v>
      </c>
      <c r="J996" s="1" t="s">
        <v>115</v>
      </c>
      <c r="K996" s="1" t="s">
        <v>120</v>
      </c>
      <c r="L996" s="1">
        <f>IF(OR(B996=0,B996=""),0,IF(COUNTIFS(Items!$E:$E,J996,Items!$F:$F,K996)+COUNTIFS(Items!$J:$J,J996,Items!$K:$K,K996)+COUNTIFS(Items!$O:$O,J996,Items!$P:$P,K996)=1,0,1))</f>
        <v>0</v>
      </c>
      <c r="M996" s="14">
        <v>0</v>
      </c>
      <c r="N996" s="14">
        <v>70500</v>
      </c>
      <c r="T996" s="10" t="str">
        <f>IF(RepPF!$L$4=Lists!$E$2,Lists!$E$2,IF(RepPF!$L$4&lt;&gt;"",IF($C996=RepPF!$L$4,RepPF!$L$4,0),Lists!$E$2))</f>
        <v>Все объекты</v>
      </c>
    </row>
    <row r="997" spans="2:20" x14ac:dyDescent="0.25">
      <c r="B997" s="7">
        <v>45530</v>
      </c>
      <c r="C997" s="1" t="s">
        <v>195</v>
      </c>
      <c r="J997" s="1" t="s">
        <v>115</v>
      </c>
      <c r="K997" s="1" t="s">
        <v>121</v>
      </c>
      <c r="L997" s="1">
        <f>IF(OR(B997=0,B997=""),0,IF(COUNTIFS(Items!$E:$E,J997,Items!$F:$F,K997)+COUNTIFS(Items!$J:$J,J997,Items!$K:$K,K997)+COUNTIFS(Items!$O:$O,J997,Items!$P:$P,K997)=1,0,1))</f>
        <v>0</v>
      </c>
      <c r="M997" s="14">
        <v>0</v>
      </c>
      <c r="N997" s="14">
        <v>33840</v>
      </c>
      <c r="T997" s="10" t="str">
        <f>IF(RepPF!$L$4=Lists!$E$2,Lists!$E$2,IF(RepPF!$L$4&lt;&gt;"",IF($C997=RepPF!$L$4,RepPF!$L$4,0),Lists!$E$2))</f>
        <v>Все объекты</v>
      </c>
    </row>
    <row r="998" spans="2:20" x14ac:dyDescent="0.25">
      <c r="B998" s="7">
        <v>45554</v>
      </c>
      <c r="C998" s="1" t="s">
        <v>195</v>
      </c>
      <c r="J998" s="1" t="s">
        <v>115</v>
      </c>
      <c r="K998" s="1" t="s">
        <v>121</v>
      </c>
      <c r="L998" s="1">
        <f>IF(OR(B998=0,B998=""),0,IF(COUNTIFS(Items!$E:$E,J998,Items!$F:$F,K998)+COUNTIFS(Items!$J:$J,J998,Items!$K:$K,K998)+COUNTIFS(Items!$O:$O,J998,Items!$P:$P,K998)=1,0,1))</f>
        <v>0</v>
      </c>
      <c r="M998" s="14">
        <v>0</v>
      </c>
      <c r="N998" s="14">
        <v>71400</v>
      </c>
      <c r="T998" s="10" t="str">
        <f>IF(RepPF!$L$4=Lists!$E$2,Lists!$E$2,IF(RepPF!$L$4&lt;&gt;"",IF($C998=RepPF!$L$4,RepPF!$L$4,0),Lists!$E$2))</f>
        <v>Все объекты</v>
      </c>
    </row>
    <row r="999" spans="2:20" x14ac:dyDescent="0.25">
      <c r="B999" s="7">
        <v>45583</v>
      </c>
      <c r="C999" s="1" t="s">
        <v>195</v>
      </c>
      <c r="J999" s="1" t="s">
        <v>115</v>
      </c>
      <c r="K999" s="1" t="s">
        <v>121</v>
      </c>
      <c r="L999" s="1">
        <f>IF(OR(B999=0,B999=""),0,IF(COUNTIFS(Items!$E:$E,J999,Items!$F:$F,K999)+COUNTIFS(Items!$J:$J,J999,Items!$K:$K,K999)+COUNTIFS(Items!$O:$O,J999,Items!$P:$P,K999)=1,0,1))</f>
        <v>0</v>
      </c>
      <c r="M999" s="14">
        <v>0</v>
      </c>
      <c r="N999" s="14">
        <v>67900</v>
      </c>
      <c r="T999" s="10" t="str">
        <f>IF(RepPF!$L$4=Lists!$E$2,Lists!$E$2,IF(RepPF!$L$4&lt;&gt;"",IF($C999=RepPF!$L$4,RepPF!$L$4,0),Lists!$E$2))</f>
        <v>Все объекты</v>
      </c>
    </row>
    <row r="1000" spans="2:20" x14ac:dyDescent="0.25">
      <c r="B1000" s="7">
        <v>45616</v>
      </c>
      <c r="C1000" s="1" t="s">
        <v>195</v>
      </c>
      <c r="J1000" s="1" t="s">
        <v>115</v>
      </c>
      <c r="K1000" s="1" t="s">
        <v>121</v>
      </c>
      <c r="L1000" s="1">
        <f>IF(OR(B1000=0,B1000=""),0,IF(COUNTIFS(Items!$E:$E,J1000,Items!$F:$F,K1000)+COUNTIFS(Items!$J:$J,J1000,Items!$K:$K,K1000)+COUNTIFS(Items!$O:$O,J1000,Items!$P:$P,K1000)=1,0,1))</f>
        <v>0</v>
      </c>
      <c r="M1000" s="14">
        <v>0</v>
      </c>
      <c r="N1000" s="14">
        <v>98400</v>
      </c>
      <c r="T1000" s="10" t="str">
        <f>IF(RepPF!$L$4=Lists!$E$2,Lists!$E$2,IF(RepPF!$L$4&lt;&gt;"",IF($C1000=RepPF!$L$4,RepPF!$L$4,0),Lists!$E$2))</f>
        <v>Все объекты</v>
      </c>
    </row>
    <row r="1001" spans="2:20" x14ac:dyDescent="0.25">
      <c r="B1001" s="7">
        <v>45678</v>
      </c>
      <c r="C1001" s="1" t="s">
        <v>195</v>
      </c>
      <c r="J1001" s="1" t="s">
        <v>115</v>
      </c>
      <c r="K1001" s="1" t="s">
        <v>121</v>
      </c>
      <c r="L1001" s="1">
        <f>IF(OR(B1001=0,B1001=""),0,IF(COUNTIFS(Items!$E:$E,J1001,Items!$F:$F,K1001)+COUNTIFS(Items!$J:$J,J1001,Items!$K:$K,K1001)+COUNTIFS(Items!$O:$O,J1001,Items!$P:$P,K1001)=1,0,1))</f>
        <v>0</v>
      </c>
      <c r="M1001" s="14">
        <v>0</v>
      </c>
      <c r="N1001" s="14">
        <v>112800</v>
      </c>
      <c r="T1001" s="10" t="str">
        <f>IF(RepPF!$L$4=Lists!$E$2,Lists!$E$2,IF(RepPF!$L$4&lt;&gt;"",IF($C1001=RepPF!$L$4,RepPF!$L$4,0),Lists!$E$2))</f>
        <v>Все объекты</v>
      </c>
    </row>
    <row r="1002" spans="2:20" x14ac:dyDescent="0.25">
      <c r="B1002" s="7">
        <v>45706</v>
      </c>
      <c r="C1002" s="1" t="s">
        <v>195</v>
      </c>
      <c r="J1002" s="1" t="s">
        <v>115</v>
      </c>
      <c r="K1002" s="1" t="s">
        <v>121</v>
      </c>
      <c r="L1002" s="1">
        <f>IF(OR(B1002=0,B1002=""),0,IF(COUNTIFS(Items!$E:$E,J1002,Items!$F:$F,K1002)+COUNTIFS(Items!$J:$J,J1002,Items!$K:$K,K1002)+COUNTIFS(Items!$O:$O,J1002,Items!$P:$P,K1002)=1,0,1))</f>
        <v>0</v>
      </c>
      <c r="M1002" s="14">
        <v>0</v>
      </c>
      <c r="N1002" s="14">
        <v>75200</v>
      </c>
      <c r="T1002" s="10" t="str">
        <f>IF(RepPF!$L$4=Lists!$E$2,Lists!$E$2,IF(RepPF!$L$4&lt;&gt;"",IF($C1002=RepPF!$L$4,RepPF!$L$4,0),Lists!$E$2))</f>
        <v>Все объекты</v>
      </c>
    </row>
    <row r="1003" spans="2:20" x14ac:dyDescent="0.25">
      <c r="B1003" s="7">
        <v>45338</v>
      </c>
      <c r="C1003" s="1" t="s">
        <v>196</v>
      </c>
      <c r="J1003" s="1" t="s">
        <v>115</v>
      </c>
      <c r="K1003" s="1" t="s">
        <v>122</v>
      </c>
      <c r="L1003" s="1">
        <f>IF(OR(B1003=0,B1003=""),0,IF(COUNTIFS(Items!$E:$E,J1003,Items!$F:$F,K1003)+COUNTIFS(Items!$J:$J,J1003,Items!$K:$K,K1003)+COUNTIFS(Items!$O:$O,J1003,Items!$P:$P,K1003)=1,0,1))</f>
        <v>0</v>
      </c>
      <c r="M1003" s="14">
        <v>0</v>
      </c>
      <c r="N1003" s="14">
        <v>23800</v>
      </c>
      <c r="T1003" s="10" t="str">
        <f>IF(RepPF!$L$4=Lists!$E$2,Lists!$E$2,IF(RepPF!$L$4&lt;&gt;"",IF($C1003=RepPF!$L$4,RepPF!$L$4,0),Lists!$E$2))</f>
        <v>Все объекты</v>
      </c>
    </row>
    <row r="1004" spans="2:20" x14ac:dyDescent="0.25">
      <c r="B1004" s="7">
        <v>45386</v>
      </c>
      <c r="C1004" s="1" t="s">
        <v>196</v>
      </c>
      <c r="J1004" s="1" t="s">
        <v>115</v>
      </c>
      <c r="K1004" s="1" t="s">
        <v>122</v>
      </c>
      <c r="L1004" s="1">
        <f>IF(OR(B1004=0,B1004=""),0,IF(COUNTIFS(Items!$E:$E,J1004,Items!$F:$F,K1004)+COUNTIFS(Items!$J:$J,J1004,Items!$K:$K,K1004)+COUNTIFS(Items!$O:$O,J1004,Items!$P:$P,K1004)=1,0,1))</f>
        <v>0</v>
      </c>
      <c r="M1004" s="14">
        <v>0</v>
      </c>
      <c r="N1004" s="14">
        <v>19400</v>
      </c>
      <c r="T1004" s="10" t="str">
        <f>IF(RepPF!$L$4=Lists!$E$2,Lists!$E$2,IF(RepPF!$L$4&lt;&gt;"",IF($C1004=RepPF!$L$4,RepPF!$L$4,0),Lists!$E$2))</f>
        <v>Все объекты</v>
      </c>
    </row>
    <row r="1005" spans="2:20" x14ac:dyDescent="0.25">
      <c r="B1005" s="7">
        <v>45405</v>
      </c>
      <c r="C1005" s="1" t="s">
        <v>196</v>
      </c>
      <c r="J1005" s="1" t="s">
        <v>115</v>
      </c>
      <c r="K1005" s="1" t="s">
        <v>122</v>
      </c>
      <c r="L1005" s="1">
        <f>IF(OR(B1005=0,B1005=""),0,IF(COUNTIFS(Items!$E:$E,J1005,Items!$F:$F,K1005)+COUNTIFS(Items!$J:$J,J1005,Items!$K:$K,K1005)+COUNTIFS(Items!$O:$O,J1005,Items!$P:$P,K1005)=1,0,1))</f>
        <v>0</v>
      </c>
      <c r="M1005" s="14">
        <v>0</v>
      </c>
      <c r="N1005" s="14">
        <v>30750</v>
      </c>
      <c r="T1005" s="10" t="str">
        <f>IF(RepPF!$L$4=Lists!$E$2,Lists!$E$2,IF(RepPF!$L$4&lt;&gt;"",IF($C1005=RepPF!$L$4,RepPF!$L$4,0),Lists!$E$2))</f>
        <v>Все объекты</v>
      </c>
    </row>
    <row r="1006" spans="2:20" x14ac:dyDescent="0.25">
      <c r="B1006" s="7">
        <v>45443</v>
      </c>
      <c r="C1006" s="1" t="s">
        <v>196</v>
      </c>
      <c r="J1006" s="1" t="s">
        <v>115</v>
      </c>
      <c r="K1006" s="1" t="s">
        <v>122</v>
      </c>
      <c r="L1006" s="1">
        <f>IF(OR(B1006=0,B1006=""),0,IF(COUNTIFS(Items!$E:$E,J1006,Items!$F:$F,K1006)+COUNTIFS(Items!$J:$J,J1006,Items!$K:$K,K1006)+COUNTIFS(Items!$O:$O,J1006,Items!$P:$P,K1006)=1,0,1))</f>
        <v>0</v>
      </c>
      <c r="M1006" s="14">
        <v>0</v>
      </c>
      <c r="N1006" s="14">
        <v>35250</v>
      </c>
      <c r="T1006" s="10" t="str">
        <f>IF(RepPF!$L$4=Lists!$E$2,Lists!$E$2,IF(RepPF!$L$4&lt;&gt;"",IF($C1006=RepPF!$L$4,RepPF!$L$4,0),Lists!$E$2))</f>
        <v>Все объекты</v>
      </c>
    </row>
    <row r="1007" spans="2:20" x14ac:dyDescent="0.25">
      <c r="B1007" s="7">
        <v>45464</v>
      </c>
      <c r="C1007" s="1" t="s">
        <v>196</v>
      </c>
      <c r="J1007" s="1" t="s">
        <v>115</v>
      </c>
      <c r="K1007" s="1" t="s">
        <v>122</v>
      </c>
      <c r="L1007" s="1">
        <f>IF(OR(B1007=0,B1007=""),0,IF(COUNTIFS(Items!$E:$E,J1007,Items!$F:$F,K1007)+COUNTIFS(Items!$J:$J,J1007,Items!$K:$K,K1007)+COUNTIFS(Items!$O:$O,J1007,Items!$P:$P,K1007)=1,0,1))</f>
        <v>0</v>
      </c>
      <c r="M1007" s="14">
        <v>0</v>
      </c>
      <c r="N1007" s="14">
        <v>11280</v>
      </c>
      <c r="T1007" s="10" t="str">
        <f>IF(RepPF!$L$4=Lists!$E$2,Lists!$E$2,IF(RepPF!$L$4&lt;&gt;"",IF($C1007=RepPF!$L$4,RepPF!$L$4,0),Lists!$E$2))</f>
        <v>Все объекты</v>
      </c>
    </row>
    <row r="1008" spans="2:20" x14ac:dyDescent="0.25">
      <c r="B1008" s="7">
        <v>45514</v>
      </c>
      <c r="C1008" s="1" t="s">
        <v>196</v>
      </c>
      <c r="J1008" s="1" t="s">
        <v>115</v>
      </c>
      <c r="K1008" s="1" t="s">
        <v>122</v>
      </c>
      <c r="L1008" s="1">
        <f>IF(OR(B1008=0,B1008=""),0,IF(COUNTIFS(Items!$E:$E,J1008,Items!$F:$F,K1008)+COUNTIFS(Items!$J:$J,J1008,Items!$K:$K,K1008)+COUNTIFS(Items!$O:$O,J1008,Items!$P:$P,K1008)=1,0,1))</f>
        <v>0</v>
      </c>
      <c r="M1008" s="14">
        <v>0</v>
      </c>
      <c r="N1008" s="14">
        <v>15470</v>
      </c>
      <c r="T1008" s="10" t="str">
        <f>IF(RepPF!$L$4=Lists!$E$2,Lists!$E$2,IF(RepPF!$L$4&lt;&gt;"",IF($C1008=RepPF!$L$4,RepPF!$L$4,0),Lists!$E$2))</f>
        <v>Все объекты</v>
      </c>
    </row>
    <row r="1009" spans="2:20" x14ac:dyDescent="0.25">
      <c r="B1009" s="7">
        <v>45526</v>
      </c>
      <c r="C1009" s="1" t="s">
        <v>196</v>
      </c>
      <c r="J1009" s="1" t="s">
        <v>115</v>
      </c>
      <c r="K1009" s="1" t="s">
        <v>122</v>
      </c>
      <c r="L1009" s="1">
        <f>IF(OR(B1009=0,B1009=""),0,IF(COUNTIFS(Items!$E:$E,J1009,Items!$F:$F,K1009)+COUNTIFS(Items!$J:$J,J1009,Items!$K:$K,K1009)+COUNTIFS(Items!$O:$O,J1009,Items!$P:$P,K1009)=1,0,1))</f>
        <v>0</v>
      </c>
      <c r="M1009" s="14">
        <v>0</v>
      </c>
      <c r="N1009" s="14">
        <v>34642.58</v>
      </c>
      <c r="T1009" s="10" t="str">
        <f>IF(RepPF!$L$4=Lists!$E$2,Lists!$E$2,IF(RepPF!$L$4&lt;&gt;"",IF($C1009=RepPF!$L$4,RepPF!$L$4,0),Lists!$E$2))</f>
        <v>Все объекты</v>
      </c>
    </row>
    <row r="1010" spans="2:20" x14ac:dyDescent="0.25">
      <c r="B1010" s="7">
        <v>45553</v>
      </c>
      <c r="C1010" s="1" t="s">
        <v>196</v>
      </c>
      <c r="J1010" s="1" t="s">
        <v>115</v>
      </c>
      <c r="K1010" s="1" t="s">
        <v>122</v>
      </c>
      <c r="L1010" s="1">
        <f>IF(OR(B1010=0,B1010=""),0,IF(COUNTIFS(Items!$E:$E,J1010,Items!$F:$F,K1010)+COUNTIFS(Items!$J:$J,J1010,Items!$K:$K,K1010)+COUNTIFS(Items!$O:$O,J1010,Items!$P:$P,K1010)=1,0,1))</f>
        <v>0</v>
      </c>
      <c r="M1010" s="14">
        <v>0</v>
      </c>
      <c r="N1010" s="14">
        <v>61500</v>
      </c>
      <c r="T1010" s="10" t="str">
        <f>IF(RepPF!$L$4=Lists!$E$2,Lists!$E$2,IF(RepPF!$L$4&lt;&gt;"",IF($C1010=RepPF!$L$4,RepPF!$L$4,0),Lists!$E$2))</f>
        <v>Все объекты</v>
      </c>
    </row>
    <row r="1011" spans="2:20" x14ac:dyDescent="0.25">
      <c r="B1011" s="7">
        <v>45583</v>
      </c>
      <c r="C1011" s="1" t="s">
        <v>196</v>
      </c>
      <c r="J1011" s="1" t="s">
        <v>115</v>
      </c>
      <c r="K1011" s="1" t="s">
        <v>122</v>
      </c>
      <c r="L1011" s="1">
        <f>IF(OR(B1011=0,B1011=""),0,IF(COUNTIFS(Items!$E:$E,J1011,Items!$F:$F,K1011)+COUNTIFS(Items!$J:$J,J1011,Items!$K:$K,K1011)+COUNTIFS(Items!$O:$O,J1011,Items!$P:$P,K1011)=1,0,1))</f>
        <v>0</v>
      </c>
      <c r="M1011" s="14">
        <v>0</v>
      </c>
      <c r="N1011" s="14">
        <v>70500</v>
      </c>
      <c r="T1011" s="10" t="str">
        <f>IF(RepPF!$L$4=Lists!$E$2,Lists!$E$2,IF(RepPF!$L$4&lt;&gt;"",IF($C1011=RepPF!$L$4,RepPF!$L$4,0),Lists!$E$2))</f>
        <v>Все объекты</v>
      </c>
    </row>
    <row r="1012" spans="2:20" x14ac:dyDescent="0.25">
      <c r="B1012" s="7">
        <v>45614</v>
      </c>
      <c r="C1012" s="1" t="s">
        <v>196</v>
      </c>
      <c r="J1012" s="1" t="s">
        <v>115</v>
      </c>
      <c r="K1012" s="1" t="s">
        <v>122</v>
      </c>
      <c r="L1012" s="1">
        <f>IF(OR(B1012=0,B1012=""),0,IF(COUNTIFS(Items!$E:$E,J1012,Items!$F:$F,K1012)+COUNTIFS(Items!$J:$J,J1012,Items!$K:$K,K1012)+COUNTIFS(Items!$O:$O,J1012,Items!$P:$P,K1012)=1,0,1))</f>
        <v>0</v>
      </c>
      <c r="M1012" s="14">
        <v>0</v>
      </c>
      <c r="N1012" s="14">
        <v>47000</v>
      </c>
      <c r="T1012" s="10" t="str">
        <f>IF(RepPF!$L$4=Lists!$E$2,Lists!$E$2,IF(RepPF!$L$4&lt;&gt;"",IF($C1012=RepPF!$L$4,RepPF!$L$4,0),Lists!$E$2))</f>
        <v>Все объекты</v>
      </c>
    </row>
    <row r="1013" spans="2:20" x14ac:dyDescent="0.25">
      <c r="B1013" s="7">
        <v>45705</v>
      </c>
      <c r="C1013" s="1" t="s">
        <v>196</v>
      </c>
      <c r="J1013" s="1" t="s">
        <v>115</v>
      </c>
      <c r="K1013" s="1" t="s">
        <v>122</v>
      </c>
      <c r="L1013" s="1">
        <f>IF(OR(B1013=0,B1013=""),0,IF(COUNTIFS(Items!$E:$E,J1013,Items!$F:$F,K1013)+COUNTIFS(Items!$J:$J,J1013,Items!$K:$K,K1013)+COUNTIFS(Items!$O:$O,J1013,Items!$P:$P,K1013)=1,0,1))</f>
        <v>0</v>
      </c>
      <c r="M1013" s="14">
        <v>0</v>
      </c>
      <c r="N1013" s="14">
        <v>119000</v>
      </c>
      <c r="T1013" s="10" t="str">
        <f>IF(RepPF!$L$4=Lists!$E$2,Lists!$E$2,IF(RepPF!$L$4&lt;&gt;"",IF($C1013=RepPF!$L$4,RepPF!$L$4,0),Lists!$E$2))</f>
        <v>Все объекты</v>
      </c>
    </row>
    <row r="1014" spans="2:20" x14ac:dyDescent="0.25">
      <c r="B1014" s="7">
        <v>45716</v>
      </c>
      <c r="C1014" s="1" t="s">
        <v>196</v>
      </c>
      <c r="J1014" s="1" t="s">
        <v>115</v>
      </c>
      <c r="K1014" s="1" t="s">
        <v>122</v>
      </c>
      <c r="L1014" s="1">
        <f>IF(OR(B1014=0,B1014=""),0,IF(COUNTIFS(Items!$E:$E,J1014,Items!$F:$F,K1014)+COUNTIFS(Items!$J:$J,J1014,Items!$K:$K,K1014)+COUNTIFS(Items!$O:$O,J1014,Items!$P:$P,K1014)=1,0,1))</f>
        <v>0</v>
      </c>
      <c r="M1014" s="14">
        <v>0</v>
      </c>
      <c r="N1014" s="14">
        <v>19400</v>
      </c>
      <c r="T1014" s="10" t="str">
        <f>IF(RepPF!$L$4=Lists!$E$2,Lists!$E$2,IF(RepPF!$L$4&lt;&gt;"",IF($C1014=RepPF!$L$4,RepPF!$L$4,0),Lists!$E$2))</f>
        <v>Все объекты</v>
      </c>
    </row>
    <row r="1015" spans="2:20" x14ac:dyDescent="0.25">
      <c r="B1015" s="7">
        <v>45603</v>
      </c>
      <c r="C1015" s="1" t="s">
        <v>196</v>
      </c>
      <c r="J1015" s="1" t="s">
        <v>115</v>
      </c>
      <c r="K1015" s="1" t="s">
        <v>123</v>
      </c>
      <c r="L1015" s="1">
        <f>IF(OR(B1015=0,B1015=""),0,IF(COUNTIFS(Items!$E:$E,J1015,Items!$F:$F,K1015)+COUNTIFS(Items!$J:$J,J1015,Items!$K:$K,K1015)+COUNTIFS(Items!$O:$O,J1015,Items!$P:$P,K1015)=1,0,1))</f>
        <v>0</v>
      </c>
      <c r="M1015" s="14">
        <v>0</v>
      </c>
      <c r="N1015" s="14">
        <v>307500</v>
      </c>
      <c r="T1015" s="10" t="str">
        <f>IF(RepPF!$L$4=Lists!$E$2,Lists!$E$2,IF(RepPF!$L$4&lt;&gt;"",IF($C1015=RepPF!$L$4,RepPF!$L$4,0),Lists!$E$2))</f>
        <v>Все объекты</v>
      </c>
    </row>
    <row r="1016" spans="2:20" x14ac:dyDescent="0.25">
      <c r="B1016" s="7">
        <v>45603</v>
      </c>
      <c r="C1016" s="1" t="s">
        <v>196</v>
      </c>
      <c r="J1016" s="1" t="s">
        <v>115</v>
      </c>
      <c r="K1016" s="1" t="s">
        <v>124</v>
      </c>
      <c r="L1016" s="1">
        <f>IF(OR(B1016=0,B1016=""),0,IF(COUNTIFS(Items!$E:$E,J1016,Items!$F:$F,K1016)+COUNTIFS(Items!$J:$J,J1016,Items!$K:$K,K1016)+COUNTIFS(Items!$O:$O,J1016,Items!$P:$P,K1016)=1,0,1))</f>
        <v>0</v>
      </c>
      <c r="M1016" s="14">
        <v>0</v>
      </c>
      <c r="N1016" s="14">
        <v>352500</v>
      </c>
      <c r="T1016" s="10" t="str">
        <f>IF(RepPF!$L$4=Lists!$E$2,Lists!$E$2,IF(RepPF!$L$4&lt;&gt;"",IF($C1016=RepPF!$L$4,RepPF!$L$4,0),Lists!$E$2))</f>
        <v>Все объекты</v>
      </c>
    </row>
    <row r="1017" spans="2:20" x14ac:dyDescent="0.25">
      <c r="B1017" s="7">
        <v>45642</v>
      </c>
      <c r="C1017" s="1" t="s">
        <v>196</v>
      </c>
      <c r="J1017" s="1" t="s">
        <v>115</v>
      </c>
      <c r="K1017" s="1" t="s">
        <v>123</v>
      </c>
      <c r="L1017" s="1">
        <f>IF(OR(B1017=0,B1017=""),0,IF(COUNTIFS(Items!$E:$E,J1017,Items!$F:$F,K1017)+COUNTIFS(Items!$J:$J,J1017,Items!$K:$K,K1017)+COUNTIFS(Items!$O:$O,J1017,Items!$P:$P,K1017)=1,0,1))</f>
        <v>0</v>
      </c>
      <c r="M1017" s="14">
        <v>0</v>
      </c>
      <c r="N1017" s="14">
        <v>188000</v>
      </c>
      <c r="T1017" s="10" t="str">
        <f>IF(RepPF!$L$4=Lists!$E$2,Lists!$E$2,IF(RepPF!$L$4&lt;&gt;"",IF($C1017=RepPF!$L$4,RepPF!$L$4,0),Lists!$E$2))</f>
        <v>Все объекты</v>
      </c>
    </row>
    <row r="1018" spans="2:20" x14ac:dyDescent="0.25">
      <c r="B1018" s="7">
        <v>45642</v>
      </c>
      <c r="C1018" s="1" t="s">
        <v>196</v>
      </c>
      <c r="J1018" s="1" t="s">
        <v>115</v>
      </c>
      <c r="K1018" s="1" t="s">
        <v>124</v>
      </c>
      <c r="L1018" s="1">
        <f>IF(OR(B1018=0,B1018=""),0,IF(COUNTIFS(Items!$E:$E,J1018,Items!$F:$F,K1018)+COUNTIFS(Items!$J:$J,J1018,Items!$K:$K,K1018)+COUNTIFS(Items!$O:$O,J1018,Items!$P:$P,K1018)=1,0,1))</f>
        <v>0</v>
      </c>
      <c r="M1018" s="14">
        <v>0</v>
      </c>
      <c r="N1018" s="14">
        <v>238000</v>
      </c>
      <c r="T1018" s="10" t="str">
        <f>IF(RepPF!$L$4=Lists!$E$2,Lists!$E$2,IF(RepPF!$L$4&lt;&gt;"",IF($C1018=RepPF!$L$4,RepPF!$L$4,0),Lists!$E$2))</f>
        <v>Все объекты</v>
      </c>
    </row>
    <row r="1019" spans="2:20" x14ac:dyDescent="0.25">
      <c r="B1019" s="7">
        <v>45310</v>
      </c>
      <c r="C1019" s="1" t="s">
        <v>196</v>
      </c>
      <c r="J1019" s="1" t="s">
        <v>116</v>
      </c>
      <c r="K1019" s="1" t="s">
        <v>118</v>
      </c>
      <c r="L1019" s="1">
        <f>IF(OR(B1019=0,B1019=""),0,IF(COUNTIFS(Items!$E:$E,J1019,Items!$F:$F,K1019)+COUNTIFS(Items!$J:$J,J1019,Items!$K:$K,K1019)+COUNTIFS(Items!$O:$O,J1019,Items!$P:$P,K1019)=1,0,1))</f>
        <v>0</v>
      </c>
      <c r="M1019" s="14">
        <v>0</v>
      </c>
      <c r="N1019" s="14">
        <v>71819.77</v>
      </c>
      <c r="T1019" s="10" t="str">
        <f>IF(RepPF!$L$4=Lists!$E$2,Lists!$E$2,IF(RepPF!$L$4&lt;&gt;"",IF($C1019=RepPF!$L$4,RepPF!$L$4,0),Lists!$E$2))</f>
        <v>Все объекты</v>
      </c>
    </row>
    <row r="1020" spans="2:20" x14ac:dyDescent="0.25">
      <c r="B1020" s="7">
        <v>45310</v>
      </c>
      <c r="C1020" s="1" t="s">
        <v>196</v>
      </c>
      <c r="J1020" s="1" t="s">
        <v>116</v>
      </c>
      <c r="K1020" s="1" t="s">
        <v>117</v>
      </c>
      <c r="L1020" s="1">
        <f>IF(OR(B1020=0,B1020=""),0,IF(COUNTIFS(Items!$E:$E,J1020,Items!$F:$F,K1020)+COUNTIFS(Items!$J:$J,J1020,Items!$K:$K,K1020)+COUNTIFS(Items!$O:$O,J1020,Items!$P:$P,K1020)=1,0,1))</f>
        <v>0</v>
      </c>
      <c r="M1020" s="14">
        <v>0</v>
      </c>
      <c r="N1020" s="14">
        <v>104550</v>
      </c>
      <c r="T1020" s="10" t="str">
        <f>IF(RepPF!$L$4=Lists!$E$2,Lists!$E$2,IF(RepPF!$L$4&lt;&gt;"",IF($C1020=RepPF!$L$4,RepPF!$L$4,0),Lists!$E$2))</f>
        <v>Все объекты</v>
      </c>
    </row>
    <row r="1021" spans="2:20" x14ac:dyDescent="0.25">
      <c r="B1021" s="7">
        <v>45340</v>
      </c>
      <c r="C1021" s="1" t="s">
        <v>197</v>
      </c>
      <c r="J1021" s="1" t="s">
        <v>116</v>
      </c>
      <c r="K1021" s="1" t="s">
        <v>118</v>
      </c>
      <c r="L1021" s="1">
        <f>IF(OR(B1021=0,B1021=""),0,IF(COUNTIFS(Items!$E:$E,J1021,Items!$F:$F,K1021)+COUNTIFS(Items!$J:$J,J1021,Items!$K:$K,K1021)+COUNTIFS(Items!$O:$O,J1021,Items!$P:$P,K1021)=1,0,1))</f>
        <v>0</v>
      </c>
      <c r="M1021" s="14">
        <v>0</v>
      </c>
      <c r="N1021" s="14">
        <v>136578.23999999999</v>
      </c>
      <c r="T1021" s="10" t="str">
        <f>IF(RepPF!$L$4=Lists!$E$2,Lists!$E$2,IF(RepPF!$L$4&lt;&gt;"",IF($C1021=RepPF!$L$4,RepPF!$L$4,0),Lists!$E$2))</f>
        <v>Все объекты</v>
      </c>
    </row>
    <row r="1022" spans="2:20" x14ac:dyDescent="0.25">
      <c r="B1022" s="7">
        <v>45341</v>
      </c>
      <c r="C1022" s="1" t="s">
        <v>197</v>
      </c>
      <c r="J1022" s="1" t="s">
        <v>116</v>
      </c>
      <c r="K1022" s="1" t="s">
        <v>117</v>
      </c>
      <c r="L1022" s="1">
        <f>IF(OR(B1022=0,B1022=""),0,IF(COUNTIFS(Items!$E:$E,J1022,Items!$F:$F,K1022)+COUNTIFS(Items!$J:$J,J1022,Items!$K:$K,K1022)+COUNTIFS(Items!$O:$O,J1022,Items!$P:$P,K1022)=1,0,1))</f>
        <v>0</v>
      </c>
      <c r="M1022" s="14">
        <v>0</v>
      </c>
      <c r="N1022" s="14">
        <v>113146.86</v>
      </c>
      <c r="T1022" s="10" t="str">
        <f>IF(RepPF!$L$4=Lists!$E$2,Lists!$E$2,IF(RepPF!$L$4&lt;&gt;"",IF($C1022=RepPF!$L$4,RepPF!$L$4,0),Lists!$E$2))</f>
        <v>Все объекты</v>
      </c>
    </row>
    <row r="1023" spans="2:20" x14ac:dyDescent="0.25">
      <c r="B1023" s="7">
        <v>45371</v>
      </c>
      <c r="C1023" s="1" t="s">
        <v>197</v>
      </c>
      <c r="J1023" s="1" t="s">
        <v>116</v>
      </c>
      <c r="K1023" s="1" t="s">
        <v>118</v>
      </c>
      <c r="L1023" s="1">
        <f>IF(OR(B1023=0,B1023=""),0,IF(COUNTIFS(Items!$E:$E,J1023,Items!$F:$F,K1023)+COUNTIFS(Items!$J:$J,J1023,Items!$K:$K,K1023)+COUNTIFS(Items!$O:$O,J1023,Items!$P:$P,K1023)=1,0,1))</f>
        <v>0</v>
      </c>
      <c r="M1023" s="14">
        <v>0</v>
      </c>
      <c r="N1023" s="14">
        <v>109161.08</v>
      </c>
      <c r="T1023" s="10" t="str">
        <f>IF(RepPF!$L$4=Lists!$E$2,Lists!$E$2,IF(RepPF!$L$4&lt;&gt;"",IF($C1023=RepPF!$L$4,RepPF!$L$4,0),Lists!$E$2))</f>
        <v>Все объекты</v>
      </c>
    </row>
    <row r="1024" spans="2:20" x14ac:dyDescent="0.25">
      <c r="B1024" s="7">
        <v>45371</v>
      </c>
      <c r="C1024" s="1" t="s">
        <v>197</v>
      </c>
      <c r="J1024" s="1" t="s">
        <v>116</v>
      </c>
      <c r="K1024" s="1" t="s">
        <v>117</v>
      </c>
      <c r="L1024" s="1">
        <f>IF(OR(B1024=0,B1024=""),0,IF(COUNTIFS(Items!$E:$E,J1024,Items!$F:$F,K1024)+COUNTIFS(Items!$J:$J,J1024,Items!$K:$K,K1024)+COUNTIFS(Items!$O:$O,J1024,Items!$P:$P,K1024)=1,0,1))</f>
        <v>0</v>
      </c>
      <c r="M1024" s="14">
        <v>0</v>
      </c>
      <c r="N1024" s="14">
        <v>53062.879999999997</v>
      </c>
      <c r="T1024" s="10" t="str">
        <f>IF(RepPF!$L$4=Lists!$E$2,Lists!$E$2,IF(RepPF!$L$4&lt;&gt;"",IF($C1024=RepPF!$L$4,RepPF!$L$4,0),Lists!$E$2))</f>
        <v>Все объекты</v>
      </c>
    </row>
    <row r="1025" spans="2:20" x14ac:dyDescent="0.25">
      <c r="B1025" s="7">
        <v>45400</v>
      </c>
      <c r="C1025" s="1" t="s">
        <v>197</v>
      </c>
      <c r="J1025" s="1" t="s">
        <v>116</v>
      </c>
      <c r="K1025" s="1" t="s">
        <v>118</v>
      </c>
      <c r="L1025" s="1">
        <f>IF(OR(B1025=0,B1025=""),0,IF(COUNTIFS(Items!$E:$E,J1025,Items!$F:$F,K1025)+COUNTIFS(Items!$J:$J,J1025,Items!$K:$K,K1025)+COUNTIFS(Items!$O:$O,J1025,Items!$P:$P,K1025)=1,0,1))</f>
        <v>0</v>
      </c>
      <c r="M1025" s="14">
        <v>0</v>
      </c>
      <c r="N1025" s="14">
        <v>126549.78</v>
      </c>
      <c r="T1025" s="10" t="str">
        <f>IF(RepPF!$L$4=Lists!$E$2,Lists!$E$2,IF(RepPF!$L$4&lt;&gt;"",IF($C1025=RepPF!$L$4,RepPF!$L$4,0),Lists!$E$2))</f>
        <v>Все объекты</v>
      </c>
    </row>
    <row r="1026" spans="2:20" x14ac:dyDescent="0.25">
      <c r="B1026" s="7">
        <v>45400</v>
      </c>
      <c r="C1026" s="1" t="s">
        <v>197</v>
      </c>
      <c r="J1026" s="1" t="s">
        <v>116</v>
      </c>
      <c r="K1026" s="1" t="s">
        <v>117</v>
      </c>
      <c r="L1026" s="1">
        <f>IF(OR(B1026=0,B1026=""),0,IF(COUNTIFS(Items!$E:$E,J1026,Items!$F:$F,K1026)+COUNTIFS(Items!$J:$J,J1026,Items!$K:$K,K1026)+COUNTIFS(Items!$O:$O,J1026,Items!$P:$P,K1026)=1,0,1))</f>
        <v>0</v>
      </c>
      <c r="M1026" s="14">
        <v>0</v>
      </c>
      <c r="N1026" s="14">
        <v>153063.96</v>
      </c>
      <c r="T1026" s="10" t="str">
        <f>IF(RepPF!$L$4=Lists!$E$2,Lists!$E$2,IF(RepPF!$L$4&lt;&gt;"",IF($C1026=RepPF!$L$4,RepPF!$L$4,0),Lists!$E$2))</f>
        <v>Все объекты</v>
      </c>
    </row>
    <row r="1027" spans="2:20" x14ac:dyDescent="0.25">
      <c r="B1027" s="7">
        <v>45430</v>
      </c>
      <c r="C1027" s="1" t="s">
        <v>197</v>
      </c>
      <c r="J1027" s="1" t="s">
        <v>116</v>
      </c>
      <c r="K1027" s="1" t="s">
        <v>118</v>
      </c>
      <c r="L1027" s="1">
        <f>IF(OR(B1027=0,B1027=""),0,IF(COUNTIFS(Items!$E:$E,J1027,Items!$F:$F,K1027)+COUNTIFS(Items!$J:$J,J1027,Items!$K:$K,K1027)+COUNTIFS(Items!$O:$O,J1027,Items!$P:$P,K1027)=1,0,1))</f>
        <v>0</v>
      </c>
      <c r="M1027" s="14">
        <v>0</v>
      </c>
      <c r="N1027" s="14">
        <v>94028.2</v>
      </c>
      <c r="T1027" s="10" t="str">
        <f>IF(RepPF!$L$4=Lists!$E$2,Lists!$E$2,IF(RepPF!$L$4&lt;&gt;"",IF($C1027=RepPF!$L$4,RepPF!$L$4,0),Lists!$E$2))</f>
        <v>Все объекты</v>
      </c>
    </row>
    <row r="1028" spans="2:20" x14ac:dyDescent="0.25">
      <c r="B1028" s="7">
        <v>45430</v>
      </c>
      <c r="C1028" s="1" t="s">
        <v>197</v>
      </c>
      <c r="J1028" s="1" t="s">
        <v>116</v>
      </c>
      <c r="K1028" s="1" t="s">
        <v>117</v>
      </c>
      <c r="L1028" s="1">
        <f>IF(OR(B1028=0,B1028=""),0,IF(COUNTIFS(Items!$E:$E,J1028,Items!$F:$F,K1028)+COUNTIFS(Items!$J:$J,J1028,Items!$K:$K,K1028)+COUNTIFS(Items!$O:$O,J1028,Items!$P:$P,K1028)=1,0,1))</f>
        <v>0</v>
      </c>
      <c r="M1028" s="14">
        <v>0</v>
      </c>
      <c r="N1028" s="14">
        <v>106063.51</v>
      </c>
      <c r="T1028" s="10" t="str">
        <f>IF(RepPF!$L$4=Lists!$E$2,Lists!$E$2,IF(RepPF!$L$4&lt;&gt;"",IF($C1028=RepPF!$L$4,RepPF!$L$4,0),Lists!$E$2))</f>
        <v>Все объекты</v>
      </c>
    </row>
    <row r="1029" spans="2:20" x14ac:dyDescent="0.25">
      <c r="B1029" s="7">
        <v>45463</v>
      </c>
      <c r="C1029" s="1" t="s">
        <v>197</v>
      </c>
      <c r="J1029" s="1" t="s">
        <v>116</v>
      </c>
      <c r="K1029" s="1" t="s">
        <v>118</v>
      </c>
      <c r="L1029" s="1">
        <f>IF(OR(B1029=0,B1029=""),0,IF(COUNTIFS(Items!$E:$E,J1029,Items!$F:$F,K1029)+COUNTIFS(Items!$J:$J,J1029,Items!$K:$K,K1029)+COUNTIFS(Items!$O:$O,J1029,Items!$P:$P,K1029)=1,0,1))</f>
        <v>0</v>
      </c>
      <c r="M1029" s="14">
        <v>0</v>
      </c>
      <c r="N1029" s="14">
        <v>87511.459999999992</v>
      </c>
      <c r="T1029" s="10" t="str">
        <f>IF(RepPF!$L$4=Lists!$E$2,Lists!$E$2,IF(RepPF!$L$4&lt;&gt;"",IF($C1029=RepPF!$L$4,RepPF!$L$4,0),Lists!$E$2))</f>
        <v>Все объекты</v>
      </c>
    </row>
    <row r="1030" spans="2:20" x14ac:dyDescent="0.25">
      <c r="B1030" s="7">
        <v>45463</v>
      </c>
      <c r="C1030" s="1" t="s">
        <v>197</v>
      </c>
      <c r="J1030" s="1" t="s">
        <v>116</v>
      </c>
      <c r="K1030" s="1" t="s">
        <v>117</v>
      </c>
      <c r="L1030" s="1">
        <f>IF(OR(B1030=0,B1030=""),0,IF(COUNTIFS(Items!$E:$E,J1030,Items!$F:$F,K1030)+COUNTIFS(Items!$J:$J,J1030,Items!$K:$K,K1030)+COUNTIFS(Items!$O:$O,J1030,Items!$P:$P,K1030)=1,0,1))</f>
        <v>0</v>
      </c>
      <c r="M1030" s="14">
        <v>0</v>
      </c>
      <c r="N1030" s="14">
        <v>102970.68</v>
      </c>
      <c r="T1030" s="10" t="str">
        <f>IF(RepPF!$L$4=Lists!$E$2,Lists!$E$2,IF(RepPF!$L$4&lt;&gt;"",IF($C1030=RepPF!$L$4,RepPF!$L$4,0),Lists!$E$2))</f>
        <v>Все объекты</v>
      </c>
    </row>
    <row r="1031" spans="2:20" x14ac:dyDescent="0.25">
      <c r="B1031" s="7">
        <v>45492</v>
      </c>
      <c r="C1031" s="1" t="s">
        <v>197</v>
      </c>
      <c r="J1031" s="1" t="s">
        <v>116</v>
      </c>
      <c r="K1031" s="1" t="s">
        <v>118</v>
      </c>
      <c r="L1031" s="1">
        <f>IF(OR(B1031=0,B1031=""),0,IF(COUNTIFS(Items!$E:$E,J1031,Items!$F:$F,K1031)+COUNTIFS(Items!$J:$J,J1031,Items!$K:$K,K1031)+COUNTIFS(Items!$O:$O,J1031,Items!$P:$P,K1031)=1,0,1))</f>
        <v>0</v>
      </c>
      <c r="M1031" s="14">
        <v>0</v>
      </c>
      <c r="N1031" s="14">
        <v>125913</v>
      </c>
      <c r="T1031" s="10" t="str">
        <f>IF(RepPF!$L$4=Lists!$E$2,Lists!$E$2,IF(RepPF!$L$4&lt;&gt;"",IF($C1031=RepPF!$L$4,RepPF!$L$4,0),Lists!$E$2))</f>
        <v>Все объекты</v>
      </c>
    </row>
    <row r="1032" spans="2:20" x14ac:dyDescent="0.25">
      <c r="B1032" s="7">
        <v>45492</v>
      </c>
      <c r="C1032" s="1" t="s">
        <v>197</v>
      </c>
      <c r="J1032" s="1" t="s">
        <v>116</v>
      </c>
      <c r="K1032" s="1" t="s">
        <v>117</v>
      </c>
      <c r="L1032" s="1">
        <f>IF(OR(B1032=0,B1032=""),0,IF(COUNTIFS(Items!$E:$E,J1032,Items!$F:$F,K1032)+COUNTIFS(Items!$J:$J,J1032,Items!$K:$K,K1032)+COUNTIFS(Items!$O:$O,J1032,Items!$P:$P,K1032)=1,0,1))</f>
        <v>0</v>
      </c>
      <c r="M1032" s="14">
        <v>0</v>
      </c>
      <c r="N1032" s="14">
        <v>79702.599999999991</v>
      </c>
      <c r="T1032" s="10" t="str">
        <f>IF(RepPF!$L$4=Lists!$E$2,Lists!$E$2,IF(RepPF!$L$4&lt;&gt;"",IF($C1032=RepPF!$L$4,RepPF!$L$4,0),Lists!$E$2))</f>
        <v>Все объекты</v>
      </c>
    </row>
    <row r="1033" spans="2:20" x14ac:dyDescent="0.25">
      <c r="B1033" s="7">
        <v>45524</v>
      </c>
      <c r="C1033" s="1" t="s">
        <v>197</v>
      </c>
      <c r="J1033" s="1" t="s">
        <v>116</v>
      </c>
      <c r="K1033" s="1" t="s">
        <v>118</v>
      </c>
      <c r="L1033" s="1">
        <f>IF(OR(B1033=0,B1033=""),0,IF(COUNTIFS(Items!$E:$E,J1033,Items!$F:$F,K1033)+COUNTIFS(Items!$J:$J,J1033,Items!$K:$K,K1033)+COUNTIFS(Items!$O:$O,J1033,Items!$P:$P,K1033)=1,0,1))</f>
        <v>0</v>
      </c>
      <c r="M1033" s="14">
        <v>0</v>
      </c>
      <c r="N1033" s="14">
        <v>119000</v>
      </c>
      <c r="T1033" s="10" t="str">
        <f>IF(RepPF!$L$4=Lists!$E$2,Lists!$E$2,IF(RepPF!$L$4&lt;&gt;"",IF($C1033=RepPF!$L$4,RepPF!$L$4,0),Lists!$E$2))</f>
        <v>Все объекты</v>
      </c>
    </row>
    <row r="1034" spans="2:20" x14ac:dyDescent="0.25">
      <c r="B1034" s="7">
        <v>45524</v>
      </c>
      <c r="C1034" s="1" t="s">
        <v>197</v>
      </c>
      <c r="J1034" s="1" t="s">
        <v>116</v>
      </c>
      <c r="K1034" s="1" t="s">
        <v>117</v>
      </c>
      <c r="L1034" s="1">
        <f>IF(OR(B1034=0,B1034=""),0,IF(COUNTIFS(Items!$E:$E,J1034,Items!$F:$F,K1034)+COUNTIFS(Items!$J:$J,J1034,Items!$K:$K,K1034)+COUNTIFS(Items!$O:$O,J1034,Items!$P:$P,K1034)=1,0,1))</f>
        <v>0</v>
      </c>
      <c r="M1034" s="14">
        <v>0</v>
      </c>
      <c r="N1034" s="14">
        <v>97000</v>
      </c>
      <c r="T1034" s="10" t="str">
        <f>IF(RepPF!$L$4=Lists!$E$2,Lists!$E$2,IF(RepPF!$L$4&lt;&gt;"",IF($C1034=RepPF!$L$4,RepPF!$L$4,0),Lists!$E$2))</f>
        <v>Все объекты</v>
      </c>
    </row>
    <row r="1035" spans="2:20" x14ac:dyDescent="0.25">
      <c r="B1035" s="7">
        <v>45552</v>
      </c>
      <c r="C1035" s="1" t="s">
        <v>197</v>
      </c>
      <c r="J1035" s="1" t="s">
        <v>116</v>
      </c>
      <c r="K1035" s="1" t="s">
        <v>118</v>
      </c>
      <c r="L1035" s="1">
        <f>IF(OR(B1035=0,B1035=""),0,IF(COUNTIFS(Items!$E:$E,J1035,Items!$F:$F,K1035)+COUNTIFS(Items!$J:$J,J1035,Items!$K:$K,K1035)+COUNTIFS(Items!$O:$O,J1035,Items!$P:$P,K1035)=1,0,1))</f>
        <v>0</v>
      </c>
      <c r="M1035" s="14">
        <v>0</v>
      </c>
      <c r="N1035" s="14">
        <v>184500</v>
      </c>
      <c r="T1035" s="10" t="str">
        <f>IF(RepPF!$L$4=Lists!$E$2,Lists!$E$2,IF(RepPF!$L$4&lt;&gt;"",IF($C1035=RepPF!$L$4,RepPF!$L$4,0),Lists!$E$2))</f>
        <v>Все объекты</v>
      </c>
    </row>
    <row r="1036" spans="2:20" x14ac:dyDescent="0.25">
      <c r="B1036" s="7">
        <v>45552</v>
      </c>
      <c r="C1036" s="1" t="s">
        <v>197</v>
      </c>
      <c r="J1036" s="1" t="s">
        <v>116</v>
      </c>
      <c r="K1036" s="1" t="s">
        <v>117</v>
      </c>
      <c r="L1036" s="1">
        <f>IF(OR(B1036=0,B1036=""),0,IF(COUNTIFS(Items!$E:$E,J1036,Items!$F:$F,K1036)+COUNTIFS(Items!$J:$J,J1036,Items!$K:$K,K1036)+COUNTIFS(Items!$O:$O,J1036,Items!$P:$P,K1036)=1,0,1))</f>
        <v>0</v>
      </c>
      <c r="M1036" s="14">
        <v>0</v>
      </c>
      <c r="N1036" s="14">
        <v>211500</v>
      </c>
      <c r="T1036" s="10" t="str">
        <f>IF(RepPF!$L$4=Lists!$E$2,Lists!$E$2,IF(RepPF!$L$4&lt;&gt;"",IF($C1036=RepPF!$L$4,RepPF!$L$4,0),Lists!$E$2))</f>
        <v>Все объекты</v>
      </c>
    </row>
    <row r="1037" spans="2:20" x14ac:dyDescent="0.25">
      <c r="B1037" s="7">
        <v>45582</v>
      </c>
      <c r="C1037" s="1" t="s">
        <v>198</v>
      </c>
      <c r="J1037" s="1" t="s">
        <v>116</v>
      </c>
      <c r="K1037" s="1" t="s">
        <v>118</v>
      </c>
      <c r="L1037" s="1">
        <f>IF(OR(B1037=0,B1037=""),0,IF(COUNTIFS(Items!$E:$E,J1037,Items!$F:$F,K1037)+COUNTIFS(Items!$J:$J,J1037,Items!$K:$K,K1037)+COUNTIFS(Items!$O:$O,J1037,Items!$P:$P,K1037)=1,0,1))</f>
        <v>0</v>
      </c>
      <c r="M1037" s="14">
        <v>0</v>
      </c>
      <c r="N1037" s="14">
        <v>141000</v>
      </c>
      <c r="T1037" s="10" t="str">
        <f>IF(RepPF!$L$4=Lists!$E$2,Lists!$E$2,IF(RepPF!$L$4&lt;&gt;"",IF($C1037=RepPF!$L$4,RepPF!$L$4,0),Lists!$E$2))</f>
        <v>Все объекты</v>
      </c>
    </row>
    <row r="1038" spans="2:20" x14ac:dyDescent="0.25">
      <c r="B1038" s="7">
        <v>45582</v>
      </c>
      <c r="C1038" s="1" t="s">
        <v>198</v>
      </c>
      <c r="J1038" s="1" t="s">
        <v>116</v>
      </c>
      <c r="K1038" s="1" t="s">
        <v>117</v>
      </c>
      <c r="L1038" s="1">
        <f>IF(OR(B1038=0,B1038=""),0,IF(COUNTIFS(Items!$E:$E,J1038,Items!$F:$F,K1038)+COUNTIFS(Items!$J:$J,J1038,Items!$K:$K,K1038)+COUNTIFS(Items!$O:$O,J1038,Items!$P:$P,K1038)=1,0,1))</f>
        <v>0</v>
      </c>
      <c r="M1038" s="14">
        <v>0</v>
      </c>
      <c r="N1038" s="14">
        <v>178500</v>
      </c>
      <c r="T1038" s="10" t="str">
        <f>IF(RepPF!$L$4=Lists!$E$2,Lists!$E$2,IF(RepPF!$L$4&lt;&gt;"",IF($C1038=RepPF!$L$4,RepPF!$L$4,0),Lists!$E$2))</f>
        <v>Все объекты</v>
      </c>
    </row>
    <row r="1039" spans="2:20" x14ac:dyDescent="0.25">
      <c r="B1039" s="7">
        <v>45613</v>
      </c>
      <c r="C1039" s="1" t="s">
        <v>198</v>
      </c>
      <c r="J1039" s="1" t="s">
        <v>116</v>
      </c>
      <c r="K1039" s="1" t="s">
        <v>118</v>
      </c>
      <c r="L1039" s="1">
        <f>IF(OR(B1039=0,B1039=""),0,IF(COUNTIFS(Items!$E:$E,J1039,Items!$F:$F,K1039)+COUNTIFS(Items!$J:$J,J1039,Items!$K:$K,K1039)+COUNTIFS(Items!$O:$O,J1039,Items!$P:$P,K1039)=1,0,1))</f>
        <v>0</v>
      </c>
      <c r="M1039" s="14">
        <v>0</v>
      </c>
      <c r="N1039" s="14">
        <v>145500</v>
      </c>
      <c r="T1039" s="10" t="str">
        <f>IF(RepPF!$L$4=Lists!$E$2,Lists!$E$2,IF(RepPF!$L$4&lt;&gt;"",IF($C1039=RepPF!$L$4,RepPF!$L$4,0),Lists!$E$2))</f>
        <v>Все объекты</v>
      </c>
    </row>
    <row r="1040" spans="2:20" x14ac:dyDescent="0.25">
      <c r="B1040" s="7">
        <v>45613</v>
      </c>
      <c r="C1040" s="1" t="s">
        <v>198</v>
      </c>
      <c r="J1040" s="1" t="s">
        <v>116</v>
      </c>
      <c r="K1040" s="1" t="s">
        <v>117</v>
      </c>
      <c r="L1040" s="1">
        <f>IF(OR(B1040=0,B1040=""),0,IF(COUNTIFS(Items!$E:$E,J1040,Items!$F:$F,K1040)+COUNTIFS(Items!$J:$J,J1040,Items!$K:$K,K1040)+COUNTIFS(Items!$O:$O,J1040,Items!$P:$P,K1040)=1,0,1))</f>
        <v>0</v>
      </c>
      <c r="M1040" s="14">
        <v>0</v>
      </c>
      <c r="N1040" s="14">
        <v>184500</v>
      </c>
      <c r="T1040" s="10" t="str">
        <f>IF(RepPF!$L$4=Lists!$E$2,Lists!$E$2,IF(RepPF!$L$4&lt;&gt;"",IF($C1040=RepPF!$L$4,RepPF!$L$4,0),Lists!$E$2))</f>
        <v>Все объекты</v>
      </c>
    </row>
    <row r="1041" spans="2:20" x14ac:dyDescent="0.25">
      <c r="B1041" s="7">
        <v>45643</v>
      </c>
      <c r="C1041" s="1" t="s">
        <v>198</v>
      </c>
      <c r="J1041" s="1" t="s">
        <v>116</v>
      </c>
      <c r="K1041" s="1" t="s">
        <v>117</v>
      </c>
      <c r="L1041" s="1">
        <f>IF(OR(B1041=0,B1041=""),0,IF(COUNTIFS(Items!$E:$E,J1041,Items!$F:$F,K1041)+COUNTIFS(Items!$J:$J,J1041,Items!$K:$K,K1041)+COUNTIFS(Items!$O:$O,J1041,Items!$P:$P,K1041)=1,0,1))</f>
        <v>0</v>
      </c>
      <c r="M1041" s="14">
        <v>0</v>
      </c>
      <c r="N1041" s="14">
        <v>266278.5</v>
      </c>
      <c r="T1041" s="10" t="str">
        <f>IF(RepPF!$L$4=Lists!$E$2,Lists!$E$2,IF(RepPF!$L$4&lt;&gt;"",IF($C1041=RepPF!$L$4,RepPF!$L$4,0),Lists!$E$2))</f>
        <v>Все объекты</v>
      </c>
    </row>
    <row r="1042" spans="2:20" x14ac:dyDescent="0.25">
      <c r="B1042" s="7">
        <v>45643</v>
      </c>
      <c r="C1042" s="1" t="s">
        <v>198</v>
      </c>
      <c r="J1042" s="1" t="s">
        <v>116</v>
      </c>
      <c r="K1042" s="1" t="s">
        <v>118</v>
      </c>
      <c r="L1042" s="1">
        <f>IF(OR(B1042=0,B1042=""),0,IF(COUNTIFS(Items!$E:$E,J1042,Items!$F:$F,K1042)+COUNTIFS(Items!$J:$J,J1042,Items!$K:$K,K1042)+COUNTIFS(Items!$O:$O,J1042,Items!$P:$P,K1042)=1,0,1))</f>
        <v>0</v>
      </c>
      <c r="M1042" s="14">
        <v>0</v>
      </c>
      <c r="N1042" s="14">
        <v>177519</v>
      </c>
      <c r="T1042" s="10" t="str">
        <f>IF(RepPF!$L$4=Lists!$E$2,Lists!$E$2,IF(RepPF!$L$4&lt;&gt;"",IF($C1042=RepPF!$L$4,RepPF!$L$4,0),Lists!$E$2))</f>
        <v>Все объекты</v>
      </c>
    </row>
    <row r="1043" spans="2:20" x14ac:dyDescent="0.25">
      <c r="B1043" s="7">
        <v>45674</v>
      </c>
      <c r="C1043" s="1" t="s">
        <v>198</v>
      </c>
      <c r="J1043" s="1" t="s">
        <v>116</v>
      </c>
      <c r="K1043" s="1" t="s">
        <v>117</v>
      </c>
      <c r="L1043" s="1">
        <f>IF(OR(B1043=0,B1043=""),0,IF(COUNTIFS(Items!$E:$E,J1043,Items!$F:$F,K1043)+COUNTIFS(Items!$J:$J,J1043,Items!$K:$K,K1043)+COUNTIFS(Items!$O:$O,J1043,Items!$P:$P,K1043)=1,0,1))</f>
        <v>0</v>
      </c>
      <c r="M1043" s="14">
        <v>0</v>
      </c>
      <c r="N1043" s="14">
        <v>178500</v>
      </c>
      <c r="T1043" s="10" t="str">
        <f>IF(RepPF!$L$4=Lists!$E$2,Lists!$E$2,IF(RepPF!$L$4&lt;&gt;"",IF($C1043=RepPF!$L$4,RepPF!$L$4,0),Lists!$E$2))</f>
        <v>Все объекты</v>
      </c>
    </row>
    <row r="1044" spans="2:20" x14ac:dyDescent="0.25">
      <c r="B1044" s="7">
        <v>45674</v>
      </c>
      <c r="C1044" s="1" t="s">
        <v>198</v>
      </c>
      <c r="J1044" s="1" t="s">
        <v>116</v>
      </c>
      <c r="K1044" s="1" t="s">
        <v>118</v>
      </c>
      <c r="L1044" s="1">
        <f>IF(OR(B1044=0,B1044=""),0,IF(COUNTIFS(Items!$E:$E,J1044,Items!$F:$F,K1044)+COUNTIFS(Items!$J:$J,J1044,Items!$K:$K,K1044)+COUNTIFS(Items!$O:$O,J1044,Items!$P:$P,K1044)=1,0,1))</f>
        <v>0</v>
      </c>
      <c r="M1044" s="14">
        <v>0</v>
      </c>
      <c r="N1044" s="14">
        <v>145500</v>
      </c>
      <c r="T1044" s="10" t="str">
        <f>IF(RepPF!$L$4=Lists!$E$2,Lists!$E$2,IF(RepPF!$L$4&lt;&gt;"",IF($C1044=RepPF!$L$4,RepPF!$L$4,0),Lists!$E$2))</f>
        <v>Все объекты</v>
      </c>
    </row>
    <row r="1045" spans="2:20" x14ac:dyDescent="0.25">
      <c r="B1045" s="7">
        <v>45705</v>
      </c>
      <c r="C1045" s="1" t="s">
        <v>198</v>
      </c>
      <c r="J1045" s="1" t="s">
        <v>116</v>
      </c>
      <c r="K1045" s="1" t="s">
        <v>117</v>
      </c>
      <c r="L1045" s="1">
        <f>IF(OR(B1045=0,B1045=""),0,IF(COUNTIFS(Items!$E:$E,J1045,Items!$F:$F,K1045)+COUNTIFS(Items!$J:$J,J1045,Items!$K:$K,K1045)+COUNTIFS(Items!$O:$O,J1045,Items!$P:$P,K1045)=1,0,1))</f>
        <v>0</v>
      </c>
      <c r="M1045" s="14">
        <v>0</v>
      </c>
      <c r="N1045" s="14">
        <v>184500</v>
      </c>
      <c r="T1045" s="10" t="str">
        <f>IF(RepPF!$L$4=Lists!$E$2,Lists!$E$2,IF(RepPF!$L$4&lt;&gt;"",IF($C1045=RepPF!$L$4,RepPF!$L$4,0),Lists!$E$2))</f>
        <v>Все объекты</v>
      </c>
    </row>
    <row r="1046" spans="2:20" x14ac:dyDescent="0.25">
      <c r="B1046" s="7">
        <v>45705</v>
      </c>
      <c r="C1046" s="1" t="s">
        <v>198</v>
      </c>
      <c r="J1046" s="1" t="s">
        <v>116</v>
      </c>
      <c r="K1046" s="1" t="s">
        <v>118</v>
      </c>
      <c r="L1046" s="1">
        <f>IF(OR(B1046=0,B1046=""),0,IF(COUNTIFS(Items!$E:$E,J1046,Items!$F:$F,K1046)+COUNTIFS(Items!$J:$J,J1046,Items!$K:$K,K1046)+COUNTIFS(Items!$O:$O,J1046,Items!$P:$P,K1046)=1,0,1))</f>
        <v>0</v>
      </c>
      <c r="M1046" s="14">
        <v>0</v>
      </c>
      <c r="N1046" s="14">
        <v>211500</v>
      </c>
      <c r="T1046" s="10" t="str">
        <f>IF(RepPF!$L$4=Lists!$E$2,Lists!$E$2,IF(RepPF!$L$4&lt;&gt;"",IF($C1046=RepPF!$L$4,RepPF!$L$4,0),Lists!$E$2))</f>
        <v>Все объекты</v>
      </c>
    </row>
    <row r="1047" spans="2:20" x14ac:dyDescent="0.25">
      <c r="B1047" s="7">
        <v>45549</v>
      </c>
      <c r="C1047" s="1" t="s">
        <v>198</v>
      </c>
      <c r="J1047" s="1" t="s">
        <v>116</v>
      </c>
      <c r="K1047" s="1" t="s">
        <v>119</v>
      </c>
      <c r="L1047" s="1">
        <f>IF(OR(B1047=0,B1047=""),0,IF(COUNTIFS(Items!$E:$E,J1047,Items!$F:$F,K1047)+COUNTIFS(Items!$J:$J,J1047,Items!$K:$K,K1047)+COUNTIFS(Items!$O:$O,J1047,Items!$P:$P,K1047)=1,0,1))</f>
        <v>0</v>
      </c>
      <c r="M1047" s="14">
        <v>0</v>
      </c>
      <c r="N1047" s="14">
        <v>37600</v>
      </c>
      <c r="T1047" s="10" t="str">
        <f>IF(RepPF!$L$4=Lists!$E$2,Lists!$E$2,IF(RepPF!$L$4&lt;&gt;"",IF($C1047=RepPF!$L$4,RepPF!$L$4,0),Lists!$E$2))</f>
        <v>Все объекты</v>
      </c>
    </row>
    <row r="1048" spans="2:20" x14ac:dyDescent="0.25">
      <c r="B1048" s="7">
        <v>45554</v>
      </c>
      <c r="C1048" s="1" t="s">
        <v>198</v>
      </c>
      <c r="J1048" s="1" t="s">
        <v>116</v>
      </c>
      <c r="K1048" s="1" t="s">
        <v>119</v>
      </c>
      <c r="L1048" s="1">
        <f>IF(OR(B1048=0,B1048=""),0,IF(COUNTIFS(Items!$E:$E,J1048,Items!$F:$F,K1048)+COUNTIFS(Items!$J:$J,J1048,Items!$K:$K,K1048)+COUNTIFS(Items!$O:$O,J1048,Items!$P:$P,K1048)=1,0,1))</f>
        <v>0</v>
      </c>
      <c r="M1048" s="14">
        <v>0</v>
      </c>
      <c r="N1048" s="14">
        <v>21420</v>
      </c>
      <c r="T1048" s="10" t="str">
        <f>IF(RepPF!$L$4=Lists!$E$2,Lists!$E$2,IF(RepPF!$L$4&lt;&gt;"",IF($C1048=RepPF!$L$4,RepPF!$L$4,0),Lists!$E$2))</f>
        <v>Все объекты</v>
      </c>
    </row>
    <row r="1049" spans="2:20" x14ac:dyDescent="0.25">
      <c r="B1049" s="7">
        <v>45584</v>
      </c>
      <c r="C1049" s="1" t="s">
        <v>198</v>
      </c>
      <c r="J1049" s="1" t="s">
        <v>116</v>
      </c>
      <c r="K1049" s="1" t="s">
        <v>119</v>
      </c>
      <c r="L1049" s="1">
        <f>IF(OR(B1049=0,B1049=""),0,IF(COUNTIFS(Items!$E:$E,J1049,Items!$F:$F,K1049)+COUNTIFS(Items!$J:$J,J1049,Items!$K:$K,K1049)+COUNTIFS(Items!$O:$O,J1049,Items!$P:$P,K1049)=1,0,1))</f>
        <v>0</v>
      </c>
      <c r="M1049" s="14">
        <v>0</v>
      </c>
      <c r="N1049" s="14">
        <v>38800</v>
      </c>
      <c r="T1049" s="10" t="str">
        <f>IF(RepPF!$L$4=Lists!$E$2,Lists!$E$2,IF(RepPF!$L$4&lt;&gt;"",IF($C1049=RepPF!$L$4,RepPF!$L$4,0),Lists!$E$2))</f>
        <v>Все объекты</v>
      </c>
    </row>
    <row r="1050" spans="2:20" x14ac:dyDescent="0.25">
      <c r="B1050" s="7">
        <v>45656</v>
      </c>
      <c r="C1050" s="1" t="s">
        <v>198</v>
      </c>
      <c r="J1050" s="1" t="s">
        <v>116</v>
      </c>
      <c r="K1050" s="1" t="s">
        <v>119</v>
      </c>
      <c r="L1050" s="1">
        <f>IF(OR(B1050=0,B1050=""),0,IF(COUNTIFS(Items!$E:$E,J1050,Items!$F:$F,K1050)+COUNTIFS(Items!$J:$J,J1050,Items!$K:$K,K1050)+COUNTIFS(Items!$O:$O,J1050,Items!$P:$P,K1050)=1,0,1))</f>
        <v>0</v>
      </c>
      <c r="M1050" s="14">
        <v>0</v>
      </c>
      <c r="N1050" s="14">
        <v>49200</v>
      </c>
      <c r="T1050" s="10" t="str">
        <f>IF(RepPF!$L$4=Lists!$E$2,Lists!$E$2,IF(RepPF!$L$4&lt;&gt;"",IF($C1050=RepPF!$L$4,RepPF!$L$4,0),Lists!$E$2))</f>
        <v>Все объекты</v>
      </c>
    </row>
    <row r="1051" spans="2:20" x14ac:dyDescent="0.25">
      <c r="B1051" s="7">
        <v>45674</v>
      </c>
      <c r="C1051" s="1" t="s">
        <v>198</v>
      </c>
      <c r="J1051" s="1" t="s">
        <v>116</v>
      </c>
      <c r="K1051" s="1" t="s">
        <v>119</v>
      </c>
      <c r="L1051" s="1">
        <f>IF(OR(B1051=0,B1051=""),0,IF(COUNTIFS(Items!$E:$E,J1051,Items!$F:$F,K1051)+COUNTIFS(Items!$J:$J,J1051,Items!$K:$K,K1051)+COUNTIFS(Items!$O:$O,J1051,Items!$P:$P,K1051)=1,0,1))</f>
        <v>0</v>
      </c>
      <c r="M1051" s="14">
        <v>0</v>
      </c>
      <c r="N1051" s="14">
        <v>56400</v>
      </c>
      <c r="T1051" s="10" t="str">
        <f>IF(RepPF!$L$4=Lists!$E$2,Lists!$E$2,IF(RepPF!$L$4&lt;&gt;"",IF($C1051=RepPF!$L$4,RepPF!$L$4,0),Lists!$E$2))</f>
        <v>Все объекты</v>
      </c>
    </row>
    <row r="1052" spans="2:20" x14ac:dyDescent="0.25">
      <c r="B1052" s="7">
        <v>45708</v>
      </c>
      <c r="C1052" s="1" t="s">
        <v>198</v>
      </c>
      <c r="J1052" s="1" t="s">
        <v>116</v>
      </c>
      <c r="K1052" s="1" t="s">
        <v>119</v>
      </c>
      <c r="L1052" s="1">
        <f>IF(OR(B1052=0,B1052=""),0,IF(COUNTIFS(Items!$E:$E,J1052,Items!$F:$F,K1052)+COUNTIFS(Items!$J:$J,J1052,Items!$K:$K,K1052)+COUNTIFS(Items!$O:$O,J1052,Items!$P:$P,K1052)=1,0,1))</f>
        <v>0</v>
      </c>
      <c r="M1052" s="14">
        <v>0</v>
      </c>
      <c r="N1052" s="14">
        <v>37600</v>
      </c>
      <c r="T1052" s="10" t="str">
        <f>IF(RepPF!$L$4=Lists!$E$2,Lists!$E$2,IF(RepPF!$L$4&lt;&gt;"",IF($C1052=RepPF!$L$4,RepPF!$L$4,0),Lists!$E$2))</f>
        <v>Все объекты</v>
      </c>
    </row>
    <row r="1053" spans="2:20" x14ac:dyDescent="0.25">
      <c r="B1053" s="7">
        <v>45467</v>
      </c>
      <c r="C1053" s="1" t="s">
        <v>198</v>
      </c>
      <c r="J1053" s="1" t="s">
        <v>116</v>
      </c>
      <c r="K1053" s="1" t="s">
        <v>120</v>
      </c>
      <c r="L1053" s="1">
        <f>IF(OR(B1053=0,B1053=""),0,IF(COUNTIFS(Items!$E:$E,J1053,Items!$F:$F,K1053)+COUNTIFS(Items!$J:$J,J1053,Items!$K:$K,K1053)+COUNTIFS(Items!$O:$O,J1053,Items!$P:$P,K1053)=1,0,1))</f>
        <v>0</v>
      </c>
      <c r="M1053" s="14">
        <v>0</v>
      </c>
      <c r="N1053" s="14">
        <v>29750</v>
      </c>
      <c r="T1053" s="10" t="str">
        <f>IF(RepPF!$L$4=Lists!$E$2,Lists!$E$2,IF(RepPF!$L$4&lt;&gt;"",IF($C1053=RepPF!$L$4,RepPF!$L$4,0),Lists!$E$2))</f>
        <v>Все объекты</v>
      </c>
    </row>
    <row r="1054" spans="2:20" x14ac:dyDescent="0.25">
      <c r="B1054" s="7">
        <v>45484</v>
      </c>
      <c r="C1054" s="1" t="s">
        <v>199</v>
      </c>
      <c r="J1054" s="1" t="s">
        <v>116</v>
      </c>
      <c r="K1054" s="1" t="s">
        <v>120</v>
      </c>
      <c r="L1054" s="1">
        <f>IF(OR(B1054=0,B1054=""),0,IF(COUNTIFS(Items!$E:$E,J1054,Items!$F:$F,K1054)+COUNTIFS(Items!$J:$J,J1054,Items!$K:$K,K1054)+COUNTIFS(Items!$O:$O,J1054,Items!$P:$P,K1054)=1,0,1))</f>
        <v>0</v>
      </c>
      <c r="M1054" s="14">
        <v>0</v>
      </c>
      <c r="N1054" s="14">
        <v>24250</v>
      </c>
      <c r="T1054" s="10" t="str">
        <f>IF(RepPF!$L$4=Lists!$E$2,Lists!$E$2,IF(RepPF!$L$4&lt;&gt;"",IF($C1054=RepPF!$L$4,RepPF!$L$4,0),Lists!$E$2))</f>
        <v>Все объекты</v>
      </c>
    </row>
    <row r="1055" spans="2:20" x14ac:dyDescent="0.25">
      <c r="B1055" s="7">
        <v>45526</v>
      </c>
      <c r="C1055" s="1" t="s">
        <v>199</v>
      </c>
      <c r="J1055" s="1" t="s">
        <v>116</v>
      </c>
      <c r="K1055" s="1" t="s">
        <v>120</v>
      </c>
      <c r="L1055" s="1">
        <f>IF(OR(B1055=0,B1055=""),0,IF(COUNTIFS(Items!$E:$E,J1055,Items!$F:$F,K1055)+COUNTIFS(Items!$J:$J,J1055,Items!$K:$K,K1055)+COUNTIFS(Items!$O:$O,J1055,Items!$P:$P,K1055)=1,0,1))</f>
        <v>0</v>
      </c>
      <c r="M1055" s="14">
        <v>0</v>
      </c>
      <c r="N1055" s="14">
        <v>79071.78</v>
      </c>
      <c r="T1055" s="10" t="str">
        <f>IF(RepPF!$L$4=Lists!$E$2,Lists!$E$2,IF(RepPF!$L$4&lt;&gt;"",IF($C1055=RepPF!$L$4,RepPF!$L$4,0),Lists!$E$2))</f>
        <v>Все объекты</v>
      </c>
    </row>
    <row r="1056" spans="2:20" x14ac:dyDescent="0.25">
      <c r="B1056" s="7">
        <v>45553</v>
      </c>
      <c r="C1056" s="1" t="s">
        <v>199</v>
      </c>
      <c r="J1056" s="1" t="s">
        <v>116</v>
      </c>
      <c r="K1056" s="1" t="s">
        <v>120</v>
      </c>
      <c r="L1056" s="1">
        <f>IF(OR(B1056=0,B1056=""),0,IF(COUNTIFS(Items!$E:$E,J1056,Items!$F:$F,K1056)+COUNTIFS(Items!$J:$J,J1056,Items!$K:$K,K1056)+COUNTIFS(Items!$O:$O,J1056,Items!$P:$P,K1056)=1,0,1))</f>
        <v>0</v>
      </c>
      <c r="M1056" s="14">
        <v>0</v>
      </c>
      <c r="N1056" s="14">
        <v>70500</v>
      </c>
      <c r="T1056" s="10" t="str">
        <f>IF(RepPF!$L$4=Lists!$E$2,Lists!$E$2,IF(RepPF!$L$4&lt;&gt;"",IF($C1056=RepPF!$L$4,RepPF!$L$4,0),Lists!$E$2))</f>
        <v>Все объекты</v>
      </c>
    </row>
    <row r="1057" spans="2:20" x14ac:dyDescent="0.25">
      <c r="B1057" s="7">
        <v>45583</v>
      </c>
      <c r="C1057" s="1" t="s">
        <v>199</v>
      </c>
      <c r="J1057" s="1" t="s">
        <v>116</v>
      </c>
      <c r="K1057" s="1" t="s">
        <v>120</v>
      </c>
      <c r="L1057" s="1">
        <f>IF(OR(B1057=0,B1057=""),0,IF(COUNTIFS(Items!$E:$E,J1057,Items!$F:$F,K1057)+COUNTIFS(Items!$J:$J,J1057,Items!$K:$K,K1057)+COUNTIFS(Items!$O:$O,J1057,Items!$P:$P,K1057)=1,0,1))</f>
        <v>0</v>
      </c>
      <c r="M1057" s="14">
        <v>0</v>
      </c>
      <c r="N1057" s="14">
        <v>47000</v>
      </c>
      <c r="T1057" s="10" t="str">
        <f>IF(RepPF!$L$4=Lists!$E$2,Lists!$E$2,IF(RepPF!$L$4&lt;&gt;"",IF($C1057=RepPF!$L$4,RepPF!$L$4,0),Lists!$E$2))</f>
        <v>Все объекты</v>
      </c>
    </row>
    <row r="1058" spans="2:20" x14ac:dyDescent="0.25">
      <c r="B1058" s="7">
        <v>45615</v>
      </c>
      <c r="C1058" s="1" t="s">
        <v>199</v>
      </c>
      <c r="J1058" s="1" t="s">
        <v>116</v>
      </c>
      <c r="K1058" s="1" t="s">
        <v>120</v>
      </c>
      <c r="L1058" s="1">
        <f>IF(OR(B1058=0,B1058=""),0,IF(COUNTIFS(Items!$E:$E,J1058,Items!$F:$F,K1058)+COUNTIFS(Items!$J:$J,J1058,Items!$K:$K,K1058)+COUNTIFS(Items!$O:$O,J1058,Items!$P:$P,K1058)=1,0,1))</f>
        <v>0</v>
      </c>
      <c r="M1058" s="14">
        <v>0</v>
      </c>
      <c r="N1058" s="14">
        <v>59500</v>
      </c>
      <c r="T1058" s="10" t="str">
        <f>IF(RepPF!$L$4=Lists!$E$2,Lists!$E$2,IF(RepPF!$L$4&lt;&gt;"",IF($C1058=RepPF!$L$4,RepPF!$L$4,0),Lists!$E$2))</f>
        <v>Все объекты</v>
      </c>
    </row>
    <row r="1059" spans="2:20" x14ac:dyDescent="0.25">
      <c r="B1059" s="7">
        <v>45530</v>
      </c>
      <c r="C1059" s="1" t="s">
        <v>199</v>
      </c>
      <c r="J1059" s="1" t="s">
        <v>116</v>
      </c>
      <c r="K1059" s="1" t="s">
        <v>121</v>
      </c>
      <c r="L1059" s="1">
        <f>IF(OR(B1059=0,B1059=""),0,IF(COUNTIFS(Items!$E:$E,J1059,Items!$F:$F,K1059)+COUNTIFS(Items!$J:$J,J1059,Items!$K:$K,K1059)+COUNTIFS(Items!$O:$O,J1059,Items!$P:$P,K1059)=1,0,1))</f>
        <v>0</v>
      </c>
      <c r="M1059" s="14">
        <v>0</v>
      </c>
      <c r="N1059" s="14">
        <v>34920</v>
      </c>
      <c r="T1059" s="10" t="str">
        <f>IF(RepPF!$L$4=Lists!$E$2,Lists!$E$2,IF(RepPF!$L$4&lt;&gt;"",IF($C1059=RepPF!$L$4,RepPF!$L$4,0),Lists!$E$2))</f>
        <v>Все объекты</v>
      </c>
    </row>
    <row r="1060" spans="2:20" x14ac:dyDescent="0.25">
      <c r="B1060" s="7">
        <v>45554</v>
      </c>
      <c r="C1060" s="1" t="s">
        <v>199</v>
      </c>
      <c r="J1060" s="1" t="s">
        <v>116</v>
      </c>
      <c r="K1060" s="1" t="s">
        <v>121</v>
      </c>
      <c r="L1060" s="1">
        <f>IF(OR(B1060=0,B1060=""),0,IF(COUNTIFS(Items!$E:$E,J1060,Items!$F:$F,K1060)+COUNTIFS(Items!$J:$J,J1060,Items!$K:$K,K1060)+COUNTIFS(Items!$O:$O,J1060,Items!$P:$P,K1060)=1,0,1))</f>
        <v>0</v>
      </c>
      <c r="M1060" s="14">
        <v>0</v>
      </c>
      <c r="N1060" s="14">
        <v>73800</v>
      </c>
      <c r="T1060" s="10" t="str">
        <f>IF(RepPF!$L$4=Lists!$E$2,Lists!$E$2,IF(RepPF!$L$4&lt;&gt;"",IF($C1060=RepPF!$L$4,RepPF!$L$4,0),Lists!$E$2))</f>
        <v>Все объекты</v>
      </c>
    </row>
    <row r="1061" spans="2:20" x14ac:dyDescent="0.25">
      <c r="B1061" s="7">
        <v>45583</v>
      </c>
      <c r="C1061" s="1" t="s">
        <v>199</v>
      </c>
      <c r="J1061" s="1" t="s">
        <v>116</v>
      </c>
      <c r="K1061" s="1" t="s">
        <v>121</v>
      </c>
      <c r="L1061" s="1">
        <f>IF(OR(B1061=0,B1061=""),0,IF(COUNTIFS(Items!$E:$E,J1061,Items!$F:$F,K1061)+COUNTIFS(Items!$J:$J,J1061,Items!$K:$K,K1061)+COUNTIFS(Items!$O:$O,J1061,Items!$P:$P,K1061)=1,0,1))</f>
        <v>0</v>
      </c>
      <c r="M1061" s="14">
        <v>0</v>
      </c>
      <c r="N1061" s="14">
        <v>98700</v>
      </c>
      <c r="T1061" s="10" t="str">
        <f>IF(RepPF!$L$4=Lists!$E$2,Lists!$E$2,IF(RepPF!$L$4&lt;&gt;"",IF($C1061=RepPF!$L$4,RepPF!$L$4,0),Lists!$E$2))</f>
        <v>Все объекты</v>
      </c>
    </row>
    <row r="1062" spans="2:20" x14ac:dyDescent="0.25">
      <c r="B1062" s="7">
        <v>45616</v>
      </c>
      <c r="C1062" s="1" t="s">
        <v>199</v>
      </c>
      <c r="J1062" s="1" t="s">
        <v>116</v>
      </c>
      <c r="K1062" s="1" t="s">
        <v>121</v>
      </c>
      <c r="L1062" s="1">
        <f>IF(OR(B1062=0,B1062=""),0,IF(COUNTIFS(Items!$E:$E,J1062,Items!$F:$F,K1062)+COUNTIFS(Items!$J:$J,J1062,Items!$K:$K,K1062)+COUNTIFS(Items!$O:$O,J1062,Items!$P:$P,K1062)=1,0,1))</f>
        <v>0</v>
      </c>
      <c r="M1062" s="14">
        <v>0</v>
      </c>
      <c r="N1062" s="14">
        <v>75200</v>
      </c>
      <c r="T1062" s="10" t="str">
        <f>IF(RepPF!$L$4=Lists!$E$2,Lists!$E$2,IF(RepPF!$L$4&lt;&gt;"",IF($C1062=RepPF!$L$4,RepPF!$L$4,0),Lists!$E$2))</f>
        <v>Все объекты</v>
      </c>
    </row>
    <row r="1063" spans="2:20" x14ac:dyDescent="0.25">
      <c r="B1063" s="7">
        <v>45678</v>
      </c>
      <c r="C1063" s="1" t="s">
        <v>199</v>
      </c>
      <c r="J1063" s="1" t="s">
        <v>116</v>
      </c>
      <c r="K1063" s="1" t="s">
        <v>121</v>
      </c>
      <c r="L1063" s="1">
        <f>IF(OR(B1063=0,B1063=""),0,IF(COUNTIFS(Items!$E:$E,J1063,Items!$F:$F,K1063)+COUNTIFS(Items!$J:$J,J1063,Items!$K:$K,K1063)+COUNTIFS(Items!$O:$O,J1063,Items!$P:$P,K1063)=1,0,1))</f>
        <v>0</v>
      </c>
      <c r="M1063" s="14">
        <v>0</v>
      </c>
      <c r="N1063" s="14">
        <v>95200</v>
      </c>
      <c r="T1063" s="10" t="str">
        <f>IF(RepPF!$L$4=Lists!$E$2,Lists!$E$2,IF(RepPF!$L$4&lt;&gt;"",IF($C1063=RepPF!$L$4,RepPF!$L$4,0),Lists!$E$2))</f>
        <v>Все объекты</v>
      </c>
    </row>
    <row r="1064" spans="2:20" x14ac:dyDescent="0.25">
      <c r="B1064" s="7">
        <v>45706</v>
      </c>
      <c r="C1064" s="1" t="s">
        <v>199</v>
      </c>
      <c r="J1064" s="1" t="s">
        <v>116</v>
      </c>
      <c r="K1064" s="1" t="s">
        <v>121</v>
      </c>
      <c r="L1064" s="1">
        <f>IF(OR(B1064=0,B1064=""),0,IF(COUNTIFS(Items!$E:$E,J1064,Items!$F:$F,K1064)+COUNTIFS(Items!$J:$J,J1064,Items!$K:$K,K1064)+COUNTIFS(Items!$O:$O,J1064,Items!$P:$P,K1064)=1,0,1))</f>
        <v>0</v>
      </c>
      <c r="M1064" s="14">
        <v>0</v>
      </c>
      <c r="N1064" s="14">
        <v>77600</v>
      </c>
      <c r="T1064" s="10" t="str">
        <f>IF(RepPF!$L$4=Lists!$E$2,Lists!$E$2,IF(RepPF!$L$4&lt;&gt;"",IF($C1064=RepPF!$L$4,RepPF!$L$4,0),Lists!$E$2))</f>
        <v>Все объекты</v>
      </c>
    </row>
    <row r="1065" spans="2:20" x14ac:dyDescent="0.25">
      <c r="B1065" s="7">
        <v>45338</v>
      </c>
      <c r="C1065" s="1" t="s">
        <v>199</v>
      </c>
      <c r="J1065" s="1" t="s">
        <v>116</v>
      </c>
      <c r="K1065" s="1" t="s">
        <v>122</v>
      </c>
      <c r="L1065" s="1">
        <f>IF(OR(B1065=0,B1065=""),0,IF(COUNTIFS(Items!$E:$E,J1065,Items!$F:$F,K1065)+COUNTIFS(Items!$J:$J,J1065,Items!$K:$K,K1065)+COUNTIFS(Items!$O:$O,J1065,Items!$P:$P,K1065)=1,0,1))</f>
        <v>0</v>
      </c>
      <c r="M1065" s="14">
        <v>0</v>
      </c>
      <c r="N1065" s="14">
        <v>24600</v>
      </c>
      <c r="T1065" s="10" t="str">
        <f>IF(RepPF!$L$4=Lists!$E$2,Lists!$E$2,IF(RepPF!$L$4&lt;&gt;"",IF($C1065=RepPF!$L$4,RepPF!$L$4,0),Lists!$E$2))</f>
        <v>Все объекты</v>
      </c>
    </row>
    <row r="1066" spans="2:20" x14ac:dyDescent="0.25">
      <c r="B1066" s="7">
        <v>45386</v>
      </c>
      <c r="C1066" s="1" t="s">
        <v>199</v>
      </c>
      <c r="J1066" s="1" t="s">
        <v>116</v>
      </c>
      <c r="K1066" s="1" t="s">
        <v>122</v>
      </c>
      <c r="L1066" s="1">
        <f>IF(OR(B1066=0,B1066=""),0,IF(COUNTIFS(Items!$E:$E,J1066,Items!$F:$F,K1066)+COUNTIFS(Items!$J:$J,J1066,Items!$K:$K,K1066)+COUNTIFS(Items!$O:$O,J1066,Items!$P:$P,K1066)=1,0,1))</f>
        <v>0</v>
      </c>
      <c r="M1066" s="14">
        <v>0</v>
      </c>
      <c r="N1066" s="14">
        <v>28200</v>
      </c>
      <c r="T1066" s="10" t="str">
        <f>IF(RepPF!$L$4=Lists!$E$2,Lists!$E$2,IF(RepPF!$L$4&lt;&gt;"",IF($C1066=RepPF!$L$4,RepPF!$L$4,0),Lists!$E$2))</f>
        <v>Все объекты</v>
      </c>
    </row>
    <row r="1067" spans="2:20" x14ac:dyDescent="0.25">
      <c r="B1067" s="7">
        <v>45405</v>
      </c>
      <c r="C1067" s="1" t="s">
        <v>199</v>
      </c>
      <c r="J1067" s="1" t="s">
        <v>116</v>
      </c>
      <c r="K1067" s="1" t="s">
        <v>122</v>
      </c>
      <c r="L1067" s="1">
        <f>IF(OR(B1067=0,B1067=""),0,IF(COUNTIFS(Items!$E:$E,J1067,Items!$F:$F,K1067)+COUNTIFS(Items!$J:$J,J1067,Items!$K:$K,K1067)+COUNTIFS(Items!$O:$O,J1067,Items!$P:$P,K1067)=1,0,1))</f>
        <v>0</v>
      </c>
      <c r="M1067" s="14">
        <v>0</v>
      </c>
      <c r="N1067" s="14">
        <v>23500</v>
      </c>
      <c r="T1067" s="10" t="str">
        <f>IF(RepPF!$L$4=Lists!$E$2,Lists!$E$2,IF(RepPF!$L$4&lt;&gt;"",IF($C1067=RepPF!$L$4,RepPF!$L$4,0),Lists!$E$2))</f>
        <v>Все объекты</v>
      </c>
    </row>
    <row r="1068" spans="2:20" x14ac:dyDescent="0.25">
      <c r="B1068" s="7">
        <v>45443</v>
      </c>
      <c r="C1068" s="1" t="s">
        <v>194</v>
      </c>
      <c r="J1068" s="1" t="s">
        <v>116</v>
      </c>
      <c r="K1068" s="1" t="s">
        <v>122</v>
      </c>
      <c r="L1068" s="1">
        <f>IF(OR(B1068=0,B1068=""),0,IF(COUNTIFS(Items!$E:$E,J1068,Items!$F:$F,K1068)+COUNTIFS(Items!$J:$J,J1068,Items!$K:$K,K1068)+COUNTIFS(Items!$O:$O,J1068,Items!$P:$P,K1068)=1,0,1))</f>
        <v>0</v>
      </c>
      <c r="M1068" s="14">
        <v>0</v>
      </c>
      <c r="N1068" s="14">
        <v>29750</v>
      </c>
      <c r="T1068" s="10" t="str">
        <f>IF(RepPF!$L$4=Lists!$E$2,Lists!$E$2,IF(RepPF!$L$4&lt;&gt;"",IF($C1068=RepPF!$L$4,RepPF!$L$4,0),Lists!$E$2))</f>
        <v>Все объекты</v>
      </c>
    </row>
    <row r="1069" spans="2:20" x14ac:dyDescent="0.25">
      <c r="B1069" s="7">
        <v>45464</v>
      </c>
      <c r="C1069" s="1" t="s">
        <v>194</v>
      </c>
      <c r="J1069" s="1" t="s">
        <v>116</v>
      </c>
      <c r="K1069" s="1" t="s">
        <v>122</v>
      </c>
      <c r="L1069" s="1">
        <f>IF(OR(B1069=0,B1069=""),0,IF(COUNTIFS(Items!$E:$E,J1069,Items!$F:$F,K1069)+COUNTIFS(Items!$J:$J,J1069,Items!$K:$K,K1069)+COUNTIFS(Items!$O:$O,J1069,Items!$P:$P,K1069)=1,0,1))</f>
        <v>0</v>
      </c>
      <c r="M1069" s="14">
        <v>0</v>
      </c>
      <c r="N1069" s="14">
        <v>11640</v>
      </c>
      <c r="T1069" s="10" t="str">
        <f>IF(RepPF!$L$4=Lists!$E$2,Lists!$E$2,IF(RepPF!$L$4&lt;&gt;"",IF($C1069=RepPF!$L$4,RepPF!$L$4,0),Lists!$E$2))</f>
        <v>Все объекты</v>
      </c>
    </row>
    <row r="1070" spans="2:20" x14ac:dyDescent="0.25">
      <c r="B1070" s="7">
        <v>45514</v>
      </c>
      <c r="C1070" s="1" t="s">
        <v>194</v>
      </c>
      <c r="J1070" s="1" t="s">
        <v>116</v>
      </c>
      <c r="K1070" s="1" t="s">
        <v>122</v>
      </c>
      <c r="L1070" s="1">
        <f>IF(OR(B1070=0,B1070=""),0,IF(COUNTIFS(Items!$E:$E,J1070,Items!$F:$F,K1070)+COUNTIFS(Items!$J:$J,J1070,Items!$K:$K,K1070)+COUNTIFS(Items!$O:$O,J1070,Items!$P:$P,K1070)=1,0,1))</f>
        <v>0</v>
      </c>
      <c r="M1070" s="14">
        <v>0</v>
      </c>
      <c r="N1070" s="14">
        <v>15990</v>
      </c>
      <c r="T1070" s="10" t="str">
        <f>IF(RepPF!$L$4=Lists!$E$2,Lists!$E$2,IF(RepPF!$L$4&lt;&gt;"",IF($C1070=RepPF!$L$4,RepPF!$L$4,0),Lists!$E$2))</f>
        <v>Все объекты</v>
      </c>
    </row>
    <row r="1071" spans="2:20" x14ac:dyDescent="0.25">
      <c r="B1071" s="7">
        <v>45526</v>
      </c>
      <c r="C1071" s="1" t="s">
        <v>194</v>
      </c>
      <c r="J1071" s="1" t="s">
        <v>116</v>
      </c>
      <c r="K1071" s="1" t="s">
        <v>122</v>
      </c>
      <c r="L1071" s="1">
        <f>IF(OR(B1071=0,B1071=""),0,IF(COUNTIFS(Items!$E:$E,J1071,Items!$F:$F,K1071)+COUNTIFS(Items!$J:$J,J1071,Items!$K:$K,K1071)+COUNTIFS(Items!$O:$O,J1071,Items!$P:$P,K1071)=1,0,1))</f>
        <v>0</v>
      </c>
      <c r="M1071" s="14">
        <v>0</v>
      </c>
      <c r="N1071" s="14">
        <v>50356.74</v>
      </c>
      <c r="T1071" s="10" t="str">
        <f>IF(RepPF!$L$4=Lists!$E$2,Lists!$E$2,IF(RepPF!$L$4&lt;&gt;"",IF($C1071=RepPF!$L$4,RepPF!$L$4,0),Lists!$E$2))</f>
        <v>Все объекты</v>
      </c>
    </row>
    <row r="1072" spans="2:20" x14ac:dyDescent="0.25">
      <c r="B1072" s="7">
        <v>45553</v>
      </c>
      <c r="C1072" s="1" t="s">
        <v>194</v>
      </c>
      <c r="J1072" s="1" t="s">
        <v>116</v>
      </c>
      <c r="K1072" s="1" t="s">
        <v>122</v>
      </c>
      <c r="L1072" s="1">
        <f>IF(OR(B1072=0,B1072=""),0,IF(COUNTIFS(Items!$E:$E,J1072,Items!$F:$F,K1072)+COUNTIFS(Items!$J:$J,J1072,Items!$K:$K,K1072)+COUNTIFS(Items!$O:$O,J1072,Items!$P:$P,K1072)=1,0,1))</f>
        <v>0</v>
      </c>
      <c r="M1072" s="14">
        <v>0</v>
      </c>
      <c r="N1072" s="14">
        <v>47000</v>
      </c>
      <c r="T1072" s="10" t="str">
        <f>IF(RepPF!$L$4=Lists!$E$2,Lists!$E$2,IF(RepPF!$L$4&lt;&gt;"",IF($C1072=RepPF!$L$4,RepPF!$L$4,0),Lists!$E$2))</f>
        <v>Все объекты</v>
      </c>
    </row>
    <row r="1073" spans="2:20" x14ac:dyDescent="0.25">
      <c r="B1073" s="7">
        <v>45583</v>
      </c>
      <c r="C1073" s="1" t="s">
        <v>194</v>
      </c>
      <c r="J1073" s="1" t="s">
        <v>116</v>
      </c>
      <c r="K1073" s="1" t="s">
        <v>122</v>
      </c>
      <c r="L1073" s="1">
        <f>IF(OR(B1073=0,B1073=""),0,IF(COUNTIFS(Items!$E:$E,J1073,Items!$F:$F,K1073)+COUNTIFS(Items!$J:$J,J1073,Items!$K:$K,K1073)+COUNTIFS(Items!$O:$O,J1073,Items!$P:$P,K1073)=1,0,1))</f>
        <v>0</v>
      </c>
      <c r="M1073" s="14">
        <v>0</v>
      </c>
      <c r="N1073" s="14">
        <v>59500</v>
      </c>
      <c r="T1073" s="10" t="str">
        <f>IF(RepPF!$L$4=Lists!$E$2,Lists!$E$2,IF(RepPF!$L$4&lt;&gt;"",IF($C1073=RepPF!$L$4,RepPF!$L$4,0),Lists!$E$2))</f>
        <v>Все объекты</v>
      </c>
    </row>
    <row r="1074" spans="2:20" x14ac:dyDescent="0.25">
      <c r="B1074" s="7">
        <v>45614</v>
      </c>
      <c r="C1074" s="1" t="s">
        <v>194</v>
      </c>
      <c r="J1074" s="1" t="s">
        <v>116</v>
      </c>
      <c r="K1074" s="1" t="s">
        <v>122</v>
      </c>
      <c r="L1074" s="1">
        <f>IF(OR(B1074=0,B1074=""),0,IF(COUNTIFS(Items!$E:$E,J1074,Items!$F:$F,K1074)+COUNTIFS(Items!$J:$J,J1074,Items!$K:$K,K1074)+COUNTIFS(Items!$O:$O,J1074,Items!$P:$P,K1074)=1,0,1))</f>
        <v>0</v>
      </c>
      <c r="M1074" s="14">
        <v>0</v>
      </c>
      <c r="N1074" s="14">
        <v>48500</v>
      </c>
      <c r="T1074" s="10" t="str">
        <f>IF(RepPF!$L$4=Lists!$E$2,Lists!$E$2,IF(RepPF!$L$4&lt;&gt;"",IF($C1074=RepPF!$L$4,RepPF!$L$4,0),Lists!$E$2))</f>
        <v>Все объекты</v>
      </c>
    </row>
    <row r="1075" spans="2:20" x14ac:dyDescent="0.25">
      <c r="B1075" s="7">
        <v>45705</v>
      </c>
      <c r="C1075" s="1" t="s">
        <v>194</v>
      </c>
      <c r="J1075" s="1" t="s">
        <v>116</v>
      </c>
      <c r="K1075" s="1" t="s">
        <v>122</v>
      </c>
      <c r="L1075" s="1">
        <f>IF(OR(B1075=0,B1075=""),0,IF(COUNTIFS(Items!$E:$E,J1075,Items!$F:$F,K1075)+COUNTIFS(Items!$J:$J,J1075,Items!$K:$K,K1075)+COUNTIFS(Items!$O:$O,J1075,Items!$P:$P,K1075)=1,0,1))</f>
        <v>0</v>
      </c>
      <c r="M1075" s="14">
        <v>0</v>
      </c>
      <c r="N1075" s="14">
        <v>123000</v>
      </c>
      <c r="T1075" s="10" t="str">
        <f>IF(RepPF!$L$4=Lists!$E$2,Lists!$E$2,IF(RepPF!$L$4&lt;&gt;"",IF($C1075=RepPF!$L$4,RepPF!$L$4,0),Lists!$E$2))</f>
        <v>Все объекты</v>
      </c>
    </row>
    <row r="1076" spans="2:20" x14ac:dyDescent="0.25">
      <c r="B1076" s="7">
        <v>45716</v>
      </c>
      <c r="C1076" s="1" t="s">
        <v>194</v>
      </c>
      <c r="J1076" s="1" t="s">
        <v>116</v>
      </c>
      <c r="K1076" s="1" t="s">
        <v>122</v>
      </c>
      <c r="L1076" s="1">
        <f>IF(OR(B1076=0,B1076=""),0,IF(COUNTIFS(Items!$E:$E,J1076,Items!$F:$F,K1076)+COUNTIFS(Items!$J:$J,J1076,Items!$K:$K,K1076)+COUNTIFS(Items!$O:$O,J1076,Items!$P:$P,K1076)=1,0,1))</f>
        <v>0</v>
      </c>
      <c r="M1076" s="14">
        <v>0</v>
      </c>
      <c r="N1076" s="14">
        <v>28200</v>
      </c>
      <c r="T1076" s="10" t="str">
        <f>IF(RepPF!$L$4=Lists!$E$2,Lists!$E$2,IF(RepPF!$L$4&lt;&gt;"",IF($C1076=RepPF!$L$4,RepPF!$L$4,0),Lists!$E$2))</f>
        <v>Все объекты</v>
      </c>
    </row>
    <row r="1077" spans="2:20" x14ac:dyDescent="0.25">
      <c r="B1077" s="7">
        <v>45603</v>
      </c>
      <c r="C1077" s="1" t="s">
        <v>194</v>
      </c>
      <c r="J1077" s="1" t="s">
        <v>116</v>
      </c>
      <c r="K1077" s="1" t="s">
        <v>123</v>
      </c>
      <c r="L1077" s="1">
        <f>IF(OR(B1077=0,B1077=""),0,IF(COUNTIFS(Items!$E:$E,J1077,Items!$F:$F,K1077)+COUNTIFS(Items!$J:$J,J1077,Items!$K:$K,K1077)+COUNTIFS(Items!$O:$O,J1077,Items!$P:$P,K1077)=1,0,1))</f>
        <v>0</v>
      </c>
      <c r="M1077" s="14">
        <v>0</v>
      </c>
      <c r="N1077" s="14">
        <v>235000</v>
      </c>
      <c r="T1077" s="10" t="str">
        <f>IF(RepPF!$L$4=Lists!$E$2,Lists!$E$2,IF(RepPF!$L$4&lt;&gt;"",IF($C1077=RepPF!$L$4,RepPF!$L$4,0),Lists!$E$2))</f>
        <v>Все объекты</v>
      </c>
    </row>
    <row r="1078" spans="2:20" x14ac:dyDescent="0.25">
      <c r="B1078" s="7">
        <v>45603</v>
      </c>
      <c r="C1078" s="1" t="s">
        <v>194</v>
      </c>
      <c r="J1078" s="1" t="s">
        <v>116</v>
      </c>
      <c r="K1078" s="1" t="s">
        <v>124</v>
      </c>
      <c r="L1078" s="1">
        <f>IF(OR(B1078=0,B1078=""),0,IF(COUNTIFS(Items!$E:$E,J1078,Items!$F:$F,K1078)+COUNTIFS(Items!$J:$J,J1078,Items!$K:$K,K1078)+COUNTIFS(Items!$O:$O,J1078,Items!$P:$P,K1078)=1,0,1))</f>
        <v>0</v>
      </c>
      <c r="M1078" s="14">
        <v>0</v>
      </c>
      <c r="N1078" s="14">
        <v>297500</v>
      </c>
      <c r="T1078" s="10" t="str">
        <f>IF(RepPF!$L$4=Lists!$E$2,Lists!$E$2,IF(RepPF!$L$4&lt;&gt;"",IF($C1078=RepPF!$L$4,RepPF!$L$4,0),Lists!$E$2))</f>
        <v>Все объекты</v>
      </c>
    </row>
    <row r="1079" spans="2:20" x14ac:dyDescent="0.25">
      <c r="B1079" s="7">
        <v>45642</v>
      </c>
      <c r="C1079" s="1" t="s">
        <v>194</v>
      </c>
      <c r="J1079" s="1" t="s">
        <v>116</v>
      </c>
      <c r="K1079" s="1" t="s">
        <v>123</v>
      </c>
      <c r="L1079" s="1">
        <f>IF(OR(B1079=0,B1079=""),0,IF(COUNTIFS(Items!$E:$E,J1079,Items!$F:$F,K1079)+COUNTIFS(Items!$J:$J,J1079,Items!$K:$K,K1079)+COUNTIFS(Items!$O:$O,J1079,Items!$P:$P,K1079)=1,0,1))</f>
        <v>0</v>
      </c>
      <c r="M1079" s="14">
        <v>0</v>
      </c>
      <c r="N1079" s="14">
        <v>194000</v>
      </c>
      <c r="T1079" s="10" t="str">
        <f>IF(RepPF!$L$4=Lists!$E$2,Lists!$E$2,IF(RepPF!$L$4&lt;&gt;"",IF($C1079=RepPF!$L$4,RepPF!$L$4,0),Lists!$E$2))</f>
        <v>Все объекты</v>
      </c>
    </row>
    <row r="1080" spans="2:20" x14ac:dyDescent="0.25">
      <c r="B1080" s="7">
        <v>45642</v>
      </c>
      <c r="C1080" s="1" t="s">
        <v>194</v>
      </c>
      <c r="J1080" s="1" t="s">
        <v>116</v>
      </c>
      <c r="K1080" s="1" t="s">
        <v>124</v>
      </c>
      <c r="L1080" s="1">
        <f>IF(OR(B1080=0,B1080=""),0,IF(COUNTIFS(Items!$E:$E,J1080,Items!$F:$F,K1080)+COUNTIFS(Items!$J:$J,J1080,Items!$K:$K,K1080)+COUNTIFS(Items!$O:$O,J1080,Items!$P:$P,K1080)=1,0,1))</f>
        <v>0</v>
      </c>
      <c r="M1080" s="14">
        <v>0</v>
      </c>
      <c r="N1080" s="14">
        <v>246000</v>
      </c>
      <c r="T1080" s="10" t="str">
        <f>IF(RepPF!$L$4=Lists!$E$2,Lists!$E$2,IF(RepPF!$L$4&lt;&gt;"",IF($C1080=RepPF!$L$4,RepPF!$L$4,0),Lists!$E$2))</f>
        <v>Все объекты</v>
      </c>
    </row>
    <row r="1081" spans="2:20" x14ac:dyDescent="0.25">
      <c r="B1081" s="7">
        <v>45486</v>
      </c>
      <c r="C1081" s="1" t="s">
        <v>194</v>
      </c>
      <c r="J1081" s="1" t="s">
        <v>135</v>
      </c>
      <c r="K1081" s="1" t="s">
        <v>132</v>
      </c>
      <c r="L1081" s="1">
        <f>IF(OR(B1081=0,B1081=""),0,IF(COUNTIFS(Items!$E:$E,J1081,Items!$F:$F,K1081)+COUNTIFS(Items!$J:$J,J1081,Items!$K:$K,K1081)+COUNTIFS(Items!$O:$O,J1081,Items!$P:$P,K1081)=1,0,1))</f>
        <v>0</v>
      </c>
      <c r="M1081" s="14">
        <v>0</v>
      </c>
      <c r="N1081" s="14">
        <v>21441.87</v>
      </c>
      <c r="T1081" s="10" t="str">
        <f>IF(RepPF!$L$4=Lists!$E$2,Lists!$E$2,IF(RepPF!$L$4&lt;&gt;"",IF($C1081=RepPF!$L$4,RepPF!$L$4,0),Lists!$E$2))</f>
        <v>Все объекты</v>
      </c>
    </row>
    <row r="1082" spans="2:20" x14ac:dyDescent="0.25">
      <c r="B1082" s="7">
        <v>45679</v>
      </c>
      <c r="C1082" s="1" t="s">
        <v>195</v>
      </c>
      <c r="J1082" s="1" t="s">
        <v>135</v>
      </c>
      <c r="K1082" s="1" t="s">
        <v>132</v>
      </c>
      <c r="L1082" s="1">
        <f>IF(OR(B1082=0,B1082=""),0,IF(COUNTIFS(Items!$E:$E,J1082,Items!$F:$F,K1082)+COUNTIFS(Items!$J:$J,J1082,Items!$K:$K,K1082)+COUNTIFS(Items!$O:$O,J1082,Items!$P:$P,K1082)=1,0,1))</f>
        <v>0</v>
      </c>
      <c r="M1082" s="14">
        <v>0</v>
      </c>
      <c r="N1082" s="14">
        <v>6768</v>
      </c>
      <c r="T1082" s="10" t="str">
        <f>IF(RepPF!$L$4=Lists!$E$2,Lists!$E$2,IF(RepPF!$L$4&lt;&gt;"",IF($C1082=RepPF!$L$4,RepPF!$L$4,0),Lists!$E$2))</f>
        <v>Все объекты</v>
      </c>
    </row>
    <row r="1083" spans="2:20" x14ac:dyDescent="0.25">
      <c r="B1083" s="7">
        <v>45691</v>
      </c>
      <c r="C1083" s="1" t="s">
        <v>195</v>
      </c>
      <c r="J1083" s="1" t="s">
        <v>135</v>
      </c>
      <c r="K1083" s="1" t="s">
        <v>133</v>
      </c>
      <c r="L1083" s="1">
        <f>IF(OR(B1083=0,B1083=""),0,IF(COUNTIFS(Items!$E:$E,J1083,Items!$F:$F,K1083)+COUNTIFS(Items!$J:$J,J1083,Items!$K:$K,K1083)+COUNTIFS(Items!$O:$O,J1083,Items!$P:$P,K1083)=1,0,1))</f>
        <v>0</v>
      </c>
      <c r="M1083" s="14">
        <v>0</v>
      </c>
      <c r="N1083" s="14">
        <v>1320.8999999999999</v>
      </c>
      <c r="T1083" s="10" t="str">
        <f>IF(RepPF!$L$4=Lists!$E$2,Lists!$E$2,IF(RepPF!$L$4&lt;&gt;"",IF($C1083=RepPF!$L$4,RepPF!$L$4,0),Lists!$E$2))</f>
        <v>Все объекты</v>
      </c>
    </row>
    <row r="1084" spans="2:20" x14ac:dyDescent="0.25">
      <c r="B1084" s="7">
        <v>45691</v>
      </c>
      <c r="C1084" s="1" t="s">
        <v>195</v>
      </c>
      <c r="J1084" s="1" t="s">
        <v>135</v>
      </c>
      <c r="K1084" s="1" t="s">
        <v>133</v>
      </c>
      <c r="L1084" s="1">
        <f>IF(OR(B1084=0,B1084=""),0,IF(COUNTIFS(Items!$E:$E,J1084,Items!$F:$F,K1084)+COUNTIFS(Items!$J:$J,J1084,Items!$K:$K,K1084)+COUNTIFS(Items!$O:$O,J1084,Items!$P:$P,K1084)=1,0,1))</f>
        <v>0</v>
      </c>
      <c r="M1084" s="14">
        <v>0</v>
      </c>
      <c r="N1084" s="14">
        <v>1076.7</v>
      </c>
      <c r="T1084" s="10" t="str">
        <f>IF(RepPF!$L$4=Lists!$E$2,Lists!$E$2,IF(RepPF!$L$4&lt;&gt;"",IF($C1084=RepPF!$L$4,RepPF!$L$4,0),Lists!$E$2))</f>
        <v>Все объекты</v>
      </c>
    </row>
    <row r="1085" spans="2:20" x14ac:dyDescent="0.25">
      <c r="B1085" s="7">
        <v>45691</v>
      </c>
      <c r="C1085" s="1" t="s">
        <v>196</v>
      </c>
      <c r="J1085" s="1" t="s">
        <v>135</v>
      </c>
      <c r="K1085" s="1" t="s">
        <v>132</v>
      </c>
      <c r="L1085" s="1">
        <f>IF(OR(B1085=0,B1085=""),0,IF(COUNTIFS(Items!$E:$E,J1085,Items!$F:$F,K1085)+COUNTIFS(Items!$J:$J,J1085,Items!$K:$K,K1085)+COUNTIFS(Items!$O:$O,J1085,Items!$P:$P,K1085)=1,0,1))</f>
        <v>0</v>
      </c>
      <c r="M1085" s="14">
        <v>0</v>
      </c>
      <c r="N1085" s="14">
        <v>54.12</v>
      </c>
      <c r="T1085" s="10" t="str">
        <f>IF(RepPF!$L$4=Lists!$E$2,Lists!$E$2,IF(RepPF!$L$4&lt;&gt;"",IF($C1085=RepPF!$L$4,RepPF!$L$4,0),Lists!$E$2))</f>
        <v>Все объекты</v>
      </c>
    </row>
    <row r="1086" spans="2:20" x14ac:dyDescent="0.25">
      <c r="B1086" s="7">
        <v>45691</v>
      </c>
      <c r="C1086" s="1" t="s">
        <v>196</v>
      </c>
      <c r="J1086" s="1" t="s">
        <v>135</v>
      </c>
      <c r="K1086" s="1" t="s">
        <v>132</v>
      </c>
      <c r="L1086" s="1">
        <f>IF(OR(B1086=0,B1086=""),0,IF(COUNTIFS(Items!$E:$E,J1086,Items!$F:$F,K1086)+COUNTIFS(Items!$J:$J,J1086,Items!$K:$K,K1086)+COUNTIFS(Items!$O:$O,J1086,Items!$P:$P,K1086)=1,0,1))</f>
        <v>0</v>
      </c>
      <c r="M1086" s="14">
        <v>0</v>
      </c>
      <c r="N1086" s="14">
        <v>1549.59</v>
      </c>
      <c r="T1086" s="10" t="str">
        <f>IF(RepPF!$L$4=Lists!$E$2,Lists!$E$2,IF(RepPF!$L$4&lt;&gt;"",IF($C1086=RepPF!$L$4,RepPF!$L$4,0),Lists!$E$2))</f>
        <v>Все объекты</v>
      </c>
    </row>
    <row r="1087" spans="2:20" x14ac:dyDescent="0.25">
      <c r="B1087" s="7">
        <v>45698</v>
      </c>
      <c r="C1087" s="1" t="s">
        <v>196</v>
      </c>
      <c r="J1087" s="1" t="s">
        <v>135</v>
      </c>
      <c r="K1087" s="1" t="s">
        <v>133</v>
      </c>
      <c r="L1087" s="1">
        <f>IF(OR(B1087=0,B1087=""),0,IF(COUNTIFS(Items!$E:$E,J1087,Items!$F:$F,K1087)+COUNTIFS(Items!$J:$J,J1087,Items!$K:$K,K1087)+COUNTIFS(Items!$O:$O,J1087,Items!$P:$P,K1087)=1,0,1))</f>
        <v>0</v>
      </c>
      <c r="M1087" s="14">
        <v>0</v>
      </c>
      <c r="N1087" s="14">
        <v>12840.4</v>
      </c>
      <c r="T1087" s="10" t="str">
        <f>IF(RepPF!$L$4=Lists!$E$2,Lists!$E$2,IF(RepPF!$L$4&lt;&gt;"",IF($C1087=RepPF!$L$4,RepPF!$L$4,0),Lists!$E$2))</f>
        <v>Все объекты</v>
      </c>
    </row>
    <row r="1088" spans="2:20" x14ac:dyDescent="0.25">
      <c r="B1088" s="7">
        <v>45705</v>
      </c>
      <c r="C1088" s="1" t="s">
        <v>196</v>
      </c>
      <c r="J1088" s="1" t="s">
        <v>135</v>
      </c>
      <c r="K1088" s="1" t="s">
        <v>133</v>
      </c>
      <c r="L1088" s="1">
        <f>IF(OR(B1088=0,B1088=""),0,IF(COUNTIFS(Items!$E:$E,J1088,Items!$F:$F,K1088)+COUNTIFS(Items!$J:$J,J1088,Items!$K:$K,K1088)+COUNTIFS(Items!$O:$O,J1088,Items!$P:$P,K1088)=1,0,1))</f>
        <v>0</v>
      </c>
      <c r="M1088" s="14">
        <v>0</v>
      </c>
      <c r="N1088" s="14">
        <v>6912.71</v>
      </c>
      <c r="T1088" s="10" t="str">
        <f>IF(RepPF!$L$4=Lists!$E$2,Lists!$E$2,IF(RepPF!$L$4&lt;&gt;"",IF($C1088=RepPF!$L$4,RepPF!$L$4,0),Lists!$E$2))</f>
        <v>Все объекты</v>
      </c>
    </row>
    <row r="1089" spans="2:20" x14ac:dyDescent="0.25">
      <c r="B1089" s="7">
        <v>45712</v>
      </c>
      <c r="C1089" s="1" t="s">
        <v>196</v>
      </c>
      <c r="J1089" s="1" t="s">
        <v>135</v>
      </c>
      <c r="K1089" s="1" t="s">
        <v>133</v>
      </c>
      <c r="L1089" s="1">
        <f>IF(OR(B1089=0,B1089=""),0,IF(COUNTIFS(Items!$E:$E,J1089,Items!$F:$F,K1089)+COUNTIFS(Items!$J:$J,J1089,Items!$K:$K,K1089)+COUNTIFS(Items!$O:$O,J1089,Items!$P:$P,K1089)=1,0,1))</f>
        <v>0</v>
      </c>
      <c r="M1089" s="14">
        <v>0</v>
      </c>
      <c r="N1089" s="14">
        <v>4628.84</v>
      </c>
      <c r="T1089" s="10" t="str">
        <f>IF(RepPF!$L$4=Lists!$E$2,Lists!$E$2,IF(RepPF!$L$4&lt;&gt;"",IF($C1089=RepPF!$L$4,RepPF!$L$4,0),Lists!$E$2))</f>
        <v>Все объекты</v>
      </c>
    </row>
    <row r="1090" spans="2:20" x14ac:dyDescent="0.25">
      <c r="B1090" s="7">
        <v>45486</v>
      </c>
      <c r="C1090" s="1" t="s">
        <v>196</v>
      </c>
      <c r="J1090" s="1" t="s">
        <v>136</v>
      </c>
      <c r="K1090" s="1" t="s">
        <v>132</v>
      </c>
      <c r="L1090" s="1">
        <f>IF(OR(B1090=0,B1090=""),0,IF(COUNTIFS(Items!$E:$E,J1090,Items!$F:$F,K1090)+COUNTIFS(Items!$J:$J,J1090,Items!$K:$K,K1090)+COUNTIFS(Items!$O:$O,J1090,Items!$P:$P,K1090)=1,0,1))</f>
        <v>0</v>
      </c>
      <c r="M1090" s="14">
        <v>0</v>
      </c>
      <c r="N1090" s="14">
        <v>18704.61</v>
      </c>
      <c r="T1090" s="10" t="str">
        <f>IF(RepPF!$L$4=Lists!$E$2,Lists!$E$2,IF(RepPF!$L$4&lt;&gt;"",IF($C1090=RepPF!$L$4,RepPF!$L$4,0),Lists!$E$2))</f>
        <v>Все объекты</v>
      </c>
    </row>
    <row r="1091" spans="2:20" x14ac:dyDescent="0.25">
      <c r="B1091" s="7">
        <v>45679</v>
      </c>
      <c r="C1091" s="1" t="s">
        <v>195</v>
      </c>
      <c r="J1091" s="1" t="s">
        <v>136</v>
      </c>
      <c r="K1091" s="1" t="s">
        <v>132</v>
      </c>
      <c r="L1091" s="1">
        <f>IF(OR(B1091=0,B1091=""),0,IF(COUNTIFS(Items!$E:$E,J1091,Items!$F:$F,K1091)+COUNTIFS(Items!$J:$J,J1091,Items!$K:$K,K1091)+COUNTIFS(Items!$O:$O,J1091,Items!$P:$P,K1091)=1,0,1))</f>
        <v>0</v>
      </c>
      <c r="M1091" s="14">
        <v>0</v>
      </c>
      <c r="N1091" s="14">
        <v>10152</v>
      </c>
      <c r="T1091" s="10" t="str">
        <f>IF(RepPF!$L$4=Lists!$E$2,Lists!$E$2,IF(RepPF!$L$4&lt;&gt;"",IF($C1091=RepPF!$L$4,RepPF!$L$4,0),Lists!$E$2))</f>
        <v>Все объекты</v>
      </c>
    </row>
    <row r="1092" spans="2:20" x14ac:dyDescent="0.25">
      <c r="B1092" s="7">
        <v>45691</v>
      </c>
      <c r="C1092" s="1" t="s">
        <v>195</v>
      </c>
      <c r="J1092" s="1" t="s">
        <v>136</v>
      </c>
      <c r="K1092" s="1" t="s">
        <v>133</v>
      </c>
      <c r="L1092" s="1">
        <f>IF(OR(B1092=0,B1092=""),0,IF(COUNTIFS(Items!$E:$E,J1092,Items!$F:$F,K1092)+COUNTIFS(Items!$J:$J,J1092,Items!$K:$K,K1092)+COUNTIFS(Items!$O:$O,J1092,Items!$P:$P,K1092)=1,0,1))</f>
        <v>0</v>
      </c>
      <c r="M1092" s="14">
        <v>0</v>
      </c>
      <c r="N1092" s="14">
        <v>1043.3999999999999</v>
      </c>
      <c r="T1092" s="10" t="str">
        <f>IF(RepPF!$L$4=Lists!$E$2,Lists!$E$2,IF(RepPF!$L$4&lt;&gt;"",IF($C1092=RepPF!$L$4,RepPF!$L$4,0),Lists!$E$2))</f>
        <v>Все объекты</v>
      </c>
    </row>
    <row r="1093" spans="2:20" x14ac:dyDescent="0.25">
      <c r="B1093" s="7">
        <v>45691</v>
      </c>
      <c r="C1093" s="1" t="s">
        <v>195</v>
      </c>
      <c r="J1093" s="1" t="s">
        <v>136</v>
      </c>
      <c r="K1093" s="1" t="s">
        <v>133</v>
      </c>
      <c r="L1093" s="1">
        <f>IF(OR(B1093=0,B1093=""),0,IF(COUNTIFS(Items!$E:$E,J1093,Items!$F:$F,K1093)+COUNTIFS(Items!$J:$J,J1093,Items!$K:$K,K1093)+COUNTIFS(Items!$O:$O,J1093,Items!$P:$P,K1093)=1,0,1))</f>
        <v>0</v>
      </c>
      <c r="M1093" s="14">
        <v>0</v>
      </c>
      <c r="N1093" s="14">
        <v>1320.8999999999999</v>
      </c>
      <c r="T1093" s="10" t="str">
        <f>IF(RepPF!$L$4=Lists!$E$2,Lists!$E$2,IF(RepPF!$L$4&lt;&gt;"",IF($C1093=RepPF!$L$4,RepPF!$L$4,0),Lists!$E$2))</f>
        <v>Все объекты</v>
      </c>
    </row>
    <row r="1094" spans="2:20" x14ac:dyDescent="0.25">
      <c r="B1094" s="7">
        <v>45691</v>
      </c>
      <c r="C1094" s="1" t="s">
        <v>196</v>
      </c>
      <c r="J1094" s="1" t="s">
        <v>136</v>
      </c>
      <c r="K1094" s="1" t="s">
        <v>132</v>
      </c>
      <c r="L1094" s="1">
        <f>IF(OR(B1094=0,B1094=""),0,IF(COUNTIFS(Items!$E:$E,J1094,Items!$F:$F,K1094)+COUNTIFS(Items!$J:$J,J1094,Items!$K:$K,K1094)+COUNTIFS(Items!$O:$O,J1094,Items!$P:$P,K1094)=1,0,1))</f>
        <v>0</v>
      </c>
      <c r="M1094" s="14">
        <v>0</v>
      </c>
      <c r="N1094" s="14">
        <v>42.68</v>
      </c>
      <c r="T1094" s="10" t="str">
        <f>IF(RepPF!$L$4=Lists!$E$2,Lists!$E$2,IF(RepPF!$L$4&lt;&gt;"",IF($C1094=RepPF!$L$4,RepPF!$L$4,0),Lists!$E$2))</f>
        <v>Все объекты</v>
      </c>
    </row>
    <row r="1095" spans="2:20" x14ac:dyDescent="0.25">
      <c r="B1095" s="7">
        <v>45691</v>
      </c>
      <c r="C1095" s="1" t="s">
        <v>196</v>
      </c>
      <c r="J1095" s="1" t="s">
        <v>136</v>
      </c>
      <c r="K1095" s="1" t="s">
        <v>132</v>
      </c>
      <c r="L1095" s="1">
        <f>IF(OR(B1095=0,B1095=""),0,IF(COUNTIFS(Items!$E:$E,J1095,Items!$F:$F,K1095)+COUNTIFS(Items!$J:$J,J1095,Items!$K:$K,K1095)+COUNTIFS(Items!$O:$O,J1095,Items!$P:$P,K1095)=1,0,1))</f>
        <v>0</v>
      </c>
      <c r="M1095" s="14">
        <v>0</v>
      </c>
      <c r="N1095" s="14">
        <v>1351.77</v>
      </c>
      <c r="T1095" s="10" t="str">
        <f>IF(RepPF!$L$4=Lists!$E$2,Lists!$E$2,IF(RepPF!$L$4&lt;&gt;"",IF($C1095=RepPF!$L$4,RepPF!$L$4,0),Lists!$E$2))</f>
        <v>Все объекты</v>
      </c>
    </row>
    <row r="1096" spans="2:20" x14ac:dyDescent="0.25">
      <c r="B1096" s="7">
        <v>45698</v>
      </c>
      <c r="C1096" s="1" t="s">
        <v>196</v>
      </c>
      <c r="J1096" s="1" t="s">
        <v>136</v>
      </c>
      <c r="K1096" s="1" t="s">
        <v>133</v>
      </c>
      <c r="L1096" s="1">
        <f>IF(OR(B1096=0,B1096=""),0,IF(COUNTIFS(Items!$E:$E,J1096,Items!$F:$F,K1096)+COUNTIFS(Items!$J:$J,J1096,Items!$K:$K,K1096)+COUNTIFS(Items!$O:$O,J1096,Items!$P:$P,K1096)=1,0,1))</f>
        <v>0</v>
      </c>
      <c r="M1096" s="14">
        <v>0</v>
      </c>
      <c r="N1096" s="14">
        <v>19260.599999999999</v>
      </c>
      <c r="T1096" s="10" t="str">
        <f>IF(RepPF!$L$4=Lists!$E$2,Lists!$E$2,IF(RepPF!$L$4&lt;&gt;"",IF($C1096=RepPF!$L$4,RepPF!$L$4,0),Lists!$E$2))</f>
        <v>Все объекты</v>
      </c>
    </row>
    <row r="1097" spans="2:20" x14ac:dyDescent="0.25">
      <c r="B1097" s="7">
        <v>45705</v>
      </c>
      <c r="C1097" s="1" t="s">
        <v>196</v>
      </c>
      <c r="J1097" s="1" t="s">
        <v>136</v>
      </c>
      <c r="K1097" s="1" t="s">
        <v>133</v>
      </c>
      <c r="L1097" s="1">
        <f>IF(OR(B1097=0,B1097=""),0,IF(COUNTIFS(Items!$E:$E,J1097,Items!$F:$F,K1097)+COUNTIFS(Items!$J:$J,J1097,Items!$K:$K,K1097)+COUNTIFS(Items!$O:$O,J1097,Items!$P:$P,K1097)=1,0,1))</f>
        <v>0</v>
      </c>
      <c r="M1097" s="14">
        <v>0</v>
      </c>
      <c r="N1097" s="14">
        <v>5460.46</v>
      </c>
      <c r="T1097" s="10" t="str">
        <f>IF(RepPF!$L$4=Lists!$E$2,Lists!$E$2,IF(RepPF!$L$4&lt;&gt;"",IF($C1097=RepPF!$L$4,RepPF!$L$4,0),Lists!$E$2))</f>
        <v>Все объекты</v>
      </c>
    </row>
    <row r="1098" spans="2:20" x14ac:dyDescent="0.25">
      <c r="B1098" s="7">
        <v>45712</v>
      </c>
      <c r="C1098" s="1" t="s">
        <v>194</v>
      </c>
      <c r="J1098" s="1" t="s">
        <v>136</v>
      </c>
      <c r="K1098" s="1" t="s">
        <v>133</v>
      </c>
      <c r="L1098" s="1">
        <f>IF(OR(B1098=0,B1098=""),0,IF(COUNTIFS(Items!$E:$E,J1098,Items!$F:$F,K1098)+COUNTIFS(Items!$J:$J,J1098,Items!$K:$K,K1098)+COUNTIFS(Items!$O:$O,J1098,Items!$P:$P,K1098)=1,0,1))</f>
        <v>0</v>
      </c>
      <c r="M1098" s="14">
        <v>0</v>
      </c>
      <c r="N1098" s="14">
        <v>5678.6799999999994</v>
      </c>
      <c r="T1098" s="10" t="str">
        <f>IF(RepPF!$L$4=Lists!$E$2,Lists!$E$2,IF(RepPF!$L$4&lt;&gt;"",IF($C1098=RepPF!$L$4,RepPF!$L$4,0),Lists!$E$2))</f>
        <v>Все объекты</v>
      </c>
    </row>
    <row r="1099" spans="2:20" x14ac:dyDescent="0.25">
      <c r="B1099" s="7">
        <v>45588</v>
      </c>
      <c r="C1099" s="1" t="s">
        <v>194</v>
      </c>
      <c r="J1099" s="1" t="s">
        <v>110</v>
      </c>
      <c r="K1099" s="1" t="s">
        <v>127</v>
      </c>
      <c r="L1099" s="1">
        <f>IF(OR(B1099=0,B1099=""),0,IF(COUNTIFS(Items!$E:$E,J1099,Items!$F:$F,K1099)+COUNTIFS(Items!$J:$J,J1099,Items!$K:$K,K1099)+COUNTIFS(Items!$O:$O,J1099,Items!$P:$P,K1099)=1,0,1))</f>
        <v>0</v>
      </c>
      <c r="M1099" s="14">
        <v>0</v>
      </c>
      <c r="N1099" s="14">
        <v>2910</v>
      </c>
      <c r="T1099" s="10" t="str">
        <f>IF(RepPF!$L$4=Lists!$E$2,Lists!$E$2,IF(RepPF!$L$4&lt;&gt;"",IF($C1099=RepPF!$L$4,RepPF!$L$4,0),Lists!$E$2))</f>
        <v>Все объекты</v>
      </c>
    </row>
    <row r="1100" spans="2:20" x14ac:dyDescent="0.25">
      <c r="B1100" s="7">
        <v>45589</v>
      </c>
      <c r="C1100" s="1" t="s">
        <v>194</v>
      </c>
      <c r="J1100" s="1" t="s">
        <v>110</v>
      </c>
      <c r="K1100" s="1" t="s">
        <v>127</v>
      </c>
      <c r="L1100" s="1">
        <f>IF(OR(B1100=0,B1100=""),0,IF(COUNTIFS(Items!$E:$E,J1100,Items!$F:$F,K1100)+COUNTIFS(Items!$J:$J,J1100,Items!$K:$K,K1100)+COUNTIFS(Items!$O:$O,J1100,Items!$P:$P,K1100)=1,0,1))</f>
        <v>0</v>
      </c>
      <c r="M1100" s="14">
        <v>0</v>
      </c>
      <c r="N1100" s="14">
        <v>991.38</v>
      </c>
      <c r="T1100" s="10" t="str">
        <f>IF(RepPF!$L$4=Lists!$E$2,Lists!$E$2,IF(RepPF!$L$4&lt;&gt;"",IF($C1100=RepPF!$L$4,RepPF!$L$4,0),Lists!$E$2))</f>
        <v>Все объекты</v>
      </c>
    </row>
    <row r="1101" spans="2:20" x14ac:dyDescent="0.25">
      <c r="B1101" s="7">
        <v>45594</v>
      </c>
      <c r="C1101" s="1" t="s">
        <v>194</v>
      </c>
      <c r="J1101" s="1" t="s">
        <v>110</v>
      </c>
      <c r="K1101" s="1" t="s">
        <v>127</v>
      </c>
      <c r="L1101" s="1">
        <f>IF(OR(B1101=0,B1101=""),0,IF(COUNTIFS(Items!$E:$E,J1101,Items!$F:$F,K1101)+COUNTIFS(Items!$J:$J,J1101,Items!$K:$K,K1101)+COUNTIFS(Items!$O:$O,J1101,Items!$P:$P,K1101)=1,0,1))</f>
        <v>0</v>
      </c>
      <c r="M1101" s="14">
        <v>0</v>
      </c>
      <c r="N1101" s="14">
        <v>61129.14</v>
      </c>
      <c r="T1101" s="10" t="str">
        <f>IF(RepPF!$L$4=Lists!$E$2,Lists!$E$2,IF(RepPF!$L$4&lt;&gt;"",IF($C1101=RepPF!$L$4,RepPF!$L$4,0),Lists!$E$2))</f>
        <v>Все объекты</v>
      </c>
    </row>
    <row r="1102" spans="2:20" x14ac:dyDescent="0.25">
      <c r="B1102" s="7">
        <v>45594</v>
      </c>
      <c r="C1102" s="1" t="s">
        <v>194</v>
      </c>
      <c r="J1102" s="1" t="s">
        <v>110</v>
      </c>
      <c r="K1102" s="1" t="s">
        <v>127</v>
      </c>
      <c r="L1102" s="1">
        <f>IF(OR(B1102=0,B1102=""),0,IF(COUNTIFS(Items!$E:$E,J1102,Items!$F:$F,K1102)+COUNTIFS(Items!$J:$J,J1102,Items!$K:$K,K1102)+COUNTIFS(Items!$O:$O,J1102,Items!$P:$P,K1102)=1,0,1))</f>
        <v>0</v>
      </c>
      <c r="M1102" s="14">
        <v>0</v>
      </c>
      <c r="N1102" s="14">
        <v>10575</v>
      </c>
      <c r="T1102" s="10" t="str">
        <f>IF(RepPF!$L$4=Lists!$E$2,Lists!$E$2,IF(RepPF!$L$4&lt;&gt;"",IF($C1102=RepPF!$L$4,RepPF!$L$4,0),Lists!$E$2))</f>
        <v>Все объекты</v>
      </c>
    </row>
    <row r="1103" spans="2:20" x14ac:dyDescent="0.25">
      <c r="B1103" s="7">
        <v>45597</v>
      </c>
      <c r="C1103" s="1" t="s">
        <v>194</v>
      </c>
      <c r="J1103" s="1" t="s">
        <v>110</v>
      </c>
      <c r="K1103" s="1" t="s">
        <v>127</v>
      </c>
      <c r="L1103" s="1">
        <f>IF(OR(B1103=0,B1103=""),0,IF(COUNTIFS(Items!$E:$E,J1103,Items!$F:$F,K1103)+COUNTIFS(Items!$J:$J,J1103,Items!$K:$K,K1103)+COUNTIFS(Items!$O:$O,J1103,Items!$P:$P,K1103)=1,0,1))</f>
        <v>0</v>
      </c>
      <c r="M1103" s="14">
        <v>0</v>
      </c>
      <c r="N1103" s="14">
        <v>10113.81</v>
      </c>
      <c r="T1103" s="10" t="str">
        <f>IF(RepPF!$L$4=Lists!$E$2,Lists!$E$2,IF(RepPF!$L$4&lt;&gt;"",IF($C1103=RepPF!$L$4,RepPF!$L$4,0),Lists!$E$2))</f>
        <v>Все объекты</v>
      </c>
    </row>
    <row r="1104" spans="2:20" x14ac:dyDescent="0.25">
      <c r="B1104" s="7">
        <v>45598</v>
      </c>
      <c r="C1104" s="1" t="s">
        <v>194</v>
      </c>
      <c r="J1104" s="1" t="s">
        <v>110</v>
      </c>
      <c r="K1104" s="1" t="s">
        <v>127</v>
      </c>
      <c r="L1104" s="1">
        <f>IF(OR(B1104=0,B1104=""),0,IF(COUNTIFS(Items!$E:$E,J1104,Items!$F:$F,K1104)+COUNTIFS(Items!$J:$J,J1104,Items!$K:$K,K1104)+COUNTIFS(Items!$O:$O,J1104,Items!$P:$P,K1104)=1,0,1))</f>
        <v>0</v>
      </c>
      <c r="M1104" s="14">
        <v>0</v>
      </c>
      <c r="N1104" s="14">
        <v>970</v>
      </c>
      <c r="T1104" s="10" t="str">
        <f>IF(RepPF!$L$4=Lists!$E$2,Lists!$E$2,IF(RepPF!$L$4&lt;&gt;"",IF($C1104=RepPF!$L$4,RepPF!$L$4,0),Lists!$E$2))</f>
        <v>Все объекты</v>
      </c>
    </row>
    <row r="1105" spans="2:20" x14ac:dyDescent="0.25">
      <c r="B1105" s="7">
        <v>45600</v>
      </c>
      <c r="C1105" s="1" t="s">
        <v>194</v>
      </c>
      <c r="J1105" s="1" t="s">
        <v>114</v>
      </c>
      <c r="K1105" s="1" t="s">
        <v>112</v>
      </c>
      <c r="L1105" s="1">
        <f>IF(OR(B1105=0,B1105=""),0,IF(COUNTIFS(Items!$E:$E,J1105,Items!$F:$F,K1105)+COUNTIFS(Items!$J:$J,J1105,Items!$K:$K,K1105)+COUNTIFS(Items!$O:$O,J1105,Items!$P:$P,K1105)=1,0,1))</f>
        <v>0</v>
      </c>
      <c r="M1105" s="14">
        <v>0</v>
      </c>
      <c r="N1105" s="14">
        <v>1168.5</v>
      </c>
      <c r="T1105" s="10" t="str">
        <f>IF(RepPF!$L$4=Lists!$E$2,Lists!$E$2,IF(RepPF!$L$4&lt;&gt;"",IF($C1105=RepPF!$L$4,RepPF!$L$4,0),Lists!$E$2))</f>
        <v>Все объекты</v>
      </c>
    </row>
    <row r="1106" spans="2:20" x14ac:dyDescent="0.25">
      <c r="B1106" s="7">
        <v>45605</v>
      </c>
      <c r="C1106" s="1" t="s">
        <v>194</v>
      </c>
      <c r="J1106" s="1" t="s">
        <v>114</v>
      </c>
      <c r="K1106" s="1" t="s">
        <v>112</v>
      </c>
      <c r="L1106" s="1">
        <f>IF(OR(B1106=0,B1106=""),0,IF(COUNTIFS(Items!$E:$E,J1106,Items!$F:$F,K1106)+COUNTIFS(Items!$J:$J,J1106,Items!$K:$K,K1106)+COUNTIFS(Items!$O:$O,J1106,Items!$P:$P,K1106)=1,0,1))</f>
        <v>0</v>
      </c>
      <c r="M1106" s="14">
        <v>0</v>
      </c>
      <c r="N1106" s="14">
        <v>705</v>
      </c>
      <c r="T1106" s="10" t="str">
        <f>IF(RepPF!$L$4=Lists!$E$2,Lists!$E$2,IF(RepPF!$L$4&lt;&gt;"",IF($C1106=RepPF!$L$4,RepPF!$L$4,0),Lists!$E$2))</f>
        <v>Все объекты</v>
      </c>
    </row>
    <row r="1107" spans="2:20" x14ac:dyDescent="0.25">
      <c r="B1107" s="7">
        <v>45612</v>
      </c>
      <c r="C1107" s="1" t="s">
        <v>195</v>
      </c>
      <c r="J1107" s="1" t="s">
        <v>114</v>
      </c>
      <c r="K1107" s="1" t="s">
        <v>112</v>
      </c>
      <c r="L1107" s="1">
        <f>IF(OR(B1107=0,B1107=""),0,IF(COUNTIFS(Items!$E:$E,J1107,Items!$F:$F,K1107)+COUNTIFS(Items!$J:$J,J1107,Items!$K:$K,K1107)+COUNTIFS(Items!$O:$O,J1107,Items!$P:$P,K1107)=1,0,1))</f>
        <v>0</v>
      </c>
      <c r="M1107" s="14">
        <v>0</v>
      </c>
      <c r="N1107" s="14">
        <v>470</v>
      </c>
      <c r="T1107" s="10" t="str">
        <f>IF(RepPF!$L$4=Lists!$E$2,Lists!$E$2,IF(RepPF!$L$4&lt;&gt;"",IF($C1107=RepPF!$L$4,RepPF!$L$4,0),Lists!$E$2))</f>
        <v>Все объекты</v>
      </c>
    </row>
    <row r="1108" spans="2:20" x14ac:dyDescent="0.25">
      <c r="B1108" s="7">
        <v>45679</v>
      </c>
      <c r="C1108" s="1" t="s">
        <v>195</v>
      </c>
      <c r="J1108" s="1" t="s">
        <v>114</v>
      </c>
      <c r="K1108" s="1" t="s">
        <v>112</v>
      </c>
      <c r="L1108" s="1">
        <f>IF(OR(B1108=0,B1108=""),0,IF(COUNTIFS(Items!$E:$E,J1108,Items!$F:$F,K1108)+COUNTIFS(Items!$J:$J,J1108,Items!$K:$K,K1108)+COUNTIFS(Items!$O:$O,J1108,Items!$P:$P,K1108)=1,0,1))</f>
        <v>0</v>
      </c>
      <c r="M1108" s="14">
        <v>0</v>
      </c>
      <c r="N1108" s="14">
        <v>1547</v>
      </c>
      <c r="T1108" s="10" t="str">
        <f>IF(RepPF!$L$4=Lists!$E$2,Lists!$E$2,IF(RepPF!$L$4&lt;&gt;"",IF($C1108=RepPF!$L$4,RepPF!$L$4,0),Lists!$E$2))</f>
        <v>Все объекты</v>
      </c>
    </row>
    <row r="1109" spans="2:20" x14ac:dyDescent="0.25">
      <c r="B1109" s="7">
        <v>45679</v>
      </c>
      <c r="C1109" s="1" t="s">
        <v>195</v>
      </c>
      <c r="J1109" s="1" t="s">
        <v>110</v>
      </c>
      <c r="K1109" s="1" t="s">
        <v>127</v>
      </c>
      <c r="L1109" s="1">
        <f>IF(OR(B1109=0,B1109=""),0,IF(COUNTIFS(Items!$E:$E,J1109,Items!$F:$F,K1109)+COUNTIFS(Items!$J:$J,J1109,Items!$K:$K,K1109)+COUNTIFS(Items!$O:$O,J1109,Items!$P:$P,K1109)=1,0,1))</f>
        <v>0</v>
      </c>
      <c r="M1109" s="14">
        <v>0</v>
      </c>
      <c r="N1109" s="14">
        <v>174600</v>
      </c>
      <c r="T1109" s="10" t="str">
        <f>IF(RepPF!$L$4=Lists!$E$2,Lists!$E$2,IF(RepPF!$L$4&lt;&gt;"",IF($C1109=RepPF!$L$4,RepPF!$L$4,0),Lists!$E$2))</f>
        <v>Все объекты</v>
      </c>
    </row>
    <row r="1110" spans="2:20" x14ac:dyDescent="0.25">
      <c r="B1110" s="7">
        <v>45680</v>
      </c>
      <c r="C1110" s="1" t="s">
        <v>195</v>
      </c>
      <c r="J1110" s="1" t="s">
        <v>110</v>
      </c>
      <c r="K1110" s="1" t="s">
        <v>127</v>
      </c>
      <c r="L1110" s="1">
        <f>IF(OR(B1110=0,B1110=""),0,IF(COUNTIFS(Items!$E:$E,J1110,Items!$F:$F,K1110)+COUNTIFS(Items!$J:$J,J1110,Items!$K:$K,K1110)+COUNTIFS(Items!$O:$O,J1110,Items!$P:$P,K1110)=1,0,1))</f>
        <v>0</v>
      </c>
      <c r="M1110" s="14">
        <v>0</v>
      </c>
      <c r="N1110" s="14">
        <v>492</v>
      </c>
      <c r="T1110" s="10" t="str">
        <f>IF(RepPF!$L$4=Lists!$E$2,Lists!$E$2,IF(RepPF!$L$4&lt;&gt;"",IF($C1110=RepPF!$L$4,RepPF!$L$4,0),Lists!$E$2))</f>
        <v>Все объекты</v>
      </c>
    </row>
    <row r="1111" spans="2:20" x14ac:dyDescent="0.25">
      <c r="B1111" s="7">
        <v>45416</v>
      </c>
      <c r="C1111" s="1" t="s">
        <v>195</v>
      </c>
      <c r="J1111" s="1" t="s">
        <v>110</v>
      </c>
      <c r="K1111" s="1" t="s">
        <v>127</v>
      </c>
      <c r="L1111" s="1">
        <f>IF(OR(B1111=0,B1111=""),0,IF(COUNTIFS(Items!$E:$E,J1111,Items!$F:$F,K1111)+COUNTIFS(Items!$J:$J,J1111,Items!$K:$K,K1111)+COUNTIFS(Items!$O:$O,J1111,Items!$P:$P,K1111)=1,0,1))</f>
        <v>0</v>
      </c>
      <c r="M1111" s="14">
        <v>0</v>
      </c>
      <c r="N1111" s="14">
        <v>1057.5</v>
      </c>
      <c r="T1111" s="10" t="str">
        <f>IF(RepPF!$L$4=Lists!$E$2,Lists!$E$2,IF(RepPF!$L$4&lt;&gt;"",IF($C1111=RepPF!$L$4,RepPF!$L$4,0),Lists!$E$2))</f>
        <v>Все объекты</v>
      </c>
    </row>
    <row r="1112" spans="2:20" x14ac:dyDescent="0.25">
      <c r="B1112" s="7">
        <v>45420</v>
      </c>
      <c r="C1112" s="1" t="s">
        <v>195</v>
      </c>
      <c r="J1112" s="1" t="s">
        <v>110</v>
      </c>
      <c r="K1112" s="1" t="s">
        <v>127</v>
      </c>
      <c r="L1112" s="1">
        <f>IF(OR(B1112=0,B1112=""),0,IF(COUNTIFS(Items!$E:$E,J1112,Items!$F:$F,K1112)+COUNTIFS(Items!$J:$J,J1112,Items!$K:$K,K1112)+COUNTIFS(Items!$O:$O,J1112,Items!$P:$P,K1112)=1,0,1))</f>
        <v>0</v>
      </c>
      <c r="M1112" s="14">
        <v>0</v>
      </c>
      <c r="N1112" s="14">
        <v>9400</v>
      </c>
      <c r="T1112" s="10" t="str">
        <f>IF(RepPF!$L$4=Lists!$E$2,Lists!$E$2,IF(RepPF!$L$4&lt;&gt;"",IF($C1112=RepPF!$L$4,RepPF!$L$4,0),Lists!$E$2))</f>
        <v>Все объекты</v>
      </c>
    </row>
    <row r="1113" spans="2:20" x14ac:dyDescent="0.25">
      <c r="B1113" s="7">
        <v>45424</v>
      </c>
      <c r="C1113" s="1" t="s">
        <v>195</v>
      </c>
      <c r="J1113" s="1" t="s">
        <v>110</v>
      </c>
      <c r="K1113" s="1" t="s">
        <v>127</v>
      </c>
      <c r="L1113" s="1">
        <f>IF(OR(B1113=0,B1113=""),0,IF(COUNTIFS(Items!$E:$E,J1113,Items!$F:$F,K1113)+COUNTIFS(Items!$J:$J,J1113,Items!$K:$K,K1113)+COUNTIFS(Items!$O:$O,J1113,Items!$P:$P,K1113)=1,0,1))</f>
        <v>0</v>
      </c>
      <c r="M1113" s="14">
        <v>0</v>
      </c>
      <c r="N1113" s="14">
        <v>1785</v>
      </c>
      <c r="T1113" s="10" t="str">
        <f>IF(RepPF!$L$4=Lists!$E$2,Lists!$E$2,IF(RepPF!$L$4&lt;&gt;"",IF($C1113=RepPF!$L$4,RepPF!$L$4,0),Lists!$E$2))</f>
        <v>Все объекты</v>
      </c>
    </row>
    <row r="1114" spans="2:20" x14ac:dyDescent="0.25">
      <c r="B1114" s="7">
        <v>45427</v>
      </c>
      <c r="C1114" s="1" t="s">
        <v>195</v>
      </c>
      <c r="J1114" s="1" t="s">
        <v>110</v>
      </c>
      <c r="K1114" s="1" t="s">
        <v>127</v>
      </c>
      <c r="L1114" s="1">
        <f>IF(OR(B1114=0,B1114=""),0,IF(COUNTIFS(Items!$E:$E,J1114,Items!$F:$F,K1114)+COUNTIFS(Items!$J:$J,J1114,Items!$K:$K,K1114)+COUNTIFS(Items!$O:$O,J1114,Items!$P:$P,K1114)=1,0,1))</f>
        <v>0</v>
      </c>
      <c r="M1114" s="14">
        <v>0</v>
      </c>
      <c r="N1114" s="14">
        <v>6790</v>
      </c>
      <c r="T1114" s="10" t="str">
        <f>IF(RepPF!$L$4=Lists!$E$2,Lists!$E$2,IF(RepPF!$L$4&lt;&gt;"",IF($C1114=RepPF!$L$4,RepPF!$L$4,0),Lists!$E$2))</f>
        <v>Все объекты</v>
      </c>
    </row>
    <row r="1115" spans="2:20" x14ac:dyDescent="0.25">
      <c r="B1115" s="7">
        <v>45430</v>
      </c>
      <c r="C1115" s="1" t="s">
        <v>195</v>
      </c>
      <c r="J1115" s="1" t="s">
        <v>110</v>
      </c>
      <c r="K1115" s="1" t="s">
        <v>127</v>
      </c>
      <c r="L1115" s="1">
        <f>IF(OR(B1115=0,B1115=""),0,IF(COUNTIFS(Items!$E:$E,J1115,Items!$F:$F,K1115)+COUNTIFS(Items!$J:$J,J1115,Items!$K:$K,K1115)+COUNTIFS(Items!$O:$O,J1115,Items!$P:$P,K1115)=1,0,1))</f>
        <v>0</v>
      </c>
      <c r="M1115" s="14">
        <v>0</v>
      </c>
      <c r="N1115" s="14">
        <v>7380</v>
      </c>
      <c r="T1115" s="10" t="str">
        <f>IF(RepPF!$L$4=Lists!$E$2,Lists!$E$2,IF(RepPF!$L$4&lt;&gt;"",IF($C1115=RepPF!$L$4,RepPF!$L$4,0),Lists!$E$2))</f>
        <v>Все объекты</v>
      </c>
    </row>
    <row r="1116" spans="2:20" x14ac:dyDescent="0.25">
      <c r="B1116" s="7">
        <v>45439</v>
      </c>
      <c r="C1116" s="1" t="s">
        <v>195</v>
      </c>
      <c r="J1116" s="1" t="s">
        <v>110</v>
      </c>
      <c r="K1116" s="1" t="s">
        <v>127</v>
      </c>
      <c r="L1116" s="1">
        <f>IF(OR(B1116=0,B1116=""),0,IF(COUNTIFS(Items!$E:$E,J1116,Items!$F:$F,K1116)+COUNTIFS(Items!$J:$J,J1116,Items!$K:$K,K1116)+COUNTIFS(Items!$O:$O,J1116,Items!$P:$P,K1116)=1,0,1))</f>
        <v>0</v>
      </c>
      <c r="M1116" s="14">
        <v>0</v>
      </c>
      <c r="N1116" s="14">
        <v>705</v>
      </c>
      <c r="T1116" s="10" t="str">
        <f>IF(RepPF!$L$4=Lists!$E$2,Lists!$E$2,IF(RepPF!$L$4&lt;&gt;"",IF($C1116=RepPF!$L$4,RepPF!$L$4,0),Lists!$E$2))</f>
        <v>Все объекты</v>
      </c>
    </row>
    <row r="1117" spans="2:20" x14ac:dyDescent="0.25">
      <c r="B1117" s="7">
        <v>45442</v>
      </c>
      <c r="C1117" s="1" t="s">
        <v>195</v>
      </c>
      <c r="J1117" s="1" t="s">
        <v>110</v>
      </c>
      <c r="K1117" s="1" t="s">
        <v>127</v>
      </c>
      <c r="L1117" s="1">
        <f>IF(OR(B1117=0,B1117=""),0,IF(COUNTIFS(Items!$E:$E,J1117,Items!$F:$F,K1117)+COUNTIFS(Items!$J:$J,J1117,Items!$K:$K,K1117)+COUNTIFS(Items!$O:$O,J1117,Items!$P:$P,K1117)=1,0,1))</f>
        <v>0</v>
      </c>
      <c r="M1117" s="14">
        <v>0</v>
      </c>
      <c r="N1117" s="14">
        <v>2350</v>
      </c>
      <c r="T1117" s="10" t="str">
        <f>IF(RepPF!$L$4=Lists!$E$2,Lists!$E$2,IF(RepPF!$L$4&lt;&gt;"",IF($C1117=RepPF!$L$4,RepPF!$L$4,0),Lists!$E$2))</f>
        <v>Все объекты</v>
      </c>
    </row>
    <row r="1118" spans="2:20" x14ac:dyDescent="0.25">
      <c r="B1118" s="7">
        <v>45459</v>
      </c>
      <c r="C1118" s="1" t="s">
        <v>195</v>
      </c>
      <c r="J1118" s="1" t="s">
        <v>110</v>
      </c>
      <c r="K1118" s="1" t="s">
        <v>127</v>
      </c>
      <c r="L1118" s="1">
        <f>IF(OR(B1118=0,B1118=""),0,IF(COUNTIFS(Items!$E:$E,J1118,Items!$F:$F,K1118)+COUNTIFS(Items!$J:$J,J1118,Items!$K:$K,K1118)+COUNTIFS(Items!$O:$O,J1118,Items!$P:$P,K1118)=1,0,1))</f>
        <v>0</v>
      </c>
      <c r="M1118" s="14">
        <v>0</v>
      </c>
      <c r="N1118" s="14">
        <v>476</v>
      </c>
      <c r="T1118" s="10" t="str">
        <f>IF(RepPF!$L$4=Lists!$E$2,Lists!$E$2,IF(RepPF!$L$4&lt;&gt;"",IF($C1118=RepPF!$L$4,RepPF!$L$4,0),Lists!$E$2))</f>
        <v>Все объекты</v>
      </c>
    </row>
    <row r="1119" spans="2:20" x14ac:dyDescent="0.25">
      <c r="B1119" s="7">
        <v>45494</v>
      </c>
      <c r="C1119" s="1" t="s">
        <v>195</v>
      </c>
      <c r="J1119" s="1" t="s">
        <v>110</v>
      </c>
      <c r="K1119" s="1" t="s">
        <v>127</v>
      </c>
      <c r="L1119" s="1">
        <f>IF(OR(B1119=0,B1119=""),0,IF(COUNTIFS(Items!$E:$E,J1119,Items!$F:$F,K1119)+COUNTIFS(Items!$J:$J,J1119,Items!$K:$K,K1119)+COUNTIFS(Items!$O:$O,J1119,Items!$P:$P,K1119)=1,0,1))</f>
        <v>0</v>
      </c>
      <c r="M1119" s="14">
        <v>0</v>
      </c>
      <c r="N1119" s="14">
        <v>485</v>
      </c>
      <c r="T1119" s="10" t="str">
        <f>IF(RepPF!$L$4=Lists!$E$2,Lists!$E$2,IF(RepPF!$L$4&lt;&gt;"",IF($C1119=RepPF!$L$4,RepPF!$L$4,0),Lists!$E$2))</f>
        <v>Все объекты</v>
      </c>
    </row>
    <row r="1120" spans="2:20" x14ac:dyDescent="0.25">
      <c r="B1120" s="7">
        <v>45551</v>
      </c>
      <c r="C1120" s="1" t="s">
        <v>195</v>
      </c>
      <c r="J1120" s="1" t="s">
        <v>110</v>
      </c>
      <c r="K1120" s="1" t="s">
        <v>127</v>
      </c>
      <c r="L1120" s="1">
        <f>IF(OR(B1120=0,B1120=""),0,IF(COUNTIFS(Items!$E:$E,J1120,Items!$F:$F,K1120)+COUNTIFS(Items!$J:$J,J1120,Items!$K:$K,K1120)+COUNTIFS(Items!$O:$O,J1120,Items!$P:$P,K1120)=1,0,1))</f>
        <v>0</v>
      </c>
      <c r="M1120" s="14">
        <v>0</v>
      </c>
      <c r="N1120" s="14">
        <v>369</v>
      </c>
      <c r="T1120" s="10" t="str">
        <f>IF(RepPF!$L$4=Lists!$E$2,Lists!$E$2,IF(RepPF!$L$4&lt;&gt;"",IF($C1120=RepPF!$L$4,RepPF!$L$4,0),Lists!$E$2))</f>
        <v>Все объекты</v>
      </c>
    </row>
    <row r="1121" spans="2:20" x14ac:dyDescent="0.25">
      <c r="B1121" s="7">
        <v>45642</v>
      </c>
      <c r="C1121" s="1" t="s">
        <v>195</v>
      </c>
      <c r="J1121" s="1" t="s">
        <v>110</v>
      </c>
      <c r="K1121" s="1" t="s">
        <v>127</v>
      </c>
      <c r="L1121" s="1">
        <f>IF(OR(B1121=0,B1121=""),0,IF(COUNTIFS(Items!$E:$E,J1121,Items!$F:$F,K1121)+COUNTIFS(Items!$J:$J,J1121,Items!$K:$K,K1121)+COUNTIFS(Items!$O:$O,J1121,Items!$P:$P,K1121)=1,0,1))</f>
        <v>0</v>
      </c>
      <c r="M1121" s="14">
        <v>0</v>
      </c>
      <c r="N1121" s="14">
        <v>705</v>
      </c>
      <c r="T1121" s="10" t="str">
        <f>IF(RepPF!$L$4=Lists!$E$2,Lists!$E$2,IF(RepPF!$L$4&lt;&gt;"",IF($C1121=RepPF!$L$4,RepPF!$L$4,0),Lists!$E$2))</f>
        <v>Все объекты</v>
      </c>
    </row>
    <row r="1122" spans="2:20" x14ac:dyDescent="0.25">
      <c r="B1122" s="7">
        <v>45648</v>
      </c>
      <c r="C1122" s="1" t="s">
        <v>195</v>
      </c>
      <c r="J1122" s="1" t="s">
        <v>110</v>
      </c>
      <c r="K1122" s="1" t="s">
        <v>127</v>
      </c>
      <c r="L1122" s="1">
        <f>IF(OR(B1122=0,B1122=""),0,IF(COUNTIFS(Items!$E:$E,J1122,Items!$F:$F,K1122)+COUNTIFS(Items!$J:$J,J1122,Items!$K:$K,K1122)+COUNTIFS(Items!$O:$O,J1122,Items!$P:$P,K1122)=1,0,1))</f>
        <v>0</v>
      </c>
      <c r="M1122" s="14">
        <v>0</v>
      </c>
      <c r="N1122" s="14">
        <v>470</v>
      </c>
      <c r="T1122" s="10" t="str">
        <f>IF(RepPF!$L$4=Lists!$E$2,Lists!$E$2,IF(RepPF!$L$4&lt;&gt;"",IF($C1122=RepPF!$L$4,RepPF!$L$4,0),Lists!$E$2))</f>
        <v>Все объекты</v>
      </c>
    </row>
    <row r="1123" spans="2:20" x14ac:dyDescent="0.25">
      <c r="B1123" s="7">
        <v>45708</v>
      </c>
      <c r="C1123" s="1" t="s">
        <v>196</v>
      </c>
      <c r="J1123" s="1" t="s">
        <v>114</v>
      </c>
      <c r="K1123" s="1" t="s">
        <v>112</v>
      </c>
      <c r="L1123" s="1">
        <f>IF(OR(B1123=0,B1123=""),0,IF(COUNTIFS(Items!$E:$E,J1123,Items!$F:$F,K1123)+COUNTIFS(Items!$J:$J,J1123,Items!$K:$K,K1123)+COUNTIFS(Items!$O:$O,J1123,Items!$P:$P,K1123)=1,0,1))</f>
        <v>0</v>
      </c>
      <c r="M1123" s="14">
        <v>0</v>
      </c>
      <c r="N1123" s="14">
        <v>1547</v>
      </c>
      <c r="T1123" s="10" t="str">
        <f>IF(RepPF!$L$4=Lists!$E$2,Lists!$E$2,IF(RepPF!$L$4&lt;&gt;"",IF($C1123=RepPF!$L$4,RepPF!$L$4,0),Lists!$E$2))</f>
        <v>Все объекты</v>
      </c>
    </row>
    <row r="1124" spans="2:20" x14ac:dyDescent="0.25">
      <c r="B1124" s="7">
        <v>45708</v>
      </c>
      <c r="C1124" s="1" t="s">
        <v>196</v>
      </c>
      <c r="J1124" s="1" t="s">
        <v>110</v>
      </c>
      <c r="K1124" s="1" t="s">
        <v>127</v>
      </c>
      <c r="L1124" s="1">
        <f>IF(OR(B1124=0,B1124=""),0,IF(COUNTIFS(Items!$E:$E,J1124,Items!$F:$F,K1124)+COUNTIFS(Items!$J:$J,J1124,Items!$K:$K,K1124)+COUNTIFS(Items!$O:$O,J1124,Items!$P:$P,K1124)=1,0,1))</f>
        <v>0</v>
      </c>
      <c r="M1124" s="14">
        <v>0</v>
      </c>
      <c r="N1124" s="14">
        <v>48500</v>
      </c>
      <c r="T1124" s="10" t="str">
        <f>IF(RepPF!$L$4=Lists!$E$2,Lists!$E$2,IF(RepPF!$L$4&lt;&gt;"",IF($C1124=RepPF!$L$4,RepPF!$L$4,0),Lists!$E$2))</f>
        <v>Все объекты</v>
      </c>
    </row>
    <row r="1125" spans="2:20" x14ac:dyDescent="0.25">
      <c r="B1125" s="7">
        <v>45709</v>
      </c>
      <c r="C1125" s="1" t="s">
        <v>196</v>
      </c>
      <c r="J1125" s="1" t="s">
        <v>110</v>
      </c>
      <c r="K1125" s="1" t="s">
        <v>127</v>
      </c>
      <c r="L1125" s="1">
        <f>IF(OR(B1125=0,B1125=""),0,IF(COUNTIFS(Items!$E:$E,J1125,Items!$F:$F,K1125)+COUNTIFS(Items!$J:$J,J1125,Items!$K:$K,K1125)+COUNTIFS(Items!$O:$O,J1125,Items!$P:$P,K1125)=1,0,1))</f>
        <v>0</v>
      </c>
      <c r="M1125" s="14">
        <v>0</v>
      </c>
      <c r="N1125" s="14">
        <v>6027</v>
      </c>
      <c r="T1125" s="10" t="str">
        <f>IF(RepPF!$L$4=Lists!$E$2,Lists!$E$2,IF(RepPF!$L$4&lt;&gt;"",IF($C1125=RepPF!$L$4,RepPF!$L$4,0),Lists!$E$2))</f>
        <v>Все объекты</v>
      </c>
    </row>
    <row r="1126" spans="2:20" x14ac:dyDescent="0.25">
      <c r="B1126" s="7">
        <v>45581</v>
      </c>
      <c r="C1126" s="1" t="s">
        <v>196</v>
      </c>
      <c r="J1126" s="1" t="s">
        <v>110</v>
      </c>
      <c r="K1126" s="1" t="s">
        <v>127</v>
      </c>
      <c r="L1126" s="1">
        <f>IF(OR(B1126=0,B1126=""),0,IF(COUNTIFS(Items!$E:$E,J1126,Items!$F:$F,K1126)+COUNTIFS(Items!$J:$J,J1126,Items!$K:$K,K1126)+COUNTIFS(Items!$O:$O,J1126,Items!$P:$P,K1126)=1,0,1))</f>
        <v>0</v>
      </c>
      <c r="M1126" s="14">
        <v>0</v>
      </c>
      <c r="N1126" s="14">
        <v>705</v>
      </c>
      <c r="T1126" s="10" t="str">
        <f>IF(RepPF!$L$4=Lists!$E$2,Lists!$E$2,IF(RepPF!$L$4&lt;&gt;"",IF($C1126=RepPF!$L$4,RepPF!$L$4,0),Lists!$E$2))</f>
        <v>Все объекты</v>
      </c>
    </row>
    <row r="1127" spans="2:20" x14ac:dyDescent="0.25">
      <c r="B1127" s="7">
        <v>45582</v>
      </c>
      <c r="C1127" s="1" t="s">
        <v>196</v>
      </c>
      <c r="J1127" s="1" t="s">
        <v>110</v>
      </c>
      <c r="K1127" s="1" t="s">
        <v>127</v>
      </c>
      <c r="L1127" s="1">
        <f>IF(OR(B1127=0,B1127=""),0,IF(COUNTIFS(Items!$E:$E,J1127,Items!$F:$F,K1127)+COUNTIFS(Items!$J:$J,J1127,Items!$K:$K,K1127)+COUNTIFS(Items!$O:$O,J1127,Items!$P:$P,K1127)=1,0,1))</f>
        <v>0</v>
      </c>
      <c r="M1127" s="14">
        <v>0</v>
      </c>
      <c r="N1127" s="14">
        <v>333.7</v>
      </c>
      <c r="T1127" s="10" t="str">
        <f>IF(RepPF!$L$4=Lists!$E$2,Lists!$E$2,IF(RepPF!$L$4&lt;&gt;"",IF($C1127=RepPF!$L$4,RepPF!$L$4,0),Lists!$E$2))</f>
        <v>Все объекты</v>
      </c>
    </row>
    <row r="1128" spans="2:20" x14ac:dyDescent="0.25">
      <c r="B1128" s="7">
        <v>45629</v>
      </c>
      <c r="C1128" s="1" t="s">
        <v>196</v>
      </c>
      <c r="J1128" s="1" t="s">
        <v>110</v>
      </c>
      <c r="K1128" s="1" t="s">
        <v>127</v>
      </c>
      <c r="L1128" s="1">
        <f>IF(OR(B1128=0,B1128=""),0,IF(COUNTIFS(Items!$E:$E,J1128,Items!$F:$F,K1128)+COUNTIFS(Items!$J:$J,J1128,Items!$K:$K,K1128)+COUNTIFS(Items!$O:$O,J1128,Items!$P:$P,K1128)=1,0,1))</f>
        <v>0</v>
      </c>
      <c r="M1128" s="14">
        <v>0</v>
      </c>
      <c r="N1128" s="14">
        <v>1190</v>
      </c>
      <c r="T1128" s="10" t="str">
        <f>IF(RepPF!$L$4=Lists!$E$2,Lists!$E$2,IF(RepPF!$L$4&lt;&gt;"",IF($C1128=RepPF!$L$4,RepPF!$L$4,0),Lists!$E$2))</f>
        <v>Все объекты</v>
      </c>
    </row>
    <row r="1129" spans="2:20" x14ac:dyDescent="0.25">
      <c r="B1129" s="7">
        <v>45310</v>
      </c>
      <c r="C1129" s="1" t="s">
        <v>196</v>
      </c>
      <c r="J1129" s="1" t="s">
        <v>114</v>
      </c>
      <c r="K1129" s="1" t="s">
        <v>129</v>
      </c>
      <c r="L1129" s="1">
        <f>IF(OR(B1129=0,B1129=""),0,IF(COUNTIFS(Items!$E:$E,J1129,Items!$F:$F,K1129)+COUNTIFS(Items!$J:$J,J1129,Items!$K:$K,K1129)+COUNTIFS(Items!$O:$O,J1129,Items!$P:$P,K1129)=1,0,1))</f>
        <v>0</v>
      </c>
      <c r="M1129" s="14">
        <v>0</v>
      </c>
      <c r="N1129" s="14">
        <v>18362.099999999999</v>
      </c>
      <c r="T1129" s="10" t="str">
        <f>IF(RepPF!$L$4=Lists!$E$2,Lists!$E$2,IF(RepPF!$L$4&lt;&gt;"",IF($C1129=RepPF!$L$4,RepPF!$L$4,0),Lists!$E$2))</f>
        <v>Все объекты</v>
      </c>
    </row>
    <row r="1130" spans="2:20" x14ac:dyDescent="0.25">
      <c r="B1130" s="7">
        <v>45340</v>
      </c>
      <c r="C1130" s="1" t="s">
        <v>196</v>
      </c>
      <c r="J1130" s="1" t="s">
        <v>114</v>
      </c>
      <c r="K1130" s="1" t="s">
        <v>129</v>
      </c>
      <c r="L1130" s="1">
        <f>IF(OR(B1130=0,B1130=""),0,IF(COUNTIFS(Items!$E:$E,J1130,Items!$F:$F,K1130)+COUNTIFS(Items!$J:$J,J1130,Items!$K:$K,K1130)+COUNTIFS(Items!$O:$O,J1130,Items!$P:$P,K1130)=1,0,1))</f>
        <v>0</v>
      </c>
      <c r="M1130" s="14">
        <v>0</v>
      </c>
      <c r="N1130" s="14">
        <v>23283.9</v>
      </c>
      <c r="T1130" s="10" t="str">
        <f>IF(RepPF!$L$4=Lists!$E$2,Lists!$E$2,IF(RepPF!$L$4&lt;&gt;"",IF($C1130=RepPF!$L$4,RepPF!$L$4,0),Lists!$E$2))</f>
        <v>Все объекты</v>
      </c>
    </row>
    <row r="1131" spans="2:20" x14ac:dyDescent="0.25">
      <c r="B1131" s="7">
        <v>45371</v>
      </c>
      <c r="C1131" s="1" t="s">
        <v>196</v>
      </c>
      <c r="J1131" s="1" t="s">
        <v>114</v>
      </c>
      <c r="K1131" s="1" t="s">
        <v>129</v>
      </c>
      <c r="L1131" s="1">
        <f>IF(OR(B1131=0,B1131=""),0,IF(COUNTIFS(Items!$E:$E,J1131,Items!$F:$F,K1131)+COUNTIFS(Items!$J:$J,J1131,Items!$K:$K,K1131)+COUNTIFS(Items!$O:$O,J1131,Items!$P:$P,K1131)=1,0,1))</f>
        <v>0</v>
      </c>
      <c r="M1131" s="14">
        <v>0</v>
      </c>
      <c r="N1131" s="14">
        <v>26691.3</v>
      </c>
      <c r="T1131" s="10" t="str">
        <f>IF(RepPF!$L$4=Lists!$E$2,Lists!$E$2,IF(RepPF!$L$4&lt;&gt;"",IF($C1131=RepPF!$L$4,RepPF!$L$4,0),Lists!$E$2))</f>
        <v>Все объекты</v>
      </c>
    </row>
    <row r="1132" spans="2:20" x14ac:dyDescent="0.25">
      <c r="B1132" s="7">
        <v>45401</v>
      </c>
      <c r="C1132" s="1" t="s">
        <v>196</v>
      </c>
      <c r="J1132" s="1" t="s">
        <v>114</v>
      </c>
      <c r="K1132" s="1" t="s">
        <v>129</v>
      </c>
      <c r="L1132" s="1">
        <f>IF(OR(B1132=0,B1132=""),0,IF(COUNTIFS(Items!$E:$E,J1132,Items!$F:$F,K1132)+COUNTIFS(Items!$J:$J,J1132,Items!$K:$K,K1132)+COUNTIFS(Items!$O:$O,J1132,Items!$P:$P,K1132)=1,0,1))</f>
        <v>0</v>
      </c>
      <c r="M1132" s="14">
        <v>0</v>
      </c>
      <c r="N1132" s="14">
        <v>17794.2</v>
      </c>
      <c r="T1132" s="10" t="str">
        <f>IF(RepPF!$L$4=Lists!$E$2,Lists!$E$2,IF(RepPF!$L$4&lt;&gt;"",IF($C1132=RepPF!$L$4,RepPF!$L$4,0),Lists!$E$2))</f>
        <v>Все объекты</v>
      </c>
    </row>
    <row r="1133" spans="2:20" x14ac:dyDescent="0.25">
      <c r="B1133" s="7">
        <v>45432</v>
      </c>
      <c r="C1133" s="1" t="s">
        <v>196</v>
      </c>
      <c r="J1133" s="1" t="s">
        <v>114</v>
      </c>
      <c r="K1133" s="1" t="s">
        <v>129</v>
      </c>
      <c r="L1133" s="1">
        <f>IF(OR(B1133=0,B1133=""),0,IF(COUNTIFS(Items!$E:$E,J1133,Items!$F:$F,K1133)+COUNTIFS(Items!$J:$J,J1133,Items!$K:$K,K1133)+COUNTIFS(Items!$O:$O,J1133,Items!$P:$P,K1133)=1,0,1))</f>
        <v>0</v>
      </c>
      <c r="M1133" s="14">
        <v>0</v>
      </c>
      <c r="N1133" s="14">
        <v>22526.7</v>
      </c>
      <c r="T1133" s="10" t="str">
        <f>IF(RepPF!$L$4=Lists!$E$2,Lists!$E$2,IF(RepPF!$L$4&lt;&gt;"",IF($C1133=RepPF!$L$4,RepPF!$L$4,0),Lists!$E$2))</f>
        <v>Все объекты</v>
      </c>
    </row>
    <row r="1134" spans="2:20" x14ac:dyDescent="0.25">
      <c r="B1134" s="7">
        <v>45463</v>
      </c>
      <c r="C1134" s="1" t="s">
        <v>196</v>
      </c>
      <c r="J1134" s="1" t="s">
        <v>114</v>
      </c>
      <c r="K1134" s="1" t="s">
        <v>129</v>
      </c>
      <c r="L1134" s="1">
        <f>IF(OR(B1134=0,B1134=""),0,IF(COUNTIFS(Items!$E:$E,J1134,Items!$F:$F,K1134)+COUNTIFS(Items!$J:$J,J1134,Items!$K:$K,K1134)+COUNTIFS(Items!$O:$O,J1134,Items!$P:$P,K1134)=1,0,1))</f>
        <v>0</v>
      </c>
      <c r="M1134" s="14">
        <v>0</v>
      </c>
      <c r="N1134" s="14">
        <v>18362.099999999999</v>
      </c>
      <c r="T1134" s="10" t="str">
        <f>IF(RepPF!$L$4=Lists!$E$2,Lists!$E$2,IF(RepPF!$L$4&lt;&gt;"",IF($C1134=RepPF!$L$4,RepPF!$L$4,0),Lists!$E$2))</f>
        <v>Все объекты</v>
      </c>
    </row>
    <row r="1135" spans="2:20" x14ac:dyDescent="0.25">
      <c r="B1135" s="7">
        <v>45492</v>
      </c>
      <c r="C1135" s="1" t="s">
        <v>197</v>
      </c>
      <c r="J1135" s="1" t="s">
        <v>114</v>
      </c>
      <c r="K1135" s="1" t="s">
        <v>129</v>
      </c>
      <c r="L1135" s="1">
        <f>IF(OR(B1135=0,B1135=""),0,IF(COUNTIFS(Items!$E:$E,J1135,Items!$F:$F,K1135)+COUNTIFS(Items!$J:$J,J1135,Items!$K:$K,K1135)+COUNTIFS(Items!$O:$O,J1135,Items!$P:$P,K1135)=1,0,1))</f>
        <v>0</v>
      </c>
      <c r="M1135" s="14">
        <v>0</v>
      </c>
      <c r="N1135" s="14">
        <v>23283.9</v>
      </c>
      <c r="T1135" s="10" t="str">
        <f>IF(RepPF!$L$4=Lists!$E$2,Lists!$E$2,IF(RepPF!$L$4&lt;&gt;"",IF($C1135=RepPF!$L$4,RepPF!$L$4,0),Lists!$E$2))</f>
        <v>Все объекты</v>
      </c>
    </row>
    <row r="1136" spans="2:20" x14ac:dyDescent="0.25">
      <c r="B1136" s="7">
        <v>45523</v>
      </c>
      <c r="C1136" s="1" t="s">
        <v>197</v>
      </c>
      <c r="J1136" s="1" t="s">
        <v>114</v>
      </c>
      <c r="K1136" s="1" t="s">
        <v>129</v>
      </c>
      <c r="L1136" s="1">
        <f>IF(OR(B1136=0,B1136=""),0,IF(COUNTIFS(Items!$E:$E,J1136,Items!$F:$F,K1136)+COUNTIFS(Items!$J:$J,J1136,Items!$K:$K,K1136)+COUNTIFS(Items!$O:$O,J1136,Items!$P:$P,K1136)=1,0,1))</f>
        <v>0</v>
      </c>
      <c r="M1136" s="14">
        <v>0</v>
      </c>
      <c r="N1136" s="14">
        <v>26691.3</v>
      </c>
      <c r="T1136" s="10" t="str">
        <f>IF(RepPF!$L$4=Lists!$E$2,Lists!$E$2,IF(RepPF!$L$4&lt;&gt;"",IF($C1136=RepPF!$L$4,RepPF!$L$4,0),Lists!$E$2))</f>
        <v>Все объекты</v>
      </c>
    </row>
    <row r="1137" spans="2:20" x14ac:dyDescent="0.25">
      <c r="B1137" s="7">
        <v>45553</v>
      </c>
      <c r="C1137" s="1" t="s">
        <v>197</v>
      </c>
      <c r="J1137" s="1" t="s">
        <v>114</v>
      </c>
      <c r="K1137" s="1" t="s">
        <v>129</v>
      </c>
      <c r="L1137" s="1">
        <f>IF(OR(B1137=0,B1137=""),0,IF(COUNTIFS(Items!$E:$E,J1137,Items!$F:$F,K1137)+COUNTIFS(Items!$J:$J,J1137,Items!$K:$K,K1137)+COUNTIFS(Items!$O:$O,J1137,Items!$P:$P,K1137)=1,0,1))</f>
        <v>0</v>
      </c>
      <c r="M1137" s="14">
        <v>0</v>
      </c>
      <c r="N1137" s="14">
        <v>17794.2</v>
      </c>
      <c r="T1137" s="10" t="str">
        <f>IF(RepPF!$L$4=Lists!$E$2,Lists!$E$2,IF(RepPF!$L$4&lt;&gt;"",IF($C1137=RepPF!$L$4,RepPF!$L$4,0),Lists!$E$2))</f>
        <v>Все объекты</v>
      </c>
    </row>
    <row r="1138" spans="2:20" x14ac:dyDescent="0.25">
      <c r="B1138" s="7">
        <v>45584</v>
      </c>
      <c r="C1138" s="1" t="s">
        <v>197</v>
      </c>
      <c r="J1138" s="1" t="s">
        <v>114</v>
      </c>
      <c r="K1138" s="1" t="s">
        <v>129</v>
      </c>
      <c r="L1138" s="1">
        <f>IF(OR(B1138=0,B1138=""),0,IF(COUNTIFS(Items!$E:$E,J1138,Items!$F:$F,K1138)+COUNTIFS(Items!$J:$J,J1138,Items!$K:$K,K1138)+COUNTIFS(Items!$O:$O,J1138,Items!$P:$P,K1138)=1,0,1))</f>
        <v>0</v>
      </c>
      <c r="M1138" s="14">
        <v>0</v>
      </c>
      <c r="N1138" s="14">
        <v>22526.7</v>
      </c>
      <c r="T1138" s="10" t="str">
        <f>IF(RepPF!$L$4=Lists!$E$2,Lists!$E$2,IF(RepPF!$L$4&lt;&gt;"",IF($C1138=RepPF!$L$4,RepPF!$L$4,0),Lists!$E$2))</f>
        <v>Все объекты</v>
      </c>
    </row>
    <row r="1139" spans="2:20" x14ac:dyDescent="0.25">
      <c r="B1139" s="7">
        <v>45614</v>
      </c>
      <c r="C1139" s="1" t="s">
        <v>197</v>
      </c>
      <c r="J1139" s="1" t="s">
        <v>114</v>
      </c>
      <c r="K1139" s="1" t="s">
        <v>129</v>
      </c>
      <c r="L1139" s="1">
        <f>IF(OR(B1139=0,B1139=""),0,IF(COUNTIFS(Items!$E:$E,J1139,Items!$F:$F,K1139)+COUNTIFS(Items!$J:$J,J1139,Items!$K:$K,K1139)+COUNTIFS(Items!$O:$O,J1139,Items!$P:$P,K1139)=1,0,1))</f>
        <v>0</v>
      </c>
      <c r="M1139" s="14">
        <v>0</v>
      </c>
      <c r="N1139" s="14">
        <v>18362.099999999999</v>
      </c>
      <c r="T1139" s="10" t="str">
        <f>IF(RepPF!$L$4=Lists!$E$2,Lists!$E$2,IF(RepPF!$L$4&lt;&gt;"",IF($C1139=RepPF!$L$4,RepPF!$L$4,0),Lists!$E$2))</f>
        <v>Все объекты</v>
      </c>
    </row>
    <row r="1140" spans="2:20" x14ac:dyDescent="0.25">
      <c r="B1140" s="7">
        <v>45645</v>
      </c>
      <c r="C1140" s="1" t="s">
        <v>197</v>
      </c>
      <c r="J1140" s="1" t="s">
        <v>114</v>
      </c>
      <c r="K1140" s="1" t="s">
        <v>129</v>
      </c>
      <c r="L1140" s="1">
        <f>IF(OR(B1140=0,B1140=""),0,IF(COUNTIFS(Items!$E:$E,J1140,Items!$F:$F,K1140)+COUNTIFS(Items!$J:$J,J1140,Items!$K:$K,K1140)+COUNTIFS(Items!$O:$O,J1140,Items!$P:$P,K1140)=1,0,1))</f>
        <v>0</v>
      </c>
      <c r="M1140" s="14">
        <v>0</v>
      </c>
      <c r="N1140" s="14">
        <v>23283.9</v>
      </c>
      <c r="T1140" s="10" t="str">
        <f>IF(RepPF!$L$4=Lists!$E$2,Lists!$E$2,IF(RepPF!$L$4&lt;&gt;"",IF($C1140=RepPF!$L$4,RepPF!$L$4,0),Lists!$E$2))</f>
        <v>Все объекты</v>
      </c>
    </row>
    <row r="1141" spans="2:20" x14ac:dyDescent="0.25">
      <c r="B1141" s="7">
        <v>45676</v>
      </c>
      <c r="C1141" s="1" t="s">
        <v>197</v>
      </c>
      <c r="J1141" s="1" t="s">
        <v>114</v>
      </c>
      <c r="K1141" s="1" t="s">
        <v>129</v>
      </c>
      <c r="L1141" s="1">
        <f>IF(OR(B1141=0,B1141=""),0,IF(COUNTIFS(Items!$E:$E,J1141,Items!$F:$F,K1141)+COUNTIFS(Items!$J:$J,J1141,Items!$K:$K,K1141)+COUNTIFS(Items!$O:$O,J1141,Items!$P:$P,K1141)=1,0,1))</f>
        <v>0</v>
      </c>
      <c r="M1141" s="14">
        <v>0</v>
      </c>
      <c r="N1141" s="14">
        <v>26691.3</v>
      </c>
      <c r="T1141" s="10" t="str">
        <f>IF(RepPF!$L$4=Lists!$E$2,Lists!$E$2,IF(RepPF!$L$4&lt;&gt;"",IF($C1141=RepPF!$L$4,RepPF!$L$4,0),Lists!$E$2))</f>
        <v>Все объекты</v>
      </c>
    </row>
    <row r="1142" spans="2:20" x14ac:dyDescent="0.25">
      <c r="B1142" s="7">
        <v>45572</v>
      </c>
      <c r="C1142" s="1" t="s">
        <v>197</v>
      </c>
      <c r="J1142" s="1" t="s">
        <v>110</v>
      </c>
      <c r="K1142" s="1" t="s">
        <v>66</v>
      </c>
      <c r="L1142" s="1">
        <f>IF(OR(B1142=0,B1142=""),0,IF(COUNTIFS(Items!$E:$E,J1142,Items!$F:$F,K1142)+COUNTIFS(Items!$J:$J,J1142,Items!$K:$K,K1142)+COUNTIFS(Items!$O:$O,J1142,Items!$P:$P,K1142)=1,0,1))</f>
        <v>0</v>
      </c>
      <c r="M1142" s="14">
        <v>0</v>
      </c>
      <c r="N1142" s="14">
        <v>11280</v>
      </c>
      <c r="T1142" s="10" t="str">
        <f>IF(RepPF!$L$4=Lists!$E$2,Lists!$E$2,IF(RepPF!$L$4&lt;&gt;"",IF($C1142=RepPF!$L$4,RepPF!$L$4,0),Lists!$E$2))</f>
        <v>Все объекты</v>
      </c>
    </row>
    <row r="1143" spans="2:20" x14ac:dyDescent="0.25">
      <c r="B1143" s="7">
        <v>45718</v>
      </c>
      <c r="C1143" s="1" t="s">
        <v>197</v>
      </c>
      <c r="J1143" s="1" t="s">
        <v>110</v>
      </c>
      <c r="K1143" s="1" t="s">
        <v>66</v>
      </c>
      <c r="L1143" s="1">
        <f>IF(OR(B1143=0,B1143=""),0,IF(COUNTIFS(Items!$E:$E,J1143,Items!$F:$F,K1143)+COUNTIFS(Items!$J:$J,J1143,Items!$K:$K,K1143)+COUNTIFS(Items!$O:$O,J1143,Items!$P:$P,K1143)=1,0,1))</f>
        <v>0</v>
      </c>
      <c r="M1143" s="14">
        <v>0</v>
      </c>
      <c r="N1143" s="14">
        <v>142800</v>
      </c>
      <c r="T1143" s="10" t="str">
        <f>IF(RepPF!$L$4=Lists!$E$2,Lists!$E$2,IF(RepPF!$L$4&lt;&gt;"",IF($C1143=RepPF!$L$4,RepPF!$L$4,0),Lists!$E$2))</f>
        <v>Все объекты</v>
      </c>
    </row>
    <row r="1144" spans="2:20" x14ac:dyDescent="0.25">
      <c r="B1144" s="7">
        <v>45718</v>
      </c>
      <c r="C1144" s="1" t="s">
        <v>197</v>
      </c>
      <c r="J1144" s="1" t="s">
        <v>110</v>
      </c>
      <c r="K1144" s="1" t="s">
        <v>66</v>
      </c>
      <c r="L1144" s="1">
        <f>IF(OR(B1144=0,B1144=""),0,IF(COUNTIFS(Items!$E:$E,J1144,Items!$F:$F,K1144)+COUNTIFS(Items!$J:$J,J1144,Items!$K:$K,K1144)+COUNTIFS(Items!$O:$O,J1144,Items!$P:$P,K1144)=1,0,1))</f>
        <v>0</v>
      </c>
      <c r="M1144" s="14">
        <v>0</v>
      </c>
      <c r="N1144" s="14">
        <v>142644.32</v>
      </c>
      <c r="T1144" s="10" t="str">
        <f>IF(RepPF!$L$4=Lists!$E$2,Lists!$E$2,IF(RepPF!$L$4&lt;&gt;"",IF($C1144=RepPF!$L$4,RepPF!$L$4,0),Lists!$E$2))</f>
        <v>Все объекты</v>
      </c>
    </row>
    <row r="1145" spans="2:20" x14ac:dyDescent="0.25">
      <c r="B1145" s="7">
        <v>45718</v>
      </c>
      <c r="C1145" s="1" t="s">
        <v>197</v>
      </c>
      <c r="J1145" s="1" t="s">
        <v>110</v>
      </c>
      <c r="K1145" s="1" t="s">
        <v>66</v>
      </c>
      <c r="L1145" s="1">
        <f>IF(OR(B1145=0,B1145=""),0,IF(COUNTIFS(Items!$E:$E,J1145,Items!$F:$F,K1145)+COUNTIFS(Items!$J:$J,J1145,Items!$K:$K,K1145)+COUNTIFS(Items!$O:$O,J1145,Items!$P:$P,K1145)=1,0,1))</f>
        <v>0</v>
      </c>
      <c r="M1145" s="14">
        <v>0</v>
      </c>
      <c r="N1145" s="14">
        <v>201715.08</v>
      </c>
      <c r="T1145" s="10" t="str">
        <f>IF(RepPF!$L$4=Lists!$E$2,Lists!$E$2,IF(RepPF!$L$4&lt;&gt;"",IF($C1145=RepPF!$L$4,RepPF!$L$4,0),Lists!$E$2))</f>
        <v>Все объекты</v>
      </c>
    </row>
    <row r="1146" spans="2:20" x14ac:dyDescent="0.25">
      <c r="B1146" s="7">
        <v>45715</v>
      </c>
      <c r="C1146" s="1" t="s">
        <v>197</v>
      </c>
      <c r="J1146" s="1" t="s">
        <v>110</v>
      </c>
      <c r="K1146" s="1" t="s">
        <v>23</v>
      </c>
      <c r="L1146" s="1">
        <f>IF(OR(B1146=0,B1146=""),0,IF(COUNTIFS(Items!$E:$E,J1146,Items!$F:$F,K1146)+COUNTIFS(Items!$J:$J,J1146,Items!$K:$K,K1146)+COUNTIFS(Items!$O:$O,J1146,Items!$P:$P,K1146)=1,0,1))</f>
        <v>0</v>
      </c>
      <c r="M1146" s="14">
        <v>0</v>
      </c>
      <c r="N1146" s="14">
        <v>30168.359999999997</v>
      </c>
      <c r="T1146" s="10" t="str">
        <f>IF(RepPF!$L$4=Lists!$E$2,Lists!$E$2,IF(RepPF!$L$4&lt;&gt;"",IF($C1146=RepPF!$L$4,RepPF!$L$4,0),Lists!$E$2))</f>
        <v>Все объекты</v>
      </c>
    </row>
    <row r="1147" spans="2:20" x14ac:dyDescent="0.25">
      <c r="B1147" s="7">
        <v>45715</v>
      </c>
      <c r="C1147" s="1" t="s">
        <v>197</v>
      </c>
      <c r="J1147" s="1" t="s">
        <v>110</v>
      </c>
      <c r="K1147" s="1" t="s">
        <v>23</v>
      </c>
      <c r="L1147" s="1">
        <f>IF(OR(B1147=0,B1147=""),0,IF(COUNTIFS(Items!$E:$E,J1147,Items!$F:$F,K1147)+COUNTIFS(Items!$J:$J,J1147,Items!$K:$K,K1147)+COUNTIFS(Items!$O:$O,J1147,Items!$P:$P,K1147)=1,0,1))</f>
        <v>0</v>
      </c>
      <c r="M1147" s="14">
        <v>0</v>
      </c>
      <c r="N1147" s="14">
        <v>9400</v>
      </c>
      <c r="T1147" s="10" t="str">
        <f>IF(RepPF!$L$4=Lists!$E$2,Lists!$E$2,IF(RepPF!$L$4&lt;&gt;"",IF($C1147=RepPF!$L$4,RepPF!$L$4,0),Lists!$E$2))</f>
        <v>Все объекты</v>
      </c>
    </row>
    <row r="1148" spans="2:20" x14ac:dyDescent="0.25">
      <c r="B1148" s="7">
        <v>45715</v>
      </c>
      <c r="C1148" s="1" t="s">
        <v>197</v>
      </c>
      <c r="J1148" s="1" t="s">
        <v>110</v>
      </c>
      <c r="K1148" s="1" t="s">
        <v>23</v>
      </c>
      <c r="L1148" s="1">
        <f>IF(OR(B1148=0,B1148=""),0,IF(COUNTIFS(Items!$E:$E,J1148,Items!$F:$F,K1148)+COUNTIFS(Items!$J:$J,J1148,Items!$K:$K,K1148)+COUNTIFS(Items!$O:$O,J1148,Items!$P:$P,K1148)=1,0,1))</f>
        <v>0</v>
      </c>
      <c r="M1148" s="14">
        <v>0</v>
      </c>
      <c r="N1148" s="14">
        <v>26180</v>
      </c>
      <c r="T1148" s="10" t="str">
        <f>IF(RepPF!$L$4=Lists!$E$2,Lists!$E$2,IF(RepPF!$L$4&lt;&gt;"",IF($C1148=RepPF!$L$4,RepPF!$L$4,0),Lists!$E$2))</f>
        <v>Все объекты</v>
      </c>
    </row>
    <row r="1149" spans="2:20" x14ac:dyDescent="0.25">
      <c r="B1149" s="7">
        <v>45715</v>
      </c>
      <c r="C1149" s="1" t="s">
        <v>197</v>
      </c>
      <c r="J1149" s="1" t="s">
        <v>110</v>
      </c>
      <c r="K1149" s="1" t="s">
        <v>23</v>
      </c>
      <c r="L1149" s="1">
        <f>IF(OR(B1149=0,B1149=""),0,IF(COUNTIFS(Items!$E:$E,J1149,Items!$F:$F,K1149)+COUNTIFS(Items!$J:$J,J1149,Items!$K:$K,K1149)+COUNTIFS(Items!$O:$O,J1149,Items!$P:$P,K1149)=1,0,1))</f>
        <v>0</v>
      </c>
      <c r="M1149" s="14">
        <v>0</v>
      </c>
      <c r="N1149" s="14">
        <v>10197.61</v>
      </c>
      <c r="T1149" s="10" t="str">
        <f>IF(RepPF!$L$4=Lists!$E$2,Lists!$E$2,IF(RepPF!$L$4&lt;&gt;"",IF($C1149=RepPF!$L$4,RepPF!$L$4,0),Lists!$E$2))</f>
        <v>Все объекты</v>
      </c>
    </row>
    <row r="1150" spans="2:20" x14ac:dyDescent="0.25">
      <c r="B1150" s="7">
        <v>45715</v>
      </c>
      <c r="C1150" s="1" t="s">
        <v>197</v>
      </c>
      <c r="J1150" s="1" t="s">
        <v>110</v>
      </c>
      <c r="K1150" s="1" t="s">
        <v>23</v>
      </c>
      <c r="L1150" s="1">
        <f>IF(OR(B1150=0,B1150=""),0,IF(COUNTIFS(Items!$E:$E,J1150,Items!$F:$F,K1150)+COUNTIFS(Items!$J:$J,J1150,Items!$K:$K,K1150)+COUNTIFS(Items!$O:$O,J1150,Items!$P:$P,K1150)=1,0,1))</f>
        <v>0</v>
      </c>
      <c r="M1150" s="14">
        <v>0</v>
      </c>
      <c r="N1150" s="14">
        <v>1476</v>
      </c>
      <c r="T1150" s="10" t="str">
        <f>IF(RepPF!$L$4=Lists!$E$2,Lists!$E$2,IF(RepPF!$L$4&lt;&gt;"",IF($C1150=RepPF!$L$4,RepPF!$L$4,0),Lists!$E$2))</f>
        <v>Все объекты</v>
      </c>
    </row>
    <row r="1151" spans="2:20" x14ac:dyDescent="0.25">
      <c r="B1151" s="7">
        <v>45715</v>
      </c>
      <c r="C1151" s="1" t="s">
        <v>197</v>
      </c>
      <c r="J1151" s="1" t="s">
        <v>110</v>
      </c>
      <c r="K1151" s="1" t="s">
        <v>23</v>
      </c>
      <c r="L1151" s="1">
        <f>IF(OR(B1151=0,B1151=""),0,IF(COUNTIFS(Items!$E:$E,J1151,Items!$F:$F,K1151)+COUNTIFS(Items!$J:$J,J1151,Items!$K:$K,K1151)+COUNTIFS(Items!$O:$O,J1151,Items!$P:$P,K1151)=1,0,1))</f>
        <v>0</v>
      </c>
      <c r="M1151" s="14">
        <v>0</v>
      </c>
      <c r="N1151" s="14">
        <v>7474.41</v>
      </c>
      <c r="T1151" s="10" t="str">
        <f>IF(RepPF!$L$4=Lists!$E$2,Lists!$E$2,IF(RepPF!$L$4&lt;&gt;"",IF($C1151=RepPF!$L$4,RepPF!$L$4,0),Lists!$E$2))</f>
        <v>Все объекты</v>
      </c>
    </row>
    <row r="1152" spans="2:20" x14ac:dyDescent="0.25">
      <c r="B1152" s="7">
        <v>45715</v>
      </c>
      <c r="C1152" s="1" t="s">
        <v>197</v>
      </c>
      <c r="J1152" s="1" t="s">
        <v>110</v>
      </c>
      <c r="K1152" s="1" t="s">
        <v>23</v>
      </c>
      <c r="L1152" s="1">
        <f>IF(OR(B1152=0,B1152=""),0,IF(COUNTIFS(Items!$E:$E,J1152,Items!$F:$F,K1152)+COUNTIFS(Items!$J:$J,J1152,Items!$K:$K,K1152)+COUNTIFS(Items!$O:$O,J1152,Items!$P:$P,K1152)=1,0,1))</f>
        <v>0</v>
      </c>
      <c r="M1152" s="14">
        <v>0</v>
      </c>
      <c r="N1152" s="14">
        <v>1400.6</v>
      </c>
      <c r="T1152" s="10" t="str">
        <f>IF(RepPF!$L$4=Lists!$E$2,Lists!$E$2,IF(RepPF!$L$4&lt;&gt;"",IF($C1152=RepPF!$L$4,RepPF!$L$4,0),Lists!$E$2))</f>
        <v>Все объекты</v>
      </c>
    </row>
    <row r="1153" spans="2:20" x14ac:dyDescent="0.25">
      <c r="B1153" s="7">
        <v>45715</v>
      </c>
      <c r="C1153" s="1" t="s">
        <v>198</v>
      </c>
      <c r="J1153" s="1" t="s">
        <v>110</v>
      </c>
      <c r="K1153" s="1" t="s">
        <v>23</v>
      </c>
      <c r="L1153" s="1">
        <f>IF(OR(B1153=0,B1153=""),0,IF(COUNTIFS(Items!$E:$E,J1153,Items!$F:$F,K1153)+COUNTIFS(Items!$J:$J,J1153,Items!$K:$K,K1153)+COUNTIFS(Items!$O:$O,J1153,Items!$P:$P,K1153)=1,0,1))</f>
        <v>0</v>
      </c>
      <c r="M1153" s="14">
        <v>0</v>
      </c>
      <c r="N1153" s="14">
        <v>6214.1799999999994</v>
      </c>
      <c r="T1153" s="10" t="str">
        <f>IF(RepPF!$L$4=Lists!$E$2,Lists!$E$2,IF(RepPF!$L$4&lt;&gt;"",IF($C1153=RepPF!$L$4,RepPF!$L$4,0),Lists!$E$2))</f>
        <v>Все объекты</v>
      </c>
    </row>
    <row r="1154" spans="2:20" x14ac:dyDescent="0.25">
      <c r="B1154" s="7">
        <v>45715</v>
      </c>
      <c r="C1154" s="1" t="s">
        <v>198</v>
      </c>
      <c r="J1154" s="1" t="s">
        <v>110</v>
      </c>
      <c r="K1154" s="1" t="s">
        <v>23</v>
      </c>
      <c r="L1154" s="1">
        <f>IF(OR(B1154=0,B1154=""),0,IF(COUNTIFS(Items!$E:$E,J1154,Items!$F:$F,K1154)+COUNTIFS(Items!$J:$J,J1154,Items!$K:$K,K1154)+COUNTIFS(Items!$O:$O,J1154,Items!$P:$P,K1154)=1,0,1))</f>
        <v>0</v>
      </c>
      <c r="M1154" s="14">
        <v>0</v>
      </c>
      <c r="N1154" s="14">
        <v>9700</v>
      </c>
      <c r="T1154" s="10" t="str">
        <f>IF(RepPF!$L$4=Lists!$E$2,Lists!$E$2,IF(RepPF!$L$4&lt;&gt;"",IF($C1154=RepPF!$L$4,RepPF!$L$4,0),Lists!$E$2))</f>
        <v>Все объекты</v>
      </c>
    </row>
    <row r="1155" spans="2:20" x14ac:dyDescent="0.25">
      <c r="B1155" s="7">
        <v>45715</v>
      </c>
      <c r="C1155" s="1" t="s">
        <v>198</v>
      </c>
      <c r="J1155" s="1" t="s">
        <v>110</v>
      </c>
      <c r="K1155" s="1" t="s">
        <v>23</v>
      </c>
      <c r="L1155" s="1">
        <f>IF(OR(B1155=0,B1155=""),0,IF(COUNTIFS(Items!$E:$E,J1155,Items!$F:$F,K1155)+COUNTIFS(Items!$J:$J,J1155,Items!$K:$K,K1155)+COUNTIFS(Items!$O:$O,J1155,Items!$P:$P,K1155)=1,0,1))</f>
        <v>0</v>
      </c>
      <c r="M1155" s="14">
        <v>0</v>
      </c>
      <c r="N1155" s="14">
        <v>1968</v>
      </c>
      <c r="T1155" s="10" t="str">
        <f>IF(RepPF!$L$4=Lists!$E$2,Lists!$E$2,IF(RepPF!$L$4&lt;&gt;"",IF($C1155=RepPF!$L$4,RepPF!$L$4,0),Lists!$E$2))</f>
        <v>Все объекты</v>
      </c>
    </row>
    <row r="1156" spans="2:20" x14ac:dyDescent="0.25">
      <c r="B1156" s="7">
        <v>45715</v>
      </c>
      <c r="C1156" s="1" t="s">
        <v>198</v>
      </c>
      <c r="J1156" s="1" t="s">
        <v>110</v>
      </c>
      <c r="K1156" s="1" t="s">
        <v>23</v>
      </c>
      <c r="L1156" s="1">
        <f>IF(OR(B1156=0,B1156=""),0,IF(COUNTIFS(Items!$E:$E,J1156,Items!$F:$F,K1156)+COUNTIFS(Items!$J:$J,J1156,Items!$K:$K,K1156)+COUNTIFS(Items!$O:$O,J1156,Items!$P:$P,K1156)=1,0,1))</f>
        <v>0</v>
      </c>
      <c r="M1156" s="14">
        <v>0</v>
      </c>
      <c r="N1156" s="14">
        <v>14100</v>
      </c>
      <c r="T1156" s="10" t="str">
        <f>IF(RepPF!$L$4=Lists!$E$2,Lists!$E$2,IF(RepPF!$L$4&lt;&gt;"",IF($C1156=RepPF!$L$4,RepPF!$L$4,0),Lists!$E$2))</f>
        <v>Все объекты</v>
      </c>
    </row>
    <row r="1157" spans="2:20" x14ac:dyDescent="0.25">
      <c r="B1157" s="7">
        <v>45715</v>
      </c>
      <c r="C1157" s="1" t="s">
        <v>198</v>
      </c>
      <c r="J1157" s="1" t="s">
        <v>110</v>
      </c>
      <c r="K1157" s="1" t="s">
        <v>23</v>
      </c>
      <c r="L1157" s="1">
        <f>IF(OR(B1157=0,B1157=""),0,IF(COUNTIFS(Items!$E:$E,J1157,Items!$F:$F,K1157)+COUNTIFS(Items!$J:$J,J1157,Items!$K:$K,K1157)+COUNTIFS(Items!$O:$O,J1157,Items!$P:$P,K1157)=1,0,1))</f>
        <v>0</v>
      </c>
      <c r="M1157" s="14">
        <v>0</v>
      </c>
      <c r="N1157" s="14">
        <v>4775.2</v>
      </c>
      <c r="T1157" s="10" t="str">
        <f>IF(RepPF!$L$4=Lists!$E$2,Lists!$E$2,IF(RepPF!$L$4&lt;&gt;"",IF($C1157=RepPF!$L$4,RepPF!$L$4,0),Lists!$E$2))</f>
        <v>Все объекты</v>
      </c>
    </row>
    <row r="1158" spans="2:20" x14ac:dyDescent="0.25">
      <c r="B1158" s="7">
        <v>45715</v>
      </c>
      <c r="C1158" s="1" t="s">
        <v>198</v>
      </c>
      <c r="J1158" s="1" t="s">
        <v>110</v>
      </c>
      <c r="K1158" s="1" t="s">
        <v>23</v>
      </c>
      <c r="L1158" s="1">
        <f>IF(OR(B1158=0,B1158=""),0,IF(COUNTIFS(Items!$E:$E,J1158,Items!$F:$F,K1158)+COUNTIFS(Items!$J:$J,J1158,Items!$K:$K,K1158)+COUNTIFS(Items!$O:$O,J1158,Items!$P:$P,K1158)=1,0,1))</f>
        <v>0</v>
      </c>
      <c r="M1158" s="14">
        <v>0</v>
      </c>
      <c r="N1158" s="14">
        <v>4040.0499999999997</v>
      </c>
      <c r="T1158" s="10" t="str">
        <f>IF(RepPF!$L$4=Lists!$E$2,Lists!$E$2,IF(RepPF!$L$4&lt;&gt;"",IF($C1158=RepPF!$L$4,RepPF!$L$4,0),Lists!$E$2))</f>
        <v>Все объекты</v>
      </c>
    </row>
    <row r="1159" spans="2:20" x14ac:dyDescent="0.25">
      <c r="B1159" s="7">
        <v>45715</v>
      </c>
      <c r="C1159" s="1" t="s">
        <v>198</v>
      </c>
      <c r="J1159" s="1" t="s">
        <v>110</v>
      </c>
      <c r="K1159" s="1" t="s">
        <v>23</v>
      </c>
      <c r="L1159" s="1">
        <f>IF(OR(B1159=0,B1159=""),0,IF(COUNTIFS(Items!$E:$E,J1159,Items!$F:$F,K1159)+COUNTIFS(Items!$J:$J,J1159,Items!$K:$K,K1159)+COUNTIFS(Items!$O:$O,J1159,Items!$P:$P,K1159)=1,0,1))</f>
        <v>0</v>
      </c>
      <c r="M1159" s="14">
        <v>0</v>
      </c>
      <c r="N1159" s="14">
        <v>21800.75</v>
      </c>
      <c r="T1159" s="10" t="str">
        <f>IF(RepPF!$L$4=Lists!$E$2,Lists!$E$2,IF(RepPF!$L$4&lt;&gt;"",IF($C1159=RepPF!$L$4,RepPF!$L$4,0),Lists!$E$2))</f>
        <v>Все объекты</v>
      </c>
    </row>
    <row r="1160" spans="2:20" x14ac:dyDescent="0.25">
      <c r="B1160" s="7">
        <v>45715</v>
      </c>
      <c r="C1160" s="1" t="s">
        <v>198</v>
      </c>
      <c r="J1160" s="1" t="s">
        <v>110</v>
      </c>
      <c r="K1160" s="1" t="s">
        <v>23</v>
      </c>
      <c r="L1160" s="1">
        <f>IF(OR(B1160=0,B1160=""),0,IF(COUNTIFS(Items!$E:$E,J1160,Items!$F:$F,K1160)+COUNTIFS(Items!$J:$J,J1160,Items!$K:$K,K1160)+COUNTIFS(Items!$O:$O,J1160,Items!$P:$P,K1160)=1,0,1))</f>
        <v>0</v>
      </c>
      <c r="M1160" s="14">
        <v>0</v>
      </c>
      <c r="N1160" s="14">
        <v>24600</v>
      </c>
      <c r="T1160" s="10" t="str">
        <f>IF(RepPF!$L$4=Lists!$E$2,Lists!$E$2,IF(RepPF!$L$4&lt;&gt;"",IF($C1160=RepPF!$L$4,RepPF!$L$4,0),Lists!$E$2))</f>
        <v>Все объекты</v>
      </c>
    </row>
    <row r="1161" spans="2:20" x14ac:dyDescent="0.25">
      <c r="B1161" s="7">
        <v>45715</v>
      </c>
      <c r="C1161" s="1" t="s">
        <v>198</v>
      </c>
      <c r="J1161" s="1" t="s">
        <v>110</v>
      </c>
      <c r="K1161" s="1" t="s">
        <v>23</v>
      </c>
      <c r="L1161" s="1">
        <f>IF(OR(B1161=0,B1161=""),0,IF(COUNTIFS(Items!$E:$E,J1161,Items!$F:$F,K1161)+COUNTIFS(Items!$J:$J,J1161,Items!$K:$K,K1161)+COUNTIFS(Items!$O:$O,J1161,Items!$P:$P,K1161)=1,0,1))</f>
        <v>0</v>
      </c>
      <c r="M1161" s="14">
        <v>0</v>
      </c>
      <c r="N1161" s="14">
        <v>42934.5</v>
      </c>
      <c r="T1161" s="10" t="str">
        <f>IF(RepPF!$L$4=Lists!$E$2,Lists!$E$2,IF(RepPF!$L$4&lt;&gt;"",IF($C1161=RepPF!$L$4,RepPF!$L$4,0),Lists!$E$2))</f>
        <v>Все объекты</v>
      </c>
    </row>
    <row r="1162" spans="2:20" x14ac:dyDescent="0.25">
      <c r="B1162" s="7">
        <v>45715</v>
      </c>
      <c r="C1162" s="1" t="s">
        <v>198</v>
      </c>
      <c r="J1162" s="1" t="s">
        <v>110</v>
      </c>
      <c r="K1162" s="1" t="s">
        <v>23</v>
      </c>
      <c r="L1162" s="1">
        <f>IF(OR(B1162=0,B1162=""),0,IF(COUNTIFS(Items!$E:$E,J1162,Items!$F:$F,K1162)+COUNTIFS(Items!$J:$J,J1162,Items!$K:$K,K1162)+COUNTIFS(Items!$O:$O,J1162,Items!$P:$P,K1162)=1,0,1))</f>
        <v>0</v>
      </c>
      <c r="M1162" s="14">
        <v>0</v>
      </c>
      <c r="N1162" s="14">
        <v>14288</v>
      </c>
      <c r="T1162" s="10" t="str">
        <f>IF(RepPF!$L$4=Lists!$E$2,Lists!$E$2,IF(RepPF!$L$4&lt;&gt;"",IF($C1162=RepPF!$L$4,RepPF!$L$4,0),Lists!$E$2))</f>
        <v>Все объекты</v>
      </c>
    </row>
    <row r="1163" spans="2:20" x14ac:dyDescent="0.25">
      <c r="B1163" s="7">
        <v>45715</v>
      </c>
      <c r="C1163" s="1" t="s">
        <v>198</v>
      </c>
      <c r="J1163" s="1" t="s">
        <v>110</v>
      </c>
      <c r="K1163" s="1" t="s">
        <v>23</v>
      </c>
      <c r="L1163" s="1">
        <f>IF(OR(B1163=0,B1163=""),0,IF(COUNTIFS(Items!$E:$E,J1163,Items!$F:$F,K1163)+COUNTIFS(Items!$J:$J,J1163,Items!$K:$K,K1163)+COUNTIFS(Items!$O:$O,J1163,Items!$P:$P,K1163)=1,0,1))</f>
        <v>0</v>
      </c>
      <c r="M1163" s="14">
        <v>0</v>
      </c>
      <c r="N1163" s="14">
        <v>17850</v>
      </c>
      <c r="T1163" s="10" t="str">
        <f>IF(RepPF!$L$4=Lists!$E$2,Lists!$E$2,IF(RepPF!$L$4&lt;&gt;"",IF($C1163=RepPF!$L$4,RepPF!$L$4,0),Lists!$E$2))</f>
        <v>Все объекты</v>
      </c>
    </row>
    <row r="1164" spans="2:20" x14ac:dyDescent="0.25">
      <c r="B1164" s="7">
        <v>45715</v>
      </c>
      <c r="C1164" s="1" t="s">
        <v>198</v>
      </c>
      <c r="J1164" s="1" t="s">
        <v>110</v>
      </c>
      <c r="K1164" s="1" t="s">
        <v>23</v>
      </c>
      <c r="L1164" s="1">
        <f>IF(OR(B1164=0,B1164=""),0,IF(COUNTIFS(Items!$E:$E,J1164,Items!$F:$F,K1164)+COUNTIFS(Items!$J:$J,J1164,Items!$K:$K,K1164)+COUNTIFS(Items!$O:$O,J1164,Items!$P:$P,K1164)=1,0,1))</f>
        <v>0</v>
      </c>
      <c r="M1164" s="14">
        <v>0</v>
      </c>
      <c r="N1164" s="14">
        <v>9700</v>
      </c>
      <c r="T1164" s="10" t="str">
        <f>IF(RepPF!$L$4=Lists!$E$2,Lists!$E$2,IF(RepPF!$L$4&lt;&gt;"",IF($C1164=RepPF!$L$4,RepPF!$L$4,0),Lists!$E$2))</f>
        <v>Все объекты</v>
      </c>
    </row>
    <row r="1165" spans="2:20" x14ac:dyDescent="0.25">
      <c r="B1165" s="7">
        <v>45715</v>
      </c>
      <c r="C1165" s="1" t="s">
        <v>198</v>
      </c>
      <c r="J1165" s="1" t="s">
        <v>110</v>
      </c>
      <c r="K1165" s="1" t="s">
        <v>23</v>
      </c>
      <c r="L1165" s="1">
        <f>IF(OR(B1165=0,B1165=""),0,IF(COUNTIFS(Items!$E:$E,J1165,Items!$F:$F,K1165)+COUNTIFS(Items!$J:$J,J1165,Items!$K:$K,K1165)+COUNTIFS(Items!$O:$O,J1165,Items!$P:$P,K1165)=1,0,1))</f>
        <v>0</v>
      </c>
      <c r="M1165" s="14">
        <v>0</v>
      </c>
      <c r="N1165" s="14">
        <v>10332</v>
      </c>
      <c r="T1165" s="10" t="str">
        <f>IF(RepPF!$L$4=Lists!$E$2,Lists!$E$2,IF(RepPF!$L$4&lt;&gt;"",IF($C1165=RepPF!$L$4,RepPF!$L$4,0),Lists!$E$2))</f>
        <v>Все объекты</v>
      </c>
    </row>
    <row r="1166" spans="2:20" x14ac:dyDescent="0.25">
      <c r="B1166" s="7">
        <v>45715</v>
      </c>
      <c r="C1166" s="1" t="s">
        <v>198</v>
      </c>
      <c r="J1166" s="1" t="s">
        <v>110</v>
      </c>
      <c r="K1166" s="1" t="s">
        <v>23</v>
      </c>
      <c r="L1166" s="1">
        <f>IF(OR(B1166=0,B1166=""),0,IF(COUNTIFS(Items!$E:$E,J1166,Items!$F:$F,K1166)+COUNTIFS(Items!$J:$J,J1166,Items!$K:$K,K1166)+COUNTIFS(Items!$O:$O,J1166,Items!$P:$P,K1166)=1,0,1))</f>
        <v>0</v>
      </c>
      <c r="M1166" s="14">
        <v>0</v>
      </c>
      <c r="N1166" s="14">
        <v>2820</v>
      </c>
      <c r="T1166" s="10" t="str">
        <f>IF(RepPF!$L$4=Lists!$E$2,Lists!$E$2,IF(RepPF!$L$4&lt;&gt;"",IF($C1166=RepPF!$L$4,RepPF!$L$4,0),Lists!$E$2))</f>
        <v>Все объекты</v>
      </c>
    </row>
    <row r="1167" spans="2:20" x14ac:dyDescent="0.25">
      <c r="B1167" s="7">
        <v>45715</v>
      </c>
      <c r="C1167" s="1" t="s">
        <v>198</v>
      </c>
      <c r="J1167" s="1" t="s">
        <v>110</v>
      </c>
      <c r="K1167" s="1" t="s">
        <v>23</v>
      </c>
      <c r="L1167" s="1">
        <f>IF(OR(B1167=0,B1167=""),0,IF(COUNTIFS(Items!$E:$E,J1167,Items!$F:$F,K1167)+COUNTIFS(Items!$J:$J,J1167,Items!$K:$K,K1167)+COUNTIFS(Items!$O:$O,J1167,Items!$P:$P,K1167)=1,0,1))</f>
        <v>0</v>
      </c>
      <c r="M1167" s="14">
        <v>0</v>
      </c>
      <c r="N1167" s="14">
        <v>940</v>
      </c>
      <c r="T1167" s="10" t="str">
        <f>IF(RepPF!$L$4=Lists!$E$2,Lists!$E$2,IF(RepPF!$L$4&lt;&gt;"",IF($C1167=RepPF!$L$4,RepPF!$L$4,0),Lists!$E$2))</f>
        <v>Все объекты</v>
      </c>
    </row>
    <row r="1168" spans="2:20" x14ac:dyDescent="0.25">
      <c r="B1168" s="7">
        <v>45715</v>
      </c>
      <c r="C1168" s="1" t="s">
        <v>198</v>
      </c>
      <c r="J1168" s="1" t="s">
        <v>110</v>
      </c>
      <c r="K1168" s="1" t="s">
        <v>23</v>
      </c>
      <c r="L1168" s="1">
        <f>IF(OR(B1168=0,B1168=""),0,IF(COUNTIFS(Items!$E:$E,J1168,Items!$F:$F,K1168)+COUNTIFS(Items!$J:$J,J1168,Items!$K:$K,K1168)+COUNTIFS(Items!$O:$O,J1168,Items!$P:$P,K1168)=1,0,1))</f>
        <v>0</v>
      </c>
      <c r="M1168" s="14">
        <v>0</v>
      </c>
      <c r="N1168" s="14">
        <v>23800</v>
      </c>
      <c r="T1168" s="10" t="str">
        <f>IF(RepPF!$L$4=Lists!$E$2,Lists!$E$2,IF(RepPF!$L$4&lt;&gt;"",IF($C1168=RepPF!$L$4,RepPF!$L$4,0),Lists!$E$2))</f>
        <v>Все объекты</v>
      </c>
    </row>
    <row r="1169" spans="2:20" x14ac:dyDescent="0.25">
      <c r="B1169" s="7">
        <v>45715</v>
      </c>
      <c r="C1169" s="1" t="s">
        <v>199</v>
      </c>
      <c r="J1169" s="1" t="s">
        <v>110</v>
      </c>
      <c r="K1169" s="1" t="s">
        <v>23</v>
      </c>
      <c r="L1169" s="1">
        <f>IF(OR(B1169=0,B1169=""),0,IF(COUNTIFS(Items!$E:$E,J1169,Items!$F:$F,K1169)+COUNTIFS(Items!$J:$J,J1169,Items!$K:$K,K1169)+COUNTIFS(Items!$O:$O,J1169,Items!$P:$P,K1169)=1,0,1))</f>
        <v>0</v>
      </c>
      <c r="M1169" s="14">
        <v>0</v>
      </c>
      <c r="N1169" s="14">
        <v>14550</v>
      </c>
      <c r="T1169" s="10" t="str">
        <f>IF(RepPF!$L$4=Lists!$E$2,Lists!$E$2,IF(RepPF!$L$4&lt;&gt;"",IF($C1169=RepPF!$L$4,RepPF!$L$4,0),Lists!$E$2))</f>
        <v>Все объекты</v>
      </c>
    </row>
    <row r="1170" spans="2:20" x14ac:dyDescent="0.25">
      <c r="B1170" s="7">
        <v>45715</v>
      </c>
      <c r="C1170" s="1" t="s">
        <v>199</v>
      </c>
      <c r="J1170" s="1" t="s">
        <v>110</v>
      </c>
      <c r="K1170" s="1" t="s">
        <v>23</v>
      </c>
      <c r="L1170" s="1">
        <f>IF(OR(B1170=0,B1170=""),0,IF(COUNTIFS(Items!$E:$E,J1170,Items!$F:$F,K1170)+COUNTIFS(Items!$J:$J,J1170,Items!$K:$K,K1170)+COUNTIFS(Items!$O:$O,J1170,Items!$P:$P,K1170)=1,0,1))</f>
        <v>0</v>
      </c>
      <c r="M1170" s="14">
        <v>0</v>
      </c>
      <c r="N1170" s="14">
        <v>6150</v>
      </c>
      <c r="T1170" s="10" t="str">
        <f>IF(RepPF!$L$4=Lists!$E$2,Lists!$E$2,IF(RepPF!$L$4&lt;&gt;"",IF($C1170=RepPF!$L$4,RepPF!$L$4,0),Lists!$E$2))</f>
        <v>Все объекты</v>
      </c>
    </row>
    <row r="1171" spans="2:20" x14ac:dyDescent="0.25">
      <c r="B1171" s="7">
        <v>45715</v>
      </c>
      <c r="C1171" s="1" t="s">
        <v>199</v>
      </c>
      <c r="J1171" s="1" t="s">
        <v>110</v>
      </c>
      <c r="K1171" s="1" t="s">
        <v>23</v>
      </c>
      <c r="L1171" s="1">
        <f>IF(OR(B1171=0,B1171=""),0,IF(COUNTIFS(Items!$E:$E,J1171,Items!$F:$F,K1171)+COUNTIFS(Items!$J:$J,J1171,Items!$K:$K,K1171)+COUNTIFS(Items!$O:$O,J1171,Items!$P:$P,K1171)=1,0,1))</f>
        <v>0</v>
      </c>
      <c r="M1171" s="14">
        <v>0</v>
      </c>
      <c r="N1171" s="14">
        <v>21150</v>
      </c>
      <c r="T1171" s="10" t="str">
        <f>IF(RepPF!$L$4=Lists!$E$2,Lists!$E$2,IF(RepPF!$L$4&lt;&gt;"",IF($C1171=RepPF!$L$4,RepPF!$L$4,0),Lists!$E$2))</f>
        <v>Все объекты</v>
      </c>
    </row>
    <row r="1172" spans="2:20" x14ac:dyDescent="0.25">
      <c r="B1172" s="7">
        <v>45715</v>
      </c>
      <c r="C1172" s="1" t="s">
        <v>199</v>
      </c>
      <c r="J1172" s="1" t="s">
        <v>110</v>
      </c>
      <c r="K1172" s="1" t="s">
        <v>23</v>
      </c>
      <c r="L1172" s="1">
        <f>IF(OR(B1172=0,B1172=""),0,IF(COUNTIFS(Items!$E:$E,J1172,Items!$F:$F,K1172)+COUNTIFS(Items!$J:$J,J1172,Items!$K:$K,K1172)+COUNTIFS(Items!$O:$O,J1172,Items!$P:$P,K1172)=1,0,1))</f>
        <v>0</v>
      </c>
      <c r="M1172" s="14">
        <v>0</v>
      </c>
      <c r="N1172" s="14">
        <v>14100</v>
      </c>
      <c r="T1172" s="10" t="str">
        <f>IF(RepPF!$L$4=Lists!$E$2,Lists!$E$2,IF(RepPF!$L$4&lt;&gt;"",IF($C1172=RepPF!$L$4,RepPF!$L$4,0),Lists!$E$2))</f>
        <v>Все объекты</v>
      </c>
    </row>
    <row r="1173" spans="2:20" x14ac:dyDescent="0.25">
      <c r="B1173" s="7">
        <v>45715</v>
      </c>
      <c r="C1173" s="1" t="s">
        <v>199</v>
      </c>
      <c r="J1173" s="1" t="s">
        <v>110</v>
      </c>
      <c r="K1173" s="1" t="s">
        <v>23</v>
      </c>
      <c r="L1173" s="1">
        <f>IF(OR(B1173=0,B1173=""),0,IF(COUNTIFS(Items!$E:$E,J1173,Items!$F:$F,K1173)+COUNTIFS(Items!$J:$J,J1173,Items!$K:$K,K1173)+COUNTIFS(Items!$O:$O,J1173,Items!$P:$P,K1173)=1,0,1))</f>
        <v>0</v>
      </c>
      <c r="M1173" s="14">
        <v>0</v>
      </c>
      <c r="N1173" s="14">
        <v>1773.1</v>
      </c>
      <c r="T1173" s="10" t="str">
        <f>IF(RepPF!$L$4=Lists!$E$2,Lists!$E$2,IF(RepPF!$L$4&lt;&gt;"",IF($C1173=RepPF!$L$4,RepPF!$L$4,0),Lists!$E$2))</f>
        <v>Все объекты</v>
      </c>
    </row>
    <row r="1174" spans="2:20" x14ac:dyDescent="0.25">
      <c r="B1174" s="7">
        <v>45715</v>
      </c>
      <c r="C1174" s="1" t="s">
        <v>199</v>
      </c>
      <c r="J1174" s="1" t="s">
        <v>110</v>
      </c>
      <c r="K1174" s="1" t="s">
        <v>23</v>
      </c>
      <c r="L1174" s="1">
        <f>IF(OR(B1174=0,B1174=""),0,IF(COUNTIFS(Items!$E:$E,J1174,Items!$F:$F,K1174)+COUNTIFS(Items!$J:$J,J1174,Items!$K:$K,K1174)+COUNTIFS(Items!$O:$O,J1174,Items!$P:$P,K1174)=1,0,1))</f>
        <v>0</v>
      </c>
      <c r="M1174" s="14">
        <v>0</v>
      </c>
      <c r="N1174" s="14">
        <v>1455</v>
      </c>
      <c r="T1174" s="10" t="str">
        <f>IF(RepPF!$L$4=Lists!$E$2,Lists!$E$2,IF(RepPF!$L$4&lt;&gt;"",IF($C1174=RepPF!$L$4,RepPF!$L$4,0),Lists!$E$2))</f>
        <v>Все объекты</v>
      </c>
    </row>
    <row r="1175" spans="2:20" x14ac:dyDescent="0.25">
      <c r="B1175" s="7">
        <v>45715</v>
      </c>
      <c r="C1175" s="1" t="s">
        <v>199</v>
      </c>
      <c r="J1175" s="1" t="s">
        <v>110</v>
      </c>
      <c r="K1175" s="1" t="s">
        <v>23</v>
      </c>
      <c r="L1175" s="1">
        <f>IF(OR(B1175=0,B1175=""),0,IF(COUNTIFS(Items!$E:$E,J1175,Items!$F:$F,K1175)+COUNTIFS(Items!$J:$J,J1175,Items!$K:$K,K1175)+COUNTIFS(Items!$O:$O,J1175,Items!$P:$P,K1175)=1,0,1))</f>
        <v>0</v>
      </c>
      <c r="M1175" s="14">
        <v>0</v>
      </c>
      <c r="N1175" s="14">
        <v>221.4</v>
      </c>
      <c r="T1175" s="10" t="str">
        <f>IF(RepPF!$L$4=Lists!$E$2,Lists!$E$2,IF(RepPF!$L$4&lt;&gt;"",IF($C1175=RepPF!$L$4,RepPF!$L$4,0),Lists!$E$2))</f>
        <v>Все объекты</v>
      </c>
    </row>
    <row r="1176" spans="2:20" x14ac:dyDescent="0.25">
      <c r="B1176" s="7">
        <v>45715</v>
      </c>
      <c r="C1176" s="1" t="s">
        <v>199</v>
      </c>
      <c r="J1176" s="1" t="s">
        <v>110</v>
      </c>
      <c r="K1176" s="1" t="s">
        <v>23</v>
      </c>
      <c r="L1176" s="1">
        <f>IF(OR(B1176=0,B1176=""),0,IF(COUNTIFS(Items!$E:$E,J1176,Items!$F:$F,K1176)+COUNTIFS(Items!$J:$J,J1176,Items!$K:$K,K1176)+COUNTIFS(Items!$O:$O,J1176,Items!$P:$P,K1176)=1,0,1))</f>
        <v>0</v>
      </c>
      <c r="M1176" s="14">
        <v>0</v>
      </c>
      <c r="N1176" s="14">
        <v>21150</v>
      </c>
      <c r="T1176" s="10" t="str">
        <f>IF(RepPF!$L$4=Lists!$E$2,Lists!$E$2,IF(RepPF!$L$4&lt;&gt;"",IF($C1176=RepPF!$L$4,RepPF!$L$4,0),Lists!$E$2))</f>
        <v>Все объекты</v>
      </c>
    </row>
    <row r="1177" spans="2:20" x14ac:dyDescent="0.25">
      <c r="B1177" s="7">
        <v>45715</v>
      </c>
      <c r="C1177" s="1" t="s">
        <v>199</v>
      </c>
      <c r="J1177" s="1" t="s">
        <v>110</v>
      </c>
      <c r="K1177" s="1" t="s">
        <v>23</v>
      </c>
      <c r="L1177" s="1">
        <f>IF(OR(B1177=0,B1177=""),0,IF(COUNTIFS(Items!$E:$E,J1177,Items!$F:$F,K1177)+COUNTIFS(Items!$J:$J,J1177,Items!$K:$K,K1177)+COUNTIFS(Items!$O:$O,J1177,Items!$P:$P,K1177)=1,0,1))</f>
        <v>0</v>
      </c>
      <c r="M1177" s="14">
        <v>0</v>
      </c>
      <c r="N1177" s="14">
        <v>9400</v>
      </c>
      <c r="T1177" s="10" t="str">
        <f>IF(RepPF!$L$4=Lists!$E$2,Lists!$E$2,IF(RepPF!$L$4&lt;&gt;"",IF($C1177=RepPF!$L$4,RepPF!$L$4,0),Lists!$E$2))</f>
        <v>Все объекты</v>
      </c>
    </row>
    <row r="1178" spans="2:20" x14ac:dyDescent="0.25">
      <c r="B1178" s="7">
        <v>45715</v>
      </c>
      <c r="C1178" s="1" t="s">
        <v>199</v>
      </c>
      <c r="J1178" s="1" t="s">
        <v>110</v>
      </c>
      <c r="K1178" s="1" t="s">
        <v>23</v>
      </c>
      <c r="L1178" s="1">
        <f>IF(OR(B1178=0,B1178=""),0,IF(COUNTIFS(Items!$E:$E,J1178,Items!$F:$F,K1178)+COUNTIFS(Items!$J:$J,J1178,Items!$K:$K,K1178)+COUNTIFS(Items!$O:$O,J1178,Items!$P:$P,K1178)=1,0,1))</f>
        <v>0</v>
      </c>
      <c r="M1178" s="14">
        <v>0</v>
      </c>
      <c r="N1178" s="14">
        <v>1773.1</v>
      </c>
      <c r="T1178" s="10" t="str">
        <f>IF(RepPF!$L$4=Lists!$E$2,Lists!$E$2,IF(RepPF!$L$4&lt;&gt;"",IF($C1178=RepPF!$L$4,RepPF!$L$4,0),Lists!$E$2))</f>
        <v>Все объекты</v>
      </c>
    </row>
    <row r="1179" spans="2:20" x14ac:dyDescent="0.25">
      <c r="B1179" s="7">
        <v>45715</v>
      </c>
      <c r="C1179" s="1" t="s">
        <v>199</v>
      </c>
      <c r="J1179" s="1" t="s">
        <v>110</v>
      </c>
      <c r="K1179" s="1" t="s">
        <v>23</v>
      </c>
      <c r="L1179" s="1">
        <f>IF(OR(B1179=0,B1179=""),0,IF(COUNTIFS(Items!$E:$E,J1179,Items!$F:$F,K1179)+COUNTIFS(Items!$J:$J,J1179,Items!$K:$K,K1179)+COUNTIFS(Items!$O:$O,J1179,Items!$P:$P,K1179)=1,0,1))</f>
        <v>0</v>
      </c>
      <c r="M1179" s="14">
        <v>0</v>
      </c>
      <c r="N1179" s="14">
        <v>5693.9</v>
      </c>
      <c r="T1179" s="10" t="str">
        <f>IF(RepPF!$L$4=Lists!$E$2,Lists!$E$2,IF(RepPF!$L$4&lt;&gt;"",IF($C1179=RepPF!$L$4,RepPF!$L$4,0),Lists!$E$2))</f>
        <v>Все объекты</v>
      </c>
    </row>
    <row r="1180" spans="2:20" x14ac:dyDescent="0.25">
      <c r="B1180" s="7">
        <v>45715</v>
      </c>
      <c r="C1180" s="1" t="s">
        <v>199</v>
      </c>
      <c r="J1180" s="1" t="s">
        <v>110</v>
      </c>
      <c r="K1180" s="1" t="s">
        <v>23</v>
      </c>
      <c r="L1180" s="1">
        <f>IF(OR(B1180=0,B1180=""),0,IF(COUNTIFS(Items!$E:$E,J1180,Items!$F:$F,K1180)+COUNTIFS(Items!$J:$J,J1180,Items!$K:$K,K1180)+COUNTIFS(Items!$O:$O,J1180,Items!$P:$P,K1180)=1,0,1))</f>
        <v>0</v>
      </c>
      <c r="M1180" s="14">
        <v>0</v>
      </c>
      <c r="N1180" s="14">
        <v>12300</v>
      </c>
      <c r="T1180" s="10" t="str">
        <f>IF(RepPF!$L$4=Lists!$E$2,Lists!$E$2,IF(RepPF!$L$4&lt;&gt;"",IF($C1180=RepPF!$L$4,RepPF!$L$4,0),Lists!$E$2))</f>
        <v>Все объекты</v>
      </c>
    </row>
    <row r="1181" spans="2:20" x14ac:dyDescent="0.25">
      <c r="B1181" s="7">
        <v>45715</v>
      </c>
      <c r="C1181" s="1" t="s">
        <v>199</v>
      </c>
      <c r="J1181" s="1" t="s">
        <v>110</v>
      </c>
      <c r="K1181" s="1" t="s">
        <v>23</v>
      </c>
      <c r="L1181" s="1">
        <f>IF(OR(B1181=0,B1181=""),0,IF(COUNTIFS(Items!$E:$E,J1181,Items!$F:$F,K1181)+COUNTIFS(Items!$J:$J,J1181,Items!$K:$K,K1181)+COUNTIFS(Items!$O:$O,J1181,Items!$P:$P,K1181)=1,0,1))</f>
        <v>0</v>
      </c>
      <c r="M1181" s="14">
        <v>0</v>
      </c>
      <c r="N1181" s="14">
        <v>2679</v>
      </c>
      <c r="T1181" s="10" t="str">
        <f>IF(RepPF!$L$4=Lists!$E$2,Lists!$E$2,IF(RepPF!$L$4&lt;&gt;"",IF($C1181=RepPF!$L$4,RepPF!$L$4,0),Lists!$E$2))</f>
        <v>Все объекты</v>
      </c>
    </row>
    <row r="1182" spans="2:20" x14ac:dyDescent="0.25">
      <c r="B1182" s="7">
        <v>45715</v>
      </c>
      <c r="C1182" s="1" t="s">
        <v>199</v>
      </c>
      <c r="J1182" s="1" t="s">
        <v>110</v>
      </c>
      <c r="K1182" s="1" t="s">
        <v>23</v>
      </c>
      <c r="L1182" s="1">
        <f>IF(OR(B1182=0,B1182=""),0,IF(COUNTIFS(Items!$E:$E,J1182,Items!$F:$F,K1182)+COUNTIFS(Items!$J:$J,J1182,Items!$K:$K,K1182)+COUNTIFS(Items!$O:$O,J1182,Items!$P:$P,K1182)=1,0,1))</f>
        <v>0</v>
      </c>
      <c r="M1182" s="14">
        <v>0</v>
      </c>
      <c r="N1182" s="14">
        <v>9400</v>
      </c>
      <c r="T1182" s="10" t="str">
        <f>IF(RepPF!$L$4=Lists!$E$2,Lists!$E$2,IF(RepPF!$L$4&lt;&gt;"",IF($C1182=RepPF!$L$4,RepPF!$L$4,0),Lists!$E$2))</f>
        <v>Все объекты</v>
      </c>
    </row>
    <row r="1183" spans="2:20" x14ac:dyDescent="0.25">
      <c r="B1183" s="7">
        <v>45715</v>
      </c>
      <c r="C1183" s="1" t="s">
        <v>199</v>
      </c>
      <c r="J1183" s="1" t="s">
        <v>110</v>
      </c>
      <c r="K1183" s="1" t="s">
        <v>23</v>
      </c>
      <c r="L1183" s="1">
        <f>IF(OR(B1183=0,B1183=""),0,IF(COUNTIFS(Items!$E:$E,J1183,Items!$F:$F,K1183)+COUNTIFS(Items!$J:$J,J1183,Items!$K:$K,K1183)+COUNTIFS(Items!$O:$O,J1183,Items!$P:$P,K1183)=1,0,1))</f>
        <v>0</v>
      </c>
      <c r="M1183" s="14">
        <v>0</v>
      </c>
      <c r="N1183" s="14">
        <v>714</v>
      </c>
      <c r="T1183" s="10" t="str">
        <f>IF(RepPF!$L$4=Lists!$E$2,Lists!$E$2,IF(RepPF!$L$4&lt;&gt;"",IF($C1183=RepPF!$L$4,RepPF!$L$4,0),Lists!$E$2))</f>
        <v>Все объекты</v>
      </c>
    </row>
    <row r="1184" spans="2:20" x14ac:dyDescent="0.25">
      <c r="B1184" s="7">
        <v>45715</v>
      </c>
      <c r="C1184" s="1" t="s">
        <v>199</v>
      </c>
      <c r="J1184" s="1" t="s">
        <v>110</v>
      </c>
      <c r="K1184" s="1" t="s">
        <v>23</v>
      </c>
      <c r="L1184" s="1">
        <f>IF(OR(B1184=0,B1184=""),0,IF(COUNTIFS(Items!$E:$E,J1184,Items!$F:$F,K1184)+COUNTIFS(Items!$J:$J,J1184,Items!$K:$K,K1184)+COUNTIFS(Items!$O:$O,J1184,Items!$P:$P,K1184)=1,0,1))</f>
        <v>0</v>
      </c>
      <c r="M1184" s="14">
        <v>0</v>
      </c>
      <c r="N1184" s="14">
        <v>8222.69</v>
      </c>
      <c r="T1184" s="10" t="str">
        <f>IF(RepPF!$L$4=Lists!$E$2,Lists!$E$2,IF(RepPF!$L$4&lt;&gt;"",IF($C1184=RepPF!$L$4,RepPF!$L$4,0),Lists!$E$2))</f>
        <v>Все объекты</v>
      </c>
    </row>
    <row r="1185" spans="2:20" x14ac:dyDescent="0.25">
      <c r="B1185" s="7">
        <v>45715</v>
      </c>
      <c r="C1185" s="1" t="s">
        <v>199</v>
      </c>
      <c r="J1185" s="1" t="s">
        <v>110</v>
      </c>
      <c r="K1185" s="1" t="s">
        <v>23</v>
      </c>
      <c r="L1185" s="1">
        <f>IF(OR(B1185=0,B1185=""),0,IF(COUNTIFS(Items!$E:$E,J1185,Items!$F:$F,K1185)+COUNTIFS(Items!$J:$J,J1185,Items!$K:$K,K1185)+COUNTIFS(Items!$O:$O,J1185,Items!$P:$P,K1185)=1,0,1))</f>
        <v>0</v>
      </c>
      <c r="M1185" s="14">
        <v>0</v>
      </c>
      <c r="N1185" s="14">
        <v>12300</v>
      </c>
      <c r="T1185" s="10" t="str">
        <f>IF(RepPF!$L$4=Lists!$E$2,Lists!$E$2,IF(RepPF!$L$4&lt;&gt;"",IF($C1185=RepPF!$L$4,RepPF!$L$4,0),Lists!$E$2))</f>
        <v>Все объекты</v>
      </c>
    </row>
    <row r="1186" spans="2:20" x14ac:dyDescent="0.25">
      <c r="B1186" s="7">
        <v>45715</v>
      </c>
      <c r="C1186" s="1" t="s">
        <v>199</v>
      </c>
      <c r="J1186" s="1" t="s">
        <v>110</v>
      </c>
      <c r="K1186" s="1" t="s">
        <v>23</v>
      </c>
      <c r="L1186" s="1">
        <f>IF(OR(B1186=0,B1186=""),0,IF(COUNTIFS(Items!$E:$E,J1186,Items!$F:$F,K1186)+COUNTIFS(Items!$J:$J,J1186,Items!$K:$K,K1186)+COUNTIFS(Items!$O:$O,J1186,Items!$P:$P,K1186)=1,0,1))</f>
        <v>0</v>
      </c>
      <c r="M1186" s="14">
        <v>0</v>
      </c>
      <c r="N1186" s="14">
        <v>846</v>
      </c>
      <c r="T1186" s="10" t="str">
        <f>IF(RepPF!$L$4=Lists!$E$2,Lists!$E$2,IF(RepPF!$L$4&lt;&gt;"",IF($C1186=RepPF!$L$4,RepPF!$L$4,0),Lists!$E$2))</f>
        <v>Все объекты</v>
      </c>
    </row>
    <row r="1187" spans="2:20" x14ac:dyDescent="0.25">
      <c r="B1187" s="7">
        <v>45715</v>
      </c>
      <c r="C1187" s="1" t="s">
        <v>194</v>
      </c>
      <c r="J1187" s="1" t="s">
        <v>110</v>
      </c>
      <c r="K1187" s="1" t="s">
        <v>23</v>
      </c>
      <c r="L1187" s="1">
        <f>IF(OR(B1187=0,B1187=""),0,IF(COUNTIFS(Items!$E:$E,J1187,Items!$F:$F,K1187)+COUNTIFS(Items!$J:$J,J1187,Items!$K:$K,K1187)+COUNTIFS(Items!$O:$O,J1187,Items!$P:$P,K1187)=1,0,1))</f>
        <v>0</v>
      </c>
      <c r="M1187" s="14">
        <v>0</v>
      </c>
      <c r="N1187" s="14">
        <v>9400</v>
      </c>
      <c r="T1187" s="10" t="str">
        <f>IF(RepPF!$L$4=Lists!$E$2,Lists!$E$2,IF(RepPF!$L$4&lt;&gt;"",IF($C1187=RepPF!$L$4,RepPF!$L$4,0),Lists!$E$2))</f>
        <v>Все объекты</v>
      </c>
    </row>
    <row r="1188" spans="2:20" x14ac:dyDescent="0.25">
      <c r="B1188" s="7">
        <v>45715</v>
      </c>
      <c r="C1188" s="1" t="s">
        <v>194</v>
      </c>
      <c r="J1188" s="1" t="s">
        <v>110</v>
      </c>
      <c r="K1188" s="1" t="s">
        <v>23</v>
      </c>
      <c r="L1188" s="1">
        <f>IF(OR(B1188=0,B1188=""),0,IF(COUNTIFS(Items!$E:$E,J1188,Items!$F:$F,K1188)+COUNTIFS(Items!$J:$J,J1188,Items!$K:$K,K1188)+COUNTIFS(Items!$O:$O,J1188,Items!$P:$P,K1188)=1,0,1))</f>
        <v>0</v>
      </c>
      <c r="M1188" s="14">
        <v>0</v>
      </c>
      <c r="N1188" s="14">
        <v>2826.25</v>
      </c>
      <c r="T1188" s="10" t="str">
        <f>IF(RepPF!$L$4=Lists!$E$2,Lists!$E$2,IF(RepPF!$L$4&lt;&gt;"",IF($C1188=RepPF!$L$4,RepPF!$L$4,0),Lists!$E$2))</f>
        <v>Все объекты</v>
      </c>
    </row>
    <row r="1189" spans="2:20" x14ac:dyDescent="0.25">
      <c r="B1189" s="7">
        <v>45715</v>
      </c>
      <c r="C1189" s="1" t="s">
        <v>194</v>
      </c>
      <c r="J1189" s="1" t="s">
        <v>110</v>
      </c>
      <c r="K1189" s="1" t="s">
        <v>23</v>
      </c>
      <c r="L1189" s="1">
        <f>IF(OR(B1189=0,B1189=""),0,IF(COUNTIFS(Items!$E:$E,J1189,Items!$F:$F,K1189)+COUNTIFS(Items!$J:$J,J1189,Items!$K:$K,K1189)+COUNTIFS(Items!$O:$O,J1189,Items!$P:$P,K1189)=1,0,1))</f>
        <v>0</v>
      </c>
      <c r="M1189" s="14">
        <v>0</v>
      </c>
      <c r="N1189" s="14">
        <v>9700</v>
      </c>
      <c r="T1189" s="10" t="str">
        <f>IF(RepPF!$L$4=Lists!$E$2,Lists!$E$2,IF(RepPF!$L$4&lt;&gt;"",IF($C1189=RepPF!$L$4,RepPF!$L$4,0),Lists!$E$2))</f>
        <v>Все объекты</v>
      </c>
    </row>
    <row r="1190" spans="2:20" x14ac:dyDescent="0.25">
      <c r="B1190" s="7">
        <v>45715</v>
      </c>
      <c r="C1190" s="1" t="s">
        <v>194</v>
      </c>
      <c r="J1190" s="1" t="s">
        <v>110</v>
      </c>
      <c r="K1190" s="1" t="s">
        <v>23</v>
      </c>
      <c r="L1190" s="1">
        <f>IF(OR(B1190=0,B1190=""),0,IF(COUNTIFS(Items!$E:$E,J1190,Items!$F:$F,K1190)+COUNTIFS(Items!$J:$J,J1190,Items!$K:$K,K1190)+COUNTIFS(Items!$O:$O,J1190,Items!$P:$P,K1190)=1,0,1))</f>
        <v>0</v>
      </c>
      <c r="M1190" s="14">
        <v>0</v>
      </c>
      <c r="N1190" s="14">
        <v>61500</v>
      </c>
      <c r="T1190" s="10" t="str">
        <f>IF(RepPF!$L$4=Lists!$E$2,Lists!$E$2,IF(RepPF!$L$4&lt;&gt;"",IF($C1190=RepPF!$L$4,RepPF!$L$4,0),Lists!$E$2))</f>
        <v>Все объекты</v>
      </c>
    </row>
    <row r="1191" spans="2:20" x14ac:dyDescent="0.25">
      <c r="B1191" s="7">
        <v>45715</v>
      </c>
      <c r="C1191" s="1" t="s">
        <v>194</v>
      </c>
      <c r="J1191" s="1" t="s">
        <v>110</v>
      </c>
      <c r="K1191" s="1" t="s">
        <v>23</v>
      </c>
      <c r="L1191" s="1">
        <f>IF(OR(B1191=0,B1191=""),0,IF(COUNTIFS(Items!$E:$E,J1191,Items!$F:$F,K1191)+COUNTIFS(Items!$J:$J,J1191,Items!$K:$K,K1191)+COUNTIFS(Items!$O:$O,J1191,Items!$P:$P,K1191)=1,0,1))</f>
        <v>0</v>
      </c>
      <c r="M1191" s="14">
        <v>0</v>
      </c>
      <c r="N1191" s="14">
        <v>2100.9</v>
      </c>
      <c r="T1191" s="10" t="str">
        <f>IF(RepPF!$L$4=Lists!$E$2,Lists!$E$2,IF(RepPF!$L$4&lt;&gt;"",IF($C1191=RepPF!$L$4,RepPF!$L$4,0),Lists!$E$2))</f>
        <v>Все объекты</v>
      </c>
    </row>
    <row r="1192" spans="2:20" x14ac:dyDescent="0.25">
      <c r="B1192" s="7">
        <v>45715</v>
      </c>
      <c r="C1192" s="1" t="s">
        <v>194</v>
      </c>
      <c r="J1192" s="1" t="s">
        <v>110</v>
      </c>
      <c r="K1192" s="1" t="s">
        <v>23</v>
      </c>
      <c r="L1192" s="1">
        <f>IF(OR(B1192=0,B1192=""),0,IF(COUNTIFS(Items!$E:$E,J1192,Items!$F:$F,K1192)+COUNTIFS(Items!$J:$J,J1192,Items!$K:$K,K1192)+COUNTIFS(Items!$O:$O,J1192,Items!$P:$P,K1192)=1,0,1))</f>
        <v>0</v>
      </c>
      <c r="M1192" s="14">
        <v>0</v>
      </c>
      <c r="N1192" s="14">
        <v>564</v>
      </c>
      <c r="T1192" s="10" t="str">
        <f>IF(RepPF!$L$4=Lists!$E$2,Lists!$E$2,IF(RepPF!$L$4&lt;&gt;"",IF($C1192=RepPF!$L$4,RepPF!$L$4,0),Lists!$E$2))</f>
        <v>Все объекты</v>
      </c>
    </row>
    <row r="1193" spans="2:20" x14ac:dyDescent="0.25">
      <c r="B1193" s="7">
        <v>45715</v>
      </c>
      <c r="C1193" s="1" t="s">
        <v>194</v>
      </c>
      <c r="J1193" s="1" t="s">
        <v>110</v>
      </c>
      <c r="K1193" s="1" t="s">
        <v>23</v>
      </c>
      <c r="L1193" s="1">
        <f>IF(OR(B1193=0,B1193=""),0,IF(COUNTIFS(Items!$E:$E,J1193,Items!$F:$F,K1193)+COUNTIFS(Items!$J:$J,J1193,Items!$K:$K,K1193)+COUNTIFS(Items!$O:$O,J1193,Items!$P:$P,K1193)=1,0,1))</f>
        <v>0</v>
      </c>
      <c r="M1193" s="14">
        <v>0</v>
      </c>
      <c r="N1193" s="14">
        <v>17850</v>
      </c>
      <c r="T1193" s="10" t="str">
        <f>IF(RepPF!$L$4=Lists!$E$2,Lists!$E$2,IF(RepPF!$L$4&lt;&gt;"",IF($C1193=RepPF!$L$4,RepPF!$L$4,0),Lists!$E$2))</f>
        <v>Все объекты</v>
      </c>
    </row>
    <row r="1194" spans="2:20" x14ac:dyDescent="0.25">
      <c r="B1194" s="7">
        <v>45715</v>
      </c>
      <c r="C1194" s="1" t="s">
        <v>194</v>
      </c>
      <c r="J1194" s="1" t="s">
        <v>110</v>
      </c>
      <c r="K1194" s="1" t="s">
        <v>23</v>
      </c>
      <c r="L1194" s="1">
        <f>IF(OR(B1194=0,B1194=""),0,IF(COUNTIFS(Items!$E:$E,J1194,Items!$F:$F,K1194)+COUNTIFS(Items!$J:$J,J1194,Items!$K:$K,K1194)+COUNTIFS(Items!$O:$O,J1194,Items!$P:$P,K1194)=1,0,1))</f>
        <v>0</v>
      </c>
      <c r="M1194" s="14">
        <v>0</v>
      </c>
      <c r="N1194" s="14">
        <v>14550</v>
      </c>
      <c r="T1194" s="10" t="str">
        <f>IF(RepPF!$L$4=Lists!$E$2,Lists!$E$2,IF(RepPF!$L$4&lt;&gt;"",IF($C1194=RepPF!$L$4,RepPF!$L$4,0),Lists!$E$2))</f>
        <v>Все объекты</v>
      </c>
    </row>
    <row r="1195" spans="2:20" x14ac:dyDescent="0.25">
      <c r="B1195" s="7">
        <v>45715</v>
      </c>
      <c r="C1195" s="1" t="s">
        <v>194</v>
      </c>
      <c r="J1195" s="1" t="s">
        <v>110</v>
      </c>
      <c r="K1195" s="1" t="s">
        <v>23</v>
      </c>
      <c r="L1195" s="1">
        <f>IF(OR(B1195=0,B1195=""),0,IF(COUNTIFS(Items!$E:$E,J1195,Items!$F:$F,K1195)+COUNTIFS(Items!$J:$J,J1195,Items!$K:$K,K1195)+COUNTIFS(Items!$O:$O,J1195,Items!$P:$P,K1195)=1,0,1))</f>
        <v>0</v>
      </c>
      <c r="M1195" s="14">
        <v>0</v>
      </c>
      <c r="N1195" s="14">
        <v>1832.7</v>
      </c>
      <c r="T1195" s="10" t="str">
        <f>IF(RepPF!$L$4=Lists!$E$2,Lists!$E$2,IF(RepPF!$L$4&lt;&gt;"",IF($C1195=RepPF!$L$4,RepPF!$L$4,0),Lists!$E$2))</f>
        <v>Все объекты</v>
      </c>
    </row>
    <row r="1196" spans="2:20" x14ac:dyDescent="0.25">
      <c r="B1196" s="7">
        <v>45715</v>
      </c>
      <c r="C1196" s="1" t="s">
        <v>194</v>
      </c>
      <c r="J1196" s="1" t="s">
        <v>110</v>
      </c>
      <c r="K1196" s="1" t="s">
        <v>23</v>
      </c>
      <c r="L1196" s="1">
        <f>IF(OR(B1196=0,B1196=""),0,IF(COUNTIFS(Items!$E:$E,J1196,Items!$F:$F,K1196)+COUNTIFS(Items!$J:$J,J1196,Items!$K:$K,K1196)+COUNTIFS(Items!$O:$O,J1196,Items!$P:$P,K1196)=1,0,1))</f>
        <v>0</v>
      </c>
      <c r="M1196" s="14">
        <v>0</v>
      </c>
      <c r="N1196" s="14">
        <v>10575</v>
      </c>
      <c r="T1196" s="10" t="str">
        <f>IF(RepPF!$L$4=Lists!$E$2,Lists!$E$2,IF(RepPF!$L$4&lt;&gt;"",IF($C1196=RepPF!$L$4,RepPF!$L$4,0),Lists!$E$2))</f>
        <v>Все объекты</v>
      </c>
    </row>
    <row r="1197" spans="2:20" x14ac:dyDescent="0.25">
      <c r="B1197" s="7">
        <v>45715</v>
      </c>
      <c r="C1197" s="1" t="s">
        <v>194</v>
      </c>
      <c r="J1197" s="1" t="s">
        <v>110</v>
      </c>
      <c r="K1197" s="1" t="s">
        <v>23</v>
      </c>
      <c r="L1197" s="1">
        <f>IF(OR(B1197=0,B1197=""),0,IF(COUNTIFS(Items!$E:$E,J1197,Items!$F:$F,K1197)+COUNTIFS(Items!$J:$J,J1197,Items!$K:$K,K1197)+COUNTIFS(Items!$O:$O,J1197,Items!$P:$P,K1197)=1,0,1))</f>
        <v>0</v>
      </c>
      <c r="M1197" s="14">
        <v>0</v>
      </c>
      <c r="N1197" s="14">
        <v>16450</v>
      </c>
      <c r="T1197" s="10" t="str">
        <f>IF(RepPF!$L$4=Lists!$E$2,Lists!$E$2,IF(RepPF!$L$4&lt;&gt;"",IF($C1197=RepPF!$L$4,RepPF!$L$4,0),Lists!$E$2))</f>
        <v>Все объекты</v>
      </c>
    </row>
    <row r="1198" spans="2:20" x14ac:dyDescent="0.25">
      <c r="B1198" s="7">
        <v>45715</v>
      </c>
      <c r="C1198" s="1" t="s">
        <v>194</v>
      </c>
      <c r="J1198" s="1" t="s">
        <v>110</v>
      </c>
      <c r="K1198" s="1" t="s">
        <v>23</v>
      </c>
      <c r="L1198" s="1">
        <f>IF(OR(B1198=0,B1198=""),0,IF(COUNTIFS(Items!$E:$E,J1198,Items!$F:$F,K1198)+COUNTIFS(Items!$J:$J,J1198,Items!$K:$K,K1198)+COUNTIFS(Items!$O:$O,J1198,Items!$P:$P,K1198)=1,0,1))</f>
        <v>0</v>
      </c>
      <c r="M1198" s="14">
        <v>0</v>
      </c>
      <c r="N1198" s="14">
        <v>3213</v>
      </c>
      <c r="T1198" s="10" t="str">
        <f>IF(RepPF!$L$4=Lists!$E$2,Lists!$E$2,IF(RepPF!$L$4&lt;&gt;"",IF($C1198=RepPF!$L$4,RepPF!$L$4,0),Lists!$E$2))</f>
        <v>Все объекты</v>
      </c>
    </row>
    <row r="1199" spans="2:20" x14ac:dyDescent="0.25">
      <c r="B1199" s="7">
        <v>45715</v>
      </c>
      <c r="C1199" s="1" t="s">
        <v>194</v>
      </c>
      <c r="J1199" s="1" t="s">
        <v>110</v>
      </c>
      <c r="K1199" s="1" t="s">
        <v>23</v>
      </c>
      <c r="L1199" s="1">
        <f>IF(OR(B1199=0,B1199=""),0,IF(COUNTIFS(Items!$E:$E,J1199,Items!$F:$F,K1199)+COUNTIFS(Items!$J:$J,J1199,Items!$K:$K,K1199)+COUNTIFS(Items!$O:$O,J1199,Items!$P:$P,K1199)=1,0,1))</f>
        <v>0</v>
      </c>
      <c r="M1199" s="14">
        <v>0</v>
      </c>
      <c r="N1199" s="14">
        <v>9700</v>
      </c>
      <c r="T1199" s="10" t="str">
        <f>IF(RepPF!$L$4=Lists!$E$2,Lists!$E$2,IF(RepPF!$L$4&lt;&gt;"",IF($C1199=RepPF!$L$4,RepPF!$L$4,0),Lists!$E$2))</f>
        <v>Все объекты</v>
      </c>
    </row>
    <row r="1200" spans="2:20" x14ac:dyDescent="0.25">
      <c r="B1200" s="7">
        <v>45715</v>
      </c>
      <c r="C1200" s="1" t="s">
        <v>194</v>
      </c>
      <c r="J1200" s="1" t="s">
        <v>110</v>
      </c>
      <c r="K1200" s="1" t="s">
        <v>23</v>
      </c>
      <c r="L1200" s="1">
        <f>IF(OR(B1200=0,B1200=""),0,IF(COUNTIFS(Items!$E:$E,J1200,Items!$F:$F,K1200)+COUNTIFS(Items!$J:$J,J1200,Items!$K:$K,K1200)+COUNTIFS(Items!$O:$O,J1200,Items!$P:$P,K1200)=1,0,1))</f>
        <v>0</v>
      </c>
      <c r="M1200" s="14">
        <v>0</v>
      </c>
      <c r="N1200" s="14">
        <v>1832.7</v>
      </c>
      <c r="T1200" s="10" t="str">
        <f>IF(RepPF!$L$4=Lists!$E$2,Lists!$E$2,IF(RepPF!$L$4&lt;&gt;"",IF($C1200=RepPF!$L$4,RepPF!$L$4,0),Lists!$E$2))</f>
        <v>Все объекты</v>
      </c>
    </row>
    <row r="1201" spans="2:20" x14ac:dyDescent="0.25">
      <c r="B1201" s="7">
        <v>45715</v>
      </c>
      <c r="C1201" s="1" t="s">
        <v>194</v>
      </c>
      <c r="J1201" s="1" t="s">
        <v>110</v>
      </c>
      <c r="K1201" s="1" t="s">
        <v>23</v>
      </c>
      <c r="L1201" s="1">
        <f>IF(OR(B1201=0,B1201=""),0,IF(COUNTIFS(Items!$E:$E,J1201,Items!$F:$F,K1201)+COUNTIFS(Items!$J:$J,J1201,Items!$K:$K,K1201)+COUNTIFS(Items!$O:$O,J1201,Items!$P:$P,K1201)=1,0,1))</f>
        <v>0</v>
      </c>
      <c r="M1201" s="14">
        <v>0</v>
      </c>
      <c r="N1201" s="14">
        <v>25055.699999999997</v>
      </c>
      <c r="T1201" s="10" t="str">
        <f>IF(RepPF!$L$4=Lists!$E$2,Lists!$E$2,IF(RepPF!$L$4&lt;&gt;"",IF($C1201=RepPF!$L$4,RepPF!$L$4,0),Lists!$E$2))</f>
        <v>Все объекты</v>
      </c>
    </row>
    <row r="1202" spans="2:20" x14ac:dyDescent="0.25">
      <c r="B1202" s="7">
        <v>45715</v>
      </c>
      <c r="C1202" s="1" t="s">
        <v>194</v>
      </c>
      <c r="J1202" s="1" t="s">
        <v>110</v>
      </c>
      <c r="K1202" s="1" t="s">
        <v>23</v>
      </c>
      <c r="L1202" s="1">
        <f>IF(OR(B1202=0,B1202=""),0,IF(COUNTIFS(Items!$E:$E,J1202,Items!$F:$F,K1202)+COUNTIFS(Items!$J:$J,J1202,Items!$K:$K,K1202)+COUNTIFS(Items!$O:$O,J1202,Items!$P:$P,K1202)=1,0,1))</f>
        <v>0</v>
      </c>
      <c r="M1202" s="14">
        <v>0</v>
      </c>
      <c r="N1202" s="14">
        <v>47000</v>
      </c>
      <c r="T1202" s="10" t="str">
        <f>IF(RepPF!$L$4=Lists!$E$2,Lists!$E$2,IF(RepPF!$L$4&lt;&gt;"",IF($C1202=RepPF!$L$4,RepPF!$L$4,0),Lists!$E$2))</f>
        <v>Все объекты</v>
      </c>
    </row>
    <row r="1203" spans="2:20" x14ac:dyDescent="0.25">
      <c r="B1203" s="7">
        <v>45715</v>
      </c>
      <c r="C1203" s="1" t="s">
        <v>194</v>
      </c>
      <c r="J1203" s="1" t="s">
        <v>110</v>
      </c>
      <c r="K1203" s="1" t="s">
        <v>23</v>
      </c>
      <c r="L1203" s="1">
        <f>IF(OR(B1203=0,B1203=""),0,IF(COUNTIFS(Items!$E:$E,J1203,Items!$F:$F,K1203)+COUNTIFS(Items!$J:$J,J1203,Items!$K:$K,K1203)+COUNTIFS(Items!$O:$O,J1203,Items!$P:$P,K1203)=1,0,1))</f>
        <v>0</v>
      </c>
      <c r="M1203" s="14">
        <v>0</v>
      </c>
      <c r="N1203" s="14">
        <v>59500</v>
      </c>
      <c r="T1203" s="10" t="str">
        <f>IF(RepPF!$L$4=Lists!$E$2,Lists!$E$2,IF(RepPF!$L$4&lt;&gt;"",IF($C1203=RepPF!$L$4,RepPF!$L$4,0),Lists!$E$2))</f>
        <v>Все объекты</v>
      </c>
    </row>
    <row r="1204" spans="2:20" x14ac:dyDescent="0.25">
      <c r="B1204" s="7">
        <v>45715</v>
      </c>
      <c r="C1204" s="1" t="s">
        <v>194</v>
      </c>
      <c r="J1204" s="1" t="s">
        <v>110</v>
      </c>
      <c r="K1204" s="1" t="s">
        <v>23</v>
      </c>
      <c r="L1204" s="1">
        <f>IF(OR(B1204=0,B1204=""),0,IF(COUNTIFS(Items!$E:$E,J1204,Items!$F:$F,K1204)+COUNTIFS(Items!$J:$J,J1204,Items!$K:$K,K1204)+COUNTIFS(Items!$O:$O,J1204,Items!$P:$P,K1204)=1,0,1))</f>
        <v>0</v>
      </c>
      <c r="M1204" s="14">
        <v>0</v>
      </c>
      <c r="N1204" s="14">
        <v>1589.83</v>
      </c>
      <c r="T1204" s="10" t="str">
        <f>IF(RepPF!$L$4=Lists!$E$2,Lists!$E$2,IF(RepPF!$L$4&lt;&gt;"",IF($C1204=RepPF!$L$4,RepPF!$L$4,0),Lists!$E$2))</f>
        <v>Все объекты</v>
      </c>
    </row>
    <row r="1205" spans="2:20" x14ac:dyDescent="0.25">
      <c r="B1205" s="7">
        <v>45715</v>
      </c>
      <c r="C1205" s="1" t="s">
        <v>195</v>
      </c>
      <c r="J1205" s="1" t="s">
        <v>110</v>
      </c>
      <c r="K1205" s="1" t="s">
        <v>23</v>
      </c>
      <c r="L1205" s="1">
        <f>IF(OR(B1205=0,B1205=""),0,IF(COUNTIFS(Items!$E:$E,J1205,Items!$F:$F,K1205)+COUNTIFS(Items!$J:$J,J1205,Items!$K:$K,K1205)+COUNTIFS(Items!$O:$O,J1205,Items!$P:$P,K1205)=1,0,1))</f>
        <v>0</v>
      </c>
      <c r="M1205" s="14">
        <v>0</v>
      </c>
      <c r="N1205" s="14">
        <v>22140</v>
      </c>
      <c r="T1205" s="10" t="str">
        <f>IF(RepPF!$L$4=Lists!$E$2,Lists!$E$2,IF(RepPF!$L$4&lt;&gt;"",IF($C1205=RepPF!$L$4,RepPF!$L$4,0),Lists!$E$2))</f>
        <v>Все объекты</v>
      </c>
    </row>
    <row r="1206" spans="2:20" x14ac:dyDescent="0.25">
      <c r="B1206" s="7">
        <v>45715</v>
      </c>
      <c r="C1206" s="1" t="s">
        <v>195</v>
      </c>
      <c r="J1206" s="1" t="s">
        <v>110</v>
      </c>
      <c r="K1206" s="1" t="s">
        <v>23</v>
      </c>
      <c r="L1206" s="1">
        <f>IF(OR(B1206=0,B1206=""),0,IF(COUNTIFS(Items!$E:$E,J1206,Items!$F:$F,K1206)+COUNTIFS(Items!$J:$J,J1206,Items!$K:$K,K1206)+COUNTIFS(Items!$O:$O,J1206,Items!$P:$P,K1206)=1,0,1))</f>
        <v>0</v>
      </c>
      <c r="M1206" s="14">
        <v>0</v>
      </c>
      <c r="N1206" s="14">
        <v>2310.9899999999998</v>
      </c>
      <c r="T1206" s="10" t="str">
        <f>IF(RepPF!$L$4=Lists!$E$2,Lists!$E$2,IF(RepPF!$L$4&lt;&gt;"",IF($C1206=RepPF!$L$4,RepPF!$L$4,0),Lists!$E$2))</f>
        <v>Все объекты</v>
      </c>
    </row>
    <row r="1207" spans="2:20" x14ac:dyDescent="0.25">
      <c r="B1207" s="7">
        <v>45715</v>
      </c>
      <c r="C1207" s="1" t="s">
        <v>195</v>
      </c>
      <c r="J1207" s="1" t="s">
        <v>110</v>
      </c>
      <c r="K1207" s="1" t="s">
        <v>23</v>
      </c>
      <c r="L1207" s="1">
        <f>IF(OR(B1207=0,B1207=""),0,IF(COUNTIFS(Items!$E:$E,J1207,Items!$F:$F,K1207)+COUNTIFS(Items!$J:$J,J1207,Items!$K:$K,K1207)+COUNTIFS(Items!$O:$O,J1207,Items!$P:$P,K1207)=1,0,1))</f>
        <v>0</v>
      </c>
      <c r="M1207" s="14">
        <v>0</v>
      </c>
      <c r="N1207" s="14">
        <v>16450</v>
      </c>
      <c r="T1207" s="10" t="str">
        <f>IF(RepPF!$L$4=Lists!$E$2,Lists!$E$2,IF(RepPF!$L$4&lt;&gt;"",IF($C1207=RepPF!$L$4,RepPF!$L$4,0),Lists!$E$2))</f>
        <v>Все объекты</v>
      </c>
    </row>
    <row r="1208" spans="2:20" x14ac:dyDescent="0.25">
      <c r="B1208" s="7">
        <v>45715</v>
      </c>
      <c r="C1208" s="1" t="s">
        <v>195</v>
      </c>
      <c r="J1208" s="1" t="s">
        <v>110</v>
      </c>
      <c r="K1208" s="1" t="s">
        <v>23</v>
      </c>
      <c r="L1208" s="1">
        <f>IF(OR(B1208=0,B1208=""),0,IF(COUNTIFS(Items!$E:$E,J1208,Items!$F:$F,K1208)+COUNTIFS(Items!$J:$J,J1208,Items!$K:$K,K1208)+COUNTIFS(Items!$O:$O,J1208,Items!$P:$P,K1208)=1,0,1))</f>
        <v>0</v>
      </c>
      <c r="M1208" s="14">
        <v>0</v>
      </c>
      <c r="N1208" s="14">
        <v>17850</v>
      </c>
      <c r="T1208" s="10" t="str">
        <f>IF(RepPF!$L$4=Lists!$E$2,Lists!$E$2,IF(RepPF!$L$4&lt;&gt;"",IF($C1208=RepPF!$L$4,RepPF!$L$4,0),Lists!$E$2))</f>
        <v>Все объекты</v>
      </c>
    </row>
    <row r="1209" spans="2:20" x14ac:dyDescent="0.25">
      <c r="B1209" s="7">
        <v>45715</v>
      </c>
      <c r="C1209" s="1" t="s">
        <v>195</v>
      </c>
      <c r="J1209" s="1" t="s">
        <v>110</v>
      </c>
      <c r="K1209" s="1" t="s">
        <v>23</v>
      </c>
      <c r="L1209" s="1">
        <f>IF(OR(B1209=0,B1209=""),0,IF(COUNTIFS(Items!$E:$E,J1209,Items!$F:$F,K1209)+COUNTIFS(Items!$J:$J,J1209,Items!$K:$K,K1209)+COUNTIFS(Items!$O:$O,J1209,Items!$P:$P,K1209)=1,0,1))</f>
        <v>0</v>
      </c>
      <c r="M1209" s="14">
        <v>0</v>
      </c>
      <c r="N1209" s="14">
        <v>582</v>
      </c>
      <c r="T1209" s="10" t="str">
        <f>IF(RepPF!$L$4=Lists!$E$2,Lists!$E$2,IF(RepPF!$L$4&lt;&gt;"",IF($C1209=RepPF!$L$4,RepPF!$L$4,0),Lists!$E$2))</f>
        <v>Все объекты</v>
      </c>
    </row>
    <row r="1210" spans="2:20" x14ac:dyDescent="0.25">
      <c r="B1210" s="7">
        <v>45715</v>
      </c>
      <c r="C1210" s="1" t="s">
        <v>195</v>
      </c>
      <c r="J1210" s="1" t="s">
        <v>110</v>
      </c>
      <c r="K1210" s="1" t="s">
        <v>23</v>
      </c>
      <c r="L1210" s="1">
        <f>IF(OR(B1210=0,B1210=""),0,IF(COUNTIFS(Items!$E:$E,J1210,Items!$F:$F,K1210)+COUNTIFS(Items!$J:$J,J1210,Items!$K:$K,K1210)+COUNTIFS(Items!$O:$O,J1210,Items!$P:$P,K1210)=1,0,1))</f>
        <v>0</v>
      </c>
      <c r="M1210" s="14">
        <v>0</v>
      </c>
      <c r="N1210" s="14">
        <v>2015.97</v>
      </c>
      <c r="T1210" s="10" t="str">
        <f>IF(RepPF!$L$4=Lists!$E$2,Lists!$E$2,IF(RepPF!$L$4&lt;&gt;"",IF($C1210=RepPF!$L$4,RepPF!$L$4,0),Lists!$E$2))</f>
        <v>Все объекты</v>
      </c>
    </row>
    <row r="1211" spans="2:20" x14ac:dyDescent="0.25">
      <c r="B1211" s="7">
        <v>45715</v>
      </c>
      <c r="C1211" s="1" t="s">
        <v>195</v>
      </c>
      <c r="J1211" s="1" t="s">
        <v>110</v>
      </c>
      <c r="K1211" s="1" t="s">
        <v>23</v>
      </c>
      <c r="L1211" s="1">
        <f>IF(OR(B1211=0,B1211=""),0,IF(COUNTIFS(Items!$E:$E,J1211,Items!$F:$F,K1211)+COUNTIFS(Items!$J:$J,J1211,Items!$K:$K,K1211)+COUNTIFS(Items!$O:$O,J1211,Items!$P:$P,K1211)=1,0,1))</f>
        <v>0</v>
      </c>
      <c r="M1211" s="14">
        <v>0</v>
      </c>
      <c r="N1211" s="14">
        <v>846</v>
      </c>
      <c r="T1211" s="10" t="str">
        <f>IF(RepPF!$L$4=Lists!$E$2,Lists!$E$2,IF(RepPF!$L$4&lt;&gt;"",IF($C1211=RepPF!$L$4,RepPF!$L$4,0),Lists!$E$2))</f>
        <v>Все объекты</v>
      </c>
    </row>
    <row r="1212" spans="2:20" x14ac:dyDescent="0.25">
      <c r="B1212" s="7">
        <v>45715</v>
      </c>
      <c r="C1212" s="1" t="s">
        <v>195</v>
      </c>
      <c r="J1212" s="1" t="s">
        <v>110</v>
      </c>
      <c r="K1212" s="1" t="s">
        <v>23</v>
      </c>
      <c r="L1212" s="1">
        <f>IF(OR(B1212=0,B1212=""),0,IF(COUNTIFS(Items!$E:$E,J1212,Items!$F:$F,K1212)+COUNTIFS(Items!$J:$J,J1212,Items!$K:$K,K1212)+COUNTIFS(Items!$O:$O,J1212,Items!$P:$P,K1212)=1,0,1))</f>
        <v>0</v>
      </c>
      <c r="M1212" s="14">
        <v>0</v>
      </c>
      <c r="N1212" s="14">
        <v>9400</v>
      </c>
      <c r="T1212" s="10" t="str">
        <f>IF(RepPF!$L$4=Lists!$E$2,Lists!$E$2,IF(RepPF!$L$4&lt;&gt;"",IF($C1212=RepPF!$L$4,RepPF!$L$4,0),Lists!$E$2))</f>
        <v>Все объекты</v>
      </c>
    </row>
    <row r="1213" spans="2:20" x14ac:dyDescent="0.25">
      <c r="B1213" s="7">
        <v>45715</v>
      </c>
      <c r="C1213" s="1" t="s">
        <v>195</v>
      </c>
      <c r="J1213" s="1" t="s">
        <v>110</v>
      </c>
      <c r="K1213" s="1" t="s">
        <v>23</v>
      </c>
      <c r="L1213" s="1">
        <f>IF(OR(B1213=0,B1213=""),0,IF(COUNTIFS(Items!$E:$E,J1213,Items!$F:$F,K1213)+COUNTIFS(Items!$J:$J,J1213,Items!$K:$K,K1213)+COUNTIFS(Items!$O:$O,J1213,Items!$P:$P,K1213)=1,0,1))</f>
        <v>0</v>
      </c>
      <c r="M1213" s="14">
        <v>0</v>
      </c>
      <c r="N1213" s="14">
        <v>59500</v>
      </c>
      <c r="T1213" s="10" t="str">
        <f>IF(RepPF!$L$4=Lists!$E$2,Lists!$E$2,IF(RepPF!$L$4&lt;&gt;"",IF($C1213=RepPF!$L$4,RepPF!$L$4,0),Lists!$E$2))</f>
        <v>Все объекты</v>
      </c>
    </row>
    <row r="1214" spans="2:20" x14ac:dyDescent="0.25">
      <c r="B1214" s="7">
        <v>45715</v>
      </c>
      <c r="C1214" s="1" t="s">
        <v>195</v>
      </c>
      <c r="J1214" s="1" t="s">
        <v>110</v>
      </c>
      <c r="K1214" s="1" t="s">
        <v>23</v>
      </c>
      <c r="L1214" s="1">
        <f>IF(OR(B1214=0,B1214=""),0,IF(COUNTIFS(Items!$E:$E,J1214,Items!$F:$F,K1214)+COUNTIFS(Items!$J:$J,J1214,Items!$K:$K,K1214)+COUNTIFS(Items!$O:$O,J1214,Items!$P:$P,K1214)=1,0,1))</f>
        <v>0</v>
      </c>
      <c r="M1214" s="14">
        <v>0</v>
      </c>
      <c r="N1214" s="14">
        <v>19432.98</v>
      </c>
      <c r="T1214" s="10" t="str">
        <f>IF(RepPF!$L$4=Lists!$E$2,Lists!$E$2,IF(RepPF!$L$4&lt;&gt;"",IF($C1214=RepPF!$L$4,RepPF!$L$4,0),Lists!$E$2))</f>
        <v>Все объекты</v>
      </c>
    </row>
    <row r="1215" spans="2:20" x14ac:dyDescent="0.25">
      <c r="B1215" s="7">
        <v>45715</v>
      </c>
      <c r="C1215" s="1" t="s">
        <v>195</v>
      </c>
      <c r="J1215" s="1" t="s">
        <v>110</v>
      </c>
      <c r="K1215" s="1" t="s">
        <v>23</v>
      </c>
      <c r="L1215" s="1">
        <f>IF(OR(B1215=0,B1215=""),0,IF(COUNTIFS(Items!$E:$E,J1215,Items!$F:$F,K1215)+COUNTIFS(Items!$J:$J,J1215,Items!$K:$K,K1215)+COUNTIFS(Items!$O:$O,J1215,Items!$P:$P,K1215)=1,0,1))</f>
        <v>0</v>
      </c>
      <c r="M1215" s="14">
        <v>0</v>
      </c>
      <c r="N1215" s="14">
        <v>2015.97</v>
      </c>
      <c r="T1215" s="10" t="str">
        <f>IF(RepPF!$L$4=Lists!$E$2,Lists!$E$2,IF(RepPF!$L$4&lt;&gt;"",IF($C1215=RepPF!$L$4,RepPF!$L$4,0),Lists!$E$2))</f>
        <v>Все объекты</v>
      </c>
    </row>
    <row r="1216" spans="2:20" x14ac:dyDescent="0.25">
      <c r="B1216" s="7">
        <v>45715</v>
      </c>
      <c r="C1216" s="1" t="s">
        <v>195</v>
      </c>
      <c r="J1216" s="1" t="s">
        <v>110</v>
      </c>
      <c r="K1216" s="1" t="s">
        <v>23</v>
      </c>
      <c r="L1216" s="1">
        <f>IF(OR(B1216=0,B1216=""),0,IF(COUNTIFS(Items!$E:$E,J1216,Items!$F:$F,K1216)+COUNTIFS(Items!$J:$J,J1216,Items!$K:$K,K1216)+COUNTIFS(Items!$O:$O,J1216,Items!$P:$P,K1216)=1,0,1))</f>
        <v>0</v>
      </c>
      <c r="M1216" s="14">
        <v>0</v>
      </c>
      <c r="N1216" s="14">
        <v>5358</v>
      </c>
      <c r="T1216" s="10" t="str">
        <f>IF(RepPF!$L$4=Lists!$E$2,Lists!$E$2,IF(RepPF!$L$4&lt;&gt;"",IF($C1216=RepPF!$L$4,RepPF!$L$4,0),Lists!$E$2))</f>
        <v>Все объекты</v>
      </c>
    </row>
    <row r="1217" spans="2:20" x14ac:dyDescent="0.25">
      <c r="B1217" s="7">
        <v>45715</v>
      </c>
      <c r="C1217" s="1" t="s">
        <v>195</v>
      </c>
      <c r="J1217" s="1" t="s">
        <v>110</v>
      </c>
      <c r="K1217" s="1" t="s">
        <v>23</v>
      </c>
      <c r="L1217" s="1">
        <f>IF(OR(B1217=0,B1217=""),0,IF(COUNTIFS(Items!$E:$E,J1217,Items!$F:$F,K1217)+COUNTIFS(Items!$J:$J,J1217,Items!$K:$K,K1217)+COUNTIFS(Items!$O:$O,J1217,Items!$P:$P,K1217)=1,0,1))</f>
        <v>0</v>
      </c>
      <c r="M1217" s="14">
        <v>0</v>
      </c>
      <c r="N1217" s="14">
        <v>9400</v>
      </c>
      <c r="T1217" s="10" t="str">
        <f>IF(RepPF!$L$4=Lists!$E$2,Lists!$E$2,IF(RepPF!$L$4&lt;&gt;"",IF($C1217=RepPF!$L$4,RepPF!$L$4,0),Lists!$E$2))</f>
        <v>Все объекты</v>
      </c>
    </row>
    <row r="1218" spans="2:20" x14ac:dyDescent="0.25">
      <c r="B1218" s="7">
        <v>45715</v>
      </c>
      <c r="C1218" s="1" t="s">
        <v>195</v>
      </c>
      <c r="J1218" s="1" t="s">
        <v>110</v>
      </c>
      <c r="K1218" s="1" t="s">
        <v>23</v>
      </c>
      <c r="L1218" s="1">
        <f>IF(OR(B1218=0,B1218=""),0,IF(COUNTIFS(Items!$E:$E,J1218,Items!$F:$F,K1218)+COUNTIFS(Items!$J:$J,J1218,Items!$K:$K,K1218)+COUNTIFS(Items!$O:$O,J1218,Items!$P:$P,K1218)=1,0,1))</f>
        <v>0</v>
      </c>
      <c r="M1218" s="14">
        <v>0</v>
      </c>
      <c r="N1218" s="14">
        <v>1950.4099999999999</v>
      </c>
      <c r="T1218" s="10" t="str">
        <f>IF(RepPF!$L$4=Lists!$E$2,Lists!$E$2,IF(RepPF!$L$4&lt;&gt;"",IF($C1218=RepPF!$L$4,RepPF!$L$4,0),Lists!$E$2))</f>
        <v>Все объекты</v>
      </c>
    </row>
    <row r="1219" spans="2:20" x14ac:dyDescent="0.25">
      <c r="B1219" s="7">
        <v>45715</v>
      </c>
      <c r="C1219" s="1" t="s">
        <v>195</v>
      </c>
      <c r="J1219" s="1" t="s">
        <v>110</v>
      </c>
      <c r="K1219" s="1" t="s">
        <v>23</v>
      </c>
      <c r="L1219" s="1">
        <f>IF(OR(B1219=0,B1219=""),0,IF(COUNTIFS(Items!$E:$E,J1219,Items!$F:$F,K1219)+COUNTIFS(Items!$J:$J,J1219,Items!$K:$K,K1219)+COUNTIFS(Items!$O:$O,J1219,Items!$P:$P,K1219)=1,0,1))</f>
        <v>0</v>
      </c>
      <c r="M1219" s="14">
        <v>0</v>
      </c>
      <c r="N1219" s="14">
        <v>48500</v>
      </c>
      <c r="T1219" s="10" t="str">
        <f>IF(RepPF!$L$4=Lists!$E$2,Lists!$E$2,IF(RepPF!$L$4&lt;&gt;"",IF($C1219=RepPF!$L$4,RepPF!$L$4,0),Lists!$E$2))</f>
        <v>Все объекты</v>
      </c>
    </row>
    <row r="1220" spans="2:20" x14ac:dyDescent="0.25">
      <c r="B1220" s="7">
        <v>45715</v>
      </c>
      <c r="C1220" s="1" t="s">
        <v>195</v>
      </c>
      <c r="J1220" s="1" t="s">
        <v>110</v>
      </c>
      <c r="K1220" s="1" t="s">
        <v>23</v>
      </c>
      <c r="L1220" s="1">
        <f>IF(OR(B1220=0,B1220=""),0,IF(COUNTIFS(Items!$E:$E,J1220,Items!$F:$F,K1220)+COUNTIFS(Items!$J:$J,J1220,Items!$K:$K,K1220)+COUNTIFS(Items!$O:$O,J1220,Items!$P:$P,K1220)=1,0,1))</f>
        <v>0</v>
      </c>
      <c r="M1220" s="14">
        <v>0</v>
      </c>
      <c r="N1220" s="14">
        <v>21525</v>
      </c>
      <c r="T1220" s="10" t="str">
        <f>IF(RepPF!$L$4=Lists!$E$2,Lists!$E$2,IF(RepPF!$L$4&lt;&gt;"",IF($C1220=RepPF!$L$4,RepPF!$L$4,0),Lists!$E$2))</f>
        <v>Все объекты</v>
      </c>
    </row>
    <row r="1221" spans="2:20" x14ac:dyDescent="0.25">
      <c r="B1221" s="7">
        <v>45449</v>
      </c>
      <c r="C1221" s="1" t="s">
        <v>195</v>
      </c>
      <c r="J1221" s="1" t="s">
        <v>110</v>
      </c>
      <c r="K1221" s="1" t="s">
        <v>23</v>
      </c>
      <c r="L1221" s="1">
        <f>IF(OR(B1221=0,B1221=""),0,IF(COUNTIFS(Items!$E:$E,J1221,Items!$F:$F,K1221)+COUNTIFS(Items!$J:$J,J1221,Items!$K:$K,K1221)+COUNTIFS(Items!$O:$O,J1221,Items!$P:$P,K1221)=1,0,1))</f>
        <v>0</v>
      </c>
      <c r="M1221" s="14">
        <v>0</v>
      </c>
      <c r="N1221" s="14">
        <v>7896</v>
      </c>
      <c r="T1221" s="10" t="str">
        <f>IF(RepPF!$L$4=Lists!$E$2,Lists!$E$2,IF(RepPF!$L$4&lt;&gt;"",IF($C1221=RepPF!$L$4,RepPF!$L$4,0),Lists!$E$2))</f>
        <v>Все объекты</v>
      </c>
    </row>
    <row r="1222" spans="2:20" x14ac:dyDescent="0.25">
      <c r="B1222" s="7">
        <v>45507</v>
      </c>
      <c r="C1222" s="1" t="s">
        <v>195</v>
      </c>
      <c r="J1222" s="1" t="s">
        <v>110</v>
      </c>
      <c r="K1222" s="1" t="s">
        <v>23</v>
      </c>
      <c r="L1222" s="1">
        <f>IF(OR(B1222=0,B1222=""),0,IF(COUNTIFS(Items!$E:$E,J1222,Items!$F:$F,K1222)+COUNTIFS(Items!$J:$J,J1222,Items!$K:$K,K1222)+COUNTIFS(Items!$O:$O,J1222,Items!$P:$P,K1222)=1,0,1))</f>
        <v>0</v>
      </c>
      <c r="M1222" s="14">
        <v>0</v>
      </c>
      <c r="N1222" s="14">
        <v>2820</v>
      </c>
      <c r="T1222" s="10" t="str">
        <f>IF(RepPF!$L$4=Lists!$E$2,Lists!$E$2,IF(RepPF!$L$4&lt;&gt;"",IF($C1222=RepPF!$L$4,RepPF!$L$4,0),Lists!$E$2))</f>
        <v>Все объекты</v>
      </c>
    </row>
    <row r="1223" spans="2:20" x14ac:dyDescent="0.25">
      <c r="B1223" s="7">
        <v>45510</v>
      </c>
      <c r="C1223" s="1" t="s">
        <v>195</v>
      </c>
      <c r="J1223" s="1" t="s">
        <v>110</v>
      </c>
      <c r="K1223" s="1" t="s">
        <v>23</v>
      </c>
      <c r="L1223" s="1">
        <f>IF(OR(B1223=0,B1223=""),0,IF(COUNTIFS(Items!$E:$E,J1223,Items!$F:$F,K1223)+COUNTIFS(Items!$J:$J,J1223,Items!$K:$K,K1223)+COUNTIFS(Items!$O:$O,J1223,Items!$P:$P,K1223)=1,0,1))</f>
        <v>0</v>
      </c>
      <c r="M1223" s="14">
        <v>0</v>
      </c>
      <c r="N1223" s="14">
        <v>1428</v>
      </c>
      <c r="T1223" s="10" t="str">
        <f>IF(RepPF!$L$4=Lists!$E$2,Lists!$E$2,IF(RepPF!$L$4&lt;&gt;"",IF($C1223=RepPF!$L$4,RepPF!$L$4,0),Lists!$E$2))</f>
        <v>Все объекты</v>
      </c>
    </row>
    <row r="1224" spans="2:20" x14ac:dyDescent="0.25">
      <c r="B1224" s="7">
        <v>45538</v>
      </c>
      <c r="C1224" s="1" t="s">
        <v>195</v>
      </c>
      <c r="J1224" s="1" t="s">
        <v>110</v>
      </c>
      <c r="K1224" s="1" t="s">
        <v>23</v>
      </c>
      <c r="L1224" s="1">
        <f>IF(OR(B1224=0,B1224=""),0,IF(COUNTIFS(Items!$E:$E,J1224,Items!$F:$F,K1224)+COUNTIFS(Items!$J:$J,J1224,Items!$K:$K,K1224)+COUNTIFS(Items!$O:$O,J1224,Items!$P:$P,K1224)=1,0,1))</f>
        <v>0</v>
      </c>
      <c r="M1224" s="14">
        <v>0</v>
      </c>
      <c r="N1224" s="14">
        <v>1445.3</v>
      </c>
      <c r="T1224" s="10" t="str">
        <f>IF(RepPF!$L$4=Lists!$E$2,Lists!$E$2,IF(RepPF!$L$4&lt;&gt;"",IF($C1224=RepPF!$L$4,RepPF!$L$4,0),Lists!$E$2))</f>
        <v>Все объекты</v>
      </c>
    </row>
    <row r="1225" spans="2:20" x14ac:dyDescent="0.25">
      <c r="B1225" s="7">
        <v>45694</v>
      </c>
      <c r="C1225" s="1" t="s">
        <v>195</v>
      </c>
      <c r="J1225" s="1" t="s">
        <v>110</v>
      </c>
      <c r="K1225" s="1" t="s">
        <v>23</v>
      </c>
      <c r="L1225" s="1">
        <f>IF(OR(B1225=0,B1225=""),0,IF(COUNTIFS(Items!$E:$E,J1225,Items!$F:$F,K1225)+COUNTIFS(Items!$J:$J,J1225,Items!$K:$K,K1225)+COUNTIFS(Items!$O:$O,J1225,Items!$P:$P,K1225)=1,0,1))</f>
        <v>0</v>
      </c>
      <c r="M1225" s="14">
        <v>0</v>
      </c>
      <c r="N1225" s="14">
        <v>12300</v>
      </c>
      <c r="T1225" s="10" t="str">
        <f>IF(RepPF!$L$4=Lists!$E$2,Lists!$E$2,IF(RepPF!$L$4&lt;&gt;"",IF($C1225=RepPF!$L$4,RepPF!$L$4,0),Lists!$E$2))</f>
        <v>Все объекты</v>
      </c>
    </row>
    <row r="1226" spans="2:20" x14ac:dyDescent="0.25">
      <c r="B1226" s="7">
        <v>45695</v>
      </c>
      <c r="C1226" s="1" t="s">
        <v>195</v>
      </c>
      <c r="J1226" s="1" t="s">
        <v>110</v>
      </c>
      <c r="K1226" s="1" t="s">
        <v>23</v>
      </c>
      <c r="L1226" s="1">
        <f>IF(OR(B1226=0,B1226=""),0,IF(COUNTIFS(Items!$E:$E,J1226,Items!$F:$F,K1226)+COUNTIFS(Items!$J:$J,J1226,Items!$K:$K,K1226)+COUNTIFS(Items!$O:$O,J1226,Items!$P:$P,K1226)=1,0,1))</f>
        <v>0</v>
      </c>
      <c r="M1226" s="14">
        <v>0</v>
      </c>
      <c r="N1226" s="14">
        <v>3839.43</v>
      </c>
      <c r="T1226" s="10" t="str">
        <f>IF(RepPF!$L$4=Lists!$E$2,Lists!$E$2,IF(RepPF!$L$4&lt;&gt;"",IF($C1226=RepPF!$L$4,RepPF!$L$4,0),Lists!$E$2))</f>
        <v>Все объекты</v>
      </c>
    </row>
    <row r="1227" spans="2:20" x14ac:dyDescent="0.25">
      <c r="B1227" s="7">
        <v>45698</v>
      </c>
      <c r="C1227" s="1" t="s">
        <v>195</v>
      </c>
      <c r="J1227" s="1" t="s">
        <v>110</v>
      </c>
      <c r="K1227" s="1" t="s">
        <v>23</v>
      </c>
      <c r="L1227" s="1">
        <f>IF(OR(B1227=0,B1227=""),0,IF(COUNTIFS(Items!$E:$E,J1227,Items!$F:$F,K1227)+COUNTIFS(Items!$J:$J,J1227,Items!$K:$K,K1227)+COUNTIFS(Items!$O:$O,J1227,Items!$P:$P,K1227)=1,0,1))</f>
        <v>0</v>
      </c>
      <c r="M1227" s="14">
        <v>0</v>
      </c>
      <c r="N1227" s="14">
        <v>564</v>
      </c>
      <c r="T1227" s="10" t="str">
        <f>IF(RepPF!$L$4=Lists!$E$2,Lists!$E$2,IF(RepPF!$L$4&lt;&gt;"",IF($C1227=RepPF!$L$4,RepPF!$L$4,0),Lists!$E$2))</f>
        <v>Все объекты</v>
      </c>
    </row>
    <row r="1228" spans="2:20" x14ac:dyDescent="0.25">
      <c r="B1228" s="7">
        <v>45699</v>
      </c>
      <c r="C1228" s="1" t="s">
        <v>195</v>
      </c>
      <c r="J1228" s="1" t="s">
        <v>110</v>
      </c>
      <c r="K1228" s="1" t="s">
        <v>23</v>
      </c>
      <c r="L1228" s="1">
        <f>IF(OR(B1228=0,B1228=""),0,IF(COUNTIFS(Items!$E:$E,J1228,Items!$F:$F,K1228)+COUNTIFS(Items!$J:$J,J1228,Items!$K:$K,K1228)+COUNTIFS(Items!$O:$O,J1228,Items!$P:$P,K1228)=1,0,1))</f>
        <v>0</v>
      </c>
      <c r="M1228" s="14">
        <v>0</v>
      </c>
      <c r="N1228" s="14">
        <v>1950.4099999999999</v>
      </c>
      <c r="T1228" s="10" t="str">
        <f>IF(RepPF!$L$4=Lists!$E$2,Lists!$E$2,IF(RepPF!$L$4&lt;&gt;"",IF($C1228=RepPF!$L$4,RepPF!$L$4,0),Lists!$E$2))</f>
        <v>Все объекты</v>
      </c>
    </row>
    <row r="1229" spans="2:20" x14ac:dyDescent="0.25">
      <c r="B1229" s="7">
        <v>45712</v>
      </c>
      <c r="C1229" s="1" t="s">
        <v>194</v>
      </c>
      <c r="J1229" s="1" t="s">
        <v>110</v>
      </c>
      <c r="K1229" s="1" t="s">
        <v>23</v>
      </c>
      <c r="L1229" s="1">
        <f>IF(OR(B1229=0,B1229=""),0,IF(COUNTIFS(Items!$E:$E,J1229,Items!$F:$F,K1229)+COUNTIFS(Items!$J:$J,J1229,Items!$K:$K,K1229)+COUNTIFS(Items!$O:$O,J1229,Items!$P:$P,K1229)=1,0,1))</f>
        <v>0</v>
      </c>
      <c r="M1229" s="14">
        <v>0</v>
      </c>
      <c r="N1229" s="14">
        <v>2746.0699999999997</v>
      </c>
      <c r="T1229" s="10" t="str">
        <f>IF(RepPF!$L$4=Lists!$E$2,Lists!$E$2,IF(RepPF!$L$4&lt;&gt;"",IF($C1229=RepPF!$L$4,RepPF!$L$4,0),Lists!$E$2))</f>
        <v>Все объекты</v>
      </c>
    </row>
    <row r="1230" spans="2:20" x14ac:dyDescent="0.25">
      <c r="B1230" s="7">
        <v>45715</v>
      </c>
      <c r="C1230" s="1" t="s">
        <v>194</v>
      </c>
      <c r="J1230" s="1" t="s">
        <v>110</v>
      </c>
      <c r="K1230" s="1" t="s">
        <v>23</v>
      </c>
      <c r="L1230" s="1">
        <f>IF(OR(B1230=0,B1230=""),0,IF(COUNTIFS(Items!$E:$E,J1230,Items!$F:$F,K1230)+COUNTIFS(Items!$J:$J,J1230,Items!$K:$K,K1230)+COUNTIFS(Items!$O:$O,J1230,Items!$P:$P,K1230)=1,0,1))</f>
        <v>0</v>
      </c>
      <c r="M1230" s="14">
        <v>0</v>
      </c>
      <c r="N1230" s="14">
        <v>3482.13</v>
      </c>
      <c r="T1230" s="10" t="str">
        <f>IF(RepPF!$L$4=Lists!$E$2,Lists!$E$2,IF(RepPF!$L$4&lt;&gt;"",IF($C1230=RepPF!$L$4,RepPF!$L$4,0),Lists!$E$2))</f>
        <v>Все объекты</v>
      </c>
    </row>
    <row r="1231" spans="2:20" x14ac:dyDescent="0.25">
      <c r="B1231" s="7">
        <v>45689</v>
      </c>
      <c r="C1231" s="1" t="s">
        <v>194</v>
      </c>
      <c r="J1231" s="1" t="s">
        <v>110</v>
      </c>
      <c r="K1231" s="1" t="s">
        <v>23</v>
      </c>
      <c r="L1231" s="1">
        <f>IF(OR(B1231=0,B1231=""),0,IF(COUNTIFS(Items!$E:$E,J1231,Items!$F:$F,K1231)+COUNTIFS(Items!$J:$J,J1231,Items!$K:$K,K1231)+COUNTIFS(Items!$O:$O,J1231,Items!$P:$P,K1231)=1,0,1))</f>
        <v>0</v>
      </c>
      <c r="M1231" s="14">
        <v>0</v>
      </c>
      <c r="N1231" s="14">
        <v>2310.9899999999998</v>
      </c>
      <c r="T1231" s="10" t="str">
        <f>IF(RepPF!$L$4=Lists!$E$2,Lists!$E$2,IF(RepPF!$L$4&lt;&gt;"",IF($C1231=RepPF!$L$4,RepPF!$L$4,0),Lists!$E$2))</f>
        <v>Все объекты</v>
      </c>
    </row>
    <row r="1232" spans="2:20" x14ac:dyDescent="0.25">
      <c r="B1232" s="7">
        <v>45587</v>
      </c>
      <c r="C1232" s="1" t="s">
        <v>194</v>
      </c>
      <c r="J1232" s="1" t="s">
        <v>110</v>
      </c>
      <c r="K1232" s="1" t="s">
        <v>73</v>
      </c>
      <c r="L1232" s="1">
        <f>IF(OR(B1232=0,B1232=""),0,IF(COUNTIFS(Items!$E:$E,J1232,Items!$F:$F,K1232)+COUNTIFS(Items!$J:$J,J1232,Items!$K:$K,K1232)+COUNTIFS(Items!$O:$O,J1232,Items!$P:$P,K1232)=1,0,1))</f>
        <v>0</v>
      </c>
      <c r="M1232" s="14">
        <v>0</v>
      </c>
      <c r="N1232" s="14">
        <v>11280</v>
      </c>
      <c r="T1232" s="10" t="str">
        <f>IF(RepPF!$L$4=Lists!$E$2,Lists!$E$2,IF(RepPF!$L$4&lt;&gt;"",IF($C1232=RepPF!$L$4,RepPF!$L$4,0),Lists!$E$2))</f>
        <v>Все объекты</v>
      </c>
    </row>
    <row r="1233" spans="2:20" x14ac:dyDescent="0.25">
      <c r="B1233" s="7">
        <v>45587</v>
      </c>
      <c r="C1233" s="1" t="s">
        <v>194</v>
      </c>
      <c r="J1233" s="1" t="s">
        <v>110</v>
      </c>
      <c r="K1233" s="1" t="s">
        <v>73</v>
      </c>
      <c r="L1233" s="1">
        <f>IF(OR(B1233=0,B1233=""),0,IF(COUNTIFS(Items!$E:$E,J1233,Items!$F:$F,K1233)+COUNTIFS(Items!$J:$J,J1233,Items!$K:$K,K1233)+COUNTIFS(Items!$O:$O,J1233,Items!$P:$P,K1233)=1,0,1))</f>
        <v>0</v>
      </c>
      <c r="M1233" s="14">
        <v>0</v>
      </c>
      <c r="N1233" s="14">
        <v>9520</v>
      </c>
      <c r="T1233" s="10" t="str">
        <f>IF(RepPF!$L$4=Lists!$E$2,Lists!$E$2,IF(RepPF!$L$4&lt;&gt;"",IF($C1233=RepPF!$L$4,RepPF!$L$4,0),Lists!$E$2))</f>
        <v>Все объекты</v>
      </c>
    </row>
    <row r="1234" spans="2:20" x14ac:dyDescent="0.25">
      <c r="B1234" s="7">
        <v>45587</v>
      </c>
      <c r="C1234" s="1" t="s">
        <v>194</v>
      </c>
      <c r="J1234" s="1" t="s">
        <v>110</v>
      </c>
      <c r="K1234" s="1" t="s">
        <v>73</v>
      </c>
      <c r="L1234" s="1">
        <f>IF(OR(B1234=0,B1234=""),0,IF(COUNTIFS(Items!$E:$E,J1234,Items!$F:$F,K1234)+COUNTIFS(Items!$J:$J,J1234,Items!$K:$K,K1234)+COUNTIFS(Items!$O:$O,J1234,Items!$P:$P,K1234)=1,0,1))</f>
        <v>0</v>
      </c>
      <c r="M1234" s="14">
        <v>0</v>
      </c>
      <c r="N1234" s="14">
        <v>4850</v>
      </c>
      <c r="T1234" s="10" t="str">
        <f>IF(RepPF!$L$4=Lists!$E$2,Lists!$E$2,IF(RepPF!$L$4&lt;&gt;"",IF($C1234=RepPF!$L$4,RepPF!$L$4,0),Lists!$E$2))</f>
        <v>Все объекты</v>
      </c>
    </row>
    <row r="1235" spans="2:20" x14ac:dyDescent="0.25">
      <c r="B1235" s="7">
        <v>45588</v>
      </c>
      <c r="C1235" s="1" t="s">
        <v>194</v>
      </c>
      <c r="J1235" s="1" t="s">
        <v>110</v>
      </c>
      <c r="K1235" s="1" t="s">
        <v>73</v>
      </c>
      <c r="L1235" s="1">
        <f>IF(OR(B1235=0,B1235=""),0,IF(COUNTIFS(Items!$E:$E,J1235,Items!$F:$F,K1235)+COUNTIFS(Items!$J:$J,J1235,Items!$K:$K,K1235)+COUNTIFS(Items!$O:$O,J1235,Items!$P:$P,K1235)=1,0,1))</f>
        <v>0</v>
      </c>
      <c r="M1235" s="14">
        <v>0</v>
      </c>
      <c r="N1235" s="14">
        <v>1230</v>
      </c>
      <c r="T1235" s="10" t="str">
        <f>IF(RepPF!$L$4=Lists!$E$2,Lists!$E$2,IF(RepPF!$L$4&lt;&gt;"",IF($C1235=RepPF!$L$4,RepPF!$L$4,0),Lists!$E$2))</f>
        <v>Все объекты</v>
      </c>
    </row>
    <row r="1236" spans="2:20" x14ac:dyDescent="0.25">
      <c r="B1236" s="7">
        <v>45796</v>
      </c>
      <c r="C1236" s="1" t="s">
        <v>194</v>
      </c>
      <c r="J1236" s="1" t="s">
        <v>110</v>
      </c>
      <c r="K1236" s="1" t="s">
        <v>73</v>
      </c>
      <c r="L1236" s="1">
        <f>IF(OR(B1236=0,B1236=""),0,IF(COUNTIFS(Items!$E:$E,J1236,Items!$F:$F,K1236)+COUNTIFS(Items!$J:$J,J1236,Items!$K:$K,K1236)+COUNTIFS(Items!$O:$O,J1236,Items!$P:$P,K1236)=1,0,1))</f>
        <v>0</v>
      </c>
      <c r="M1236" s="14">
        <v>0</v>
      </c>
      <c r="N1236" s="14">
        <v>28200</v>
      </c>
      <c r="T1236" s="10" t="str">
        <f>IF(RepPF!$L$4=Lists!$E$2,Lists!$E$2,IF(RepPF!$L$4&lt;&gt;"",IF($C1236=RepPF!$L$4,RepPF!$L$4,0),Lists!$E$2))</f>
        <v>Все объекты</v>
      </c>
    </row>
    <row r="1237" spans="2:20" x14ac:dyDescent="0.25">
      <c r="B1237" s="7">
        <v>45443</v>
      </c>
      <c r="C1237" s="1" t="s">
        <v>194</v>
      </c>
      <c r="J1237" s="1" t="s">
        <v>110</v>
      </c>
      <c r="K1237" s="1" t="s">
        <v>73</v>
      </c>
      <c r="L1237" s="1">
        <f>IF(OR(B1237=0,B1237=""),0,IF(COUNTIFS(Items!$E:$E,J1237,Items!$F:$F,K1237)+COUNTIFS(Items!$J:$J,J1237,Items!$K:$K,K1237)+COUNTIFS(Items!$O:$O,J1237,Items!$P:$P,K1237)=1,0,1))</f>
        <v>0</v>
      </c>
      <c r="M1237" s="14">
        <v>0</v>
      </c>
      <c r="N1237" s="14">
        <v>4700</v>
      </c>
      <c r="T1237" s="10" t="str">
        <f>IF(RepPF!$L$4=Lists!$E$2,Lists!$E$2,IF(RepPF!$L$4&lt;&gt;"",IF($C1237=RepPF!$L$4,RepPF!$L$4,0),Lists!$E$2))</f>
        <v>Все объекты</v>
      </c>
    </row>
    <row r="1238" spans="2:20" x14ac:dyDescent="0.25">
      <c r="B1238" s="7">
        <v>45513</v>
      </c>
      <c r="C1238" s="1" t="s">
        <v>194</v>
      </c>
      <c r="J1238" s="1" t="s">
        <v>110</v>
      </c>
      <c r="K1238" s="1" t="s">
        <v>73</v>
      </c>
      <c r="L1238" s="1">
        <f>IF(OR(B1238=0,B1238=""),0,IF(COUNTIFS(Items!$E:$E,J1238,Items!$F:$F,K1238)+COUNTIFS(Items!$J:$J,J1238,Items!$K:$K,K1238)+COUNTIFS(Items!$O:$O,J1238,Items!$P:$P,K1238)=1,0,1))</f>
        <v>0</v>
      </c>
      <c r="M1238" s="14">
        <v>0</v>
      </c>
      <c r="N1238" s="14">
        <v>29750</v>
      </c>
      <c r="T1238" s="10" t="str">
        <f>IF(RepPF!$L$4=Lists!$E$2,Lists!$E$2,IF(RepPF!$L$4&lt;&gt;"",IF($C1238=RepPF!$L$4,RepPF!$L$4,0),Lists!$E$2))</f>
        <v>Все объекты</v>
      </c>
    </row>
    <row r="1239" spans="2:20" x14ac:dyDescent="0.25">
      <c r="B1239" s="7">
        <v>45532</v>
      </c>
      <c r="C1239" s="1" t="s">
        <v>194</v>
      </c>
      <c r="J1239" s="1" t="s">
        <v>110</v>
      </c>
      <c r="K1239" s="1" t="s">
        <v>73</v>
      </c>
      <c r="L1239" s="1">
        <f>IF(OR(B1239=0,B1239=""),0,IF(COUNTIFS(Items!$E:$E,J1239,Items!$F:$F,K1239)+COUNTIFS(Items!$J:$J,J1239,Items!$K:$K,K1239)+COUNTIFS(Items!$O:$O,J1239,Items!$P:$P,K1239)=1,0,1))</f>
        <v>0</v>
      </c>
      <c r="M1239" s="14">
        <v>0</v>
      </c>
      <c r="N1239" s="14">
        <v>970</v>
      </c>
      <c r="T1239" s="10" t="str">
        <f>IF(RepPF!$L$4=Lists!$E$2,Lists!$E$2,IF(RepPF!$L$4&lt;&gt;"",IF($C1239=RepPF!$L$4,RepPF!$L$4,0),Lists!$E$2))</f>
        <v>Все объекты</v>
      </c>
    </row>
    <row r="1240" spans="2:20" x14ac:dyDescent="0.25">
      <c r="B1240" s="7">
        <v>45537</v>
      </c>
      <c r="C1240" s="1" t="s">
        <v>194</v>
      </c>
      <c r="J1240" s="1" t="s">
        <v>110</v>
      </c>
      <c r="K1240" s="1" t="s">
        <v>73</v>
      </c>
      <c r="L1240" s="1">
        <f>IF(OR(B1240=0,B1240=""),0,IF(COUNTIFS(Items!$E:$E,J1240,Items!$F:$F,K1240)+COUNTIFS(Items!$J:$J,J1240,Items!$K:$K,K1240)+COUNTIFS(Items!$O:$O,J1240,Items!$P:$P,K1240)=1,0,1))</f>
        <v>0</v>
      </c>
      <c r="M1240" s="14">
        <v>0</v>
      </c>
      <c r="N1240" s="14">
        <v>28290</v>
      </c>
      <c r="T1240" s="10" t="str">
        <f>IF(RepPF!$L$4=Lists!$E$2,Lists!$E$2,IF(RepPF!$L$4&lt;&gt;"",IF($C1240=RepPF!$L$4,RepPF!$L$4,0),Lists!$E$2))</f>
        <v>Все объекты</v>
      </c>
    </row>
    <row r="1241" spans="2:20" x14ac:dyDescent="0.25">
      <c r="B1241" s="7">
        <v>45541</v>
      </c>
      <c r="C1241" s="1" t="s">
        <v>194</v>
      </c>
      <c r="J1241" s="1" t="s">
        <v>110</v>
      </c>
      <c r="K1241" s="1" t="s">
        <v>73</v>
      </c>
      <c r="L1241" s="1">
        <f>IF(OR(B1241=0,B1241=""),0,IF(COUNTIFS(Items!$E:$E,J1241,Items!$F:$F,K1241)+COUNTIFS(Items!$J:$J,J1241,Items!$K:$K,K1241)+COUNTIFS(Items!$O:$O,J1241,Items!$P:$P,K1241)=1,0,1))</f>
        <v>0</v>
      </c>
      <c r="M1241" s="14">
        <v>0</v>
      </c>
      <c r="N1241" s="14">
        <v>4230</v>
      </c>
      <c r="T1241" s="10" t="str">
        <f>IF(RepPF!$L$4=Lists!$E$2,Lists!$E$2,IF(RepPF!$L$4&lt;&gt;"",IF($C1241=RepPF!$L$4,RepPF!$L$4,0),Lists!$E$2))</f>
        <v>Все объекты</v>
      </c>
    </row>
    <row r="1242" spans="2:20" x14ac:dyDescent="0.25">
      <c r="B1242" s="7">
        <v>45547</v>
      </c>
      <c r="C1242" s="1" t="s">
        <v>194</v>
      </c>
      <c r="J1242" s="1" t="s">
        <v>110</v>
      </c>
      <c r="K1242" s="1" t="s">
        <v>73</v>
      </c>
      <c r="L1242" s="1">
        <f>IF(OR(B1242=0,B1242=""),0,IF(COUNTIFS(Items!$E:$E,J1242,Items!$F:$F,K1242)+COUNTIFS(Items!$J:$J,J1242,Items!$K:$K,K1242)+COUNTIFS(Items!$O:$O,J1242,Items!$P:$P,K1242)=1,0,1))</f>
        <v>0</v>
      </c>
      <c r="M1242" s="14">
        <v>0</v>
      </c>
      <c r="N1242" s="14">
        <v>3760</v>
      </c>
      <c r="T1242" s="10" t="str">
        <f>IF(RepPF!$L$4=Lists!$E$2,Lists!$E$2,IF(RepPF!$L$4&lt;&gt;"",IF($C1242=RepPF!$L$4,RepPF!$L$4,0),Lists!$E$2))</f>
        <v>Все объекты</v>
      </c>
    </row>
    <row r="1243" spans="2:20" x14ac:dyDescent="0.25">
      <c r="B1243" s="7">
        <v>45559</v>
      </c>
      <c r="C1243" s="1" t="s">
        <v>195</v>
      </c>
      <c r="J1243" s="1" t="s">
        <v>110</v>
      </c>
      <c r="K1243" s="1" t="s">
        <v>73</v>
      </c>
      <c r="L1243" s="1">
        <f>IF(OR(B1243=0,B1243=""),0,IF(COUNTIFS(Items!$E:$E,J1243,Items!$F:$F,K1243)+COUNTIFS(Items!$J:$J,J1243,Items!$K:$K,K1243)+COUNTIFS(Items!$O:$O,J1243,Items!$P:$P,K1243)=1,0,1))</f>
        <v>0</v>
      </c>
      <c r="M1243" s="14">
        <v>0</v>
      </c>
      <c r="N1243" s="14">
        <v>7851.62</v>
      </c>
      <c r="T1243" s="10" t="str">
        <f>IF(RepPF!$L$4=Lists!$E$2,Lists!$E$2,IF(RepPF!$L$4&lt;&gt;"",IF($C1243=RepPF!$L$4,RepPF!$L$4,0),Lists!$E$2))</f>
        <v>Все объекты</v>
      </c>
    </row>
    <row r="1244" spans="2:20" x14ac:dyDescent="0.25">
      <c r="B1244" s="7">
        <v>45559</v>
      </c>
      <c r="C1244" s="1" t="s">
        <v>195</v>
      </c>
      <c r="J1244" s="1" t="s">
        <v>110</v>
      </c>
      <c r="K1244" s="1" t="s">
        <v>73</v>
      </c>
      <c r="L1244" s="1">
        <f>IF(OR(B1244=0,B1244=""),0,IF(COUNTIFS(Items!$E:$E,J1244,Items!$F:$F,K1244)+COUNTIFS(Items!$J:$J,J1244,Items!$K:$K,K1244)+COUNTIFS(Items!$O:$O,J1244,Items!$P:$P,K1244)=1,0,1))</f>
        <v>0</v>
      </c>
      <c r="M1244" s="14">
        <v>0</v>
      </c>
      <c r="N1244" s="14">
        <v>22203.3</v>
      </c>
      <c r="T1244" s="10" t="str">
        <f>IF(RepPF!$L$4=Lists!$E$2,Lists!$E$2,IF(RepPF!$L$4&lt;&gt;"",IF($C1244=RepPF!$L$4,RepPF!$L$4,0),Lists!$E$2))</f>
        <v>Все объекты</v>
      </c>
    </row>
    <row r="1245" spans="2:20" x14ac:dyDescent="0.25">
      <c r="B1245" s="7">
        <v>45565</v>
      </c>
      <c r="C1245" s="1" t="s">
        <v>195</v>
      </c>
      <c r="J1245" s="1" t="s">
        <v>110</v>
      </c>
      <c r="K1245" s="1" t="s">
        <v>73</v>
      </c>
      <c r="L1245" s="1">
        <f>IF(OR(B1245=0,B1245=""),0,IF(COUNTIFS(Items!$E:$E,J1245,Items!$F:$F,K1245)+COUNTIFS(Items!$J:$J,J1245,Items!$K:$K,K1245)+COUNTIFS(Items!$O:$O,J1245,Items!$P:$P,K1245)=1,0,1))</f>
        <v>0</v>
      </c>
      <c r="M1245" s="14">
        <v>0</v>
      </c>
      <c r="N1245" s="14">
        <v>49200</v>
      </c>
      <c r="T1245" s="10" t="str">
        <f>IF(RepPF!$L$4=Lists!$E$2,Lists!$E$2,IF(RepPF!$L$4&lt;&gt;"",IF($C1245=RepPF!$L$4,RepPF!$L$4,0),Lists!$E$2))</f>
        <v>Все объекты</v>
      </c>
    </row>
    <row r="1246" spans="2:20" x14ac:dyDescent="0.25">
      <c r="B1246" s="7">
        <v>45565</v>
      </c>
      <c r="C1246" s="1" t="s">
        <v>195</v>
      </c>
      <c r="J1246" s="1" t="s">
        <v>110</v>
      </c>
      <c r="K1246" s="1" t="s">
        <v>73</v>
      </c>
      <c r="L1246" s="1">
        <f>IF(OR(B1246=0,B1246=""),0,IF(COUNTIFS(Items!$E:$E,J1246,Items!$F:$F,K1246)+COUNTIFS(Items!$J:$J,J1246,Items!$K:$K,K1246)+COUNTIFS(Items!$O:$O,J1246,Items!$P:$P,K1246)=1,0,1))</f>
        <v>0</v>
      </c>
      <c r="M1246" s="14">
        <v>0</v>
      </c>
      <c r="N1246" s="14">
        <v>56400</v>
      </c>
      <c r="T1246" s="10" t="str">
        <f>IF(RepPF!$L$4=Lists!$E$2,Lists!$E$2,IF(RepPF!$L$4&lt;&gt;"",IF($C1246=RepPF!$L$4,RepPF!$L$4,0),Lists!$E$2))</f>
        <v>Все объекты</v>
      </c>
    </row>
    <row r="1247" spans="2:20" x14ac:dyDescent="0.25">
      <c r="B1247" s="7">
        <v>45565</v>
      </c>
      <c r="C1247" s="1" t="s">
        <v>195</v>
      </c>
      <c r="J1247" s="1" t="s">
        <v>110</v>
      </c>
      <c r="K1247" s="1" t="s">
        <v>73</v>
      </c>
      <c r="L1247" s="1">
        <f>IF(OR(B1247=0,B1247=""),0,IF(COUNTIFS(Items!$E:$E,J1247,Items!$F:$F,K1247)+COUNTIFS(Items!$J:$J,J1247,Items!$K:$K,K1247)+COUNTIFS(Items!$O:$O,J1247,Items!$P:$P,K1247)=1,0,1))</f>
        <v>0</v>
      </c>
      <c r="M1247" s="14">
        <v>0</v>
      </c>
      <c r="N1247" s="14">
        <v>8648</v>
      </c>
      <c r="T1247" s="10" t="str">
        <f>IF(RepPF!$L$4=Lists!$E$2,Lists!$E$2,IF(RepPF!$L$4&lt;&gt;"",IF($C1247=RepPF!$L$4,RepPF!$L$4,0),Lists!$E$2))</f>
        <v>Все объекты</v>
      </c>
    </row>
    <row r="1248" spans="2:20" x14ac:dyDescent="0.25">
      <c r="B1248" s="7">
        <v>45574</v>
      </c>
      <c r="C1248" s="1" t="s">
        <v>195</v>
      </c>
      <c r="J1248" s="1" t="s">
        <v>110</v>
      </c>
      <c r="K1248" s="1" t="s">
        <v>73</v>
      </c>
      <c r="L1248" s="1">
        <f>IF(OR(B1248=0,B1248=""),0,IF(COUNTIFS(Items!$E:$E,J1248,Items!$F:$F,K1248)+COUNTIFS(Items!$J:$J,J1248,Items!$K:$K,K1248)+COUNTIFS(Items!$O:$O,J1248,Items!$P:$P,K1248)=1,0,1))</f>
        <v>0</v>
      </c>
      <c r="M1248" s="14">
        <v>0</v>
      </c>
      <c r="N1248" s="14">
        <v>1190</v>
      </c>
      <c r="T1248" s="10" t="str">
        <f>IF(RepPF!$L$4=Lists!$E$2,Lists!$E$2,IF(RepPF!$L$4&lt;&gt;"",IF($C1248=RepPF!$L$4,RepPF!$L$4,0),Lists!$E$2))</f>
        <v>Все объекты</v>
      </c>
    </row>
    <row r="1249" spans="2:20" x14ac:dyDescent="0.25">
      <c r="B1249" s="7">
        <v>45575</v>
      </c>
      <c r="C1249" s="1" t="s">
        <v>195</v>
      </c>
      <c r="J1249" s="1" t="s">
        <v>110</v>
      </c>
      <c r="K1249" s="1" t="s">
        <v>73</v>
      </c>
      <c r="L1249" s="1">
        <f>IF(OR(B1249=0,B1249=""),0,IF(COUNTIFS(Items!$E:$E,J1249,Items!$F:$F,K1249)+COUNTIFS(Items!$J:$J,J1249,Items!$K:$K,K1249)+COUNTIFS(Items!$O:$O,J1249,Items!$P:$P,K1249)=1,0,1))</f>
        <v>0</v>
      </c>
      <c r="M1249" s="14">
        <v>0</v>
      </c>
      <c r="N1249" s="14">
        <v>16490</v>
      </c>
      <c r="T1249" s="10" t="str">
        <f>IF(RepPF!$L$4=Lists!$E$2,Lists!$E$2,IF(RepPF!$L$4&lt;&gt;"",IF($C1249=RepPF!$L$4,RepPF!$L$4,0),Lists!$E$2))</f>
        <v>Все объекты</v>
      </c>
    </row>
    <row r="1250" spans="2:20" x14ac:dyDescent="0.25">
      <c r="B1250" s="7">
        <v>45579</v>
      </c>
      <c r="C1250" s="1" t="s">
        <v>195</v>
      </c>
      <c r="J1250" s="1" t="s">
        <v>110</v>
      </c>
      <c r="K1250" s="1" t="s">
        <v>73</v>
      </c>
      <c r="L1250" s="1">
        <f>IF(OR(B1250=0,B1250=""),0,IF(COUNTIFS(Items!$E:$E,J1250,Items!$F:$F,K1250)+COUNTIFS(Items!$J:$J,J1250,Items!$K:$K,K1250)+COUNTIFS(Items!$O:$O,J1250,Items!$P:$P,K1250)=1,0,1))</f>
        <v>0</v>
      </c>
      <c r="M1250" s="14">
        <v>0</v>
      </c>
      <c r="N1250" s="14">
        <v>6888</v>
      </c>
      <c r="T1250" s="10" t="str">
        <f>IF(RepPF!$L$4=Lists!$E$2,Lists!$E$2,IF(RepPF!$L$4&lt;&gt;"",IF($C1250=RepPF!$L$4,RepPF!$L$4,0),Lists!$E$2))</f>
        <v>Все объекты</v>
      </c>
    </row>
    <row r="1251" spans="2:20" x14ac:dyDescent="0.25">
      <c r="B1251" s="7">
        <v>45579</v>
      </c>
      <c r="C1251" s="1" t="s">
        <v>195</v>
      </c>
      <c r="J1251" s="1" t="s">
        <v>110</v>
      </c>
      <c r="K1251" s="1" t="s">
        <v>73</v>
      </c>
      <c r="L1251" s="1">
        <f>IF(OR(B1251=0,B1251=""),0,IF(COUNTIFS(Items!$E:$E,J1251,Items!$F:$F,K1251)+COUNTIFS(Items!$J:$J,J1251,Items!$K:$K,K1251)+COUNTIFS(Items!$O:$O,J1251,Items!$P:$P,K1251)=1,0,1))</f>
        <v>0</v>
      </c>
      <c r="M1251" s="14">
        <v>0</v>
      </c>
      <c r="N1251" s="14">
        <v>2115</v>
      </c>
      <c r="T1251" s="10" t="str">
        <f>IF(RepPF!$L$4=Lists!$E$2,Lists!$E$2,IF(RepPF!$L$4&lt;&gt;"",IF($C1251=RepPF!$L$4,RepPF!$L$4,0),Lists!$E$2))</f>
        <v>Все объекты</v>
      </c>
    </row>
    <row r="1252" spans="2:20" x14ac:dyDescent="0.25">
      <c r="B1252" s="7">
        <v>45635</v>
      </c>
      <c r="C1252" s="1" t="s">
        <v>195</v>
      </c>
      <c r="J1252" s="1" t="s">
        <v>110</v>
      </c>
      <c r="K1252" s="1" t="s">
        <v>73</v>
      </c>
      <c r="L1252" s="1">
        <f>IF(OR(B1252=0,B1252=""),0,IF(COUNTIFS(Items!$E:$E,J1252,Items!$F:$F,K1252)+COUNTIFS(Items!$J:$J,J1252,Items!$K:$K,K1252)+COUNTIFS(Items!$O:$O,J1252,Items!$P:$P,K1252)=1,0,1))</f>
        <v>0</v>
      </c>
      <c r="M1252" s="14">
        <v>0</v>
      </c>
      <c r="N1252" s="14">
        <v>47000</v>
      </c>
      <c r="T1252" s="10" t="str">
        <f>IF(RepPF!$L$4=Lists!$E$2,Lists!$E$2,IF(RepPF!$L$4&lt;&gt;"",IF($C1252=RepPF!$L$4,RepPF!$L$4,0),Lists!$E$2))</f>
        <v>Все объекты</v>
      </c>
    </row>
    <row r="1253" spans="2:20" x14ac:dyDescent="0.25">
      <c r="B1253" s="7">
        <v>45519</v>
      </c>
      <c r="C1253" s="1" t="s">
        <v>195</v>
      </c>
      <c r="J1253" s="1" t="s">
        <v>110</v>
      </c>
      <c r="K1253" s="1" t="s">
        <v>73</v>
      </c>
      <c r="L1253" s="1">
        <f>IF(OR(B1253=0,B1253=""),0,IF(COUNTIFS(Items!$E:$E,J1253,Items!$F:$F,K1253)+COUNTIFS(Items!$J:$J,J1253,Items!$K:$K,K1253)+COUNTIFS(Items!$O:$O,J1253,Items!$P:$P,K1253)=1,0,1))</f>
        <v>0</v>
      </c>
      <c r="M1253" s="14">
        <v>0</v>
      </c>
      <c r="N1253" s="14">
        <v>60177.11</v>
      </c>
      <c r="T1253" s="10" t="str">
        <f>IF(RepPF!$L$4=Lists!$E$2,Lists!$E$2,IF(RepPF!$L$4&lt;&gt;"",IF($C1253=RepPF!$L$4,RepPF!$L$4,0),Lists!$E$2))</f>
        <v>Все объекты</v>
      </c>
    </row>
    <row r="1254" spans="2:20" x14ac:dyDescent="0.25">
      <c r="B1254" s="7">
        <v>45614</v>
      </c>
      <c r="C1254" s="1" t="s">
        <v>195</v>
      </c>
      <c r="J1254" s="1" t="s">
        <v>110</v>
      </c>
      <c r="K1254" s="1" t="s">
        <v>73</v>
      </c>
      <c r="L1254" s="1">
        <f>IF(OR(B1254=0,B1254=""),0,IF(COUNTIFS(Items!$E:$E,J1254,Items!$F:$F,K1254)+COUNTIFS(Items!$J:$J,J1254,Items!$K:$K,K1254)+COUNTIFS(Items!$O:$O,J1254,Items!$P:$P,K1254)=1,0,1))</f>
        <v>0</v>
      </c>
      <c r="M1254" s="14">
        <v>0</v>
      </c>
      <c r="N1254" s="14">
        <v>4850</v>
      </c>
      <c r="T1254" s="10" t="str">
        <f>IF(RepPF!$L$4=Lists!$E$2,Lists!$E$2,IF(RepPF!$L$4&lt;&gt;"",IF($C1254=RepPF!$L$4,RepPF!$L$4,0),Lists!$E$2))</f>
        <v>Все объекты</v>
      </c>
    </row>
    <row r="1255" spans="2:20" x14ac:dyDescent="0.25">
      <c r="B1255" s="7">
        <v>45706</v>
      </c>
      <c r="C1255" s="1" t="s">
        <v>195</v>
      </c>
      <c r="J1255" s="1" t="s">
        <v>110</v>
      </c>
      <c r="K1255" s="1" t="s">
        <v>73</v>
      </c>
      <c r="L1255" s="1">
        <f>IF(OR(B1255=0,B1255=""),0,IF(COUNTIFS(Items!$E:$E,J1255,Items!$F:$F,K1255)+COUNTIFS(Items!$J:$J,J1255,Items!$K:$K,K1255)+COUNTIFS(Items!$O:$O,J1255,Items!$P:$P,K1255)=1,0,1))</f>
        <v>0</v>
      </c>
      <c r="M1255" s="14">
        <v>0</v>
      </c>
      <c r="N1255" s="14">
        <v>23370</v>
      </c>
      <c r="T1255" s="10" t="str">
        <f>IF(RepPF!$L$4=Lists!$E$2,Lists!$E$2,IF(RepPF!$L$4&lt;&gt;"",IF($C1255=RepPF!$L$4,RepPF!$L$4,0),Lists!$E$2))</f>
        <v>Все объекты</v>
      </c>
    </row>
    <row r="1256" spans="2:20" x14ac:dyDescent="0.25">
      <c r="B1256" s="7">
        <v>45503</v>
      </c>
      <c r="C1256" s="1" t="s">
        <v>195</v>
      </c>
      <c r="J1256" s="1" t="s">
        <v>110</v>
      </c>
      <c r="K1256" s="1" t="s">
        <v>85</v>
      </c>
      <c r="L1256" s="1">
        <f>IF(OR(B1256=0,B1256=""),0,IF(COUNTIFS(Items!$E:$E,J1256,Items!$F:$F,K1256)+COUNTIFS(Items!$J:$J,J1256,Items!$K:$K,K1256)+COUNTIFS(Items!$O:$O,J1256,Items!$P:$P,K1256)=1,0,1))</f>
        <v>0</v>
      </c>
      <c r="M1256" s="14">
        <v>0</v>
      </c>
      <c r="N1256" s="14">
        <v>3102</v>
      </c>
      <c r="T1256" s="10" t="str">
        <f>IF(RepPF!$L$4=Lists!$E$2,Lists!$E$2,IF(RepPF!$L$4&lt;&gt;"",IF($C1256=RepPF!$L$4,RepPF!$L$4,0),Lists!$E$2))</f>
        <v>Все объекты</v>
      </c>
    </row>
    <row r="1257" spans="2:20" x14ac:dyDescent="0.25">
      <c r="B1257" s="7">
        <v>45503</v>
      </c>
      <c r="C1257" s="1" t="s">
        <v>196</v>
      </c>
      <c r="J1257" s="1" t="s">
        <v>110</v>
      </c>
      <c r="K1257" s="1" t="s">
        <v>85</v>
      </c>
      <c r="L1257" s="1">
        <f>IF(OR(B1257=0,B1257=""),0,IF(COUNTIFS(Items!$E:$E,J1257,Items!$F:$F,K1257)+COUNTIFS(Items!$J:$J,J1257,Items!$K:$K,K1257)+COUNTIFS(Items!$O:$O,J1257,Items!$P:$P,K1257)=1,0,1))</f>
        <v>0</v>
      </c>
      <c r="M1257" s="14">
        <v>0</v>
      </c>
      <c r="N1257" s="14">
        <v>239.7</v>
      </c>
      <c r="T1257" s="10" t="str">
        <f>IF(RepPF!$L$4=Lists!$E$2,Lists!$E$2,IF(RepPF!$L$4&lt;&gt;"",IF($C1257=RepPF!$L$4,RepPF!$L$4,0),Lists!$E$2))</f>
        <v>Все объекты</v>
      </c>
    </row>
    <row r="1258" spans="2:20" x14ac:dyDescent="0.25">
      <c r="B1258" s="7">
        <v>45545</v>
      </c>
      <c r="C1258" s="1" t="s">
        <v>196</v>
      </c>
      <c r="J1258" s="1" t="s">
        <v>110</v>
      </c>
      <c r="K1258" s="1" t="s">
        <v>85</v>
      </c>
      <c r="L1258" s="1">
        <f>IF(OR(B1258=0,B1258=""),0,IF(COUNTIFS(Items!$E:$E,J1258,Items!$F:$F,K1258)+COUNTIFS(Items!$J:$J,J1258,Items!$K:$K,K1258)+COUNTIFS(Items!$O:$O,J1258,Items!$P:$P,K1258)=1,0,1))</f>
        <v>0</v>
      </c>
      <c r="M1258" s="14">
        <v>0</v>
      </c>
      <c r="N1258" s="14">
        <v>3177.2999999999997</v>
      </c>
      <c r="T1258" s="10" t="str">
        <f>IF(RepPF!$L$4=Lists!$E$2,Lists!$E$2,IF(RepPF!$L$4&lt;&gt;"",IF($C1258=RepPF!$L$4,RepPF!$L$4,0),Lists!$E$2))</f>
        <v>Все объекты</v>
      </c>
    </row>
    <row r="1259" spans="2:20" x14ac:dyDescent="0.25">
      <c r="B1259" s="7">
        <v>45547</v>
      </c>
      <c r="C1259" s="1" t="s">
        <v>196</v>
      </c>
      <c r="J1259" s="1" t="s">
        <v>110</v>
      </c>
      <c r="K1259" s="1" t="s">
        <v>85</v>
      </c>
      <c r="L1259" s="1">
        <f>IF(OR(B1259=0,B1259=""),0,IF(COUNTIFS(Items!$E:$E,J1259,Items!$F:$F,K1259)+COUNTIFS(Items!$J:$J,J1259,Items!$K:$K,K1259)+COUNTIFS(Items!$O:$O,J1259,Items!$P:$P,K1259)=1,0,1))</f>
        <v>0</v>
      </c>
      <c r="M1259" s="14">
        <v>0</v>
      </c>
      <c r="N1259" s="14">
        <v>4850</v>
      </c>
      <c r="T1259" s="10" t="str">
        <f>IF(RepPF!$L$4=Lists!$E$2,Lists!$E$2,IF(RepPF!$L$4&lt;&gt;"",IF($C1259=RepPF!$L$4,RepPF!$L$4,0),Lists!$E$2))</f>
        <v>Все объекты</v>
      </c>
    </row>
    <row r="1260" spans="2:20" x14ac:dyDescent="0.25">
      <c r="B1260" s="7">
        <v>45569</v>
      </c>
      <c r="C1260" s="1" t="s">
        <v>196</v>
      </c>
      <c r="J1260" s="1" t="s">
        <v>110</v>
      </c>
      <c r="K1260" s="1" t="s">
        <v>85</v>
      </c>
      <c r="L1260" s="1">
        <f>IF(OR(B1260=0,B1260=""),0,IF(COUNTIFS(Items!$E:$E,J1260,Items!$F:$F,K1260)+COUNTIFS(Items!$J:$J,J1260,Items!$K:$K,K1260)+COUNTIFS(Items!$O:$O,J1260,Items!$P:$P,K1260)=1,0,1))</f>
        <v>0</v>
      </c>
      <c r="M1260" s="14">
        <v>0</v>
      </c>
      <c r="N1260" s="14">
        <v>12361.5</v>
      </c>
      <c r="T1260" s="10" t="str">
        <f>IF(RepPF!$L$4=Lists!$E$2,Lists!$E$2,IF(RepPF!$L$4&lt;&gt;"",IF($C1260=RepPF!$L$4,RepPF!$L$4,0),Lists!$E$2))</f>
        <v>Все объекты</v>
      </c>
    </row>
    <row r="1261" spans="2:20" x14ac:dyDescent="0.25">
      <c r="B1261" s="7">
        <v>45578</v>
      </c>
      <c r="C1261" s="1" t="s">
        <v>196</v>
      </c>
      <c r="J1261" s="1" t="s">
        <v>110</v>
      </c>
      <c r="K1261" s="1" t="s">
        <v>85</v>
      </c>
      <c r="L1261" s="1">
        <f>IF(OR(B1261=0,B1261=""),0,IF(COUNTIFS(Items!$E:$E,J1261,Items!$F:$F,K1261)+COUNTIFS(Items!$J:$J,J1261,Items!$K:$K,K1261)+COUNTIFS(Items!$O:$O,J1261,Items!$P:$P,K1261)=1,0,1))</f>
        <v>0</v>
      </c>
      <c r="M1261" s="14">
        <v>0</v>
      </c>
      <c r="N1261" s="14">
        <v>12549</v>
      </c>
      <c r="T1261" s="10" t="str">
        <f>IF(RepPF!$L$4=Lists!$E$2,Lists!$E$2,IF(RepPF!$L$4&lt;&gt;"",IF($C1261=RepPF!$L$4,RepPF!$L$4,0),Lists!$E$2))</f>
        <v>Все объекты</v>
      </c>
    </row>
    <row r="1262" spans="2:20" x14ac:dyDescent="0.25">
      <c r="B1262" s="7">
        <v>45524</v>
      </c>
      <c r="C1262" s="1" t="s">
        <v>196</v>
      </c>
      <c r="J1262" s="1" t="s">
        <v>110</v>
      </c>
      <c r="K1262" s="1" t="s">
        <v>85</v>
      </c>
      <c r="L1262" s="1">
        <f>IF(OR(B1262=0,B1262=""),0,IF(COUNTIFS(Items!$E:$E,J1262,Items!$F:$F,K1262)+COUNTIFS(Items!$J:$J,J1262,Items!$K:$K,K1262)+COUNTIFS(Items!$O:$O,J1262,Items!$P:$P,K1262)=1,0,1))</f>
        <v>0</v>
      </c>
      <c r="M1262" s="14">
        <v>0</v>
      </c>
      <c r="N1262" s="14">
        <v>2820</v>
      </c>
      <c r="T1262" s="10" t="str">
        <f>IF(RepPF!$L$4=Lists!$E$2,Lists!$E$2,IF(RepPF!$L$4&lt;&gt;"",IF($C1262=RepPF!$L$4,RepPF!$L$4,0),Lists!$E$2))</f>
        <v>Все объекты</v>
      </c>
    </row>
    <row r="1263" spans="2:20" x14ac:dyDescent="0.25">
      <c r="B1263" s="7">
        <v>45554</v>
      </c>
      <c r="C1263" s="1" t="s">
        <v>196</v>
      </c>
      <c r="J1263" s="1" t="s">
        <v>110</v>
      </c>
      <c r="K1263" s="1" t="s">
        <v>85</v>
      </c>
      <c r="L1263" s="1">
        <f>IF(OR(B1263=0,B1263=""),0,IF(COUNTIFS(Items!$E:$E,J1263,Items!$F:$F,K1263)+COUNTIFS(Items!$J:$J,J1263,Items!$K:$K,K1263)+COUNTIFS(Items!$O:$O,J1263,Items!$P:$P,K1263)=1,0,1))</f>
        <v>0</v>
      </c>
      <c r="M1263" s="14">
        <v>0</v>
      </c>
      <c r="N1263" s="14">
        <v>15470</v>
      </c>
      <c r="T1263" s="10" t="str">
        <f>IF(RepPF!$L$4=Lists!$E$2,Lists!$E$2,IF(RepPF!$L$4&lt;&gt;"",IF($C1263=RepPF!$L$4,RepPF!$L$4,0),Lists!$E$2))</f>
        <v>Все объекты</v>
      </c>
    </row>
    <row r="1264" spans="2:20" x14ac:dyDescent="0.25">
      <c r="B1264" s="7">
        <v>45566</v>
      </c>
      <c r="C1264" s="1" t="s">
        <v>196</v>
      </c>
      <c r="J1264" s="1" t="s">
        <v>110</v>
      </c>
      <c r="K1264" s="1" t="s">
        <v>85</v>
      </c>
      <c r="L1264" s="1">
        <f>IF(OR(B1264=0,B1264=""),0,IF(COUNTIFS(Items!$E:$E,J1264,Items!$F:$F,K1264)+COUNTIFS(Items!$J:$J,J1264,Items!$K:$K,K1264)+COUNTIFS(Items!$O:$O,J1264,Items!$P:$P,K1264)=1,0,1))</f>
        <v>0</v>
      </c>
      <c r="M1264" s="14">
        <v>0</v>
      </c>
      <c r="N1264" s="14">
        <v>5335</v>
      </c>
      <c r="T1264" s="10" t="str">
        <f>IF(RepPF!$L$4=Lists!$E$2,Lists!$E$2,IF(RepPF!$L$4&lt;&gt;"",IF($C1264=RepPF!$L$4,RepPF!$L$4,0),Lists!$E$2))</f>
        <v>Все объекты</v>
      </c>
    </row>
    <row r="1265" spans="2:20" x14ac:dyDescent="0.25">
      <c r="B1265" s="7">
        <v>45691</v>
      </c>
      <c r="C1265" s="1" t="s">
        <v>196</v>
      </c>
      <c r="J1265" s="1" t="s">
        <v>110</v>
      </c>
      <c r="K1265" s="1" t="s">
        <v>85</v>
      </c>
      <c r="L1265" s="1">
        <f>IF(OR(B1265=0,B1265=""),0,IF(COUNTIFS(Items!$E:$E,J1265,Items!$F:$F,K1265)+COUNTIFS(Items!$J:$J,J1265,Items!$K:$K,K1265)+COUNTIFS(Items!$O:$O,J1265,Items!$P:$P,K1265)=1,0,1))</f>
        <v>0</v>
      </c>
      <c r="M1265" s="14">
        <v>0</v>
      </c>
      <c r="N1265" s="14">
        <v>12300</v>
      </c>
      <c r="T1265" s="10" t="str">
        <f>IF(RepPF!$L$4=Lists!$E$2,Lists!$E$2,IF(RepPF!$L$4&lt;&gt;"",IF($C1265=RepPF!$L$4,RepPF!$L$4,0),Lists!$E$2))</f>
        <v>Все объекты</v>
      </c>
    </row>
    <row r="1266" spans="2:20" x14ac:dyDescent="0.25">
      <c r="B1266" s="7">
        <v>45588</v>
      </c>
      <c r="C1266" s="1" t="s">
        <v>196</v>
      </c>
      <c r="J1266" s="1" t="s">
        <v>125</v>
      </c>
      <c r="K1266" s="1" t="s">
        <v>127</v>
      </c>
      <c r="L1266" s="1">
        <v>0</v>
      </c>
      <c r="M1266" s="14">
        <v>0</v>
      </c>
      <c r="N1266" s="14">
        <v>4230</v>
      </c>
      <c r="T1266" s="10" t="str">
        <f>IF(RepPF!$L$4=Lists!$E$2,Lists!$E$2,IF(RepPF!$L$4&lt;&gt;"",IF($C1266=RepPF!$L$4,RepPF!$L$4,0),Lists!$E$2))</f>
        <v>Все объекты</v>
      </c>
    </row>
    <row r="1267" spans="2:20" x14ac:dyDescent="0.25">
      <c r="B1267" s="7">
        <v>45589</v>
      </c>
      <c r="C1267" s="1" t="s">
        <v>196</v>
      </c>
      <c r="J1267" s="1" t="s">
        <v>125</v>
      </c>
      <c r="K1267" s="1" t="s">
        <v>127</v>
      </c>
      <c r="L1267" s="1">
        <v>0</v>
      </c>
      <c r="M1267" s="14">
        <v>0</v>
      </c>
      <c r="N1267" s="14">
        <v>757.64</v>
      </c>
      <c r="T1267" s="10" t="str">
        <f>IF(RepPF!$L$4=Lists!$E$2,Lists!$E$2,IF(RepPF!$L$4&lt;&gt;"",IF($C1267=RepPF!$L$4,RepPF!$L$4,0),Lists!$E$2))</f>
        <v>Все объекты</v>
      </c>
    </row>
    <row r="1268" spans="2:20" x14ac:dyDescent="0.25">
      <c r="B1268" s="7">
        <v>45594</v>
      </c>
      <c r="C1268" s="1" t="s">
        <v>196</v>
      </c>
      <c r="J1268" s="1" t="s">
        <v>125</v>
      </c>
      <c r="K1268" s="1" t="s">
        <v>127</v>
      </c>
      <c r="L1268" s="1">
        <v>0</v>
      </c>
      <c r="M1268" s="14">
        <v>0</v>
      </c>
      <c r="N1268" s="14">
        <v>51591.259999999995</v>
      </c>
      <c r="T1268" s="10" t="str">
        <f>IF(RepPF!$L$4=Lists!$E$2,Lists!$E$2,IF(RepPF!$L$4&lt;&gt;"",IF($C1268=RepPF!$L$4,RepPF!$L$4,0),Lists!$E$2))</f>
        <v>Все объекты</v>
      </c>
    </row>
    <row r="1269" spans="2:20" x14ac:dyDescent="0.25">
      <c r="B1269" s="7">
        <v>45594</v>
      </c>
      <c r="C1269" s="1" t="s">
        <v>196</v>
      </c>
      <c r="J1269" s="1" t="s">
        <v>125</v>
      </c>
      <c r="K1269" s="1" t="s">
        <v>127</v>
      </c>
      <c r="L1269" s="1">
        <v>0</v>
      </c>
      <c r="M1269" s="14">
        <v>0</v>
      </c>
      <c r="N1269" s="14">
        <v>10912.5</v>
      </c>
      <c r="T1269" s="10" t="str">
        <f>IF(RepPF!$L$4=Lists!$E$2,Lists!$E$2,IF(RepPF!$L$4&lt;&gt;"",IF($C1269=RepPF!$L$4,RepPF!$L$4,0),Lists!$E$2))</f>
        <v>Все объекты</v>
      </c>
    </row>
    <row r="1270" spans="2:20" x14ac:dyDescent="0.25">
      <c r="B1270" s="7">
        <v>45597</v>
      </c>
      <c r="C1270" s="1" t="s">
        <v>196</v>
      </c>
      <c r="J1270" s="1" t="s">
        <v>125</v>
      </c>
      <c r="K1270" s="1" t="s">
        <v>127</v>
      </c>
      <c r="L1270" s="1">
        <v>0</v>
      </c>
      <c r="M1270" s="14">
        <v>0</v>
      </c>
      <c r="N1270" s="14">
        <v>10453.77</v>
      </c>
      <c r="T1270" s="10" t="str">
        <f>IF(RepPF!$L$4=Lists!$E$2,Lists!$E$2,IF(RepPF!$L$4&lt;&gt;"",IF($C1270=RepPF!$L$4,RepPF!$L$4,0),Lists!$E$2))</f>
        <v>Все объекты</v>
      </c>
    </row>
    <row r="1271" spans="2:20" x14ac:dyDescent="0.25">
      <c r="B1271" s="7">
        <v>45598</v>
      </c>
      <c r="C1271" s="1" t="s">
        <v>197</v>
      </c>
      <c r="J1271" s="1" t="s">
        <v>125</v>
      </c>
      <c r="K1271" s="1" t="s">
        <v>127</v>
      </c>
      <c r="L1271" s="1">
        <v>0</v>
      </c>
      <c r="M1271" s="14">
        <v>0</v>
      </c>
      <c r="N1271" s="14">
        <v>1410</v>
      </c>
      <c r="T1271" s="10" t="str">
        <f>IF(RepPF!$L$4=Lists!$E$2,Lists!$E$2,IF(RepPF!$L$4&lt;&gt;"",IF($C1271=RepPF!$L$4,RepPF!$L$4,0),Lists!$E$2))</f>
        <v>Все объекты</v>
      </c>
    </row>
    <row r="1272" spans="2:20" x14ac:dyDescent="0.25">
      <c r="B1272" s="7">
        <v>45600</v>
      </c>
      <c r="C1272" s="1" t="s">
        <v>197</v>
      </c>
      <c r="J1272" s="1" t="s">
        <v>126</v>
      </c>
      <c r="K1272" s="1" t="s">
        <v>112</v>
      </c>
      <c r="L1272" s="1">
        <v>0</v>
      </c>
      <c r="M1272" s="14">
        <v>0</v>
      </c>
      <c r="N1272" s="14">
        <v>893</v>
      </c>
      <c r="T1272" s="10" t="str">
        <f>IF(RepPF!$L$4=Lists!$E$2,Lists!$E$2,IF(RepPF!$L$4&lt;&gt;"",IF($C1272=RepPF!$L$4,RepPF!$L$4,0),Lists!$E$2))</f>
        <v>Все объекты</v>
      </c>
    </row>
    <row r="1273" spans="2:20" x14ac:dyDescent="0.25">
      <c r="B1273" s="7">
        <v>45605</v>
      </c>
      <c r="C1273" s="1" t="s">
        <v>197</v>
      </c>
      <c r="J1273" s="1" t="s">
        <v>126</v>
      </c>
      <c r="K1273" s="1" t="s">
        <v>112</v>
      </c>
      <c r="L1273" s="1">
        <v>0</v>
      </c>
      <c r="M1273" s="14">
        <v>0</v>
      </c>
      <c r="N1273" s="14">
        <v>595</v>
      </c>
      <c r="T1273" s="10" t="str">
        <f>IF(RepPF!$L$4=Lists!$E$2,Lists!$E$2,IF(RepPF!$L$4&lt;&gt;"",IF($C1273=RepPF!$L$4,RepPF!$L$4,0),Lists!$E$2))</f>
        <v>Все объекты</v>
      </c>
    </row>
    <row r="1274" spans="2:20" x14ac:dyDescent="0.25">
      <c r="B1274" s="7">
        <v>45612</v>
      </c>
      <c r="C1274" s="1" t="s">
        <v>197</v>
      </c>
      <c r="J1274" s="1" t="s">
        <v>126</v>
      </c>
      <c r="K1274" s="1" t="s">
        <v>112</v>
      </c>
      <c r="L1274" s="1">
        <v>0</v>
      </c>
      <c r="M1274" s="14">
        <v>0</v>
      </c>
      <c r="N1274" s="14">
        <v>485</v>
      </c>
      <c r="T1274" s="10" t="str">
        <f>IF(RepPF!$L$4=Lists!$E$2,Lists!$E$2,IF(RepPF!$L$4&lt;&gt;"",IF($C1274=RepPF!$L$4,RepPF!$L$4,0),Lists!$E$2))</f>
        <v>Все объекты</v>
      </c>
    </row>
    <row r="1275" spans="2:20" x14ac:dyDescent="0.25">
      <c r="B1275" s="7">
        <v>45679</v>
      </c>
      <c r="C1275" s="1" t="s">
        <v>197</v>
      </c>
      <c r="J1275" s="1" t="s">
        <v>126</v>
      </c>
      <c r="K1275" s="1" t="s">
        <v>112</v>
      </c>
      <c r="L1275" s="1">
        <v>0</v>
      </c>
      <c r="M1275" s="14">
        <v>0</v>
      </c>
      <c r="N1275" s="14">
        <v>1599</v>
      </c>
      <c r="T1275" s="10" t="str">
        <f>IF(RepPF!$L$4=Lists!$E$2,Lists!$E$2,IF(RepPF!$L$4&lt;&gt;"",IF($C1275=RepPF!$L$4,RepPF!$L$4,0),Lists!$E$2))</f>
        <v>Все объекты</v>
      </c>
    </row>
    <row r="1276" spans="2:20" x14ac:dyDescent="0.25">
      <c r="B1276" s="7">
        <v>45679</v>
      </c>
      <c r="C1276" s="1" t="s">
        <v>197</v>
      </c>
      <c r="J1276" s="1" t="s">
        <v>125</v>
      </c>
      <c r="K1276" s="1" t="s">
        <v>127</v>
      </c>
      <c r="L1276" s="1">
        <v>0</v>
      </c>
      <c r="M1276" s="14">
        <v>0</v>
      </c>
      <c r="N1276" s="14">
        <v>253800</v>
      </c>
      <c r="T1276" s="10" t="str">
        <f>IF(RepPF!$L$4=Lists!$E$2,Lists!$E$2,IF(RepPF!$L$4&lt;&gt;"",IF($C1276=RepPF!$L$4,RepPF!$L$4,0),Lists!$E$2))</f>
        <v>Все объекты</v>
      </c>
    </row>
    <row r="1277" spans="2:20" x14ac:dyDescent="0.25">
      <c r="B1277" s="7">
        <v>45680</v>
      </c>
      <c r="C1277" s="1" t="s">
        <v>197</v>
      </c>
      <c r="J1277" s="1" t="s">
        <v>125</v>
      </c>
      <c r="K1277" s="1" t="s">
        <v>127</v>
      </c>
      <c r="L1277" s="1">
        <v>0</v>
      </c>
      <c r="M1277" s="14">
        <v>0</v>
      </c>
      <c r="N1277" s="14">
        <v>376</v>
      </c>
      <c r="T1277" s="10" t="str">
        <f>IF(RepPF!$L$4=Lists!$E$2,Lists!$E$2,IF(RepPF!$L$4&lt;&gt;"",IF($C1277=RepPF!$L$4,RepPF!$L$4,0),Lists!$E$2))</f>
        <v>Все объекты</v>
      </c>
    </row>
    <row r="1278" spans="2:20" x14ac:dyDescent="0.25">
      <c r="B1278" s="7">
        <v>45416</v>
      </c>
      <c r="C1278" s="1" t="s">
        <v>197</v>
      </c>
      <c r="J1278" s="1" t="s">
        <v>125</v>
      </c>
      <c r="K1278" s="1" t="s">
        <v>127</v>
      </c>
      <c r="L1278" s="1">
        <v>0</v>
      </c>
      <c r="M1278" s="14">
        <v>0</v>
      </c>
      <c r="N1278" s="14">
        <v>892.5</v>
      </c>
      <c r="T1278" s="10" t="str">
        <f>IF(RepPF!$L$4=Lists!$E$2,Lists!$E$2,IF(RepPF!$L$4&lt;&gt;"",IF($C1278=RepPF!$L$4,RepPF!$L$4,0),Lists!$E$2))</f>
        <v>Все объекты</v>
      </c>
    </row>
    <row r="1279" spans="2:20" x14ac:dyDescent="0.25">
      <c r="B1279" s="7">
        <v>45420</v>
      </c>
      <c r="C1279" s="1" t="s">
        <v>197</v>
      </c>
      <c r="J1279" s="1" t="s">
        <v>125</v>
      </c>
      <c r="K1279" s="1" t="s">
        <v>127</v>
      </c>
      <c r="L1279" s="1">
        <v>0</v>
      </c>
      <c r="M1279" s="14">
        <v>0</v>
      </c>
      <c r="N1279" s="14">
        <v>9700</v>
      </c>
      <c r="T1279" s="10" t="str">
        <f>IF(RepPF!$L$4=Lists!$E$2,Lists!$E$2,IF(RepPF!$L$4&lt;&gt;"",IF($C1279=RepPF!$L$4,RepPF!$L$4,0),Lists!$E$2))</f>
        <v>Все объекты</v>
      </c>
    </row>
    <row r="1280" spans="2:20" x14ac:dyDescent="0.25">
      <c r="B1280" s="7">
        <v>45424</v>
      </c>
      <c r="C1280" s="1" t="s">
        <v>197</v>
      </c>
      <c r="J1280" s="1" t="s">
        <v>125</v>
      </c>
      <c r="K1280" s="1" t="s">
        <v>127</v>
      </c>
      <c r="L1280" s="1">
        <v>0</v>
      </c>
      <c r="M1280" s="14">
        <v>0</v>
      </c>
      <c r="N1280" s="14">
        <v>1845</v>
      </c>
      <c r="T1280" s="10" t="str">
        <f>IF(RepPF!$L$4=Lists!$E$2,Lists!$E$2,IF(RepPF!$L$4&lt;&gt;"",IF($C1280=RepPF!$L$4,RepPF!$L$4,0),Lists!$E$2))</f>
        <v>Все объекты</v>
      </c>
    </row>
    <row r="1281" spans="2:20" x14ac:dyDescent="0.25">
      <c r="B1281" s="7">
        <v>45427</v>
      </c>
      <c r="C1281" s="1" t="s">
        <v>197</v>
      </c>
      <c r="J1281" s="1" t="s">
        <v>125</v>
      </c>
      <c r="K1281" s="1" t="s">
        <v>127</v>
      </c>
      <c r="L1281" s="1">
        <v>0</v>
      </c>
      <c r="M1281" s="14">
        <v>0</v>
      </c>
      <c r="N1281" s="14">
        <v>9870</v>
      </c>
      <c r="T1281" s="10" t="str">
        <f>IF(RepPF!$L$4=Lists!$E$2,Lists!$E$2,IF(RepPF!$L$4&lt;&gt;"",IF($C1281=RepPF!$L$4,RepPF!$L$4,0),Lists!$E$2))</f>
        <v>Все объекты</v>
      </c>
    </row>
    <row r="1282" spans="2:20" x14ac:dyDescent="0.25">
      <c r="B1282" s="7">
        <v>45430</v>
      </c>
      <c r="C1282" s="1" t="s">
        <v>197</v>
      </c>
      <c r="J1282" s="1" t="s">
        <v>125</v>
      </c>
      <c r="K1282" s="1" t="s">
        <v>127</v>
      </c>
      <c r="L1282" s="1">
        <v>0</v>
      </c>
      <c r="M1282" s="14">
        <v>0</v>
      </c>
      <c r="N1282" s="14">
        <v>5640</v>
      </c>
      <c r="T1282" s="10" t="str">
        <f>IF(RepPF!$L$4=Lists!$E$2,Lists!$E$2,IF(RepPF!$L$4&lt;&gt;"",IF($C1282=RepPF!$L$4,RepPF!$L$4,0),Lists!$E$2))</f>
        <v>Все объекты</v>
      </c>
    </row>
    <row r="1283" spans="2:20" x14ac:dyDescent="0.25">
      <c r="B1283" s="7">
        <v>45439</v>
      </c>
      <c r="C1283" s="1" t="s">
        <v>197</v>
      </c>
      <c r="J1283" s="1" t="s">
        <v>125</v>
      </c>
      <c r="K1283" s="1" t="s">
        <v>127</v>
      </c>
      <c r="L1283" s="1">
        <v>0</v>
      </c>
      <c r="M1283" s="14">
        <v>0</v>
      </c>
      <c r="N1283" s="14">
        <v>595</v>
      </c>
      <c r="T1283" s="10" t="str">
        <f>IF(RepPF!$L$4=Lists!$E$2,Lists!$E$2,IF(RepPF!$L$4&lt;&gt;"",IF($C1283=RepPF!$L$4,RepPF!$L$4,0),Lists!$E$2))</f>
        <v>Все объекты</v>
      </c>
    </row>
    <row r="1284" spans="2:20" x14ac:dyDescent="0.25">
      <c r="B1284" s="7">
        <v>45442</v>
      </c>
      <c r="C1284" s="1" t="s">
        <v>197</v>
      </c>
      <c r="J1284" s="1" t="s">
        <v>125</v>
      </c>
      <c r="K1284" s="1" t="s">
        <v>127</v>
      </c>
      <c r="L1284" s="1">
        <v>0</v>
      </c>
      <c r="M1284" s="14">
        <v>0</v>
      </c>
      <c r="N1284" s="14">
        <v>2425</v>
      </c>
      <c r="T1284" s="10" t="str">
        <f>IF(RepPF!$L$4=Lists!$E$2,Lists!$E$2,IF(RepPF!$L$4&lt;&gt;"",IF($C1284=RepPF!$L$4,RepPF!$L$4,0),Lists!$E$2))</f>
        <v>Все объекты</v>
      </c>
    </row>
    <row r="1285" spans="2:20" x14ac:dyDescent="0.25">
      <c r="B1285" s="7">
        <v>45459</v>
      </c>
      <c r="C1285" s="1" t="s">
        <v>198</v>
      </c>
      <c r="J1285" s="1" t="s">
        <v>125</v>
      </c>
      <c r="K1285" s="1" t="s">
        <v>127</v>
      </c>
      <c r="L1285" s="1">
        <v>0</v>
      </c>
      <c r="M1285" s="14">
        <v>0</v>
      </c>
      <c r="N1285" s="14">
        <v>492</v>
      </c>
      <c r="T1285" s="10" t="str">
        <f>IF(RepPF!$L$4=Lists!$E$2,Lists!$E$2,IF(RepPF!$L$4&lt;&gt;"",IF($C1285=RepPF!$L$4,RepPF!$L$4,0),Lists!$E$2))</f>
        <v>Все объекты</v>
      </c>
    </row>
    <row r="1286" spans="2:20" x14ac:dyDescent="0.25">
      <c r="B1286" s="7">
        <v>45494</v>
      </c>
      <c r="C1286" s="1" t="s">
        <v>198</v>
      </c>
      <c r="J1286" s="1" t="s">
        <v>125</v>
      </c>
      <c r="K1286" s="1" t="s">
        <v>127</v>
      </c>
      <c r="L1286" s="1">
        <v>0</v>
      </c>
      <c r="M1286" s="14">
        <v>0</v>
      </c>
      <c r="N1286" s="14">
        <v>705</v>
      </c>
      <c r="T1286" s="10" t="str">
        <f>IF(RepPF!$L$4=Lists!$E$2,Lists!$E$2,IF(RepPF!$L$4&lt;&gt;"",IF($C1286=RepPF!$L$4,RepPF!$L$4,0),Lists!$E$2))</f>
        <v>Все объекты</v>
      </c>
    </row>
    <row r="1287" spans="2:20" x14ac:dyDescent="0.25">
      <c r="B1287" s="7">
        <v>45551</v>
      </c>
      <c r="C1287" s="1" t="s">
        <v>198</v>
      </c>
      <c r="J1287" s="1" t="s">
        <v>125</v>
      </c>
      <c r="K1287" s="1" t="s">
        <v>127</v>
      </c>
      <c r="L1287" s="1">
        <v>0</v>
      </c>
      <c r="M1287" s="14">
        <v>0</v>
      </c>
      <c r="N1287" s="14">
        <v>282</v>
      </c>
      <c r="T1287" s="10" t="str">
        <f>IF(RepPF!$L$4=Lists!$E$2,Lists!$E$2,IF(RepPF!$L$4&lt;&gt;"",IF($C1287=RepPF!$L$4,RepPF!$L$4,0),Lists!$E$2))</f>
        <v>Все объекты</v>
      </c>
    </row>
    <row r="1288" spans="2:20" x14ac:dyDescent="0.25">
      <c r="B1288" s="7">
        <v>45642</v>
      </c>
      <c r="C1288" s="1" t="s">
        <v>198</v>
      </c>
      <c r="J1288" s="1" t="s">
        <v>125</v>
      </c>
      <c r="K1288" s="1" t="s">
        <v>127</v>
      </c>
      <c r="L1288" s="1">
        <v>0</v>
      </c>
      <c r="M1288" s="14">
        <v>0</v>
      </c>
      <c r="N1288" s="14">
        <v>595</v>
      </c>
      <c r="T1288" s="10" t="str">
        <f>IF(RepPF!$L$4=Lists!$E$2,Lists!$E$2,IF(RepPF!$L$4&lt;&gt;"",IF($C1288=RepPF!$L$4,RepPF!$L$4,0),Lists!$E$2))</f>
        <v>Все объекты</v>
      </c>
    </row>
    <row r="1289" spans="2:20" x14ac:dyDescent="0.25">
      <c r="B1289" s="7">
        <v>45648</v>
      </c>
      <c r="C1289" s="1" t="s">
        <v>198</v>
      </c>
      <c r="J1289" s="1" t="s">
        <v>125</v>
      </c>
      <c r="K1289" s="1" t="s">
        <v>127</v>
      </c>
      <c r="L1289" s="1">
        <v>0</v>
      </c>
      <c r="M1289" s="14">
        <v>0</v>
      </c>
      <c r="N1289" s="14">
        <v>485</v>
      </c>
      <c r="T1289" s="10" t="str">
        <f>IF(RepPF!$L$4=Lists!$E$2,Lists!$E$2,IF(RepPF!$L$4&lt;&gt;"",IF($C1289=RepPF!$L$4,RepPF!$L$4,0),Lists!$E$2))</f>
        <v>Все объекты</v>
      </c>
    </row>
    <row r="1290" spans="2:20" x14ac:dyDescent="0.25">
      <c r="B1290" s="7">
        <v>45708</v>
      </c>
      <c r="C1290" s="1" t="s">
        <v>198</v>
      </c>
      <c r="J1290" s="1" t="s">
        <v>125</v>
      </c>
      <c r="K1290" s="1" t="s">
        <v>112</v>
      </c>
      <c r="L1290" s="1">
        <v>0</v>
      </c>
      <c r="M1290" s="14">
        <v>0</v>
      </c>
      <c r="N1290" s="14">
        <v>1599</v>
      </c>
      <c r="T1290" s="10" t="str">
        <f>IF(RepPF!$L$4=Lists!$E$2,Lists!$E$2,IF(RepPF!$L$4&lt;&gt;"",IF($C1290=RepPF!$L$4,RepPF!$L$4,0),Lists!$E$2))</f>
        <v>Все объекты</v>
      </c>
    </row>
    <row r="1291" spans="2:20" x14ac:dyDescent="0.25">
      <c r="B1291" s="7">
        <v>45708</v>
      </c>
      <c r="C1291" s="1" t="s">
        <v>198</v>
      </c>
      <c r="J1291" s="1" t="s">
        <v>125</v>
      </c>
      <c r="K1291" s="1" t="s">
        <v>127</v>
      </c>
      <c r="L1291" s="1">
        <v>0</v>
      </c>
      <c r="M1291" s="14">
        <v>0</v>
      </c>
      <c r="N1291" s="14">
        <v>70500</v>
      </c>
      <c r="T1291" s="10" t="str">
        <f>IF(RepPF!$L$4=Lists!$E$2,Lists!$E$2,IF(RepPF!$L$4&lt;&gt;"",IF($C1291=RepPF!$L$4,RepPF!$L$4,0),Lists!$E$2))</f>
        <v>Все объекты</v>
      </c>
    </row>
    <row r="1292" spans="2:20" x14ac:dyDescent="0.25">
      <c r="B1292" s="7">
        <v>45709</v>
      </c>
      <c r="C1292" s="1" t="s">
        <v>198</v>
      </c>
      <c r="J1292" s="1" t="s">
        <v>125</v>
      </c>
      <c r="K1292" s="1" t="s">
        <v>127</v>
      </c>
      <c r="L1292" s="1">
        <v>0</v>
      </c>
      <c r="M1292" s="14">
        <v>0</v>
      </c>
      <c r="N1292" s="14">
        <v>4606</v>
      </c>
      <c r="T1292" s="10" t="str">
        <f>IF(RepPF!$L$4=Lists!$E$2,Lists!$E$2,IF(RepPF!$L$4&lt;&gt;"",IF($C1292=RepPF!$L$4,RepPF!$L$4,0),Lists!$E$2))</f>
        <v>Все объекты</v>
      </c>
    </row>
    <row r="1293" spans="2:20" x14ac:dyDescent="0.25">
      <c r="B1293" s="7">
        <v>45581</v>
      </c>
      <c r="C1293" s="1" t="s">
        <v>198</v>
      </c>
      <c r="J1293" s="1" t="s">
        <v>125</v>
      </c>
      <c r="K1293" s="1" t="s">
        <v>127</v>
      </c>
      <c r="L1293" s="1">
        <v>0</v>
      </c>
      <c r="M1293" s="14">
        <v>0</v>
      </c>
      <c r="N1293" s="14">
        <v>595</v>
      </c>
      <c r="T1293" s="10" t="str">
        <f>IF(RepPF!$L$4=Lists!$E$2,Lists!$E$2,IF(RepPF!$L$4&lt;&gt;"",IF($C1293=RepPF!$L$4,RepPF!$L$4,0),Lists!$E$2))</f>
        <v>Все объекты</v>
      </c>
    </row>
    <row r="1294" spans="2:20" x14ac:dyDescent="0.25">
      <c r="B1294" s="7">
        <v>45582</v>
      </c>
      <c r="C1294" s="1" t="s">
        <v>198</v>
      </c>
      <c r="J1294" s="1" t="s">
        <v>125</v>
      </c>
      <c r="K1294" s="1" t="s">
        <v>127</v>
      </c>
      <c r="L1294" s="1">
        <v>0</v>
      </c>
      <c r="M1294" s="14">
        <v>0</v>
      </c>
      <c r="N1294" s="14">
        <v>344.34999999999997</v>
      </c>
      <c r="T1294" s="10" t="str">
        <f>IF(RepPF!$L$4=Lists!$E$2,Lists!$E$2,IF(RepPF!$L$4&lt;&gt;"",IF($C1294=RepPF!$L$4,RepPF!$L$4,0),Lists!$E$2))</f>
        <v>Все объекты</v>
      </c>
    </row>
    <row r="1295" spans="2:20" x14ac:dyDescent="0.25">
      <c r="B1295" s="7">
        <v>45629</v>
      </c>
      <c r="C1295" s="1" t="s">
        <v>198</v>
      </c>
      <c r="J1295" s="1" t="s">
        <v>125</v>
      </c>
      <c r="K1295" s="1" t="s">
        <v>127</v>
      </c>
      <c r="L1295" s="1">
        <v>0</v>
      </c>
      <c r="M1295" s="14">
        <v>0</v>
      </c>
      <c r="N1295" s="14">
        <v>1230</v>
      </c>
      <c r="T1295" s="10" t="str">
        <f>IF(RepPF!$L$4=Lists!$E$2,Lists!$E$2,IF(RepPF!$L$4&lt;&gt;"",IF($C1295=RepPF!$L$4,RepPF!$L$4,0),Lists!$E$2))</f>
        <v>Все объекты</v>
      </c>
    </row>
    <row r="1296" spans="2:20" x14ac:dyDescent="0.25">
      <c r="B1296" s="7">
        <v>45310</v>
      </c>
      <c r="C1296" s="1" t="s">
        <v>198</v>
      </c>
      <c r="J1296" s="1" t="s">
        <v>126</v>
      </c>
      <c r="K1296" s="1" t="s">
        <v>129</v>
      </c>
      <c r="L1296" s="1">
        <v>0</v>
      </c>
      <c r="M1296" s="14">
        <v>0</v>
      </c>
      <c r="N1296" s="14">
        <v>26691.3</v>
      </c>
      <c r="T1296" s="10" t="str">
        <f>IF(RepPF!$L$4=Lists!$E$2,Lists!$E$2,IF(RepPF!$L$4&lt;&gt;"",IF($C1296=RepPF!$L$4,RepPF!$L$4,0),Lists!$E$2))</f>
        <v>Все объекты</v>
      </c>
    </row>
    <row r="1297" spans="2:20" x14ac:dyDescent="0.25">
      <c r="B1297" s="7">
        <v>45340</v>
      </c>
      <c r="C1297" s="1" t="s">
        <v>198</v>
      </c>
      <c r="J1297" s="1" t="s">
        <v>126</v>
      </c>
      <c r="K1297" s="1" t="s">
        <v>129</v>
      </c>
      <c r="L1297" s="1">
        <v>0</v>
      </c>
      <c r="M1297" s="14">
        <v>0</v>
      </c>
      <c r="N1297" s="14">
        <v>17794.2</v>
      </c>
      <c r="T1297" s="10" t="str">
        <f>IF(RepPF!$L$4=Lists!$E$2,Lists!$E$2,IF(RepPF!$L$4&lt;&gt;"",IF($C1297=RepPF!$L$4,RepPF!$L$4,0),Lists!$E$2))</f>
        <v>Все объекты</v>
      </c>
    </row>
    <row r="1298" spans="2:20" x14ac:dyDescent="0.25">
      <c r="B1298" s="7">
        <v>45371</v>
      </c>
      <c r="C1298" s="1" t="s">
        <v>198</v>
      </c>
      <c r="J1298" s="1" t="s">
        <v>126</v>
      </c>
      <c r="K1298" s="1" t="s">
        <v>129</v>
      </c>
      <c r="L1298" s="1">
        <v>0</v>
      </c>
      <c r="M1298" s="14">
        <v>0</v>
      </c>
      <c r="N1298" s="14">
        <v>22526.7</v>
      </c>
      <c r="T1298" s="10" t="str">
        <f>IF(RepPF!$L$4=Lists!$E$2,Lists!$E$2,IF(RepPF!$L$4&lt;&gt;"",IF($C1298=RepPF!$L$4,RepPF!$L$4,0),Lists!$E$2))</f>
        <v>Все объекты</v>
      </c>
    </row>
    <row r="1299" spans="2:20" x14ac:dyDescent="0.25">
      <c r="B1299" s="7">
        <v>45401</v>
      </c>
      <c r="C1299" s="1" t="s">
        <v>198</v>
      </c>
      <c r="J1299" s="1" t="s">
        <v>126</v>
      </c>
      <c r="K1299" s="1" t="s">
        <v>129</v>
      </c>
      <c r="L1299" s="1">
        <v>0</v>
      </c>
      <c r="M1299" s="14">
        <v>0</v>
      </c>
      <c r="N1299" s="14">
        <v>18362.099999999999</v>
      </c>
      <c r="T1299" s="10" t="str">
        <f>IF(RepPF!$L$4=Lists!$E$2,Lists!$E$2,IF(RepPF!$L$4&lt;&gt;"",IF($C1299=RepPF!$L$4,RepPF!$L$4,0),Lists!$E$2))</f>
        <v>Все объекты</v>
      </c>
    </row>
    <row r="1300" spans="2:20" x14ac:dyDescent="0.25">
      <c r="B1300" s="7">
        <v>45432</v>
      </c>
      <c r="C1300" s="1" t="s">
        <v>198</v>
      </c>
      <c r="J1300" s="1" t="s">
        <v>126</v>
      </c>
      <c r="K1300" s="1" t="s">
        <v>129</v>
      </c>
      <c r="L1300" s="1">
        <v>0</v>
      </c>
      <c r="M1300" s="14">
        <v>0</v>
      </c>
      <c r="N1300" s="14">
        <v>23283.9</v>
      </c>
      <c r="T1300" s="10" t="str">
        <f>IF(RepPF!$L$4=Lists!$E$2,Lists!$E$2,IF(RepPF!$L$4&lt;&gt;"",IF($C1300=RepPF!$L$4,RepPF!$L$4,0),Lists!$E$2))</f>
        <v>Все объекты</v>
      </c>
    </row>
    <row r="1301" spans="2:20" x14ac:dyDescent="0.25">
      <c r="B1301" s="7">
        <v>45463</v>
      </c>
      <c r="C1301" s="1" t="s">
        <v>199</v>
      </c>
      <c r="J1301" s="1" t="s">
        <v>126</v>
      </c>
      <c r="K1301" s="1" t="s">
        <v>129</v>
      </c>
      <c r="L1301" s="1">
        <v>0</v>
      </c>
      <c r="M1301" s="14">
        <v>0</v>
      </c>
      <c r="N1301" s="14">
        <v>26691.3</v>
      </c>
      <c r="T1301" s="10" t="str">
        <f>IF(RepPF!$L$4=Lists!$E$2,Lists!$E$2,IF(RepPF!$L$4&lt;&gt;"",IF($C1301=RepPF!$L$4,RepPF!$L$4,0),Lists!$E$2))</f>
        <v>Все объекты</v>
      </c>
    </row>
    <row r="1302" spans="2:20" x14ac:dyDescent="0.25">
      <c r="B1302" s="7">
        <v>45492</v>
      </c>
      <c r="C1302" s="1" t="s">
        <v>199</v>
      </c>
      <c r="J1302" s="1" t="s">
        <v>126</v>
      </c>
      <c r="K1302" s="1" t="s">
        <v>129</v>
      </c>
      <c r="L1302" s="1">
        <v>0</v>
      </c>
      <c r="M1302" s="14">
        <v>0</v>
      </c>
      <c r="N1302" s="14">
        <v>17794.2</v>
      </c>
      <c r="T1302" s="10" t="str">
        <f>IF(RepPF!$L$4=Lists!$E$2,Lists!$E$2,IF(RepPF!$L$4&lt;&gt;"",IF($C1302=RepPF!$L$4,RepPF!$L$4,0),Lists!$E$2))</f>
        <v>Все объекты</v>
      </c>
    </row>
    <row r="1303" spans="2:20" x14ac:dyDescent="0.25">
      <c r="B1303" s="7">
        <v>45523</v>
      </c>
      <c r="C1303" s="1" t="s">
        <v>199</v>
      </c>
      <c r="J1303" s="1" t="s">
        <v>126</v>
      </c>
      <c r="K1303" s="1" t="s">
        <v>129</v>
      </c>
      <c r="L1303" s="1">
        <v>0</v>
      </c>
      <c r="M1303" s="14">
        <v>0</v>
      </c>
      <c r="N1303" s="14">
        <v>22526.7</v>
      </c>
      <c r="T1303" s="10" t="str">
        <f>IF(RepPF!$L$4=Lists!$E$2,Lists!$E$2,IF(RepPF!$L$4&lt;&gt;"",IF($C1303=RepPF!$L$4,RepPF!$L$4,0),Lists!$E$2))</f>
        <v>Все объекты</v>
      </c>
    </row>
    <row r="1304" spans="2:20" x14ac:dyDescent="0.25">
      <c r="B1304" s="7">
        <v>45553</v>
      </c>
      <c r="C1304" s="1" t="s">
        <v>199</v>
      </c>
      <c r="J1304" s="1" t="s">
        <v>126</v>
      </c>
      <c r="K1304" s="1" t="s">
        <v>129</v>
      </c>
      <c r="L1304" s="1">
        <v>0</v>
      </c>
      <c r="M1304" s="14">
        <v>0</v>
      </c>
      <c r="N1304" s="14">
        <v>18362.099999999999</v>
      </c>
      <c r="T1304" s="10" t="str">
        <f>IF(RepPF!$L$4=Lists!$E$2,Lists!$E$2,IF(RepPF!$L$4&lt;&gt;"",IF($C1304=RepPF!$L$4,RepPF!$L$4,0),Lists!$E$2))</f>
        <v>Все объекты</v>
      </c>
    </row>
    <row r="1305" spans="2:20" x14ac:dyDescent="0.25">
      <c r="B1305" s="7">
        <v>45584</v>
      </c>
      <c r="C1305" s="1" t="s">
        <v>199</v>
      </c>
      <c r="J1305" s="1" t="s">
        <v>126</v>
      </c>
      <c r="K1305" s="1" t="s">
        <v>129</v>
      </c>
      <c r="L1305" s="1">
        <v>0</v>
      </c>
      <c r="M1305" s="14">
        <v>0</v>
      </c>
      <c r="N1305" s="14">
        <v>23283.9</v>
      </c>
      <c r="T1305" s="10" t="str">
        <f>IF(RepPF!$L$4=Lists!$E$2,Lists!$E$2,IF(RepPF!$L$4&lt;&gt;"",IF($C1305=RepPF!$L$4,RepPF!$L$4,0),Lists!$E$2))</f>
        <v>Все объекты</v>
      </c>
    </row>
    <row r="1306" spans="2:20" x14ac:dyDescent="0.25">
      <c r="B1306" s="7">
        <v>45614</v>
      </c>
      <c r="C1306" s="1" t="s">
        <v>199</v>
      </c>
      <c r="J1306" s="1" t="s">
        <v>126</v>
      </c>
      <c r="K1306" s="1" t="s">
        <v>129</v>
      </c>
      <c r="L1306" s="1">
        <v>0</v>
      </c>
      <c r="M1306" s="14">
        <v>0</v>
      </c>
      <c r="N1306" s="14">
        <v>26691.3</v>
      </c>
      <c r="T1306" s="10" t="str">
        <f>IF(RepPF!$L$4=Lists!$E$2,Lists!$E$2,IF(RepPF!$L$4&lt;&gt;"",IF($C1306=RepPF!$L$4,RepPF!$L$4,0),Lists!$E$2))</f>
        <v>Все объекты</v>
      </c>
    </row>
    <row r="1307" spans="2:20" x14ac:dyDescent="0.25">
      <c r="B1307" s="7">
        <v>45645</v>
      </c>
      <c r="C1307" s="1" t="s">
        <v>199</v>
      </c>
      <c r="J1307" s="1" t="s">
        <v>126</v>
      </c>
      <c r="K1307" s="1" t="s">
        <v>129</v>
      </c>
      <c r="L1307" s="1">
        <v>0</v>
      </c>
      <c r="M1307" s="14">
        <v>0</v>
      </c>
      <c r="N1307" s="14">
        <v>17794.2</v>
      </c>
      <c r="T1307" s="10" t="str">
        <f>IF(RepPF!$L$4=Lists!$E$2,Lists!$E$2,IF(RepPF!$L$4&lt;&gt;"",IF($C1307=RepPF!$L$4,RepPF!$L$4,0),Lists!$E$2))</f>
        <v>Все объекты</v>
      </c>
    </row>
    <row r="1308" spans="2:20" x14ac:dyDescent="0.25">
      <c r="B1308" s="7">
        <v>45676</v>
      </c>
      <c r="C1308" s="1" t="s">
        <v>199</v>
      </c>
      <c r="J1308" s="1" t="s">
        <v>126</v>
      </c>
      <c r="K1308" s="1" t="s">
        <v>129</v>
      </c>
      <c r="L1308" s="1">
        <v>0</v>
      </c>
      <c r="M1308" s="14">
        <v>0</v>
      </c>
      <c r="N1308" s="14">
        <v>22526.7</v>
      </c>
      <c r="T1308" s="10" t="str">
        <f>IF(RepPF!$L$4=Lists!$E$2,Lists!$E$2,IF(RepPF!$L$4&lt;&gt;"",IF($C1308=RepPF!$L$4,RepPF!$L$4,0),Lists!$E$2))</f>
        <v>Все объекты</v>
      </c>
    </row>
    <row r="1309" spans="2:20" x14ac:dyDescent="0.25">
      <c r="B1309" s="7">
        <v>45572</v>
      </c>
      <c r="C1309" s="1" t="s">
        <v>199</v>
      </c>
      <c r="J1309" s="1" t="s">
        <v>125</v>
      </c>
      <c r="K1309" s="1" t="s">
        <v>66</v>
      </c>
      <c r="L1309" s="1">
        <v>0</v>
      </c>
      <c r="M1309" s="14">
        <v>0</v>
      </c>
      <c r="N1309" s="14">
        <v>11640</v>
      </c>
      <c r="T1309" s="10" t="str">
        <f>IF(RepPF!$L$4=Lists!$E$2,Lists!$E$2,IF(RepPF!$L$4&lt;&gt;"",IF($C1309=RepPF!$L$4,RepPF!$L$4,0),Lists!$E$2))</f>
        <v>Все объекты</v>
      </c>
    </row>
    <row r="1310" spans="2:20" x14ac:dyDescent="0.25">
      <c r="B1310" s="7">
        <v>45718</v>
      </c>
      <c r="C1310" s="1" t="s">
        <v>199</v>
      </c>
      <c r="J1310" s="1" t="s">
        <v>125</v>
      </c>
      <c r="K1310" s="1" t="s">
        <v>66</v>
      </c>
      <c r="L1310" s="1">
        <v>0</v>
      </c>
      <c r="M1310" s="14">
        <v>0</v>
      </c>
      <c r="N1310" s="14">
        <v>147600</v>
      </c>
      <c r="T1310" s="10" t="str">
        <f>IF(RepPF!$L$4=Lists!$E$2,Lists!$E$2,IF(RepPF!$L$4&lt;&gt;"",IF($C1310=RepPF!$L$4,RepPF!$L$4,0),Lists!$E$2))</f>
        <v>Все объекты</v>
      </c>
    </row>
    <row r="1311" spans="2:20" x14ac:dyDescent="0.25">
      <c r="B1311" s="7">
        <v>45718</v>
      </c>
      <c r="C1311" s="1" t="s">
        <v>199</v>
      </c>
      <c r="J1311" s="1" t="s">
        <v>125</v>
      </c>
      <c r="K1311" s="1" t="s">
        <v>66</v>
      </c>
      <c r="L1311" s="1">
        <v>0</v>
      </c>
      <c r="M1311" s="14">
        <v>0</v>
      </c>
      <c r="N1311" s="14">
        <v>207348.96</v>
      </c>
      <c r="T1311" s="10" t="str">
        <f>IF(RepPF!$L$4=Lists!$E$2,Lists!$E$2,IF(RepPF!$L$4&lt;&gt;"",IF($C1311=RepPF!$L$4,RepPF!$L$4,0),Lists!$E$2))</f>
        <v>Все объекты</v>
      </c>
    </row>
    <row r="1312" spans="2:20" x14ac:dyDescent="0.25">
      <c r="B1312" s="7">
        <v>45718</v>
      </c>
      <c r="C1312" s="1" t="s">
        <v>199</v>
      </c>
      <c r="J1312" s="1" t="s">
        <v>125</v>
      </c>
      <c r="K1312" s="1" t="s">
        <v>66</v>
      </c>
      <c r="L1312" s="1">
        <v>0</v>
      </c>
      <c r="M1312" s="14">
        <v>0</v>
      </c>
      <c r="N1312" s="14">
        <v>154156.24</v>
      </c>
      <c r="T1312" s="10" t="str">
        <f>IF(RepPF!$L$4=Lists!$E$2,Lists!$E$2,IF(RepPF!$L$4&lt;&gt;"",IF($C1312=RepPF!$L$4,RepPF!$L$4,0),Lists!$E$2))</f>
        <v>Все объекты</v>
      </c>
    </row>
    <row r="1313" spans="2:20" x14ac:dyDescent="0.25">
      <c r="B1313" s="7">
        <v>45715</v>
      </c>
      <c r="C1313" s="1" t="s">
        <v>199</v>
      </c>
      <c r="J1313" s="1" t="s">
        <v>125</v>
      </c>
      <c r="K1313" s="1" t="s">
        <v>23</v>
      </c>
      <c r="L1313" s="1">
        <v>0</v>
      </c>
      <c r="M1313" s="14">
        <v>0</v>
      </c>
      <c r="N1313" s="14">
        <v>25461.239999999998</v>
      </c>
      <c r="T1313" s="10" t="str">
        <f>IF(RepPF!$L$4=Lists!$E$2,Lists!$E$2,IF(RepPF!$L$4&lt;&gt;"",IF($C1313=RepPF!$L$4,RepPF!$L$4,0),Lists!$E$2))</f>
        <v>Все объекты</v>
      </c>
    </row>
    <row r="1314" spans="2:20" x14ac:dyDescent="0.25">
      <c r="B1314" s="7">
        <v>45715</v>
      </c>
      <c r="C1314" s="1" t="s">
        <v>199</v>
      </c>
      <c r="J1314" s="1" t="s">
        <v>125</v>
      </c>
      <c r="K1314" s="1" t="s">
        <v>23</v>
      </c>
      <c r="L1314" s="1">
        <v>0</v>
      </c>
      <c r="M1314" s="14">
        <v>0</v>
      </c>
      <c r="N1314" s="14">
        <v>9700</v>
      </c>
      <c r="T1314" s="10" t="str">
        <f>IF(RepPF!$L$4=Lists!$E$2,Lists!$E$2,IF(RepPF!$L$4&lt;&gt;"",IF($C1314=RepPF!$L$4,RepPF!$L$4,0),Lists!$E$2))</f>
        <v>Все объекты</v>
      </c>
    </row>
    <row r="1315" spans="2:20" x14ac:dyDescent="0.25">
      <c r="B1315" s="7">
        <v>45715</v>
      </c>
      <c r="C1315" s="1" t="s">
        <v>199</v>
      </c>
      <c r="J1315" s="1" t="s">
        <v>125</v>
      </c>
      <c r="K1315" s="1" t="s">
        <v>23</v>
      </c>
      <c r="L1315" s="1">
        <v>0</v>
      </c>
      <c r="M1315" s="14">
        <v>0</v>
      </c>
      <c r="N1315" s="14">
        <v>27060</v>
      </c>
      <c r="T1315" s="10" t="str">
        <f>IF(RepPF!$L$4=Lists!$E$2,Lists!$E$2,IF(RepPF!$L$4&lt;&gt;"",IF($C1315=RepPF!$L$4,RepPF!$L$4,0),Lists!$E$2))</f>
        <v>Все объекты</v>
      </c>
    </row>
    <row r="1316" spans="2:20" x14ac:dyDescent="0.25">
      <c r="B1316" s="7">
        <v>45715</v>
      </c>
      <c r="C1316" s="1" t="s">
        <v>199</v>
      </c>
      <c r="J1316" s="1" t="s">
        <v>125</v>
      </c>
      <c r="K1316" s="1" t="s">
        <v>23</v>
      </c>
      <c r="L1316" s="1">
        <v>0</v>
      </c>
      <c r="M1316" s="14">
        <v>0</v>
      </c>
      <c r="N1316" s="14">
        <v>14823.33</v>
      </c>
      <c r="T1316" s="10" t="str">
        <f>IF(RepPF!$L$4=Lists!$E$2,Lists!$E$2,IF(RepPF!$L$4&lt;&gt;"",IF($C1316=RepPF!$L$4,RepPF!$L$4,0),Lists!$E$2))</f>
        <v>Все объекты</v>
      </c>
    </row>
    <row r="1317" spans="2:20" x14ac:dyDescent="0.25">
      <c r="B1317" s="7">
        <v>45715</v>
      </c>
      <c r="C1317" s="1" t="s">
        <v>199</v>
      </c>
      <c r="J1317" s="1" t="s">
        <v>125</v>
      </c>
      <c r="K1317" s="1" t="s">
        <v>23</v>
      </c>
      <c r="L1317" s="1">
        <v>0</v>
      </c>
      <c r="M1317" s="14">
        <v>0</v>
      </c>
      <c r="N1317" s="14">
        <v>1128</v>
      </c>
      <c r="T1317" s="10" t="str">
        <f>IF(RepPF!$L$4=Lists!$E$2,Lists!$E$2,IF(RepPF!$L$4&lt;&gt;"",IF($C1317=RepPF!$L$4,RepPF!$L$4,0),Lists!$E$2))</f>
        <v>Все объекты</v>
      </c>
    </row>
    <row r="1318" spans="2:20" x14ac:dyDescent="0.25">
      <c r="B1318" s="7">
        <v>45715</v>
      </c>
      <c r="C1318" s="1" t="s">
        <v>199</v>
      </c>
      <c r="J1318" s="1" t="s">
        <v>125</v>
      </c>
      <c r="K1318" s="1" t="s">
        <v>23</v>
      </c>
      <c r="L1318" s="1">
        <v>0</v>
      </c>
      <c r="M1318" s="14">
        <v>0</v>
      </c>
      <c r="N1318" s="14">
        <v>6308.19</v>
      </c>
      <c r="T1318" s="10" t="str">
        <f>IF(RepPF!$L$4=Lists!$E$2,Lists!$E$2,IF(RepPF!$L$4&lt;&gt;"",IF($C1318=RepPF!$L$4,RepPF!$L$4,0),Lists!$E$2))</f>
        <v>Все объекты</v>
      </c>
    </row>
    <row r="1319" spans="2:20" x14ac:dyDescent="0.25">
      <c r="B1319" s="7">
        <v>45715</v>
      </c>
      <c r="C1319" s="1" t="s">
        <v>199</v>
      </c>
      <c r="J1319" s="1" t="s">
        <v>125</v>
      </c>
      <c r="K1319" s="1" t="s">
        <v>23</v>
      </c>
      <c r="L1319" s="1">
        <v>0</v>
      </c>
      <c r="M1319" s="14">
        <v>0</v>
      </c>
      <c r="N1319" s="14">
        <v>1445.3</v>
      </c>
      <c r="T1319" s="10" t="str">
        <f>IF(RepPF!$L$4=Lists!$E$2,Lists!$E$2,IF(RepPF!$L$4&lt;&gt;"",IF($C1319=RepPF!$L$4,RepPF!$L$4,0),Lists!$E$2))</f>
        <v>Все объекты</v>
      </c>
    </row>
    <row r="1320" spans="2:20" x14ac:dyDescent="0.25">
      <c r="B1320" s="7">
        <v>45715</v>
      </c>
      <c r="C1320" s="1" t="s">
        <v>199</v>
      </c>
      <c r="J1320" s="1" t="s">
        <v>125</v>
      </c>
      <c r="K1320" s="1" t="s">
        <v>23</v>
      </c>
      <c r="L1320" s="1">
        <v>0</v>
      </c>
      <c r="M1320" s="14">
        <v>0</v>
      </c>
      <c r="N1320" s="14">
        <v>6423.0599999999995</v>
      </c>
      <c r="T1320" s="10" t="str">
        <f>IF(RepPF!$L$4=Lists!$E$2,Lists!$E$2,IF(RepPF!$L$4&lt;&gt;"",IF($C1320=RepPF!$L$4,RepPF!$L$4,0),Lists!$E$2))</f>
        <v>Все объекты</v>
      </c>
    </row>
    <row r="1321" spans="2:20" x14ac:dyDescent="0.25">
      <c r="B1321" s="7">
        <v>45715</v>
      </c>
      <c r="C1321" s="1" t="s">
        <v>194</v>
      </c>
      <c r="J1321" s="1" t="s">
        <v>125</v>
      </c>
      <c r="K1321" s="1" t="s">
        <v>23</v>
      </c>
      <c r="L1321" s="1">
        <v>0</v>
      </c>
      <c r="M1321" s="14">
        <v>0</v>
      </c>
      <c r="N1321" s="14">
        <v>14100</v>
      </c>
      <c r="T1321" s="10" t="str">
        <f>IF(RepPF!$L$4=Lists!$E$2,Lists!$E$2,IF(RepPF!$L$4&lt;&gt;"",IF($C1321=RepPF!$L$4,RepPF!$L$4,0),Lists!$E$2))</f>
        <v>Все объекты</v>
      </c>
    </row>
    <row r="1322" spans="2:20" x14ac:dyDescent="0.25">
      <c r="B1322" s="7">
        <v>45715</v>
      </c>
      <c r="C1322" s="1" t="s">
        <v>194</v>
      </c>
      <c r="J1322" s="1" t="s">
        <v>125</v>
      </c>
      <c r="K1322" s="1" t="s">
        <v>23</v>
      </c>
      <c r="L1322" s="1">
        <v>0</v>
      </c>
      <c r="M1322" s="14">
        <v>0</v>
      </c>
      <c r="N1322" s="14">
        <v>1504</v>
      </c>
      <c r="T1322" s="10" t="str">
        <f>IF(RepPF!$L$4=Lists!$E$2,Lists!$E$2,IF(RepPF!$L$4&lt;&gt;"",IF($C1322=RepPF!$L$4,RepPF!$L$4,0),Lists!$E$2))</f>
        <v>Все объекты</v>
      </c>
    </row>
    <row r="1323" spans="2:20" x14ac:dyDescent="0.25">
      <c r="B1323" s="7">
        <v>45715</v>
      </c>
      <c r="C1323" s="1" t="s">
        <v>194</v>
      </c>
      <c r="J1323" s="1" t="s">
        <v>125</v>
      </c>
      <c r="K1323" s="1" t="s">
        <v>23</v>
      </c>
      <c r="L1323" s="1">
        <v>0</v>
      </c>
      <c r="M1323" s="14">
        <v>0</v>
      </c>
      <c r="N1323" s="14">
        <v>11900</v>
      </c>
      <c r="T1323" s="10" t="str">
        <f>IF(RepPF!$L$4=Lists!$E$2,Lists!$E$2,IF(RepPF!$L$4&lt;&gt;"",IF($C1323=RepPF!$L$4,RepPF!$L$4,0),Lists!$E$2))</f>
        <v>Все объекты</v>
      </c>
    </row>
    <row r="1324" spans="2:20" x14ac:dyDescent="0.25">
      <c r="B1324" s="7">
        <v>45715</v>
      </c>
      <c r="C1324" s="1" t="s">
        <v>194</v>
      </c>
      <c r="J1324" s="1" t="s">
        <v>125</v>
      </c>
      <c r="K1324" s="1" t="s">
        <v>23</v>
      </c>
      <c r="L1324" s="1">
        <v>0</v>
      </c>
      <c r="M1324" s="14">
        <v>0</v>
      </c>
      <c r="N1324" s="14">
        <v>4927.5999999999995</v>
      </c>
      <c r="T1324" s="10" t="str">
        <f>IF(RepPF!$L$4=Lists!$E$2,Lists!$E$2,IF(RepPF!$L$4&lt;&gt;"",IF($C1324=RepPF!$L$4,RepPF!$L$4,0),Lists!$E$2))</f>
        <v>Все объекты</v>
      </c>
    </row>
    <row r="1325" spans="2:20" x14ac:dyDescent="0.25">
      <c r="B1325" s="7">
        <v>45715</v>
      </c>
      <c r="C1325" s="1" t="s">
        <v>194</v>
      </c>
      <c r="J1325" s="1" t="s">
        <v>125</v>
      </c>
      <c r="K1325" s="1" t="s">
        <v>23</v>
      </c>
      <c r="L1325" s="1">
        <v>0</v>
      </c>
      <c r="M1325" s="14">
        <v>0</v>
      </c>
      <c r="N1325" s="14">
        <v>4175.8500000000004</v>
      </c>
      <c r="T1325" s="10" t="str">
        <f>IF(RepPF!$L$4=Lists!$E$2,Lists!$E$2,IF(RepPF!$L$4&lt;&gt;"",IF($C1325=RepPF!$L$4,RepPF!$L$4,0),Lists!$E$2))</f>
        <v>Все объекты</v>
      </c>
    </row>
    <row r="1326" spans="2:20" x14ac:dyDescent="0.25">
      <c r="B1326" s="7">
        <v>45715</v>
      </c>
      <c r="C1326" s="1" t="s">
        <v>194</v>
      </c>
      <c r="J1326" s="1" t="s">
        <v>125</v>
      </c>
      <c r="K1326" s="1" t="s">
        <v>23</v>
      </c>
      <c r="L1326" s="1">
        <v>0</v>
      </c>
      <c r="M1326" s="14">
        <v>0</v>
      </c>
      <c r="N1326" s="14">
        <v>31689.75</v>
      </c>
      <c r="T1326" s="10" t="str">
        <f>IF(RepPF!$L$4=Lists!$E$2,Lists!$E$2,IF(RepPF!$L$4&lt;&gt;"",IF($C1326=RepPF!$L$4,RepPF!$L$4,0),Lists!$E$2))</f>
        <v>Все объекты</v>
      </c>
    </row>
    <row r="1327" spans="2:20" x14ac:dyDescent="0.25">
      <c r="B1327" s="7">
        <v>45715</v>
      </c>
      <c r="C1327" s="1" t="s">
        <v>194</v>
      </c>
      <c r="J1327" s="1" t="s">
        <v>125</v>
      </c>
      <c r="K1327" s="1" t="s">
        <v>23</v>
      </c>
      <c r="L1327" s="1">
        <v>0</v>
      </c>
      <c r="M1327" s="14">
        <v>0</v>
      </c>
      <c r="N1327" s="14">
        <v>18800</v>
      </c>
      <c r="T1327" s="10" t="str">
        <f>IF(RepPF!$L$4=Lists!$E$2,Lists!$E$2,IF(RepPF!$L$4&lt;&gt;"",IF($C1327=RepPF!$L$4,RepPF!$L$4,0),Lists!$E$2))</f>
        <v>Все объекты</v>
      </c>
    </row>
    <row r="1328" spans="2:20" x14ac:dyDescent="0.25">
      <c r="B1328" s="7">
        <v>45715</v>
      </c>
      <c r="C1328" s="1" t="s">
        <v>194</v>
      </c>
      <c r="J1328" s="1" t="s">
        <v>125</v>
      </c>
      <c r="K1328" s="1" t="s">
        <v>23</v>
      </c>
      <c r="L1328" s="1">
        <v>0</v>
      </c>
      <c r="M1328" s="14">
        <v>0</v>
      </c>
      <c r="N1328" s="14">
        <v>36235.5</v>
      </c>
      <c r="T1328" s="10" t="str">
        <f>IF(RepPF!$L$4=Lists!$E$2,Lists!$E$2,IF(RepPF!$L$4&lt;&gt;"",IF($C1328=RepPF!$L$4,RepPF!$L$4,0),Lists!$E$2))</f>
        <v>Все объекты</v>
      </c>
    </row>
    <row r="1329" spans="2:20" x14ac:dyDescent="0.25">
      <c r="B1329" s="7">
        <v>45715</v>
      </c>
      <c r="C1329" s="1" t="s">
        <v>194</v>
      </c>
      <c r="J1329" s="1" t="s">
        <v>125</v>
      </c>
      <c r="K1329" s="1" t="s">
        <v>23</v>
      </c>
      <c r="L1329" s="1">
        <v>0</v>
      </c>
      <c r="M1329" s="14">
        <v>0</v>
      </c>
      <c r="N1329" s="14">
        <v>14744</v>
      </c>
      <c r="T1329" s="10" t="str">
        <f>IF(RepPF!$L$4=Lists!$E$2,Lists!$E$2,IF(RepPF!$L$4&lt;&gt;"",IF($C1329=RepPF!$L$4,RepPF!$L$4,0),Lists!$E$2))</f>
        <v>Все объекты</v>
      </c>
    </row>
    <row r="1330" spans="2:20" x14ac:dyDescent="0.25">
      <c r="B1330" s="7">
        <v>45715</v>
      </c>
      <c r="C1330" s="1" t="s">
        <v>194</v>
      </c>
      <c r="J1330" s="1" t="s">
        <v>125</v>
      </c>
      <c r="K1330" s="1" t="s">
        <v>23</v>
      </c>
      <c r="L1330" s="1">
        <v>0</v>
      </c>
      <c r="M1330" s="14">
        <v>0</v>
      </c>
      <c r="N1330" s="14">
        <v>18450</v>
      </c>
      <c r="T1330" s="10" t="str">
        <f>IF(RepPF!$L$4=Lists!$E$2,Lists!$E$2,IF(RepPF!$L$4&lt;&gt;"",IF($C1330=RepPF!$L$4,RepPF!$L$4,0),Lists!$E$2))</f>
        <v>Все объекты</v>
      </c>
    </row>
    <row r="1331" spans="2:20" x14ac:dyDescent="0.25">
      <c r="B1331" s="7">
        <v>45715</v>
      </c>
      <c r="C1331" s="1" t="s">
        <v>194</v>
      </c>
      <c r="J1331" s="1" t="s">
        <v>125</v>
      </c>
      <c r="K1331" s="1" t="s">
        <v>23</v>
      </c>
      <c r="L1331" s="1">
        <v>0</v>
      </c>
      <c r="M1331" s="14">
        <v>0</v>
      </c>
      <c r="N1331" s="14">
        <v>14100</v>
      </c>
      <c r="T1331" s="10" t="str">
        <f>IF(RepPF!$L$4=Lists!$E$2,Lists!$E$2,IF(RepPF!$L$4&lt;&gt;"",IF($C1331=RepPF!$L$4,RepPF!$L$4,0),Lists!$E$2))</f>
        <v>Все объекты</v>
      </c>
    </row>
    <row r="1332" spans="2:20" x14ac:dyDescent="0.25">
      <c r="B1332" s="7">
        <v>45715</v>
      </c>
      <c r="C1332" s="1" t="s">
        <v>194</v>
      </c>
      <c r="J1332" s="1" t="s">
        <v>125</v>
      </c>
      <c r="K1332" s="1" t="s">
        <v>23</v>
      </c>
      <c r="L1332" s="1">
        <v>0</v>
      </c>
      <c r="M1332" s="14">
        <v>0</v>
      </c>
      <c r="N1332" s="14">
        <v>7896</v>
      </c>
      <c r="T1332" s="10" t="str">
        <f>IF(RepPF!$L$4=Lists!$E$2,Lists!$E$2,IF(RepPF!$L$4&lt;&gt;"",IF($C1332=RepPF!$L$4,RepPF!$L$4,0),Lists!$E$2))</f>
        <v>Все объекты</v>
      </c>
    </row>
    <row r="1333" spans="2:20" x14ac:dyDescent="0.25">
      <c r="B1333" s="7">
        <v>45715</v>
      </c>
      <c r="C1333" s="1" t="s">
        <v>194</v>
      </c>
      <c r="J1333" s="1" t="s">
        <v>125</v>
      </c>
      <c r="K1333" s="1" t="s">
        <v>23</v>
      </c>
      <c r="L1333" s="1">
        <v>0</v>
      </c>
      <c r="M1333" s="14">
        <v>0</v>
      </c>
      <c r="N1333" s="14">
        <v>2380</v>
      </c>
      <c r="T1333" s="10" t="str">
        <f>IF(RepPF!$L$4=Lists!$E$2,Lists!$E$2,IF(RepPF!$L$4&lt;&gt;"",IF($C1333=RepPF!$L$4,RepPF!$L$4,0),Lists!$E$2))</f>
        <v>Все объекты</v>
      </c>
    </row>
    <row r="1334" spans="2:20" x14ac:dyDescent="0.25">
      <c r="B1334" s="7">
        <v>45715</v>
      </c>
      <c r="C1334" s="1" t="s">
        <v>194</v>
      </c>
      <c r="J1334" s="1" t="s">
        <v>125</v>
      </c>
      <c r="K1334" s="1" t="s">
        <v>23</v>
      </c>
      <c r="L1334" s="1">
        <v>0</v>
      </c>
      <c r="M1334" s="14">
        <v>0</v>
      </c>
      <c r="N1334" s="14">
        <v>970</v>
      </c>
      <c r="T1334" s="10" t="str">
        <f>IF(RepPF!$L$4=Lists!$E$2,Lists!$E$2,IF(RepPF!$L$4&lt;&gt;"",IF($C1334=RepPF!$L$4,RepPF!$L$4,0),Lists!$E$2))</f>
        <v>Все объекты</v>
      </c>
    </row>
    <row r="1335" spans="2:20" x14ac:dyDescent="0.25">
      <c r="B1335" s="7">
        <v>45715</v>
      </c>
      <c r="C1335" s="1" t="s">
        <v>194</v>
      </c>
      <c r="J1335" s="1" t="s">
        <v>125</v>
      </c>
      <c r="K1335" s="1" t="s">
        <v>23</v>
      </c>
      <c r="L1335" s="1">
        <v>0</v>
      </c>
      <c r="M1335" s="14">
        <v>0</v>
      </c>
      <c r="N1335" s="14">
        <v>24600</v>
      </c>
      <c r="T1335" s="10" t="str">
        <f>IF(RepPF!$L$4=Lists!$E$2,Lists!$E$2,IF(RepPF!$L$4&lt;&gt;"",IF($C1335=RepPF!$L$4,RepPF!$L$4,0),Lists!$E$2))</f>
        <v>Все объекты</v>
      </c>
    </row>
    <row r="1336" spans="2:20" x14ac:dyDescent="0.25">
      <c r="B1336" s="7">
        <v>45715</v>
      </c>
      <c r="C1336" s="1" t="s">
        <v>194</v>
      </c>
      <c r="J1336" s="1" t="s">
        <v>125</v>
      </c>
      <c r="K1336" s="1" t="s">
        <v>23</v>
      </c>
      <c r="L1336" s="1">
        <v>0</v>
      </c>
      <c r="M1336" s="14">
        <v>0</v>
      </c>
      <c r="N1336" s="14">
        <v>21150</v>
      </c>
      <c r="T1336" s="10" t="str">
        <f>IF(RepPF!$L$4=Lists!$E$2,Lists!$E$2,IF(RepPF!$L$4&lt;&gt;"",IF($C1336=RepPF!$L$4,RepPF!$L$4,0),Lists!$E$2))</f>
        <v>Все объекты</v>
      </c>
    </row>
    <row r="1337" spans="2:20" x14ac:dyDescent="0.25">
      <c r="B1337" s="7">
        <v>45715</v>
      </c>
      <c r="C1337" s="1" t="s">
        <v>194</v>
      </c>
      <c r="J1337" s="1" t="s">
        <v>125</v>
      </c>
      <c r="K1337" s="1" t="s">
        <v>23</v>
      </c>
      <c r="L1337" s="1">
        <v>0</v>
      </c>
      <c r="M1337" s="14">
        <v>0</v>
      </c>
      <c r="N1337" s="14">
        <v>4700</v>
      </c>
      <c r="T1337" s="10" t="str">
        <f>IF(RepPF!$L$4=Lists!$E$2,Lists!$E$2,IF(RepPF!$L$4&lt;&gt;"",IF($C1337=RepPF!$L$4,RepPF!$L$4,0),Lists!$E$2))</f>
        <v>Все объекты</v>
      </c>
    </row>
    <row r="1338" spans="2:20" x14ac:dyDescent="0.25">
      <c r="B1338" s="7">
        <v>45715</v>
      </c>
      <c r="C1338" s="1" t="s">
        <v>194</v>
      </c>
      <c r="J1338" s="1" t="s">
        <v>125</v>
      </c>
      <c r="K1338" s="1" t="s">
        <v>23</v>
      </c>
      <c r="L1338" s="1">
        <v>0</v>
      </c>
      <c r="M1338" s="14">
        <v>0</v>
      </c>
      <c r="N1338" s="14">
        <v>17850</v>
      </c>
      <c r="T1338" s="10" t="str">
        <f>IF(RepPF!$L$4=Lists!$E$2,Lists!$E$2,IF(RepPF!$L$4&lt;&gt;"",IF($C1338=RepPF!$L$4,RepPF!$L$4,0),Lists!$E$2))</f>
        <v>Все объекты</v>
      </c>
    </row>
    <row r="1339" spans="2:20" x14ac:dyDescent="0.25">
      <c r="B1339" s="7">
        <v>45715</v>
      </c>
      <c r="C1339" s="1" t="s">
        <v>194</v>
      </c>
      <c r="J1339" s="1" t="s">
        <v>125</v>
      </c>
      <c r="K1339" s="1" t="s">
        <v>23</v>
      </c>
      <c r="L1339" s="1">
        <v>0</v>
      </c>
      <c r="M1339" s="14">
        <v>0</v>
      </c>
      <c r="N1339" s="14">
        <v>14550</v>
      </c>
      <c r="T1339" s="10" t="str">
        <f>IF(RepPF!$L$4=Lists!$E$2,Lists!$E$2,IF(RepPF!$L$4&lt;&gt;"",IF($C1339=RepPF!$L$4,RepPF!$L$4,0),Lists!$E$2))</f>
        <v>Все объекты</v>
      </c>
    </row>
    <row r="1340" spans="2:20" x14ac:dyDescent="0.25">
      <c r="B1340" s="7">
        <v>45715</v>
      </c>
      <c r="C1340" s="1" t="s">
        <v>194</v>
      </c>
      <c r="J1340" s="1" t="s">
        <v>125</v>
      </c>
      <c r="K1340" s="1" t="s">
        <v>23</v>
      </c>
      <c r="L1340" s="1">
        <v>0</v>
      </c>
      <c r="M1340" s="14">
        <v>0</v>
      </c>
      <c r="N1340" s="14">
        <v>1832.7</v>
      </c>
      <c r="T1340" s="10" t="str">
        <f>IF(RepPF!$L$4=Lists!$E$2,Lists!$E$2,IF(RepPF!$L$4&lt;&gt;"",IF($C1340=RepPF!$L$4,RepPF!$L$4,0),Lists!$E$2))</f>
        <v>Все объекты</v>
      </c>
    </row>
    <row r="1341" spans="2:20" x14ac:dyDescent="0.25">
      <c r="B1341" s="7">
        <v>45715</v>
      </c>
      <c r="C1341" s="1" t="s">
        <v>194</v>
      </c>
      <c r="J1341" s="1" t="s">
        <v>125</v>
      </c>
      <c r="K1341" s="1" t="s">
        <v>23</v>
      </c>
      <c r="L1341" s="1">
        <v>0</v>
      </c>
      <c r="M1341" s="14">
        <v>0</v>
      </c>
      <c r="N1341" s="14">
        <v>2115</v>
      </c>
      <c r="T1341" s="10" t="str">
        <f>IF(RepPF!$L$4=Lists!$E$2,Lists!$E$2,IF(RepPF!$L$4&lt;&gt;"",IF($C1341=RepPF!$L$4,RepPF!$L$4,0),Lists!$E$2))</f>
        <v>Все объекты</v>
      </c>
    </row>
    <row r="1342" spans="2:20" x14ac:dyDescent="0.25">
      <c r="B1342" s="7">
        <v>45715</v>
      </c>
      <c r="C1342" s="1" t="s">
        <v>194</v>
      </c>
      <c r="J1342" s="1" t="s">
        <v>125</v>
      </c>
      <c r="K1342" s="1" t="s">
        <v>23</v>
      </c>
      <c r="L1342" s="1">
        <v>0</v>
      </c>
      <c r="M1342" s="14">
        <v>0</v>
      </c>
      <c r="N1342" s="14">
        <v>169.2</v>
      </c>
      <c r="T1342" s="10" t="str">
        <f>IF(RepPF!$L$4=Lists!$E$2,Lists!$E$2,IF(RepPF!$L$4&lt;&gt;"",IF($C1342=RepPF!$L$4,RepPF!$L$4,0),Lists!$E$2))</f>
        <v>Все объекты</v>
      </c>
    </row>
    <row r="1343" spans="2:20" x14ac:dyDescent="0.25">
      <c r="B1343" s="7">
        <v>45715</v>
      </c>
      <c r="C1343" s="1" t="s">
        <v>194</v>
      </c>
      <c r="J1343" s="1" t="s">
        <v>125</v>
      </c>
      <c r="K1343" s="1" t="s">
        <v>23</v>
      </c>
      <c r="L1343" s="1">
        <v>0</v>
      </c>
      <c r="M1343" s="14">
        <v>0</v>
      </c>
      <c r="N1343" s="14">
        <v>17850</v>
      </c>
      <c r="T1343" s="10" t="str">
        <f>IF(RepPF!$L$4=Lists!$E$2,Lists!$E$2,IF(RepPF!$L$4&lt;&gt;"",IF($C1343=RepPF!$L$4,RepPF!$L$4,0),Lists!$E$2))</f>
        <v>Все объекты</v>
      </c>
    </row>
    <row r="1344" spans="2:20" x14ac:dyDescent="0.25">
      <c r="B1344" s="7">
        <v>45715</v>
      </c>
      <c r="C1344" s="1" t="s">
        <v>200</v>
      </c>
      <c r="J1344" s="1" t="s">
        <v>125</v>
      </c>
      <c r="K1344" s="1" t="s">
        <v>23</v>
      </c>
      <c r="L1344" s="1">
        <v>0</v>
      </c>
      <c r="M1344" s="14">
        <v>0</v>
      </c>
      <c r="N1344" s="14">
        <v>9700</v>
      </c>
      <c r="T1344" s="10" t="str">
        <f>IF(RepPF!$L$4=Lists!$E$2,Lists!$E$2,IF(RepPF!$L$4&lt;&gt;"",IF($C1344=RepPF!$L$4,RepPF!$L$4,0),Lists!$E$2))</f>
        <v>Все объекты</v>
      </c>
    </row>
    <row r="1345" spans="2:20" x14ac:dyDescent="0.25">
      <c r="B1345" s="7">
        <v>45715</v>
      </c>
      <c r="C1345" s="1" t="s">
        <v>200</v>
      </c>
      <c r="J1345" s="1" t="s">
        <v>125</v>
      </c>
      <c r="K1345" s="1" t="s">
        <v>23</v>
      </c>
      <c r="L1345" s="1">
        <v>0</v>
      </c>
      <c r="M1345" s="14">
        <v>0</v>
      </c>
      <c r="N1345" s="14">
        <v>1832.7</v>
      </c>
      <c r="T1345" s="10" t="str">
        <f>IF(RepPF!$L$4=Lists!$E$2,Lists!$E$2,IF(RepPF!$L$4&lt;&gt;"",IF($C1345=RepPF!$L$4,RepPF!$L$4,0),Lists!$E$2))</f>
        <v>Все объекты</v>
      </c>
    </row>
    <row r="1346" spans="2:20" x14ac:dyDescent="0.25">
      <c r="B1346" s="7">
        <v>45715</v>
      </c>
      <c r="C1346" s="1" t="s">
        <v>200</v>
      </c>
      <c r="J1346" s="1" t="s">
        <v>125</v>
      </c>
      <c r="K1346" s="1" t="s">
        <v>23</v>
      </c>
      <c r="L1346" s="1">
        <v>0</v>
      </c>
      <c r="M1346" s="14">
        <v>0</v>
      </c>
      <c r="N1346" s="14">
        <v>8276.6999999999989</v>
      </c>
      <c r="T1346" s="10" t="str">
        <f>IF(RepPF!$L$4=Lists!$E$2,Lists!$E$2,IF(RepPF!$L$4&lt;&gt;"",IF($C1346=RepPF!$L$4,RepPF!$L$4,0),Lists!$E$2))</f>
        <v>Все объекты</v>
      </c>
    </row>
    <row r="1347" spans="2:20" x14ac:dyDescent="0.25">
      <c r="B1347" s="7">
        <v>45715</v>
      </c>
      <c r="C1347" s="1" t="s">
        <v>200</v>
      </c>
      <c r="J1347" s="1" t="s">
        <v>125</v>
      </c>
      <c r="K1347" s="1" t="s">
        <v>23</v>
      </c>
      <c r="L1347" s="1">
        <v>0</v>
      </c>
      <c r="M1347" s="14">
        <v>0</v>
      </c>
      <c r="N1347" s="14">
        <v>9400</v>
      </c>
      <c r="T1347" s="10" t="str">
        <f>IF(RepPF!$L$4=Lists!$E$2,Lists!$E$2,IF(RepPF!$L$4&lt;&gt;"",IF($C1347=RepPF!$L$4,RepPF!$L$4,0),Lists!$E$2))</f>
        <v>Все объекты</v>
      </c>
    </row>
    <row r="1348" spans="2:20" x14ac:dyDescent="0.25">
      <c r="B1348" s="7">
        <v>45715</v>
      </c>
      <c r="C1348" s="1" t="s">
        <v>200</v>
      </c>
      <c r="J1348" s="1" t="s">
        <v>125</v>
      </c>
      <c r="K1348" s="1" t="s">
        <v>23</v>
      </c>
      <c r="L1348" s="1">
        <v>0</v>
      </c>
      <c r="M1348" s="14">
        <v>0</v>
      </c>
      <c r="N1348" s="14">
        <v>2261</v>
      </c>
      <c r="T1348" s="10" t="str">
        <f>IF(RepPF!$L$4=Lists!$E$2,Lists!$E$2,IF(RepPF!$L$4&lt;&gt;"",IF($C1348=RepPF!$L$4,RepPF!$L$4,0),Lists!$E$2))</f>
        <v>Все объекты</v>
      </c>
    </row>
    <row r="1349" spans="2:20" x14ac:dyDescent="0.25">
      <c r="B1349" s="7">
        <v>45715</v>
      </c>
      <c r="C1349" s="1" t="s">
        <v>200</v>
      </c>
      <c r="J1349" s="1" t="s">
        <v>125</v>
      </c>
      <c r="K1349" s="1" t="s">
        <v>23</v>
      </c>
      <c r="L1349" s="1">
        <v>0</v>
      </c>
      <c r="M1349" s="14">
        <v>0</v>
      </c>
      <c r="N1349" s="14">
        <v>9700</v>
      </c>
      <c r="T1349" s="10" t="str">
        <f>IF(RepPF!$L$4=Lists!$E$2,Lists!$E$2,IF(RepPF!$L$4&lt;&gt;"",IF($C1349=RepPF!$L$4,RepPF!$L$4,0),Lists!$E$2))</f>
        <v>Все объекты</v>
      </c>
    </row>
    <row r="1350" spans="2:20" x14ac:dyDescent="0.25">
      <c r="B1350" s="7">
        <v>45715</v>
      </c>
      <c r="C1350" s="1" t="s">
        <v>200</v>
      </c>
      <c r="J1350" s="1" t="s">
        <v>125</v>
      </c>
      <c r="K1350" s="1" t="s">
        <v>23</v>
      </c>
      <c r="L1350" s="1">
        <v>0</v>
      </c>
      <c r="M1350" s="14">
        <v>0</v>
      </c>
      <c r="N1350" s="14">
        <v>738</v>
      </c>
      <c r="T1350" s="10" t="str">
        <f>IF(RepPF!$L$4=Lists!$E$2,Lists!$E$2,IF(RepPF!$L$4&lt;&gt;"",IF($C1350=RepPF!$L$4,RepPF!$L$4,0),Lists!$E$2))</f>
        <v>Все объекты</v>
      </c>
    </row>
    <row r="1351" spans="2:20" x14ac:dyDescent="0.25">
      <c r="B1351" s="7">
        <v>45715</v>
      </c>
      <c r="C1351" s="1" t="s">
        <v>200</v>
      </c>
      <c r="J1351" s="1" t="s">
        <v>125</v>
      </c>
      <c r="K1351" s="1" t="s">
        <v>23</v>
      </c>
      <c r="L1351" s="1">
        <v>0</v>
      </c>
      <c r="M1351" s="14">
        <v>0</v>
      </c>
      <c r="N1351" s="14">
        <v>11952.57</v>
      </c>
      <c r="T1351" s="10" t="str">
        <f>IF(RepPF!$L$4=Lists!$E$2,Lists!$E$2,IF(RepPF!$L$4&lt;&gt;"",IF($C1351=RepPF!$L$4,RepPF!$L$4,0),Lists!$E$2))</f>
        <v>Все объекты</v>
      </c>
    </row>
    <row r="1352" spans="2:20" x14ac:dyDescent="0.25">
      <c r="B1352" s="7">
        <v>45715</v>
      </c>
      <c r="C1352" s="1" t="s">
        <v>200</v>
      </c>
      <c r="J1352" s="1" t="s">
        <v>125</v>
      </c>
      <c r="K1352" s="1" t="s">
        <v>23</v>
      </c>
      <c r="L1352" s="1">
        <v>0</v>
      </c>
      <c r="M1352" s="14">
        <v>0</v>
      </c>
      <c r="N1352" s="14">
        <v>9400</v>
      </c>
      <c r="T1352" s="10" t="str">
        <f>IF(RepPF!$L$4=Lists!$E$2,Lists!$E$2,IF(RepPF!$L$4&lt;&gt;"",IF($C1352=RepPF!$L$4,RepPF!$L$4,0),Lists!$E$2))</f>
        <v>Все объекты</v>
      </c>
    </row>
    <row r="1353" spans="2:20" x14ac:dyDescent="0.25">
      <c r="B1353" s="7">
        <v>45715</v>
      </c>
      <c r="C1353" s="1" t="s">
        <v>200</v>
      </c>
      <c r="J1353" s="1" t="s">
        <v>125</v>
      </c>
      <c r="K1353" s="1" t="s">
        <v>23</v>
      </c>
      <c r="L1353" s="1">
        <v>0</v>
      </c>
      <c r="M1353" s="14">
        <v>0</v>
      </c>
      <c r="N1353" s="14">
        <v>714</v>
      </c>
      <c r="T1353" s="10" t="str">
        <f>IF(RepPF!$L$4=Lists!$E$2,Lists!$E$2,IF(RepPF!$L$4&lt;&gt;"",IF($C1353=RepPF!$L$4,RepPF!$L$4,0),Lists!$E$2))</f>
        <v>Все объекты</v>
      </c>
    </row>
    <row r="1354" spans="2:20" x14ac:dyDescent="0.25">
      <c r="B1354" s="7">
        <v>45715</v>
      </c>
      <c r="C1354" s="1" t="s">
        <v>200</v>
      </c>
      <c r="J1354" s="1" t="s">
        <v>125</v>
      </c>
      <c r="K1354" s="1" t="s">
        <v>23</v>
      </c>
      <c r="L1354" s="1">
        <v>0</v>
      </c>
      <c r="M1354" s="14">
        <v>0</v>
      </c>
      <c r="N1354" s="14">
        <v>9700</v>
      </c>
      <c r="T1354" s="10" t="str">
        <f>IF(RepPF!$L$4=Lists!$E$2,Lists!$E$2,IF(RepPF!$L$4&lt;&gt;"",IF($C1354=RepPF!$L$4,RepPF!$L$4,0),Lists!$E$2))</f>
        <v>Все объекты</v>
      </c>
    </row>
    <row r="1355" spans="2:20" x14ac:dyDescent="0.25">
      <c r="B1355" s="7">
        <v>45715</v>
      </c>
      <c r="C1355" s="1" t="s">
        <v>200</v>
      </c>
      <c r="J1355" s="1" t="s">
        <v>125</v>
      </c>
      <c r="K1355" s="1" t="s">
        <v>23</v>
      </c>
      <c r="L1355" s="1">
        <v>0</v>
      </c>
      <c r="M1355" s="14">
        <v>0</v>
      </c>
      <c r="N1355" s="14">
        <v>2921.25</v>
      </c>
      <c r="T1355" s="10" t="str">
        <f>IF(RepPF!$L$4=Lists!$E$2,Lists!$E$2,IF(RepPF!$L$4&lt;&gt;"",IF($C1355=RepPF!$L$4,RepPF!$L$4,0),Lists!$E$2))</f>
        <v>Все объекты</v>
      </c>
    </row>
    <row r="1356" spans="2:20" x14ac:dyDescent="0.25">
      <c r="B1356" s="7">
        <v>45715</v>
      </c>
      <c r="C1356" s="1" t="s">
        <v>200</v>
      </c>
      <c r="J1356" s="1" t="s">
        <v>125</v>
      </c>
      <c r="K1356" s="1" t="s">
        <v>23</v>
      </c>
      <c r="L1356" s="1">
        <v>0</v>
      </c>
      <c r="M1356" s="14">
        <v>0</v>
      </c>
      <c r="N1356" s="14">
        <v>14100</v>
      </c>
      <c r="T1356" s="10" t="str">
        <f>IF(RepPF!$L$4=Lists!$E$2,Lists!$E$2,IF(RepPF!$L$4&lt;&gt;"",IF($C1356=RepPF!$L$4,RepPF!$L$4,0),Lists!$E$2))</f>
        <v>Все объекты</v>
      </c>
    </row>
    <row r="1357" spans="2:20" x14ac:dyDescent="0.25">
      <c r="B1357" s="7">
        <v>45715</v>
      </c>
      <c r="C1357" s="1" t="s">
        <v>200</v>
      </c>
      <c r="J1357" s="1" t="s">
        <v>125</v>
      </c>
      <c r="K1357" s="1" t="s">
        <v>23</v>
      </c>
      <c r="L1357" s="1">
        <v>0</v>
      </c>
      <c r="M1357" s="14">
        <v>0</v>
      </c>
      <c r="N1357" s="14">
        <v>47000</v>
      </c>
      <c r="T1357" s="10" t="str">
        <f>IF(RepPF!$L$4=Lists!$E$2,Lists!$E$2,IF(RepPF!$L$4&lt;&gt;"",IF($C1357=RepPF!$L$4,RepPF!$L$4,0),Lists!$E$2))</f>
        <v>Все объекты</v>
      </c>
    </row>
    <row r="1358" spans="2:20" x14ac:dyDescent="0.25">
      <c r="B1358" s="7">
        <v>45715</v>
      </c>
      <c r="C1358" s="1" t="s">
        <v>200</v>
      </c>
      <c r="J1358" s="1" t="s">
        <v>125</v>
      </c>
      <c r="K1358" s="1" t="s">
        <v>23</v>
      </c>
      <c r="L1358" s="1">
        <v>0</v>
      </c>
      <c r="M1358" s="14">
        <v>0</v>
      </c>
      <c r="N1358" s="14">
        <v>1773.1</v>
      </c>
      <c r="T1358" s="10" t="str">
        <f>IF(RepPF!$L$4=Lists!$E$2,Lists!$E$2,IF(RepPF!$L$4&lt;&gt;"",IF($C1358=RepPF!$L$4,RepPF!$L$4,0),Lists!$E$2))</f>
        <v>Все объекты</v>
      </c>
    </row>
    <row r="1359" spans="2:20" x14ac:dyDescent="0.25">
      <c r="B1359" s="7">
        <v>45715</v>
      </c>
      <c r="C1359" s="1" t="s">
        <v>200</v>
      </c>
      <c r="J1359" s="1" t="s">
        <v>125</v>
      </c>
      <c r="K1359" s="1" t="s">
        <v>23</v>
      </c>
      <c r="L1359" s="1">
        <v>0</v>
      </c>
      <c r="M1359" s="14">
        <v>0</v>
      </c>
      <c r="N1359" s="14">
        <v>582</v>
      </c>
      <c r="T1359" s="10" t="str">
        <f>IF(RepPF!$L$4=Lists!$E$2,Lists!$E$2,IF(RepPF!$L$4&lt;&gt;"",IF($C1359=RepPF!$L$4,RepPF!$L$4,0),Lists!$E$2))</f>
        <v>Все объекты</v>
      </c>
    </row>
    <row r="1360" spans="2:20" x14ac:dyDescent="0.25">
      <c r="B1360" s="7">
        <v>45715</v>
      </c>
      <c r="C1360" s="1" t="s">
        <v>200</v>
      </c>
      <c r="J1360" s="1" t="s">
        <v>125</v>
      </c>
      <c r="K1360" s="1" t="s">
        <v>23</v>
      </c>
      <c r="L1360" s="1">
        <v>0</v>
      </c>
      <c r="M1360" s="14">
        <v>0</v>
      </c>
      <c r="N1360" s="14">
        <v>18450</v>
      </c>
      <c r="T1360" s="10" t="str">
        <f>IF(RepPF!$L$4=Lists!$E$2,Lists!$E$2,IF(RepPF!$L$4&lt;&gt;"",IF($C1360=RepPF!$L$4,RepPF!$L$4,0),Lists!$E$2))</f>
        <v>Все объекты</v>
      </c>
    </row>
    <row r="1361" spans="2:20" x14ac:dyDescent="0.25">
      <c r="B1361" s="7">
        <v>45715</v>
      </c>
      <c r="C1361" s="1" t="s">
        <v>200</v>
      </c>
      <c r="J1361" s="1" t="s">
        <v>125</v>
      </c>
      <c r="K1361" s="1" t="s">
        <v>23</v>
      </c>
      <c r="L1361" s="1">
        <v>0</v>
      </c>
      <c r="M1361" s="14">
        <v>0</v>
      </c>
      <c r="N1361" s="14">
        <v>21150</v>
      </c>
      <c r="T1361" s="10" t="str">
        <f>IF(RepPF!$L$4=Lists!$E$2,Lists!$E$2,IF(RepPF!$L$4&lt;&gt;"",IF($C1361=RepPF!$L$4,RepPF!$L$4,0),Lists!$E$2))</f>
        <v>Все объекты</v>
      </c>
    </row>
    <row r="1362" spans="2:20" x14ac:dyDescent="0.25">
      <c r="B1362" s="7">
        <v>45715</v>
      </c>
      <c r="C1362" s="1" t="s">
        <v>200</v>
      </c>
      <c r="J1362" s="1" t="s">
        <v>125</v>
      </c>
      <c r="K1362" s="1" t="s">
        <v>23</v>
      </c>
      <c r="L1362" s="1">
        <v>0</v>
      </c>
      <c r="M1362" s="14">
        <v>0</v>
      </c>
      <c r="N1362" s="14">
        <v>1400.6</v>
      </c>
      <c r="T1362" s="10" t="str">
        <f>IF(RepPF!$L$4=Lists!$E$2,Lists!$E$2,IF(RepPF!$L$4&lt;&gt;"",IF($C1362=RepPF!$L$4,RepPF!$L$4,0),Lists!$E$2))</f>
        <v>Все объекты</v>
      </c>
    </row>
    <row r="1363" spans="2:20" x14ac:dyDescent="0.25">
      <c r="B1363" s="7">
        <v>45715</v>
      </c>
      <c r="C1363" s="1" t="s">
        <v>200</v>
      </c>
      <c r="J1363" s="1" t="s">
        <v>125</v>
      </c>
      <c r="K1363" s="1" t="s">
        <v>23</v>
      </c>
      <c r="L1363" s="1">
        <v>0</v>
      </c>
      <c r="M1363" s="14">
        <v>0</v>
      </c>
      <c r="N1363" s="14">
        <v>8925</v>
      </c>
      <c r="T1363" s="10" t="str">
        <f>IF(RepPF!$L$4=Lists!$E$2,Lists!$E$2,IF(RepPF!$L$4&lt;&gt;"",IF($C1363=RepPF!$L$4,RepPF!$L$4,0),Lists!$E$2))</f>
        <v>Все объекты</v>
      </c>
    </row>
    <row r="1364" spans="2:20" x14ac:dyDescent="0.25">
      <c r="B1364" s="7">
        <v>45715</v>
      </c>
      <c r="C1364" s="1" t="s">
        <v>200</v>
      </c>
      <c r="J1364" s="1" t="s">
        <v>125</v>
      </c>
      <c r="K1364" s="1" t="s">
        <v>23</v>
      </c>
      <c r="L1364" s="1">
        <v>0</v>
      </c>
      <c r="M1364" s="14">
        <v>0</v>
      </c>
      <c r="N1364" s="14">
        <v>16975</v>
      </c>
      <c r="T1364" s="10" t="str">
        <f>IF(RepPF!$L$4=Lists!$E$2,Lists!$E$2,IF(RepPF!$L$4&lt;&gt;"",IF($C1364=RepPF!$L$4,RepPF!$L$4,0),Lists!$E$2))</f>
        <v>Все объекты</v>
      </c>
    </row>
    <row r="1365" spans="2:20" x14ac:dyDescent="0.25">
      <c r="B1365" s="7">
        <v>45715</v>
      </c>
      <c r="C1365" s="1" t="s">
        <v>200</v>
      </c>
      <c r="J1365" s="1" t="s">
        <v>125</v>
      </c>
      <c r="K1365" s="1" t="s">
        <v>23</v>
      </c>
      <c r="L1365" s="1">
        <v>0</v>
      </c>
      <c r="M1365" s="14">
        <v>0</v>
      </c>
      <c r="N1365" s="14">
        <v>3321</v>
      </c>
      <c r="T1365" s="10" t="str">
        <f>IF(RepPF!$L$4=Lists!$E$2,Lists!$E$2,IF(RepPF!$L$4&lt;&gt;"",IF($C1365=RepPF!$L$4,RepPF!$L$4,0),Lists!$E$2))</f>
        <v>Все объекты</v>
      </c>
    </row>
    <row r="1366" spans="2:20" x14ac:dyDescent="0.25">
      <c r="B1366" s="7">
        <v>45715</v>
      </c>
      <c r="C1366" s="1" t="s">
        <v>200</v>
      </c>
      <c r="J1366" s="1" t="s">
        <v>125</v>
      </c>
      <c r="K1366" s="1" t="s">
        <v>23</v>
      </c>
      <c r="L1366" s="1">
        <v>0</v>
      </c>
      <c r="M1366" s="14">
        <v>0</v>
      </c>
      <c r="N1366" s="14">
        <v>14100</v>
      </c>
      <c r="T1366" s="10" t="str">
        <f>IF(RepPF!$L$4=Lists!$E$2,Lists!$E$2,IF(RepPF!$L$4&lt;&gt;"",IF($C1366=RepPF!$L$4,RepPF!$L$4,0),Lists!$E$2))</f>
        <v>Все объекты</v>
      </c>
    </row>
    <row r="1367" spans="2:20" x14ac:dyDescent="0.25">
      <c r="B1367" s="7">
        <v>45715</v>
      </c>
      <c r="C1367" s="1" t="s">
        <v>200</v>
      </c>
      <c r="J1367" s="1" t="s">
        <v>125</v>
      </c>
      <c r="K1367" s="1" t="s">
        <v>23</v>
      </c>
      <c r="L1367" s="1">
        <v>0</v>
      </c>
      <c r="M1367" s="14">
        <v>0</v>
      </c>
      <c r="N1367" s="14">
        <v>1400.6</v>
      </c>
      <c r="T1367" s="10" t="str">
        <f>IF(RepPF!$L$4=Lists!$E$2,Lists!$E$2,IF(RepPF!$L$4&lt;&gt;"",IF($C1367=RepPF!$L$4,RepPF!$L$4,0),Lists!$E$2))</f>
        <v>Все объекты</v>
      </c>
    </row>
    <row r="1368" spans="2:20" x14ac:dyDescent="0.25">
      <c r="B1368" s="7">
        <v>45715</v>
      </c>
      <c r="C1368" s="1" t="s">
        <v>200</v>
      </c>
      <c r="J1368" s="1" t="s">
        <v>125</v>
      </c>
      <c r="K1368" s="1" t="s">
        <v>23</v>
      </c>
      <c r="L1368" s="1">
        <v>0</v>
      </c>
      <c r="M1368" s="14">
        <v>0</v>
      </c>
      <c r="N1368" s="14">
        <v>21146.3</v>
      </c>
      <c r="T1368" s="10" t="str">
        <f>IF(RepPF!$L$4=Lists!$E$2,Lists!$E$2,IF(RepPF!$L$4&lt;&gt;"",IF($C1368=RepPF!$L$4,RepPF!$L$4,0),Lists!$E$2))</f>
        <v>Все объекты</v>
      </c>
    </row>
    <row r="1369" spans="2:20" x14ac:dyDescent="0.25">
      <c r="B1369" s="7">
        <v>45715</v>
      </c>
      <c r="C1369" s="1" t="s">
        <v>200</v>
      </c>
      <c r="J1369" s="1" t="s">
        <v>125</v>
      </c>
      <c r="K1369" s="1" t="s">
        <v>23</v>
      </c>
      <c r="L1369" s="1">
        <v>0</v>
      </c>
      <c r="M1369" s="14">
        <v>0</v>
      </c>
      <c r="N1369" s="14">
        <v>48500</v>
      </c>
      <c r="T1369" s="10" t="str">
        <f>IF(RepPF!$L$4=Lists!$E$2,Lists!$E$2,IF(RepPF!$L$4&lt;&gt;"",IF($C1369=RepPF!$L$4,RepPF!$L$4,0),Lists!$E$2))</f>
        <v>Все объекты</v>
      </c>
    </row>
    <row r="1370" spans="2:20" x14ac:dyDescent="0.25">
      <c r="B1370" s="7">
        <v>45715</v>
      </c>
      <c r="C1370" s="1" t="s">
        <v>200</v>
      </c>
      <c r="J1370" s="1" t="s">
        <v>125</v>
      </c>
      <c r="K1370" s="1" t="s">
        <v>23</v>
      </c>
      <c r="L1370" s="1">
        <v>0</v>
      </c>
      <c r="M1370" s="14">
        <v>0</v>
      </c>
      <c r="N1370" s="14">
        <v>61500</v>
      </c>
      <c r="T1370" s="10" t="str">
        <f>IF(RepPF!$L$4=Lists!$E$2,Lists!$E$2,IF(RepPF!$L$4&lt;&gt;"",IF($C1370=RepPF!$L$4,RepPF!$L$4,0),Lists!$E$2))</f>
        <v>Все объекты</v>
      </c>
    </row>
    <row r="1371" spans="2:20" x14ac:dyDescent="0.25">
      <c r="B1371" s="7">
        <v>45715</v>
      </c>
      <c r="C1371" s="1" t="s">
        <v>201</v>
      </c>
      <c r="J1371" s="1" t="s">
        <v>125</v>
      </c>
      <c r="K1371" s="1" t="s">
        <v>23</v>
      </c>
      <c r="L1371" s="1">
        <v>0</v>
      </c>
      <c r="M1371" s="14">
        <v>0</v>
      </c>
      <c r="N1371" s="14">
        <v>2310.9899999999998</v>
      </c>
      <c r="T1371" s="10" t="str">
        <f>IF(RepPF!$L$4=Lists!$E$2,Lists!$E$2,IF(RepPF!$L$4&lt;&gt;"",IF($C1371=RepPF!$L$4,RepPF!$L$4,0),Lists!$E$2))</f>
        <v>Все объекты</v>
      </c>
    </row>
    <row r="1372" spans="2:20" x14ac:dyDescent="0.25">
      <c r="B1372" s="7">
        <v>45715</v>
      </c>
      <c r="C1372" s="1" t="s">
        <v>201</v>
      </c>
      <c r="J1372" s="1" t="s">
        <v>125</v>
      </c>
      <c r="K1372" s="1" t="s">
        <v>23</v>
      </c>
      <c r="L1372" s="1">
        <v>0</v>
      </c>
      <c r="M1372" s="14">
        <v>0</v>
      </c>
      <c r="N1372" s="14">
        <v>16920</v>
      </c>
      <c r="T1372" s="10" t="str">
        <f>IF(RepPF!$L$4=Lists!$E$2,Lists!$E$2,IF(RepPF!$L$4&lt;&gt;"",IF($C1372=RepPF!$L$4,RepPF!$L$4,0),Lists!$E$2))</f>
        <v>Все объекты</v>
      </c>
    </row>
    <row r="1373" spans="2:20" x14ac:dyDescent="0.25">
      <c r="B1373" s="7">
        <v>45715</v>
      </c>
      <c r="C1373" s="1" t="s">
        <v>201</v>
      </c>
      <c r="J1373" s="1" t="s">
        <v>125</v>
      </c>
      <c r="K1373" s="1" t="s">
        <v>23</v>
      </c>
      <c r="L1373" s="1">
        <v>0</v>
      </c>
      <c r="M1373" s="14">
        <v>0</v>
      </c>
      <c r="N1373" s="14">
        <v>1950.4099999999999</v>
      </c>
      <c r="T1373" s="10" t="str">
        <f>IF(RepPF!$L$4=Lists!$E$2,Lists!$E$2,IF(RepPF!$L$4&lt;&gt;"",IF($C1373=RepPF!$L$4,RepPF!$L$4,0),Lists!$E$2))</f>
        <v>Все объекты</v>
      </c>
    </row>
    <row r="1374" spans="2:20" x14ac:dyDescent="0.25">
      <c r="B1374" s="7">
        <v>45715</v>
      </c>
      <c r="C1374" s="1" t="s">
        <v>201</v>
      </c>
      <c r="J1374" s="1" t="s">
        <v>125</v>
      </c>
      <c r="K1374" s="1" t="s">
        <v>23</v>
      </c>
      <c r="L1374" s="1">
        <v>0</v>
      </c>
      <c r="M1374" s="14">
        <v>0</v>
      </c>
      <c r="N1374" s="14">
        <v>16975</v>
      </c>
      <c r="T1374" s="10" t="str">
        <f>IF(RepPF!$L$4=Lists!$E$2,Lists!$E$2,IF(RepPF!$L$4&lt;&gt;"",IF($C1374=RepPF!$L$4,RepPF!$L$4,0),Lists!$E$2))</f>
        <v>Все объекты</v>
      </c>
    </row>
    <row r="1375" spans="2:20" x14ac:dyDescent="0.25">
      <c r="B1375" s="7">
        <v>45715</v>
      </c>
      <c r="C1375" s="1" t="s">
        <v>201</v>
      </c>
      <c r="J1375" s="1" t="s">
        <v>125</v>
      </c>
      <c r="K1375" s="1" t="s">
        <v>23</v>
      </c>
      <c r="L1375" s="1">
        <v>0</v>
      </c>
      <c r="M1375" s="14">
        <v>0</v>
      </c>
      <c r="N1375" s="14">
        <v>18450</v>
      </c>
      <c r="T1375" s="10" t="str">
        <f>IF(RepPF!$L$4=Lists!$E$2,Lists!$E$2,IF(RepPF!$L$4&lt;&gt;"",IF($C1375=RepPF!$L$4,RepPF!$L$4,0),Lists!$E$2))</f>
        <v>Все объекты</v>
      </c>
    </row>
    <row r="1376" spans="2:20" x14ac:dyDescent="0.25">
      <c r="B1376" s="7">
        <v>45715</v>
      </c>
      <c r="C1376" s="1" t="s">
        <v>201</v>
      </c>
      <c r="J1376" s="1" t="s">
        <v>125</v>
      </c>
      <c r="K1376" s="1" t="s">
        <v>23</v>
      </c>
      <c r="L1376" s="1">
        <v>0</v>
      </c>
      <c r="M1376" s="14">
        <v>0</v>
      </c>
      <c r="N1376" s="14">
        <v>846</v>
      </c>
      <c r="T1376" s="10" t="str">
        <f>IF(RepPF!$L$4=Lists!$E$2,Lists!$E$2,IF(RepPF!$L$4&lt;&gt;"",IF($C1376=RepPF!$L$4,RepPF!$L$4,0),Lists!$E$2))</f>
        <v>Все объекты</v>
      </c>
    </row>
    <row r="1377" spans="2:20" x14ac:dyDescent="0.25">
      <c r="B1377" s="7">
        <v>45715</v>
      </c>
      <c r="C1377" s="1" t="s">
        <v>201</v>
      </c>
      <c r="J1377" s="1" t="s">
        <v>125</v>
      </c>
      <c r="K1377" s="1" t="s">
        <v>23</v>
      </c>
      <c r="L1377" s="1">
        <v>0</v>
      </c>
      <c r="M1377" s="14">
        <v>0</v>
      </c>
      <c r="N1377" s="14">
        <v>1540.6599999999999</v>
      </c>
      <c r="T1377" s="10" t="str">
        <f>IF(RepPF!$L$4=Lists!$E$2,Lists!$E$2,IF(RepPF!$L$4&lt;&gt;"",IF($C1377=RepPF!$L$4,RepPF!$L$4,0),Lists!$E$2))</f>
        <v>Все объекты</v>
      </c>
    </row>
    <row r="1378" spans="2:20" x14ac:dyDescent="0.25">
      <c r="B1378" s="7">
        <v>45715</v>
      </c>
      <c r="C1378" s="1" t="s">
        <v>201</v>
      </c>
      <c r="J1378" s="1" t="s">
        <v>125</v>
      </c>
      <c r="K1378" s="1" t="s">
        <v>23</v>
      </c>
      <c r="L1378" s="1">
        <v>0</v>
      </c>
      <c r="M1378" s="14">
        <v>0</v>
      </c>
      <c r="N1378" s="14">
        <v>714</v>
      </c>
      <c r="T1378" s="10" t="str">
        <f>IF(RepPF!$L$4=Lists!$E$2,Lists!$E$2,IF(RepPF!$L$4&lt;&gt;"",IF($C1378=RepPF!$L$4,RepPF!$L$4,0),Lists!$E$2))</f>
        <v>Все объекты</v>
      </c>
    </row>
    <row r="1379" spans="2:20" x14ac:dyDescent="0.25">
      <c r="B1379" s="7">
        <v>45715</v>
      </c>
      <c r="C1379" s="1" t="s">
        <v>201</v>
      </c>
      <c r="J1379" s="1" t="s">
        <v>125</v>
      </c>
      <c r="K1379" s="1" t="s">
        <v>23</v>
      </c>
      <c r="L1379" s="1">
        <v>0</v>
      </c>
      <c r="M1379" s="14">
        <v>0</v>
      </c>
      <c r="N1379" s="14">
        <v>9700</v>
      </c>
      <c r="T1379" s="10" t="str">
        <f>IF(RepPF!$L$4=Lists!$E$2,Lists!$E$2,IF(RepPF!$L$4&lt;&gt;"",IF($C1379=RepPF!$L$4,RepPF!$L$4,0),Lists!$E$2))</f>
        <v>Все объекты</v>
      </c>
    </row>
    <row r="1380" spans="2:20" x14ac:dyDescent="0.25">
      <c r="B1380" s="7">
        <v>45715</v>
      </c>
      <c r="C1380" s="1" t="s">
        <v>201</v>
      </c>
      <c r="J1380" s="1" t="s">
        <v>125</v>
      </c>
      <c r="K1380" s="1" t="s">
        <v>23</v>
      </c>
      <c r="L1380" s="1">
        <v>0</v>
      </c>
      <c r="M1380" s="14">
        <v>0</v>
      </c>
      <c r="N1380" s="14">
        <v>61500</v>
      </c>
      <c r="T1380" s="10" t="str">
        <f>IF(RepPF!$L$4=Lists!$E$2,Lists!$E$2,IF(RepPF!$L$4&lt;&gt;"",IF($C1380=RepPF!$L$4,RepPF!$L$4,0),Lists!$E$2))</f>
        <v>Все объекты</v>
      </c>
    </row>
    <row r="1381" spans="2:20" x14ac:dyDescent="0.25">
      <c r="B1381" s="7">
        <v>45715</v>
      </c>
      <c r="C1381" s="1" t="s">
        <v>201</v>
      </c>
      <c r="J1381" s="1" t="s">
        <v>125</v>
      </c>
      <c r="K1381" s="1" t="s">
        <v>23</v>
      </c>
      <c r="L1381" s="1">
        <v>0</v>
      </c>
      <c r="M1381" s="14">
        <v>0</v>
      </c>
      <c r="N1381" s="14">
        <v>28247.94</v>
      </c>
      <c r="T1381" s="10" t="str">
        <f>IF(RepPF!$L$4=Lists!$E$2,Lists!$E$2,IF(RepPF!$L$4&lt;&gt;"",IF($C1381=RepPF!$L$4,RepPF!$L$4,0),Lists!$E$2))</f>
        <v>Все объекты</v>
      </c>
    </row>
    <row r="1382" spans="2:20" x14ac:dyDescent="0.25">
      <c r="B1382" s="7">
        <v>45715</v>
      </c>
      <c r="C1382" s="1" t="s">
        <v>201</v>
      </c>
      <c r="J1382" s="1" t="s">
        <v>125</v>
      </c>
      <c r="K1382" s="1" t="s">
        <v>23</v>
      </c>
      <c r="L1382" s="1">
        <v>0</v>
      </c>
      <c r="M1382" s="14">
        <v>0</v>
      </c>
      <c r="N1382" s="14">
        <v>1540.6599999999999</v>
      </c>
      <c r="T1382" s="10" t="str">
        <f>IF(RepPF!$L$4=Lists!$E$2,Lists!$E$2,IF(RepPF!$L$4&lt;&gt;"",IF($C1382=RepPF!$L$4,RepPF!$L$4,0),Lists!$E$2))</f>
        <v>Все объекты</v>
      </c>
    </row>
    <row r="1383" spans="2:20" x14ac:dyDescent="0.25">
      <c r="B1383" s="7">
        <v>45715</v>
      </c>
      <c r="C1383" s="1" t="s">
        <v>201</v>
      </c>
      <c r="J1383" s="1" t="s">
        <v>125</v>
      </c>
      <c r="K1383" s="1" t="s">
        <v>23</v>
      </c>
      <c r="L1383" s="1">
        <v>0</v>
      </c>
      <c r="M1383" s="14">
        <v>0</v>
      </c>
      <c r="N1383" s="14">
        <v>4522</v>
      </c>
      <c r="T1383" s="10" t="str">
        <f>IF(RepPF!$L$4=Lists!$E$2,Lists!$E$2,IF(RepPF!$L$4&lt;&gt;"",IF($C1383=RepPF!$L$4,RepPF!$L$4,0),Lists!$E$2))</f>
        <v>Все объекты</v>
      </c>
    </row>
    <row r="1384" spans="2:20" x14ac:dyDescent="0.25">
      <c r="B1384" s="7">
        <v>45715</v>
      </c>
      <c r="C1384" s="1" t="s">
        <v>201</v>
      </c>
      <c r="J1384" s="1" t="s">
        <v>125</v>
      </c>
      <c r="K1384" s="1" t="s">
        <v>23</v>
      </c>
      <c r="L1384" s="1">
        <v>0</v>
      </c>
      <c r="M1384" s="14">
        <v>0</v>
      </c>
      <c r="N1384" s="14">
        <v>9700</v>
      </c>
      <c r="T1384" s="10" t="str">
        <f>IF(RepPF!$L$4=Lists!$E$2,Lists!$E$2,IF(RepPF!$L$4&lt;&gt;"",IF($C1384=RepPF!$L$4,RepPF!$L$4,0),Lists!$E$2))</f>
        <v>Все объекты</v>
      </c>
    </row>
    <row r="1385" spans="2:20" x14ac:dyDescent="0.25">
      <c r="B1385" s="7">
        <v>45715</v>
      </c>
      <c r="C1385" s="1" t="s">
        <v>201</v>
      </c>
      <c r="J1385" s="1" t="s">
        <v>125</v>
      </c>
      <c r="K1385" s="1" t="s">
        <v>23</v>
      </c>
      <c r="L1385" s="1">
        <v>0</v>
      </c>
      <c r="M1385" s="14">
        <v>0</v>
      </c>
      <c r="N1385" s="14">
        <v>2015.97</v>
      </c>
      <c r="T1385" s="10" t="str">
        <f>IF(RepPF!$L$4=Lists!$E$2,Lists!$E$2,IF(RepPF!$L$4&lt;&gt;"",IF($C1385=RepPF!$L$4,RepPF!$L$4,0),Lists!$E$2))</f>
        <v>Все объекты</v>
      </c>
    </row>
    <row r="1386" spans="2:20" x14ac:dyDescent="0.25">
      <c r="B1386" s="7">
        <v>45715</v>
      </c>
      <c r="C1386" s="1" t="s">
        <v>201</v>
      </c>
      <c r="J1386" s="1" t="s">
        <v>125</v>
      </c>
      <c r="K1386" s="1" t="s">
        <v>23</v>
      </c>
      <c r="L1386" s="1">
        <v>0</v>
      </c>
      <c r="M1386" s="14">
        <v>0</v>
      </c>
      <c r="N1386" s="14">
        <v>70500</v>
      </c>
      <c r="T1386" s="10" t="str">
        <f>IF(RepPF!$L$4=Lists!$E$2,Lists!$E$2,IF(RepPF!$L$4&lt;&gt;"",IF($C1386=RepPF!$L$4,RepPF!$L$4,0),Lists!$E$2))</f>
        <v>Все объекты</v>
      </c>
    </row>
    <row r="1387" spans="2:20" x14ac:dyDescent="0.25">
      <c r="B1387" s="7">
        <v>45715</v>
      </c>
      <c r="C1387" s="1" t="s">
        <v>201</v>
      </c>
      <c r="J1387" s="1" t="s">
        <v>125</v>
      </c>
      <c r="K1387" s="1" t="s">
        <v>23</v>
      </c>
      <c r="L1387" s="1">
        <v>0</v>
      </c>
      <c r="M1387" s="14">
        <v>0</v>
      </c>
      <c r="N1387" s="14">
        <v>16450</v>
      </c>
      <c r="T1387" s="10" t="str">
        <f>IF(RepPF!$L$4=Lists!$E$2,Lists!$E$2,IF(RepPF!$L$4&lt;&gt;"",IF($C1387=RepPF!$L$4,RepPF!$L$4,0),Lists!$E$2))</f>
        <v>Все объекты</v>
      </c>
    </row>
    <row r="1388" spans="2:20" x14ac:dyDescent="0.25">
      <c r="B1388" s="7">
        <v>45449</v>
      </c>
      <c r="C1388" s="1" t="s">
        <v>201</v>
      </c>
      <c r="J1388" s="1" t="s">
        <v>125</v>
      </c>
      <c r="K1388" s="1" t="s">
        <v>23</v>
      </c>
      <c r="L1388" s="1">
        <v>0</v>
      </c>
      <c r="M1388" s="14">
        <v>0</v>
      </c>
      <c r="N1388" s="14">
        <v>6664</v>
      </c>
      <c r="T1388" s="10" t="str">
        <f>IF(RepPF!$L$4=Lists!$E$2,Lists!$E$2,IF(RepPF!$L$4&lt;&gt;"",IF($C1388=RepPF!$L$4,RepPF!$L$4,0),Lists!$E$2))</f>
        <v>Все объекты</v>
      </c>
    </row>
    <row r="1389" spans="2:20" x14ac:dyDescent="0.25">
      <c r="B1389" s="7">
        <v>45507</v>
      </c>
      <c r="C1389" s="1" t="s">
        <v>201</v>
      </c>
      <c r="J1389" s="1" t="s">
        <v>125</v>
      </c>
      <c r="K1389" s="1" t="s">
        <v>23</v>
      </c>
      <c r="L1389" s="1">
        <v>0</v>
      </c>
      <c r="M1389" s="14">
        <v>0</v>
      </c>
      <c r="N1389" s="14">
        <v>2910</v>
      </c>
      <c r="T1389" s="10" t="str">
        <f>IF(RepPF!$L$4=Lists!$E$2,Lists!$E$2,IF(RepPF!$L$4&lt;&gt;"",IF($C1389=RepPF!$L$4,RepPF!$L$4,0),Lists!$E$2))</f>
        <v>Все объекты</v>
      </c>
    </row>
    <row r="1390" spans="2:20" x14ac:dyDescent="0.25">
      <c r="B1390" s="7">
        <v>45510</v>
      </c>
      <c r="C1390" s="1" t="s">
        <v>201</v>
      </c>
      <c r="J1390" s="1" t="s">
        <v>125</v>
      </c>
      <c r="K1390" s="1" t="s">
        <v>23</v>
      </c>
      <c r="L1390" s="1">
        <v>0</v>
      </c>
      <c r="M1390" s="14">
        <v>0</v>
      </c>
      <c r="N1390" s="14">
        <v>1476</v>
      </c>
      <c r="T1390" s="10" t="str">
        <f>IF(RepPF!$L$4=Lists!$E$2,Lists!$E$2,IF(RepPF!$L$4&lt;&gt;"",IF($C1390=RepPF!$L$4,RepPF!$L$4,0),Lists!$E$2))</f>
        <v>Все объекты</v>
      </c>
    </row>
    <row r="1391" spans="2:20" x14ac:dyDescent="0.25">
      <c r="B1391" s="7">
        <v>45538</v>
      </c>
      <c r="C1391" s="1" t="s">
        <v>201</v>
      </c>
      <c r="J1391" s="1" t="s">
        <v>125</v>
      </c>
      <c r="K1391" s="1" t="s">
        <v>23</v>
      </c>
      <c r="L1391" s="1">
        <v>0</v>
      </c>
      <c r="M1391" s="14">
        <v>0</v>
      </c>
      <c r="N1391" s="14">
        <v>2100.9</v>
      </c>
      <c r="T1391" s="10" t="str">
        <f>IF(RepPF!$L$4=Lists!$E$2,Lists!$E$2,IF(RepPF!$L$4&lt;&gt;"",IF($C1391=RepPF!$L$4,RepPF!$L$4,0),Lists!$E$2))</f>
        <v>Все объекты</v>
      </c>
    </row>
    <row r="1392" spans="2:20" x14ac:dyDescent="0.25">
      <c r="B1392" s="7">
        <v>45694</v>
      </c>
      <c r="C1392" s="1" t="s">
        <v>195</v>
      </c>
      <c r="J1392" s="1" t="s">
        <v>125</v>
      </c>
      <c r="K1392" s="1" t="s">
        <v>23</v>
      </c>
      <c r="L1392" s="1">
        <v>0</v>
      </c>
      <c r="M1392" s="14">
        <v>0</v>
      </c>
      <c r="N1392" s="14">
        <v>9400</v>
      </c>
      <c r="T1392" s="10" t="str">
        <f>IF(RepPF!$L$4=Lists!$E$2,Lists!$E$2,IF(RepPF!$L$4&lt;&gt;"",IF($C1392=RepPF!$L$4,RepPF!$L$4,0),Lists!$E$2))</f>
        <v>Все объекты</v>
      </c>
    </row>
    <row r="1393" spans="2:20" x14ac:dyDescent="0.25">
      <c r="B1393" s="7">
        <v>45695</v>
      </c>
      <c r="C1393" s="1" t="s">
        <v>201</v>
      </c>
      <c r="J1393" s="1" t="s">
        <v>125</v>
      </c>
      <c r="K1393" s="1" t="s">
        <v>23</v>
      </c>
      <c r="L1393" s="1">
        <v>0</v>
      </c>
      <c r="M1393" s="14">
        <v>0</v>
      </c>
      <c r="N1393" s="14">
        <v>3240.37</v>
      </c>
      <c r="T1393" s="10" t="str">
        <f>IF(RepPF!$L$4=Lists!$E$2,Lists!$E$2,IF(RepPF!$L$4&lt;&gt;"",IF($C1393=RepPF!$L$4,RepPF!$L$4,0),Lists!$E$2))</f>
        <v>Все объекты</v>
      </c>
    </row>
    <row r="1394" spans="2:20" x14ac:dyDescent="0.25">
      <c r="B1394" s="7">
        <v>45698</v>
      </c>
      <c r="C1394" s="1" t="s">
        <v>201</v>
      </c>
      <c r="J1394" s="1" t="s">
        <v>125</v>
      </c>
      <c r="K1394" s="1" t="s">
        <v>23</v>
      </c>
      <c r="L1394" s="1">
        <v>0</v>
      </c>
      <c r="M1394" s="14">
        <v>0</v>
      </c>
      <c r="N1394" s="14">
        <v>582</v>
      </c>
      <c r="T1394" s="10" t="str">
        <f>IF(RepPF!$L$4=Lists!$E$2,Lists!$E$2,IF(RepPF!$L$4&lt;&gt;"",IF($C1394=RepPF!$L$4,RepPF!$L$4,0),Lists!$E$2))</f>
        <v>Все объекты</v>
      </c>
    </row>
    <row r="1395" spans="2:20" x14ac:dyDescent="0.25">
      <c r="B1395" s="7">
        <v>45699</v>
      </c>
      <c r="C1395" s="1" t="s">
        <v>201</v>
      </c>
      <c r="J1395" s="1" t="s">
        <v>125</v>
      </c>
      <c r="K1395" s="1" t="s">
        <v>23</v>
      </c>
      <c r="L1395" s="1">
        <v>0</v>
      </c>
      <c r="M1395" s="14">
        <v>0</v>
      </c>
      <c r="N1395" s="14">
        <v>2015.97</v>
      </c>
      <c r="T1395" s="10" t="str">
        <f>IF(RepPF!$L$4=Lists!$E$2,Lists!$E$2,IF(RepPF!$L$4&lt;&gt;"",IF($C1395=RepPF!$L$4,RepPF!$L$4,0),Lists!$E$2))</f>
        <v>Все объекты</v>
      </c>
    </row>
    <row r="1396" spans="2:20" x14ac:dyDescent="0.25">
      <c r="B1396" s="7">
        <v>45712</v>
      </c>
      <c r="C1396" s="1" t="s">
        <v>201</v>
      </c>
      <c r="J1396" s="1" t="s">
        <v>125</v>
      </c>
      <c r="K1396" s="1" t="s">
        <v>23</v>
      </c>
      <c r="L1396" s="1">
        <v>0</v>
      </c>
      <c r="M1396" s="14">
        <v>0</v>
      </c>
      <c r="N1396" s="14">
        <v>3991.7099999999996</v>
      </c>
      <c r="T1396" s="10" t="str">
        <f>IF(RepPF!$L$4=Lists!$E$2,Lists!$E$2,IF(RepPF!$L$4&lt;&gt;"",IF($C1396=RepPF!$L$4,RepPF!$L$4,0),Lists!$E$2))</f>
        <v>Все объекты</v>
      </c>
    </row>
    <row r="1397" spans="2:20" x14ac:dyDescent="0.25">
      <c r="B1397" s="7">
        <v>45715</v>
      </c>
      <c r="C1397" s="1" t="s">
        <v>201</v>
      </c>
      <c r="J1397" s="1" t="s">
        <v>125</v>
      </c>
      <c r="K1397" s="1" t="s">
        <v>23</v>
      </c>
      <c r="L1397" s="1">
        <v>0</v>
      </c>
      <c r="M1397" s="14">
        <v>0</v>
      </c>
      <c r="N1397" s="14">
        <v>2661.14</v>
      </c>
      <c r="T1397" s="10" t="str">
        <f>IF(RepPF!$L$4=Lists!$E$2,Lists!$E$2,IF(RepPF!$L$4&lt;&gt;"",IF($C1397=RepPF!$L$4,RepPF!$L$4,0),Lists!$E$2))</f>
        <v>Все объекты</v>
      </c>
    </row>
    <row r="1398" spans="2:20" x14ac:dyDescent="0.25">
      <c r="B1398" s="7">
        <v>45689</v>
      </c>
      <c r="C1398" s="1" t="s">
        <v>201</v>
      </c>
      <c r="J1398" s="1" t="s">
        <v>125</v>
      </c>
      <c r="K1398" s="1" t="s">
        <v>23</v>
      </c>
      <c r="L1398" s="1">
        <v>0</v>
      </c>
      <c r="M1398" s="14">
        <v>0</v>
      </c>
      <c r="N1398" s="14">
        <v>1950.4099999999999</v>
      </c>
      <c r="T1398" s="10" t="str">
        <f>IF(RepPF!$L$4=Lists!$E$2,Lists!$E$2,IF(RepPF!$L$4&lt;&gt;"",IF($C1398=RepPF!$L$4,RepPF!$L$4,0),Lists!$E$2))</f>
        <v>Все объекты</v>
      </c>
    </row>
    <row r="1399" spans="2:20" x14ac:dyDescent="0.25">
      <c r="B1399" s="7">
        <v>45587</v>
      </c>
      <c r="C1399" s="1" t="s">
        <v>201</v>
      </c>
      <c r="J1399" s="1" t="s">
        <v>125</v>
      </c>
      <c r="K1399" s="1" t="s">
        <v>73</v>
      </c>
      <c r="L1399" s="1">
        <v>0</v>
      </c>
      <c r="M1399" s="14">
        <v>0</v>
      </c>
      <c r="N1399" s="14">
        <v>11640</v>
      </c>
      <c r="T1399" s="10" t="str">
        <f>IF(RepPF!$L$4=Lists!$E$2,Lists!$E$2,IF(RepPF!$L$4&lt;&gt;"",IF($C1399=RepPF!$L$4,RepPF!$L$4,0),Lists!$E$2))</f>
        <v>Все объекты</v>
      </c>
    </row>
    <row r="1400" spans="2:20" x14ac:dyDescent="0.25">
      <c r="B1400" s="7">
        <v>45587</v>
      </c>
      <c r="C1400" s="1" t="s">
        <v>201</v>
      </c>
      <c r="J1400" s="1" t="s">
        <v>125</v>
      </c>
      <c r="K1400" s="1" t="s">
        <v>73</v>
      </c>
      <c r="L1400" s="1">
        <v>0</v>
      </c>
      <c r="M1400" s="14">
        <v>0</v>
      </c>
      <c r="N1400" s="14">
        <v>9840</v>
      </c>
      <c r="T1400" s="10" t="str">
        <f>IF(RepPF!$L$4=Lists!$E$2,Lists!$E$2,IF(RepPF!$L$4&lt;&gt;"",IF($C1400=RepPF!$L$4,RepPF!$L$4,0),Lists!$E$2))</f>
        <v>Все объекты</v>
      </c>
    </row>
    <row r="1401" spans="2:20" x14ac:dyDescent="0.25">
      <c r="B1401" s="7">
        <v>45587</v>
      </c>
      <c r="C1401" s="1" t="s">
        <v>202</v>
      </c>
      <c r="J1401" s="1" t="s">
        <v>125</v>
      </c>
      <c r="K1401" s="1" t="s">
        <v>73</v>
      </c>
      <c r="L1401" s="1">
        <v>0</v>
      </c>
      <c r="M1401" s="14">
        <v>0</v>
      </c>
      <c r="N1401" s="14">
        <v>7050</v>
      </c>
      <c r="T1401" s="10" t="str">
        <f>IF(RepPF!$L$4=Lists!$E$2,Lists!$E$2,IF(RepPF!$L$4&lt;&gt;"",IF($C1401=RepPF!$L$4,RepPF!$L$4,0),Lists!$E$2))</f>
        <v>Все объекты</v>
      </c>
    </row>
    <row r="1402" spans="2:20" x14ac:dyDescent="0.25">
      <c r="B1402" s="7">
        <v>45588</v>
      </c>
      <c r="C1402" s="1" t="s">
        <v>202</v>
      </c>
      <c r="J1402" s="1" t="s">
        <v>125</v>
      </c>
      <c r="K1402" s="1" t="s">
        <v>73</v>
      </c>
      <c r="L1402" s="1">
        <v>0</v>
      </c>
      <c r="M1402" s="14">
        <v>0</v>
      </c>
      <c r="N1402" s="14">
        <v>940</v>
      </c>
      <c r="T1402" s="10" t="str">
        <f>IF(RepPF!$L$4=Lists!$E$2,Lists!$E$2,IF(RepPF!$L$4&lt;&gt;"",IF($C1402=RepPF!$L$4,RepPF!$L$4,0),Lists!$E$2))</f>
        <v>Все объекты</v>
      </c>
    </row>
    <row r="1403" spans="2:20" x14ac:dyDescent="0.25">
      <c r="B1403" s="7">
        <v>45796</v>
      </c>
      <c r="C1403" s="1" t="s">
        <v>202</v>
      </c>
      <c r="J1403" s="1" t="s">
        <v>125</v>
      </c>
      <c r="K1403" s="1" t="s">
        <v>73</v>
      </c>
      <c r="L1403" s="1">
        <v>0</v>
      </c>
      <c r="M1403" s="14">
        <v>0</v>
      </c>
      <c r="N1403" s="14">
        <v>23800</v>
      </c>
      <c r="T1403" s="10" t="str">
        <f>IF(RepPF!$L$4=Lists!$E$2,Lists!$E$2,IF(RepPF!$L$4&lt;&gt;"",IF($C1403=RepPF!$L$4,RepPF!$L$4,0),Lists!$E$2))</f>
        <v>Все объекты</v>
      </c>
    </row>
    <row r="1404" spans="2:20" x14ac:dyDescent="0.25">
      <c r="B1404" s="7">
        <v>45443</v>
      </c>
      <c r="C1404" s="1" t="s">
        <v>202</v>
      </c>
      <c r="J1404" s="1" t="s">
        <v>125</v>
      </c>
      <c r="K1404" s="1" t="s">
        <v>73</v>
      </c>
      <c r="L1404" s="1">
        <v>0</v>
      </c>
      <c r="M1404" s="14">
        <v>0</v>
      </c>
      <c r="N1404" s="14">
        <v>4850</v>
      </c>
      <c r="T1404" s="10" t="str">
        <f>IF(RepPF!$L$4=Lists!$E$2,Lists!$E$2,IF(RepPF!$L$4&lt;&gt;"",IF($C1404=RepPF!$L$4,RepPF!$L$4,0),Lists!$E$2))</f>
        <v>Все объекты</v>
      </c>
    </row>
    <row r="1405" spans="2:20" x14ac:dyDescent="0.25">
      <c r="B1405" s="7">
        <v>45513</v>
      </c>
      <c r="C1405" s="1" t="s">
        <v>202</v>
      </c>
      <c r="J1405" s="1" t="s">
        <v>125</v>
      </c>
      <c r="K1405" s="1" t="s">
        <v>73</v>
      </c>
      <c r="L1405" s="1">
        <v>0</v>
      </c>
      <c r="M1405" s="14">
        <v>0</v>
      </c>
      <c r="N1405" s="14">
        <v>30750</v>
      </c>
      <c r="T1405" s="10" t="str">
        <f>IF(RepPF!$L$4=Lists!$E$2,Lists!$E$2,IF(RepPF!$L$4&lt;&gt;"",IF($C1405=RepPF!$L$4,RepPF!$L$4,0),Lists!$E$2))</f>
        <v>Все объекты</v>
      </c>
    </row>
    <row r="1406" spans="2:20" x14ac:dyDescent="0.25">
      <c r="B1406" s="7">
        <v>45532</v>
      </c>
      <c r="C1406" s="1" t="s">
        <v>202</v>
      </c>
      <c r="J1406" s="1" t="s">
        <v>125</v>
      </c>
      <c r="K1406" s="1" t="s">
        <v>73</v>
      </c>
      <c r="L1406" s="1">
        <v>0</v>
      </c>
      <c r="M1406" s="14">
        <v>0</v>
      </c>
      <c r="N1406" s="14">
        <v>1410</v>
      </c>
      <c r="T1406" s="10" t="str">
        <f>IF(RepPF!$L$4=Lists!$E$2,Lists!$E$2,IF(RepPF!$L$4&lt;&gt;"",IF($C1406=RepPF!$L$4,RepPF!$L$4,0),Lists!$E$2))</f>
        <v>Все объекты</v>
      </c>
    </row>
    <row r="1407" spans="2:20" x14ac:dyDescent="0.25">
      <c r="B1407" s="7">
        <v>45537</v>
      </c>
      <c r="C1407" s="1" t="s">
        <v>202</v>
      </c>
      <c r="J1407" s="1" t="s">
        <v>125</v>
      </c>
      <c r="K1407" s="1" t="s">
        <v>73</v>
      </c>
      <c r="L1407" s="1">
        <v>0</v>
      </c>
      <c r="M1407" s="14">
        <v>0</v>
      </c>
      <c r="N1407" s="14">
        <v>21620</v>
      </c>
      <c r="T1407" s="10" t="str">
        <f>IF(RepPF!$L$4=Lists!$E$2,Lists!$E$2,IF(RepPF!$L$4&lt;&gt;"",IF($C1407=RepPF!$L$4,RepPF!$L$4,0),Lists!$E$2))</f>
        <v>Все объекты</v>
      </c>
    </row>
    <row r="1408" spans="2:20" x14ac:dyDescent="0.25">
      <c r="B1408" s="7">
        <v>45541</v>
      </c>
      <c r="C1408" s="1" t="s">
        <v>202</v>
      </c>
      <c r="J1408" s="1" t="s">
        <v>125</v>
      </c>
      <c r="K1408" s="1" t="s">
        <v>73</v>
      </c>
      <c r="L1408" s="1">
        <v>0</v>
      </c>
      <c r="M1408" s="14">
        <v>0</v>
      </c>
      <c r="N1408" s="14">
        <v>3570</v>
      </c>
      <c r="T1408" s="10" t="str">
        <f>IF(RepPF!$L$4=Lists!$E$2,Lists!$E$2,IF(RepPF!$L$4&lt;&gt;"",IF($C1408=RepPF!$L$4,RepPF!$L$4,0),Lists!$E$2))</f>
        <v>Все объекты</v>
      </c>
    </row>
    <row r="1409" spans="2:20" x14ac:dyDescent="0.25">
      <c r="B1409" s="7">
        <v>45547</v>
      </c>
      <c r="C1409" s="1" t="s">
        <v>202</v>
      </c>
      <c r="J1409" s="1" t="s">
        <v>125</v>
      </c>
      <c r="K1409" s="1" t="s">
        <v>73</v>
      </c>
      <c r="L1409" s="1">
        <v>0</v>
      </c>
      <c r="M1409" s="14">
        <v>0</v>
      </c>
      <c r="N1409" s="14">
        <v>3880</v>
      </c>
      <c r="T1409" s="10" t="str">
        <f>IF(RepPF!$L$4=Lists!$E$2,Lists!$E$2,IF(RepPF!$L$4&lt;&gt;"",IF($C1409=RepPF!$L$4,RepPF!$L$4,0),Lists!$E$2))</f>
        <v>Все объекты</v>
      </c>
    </row>
    <row r="1410" spans="2:20" x14ac:dyDescent="0.25">
      <c r="B1410" s="7">
        <v>45559</v>
      </c>
      <c r="C1410" s="1" t="s">
        <v>202</v>
      </c>
      <c r="J1410" s="1" t="s">
        <v>125</v>
      </c>
      <c r="K1410" s="1" t="s">
        <v>73</v>
      </c>
      <c r="L1410" s="1">
        <v>0</v>
      </c>
      <c r="M1410" s="14">
        <v>0</v>
      </c>
      <c r="N1410" s="14">
        <v>8115.54</v>
      </c>
      <c r="T1410" s="10" t="str">
        <f>IF(RepPF!$L$4=Lists!$E$2,Lists!$E$2,IF(RepPF!$L$4&lt;&gt;"",IF($C1410=RepPF!$L$4,RepPF!$L$4,0),Lists!$E$2))</f>
        <v>Все объекты</v>
      </c>
    </row>
    <row r="1411" spans="2:20" x14ac:dyDescent="0.25">
      <c r="B1411" s="7">
        <v>45559</v>
      </c>
      <c r="C1411" s="1" t="s">
        <v>202</v>
      </c>
      <c r="J1411" s="1" t="s">
        <v>125</v>
      </c>
      <c r="K1411" s="1" t="s">
        <v>73</v>
      </c>
      <c r="L1411" s="1">
        <v>0</v>
      </c>
      <c r="M1411" s="14">
        <v>0</v>
      </c>
      <c r="N1411" s="14">
        <v>32274.899999999998</v>
      </c>
      <c r="T1411" s="10" t="str">
        <f>IF(RepPF!$L$4=Lists!$E$2,Lists!$E$2,IF(RepPF!$L$4&lt;&gt;"",IF($C1411=RepPF!$L$4,RepPF!$L$4,0),Lists!$E$2))</f>
        <v>Все объекты</v>
      </c>
    </row>
    <row r="1412" spans="2:20" x14ac:dyDescent="0.25">
      <c r="B1412" s="7">
        <v>45565</v>
      </c>
      <c r="C1412" s="1" t="s">
        <v>202</v>
      </c>
      <c r="J1412" s="1" t="s">
        <v>125</v>
      </c>
      <c r="K1412" s="1" t="s">
        <v>73</v>
      </c>
      <c r="L1412" s="1">
        <v>0</v>
      </c>
      <c r="M1412" s="14">
        <v>0</v>
      </c>
      <c r="N1412" s="14">
        <v>37600</v>
      </c>
      <c r="T1412" s="10" t="str">
        <f>IF(RepPF!$L$4=Lists!$E$2,Lists!$E$2,IF(RepPF!$L$4&lt;&gt;"",IF($C1412=RepPF!$L$4,RepPF!$L$4,0),Lists!$E$2))</f>
        <v>Все объекты</v>
      </c>
    </row>
    <row r="1413" spans="2:20" x14ac:dyDescent="0.25">
      <c r="B1413" s="7">
        <v>45565</v>
      </c>
      <c r="C1413" s="1" t="s">
        <v>202</v>
      </c>
      <c r="J1413" s="1" t="s">
        <v>125</v>
      </c>
      <c r="K1413" s="1" t="s">
        <v>73</v>
      </c>
      <c r="L1413" s="1">
        <v>0</v>
      </c>
      <c r="M1413" s="14">
        <v>0</v>
      </c>
      <c r="N1413" s="14">
        <v>47600</v>
      </c>
      <c r="T1413" s="10" t="str">
        <f>IF(RepPF!$L$4=Lists!$E$2,Lists!$E$2,IF(RepPF!$L$4&lt;&gt;"",IF($C1413=RepPF!$L$4,RepPF!$L$4,0),Lists!$E$2))</f>
        <v>Все объекты</v>
      </c>
    </row>
    <row r="1414" spans="2:20" x14ac:dyDescent="0.25">
      <c r="B1414" s="7">
        <v>45565</v>
      </c>
      <c r="C1414" s="1" t="s">
        <v>202</v>
      </c>
      <c r="J1414" s="1" t="s">
        <v>125</v>
      </c>
      <c r="K1414" s="1" t="s">
        <v>73</v>
      </c>
      <c r="L1414" s="1">
        <v>0</v>
      </c>
      <c r="M1414" s="14">
        <v>0</v>
      </c>
      <c r="N1414" s="14">
        <v>8924</v>
      </c>
      <c r="T1414" s="10" t="str">
        <f>IF(RepPF!$L$4=Lists!$E$2,Lists!$E$2,IF(RepPF!$L$4&lt;&gt;"",IF($C1414=RepPF!$L$4,RepPF!$L$4,0),Lists!$E$2))</f>
        <v>Все объекты</v>
      </c>
    </row>
    <row r="1415" spans="2:20" x14ac:dyDescent="0.25">
      <c r="B1415" s="7">
        <v>45574</v>
      </c>
      <c r="C1415" s="1" t="s">
        <v>202</v>
      </c>
      <c r="J1415" s="1" t="s">
        <v>125</v>
      </c>
      <c r="K1415" s="1" t="s">
        <v>73</v>
      </c>
      <c r="L1415" s="1">
        <v>0</v>
      </c>
      <c r="M1415" s="14">
        <v>0</v>
      </c>
      <c r="N1415" s="14">
        <v>1230</v>
      </c>
      <c r="T1415" s="10" t="str">
        <f>IF(RepPF!$L$4=Lists!$E$2,Lists!$E$2,IF(RepPF!$L$4&lt;&gt;"",IF($C1415=RepPF!$L$4,RepPF!$L$4,0),Lists!$E$2))</f>
        <v>Все объекты</v>
      </c>
    </row>
    <row r="1416" spans="2:20" x14ac:dyDescent="0.25">
      <c r="B1416" s="7">
        <v>45575</v>
      </c>
      <c r="C1416" s="1" t="s">
        <v>202</v>
      </c>
      <c r="J1416" s="1" t="s">
        <v>125</v>
      </c>
      <c r="K1416" s="1" t="s">
        <v>73</v>
      </c>
      <c r="L1416" s="1">
        <v>0</v>
      </c>
      <c r="M1416" s="14">
        <v>0</v>
      </c>
      <c r="N1416" s="14">
        <v>23970</v>
      </c>
      <c r="T1416" s="10" t="str">
        <f>IF(RepPF!$L$4=Lists!$E$2,Lists!$E$2,IF(RepPF!$L$4&lt;&gt;"",IF($C1416=RepPF!$L$4,RepPF!$L$4,0),Lists!$E$2))</f>
        <v>Все объекты</v>
      </c>
    </row>
    <row r="1417" spans="2:20" x14ac:dyDescent="0.25">
      <c r="B1417" s="7">
        <v>45579</v>
      </c>
      <c r="C1417" s="1" t="s">
        <v>202</v>
      </c>
      <c r="J1417" s="1" t="s">
        <v>125</v>
      </c>
      <c r="K1417" s="1" t="s">
        <v>73</v>
      </c>
      <c r="L1417" s="1">
        <v>0</v>
      </c>
      <c r="M1417" s="14">
        <v>0</v>
      </c>
      <c r="N1417" s="14">
        <v>5264</v>
      </c>
      <c r="T1417" s="10" t="str">
        <f>IF(RepPF!$L$4=Lists!$E$2,Lists!$E$2,IF(RepPF!$L$4&lt;&gt;"",IF($C1417=RepPF!$L$4,RepPF!$L$4,0),Lists!$E$2))</f>
        <v>Все объекты</v>
      </c>
    </row>
    <row r="1418" spans="2:20" x14ac:dyDescent="0.25">
      <c r="B1418" s="7">
        <v>45579</v>
      </c>
      <c r="C1418" s="1" t="s">
        <v>202</v>
      </c>
      <c r="J1418" s="1" t="s">
        <v>125</v>
      </c>
      <c r="K1418" s="1" t="s">
        <v>73</v>
      </c>
      <c r="L1418" s="1">
        <v>0</v>
      </c>
      <c r="M1418" s="14">
        <v>0</v>
      </c>
      <c r="N1418" s="14">
        <v>1785</v>
      </c>
      <c r="T1418" s="10" t="str">
        <f>IF(RepPF!$L$4=Lists!$E$2,Lists!$E$2,IF(RepPF!$L$4&lt;&gt;"",IF($C1418=RepPF!$L$4,RepPF!$L$4,0),Lists!$E$2))</f>
        <v>Все объекты</v>
      </c>
    </row>
    <row r="1419" spans="2:20" x14ac:dyDescent="0.25">
      <c r="B1419" s="7">
        <v>45635</v>
      </c>
      <c r="C1419" s="1" t="s">
        <v>202</v>
      </c>
      <c r="J1419" s="1" t="s">
        <v>125</v>
      </c>
      <c r="K1419" s="1" t="s">
        <v>73</v>
      </c>
      <c r="L1419" s="1">
        <v>0</v>
      </c>
      <c r="M1419" s="14">
        <v>0</v>
      </c>
      <c r="N1419" s="14">
        <v>48500</v>
      </c>
      <c r="T1419" s="10" t="str">
        <f>IF(RepPF!$L$4=Lists!$E$2,Lists!$E$2,IF(RepPF!$L$4&lt;&gt;"",IF($C1419=RepPF!$L$4,RepPF!$L$4,0),Lists!$E$2))</f>
        <v>Все объекты</v>
      </c>
    </row>
    <row r="1420" spans="2:20" x14ac:dyDescent="0.25">
      <c r="B1420" s="7">
        <v>45519</v>
      </c>
      <c r="C1420" s="1" t="s">
        <v>202</v>
      </c>
      <c r="J1420" s="1" t="s">
        <v>125</v>
      </c>
      <c r="K1420" s="1" t="s">
        <v>73</v>
      </c>
      <c r="L1420" s="1">
        <v>0</v>
      </c>
      <c r="M1420" s="14">
        <v>0</v>
      </c>
      <c r="N1420" s="14">
        <v>62199.87</v>
      </c>
      <c r="T1420" s="10" t="str">
        <f>IF(RepPF!$L$4=Lists!$E$2,Lists!$E$2,IF(RepPF!$L$4&lt;&gt;"",IF($C1420=RepPF!$L$4,RepPF!$L$4,0),Lists!$E$2))</f>
        <v>Все объекты</v>
      </c>
    </row>
    <row r="1421" spans="2:20" x14ac:dyDescent="0.25">
      <c r="B1421" s="7">
        <v>45614</v>
      </c>
      <c r="C1421" s="1" t="s">
        <v>202</v>
      </c>
      <c r="J1421" s="1" t="s">
        <v>125</v>
      </c>
      <c r="K1421" s="1" t="s">
        <v>73</v>
      </c>
      <c r="L1421" s="1">
        <v>0</v>
      </c>
      <c r="M1421" s="14">
        <v>0</v>
      </c>
      <c r="N1421" s="14">
        <v>7050</v>
      </c>
      <c r="T1421" s="10" t="str">
        <f>IF(RepPF!$L$4=Lists!$E$2,Lists!$E$2,IF(RepPF!$L$4&lt;&gt;"",IF($C1421=RepPF!$L$4,RepPF!$L$4,0),Lists!$E$2))</f>
        <v>Все объекты</v>
      </c>
    </row>
    <row r="1422" spans="2:20" x14ac:dyDescent="0.25">
      <c r="B1422" s="7">
        <v>45706</v>
      </c>
      <c r="C1422" s="1" t="s">
        <v>202</v>
      </c>
      <c r="J1422" s="1" t="s">
        <v>125</v>
      </c>
      <c r="K1422" s="1" t="s">
        <v>73</v>
      </c>
      <c r="L1422" s="1">
        <v>0</v>
      </c>
      <c r="M1422" s="14">
        <v>0</v>
      </c>
      <c r="N1422" s="14">
        <v>17860</v>
      </c>
      <c r="T1422" s="10" t="str">
        <f>IF(RepPF!$L$4=Lists!$E$2,Lists!$E$2,IF(RepPF!$L$4&lt;&gt;"",IF($C1422=RepPF!$L$4,RepPF!$L$4,0),Lists!$E$2))</f>
        <v>Все объекты</v>
      </c>
    </row>
    <row r="1423" spans="2:20" x14ac:dyDescent="0.25">
      <c r="B1423" s="7">
        <v>45503</v>
      </c>
      <c r="C1423" s="1" t="s">
        <v>202</v>
      </c>
      <c r="J1423" s="1" t="s">
        <v>125</v>
      </c>
      <c r="K1423" s="1" t="s">
        <v>85</v>
      </c>
      <c r="L1423" s="1">
        <v>0</v>
      </c>
      <c r="M1423" s="14">
        <v>0</v>
      </c>
      <c r="N1423" s="14">
        <v>2618</v>
      </c>
      <c r="T1423" s="10" t="str">
        <f>IF(RepPF!$L$4=Lists!$E$2,Lists!$E$2,IF(RepPF!$L$4&lt;&gt;"",IF($C1423=RepPF!$L$4,RepPF!$L$4,0),Lists!$E$2))</f>
        <v>Все объекты</v>
      </c>
    </row>
    <row r="1424" spans="2:20" x14ac:dyDescent="0.25">
      <c r="B1424" s="7">
        <v>45503</v>
      </c>
      <c r="C1424" s="1" t="s">
        <v>202</v>
      </c>
      <c r="J1424" s="1" t="s">
        <v>125</v>
      </c>
      <c r="K1424" s="1" t="s">
        <v>85</v>
      </c>
      <c r="L1424" s="1">
        <v>0</v>
      </c>
      <c r="M1424" s="14">
        <v>0</v>
      </c>
      <c r="N1424" s="14">
        <v>247.35</v>
      </c>
      <c r="T1424" s="10" t="str">
        <f>IF(RepPF!$L$4=Lists!$E$2,Lists!$E$2,IF(RepPF!$L$4&lt;&gt;"",IF($C1424=RepPF!$L$4,RepPF!$L$4,0),Lists!$E$2))</f>
        <v>Все объекты</v>
      </c>
    </row>
    <row r="1425" spans="2:20" x14ac:dyDescent="0.25">
      <c r="B1425" s="7">
        <v>45545</v>
      </c>
      <c r="C1425" s="1" t="s">
        <v>202</v>
      </c>
      <c r="J1425" s="1" t="s">
        <v>125</v>
      </c>
      <c r="K1425" s="1" t="s">
        <v>85</v>
      </c>
      <c r="L1425" s="1">
        <v>0</v>
      </c>
      <c r="M1425" s="14">
        <v>0</v>
      </c>
      <c r="N1425" s="14">
        <v>3284.1</v>
      </c>
      <c r="T1425" s="10" t="str">
        <f>IF(RepPF!$L$4=Lists!$E$2,Lists!$E$2,IF(RepPF!$L$4&lt;&gt;"",IF($C1425=RepPF!$L$4,RepPF!$L$4,0),Lists!$E$2))</f>
        <v>Все объекты</v>
      </c>
    </row>
    <row r="1426" spans="2:20" x14ac:dyDescent="0.25">
      <c r="B1426" s="7">
        <v>45547</v>
      </c>
      <c r="C1426" s="1" t="s">
        <v>203</v>
      </c>
      <c r="J1426" s="1" t="s">
        <v>125</v>
      </c>
      <c r="K1426" s="1" t="s">
        <v>85</v>
      </c>
      <c r="L1426" s="1">
        <v>0</v>
      </c>
      <c r="M1426" s="14">
        <v>0</v>
      </c>
      <c r="N1426" s="14">
        <v>7050</v>
      </c>
      <c r="T1426" s="10" t="str">
        <f>IF(RepPF!$L$4=Lists!$E$2,Lists!$E$2,IF(RepPF!$L$4&lt;&gt;"",IF($C1426=RepPF!$L$4,RepPF!$L$4,0),Lists!$E$2))</f>
        <v>Все объекты</v>
      </c>
    </row>
    <row r="1427" spans="2:20" x14ac:dyDescent="0.25">
      <c r="B1427" s="7">
        <v>45569</v>
      </c>
      <c r="C1427" s="1" t="s">
        <v>203</v>
      </c>
      <c r="J1427" s="1" t="s">
        <v>125</v>
      </c>
      <c r="K1427" s="1" t="s">
        <v>85</v>
      </c>
      <c r="L1427" s="1">
        <v>0</v>
      </c>
      <c r="M1427" s="14">
        <v>0</v>
      </c>
      <c r="N1427" s="14">
        <v>9447</v>
      </c>
      <c r="T1427" s="10" t="str">
        <f>IF(RepPF!$L$4=Lists!$E$2,Lists!$E$2,IF(RepPF!$L$4&lt;&gt;"",IF($C1427=RepPF!$L$4,RepPF!$L$4,0),Lists!$E$2))</f>
        <v>Все объекты</v>
      </c>
    </row>
    <row r="1428" spans="2:20" x14ac:dyDescent="0.25">
      <c r="B1428" s="7">
        <v>45578</v>
      </c>
      <c r="C1428" s="1" t="s">
        <v>203</v>
      </c>
      <c r="J1428" s="1" t="s">
        <v>125</v>
      </c>
      <c r="K1428" s="1" t="s">
        <v>85</v>
      </c>
      <c r="L1428" s="1">
        <v>0</v>
      </c>
      <c r="M1428" s="14">
        <v>0</v>
      </c>
      <c r="N1428" s="14">
        <v>10591</v>
      </c>
      <c r="T1428" s="10" t="str">
        <f>IF(RepPF!$L$4=Lists!$E$2,Lists!$E$2,IF(RepPF!$L$4&lt;&gt;"",IF($C1428=RepPF!$L$4,RepPF!$L$4,0),Lists!$E$2))</f>
        <v>Все объекты</v>
      </c>
    </row>
    <row r="1429" spans="2:20" x14ac:dyDescent="0.25">
      <c r="B1429" s="7">
        <v>45524</v>
      </c>
      <c r="C1429" s="1" t="s">
        <v>203</v>
      </c>
      <c r="J1429" s="1" t="s">
        <v>125</v>
      </c>
      <c r="K1429" s="1" t="s">
        <v>85</v>
      </c>
      <c r="L1429" s="1">
        <v>0</v>
      </c>
      <c r="M1429" s="14">
        <v>0</v>
      </c>
      <c r="N1429" s="14">
        <v>2910</v>
      </c>
      <c r="T1429" s="10" t="str">
        <f>IF(RepPF!$L$4=Lists!$E$2,Lists!$E$2,IF(RepPF!$L$4&lt;&gt;"",IF($C1429=RepPF!$L$4,RepPF!$L$4,0),Lists!$E$2))</f>
        <v>Все объекты</v>
      </c>
    </row>
    <row r="1430" spans="2:20" x14ac:dyDescent="0.25">
      <c r="B1430" s="7">
        <v>45554</v>
      </c>
      <c r="C1430" s="1" t="s">
        <v>203</v>
      </c>
      <c r="J1430" s="1" t="s">
        <v>125</v>
      </c>
      <c r="K1430" s="1" t="s">
        <v>85</v>
      </c>
      <c r="L1430" s="1">
        <v>0</v>
      </c>
      <c r="M1430" s="14">
        <v>0</v>
      </c>
      <c r="N1430" s="14">
        <v>15990</v>
      </c>
      <c r="T1430" s="10" t="str">
        <f>IF(RepPF!$L$4=Lists!$E$2,Lists!$E$2,IF(RepPF!$L$4&lt;&gt;"",IF($C1430=RepPF!$L$4,RepPF!$L$4,0),Lists!$E$2))</f>
        <v>Все объекты</v>
      </c>
    </row>
    <row r="1431" spans="2:20" x14ac:dyDescent="0.25">
      <c r="B1431" s="7">
        <v>45566</v>
      </c>
      <c r="C1431" s="1" t="s">
        <v>203</v>
      </c>
      <c r="J1431" s="1" t="s">
        <v>125</v>
      </c>
      <c r="K1431" s="1" t="s">
        <v>85</v>
      </c>
      <c r="L1431" s="1">
        <v>0</v>
      </c>
      <c r="M1431" s="14">
        <v>0</v>
      </c>
      <c r="N1431" s="14">
        <v>7755</v>
      </c>
      <c r="T1431" s="10" t="str">
        <f>IF(RepPF!$L$4=Lists!$E$2,Lists!$E$2,IF(RepPF!$L$4&lt;&gt;"",IF($C1431=RepPF!$L$4,RepPF!$L$4,0),Lists!$E$2))</f>
        <v>Все объекты</v>
      </c>
    </row>
    <row r="1432" spans="2:20" x14ac:dyDescent="0.25">
      <c r="B1432" s="7">
        <v>45691</v>
      </c>
      <c r="C1432" s="1" t="s">
        <v>203</v>
      </c>
      <c r="J1432" s="1" t="s">
        <v>125</v>
      </c>
      <c r="K1432" s="1" t="s">
        <v>85</v>
      </c>
      <c r="L1432" s="1">
        <v>0</v>
      </c>
      <c r="M1432" s="14">
        <v>0</v>
      </c>
      <c r="N1432" s="14">
        <v>9400</v>
      </c>
      <c r="T1432" s="10" t="str">
        <f>IF(RepPF!$L$4=Lists!$E$2,Lists!$E$2,IF(RepPF!$L$4&lt;&gt;"",IF($C1432=RepPF!$L$4,RepPF!$L$4,0),Lists!$E$2))</f>
        <v>Все объекты</v>
      </c>
    </row>
    <row r="1433" spans="2:20" x14ac:dyDescent="0.25">
      <c r="B1433" s="7">
        <v>45659</v>
      </c>
      <c r="C1433" s="1" t="s">
        <v>203</v>
      </c>
      <c r="J1433" s="1" t="s">
        <v>148</v>
      </c>
      <c r="K1433" s="1" t="s">
        <v>145</v>
      </c>
      <c r="L1433" s="1">
        <f>IF(OR(B1433=0,B1433=""),0,IF(COUNTIFS(Items!$E:$E,J1433,Items!$F:$F,K1433)+COUNTIFS(Items!$J:$J,J1433,Items!$K:$K,K1433)+COUNTIFS(Items!$O:$O,J1433,Items!$P:$P,K1433)=1,0,1))</f>
        <v>0</v>
      </c>
      <c r="M1433" s="14">
        <v>0</v>
      </c>
      <c r="N1433" s="14">
        <v>873201.77</v>
      </c>
      <c r="T1433" s="10" t="str">
        <f>IF(RepPF!$L$4=Lists!$E$2,Lists!$E$2,IF(RepPF!$L$4&lt;&gt;"",IF($C1433=RepPF!$L$4,RepPF!$L$4,0),Lists!$E$2))</f>
        <v>Все объекты</v>
      </c>
    </row>
    <row r="1434" spans="2:20" x14ac:dyDescent="0.25">
      <c r="B1434" s="7">
        <v>45338</v>
      </c>
      <c r="C1434" s="1" t="s">
        <v>203</v>
      </c>
      <c r="J1434" s="1" t="s">
        <v>148</v>
      </c>
      <c r="K1434" s="1" t="s">
        <v>146</v>
      </c>
      <c r="L1434" s="1">
        <f>IF(OR(B1434=0,B1434=""),0,IF(COUNTIFS(Items!$E:$E,J1434,Items!$F:$F,K1434)+COUNTIFS(Items!$J:$J,J1434,Items!$K:$K,K1434)+COUNTIFS(Items!$O:$O,J1434,Items!$P:$P,K1434)=1,0,1))</f>
        <v>0</v>
      </c>
      <c r="M1434" s="14">
        <v>0</v>
      </c>
      <c r="N1434" s="14">
        <v>119310</v>
      </c>
      <c r="T1434" s="10" t="str">
        <f>IF(RepPF!$L$4=Lists!$E$2,Lists!$E$2,IF(RepPF!$L$4&lt;&gt;"",IF($C1434=RepPF!$L$4,RepPF!$L$4,0),Lists!$E$2))</f>
        <v>Все объекты</v>
      </c>
    </row>
    <row r="1435" spans="2:20" x14ac:dyDescent="0.25">
      <c r="B1435" s="7">
        <v>45510</v>
      </c>
      <c r="C1435" s="1" t="s">
        <v>203</v>
      </c>
      <c r="J1435" s="1" t="s">
        <v>148</v>
      </c>
      <c r="K1435" s="1" t="s">
        <v>146</v>
      </c>
      <c r="L1435" s="1">
        <f>IF(OR(B1435=0,B1435=""),0,IF(COUNTIFS(Items!$E:$E,J1435,Items!$F:$F,K1435)+COUNTIFS(Items!$J:$J,J1435,Items!$K:$K,K1435)+COUNTIFS(Items!$O:$O,J1435,Items!$P:$P,K1435)=1,0,1))</f>
        <v>0</v>
      </c>
      <c r="M1435" s="14">
        <v>0</v>
      </c>
      <c r="N1435" s="14">
        <v>228165</v>
      </c>
      <c r="T1435" s="10" t="str">
        <f>IF(RepPF!$L$4=Lists!$E$2,Lists!$E$2,IF(RepPF!$L$4&lt;&gt;"",IF($C1435=RepPF!$L$4,RepPF!$L$4,0),Lists!$E$2))</f>
        <v>Все объекты</v>
      </c>
    </row>
    <row r="1436" spans="2:20" x14ac:dyDescent="0.25">
      <c r="B1436" s="7">
        <v>45600</v>
      </c>
      <c r="C1436" s="1" t="s">
        <v>203</v>
      </c>
      <c r="J1436" s="1" t="s">
        <v>148</v>
      </c>
      <c r="K1436" s="1" t="s">
        <v>146</v>
      </c>
      <c r="L1436" s="1">
        <f>IF(OR(B1436=0,B1436=""),0,IF(COUNTIFS(Items!$E:$E,J1436,Items!$F:$F,K1436)+COUNTIFS(Items!$J:$J,J1436,Items!$K:$K,K1436)+COUNTIFS(Items!$O:$O,J1436,Items!$P:$P,K1436)=1,0,1))</f>
        <v>0</v>
      </c>
      <c r="M1436" s="14">
        <v>0</v>
      </c>
      <c r="N1436" s="14">
        <v>269310</v>
      </c>
      <c r="T1436" s="10" t="str">
        <f>IF(RepPF!$L$4=Lists!$E$2,Lists!$E$2,IF(RepPF!$L$4&lt;&gt;"",IF($C1436=RepPF!$L$4,RepPF!$L$4,0),Lists!$E$2))</f>
        <v>Все объекты</v>
      </c>
    </row>
    <row r="1437" spans="2:20" x14ac:dyDescent="0.25">
      <c r="B1437" s="7">
        <v>45600</v>
      </c>
      <c r="C1437" s="1" t="s">
        <v>203</v>
      </c>
      <c r="J1437" s="1" t="s">
        <v>148</v>
      </c>
      <c r="K1437" s="1" t="s">
        <v>147</v>
      </c>
      <c r="L1437" s="1">
        <f>IF(OR(B1437=0,B1437=""),0,IF(COUNTIFS(Items!$E:$E,J1437,Items!$F:$F,K1437)+COUNTIFS(Items!$J:$J,J1437,Items!$K:$K,K1437)+COUNTIFS(Items!$O:$O,J1437,Items!$P:$P,K1437)=1,0,1))</f>
        <v>0</v>
      </c>
      <c r="M1437" s="14">
        <v>0</v>
      </c>
      <c r="N1437" s="14">
        <v>516059.99999999994</v>
      </c>
      <c r="T1437" s="10" t="str">
        <f>IF(RepPF!$L$4=Lists!$E$2,Lists!$E$2,IF(RepPF!$L$4&lt;&gt;"",IF($C1437=RepPF!$L$4,RepPF!$L$4,0),Lists!$E$2))</f>
        <v>Все объекты</v>
      </c>
    </row>
    <row r="1438" spans="2:20" x14ac:dyDescent="0.25">
      <c r="B1438" s="7">
        <v>45633</v>
      </c>
      <c r="C1438" s="1" t="s">
        <v>203</v>
      </c>
      <c r="J1438" s="1" t="s">
        <v>148</v>
      </c>
      <c r="K1438" s="1" t="s">
        <v>147</v>
      </c>
      <c r="L1438" s="1">
        <f>IF(OR(B1438=0,B1438=""),0,IF(COUNTIFS(Items!$E:$E,J1438,Items!$F:$F,K1438)+COUNTIFS(Items!$J:$J,J1438,Items!$K:$K,K1438)+COUNTIFS(Items!$O:$O,J1438,Items!$P:$P,K1438)=1,0,1))</f>
        <v>0</v>
      </c>
      <c r="M1438" s="14">
        <v>0</v>
      </c>
      <c r="N1438" s="14">
        <v>60281.829999999994</v>
      </c>
      <c r="T1438" s="10" t="str">
        <f>IF(RepPF!$L$4=Lists!$E$2,Lists!$E$2,IF(RepPF!$L$4&lt;&gt;"",IF($C1438=RepPF!$L$4,RepPF!$L$4,0),Lists!$E$2))</f>
        <v>Все объекты</v>
      </c>
    </row>
    <row r="1439" spans="2:20" x14ac:dyDescent="0.25">
      <c r="B1439" s="7">
        <v>45691</v>
      </c>
      <c r="C1439" s="1" t="s">
        <v>203</v>
      </c>
      <c r="J1439" s="1" t="s">
        <v>148</v>
      </c>
      <c r="K1439" s="1" t="s">
        <v>147</v>
      </c>
      <c r="L1439" s="1">
        <f>IF(OR(B1439=0,B1439=""),0,IF(COUNTIFS(Items!$E:$E,J1439,Items!$F:$F,K1439)+COUNTIFS(Items!$J:$J,J1439,Items!$K:$K,K1439)+COUNTIFS(Items!$O:$O,J1439,Items!$P:$P,K1439)=1,0,1))</f>
        <v>0</v>
      </c>
      <c r="M1439" s="14">
        <v>0</v>
      </c>
      <c r="N1439" s="14">
        <v>17149.599999999999</v>
      </c>
      <c r="T1439" s="10" t="str">
        <f>IF(RepPF!$L$4=Lists!$E$2,Lists!$E$2,IF(RepPF!$L$4&lt;&gt;"",IF($C1439=RepPF!$L$4,RepPF!$L$4,0),Lists!$E$2))</f>
        <v>Все объекты</v>
      </c>
    </row>
    <row r="1440" spans="2:20" x14ac:dyDescent="0.25">
      <c r="B1440" s="7">
        <v>45523</v>
      </c>
      <c r="C1440" s="1" t="s">
        <v>203</v>
      </c>
      <c r="J1440" s="1" t="s">
        <v>148</v>
      </c>
      <c r="K1440" s="1" t="s">
        <v>128</v>
      </c>
      <c r="L1440" s="1">
        <f>IF(OR(B1440=0,B1440=""),0,IF(COUNTIFS(Items!$E:$E,J1440,Items!$F:$F,K1440)+COUNTIFS(Items!$J:$J,J1440,Items!$K:$K,K1440)+COUNTIFS(Items!$O:$O,J1440,Items!$P:$P,K1440)=1,0,1))</f>
        <v>0</v>
      </c>
      <c r="M1440" s="14">
        <v>0</v>
      </c>
      <c r="N1440" s="14">
        <v>20125.259999999998</v>
      </c>
      <c r="T1440" s="10" t="str">
        <f>IF(RepPF!$L$4=Lists!$E$2,Lists!$E$2,IF(RepPF!$L$4&lt;&gt;"",IF($C1440=RepPF!$L$4,RepPF!$L$4,0),Lists!$E$2))</f>
        <v>Все объекты</v>
      </c>
    </row>
    <row r="1441" spans="2:20" x14ac:dyDescent="0.25">
      <c r="B1441" s="7">
        <v>45523</v>
      </c>
      <c r="C1441" s="1" t="s">
        <v>203</v>
      </c>
      <c r="J1441" s="1" t="s">
        <v>148</v>
      </c>
      <c r="K1441" s="1" t="s">
        <v>128</v>
      </c>
      <c r="L1441" s="1">
        <f>IF(OR(B1441=0,B1441=""),0,IF(COUNTIFS(Items!$E:$E,J1441,Items!$F:$F,K1441)+COUNTIFS(Items!$J:$J,J1441,Items!$K:$K,K1441)+COUNTIFS(Items!$O:$O,J1441,Items!$P:$P,K1441)=1,0,1))</f>
        <v>0</v>
      </c>
      <c r="M1441" s="14">
        <v>0</v>
      </c>
      <c r="N1441" s="14">
        <v>5546.94</v>
      </c>
      <c r="T1441" s="10" t="str">
        <f>IF(RepPF!$L$4=Lists!$E$2,Lists!$E$2,IF(RepPF!$L$4&lt;&gt;"",IF($C1441=RepPF!$L$4,RepPF!$L$4,0),Lists!$E$2))</f>
        <v>Все объекты</v>
      </c>
    </row>
    <row r="1442" spans="2:20" x14ac:dyDescent="0.25">
      <c r="B1442" s="7">
        <v>45523</v>
      </c>
      <c r="C1442" s="1" t="s">
        <v>203</v>
      </c>
      <c r="J1442" s="1" t="s">
        <v>148</v>
      </c>
      <c r="K1442" s="1" t="s">
        <v>128</v>
      </c>
      <c r="L1442" s="1">
        <f>IF(OR(B1442=0,B1442=""),0,IF(COUNTIFS(Items!$E:$E,J1442,Items!$F:$F,K1442)+COUNTIFS(Items!$J:$J,J1442,Items!$K:$K,K1442)+COUNTIFS(Items!$O:$O,J1442,Items!$P:$P,K1442)=1,0,1))</f>
        <v>0</v>
      </c>
      <c r="M1442" s="14">
        <v>0</v>
      </c>
      <c r="N1442" s="14">
        <v>3030.56</v>
      </c>
      <c r="T1442" s="10" t="str">
        <f>IF(RepPF!$L$4=Lists!$E$2,Lists!$E$2,IF(RepPF!$L$4&lt;&gt;"",IF($C1442=RepPF!$L$4,RepPF!$L$4,0),Lists!$E$2))</f>
        <v>Все объекты</v>
      </c>
    </row>
    <row r="1443" spans="2:20" x14ac:dyDescent="0.25">
      <c r="B1443" s="7">
        <v>45523</v>
      </c>
      <c r="C1443" s="1" t="s">
        <v>203</v>
      </c>
      <c r="J1443" s="1" t="s">
        <v>148</v>
      </c>
      <c r="K1443" s="1" t="s">
        <v>128</v>
      </c>
      <c r="L1443" s="1">
        <f>IF(OR(B1443=0,B1443=""),0,IF(COUNTIFS(Items!$E:$E,J1443,Items!$F:$F,K1443)+COUNTIFS(Items!$J:$J,J1443,Items!$K:$K,K1443)+COUNTIFS(Items!$O:$O,J1443,Items!$P:$P,K1443)=1,0,1))</f>
        <v>0</v>
      </c>
      <c r="M1443" s="14">
        <v>0</v>
      </c>
      <c r="N1443" s="14">
        <v>5569.2</v>
      </c>
      <c r="T1443" s="10" t="str">
        <f>IF(RepPF!$L$4=Lists!$E$2,Lists!$E$2,IF(RepPF!$L$4&lt;&gt;"",IF($C1443=RepPF!$L$4,RepPF!$L$4,0),Lists!$E$2))</f>
        <v>Все объекты</v>
      </c>
    </row>
    <row r="1444" spans="2:20" x14ac:dyDescent="0.25">
      <c r="B1444" s="7">
        <v>45556</v>
      </c>
      <c r="C1444" s="1" t="s">
        <v>203</v>
      </c>
      <c r="J1444" s="1" t="s">
        <v>148</v>
      </c>
      <c r="K1444" s="1" t="s">
        <v>128</v>
      </c>
      <c r="L1444" s="1">
        <f>IF(OR(B1444=0,B1444=""),0,IF(COUNTIFS(Items!$E:$E,J1444,Items!$F:$F,K1444)+COUNTIFS(Items!$J:$J,J1444,Items!$K:$K,K1444)+COUNTIFS(Items!$O:$O,J1444,Items!$P:$P,K1444)=1,0,1))</f>
        <v>0</v>
      </c>
      <c r="M1444" s="14">
        <v>0</v>
      </c>
      <c r="N1444" s="14">
        <v>3622.95</v>
      </c>
      <c r="T1444" s="10" t="str">
        <f>IF(RepPF!$L$4=Lists!$E$2,Lists!$E$2,IF(RepPF!$L$4&lt;&gt;"",IF($C1444=RepPF!$L$4,RepPF!$L$4,0),Lists!$E$2))</f>
        <v>Все объекты</v>
      </c>
    </row>
    <row r="1445" spans="2:20" x14ac:dyDescent="0.25">
      <c r="B1445" s="7">
        <v>45557</v>
      </c>
      <c r="C1445" s="1" t="s">
        <v>203</v>
      </c>
      <c r="J1445" s="1" t="s">
        <v>148</v>
      </c>
      <c r="K1445" s="1" t="s">
        <v>128</v>
      </c>
      <c r="L1445" s="1">
        <f>IF(OR(B1445=0,B1445=""),0,IF(COUNTIFS(Items!$E:$E,J1445,Items!$F:$F,K1445)+COUNTIFS(Items!$J:$J,J1445,Items!$K:$K,K1445)+COUNTIFS(Items!$O:$O,J1445,Items!$P:$P,K1445)=1,0,1))</f>
        <v>0</v>
      </c>
      <c r="M1445" s="14">
        <v>0</v>
      </c>
      <c r="N1445" s="14">
        <v>3075</v>
      </c>
      <c r="T1445" s="10" t="str">
        <f>IF(RepPF!$L$4=Lists!$E$2,Lists!$E$2,IF(RepPF!$L$4&lt;&gt;"",IF($C1445=RepPF!$L$4,RepPF!$L$4,0),Lists!$E$2))</f>
        <v>Все объекты</v>
      </c>
    </row>
    <row r="1446" spans="2:20" x14ac:dyDescent="0.25">
      <c r="B1446" s="7">
        <v>45576</v>
      </c>
      <c r="C1446" s="1" t="s">
        <v>203</v>
      </c>
      <c r="J1446" s="1" t="s">
        <v>148</v>
      </c>
      <c r="K1446" s="1" t="s">
        <v>128</v>
      </c>
      <c r="L1446" s="1">
        <f>IF(OR(B1446=0,B1446=""),0,IF(COUNTIFS(Items!$E:$E,J1446,Items!$F:$F,K1446)+COUNTIFS(Items!$J:$J,J1446,Items!$K:$K,K1446)+COUNTIFS(Items!$O:$O,J1446,Items!$P:$P,K1446)=1,0,1))</f>
        <v>0</v>
      </c>
      <c r="M1446" s="14">
        <v>0</v>
      </c>
      <c r="N1446" s="14">
        <v>2679</v>
      </c>
      <c r="T1446" s="10" t="str">
        <f>IF(RepPF!$L$4=Lists!$E$2,Lists!$E$2,IF(RepPF!$L$4&lt;&gt;"",IF($C1446=RepPF!$L$4,RepPF!$L$4,0),Lists!$E$2))</f>
        <v>Все объекты</v>
      </c>
    </row>
    <row r="1447" spans="2:20" x14ac:dyDescent="0.25">
      <c r="B1447" s="7">
        <v>45616</v>
      </c>
      <c r="C1447" s="1" t="s">
        <v>203</v>
      </c>
      <c r="J1447" s="1" t="s">
        <v>148</v>
      </c>
      <c r="K1447" s="1" t="s">
        <v>128</v>
      </c>
      <c r="L1447" s="1">
        <f>IF(OR(B1447=0,B1447=""),0,IF(COUNTIFS(Items!$E:$E,J1447,Items!$F:$F,K1447)+COUNTIFS(Items!$J:$J,J1447,Items!$K:$K,K1447)+COUNTIFS(Items!$O:$O,J1447,Items!$P:$P,K1447)=1,0,1))</f>
        <v>0</v>
      </c>
      <c r="M1447" s="14">
        <v>0</v>
      </c>
      <c r="N1447" s="14">
        <v>2125.3399999999997</v>
      </c>
      <c r="T1447" s="10" t="str">
        <f>IF(RepPF!$L$4=Lists!$E$2,Lists!$E$2,IF(RepPF!$L$4&lt;&gt;"",IF($C1447=RepPF!$L$4,RepPF!$L$4,0),Lists!$E$2))</f>
        <v>Все объекты</v>
      </c>
    </row>
    <row r="1448" spans="2:20" x14ac:dyDescent="0.25">
      <c r="B1448" s="7">
        <v>45636</v>
      </c>
      <c r="C1448" s="1" t="s">
        <v>203</v>
      </c>
      <c r="J1448" s="1" t="s">
        <v>148</v>
      </c>
      <c r="K1448" s="1" t="s">
        <v>128</v>
      </c>
      <c r="L1448" s="1">
        <f>IF(OR(B1448=0,B1448=""),0,IF(COUNTIFS(Items!$E:$E,J1448,Items!$F:$F,K1448)+COUNTIFS(Items!$J:$J,J1448,Items!$K:$K,K1448)+COUNTIFS(Items!$O:$O,J1448,Items!$P:$P,K1448)=1,0,1))</f>
        <v>0</v>
      </c>
      <c r="M1448" s="14">
        <v>0</v>
      </c>
      <c r="N1448" s="14">
        <v>157176.38999999998</v>
      </c>
      <c r="T1448" s="10" t="str">
        <f>IF(RepPF!$L$4=Lists!$E$2,Lists!$E$2,IF(RepPF!$L$4&lt;&gt;"",IF($C1448=RepPF!$L$4,RepPF!$L$4,0),Lists!$E$2))</f>
        <v>Все объекты</v>
      </c>
    </row>
    <row r="1449" spans="2:20" x14ac:dyDescent="0.25">
      <c r="B1449" s="7">
        <v>45636</v>
      </c>
      <c r="C1449" s="1" t="s">
        <v>194</v>
      </c>
      <c r="J1449" s="1" t="s">
        <v>148</v>
      </c>
      <c r="K1449" s="1" t="s">
        <v>128</v>
      </c>
      <c r="L1449" s="1">
        <f>IF(OR(B1449=0,B1449=""),0,IF(COUNTIFS(Items!$E:$E,J1449,Items!$F:$F,K1449)+COUNTIFS(Items!$J:$J,J1449,Items!$K:$K,K1449)+COUNTIFS(Items!$O:$O,J1449,Items!$P:$P,K1449)=1,0,1))</f>
        <v>0</v>
      </c>
      <c r="M1449" s="14">
        <v>0</v>
      </c>
      <c r="N1449" s="14">
        <v>8314.84</v>
      </c>
      <c r="T1449" s="10" t="str">
        <f>IF(RepPF!$L$4=Lists!$E$2,Lists!$E$2,IF(RepPF!$L$4&lt;&gt;"",IF($C1449=RepPF!$L$4,RepPF!$L$4,0),Lists!$E$2))</f>
        <v>Все объекты</v>
      </c>
    </row>
    <row r="1450" spans="2:20" x14ac:dyDescent="0.25">
      <c r="B1450" s="7">
        <v>45646</v>
      </c>
      <c r="C1450" s="1" t="s">
        <v>194</v>
      </c>
      <c r="J1450" s="1" t="s">
        <v>148</v>
      </c>
      <c r="K1450" s="1" t="s">
        <v>128</v>
      </c>
      <c r="L1450" s="1">
        <f>IF(OR(B1450=0,B1450=""),0,IF(COUNTIFS(Items!$E:$E,J1450,Items!$F:$F,K1450)+COUNTIFS(Items!$J:$J,J1450,Items!$K:$K,K1450)+COUNTIFS(Items!$O:$O,J1450,Items!$P:$P,K1450)=1,0,1))</f>
        <v>0</v>
      </c>
      <c r="M1450" s="14">
        <v>0</v>
      </c>
      <c r="N1450" s="14">
        <v>339762.9</v>
      </c>
      <c r="T1450" s="10" t="str">
        <f>IF(RepPF!$L$4=Lists!$E$2,Lists!$E$2,IF(RepPF!$L$4&lt;&gt;"",IF($C1450=RepPF!$L$4,RepPF!$L$4,0),Lists!$E$2))</f>
        <v>Все объекты</v>
      </c>
    </row>
    <row r="1451" spans="2:20" x14ac:dyDescent="0.25">
      <c r="B1451" s="7">
        <v>45659</v>
      </c>
      <c r="C1451" s="1" t="s">
        <v>194</v>
      </c>
      <c r="J1451" s="1" t="s">
        <v>148</v>
      </c>
      <c r="K1451" s="1" t="s">
        <v>128</v>
      </c>
      <c r="L1451" s="1">
        <f>IF(OR(B1451=0,B1451=""),0,IF(COUNTIFS(Items!$E:$E,J1451,Items!$F:$F,K1451)+COUNTIFS(Items!$J:$J,J1451,Items!$K:$K,K1451)+COUNTIFS(Items!$O:$O,J1451,Items!$P:$P,K1451)=1,0,1))</f>
        <v>0</v>
      </c>
      <c r="M1451" s="14">
        <v>0</v>
      </c>
      <c r="N1451" s="14">
        <v>3313.5</v>
      </c>
      <c r="T1451" s="10" t="str">
        <f>IF(RepPF!$L$4=Lists!$E$2,Lists!$E$2,IF(RepPF!$L$4&lt;&gt;"",IF($C1451=RepPF!$L$4,RepPF!$L$4,0),Lists!$E$2))</f>
        <v>Все объекты</v>
      </c>
    </row>
    <row r="1452" spans="2:20" x14ac:dyDescent="0.25">
      <c r="B1452" s="7">
        <v>45686</v>
      </c>
      <c r="C1452" s="1" t="s">
        <v>194</v>
      </c>
      <c r="J1452" s="1" t="s">
        <v>148</v>
      </c>
      <c r="K1452" s="1" t="s">
        <v>128</v>
      </c>
      <c r="L1452" s="1">
        <f>IF(OR(B1452=0,B1452=""),0,IF(COUNTIFS(Items!$E:$E,J1452,Items!$F:$F,K1452)+COUNTIFS(Items!$J:$J,J1452,Items!$K:$K,K1452)+COUNTIFS(Items!$O:$O,J1452,Items!$P:$P,K1452)=1,0,1))</f>
        <v>0</v>
      </c>
      <c r="M1452" s="14">
        <v>0</v>
      </c>
      <c r="N1452" s="14">
        <v>2820</v>
      </c>
      <c r="T1452" s="10" t="str">
        <f>IF(RepPF!$L$4=Lists!$E$2,Lists!$E$2,IF(RepPF!$L$4&lt;&gt;"",IF($C1452=RepPF!$L$4,RepPF!$L$4,0),Lists!$E$2))</f>
        <v>Все объекты</v>
      </c>
    </row>
    <row r="1453" spans="2:20" x14ac:dyDescent="0.25">
      <c r="B1453" s="7">
        <v>45670</v>
      </c>
      <c r="C1453" s="1" t="s">
        <v>194</v>
      </c>
      <c r="J1453" s="1" t="s">
        <v>148</v>
      </c>
      <c r="K1453" s="1" t="s">
        <v>128</v>
      </c>
      <c r="L1453" s="1">
        <f>IF(OR(B1453=0,B1453=""),0,IF(COUNTIFS(Items!$E:$E,J1453,Items!$F:$F,K1453)+COUNTIFS(Items!$J:$J,J1453,Items!$K:$K,K1453)+COUNTIFS(Items!$O:$O,J1453,Items!$P:$P,K1453)=1,0,1))</f>
        <v>0</v>
      </c>
      <c r="M1453" s="14">
        <v>0</v>
      </c>
      <c r="N1453" s="14">
        <v>1190</v>
      </c>
      <c r="T1453" s="10" t="str">
        <f>IF(RepPF!$L$4=Lists!$E$2,Lists!$E$2,IF(RepPF!$L$4&lt;&gt;"",IF($C1453=RepPF!$L$4,RepPF!$L$4,0),Lists!$E$2))</f>
        <v>Все объекты</v>
      </c>
    </row>
    <row r="1454" spans="2:20" x14ac:dyDescent="0.25">
      <c r="B1454" s="7">
        <v>45671</v>
      </c>
      <c r="C1454" s="1" t="s">
        <v>194</v>
      </c>
      <c r="J1454" s="1" t="s">
        <v>148</v>
      </c>
      <c r="K1454" s="1" t="s">
        <v>128</v>
      </c>
      <c r="L1454" s="1">
        <f>IF(OR(B1454=0,B1454=""),0,IF(COUNTIFS(Items!$E:$E,J1454,Items!$F:$F,K1454)+COUNTIFS(Items!$J:$J,J1454,Items!$K:$K,K1454)+COUNTIFS(Items!$O:$O,J1454,Items!$P:$P,K1454)=1,0,1))</f>
        <v>0</v>
      </c>
      <c r="M1454" s="14">
        <v>0</v>
      </c>
      <c r="N1454" s="14">
        <v>839.05</v>
      </c>
      <c r="T1454" s="10" t="str">
        <f>IF(RepPF!$L$4=Lists!$E$2,Lists!$E$2,IF(RepPF!$L$4&lt;&gt;"",IF($C1454=RepPF!$L$4,RepPF!$L$4,0),Lists!$E$2))</f>
        <v>Все объекты</v>
      </c>
    </row>
    <row r="1455" spans="2:20" x14ac:dyDescent="0.25">
      <c r="B1455" s="7">
        <v>45392</v>
      </c>
      <c r="C1455" s="1" t="s">
        <v>194</v>
      </c>
      <c r="J1455" s="1" t="s">
        <v>148</v>
      </c>
      <c r="K1455" s="1" t="s">
        <v>128</v>
      </c>
      <c r="L1455" s="1">
        <f>IF(OR(B1455=0,B1455=""),0,IF(COUNTIFS(Items!$E:$E,J1455,Items!$F:$F,K1455)+COUNTIFS(Items!$J:$J,J1455,Items!$K:$K,K1455)+COUNTIFS(Items!$O:$O,J1455,Items!$P:$P,K1455)=1,0,1))</f>
        <v>0</v>
      </c>
      <c r="M1455" s="14">
        <v>0</v>
      </c>
      <c r="N1455" s="14">
        <v>17286.419999999998</v>
      </c>
      <c r="T1455" s="10" t="str">
        <f>IF(RepPF!$L$4=Lists!$E$2,Lists!$E$2,IF(RepPF!$L$4&lt;&gt;"",IF($C1455=RepPF!$L$4,RepPF!$L$4,0),Lists!$E$2))</f>
        <v>Все объекты</v>
      </c>
    </row>
    <row r="1456" spans="2:20" x14ac:dyDescent="0.25">
      <c r="B1456" s="7">
        <v>45404</v>
      </c>
      <c r="C1456" s="1" t="s">
        <v>194</v>
      </c>
      <c r="J1456" s="1" t="s">
        <v>148</v>
      </c>
      <c r="K1456" s="1" t="s">
        <v>128</v>
      </c>
      <c r="L1456" s="1">
        <f>IF(OR(B1456=0,B1456=""),0,IF(COUNTIFS(Items!$E:$E,J1456,Items!$F:$F,K1456)+COUNTIFS(Items!$J:$J,J1456,Items!$K:$K,K1456)+COUNTIFS(Items!$O:$O,J1456,Items!$P:$P,K1456)=1,0,1))</f>
        <v>0</v>
      </c>
      <c r="M1456" s="14">
        <v>0</v>
      </c>
      <c r="N1456" s="14">
        <v>6521.25</v>
      </c>
      <c r="T1456" s="10" t="str">
        <f>IF(RepPF!$L$4=Lists!$E$2,Lists!$E$2,IF(RepPF!$L$4&lt;&gt;"",IF($C1456=RepPF!$L$4,RepPF!$L$4,0),Lists!$E$2))</f>
        <v>Все объекты</v>
      </c>
    </row>
    <row r="1457" spans="2:20" x14ac:dyDescent="0.25">
      <c r="B1457" s="7">
        <v>45419</v>
      </c>
      <c r="C1457" s="1" t="s">
        <v>194</v>
      </c>
      <c r="J1457" s="1" t="s">
        <v>148</v>
      </c>
      <c r="K1457" s="1" t="s">
        <v>128</v>
      </c>
      <c r="L1457" s="1">
        <f>IF(OR(B1457=0,B1457=""),0,IF(COUNTIFS(Items!$E:$E,J1457,Items!$F:$F,K1457)+COUNTIFS(Items!$J:$J,J1457,Items!$K:$K,K1457)+COUNTIFS(Items!$O:$O,J1457,Items!$P:$P,K1457)=1,0,1))</f>
        <v>0</v>
      </c>
      <c r="M1457" s="14">
        <v>0</v>
      </c>
      <c r="N1457" s="14">
        <v>5321.34</v>
      </c>
      <c r="T1457" s="10" t="str">
        <f>IF(RepPF!$L$4=Lists!$E$2,Lists!$E$2,IF(RepPF!$L$4&lt;&gt;"",IF($C1457=RepPF!$L$4,RepPF!$L$4,0),Lists!$E$2))</f>
        <v>Все объекты</v>
      </c>
    </row>
    <row r="1458" spans="2:20" x14ac:dyDescent="0.25">
      <c r="B1458" s="7">
        <v>45421</v>
      </c>
      <c r="C1458" s="1" t="s">
        <v>194</v>
      </c>
      <c r="J1458" s="1" t="s">
        <v>148</v>
      </c>
      <c r="K1458" s="1" t="s">
        <v>128</v>
      </c>
      <c r="L1458" s="1">
        <f>IF(OR(B1458=0,B1458=""),0,IF(COUNTIFS(Items!$E:$E,J1458,Items!$F:$F,K1458)+COUNTIFS(Items!$J:$J,J1458,Items!$K:$K,K1458)+COUNTIFS(Items!$O:$O,J1458,Items!$P:$P,K1458)=1,0,1))</f>
        <v>0</v>
      </c>
      <c r="M1458" s="14">
        <v>0</v>
      </c>
      <c r="N1458" s="14">
        <v>12055.89</v>
      </c>
      <c r="T1458" s="10" t="str">
        <f>IF(RepPF!$L$4=Lists!$E$2,Lists!$E$2,IF(RepPF!$L$4&lt;&gt;"",IF($C1458=RepPF!$L$4,RepPF!$L$4,0),Lists!$E$2))</f>
        <v>Все объекты</v>
      </c>
    </row>
    <row r="1459" spans="2:20" x14ac:dyDescent="0.25">
      <c r="B1459" s="7">
        <v>45421</v>
      </c>
      <c r="C1459" s="1" t="s">
        <v>194</v>
      </c>
      <c r="J1459" s="1" t="s">
        <v>148</v>
      </c>
      <c r="K1459" s="1" t="s">
        <v>128</v>
      </c>
      <c r="L1459" s="1">
        <f>IF(OR(B1459=0,B1459=""),0,IF(COUNTIFS(Items!$E:$E,J1459,Items!$F:$F,K1459)+COUNTIFS(Items!$J:$J,J1459,Items!$K:$K,K1459)+COUNTIFS(Items!$O:$O,J1459,Items!$P:$P,K1459)=1,0,1))</f>
        <v>0</v>
      </c>
      <c r="M1459" s="14">
        <v>0</v>
      </c>
      <c r="N1459" s="14">
        <v>3005.06</v>
      </c>
      <c r="T1459" s="10" t="str">
        <f>IF(RepPF!$L$4=Lists!$E$2,Lists!$E$2,IF(RepPF!$L$4&lt;&gt;"",IF($C1459=RepPF!$L$4,RepPF!$L$4,0),Lists!$E$2))</f>
        <v>Все объекты</v>
      </c>
    </row>
    <row r="1460" spans="2:20" x14ac:dyDescent="0.25">
      <c r="B1460" s="7">
        <v>45454</v>
      </c>
      <c r="C1460" s="1" t="s">
        <v>194</v>
      </c>
      <c r="J1460" s="1" t="s">
        <v>148</v>
      </c>
      <c r="K1460" s="1" t="s">
        <v>128</v>
      </c>
      <c r="L1460" s="1">
        <f>IF(OR(B1460=0,B1460=""),0,IF(COUNTIFS(Items!$E:$E,J1460,Items!$F:$F,K1460)+COUNTIFS(Items!$J:$J,J1460,Items!$K:$K,K1460)+COUNTIFS(Items!$O:$O,J1460,Items!$P:$P,K1460)=1,0,1))</f>
        <v>0</v>
      </c>
      <c r="M1460" s="14">
        <v>0</v>
      </c>
      <c r="N1460" s="14">
        <v>3122.9454000000001</v>
      </c>
      <c r="T1460" s="10" t="str">
        <f>IF(RepPF!$L$4=Lists!$E$2,Lists!$E$2,IF(RepPF!$L$4&lt;&gt;"",IF($C1460=RepPF!$L$4,RepPF!$L$4,0),Lists!$E$2))</f>
        <v>Все объекты</v>
      </c>
    </row>
    <row r="1461" spans="2:20" x14ac:dyDescent="0.25">
      <c r="B1461" s="7">
        <v>45454</v>
      </c>
      <c r="C1461" s="1" t="s">
        <v>194</v>
      </c>
      <c r="J1461" s="1" t="s">
        <v>148</v>
      </c>
      <c r="K1461" s="1" t="s">
        <v>128</v>
      </c>
      <c r="L1461" s="1">
        <f>IF(OR(B1461=0,B1461=""),0,IF(COUNTIFS(Items!$E:$E,J1461,Items!$F:$F,K1461)+COUNTIFS(Items!$J:$J,J1461,Items!$K:$K,K1461)+COUNTIFS(Items!$O:$O,J1461,Items!$P:$P,K1461)=1,0,1))</f>
        <v>0</v>
      </c>
      <c r="M1461" s="14">
        <v>0</v>
      </c>
      <c r="N1461" s="14">
        <v>3370.5203999999999</v>
      </c>
      <c r="T1461" s="10" t="str">
        <f>IF(RepPF!$L$4=Lists!$E$2,Lists!$E$2,IF(RepPF!$L$4&lt;&gt;"",IF($C1461=RepPF!$L$4,RepPF!$L$4,0),Lists!$E$2))</f>
        <v>Все объекты</v>
      </c>
    </row>
    <row r="1462" spans="2:20" x14ac:dyDescent="0.25">
      <c r="B1462" s="7">
        <v>45460</v>
      </c>
      <c r="C1462" s="1" t="s">
        <v>194</v>
      </c>
      <c r="J1462" s="1" t="s">
        <v>148</v>
      </c>
      <c r="K1462" s="1" t="s">
        <v>128</v>
      </c>
      <c r="L1462" s="1">
        <f>IF(OR(B1462=0,B1462=""),0,IF(COUNTIFS(Items!$E:$E,J1462,Items!$F:$F,K1462)+COUNTIFS(Items!$J:$J,J1462,Items!$K:$K,K1462)+COUNTIFS(Items!$O:$O,J1462,Items!$P:$P,K1462)=1,0,1))</f>
        <v>0</v>
      </c>
      <c r="M1462" s="14">
        <v>0</v>
      </c>
      <c r="N1462" s="14">
        <v>1015.1999999999999</v>
      </c>
      <c r="T1462" s="10" t="str">
        <f>IF(RepPF!$L$4=Lists!$E$2,Lists!$E$2,IF(RepPF!$L$4&lt;&gt;"",IF($C1462=RepPF!$L$4,RepPF!$L$4,0),Lists!$E$2))</f>
        <v>Все объекты</v>
      </c>
    </row>
    <row r="1463" spans="2:20" x14ac:dyDescent="0.25">
      <c r="B1463" s="7">
        <v>45463</v>
      </c>
      <c r="C1463" s="1" t="s">
        <v>194</v>
      </c>
      <c r="J1463" s="1" t="s">
        <v>148</v>
      </c>
      <c r="K1463" s="1" t="s">
        <v>128</v>
      </c>
      <c r="L1463" s="1">
        <f>IF(OR(B1463=0,B1463=""),0,IF(COUNTIFS(Items!$E:$E,J1463,Items!$F:$F,K1463)+COUNTIFS(Items!$J:$J,J1463,Items!$K:$K,K1463)+COUNTIFS(Items!$O:$O,J1463,Items!$P:$P,K1463)=1,0,1))</f>
        <v>0</v>
      </c>
      <c r="M1463" s="14">
        <v>0</v>
      </c>
      <c r="N1463" s="14">
        <v>11613.21</v>
      </c>
      <c r="T1463" s="10" t="str">
        <f>IF(RepPF!$L$4=Lists!$E$2,Lists!$E$2,IF(RepPF!$L$4&lt;&gt;"",IF($C1463=RepPF!$L$4,RepPF!$L$4,0),Lists!$E$2))</f>
        <v>Все объекты</v>
      </c>
    </row>
    <row r="1464" spans="2:20" x14ac:dyDescent="0.25">
      <c r="B1464" s="7">
        <v>45686</v>
      </c>
      <c r="C1464" s="1" t="s">
        <v>194</v>
      </c>
      <c r="J1464" s="1" t="s">
        <v>148</v>
      </c>
      <c r="K1464" s="1" t="s">
        <v>128</v>
      </c>
      <c r="L1464" s="1">
        <f>IF(OR(B1464=0,B1464=""),0,IF(COUNTIFS(Items!$E:$E,J1464,Items!$F:$F,K1464)+COUNTIFS(Items!$J:$J,J1464,Items!$K:$K,K1464)+COUNTIFS(Items!$O:$O,J1464,Items!$P:$P,K1464)=1,0,1))</f>
        <v>0</v>
      </c>
      <c r="M1464" s="14">
        <v>0</v>
      </c>
      <c r="N1464" s="14">
        <v>10599.19</v>
      </c>
      <c r="T1464" s="10" t="str">
        <f>IF(RepPF!$L$4=Lists!$E$2,Lists!$E$2,IF(RepPF!$L$4&lt;&gt;"",IF($C1464=RepPF!$L$4,RepPF!$L$4,0),Lists!$E$2))</f>
        <v>Все объекты</v>
      </c>
    </row>
    <row r="1465" spans="2:20" x14ac:dyDescent="0.25">
      <c r="B1465" s="7">
        <v>45691</v>
      </c>
      <c r="C1465" s="1" t="s">
        <v>194</v>
      </c>
      <c r="J1465" s="1" t="s">
        <v>148</v>
      </c>
      <c r="K1465" s="1" t="s">
        <v>128</v>
      </c>
      <c r="L1465" s="1">
        <f>IF(OR(B1465=0,B1465=""),0,IF(COUNTIFS(Items!$E:$E,J1465,Items!$F:$F,K1465)+COUNTIFS(Items!$J:$J,J1465,Items!$K:$K,K1465)+COUNTIFS(Items!$O:$O,J1465,Items!$P:$P,K1465)=1,0,1))</f>
        <v>0</v>
      </c>
      <c r="M1465" s="14">
        <v>0</v>
      </c>
      <c r="N1465" s="14">
        <v>11621.039999999999</v>
      </c>
      <c r="T1465" s="10" t="str">
        <f>IF(RepPF!$L$4=Lists!$E$2,Lists!$E$2,IF(RepPF!$L$4&lt;&gt;"",IF($C1465=RepPF!$L$4,RepPF!$L$4,0),Lists!$E$2))</f>
        <v>Все объекты</v>
      </c>
    </row>
    <row r="1466" spans="2:20" x14ac:dyDescent="0.25">
      <c r="B1466" s="7">
        <v>45691</v>
      </c>
      <c r="C1466" s="1" t="s">
        <v>196</v>
      </c>
      <c r="J1466" s="1" t="s">
        <v>148</v>
      </c>
      <c r="K1466" s="1" t="s">
        <v>128</v>
      </c>
      <c r="L1466" s="1">
        <f>IF(OR(B1466=0,B1466=""),0,IF(COUNTIFS(Items!$E:$E,J1466,Items!$F:$F,K1466)+COUNTIFS(Items!$J:$J,J1466,Items!$K:$K,K1466)+COUNTIFS(Items!$O:$O,J1466,Items!$P:$P,K1466)=1,0,1))</f>
        <v>0</v>
      </c>
      <c r="M1466" s="14">
        <v>0</v>
      </c>
      <c r="N1466" s="14">
        <v>1746.99</v>
      </c>
      <c r="T1466" s="10" t="str">
        <f>IF(RepPF!$L$4=Lists!$E$2,Lists!$E$2,IF(RepPF!$L$4&lt;&gt;"",IF($C1466=RepPF!$L$4,RepPF!$L$4,0),Lists!$E$2))</f>
        <v>Все объекты</v>
      </c>
    </row>
    <row r="1467" spans="2:20" x14ac:dyDescent="0.25">
      <c r="B1467" s="7">
        <v>45702</v>
      </c>
      <c r="C1467" s="1" t="s">
        <v>196</v>
      </c>
      <c r="J1467" s="1" t="s">
        <v>148</v>
      </c>
      <c r="K1467" s="1" t="s">
        <v>128</v>
      </c>
      <c r="L1467" s="1">
        <f>IF(OR(B1467=0,B1467=""),0,IF(COUNTIFS(Items!$E:$E,J1467,Items!$F:$F,K1467)+COUNTIFS(Items!$J:$J,J1467,Items!$K:$K,K1467)+COUNTIFS(Items!$O:$O,J1467,Items!$P:$P,K1467)=1,0,1))</f>
        <v>0</v>
      </c>
      <c r="M1467" s="14">
        <v>0</v>
      </c>
      <c r="N1467" s="14">
        <v>5828</v>
      </c>
      <c r="T1467" s="10" t="str">
        <f>IF(RepPF!$L$4=Lists!$E$2,Lists!$E$2,IF(RepPF!$L$4&lt;&gt;"",IF($C1467=RepPF!$L$4,RepPF!$L$4,0),Lists!$E$2))</f>
        <v>Все объекты</v>
      </c>
    </row>
    <row r="1468" spans="2:20" x14ac:dyDescent="0.25">
      <c r="B1468" s="7">
        <v>45709</v>
      </c>
      <c r="C1468" s="1" t="s">
        <v>196</v>
      </c>
      <c r="J1468" s="1" t="s">
        <v>148</v>
      </c>
      <c r="K1468" s="1" t="s">
        <v>128</v>
      </c>
      <c r="L1468" s="1">
        <f>IF(OR(B1468=0,B1468=""),0,IF(COUNTIFS(Items!$E:$E,J1468,Items!$F:$F,K1468)+COUNTIFS(Items!$J:$J,J1468,Items!$K:$K,K1468)+COUNTIFS(Items!$O:$O,J1468,Items!$P:$P,K1468)=1,0,1))</f>
        <v>0</v>
      </c>
      <c r="M1468" s="14">
        <v>0</v>
      </c>
      <c r="N1468" s="14">
        <v>13519.59</v>
      </c>
      <c r="T1468" s="10" t="str">
        <f>IF(RepPF!$L$4=Lists!$E$2,Lists!$E$2,IF(RepPF!$L$4&lt;&gt;"",IF($C1468=RepPF!$L$4,RepPF!$L$4,0),Lists!$E$2))</f>
        <v>Все объекты</v>
      </c>
    </row>
    <row r="1469" spans="2:20" x14ac:dyDescent="0.25">
      <c r="B1469" s="7">
        <v>45713</v>
      </c>
      <c r="C1469" s="1" t="s">
        <v>196</v>
      </c>
      <c r="J1469" s="1" t="s">
        <v>148</v>
      </c>
      <c r="K1469" s="1" t="s">
        <v>128</v>
      </c>
      <c r="L1469" s="1">
        <f>IF(OR(B1469=0,B1469=""),0,IF(COUNTIFS(Items!$E:$E,J1469,Items!$F:$F,K1469)+COUNTIFS(Items!$J:$J,J1469,Items!$K:$K,K1469)+COUNTIFS(Items!$O:$O,J1469,Items!$P:$P,K1469)=1,0,1))</f>
        <v>0</v>
      </c>
      <c r="M1469" s="14">
        <v>0</v>
      </c>
      <c r="N1469" s="14">
        <v>12982.48</v>
      </c>
      <c r="T1469" s="10" t="str">
        <f>IF(RepPF!$L$4=Lists!$E$2,Lists!$E$2,IF(RepPF!$L$4&lt;&gt;"",IF($C1469=RepPF!$L$4,RepPF!$L$4,0),Lists!$E$2))</f>
        <v>Все объекты</v>
      </c>
    </row>
    <row r="1470" spans="2:20" x14ac:dyDescent="0.25">
      <c r="B1470" s="7">
        <v>45659</v>
      </c>
      <c r="C1470" s="1" t="s">
        <v>196</v>
      </c>
      <c r="J1470" s="1" t="s">
        <v>170</v>
      </c>
      <c r="K1470" s="1" t="s">
        <v>145</v>
      </c>
      <c r="L1470" s="1">
        <f>IF(OR(B1470=0,B1470=""),0,IF(COUNTIFS(Items!$E:$E,J1470,Items!$F:$F,K1470)+COUNTIFS(Items!$J:$J,J1470,Items!$K:$K,K1470)+COUNTIFS(Items!$O:$O,J1470,Items!$P:$P,K1470)=1,0,1))</f>
        <v>0</v>
      </c>
      <c r="M1470" s="14">
        <v>902553.09</v>
      </c>
      <c r="N1470" s="14">
        <v>0</v>
      </c>
      <c r="T1470" s="10" t="str">
        <f>IF(RepPF!$L$4=Lists!$E$2,Lists!$E$2,IF(RepPF!$L$4&lt;&gt;"",IF($C1470=RepPF!$L$4,RepPF!$L$4,0),Lists!$E$2))</f>
        <v>Все объекты</v>
      </c>
    </row>
    <row r="1471" spans="2:20" x14ac:dyDescent="0.25">
      <c r="B1471" s="7">
        <v>45338</v>
      </c>
      <c r="C1471" s="1" t="s">
        <v>196</v>
      </c>
      <c r="J1471" s="1" t="s">
        <v>170</v>
      </c>
      <c r="K1471" s="1" t="s">
        <v>146</v>
      </c>
      <c r="L1471" s="1">
        <f>IF(OR(B1471=0,B1471=""),0,IF(COUNTIFS(Items!$E:$E,J1471,Items!$F:$F,K1471)+COUNTIFS(Items!$J:$J,J1471,Items!$K:$K,K1471)+COUNTIFS(Items!$O:$O,J1471,Items!$P:$P,K1471)=1,0,1))</f>
        <v>0</v>
      </c>
      <c r="M1471" s="14">
        <v>173430</v>
      </c>
      <c r="N1471" s="14">
        <v>0</v>
      </c>
      <c r="T1471" s="10" t="str">
        <f>IF(RepPF!$L$4=Lists!$E$2,Lists!$E$2,IF(RepPF!$L$4&lt;&gt;"",IF($C1471=RepPF!$L$4,RepPF!$L$4,0),Lists!$E$2))</f>
        <v>Все объекты</v>
      </c>
    </row>
    <row r="1472" spans="2:20" x14ac:dyDescent="0.25">
      <c r="B1472" s="7">
        <v>45510</v>
      </c>
      <c r="C1472" s="1" t="s">
        <v>196</v>
      </c>
      <c r="J1472" s="1" t="s">
        <v>170</v>
      </c>
      <c r="K1472" s="1" t="s">
        <v>146</v>
      </c>
      <c r="L1472" s="1">
        <f>IF(OR(B1472=0,B1472=""),0,IF(COUNTIFS(Items!$E:$E,J1472,Items!$F:$F,K1472)+COUNTIFS(Items!$J:$J,J1472,Items!$K:$K,K1472)+COUNTIFS(Items!$O:$O,J1472,Items!$P:$P,K1472)=1,0,1))</f>
        <v>0</v>
      </c>
      <c r="M1472" s="14">
        <v>174370</v>
      </c>
      <c r="N1472" s="14">
        <v>0</v>
      </c>
      <c r="T1472" s="10" t="str">
        <f>IF(RepPF!$L$4=Lists!$E$2,Lists!$E$2,IF(RepPF!$L$4&lt;&gt;"",IF($C1472=RepPF!$L$4,RepPF!$L$4,0),Lists!$E$2))</f>
        <v>Все объекты</v>
      </c>
    </row>
    <row r="1473" spans="2:20" x14ac:dyDescent="0.25">
      <c r="B1473" s="7">
        <v>45600</v>
      </c>
      <c r="C1473" s="1" t="s">
        <v>196</v>
      </c>
      <c r="J1473" s="1" t="s">
        <v>170</v>
      </c>
      <c r="K1473" s="1" t="s">
        <v>146</v>
      </c>
      <c r="L1473" s="1">
        <f>IF(OR(B1473=0,B1473=""),0,IF(COUNTIFS(Items!$E:$E,J1473,Items!$F:$F,K1473)+COUNTIFS(Items!$J:$J,J1473,Items!$K:$K,K1473)+COUNTIFS(Items!$O:$O,J1473,Items!$P:$P,K1473)=1,0,1))</f>
        <v>0</v>
      </c>
      <c r="M1473" s="14">
        <v>227290</v>
      </c>
      <c r="N1473" s="14">
        <v>0</v>
      </c>
      <c r="T1473" s="10" t="str">
        <f>IF(RepPF!$L$4=Lists!$E$2,Lists!$E$2,IF(RepPF!$L$4&lt;&gt;"",IF($C1473=RepPF!$L$4,RepPF!$L$4,0),Lists!$E$2))</f>
        <v>Все объекты</v>
      </c>
    </row>
    <row r="1474" spans="2:20" x14ac:dyDescent="0.25">
      <c r="B1474" s="7">
        <v>45600</v>
      </c>
      <c r="C1474" s="1" t="s">
        <v>196</v>
      </c>
      <c r="J1474" s="1" t="s">
        <v>170</v>
      </c>
      <c r="K1474" s="1" t="s">
        <v>147</v>
      </c>
      <c r="L1474" s="1">
        <f>IF(OR(B1474=0,B1474=""),0,IF(COUNTIFS(Items!$E:$E,J1474,Items!$F:$F,K1474)+COUNTIFS(Items!$J:$J,J1474,Items!$K:$K,K1474)+COUNTIFS(Items!$O:$O,J1474,Items!$P:$P,K1474)=1,0,1))</f>
        <v>0</v>
      </c>
      <c r="M1474" s="14">
        <v>532530</v>
      </c>
      <c r="N1474" s="14">
        <v>0</v>
      </c>
      <c r="T1474" s="10" t="str">
        <f>IF(RepPF!$L$4=Lists!$E$2,Lists!$E$2,IF(RepPF!$L$4&lt;&gt;"",IF($C1474=RepPF!$L$4,RepPF!$L$4,0),Lists!$E$2))</f>
        <v>Все объекты</v>
      </c>
    </row>
    <row r="1475" spans="2:20" x14ac:dyDescent="0.25">
      <c r="B1475" s="7">
        <v>45633</v>
      </c>
      <c r="C1475" s="1" t="s">
        <v>196</v>
      </c>
      <c r="J1475" s="1" t="s">
        <v>170</v>
      </c>
      <c r="K1475" s="1" t="s">
        <v>147</v>
      </c>
      <c r="L1475" s="1">
        <f>IF(OR(B1475=0,B1475=""),0,IF(COUNTIFS(Items!$E:$E,J1475,Items!$F:$F,K1475)+COUNTIFS(Items!$J:$J,J1475,Items!$K:$K,K1475)+COUNTIFS(Items!$O:$O,J1475,Items!$P:$P,K1475)=1,0,1))</f>
        <v>0</v>
      </c>
      <c r="M1475" s="14">
        <v>62308.11</v>
      </c>
      <c r="N1475" s="14">
        <v>0</v>
      </c>
      <c r="T1475" s="10" t="str">
        <f>IF(RepPF!$L$4=Lists!$E$2,Lists!$E$2,IF(RepPF!$L$4&lt;&gt;"",IF($C1475=RepPF!$L$4,RepPF!$L$4,0),Lists!$E$2))</f>
        <v>Все объекты</v>
      </c>
    </row>
    <row r="1476" spans="2:20" x14ac:dyDescent="0.25">
      <c r="B1476" s="7">
        <v>45691</v>
      </c>
      <c r="C1476" s="1" t="s">
        <v>196</v>
      </c>
      <c r="J1476" s="1" t="s">
        <v>170</v>
      </c>
      <c r="K1476" s="1" t="s">
        <v>147</v>
      </c>
      <c r="L1476" s="1">
        <f>IF(OR(B1476=0,B1476=""),0,IF(COUNTIFS(Items!$E:$E,J1476,Items!$F:$F,K1476)+COUNTIFS(Items!$J:$J,J1476,Items!$K:$K,K1476)+COUNTIFS(Items!$O:$O,J1476,Items!$P:$P,K1476)=1,0,1))</f>
        <v>0</v>
      </c>
      <c r="M1476" s="14">
        <v>24928.799999999999</v>
      </c>
      <c r="N1476" s="14">
        <v>0</v>
      </c>
      <c r="T1476" s="10" t="str">
        <f>IF(RepPF!$L$4=Lists!$E$2,Lists!$E$2,IF(RepPF!$L$4&lt;&gt;"",IF($C1476=RepPF!$L$4,RepPF!$L$4,0),Lists!$E$2))</f>
        <v>Все объекты</v>
      </c>
    </row>
    <row r="1477" spans="2:20" x14ac:dyDescent="0.25">
      <c r="B1477" s="7">
        <v>45523</v>
      </c>
      <c r="C1477" s="1" t="s">
        <v>196</v>
      </c>
      <c r="J1477" s="1" t="s">
        <v>170</v>
      </c>
      <c r="K1477" s="1" t="s">
        <v>128</v>
      </c>
      <c r="L1477" s="1">
        <f>IF(OR(B1477=0,B1477=""),0,IF(COUNTIFS(Items!$E:$E,J1477,Items!$F:$F,K1477)+COUNTIFS(Items!$J:$J,J1477,Items!$K:$K,K1477)+COUNTIFS(Items!$O:$O,J1477,Items!$P:$P,K1477)=1,0,1))</f>
        <v>0</v>
      </c>
      <c r="M1477" s="14">
        <v>15380.279999999999</v>
      </c>
      <c r="N1477" s="14">
        <v>0</v>
      </c>
      <c r="T1477" s="10" t="str">
        <f>IF(RepPF!$L$4=Lists!$E$2,Lists!$E$2,IF(RepPF!$L$4&lt;&gt;"",IF($C1477=RepPF!$L$4,RepPF!$L$4,0),Lists!$E$2))</f>
        <v>Все объекты</v>
      </c>
    </row>
    <row r="1478" spans="2:20" x14ac:dyDescent="0.25">
      <c r="B1478" s="7">
        <v>45523</v>
      </c>
      <c r="C1478" s="1" t="s">
        <v>196</v>
      </c>
      <c r="J1478" s="1" t="s">
        <v>170</v>
      </c>
      <c r="K1478" s="1" t="s">
        <v>128</v>
      </c>
      <c r="L1478" s="1">
        <f>IF(OR(B1478=0,B1478=""),0,IF(COUNTIFS(Items!$E:$E,J1478,Items!$F:$F,K1478)+COUNTIFS(Items!$J:$J,J1478,Items!$K:$K,K1478)+COUNTIFS(Items!$O:$O,J1478,Items!$P:$P,K1478)=1,0,1))</f>
        <v>0</v>
      </c>
      <c r="M1478" s="14">
        <v>4681.46</v>
      </c>
      <c r="N1478" s="14">
        <v>0</v>
      </c>
      <c r="T1478" s="10" t="str">
        <f>IF(RepPF!$L$4=Lists!$E$2,Lists!$E$2,IF(RepPF!$L$4&lt;&gt;"",IF($C1478=RepPF!$L$4,RepPF!$L$4,0),Lists!$E$2))</f>
        <v>Все объекты</v>
      </c>
    </row>
    <row r="1479" spans="2:20" x14ac:dyDescent="0.25">
      <c r="B1479" s="7">
        <v>45523</v>
      </c>
      <c r="C1479" s="1" t="s">
        <v>196</v>
      </c>
      <c r="J1479" s="1" t="s">
        <v>170</v>
      </c>
      <c r="K1479" s="1" t="s">
        <v>128</v>
      </c>
      <c r="L1479" s="1">
        <f>IF(OR(B1479=0,B1479=""),0,IF(COUNTIFS(Items!$E:$E,J1479,Items!$F:$F,K1479)+COUNTIFS(Items!$J:$J,J1479,Items!$K:$K,K1479)+COUNTIFS(Items!$O:$O,J1479,Items!$P:$P,K1479)=1,0,1))</f>
        <v>0</v>
      </c>
      <c r="M1479" s="14">
        <v>3127.2799999999997</v>
      </c>
      <c r="N1479" s="14">
        <v>0</v>
      </c>
      <c r="T1479" s="10" t="str">
        <f>IF(RepPF!$L$4=Lists!$E$2,Lists!$E$2,IF(RepPF!$L$4&lt;&gt;"",IF($C1479=RepPF!$L$4,RepPF!$L$4,0),Lists!$E$2))</f>
        <v>Все объекты</v>
      </c>
    </row>
    <row r="1480" spans="2:20" x14ac:dyDescent="0.25">
      <c r="B1480" s="7">
        <v>45523</v>
      </c>
      <c r="C1480" s="1" t="s">
        <v>196</v>
      </c>
      <c r="J1480" s="1" t="s">
        <v>170</v>
      </c>
      <c r="K1480" s="1" t="s">
        <v>128</v>
      </c>
      <c r="L1480" s="1">
        <f>IF(OR(B1480=0,B1480=""),0,IF(COUNTIFS(Items!$E:$E,J1480,Items!$F:$F,K1480)+COUNTIFS(Items!$J:$J,J1480,Items!$K:$K,K1480)+COUNTIFS(Items!$O:$O,J1480,Items!$P:$P,K1480)=1,0,1))</f>
        <v>0</v>
      </c>
      <c r="M1480" s="14">
        <v>5756.4</v>
      </c>
      <c r="N1480" s="14">
        <v>0</v>
      </c>
      <c r="T1480" s="10" t="str">
        <f>IF(RepPF!$L$4=Lists!$E$2,Lists!$E$2,IF(RepPF!$L$4&lt;&gt;"",IF($C1480=RepPF!$L$4,RepPF!$L$4,0),Lists!$E$2))</f>
        <v>Все объекты</v>
      </c>
    </row>
    <row r="1481" spans="2:20" x14ac:dyDescent="0.25">
      <c r="B1481" s="7">
        <v>45556</v>
      </c>
      <c r="C1481" s="1" t="s">
        <v>196</v>
      </c>
      <c r="J1481" s="1" t="s">
        <v>170</v>
      </c>
      <c r="K1481" s="1" t="s">
        <v>128</v>
      </c>
      <c r="L1481" s="1">
        <f>IF(OR(B1481=0,B1481=""),0,IF(COUNTIFS(Items!$E:$E,J1481,Items!$F:$F,K1481)+COUNTIFS(Items!$J:$J,J1481,Items!$K:$K,K1481)+COUNTIFS(Items!$O:$O,J1481,Items!$P:$P,K1481)=1,0,1))</f>
        <v>0</v>
      </c>
      <c r="M1481" s="14">
        <v>5266.3499999999995</v>
      </c>
      <c r="N1481" s="14">
        <v>0</v>
      </c>
      <c r="T1481" s="10" t="str">
        <f>IF(RepPF!$L$4=Lists!$E$2,Lists!$E$2,IF(RepPF!$L$4&lt;&gt;"",IF($C1481=RepPF!$L$4,RepPF!$L$4,0),Lists!$E$2))</f>
        <v>Все объекты</v>
      </c>
    </row>
    <row r="1482" spans="2:20" x14ac:dyDescent="0.25">
      <c r="B1482" s="7">
        <v>45557</v>
      </c>
      <c r="C1482" s="1" t="s">
        <v>196</v>
      </c>
      <c r="J1482" s="1" t="s">
        <v>170</v>
      </c>
      <c r="K1482" s="1" t="s">
        <v>128</v>
      </c>
      <c r="L1482" s="1">
        <f>IF(OR(B1482=0,B1482=""),0,IF(COUNTIFS(Items!$E:$E,J1482,Items!$F:$F,K1482)+COUNTIFS(Items!$J:$J,J1482,Items!$K:$K,K1482)+COUNTIFS(Items!$O:$O,J1482,Items!$P:$P,K1482)=1,0,1))</f>
        <v>0</v>
      </c>
      <c r="M1482" s="14">
        <v>2350</v>
      </c>
      <c r="N1482" s="14">
        <v>0</v>
      </c>
      <c r="T1482" s="10" t="str">
        <f>IF(RepPF!$L$4=Lists!$E$2,Lists!$E$2,IF(RepPF!$L$4&lt;&gt;"",IF($C1482=RepPF!$L$4,RepPF!$L$4,0),Lists!$E$2))</f>
        <v>Все объекты</v>
      </c>
    </row>
    <row r="1483" spans="2:20" x14ac:dyDescent="0.25">
      <c r="B1483" s="7">
        <v>45576</v>
      </c>
      <c r="C1483" s="1" t="s">
        <v>196</v>
      </c>
      <c r="J1483" s="1" t="s">
        <v>170</v>
      </c>
      <c r="K1483" s="1" t="s">
        <v>128</v>
      </c>
      <c r="L1483" s="1">
        <f>IF(OR(B1483=0,B1483=""),0,IF(COUNTIFS(Items!$E:$E,J1483,Items!$F:$F,K1483)+COUNTIFS(Items!$J:$J,J1483,Items!$K:$K,K1483)+COUNTIFS(Items!$O:$O,J1483,Items!$P:$P,K1483)=1,0,1))</f>
        <v>0</v>
      </c>
      <c r="M1483" s="14">
        <v>2261</v>
      </c>
      <c r="N1483" s="14">
        <v>0</v>
      </c>
      <c r="T1483" s="10" t="str">
        <f>IF(RepPF!$L$4=Lists!$E$2,Lists!$E$2,IF(RepPF!$L$4&lt;&gt;"",IF($C1483=RepPF!$L$4,RepPF!$L$4,0),Lists!$E$2))</f>
        <v>Все объекты</v>
      </c>
    </row>
    <row r="1484" spans="2:20" x14ac:dyDescent="0.25">
      <c r="B1484" s="7">
        <v>45616</v>
      </c>
      <c r="C1484" s="1" t="s">
        <v>196</v>
      </c>
      <c r="J1484" s="1" t="s">
        <v>170</v>
      </c>
      <c r="K1484" s="1" t="s">
        <v>128</v>
      </c>
      <c r="L1484" s="1">
        <f>IF(OR(B1484=0,B1484=""),0,IF(COUNTIFS(Items!$E:$E,J1484,Items!$F:$F,K1484)+COUNTIFS(Items!$J:$J,J1484,Items!$K:$K,K1484)+COUNTIFS(Items!$O:$O,J1484,Items!$P:$P,K1484)=1,0,1))</f>
        <v>0</v>
      </c>
      <c r="M1484" s="14">
        <v>2193.17</v>
      </c>
      <c r="N1484" s="14">
        <v>0</v>
      </c>
      <c r="T1484" s="10" t="str">
        <f>IF(RepPF!$L$4=Lists!$E$2,Lists!$E$2,IF(RepPF!$L$4&lt;&gt;"",IF($C1484=RepPF!$L$4,RepPF!$L$4,0),Lists!$E$2))</f>
        <v>Все объекты</v>
      </c>
    </row>
    <row r="1485" spans="2:20" x14ac:dyDescent="0.25">
      <c r="B1485" s="7">
        <v>45636</v>
      </c>
      <c r="C1485" s="1" t="s">
        <v>196</v>
      </c>
      <c r="J1485" s="1" t="s">
        <v>170</v>
      </c>
      <c r="K1485" s="1" t="s">
        <v>128</v>
      </c>
      <c r="L1485" s="1">
        <f>IF(OR(B1485=0,B1485=""),0,IF(COUNTIFS(Items!$E:$E,J1485,Items!$F:$F,K1485)+COUNTIFS(Items!$J:$J,J1485,Items!$K:$K,K1485)+COUNTIFS(Items!$O:$O,J1485,Items!$P:$P,K1485)=1,0,1))</f>
        <v>0</v>
      </c>
      <c r="M1485" s="14">
        <v>162459.63</v>
      </c>
      <c r="N1485" s="14">
        <v>0</v>
      </c>
      <c r="T1485" s="10" t="str">
        <f>IF(RepPF!$L$4=Lists!$E$2,Lists!$E$2,IF(RepPF!$L$4&lt;&gt;"",IF($C1485=RepPF!$L$4,RepPF!$L$4,0),Lists!$E$2))</f>
        <v>Все объекты</v>
      </c>
    </row>
    <row r="1486" spans="2:20" x14ac:dyDescent="0.25">
      <c r="B1486" s="7">
        <v>45636</v>
      </c>
      <c r="C1486" s="1" t="s">
        <v>198</v>
      </c>
      <c r="J1486" s="1" t="s">
        <v>170</v>
      </c>
      <c r="K1486" s="1" t="s">
        <v>128</v>
      </c>
      <c r="L1486" s="1">
        <f>IF(OR(B1486=0,B1486=""),0,IF(COUNTIFS(Items!$E:$E,J1486,Items!$F:$F,K1486)+COUNTIFS(Items!$J:$J,J1486,Items!$K:$K,K1486)+COUNTIFS(Items!$O:$O,J1486,Items!$P:$P,K1486)=1,0,1))</f>
        <v>0</v>
      </c>
      <c r="M1486" s="14">
        <v>12086.519999999999</v>
      </c>
      <c r="N1486" s="14">
        <v>0</v>
      </c>
      <c r="T1486" s="10" t="str">
        <f>IF(RepPF!$L$4=Lists!$E$2,Lists!$E$2,IF(RepPF!$L$4&lt;&gt;"",IF($C1486=RepPF!$L$4,RepPF!$L$4,0),Lists!$E$2))</f>
        <v>Все объекты</v>
      </c>
    </row>
    <row r="1487" spans="2:20" x14ac:dyDescent="0.25">
      <c r="B1487" s="7">
        <v>45646</v>
      </c>
      <c r="C1487" s="1" t="s">
        <v>198</v>
      </c>
      <c r="J1487" s="1" t="s">
        <v>170</v>
      </c>
      <c r="K1487" s="1" t="s">
        <v>128</v>
      </c>
      <c r="L1487" s="1">
        <f>IF(OR(B1487=0,B1487=""),0,IF(COUNTIFS(Items!$E:$E,J1487,Items!$F:$F,K1487)+COUNTIFS(Items!$J:$J,J1487,Items!$K:$K,K1487)+COUNTIFS(Items!$O:$O,J1487,Items!$P:$P,K1487)=1,0,1))</f>
        <v>0</v>
      </c>
      <c r="M1487" s="14">
        <v>259656.19999999998</v>
      </c>
      <c r="N1487" s="14">
        <v>0</v>
      </c>
      <c r="T1487" s="10" t="str">
        <f>IF(RepPF!$L$4=Lists!$E$2,Lists!$E$2,IF(RepPF!$L$4&lt;&gt;"",IF($C1487=RepPF!$L$4,RepPF!$L$4,0),Lists!$E$2))</f>
        <v>Все объекты</v>
      </c>
    </row>
    <row r="1488" spans="2:20" x14ac:dyDescent="0.25">
      <c r="B1488" s="7">
        <v>45659</v>
      </c>
      <c r="C1488" s="1" t="s">
        <v>198</v>
      </c>
      <c r="J1488" s="1" t="s">
        <v>170</v>
      </c>
      <c r="K1488" s="1" t="s">
        <v>128</v>
      </c>
      <c r="L1488" s="1">
        <f>IF(OR(B1488=0,B1488=""),0,IF(COUNTIFS(Items!$E:$E,J1488,Items!$F:$F,K1488)+COUNTIFS(Items!$J:$J,J1488,Items!$K:$K,K1488)+COUNTIFS(Items!$O:$O,J1488,Items!$P:$P,K1488)=1,0,1))</f>
        <v>0</v>
      </c>
      <c r="M1488" s="14">
        <v>2796.5</v>
      </c>
      <c r="N1488" s="14">
        <v>0</v>
      </c>
      <c r="T1488" s="10" t="str">
        <f>IF(RepPF!$L$4=Lists!$E$2,Lists!$E$2,IF(RepPF!$L$4&lt;&gt;"",IF($C1488=RepPF!$L$4,RepPF!$L$4,0),Lists!$E$2))</f>
        <v>Все объекты</v>
      </c>
    </row>
    <row r="1489" spans="2:20" x14ac:dyDescent="0.25">
      <c r="B1489" s="7">
        <v>45686</v>
      </c>
      <c r="C1489" s="1" t="s">
        <v>198</v>
      </c>
      <c r="J1489" s="1" t="s">
        <v>170</v>
      </c>
      <c r="K1489" s="1" t="s">
        <v>128</v>
      </c>
      <c r="L1489" s="1">
        <f>IF(OR(B1489=0,B1489=""),0,IF(COUNTIFS(Items!$E:$E,J1489,Items!$F:$F,K1489)+COUNTIFS(Items!$J:$J,J1489,Items!$K:$K,K1489)+COUNTIFS(Items!$O:$O,J1489,Items!$P:$P,K1489)=1,0,1))</f>
        <v>0</v>
      </c>
      <c r="M1489" s="14">
        <v>2910</v>
      </c>
      <c r="N1489" s="14">
        <v>0</v>
      </c>
      <c r="T1489" s="10" t="str">
        <f>IF(RepPF!$L$4=Lists!$E$2,Lists!$E$2,IF(RepPF!$L$4&lt;&gt;"",IF($C1489=RepPF!$L$4,RepPF!$L$4,0),Lists!$E$2))</f>
        <v>Все объекты</v>
      </c>
    </row>
    <row r="1490" spans="2:20" x14ac:dyDescent="0.25">
      <c r="B1490" s="7">
        <v>45670</v>
      </c>
      <c r="C1490" s="1" t="s">
        <v>198</v>
      </c>
      <c r="J1490" s="1" t="s">
        <v>170</v>
      </c>
      <c r="K1490" s="1" t="s">
        <v>128</v>
      </c>
      <c r="L1490" s="1">
        <f>IF(OR(B1490=0,B1490=""),0,IF(COUNTIFS(Items!$E:$E,J1490,Items!$F:$F,K1490)+COUNTIFS(Items!$J:$J,J1490,Items!$K:$K,K1490)+COUNTIFS(Items!$O:$O,J1490,Items!$P:$P,K1490)=1,0,1))</f>
        <v>0</v>
      </c>
      <c r="M1490" s="14">
        <v>1230</v>
      </c>
      <c r="N1490" s="14">
        <v>0</v>
      </c>
      <c r="T1490" s="10" t="str">
        <f>IF(RepPF!$L$4=Lists!$E$2,Lists!$E$2,IF(RepPF!$L$4&lt;&gt;"",IF($C1490=RepPF!$L$4,RepPF!$L$4,0),Lists!$E$2))</f>
        <v>Все объекты</v>
      </c>
    </row>
    <row r="1491" spans="2:20" x14ac:dyDescent="0.25">
      <c r="B1491" s="7">
        <v>45671</v>
      </c>
      <c r="C1491" s="1" t="s">
        <v>198</v>
      </c>
      <c r="J1491" s="1" t="s">
        <v>170</v>
      </c>
      <c r="K1491" s="1" t="s">
        <v>128</v>
      </c>
      <c r="L1491" s="1">
        <f>IF(OR(B1491=0,B1491=""),0,IF(COUNTIFS(Items!$E:$E,J1491,Items!$F:$F,K1491)+COUNTIFS(Items!$J:$J,J1491,Items!$K:$K,K1491)+COUNTIFS(Items!$O:$O,J1491,Items!$P:$P,K1491)=1,0,1))</f>
        <v>0</v>
      </c>
      <c r="M1491" s="14">
        <v>1219.6499999999999</v>
      </c>
      <c r="N1491" s="14">
        <v>0</v>
      </c>
      <c r="T1491" s="10" t="str">
        <f>IF(RepPF!$L$4=Lists!$E$2,Lists!$E$2,IF(RepPF!$L$4&lt;&gt;"",IF($C1491=RepPF!$L$4,RepPF!$L$4,0),Lists!$E$2))</f>
        <v>Все объекты</v>
      </c>
    </row>
    <row r="1492" spans="2:20" x14ac:dyDescent="0.25">
      <c r="B1492" s="7">
        <v>45392</v>
      </c>
      <c r="C1492" s="1" t="s">
        <v>198</v>
      </c>
      <c r="J1492" s="1" t="s">
        <v>170</v>
      </c>
      <c r="K1492" s="1" t="s">
        <v>128</v>
      </c>
      <c r="L1492" s="1">
        <f>IF(OR(B1492=0,B1492=""),0,IF(COUNTIFS(Items!$E:$E,J1492,Items!$F:$F,K1492)+COUNTIFS(Items!$J:$J,J1492,Items!$K:$K,K1492)+COUNTIFS(Items!$O:$O,J1492,Items!$P:$P,K1492)=1,0,1))</f>
        <v>0</v>
      </c>
      <c r="M1492" s="14">
        <v>13210.759999999998</v>
      </c>
      <c r="N1492" s="14">
        <v>0</v>
      </c>
      <c r="T1492" s="10" t="str">
        <f>IF(RepPF!$L$4=Lists!$E$2,Lists!$E$2,IF(RepPF!$L$4&lt;&gt;"",IF($C1492=RepPF!$L$4,RepPF!$L$4,0),Lists!$E$2))</f>
        <v>Все объекты</v>
      </c>
    </row>
    <row r="1493" spans="2:20" x14ac:dyDescent="0.25">
      <c r="B1493" s="7">
        <v>45404</v>
      </c>
      <c r="C1493" s="1" t="s">
        <v>198</v>
      </c>
      <c r="J1493" s="1" t="s">
        <v>170</v>
      </c>
      <c r="K1493" s="1" t="s">
        <v>128</v>
      </c>
      <c r="L1493" s="1">
        <f>IF(OR(B1493=0,B1493=""),0,IF(COUNTIFS(Items!$E:$E,J1493,Items!$F:$F,K1493)+COUNTIFS(Items!$J:$J,J1493,Items!$K:$K,K1493)+COUNTIFS(Items!$O:$O,J1493,Items!$P:$P,K1493)=1,0,1))</f>
        <v>0</v>
      </c>
      <c r="M1493" s="14">
        <v>5503.75</v>
      </c>
      <c r="N1493" s="14">
        <v>0</v>
      </c>
      <c r="T1493" s="10" t="str">
        <f>IF(RepPF!$L$4=Lists!$E$2,Lists!$E$2,IF(RepPF!$L$4&lt;&gt;"",IF($C1493=RepPF!$L$4,RepPF!$L$4,0),Lists!$E$2))</f>
        <v>Все объекты</v>
      </c>
    </row>
    <row r="1494" spans="2:20" x14ac:dyDescent="0.25">
      <c r="B1494" s="7">
        <v>45419</v>
      </c>
      <c r="C1494" s="1" t="s">
        <v>198</v>
      </c>
      <c r="J1494" s="1" t="s">
        <v>170</v>
      </c>
      <c r="K1494" s="1" t="s">
        <v>128</v>
      </c>
      <c r="L1494" s="1">
        <f>IF(OR(B1494=0,B1494=""),0,IF(COUNTIFS(Items!$E:$E,J1494,Items!$F:$F,K1494)+COUNTIFS(Items!$J:$J,J1494,Items!$K:$K,K1494)+COUNTIFS(Items!$O:$O,J1494,Items!$P:$P,K1494)=1,0,1))</f>
        <v>0</v>
      </c>
      <c r="M1494" s="14">
        <v>5491.17</v>
      </c>
      <c r="N1494" s="14">
        <v>0</v>
      </c>
      <c r="T1494" s="10" t="str">
        <f>IF(RepPF!$L$4=Lists!$E$2,Lists!$E$2,IF(RepPF!$L$4&lt;&gt;"",IF($C1494=RepPF!$L$4,RepPF!$L$4,0),Lists!$E$2))</f>
        <v>Все объекты</v>
      </c>
    </row>
    <row r="1495" spans="2:20" x14ac:dyDescent="0.25">
      <c r="B1495" s="7">
        <v>45421</v>
      </c>
      <c r="C1495" s="1" t="s">
        <v>198</v>
      </c>
      <c r="J1495" s="1" t="s">
        <v>170</v>
      </c>
      <c r="K1495" s="1" t="s">
        <v>128</v>
      </c>
      <c r="L1495" s="1">
        <f>IF(OR(B1495=0,B1495=""),0,IF(COUNTIFS(Items!$E:$E,J1495,Items!$F:$F,K1495)+COUNTIFS(Items!$J:$J,J1495,Items!$K:$K,K1495)+COUNTIFS(Items!$O:$O,J1495,Items!$P:$P,K1495)=1,0,1))</f>
        <v>0</v>
      </c>
      <c r="M1495" s="14">
        <v>12461.13</v>
      </c>
      <c r="N1495" s="14">
        <v>0</v>
      </c>
      <c r="T1495" s="10" t="str">
        <f>IF(RepPF!$L$4=Lists!$E$2,Lists!$E$2,IF(RepPF!$L$4&lt;&gt;"",IF($C1495=RepPF!$L$4,RepPF!$L$4,0),Lists!$E$2))</f>
        <v>Все объекты</v>
      </c>
    </row>
    <row r="1496" spans="2:20" x14ac:dyDescent="0.25">
      <c r="B1496" s="7">
        <v>45421</v>
      </c>
      <c r="C1496" s="1" t="s">
        <v>198</v>
      </c>
      <c r="J1496" s="1" t="s">
        <v>170</v>
      </c>
      <c r="K1496" s="1" t="s">
        <v>128</v>
      </c>
      <c r="L1496" s="1">
        <f>IF(OR(B1496=0,B1496=""),0,IF(COUNTIFS(Items!$E:$E,J1496,Items!$F:$F,K1496)+COUNTIFS(Items!$J:$J,J1496,Items!$K:$K,K1496)+COUNTIFS(Items!$O:$O,J1496,Items!$P:$P,K1496)=1,0,1))</f>
        <v>0</v>
      </c>
      <c r="M1496" s="14">
        <v>4368.1799999999994</v>
      </c>
      <c r="N1496" s="14">
        <v>0</v>
      </c>
      <c r="T1496" s="10" t="str">
        <f>IF(RepPF!$L$4=Lists!$E$2,Lists!$E$2,IF(RepPF!$L$4&lt;&gt;"",IF($C1496=RepPF!$L$4,RepPF!$L$4,0),Lists!$E$2))</f>
        <v>Все объекты</v>
      </c>
    </row>
    <row r="1497" spans="2:20" x14ac:dyDescent="0.25">
      <c r="B1497" s="7">
        <v>45454</v>
      </c>
      <c r="C1497" s="1" t="s">
        <v>198</v>
      </c>
      <c r="J1497" s="1" t="s">
        <v>170</v>
      </c>
      <c r="K1497" s="1" t="s">
        <v>128</v>
      </c>
      <c r="L1497" s="1">
        <f>IF(OR(B1497=0,B1497=""),0,IF(COUNTIFS(Items!$E:$E,J1497,Items!$F:$F,K1497)+COUNTIFS(Items!$J:$J,J1497,Items!$K:$K,K1497)+COUNTIFS(Items!$O:$O,J1497,Items!$P:$P,K1497)=1,0,1))</f>
        <v>0</v>
      </c>
      <c r="M1497" s="14">
        <v>2386.6412</v>
      </c>
      <c r="N1497" s="14">
        <v>0</v>
      </c>
      <c r="T1497" s="10" t="str">
        <f>IF(RepPF!$L$4=Lists!$E$2,Lists!$E$2,IF(RepPF!$L$4&lt;&gt;"",IF($C1497=RepPF!$L$4,RepPF!$L$4,0),Lists!$E$2))</f>
        <v>Все объекты</v>
      </c>
    </row>
    <row r="1498" spans="2:20" x14ac:dyDescent="0.25">
      <c r="B1498" s="7">
        <v>45454</v>
      </c>
      <c r="C1498" s="1" t="s">
        <v>198</v>
      </c>
      <c r="J1498" s="1" t="s">
        <v>170</v>
      </c>
      <c r="K1498" s="1" t="s">
        <v>128</v>
      </c>
      <c r="L1498" s="1">
        <f>IF(OR(B1498=0,B1498=""),0,IF(COUNTIFS(Items!$E:$E,J1498,Items!$F:$F,K1498)+COUNTIFS(Items!$J:$J,J1498,Items!$K:$K,K1498)+COUNTIFS(Items!$O:$O,J1498,Items!$P:$P,K1498)=1,0,1))</f>
        <v>0</v>
      </c>
      <c r="M1498" s="14">
        <v>2844.6235999999999</v>
      </c>
      <c r="N1498" s="14">
        <v>0</v>
      </c>
      <c r="T1498" s="10" t="str">
        <f>IF(RepPF!$L$4=Lists!$E$2,Lists!$E$2,IF(RepPF!$L$4&lt;&gt;"",IF($C1498=RepPF!$L$4,RepPF!$L$4,0),Lists!$E$2))</f>
        <v>Все объекты</v>
      </c>
    </row>
    <row r="1499" spans="2:20" x14ac:dyDescent="0.25">
      <c r="B1499" s="7">
        <v>45460</v>
      </c>
      <c r="C1499" s="1" t="s">
        <v>198</v>
      </c>
      <c r="J1499" s="1" t="s">
        <v>170</v>
      </c>
      <c r="K1499" s="1" t="s">
        <v>128</v>
      </c>
      <c r="L1499" s="1">
        <f>IF(OR(B1499=0,B1499=""),0,IF(COUNTIFS(Items!$E:$E,J1499,Items!$F:$F,K1499)+COUNTIFS(Items!$J:$J,J1499,Items!$K:$K,K1499)+COUNTIFS(Items!$O:$O,J1499,Items!$P:$P,K1499)=1,0,1))</f>
        <v>0</v>
      </c>
      <c r="M1499" s="14">
        <v>1047.5999999999999</v>
      </c>
      <c r="N1499" s="14">
        <v>0</v>
      </c>
      <c r="T1499" s="10" t="str">
        <f>IF(RepPF!$L$4=Lists!$E$2,Lists!$E$2,IF(RepPF!$L$4&lt;&gt;"",IF($C1499=RepPF!$L$4,RepPF!$L$4,0),Lists!$E$2))</f>
        <v>Все объекты</v>
      </c>
    </row>
    <row r="1500" spans="2:20" x14ac:dyDescent="0.25">
      <c r="B1500" s="7">
        <v>45463</v>
      </c>
      <c r="C1500" s="1" t="s">
        <v>198</v>
      </c>
      <c r="J1500" s="1" t="s">
        <v>170</v>
      </c>
      <c r="K1500" s="1" t="s">
        <v>128</v>
      </c>
      <c r="L1500" s="1">
        <f>IF(OR(B1500=0,B1500=""),0,IF(COUNTIFS(Items!$E:$E,J1500,Items!$F:$F,K1500)+COUNTIFS(Items!$J:$J,J1500,Items!$K:$K,K1500)+COUNTIFS(Items!$O:$O,J1500,Items!$P:$P,K1500)=1,0,1))</f>
        <v>0</v>
      </c>
      <c r="M1500" s="14">
        <v>12003.57</v>
      </c>
      <c r="N1500" s="14">
        <v>0</v>
      </c>
      <c r="T1500" s="10" t="str">
        <f>IF(RepPF!$L$4=Lists!$E$2,Lists!$E$2,IF(RepPF!$L$4&lt;&gt;"",IF($C1500=RepPF!$L$4,RepPF!$L$4,0),Lists!$E$2))</f>
        <v>Все объекты</v>
      </c>
    </row>
    <row r="1501" spans="2:20" x14ac:dyDescent="0.25">
      <c r="B1501" s="7">
        <v>45686</v>
      </c>
      <c r="C1501" s="1" t="s">
        <v>198</v>
      </c>
      <c r="J1501" s="1" t="s">
        <v>170</v>
      </c>
      <c r="K1501" s="1" t="s">
        <v>128</v>
      </c>
      <c r="L1501" s="1">
        <f>IF(OR(B1501=0,B1501=""),0,IF(COUNTIFS(Items!$E:$E,J1501,Items!$F:$F,K1501)+COUNTIFS(Items!$J:$J,J1501,Items!$K:$K,K1501)+COUNTIFS(Items!$O:$O,J1501,Items!$P:$P,K1501)=1,0,1))</f>
        <v>0</v>
      </c>
      <c r="M1501" s="14">
        <v>15407.07</v>
      </c>
      <c r="N1501" s="14">
        <v>0</v>
      </c>
      <c r="T1501" s="10" t="str">
        <f>IF(RepPF!$L$4=Lists!$E$2,Lists!$E$2,IF(RepPF!$L$4&lt;&gt;"",IF($C1501=RepPF!$L$4,RepPF!$L$4,0),Lists!$E$2))</f>
        <v>Все объекты</v>
      </c>
    </row>
    <row r="1502" spans="2:20" x14ac:dyDescent="0.25">
      <c r="B1502" s="7">
        <v>45691</v>
      </c>
      <c r="C1502" s="1" t="s">
        <v>198</v>
      </c>
      <c r="J1502" s="1" t="s">
        <v>170</v>
      </c>
      <c r="K1502" s="1" t="s">
        <v>128</v>
      </c>
      <c r="L1502" s="1">
        <f>IF(OR(B1502=0,B1502=""),0,IF(COUNTIFS(Items!$E:$E,J1502,Items!$F:$F,K1502)+COUNTIFS(Items!$J:$J,J1502,Items!$K:$K,K1502)+COUNTIFS(Items!$O:$O,J1502,Items!$P:$P,K1502)=1,0,1))</f>
        <v>0</v>
      </c>
      <c r="M1502" s="14">
        <v>8881.119999999999</v>
      </c>
      <c r="N1502" s="14">
        <v>0</v>
      </c>
      <c r="T1502" s="10" t="str">
        <f>IF(RepPF!$L$4=Lists!$E$2,Lists!$E$2,IF(RepPF!$L$4&lt;&gt;"",IF($C1502=RepPF!$L$4,RepPF!$L$4,0),Lists!$E$2))</f>
        <v>Все объекты</v>
      </c>
    </row>
    <row r="1503" spans="2:20" x14ac:dyDescent="0.25">
      <c r="B1503" s="7">
        <v>45691</v>
      </c>
      <c r="C1503" s="1" t="s">
        <v>198</v>
      </c>
      <c r="J1503" s="1" t="s">
        <v>170</v>
      </c>
      <c r="K1503" s="1" t="s">
        <v>128</v>
      </c>
      <c r="L1503" s="1">
        <f>IF(OR(B1503=0,B1503=""),0,IF(COUNTIFS(Items!$E:$E,J1503,Items!$F:$F,K1503)+COUNTIFS(Items!$J:$J,J1503,Items!$K:$K,K1503)+COUNTIFS(Items!$O:$O,J1503,Items!$P:$P,K1503)=1,0,1))</f>
        <v>0</v>
      </c>
      <c r="M1503" s="14">
        <v>1474.4099999999999</v>
      </c>
      <c r="N1503" s="14">
        <v>0</v>
      </c>
      <c r="T1503" s="10" t="str">
        <f>IF(RepPF!$L$4=Lists!$E$2,Lists!$E$2,IF(RepPF!$L$4&lt;&gt;"",IF($C1503=RepPF!$L$4,RepPF!$L$4,0),Lists!$E$2))</f>
        <v>Все объекты</v>
      </c>
    </row>
    <row r="1504" spans="2:20" x14ac:dyDescent="0.25">
      <c r="B1504" s="7">
        <v>45702</v>
      </c>
      <c r="C1504" s="1" t="s">
        <v>198</v>
      </c>
      <c r="J1504" s="1" t="s">
        <v>170</v>
      </c>
      <c r="K1504" s="1" t="s">
        <v>128</v>
      </c>
      <c r="L1504" s="1">
        <f>IF(OR(B1504=0,B1504=""),0,IF(COUNTIFS(Items!$E:$E,J1504,Items!$F:$F,K1504)+COUNTIFS(Items!$J:$J,J1504,Items!$K:$K,K1504)+COUNTIFS(Items!$O:$O,J1504,Items!$P:$P,K1504)=1,0,1))</f>
        <v>0</v>
      </c>
      <c r="M1504" s="14">
        <v>6014</v>
      </c>
      <c r="N1504" s="14">
        <v>0</v>
      </c>
      <c r="T1504" s="10" t="str">
        <f>IF(RepPF!$L$4=Lists!$E$2,Lists!$E$2,IF(RepPF!$L$4&lt;&gt;"",IF($C1504=RepPF!$L$4,RepPF!$L$4,0),Lists!$E$2))</f>
        <v>Все объекты</v>
      </c>
    </row>
    <row r="1505" spans="2:20" x14ac:dyDescent="0.25">
      <c r="B1505" s="7">
        <v>45709</v>
      </c>
      <c r="C1505" s="1" t="s">
        <v>198</v>
      </c>
      <c r="J1505" s="1" t="s">
        <v>170</v>
      </c>
      <c r="K1505" s="1" t="s">
        <v>128</v>
      </c>
      <c r="L1505" s="1">
        <f>IF(OR(B1505=0,B1505=""),0,IF(COUNTIFS(Items!$E:$E,J1505,Items!$F:$F,K1505)+COUNTIFS(Items!$J:$J,J1505,Items!$K:$K,K1505)+COUNTIFS(Items!$O:$O,J1505,Items!$P:$P,K1505)=1,0,1))</f>
        <v>0</v>
      </c>
      <c r="M1505" s="14">
        <v>13974.03</v>
      </c>
      <c r="N1505" s="14">
        <v>0</v>
      </c>
      <c r="T1505" s="10" t="str">
        <f>IF(RepPF!$L$4=Lists!$E$2,Lists!$E$2,IF(RepPF!$L$4&lt;&gt;"",IF($C1505=RepPF!$L$4,RepPF!$L$4,0),Lists!$E$2))</f>
        <v>Все объекты</v>
      </c>
    </row>
    <row r="1506" spans="2:20" x14ac:dyDescent="0.25">
      <c r="B1506" s="7">
        <v>45713</v>
      </c>
      <c r="C1506" s="1" t="s">
        <v>194</v>
      </c>
      <c r="J1506" s="1" t="s">
        <v>170</v>
      </c>
      <c r="K1506" s="1" t="s">
        <v>128</v>
      </c>
      <c r="L1506" s="1">
        <f>IF(OR(B1506=0,B1506=""),0,IF(COUNTIFS(Items!$E:$E,J1506,Items!$F:$F,K1506)+COUNTIFS(Items!$J:$J,J1506,Items!$K:$K,K1506)+COUNTIFS(Items!$O:$O,J1506,Items!$P:$P,K1506)=1,0,1))</f>
        <v>0</v>
      </c>
      <c r="M1506" s="14">
        <v>18871.439999999999</v>
      </c>
      <c r="N1506" s="14">
        <v>0</v>
      </c>
      <c r="T1506" s="10" t="str">
        <f>IF(RepPF!$L$4=Lists!$E$2,Lists!$E$2,IF(RepPF!$L$4&lt;&gt;"",IF($C1506=RepPF!$L$4,RepPF!$L$4,0),Lists!$E$2))</f>
        <v>Все объекты</v>
      </c>
    </row>
    <row r="1507" spans="2:20" x14ac:dyDescent="0.25">
      <c r="B1507" s="7">
        <v>45451</v>
      </c>
      <c r="C1507" s="1" t="s">
        <v>194</v>
      </c>
      <c r="J1507" s="1" t="str">
        <f>Items!$O$3</f>
        <v>Выручка</v>
      </c>
      <c r="K1507" s="1" t="str">
        <f>Items!P4</f>
        <v>Выручка от реализации объектов</v>
      </c>
      <c r="L1507" s="1">
        <f>IF(OR(B1507=0,B1507=""),0,IF(COUNTIFS(Items!$E:$E,J1507,Items!$F:$F,K1507)+COUNTIFS(Items!$J:$J,J1507,Items!$K:$K,K1507)+COUNTIFS(Items!$O:$O,J1507,Items!$P:$P,K1507)=1,0,1))</f>
        <v>0</v>
      </c>
      <c r="M1507" s="14">
        <v>9400000</v>
      </c>
      <c r="N1507" s="14">
        <v>0</v>
      </c>
      <c r="T1507" s="10" t="str">
        <f>IF(RepPF!$L$4=Lists!$E$2,Lists!$E$2,IF(RepPF!$L$4&lt;&gt;"",IF($C1507=RepPF!$L$4,RepPF!$L$4,0),Lists!$E$2))</f>
        <v>Все объекты</v>
      </c>
    </row>
    <row r="1508" spans="2:20" x14ac:dyDescent="0.25">
      <c r="B1508" s="7">
        <v>45451</v>
      </c>
      <c r="C1508" s="1" t="s">
        <v>194</v>
      </c>
      <c r="J1508" s="1" t="str">
        <f>Items!$O$6</f>
        <v>Всего себестоимость</v>
      </c>
      <c r="K1508" s="1" t="s">
        <v>99</v>
      </c>
      <c r="L1508" s="1">
        <f>IF(OR(B1508=0,B1508=""),0,IF(COUNTIFS(Items!$E:$E,J1508,Items!$F:$F,K1508)+COUNTIFS(Items!$J:$J,J1508,Items!$K:$K,K1508)+COUNTIFS(Items!$O:$O,J1508,Items!$P:$P,K1508)=1,0,1))</f>
        <v>0</v>
      </c>
      <c r="M1508" s="14">
        <v>0</v>
      </c>
      <c r="N1508" s="14">
        <v>2088450</v>
      </c>
      <c r="T1508" s="10" t="str">
        <f>IF(RepPF!$L$4=Lists!$E$2,Lists!$E$2,IF(RepPF!$L$4&lt;&gt;"",IF($C1508=RepPF!$L$4,RepPF!$L$4,0),Lists!$E$2))</f>
        <v>Все объекты</v>
      </c>
    </row>
    <row r="1509" spans="2:20" x14ac:dyDescent="0.25">
      <c r="B1509" s="7">
        <v>45451</v>
      </c>
      <c r="C1509" s="1" t="s">
        <v>194</v>
      </c>
      <c r="J1509" s="1" t="str">
        <f>Items!$O$6</f>
        <v>Всего себестоимость</v>
      </c>
      <c r="K1509" s="1" t="s">
        <v>92</v>
      </c>
      <c r="L1509" s="1">
        <f>IF(OR(B1509=0,B1509=""),0,IF(COUNTIFS(Items!$E:$E,J1509,Items!$F:$F,K1509)+COUNTIFS(Items!$J:$J,J1509,Items!$K:$K,K1509)+COUNTIFS(Items!$O:$O,J1509,Items!$P:$P,K1509)=1,0,1))</f>
        <v>0</v>
      </c>
      <c r="M1509" s="14">
        <v>0</v>
      </c>
      <c r="N1509" s="14">
        <v>20428.2</v>
      </c>
      <c r="T1509" s="10" t="str">
        <f>IF(RepPF!$L$4=Lists!$E$2,Lists!$E$2,IF(RepPF!$L$4&lt;&gt;"",IF($C1509=RepPF!$L$4,RepPF!$L$4,0),Lists!$E$2))</f>
        <v>Все объекты</v>
      </c>
    </row>
    <row r="1510" spans="2:20" x14ac:dyDescent="0.25">
      <c r="B1510" s="7">
        <v>45451</v>
      </c>
      <c r="C1510" s="1" t="s">
        <v>194</v>
      </c>
      <c r="J1510" s="1" t="str">
        <f>Items!$O$6</f>
        <v>Всего себестоимость</v>
      </c>
      <c r="K1510" s="1" t="s">
        <v>86</v>
      </c>
      <c r="L1510" s="1">
        <f>IF(OR(B1510=0,B1510=""),0,IF(COUNTIFS(Items!$E:$E,J1510,Items!$F:$F,K1510)+COUNTIFS(Items!$J:$J,J1510,Items!$K:$K,K1510)+COUNTIFS(Items!$O:$O,J1510,Items!$P:$P,K1510)=1,0,1))</f>
        <v>0</v>
      </c>
      <c r="M1510" s="14">
        <v>0</v>
      </c>
      <c r="N1510" s="14">
        <v>57084.3</v>
      </c>
      <c r="T1510" s="10" t="str">
        <f>IF(RepPF!$L$4=Lists!$E$2,Lists!$E$2,IF(RepPF!$L$4&lt;&gt;"",IF($C1510=RepPF!$L$4,RepPF!$L$4,0),Lists!$E$2))</f>
        <v>Все объекты</v>
      </c>
    </row>
    <row r="1511" spans="2:20" x14ac:dyDescent="0.25">
      <c r="B1511" s="7">
        <v>45451</v>
      </c>
      <c r="C1511" s="1" t="s">
        <v>194</v>
      </c>
      <c r="J1511" s="1" t="str">
        <f>Items!$O$6</f>
        <v>Всего себестоимость</v>
      </c>
      <c r="K1511" s="1" t="s">
        <v>75</v>
      </c>
      <c r="L1511" s="1">
        <f>IF(OR(B1511=0,B1511=""),0,IF(COUNTIFS(Items!$E:$E,J1511,Items!$F:$F,K1511)+COUNTIFS(Items!$J:$J,J1511,Items!$K:$K,K1511)+COUNTIFS(Items!$O:$O,J1511,Items!$P:$P,K1511)=1,0,1))</f>
        <v>0</v>
      </c>
      <c r="M1511" s="14">
        <v>0</v>
      </c>
      <c r="N1511" s="14">
        <v>86664.24</v>
      </c>
      <c r="T1511" s="10" t="str">
        <f>IF(RepPF!$L$4=Lists!$E$2,Lists!$E$2,IF(RepPF!$L$4&lt;&gt;"",IF($C1511=RepPF!$L$4,RepPF!$L$4,0),Lists!$E$2))</f>
        <v>Все объекты</v>
      </c>
    </row>
    <row r="1512" spans="2:20" x14ac:dyDescent="0.25">
      <c r="B1512" s="7">
        <v>45451</v>
      </c>
      <c r="C1512" s="1" t="s">
        <v>194</v>
      </c>
      <c r="J1512" s="1" t="str">
        <f>Items!$O$6</f>
        <v>Всего себестоимость</v>
      </c>
      <c r="K1512" s="1" t="s">
        <v>74</v>
      </c>
      <c r="L1512" s="1">
        <f>IF(OR(B1512=0,B1512=""),0,IF(COUNTIFS(Items!$E:$E,J1512,Items!$F:$F,K1512)+COUNTIFS(Items!$J:$J,J1512,Items!$K:$K,K1512)+COUNTIFS(Items!$O:$O,J1512,Items!$P:$P,K1512)=1,0,1))</f>
        <v>0</v>
      </c>
      <c r="M1512" s="14">
        <v>0</v>
      </c>
      <c r="N1512" s="14">
        <v>12394.745999999999</v>
      </c>
      <c r="T1512" s="10" t="str">
        <f>IF(RepPF!$L$4=Lists!$E$2,Lists!$E$2,IF(RepPF!$L$4&lt;&gt;"",IF($C1512=RepPF!$L$4,RepPF!$L$4,0),Lists!$E$2))</f>
        <v>Все объекты</v>
      </c>
    </row>
    <row r="1513" spans="2:20" x14ac:dyDescent="0.25">
      <c r="B1513" s="7">
        <v>45451</v>
      </c>
      <c r="C1513" s="1" t="s">
        <v>194</v>
      </c>
      <c r="J1513" s="1" t="str">
        <f>Items!$O$6</f>
        <v>Всего себестоимость</v>
      </c>
      <c r="K1513" s="1" t="s">
        <v>77</v>
      </c>
      <c r="L1513" s="1">
        <f>IF(OR(B1513=0,B1513=""),0,IF(COUNTIFS(Items!$E:$E,J1513,Items!$F:$F,K1513)+COUNTIFS(Items!$J:$J,J1513,Items!$K:$K,K1513)+COUNTIFS(Items!$O:$O,J1513,Items!$P:$P,K1513)=1,0,1))</f>
        <v>0</v>
      </c>
      <c r="M1513" s="14">
        <v>0</v>
      </c>
      <c r="N1513" s="14">
        <v>166727.92500000002</v>
      </c>
      <c r="T1513" s="10" t="str">
        <f>IF(RepPF!$L$4=Lists!$E$2,Lists!$E$2,IF(RepPF!$L$4&lt;&gt;"",IF($C1513=RepPF!$L$4,RepPF!$L$4,0),Lists!$E$2))</f>
        <v>Все объекты</v>
      </c>
    </row>
    <row r="1514" spans="2:20" x14ac:dyDescent="0.25">
      <c r="B1514" s="7">
        <v>45451</v>
      </c>
      <c r="C1514" s="1" t="s">
        <v>194</v>
      </c>
      <c r="J1514" s="1" t="str">
        <f>Items!$O$6</f>
        <v>Всего себестоимость</v>
      </c>
      <c r="K1514" s="1" t="s">
        <v>69</v>
      </c>
      <c r="L1514" s="1">
        <f>IF(OR(B1514=0,B1514=""),0,IF(COUNTIFS(Items!$E:$E,J1514,Items!$F:$F,K1514)+COUNTIFS(Items!$J:$J,J1514,Items!$K:$K,K1514)+COUNTIFS(Items!$O:$O,J1514,Items!$P:$P,K1514)=1,0,1))</f>
        <v>0</v>
      </c>
      <c r="M1514" s="14">
        <v>0</v>
      </c>
      <c r="N1514" s="14">
        <v>75660</v>
      </c>
      <c r="T1514" s="10" t="str">
        <f>IF(RepPF!$L$4=Lists!$E$2,Lists!$E$2,IF(RepPF!$L$4&lt;&gt;"",IF($C1514=RepPF!$L$4,RepPF!$L$4,0),Lists!$E$2))</f>
        <v>Все объекты</v>
      </c>
    </row>
    <row r="1515" spans="2:20" x14ac:dyDescent="0.25">
      <c r="B1515" s="7">
        <v>45451</v>
      </c>
      <c r="C1515" s="1" t="s">
        <v>194</v>
      </c>
      <c r="J1515" s="1" t="str">
        <f>Items!$O$6</f>
        <v>Всего себестоимость</v>
      </c>
      <c r="K1515" s="1" t="s">
        <v>86</v>
      </c>
      <c r="L1515" s="1">
        <f>IF(OR(B1515=0,B1515=""),0,IF(COUNTIFS(Items!$E:$E,J1515,Items!$F:$F,K1515)+COUNTIFS(Items!$J:$J,J1515,Items!$K:$K,K1515)+COUNTIFS(Items!$O:$O,J1515,Items!$P:$P,K1515)=1,0,1))</f>
        <v>0</v>
      </c>
      <c r="M1515" s="14">
        <v>0</v>
      </c>
      <c r="N1515" s="14">
        <v>12793.599</v>
      </c>
      <c r="T1515" s="10" t="str">
        <f>IF(RepPF!$L$4=Lists!$E$2,Lists!$E$2,IF(RepPF!$L$4&lt;&gt;"",IF($C1515=RepPF!$L$4,RepPF!$L$4,0),Lists!$E$2))</f>
        <v>Все объекты</v>
      </c>
    </row>
    <row r="1516" spans="2:20" x14ac:dyDescent="0.25">
      <c r="B1516" s="7">
        <v>45451</v>
      </c>
      <c r="C1516" s="1" t="s">
        <v>194</v>
      </c>
      <c r="J1516" s="1" t="str">
        <f>Items!$O$6</f>
        <v>Всего себестоимость</v>
      </c>
      <c r="K1516" s="1" t="s">
        <v>92</v>
      </c>
      <c r="L1516" s="1">
        <f>IF(OR(B1516=0,B1516=""),0,IF(COUNTIFS(Items!$E:$E,J1516,Items!$F:$F,K1516)+COUNTIFS(Items!$J:$J,J1516,Items!$K:$K,K1516)+COUNTIFS(Items!$O:$O,J1516,Items!$P:$P,K1516)=1,0,1))</f>
        <v>0</v>
      </c>
      <c r="M1516" s="14">
        <v>0</v>
      </c>
      <c r="N1516" s="14">
        <v>44910.332999999999</v>
      </c>
      <c r="T1516" s="10" t="str">
        <f>IF(RepPF!$L$4=Lists!$E$2,Lists!$E$2,IF(RepPF!$L$4&lt;&gt;"",IF($C1516=RepPF!$L$4,RepPF!$L$4,0),Lists!$E$2))</f>
        <v>Все объекты</v>
      </c>
    </row>
    <row r="1517" spans="2:20" x14ac:dyDescent="0.25">
      <c r="B1517" s="7">
        <v>45451</v>
      </c>
      <c r="C1517" s="1" t="s">
        <v>194</v>
      </c>
      <c r="J1517" s="1" t="str">
        <f>Items!$O$6</f>
        <v>Всего себестоимость</v>
      </c>
      <c r="K1517" s="1" t="s">
        <v>92</v>
      </c>
      <c r="L1517" s="1">
        <f>IF(OR(B1517=0,B1517=""),0,IF(COUNTIFS(Items!$E:$E,J1517,Items!$F:$F,K1517)+COUNTIFS(Items!$J:$J,J1517,Items!$K:$K,K1517)+COUNTIFS(Items!$O:$O,J1517,Items!$P:$P,K1517)=1,0,1))</f>
        <v>0</v>
      </c>
      <c r="M1517" s="14">
        <v>0</v>
      </c>
      <c r="N1517" s="14">
        <v>77598.221999999994</v>
      </c>
      <c r="T1517" s="10" t="str">
        <f>IF(RepPF!$L$4=Lists!$E$2,Lists!$E$2,IF(RepPF!$L$4&lt;&gt;"",IF($C1517=RepPF!$L$4,RepPF!$L$4,0),Lists!$E$2))</f>
        <v>Все объекты</v>
      </c>
    </row>
    <row r="1518" spans="2:20" x14ac:dyDescent="0.25">
      <c r="B1518" s="7">
        <v>45451</v>
      </c>
      <c r="C1518" s="1" t="s">
        <v>194</v>
      </c>
      <c r="J1518" s="1" t="str">
        <f>Items!$O$6</f>
        <v>Всего себестоимость</v>
      </c>
      <c r="K1518" s="1" t="s">
        <v>92</v>
      </c>
      <c r="L1518" s="1">
        <f>IF(OR(B1518=0,B1518=""),0,IF(COUNTIFS(Items!$E:$E,J1518,Items!$F:$F,K1518)+COUNTIFS(Items!$J:$J,J1518,Items!$K:$K,K1518)+COUNTIFS(Items!$O:$O,J1518,Items!$P:$P,K1518)=1,0,1))</f>
        <v>0</v>
      </c>
      <c r="M1518" s="14">
        <v>0</v>
      </c>
      <c r="N1518" s="14">
        <v>77351.546999999991</v>
      </c>
      <c r="T1518" s="10" t="str">
        <f>IF(RepPF!$L$4=Lists!$E$2,Lists!$E$2,IF(RepPF!$L$4&lt;&gt;"",IF($C1518=RepPF!$L$4,RepPF!$L$4,0),Lists!$E$2))</f>
        <v>Все объекты</v>
      </c>
    </row>
    <row r="1519" spans="2:20" x14ac:dyDescent="0.25">
      <c r="B1519" s="7">
        <v>45451</v>
      </c>
      <c r="C1519" s="1" t="s">
        <v>194</v>
      </c>
      <c r="J1519" s="1" t="str">
        <f>Items!$O$6</f>
        <v>Всего себестоимость</v>
      </c>
      <c r="K1519" s="1" t="s">
        <v>86</v>
      </c>
      <c r="L1519" s="1">
        <f>IF(OR(B1519=0,B1519=""),0,IF(COUNTIFS(Items!$E:$E,J1519,Items!$F:$F,K1519)+COUNTIFS(Items!$J:$J,J1519,Items!$K:$K,K1519)+COUNTIFS(Items!$O:$O,J1519,Items!$P:$P,K1519)=1,0,1))</f>
        <v>0</v>
      </c>
      <c r="M1519" s="14">
        <v>0</v>
      </c>
      <c r="N1519" s="14">
        <v>7566</v>
      </c>
      <c r="T1519" s="10" t="str">
        <f>IF(RepPF!$L$4=Lists!$E$2,Lists!$E$2,IF(RepPF!$L$4&lt;&gt;"",IF($C1519=RepPF!$L$4,RepPF!$L$4,0),Lists!$E$2))</f>
        <v>Все объекты</v>
      </c>
    </row>
    <row r="1520" spans="2:20" x14ac:dyDescent="0.25">
      <c r="B1520" s="7">
        <v>45451</v>
      </c>
      <c r="C1520" s="1" t="s">
        <v>194</v>
      </c>
      <c r="J1520" s="1" t="str">
        <f>Items!$O$6</f>
        <v>Всего себестоимость</v>
      </c>
      <c r="K1520" s="1" t="s">
        <v>65</v>
      </c>
      <c r="L1520" s="1">
        <f>IF(OR(B1520=0,B1520=""),0,IF(COUNTIFS(Items!$E:$E,J1520,Items!$F:$F,K1520)+COUNTIFS(Items!$J:$J,J1520,Items!$K:$K,K1520)+COUNTIFS(Items!$O:$O,J1520,Items!$P:$P,K1520)=1,0,1))</f>
        <v>0</v>
      </c>
      <c r="M1520" s="14">
        <v>0</v>
      </c>
      <c r="N1520" s="14">
        <v>8994.375</v>
      </c>
      <c r="T1520" s="10" t="str">
        <f>IF(RepPF!$L$4=Lists!$E$2,Lists!$E$2,IF(RepPF!$L$4&lt;&gt;"",IF($C1520=RepPF!$L$4,RepPF!$L$4,0),Lists!$E$2))</f>
        <v>Все объекты</v>
      </c>
    </row>
    <row r="1521" spans="2:20" x14ac:dyDescent="0.25">
      <c r="B1521" s="7">
        <v>45451</v>
      </c>
      <c r="C1521" s="1" t="s">
        <v>194</v>
      </c>
      <c r="J1521" s="1" t="str">
        <f>Items!$O$6</f>
        <v>Всего себестоимость</v>
      </c>
      <c r="K1521" s="1" t="s">
        <v>86</v>
      </c>
      <c r="L1521" s="1">
        <f>IF(OR(B1521=0,B1521=""),0,IF(COUNTIFS(Items!$E:$E,J1521,Items!$F:$F,K1521)+COUNTIFS(Items!$J:$J,J1521,Items!$K:$K,K1521)+COUNTIFS(Items!$O:$O,J1521,Items!$P:$P,K1521)=1,0,1))</f>
        <v>0</v>
      </c>
      <c r="M1521" s="14">
        <v>0</v>
      </c>
      <c r="N1521" s="14">
        <v>219960</v>
      </c>
      <c r="T1521" s="10" t="str">
        <f>IF(RepPF!$L$4=Lists!$E$2,Lists!$E$2,IF(RepPF!$L$4&lt;&gt;"",IF($C1521=RepPF!$L$4,RepPF!$L$4,0),Lists!$E$2))</f>
        <v>Все объекты</v>
      </c>
    </row>
    <row r="1522" spans="2:20" x14ac:dyDescent="0.25">
      <c r="B1522" s="7">
        <v>45451</v>
      </c>
      <c r="C1522" s="1" t="s">
        <v>194</v>
      </c>
      <c r="J1522" s="1" t="str">
        <f>Items!$O$6</f>
        <v>Всего себестоимость</v>
      </c>
      <c r="K1522" s="1" t="s">
        <v>92</v>
      </c>
      <c r="L1522" s="1">
        <f>IF(OR(B1522=0,B1522=""),0,IF(COUNTIFS(Items!$E:$E,J1522,Items!$F:$F,K1522)+COUNTIFS(Items!$J:$J,J1522,Items!$K:$K,K1522)+COUNTIFS(Items!$O:$O,J1522,Items!$P:$P,K1522)=1,0,1))</f>
        <v>0</v>
      </c>
      <c r="M1522" s="14">
        <v>0</v>
      </c>
      <c r="N1522" s="14">
        <v>42771.221999999994</v>
      </c>
      <c r="T1522" s="10" t="str">
        <f>IF(RepPF!$L$4=Lists!$E$2,Lists!$E$2,IF(RepPF!$L$4&lt;&gt;"",IF($C1522=RepPF!$L$4,RepPF!$L$4,0),Lists!$E$2))</f>
        <v>Все объекты</v>
      </c>
    </row>
    <row r="1523" spans="2:20" x14ac:dyDescent="0.25">
      <c r="B1523" s="7">
        <v>45451</v>
      </c>
      <c r="C1523" s="1" t="s">
        <v>194</v>
      </c>
      <c r="J1523" s="1" t="str">
        <f>Items!$O$6</f>
        <v>Всего себестоимость</v>
      </c>
      <c r="K1523" s="1" t="s">
        <v>75</v>
      </c>
      <c r="L1523" s="1">
        <f>IF(OR(B1523=0,B1523=""),0,IF(COUNTIFS(Items!$E:$E,J1523,Items!$F:$F,K1523)+COUNTIFS(Items!$J:$J,J1523,Items!$K:$K,K1523)+COUNTIFS(Items!$O:$O,J1523,Items!$P:$P,K1523)=1,0,1))</f>
        <v>0</v>
      </c>
      <c r="M1523" s="14">
        <v>0</v>
      </c>
      <c r="N1523" s="14">
        <v>1231860.6300000001</v>
      </c>
      <c r="T1523" s="10" t="str">
        <f>IF(RepPF!$L$4=Lists!$E$2,Lists!$E$2,IF(RepPF!$L$4&lt;&gt;"",IF($C1523=RepPF!$L$4,RepPF!$L$4,0),Lists!$E$2))</f>
        <v>Все объекты</v>
      </c>
    </row>
    <row r="1524" spans="2:20" x14ac:dyDescent="0.25">
      <c r="B1524" s="7">
        <v>45451</v>
      </c>
      <c r="C1524" s="1" t="s">
        <v>194</v>
      </c>
      <c r="J1524" s="1" t="str">
        <f>Items!$O$6</f>
        <v>Всего себестоимость</v>
      </c>
      <c r="K1524" s="1" t="s">
        <v>86</v>
      </c>
      <c r="L1524" s="1">
        <f>IF(OR(B1524=0,B1524=""),0,IF(COUNTIFS(Items!$E:$E,J1524,Items!$F:$F,K1524)+COUNTIFS(Items!$J:$J,J1524,Items!$K:$K,K1524)+COUNTIFS(Items!$O:$O,J1524,Items!$P:$P,K1524)=1,0,1))</f>
        <v>0</v>
      </c>
      <c r="M1524" s="14">
        <v>0</v>
      </c>
      <c r="N1524" s="14">
        <v>378300</v>
      </c>
      <c r="T1524" s="10" t="str">
        <f>IF(RepPF!$L$4=Lists!$E$2,Lists!$E$2,IF(RepPF!$L$4&lt;&gt;"",IF($C1524=RepPF!$L$4,RepPF!$L$4,0),Lists!$E$2))</f>
        <v>Все объекты</v>
      </c>
    </row>
    <row r="1525" spans="2:20" x14ac:dyDescent="0.25">
      <c r="B1525" s="7">
        <v>45451</v>
      </c>
      <c r="C1525" s="1" t="s">
        <v>194</v>
      </c>
      <c r="J1525" s="1" t="str">
        <f>Items!$O$6</f>
        <v>Всего себестоимость</v>
      </c>
      <c r="K1525" s="1" t="s">
        <v>92</v>
      </c>
      <c r="L1525" s="1">
        <f>IF(OR(B1525=0,B1525=""),0,IF(COUNTIFS(Items!$E:$E,J1525,Items!$F:$F,K1525)+COUNTIFS(Items!$J:$J,J1525,Items!$K:$K,K1525)+COUNTIFS(Items!$O:$O,J1525,Items!$P:$P,K1525)=1,0,1))</f>
        <v>0</v>
      </c>
      <c r="M1525" s="14">
        <v>0</v>
      </c>
      <c r="N1525" s="14">
        <v>143910</v>
      </c>
      <c r="T1525" s="10" t="str">
        <f>IF(RepPF!$L$4=Lists!$E$2,Lists!$E$2,IF(RepPF!$L$4&lt;&gt;"",IF($C1525=RepPF!$L$4,RepPF!$L$4,0),Lists!$E$2))</f>
        <v>Все объекты</v>
      </c>
    </row>
    <row r="1526" spans="2:20" x14ac:dyDescent="0.25">
      <c r="B1526" s="7">
        <v>45451</v>
      </c>
      <c r="C1526" s="1" t="s">
        <v>194</v>
      </c>
      <c r="J1526" s="1" t="str">
        <f>Items!$O$6</f>
        <v>Всего себестоимость</v>
      </c>
      <c r="K1526" s="1" t="s">
        <v>86</v>
      </c>
      <c r="L1526" s="1">
        <f>IF(OR(B1526=0,B1526=""),0,IF(COUNTIFS(Items!$E:$E,J1526,Items!$F:$F,K1526)+COUNTIFS(Items!$J:$J,J1526,Items!$K:$K,K1526)+COUNTIFS(Items!$O:$O,J1526,Items!$P:$P,K1526)=1,0,1))</f>
        <v>0</v>
      </c>
      <c r="M1526" s="14">
        <v>0</v>
      </c>
      <c r="N1526" s="14">
        <v>54990</v>
      </c>
      <c r="T1526" s="10" t="str">
        <f>IF(RepPF!$L$4=Lists!$E$2,Lists!$E$2,IF(RepPF!$L$4&lt;&gt;"",IF($C1526=RepPF!$L$4,RepPF!$L$4,0),Lists!$E$2))</f>
        <v>Все объекты</v>
      </c>
    </row>
    <row r="1527" spans="2:20" x14ac:dyDescent="0.25">
      <c r="B1527" s="7">
        <v>45451</v>
      </c>
      <c r="C1527" s="1" t="s">
        <v>194</v>
      </c>
      <c r="J1527" s="1" t="str">
        <f>Items!$O$6</f>
        <v>Всего себестоимость</v>
      </c>
      <c r="K1527" s="1" t="s">
        <v>74</v>
      </c>
      <c r="L1527" s="1">
        <f>IF(OR(B1527=0,B1527=""),0,IF(COUNTIFS(Items!$E:$E,J1527,Items!$F:$F,K1527)+COUNTIFS(Items!$J:$J,J1527,Items!$K:$K,K1527)+COUNTIFS(Items!$O:$O,J1527,Items!$P:$P,K1527)=1,0,1))</f>
        <v>0</v>
      </c>
      <c r="M1527" s="14">
        <v>0</v>
      </c>
      <c r="N1527" s="14">
        <v>5418.348</v>
      </c>
      <c r="T1527" s="10" t="str">
        <f>IF(RepPF!$L$4=Lists!$E$2,Lists!$E$2,IF(RepPF!$L$4&lt;&gt;"",IF($C1527=RepPF!$L$4,RepPF!$L$4,0),Lists!$E$2))</f>
        <v>Все объекты</v>
      </c>
    </row>
    <row r="1528" spans="2:20" x14ac:dyDescent="0.25">
      <c r="B1528" s="7">
        <v>45451</v>
      </c>
      <c r="C1528" s="1" t="s">
        <v>194</v>
      </c>
      <c r="J1528" s="1" t="str">
        <f>Items!$O$6</f>
        <v>Всего себестоимость</v>
      </c>
      <c r="K1528" s="1" t="s">
        <v>92</v>
      </c>
      <c r="L1528" s="1">
        <f>IF(OR(B1528=0,B1528=""),0,IF(COUNTIFS(Items!$E:$E,J1528,Items!$F:$F,K1528)+COUNTIFS(Items!$J:$J,J1528,Items!$K:$K,K1528)+COUNTIFS(Items!$O:$O,J1528,Items!$P:$P,K1528)=1,0,1))</f>
        <v>0</v>
      </c>
      <c r="M1528" s="14">
        <v>0</v>
      </c>
      <c r="N1528" s="14">
        <v>13923</v>
      </c>
      <c r="T1528" s="10" t="str">
        <f>IF(RepPF!$L$4=Lists!$E$2,Lists!$E$2,IF(RepPF!$L$4&lt;&gt;"",IF($C1528=RepPF!$L$4,RepPF!$L$4,0),Lists!$E$2))</f>
        <v>Все объекты</v>
      </c>
    </row>
    <row r="1529" spans="2:20" x14ac:dyDescent="0.25">
      <c r="B1529" s="7">
        <v>45451</v>
      </c>
      <c r="C1529" s="1" t="s">
        <v>194</v>
      </c>
      <c r="J1529" s="1" t="str">
        <f>Items!$O$6</f>
        <v>Всего себестоимость</v>
      </c>
      <c r="K1529" s="1" t="s">
        <v>86</v>
      </c>
      <c r="L1529" s="1">
        <f>IF(OR(B1529=0,B1529=""),0,IF(COUNTIFS(Items!$E:$E,J1529,Items!$F:$F,K1529)+COUNTIFS(Items!$J:$J,J1529,Items!$K:$K,K1529)+COUNTIFS(Items!$O:$O,J1529,Items!$P:$P,K1529)=1,0,1))</f>
        <v>0</v>
      </c>
      <c r="M1529" s="14">
        <v>0</v>
      </c>
      <c r="N1529" s="14">
        <v>804980.78700000001</v>
      </c>
      <c r="T1529" s="10" t="str">
        <f>IF(RepPF!$L$4=Lists!$E$2,Lists!$E$2,IF(RepPF!$L$4&lt;&gt;"",IF($C1529=RepPF!$L$4,RepPF!$L$4,0),Lists!$E$2))</f>
        <v>Все объекты</v>
      </c>
    </row>
    <row r="1530" spans="2:20" x14ac:dyDescent="0.25">
      <c r="B1530" s="7">
        <v>45451</v>
      </c>
      <c r="C1530" s="1" t="s">
        <v>194</v>
      </c>
      <c r="J1530" s="1" t="str">
        <f>Items!$O$6</f>
        <v>Всего себестоимость</v>
      </c>
      <c r="K1530" s="1" t="s">
        <v>87</v>
      </c>
      <c r="L1530" s="1">
        <f>IF(OR(B1530=0,B1530=""),0,IF(COUNTIFS(Items!$E:$E,J1530,Items!$F:$F,K1530)+COUNTIFS(Items!$J:$J,J1530,Items!$K:$K,K1530)+COUNTIFS(Items!$O:$O,J1530,Items!$P:$P,K1530)=1,0,1))</f>
        <v>0</v>
      </c>
      <c r="M1530" s="14">
        <v>0</v>
      </c>
      <c r="N1530" s="14">
        <v>1612084.6170000001</v>
      </c>
      <c r="T1530" s="10" t="str">
        <f>IF(RepPF!$L$4=Lists!$E$2,Lists!$E$2,IF(RepPF!$L$4&lt;&gt;"",IF($C1530=RepPF!$L$4,RepPF!$L$4,0),Lists!$E$2))</f>
        <v>Все объекты</v>
      </c>
    </row>
    <row r="1531" spans="2:20" x14ac:dyDescent="0.25">
      <c r="L1531" s="1">
        <f>IF(OR(B1531=0,B1531=""),0,IF(COUNTIFS(Items!$E:$E,J1531,Items!$F:$F,K1531)+COUNTIFS(Items!$J:$J,J1531,Items!$K:$K,K1531)+COUNTIFS(Items!$O:$O,J1531,Items!$P:$P,K1531)=1,0,1))</f>
        <v>0</v>
      </c>
      <c r="T1531" s="10" t="str">
        <f>IF(RepPF!$L$4=Lists!$E$2,Lists!$E$2,IF(RepPF!$L$4&lt;&gt;"",IF($C1531=RepPF!$L$4,RepPF!$L$4,0),Lists!$E$2))</f>
        <v>Все объекты</v>
      </c>
    </row>
    <row r="1532" spans="2:20" x14ac:dyDescent="0.25">
      <c r="L1532" s="1">
        <f>IF(OR(B1532=0,B1532=""),0,IF(COUNTIFS(Items!$E:$E,J1532,Items!$F:$F,K1532)+COUNTIFS(Items!$J:$J,J1532,Items!$K:$K,K1532)+COUNTIFS(Items!$O:$O,J1532,Items!$P:$P,K1532)=1,0,1))</f>
        <v>0</v>
      </c>
      <c r="T1532" s="10" t="str">
        <f>IF(RepPF!$L$4=Lists!$E$2,Lists!$E$2,IF(RepPF!$L$4&lt;&gt;"",IF($C1532=RepPF!$L$4,RepPF!$L$4,0),Lists!$E$2))</f>
        <v>Все объекты</v>
      </c>
    </row>
    <row r="1533" spans="2:20" x14ac:dyDescent="0.25">
      <c r="L1533" s="1">
        <f>IF(OR(B1533=0,B1533=""),0,IF(COUNTIFS(Items!$E:$E,J1533,Items!$F:$F,K1533)+COUNTIFS(Items!$J:$J,J1533,Items!$K:$K,K1533)+COUNTIFS(Items!$O:$O,J1533,Items!$P:$P,K1533)=1,0,1))</f>
        <v>0</v>
      </c>
      <c r="T1533" s="10" t="str">
        <f>IF(RepPF!$L$4=Lists!$E$2,Lists!$E$2,IF(RepPF!$L$4&lt;&gt;"",IF($C1533=RepPF!$L$4,RepPF!$L$4,0),Lists!$E$2))</f>
        <v>Все объекты</v>
      </c>
    </row>
    <row r="1534" spans="2:20" x14ac:dyDescent="0.25">
      <c r="L1534" s="1">
        <f>IF(OR(B1534=0,B1534=""),0,IF(COUNTIFS(Items!$E:$E,J1534,Items!$F:$F,K1534)+COUNTIFS(Items!$J:$J,J1534,Items!$K:$K,K1534)+COUNTIFS(Items!$O:$O,J1534,Items!$P:$P,K1534)=1,0,1))</f>
        <v>0</v>
      </c>
      <c r="T1534" s="10" t="str">
        <f>IF(RepPF!$L$4=Lists!$E$2,Lists!$E$2,IF(RepPF!$L$4&lt;&gt;"",IF($C1534=RepPF!$L$4,RepPF!$L$4,0),Lists!$E$2))</f>
        <v>Все объекты</v>
      </c>
    </row>
    <row r="1535" spans="2:20" x14ac:dyDescent="0.25">
      <c r="L1535" s="1">
        <f>IF(OR(B1535=0,B1535=""),0,IF(COUNTIFS(Items!$E:$E,J1535,Items!$F:$F,K1535)+COUNTIFS(Items!$J:$J,J1535,Items!$K:$K,K1535)+COUNTIFS(Items!$O:$O,J1535,Items!$P:$P,K1535)=1,0,1))</f>
        <v>0</v>
      </c>
      <c r="T1535" s="10" t="str">
        <f>IF(RepPF!$L$4=Lists!$E$2,Lists!$E$2,IF(RepPF!$L$4&lt;&gt;"",IF($C1535=RepPF!$L$4,RepPF!$L$4,0),Lists!$E$2))</f>
        <v>Все объекты</v>
      </c>
    </row>
    <row r="1536" spans="2:20" x14ac:dyDescent="0.25">
      <c r="L1536" s="1">
        <f>IF(OR(B1536=0,B1536=""),0,IF(COUNTIFS(Items!$E:$E,J1536,Items!$F:$F,K1536)+COUNTIFS(Items!$J:$J,J1536,Items!$K:$K,K1536)+COUNTIFS(Items!$O:$O,J1536,Items!$P:$P,K1536)=1,0,1))</f>
        <v>0</v>
      </c>
      <c r="T1536" s="10" t="str">
        <f>IF(RepPF!$L$4=Lists!$E$2,Lists!$E$2,IF(RepPF!$L$4&lt;&gt;"",IF($C1536=RepPF!$L$4,RepPF!$L$4,0),Lists!$E$2))</f>
        <v>Все объекты</v>
      </c>
    </row>
    <row r="1537" spans="12:20" x14ac:dyDescent="0.25">
      <c r="L1537" s="1">
        <f>IF(OR(B1537=0,B1537=""),0,IF(COUNTIFS(Items!$E:$E,J1537,Items!$F:$F,K1537)+COUNTIFS(Items!$J:$J,J1537,Items!$K:$K,K1537)+COUNTIFS(Items!$O:$O,J1537,Items!$P:$P,K1537)=1,0,1))</f>
        <v>0</v>
      </c>
      <c r="T1537" s="10" t="str">
        <f>IF(RepPF!$L$4=Lists!$E$2,Lists!$E$2,IF(RepPF!$L$4&lt;&gt;"",IF($C1537=RepPF!$L$4,RepPF!$L$4,0),Lists!$E$2))</f>
        <v>Все объекты</v>
      </c>
    </row>
    <row r="1538" spans="12:20" x14ac:dyDescent="0.25">
      <c r="L1538" s="1">
        <f>IF(OR(B1538=0,B1538=""),0,IF(COUNTIFS(Items!$E:$E,J1538,Items!$F:$F,K1538)+COUNTIFS(Items!$J:$J,J1538,Items!$K:$K,K1538)+COUNTIFS(Items!$O:$O,J1538,Items!$P:$P,K1538)=1,0,1))</f>
        <v>0</v>
      </c>
      <c r="T1538" s="10" t="str">
        <f>IF(RepPF!$L$4=Lists!$E$2,Lists!$E$2,IF(RepPF!$L$4&lt;&gt;"",IF($C1538=RepPF!$L$4,RepPF!$L$4,0),Lists!$E$2))</f>
        <v>Все объекты</v>
      </c>
    </row>
    <row r="1539" spans="12:20" x14ac:dyDescent="0.25">
      <c r="L1539" s="1">
        <f>IF(OR(B1539=0,B1539=""),0,IF(COUNTIFS(Items!$E:$E,J1539,Items!$F:$F,K1539)+COUNTIFS(Items!$J:$J,J1539,Items!$K:$K,K1539)+COUNTIFS(Items!$O:$O,J1539,Items!$P:$P,K1539)=1,0,1))</f>
        <v>0</v>
      </c>
      <c r="T1539" s="10" t="str">
        <f>IF(RepPF!$L$4=Lists!$E$2,Lists!$E$2,IF(RepPF!$L$4&lt;&gt;"",IF($C1539=RepPF!$L$4,RepPF!$L$4,0),Lists!$E$2))</f>
        <v>Все объекты</v>
      </c>
    </row>
    <row r="1540" spans="12:20" x14ac:dyDescent="0.25">
      <c r="L1540" s="1">
        <f>IF(OR(B1540=0,B1540=""),0,IF(COUNTIFS(Items!$E:$E,J1540,Items!$F:$F,K1540)+COUNTIFS(Items!$J:$J,J1540,Items!$K:$K,K1540)+COUNTIFS(Items!$O:$O,J1540,Items!$P:$P,K1540)=1,0,1))</f>
        <v>0</v>
      </c>
      <c r="T1540" s="10" t="str">
        <f>IF(RepPF!$L$4=Lists!$E$2,Lists!$E$2,IF(RepPF!$L$4&lt;&gt;"",IF($C1540=RepPF!$L$4,RepPF!$L$4,0),Lists!$E$2))</f>
        <v>Все объекты</v>
      </c>
    </row>
    <row r="1541" spans="12:20" x14ac:dyDescent="0.25">
      <c r="L1541" s="1">
        <f>IF(OR(B1541=0,B1541=""),0,IF(COUNTIFS(Items!$E:$E,J1541,Items!$F:$F,K1541)+COUNTIFS(Items!$J:$J,J1541,Items!$K:$K,K1541)+COUNTIFS(Items!$O:$O,J1541,Items!$P:$P,K1541)=1,0,1))</f>
        <v>0</v>
      </c>
      <c r="T1541" s="10" t="str">
        <f>IF(RepPF!$L$4=Lists!$E$2,Lists!$E$2,IF(RepPF!$L$4&lt;&gt;"",IF($C1541=RepPF!$L$4,RepPF!$L$4,0),Lists!$E$2))</f>
        <v>Все объекты</v>
      </c>
    </row>
    <row r="1542" spans="12:20" x14ac:dyDescent="0.25">
      <c r="L1542" s="1">
        <f>IF(OR(B1542=0,B1542=""),0,IF(COUNTIFS(Items!$E:$E,J1542,Items!$F:$F,K1542)+COUNTIFS(Items!$J:$J,J1542,Items!$K:$K,K1542)+COUNTIFS(Items!$O:$O,J1542,Items!$P:$P,K1542)=1,0,1))</f>
        <v>0</v>
      </c>
      <c r="T1542" s="10" t="str">
        <f>IF(RepPF!$L$4=Lists!$E$2,Lists!$E$2,IF(RepPF!$L$4&lt;&gt;"",IF($C1542=RepPF!$L$4,RepPF!$L$4,0),Lists!$E$2))</f>
        <v>Все объекты</v>
      </c>
    </row>
    <row r="1543" spans="12:20" x14ac:dyDescent="0.25">
      <c r="L1543" s="1">
        <f>IF(OR(B1543=0,B1543=""),0,IF(COUNTIFS(Items!$E:$E,J1543,Items!$F:$F,K1543)+COUNTIFS(Items!$J:$J,J1543,Items!$K:$K,K1543)+COUNTIFS(Items!$O:$O,J1543,Items!$P:$P,K1543)=1,0,1))</f>
        <v>0</v>
      </c>
      <c r="T1543" s="10" t="str">
        <f>IF(RepPF!$L$4=Lists!$E$2,Lists!$E$2,IF(RepPF!$L$4&lt;&gt;"",IF($C1543=RepPF!$L$4,RepPF!$L$4,0),Lists!$E$2))</f>
        <v>Все объекты</v>
      </c>
    </row>
    <row r="1544" spans="12:20" x14ac:dyDescent="0.25">
      <c r="L1544" s="1">
        <f>IF(OR(B1544=0,B1544=""),0,IF(COUNTIFS(Items!$E:$E,J1544,Items!$F:$F,K1544)+COUNTIFS(Items!$J:$J,J1544,Items!$K:$K,K1544)+COUNTIFS(Items!$O:$O,J1544,Items!$P:$P,K1544)=1,0,1))</f>
        <v>0</v>
      </c>
      <c r="T1544" s="10" t="str">
        <f>IF(RepPF!$L$4=Lists!$E$2,Lists!$E$2,IF(RepPF!$L$4&lt;&gt;"",IF($C1544=RepPF!$L$4,RepPF!$L$4,0),Lists!$E$2))</f>
        <v>Все объекты</v>
      </c>
    </row>
    <row r="1545" spans="12:20" x14ac:dyDescent="0.25">
      <c r="L1545" s="1">
        <f>IF(OR(B1545=0,B1545=""),0,IF(COUNTIFS(Items!$E:$E,J1545,Items!$F:$F,K1545)+COUNTIFS(Items!$J:$J,J1545,Items!$K:$K,K1545)+COUNTIFS(Items!$O:$O,J1545,Items!$P:$P,K1545)=1,0,1))</f>
        <v>0</v>
      </c>
      <c r="T1545" s="10" t="str">
        <f>IF(RepPF!$L$4=Lists!$E$2,Lists!$E$2,IF(RepPF!$L$4&lt;&gt;"",IF($C1545=RepPF!$L$4,RepPF!$L$4,0),Lists!$E$2))</f>
        <v>Все объекты</v>
      </c>
    </row>
    <row r="1546" spans="12:20" x14ac:dyDescent="0.25">
      <c r="L1546" s="1">
        <f>IF(OR(B1546=0,B1546=""),0,IF(COUNTIFS(Items!$E:$E,J1546,Items!$F:$F,K1546)+COUNTIFS(Items!$J:$J,J1546,Items!$K:$K,K1546)+COUNTIFS(Items!$O:$O,J1546,Items!$P:$P,K1546)=1,0,1))</f>
        <v>0</v>
      </c>
      <c r="T1546" s="10" t="str">
        <f>IF(RepPF!$L$4=Lists!$E$2,Lists!$E$2,IF(RepPF!$L$4&lt;&gt;"",IF($C1546=RepPF!$L$4,RepPF!$L$4,0),Lists!$E$2))</f>
        <v>Все объекты</v>
      </c>
    </row>
    <row r="1547" spans="12:20" x14ac:dyDescent="0.25">
      <c r="L1547" s="1">
        <f>IF(OR(B1547=0,B1547=""),0,IF(COUNTIFS(Items!$E:$E,J1547,Items!$F:$F,K1547)+COUNTIFS(Items!$J:$J,J1547,Items!$K:$K,K1547)+COUNTIFS(Items!$O:$O,J1547,Items!$P:$P,K1547)=1,0,1))</f>
        <v>0</v>
      </c>
      <c r="T1547" s="10" t="str">
        <f>IF(RepPF!$L$4=Lists!$E$2,Lists!$E$2,IF(RepPF!$L$4&lt;&gt;"",IF($C1547=RepPF!$L$4,RepPF!$L$4,0),Lists!$E$2))</f>
        <v>Все объекты</v>
      </c>
    </row>
    <row r="1548" spans="12:20" x14ac:dyDescent="0.25">
      <c r="L1548" s="1">
        <f>IF(OR(B1548=0,B1548=""),0,IF(COUNTIFS(Items!$E:$E,J1548,Items!$F:$F,K1548)+COUNTIFS(Items!$J:$J,J1548,Items!$K:$K,K1548)+COUNTIFS(Items!$O:$O,J1548,Items!$P:$P,K1548)=1,0,1))</f>
        <v>0</v>
      </c>
      <c r="T1548" s="10" t="str">
        <f>IF(RepPF!$L$4=Lists!$E$2,Lists!$E$2,IF(RepPF!$L$4&lt;&gt;"",IF($C1548=RepPF!$L$4,RepPF!$L$4,0),Lists!$E$2))</f>
        <v>Все объекты</v>
      </c>
    </row>
    <row r="1549" spans="12:20" x14ac:dyDescent="0.25">
      <c r="L1549" s="1">
        <f>IF(OR(B1549=0,B1549=""),0,IF(COUNTIFS(Items!$E:$E,J1549,Items!$F:$F,K1549)+COUNTIFS(Items!$J:$J,J1549,Items!$K:$K,K1549)+COUNTIFS(Items!$O:$O,J1549,Items!$P:$P,K1549)=1,0,1))</f>
        <v>0</v>
      </c>
      <c r="T1549" s="10" t="str">
        <f>IF(RepPF!$L$4=Lists!$E$2,Lists!$E$2,IF(RepPF!$L$4&lt;&gt;"",IF($C1549=RepPF!$L$4,RepPF!$L$4,0),Lists!$E$2))</f>
        <v>Все объекты</v>
      </c>
    </row>
    <row r="1550" spans="12:20" x14ac:dyDescent="0.25">
      <c r="L1550" s="1">
        <f>IF(OR(B1550=0,B1550=""),0,IF(COUNTIFS(Items!$E:$E,J1550,Items!$F:$F,K1550)+COUNTIFS(Items!$J:$J,J1550,Items!$K:$K,K1550)+COUNTIFS(Items!$O:$O,J1550,Items!$P:$P,K1550)=1,0,1))</f>
        <v>0</v>
      </c>
      <c r="T1550" s="10" t="str">
        <f>IF(RepPF!$L$4=Lists!$E$2,Lists!$E$2,IF(RepPF!$L$4&lt;&gt;"",IF($C1550=RepPF!$L$4,RepPF!$L$4,0),Lists!$E$2))</f>
        <v>Все объекты</v>
      </c>
    </row>
    <row r="1551" spans="12:20" x14ac:dyDescent="0.25">
      <c r="L1551" s="1">
        <f>IF(OR(B1551=0,B1551=""),0,IF(COUNTIFS(Items!$E:$E,J1551,Items!$F:$F,K1551)+COUNTIFS(Items!$J:$J,J1551,Items!$K:$K,K1551)+COUNTIFS(Items!$O:$O,J1551,Items!$P:$P,K1551)=1,0,1))</f>
        <v>0</v>
      </c>
      <c r="T1551" s="10" t="str">
        <f>IF(RepPF!$L$4=Lists!$E$2,Lists!$E$2,IF(RepPF!$L$4&lt;&gt;"",IF($C1551=RepPF!$L$4,RepPF!$L$4,0),Lists!$E$2))</f>
        <v>Все объекты</v>
      </c>
    </row>
    <row r="1552" spans="12:20" x14ac:dyDescent="0.25">
      <c r="L1552" s="1">
        <f>IF(OR(B1552=0,B1552=""),0,IF(COUNTIFS(Items!$E:$E,J1552,Items!$F:$F,K1552)+COUNTIFS(Items!$J:$J,J1552,Items!$K:$K,K1552)+COUNTIFS(Items!$O:$O,J1552,Items!$P:$P,K1552)=1,0,1))</f>
        <v>0</v>
      </c>
      <c r="T1552" s="10" t="str">
        <f>IF(RepPF!$L$4=Lists!$E$2,Lists!$E$2,IF(RepPF!$L$4&lt;&gt;"",IF($C1552=RepPF!$L$4,RepPF!$L$4,0),Lists!$E$2))</f>
        <v>Все объекты</v>
      </c>
    </row>
    <row r="1553" spans="12:20" x14ac:dyDescent="0.25">
      <c r="L1553" s="1">
        <f>IF(OR(B1553=0,B1553=""),0,IF(COUNTIFS(Items!$E:$E,J1553,Items!$F:$F,K1553)+COUNTIFS(Items!$J:$J,J1553,Items!$K:$K,K1553)+COUNTIFS(Items!$O:$O,J1553,Items!$P:$P,K1553)=1,0,1))</f>
        <v>0</v>
      </c>
      <c r="T1553" s="10" t="str">
        <f>IF(RepPF!$L$4=Lists!$E$2,Lists!$E$2,IF(RepPF!$L$4&lt;&gt;"",IF($C1553=RepPF!$L$4,RepPF!$L$4,0),Lists!$E$2))</f>
        <v>Все объекты</v>
      </c>
    </row>
    <row r="1554" spans="12:20" x14ac:dyDescent="0.25">
      <c r="L1554" s="1">
        <f>IF(OR(B1554=0,B1554=""),0,IF(COUNTIFS(Items!$E:$E,J1554,Items!$F:$F,K1554)+COUNTIFS(Items!$J:$J,J1554,Items!$K:$K,K1554)+COUNTIFS(Items!$O:$O,J1554,Items!$P:$P,K1554)=1,0,1))</f>
        <v>0</v>
      </c>
      <c r="T1554" s="10" t="str">
        <f>IF(RepPF!$L$4=Lists!$E$2,Lists!$E$2,IF(RepPF!$L$4&lt;&gt;"",IF($C1554=RepPF!$L$4,RepPF!$L$4,0),Lists!$E$2))</f>
        <v>Все объекты</v>
      </c>
    </row>
    <row r="1555" spans="12:20" x14ac:dyDescent="0.25">
      <c r="L1555" s="1">
        <f>IF(OR(B1555=0,B1555=""),0,IF(COUNTIFS(Items!$E:$E,J1555,Items!$F:$F,K1555)+COUNTIFS(Items!$J:$J,J1555,Items!$K:$K,K1555)+COUNTIFS(Items!$O:$O,J1555,Items!$P:$P,K1555)=1,0,1))</f>
        <v>0</v>
      </c>
      <c r="T1555" s="10" t="str">
        <f>IF(RepPF!$L$4=Lists!$E$2,Lists!$E$2,IF(RepPF!$L$4&lt;&gt;"",IF($C1555=RepPF!$L$4,RepPF!$L$4,0),Lists!$E$2))</f>
        <v>Все объекты</v>
      </c>
    </row>
    <row r="1556" spans="12:20" x14ac:dyDescent="0.25">
      <c r="L1556" s="1">
        <f>IF(OR(B1556=0,B1556=""),0,IF(COUNTIFS(Items!$E:$E,J1556,Items!$F:$F,K1556)+COUNTIFS(Items!$J:$J,J1556,Items!$K:$K,K1556)+COUNTIFS(Items!$O:$O,J1556,Items!$P:$P,K1556)=1,0,1))</f>
        <v>0</v>
      </c>
      <c r="T1556" s="10" t="str">
        <f>IF(RepPF!$L$4=Lists!$E$2,Lists!$E$2,IF(RepPF!$L$4&lt;&gt;"",IF($C1556=RepPF!$L$4,RepPF!$L$4,0),Lists!$E$2))</f>
        <v>Все объекты</v>
      </c>
    </row>
    <row r="1557" spans="12:20" x14ac:dyDescent="0.25">
      <c r="L1557" s="1">
        <f>IF(OR(B1557=0,B1557=""),0,IF(COUNTIFS(Items!$E:$E,J1557,Items!$F:$F,K1557)+COUNTIFS(Items!$J:$J,J1557,Items!$K:$K,K1557)+COUNTIFS(Items!$O:$O,J1557,Items!$P:$P,K1557)=1,0,1))</f>
        <v>0</v>
      </c>
      <c r="T1557" s="10" t="str">
        <f>IF(RepPF!$L$4=Lists!$E$2,Lists!$E$2,IF(RepPF!$L$4&lt;&gt;"",IF($C1557=RepPF!$L$4,RepPF!$L$4,0),Lists!$E$2))</f>
        <v>Все объекты</v>
      </c>
    </row>
    <row r="1558" spans="12:20" x14ac:dyDescent="0.25">
      <c r="L1558" s="1">
        <f>IF(OR(B1558=0,B1558=""),0,IF(COUNTIFS(Items!$E:$E,J1558,Items!$F:$F,K1558)+COUNTIFS(Items!$J:$J,J1558,Items!$K:$K,K1558)+COUNTIFS(Items!$O:$O,J1558,Items!$P:$P,K1558)=1,0,1))</f>
        <v>0</v>
      </c>
      <c r="T1558" s="10" t="str">
        <f>IF(RepPF!$L$4=Lists!$E$2,Lists!$E$2,IF(RepPF!$L$4&lt;&gt;"",IF($C1558=RepPF!$L$4,RepPF!$L$4,0),Lists!$E$2))</f>
        <v>Все объекты</v>
      </c>
    </row>
    <row r="1559" spans="12:20" x14ac:dyDescent="0.25">
      <c r="L1559" s="1">
        <f>IF(OR(B1559=0,B1559=""),0,IF(COUNTIFS(Items!$E:$E,J1559,Items!$F:$F,K1559)+COUNTIFS(Items!$J:$J,J1559,Items!$K:$K,K1559)+COUNTIFS(Items!$O:$O,J1559,Items!$P:$P,K1559)=1,0,1))</f>
        <v>0</v>
      </c>
      <c r="T1559" s="10" t="str">
        <f>IF(RepPF!$L$4=Lists!$E$2,Lists!$E$2,IF(RepPF!$L$4&lt;&gt;"",IF($C1559=RepPF!$L$4,RepPF!$L$4,0),Lists!$E$2))</f>
        <v>Все объекты</v>
      </c>
    </row>
    <row r="1560" spans="12:20" x14ac:dyDescent="0.25">
      <c r="L1560" s="1">
        <f>IF(OR(B1560=0,B1560=""),0,IF(COUNTIFS(Items!$E:$E,J1560,Items!$F:$F,K1560)+COUNTIFS(Items!$J:$J,J1560,Items!$K:$K,K1560)+COUNTIFS(Items!$O:$O,J1560,Items!$P:$P,K1560)=1,0,1))</f>
        <v>0</v>
      </c>
      <c r="T1560" s="10" t="str">
        <f>IF(RepPF!$L$4=Lists!$E$2,Lists!$E$2,IF(RepPF!$L$4&lt;&gt;"",IF($C1560=RepPF!$L$4,RepPF!$L$4,0),Lists!$E$2))</f>
        <v>Все объекты</v>
      </c>
    </row>
    <row r="1561" spans="12:20" x14ac:dyDescent="0.25">
      <c r="L1561" s="1">
        <f>IF(OR(B1561=0,B1561=""),0,IF(COUNTIFS(Items!$E:$E,J1561,Items!$F:$F,K1561)+COUNTIFS(Items!$J:$J,J1561,Items!$K:$K,K1561)+COUNTIFS(Items!$O:$O,J1561,Items!$P:$P,K1561)=1,0,1))</f>
        <v>0</v>
      </c>
      <c r="T1561" s="10" t="str">
        <f>IF(RepPF!$L$4=Lists!$E$2,Lists!$E$2,IF(RepPF!$L$4&lt;&gt;"",IF($C1561=RepPF!$L$4,RepPF!$L$4,0),Lists!$E$2))</f>
        <v>Все объекты</v>
      </c>
    </row>
    <row r="1562" spans="12:20" x14ac:dyDescent="0.25">
      <c r="L1562" s="1">
        <f>IF(OR(B1562=0,B1562=""),0,IF(COUNTIFS(Items!$E:$E,J1562,Items!$F:$F,K1562)+COUNTIFS(Items!$J:$J,J1562,Items!$K:$K,K1562)+COUNTIFS(Items!$O:$O,J1562,Items!$P:$P,K1562)=1,0,1))</f>
        <v>0</v>
      </c>
      <c r="T1562" s="10" t="str">
        <f>IF(RepPF!$L$4=Lists!$E$2,Lists!$E$2,IF(RepPF!$L$4&lt;&gt;"",IF($C1562=RepPF!$L$4,RepPF!$L$4,0),Lists!$E$2))</f>
        <v>Все объекты</v>
      </c>
    </row>
    <row r="1563" spans="12:20" x14ac:dyDescent="0.25">
      <c r="L1563" s="1">
        <f>IF(OR(B1563=0,B1563=""),0,IF(COUNTIFS(Items!$E:$E,J1563,Items!$F:$F,K1563)+COUNTIFS(Items!$J:$J,J1563,Items!$K:$K,K1563)+COUNTIFS(Items!$O:$O,J1563,Items!$P:$P,K1563)=1,0,1))</f>
        <v>0</v>
      </c>
      <c r="T1563" s="10" t="str">
        <f>IF(RepPF!$L$4=Lists!$E$2,Lists!$E$2,IF(RepPF!$L$4&lt;&gt;"",IF($C1563=RepPF!$L$4,RepPF!$L$4,0),Lists!$E$2))</f>
        <v>Все объекты</v>
      </c>
    </row>
    <row r="1564" spans="12:20" x14ac:dyDescent="0.25">
      <c r="L1564" s="1">
        <f>IF(OR(B1564=0,B1564=""),0,IF(COUNTIFS(Items!$E:$E,J1564,Items!$F:$F,K1564)+COUNTIFS(Items!$J:$J,J1564,Items!$K:$K,K1564)+COUNTIFS(Items!$O:$O,J1564,Items!$P:$P,K1564)=1,0,1))</f>
        <v>0</v>
      </c>
      <c r="T1564" s="10" t="str">
        <f>IF(RepPF!$L$4=Lists!$E$2,Lists!$E$2,IF(RepPF!$L$4&lt;&gt;"",IF($C1564=RepPF!$L$4,RepPF!$L$4,0),Lists!$E$2))</f>
        <v>Все объекты</v>
      </c>
    </row>
    <row r="1565" spans="12:20" x14ac:dyDescent="0.25">
      <c r="L1565" s="1">
        <f>IF(OR(B1565=0,B1565=""),0,IF(COUNTIFS(Items!$E:$E,J1565,Items!$F:$F,K1565)+COUNTIFS(Items!$J:$J,J1565,Items!$K:$K,K1565)+COUNTIFS(Items!$O:$O,J1565,Items!$P:$P,K1565)=1,0,1))</f>
        <v>0</v>
      </c>
      <c r="T1565" s="10" t="str">
        <f>IF(RepPF!$L$4=Lists!$E$2,Lists!$E$2,IF(RepPF!$L$4&lt;&gt;"",IF($C1565=RepPF!$L$4,RepPF!$L$4,0),Lists!$E$2))</f>
        <v>Все объекты</v>
      </c>
    </row>
    <row r="1566" spans="12:20" x14ac:dyDescent="0.25">
      <c r="L1566" s="1">
        <f>IF(OR(B1566=0,B1566=""),0,IF(COUNTIFS(Items!$E:$E,J1566,Items!$F:$F,K1566)+COUNTIFS(Items!$J:$J,J1566,Items!$K:$K,K1566)+COUNTIFS(Items!$O:$O,J1566,Items!$P:$P,K1566)=1,0,1))</f>
        <v>0</v>
      </c>
      <c r="T1566" s="10" t="str">
        <f>IF(RepPF!$L$4=Lists!$E$2,Lists!$E$2,IF(RepPF!$L$4&lt;&gt;"",IF($C1566=RepPF!$L$4,RepPF!$L$4,0),Lists!$E$2))</f>
        <v>Все объекты</v>
      </c>
    </row>
    <row r="1567" spans="12:20" x14ac:dyDescent="0.25">
      <c r="L1567" s="1">
        <f>IF(OR(B1567=0,B1567=""),0,IF(COUNTIFS(Items!$E:$E,J1567,Items!$F:$F,K1567)+COUNTIFS(Items!$J:$J,J1567,Items!$K:$K,K1567)+COUNTIFS(Items!$O:$O,J1567,Items!$P:$P,K1567)=1,0,1))</f>
        <v>0</v>
      </c>
      <c r="T1567" s="10" t="str">
        <f>IF(RepPF!$L$4=Lists!$E$2,Lists!$E$2,IF(RepPF!$L$4&lt;&gt;"",IF($C1567=RepPF!$L$4,RepPF!$L$4,0),Lists!$E$2))</f>
        <v>Все объекты</v>
      </c>
    </row>
    <row r="1568" spans="12:20" x14ac:dyDescent="0.25">
      <c r="L1568" s="1">
        <f>IF(OR(B1568=0,B1568=""),0,IF(COUNTIFS(Items!$E:$E,J1568,Items!$F:$F,K1568)+COUNTIFS(Items!$J:$J,J1568,Items!$K:$K,K1568)+COUNTIFS(Items!$O:$O,J1568,Items!$P:$P,K1568)=1,0,1))</f>
        <v>0</v>
      </c>
      <c r="T1568" s="10" t="str">
        <f>IF(RepPF!$L$4=Lists!$E$2,Lists!$E$2,IF(RepPF!$L$4&lt;&gt;"",IF($C1568=RepPF!$L$4,RepPF!$L$4,0),Lists!$E$2))</f>
        <v>Все объекты</v>
      </c>
    </row>
    <row r="1569" spans="12:20" x14ac:dyDescent="0.25">
      <c r="L1569" s="1">
        <f>IF(OR(B1569=0,B1569=""),0,IF(COUNTIFS(Items!$E:$E,J1569,Items!$F:$F,K1569)+COUNTIFS(Items!$J:$J,J1569,Items!$K:$K,K1569)+COUNTIFS(Items!$O:$O,J1569,Items!$P:$P,K1569)=1,0,1))</f>
        <v>0</v>
      </c>
      <c r="T1569" s="10" t="str">
        <f>IF(RepPF!$L$4=Lists!$E$2,Lists!$E$2,IF(RepPF!$L$4&lt;&gt;"",IF($C1569=RepPF!$L$4,RepPF!$L$4,0),Lists!$E$2))</f>
        <v>Все объекты</v>
      </c>
    </row>
    <row r="1570" spans="12:20" x14ac:dyDescent="0.25">
      <c r="L1570" s="1">
        <f>IF(OR(B1570=0,B1570=""),0,IF(COUNTIFS(Items!$E:$E,J1570,Items!$F:$F,K1570)+COUNTIFS(Items!$J:$J,J1570,Items!$K:$K,K1570)+COUNTIFS(Items!$O:$O,J1570,Items!$P:$P,K1570)=1,0,1))</f>
        <v>0</v>
      </c>
      <c r="T1570" s="10" t="str">
        <f>IF(RepPF!$L$4=Lists!$E$2,Lists!$E$2,IF(RepPF!$L$4&lt;&gt;"",IF($C1570=RepPF!$L$4,RepPF!$L$4,0),Lists!$E$2))</f>
        <v>Все объекты</v>
      </c>
    </row>
    <row r="1571" spans="12:20" x14ac:dyDescent="0.25">
      <c r="L1571" s="1">
        <f>IF(OR(B1571=0,B1571=""),0,IF(COUNTIFS(Items!$E:$E,J1571,Items!$F:$F,K1571)+COUNTIFS(Items!$J:$J,J1571,Items!$K:$K,K1571)+COUNTIFS(Items!$O:$O,J1571,Items!$P:$P,K1571)=1,0,1))</f>
        <v>0</v>
      </c>
      <c r="T1571" s="10" t="str">
        <f>IF(RepPF!$L$4=Lists!$E$2,Lists!$E$2,IF(RepPF!$L$4&lt;&gt;"",IF($C1571=RepPF!$L$4,RepPF!$L$4,0),Lists!$E$2))</f>
        <v>Все объекты</v>
      </c>
    </row>
    <row r="1572" spans="12:20" x14ac:dyDescent="0.25">
      <c r="L1572" s="1">
        <f>IF(OR(B1572=0,B1572=""),0,IF(COUNTIFS(Items!$E:$E,J1572,Items!$F:$F,K1572)+COUNTIFS(Items!$J:$J,J1572,Items!$K:$K,K1572)+COUNTIFS(Items!$O:$O,J1572,Items!$P:$P,K1572)=1,0,1))</f>
        <v>0</v>
      </c>
      <c r="T1572" s="10" t="str">
        <f>IF(RepPF!$L$4=Lists!$E$2,Lists!$E$2,IF(RepPF!$L$4&lt;&gt;"",IF($C1572=RepPF!$L$4,RepPF!$L$4,0),Lists!$E$2))</f>
        <v>Все объекты</v>
      </c>
    </row>
    <row r="1573" spans="12:20" x14ac:dyDescent="0.25">
      <c r="L1573" s="1">
        <f>IF(OR(B1573=0,B1573=""),0,IF(COUNTIFS(Items!$E:$E,J1573,Items!$F:$F,K1573)+COUNTIFS(Items!$J:$J,J1573,Items!$K:$K,K1573)+COUNTIFS(Items!$O:$O,J1573,Items!$P:$P,K1573)=1,0,1))</f>
        <v>0</v>
      </c>
      <c r="T1573" s="10" t="str">
        <f>IF(RepPF!$L$4=Lists!$E$2,Lists!$E$2,IF(RepPF!$L$4&lt;&gt;"",IF($C1573=RepPF!$L$4,RepPF!$L$4,0),Lists!$E$2))</f>
        <v>Все объекты</v>
      </c>
    </row>
    <row r="1574" spans="12:20" x14ac:dyDescent="0.25">
      <c r="L1574" s="1">
        <f>IF(OR(B1574=0,B1574=""),0,IF(COUNTIFS(Items!$E:$E,J1574,Items!$F:$F,K1574)+COUNTIFS(Items!$J:$J,J1574,Items!$K:$K,K1574)+COUNTIFS(Items!$O:$O,J1574,Items!$P:$P,K1574)=1,0,1))</f>
        <v>0</v>
      </c>
      <c r="T1574" s="10" t="str">
        <f>IF(RepPF!$L$4=Lists!$E$2,Lists!$E$2,IF(RepPF!$L$4&lt;&gt;"",IF($C1574=RepPF!$L$4,RepPF!$L$4,0),Lists!$E$2))</f>
        <v>Все объекты</v>
      </c>
    </row>
    <row r="1575" spans="12:20" x14ac:dyDescent="0.25">
      <c r="L1575" s="1">
        <f>IF(OR(B1575=0,B1575=""),0,IF(COUNTIFS(Items!$E:$E,J1575,Items!$F:$F,K1575)+COUNTIFS(Items!$J:$J,J1575,Items!$K:$K,K1575)+COUNTIFS(Items!$O:$O,J1575,Items!$P:$P,K1575)=1,0,1))</f>
        <v>0</v>
      </c>
      <c r="T1575" s="10" t="str">
        <f>IF(RepPF!$L$4=Lists!$E$2,Lists!$E$2,IF(RepPF!$L$4&lt;&gt;"",IF($C1575=RepPF!$L$4,RepPF!$L$4,0),Lists!$E$2))</f>
        <v>Все объекты</v>
      </c>
    </row>
    <row r="1576" spans="12:20" x14ac:dyDescent="0.25">
      <c r="L1576" s="1">
        <f>IF(OR(B1576=0,B1576=""),0,IF(COUNTIFS(Items!$E:$E,J1576,Items!$F:$F,K1576)+COUNTIFS(Items!$J:$J,J1576,Items!$K:$K,K1576)+COUNTIFS(Items!$O:$O,J1576,Items!$P:$P,K1576)=1,0,1))</f>
        <v>0</v>
      </c>
      <c r="T1576" s="10" t="str">
        <f>IF(RepPF!$L$4=Lists!$E$2,Lists!$E$2,IF(RepPF!$L$4&lt;&gt;"",IF($C1576=RepPF!$L$4,RepPF!$L$4,0),Lists!$E$2))</f>
        <v>Все объекты</v>
      </c>
    </row>
    <row r="1577" spans="12:20" x14ac:dyDescent="0.25">
      <c r="L1577" s="1">
        <f>IF(OR(B1577=0,B1577=""),0,IF(COUNTIFS(Items!$E:$E,J1577,Items!$F:$F,K1577)+COUNTIFS(Items!$J:$J,J1577,Items!$K:$K,K1577)+COUNTIFS(Items!$O:$O,J1577,Items!$P:$P,K1577)=1,0,1))</f>
        <v>0</v>
      </c>
      <c r="T1577" s="10" t="str">
        <f>IF(RepPF!$L$4=Lists!$E$2,Lists!$E$2,IF(RepPF!$L$4&lt;&gt;"",IF($C1577=RepPF!$L$4,RepPF!$L$4,0),Lists!$E$2))</f>
        <v>Все объекты</v>
      </c>
    </row>
    <row r="1578" spans="12:20" x14ac:dyDescent="0.25">
      <c r="L1578" s="1">
        <f>IF(OR(B1578=0,B1578=""),0,IF(COUNTIFS(Items!$E:$E,J1578,Items!$F:$F,K1578)+COUNTIFS(Items!$J:$J,J1578,Items!$K:$K,K1578)+COUNTIFS(Items!$O:$O,J1578,Items!$P:$P,K1578)=1,0,1))</f>
        <v>0</v>
      </c>
      <c r="T1578" s="10" t="str">
        <f>IF(RepPF!$L$4=Lists!$E$2,Lists!$E$2,IF(RepPF!$L$4&lt;&gt;"",IF($C1578=RepPF!$L$4,RepPF!$L$4,0),Lists!$E$2))</f>
        <v>Все объекты</v>
      </c>
    </row>
    <row r="1579" spans="12:20" x14ac:dyDescent="0.25">
      <c r="L1579" s="1">
        <f>IF(OR(B1579=0,B1579=""),0,IF(COUNTIFS(Items!$E:$E,J1579,Items!$F:$F,K1579)+COUNTIFS(Items!$J:$J,J1579,Items!$K:$K,K1579)+COUNTIFS(Items!$O:$O,J1579,Items!$P:$P,K1579)=1,0,1))</f>
        <v>0</v>
      </c>
      <c r="T1579" s="10" t="str">
        <f>IF(RepPF!$L$4=Lists!$E$2,Lists!$E$2,IF(RepPF!$L$4&lt;&gt;"",IF($C1579=RepPF!$L$4,RepPF!$L$4,0),Lists!$E$2))</f>
        <v>Все объекты</v>
      </c>
    </row>
    <row r="1580" spans="12:20" x14ac:dyDescent="0.25">
      <c r="L1580" s="1">
        <f>IF(OR(B1580=0,B1580=""),0,IF(COUNTIFS(Items!$E:$E,J1580,Items!$F:$F,K1580)+COUNTIFS(Items!$J:$J,J1580,Items!$K:$K,K1580)+COUNTIFS(Items!$O:$O,J1580,Items!$P:$P,K1580)=1,0,1))</f>
        <v>0</v>
      </c>
      <c r="T1580" s="10" t="str">
        <f>IF(RepPF!$L$4=Lists!$E$2,Lists!$E$2,IF(RepPF!$L$4&lt;&gt;"",IF($C1580=RepPF!$L$4,RepPF!$L$4,0),Lists!$E$2))</f>
        <v>Все объекты</v>
      </c>
    </row>
    <row r="1581" spans="12:20" x14ac:dyDescent="0.25">
      <c r="L1581" s="1">
        <f>IF(OR(B1581=0,B1581=""),0,IF(COUNTIFS(Items!$E:$E,J1581,Items!$F:$F,K1581)+COUNTIFS(Items!$J:$J,J1581,Items!$K:$K,K1581)+COUNTIFS(Items!$O:$O,J1581,Items!$P:$P,K1581)=1,0,1))</f>
        <v>0</v>
      </c>
      <c r="T1581" s="10" t="str">
        <f>IF(RepPF!$L$4=Lists!$E$2,Lists!$E$2,IF(RepPF!$L$4&lt;&gt;"",IF($C1581=RepPF!$L$4,RepPF!$L$4,0),Lists!$E$2))</f>
        <v>Все объекты</v>
      </c>
    </row>
    <row r="1582" spans="12:20" x14ac:dyDescent="0.25">
      <c r="L1582" s="1">
        <f>IF(OR(B1582=0,B1582=""),0,IF(COUNTIFS(Items!$E:$E,J1582,Items!$F:$F,K1582)+COUNTIFS(Items!$J:$J,J1582,Items!$K:$K,K1582)+COUNTIFS(Items!$O:$O,J1582,Items!$P:$P,K1582)=1,0,1))</f>
        <v>0</v>
      </c>
      <c r="T1582" s="10" t="str">
        <f>IF(RepPF!$L$4=Lists!$E$2,Lists!$E$2,IF(RepPF!$L$4&lt;&gt;"",IF($C1582=RepPF!$L$4,RepPF!$L$4,0),Lists!$E$2))</f>
        <v>Все объекты</v>
      </c>
    </row>
    <row r="1583" spans="12:20" x14ac:dyDescent="0.25">
      <c r="L1583" s="1">
        <f>IF(OR(B1583=0,B1583=""),0,IF(COUNTIFS(Items!$E:$E,J1583,Items!$F:$F,K1583)+COUNTIFS(Items!$J:$J,J1583,Items!$K:$K,K1583)+COUNTIFS(Items!$O:$O,J1583,Items!$P:$P,K1583)=1,0,1))</f>
        <v>0</v>
      </c>
      <c r="T1583" s="10" t="str">
        <f>IF(RepPF!$L$4=Lists!$E$2,Lists!$E$2,IF(RepPF!$L$4&lt;&gt;"",IF($C1583=RepPF!$L$4,RepPF!$L$4,0),Lists!$E$2))</f>
        <v>Все объекты</v>
      </c>
    </row>
    <row r="1584" spans="12:20" x14ac:dyDescent="0.25">
      <c r="L1584" s="1">
        <f>IF(OR(B1584=0,B1584=""),0,IF(COUNTIFS(Items!$E:$E,J1584,Items!$F:$F,K1584)+COUNTIFS(Items!$J:$J,J1584,Items!$K:$K,K1584)+COUNTIFS(Items!$O:$O,J1584,Items!$P:$P,K1584)=1,0,1))</f>
        <v>0</v>
      </c>
      <c r="T1584" s="10" t="str">
        <f>IF(RepPF!$L$4=Lists!$E$2,Lists!$E$2,IF(RepPF!$L$4&lt;&gt;"",IF($C1584=RepPF!$L$4,RepPF!$L$4,0),Lists!$E$2))</f>
        <v>Все объекты</v>
      </c>
    </row>
    <row r="1585" spans="12:20" x14ac:dyDescent="0.25">
      <c r="L1585" s="1">
        <f>IF(OR(B1585=0,B1585=""),0,IF(COUNTIFS(Items!$E:$E,J1585,Items!$F:$F,K1585)+COUNTIFS(Items!$J:$J,J1585,Items!$K:$K,K1585)+COUNTIFS(Items!$O:$O,J1585,Items!$P:$P,K1585)=1,0,1))</f>
        <v>0</v>
      </c>
      <c r="T1585" s="10" t="str">
        <f>IF(RepPF!$L$4=Lists!$E$2,Lists!$E$2,IF(RepPF!$L$4&lt;&gt;"",IF($C1585=RepPF!$L$4,RepPF!$L$4,0),Lists!$E$2))</f>
        <v>Все объекты</v>
      </c>
    </row>
    <row r="1586" spans="12:20" x14ac:dyDescent="0.25">
      <c r="L1586" s="1">
        <f>IF(OR(B1586=0,B1586=""),0,IF(COUNTIFS(Items!$E:$E,J1586,Items!$F:$F,K1586)+COUNTIFS(Items!$J:$J,J1586,Items!$K:$K,K1586)+COUNTIFS(Items!$O:$O,J1586,Items!$P:$P,K1586)=1,0,1))</f>
        <v>0</v>
      </c>
      <c r="T1586" s="10" t="str">
        <f>IF(RepPF!$L$4=Lists!$E$2,Lists!$E$2,IF(RepPF!$L$4&lt;&gt;"",IF($C1586=RepPF!$L$4,RepPF!$L$4,0),Lists!$E$2))</f>
        <v>Все объекты</v>
      </c>
    </row>
    <row r="1587" spans="12:20" x14ac:dyDescent="0.25">
      <c r="L1587" s="1">
        <f>IF(OR(B1587=0,B1587=""),0,IF(COUNTIFS(Items!$E:$E,J1587,Items!$F:$F,K1587)+COUNTIFS(Items!$J:$J,J1587,Items!$K:$K,K1587)+COUNTIFS(Items!$O:$O,J1587,Items!$P:$P,K1587)=1,0,1))</f>
        <v>0</v>
      </c>
      <c r="T1587" s="10" t="str">
        <f>IF(RepPF!$L$4=Lists!$E$2,Lists!$E$2,IF(RepPF!$L$4&lt;&gt;"",IF($C1587=RepPF!$L$4,RepPF!$L$4,0),Lists!$E$2))</f>
        <v>Все объекты</v>
      </c>
    </row>
    <row r="1588" spans="12:20" x14ac:dyDescent="0.25">
      <c r="L1588" s="1">
        <f>IF(OR(B1588=0,B1588=""),0,IF(COUNTIFS(Items!$E:$E,J1588,Items!$F:$F,K1588)+COUNTIFS(Items!$J:$J,J1588,Items!$K:$K,K1588)+COUNTIFS(Items!$O:$O,J1588,Items!$P:$P,K1588)=1,0,1))</f>
        <v>0</v>
      </c>
      <c r="T1588" s="10" t="str">
        <f>IF(RepPF!$L$4=Lists!$E$2,Lists!$E$2,IF(RepPF!$L$4&lt;&gt;"",IF($C1588=RepPF!$L$4,RepPF!$L$4,0),Lists!$E$2))</f>
        <v>Все объекты</v>
      </c>
    </row>
    <row r="1589" spans="12:20" x14ac:dyDescent="0.25">
      <c r="L1589" s="1">
        <f>IF(OR(B1589=0,B1589=""),0,IF(COUNTIFS(Items!$E:$E,J1589,Items!$F:$F,K1589)+COUNTIFS(Items!$J:$J,J1589,Items!$K:$K,K1589)+COUNTIFS(Items!$O:$O,J1589,Items!$P:$P,K1589)=1,0,1))</f>
        <v>0</v>
      </c>
      <c r="T1589" s="10" t="str">
        <f>IF(RepPF!$L$4=Lists!$E$2,Lists!$E$2,IF(RepPF!$L$4&lt;&gt;"",IF($C1589=RepPF!$L$4,RepPF!$L$4,0),Lists!$E$2))</f>
        <v>Все объекты</v>
      </c>
    </row>
    <row r="1590" spans="12:20" x14ac:dyDescent="0.25">
      <c r="L1590" s="1">
        <f>IF(OR(B1590=0,B1590=""),0,IF(COUNTIFS(Items!$E:$E,J1590,Items!$F:$F,K1590)+COUNTIFS(Items!$J:$J,J1590,Items!$K:$K,K1590)+COUNTIFS(Items!$O:$O,J1590,Items!$P:$P,K1590)=1,0,1))</f>
        <v>0</v>
      </c>
      <c r="T1590" s="10" t="str">
        <f>IF(RepPF!$L$4=Lists!$E$2,Lists!$E$2,IF(RepPF!$L$4&lt;&gt;"",IF($C1590=RepPF!$L$4,RepPF!$L$4,0),Lists!$E$2))</f>
        <v>Все объекты</v>
      </c>
    </row>
    <row r="1591" spans="12:20" x14ac:dyDescent="0.25">
      <c r="L1591" s="1">
        <f>IF(OR(B1591=0,B1591=""),0,IF(COUNTIFS(Items!$E:$E,J1591,Items!$F:$F,K1591)+COUNTIFS(Items!$J:$J,J1591,Items!$K:$K,K1591)+COUNTIFS(Items!$O:$O,J1591,Items!$P:$P,K1591)=1,0,1))</f>
        <v>0</v>
      </c>
      <c r="T1591" s="10" t="str">
        <f>IF(RepPF!$L$4=Lists!$E$2,Lists!$E$2,IF(RepPF!$L$4&lt;&gt;"",IF($C1591=RepPF!$L$4,RepPF!$L$4,0),Lists!$E$2))</f>
        <v>Все объекты</v>
      </c>
    </row>
    <row r="1592" spans="12:20" x14ac:dyDescent="0.25">
      <c r="L1592" s="1">
        <f>IF(OR(B1592=0,B1592=""),0,IF(COUNTIFS(Items!$E:$E,J1592,Items!$F:$F,K1592)+COUNTIFS(Items!$J:$J,J1592,Items!$K:$K,K1592)+COUNTIFS(Items!$O:$O,J1592,Items!$P:$P,K1592)=1,0,1))</f>
        <v>0</v>
      </c>
      <c r="T1592" s="10" t="str">
        <f>IF(RepPF!$L$4=Lists!$E$2,Lists!$E$2,IF(RepPF!$L$4&lt;&gt;"",IF($C1592=RepPF!$L$4,RepPF!$L$4,0),Lists!$E$2))</f>
        <v>Все объекты</v>
      </c>
    </row>
    <row r="1593" spans="12:20" x14ac:dyDescent="0.25">
      <c r="L1593" s="1">
        <f>IF(OR(B1593=0,B1593=""),0,IF(COUNTIFS(Items!$E:$E,J1593,Items!$F:$F,K1593)+COUNTIFS(Items!$J:$J,J1593,Items!$K:$K,K1593)+COUNTIFS(Items!$O:$O,J1593,Items!$P:$P,K1593)=1,0,1))</f>
        <v>0</v>
      </c>
      <c r="T1593" s="10" t="str">
        <f>IF(RepPF!$L$4=Lists!$E$2,Lists!$E$2,IF(RepPF!$L$4&lt;&gt;"",IF($C1593=RepPF!$L$4,RepPF!$L$4,0),Lists!$E$2))</f>
        <v>Все объекты</v>
      </c>
    </row>
    <row r="1594" spans="12:20" x14ac:dyDescent="0.25">
      <c r="L1594" s="1">
        <f>IF(OR(B1594=0,B1594=""),0,IF(COUNTIFS(Items!$E:$E,J1594,Items!$F:$F,K1594)+COUNTIFS(Items!$J:$J,J1594,Items!$K:$K,K1594)+COUNTIFS(Items!$O:$O,J1594,Items!$P:$P,K1594)=1,0,1))</f>
        <v>0</v>
      </c>
      <c r="T1594" s="10" t="str">
        <f>IF(RepPF!$L$4=Lists!$E$2,Lists!$E$2,IF(RepPF!$L$4&lt;&gt;"",IF($C1594=RepPF!$L$4,RepPF!$L$4,0),Lists!$E$2))</f>
        <v>Все объекты</v>
      </c>
    </row>
    <row r="1595" spans="12:20" x14ac:dyDescent="0.25">
      <c r="L1595" s="1">
        <f>IF(OR(B1595=0,B1595=""),0,IF(COUNTIFS(Items!$E:$E,J1595,Items!$F:$F,K1595)+COUNTIFS(Items!$J:$J,J1595,Items!$K:$K,K1595)+COUNTIFS(Items!$O:$O,J1595,Items!$P:$P,K1595)=1,0,1))</f>
        <v>0</v>
      </c>
      <c r="T1595" s="10" t="str">
        <f>IF(RepPF!$L$4=Lists!$E$2,Lists!$E$2,IF(RepPF!$L$4&lt;&gt;"",IF($C1595=RepPF!$L$4,RepPF!$L$4,0),Lists!$E$2))</f>
        <v>Все объекты</v>
      </c>
    </row>
    <row r="1596" spans="12:20" x14ac:dyDescent="0.25">
      <c r="L1596" s="1">
        <f>IF(OR(B1596=0,B1596=""),0,IF(COUNTIFS(Items!$E:$E,J1596,Items!$F:$F,K1596)+COUNTIFS(Items!$J:$J,J1596,Items!$K:$K,K1596)+COUNTIFS(Items!$O:$O,J1596,Items!$P:$P,K1596)=1,0,1))</f>
        <v>0</v>
      </c>
      <c r="T1596" s="10" t="str">
        <f>IF(RepPF!$L$4=Lists!$E$2,Lists!$E$2,IF(RepPF!$L$4&lt;&gt;"",IF($C1596=RepPF!$L$4,RepPF!$L$4,0),Lists!$E$2))</f>
        <v>Все объекты</v>
      </c>
    </row>
    <row r="1597" spans="12:20" x14ac:dyDescent="0.25">
      <c r="L1597" s="1">
        <f>IF(OR(B1597=0,B1597=""),0,IF(COUNTIFS(Items!$E:$E,J1597,Items!$F:$F,K1597)+COUNTIFS(Items!$J:$J,J1597,Items!$K:$K,K1597)+COUNTIFS(Items!$O:$O,J1597,Items!$P:$P,K1597)=1,0,1))</f>
        <v>0</v>
      </c>
      <c r="T1597" s="10" t="str">
        <f>IF(RepPF!$L$4=Lists!$E$2,Lists!$E$2,IF(RepPF!$L$4&lt;&gt;"",IF($C1597=RepPF!$L$4,RepPF!$L$4,0),Lists!$E$2))</f>
        <v>Все объекты</v>
      </c>
    </row>
    <row r="1598" spans="12:20" x14ac:dyDescent="0.25">
      <c r="L1598" s="1">
        <f>IF(OR(B1598=0,B1598=""),0,IF(COUNTIFS(Items!$E:$E,J1598,Items!$F:$F,K1598)+COUNTIFS(Items!$J:$J,J1598,Items!$K:$K,K1598)+COUNTIFS(Items!$O:$O,J1598,Items!$P:$P,K1598)=1,0,1))</f>
        <v>0</v>
      </c>
      <c r="T1598" s="10" t="str">
        <f>IF(RepPF!$L$4=Lists!$E$2,Lists!$E$2,IF(RepPF!$L$4&lt;&gt;"",IF($C1598=RepPF!$L$4,RepPF!$L$4,0),Lists!$E$2))</f>
        <v>Все объекты</v>
      </c>
    </row>
    <row r="1599" spans="12:20" x14ac:dyDescent="0.25">
      <c r="L1599" s="1">
        <f>IF(OR(B1599=0,B1599=""),0,IF(COUNTIFS(Items!$E:$E,J1599,Items!$F:$F,K1599)+COUNTIFS(Items!$J:$J,J1599,Items!$K:$K,K1599)+COUNTIFS(Items!$O:$O,J1599,Items!$P:$P,K1599)=1,0,1))</f>
        <v>0</v>
      </c>
      <c r="T1599" s="10" t="str">
        <f>IF(RepPF!$L$4=Lists!$E$2,Lists!$E$2,IF(RepPF!$L$4&lt;&gt;"",IF($C1599=RepPF!$L$4,RepPF!$L$4,0),Lists!$E$2))</f>
        <v>Все объекты</v>
      </c>
    </row>
    <row r="1600" spans="12:20" x14ac:dyDescent="0.25">
      <c r="L1600" s="1">
        <f>IF(OR(B1600=0,B1600=""),0,IF(COUNTIFS(Items!$E:$E,J1600,Items!$F:$F,K1600)+COUNTIFS(Items!$J:$J,J1600,Items!$K:$K,K1600)+COUNTIFS(Items!$O:$O,J1600,Items!$P:$P,K1600)=1,0,1))</f>
        <v>0</v>
      </c>
      <c r="T1600" s="10" t="str">
        <f>IF(RepPF!$L$4=Lists!$E$2,Lists!$E$2,IF(RepPF!$L$4&lt;&gt;"",IF($C1600=RepPF!$L$4,RepPF!$L$4,0),Lists!$E$2))</f>
        <v>Все объекты</v>
      </c>
    </row>
    <row r="1601" spans="12:20" x14ac:dyDescent="0.25">
      <c r="L1601" s="1">
        <f>IF(OR(B1601=0,B1601=""),0,IF(COUNTIFS(Items!$E:$E,J1601,Items!$F:$F,K1601)+COUNTIFS(Items!$J:$J,J1601,Items!$K:$K,K1601)+COUNTIFS(Items!$O:$O,J1601,Items!$P:$P,K1601)=1,0,1))</f>
        <v>0</v>
      </c>
      <c r="T1601" s="10" t="str">
        <f>IF(RepPF!$L$4=Lists!$E$2,Lists!$E$2,IF(RepPF!$L$4&lt;&gt;"",IF($C1601=RepPF!$L$4,RepPF!$L$4,0),Lists!$E$2))</f>
        <v>Все объекты</v>
      </c>
    </row>
    <row r="1602" spans="12:20" x14ac:dyDescent="0.25">
      <c r="L1602" s="1">
        <f>IF(OR(B1602=0,B1602=""),0,IF(COUNTIFS(Items!$E:$E,J1602,Items!$F:$F,K1602)+COUNTIFS(Items!$J:$J,J1602,Items!$K:$K,K1602)+COUNTIFS(Items!$O:$O,J1602,Items!$P:$P,K1602)=1,0,1))</f>
        <v>0</v>
      </c>
      <c r="T1602" s="10" t="str">
        <f>IF(RepPF!$L$4=Lists!$E$2,Lists!$E$2,IF(RepPF!$L$4&lt;&gt;"",IF($C1602=RepPF!$L$4,RepPF!$L$4,0),Lists!$E$2))</f>
        <v>Все объекты</v>
      </c>
    </row>
    <row r="1603" spans="12:20" x14ac:dyDescent="0.25">
      <c r="L1603" s="1">
        <f>IF(OR(B1603=0,B1603=""),0,IF(COUNTIFS(Items!$E:$E,J1603,Items!$F:$F,K1603)+COUNTIFS(Items!$J:$J,J1603,Items!$K:$K,K1603)+COUNTIFS(Items!$O:$O,J1603,Items!$P:$P,K1603)=1,0,1))</f>
        <v>0</v>
      </c>
      <c r="T1603" s="10" t="str">
        <f>IF(RepPF!$L$4=Lists!$E$2,Lists!$E$2,IF(RepPF!$L$4&lt;&gt;"",IF($C1603=RepPF!$L$4,RepPF!$L$4,0),Lists!$E$2))</f>
        <v>Все объекты</v>
      </c>
    </row>
    <row r="1604" spans="12:20" x14ac:dyDescent="0.25">
      <c r="L1604" s="1">
        <f>IF(OR(B1604=0,B1604=""),0,IF(COUNTIFS(Items!$E:$E,J1604,Items!$F:$F,K1604)+COUNTIFS(Items!$J:$J,J1604,Items!$K:$K,K1604)+COUNTIFS(Items!$O:$O,J1604,Items!$P:$P,K1604)=1,0,1))</f>
        <v>0</v>
      </c>
      <c r="T1604" s="10" t="str">
        <f>IF(RepPF!$L$4=Lists!$E$2,Lists!$E$2,IF(RepPF!$L$4&lt;&gt;"",IF($C1604=RepPF!$L$4,RepPF!$L$4,0),Lists!$E$2))</f>
        <v>Все объекты</v>
      </c>
    </row>
    <row r="1605" spans="12:20" x14ac:dyDescent="0.25">
      <c r="L1605" s="1">
        <f>IF(OR(B1605=0,B1605=""),0,IF(COUNTIFS(Items!$E:$E,J1605,Items!$F:$F,K1605)+COUNTIFS(Items!$J:$J,J1605,Items!$K:$K,K1605)+COUNTIFS(Items!$O:$O,J1605,Items!$P:$P,K1605)=1,0,1))</f>
        <v>0</v>
      </c>
      <c r="T1605" s="10" t="str">
        <f>IF(RepPF!$L$4=Lists!$E$2,Lists!$E$2,IF(RepPF!$L$4&lt;&gt;"",IF($C1605=RepPF!$L$4,RepPF!$L$4,0),Lists!$E$2))</f>
        <v>Все объекты</v>
      </c>
    </row>
    <row r="1606" spans="12:20" x14ac:dyDescent="0.25">
      <c r="L1606" s="1">
        <f>IF(OR(B1606=0,B1606=""),0,IF(COUNTIFS(Items!$E:$E,J1606,Items!$F:$F,K1606)+COUNTIFS(Items!$J:$J,J1606,Items!$K:$K,K1606)+COUNTIFS(Items!$O:$O,J1606,Items!$P:$P,K1606)=1,0,1))</f>
        <v>0</v>
      </c>
      <c r="T1606" s="10" t="str">
        <f>IF(RepPF!$L$4=Lists!$E$2,Lists!$E$2,IF(RepPF!$L$4&lt;&gt;"",IF($C1606=RepPF!$L$4,RepPF!$L$4,0),Lists!$E$2))</f>
        <v>Все объекты</v>
      </c>
    </row>
    <row r="1607" spans="12:20" x14ac:dyDescent="0.25">
      <c r="L1607" s="1">
        <f>IF(OR(B1607=0,B1607=""),0,IF(COUNTIFS(Items!$E:$E,J1607,Items!$F:$F,K1607)+COUNTIFS(Items!$J:$J,J1607,Items!$K:$K,K1607)+COUNTIFS(Items!$O:$O,J1607,Items!$P:$P,K1607)=1,0,1))</f>
        <v>0</v>
      </c>
      <c r="T1607" s="10" t="str">
        <f>IF(RepPF!$L$4=Lists!$E$2,Lists!$E$2,IF(RepPF!$L$4&lt;&gt;"",IF($C1607=RepPF!$L$4,RepPF!$L$4,0),Lists!$E$2))</f>
        <v>Все объекты</v>
      </c>
    </row>
    <row r="1608" spans="12:20" x14ac:dyDescent="0.25">
      <c r="L1608" s="1">
        <f>IF(OR(B1608=0,B1608=""),0,IF(COUNTIFS(Items!$E:$E,J1608,Items!$F:$F,K1608)+COUNTIFS(Items!$J:$J,J1608,Items!$K:$K,K1608)+COUNTIFS(Items!$O:$O,J1608,Items!$P:$P,K1608)=1,0,1))</f>
        <v>0</v>
      </c>
      <c r="T1608" s="10" t="str">
        <f>IF(RepPF!$L$4=Lists!$E$2,Lists!$E$2,IF(RepPF!$L$4&lt;&gt;"",IF($C1608=RepPF!$L$4,RepPF!$L$4,0),Lists!$E$2))</f>
        <v>Все объекты</v>
      </c>
    </row>
    <row r="1609" spans="12:20" x14ac:dyDescent="0.25">
      <c r="L1609" s="1">
        <f>IF(OR(B1609=0,B1609=""),0,IF(COUNTIFS(Items!$E:$E,J1609,Items!$F:$F,K1609)+COUNTIFS(Items!$J:$J,J1609,Items!$K:$K,K1609)+COUNTIFS(Items!$O:$O,J1609,Items!$P:$P,K1609)=1,0,1))</f>
        <v>0</v>
      </c>
      <c r="T1609" s="10" t="str">
        <f>IF(RepPF!$L$4=Lists!$E$2,Lists!$E$2,IF(RepPF!$L$4&lt;&gt;"",IF($C1609=RepPF!$L$4,RepPF!$L$4,0),Lists!$E$2))</f>
        <v>Все объекты</v>
      </c>
    </row>
    <row r="1610" spans="12:20" x14ac:dyDescent="0.25">
      <c r="L1610" s="1">
        <f>IF(OR(B1610=0,B1610=""),0,IF(COUNTIFS(Items!$E:$E,J1610,Items!$F:$F,K1610)+COUNTIFS(Items!$J:$J,J1610,Items!$K:$K,K1610)+COUNTIFS(Items!$O:$O,J1610,Items!$P:$P,K1610)=1,0,1))</f>
        <v>0</v>
      </c>
      <c r="T1610" s="10" t="str">
        <f>IF(RepPF!$L$4=Lists!$E$2,Lists!$E$2,IF(RepPF!$L$4&lt;&gt;"",IF($C1610=RepPF!$L$4,RepPF!$L$4,0),Lists!$E$2))</f>
        <v>Все объекты</v>
      </c>
    </row>
    <row r="1611" spans="12:20" x14ac:dyDescent="0.25">
      <c r="L1611" s="1">
        <f>IF(OR(B1611=0,B1611=""),0,IF(COUNTIFS(Items!$E:$E,J1611,Items!$F:$F,K1611)+COUNTIFS(Items!$J:$J,J1611,Items!$K:$K,K1611)+COUNTIFS(Items!$O:$O,J1611,Items!$P:$P,K1611)=1,0,1))</f>
        <v>0</v>
      </c>
      <c r="T1611" s="10" t="str">
        <f>IF(RepPF!$L$4=Lists!$E$2,Lists!$E$2,IF(RepPF!$L$4&lt;&gt;"",IF($C1611=RepPF!$L$4,RepPF!$L$4,0),Lists!$E$2))</f>
        <v>Все объекты</v>
      </c>
    </row>
    <row r="1612" spans="12:20" x14ac:dyDescent="0.25">
      <c r="L1612" s="1">
        <f>IF(OR(B1612=0,B1612=""),0,IF(COUNTIFS(Items!$E:$E,J1612,Items!$F:$F,K1612)+COUNTIFS(Items!$J:$J,J1612,Items!$K:$K,K1612)+COUNTIFS(Items!$O:$O,J1612,Items!$P:$P,K1612)=1,0,1))</f>
        <v>0</v>
      </c>
      <c r="T1612" s="10" t="str">
        <f>IF(RepPF!$L$4=Lists!$E$2,Lists!$E$2,IF(RepPF!$L$4&lt;&gt;"",IF($C1612=RepPF!$L$4,RepPF!$L$4,0),Lists!$E$2))</f>
        <v>Все объекты</v>
      </c>
    </row>
    <row r="1613" spans="12:20" x14ac:dyDescent="0.25">
      <c r="L1613" s="1">
        <f>IF(OR(B1613=0,B1613=""),0,IF(COUNTIFS(Items!$E:$E,J1613,Items!$F:$F,K1613)+COUNTIFS(Items!$J:$J,J1613,Items!$K:$K,K1613)+COUNTIFS(Items!$O:$O,J1613,Items!$P:$P,K1613)=1,0,1))</f>
        <v>0</v>
      </c>
      <c r="T1613" s="10" t="str">
        <f>IF(RepPF!$L$4=Lists!$E$2,Lists!$E$2,IF(RepPF!$L$4&lt;&gt;"",IF($C1613=RepPF!$L$4,RepPF!$L$4,0),Lists!$E$2))</f>
        <v>Все объекты</v>
      </c>
    </row>
    <row r="1614" spans="12:20" x14ac:dyDescent="0.25">
      <c r="L1614" s="1">
        <f>IF(OR(B1614=0,B1614=""),0,IF(COUNTIFS(Items!$E:$E,J1614,Items!$F:$F,K1614)+COUNTIFS(Items!$J:$J,J1614,Items!$K:$K,K1614)+COUNTIFS(Items!$O:$O,J1614,Items!$P:$P,K1614)=1,0,1))</f>
        <v>0</v>
      </c>
      <c r="T1614" s="10" t="str">
        <f>IF(RepPF!$L$4=Lists!$E$2,Lists!$E$2,IF(RepPF!$L$4&lt;&gt;"",IF($C1614=RepPF!$L$4,RepPF!$L$4,0),Lists!$E$2))</f>
        <v>Все объекты</v>
      </c>
    </row>
    <row r="1615" spans="12:20" x14ac:dyDescent="0.25">
      <c r="L1615" s="1">
        <f>IF(OR(B1615=0,B1615=""),0,IF(COUNTIFS(Items!$E:$E,J1615,Items!$F:$F,K1615)+COUNTIFS(Items!$J:$J,J1615,Items!$K:$K,K1615)+COUNTIFS(Items!$O:$O,J1615,Items!$P:$P,K1615)=1,0,1))</f>
        <v>0</v>
      </c>
      <c r="T1615" s="10" t="str">
        <f>IF(RepPF!$L$4=Lists!$E$2,Lists!$E$2,IF(RepPF!$L$4&lt;&gt;"",IF($C1615=RepPF!$L$4,RepPF!$L$4,0),Lists!$E$2))</f>
        <v>Все объекты</v>
      </c>
    </row>
    <row r="1616" spans="12:20" x14ac:dyDescent="0.25">
      <c r="L1616" s="1">
        <f>IF(OR(B1616=0,B1616=""),0,IF(COUNTIFS(Items!$E:$E,J1616,Items!$F:$F,K1616)+COUNTIFS(Items!$J:$J,J1616,Items!$K:$K,K1616)+COUNTIFS(Items!$O:$O,J1616,Items!$P:$P,K1616)=1,0,1))</f>
        <v>0</v>
      </c>
      <c r="T1616" s="10" t="str">
        <f>IF(RepPF!$L$4=Lists!$E$2,Lists!$E$2,IF(RepPF!$L$4&lt;&gt;"",IF($C1616=RepPF!$L$4,RepPF!$L$4,0),Lists!$E$2))</f>
        <v>Все объекты</v>
      </c>
    </row>
    <row r="1617" spans="12:20" x14ac:dyDescent="0.25">
      <c r="L1617" s="1">
        <f>IF(OR(B1617=0,B1617=""),0,IF(COUNTIFS(Items!$E:$E,J1617,Items!$F:$F,K1617)+COUNTIFS(Items!$J:$J,J1617,Items!$K:$K,K1617)+COUNTIFS(Items!$O:$O,J1617,Items!$P:$P,K1617)=1,0,1))</f>
        <v>0</v>
      </c>
      <c r="T1617" s="10" t="str">
        <f>IF(RepPF!$L$4=Lists!$E$2,Lists!$E$2,IF(RepPF!$L$4&lt;&gt;"",IF($C1617=RepPF!$L$4,RepPF!$L$4,0),Lists!$E$2))</f>
        <v>Все объекты</v>
      </c>
    </row>
    <row r="1618" spans="12:20" x14ac:dyDescent="0.25">
      <c r="L1618" s="1">
        <f>IF(OR(B1618=0,B1618=""),0,IF(COUNTIFS(Items!$E:$E,J1618,Items!$F:$F,K1618)+COUNTIFS(Items!$J:$J,J1618,Items!$K:$K,K1618)+COUNTIFS(Items!$O:$O,J1618,Items!$P:$P,K1618)=1,0,1))</f>
        <v>0</v>
      </c>
      <c r="T1618" s="10" t="str">
        <f>IF(RepPF!$L$4=Lists!$E$2,Lists!$E$2,IF(RepPF!$L$4&lt;&gt;"",IF($C1618=RepPF!$L$4,RepPF!$L$4,0),Lists!$E$2))</f>
        <v>Все объекты</v>
      </c>
    </row>
    <row r="1619" spans="12:20" x14ac:dyDescent="0.25">
      <c r="L1619" s="1">
        <f>IF(OR(B1619=0,B1619=""),0,IF(COUNTIFS(Items!$E:$E,J1619,Items!$F:$F,K1619)+COUNTIFS(Items!$J:$J,J1619,Items!$K:$K,K1619)+COUNTIFS(Items!$O:$O,J1619,Items!$P:$P,K1619)=1,0,1))</f>
        <v>0</v>
      </c>
      <c r="T1619" s="10" t="str">
        <f>IF(RepPF!$L$4=Lists!$E$2,Lists!$E$2,IF(RepPF!$L$4&lt;&gt;"",IF($C1619=RepPF!$L$4,RepPF!$L$4,0),Lists!$E$2))</f>
        <v>Все объекты</v>
      </c>
    </row>
    <row r="1620" spans="12:20" x14ac:dyDescent="0.25">
      <c r="L1620" s="1">
        <f>IF(OR(B1620=0,B1620=""),0,IF(COUNTIFS(Items!$E:$E,J1620,Items!$F:$F,K1620)+COUNTIFS(Items!$J:$J,J1620,Items!$K:$K,K1620)+COUNTIFS(Items!$O:$O,J1620,Items!$P:$P,K1620)=1,0,1))</f>
        <v>0</v>
      </c>
      <c r="T1620" s="10" t="str">
        <f>IF(RepPF!$L$4=Lists!$E$2,Lists!$E$2,IF(RepPF!$L$4&lt;&gt;"",IF($C1620=RepPF!$L$4,RepPF!$L$4,0),Lists!$E$2))</f>
        <v>Все объекты</v>
      </c>
    </row>
    <row r="1621" spans="12:20" x14ac:dyDescent="0.25">
      <c r="L1621" s="1">
        <f>IF(OR(B1621=0,B1621=""),0,IF(COUNTIFS(Items!$E:$E,J1621,Items!$F:$F,K1621)+COUNTIFS(Items!$J:$J,J1621,Items!$K:$K,K1621)+COUNTIFS(Items!$O:$O,J1621,Items!$P:$P,K1621)=1,0,1))</f>
        <v>0</v>
      </c>
      <c r="T1621" s="10" t="str">
        <f>IF(RepPF!$L$4=Lists!$E$2,Lists!$E$2,IF(RepPF!$L$4&lt;&gt;"",IF($C1621=RepPF!$L$4,RepPF!$L$4,0),Lists!$E$2))</f>
        <v>Все объекты</v>
      </c>
    </row>
    <row r="1622" spans="12:20" x14ac:dyDescent="0.25">
      <c r="L1622" s="1">
        <f>IF(OR(B1622=0,B1622=""),0,IF(COUNTIFS(Items!$E:$E,J1622,Items!$F:$F,K1622)+COUNTIFS(Items!$J:$J,J1622,Items!$K:$K,K1622)+COUNTIFS(Items!$O:$O,J1622,Items!$P:$P,K1622)=1,0,1))</f>
        <v>0</v>
      </c>
      <c r="T1622" s="10" t="str">
        <f>IF(RepPF!$L$4=Lists!$E$2,Lists!$E$2,IF(RepPF!$L$4&lt;&gt;"",IF($C1622=RepPF!$L$4,RepPF!$L$4,0),Lists!$E$2))</f>
        <v>Все объекты</v>
      </c>
    </row>
    <row r="1623" spans="12:20" x14ac:dyDescent="0.25">
      <c r="L1623" s="1">
        <f>IF(OR(B1623=0,B1623=""),0,IF(COUNTIFS(Items!$E:$E,J1623,Items!$F:$F,K1623)+COUNTIFS(Items!$J:$J,J1623,Items!$K:$K,K1623)+COUNTIFS(Items!$O:$O,J1623,Items!$P:$P,K1623)=1,0,1))</f>
        <v>0</v>
      </c>
      <c r="T1623" s="10" t="str">
        <f>IF(RepPF!$L$4=Lists!$E$2,Lists!$E$2,IF(RepPF!$L$4&lt;&gt;"",IF($C1623=RepPF!$L$4,RepPF!$L$4,0),Lists!$E$2))</f>
        <v>Все объекты</v>
      </c>
    </row>
    <row r="1624" spans="12:20" x14ac:dyDescent="0.25">
      <c r="L1624" s="1">
        <f>IF(OR(B1624=0,B1624=""),0,IF(COUNTIFS(Items!$E:$E,J1624,Items!$F:$F,K1624)+COUNTIFS(Items!$J:$J,J1624,Items!$K:$K,K1624)+COUNTIFS(Items!$O:$O,J1624,Items!$P:$P,K1624)=1,0,1))</f>
        <v>0</v>
      </c>
      <c r="T1624" s="10" t="str">
        <f>IF(RepPF!$L$4=Lists!$E$2,Lists!$E$2,IF(RepPF!$L$4&lt;&gt;"",IF($C1624=RepPF!$L$4,RepPF!$L$4,0),Lists!$E$2))</f>
        <v>Все объекты</v>
      </c>
    </row>
    <row r="1625" spans="12:20" x14ac:dyDescent="0.25">
      <c r="L1625" s="1">
        <f>IF(OR(B1625=0,B1625=""),0,IF(COUNTIFS(Items!$E:$E,J1625,Items!$F:$F,K1625)+COUNTIFS(Items!$J:$J,J1625,Items!$K:$K,K1625)+COUNTIFS(Items!$O:$O,J1625,Items!$P:$P,K1625)=1,0,1))</f>
        <v>0</v>
      </c>
      <c r="T1625" s="10" t="str">
        <f>IF(RepPF!$L$4=Lists!$E$2,Lists!$E$2,IF(RepPF!$L$4&lt;&gt;"",IF($C1625=RepPF!$L$4,RepPF!$L$4,0),Lists!$E$2))</f>
        <v>Все объекты</v>
      </c>
    </row>
    <row r="1626" spans="12:20" x14ac:dyDescent="0.25">
      <c r="L1626" s="1">
        <f>IF(OR(B1626=0,B1626=""),0,IF(COUNTIFS(Items!$E:$E,J1626,Items!$F:$F,K1626)+COUNTIFS(Items!$J:$J,J1626,Items!$K:$K,K1626)+COUNTIFS(Items!$O:$O,J1626,Items!$P:$P,K1626)=1,0,1))</f>
        <v>0</v>
      </c>
      <c r="T1626" s="10" t="str">
        <f>IF(RepPF!$L$4=Lists!$E$2,Lists!$E$2,IF(RepPF!$L$4&lt;&gt;"",IF($C1626=RepPF!$L$4,RepPF!$L$4,0),Lists!$E$2))</f>
        <v>Все объекты</v>
      </c>
    </row>
    <row r="1627" spans="12:20" x14ac:dyDescent="0.25">
      <c r="L1627" s="1">
        <f>IF(OR(B1627=0,B1627=""),0,IF(COUNTIFS(Items!$E:$E,J1627,Items!$F:$F,K1627)+COUNTIFS(Items!$J:$J,J1627,Items!$K:$K,K1627)+COUNTIFS(Items!$O:$O,J1627,Items!$P:$P,K1627)=1,0,1))</f>
        <v>0</v>
      </c>
      <c r="T1627" s="10" t="str">
        <f>IF(RepPF!$L$4=Lists!$E$2,Lists!$E$2,IF(RepPF!$L$4&lt;&gt;"",IF($C1627=RepPF!$L$4,RepPF!$L$4,0),Lists!$E$2))</f>
        <v>Все объекты</v>
      </c>
    </row>
    <row r="1628" spans="12:20" x14ac:dyDescent="0.25">
      <c r="L1628" s="1">
        <f>IF(OR(B1628=0,B1628=""),0,IF(COUNTIFS(Items!$E:$E,J1628,Items!$F:$F,K1628)+COUNTIFS(Items!$J:$J,J1628,Items!$K:$K,K1628)+COUNTIFS(Items!$O:$O,J1628,Items!$P:$P,K1628)=1,0,1))</f>
        <v>0</v>
      </c>
      <c r="T1628" s="10" t="str">
        <f>IF(RepPF!$L$4=Lists!$E$2,Lists!$E$2,IF(RepPF!$L$4&lt;&gt;"",IF($C1628=RepPF!$L$4,RepPF!$L$4,0),Lists!$E$2))</f>
        <v>Все объекты</v>
      </c>
    </row>
    <row r="1629" spans="12:20" x14ac:dyDescent="0.25">
      <c r="L1629" s="1">
        <f>IF(OR(B1629=0,B1629=""),0,IF(COUNTIFS(Items!$E:$E,J1629,Items!$F:$F,K1629)+COUNTIFS(Items!$J:$J,J1629,Items!$K:$K,K1629)+COUNTIFS(Items!$O:$O,J1629,Items!$P:$P,K1629)=1,0,1))</f>
        <v>0</v>
      </c>
      <c r="T1629" s="10" t="str">
        <f>IF(RepPF!$L$4=Lists!$E$2,Lists!$E$2,IF(RepPF!$L$4&lt;&gt;"",IF($C1629=RepPF!$L$4,RepPF!$L$4,0),Lists!$E$2))</f>
        <v>Все объекты</v>
      </c>
    </row>
    <row r="1630" spans="12:20" x14ac:dyDescent="0.25">
      <c r="L1630" s="1">
        <f>IF(OR(B1630=0,B1630=""),0,IF(COUNTIFS(Items!$E:$E,J1630,Items!$F:$F,K1630)+COUNTIFS(Items!$J:$J,J1630,Items!$K:$K,K1630)+COUNTIFS(Items!$O:$O,J1630,Items!$P:$P,K1630)=1,0,1))</f>
        <v>0</v>
      </c>
      <c r="T1630" s="10" t="str">
        <f>IF(RepPF!$L$4=Lists!$E$2,Lists!$E$2,IF(RepPF!$L$4&lt;&gt;"",IF($C1630=RepPF!$L$4,RepPF!$L$4,0),Lists!$E$2))</f>
        <v>Все объекты</v>
      </c>
    </row>
    <row r="1631" spans="12:20" x14ac:dyDescent="0.25">
      <c r="L1631" s="1">
        <f>IF(OR(B1631=0,B1631=""),0,IF(COUNTIFS(Items!$E:$E,J1631,Items!$F:$F,K1631)+COUNTIFS(Items!$J:$J,J1631,Items!$K:$K,K1631)+COUNTIFS(Items!$O:$O,J1631,Items!$P:$P,K1631)=1,0,1))</f>
        <v>0</v>
      </c>
      <c r="T1631" s="10" t="str">
        <f>IF(RepPF!$L$4=Lists!$E$2,Lists!$E$2,IF(RepPF!$L$4&lt;&gt;"",IF($C1631=RepPF!$L$4,RepPF!$L$4,0),Lists!$E$2))</f>
        <v>Все объекты</v>
      </c>
    </row>
    <row r="1632" spans="12:20" x14ac:dyDescent="0.25">
      <c r="L1632" s="1">
        <f>IF(OR(B1632=0,B1632=""),0,IF(COUNTIFS(Items!$E:$E,J1632,Items!$F:$F,K1632)+COUNTIFS(Items!$J:$J,J1632,Items!$K:$K,K1632)+COUNTIFS(Items!$O:$O,J1632,Items!$P:$P,K1632)=1,0,1))</f>
        <v>0</v>
      </c>
      <c r="T1632" s="10" t="str">
        <f>IF(RepPF!$L$4=Lists!$E$2,Lists!$E$2,IF(RepPF!$L$4&lt;&gt;"",IF($C1632=RepPF!$L$4,RepPF!$L$4,0),Lists!$E$2))</f>
        <v>Все объекты</v>
      </c>
    </row>
    <row r="1633" spans="12:20" x14ac:dyDescent="0.25">
      <c r="L1633" s="1">
        <f>IF(OR(B1633=0,B1633=""),0,IF(COUNTIFS(Items!$E:$E,J1633,Items!$F:$F,K1633)+COUNTIFS(Items!$J:$J,J1633,Items!$K:$K,K1633)+COUNTIFS(Items!$O:$O,J1633,Items!$P:$P,K1633)=1,0,1))</f>
        <v>0</v>
      </c>
      <c r="T1633" s="10" t="str">
        <f>IF(RepPF!$L$4=Lists!$E$2,Lists!$E$2,IF(RepPF!$L$4&lt;&gt;"",IF($C1633=RepPF!$L$4,RepPF!$L$4,0),Lists!$E$2))</f>
        <v>Все объекты</v>
      </c>
    </row>
    <row r="1634" spans="12:20" x14ac:dyDescent="0.25">
      <c r="L1634" s="1">
        <f>IF(OR(B1634=0,B1634=""),0,IF(COUNTIFS(Items!$E:$E,J1634,Items!$F:$F,K1634)+COUNTIFS(Items!$J:$J,J1634,Items!$K:$K,K1634)+COUNTIFS(Items!$O:$O,J1634,Items!$P:$P,K1634)=1,0,1))</f>
        <v>0</v>
      </c>
      <c r="T1634" s="10" t="str">
        <f>IF(RepPF!$L$4=Lists!$E$2,Lists!$E$2,IF(RepPF!$L$4&lt;&gt;"",IF($C1634=RepPF!$L$4,RepPF!$L$4,0),Lists!$E$2))</f>
        <v>Все объекты</v>
      </c>
    </row>
    <row r="1635" spans="12:20" x14ac:dyDescent="0.25">
      <c r="L1635" s="1">
        <f>IF(OR(B1635=0,B1635=""),0,IF(COUNTIFS(Items!$E:$E,J1635,Items!$F:$F,K1635)+COUNTIFS(Items!$J:$J,J1635,Items!$K:$K,K1635)+COUNTIFS(Items!$O:$O,J1635,Items!$P:$P,K1635)=1,0,1))</f>
        <v>0</v>
      </c>
      <c r="T1635" s="10" t="str">
        <f>IF(RepPF!$L$4=Lists!$E$2,Lists!$E$2,IF(RepPF!$L$4&lt;&gt;"",IF($C1635=RepPF!$L$4,RepPF!$L$4,0),Lists!$E$2))</f>
        <v>Все объекты</v>
      </c>
    </row>
    <row r="1636" spans="12:20" x14ac:dyDescent="0.25">
      <c r="L1636" s="1">
        <f>IF(OR(B1636=0,B1636=""),0,IF(COUNTIFS(Items!$E:$E,J1636,Items!$F:$F,K1636)+COUNTIFS(Items!$J:$J,J1636,Items!$K:$K,K1636)+COUNTIFS(Items!$O:$O,J1636,Items!$P:$P,K1636)=1,0,1))</f>
        <v>0</v>
      </c>
      <c r="T1636" s="10" t="str">
        <f>IF(RepPF!$L$4=Lists!$E$2,Lists!$E$2,IF(RepPF!$L$4&lt;&gt;"",IF($C1636=RepPF!$L$4,RepPF!$L$4,0),Lists!$E$2))</f>
        <v>Все объекты</v>
      </c>
    </row>
    <row r="1637" spans="12:20" x14ac:dyDescent="0.25">
      <c r="L1637" s="1">
        <f>IF(OR(B1637=0,B1637=""),0,IF(COUNTIFS(Items!$E:$E,J1637,Items!$F:$F,K1637)+COUNTIFS(Items!$J:$J,J1637,Items!$K:$K,K1637)+COUNTIFS(Items!$O:$O,J1637,Items!$P:$P,K1637)=1,0,1))</f>
        <v>0</v>
      </c>
      <c r="T1637" s="10" t="str">
        <f>IF(RepPF!$L$4=Lists!$E$2,Lists!$E$2,IF(RepPF!$L$4&lt;&gt;"",IF($C1637=RepPF!$L$4,RepPF!$L$4,0),Lists!$E$2))</f>
        <v>Все объекты</v>
      </c>
    </row>
    <row r="1638" spans="12:20" x14ac:dyDescent="0.25">
      <c r="L1638" s="1">
        <f>IF(OR(B1638=0,B1638=""),0,IF(COUNTIFS(Items!$E:$E,J1638,Items!$F:$F,K1638)+COUNTIFS(Items!$J:$J,J1638,Items!$K:$K,K1638)+COUNTIFS(Items!$O:$O,J1638,Items!$P:$P,K1638)=1,0,1))</f>
        <v>0</v>
      </c>
      <c r="T1638" s="10" t="str">
        <f>IF(RepPF!$L$4=Lists!$E$2,Lists!$E$2,IF(RepPF!$L$4&lt;&gt;"",IF($C1638=RepPF!$L$4,RepPF!$L$4,0),Lists!$E$2))</f>
        <v>Все объекты</v>
      </c>
    </row>
    <row r="1639" spans="12:20" x14ac:dyDescent="0.25">
      <c r="L1639" s="1">
        <f>IF(OR(B1639=0,B1639=""),0,IF(COUNTIFS(Items!$E:$E,J1639,Items!$F:$F,K1639)+COUNTIFS(Items!$J:$J,J1639,Items!$K:$K,K1639)+COUNTIFS(Items!$O:$O,J1639,Items!$P:$P,K1639)=1,0,1))</f>
        <v>0</v>
      </c>
      <c r="T1639" s="10" t="str">
        <f>IF(RepPF!$L$4=Lists!$E$2,Lists!$E$2,IF(RepPF!$L$4&lt;&gt;"",IF($C1639=RepPF!$L$4,RepPF!$L$4,0),Lists!$E$2))</f>
        <v>Все объекты</v>
      </c>
    </row>
    <row r="1640" spans="12:20" x14ac:dyDescent="0.25">
      <c r="L1640" s="1">
        <f>IF(OR(B1640=0,B1640=""),0,IF(COUNTIFS(Items!$E:$E,J1640,Items!$F:$F,K1640)+COUNTIFS(Items!$J:$J,J1640,Items!$K:$K,K1640)+COUNTIFS(Items!$O:$O,J1640,Items!$P:$P,K1640)=1,0,1))</f>
        <v>0</v>
      </c>
      <c r="T1640" s="10" t="str">
        <f>IF(RepPF!$L$4=Lists!$E$2,Lists!$E$2,IF(RepPF!$L$4&lt;&gt;"",IF($C1640=RepPF!$L$4,RepPF!$L$4,0),Lists!$E$2))</f>
        <v>Все объекты</v>
      </c>
    </row>
    <row r="1641" spans="12:20" x14ac:dyDescent="0.25">
      <c r="L1641" s="1">
        <f>IF(OR(B1641=0,B1641=""),0,IF(COUNTIFS(Items!$E:$E,J1641,Items!$F:$F,K1641)+COUNTIFS(Items!$J:$J,J1641,Items!$K:$K,K1641)+COUNTIFS(Items!$O:$O,J1641,Items!$P:$P,K1641)=1,0,1))</f>
        <v>0</v>
      </c>
      <c r="T1641" s="10" t="str">
        <f>IF(RepPF!$L$4=Lists!$E$2,Lists!$E$2,IF(RepPF!$L$4&lt;&gt;"",IF($C1641=RepPF!$L$4,RepPF!$L$4,0),Lists!$E$2))</f>
        <v>Все объекты</v>
      </c>
    </row>
    <row r="1642" spans="12:20" x14ac:dyDescent="0.25">
      <c r="L1642" s="1">
        <f>IF(OR(B1642=0,B1642=""),0,IF(COUNTIFS(Items!$E:$E,J1642,Items!$F:$F,K1642)+COUNTIFS(Items!$J:$J,J1642,Items!$K:$K,K1642)+COUNTIFS(Items!$O:$O,J1642,Items!$P:$P,K1642)=1,0,1))</f>
        <v>0</v>
      </c>
      <c r="T1642" s="10" t="str">
        <f>IF(RepPF!$L$4=Lists!$E$2,Lists!$E$2,IF(RepPF!$L$4&lt;&gt;"",IF($C1642=RepPF!$L$4,RepPF!$L$4,0),Lists!$E$2))</f>
        <v>Все объекты</v>
      </c>
    </row>
    <row r="1643" spans="12:20" x14ac:dyDescent="0.25">
      <c r="L1643" s="1">
        <f>IF(OR(B1643=0,B1643=""),0,IF(COUNTIFS(Items!$E:$E,J1643,Items!$F:$F,K1643)+COUNTIFS(Items!$J:$J,J1643,Items!$K:$K,K1643)+COUNTIFS(Items!$O:$O,J1643,Items!$P:$P,K1643)=1,0,1))</f>
        <v>0</v>
      </c>
      <c r="T1643" s="10" t="str">
        <f>IF(RepPF!$L$4=Lists!$E$2,Lists!$E$2,IF(RepPF!$L$4&lt;&gt;"",IF($C1643=RepPF!$L$4,RepPF!$L$4,0),Lists!$E$2))</f>
        <v>Все объекты</v>
      </c>
    </row>
    <row r="1644" spans="12:20" x14ac:dyDescent="0.25">
      <c r="L1644" s="1">
        <f>IF(OR(B1644=0,B1644=""),0,IF(COUNTIFS(Items!$E:$E,J1644,Items!$F:$F,K1644)+COUNTIFS(Items!$J:$J,J1644,Items!$K:$K,K1644)+COUNTIFS(Items!$O:$O,J1644,Items!$P:$P,K1644)=1,0,1))</f>
        <v>0</v>
      </c>
      <c r="T1644" s="10" t="str">
        <f>IF(RepPF!$L$4=Lists!$E$2,Lists!$E$2,IF(RepPF!$L$4&lt;&gt;"",IF($C1644=RepPF!$L$4,RepPF!$L$4,0),Lists!$E$2))</f>
        <v>Все объекты</v>
      </c>
    </row>
    <row r="1645" spans="12:20" x14ac:dyDescent="0.25">
      <c r="L1645" s="1">
        <f>IF(OR(B1645=0,B1645=""),0,IF(COUNTIFS(Items!$E:$E,J1645,Items!$F:$F,K1645)+COUNTIFS(Items!$J:$J,J1645,Items!$K:$K,K1645)+COUNTIFS(Items!$O:$O,J1645,Items!$P:$P,K1645)=1,0,1))</f>
        <v>0</v>
      </c>
      <c r="T1645" s="10" t="str">
        <f>IF(RepPF!$L$4=Lists!$E$2,Lists!$E$2,IF(RepPF!$L$4&lt;&gt;"",IF($C1645=RepPF!$L$4,RepPF!$L$4,0),Lists!$E$2))</f>
        <v>Все объекты</v>
      </c>
    </row>
    <row r="1646" spans="12:20" x14ac:dyDescent="0.25">
      <c r="L1646" s="1">
        <f>IF(OR(B1646=0,B1646=""),0,IF(COUNTIFS(Items!$E:$E,J1646,Items!$F:$F,K1646)+COUNTIFS(Items!$J:$J,J1646,Items!$K:$K,K1646)+COUNTIFS(Items!$O:$O,J1646,Items!$P:$P,K1646)=1,0,1))</f>
        <v>0</v>
      </c>
      <c r="T1646" s="10" t="str">
        <f>IF(RepPF!$L$4=Lists!$E$2,Lists!$E$2,IF(RepPF!$L$4&lt;&gt;"",IF($C1646=RepPF!$L$4,RepPF!$L$4,0),Lists!$E$2))</f>
        <v>Все объекты</v>
      </c>
    </row>
    <row r="1647" spans="12:20" x14ac:dyDescent="0.25">
      <c r="L1647" s="1">
        <f>IF(OR(B1647=0,B1647=""),0,IF(COUNTIFS(Items!$E:$E,J1647,Items!$F:$F,K1647)+COUNTIFS(Items!$J:$J,J1647,Items!$K:$K,K1647)+COUNTIFS(Items!$O:$O,J1647,Items!$P:$P,K1647)=1,0,1))</f>
        <v>0</v>
      </c>
      <c r="T1647" s="10" t="str">
        <f>IF(RepPF!$L$4=Lists!$E$2,Lists!$E$2,IF(RepPF!$L$4&lt;&gt;"",IF($C1647=RepPF!$L$4,RepPF!$L$4,0),Lists!$E$2))</f>
        <v>Все объекты</v>
      </c>
    </row>
    <row r="1648" spans="12:20" x14ac:dyDescent="0.25">
      <c r="L1648" s="1">
        <f>IF(OR(B1648=0,B1648=""),0,IF(COUNTIFS(Items!$E:$E,J1648,Items!$F:$F,K1648)+COUNTIFS(Items!$J:$J,J1648,Items!$K:$K,K1648)+COUNTIFS(Items!$O:$O,J1648,Items!$P:$P,K1648)=1,0,1))</f>
        <v>0</v>
      </c>
      <c r="T1648" s="10" t="str">
        <f>IF(RepPF!$L$4=Lists!$E$2,Lists!$E$2,IF(RepPF!$L$4&lt;&gt;"",IF($C1648=RepPF!$L$4,RepPF!$L$4,0),Lists!$E$2))</f>
        <v>Все объекты</v>
      </c>
    </row>
    <row r="1649" spans="12:20" x14ac:dyDescent="0.25">
      <c r="L1649" s="1">
        <f>IF(OR(B1649=0,B1649=""),0,IF(COUNTIFS(Items!$E:$E,J1649,Items!$F:$F,K1649)+COUNTIFS(Items!$J:$J,J1649,Items!$K:$K,K1649)+COUNTIFS(Items!$O:$O,J1649,Items!$P:$P,K1649)=1,0,1))</f>
        <v>0</v>
      </c>
      <c r="T1649" s="10" t="str">
        <f>IF(RepPF!$L$4=Lists!$E$2,Lists!$E$2,IF(RepPF!$L$4&lt;&gt;"",IF($C1649=RepPF!$L$4,RepPF!$L$4,0),Lists!$E$2))</f>
        <v>Все объекты</v>
      </c>
    </row>
    <row r="1650" spans="12:20" x14ac:dyDescent="0.25">
      <c r="L1650" s="1">
        <f>IF(OR(B1650=0,B1650=""),0,IF(COUNTIFS(Items!$E:$E,J1650,Items!$F:$F,K1650)+COUNTIFS(Items!$J:$J,J1650,Items!$K:$K,K1650)+COUNTIFS(Items!$O:$O,J1650,Items!$P:$P,K1650)=1,0,1))</f>
        <v>0</v>
      </c>
      <c r="T1650" s="10" t="str">
        <f>IF(RepPF!$L$4=Lists!$E$2,Lists!$E$2,IF(RepPF!$L$4&lt;&gt;"",IF($C1650=RepPF!$L$4,RepPF!$L$4,0),Lists!$E$2))</f>
        <v>Все объекты</v>
      </c>
    </row>
    <row r="1651" spans="12:20" x14ac:dyDescent="0.25">
      <c r="L1651" s="1">
        <f>IF(OR(B1651=0,B1651=""),0,IF(COUNTIFS(Items!$E:$E,J1651,Items!$F:$F,K1651)+COUNTIFS(Items!$J:$J,J1651,Items!$K:$K,K1651)+COUNTIFS(Items!$O:$O,J1651,Items!$P:$P,K1651)=1,0,1))</f>
        <v>0</v>
      </c>
      <c r="T1651" s="10" t="str">
        <f>IF(RepPF!$L$4=Lists!$E$2,Lists!$E$2,IF(RepPF!$L$4&lt;&gt;"",IF($C1651=RepPF!$L$4,RepPF!$L$4,0),Lists!$E$2))</f>
        <v>Все объекты</v>
      </c>
    </row>
    <row r="1652" spans="12:20" x14ac:dyDescent="0.25">
      <c r="L1652" s="1">
        <f>IF(OR(B1652=0,B1652=""),0,IF(COUNTIFS(Items!$E:$E,J1652,Items!$F:$F,K1652)+COUNTIFS(Items!$J:$J,J1652,Items!$K:$K,K1652)+COUNTIFS(Items!$O:$O,J1652,Items!$P:$P,K1652)=1,0,1))</f>
        <v>0</v>
      </c>
      <c r="T1652" s="10" t="str">
        <f>IF(RepPF!$L$4=Lists!$E$2,Lists!$E$2,IF(RepPF!$L$4&lt;&gt;"",IF($C1652=RepPF!$L$4,RepPF!$L$4,0),Lists!$E$2))</f>
        <v>Все объекты</v>
      </c>
    </row>
    <row r="1653" spans="12:20" x14ac:dyDescent="0.25">
      <c r="L1653" s="1">
        <f>IF(OR(B1653=0,B1653=""),0,IF(COUNTIFS(Items!$E:$E,J1653,Items!$F:$F,K1653)+COUNTIFS(Items!$J:$J,J1653,Items!$K:$K,K1653)+COUNTIFS(Items!$O:$O,J1653,Items!$P:$P,K1653)=1,0,1))</f>
        <v>0</v>
      </c>
      <c r="T1653" s="10" t="str">
        <f>IF(RepPF!$L$4=Lists!$E$2,Lists!$E$2,IF(RepPF!$L$4&lt;&gt;"",IF($C1653=RepPF!$L$4,RepPF!$L$4,0),Lists!$E$2))</f>
        <v>Все объекты</v>
      </c>
    </row>
    <row r="1654" spans="12:20" x14ac:dyDescent="0.25">
      <c r="L1654" s="1">
        <f>IF(OR(B1654=0,B1654=""),0,IF(COUNTIFS(Items!$E:$E,J1654,Items!$F:$F,K1654)+COUNTIFS(Items!$J:$J,J1654,Items!$K:$K,K1654)+COUNTIFS(Items!$O:$O,J1654,Items!$P:$P,K1654)=1,0,1))</f>
        <v>0</v>
      </c>
      <c r="T1654" s="10" t="str">
        <f>IF(RepPF!$L$4=Lists!$E$2,Lists!$E$2,IF(RepPF!$L$4&lt;&gt;"",IF($C1654=RepPF!$L$4,RepPF!$L$4,0),Lists!$E$2))</f>
        <v>Все объекты</v>
      </c>
    </row>
    <row r="1655" spans="12:20" x14ac:dyDescent="0.25">
      <c r="L1655" s="1">
        <f>IF(OR(B1655=0,B1655=""),0,IF(COUNTIFS(Items!$E:$E,J1655,Items!$F:$F,K1655)+COUNTIFS(Items!$J:$J,J1655,Items!$K:$K,K1655)+COUNTIFS(Items!$O:$O,J1655,Items!$P:$P,K1655)=1,0,1))</f>
        <v>0</v>
      </c>
      <c r="T1655" s="10" t="str">
        <f>IF(RepPF!$L$4=Lists!$E$2,Lists!$E$2,IF(RepPF!$L$4&lt;&gt;"",IF($C1655=RepPF!$L$4,RepPF!$L$4,0),Lists!$E$2))</f>
        <v>Все объекты</v>
      </c>
    </row>
    <row r="1656" spans="12:20" x14ac:dyDescent="0.25">
      <c r="L1656" s="1">
        <f>IF(OR(B1656=0,B1656=""),0,IF(COUNTIFS(Items!$E:$E,J1656,Items!$F:$F,K1656)+COUNTIFS(Items!$J:$J,J1656,Items!$K:$K,K1656)+COUNTIFS(Items!$O:$O,J1656,Items!$P:$P,K1656)=1,0,1))</f>
        <v>0</v>
      </c>
      <c r="T1656" s="10" t="str">
        <f>IF(RepPF!$L$4=Lists!$E$2,Lists!$E$2,IF(RepPF!$L$4&lt;&gt;"",IF($C1656=RepPF!$L$4,RepPF!$L$4,0),Lists!$E$2))</f>
        <v>Все объекты</v>
      </c>
    </row>
    <row r="1657" spans="12:20" x14ac:dyDescent="0.25">
      <c r="L1657" s="1">
        <f>IF(OR(B1657=0,B1657=""),0,IF(COUNTIFS(Items!$E:$E,J1657,Items!$F:$F,K1657)+COUNTIFS(Items!$J:$J,J1657,Items!$K:$K,K1657)+COUNTIFS(Items!$O:$O,J1657,Items!$P:$P,K1657)=1,0,1))</f>
        <v>0</v>
      </c>
      <c r="T1657" s="10" t="str">
        <f>IF(RepPF!$L$4=Lists!$E$2,Lists!$E$2,IF(RepPF!$L$4&lt;&gt;"",IF($C1657=RepPF!$L$4,RepPF!$L$4,0),Lists!$E$2))</f>
        <v>Все объекты</v>
      </c>
    </row>
    <row r="1658" spans="12:20" x14ac:dyDescent="0.25">
      <c r="L1658" s="1">
        <f>IF(OR(B1658=0,B1658=""),0,IF(COUNTIFS(Items!$E:$E,J1658,Items!$F:$F,K1658)+COUNTIFS(Items!$J:$J,J1658,Items!$K:$K,K1658)+COUNTIFS(Items!$O:$O,J1658,Items!$P:$P,K1658)=1,0,1))</f>
        <v>0</v>
      </c>
      <c r="T1658" s="10" t="str">
        <f>IF(RepPF!$L$4=Lists!$E$2,Lists!$E$2,IF(RepPF!$L$4&lt;&gt;"",IF($C1658=RepPF!$L$4,RepPF!$L$4,0),Lists!$E$2))</f>
        <v>Все объекты</v>
      </c>
    </row>
    <row r="1659" spans="12:20" x14ac:dyDescent="0.25">
      <c r="L1659" s="1">
        <f>IF(OR(B1659=0,B1659=""),0,IF(COUNTIFS(Items!$E:$E,J1659,Items!$F:$F,K1659)+COUNTIFS(Items!$J:$J,J1659,Items!$K:$K,K1659)+COUNTIFS(Items!$O:$O,J1659,Items!$P:$P,K1659)=1,0,1))</f>
        <v>0</v>
      </c>
      <c r="T1659" s="10" t="str">
        <f>IF(RepPF!$L$4=Lists!$E$2,Lists!$E$2,IF(RepPF!$L$4&lt;&gt;"",IF($C1659=RepPF!$L$4,RepPF!$L$4,0),Lists!$E$2))</f>
        <v>Все объекты</v>
      </c>
    </row>
    <row r="1660" spans="12:20" x14ac:dyDescent="0.25">
      <c r="L1660" s="1">
        <f>IF(OR(B1660=0,B1660=""),0,IF(COUNTIFS(Items!$E:$E,J1660,Items!$F:$F,K1660)+COUNTIFS(Items!$J:$J,J1660,Items!$K:$K,K1660)+COUNTIFS(Items!$O:$O,J1660,Items!$P:$P,K1660)=1,0,1))</f>
        <v>0</v>
      </c>
      <c r="T1660" s="10" t="str">
        <f>IF(RepPF!$L$4=Lists!$E$2,Lists!$E$2,IF(RepPF!$L$4&lt;&gt;"",IF($C1660=RepPF!$L$4,RepPF!$L$4,0),Lists!$E$2))</f>
        <v>Все объекты</v>
      </c>
    </row>
    <row r="1661" spans="12:20" x14ac:dyDescent="0.25">
      <c r="L1661" s="1">
        <f>IF(OR(B1661=0,B1661=""),0,IF(COUNTIFS(Items!$E:$E,J1661,Items!$F:$F,K1661)+COUNTIFS(Items!$J:$J,J1661,Items!$K:$K,K1661)+COUNTIFS(Items!$O:$O,J1661,Items!$P:$P,K1661)=1,0,1))</f>
        <v>0</v>
      </c>
      <c r="T1661" s="10" t="str">
        <f>IF(RepPF!$L$4=Lists!$E$2,Lists!$E$2,IF(RepPF!$L$4&lt;&gt;"",IF($C1661=RepPF!$L$4,RepPF!$L$4,0),Lists!$E$2))</f>
        <v>Все объекты</v>
      </c>
    </row>
    <row r="1662" spans="12:20" x14ac:dyDescent="0.25">
      <c r="L1662" s="1">
        <f>IF(OR(B1662=0,B1662=""),0,IF(COUNTIFS(Items!$E:$E,J1662,Items!$F:$F,K1662)+COUNTIFS(Items!$J:$J,J1662,Items!$K:$K,K1662)+COUNTIFS(Items!$O:$O,J1662,Items!$P:$P,K1662)=1,0,1))</f>
        <v>0</v>
      </c>
      <c r="T1662" s="10" t="str">
        <f>IF(RepPF!$L$4=Lists!$E$2,Lists!$E$2,IF(RepPF!$L$4&lt;&gt;"",IF($C1662=RepPF!$L$4,RepPF!$L$4,0),Lists!$E$2))</f>
        <v>Все объекты</v>
      </c>
    </row>
    <row r="1663" spans="12:20" x14ac:dyDescent="0.25">
      <c r="L1663" s="1">
        <f>IF(OR(B1663=0,B1663=""),0,IF(COUNTIFS(Items!$E:$E,J1663,Items!$F:$F,K1663)+COUNTIFS(Items!$J:$J,J1663,Items!$K:$K,K1663)+COUNTIFS(Items!$O:$O,J1663,Items!$P:$P,K1663)=1,0,1))</f>
        <v>0</v>
      </c>
      <c r="T1663" s="10" t="str">
        <f>IF(RepPF!$L$4=Lists!$E$2,Lists!$E$2,IF(RepPF!$L$4&lt;&gt;"",IF($C1663=RepPF!$L$4,RepPF!$L$4,0),Lists!$E$2))</f>
        <v>Все объекты</v>
      </c>
    </row>
    <row r="1664" spans="12:20" x14ac:dyDescent="0.25">
      <c r="L1664" s="1">
        <f>IF(OR(B1664=0,B1664=""),0,IF(COUNTIFS(Items!$E:$E,J1664,Items!$F:$F,K1664)+COUNTIFS(Items!$J:$J,J1664,Items!$K:$K,K1664)+COUNTIFS(Items!$O:$O,J1664,Items!$P:$P,K1664)=1,0,1))</f>
        <v>0</v>
      </c>
      <c r="T1664" s="10" t="str">
        <f>IF(RepPF!$L$4=Lists!$E$2,Lists!$E$2,IF(RepPF!$L$4&lt;&gt;"",IF($C1664=RepPF!$L$4,RepPF!$L$4,0),Lists!$E$2))</f>
        <v>Все объекты</v>
      </c>
    </row>
    <row r="1665" spans="12:20" x14ac:dyDescent="0.25">
      <c r="L1665" s="1">
        <f>IF(OR(B1665=0,B1665=""),0,IF(COUNTIFS(Items!$E:$E,J1665,Items!$F:$F,K1665)+COUNTIFS(Items!$J:$J,J1665,Items!$K:$K,K1665)+COUNTIFS(Items!$O:$O,J1665,Items!$P:$P,K1665)=1,0,1))</f>
        <v>0</v>
      </c>
      <c r="T1665" s="10" t="str">
        <f>IF(RepPF!$L$4=Lists!$E$2,Lists!$E$2,IF(RepPF!$L$4&lt;&gt;"",IF($C1665=RepPF!$L$4,RepPF!$L$4,0),Lists!$E$2))</f>
        <v>Все объекты</v>
      </c>
    </row>
    <row r="1666" spans="12:20" x14ac:dyDescent="0.25">
      <c r="L1666" s="1">
        <f>IF(OR(B1666=0,B1666=""),0,IF(COUNTIFS(Items!$E:$E,J1666,Items!$F:$F,K1666)+COUNTIFS(Items!$J:$J,J1666,Items!$K:$K,K1666)+COUNTIFS(Items!$O:$O,J1666,Items!$P:$P,K1666)=1,0,1))</f>
        <v>0</v>
      </c>
      <c r="T1666" s="10" t="str">
        <f>IF(RepPF!$L$4=Lists!$E$2,Lists!$E$2,IF(RepPF!$L$4&lt;&gt;"",IF($C1666=RepPF!$L$4,RepPF!$L$4,0),Lists!$E$2))</f>
        <v>Все объекты</v>
      </c>
    </row>
    <row r="1667" spans="12:20" x14ac:dyDescent="0.25">
      <c r="L1667" s="1">
        <f>IF(OR(B1667=0,B1667=""),0,IF(COUNTIFS(Items!$E:$E,J1667,Items!$F:$F,K1667)+COUNTIFS(Items!$J:$J,J1667,Items!$K:$K,K1667)+COUNTIFS(Items!$O:$O,J1667,Items!$P:$P,K1667)=1,0,1))</f>
        <v>0</v>
      </c>
      <c r="T1667" s="10" t="str">
        <f>IF(RepPF!$L$4=Lists!$E$2,Lists!$E$2,IF(RepPF!$L$4&lt;&gt;"",IF($C1667=RepPF!$L$4,RepPF!$L$4,0),Lists!$E$2))</f>
        <v>Все объекты</v>
      </c>
    </row>
    <row r="1668" spans="12:20" x14ac:dyDescent="0.25">
      <c r="L1668" s="1">
        <f>IF(OR(B1668=0,B1668=""),0,IF(COUNTIFS(Items!$E:$E,J1668,Items!$F:$F,K1668)+COUNTIFS(Items!$J:$J,J1668,Items!$K:$K,K1668)+COUNTIFS(Items!$O:$O,J1668,Items!$P:$P,K1668)=1,0,1))</f>
        <v>0</v>
      </c>
      <c r="T1668" s="10" t="str">
        <f>IF(RepPF!$L$4=Lists!$E$2,Lists!$E$2,IF(RepPF!$L$4&lt;&gt;"",IF($C1668=RepPF!$L$4,RepPF!$L$4,0),Lists!$E$2))</f>
        <v>Все объекты</v>
      </c>
    </row>
    <row r="1669" spans="12:20" x14ac:dyDescent="0.25">
      <c r="L1669" s="1">
        <f>IF(OR(B1669=0,B1669=""),0,IF(COUNTIFS(Items!$E:$E,J1669,Items!$F:$F,K1669)+COUNTIFS(Items!$J:$J,J1669,Items!$K:$K,K1669)+COUNTIFS(Items!$O:$O,J1669,Items!$P:$P,K1669)=1,0,1))</f>
        <v>0</v>
      </c>
      <c r="T1669" s="10" t="str">
        <f>IF(RepPF!$L$4=Lists!$E$2,Lists!$E$2,IF(RepPF!$L$4&lt;&gt;"",IF($C1669=RepPF!$L$4,RepPF!$L$4,0),Lists!$E$2))</f>
        <v>Все объекты</v>
      </c>
    </row>
    <row r="1670" spans="12:20" x14ac:dyDescent="0.25">
      <c r="L1670" s="1">
        <f>IF(OR(B1670=0,B1670=""),0,IF(COUNTIFS(Items!$E:$E,J1670,Items!$F:$F,K1670)+COUNTIFS(Items!$J:$J,J1670,Items!$K:$K,K1670)+COUNTIFS(Items!$O:$O,J1670,Items!$P:$P,K1670)=1,0,1))</f>
        <v>0</v>
      </c>
      <c r="T1670" s="10" t="str">
        <f>IF(RepPF!$L$4=Lists!$E$2,Lists!$E$2,IF(RepPF!$L$4&lt;&gt;"",IF($C1670=RepPF!$L$4,RepPF!$L$4,0),Lists!$E$2))</f>
        <v>Все объекты</v>
      </c>
    </row>
    <row r="1671" spans="12:20" x14ac:dyDescent="0.25">
      <c r="L1671" s="1">
        <f>IF(OR(B1671=0,B1671=""),0,IF(COUNTIFS(Items!$E:$E,J1671,Items!$F:$F,K1671)+COUNTIFS(Items!$J:$J,J1671,Items!$K:$K,K1671)+COUNTIFS(Items!$O:$O,J1671,Items!$P:$P,K1671)=1,0,1))</f>
        <v>0</v>
      </c>
      <c r="T1671" s="10" t="str">
        <f>IF(RepPF!$L$4=Lists!$E$2,Lists!$E$2,IF(RepPF!$L$4&lt;&gt;"",IF($C1671=RepPF!$L$4,RepPF!$L$4,0),Lists!$E$2))</f>
        <v>Все объекты</v>
      </c>
    </row>
    <row r="1672" spans="12:20" x14ac:dyDescent="0.25">
      <c r="L1672" s="1">
        <f>IF(OR(B1672=0,B1672=""),0,IF(COUNTIFS(Items!$E:$E,J1672,Items!$F:$F,K1672)+COUNTIFS(Items!$J:$J,J1672,Items!$K:$K,K1672)+COUNTIFS(Items!$O:$O,J1672,Items!$P:$P,K1672)=1,0,1))</f>
        <v>0</v>
      </c>
      <c r="T1672" s="10" t="str">
        <f>IF(RepPF!$L$4=Lists!$E$2,Lists!$E$2,IF(RepPF!$L$4&lt;&gt;"",IF($C1672=RepPF!$L$4,RepPF!$L$4,0),Lists!$E$2))</f>
        <v>Все объекты</v>
      </c>
    </row>
    <row r="1673" spans="12:20" x14ac:dyDescent="0.25">
      <c r="L1673" s="1">
        <f>IF(OR(B1673=0,B1673=""),0,IF(COUNTIFS(Items!$E:$E,J1673,Items!$F:$F,K1673)+COUNTIFS(Items!$J:$J,J1673,Items!$K:$K,K1673)+COUNTIFS(Items!$O:$O,J1673,Items!$P:$P,K1673)=1,0,1))</f>
        <v>0</v>
      </c>
      <c r="T1673" s="10" t="str">
        <f>IF(RepPF!$L$4=Lists!$E$2,Lists!$E$2,IF(RepPF!$L$4&lt;&gt;"",IF($C1673=RepPF!$L$4,RepPF!$L$4,0),Lists!$E$2))</f>
        <v>Все объекты</v>
      </c>
    </row>
    <row r="1674" spans="12:20" x14ac:dyDescent="0.25">
      <c r="L1674" s="1">
        <f>IF(OR(B1674=0,B1674=""),0,IF(COUNTIFS(Items!$E:$E,J1674,Items!$F:$F,K1674)+COUNTIFS(Items!$J:$J,J1674,Items!$K:$K,K1674)+COUNTIFS(Items!$O:$O,J1674,Items!$P:$P,K1674)=1,0,1))</f>
        <v>0</v>
      </c>
      <c r="T1674" s="10" t="str">
        <f>IF(RepPF!$L$4=Lists!$E$2,Lists!$E$2,IF(RepPF!$L$4&lt;&gt;"",IF($C1674=RepPF!$L$4,RepPF!$L$4,0),Lists!$E$2))</f>
        <v>Все объекты</v>
      </c>
    </row>
    <row r="1675" spans="12:20" x14ac:dyDescent="0.25">
      <c r="L1675" s="1">
        <f>IF(OR(B1675=0,B1675=""),0,IF(COUNTIFS(Items!$E:$E,J1675,Items!$F:$F,K1675)+COUNTIFS(Items!$J:$J,J1675,Items!$K:$K,K1675)+COUNTIFS(Items!$O:$O,J1675,Items!$P:$P,K1675)=1,0,1))</f>
        <v>0</v>
      </c>
      <c r="T1675" s="10" t="str">
        <f>IF(RepPF!$L$4=Lists!$E$2,Lists!$E$2,IF(RepPF!$L$4&lt;&gt;"",IF($C1675=RepPF!$L$4,RepPF!$L$4,0),Lists!$E$2))</f>
        <v>Все объекты</v>
      </c>
    </row>
    <row r="1676" spans="12:20" x14ac:dyDescent="0.25">
      <c r="L1676" s="1">
        <f>IF(OR(B1676=0,B1676=""),0,IF(COUNTIFS(Items!$E:$E,J1676,Items!$F:$F,K1676)+COUNTIFS(Items!$J:$J,J1676,Items!$K:$K,K1676)+COUNTIFS(Items!$O:$O,J1676,Items!$P:$P,K1676)=1,0,1))</f>
        <v>0</v>
      </c>
      <c r="T1676" s="10" t="str">
        <f>IF(RepPF!$L$4=Lists!$E$2,Lists!$E$2,IF(RepPF!$L$4&lt;&gt;"",IF($C1676=RepPF!$L$4,RepPF!$L$4,0),Lists!$E$2))</f>
        <v>Все объекты</v>
      </c>
    </row>
    <row r="1677" spans="12:20" x14ac:dyDescent="0.25">
      <c r="L1677" s="1">
        <f>IF(OR(B1677=0,B1677=""),0,IF(COUNTIFS(Items!$E:$E,J1677,Items!$F:$F,K1677)+COUNTIFS(Items!$J:$J,J1677,Items!$K:$K,K1677)+COUNTIFS(Items!$O:$O,J1677,Items!$P:$P,K1677)=1,0,1))</f>
        <v>0</v>
      </c>
      <c r="T1677" s="10" t="str">
        <f>IF(RepPF!$L$4=Lists!$E$2,Lists!$E$2,IF(RepPF!$L$4&lt;&gt;"",IF($C1677=RepPF!$L$4,RepPF!$L$4,0),Lists!$E$2))</f>
        <v>Все объекты</v>
      </c>
    </row>
    <row r="1678" spans="12:20" x14ac:dyDescent="0.25">
      <c r="L1678" s="1">
        <f>IF(OR(B1678=0,B1678=""),0,IF(COUNTIFS(Items!$E:$E,J1678,Items!$F:$F,K1678)+COUNTIFS(Items!$J:$J,J1678,Items!$K:$K,K1678)+COUNTIFS(Items!$O:$O,J1678,Items!$P:$P,K1678)=1,0,1))</f>
        <v>0</v>
      </c>
      <c r="T1678" s="10" t="str">
        <f>IF(RepPF!$L$4=Lists!$E$2,Lists!$E$2,IF(RepPF!$L$4&lt;&gt;"",IF($C1678=RepPF!$L$4,RepPF!$L$4,0),Lists!$E$2))</f>
        <v>Все объекты</v>
      </c>
    </row>
    <row r="1679" spans="12:20" x14ac:dyDescent="0.25">
      <c r="L1679" s="1">
        <f>IF(OR(B1679=0,B1679=""),0,IF(COUNTIFS(Items!$E:$E,J1679,Items!$F:$F,K1679)+COUNTIFS(Items!$J:$J,J1679,Items!$K:$K,K1679)+COUNTIFS(Items!$O:$O,J1679,Items!$P:$P,K1679)=1,0,1))</f>
        <v>0</v>
      </c>
      <c r="T1679" s="10" t="str">
        <f>IF(RepPF!$L$4=Lists!$E$2,Lists!$E$2,IF(RepPF!$L$4&lt;&gt;"",IF($C1679=RepPF!$L$4,RepPF!$L$4,0),Lists!$E$2))</f>
        <v>Все объекты</v>
      </c>
    </row>
    <row r="1680" spans="12:20" x14ac:dyDescent="0.25">
      <c r="L1680" s="1">
        <f>IF(OR(B1680=0,B1680=""),0,IF(COUNTIFS(Items!$E:$E,J1680,Items!$F:$F,K1680)+COUNTIFS(Items!$J:$J,J1680,Items!$K:$K,K1680)+COUNTIFS(Items!$O:$O,J1680,Items!$P:$P,K1680)=1,0,1))</f>
        <v>0</v>
      </c>
      <c r="T1680" s="10" t="str">
        <f>IF(RepPF!$L$4=Lists!$E$2,Lists!$E$2,IF(RepPF!$L$4&lt;&gt;"",IF($C1680=RepPF!$L$4,RepPF!$L$4,0),Lists!$E$2))</f>
        <v>Все объекты</v>
      </c>
    </row>
    <row r="1681" spans="12:20" x14ac:dyDescent="0.25">
      <c r="L1681" s="1">
        <f>IF(OR(B1681=0,B1681=""),0,IF(COUNTIFS(Items!$E:$E,J1681,Items!$F:$F,K1681)+COUNTIFS(Items!$J:$J,J1681,Items!$K:$K,K1681)+COUNTIFS(Items!$O:$O,J1681,Items!$P:$P,K1681)=1,0,1))</f>
        <v>0</v>
      </c>
      <c r="T1681" s="10" t="str">
        <f>IF(RepPF!$L$4=Lists!$E$2,Lists!$E$2,IF(RepPF!$L$4&lt;&gt;"",IF($C1681=RepPF!$L$4,RepPF!$L$4,0),Lists!$E$2))</f>
        <v>Все объекты</v>
      </c>
    </row>
    <row r="1682" spans="12:20" x14ac:dyDescent="0.25">
      <c r="L1682" s="1">
        <f>IF(OR(B1682=0,B1682=""),0,IF(COUNTIFS(Items!$E:$E,J1682,Items!$F:$F,K1682)+COUNTIFS(Items!$J:$J,J1682,Items!$K:$K,K1682)+COUNTIFS(Items!$O:$O,J1682,Items!$P:$P,K1682)=1,0,1))</f>
        <v>0</v>
      </c>
      <c r="T1682" s="10" t="str">
        <f>IF(RepPF!$L$4=Lists!$E$2,Lists!$E$2,IF(RepPF!$L$4&lt;&gt;"",IF($C1682=RepPF!$L$4,RepPF!$L$4,0),Lists!$E$2))</f>
        <v>Все объекты</v>
      </c>
    </row>
    <row r="1683" spans="12:20" x14ac:dyDescent="0.25">
      <c r="L1683" s="1">
        <f>IF(OR(B1683=0,B1683=""),0,IF(COUNTIFS(Items!$E:$E,J1683,Items!$F:$F,K1683)+COUNTIFS(Items!$J:$J,J1683,Items!$K:$K,K1683)+COUNTIFS(Items!$O:$O,J1683,Items!$P:$P,K1683)=1,0,1))</f>
        <v>0</v>
      </c>
      <c r="T1683" s="10" t="str">
        <f>IF(RepPF!$L$4=Lists!$E$2,Lists!$E$2,IF(RepPF!$L$4&lt;&gt;"",IF($C1683=RepPF!$L$4,RepPF!$L$4,0),Lists!$E$2))</f>
        <v>Все объекты</v>
      </c>
    </row>
    <row r="1684" spans="12:20" x14ac:dyDescent="0.25">
      <c r="L1684" s="1">
        <f>IF(OR(B1684=0,B1684=""),0,IF(COUNTIFS(Items!$E:$E,J1684,Items!$F:$F,K1684)+COUNTIFS(Items!$J:$J,J1684,Items!$K:$K,K1684)+COUNTIFS(Items!$O:$O,J1684,Items!$P:$P,K1684)=1,0,1))</f>
        <v>0</v>
      </c>
      <c r="T1684" s="10" t="str">
        <f>IF(RepPF!$L$4=Lists!$E$2,Lists!$E$2,IF(RepPF!$L$4&lt;&gt;"",IF($C1684=RepPF!$L$4,RepPF!$L$4,0),Lists!$E$2))</f>
        <v>Все объекты</v>
      </c>
    </row>
    <row r="1685" spans="12:20" x14ac:dyDescent="0.25">
      <c r="L1685" s="1">
        <f>IF(OR(B1685=0,B1685=""),0,IF(COUNTIFS(Items!$E:$E,J1685,Items!$F:$F,K1685)+COUNTIFS(Items!$J:$J,J1685,Items!$K:$K,K1685)+COUNTIFS(Items!$O:$O,J1685,Items!$P:$P,K1685)=1,0,1))</f>
        <v>0</v>
      </c>
      <c r="T1685" s="10" t="str">
        <f>IF(RepPF!$L$4=Lists!$E$2,Lists!$E$2,IF(RepPF!$L$4&lt;&gt;"",IF($C1685=RepPF!$L$4,RepPF!$L$4,0),Lists!$E$2))</f>
        <v>Все объекты</v>
      </c>
    </row>
    <row r="1686" spans="12:20" x14ac:dyDescent="0.25">
      <c r="L1686" s="1">
        <f>IF(OR(B1686=0,B1686=""),0,IF(COUNTIFS(Items!$E:$E,J1686,Items!$F:$F,K1686)+COUNTIFS(Items!$J:$J,J1686,Items!$K:$K,K1686)+COUNTIFS(Items!$O:$O,J1686,Items!$P:$P,K1686)=1,0,1))</f>
        <v>0</v>
      </c>
      <c r="T1686" s="10" t="str">
        <f>IF(RepPF!$L$4=Lists!$E$2,Lists!$E$2,IF(RepPF!$L$4&lt;&gt;"",IF($C1686=RepPF!$L$4,RepPF!$L$4,0),Lists!$E$2))</f>
        <v>Все объекты</v>
      </c>
    </row>
    <row r="1687" spans="12:20" x14ac:dyDescent="0.25">
      <c r="L1687" s="1">
        <f>IF(OR(B1687=0,B1687=""),0,IF(COUNTIFS(Items!$E:$E,J1687,Items!$F:$F,K1687)+COUNTIFS(Items!$J:$J,J1687,Items!$K:$K,K1687)+COUNTIFS(Items!$O:$O,J1687,Items!$P:$P,K1687)=1,0,1))</f>
        <v>0</v>
      </c>
      <c r="T1687" s="10" t="str">
        <f>IF(RepPF!$L$4=Lists!$E$2,Lists!$E$2,IF(RepPF!$L$4&lt;&gt;"",IF($C1687=RepPF!$L$4,RepPF!$L$4,0),Lists!$E$2))</f>
        <v>Все объекты</v>
      </c>
    </row>
    <row r="1688" spans="12:20" x14ac:dyDescent="0.25">
      <c r="L1688" s="1">
        <f>IF(OR(B1688=0,B1688=""),0,IF(COUNTIFS(Items!$E:$E,J1688,Items!$F:$F,K1688)+COUNTIFS(Items!$J:$J,J1688,Items!$K:$K,K1688)+COUNTIFS(Items!$O:$O,J1688,Items!$P:$P,K1688)=1,0,1))</f>
        <v>0</v>
      </c>
      <c r="T1688" s="10" t="str">
        <f>IF(RepPF!$L$4=Lists!$E$2,Lists!$E$2,IF(RepPF!$L$4&lt;&gt;"",IF($C1688=RepPF!$L$4,RepPF!$L$4,0),Lists!$E$2))</f>
        <v>Все объекты</v>
      </c>
    </row>
    <row r="1689" spans="12:20" x14ac:dyDescent="0.25">
      <c r="L1689" s="1">
        <f>IF(OR(B1689=0,B1689=""),0,IF(COUNTIFS(Items!$E:$E,J1689,Items!$F:$F,K1689)+COUNTIFS(Items!$J:$J,J1689,Items!$K:$K,K1689)+COUNTIFS(Items!$O:$O,J1689,Items!$P:$P,K1689)=1,0,1))</f>
        <v>0</v>
      </c>
      <c r="T1689" s="10" t="str">
        <f>IF(RepPF!$L$4=Lists!$E$2,Lists!$E$2,IF(RepPF!$L$4&lt;&gt;"",IF($C1689=RepPF!$L$4,RepPF!$L$4,0),Lists!$E$2))</f>
        <v>Все объекты</v>
      </c>
    </row>
    <row r="1690" spans="12:20" x14ac:dyDescent="0.25">
      <c r="L1690" s="1">
        <f>IF(OR(B1690=0,B1690=""),0,IF(COUNTIFS(Items!$E:$E,J1690,Items!$F:$F,K1690)+COUNTIFS(Items!$J:$J,J1690,Items!$K:$K,K1690)+COUNTIFS(Items!$O:$O,J1690,Items!$P:$P,K1690)=1,0,1))</f>
        <v>0</v>
      </c>
      <c r="T1690" s="10" t="str">
        <f>IF(RepPF!$L$4=Lists!$E$2,Lists!$E$2,IF(RepPF!$L$4&lt;&gt;"",IF($C1690=RepPF!$L$4,RepPF!$L$4,0),Lists!$E$2))</f>
        <v>Все объекты</v>
      </c>
    </row>
    <row r="1691" spans="12:20" x14ac:dyDescent="0.25">
      <c r="L1691" s="1">
        <f>IF(OR(B1691=0,B1691=""),0,IF(COUNTIFS(Items!$E:$E,J1691,Items!$F:$F,K1691)+COUNTIFS(Items!$J:$J,J1691,Items!$K:$K,K1691)+COUNTIFS(Items!$O:$O,J1691,Items!$P:$P,K1691)=1,0,1))</f>
        <v>0</v>
      </c>
      <c r="T1691" s="10" t="str">
        <f>IF(RepPF!$L$4=Lists!$E$2,Lists!$E$2,IF(RepPF!$L$4&lt;&gt;"",IF($C1691=RepPF!$L$4,RepPF!$L$4,0),Lists!$E$2))</f>
        <v>Все объекты</v>
      </c>
    </row>
    <row r="1692" spans="12:20" x14ac:dyDescent="0.25">
      <c r="L1692" s="1">
        <f>IF(OR(B1692=0,B1692=""),0,IF(COUNTIFS(Items!$E:$E,J1692,Items!$F:$F,K1692)+COUNTIFS(Items!$J:$J,J1692,Items!$K:$K,K1692)+COUNTIFS(Items!$O:$O,J1692,Items!$P:$P,K1692)=1,0,1))</f>
        <v>0</v>
      </c>
      <c r="T1692" s="10" t="str">
        <f>IF(RepPF!$L$4=Lists!$E$2,Lists!$E$2,IF(RepPF!$L$4&lt;&gt;"",IF($C1692=RepPF!$L$4,RepPF!$L$4,0),Lists!$E$2))</f>
        <v>Все объекты</v>
      </c>
    </row>
    <row r="1693" spans="12:20" x14ac:dyDescent="0.25">
      <c r="L1693" s="1">
        <f>IF(OR(B1693=0,B1693=""),0,IF(COUNTIFS(Items!$E:$E,J1693,Items!$F:$F,K1693)+COUNTIFS(Items!$J:$J,J1693,Items!$K:$K,K1693)+COUNTIFS(Items!$O:$O,J1693,Items!$P:$P,K1693)=1,0,1))</f>
        <v>0</v>
      </c>
      <c r="T1693" s="10" t="str">
        <f>IF(RepPF!$L$4=Lists!$E$2,Lists!$E$2,IF(RepPF!$L$4&lt;&gt;"",IF($C1693=RepPF!$L$4,RepPF!$L$4,0),Lists!$E$2))</f>
        <v>Все объекты</v>
      </c>
    </row>
    <row r="1694" spans="12:20" x14ac:dyDescent="0.25">
      <c r="L1694" s="1">
        <f>IF(OR(B1694=0,B1694=""),0,IF(COUNTIFS(Items!$E:$E,J1694,Items!$F:$F,K1694)+COUNTIFS(Items!$J:$J,J1694,Items!$K:$K,K1694)+COUNTIFS(Items!$O:$O,J1694,Items!$P:$P,K1694)=1,0,1))</f>
        <v>0</v>
      </c>
      <c r="T1694" s="10" t="str">
        <f>IF(RepPF!$L$4=Lists!$E$2,Lists!$E$2,IF(RepPF!$L$4&lt;&gt;"",IF($C1694=RepPF!$L$4,RepPF!$L$4,0),Lists!$E$2))</f>
        <v>Все объекты</v>
      </c>
    </row>
    <row r="1695" spans="12:20" x14ac:dyDescent="0.25">
      <c r="L1695" s="1">
        <f>IF(OR(B1695=0,B1695=""),0,IF(COUNTIFS(Items!$E:$E,J1695,Items!$F:$F,K1695)+COUNTIFS(Items!$J:$J,J1695,Items!$K:$K,K1695)+COUNTIFS(Items!$O:$O,J1695,Items!$P:$P,K1695)=1,0,1))</f>
        <v>0</v>
      </c>
      <c r="T1695" s="10" t="str">
        <f>IF(RepPF!$L$4=Lists!$E$2,Lists!$E$2,IF(RepPF!$L$4&lt;&gt;"",IF($C1695=RepPF!$L$4,RepPF!$L$4,0),Lists!$E$2))</f>
        <v>Все объекты</v>
      </c>
    </row>
    <row r="1696" spans="12:20" x14ac:dyDescent="0.25">
      <c r="L1696" s="1">
        <f>IF(OR(B1696=0,B1696=""),0,IF(COUNTIFS(Items!$E:$E,J1696,Items!$F:$F,K1696)+COUNTIFS(Items!$J:$J,J1696,Items!$K:$K,K1696)+COUNTIFS(Items!$O:$O,J1696,Items!$P:$P,K1696)=1,0,1))</f>
        <v>0</v>
      </c>
      <c r="T1696" s="10" t="str">
        <f>IF(RepPF!$L$4=Lists!$E$2,Lists!$E$2,IF(RepPF!$L$4&lt;&gt;"",IF($C1696=RepPF!$L$4,RepPF!$L$4,0),Lists!$E$2))</f>
        <v>Все объекты</v>
      </c>
    </row>
    <row r="1697" spans="12:20" x14ac:dyDescent="0.25">
      <c r="L1697" s="1">
        <f>IF(OR(B1697=0,B1697=""),0,IF(COUNTIFS(Items!$E:$E,J1697,Items!$F:$F,K1697)+COUNTIFS(Items!$J:$J,J1697,Items!$K:$K,K1697)+COUNTIFS(Items!$O:$O,J1697,Items!$P:$P,K1697)=1,0,1))</f>
        <v>0</v>
      </c>
      <c r="T1697" s="10" t="str">
        <f>IF(RepPF!$L$4=Lists!$E$2,Lists!$E$2,IF(RepPF!$L$4&lt;&gt;"",IF($C1697=RepPF!$L$4,RepPF!$L$4,0),Lists!$E$2))</f>
        <v>Все объекты</v>
      </c>
    </row>
    <row r="1698" spans="12:20" x14ac:dyDescent="0.25">
      <c r="L1698" s="1">
        <f>IF(OR(B1698=0,B1698=""),0,IF(COUNTIFS(Items!$E:$E,J1698,Items!$F:$F,K1698)+COUNTIFS(Items!$J:$J,J1698,Items!$K:$K,K1698)+COUNTIFS(Items!$O:$O,J1698,Items!$P:$P,K1698)=1,0,1))</f>
        <v>0</v>
      </c>
      <c r="T1698" s="10" t="str">
        <f>IF(RepPF!$L$4=Lists!$E$2,Lists!$E$2,IF(RepPF!$L$4&lt;&gt;"",IF($C1698=RepPF!$L$4,RepPF!$L$4,0),Lists!$E$2))</f>
        <v>Все объекты</v>
      </c>
    </row>
    <row r="1699" spans="12:20" x14ac:dyDescent="0.25">
      <c r="L1699" s="1">
        <f>IF(OR(B1699=0,B1699=""),0,IF(COUNTIFS(Items!$E:$E,J1699,Items!$F:$F,K1699)+COUNTIFS(Items!$J:$J,J1699,Items!$K:$K,K1699)+COUNTIFS(Items!$O:$O,J1699,Items!$P:$P,K1699)=1,0,1))</f>
        <v>0</v>
      </c>
      <c r="T1699" s="10" t="str">
        <f>IF(RepPF!$L$4=Lists!$E$2,Lists!$E$2,IF(RepPF!$L$4&lt;&gt;"",IF($C1699=RepPF!$L$4,RepPF!$L$4,0),Lists!$E$2))</f>
        <v>Все объекты</v>
      </c>
    </row>
    <row r="1700" spans="12:20" x14ac:dyDescent="0.25">
      <c r="L1700" s="1">
        <f>IF(OR(B1700=0,B1700=""),0,IF(COUNTIFS(Items!$E:$E,J1700,Items!$F:$F,K1700)+COUNTIFS(Items!$J:$J,J1700,Items!$K:$K,K1700)+COUNTIFS(Items!$O:$O,J1700,Items!$P:$P,K1700)=1,0,1))</f>
        <v>0</v>
      </c>
      <c r="T1700" s="10" t="str">
        <f>IF(RepPF!$L$4=Lists!$E$2,Lists!$E$2,IF(RepPF!$L$4&lt;&gt;"",IF($C1700=RepPF!$L$4,RepPF!$L$4,0),Lists!$E$2))</f>
        <v>Все объекты</v>
      </c>
    </row>
    <row r="1701" spans="12:20" x14ac:dyDescent="0.25">
      <c r="L1701" s="1">
        <f>IF(OR(B1701=0,B1701=""),0,IF(COUNTIFS(Items!$E:$E,J1701,Items!$F:$F,K1701)+COUNTIFS(Items!$J:$J,J1701,Items!$K:$K,K1701)+COUNTIFS(Items!$O:$O,J1701,Items!$P:$P,K1701)=1,0,1))</f>
        <v>0</v>
      </c>
      <c r="T1701" s="10" t="str">
        <f>IF(RepPF!$L$4=Lists!$E$2,Lists!$E$2,IF(RepPF!$L$4&lt;&gt;"",IF($C1701=RepPF!$L$4,RepPF!$L$4,0),Lists!$E$2))</f>
        <v>Все объекты</v>
      </c>
    </row>
    <row r="1702" spans="12:20" x14ac:dyDescent="0.25">
      <c r="L1702" s="1">
        <f>IF(OR(B1702=0,B1702=""),0,IF(COUNTIFS(Items!$E:$E,J1702,Items!$F:$F,K1702)+COUNTIFS(Items!$J:$J,J1702,Items!$K:$K,K1702)+COUNTIFS(Items!$O:$O,J1702,Items!$P:$P,K1702)=1,0,1))</f>
        <v>0</v>
      </c>
      <c r="T1702" s="10" t="str">
        <f>IF(RepPF!$L$4=Lists!$E$2,Lists!$E$2,IF(RepPF!$L$4&lt;&gt;"",IF($C1702=RepPF!$L$4,RepPF!$L$4,0),Lists!$E$2))</f>
        <v>Все объекты</v>
      </c>
    </row>
    <row r="1703" spans="12:20" x14ac:dyDescent="0.25">
      <c r="L1703" s="1">
        <f>IF(OR(B1703=0,B1703=""),0,IF(COUNTIFS(Items!$E:$E,J1703,Items!$F:$F,K1703)+COUNTIFS(Items!$J:$J,J1703,Items!$K:$K,K1703)+COUNTIFS(Items!$O:$O,J1703,Items!$P:$P,K1703)=1,0,1))</f>
        <v>0</v>
      </c>
      <c r="T1703" s="10" t="str">
        <f>IF(RepPF!$L$4=Lists!$E$2,Lists!$E$2,IF(RepPF!$L$4&lt;&gt;"",IF($C1703=RepPF!$L$4,RepPF!$L$4,0),Lists!$E$2))</f>
        <v>Все объекты</v>
      </c>
    </row>
    <row r="1704" spans="12:20" x14ac:dyDescent="0.25">
      <c r="L1704" s="1">
        <f>IF(OR(B1704=0,B1704=""),0,IF(COUNTIFS(Items!$E:$E,J1704,Items!$F:$F,K1704)+COUNTIFS(Items!$J:$J,J1704,Items!$K:$K,K1704)+COUNTIFS(Items!$O:$O,J1704,Items!$P:$P,K1704)=1,0,1))</f>
        <v>0</v>
      </c>
      <c r="T1704" s="10" t="str">
        <f>IF(RepPF!$L$4=Lists!$E$2,Lists!$E$2,IF(RepPF!$L$4&lt;&gt;"",IF($C1704=RepPF!$L$4,RepPF!$L$4,0),Lists!$E$2))</f>
        <v>Все объекты</v>
      </c>
    </row>
    <row r="1705" spans="12:20" x14ac:dyDescent="0.25">
      <c r="L1705" s="1">
        <f>IF(OR(B1705=0,B1705=""),0,IF(COUNTIFS(Items!$E:$E,J1705,Items!$F:$F,K1705)+COUNTIFS(Items!$J:$J,J1705,Items!$K:$K,K1705)+COUNTIFS(Items!$O:$O,J1705,Items!$P:$P,K1705)=1,0,1))</f>
        <v>0</v>
      </c>
      <c r="T1705" s="10" t="str">
        <f>IF(RepPF!$L$4=Lists!$E$2,Lists!$E$2,IF(RepPF!$L$4&lt;&gt;"",IF($C1705=RepPF!$L$4,RepPF!$L$4,0),Lists!$E$2))</f>
        <v>Все объекты</v>
      </c>
    </row>
    <row r="1706" spans="12:20" x14ac:dyDescent="0.25">
      <c r="L1706" s="1">
        <f>IF(OR(B1706=0,B1706=""),0,IF(COUNTIFS(Items!$E:$E,J1706,Items!$F:$F,K1706)+COUNTIFS(Items!$J:$J,J1706,Items!$K:$K,K1706)+COUNTIFS(Items!$O:$O,J1706,Items!$P:$P,K1706)=1,0,1))</f>
        <v>0</v>
      </c>
      <c r="T1706" s="10" t="str">
        <f>IF(RepPF!$L$4=Lists!$E$2,Lists!$E$2,IF(RepPF!$L$4&lt;&gt;"",IF($C1706=RepPF!$L$4,RepPF!$L$4,0),Lists!$E$2))</f>
        <v>Все объекты</v>
      </c>
    </row>
    <row r="1707" spans="12:20" x14ac:dyDescent="0.25">
      <c r="L1707" s="1">
        <f>IF(OR(B1707=0,B1707=""),0,IF(COUNTIFS(Items!$E:$E,J1707,Items!$F:$F,K1707)+COUNTIFS(Items!$J:$J,J1707,Items!$K:$K,K1707)+COUNTIFS(Items!$O:$O,J1707,Items!$P:$P,K1707)=1,0,1))</f>
        <v>0</v>
      </c>
      <c r="T1707" s="10" t="str">
        <f>IF(RepPF!$L$4=Lists!$E$2,Lists!$E$2,IF(RepPF!$L$4&lt;&gt;"",IF($C1707=RepPF!$L$4,RepPF!$L$4,0),Lists!$E$2))</f>
        <v>Все объекты</v>
      </c>
    </row>
    <row r="1708" spans="12:20" x14ac:dyDescent="0.25">
      <c r="L1708" s="1">
        <f>IF(OR(B1708=0,B1708=""),0,IF(COUNTIFS(Items!$E:$E,J1708,Items!$F:$F,K1708)+COUNTIFS(Items!$J:$J,J1708,Items!$K:$K,K1708)+COUNTIFS(Items!$O:$O,J1708,Items!$P:$P,K1708)=1,0,1))</f>
        <v>0</v>
      </c>
      <c r="T1708" s="10" t="str">
        <f>IF(RepPF!$L$4=Lists!$E$2,Lists!$E$2,IF(RepPF!$L$4&lt;&gt;"",IF($C1708=RepPF!$L$4,RepPF!$L$4,0),Lists!$E$2))</f>
        <v>Все объекты</v>
      </c>
    </row>
    <row r="1709" spans="12:20" x14ac:dyDescent="0.25">
      <c r="L1709" s="1">
        <f>IF(OR(B1709=0,B1709=""),0,IF(COUNTIFS(Items!$E:$E,J1709,Items!$F:$F,K1709)+COUNTIFS(Items!$J:$J,J1709,Items!$K:$K,K1709)+COUNTIFS(Items!$O:$O,J1709,Items!$P:$P,K1709)=1,0,1))</f>
        <v>0</v>
      </c>
      <c r="T1709" s="10" t="str">
        <f>IF(RepPF!$L$4=Lists!$E$2,Lists!$E$2,IF(RepPF!$L$4&lt;&gt;"",IF($C1709=RepPF!$L$4,RepPF!$L$4,0),Lists!$E$2))</f>
        <v>Все объекты</v>
      </c>
    </row>
    <row r="1710" spans="12:20" x14ac:dyDescent="0.25">
      <c r="L1710" s="1">
        <f>IF(OR(B1710=0,B1710=""),0,IF(COUNTIFS(Items!$E:$E,J1710,Items!$F:$F,K1710)+COUNTIFS(Items!$J:$J,J1710,Items!$K:$K,K1710)+COUNTIFS(Items!$O:$O,J1710,Items!$P:$P,K1710)=1,0,1))</f>
        <v>0</v>
      </c>
      <c r="T1710" s="10" t="str">
        <f>IF(RepPF!$L$4=Lists!$E$2,Lists!$E$2,IF(RepPF!$L$4&lt;&gt;"",IF($C1710=RepPF!$L$4,RepPF!$L$4,0),Lists!$E$2))</f>
        <v>Все объекты</v>
      </c>
    </row>
    <row r="1711" spans="12:20" x14ac:dyDescent="0.25">
      <c r="L1711" s="1">
        <f>IF(OR(B1711=0,B1711=""),0,IF(COUNTIFS(Items!$E:$E,J1711,Items!$F:$F,K1711)+COUNTIFS(Items!$J:$J,J1711,Items!$K:$K,K1711)+COUNTIFS(Items!$O:$O,J1711,Items!$P:$P,K1711)=1,0,1))</f>
        <v>0</v>
      </c>
      <c r="T1711" s="10" t="str">
        <f>IF(RepPF!$L$4=Lists!$E$2,Lists!$E$2,IF(RepPF!$L$4&lt;&gt;"",IF($C1711=RepPF!$L$4,RepPF!$L$4,0),Lists!$E$2))</f>
        <v>Все объекты</v>
      </c>
    </row>
    <row r="1712" spans="12:20" x14ac:dyDescent="0.25">
      <c r="L1712" s="1">
        <f>IF(OR(B1712=0,B1712=""),0,IF(COUNTIFS(Items!$E:$E,J1712,Items!$F:$F,K1712)+COUNTIFS(Items!$J:$J,J1712,Items!$K:$K,K1712)+COUNTIFS(Items!$O:$O,J1712,Items!$P:$P,K1712)=1,0,1))</f>
        <v>0</v>
      </c>
      <c r="T1712" s="10" t="str">
        <f>IF(RepPF!$L$4=Lists!$E$2,Lists!$E$2,IF(RepPF!$L$4&lt;&gt;"",IF($C1712=RepPF!$L$4,RepPF!$L$4,0),Lists!$E$2))</f>
        <v>Все объекты</v>
      </c>
    </row>
    <row r="1713" spans="12:20" x14ac:dyDescent="0.25">
      <c r="L1713" s="1">
        <f>IF(OR(B1713=0,B1713=""),0,IF(COUNTIFS(Items!$E:$E,J1713,Items!$F:$F,K1713)+COUNTIFS(Items!$J:$J,J1713,Items!$K:$K,K1713)+COUNTIFS(Items!$O:$O,J1713,Items!$P:$P,K1713)=1,0,1))</f>
        <v>0</v>
      </c>
      <c r="T1713" s="10" t="str">
        <f>IF(RepPF!$L$4=Lists!$E$2,Lists!$E$2,IF(RepPF!$L$4&lt;&gt;"",IF($C1713=RepPF!$L$4,RepPF!$L$4,0),Lists!$E$2))</f>
        <v>Все объекты</v>
      </c>
    </row>
    <row r="1714" spans="12:20" x14ac:dyDescent="0.25">
      <c r="L1714" s="1">
        <f>IF(OR(B1714=0,B1714=""),0,IF(COUNTIFS(Items!$E:$E,J1714,Items!$F:$F,K1714)+COUNTIFS(Items!$J:$J,J1714,Items!$K:$K,K1714)+COUNTIFS(Items!$O:$O,J1714,Items!$P:$P,K1714)=1,0,1))</f>
        <v>0</v>
      </c>
      <c r="T1714" s="10" t="str">
        <f>IF(RepPF!$L$4=Lists!$E$2,Lists!$E$2,IF(RepPF!$L$4&lt;&gt;"",IF($C1714=RepPF!$L$4,RepPF!$L$4,0),Lists!$E$2))</f>
        <v>Все объекты</v>
      </c>
    </row>
    <row r="1715" spans="12:20" x14ac:dyDescent="0.25">
      <c r="L1715" s="1">
        <f>IF(OR(B1715=0,B1715=""),0,IF(COUNTIFS(Items!$E:$E,J1715,Items!$F:$F,K1715)+COUNTIFS(Items!$J:$J,J1715,Items!$K:$K,K1715)+COUNTIFS(Items!$O:$O,J1715,Items!$P:$P,K1715)=1,0,1))</f>
        <v>0</v>
      </c>
      <c r="T1715" s="10" t="str">
        <f>IF(RepPF!$L$4=Lists!$E$2,Lists!$E$2,IF(RepPF!$L$4&lt;&gt;"",IF($C1715=RepPF!$L$4,RepPF!$L$4,0),Lists!$E$2))</f>
        <v>Все объекты</v>
      </c>
    </row>
    <row r="1716" spans="12:20" x14ac:dyDescent="0.25">
      <c r="L1716" s="1">
        <f>IF(OR(B1716=0,B1716=""),0,IF(COUNTIFS(Items!$E:$E,J1716,Items!$F:$F,K1716)+COUNTIFS(Items!$J:$J,J1716,Items!$K:$K,K1716)+COUNTIFS(Items!$O:$O,J1716,Items!$P:$P,K1716)=1,0,1))</f>
        <v>0</v>
      </c>
      <c r="T1716" s="10" t="str">
        <f>IF(RepPF!$L$4=Lists!$E$2,Lists!$E$2,IF(RepPF!$L$4&lt;&gt;"",IF($C1716=RepPF!$L$4,RepPF!$L$4,0),Lists!$E$2))</f>
        <v>Все объекты</v>
      </c>
    </row>
    <row r="1717" spans="12:20" x14ac:dyDescent="0.25">
      <c r="L1717" s="1">
        <f>IF(OR(B1717=0,B1717=""),0,IF(COUNTIFS(Items!$E:$E,J1717,Items!$F:$F,K1717)+COUNTIFS(Items!$J:$J,J1717,Items!$K:$K,K1717)+COUNTIFS(Items!$O:$O,J1717,Items!$P:$P,K1717)=1,0,1))</f>
        <v>0</v>
      </c>
      <c r="T1717" s="10" t="str">
        <f>IF(RepPF!$L$4=Lists!$E$2,Lists!$E$2,IF(RepPF!$L$4&lt;&gt;"",IF($C1717=RepPF!$L$4,RepPF!$L$4,0),Lists!$E$2))</f>
        <v>Все объекты</v>
      </c>
    </row>
    <row r="1718" spans="12:20" x14ac:dyDescent="0.25">
      <c r="L1718" s="1">
        <f>IF(OR(B1718=0,B1718=""),0,IF(COUNTIFS(Items!$E:$E,J1718,Items!$F:$F,K1718)+COUNTIFS(Items!$J:$J,J1718,Items!$K:$K,K1718)+COUNTIFS(Items!$O:$O,J1718,Items!$P:$P,K1718)=1,0,1))</f>
        <v>0</v>
      </c>
      <c r="T1718" s="10" t="str">
        <f>IF(RepPF!$L$4=Lists!$E$2,Lists!$E$2,IF(RepPF!$L$4&lt;&gt;"",IF($C1718=RepPF!$L$4,RepPF!$L$4,0),Lists!$E$2))</f>
        <v>Все объекты</v>
      </c>
    </row>
    <row r="1719" spans="12:20" x14ac:dyDescent="0.25">
      <c r="L1719" s="1">
        <f>IF(OR(B1719=0,B1719=""),0,IF(COUNTIFS(Items!$E:$E,J1719,Items!$F:$F,K1719)+COUNTIFS(Items!$J:$J,J1719,Items!$K:$K,K1719)+COUNTIFS(Items!$O:$O,J1719,Items!$P:$P,K1719)=1,0,1))</f>
        <v>0</v>
      </c>
      <c r="T1719" s="10" t="str">
        <f>IF(RepPF!$L$4=Lists!$E$2,Lists!$E$2,IF(RepPF!$L$4&lt;&gt;"",IF($C1719=RepPF!$L$4,RepPF!$L$4,0),Lists!$E$2))</f>
        <v>Все объекты</v>
      </c>
    </row>
    <row r="1720" spans="12:20" x14ac:dyDescent="0.25">
      <c r="L1720" s="1">
        <f>IF(OR(B1720=0,B1720=""),0,IF(COUNTIFS(Items!$E:$E,J1720,Items!$F:$F,K1720)+COUNTIFS(Items!$J:$J,J1720,Items!$K:$K,K1720)+COUNTIFS(Items!$O:$O,J1720,Items!$P:$P,K1720)=1,0,1))</f>
        <v>0</v>
      </c>
      <c r="T1720" s="10" t="str">
        <f>IF(RepPF!$L$4=Lists!$E$2,Lists!$E$2,IF(RepPF!$L$4&lt;&gt;"",IF($C1720=RepPF!$L$4,RepPF!$L$4,0),Lists!$E$2))</f>
        <v>Все объекты</v>
      </c>
    </row>
    <row r="1721" spans="12:20" x14ac:dyDescent="0.25">
      <c r="L1721" s="1">
        <f>IF(OR(B1721=0,B1721=""),0,IF(COUNTIFS(Items!$E:$E,J1721,Items!$F:$F,K1721)+COUNTIFS(Items!$J:$J,J1721,Items!$K:$K,K1721)+COUNTIFS(Items!$O:$O,J1721,Items!$P:$P,K1721)=1,0,1))</f>
        <v>0</v>
      </c>
      <c r="T1721" s="10" t="str">
        <f>IF(RepPF!$L$4=Lists!$E$2,Lists!$E$2,IF(RepPF!$L$4&lt;&gt;"",IF($C1721=RepPF!$L$4,RepPF!$L$4,0),Lists!$E$2))</f>
        <v>Все объекты</v>
      </c>
    </row>
    <row r="1722" spans="12:20" x14ac:dyDescent="0.25">
      <c r="L1722" s="1">
        <f>IF(OR(B1722=0,B1722=""),0,IF(COUNTIFS(Items!$E:$E,J1722,Items!$F:$F,K1722)+COUNTIFS(Items!$J:$J,J1722,Items!$K:$K,K1722)+COUNTIFS(Items!$O:$O,J1722,Items!$P:$P,K1722)=1,0,1))</f>
        <v>0</v>
      </c>
      <c r="T1722" s="10" t="str">
        <f>IF(RepPF!$L$4=Lists!$E$2,Lists!$E$2,IF(RepPF!$L$4&lt;&gt;"",IF($C1722=RepPF!$L$4,RepPF!$L$4,0),Lists!$E$2))</f>
        <v>Все объекты</v>
      </c>
    </row>
    <row r="1723" spans="12:20" x14ac:dyDescent="0.25">
      <c r="L1723" s="1">
        <f>IF(OR(B1723=0,B1723=""),0,IF(COUNTIFS(Items!$E:$E,J1723,Items!$F:$F,K1723)+COUNTIFS(Items!$J:$J,J1723,Items!$K:$K,K1723)+COUNTIFS(Items!$O:$O,J1723,Items!$P:$P,K1723)=1,0,1))</f>
        <v>0</v>
      </c>
      <c r="T1723" s="10" t="str">
        <f>IF(RepPF!$L$4=Lists!$E$2,Lists!$E$2,IF(RepPF!$L$4&lt;&gt;"",IF($C1723=RepPF!$L$4,RepPF!$L$4,0),Lists!$E$2))</f>
        <v>Все объекты</v>
      </c>
    </row>
    <row r="1724" spans="12:20" x14ac:dyDescent="0.25">
      <c r="L1724" s="1">
        <f>IF(OR(B1724=0,B1724=""),0,IF(COUNTIFS(Items!$E:$E,J1724,Items!$F:$F,K1724)+COUNTIFS(Items!$J:$J,J1724,Items!$K:$K,K1724)+COUNTIFS(Items!$O:$O,J1724,Items!$P:$P,K1724)=1,0,1))</f>
        <v>0</v>
      </c>
      <c r="T1724" s="10" t="str">
        <f>IF(RepPF!$L$4=Lists!$E$2,Lists!$E$2,IF(RepPF!$L$4&lt;&gt;"",IF($C1724=RepPF!$L$4,RepPF!$L$4,0),Lists!$E$2))</f>
        <v>Все объекты</v>
      </c>
    </row>
    <row r="1725" spans="12:20" x14ac:dyDescent="0.25">
      <c r="L1725" s="1">
        <f>IF(OR(B1725=0,B1725=""),0,IF(COUNTIFS(Items!$E:$E,J1725,Items!$F:$F,K1725)+COUNTIFS(Items!$J:$J,J1725,Items!$K:$K,K1725)+COUNTIFS(Items!$O:$O,J1725,Items!$P:$P,K1725)=1,0,1))</f>
        <v>0</v>
      </c>
      <c r="T1725" s="10" t="str">
        <f>IF(RepPF!$L$4=Lists!$E$2,Lists!$E$2,IF(RepPF!$L$4&lt;&gt;"",IF($C1725=RepPF!$L$4,RepPF!$L$4,0),Lists!$E$2))</f>
        <v>Все объекты</v>
      </c>
    </row>
    <row r="1726" spans="12:20" x14ac:dyDescent="0.25">
      <c r="L1726" s="1">
        <f>IF(OR(B1726=0,B1726=""),0,IF(COUNTIFS(Items!$E:$E,J1726,Items!$F:$F,K1726)+COUNTIFS(Items!$J:$J,J1726,Items!$K:$K,K1726)+COUNTIFS(Items!$O:$O,J1726,Items!$P:$P,K1726)=1,0,1))</f>
        <v>0</v>
      </c>
      <c r="T1726" s="10" t="str">
        <f>IF(RepPF!$L$4=Lists!$E$2,Lists!$E$2,IF(RepPF!$L$4&lt;&gt;"",IF($C1726=RepPF!$L$4,RepPF!$L$4,0),Lists!$E$2))</f>
        <v>Все объекты</v>
      </c>
    </row>
    <row r="1727" spans="12:20" x14ac:dyDescent="0.25">
      <c r="L1727" s="1">
        <f>IF(OR(B1727=0,B1727=""),0,IF(COUNTIFS(Items!$E:$E,J1727,Items!$F:$F,K1727)+COUNTIFS(Items!$J:$J,J1727,Items!$K:$K,K1727)+COUNTIFS(Items!$O:$O,J1727,Items!$P:$P,K1727)=1,0,1))</f>
        <v>0</v>
      </c>
      <c r="T1727" s="10" t="str">
        <f>IF(RepPF!$L$4=Lists!$E$2,Lists!$E$2,IF(RepPF!$L$4&lt;&gt;"",IF($C1727=RepPF!$L$4,RepPF!$L$4,0),Lists!$E$2))</f>
        <v>Все объекты</v>
      </c>
    </row>
    <row r="1728" spans="12:20" x14ac:dyDescent="0.25">
      <c r="L1728" s="1">
        <f>IF(OR(B1728=0,B1728=""),0,IF(COUNTIFS(Items!$E:$E,J1728,Items!$F:$F,K1728)+COUNTIFS(Items!$J:$J,J1728,Items!$K:$K,K1728)+COUNTIFS(Items!$O:$O,J1728,Items!$P:$P,K1728)=1,0,1))</f>
        <v>0</v>
      </c>
      <c r="T1728" s="10" t="str">
        <f>IF(RepPF!$L$4=Lists!$E$2,Lists!$E$2,IF(RepPF!$L$4&lt;&gt;"",IF($C1728=RepPF!$L$4,RepPF!$L$4,0),Lists!$E$2))</f>
        <v>Все объекты</v>
      </c>
    </row>
    <row r="1729" spans="12:20" x14ac:dyDescent="0.25">
      <c r="L1729" s="1">
        <f>IF(OR(B1729=0,B1729=""),0,IF(COUNTIFS(Items!$E:$E,J1729,Items!$F:$F,K1729)+COUNTIFS(Items!$J:$J,J1729,Items!$K:$K,K1729)+COUNTIFS(Items!$O:$O,J1729,Items!$P:$P,K1729)=1,0,1))</f>
        <v>0</v>
      </c>
      <c r="T1729" s="10" t="str">
        <f>IF(RepPF!$L$4=Lists!$E$2,Lists!$E$2,IF(RepPF!$L$4&lt;&gt;"",IF($C1729=RepPF!$L$4,RepPF!$L$4,0),Lists!$E$2))</f>
        <v>Все объекты</v>
      </c>
    </row>
    <row r="1730" spans="12:20" x14ac:dyDescent="0.25">
      <c r="L1730" s="1">
        <f>IF(OR(B1730=0,B1730=""),0,IF(COUNTIFS(Items!$E:$E,J1730,Items!$F:$F,K1730)+COUNTIFS(Items!$J:$J,J1730,Items!$K:$K,K1730)+COUNTIFS(Items!$O:$O,J1730,Items!$P:$P,K1730)=1,0,1))</f>
        <v>0</v>
      </c>
      <c r="T1730" s="10" t="str">
        <f>IF(RepPF!$L$4=Lists!$E$2,Lists!$E$2,IF(RepPF!$L$4&lt;&gt;"",IF($C1730=RepPF!$L$4,RepPF!$L$4,0),Lists!$E$2))</f>
        <v>Все объекты</v>
      </c>
    </row>
    <row r="1731" spans="12:20" x14ac:dyDescent="0.25">
      <c r="L1731" s="1">
        <f>IF(OR(B1731=0,B1731=""),0,IF(COUNTIFS(Items!$E:$E,J1731,Items!$F:$F,K1731)+COUNTIFS(Items!$J:$J,J1731,Items!$K:$K,K1731)+COUNTIFS(Items!$O:$O,J1731,Items!$P:$P,K1731)=1,0,1))</f>
        <v>0</v>
      </c>
      <c r="T1731" s="10" t="str">
        <f>IF(RepPF!$L$4=Lists!$E$2,Lists!$E$2,IF(RepPF!$L$4&lt;&gt;"",IF($C1731=RepPF!$L$4,RepPF!$L$4,0),Lists!$E$2))</f>
        <v>Все объекты</v>
      </c>
    </row>
    <row r="1732" spans="12:20" x14ac:dyDescent="0.25">
      <c r="L1732" s="1">
        <f>IF(OR(B1732=0,B1732=""),0,IF(COUNTIFS(Items!$E:$E,J1732,Items!$F:$F,K1732)+COUNTIFS(Items!$J:$J,J1732,Items!$K:$K,K1732)+COUNTIFS(Items!$O:$O,J1732,Items!$P:$P,K1732)=1,0,1))</f>
        <v>0</v>
      </c>
      <c r="T1732" s="10" t="str">
        <f>IF(RepPF!$L$4=Lists!$E$2,Lists!$E$2,IF(RepPF!$L$4&lt;&gt;"",IF($C1732=RepPF!$L$4,RepPF!$L$4,0),Lists!$E$2))</f>
        <v>Все объекты</v>
      </c>
    </row>
    <row r="1733" spans="12:20" x14ac:dyDescent="0.25">
      <c r="L1733" s="1">
        <f>IF(OR(B1733=0,B1733=""),0,IF(COUNTIFS(Items!$E:$E,J1733,Items!$F:$F,K1733)+COUNTIFS(Items!$J:$J,J1733,Items!$K:$K,K1733)+COUNTIFS(Items!$O:$O,J1733,Items!$P:$P,K1733)=1,0,1))</f>
        <v>0</v>
      </c>
      <c r="T1733" s="10" t="str">
        <f>IF(RepPF!$L$4=Lists!$E$2,Lists!$E$2,IF(RepPF!$L$4&lt;&gt;"",IF($C1733=RepPF!$L$4,RepPF!$L$4,0),Lists!$E$2))</f>
        <v>Все объекты</v>
      </c>
    </row>
    <row r="1734" spans="12:20" x14ac:dyDescent="0.25">
      <c r="L1734" s="1">
        <f>IF(OR(B1734=0,B1734=""),0,IF(COUNTIFS(Items!$E:$E,J1734,Items!$F:$F,K1734)+COUNTIFS(Items!$J:$J,J1734,Items!$K:$K,K1734)+COUNTIFS(Items!$O:$O,J1734,Items!$P:$P,K1734)=1,0,1))</f>
        <v>0</v>
      </c>
      <c r="T1734" s="10" t="str">
        <f>IF(RepPF!$L$4=Lists!$E$2,Lists!$E$2,IF(RepPF!$L$4&lt;&gt;"",IF($C1734=RepPF!$L$4,RepPF!$L$4,0),Lists!$E$2))</f>
        <v>Все объекты</v>
      </c>
    </row>
    <row r="1735" spans="12:20" x14ac:dyDescent="0.25">
      <c r="L1735" s="1">
        <f>IF(OR(B1735=0,B1735=""),0,IF(COUNTIFS(Items!$E:$E,J1735,Items!$F:$F,K1735)+COUNTIFS(Items!$J:$J,J1735,Items!$K:$K,K1735)+COUNTIFS(Items!$O:$O,J1735,Items!$P:$P,K1735)=1,0,1))</f>
        <v>0</v>
      </c>
      <c r="T1735" s="10" t="str">
        <f>IF(RepPF!$L$4=Lists!$E$2,Lists!$E$2,IF(RepPF!$L$4&lt;&gt;"",IF($C1735=RepPF!$L$4,RepPF!$L$4,0),Lists!$E$2))</f>
        <v>Все объекты</v>
      </c>
    </row>
    <row r="1736" spans="12:20" x14ac:dyDescent="0.25">
      <c r="L1736" s="1">
        <f>IF(OR(B1736=0,B1736=""),0,IF(COUNTIFS(Items!$E:$E,J1736,Items!$F:$F,K1736)+COUNTIFS(Items!$J:$J,J1736,Items!$K:$K,K1736)+COUNTIFS(Items!$O:$O,J1736,Items!$P:$P,K1736)=1,0,1))</f>
        <v>0</v>
      </c>
      <c r="T1736" s="10" t="str">
        <f>IF(RepPF!$L$4=Lists!$E$2,Lists!$E$2,IF(RepPF!$L$4&lt;&gt;"",IF($C1736=RepPF!$L$4,RepPF!$L$4,0),Lists!$E$2))</f>
        <v>Все объекты</v>
      </c>
    </row>
    <row r="1737" spans="12:20" x14ac:dyDescent="0.25">
      <c r="L1737" s="1">
        <f>IF(OR(B1737=0,B1737=""),0,IF(COUNTIFS(Items!$E:$E,J1737,Items!$F:$F,K1737)+COUNTIFS(Items!$J:$J,J1737,Items!$K:$K,K1737)+COUNTIFS(Items!$O:$O,J1737,Items!$P:$P,K1737)=1,0,1))</f>
        <v>0</v>
      </c>
      <c r="T1737" s="10" t="str">
        <f>IF(RepPF!$L$4=Lists!$E$2,Lists!$E$2,IF(RepPF!$L$4&lt;&gt;"",IF($C1737=RepPF!$L$4,RepPF!$L$4,0),Lists!$E$2))</f>
        <v>Все объекты</v>
      </c>
    </row>
    <row r="1738" spans="12:20" x14ac:dyDescent="0.25">
      <c r="L1738" s="1">
        <f>IF(OR(B1738=0,B1738=""),0,IF(COUNTIFS(Items!$E:$E,J1738,Items!$F:$F,K1738)+COUNTIFS(Items!$J:$J,J1738,Items!$K:$K,K1738)+COUNTIFS(Items!$O:$O,J1738,Items!$P:$P,K1738)=1,0,1))</f>
        <v>0</v>
      </c>
      <c r="T1738" s="10" t="str">
        <f>IF(RepPF!$L$4=Lists!$E$2,Lists!$E$2,IF(RepPF!$L$4&lt;&gt;"",IF($C1738=RepPF!$L$4,RepPF!$L$4,0),Lists!$E$2))</f>
        <v>Все объекты</v>
      </c>
    </row>
    <row r="1739" spans="12:20" x14ac:dyDescent="0.25">
      <c r="L1739" s="1">
        <f>IF(OR(B1739=0,B1739=""),0,IF(COUNTIFS(Items!$E:$E,J1739,Items!$F:$F,K1739)+COUNTIFS(Items!$J:$J,J1739,Items!$K:$K,K1739)+COUNTIFS(Items!$O:$O,J1739,Items!$P:$P,K1739)=1,0,1))</f>
        <v>0</v>
      </c>
      <c r="T1739" s="10" t="str">
        <f>IF(RepPF!$L$4=Lists!$E$2,Lists!$E$2,IF(RepPF!$L$4&lt;&gt;"",IF($C1739=RepPF!$L$4,RepPF!$L$4,0),Lists!$E$2))</f>
        <v>Все объекты</v>
      </c>
    </row>
    <row r="1740" spans="12:20" x14ac:dyDescent="0.25">
      <c r="L1740" s="1">
        <f>IF(OR(B1740=0,B1740=""),0,IF(COUNTIFS(Items!$E:$E,J1740,Items!$F:$F,K1740)+COUNTIFS(Items!$J:$J,J1740,Items!$K:$K,K1740)+COUNTIFS(Items!$O:$O,J1740,Items!$P:$P,K1740)=1,0,1))</f>
        <v>0</v>
      </c>
      <c r="T1740" s="10" t="str">
        <f>IF(RepPF!$L$4=Lists!$E$2,Lists!$E$2,IF(RepPF!$L$4&lt;&gt;"",IF($C1740=RepPF!$L$4,RepPF!$L$4,0),Lists!$E$2))</f>
        <v>Все объекты</v>
      </c>
    </row>
    <row r="1741" spans="12:20" x14ac:dyDescent="0.25">
      <c r="L1741" s="1">
        <f>IF(OR(B1741=0,B1741=""),0,IF(COUNTIFS(Items!$E:$E,J1741,Items!$F:$F,K1741)+COUNTIFS(Items!$J:$J,J1741,Items!$K:$K,K1741)+COUNTIFS(Items!$O:$O,J1741,Items!$P:$P,K1741)=1,0,1))</f>
        <v>0</v>
      </c>
      <c r="T1741" s="10" t="str">
        <f>IF(RepPF!$L$4=Lists!$E$2,Lists!$E$2,IF(RepPF!$L$4&lt;&gt;"",IF($C1741=RepPF!$L$4,RepPF!$L$4,0),Lists!$E$2))</f>
        <v>Все объекты</v>
      </c>
    </row>
    <row r="1742" spans="12:20" x14ac:dyDescent="0.25">
      <c r="L1742" s="1">
        <f>IF(OR(B1742=0,B1742=""),0,IF(COUNTIFS(Items!$E:$E,J1742,Items!$F:$F,K1742)+COUNTIFS(Items!$J:$J,J1742,Items!$K:$K,K1742)+COUNTIFS(Items!$O:$O,J1742,Items!$P:$P,K1742)=1,0,1))</f>
        <v>0</v>
      </c>
      <c r="T1742" s="10" t="str">
        <f>IF(RepPF!$L$4=Lists!$E$2,Lists!$E$2,IF(RepPF!$L$4&lt;&gt;"",IF($C1742=RepPF!$L$4,RepPF!$L$4,0),Lists!$E$2))</f>
        <v>Все объекты</v>
      </c>
    </row>
    <row r="1743" spans="12:20" x14ac:dyDescent="0.25">
      <c r="L1743" s="1">
        <f>IF(OR(B1743=0,B1743=""),0,IF(COUNTIFS(Items!$E:$E,J1743,Items!$F:$F,K1743)+COUNTIFS(Items!$J:$J,J1743,Items!$K:$K,K1743)+COUNTIFS(Items!$O:$O,J1743,Items!$P:$P,K1743)=1,0,1))</f>
        <v>0</v>
      </c>
      <c r="T1743" s="10" t="str">
        <f>IF(RepPF!$L$4=Lists!$E$2,Lists!$E$2,IF(RepPF!$L$4&lt;&gt;"",IF($C1743=RepPF!$L$4,RepPF!$L$4,0),Lists!$E$2))</f>
        <v>Все объекты</v>
      </c>
    </row>
    <row r="1744" spans="12:20" x14ac:dyDescent="0.25">
      <c r="L1744" s="1">
        <f>IF(OR(B1744=0,B1744=""),0,IF(COUNTIFS(Items!$E:$E,J1744,Items!$F:$F,K1744)+COUNTIFS(Items!$J:$J,J1744,Items!$K:$K,K1744)+COUNTIFS(Items!$O:$O,J1744,Items!$P:$P,K1744)=1,0,1))</f>
        <v>0</v>
      </c>
      <c r="T1744" s="10" t="str">
        <f>IF(RepPF!$L$4=Lists!$E$2,Lists!$E$2,IF(RepPF!$L$4&lt;&gt;"",IF($C1744=RepPF!$L$4,RepPF!$L$4,0),Lists!$E$2))</f>
        <v>Все объекты</v>
      </c>
    </row>
    <row r="1745" spans="12:20" x14ac:dyDescent="0.25">
      <c r="L1745" s="1">
        <f>IF(OR(B1745=0,B1745=""),0,IF(COUNTIFS(Items!$E:$E,J1745,Items!$F:$F,K1745)+COUNTIFS(Items!$J:$J,J1745,Items!$K:$K,K1745)+COUNTIFS(Items!$O:$O,J1745,Items!$P:$P,K1745)=1,0,1))</f>
        <v>0</v>
      </c>
      <c r="T1745" s="10" t="str">
        <f>IF(RepPF!$L$4=Lists!$E$2,Lists!$E$2,IF(RepPF!$L$4&lt;&gt;"",IF($C1745=RepPF!$L$4,RepPF!$L$4,0),Lists!$E$2))</f>
        <v>Все объекты</v>
      </c>
    </row>
    <row r="1746" spans="12:20" x14ac:dyDescent="0.25">
      <c r="L1746" s="1">
        <f>IF(OR(B1746=0,B1746=""),0,IF(COUNTIFS(Items!$E:$E,J1746,Items!$F:$F,K1746)+COUNTIFS(Items!$J:$J,J1746,Items!$K:$K,K1746)+COUNTIFS(Items!$O:$O,J1746,Items!$P:$P,K1746)=1,0,1))</f>
        <v>0</v>
      </c>
      <c r="T1746" s="10" t="str">
        <f>IF(RepPF!$L$4=Lists!$E$2,Lists!$E$2,IF(RepPF!$L$4&lt;&gt;"",IF($C1746=RepPF!$L$4,RepPF!$L$4,0),Lists!$E$2))</f>
        <v>Все объекты</v>
      </c>
    </row>
    <row r="1747" spans="12:20" x14ac:dyDescent="0.25">
      <c r="L1747" s="1">
        <f>IF(OR(B1747=0,B1747=""),0,IF(COUNTIFS(Items!$E:$E,J1747,Items!$F:$F,K1747)+COUNTIFS(Items!$J:$J,J1747,Items!$K:$K,K1747)+COUNTIFS(Items!$O:$O,J1747,Items!$P:$P,K1747)=1,0,1))</f>
        <v>0</v>
      </c>
      <c r="T1747" s="10" t="str">
        <f>IF(RepPF!$L$4=Lists!$E$2,Lists!$E$2,IF(RepPF!$L$4&lt;&gt;"",IF($C1747=RepPF!$L$4,RepPF!$L$4,0),Lists!$E$2))</f>
        <v>Все объекты</v>
      </c>
    </row>
    <row r="1748" spans="12:20" x14ac:dyDescent="0.25">
      <c r="L1748" s="1">
        <f>IF(OR(B1748=0,B1748=""),0,IF(COUNTIFS(Items!$E:$E,J1748,Items!$F:$F,K1748)+COUNTIFS(Items!$J:$J,J1748,Items!$K:$K,K1748)+COUNTIFS(Items!$O:$O,J1748,Items!$P:$P,K1748)=1,0,1))</f>
        <v>0</v>
      </c>
      <c r="T1748" s="10" t="str">
        <f>IF(RepPF!$L$4=Lists!$E$2,Lists!$E$2,IF(RepPF!$L$4&lt;&gt;"",IF($C1748=RepPF!$L$4,RepPF!$L$4,0),Lists!$E$2))</f>
        <v>Все объекты</v>
      </c>
    </row>
    <row r="1749" spans="12:20" x14ac:dyDescent="0.25">
      <c r="L1749" s="1">
        <f>IF(OR(B1749=0,B1749=""),0,IF(COUNTIFS(Items!$E:$E,J1749,Items!$F:$F,K1749)+COUNTIFS(Items!$J:$J,J1749,Items!$K:$K,K1749)+COUNTIFS(Items!$O:$O,J1749,Items!$P:$P,K1749)=1,0,1))</f>
        <v>0</v>
      </c>
      <c r="T1749" s="10" t="str">
        <f>IF(RepPF!$L$4=Lists!$E$2,Lists!$E$2,IF(RepPF!$L$4&lt;&gt;"",IF($C1749=RepPF!$L$4,RepPF!$L$4,0),Lists!$E$2))</f>
        <v>Все объекты</v>
      </c>
    </row>
    <row r="1750" spans="12:20" x14ac:dyDescent="0.25">
      <c r="L1750" s="1">
        <f>IF(OR(B1750=0,B1750=""),0,IF(COUNTIFS(Items!$E:$E,J1750,Items!$F:$F,K1750)+COUNTIFS(Items!$J:$J,J1750,Items!$K:$K,K1750)+COUNTIFS(Items!$O:$O,J1750,Items!$P:$P,K1750)=1,0,1))</f>
        <v>0</v>
      </c>
      <c r="T1750" s="10" t="str">
        <f>IF(RepPF!$L$4=Lists!$E$2,Lists!$E$2,IF(RepPF!$L$4&lt;&gt;"",IF($C1750=RepPF!$L$4,RepPF!$L$4,0),Lists!$E$2))</f>
        <v>Все объекты</v>
      </c>
    </row>
    <row r="1751" spans="12:20" x14ac:dyDescent="0.25">
      <c r="L1751" s="1">
        <f>IF(OR(B1751=0,B1751=""),0,IF(COUNTIFS(Items!$E:$E,J1751,Items!$F:$F,K1751)+COUNTIFS(Items!$J:$J,J1751,Items!$K:$K,K1751)+COUNTIFS(Items!$O:$O,J1751,Items!$P:$P,K1751)=1,0,1))</f>
        <v>0</v>
      </c>
      <c r="T1751" s="10" t="str">
        <f>IF(RepPF!$L$4=Lists!$E$2,Lists!$E$2,IF(RepPF!$L$4&lt;&gt;"",IF($C1751=RepPF!$L$4,RepPF!$L$4,0),Lists!$E$2))</f>
        <v>Все объекты</v>
      </c>
    </row>
    <row r="1752" spans="12:20" x14ac:dyDescent="0.25">
      <c r="L1752" s="1">
        <f>IF(OR(B1752=0,B1752=""),0,IF(COUNTIFS(Items!$E:$E,J1752,Items!$F:$F,K1752)+COUNTIFS(Items!$J:$J,J1752,Items!$K:$K,K1752)+COUNTIFS(Items!$O:$O,J1752,Items!$P:$P,K1752)=1,0,1))</f>
        <v>0</v>
      </c>
      <c r="T1752" s="10" t="str">
        <f>IF(RepPF!$L$4=Lists!$E$2,Lists!$E$2,IF(RepPF!$L$4&lt;&gt;"",IF($C1752=RepPF!$L$4,RepPF!$L$4,0),Lists!$E$2))</f>
        <v>Все объекты</v>
      </c>
    </row>
    <row r="1753" spans="12:20" x14ac:dyDescent="0.25">
      <c r="L1753" s="1">
        <f>IF(OR(B1753=0,B1753=""),0,IF(COUNTIFS(Items!$E:$E,J1753,Items!$F:$F,K1753)+COUNTIFS(Items!$J:$J,J1753,Items!$K:$K,K1753)+COUNTIFS(Items!$O:$O,J1753,Items!$P:$P,K1753)=1,0,1))</f>
        <v>0</v>
      </c>
      <c r="T1753" s="10" t="str">
        <f>IF(RepPF!$L$4=Lists!$E$2,Lists!$E$2,IF(RepPF!$L$4&lt;&gt;"",IF($C1753=RepPF!$L$4,RepPF!$L$4,0),Lists!$E$2))</f>
        <v>Все объекты</v>
      </c>
    </row>
    <row r="1754" spans="12:20" x14ac:dyDescent="0.25">
      <c r="L1754" s="1">
        <f>IF(OR(B1754=0,B1754=""),0,IF(COUNTIFS(Items!$E:$E,J1754,Items!$F:$F,K1754)+COUNTIFS(Items!$J:$J,J1754,Items!$K:$K,K1754)+COUNTIFS(Items!$O:$O,J1754,Items!$P:$P,K1754)=1,0,1))</f>
        <v>0</v>
      </c>
      <c r="T1754" s="10" t="str">
        <f>IF(RepPF!$L$4=Lists!$E$2,Lists!$E$2,IF(RepPF!$L$4&lt;&gt;"",IF($C1754=RepPF!$L$4,RepPF!$L$4,0),Lists!$E$2))</f>
        <v>Все объекты</v>
      </c>
    </row>
    <row r="1755" spans="12:20" x14ac:dyDescent="0.25">
      <c r="L1755" s="1">
        <f>IF(OR(B1755=0,B1755=""),0,IF(COUNTIFS(Items!$E:$E,J1755,Items!$F:$F,K1755)+COUNTIFS(Items!$J:$J,J1755,Items!$K:$K,K1755)+COUNTIFS(Items!$O:$O,J1755,Items!$P:$P,K1755)=1,0,1))</f>
        <v>0</v>
      </c>
      <c r="T1755" s="10" t="str">
        <f>IF(RepPF!$L$4=Lists!$E$2,Lists!$E$2,IF(RepPF!$L$4&lt;&gt;"",IF($C1755=RepPF!$L$4,RepPF!$L$4,0),Lists!$E$2))</f>
        <v>Все объекты</v>
      </c>
    </row>
    <row r="1756" spans="12:20" x14ac:dyDescent="0.25">
      <c r="L1756" s="1">
        <f>IF(OR(B1756=0,B1756=""),0,IF(COUNTIFS(Items!$E:$E,J1756,Items!$F:$F,K1756)+COUNTIFS(Items!$J:$J,J1756,Items!$K:$K,K1756)+COUNTIFS(Items!$O:$O,J1756,Items!$P:$P,K1756)=1,0,1))</f>
        <v>0</v>
      </c>
      <c r="T1756" s="10" t="str">
        <f>IF(RepPF!$L$4=Lists!$E$2,Lists!$E$2,IF(RepPF!$L$4&lt;&gt;"",IF($C1756=RepPF!$L$4,RepPF!$L$4,0),Lists!$E$2))</f>
        <v>Все объекты</v>
      </c>
    </row>
    <row r="1757" spans="12:20" x14ac:dyDescent="0.25">
      <c r="L1757" s="1">
        <f>IF(OR(B1757=0,B1757=""),0,IF(COUNTIFS(Items!$E:$E,J1757,Items!$F:$F,K1757)+COUNTIFS(Items!$J:$J,J1757,Items!$K:$K,K1757)+COUNTIFS(Items!$O:$O,J1757,Items!$P:$P,K1757)=1,0,1))</f>
        <v>0</v>
      </c>
      <c r="T1757" s="10" t="str">
        <f>IF(RepPF!$L$4=Lists!$E$2,Lists!$E$2,IF(RepPF!$L$4&lt;&gt;"",IF($C1757=RepPF!$L$4,RepPF!$L$4,0),Lists!$E$2))</f>
        <v>Все объекты</v>
      </c>
    </row>
    <row r="1758" spans="12:20" x14ac:dyDescent="0.25">
      <c r="L1758" s="1">
        <f>IF(OR(B1758=0,B1758=""),0,IF(COUNTIFS(Items!$E:$E,J1758,Items!$F:$F,K1758)+COUNTIFS(Items!$J:$J,J1758,Items!$K:$K,K1758)+COUNTIFS(Items!$O:$O,J1758,Items!$P:$P,K1758)=1,0,1))</f>
        <v>0</v>
      </c>
      <c r="T1758" s="10" t="str">
        <f>IF(RepPF!$L$4=Lists!$E$2,Lists!$E$2,IF(RepPF!$L$4&lt;&gt;"",IF($C1758=RepPF!$L$4,RepPF!$L$4,0),Lists!$E$2))</f>
        <v>Все объекты</v>
      </c>
    </row>
    <row r="1759" spans="12:20" x14ac:dyDescent="0.25">
      <c r="L1759" s="1">
        <f>IF(OR(B1759=0,B1759=""),0,IF(COUNTIFS(Items!$E:$E,J1759,Items!$F:$F,K1759)+COUNTIFS(Items!$J:$J,J1759,Items!$K:$K,K1759)+COUNTIFS(Items!$O:$O,J1759,Items!$P:$P,K1759)=1,0,1))</f>
        <v>0</v>
      </c>
      <c r="T1759" s="10" t="str">
        <f>IF(RepPF!$L$4=Lists!$E$2,Lists!$E$2,IF(RepPF!$L$4&lt;&gt;"",IF($C1759=RepPF!$L$4,RepPF!$L$4,0),Lists!$E$2))</f>
        <v>Все объекты</v>
      </c>
    </row>
    <row r="1760" spans="12:20" x14ac:dyDescent="0.25">
      <c r="L1760" s="1">
        <f>IF(OR(B1760=0,B1760=""),0,IF(COUNTIFS(Items!$E:$E,J1760,Items!$F:$F,K1760)+COUNTIFS(Items!$J:$J,J1760,Items!$K:$K,K1760)+COUNTIFS(Items!$O:$O,J1760,Items!$P:$P,K1760)=1,0,1))</f>
        <v>0</v>
      </c>
      <c r="T1760" s="10" t="str">
        <f>IF(RepPF!$L$4=Lists!$E$2,Lists!$E$2,IF(RepPF!$L$4&lt;&gt;"",IF($C1760=RepPF!$L$4,RepPF!$L$4,0),Lists!$E$2))</f>
        <v>Все объекты</v>
      </c>
    </row>
    <row r="1761" spans="12:20" x14ac:dyDescent="0.25">
      <c r="L1761" s="1">
        <f>IF(OR(B1761=0,B1761=""),0,IF(COUNTIFS(Items!$E:$E,J1761,Items!$F:$F,K1761)+COUNTIFS(Items!$J:$J,J1761,Items!$K:$K,K1761)+COUNTIFS(Items!$O:$O,J1761,Items!$P:$P,K1761)=1,0,1))</f>
        <v>0</v>
      </c>
      <c r="T1761" s="10" t="str">
        <f>IF(RepPF!$L$4=Lists!$E$2,Lists!$E$2,IF(RepPF!$L$4&lt;&gt;"",IF($C1761=RepPF!$L$4,RepPF!$L$4,0),Lists!$E$2))</f>
        <v>Все объекты</v>
      </c>
    </row>
    <row r="1762" spans="12:20" x14ac:dyDescent="0.25">
      <c r="L1762" s="1">
        <f>IF(OR(B1762=0,B1762=""),0,IF(COUNTIFS(Items!$E:$E,J1762,Items!$F:$F,K1762)+COUNTIFS(Items!$J:$J,J1762,Items!$K:$K,K1762)+COUNTIFS(Items!$O:$O,J1762,Items!$P:$P,K1762)=1,0,1))</f>
        <v>0</v>
      </c>
      <c r="T1762" s="10" t="str">
        <f>IF(RepPF!$L$4=Lists!$E$2,Lists!$E$2,IF(RepPF!$L$4&lt;&gt;"",IF($C1762=RepPF!$L$4,RepPF!$L$4,0),Lists!$E$2))</f>
        <v>Все объекты</v>
      </c>
    </row>
    <row r="1763" spans="12:20" x14ac:dyDescent="0.25">
      <c r="L1763" s="1">
        <f>IF(OR(B1763=0,B1763=""),0,IF(COUNTIFS(Items!$E:$E,J1763,Items!$F:$F,K1763)+COUNTIFS(Items!$J:$J,J1763,Items!$K:$K,K1763)+COUNTIFS(Items!$O:$O,J1763,Items!$P:$P,K1763)=1,0,1))</f>
        <v>0</v>
      </c>
      <c r="T1763" s="10" t="str">
        <f>IF(RepPF!$L$4=Lists!$E$2,Lists!$E$2,IF(RepPF!$L$4&lt;&gt;"",IF($C1763=RepPF!$L$4,RepPF!$L$4,0),Lists!$E$2))</f>
        <v>Все объекты</v>
      </c>
    </row>
    <row r="1764" spans="12:20" x14ac:dyDescent="0.25">
      <c r="L1764" s="1">
        <f>IF(OR(B1764=0,B1764=""),0,IF(COUNTIFS(Items!$E:$E,J1764,Items!$F:$F,K1764)+COUNTIFS(Items!$J:$J,J1764,Items!$K:$K,K1764)+COUNTIFS(Items!$O:$O,J1764,Items!$P:$P,K1764)=1,0,1))</f>
        <v>0</v>
      </c>
      <c r="T1764" s="10" t="str">
        <f>IF(RepPF!$L$4=Lists!$E$2,Lists!$E$2,IF(RepPF!$L$4&lt;&gt;"",IF($C1764=RepPF!$L$4,RepPF!$L$4,0),Lists!$E$2))</f>
        <v>Все объекты</v>
      </c>
    </row>
    <row r="1765" spans="12:20" x14ac:dyDescent="0.25">
      <c r="L1765" s="1">
        <f>IF(OR(B1765=0,B1765=""),0,IF(COUNTIFS(Items!$E:$E,J1765,Items!$F:$F,K1765)+COUNTIFS(Items!$J:$J,J1765,Items!$K:$K,K1765)+COUNTIFS(Items!$O:$O,J1765,Items!$P:$P,K1765)=1,0,1))</f>
        <v>0</v>
      </c>
      <c r="T1765" s="10" t="str">
        <f>IF(RepPF!$L$4=Lists!$E$2,Lists!$E$2,IF(RepPF!$L$4&lt;&gt;"",IF($C1765=RepPF!$L$4,RepPF!$L$4,0),Lists!$E$2))</f>
        <v>Все объекты</v>
      </c>
    </row>
    <row r="1766" spans="12:20" x14ac:dyDescent="0.25">
      <c r="L1766" s="1">
        <f>IF(OR(B1766=0,B1766=""),0,IF(COUNTIFS(Items!$E:$E,J1766,Items!$F:$F,K1766)+COUNTIFS(Items!$J:$J,J1766,Items!$K:$K,K1766)+COUNTIFS(Items!$O:$O,J1766,Items!$P:$P,K1766)=1,0,1))</f>
        <v>0</v>
      </c>
      <c r="T1766" s="10" t="str">
        <f>IF(RepPF!$L$4=Lists!$E$2,Lists!$E$2,IF(RepPF!$L$4&lt;&gt;"",IF($C1766=RepPF!$L$4,RepPF!$L$4,0),Lists!$E$2))</f>
        <v>Все объекты</v>
      </c>
    </row>
    <row r="1767" spans="12:20" x14ac:dyDescent="0.25">
      <c r="L1767" s="1">
        <f>IF(OR(B1767=0,B1767=""),0,IF(COUNTIFS(Items!$E:$E,J1767,Items!$F:$F,K1767)+COUNTIFS(Items!$J:$J,J1767,Items!$K:$K,K1767)+COUNTIFS(Items!$O:$O,J1767,Items!$P:$P,K1767)=1,0,1))</f>
        <v>0</v>
      </c>
      <c r="T1767" s="10" t="str">
        <f>IF(RepPF!$L$4=Lists!$E$2,Lists!$E$2,IF(RepPF!$L$4&lt;&gt;"",IF($C1767=RepPF!$L$4,RepPF!$L$4,0),Lists!$E$2))</f>
        <v>Все объекты</v>
      </c>
    </row>
    <row r="1768" spans="12:20" x14ac:dyDescent="0.25">
      <c r="L1768" s="1">
        <f>IF(OR(B1768=0,B1768=""),0,IF(COUNTIFS(Items!$E:$E,J1768,Items!$F:$F,K1768)+COUNTIFS(Items!$J:$J,J1768,Items!$K:$K,K1768)+COUNTIFS(Items!$O:$O,J1768,Items!$P:$P,K1768)=1,0,1))</f>
        <v>0</v>
      </c>
      <c r="T1768" s="10" t="str">
        <f>IF(RepPF!$L$4=Lists!$E$2,Lists!$E$2,IF(RepPF!$L$4&lt;&gt;"",IF($C1768=RepPF!$L$4,RepPF!$L$4,0),Lists!$E$2))</f>
        <v>Все объекты</v>
      </c>
    </row>
    <row r="1769" spans="12:20" x14ac:dyDescent="0.25">
      <c r="L1769" s="1">
        <f>IF(OR(B1769=0,B1769=""),0,IF(COUNTIFS(Items!$E:$E,J1769,Items!$F:$F,K1769)+COUNTIFS(Items!$J:$J,J1769,Items!$K:$K,K1769)+COUNTIFS(Items!$O:$O,J1769,Items!$P:$P,K1769)=1,0,1))</f>
        <v>0</v>
      </c>
      <c r="T1769" s="10" t="str">
        <f>IF(RepPF!$L$4=Lists!$E$2,Lists!$E$2,IF(RepPF!$L$4&lt;&gt;"",IF($C1769=RepPF!$L$4,RepPF!$L$4,0),Lists!$E$2))</f>
        <v>Все объекты</v>
      </c>
    </row>
    <row r="1770" spans="12:20" x14ac:dyDescent="0.25">
      <c r="L1770" s="1">
        <f>IF(OR(B1770=0,B1770=""),0,IF(COUNTIFS(Items!$E:$E,J1770,Items!$F:$F,K1770)+COUNTIFS(Items!$J:$J,J1770,Items!$K:$K,K1770)+COUNTIFS(Items!$O:$O,J1770,Items!$P:$P,K1770)=1,0,1))</f>
        <v>0</v>
      </c>
      <c r="T1770" s="10" t="str">
        <f>IF(RepPF!$L$4=Lists!$E$2,Lists!$E$2,IF(RepPF!$L$4&lt;&gt;"",IF($C1770=RepPF!$L$4,RepPF!$L$4,0),Lists!$E$2))</f>
        <v>Все объекты</v>
      </c>
    </row>
    <row r="1771" spans="12:20" x14ac:dyDescent="0.25">
      <c r="L1771" s="1">
        <f>IF(OR(B1771=0,B1771=""),0,IF(COUNTIFS(Items!$E:$E,J1771,Items!$F:$F,K1771)+COUNTIFS(Items!$J:$J,J1771,Items!$K:$K,K1771)+COUNTIFS(Items!$O:$O,J1771,Items!$P:$P,K1771)=1,0,1))</f>
        <v>0</v>
      </c>
      <c r="T1771" s="10" t="str">
        <f>IF(RepPF!$L$4=Lists!$E$2,Lists!$E$2,IF(RepPF!$L$4&lt;&gt;"",IF($C1771=RepPF!$L$4,RepPF!$L$4,0),Lists!$E$2))</f>
        <v>Все объекты</v>
      </c>
    </row>
    <row r="1772" spans="12:20" x14ac:dyDescent="0.25">
      <c r="L1772" s="1">
        <f>IF(OR(B1772=0,B1772=""),0,IF(COUNTIFS(Items!$E:$E,J1772,Items!$F:$F,K1772)+COUNTIFS(Items!$J:$J,J1772,Items!$K:$K,K1772)+COUNTIFS(Items!$O:$O,J1772,Items!$P:$P,K1772)=1,0,1))</f>
        <v>0</v>
      </c>
      <c r="T1772" s="10" t="str">
        <f>IF(RepPF!$L$4=Lists!$E$2,Lists!$E$2,IF(RepPF!$L$4&lt;&gt;"",IF($C1772=RepPF!$L$4,RepPF!$L$4,0),Lists!$E$2))</f>
        <v>Все объекты</v>
      </c>
    </row>
    <row r="1773" spans="12:20" x14ac:dyDescent="0.25">
      <c r="L1773" s="1">
        <f>IF(OR(B1773=0,B1773=""),0,IF(COUNTIFS(Items!$E:$E,J1773,Items!$F:$F,K1773)+COUNTIFS(Items!$J:$J,J1773,Items!$K:$K,K1773)+COUNTIFS(Items!$O:$O,J1773,Items!$P:$P,K1773)=1,0,1))</f>
        <v>0</v>
      </c>
      <c r="T1773" s="10" t="str">
        <f>IF(RepPF!$L$4=Lists!$E$2,Lists!$E$2,IF(RepPF!$L$4&lt;&gt;"",IF($C1773=RepPF!$L$4,RepPF!$L$4,0),Lists!$E$2))</f>
        <v>Все объекты</v>
      </c>
    </row>
    <row r="1774" spans="12:20" x14ac:dyDescent="0.25">
      <c r="L1774" s="1">
        <f>IF(OR(B1774=0,B1774=""),0,IF(COUNTIFS(Items!$E:$E,J1774,Items!$F:$F,K1774)+COUNTIFS(Items!$J:$J,J1774,Items!$K:$K,K1774)+COUNTIFS(Items!$O:$O,J1774,Items!$P:$P,K1774)=1,0,1))</f>
        <v>0</v>
      </c>
      <c r="T1774" s="10" t="str">
        <f>IF(RepPF!$L$4=Lists!$E$2,Lists!$E$2,IF(RepPF!$L$4&lt;&gt;"",IF($C1774=RepPF!$L$4,RepPF!$L$4,0),Lists!$E$2))</f>
        <v>Все объекты</v>
      </c>
    </row>
    <row r="1775" spans="12:20" x14ac:dyDescent="0.25">
      <c r="L1775" s="1">
        <f>IF(OR(B1775=0,B1775=""),0,IF(COUNTIFS(Items!$E:$E,J1775,Items!$F:$F,K1775)+COUNTIFS(Items!$J:$J,J1775,Items!$K:$K,K1775)+COUNTIFS(Items!$O:$O,J1775,Items!$P:$P,K1775)=1,0,1))</f>
        <v>0</v>
      </c>
      <c r="T1775" s="10" t="str">
        <f>IF(RepPF!$L$4=Lists!$E$2,Lists!$E$2,IF(RepPF!$L$4&lt;&gt;"",IF($C1775=RepPF!$L$4,RepPF!$L$4,0),Lists!$E$2))</f>
        <v>Все объекты</v>
      </c>
    </row>
    <row r="1776" spans="12:20" x14ac:dyDescent="0.25">
      <c r="L1776" s="1">
        <f>IF(OR(B1776=0,B1776=""),0,IF(COUNTIFS(Items!$E:$E,J1776,Items!$F:$F,K1776)+COUNTIFS(Items!$J:$J,J1776,Items!$K:$K,K1776)+COUNTIFS(Items!$O:$O,J1776,Items!$P:$P,K1776)=1,0,1))</f>
        <v>0</v>
      </c>
      <c r="T1776" s="10" t="str">
        <f>IF(RepPF!$L$4=Lists!$E$2,Lists!$E$2,IF(RepPF!$L$4&lt;&gt;"",IF($C1776=RepPF!$L$4,RepPF!$L$4,0),Lists!$E$2))</f>
        <v>Все объекты</v>
      </c>
    </row>
    <row r="1777" spans="12:20" x14ac:dyDescent="0.25">
      <c r="L1777" s="1">
        <f>IF(OR(B1777=0,B1777=""),0,IF(COUNTIFS(Items!$E:$E,J1777,Items!$F:$F,K1777)+COUNTIFS(Items!$J:$J,J1777,Items!$K:$K,K1777)+COUNTIFS(Items!$O:$O,J1777,Items!$P:$P,K1777)=1,0,1))</f>
        <v>0</v>
      </c>
      <c r="T1777" s="10" t="str">
        <f>IF(RepPF!$L$4=Lists!$E$2,Lists!$E$2,IF(RepPF!$L$4&lt;&gt;"",IF($C1777=RepPF!$L$4,RepPF!$L$4,0),Lists!$E$2))</f>
        <v>Все объекты</v>
      </c>
    </row>
    <row r="1778" spans="12:20" x14ac:dyDescent="0.25">
      <c r="L1778" s="1">
        <f>IF(OR(B1778=0,B1778=""),0,IF(COUNTIFS(Items!$E:$E,J1778,Items!$F:$F,K1778)+COUNTIFS(Items!$J:$J,J1778,Items!$K:$K,K1778)+COUNTIFS(Items!$O:$O,J1778,Items!$P:$P,K1778)=1,0,1))</f>
        <v>0</v>
      </c>
      <c r="T1778" s="10" t="str">
        <f>IF(RepPF!$L$4=Lists!$E$2,Lists!$E$2,IF(RepPF!$L$4&lt;&gt;"",IF($C1778=RepPF!$L$4,RepPF!$L$4,0),Lists!$E$2))</f>
        <v>Все объекты</v>
      </c>
    </row>
    <row r="1779" spans="12:20" x14ac:dyDescent="0.25">
      <c r="L1779" s="1">
        <f>IF(OR(B1779=0,B1779=""),0,IF(COUNTIFS(Items!$E:$E,J1779,Items!$F:$F,K1779)+COUNTIFS(Items!$J:$J,J1779,Items!$K:$K,K1779)+COUNTIFS(Items!$O:$O,J1779,Items!$P:$P,K1779)=1,0,1))</f>
        <v>0</v>
      </c>
      <c r="T1779" s="10" t="str">
        <f>IF(RepPF!$L$4=Lists!$E$2,Lists!$E$2,IF(RepPF!$L$4&lt;&gt;"",IF($C1779=RepPF!$L$4,RepPF!$L$4,0),Lists!$E$2))</f>
        <v>Все объекты</v>
      </c>
    </row>
    <row r="1780" spans="12:20" x14ac:dyDescent="0.25">
      <c r="L1780" s="1">
        <f>IF(OR(B1780=0,B1780=""),0,IF(COUNTIFS(Items!$E:$E,J1780,Items!$F:$F,K1780)+COUNTIFS(Items!$J:$J,J1780,Items!$K:$K,K1780)+COUNTIFS(Items!$O:$O,J1780,Items!$P:$P,K1780)=1,0,1))</f>
        <v>0</v>
      </c>
      <c r="T1780" s="10" t="str">
        <f>IF(RepPF!$L$4=Lists!$E$2,Lists!$E$2,IF(RepPF!$L$4&lt;&gt;"",IF($C1780=RepPF!$L$4,RepPF!$L$4,0),Lists!$E$2))</f>
        <v>Все объекты</v>
      </c>
    </row>
    <row r="1781" spans="12:20" x14ac:dyDescent="0.25">
      <c r="L1781" s="1">
        <f>IF(OR(B1781=0,B1781=""),0,IF(COUNTIFS(Items!$E:$E,J1781,Items!$F:$F,K1781)+COUNTIFS(Items!$J:$J,J1781,Items!$K:$K,K1781)+COUNTIFS(Items!$O:$O,J1781,Items!$P:$P,K1781)=1,0,1))</f>
        <v>0</v>
      </c>
      <c r="T1781" s="10" t="str">
        <f>IF(RepPF!$L$4=Lists!$E$2,Lists!$E$2,IF(RepPF!$L$4&lt;&gt;"",IF($C1781=RepPF!$L$4,RepPF!$L$4,0),Lists!$E$2))</f>
        <v>Все объекты</v>
      </c>
    </row>
    <row r="1782" spans="12:20" x14ac:dyDescent="0.25">
      <c r="L1782" s="1">
        <f>IF(OR(B1782=0,B1782=""),0,IF(COUNTIFS(Items!$E:$E,J1782,Items!$F:$F,K1782)+COUNTIFS(Items!$J:$J,J1782,Items!$K:$K,K1782)+COUNTIFS(Items!$O:$O,J1782,Items!$P:$P,K1782)=1,0,1))</f>
        <v>0</v>
      </c>
      <c r="T1782" s="10" t="str">
        <f>IF(RepPF!$L$4=Lists!$E$2,Lists!$E$2,IF(RepPF!$L$4&lt;&gt;"",IF($C1782=RepPF!$L$4,RepPF!$L$4,0),Lists!$E$2))</f>
        <v>Все объекты</v>
      </c>
    </row>
    <row r="1783" spans="12:20" x14ac:dyDescent="0.25">
      <c r="L1783" s="1">
        <f>IF(OR(B1783=0,B1783=""),0,IF(COUNTIFS(Items!$E:$E,J1783,Items!$F:$F,K1783)+COUNTIFS(Items!$J:$J,J1783,Items!$K:$K,K1783)+COUNTIFS(Items!$O:$O,J1783,Items!$P:$P,K1783)=1,0,1))</f>
        <v>0</v>
      </c>
      <c r="T1783" s="10" t="str">
        <f>IF(RepPF!$L$4=Lists!$E$2,Lists!$E$2,IF(RepPF!$L$4&lt;&gt;"",IF($C1783=RepPF!$L$4,RepPF!$L$4,0),Lists!$E$2))</f>
        <v>Все объекты</v>
      </c>
    </row>
    <row r="1784" spans="12:20" x14ac:dyDescent="0.25">
      <c r="L1784" s="1">
        <f>IF(OR(B1784=0,B1784=""),0,IF(COUNTIFS(Items!$E:$E,J1784,Items!$F:$F,K1784)+COUNTIFS(Items!$J:$J,J1784,Items!$K:$K,K1784)+COUNTIFS(Items!$O:$O,J1784,Items!$P:$P,K1784)=1,0,1))</f>
        <v>0</v>
      </c>
      <c r="T1784" s="10" t="str">
        <f>IF(RepPF!$L$4=Lists!$E$2,Lists!$E$2,IF(RepPF!$L$4&lt;&gt;"",IF($C1784=RepPF!$L$4,RepPF!$L$4,0),Lists!$E$2))</f>
        <v>Все объекты</v>
      </c>
    </row>
    <row r="1785" spans="12:20" x14ac:dyDescent="0.25">
      <c r="L1785" s="1">
        <f>IF(OR(B1785=0,B1785=""),0,IF(COUNTIFS(Items!$E:$E,J1785,Items!$F:$F,K1785)+COUNTIFS(Items!$J:$J,J1785,Items!$K:$K,K1785)+COUNTIFS(Items!$O:$O,J1785,Items!$P:$P,K1785)=1,0,1))</f>
        <v>0</v>
      </c>
      <c r="T1785" s="10" t="str">
        <f>IF(RepPF!$L$4=Lists!$E$2,Lists!$E$2,IF(RepPF!$L$4&lt;&gt;"",IF($C1785=RepPF!$L$4,RepPF!$L$4,0),Lists!$E$2))</f>
        <v>Все объекты</v>
      </c>
    </row>
    <row r="1786" spans="12:20" x14ac:dyDescent="0.25">
      <c r="L1786" s="1">
        <f>IF(OR(B1786=0,B1786=""),0,IF(COUNTIFS(Items!$E:$E,J1786,Items!$F:$F,K1786)+COUNTIFS(Items!$J:$J,J1786,Items!$K:$K,K1786)+COUNTIFS(Items!$O:$O,J1786,Items!$P:$P,K1786)=1,0,1))</f>
        <v>0</v>
      </c>
      <c r="T1786" s="10" t="str">
        <f>IF(RepPF!$L$4=Lists!$E$2,Lists!$E$2,IF(RepPF!$L$4&lt;&gt;"",IF($C1786=RepPF!$L$4,RepPF!$L$4,0),Lists!$E$2))</f>
        <v>Все объекты</v>
      </c>
    </row>
    <row r="1787" spans="12:20" x14ac:dyDescent="0.25">
      <c r="L1787" s="1">
        <f>IF(OR(B1787=0,B1787=""),0,IF(COUNTIFS(Items!$E:$E,J1787,Items!$F:$F,K1787)+COUNTIFS(Items!$J:$J,J1787,Items!$K:$K,K1787)+COUNTIFS(Items!$O:$O,J1787,Items!$P:$P,K1787)=1,0,1))</f>
        <v>0</v>
      </c>
      <c r="T1787" s="10" t="str">
        <f>IF(RepPF!$L$4=Lists!$E$2,Lists!$E$2,IF(RepPF!$L$4&lt;&gt;"",IF($C1787=RepPF!$L$4,RepPF!$L$4,0),Lists!$E$2))</f>
        <v>Все объекты</v>
      </c>
    </row>
    <row r="1788" spans="12:20" x14ac:dyDescent="0.25">
      <c r="L1788" s="1">
        <f>IF(OR(B1788=0,B1788=""),0,IF(COUNTIFS(Items!$E:$E,J1788,Items!$F:$F,K1788)+COUNTIFS(Items!$J:$J,J1788,Items!$K:$K,K1788)+COUNTIFS(Items!$O:$O,J1788,Items!$P:$P,K1788)=1,0,1))</f>
        <v>0</v>
      </c>
      <c r="T1788" s="10" t="str">
        <f>IF(RepPF!$L$4=Lists!$E$2,Lists!$E$2,IF(RepPF!$L$4&lt;&gt;"",IF($C1788=RepPF!$L$4,RepPF!$L$4,0),Lists!$E$2))</f>
        <v>Все объекты</v>
      </c>
    </row>
    <row r="1789" spans="12:20" x14ac:dyDescent="0.25">
      <c r="L1789" s="1">
        <f>IF(OR(B1789=0,B1789=""),0,IF(COUNTIFS(Items!$E:$E,J1789,Items!$F:$F,K1789)+COUNTIFS(Items!$J:$J,J1789,Items!$K:$K,K1789)+COUNTIFS(Items!$O:$O,J1789,Items!$P:$P,K1789)=1,0,1))</f>
        <v>0</v>
      </c>
      <c r="T1789" s="10" t="str">
        <f>IF(RepPF!$L$4=Lists!$E$2,Lists!$E$2,IF(RepPF!$L$4&lt;&gt;"",IF($C1789=RepPF!$L$4,RepPF!$L$4,0),Lists!$E$2))</f>
        <v>Все объекты</v>
      </c>
    </row>
    <row r="1790" spans="12:20" x14ac:dyDescent="0.25">
      <c r="L1790" s="1">
        <f>IF(OR(B1790=0,B1790=""),0,IF(COUNTIFS(Items!$E:$E,J1790,Items!$F:$F,K1790)+COUNTIFS(Items!$J:$J,J1790,Items!$K:$K,K1790)+COUNTIFS(Items!$O:$O,J1790,Items!$P:$P,K1790)=1,0,1))</f>
        <v>0</v>
      </c>
      <c r="T1790" s="10" t="str">
        <f>IF(RepPF!$L$4=Lists!$E$2,Lists!$E$2,IF(RepPF!$L$4&lt;&gt;"",IF($C1790=RepPF!$L$4,RepPF!$L$4,0),Lists!$E$2))</f>
        <v>Все объекты</v>
      </c>
    </row>
    <row r="1791" spans="12:20" x14ac:dyDescent="0.25">
      <c r="L1791" s="1">
        <f>IF(OR(B1791=0,B1791=""),0,IF(COUNTIFS(Items!$E:$E,J1791,Items!$F:$F,K1791)+COUNTIFS(Items!$J:$J,J1791,Items!$K:$K,K1791)+COUNTIFS(Items!$O:$O,J1791,Items!$P:$P,K1791)=1,0,1))</f>
        <v>0</v>
      </c>
      <c r="T1791" s="10" t="str">
        <f>IF(RepPF!$L$4=Lists!$E$2,Lists!$E$2,IF(RepPF!$L$4&lt;&gt;"",IF($C1791=RepPF!$L$4,RepPF!$L$4,0),Lists!$E$2))</f>
        <v>Все объекты</v>
      </c>
    </row>
    <row r="1792" spans="12:20" x14ac:dyDescent="0.25">
      <c r="L1792" s="1">
        <f>IF(OR(B1792=0,B1792=""),0,IF(COUNTIFS(Items!$E:$E,J1792,Items!$F:$F,K1792)+COUNTIFS(Items!$J:$J,J1792,Items!$K:$K,K1792)+COUNTIFS(Items!$O:$O,J1792,Items!$P:$P,K1792)=1,0,1))</f>
        <v>0</v>
      </c>
      <c r="T1792" s="10" t="str">
        <f>IF(RepPF!$L$4=Lists!$E$2,Lists!$E$2,IF(RepPF!$L$4&lt;&gt;"",IF($C1792=RepPF!$L$4,RepPF!$L$4,0),Lists!$E$2))</f>
        <v>Все объекты</v>
      </c>
    </row>
    <row r="1793" spans="12:20" x14ac:dyDescent="0.25">
      <c r="L1793" s="1">
        <f>IF(OR(B1793=0,B1793=""),0,IF(COUNTIFS(Items!$E:$E,J1793,Items!$F:$F,K1793)+COUNTIFS(Items!$J:$J,J1793,Items!$K:$K,K1793)+COUNTIFS(Items!$O:$O,J1793,Items!$P:$P,K1793)=1,0,1))</f>
        <v>0</v>
      </c>
      <c r="T1793" s="10" t="str">
        <f>IF(RepPF!$L$4=Lists!$E$2,Lists!$E$2,IF(RepPF!$L$4&lt;&gt;"",IF($C1793=RepPF!$L$4,RepPF!$L$4,0),Lists!$E$2))</f>
        <v>Все объекты</v>
      </c>
    </row>
    <row r="1794" spans="12:20" x14ac:dyDescent="0.25">
      <c r="L1794" s="1">
        <f>IF(OR(B1794=0,B1794=""),0,IF(COUNTIFS(Items!$E:$E,J1794,Items!$F:$F,K1794)+COUNTIFS(Items!$J:$J,J1794,Items!$K:$K,K1794)+COUNTIFS(Items!$O:$O,J1794,Items!$P:$P,K1794)=1,0,1))</f>
        <v>0</v>
      </c>
      <c r="T1794" s="10" t="str">
        <f>IF(RepPF!$L$4=Lists!$E$2,Lists!$E$2,IF(RepPF!$L$4&lt;&gt;"",IF($C1794=RepPF!$L$4,RepPF!$L$4,0),Lists!$E$2))</f>
        <v>Все объекты</v>
      </c>
    </row>
    <row r="1795" spans="12:20" x14ac:dyDescent="0.25">
      <c r="L1795" s="1">
        <f>IF(OR(B1795=0,B1795=""),0,IF(COUNTIFS(Items!$E:$E,J1795,Items!$F:$F,K1795)+COUNTIFS(Items!$J:$J,J1795,Items!$K:$K,K1795)+COUNTIFS(Items!$O:$O,J1795,Items!$P:$P,K1795)=1,0,1))</f>
        <v>0</v>
      </c>
      <c r="T1795" s="10" t="str">
        <f>IF(RepPF!$L$4=Lists!$E$2,Lists!$E$2,IF(RepPF!$L$4&lt;&gt;"",IF($C1795=RepPF!$L$4,RepPF!$L$4,0),Lists!$E$2))</f>
        <v>Все объекты</v>
      </c>
    </row>
    <row r="1796" spans="12:20" x14ac:dyDescent="0.25">
      <c r="L1796" s="1">
        <f>IF(OR(B1796=0,B1796=""),0,IF(COUNTIFS(Items!$E:$E,J1796,Items!$F:$F,K1796)+COUNTIFS(Items!$J:$J,J1796,Items!$K:$K,K1796)+COUNTIFS(Items!$O:$O,J1796,Items!$P:$P,K1796)=1,0,1))</f>
        <v>0</v>
      </c>
      <c r="T1796" s="10" t="str">
        <f>IF(RepPF!$L$4=Lists!$E$2,Lists!$E$2,IF(RepPF!$L$4&lt;&gt;"",IF($C1796=RepPF!$L$4,RepPF!$L$4,0),Lists!$E$2))</f>
        <v>Все объекты</v>
      </c>
    </row>
    <row r="1797" spans="12:20" x14ac:dyDescent="0.25">
      <c r="L1797" s="1">
        <f>IF(OR(B1797=0,B1797=""),0,IF(COUNTIFS(Items!$E:$E,J1797,Items!$F:$F,K1797)+COUNTIFS(Items!$J:$J,J1797,Items!$K:$K,K1797)+COUNTIFS(Items!$O:$O,J1797,Items!$P:$P,K1797)=1,0,1))</f>
        <v>0</v>
      </c>
      <c r="T1797" s="10" t="str">
        <f>IF(RepPF!$L$4=Lists!$E$2,Lists!$E$2,IF(RepPF!$L$4&lt;&gt;"",IF($C1797=RepPF!$L$4,RepPF!$L$4,0),Lists!$E$2))</f>
        <v>Все объекты</v>
      </c>
    </row>
    <row r="1798" spans="12:20" x14ac:dyDescent="0.25">
      <c r="L1798" s="1">
        <f>IF(OR(B1798=0,B1798=""),0,IF(COUNTIFS(Items!$E:$E,J1798,Items!$F:$F,K1798)+COUNTIFS(Items!$J:$J,J1798,Items!$K:$K,K1798)+COUNTIFS(Items!$O:$O,J1798,Items!$P:$P,K1798)=1,0,1))</f>
        <v>0</v>
      </c>
      <c r="T1798" s="10" t="str">
        <f>IF(RepPF!$L$4=Lists!$E$2,Lists!$E$2,IF(RepPF!$L$4&lt;&gt;"",IF($C1798=RepPF!$L$4,RepPF!$L$4,0),Lists!$E$2))</f>
        <v>Все объекты</v>
      </c>
    </row>
    <row r="1799" spans="12:20" x14ac:dyDescent="0.25">
      <c r="L1799" s="1">
        <f>IF(OR(B1799=0,B1799=""),0,IF(COUNTIFS(Items!$E:$E,J1799,Items!$F:$F,K1799)+COUNTIFS(Items!$J:$J,J1799,Items!$K:$K,K1799)+COUNTIFS(Items!$O:$O,J1799,Items!$P:$P,K1799)=1,0,1))</f>
        <v>0</v>
      </c>
      <c r="T1799" s="10" t="str">
        <f>IF(RepPF!$L$4=Lists!$E$2,Lists!$E$2,IF(RepPF!$L$4&lt;&gt;"",IF($C1799=RepPF!$L$4,RepPF!$L$4,0),Lists!$E$2))</f>
        <v>Все объекты</v>
      </c>
    </row>
    <row r="1800" spans="12:20" x14ac:dyDescent="0.25">
      <c r="L1800" s="1">
        <f>IF(OR(B1800=0,B1800=""),0,IF(COUNTIFS(Items!$E:$E,J1800,Items!$F:$F,K1800)+COUNTIFS(Items!$J:$J,J1800,Items!$K:$K,K1800)+COUNTIFS(Items!$O:$O,J1800,Items!$P:$P,K1800)=1,0,1))</f>
        <v>0</v>
      </c>
      <c r="T1800" s="10" t="str">
        <f>IF(RepPF!$L$4=Lists!$E$2,Lists!$E$2,IF(RepPF!$L$4&lt;&gt;"",IF($C1800=RepPF!$L$4,RepPF!$L$4,0),Lists!$E$2))</f>
        <v>Все объекты</v>
      </c>
    </row>
    <row r="1801" spans="12:20" x14ac:dyDescent="0.25">
      <c r="L1801" s="1">
        <f>IF(OR(B1801=0,B1801=""),0,IF(COUNTIFS(Items!$E:$E,J1801,Items!$F:$F,K1801)+COUNTIFS(Items!$J:$J,J1801,Items!$K:$K,K1801)+COUNTIFS(Items!$O:$O,J1801,Items!$P:$P,K1801)=1,0,1))</f>
        <v>0</v>
      </c>
      <c r="T1801" s="10" t="str">
        <f>IF(RepPF!$L$4=Lists!$E$2,Lists!$E$2,IF(RepPF!$L$4&lt;&gt;"",IF($C1801=RepPF!$L$4,RepPF!$L$4,0),Lists!$E$2))</f>
        <v>Все объекты</v>
      </c>
    </row>
    <row r="1802" spans="12:20" x14ac:dyDescent="0.25">
      <c r="L1802" s="1">
        <f>IF(OR(B1802=0,B1802=""),0,IF(COUNTIFS(Items!$E:$E,J1802,Items!$F:$F,K1802)+COUNTIFS(Items!$J:$J,J1802,Items!$K:$K,K1802)+COUNTIFS(Items!$O:$O,J1802,Items!$P:$P,K1802)=1,0,1))</f>
        <v>0</v>
      </c>
      <c r="T1802" s="10" t="str">
        <f>IF(RepPF!$L$4=Lists!$E$2,Lists!$E$2,IF(RepPF!$L$4&lt;&gt;"",IF($C1802=RepPF!$L$4,RepPF!$L$4,0),Lists!$E$2))</f>
        <v>Все объекты</v>
      </c>
    </row>
    <row r="1803" spans="12:20" x14ac:dyDescent="0.25">
      <c r="L1803" s="1">
        <f>IF(OR(B1803=0,B1803=""),0,IF(COUNTIFS(Items!$E:$E,J1803,Items!$F:$F,K1803)+COUNTIFS(Items!$J:$J,J1803,Items!$K:$K,K1803)+COUNTIFS(Items!$O:$O,J1803,Items!$P:$P,K1803)=1,0,1))</f>
        <v>0</v>
      </c>
      <c r="T1803" s="10" t="str">
        <f>IF(RepPF!$L$4=Lists!$E$2,Lists!$E$2,IF(RepPF!$L$4&lt;&gt;"",IF($C1803=RepPF!$L$4,RepPF!$L$4,0),Lists!$E$2))</f>
        <v>Все объекты</v>
      </c>
    </row>
    <row r="1804" spans="12:20" x14ac:dyDescent="0.25">
      <c r="L1804" s="1">
        <f>IF(OR(B1804=0,B1804=""),0,IF(COUNTIFS(Items!$E:$E,J1804,Items!$F:$F,K1804)+COUNTIFS(Items!$J:$J,J1804,Items!$K:$K,K1804)+COUNTIFS(Items!$O:$O,J1804,Items!$P:$P,K1804)=1,0,1))</f>
        <v>0</v>
      </c>
      <c r="T1804" s="10" t="str">
        <f>IF(RepPF!$L$4=Lists!$E$2,Lists!$E$2,IF(RepPF!$L$4&lt;&gt;"",IF($C1804=RepPF!$L$4,RepPF!$L$4,0),Lists!$E$2))</f>
        <v>Все объекты</v>
      </c>
    </row>
    <row r="1805" spans="12:20" x14ac:dyDescent="0.25">
      <c r="L1805" s="1">
        <f>IF(OR(B1805=0,B1805=""),0,IF(COUNTIFS(Items!$E:$E,J1805,Items!$F:$F,K1805)+COUNTIFS(Items!$J:$J,J1805,Items!$K:$K,K1805)+COUNTIFS(Items!$O:$O,J1805,Items!$P:$P,K1805)=1,0,1))</f>
        <v>0</v>
      </c>
      <c r="T1805" s="10" t="str">
        <f>IF(RepPF!$L$4=Lists!$E$2,Lists!$E$2,IF(RepPF!$L$4&lt;&gt;"",IF($C1805=RepPF!$L$4,RepPF!$L$4,0),Lists!$E$2))</f>
        <v>Все объекты</v>
      </c>
    </row>
    <row r="1806" spans="12:20" x14ac:dyDescent="0.25">
      <c r="L1806" s="1">
        <f>IF(OR(B1806=0,B1806=""),0,IF(COUNTIFS(Items!$E:$E,J1806,Items!$F:$F,K1806)+COUNTIFS(Items!$J:$J,J1806,Items!$K:$K,K1806)+COUNTIFS(Items!$O:$O,J1806,Items!$P:$P,K1806)=1,0,1))</f>
        <v>0</v>
      </c>
      <c r="T1806" s="10" t="str">
        <f>IF(RepPF!$L$4=Lists!$E$2,Lists!$E$2,IF(RepPF!$L$4&lt;&gt;"",IF($C1806=RepPF!$L$4,RepPF!$L$4,0),Lists!$E$2))</f>
        <v>Все объекты</v>
      </c>
    </row>
    <row r="1807" spans="12:20" x14ac:dyDescent="0.25">
      <c r="L1807" s="1">
        <f>IF(OR(B1807=0,B1807=""),0,IF(COUNTIFS(Items!$E:$E,J1807,Items!$F:$F,K1807)+COUNTIFS(Items!$J:$J,J1807,Items!$K:$K,K1807)+COUNTIFS(Items!$O:$O,J1807,Items!$P:$P,K1807)=1,0,1))</f>
        <v>0</v>
      </c>
      <c r="T1807" s="10" t="str">
        <f>IF(RepPF!$L$4=Lists!$E$2,Lists!$E$2,IF(RepPF!$L$4&lt;&gt;"",IF($C1807=RepPF!$L$4,RepPF!$L$4,0),Lists!$E$2))</f>
        <v>Все объекты</v>
      </c>
    </row>
    <row r="1808" spans="12:20" x14ac:dyDescent="0.25">
      <c r="L1808" s="1">
        <f>IF(OR(B1808=0,B1808=""),0,IF(COUNTIFS(Items!$E:$E,J1808,Items!$F:$F,K1808)+COUNTIFS(Items!$J:$J,J1808,Items!$K:$K,K1808)+COUNTIFS(Items!$O:$O,J1808,Items!$P:$P,K1808)=1,0,1))</f>
        <v>0</v>
      </c>
      <c r="T1808" s="10" t="str">
        <f>IF(RepPF!$L$4=Lists!$E$2,Lists!$E$2,IF(RepPF!$L$4&lt;&gt;"",IF($C1808=RepPF!$L$4,RepPF!$L$4,0),Lists!$E$2))</f>
        <v>Все объекты</v>
      </c>
    </row>
    <row r="1809" spans="12:20" x14ac:dyDescent="0.25">
      <c r="L1809" s="1">
        <f>IF(OR(B1809=0,B1809=""),0,IF(COUNTIFS(Items!$E:$E,J1809,Items!$F:$F,K1809)+COUNTIFS(Items!$J:$J,J1809,Items!$K:$K,K1809)+COUNTIFS(Items!$O:$O,J1809,Items!$P:$P,K1809)=1,0,1))</f>
        <v>0</v>
      </c>
      <c r="T1809" s="10" t="str">
        <f>IF(RepPF!$L$4=Lists!$E$2,Lists!$E$2,IF(RepPF!$L$4&lt;&gt;"",IF($C1809=RepPF!$L$4,RepPF!$L$4,0),Lists!$E$2))</f>
        <v>Все объекты</v>
      </c>
    </row>
    <row r="1810" spans="12:20" x14ac:dyDescent="0.25">
      <c r="L1810" s="1">
        <f>IF(OR(B1810=0,B1810=""),0,IF(COUNTIFS(Items!$E:$E,J1810,Items!$F:$F,K1810)+COUNTIFS(Items!$J:$J,J1810,Items!$K:$K,K1810)+COUNTIFS(Items!$O:$O,J1810,Items!$P:$P,K1810)=1,0,1))</f>
        <v>0</v>
      </c>
      <c r="T1810" s="10" t="str">
        <f>IF(RepPF!$L$4=Lists!$E$2,Lists!$E$2,IF(RepPF!$L$4&lt;&gt;"",IF($C1810=RepPF!$L$4,RepPF!$L$4,0),Lists!$E$2))</f>
        <v>Все объекты</v>
      </c>
    </row>
    <row r="1811" spans="12:20" x14ac:dyDescent="0.25">
      <c r="L1811" s="1">
        <f>IF(OR(B1811=0,B1811=""),0,IF(COUNTIFS(Items!$E:$E,J1811,Items!$F:$F,K1811)+COUNTIFS(Items!$J:$J,J1811,Items!$K:$K,K1811)+COUNTIFS(Items!$O:$O,J1811,Items!$P:$P,K1811)=1,0,1))</f>
        <v>0</v>
      </c>
      <c r="T1811" s="10" t="str">
        <f>IF(RepPF!$L$4=Lists!$E$2,Lists!$E$2,IF(RepPF!$L$4&lt;&gt;"",IF($C1811=RepPF!$L$4,RepPF!$L$4,0),Lists!$E$2))</f>
        <v>Все объекты</v>
      </c>
    </row>
    <row r="1812" spans="12:20" x14ac:dyDescent="0.25">
      <c r="L1812" s="1">
        <f>IF(OR(B1812=0,B1812=""),0,IF(COUNTIFS(Items!$E:$E,J1812,Items!$F:$F,K1812)+COUNTIFS(Items!$J:$J,J1812,Items!$K:$K,K1812)+COUNTIFS(Items!$O:$O,J1812,Items!$P:$P,K1812)=1,0,1))</f>
        <v>0</v>
      </c>
      <c r="T1812" s="10" t="str">
        <f>IF(RepPF!$L$4=Lists!$E$2,Lists!$E$2,IF(RepPF!$L$4&lt;&gt;"",IF($C1812=RepPF!$L$4,RepPF!$L$4,0),Lists!$E$2))</f>
        <v>Все объекты</v>
      </c>
    </row>
    <row r="1813" spans="12:20" x14ac:dyDescent="0.25">
      <c r="L1813" s="1">
        <f>IF(OR(B1813=0,B1813=""),0,IF(COUNTIFS(Items!$E:$E,J1813,Items!$F:$F,K1813)+COUNTIFS(Items!$J:$J,J1813,Items!$K:$K,K1813)+COUNTIFS(Items!$O:$O,J1813,Items!$P:$P,K1813)=1,0,1))</f>
        <v>0</v>
      </c>
      <c r="T1813" s="10" t="str">
        <f>IF(RepPF!$L$4=Lists!$E$2,Lists!$E$2,IF(RepPF!$L$4&lt;&gt;"",IF($C1813=RepPF!$L$4,RepPF!$L$4,0),Lists!$E$2))</f>
        <v>Все объекты</v>
      </c>
    </row>
    <row r="1814" spans="12:20" x14ac:dyDescent="0.25">
      <c r="L1814" s="1">
        <f>IF(OR(B1814=0,B1814=""),0,IF(COUNTIFS(Items!$E:$E,J1814,Items!$F:$F,K1814)+COUNTIFS(Items!$J:$J,J1814,Items!$K:$K,K1814)+COUNTIFS(Items!$O:$O,J1814,Items!$P:$P,K1814)=1,0,1))</f>
        <v>0</v>
      </c>
      <c r="T1814" s="10" t="str">
        <f>IF(RepPF!$L$4=Lists!$E$2,Lists!$E$2,IF(RepPF!$L$4&lt;&gt;"",IF($C1814=RepPF!$L$4,RepPF!$L$4,0),Lists!$E$2))</f>
        <v>Все объекты</v>
      </c>
    </row>
    <row r="1815" spans="12:20" x14ac:dyDescent="0.25">
      <c r="L1815" s="1">
        <f>IF(OR(B1815=0,B1815=""),0,IF(COUNTIFS(Items!$E:$E,J1815,Items!$F:$F,K1815)+COUNTIFS(Items!$J:$J,J1815,Items!$K:$K,K1815)+COUNTIFS(Items!$O:$O,J1815,Items!$P:$P,K1815)=1,0,1))</f>
        <v>0</v>
      </c>
      <c r="T1815" s="10" t="str">
        <f>IF(RepPF!$L$4=Lists!$E$2,Lists!$E$2,IF(RepPF!$L$4&lt;&gt;"",IF($C1815=RepPF!$L$4,RepPF!$L$4,0),Lists!$E$2))</f>
        <v>Все объекты</v>
      </c>
    </row>
    <row r="1816" spans="12:20" x14ac:dyDescent="0.25">
      <c r="L1816" s="1">
        <f>IF(OR(B1816=0,B1816=""),0,IF(COUNTIFS(Items!$E:$E,J1816,Items!$F:$F,K1816)+COUNTIFS(Items!$J:$J,J1816,Items!$K:$K,K1816)+COUNTIFS(Items!$O:$O,J1816,Items!$P:$P,K1816)=1,0,1))</f>
        <v>0</v>
      </c>
      <c r="T1816" s="10" t="str">
        <f>IF(RepPF!$L$4=Lists!$E$2,Lists!$E$2,IF(RepPF!$L$4&lt;&gt;"",IF($C1816=RepPF!$L$4,RepPF!$L$4,0),Lists!$E$2))</f>
        <v>Все объекты</v>
      </c>
    </row>
    <row r="1817" spans="12:20" x14ac:dyDescent="0.25">
      <c r="L1817" s="1">
        <f>IF(OR(B1817=0,B1817=""),0,IF(COUNTIFS(Items!$E:$E,J1817,Items!$F:$F,K1817)+COUNTIFS(Items!$J:$J,J1817,Items!$K:$K,K1817)+COUNTIFS(Items!$O:$O,J1817,Items!$P:$P,K1817)=1,0,1))</f>
        <v>0</v>
      </c>
      <c r="T1817" s="10" t="str">
        <f>IF(RepPF!$L$4=Lists!$E$2,Lists!$E$2,IF(RepPF!$L$4&lt;&gt;"",IF($C1817=RepPF!$L$4,RepPF!$L$4,0),Lists!$E$2))</f>
        <v>Все объекты</v>
      </c>
    </row>
    <row r="1818" spans="12:20" x14ac:dyDescent="0.25">
      <c r="L1818" s="1">
        <f>IF(OR(B1818=0,B1818=""),0,IF(COUNTIFS(Items!$E:$E,J1818,Items!$F:$F,K1818)+COUNTIFS(Items!$J:$J,J1818,Items!$K:$K,K1818)+COUNTIFS(Items!$O:$O,J1818,Items!$P:$P,K1818)=1,0,1))</f>
        <v>0</v>
      </c>
      <c r="T1818" s="10" t="str">
        <f>IF(RepPF!$L$4=Lists!$E$2,Lists!$E$2,IF(RepPF!$L$4&lt;&gt;"",IF($C1818=RepPF!$L$4,RepPF!$L$4,0),Lists!$E$2))</f>
        <v>Все объекты</v>
      </c>
    </row>
    <row r="1819" spans="12:20" x14ac:dyDescent="0.25">
      <c r="L1819" s="1">
        <f>IF(OR(B1819=0,B1819=""),0,IF(COUNTIFS(Items!$E:$E,J1819,Items!$F:$F,K1819)+COUNTIFS(Items!$J:$J,J1819,Items!$K:$K,K1819)+COUNTIFS(Items!$O:$O,J1819,Items!$P:$P,K1819)=1,0,1))</f>
        <v>0</v>
      </c>
      <c r="T1819" s="10" t="str">
        <f>IF(RepPF!$L$4=Lists!$E$2,Lists!$E$2,IF(RepPF!$L$4&lt;&gt;"",IF($C1819=RepPF!$L$4,RepPF!$L$4,0),Lists!$E$2))</f>
        <v>Все объекты</v>
      </c>
    </row>
    <row r="1820" spans="12:20" x14ac:dyDescent="0.25">
      <c r="L1820" s="1">
        <f>IF(OR(B1820=0,B1820=""),0,IF(COUNTIFS(Items!$E:$E,J1820,Items!$F:$F,K1820)+COUNTIFS(Items!$J:$J,J1820,Items!$K:$K,K1820)+COUNTIFS(Items!$O:$O,J1820,Items!$P:$P,K1820)=1,0,1))</f>
        <v>0</v>
      </c>
      <c r="T1820" s="10" t="str">
        <f>IF(RepPF!$L$4=Lists!$E$2,Lists!$E$2,IF(RepPF!$L$4&lt;&gt;"",IF($C1820=RepPF!$L$4,RepPF!$L$4,0),Lists!$E$2))</f>
        <v>Все объекты</v>
      </c>
    </row>
    <row r="1821" spans="12:20" x14ac:dyDescent="0.25">
      <c r="L1821" s="1">
        <f>IF(OR(B1821=0,B1821=""),0,IF(COUNTIFS(Items!$E:$E,J1821,Items!$F:$F,K1821)+COUNTIFS(Items!$J:$J,J1821,Items!$K:$K,K1821)+COUNTIFS(Items!$O:$O,J1821,Items!$P:$P,K1821)=1,0,1))</f>
        <v>0</v>
      </c>
      <c r="T1821" s="10" t="str">
        <f>IF(RepPF!$L$4=Lists!$E$2,Lists!$E$2,IF(RepPF!$L$4&lt;&gt;"",IF($C1821=RepPF!$L$4,RepPF!$L$4,0),Lists!$E$2))</f>
        <v>Все объекты</v>
      </c>
    </row>
    <row r="1822" spans="12:20" x14ac:dyDescent="0.25">
      <c r="L1822" s="1">
        <f>IF(OR(B1822=0,B1822=""),0,IF(COUNTIFS(Items!$E:$E,J1822,Items!$F:$F,K1822)+COUNTIFS(Items!$J:$J,J1822,Items!$K:$K,K1822)+COUNTIFS(Items!$O:$O,J1822,Items!$P:$P,K1822)=1,0,1))</f>
        <v>0</v>
      </c>
      <c r="T1822" s="10" t="str">
        <f>IF(RepPF!$L$4=Lists!$E$2,Lists!$E$2,IF(RepPF!$L$4&lt;&gt;"",IF($C1822=RepPF!$L$4,RepPF!$L$4,0),Lists!$E$2))</f>
        <v>Все объекты</v>
      </c>
    </row>
    <row r="1823" spans="12:20" x14ac:dyDescent="0.25">
      <c r="L1823" s="1">
        <f>IF(OR(B1823=0,B1823=""),0,IF(COUNTIFS(Items!$E:$E,J1823,Items!$F:$F,K1823)+COUNTIFS(Items!$J:$J,J1823,Items!$K:$K,K1823)+COUNTIFS(Items!$O:$O,J1823,Items!$P:$P,K1823)=1,0,1))</f>
        <v>0</v>
      </c>
      <c r="T1823" s="10" t="str">
        <f>IF(RepPF!$L$4=Lists!$E$2,Lists!$E$2,IF(RepPF!$L$4&lt;&gt;"",IF($C1823=RepPF!$L$4,RepPF!$L$4,0),Lists!$E$2))</f>
        <v>Все объекты</v>
      </c>
    </row>
    <row r="1824" spans="12:20" x14ac:dyDescent="0.25">
      <c r="L1824" s="1">
        <f>IF(OR(B1824=0,B1824=""),0,IF(COUNTIFS(Items!$E:$E,J1824,Items!$F:$F,K1824)+COUNTIFS(Items!$J:$J,J1824,Items!$K:$K,K1824)+COUNTIFS(Items!$O:$O,J1824,Items!$P:$P,K1824)=1,0,1))</f>
        <v>0</v>
      </c>
      <c r="T1824" s="10" t="str">
        <f>IF(RepPF!$L$4=Lists!$E$2,Lists!$E$2,IF(RepPF!$L$4&lt;&gt;"",IF($C1824=RepPF!$L$4,RepPF!$L$4,0),Lists!$E$2))</f>
        <v>Все объекты</v>
      </c>
    </row>
    <row r="1825" spans="12:20" x14ac:dyDescent="0.25">
      <c r="L1825" s="1">
        <f>IF(OR(B1825=0,B1825=""),0,IF(COUNTIFS(Items!$E:$E,J1825,Items!$F:$F,K1825)+COUNTIFS(Items!$J:$J,J1825,Items!$K:$K,K1825)+COUNTIFS(Items!$O:$O,J1825,Items!$P:$P,K1825)=1,0,1))</f>
        <v>0</v>
      </c>
      <c r="T1825" s="10" t="str">
        <f>IF(RepPF!$L$4=Lists!$E$2,Lists!$E$2,IF(RepPF!$L$4&lt;&gt;"",IF($C1825=RepPF!$L$4,RepPF!$L$4,0),Lists!$E$2))</f>
        <v>Все объекты</v>
      </c>
    </row>
    <row r="1826" spans="12:20" x14ac:dyDescent="0.25">
      <c r="L1826" s="1">
        <f>IF(OR(B1826=0,B1826=""),0,IF(COUNTIFS(Items!$E:$E,J1826,Items!$F:$F,K1826)+COUNTIFS(Items!$J:$J,J1826,Items!$K:$K,K1826)+COUNTIFS(Items!$O:$O,J1826,Items!$P:$P,K1826)=1,0,1))</f>
        <v>0</v>
      </c>
      <c r="T1826" s="10" t="str">
        <f>IF(RepPF!$L$4=Lists!$E$2,Lists!$E$2,IF(RepPF!$L$4&lt;&gt;"",IF($C1826=RepPF!$L$4,RepPF!$L$4,0),Lists!$E$2))</f>
        <v>Все объекты</v>
      </c>
    </row>
    <row r="1827" spans="12:20" x14ac:dyDescent="0.25">
      <c r="L1827" s="1">
        <f>IF(OR(B1827=0,B1827=""),0,IF(COUNTIFS(Items!$E:$E,J1827,Items!$F:$F,K1827)+COUNTIFS(Items!$J:$J,J1827,Items!$K:$K,K1827)+COUNTIFS(Items!$O:$O,J1827,Items!$P:$P,K1827)=1,0,1))</f>
        <v>0</v>
      </c>
      <c r="T1827" s="10" t="str">
        <f>IF(RepPF!$L$4=Lists!$E$2,Lists!$E$2,IF(RepPF!$L$4&lt;&gt;"",IF($C1827=RepPF!$L$4,RepPF!$L$4,0),Lists!$E$2))</f>
        <v>Все объекты</v>
      </c>
    </row>
    <row r="1828" spans="12:20" x14ac:dyDescent="0.25">
      <c r="L1828" s="1">
        <f>IF(OR(B1828=0,B1828=""),0,IF(COUNTIFS(Items!$E:$E,J1828,Items!$F:$F,K1828)+COUNTIFS(Items!$J:$J,J1828,Items!$K:$K,K1828)+COUNTIFS(Items!$O:$O,J1828,Items!$P:$P,K1828)=1,0,1))</f>
        <v>0</v>
      </c>
      <c r="T1828" s="10" t="str">
        <f>IF(RepPF!$L$4=Lists!$E$2,Lists!$E$2,IF(RepPF!$L$4&lt;&gt;"",IF($C1828=RepPF!$L$4,RepPF!$L$4,0),Lists!$E$2))</f>
        <v>Все объекты</v>
      </c>
    </row>
    <row r="1829" spans="12:20" x14ac:dyDescent="0.25">
      <c r="L1829" s="1">
        <f>IF(OR(B1829=0,B1829=""),0,IF(COUNTIFS(Items!$E:$E,J1829,Items!$F:$F,K1829)+COUNTIFS(Items!$J:$J,J1829,Items!$K:$K,K1829)+COUNTIFS(Items!$O:$O,J1829,Items!$P:$P,K1829)=1,0,1))</f>
        <v>0</v>
      </c>
      <c r="T1829" s="10" t="str">
        <f>IF(RepPF!$L$4=Lists!$E$2,Lists!$E$2,IF(RepPF!$L$4&lt;&gt;"",IF($C1829=RepPF!$L$4,RepPF!$L$4,0),Lists!$E$2))</f>
        <v>Все объекты</v>
      </c>
    </row>
    <row r="1830" spans="12:20" x14ac:dyDescent="0.25">
      <c r="L1830" s="1">
        <f>IF(OR(B1830=0,B1830=""),0,IF(COUNTIFS(Items!$E:$E,J1830,Items!$F:$F,K1830)+COUNTIFS(Items!$J:$J,J1830,Items!$K:$K,K1830)+COUNTIFS(Items!$O:$O,J1830,Items!$P:$P,K1830)=1,0,1))</f>
        <v>0</v>
      </c>
      <c r="T1830" s="10" t="str">
        <f>IF(RepPF!$L$4=Lists!$E$2,Lists!$E$2,IF(RepPF!$L$4&lt;&gt;"",IF($C1830=RepPF!$L$4,RepPF!$L$4,0),Lists!$E$2))</f>
        <v>Все объекты</v>
      </c>
    </row>
    <row r="1831" spans="12:20" x14ac:dyDescent="0.25">
      <c r="L1831" s="1">
        <f>IF(OR(B1831=0,B1831=""),0,IF(COUNTIFS(Items!$E:$E,J1831,Items!$F:$F,K1831)+COUNTIFS(Items!$J:$J,J1831,Items!$K:$K,K1831)+COUNTIFS(Items!$O:$O,J1831,Items!$P:$P,K1831)=1,0,1))</f>
        <v>0</v>
      </c>
      <c r="T1831" s="10" t="str">
        <f>IF(RepPF!$L$4=Lists!$E$2,Lists!$E$2,IF(RepPF!$L$4&lt;&gt;"",IF($C1831=RepPF!$L$4,RepPF!$L$4,0),Lists!$E$2))</f>
        <v>Все объекты</v>
      </c>
    </row>
    <row r="1832" spans="12:20" x14ac:dyDescent="0.25">
      <c r="L1832" s="1">
        <f>IF(OR(B1832=0,B1832=""),0,IF(COUNTIFS(Items!$E:$E,J1832,Items!$F:$F,K1832)+COUNTIFS(Items!$J:$J,J1832,Items!$K:$K,K1832)+COUNTIFS(Items!$O:$O,J1832,Items!$P:$P,K1832)=1,0,1))</f>
        <v>0</v>
      </c>
      <c r="T1832" s="10" t="str">
        <f>IF(RepPF!$L$4=Lists!$E$2,Lists!$E$2,IF(RepPF!$L$4&lt;&gt;"",IF($C1832=RepPF!$L$4,RepPF!$L$4,0),Lists!$E$2))</f>
        <v>Все объекты</v>
      </c>
    </row>
    <row r="1833" spans="12:20" x14ac:dyDescent="0.25">
      <c r="L1833" s="1">
        <f>IF(OR(B1833=0,B1833=""),0,IF(COUNTIFS(Items!$E:$E,J1833,Items!$F:$F,K1833)+COUNTIFS(Items!$J:$J,J1833,Items!$K:$K,K1833)+COUNTIFS(Items!$O:$O,J1833,Items!$P:$P,K1833)=1,0,1))</f>
        <v>0</v>
      </c>
      <c r="T1833" s="10" t="str">
        <f>IF(RepPF!$L$4=Lists!$E$2,Lists!$E$2,IF(RepPF!$L$4&lt;&gt;"",IF($C1833=RepPF!$L$4,RepPF!$L$4,0),Lists!$E$2))</f>
        <v>Все объекты</v>
      </c>
    </row>
    <row r="1834" spans="12:20" x14ac:dyDescent="0.25">
      <c r="L1834" s="1">
        <f>IF(OR(B1834=0,B1834=""),0,IF(COUNTIFS(Items!$E:$E,J1834,Items!$F:$F,K1834)+COUNTIFS(Items!$J:$J,J1834,Items!$K:$K,K1834)+COUNTIFS(Items!$O:$O,J1834,Items!$P:$P,K1834)=1,0,1))</f>
        <v>0</v>
      </c>
      <c r="T1834" s="10" t="str">
        <f>IF(RepPF!$L$4=Lists!$E$2,Lists!$E$2,IF(RepPF!$L$4&lt;&gt;"",IF($C1834=RepPF!$L$4,RepPF!$L$4,0),Lists!$E$2))</f>
        <v>Все объекты</v>
      </c>
    </row>
    <row r="1835" spans="12:20" x14ac:dyDescent="0.25">
      <c r="L1835" s="1">
        <f>IF(OR(B1835=0,B1835=""),0,IF(COUNTIFS(Items!$E:$E,J1835,Items!$F:$F,K1835)+COUNTIFS(Items!$J:$J,J1835,Items!$K:$K,K1835)+COUNTIFS(Items!$O:$O,J1835,Items!$P:$P,K1835)=1,0,1))</f>
        <v>0</v>
      </c>
      <c r="T1835" s="10" t="str">
        <f>IF(RepPF!$L$4=Lists!$E$2,Lists!$E$2,IF(RepPF!$L$4&lt;&gt;"",IF($C1835=RepPF!$L$4,RepPF!$L$4,0),Lists!$E$2))</f>
        <v>Все объекты</v>
      </c>
    </row>
    <row r="1836" spans="12:20" x14ac:dyDescent="0.25">
      <c r="L1836" s="1">
        <f>IF(OR(B1836=0,B1836=""),0,IF(COUNTIFS(Items!$E:$E,J1836,Items!$F:$F,K1836)+COUNTIFS(Items!$J:$J,J1836,Items!$K:$K,K1836)+COUNTIFS(Items!$O:$O,J1836,Items!$P:$P,K1836)=1,0,1))</f>
        <v>0</v>
      </c>
      <c r="T1836" s="10" t="str">
        <f>IF(RepPF!$L$4=Lists!$E$2,Lists!$E$2,IF(RepPF!$L$4&lt;&gt;"",IF($C1836=RepPF!$L$4,RepPF!$L$4,0),Lists!$E$2))</f>
        <v>Все объекты</v>
      </c>
    </row>
    <row r="1837" spans="12:20" x14ac:dyDescent="0.25">
      <c r="L1837" s="1">
        <f>IF(OR(B1837=0,B1837=""),0,IF(COUNTIFS(Items!$E:$E,J1837,Items!$F:$F,K1837)+COUNTIFS(Items!$J:$J,J1837,Items!$K:$K,K1837)+COUNTIFS(Items!$O:$O,J1837,Items!$P:$P,K1837)=1,0,1))</f>
        <v>0</v>
      </c>
      <c r="T1837" s="10" t="str">
        <f>IF(RepPF!$L$4=Lists!$E$2,Lists!$E$2,IF(RepPF!$L$4&lt;&gt;"",IF($C1837=RepPF!$L$4,RepPF!$L$4,0),Lists!$E$2))</f>
        <v>Все объекты</v>
      </c>
    </row>
    <row r="1838" spans="12:20" x14ac:dyDescent="0.25">
      <c r="L1838" s="1">
        <f>IF(OR(B1838=0,B1838=""),0,IF(COUNTIFS(Items!$E:$E,J1838,Items!$F:$F,K1838)+COUNTIFS(Items!$J:$J,J1838,Items!$K:$K,K1838)+COUNTIFS(Items!$O:$O,J1838,Items!$P:$P,K1838)=1,0,1))</f>
        <v>0</v>
      </c>
      <c r="T1838" s="10" t="str">
        <f>IF(RepPF!$L$4=Lists!$E$2,Lists!$E$2,IF(RepPF!$L$4&lt;&gt;"",IF($C1838=RepPF!$L$4,RepPF!$L$4,0),Lists!$E$2))</f>
        <v>Все объекты</v>
      </c>
    </row>
    <row r="1839" spans="12:20" x14ac:dyDescent="0.25">
      <c r="L1839" s="1">
        <f>IF(OR(B1839=0,B1839=""),0,IF(COUNTIFS(Items!$E:$E,J1839,Items!$F:$F,K1839)+COUNTIFS(Items!$J:$J,J1839,Items!$K:$K,K1839)+COUNTIFS(Items!$O:$O,J1839,Items!$P:$P,K1839)=1,0,1))</f>
        <v>0</v>
      </c>
      <c r="T1839" s="10" t="str">
        <f>IF(RepPF!$L$4=Lists!$E$2,Lists!$E$2,IF(RepPF!$L$4&lt;&gt;"",IF($C1839=RepPF!$L$4,RepPF!$L$4,0),Lists!$E$2))</f>
        <v>Все объекты</v>
      </c>
    </row>
    <row r="1840" spans="12:20" x14ac:dyDescent="0.25">
      <c r="L1840" s="1">
        <f>IF(OR(B1840=0,B1840=""),0,IF(COUNTIFS(Items!$E:$E,J1840,Items!$F:$F,K1840)+COUNTIFS(Items!$J:$J,J1840,Items!$K:$K,K1840)+COUNTIFS(Items!$O:$O,J1840,Items!$P:$P,K1840)=1,0,1))</f>
        <v>0</v>
      </c>
      <c r="T1840" s="10" t="str">
        <f>IF(RepPF!$L$4=Lists!$E$2,Lists!$E$2,IF(RepPF!$L$4&lt;&gt;"",IF($C1840=RepPF!$L$4,RepPF!$L$4,0),Lists!$E$2))</f>
        <v>Все объекты</v>
      </c>
    </row>
    <row r="1841" spans="12:20" x14ac:dyDescent="0.25">
      <c r="L1841" s="1">
        <f>IF(OR(B1841=0,B1841=""),0,IF(COUNTIFS(Items!$E:$E,J1841,Items!$F:$F,K1841)+COUNTIFS(Items!$J:$J,J1841,Items!$K:$K,K1841)+COUNTIFS(Items!$O:$O,J1841,Items!$P:$P,K1841)=1,0,1))</f>
        <v>0</v>
      </c>
      <c r="T1841" s="10" t="str">
        <f>IF(RepPF!$L$4=Lists!$E$2,Lists!$E$2,IF(RepPF!$L$4&lt;&gt;"",IF($C1841=RepPF!$L$4,RepPF!$L$4,0),Lists!$E$2))</f>
        <v>Все объекты</v>
      </c>
    </row>
    <row r="1842" spans="12:20" x14ac:dyDescent="0.25">
      <c r="L1842" s="1">
        <f>IF(OR(B1842=0,B1842=""),0,IF(COUNTIFS(Items!$E:$E,J1842,Items!$F:$F,K1842)+COUNTIFS(Items!$J:$J,J1842,Items!$K:$K,K1842)+COUNTIFS(Items!$O:$O,J1842,Items!$P:$P,K1842)=1,0,1))</f>
        <v>0</v>
      </c>
      <c r="T1842" s="10" t="str">
        <f>IF(RepPF!$L$4=Lists!$E$2,Lists!$E$2,IF(RepPF!$L$4&lt;&gt;"",IF($C1842=RepPF!$L$4,RepPF!$L$4,0),Lists!$E$2))</f>
        <v>Все объекты</v>
      </c>
    </row>
    <row r="1843" spans="12:20" x14ac:dyDescent="0.25">
      <c r="L1843" s="1">
        <f>IF(OR(B1843=0,B1843=""),0,IF(COUNTIFS(Items!$E:$E,J1843,Items!$F:$F,K1843)+COUNTIFS(Items!$J:$J,J1843,Items!$K:$K,K1843)+COUNTIFS(Items!$O:$O,J1843,Items!$P:$P,K1843)=1,0,1))</f>
        <v>0</v>
      </c>
      <c r="T1843" s="10" t="str">
        <f>IF(RepPF!$L$4=Lists!$E$2,Lists!$E$2,IF(RepPF!$L$4&lt;&gt;"",IF($C1843=RepPF!$L$4,RepPF!$L$4,0),Lists!$E$2))</f>
        <v>Все объекты</v>
      </c>
    </row>
    <row r="1844" spans="12:20" x14ac:dyDescent="0.25">
      <c r="L1844" s="1">
        <f>IF(OR(B1844=0,B1844=""),0,IF(COUNTIFS(Items!$E:$E,J1844,Items!$F:$F,K1844)+COUNTIFS(Items!$J:$J,J1844,Items!$K:$K,K1844)+COUNTIFS(Items!$O:$O,J1844,Items!$P:$P,K1844)=1,0,1))</f>
        <v>0</v>
      </c>
      <c r="T1844" s="10" t="str">
        <f>IF(RepPF!$L$4=Lists!$E$2,Lists!$E$2,IF(RepPF!$L$4&lt;&gt;"",IF($C1844=RepPF!$L$4,RepPF!$L$4,0),Lists!$E$2))</f>
        <v>Все объекты</v>
      </c>
    </row>
    <row r="1845" spans="12:20" x14ac:dyDescent="0.25">
      <c r="L1845" s="1">
        <f>IF(OR(B1845=0,B1845=""),0,IF(COUNTIFS(Items!$E:$E,J1845,Items!$F:$F,K1845)+COUNTIFS(Items!$J:$J,J1845,Items!$K:$K,K1845)+COUNTIFS(Items!$O:$O,J1845,Items!$P:$P,K1845)=1,0,1))</f>
        <v>0</v>
      </c>
      <c r="T1845" s="10" t="str">
        <f>IF(RepPF!$L$4=Lists!$E$2,Lists!$E$2,IF(RepPF!$L$4&lt;&gt;"",IF($C1845=RepPF!$L$4,RepPF!$L$4,0),Lists!$E$2))</f>
        <v>Все объекты</v>
      </c>
    </row>
    <row r="1846" spans="12:20" x14ac:dyDescent="0.25">
      <c r="L1846" s="1">
        <f>IF(OR(B1846=0,B1846=""),0,IF(COUNTIFS(Items!$E:$E,J1846,Items!$F:$F,K1846)+COUNTIFS(Items!$J:$J,J1846,Items!$K:$K,K1846)+COUNTIFS(Items!$O:$O,J1846,Items!$P:$P,K1846)=1,0,1))</f>
        <v>0</v>
      </c>
      <c r="T1846" s="10" t="str">
        <f>IF(RepPF!$L$4=Lists!$E$2,Lists!$E$2,IF(RepPF!$L$4&lt;&gt;"",IF($C1846=RepPF!$L$4,RepPF!$L$4,0),Lists!$E$2))</f>
        <v>Все объекты</v>
      </c>
    </row>
    <row r="1847" spans="12:20" x14ac:dyDescent="0.25">
      <c r="L1847" s="1">
        <f>IF(OR(B1847=0,B1847=""),0,IF(COUNTIFS(Items!$E:$E,J1847,Items!$F:$F,K1847)+COUNTIFS(Items!$J:$J,J1847,Items!$K:$K,K1847)+COUNTIFS(Items!$O:$O,J1847,Items!$P:$P,K1847)=1,0,1))</f>
        <v>0</v>
      </c>
      <c r="T1847" s="10" t="str">
        <f>IF(RepPF!$L$4=Lists!$E$2,Lists!$E$2,IF(RepPF!$L$4&lt;&gt;"",IF($C1847=RepPF!$L$4,RepPF!$L$4,0),Lists!$E$2))</f>
        <v>Все объекты</v>
      </c>
    </row>
    <row r="1848" spans="12:20" x14ac:dyDescent="0.25">
      <c r="L1848" s="1">
        <f>IF(OR(B1848=0,B1848=""),0,IF(COUNTIFS(Items!$E:$E,J1848,Items!$F:$F,K1848)+COUNTIFS(Items!$J:$J,J1848,Items!$K:$K,K1848)+COUNTIFS(Items!$O:$O,J1848,Items!$P:$P,K1848)=1,0,1))</f>
        <v>0</v>
      </c>
      <c r="T1848" s="10" t="str">
        <f>IF(RepPF!$L$4=Lists!$E$2,Lists!$E$2,IF(RepPF!$L$4&lt;&gt;"",IF($C1848=RepPF!$L$4,RepPF!$L$4,0),Lists!$E$2))</f>
        <v>Все объекты</v>
      </c>
    </row>
    <row r="1849" spans="12:20" x14ac:dyDescent="0.25">
      <c r="L1849" s="1">
        <f>IF(OR(B1849=0,B1849=""),0,IF(COUNTIFS(Items!$E:$E,J1849,Items!$F:$F,K1849)+COUNTIFS(Items!$J:$J,J1849,Items!$K:$K,K1849)+COUNTIFS(Items!$O:$O,J1849,Items!$P:$P,K1849)=1,0,1))</f>
        <v>0</v>
      </c>
      <c r="T1849" s="10" t="str">
        <f>IF(RepPF!$L$4=Lists!$E$2,Lists!$E$2,IF(RepPF!$L$4&lt;&gt;"",IF($C1849=RepPF!$L$4,RepPF!$L$4,0),Lists!$E$2))</f>
        <v>Все объекты</v>
      </c>
    </row>
    <row r="1850" spans="12:20" x14ac:dyDescent="0.25">
      <c r="L1850" s="1">
        <f>IF(OR(B1850=0,B1850=""),0,IF(COUNTIFS(Items!$E:$E,J1850,Items!$F:$F,K1850)+COUNTIFS(Items!$J:$J,J1850,Items!$K:$K,K1850)+COUNTIFS(Items!$O:$O,J1850,Items!$P:$P,K1850)=1,0,1))</f>
        <v>0</v>
      </c>
      <c r="T1850" s="10" t="str">
        <f>IF(RepPF!$L$4=Lists!$E$2,Lists!$E$2,IF(RepPF!$L$4&lt;&gt;"",IF($C1850=RepPF!$L$4,RepPF!$L$4,0),Lists!$E$2))</f>
        <v>Все объекты</v>
      </c>
    </row>
    <row r="1851" spans="12:20" x14ac:dyDescent="0.25">
      <c r="L1851" s="1">
        <f>IF(OR(B1851=0,B1851=""),0,IF(COUNTIFS(Items!$E:$E,J1851,Items!$F:$F,K1851)+COUNTIFS(Items!$J:$J,J1851,Items!$K:$K,K1851)+COUNTIFS(Items!$O:$O,J1851,Items!$P:$P,K1851)=1,0,1))</f>
        <v>0</v>
      </c>
      <c r="T1851" s="10" t="str">
        <f>IF(RepPF!$L$4=Lists!$E$2,Lists!$E$2,IF(RepPF!$L$4&lt;&gt;"",IF($C1851=RepPF!$L$4,RepPF!$L$4,0),Lists!$E$2))</f>
        <v>Все объекты</v>
      </c>
    </row>
    <row r="1852" spans="12:20" x14ac:dyDescent="0.25">
      <c r="L1852" s="1">
        <f>IF(OR(B1852=0,B1852=""),0,IF(COUNTIFS(Items!$E:$E,J1852,Items!$F:$F,K1852)+COUNTIFS(Items!$J:$J,J1852,Items!$K:$K,K1852)+COUNTIFS(Items!$O:$O,J1852,Items!$P:$P,K1852)=1,0,1))</f>
        <v>0</v>
      </c>
      <c r="T1852" s="10" t="str">
        <f>IF(RepPF!$L$4=Lists!$E$2,Lists!$E$2,IF(RepPF!$L$4&lt;&gt;"",IF($C1852=RepPF!$L$4,RepPF!$L$4,0),Lists!$E$2))</f>
        <v>Все объекты</v>
      </c>
    </row>
    <row r="1853" spans="12:20" x14ac:dyDescent="0.25">
      <c r="L1853" s="1">
        <f>IF(OR(B1853=0,B1853=""),0,IF(COUNTIFS(Items!$E:$E,J1853,Items!$F:$F,K1853)+COUNTIFS(Items!$J:$J,J1853,Items!$K:$K,K1853)+COUNTIFS(Items!$O:$O,J1853,Items!$P:$P,K1853)=1,0,1))</f>
        <v>0</v>
      </c>
      <c r="T1853" s="10" t="str">
        <f>IF(RepPF!$L$4=Lists!$E$2,Lists!$E$2,IF(RepPF!$L$4&lt;&gt;"",IF($C1853=RepPF!$L$4,RepPF!$L$4,0),Lists!$E$2))</f>
        <v>Все объекты</v>
      </c>
    </row>
    <row r="1854" spans="12:20" x14ac:dyDescent="0.25">
      <c r="L1854" s="1">
        <f>IF(OR(B1854=0,B1854=""),0,IF(COUNTIFS(Items!$E:$E,J1854,Items!$F:$F,K1854)+COUNTIFS(Items!$J:$J,J1854,Items!$K:$K,K1854)+COUNTIFS(Items!$O:$O,J1854,Items!$P:$P,K1854)=1,0,1))</f>
        <v>0</v>
      </c>
      <c r="T1854" s="10" t="str">
        <f>IF(RepPF!$L$4=Lists!$E$2,Lists!$E$2,IF(RepPF!$L$4&lt;&gt;"",IF($C1854=RepPF!$L$4,RepPF!$L$4,0),Lists!$E$2))</f>
        <v>Все объекты</v>
      </c>
    </row>
    <row r="1855" spans="12:20" x14ac:dyDescent="0.25">
      <c r="L1855" s="1">
        <f>IF(OR(B1855=0,B1855=""),0,IF(COUNTIFS(Items!$E:$E,J1855,Items!$F:$F,K1855)+COUNTIFS(Items!$J:$J,J1855,Items!$K:$K,K1855)+COUNTIFS(Items!$O:$O,J1855,Items!$P:$P,K1855)=1,0,1))</f>
        <v>0</v>
      </c>
      <c r="T1855" s="10" t="str">
        <f>IF(RepPF!$L$4=Lists!$E$2,Lists!$E$2,IF(RepPF!$L$4&lt;&gt;"",IF($C1855=RepPF!$L$4,RepPF!$L$4,0),Lists!$E$2))</f>
        <v>Все объекты</v>
      </c>
    </row>
    <row r="1856" spans="12:20" x14ac:dyDescent="0.25">
      <c r="L1856" s="1">
        <f>IF(OR(B1856=0,B1856=""),0,IF(COUNTIFS(Items!$E:$E,J1856,Items!$F:$F,K1856)+COUNTIFS(Items!$J:$J,J1856,Items!$K:$K,K1856)+COUNTIFS(Items!$O:$O,J1856,Items!$P:$P,K1856)=1,0,1))</f>
        <v>0</v>
      </c>
      <c r="T1856" s="10" t="str">
        <f>IF(RepPF!$L$4=Lists!$E$2,Lists!$E$2,IF(RepPF!$L$4&lt;&gt;"",IF($C1856=RepPF!$L$4,RepPF!$L$4,0),Lists!$E$2))</f>
        <v>Все объекты</v>
      </c>
    </row>
    <row r="1857" spans="12:20" x14ac:dyDescent="0.25">
      <c r="L1857" s="1">
        <f>IF(OR(B1857=0,B1857=""),0,IF(COUNTIFS(Items!$E:$E,J1857,Items!$F:$F,K1857)+COUNTIFS(Items!$J:$J,J1857,Items!$K:$K,K1857)+COUNTIFS(Items!$O:$O,J1857,Items!$P:$P,K1857)=1,0,1))</f>
        <v>0</v>
      </c>
      <c r="T1857" s="10" t="str">
        <f>IF(RepPF!$L$4=Lists!$E$2,Lists!$E$2,IF(RepPF!$L$4&lt;&gt;"",IF($C1857=RepPF!$L$4,RepPF!$L$4,0),Lists!$E$2))</f>
        <v>Все объекты</v>
      </c>
    </row>
    <row r="1858" spans="12:20" x14ac:dyDescent="0.25">
      <c r="L1858" s="1">
        <f>IF(OR(B1858=0,B1858=""),0,IF(COUNTIFS(Items!$E:$E,J1858,Items!$F:$F,K1858)+COUNTIFS(Items!$J:$J,J1858,Items!$K:$K,K1858)+COUNTIFS(Items!$O:$O,J1858,Items!$P:$P,K1858)=1,0,1))</f>
        <v>0</v>
      </c>
      <c r="T1858" s="10" t="str">
        <f>IF(RepPF!$L$4=Lists!$E$2,Lists!$E$2,IF(RepPF!$L$4&lt;&gt;"",IF($C1858=RepPF!$L$4,RepPF!$L$4,0),Lists!$E$2))</f>
        <v>Все объекты</v>
      </c>
    </row>
    <row r="1859" spans="12:20" x14ac:dyDescent="0.25">
      <c r="L1859" s="1">
        <f>IF(OR(B1859=0,B1859=""),0,IF(COUNTIFS(Items!$E:$E,J1859,Items!$F:$F,K1859)+COUNTIFS(Items!$J:$J,J1859,Items!$K:$K,K1859)+COUNTIFS(Items!$O:$O,J1859,Items!$P:$P,K1859)=1,0,1))</f>
        <v>0</v>
      </c>
      <c r="T1859" s="10" t="str">
        <f>IF(RepPF!$L$4=Lists!$E$2,Lists!$E$2,IF(RepPF!$L$4&lt;&gt;"",IF($C1859=RepPF!$L$4,RepPF!$L$4,0),Lists!$E$2))</f>
        <v>Все объекты</v>
      </c>
    </row>
    <row r="1860" spans="12:20" x14ac:dyDescent="0.25">
      <c r="L1860" s="1">
        <f>IF(OR(B1860=0,B1860=""),0,IF(COUNTIFS(Items!$E:$E,J1860,Items!$F:$F,K1860)+COUNTIFS(Items!$J:$J,J1860,Items!$K:$K,K1860)+COUNTIFS(Items!$O:$O,J1860,Items!$P:$P,K1860)=1,0,1))</f>
        <v>0</v>
      </c>
      <c r="T1860" s="10" t="str">
        <f>IF(RepPF!$L$4=Lists!$E$2,Lists!$E$2,IF(RepPF!$L$4&lt;&gt;"",IF($C1860=RepPF!$L$4,RepPF!$L$4,0),Lists!$E$2))</f>
        <v>Все объекты</v>
      </c>
    </row>
    <row r="1861" spans="12:20" x14ac:dyDescent="0.25">
      <c r="L1861" s="1">
        <f>IF(OR(B1861=0,B1861=""),0,IF(COUNTIFS(Items!$E:$E,J1861,Items!$F:$F,K1861)+COUNTIFS(Items!$J:$J,J1861,Items!$K:$K,K1861)+COUNTIFS(Items!$O:$O,J1861,Items!$P:$P,K1861)=1,0,1))</f>
        <v>0</v>
      </c>
      <c r="T1861" s="10" t="str">
        <f>IF(RepPF!$L$4=Lists!$E$2,Lists!$E$2,IF(RepPF!$L$4&lt;&gt;"",IF($C1861=RepPF!$L$4,RepPF!$L$4,0),Lists!$E$2))</f>
        <v>Все объекты</v>
      </c>
    </row>
    <row r="1862" spans="12:20" x14ac:dyDescent="0.25">
      <c r="L1862" s="1">
        <f>IF(OR(B1862=0,B1862=""),0,IF(COUNTIFS(Items!$E:$E,J1862,Items!$F:$F,K1862)+COUNTIFS(Items!$J:$J,J1862,Items!$K:$K,K1862)+COUNTIFS(Items!$O:$O,J1862,Items!$P:$P,K1862)=1,0,1))</f>
        <v>0</v>
      </c>
      <c r="T1862" s="10" t="str">
        <f>IF(RepPF!$L$4=Lists!$E$2,Lists!$E$2,IF(RepPF!$L$4&lt;&gt;"",IF($C1862=RepPF!$L$4,RepPF!$L$4,0),Lists!$E$2))</f>
        <v>Все объекты</v>
      </c>
    </row>
    <row r="1863" spans="12:20" x14ac:dyDescent="0.25">
      <c r="L1863" s="1">
        <f>IF(OR(B1863=0,B1863=""),0,IF(COUNTIFS(Items!$E:$E,J1863,Items!$F:$F,K1863)+COUNTIFS(Items!$J:$J,J1863,Items!$K:$K,K1863)+COUNTIFS(Items!$O:$O,J1863,Items!$P:$P,K1863)=1,0,1))</f>
        <v>0</v>
      </c>
      <c r="T1863" s="10" t="str">
        <f>IF(RepPF!$L$4=Lists!$E$2,Lists!$E$2,IF(RepPF!$L$4&lt;&gt;"",IF($C1863=RepPF!$L$4,RepPF!$L$4,0),Lists!$E$2))</f>
        <v>Все объекты</v>
      </c>
    </row>
    <row r="1864" spans="12:20" x14ac:dyDescent="0.25">
      <c r="L1864" s="1">
        <f>IF(OR(B1864=0,B1864=""),0,IF(COUNTIFS(Items!$E:$E,J1864,Items!$F:$F,K1864)+COUNTIFS(Items!$J:$J,J1864,Items!$K:$K,K1864)+COUNTIFS(Items!$O:$O,J1864,Items!$P:$P,K1864)=1,0,1))</f>
        <v>0</v>
      </c>
      <c r="T1864" s="10" t="str">
        <f>IF(RepPF!$L$4=Lists!$E$2,Lists!$E$2,IF(RepPF!$L$4&lt;&gt;"",IF($C1864=RepPF!$L$4,RepPF!$L$4,0),Lists!$E$2))</f>
        <v>Все объекты</v>
      </c>
    </row>
    <row r="1865" spans="12:20" x14ac:dyDescent="0.25">
      <c r="L1865" s="1">
        <f>IF(OR(B1865=0,B1865=""),0,IF(COUNTIFS(Items!$E:$E,J1865,Items!$F:$F,K1865)+COUNTIFS(Items!$J:$J,J1865,Items!$K:$K,K1865)+COUNTIFS(Items!$O:$O,J1865,Items!$P:$P,K1865)=1,0,1))</f>
        <v>0</v>
      </c>
      <c r="T1865" s="10" t="str">
        <f>IF(RepPF!$L$4=Lists!$E$2,Lists!$E$2,IF(RepPF!$L$4&lt;&gt;"",IF($C1865=RepPF!$L$4,RepPF!$L$4,0),Lists!$E$2))</f>
        <v>Все объекты</v>
      </c>
    </row>
    <row r="1866" spans="12:20" x14ac:dyDescent="0.25">
      <c r="L1866" s="1">
        <f>IF(OR(B1866=0,B1866=""),0,IF(COUNTIFS(Items!$E:$E,J1866,Items!$F:$F,K1866)+COUNTIFS(Items!$J:$J,J1866,Items!$K:$K,K1866)+COUNTIFS(Items!$O:$O,J1866,Items!$P:$P,K1866)=1,0,1))</f>
        <v>0</v>
      </c>
      <c r="T1866" s="10" t="str">
        <f>IF(RepPF!$L$4=Lists!$E$2,Lists!$E$2,IF(RepPF!$L$4&lt;&gt;"",IF($C1866=RepPF!$L$4,RepPF!$L$4,0),Lists!$E$2))</f>
        <v>Все объекты</v>
      </c>
    </row>
    <row r="1867" spans="12:20" x14ac:dyDescent="0.25">
      <c r="L1867" s="1">
        <f>IF(OR(B1867=0,B1867=""),0,IF(COUNTIFS(Items!$E:$E,J1867,Items!$F:$F,K1867)+COUNTIFS(Items!$J:$J,J1867,Items!$K:$K,K1867)+COUNTIFS(Items!$O:$O,J1867,Items!$P:$P,K1867)=1,0,1))</f>
        <v>0</v>
      </c>
      <c r="T1867" s="10" t="str">
        <f>IF(RepPF!$L$4=Lists!$E$2,Lists!$E$2,IF(RepPF!$L$4&lt;&gt;"",IF($C1867=RepPF!$L$4,RepPF!$L$4,0),Lists!$E$2))</f>
        <v>Все объекты</v>
      </c>
    </row>
    <row r="1868" spans="12:20" x14ac:dyDescent="0.25">
      <c r="L1868" s="1">
        <f>IF(OR(B1868=0,B1868=""),0,IF(COUNTIFS(Items!$E:$E,J1868,Items!$F:$F,K1868)+COUNTIFS(Items!$J:$J,J1868,Items!$K:$K,K1868)+COUNTIFS(Items!$O:$O,J1868,Items!$P:$P,K1868)=1,0,1))</f>
        <v>0</v>
      </c>
      <c r="T1868" s="10" t="str">
        <f>IF(RepPF!$L$4=Lists!$E$2,Lists!$E$2,IF(RepPF!$L$4&lt;&gt;"",IF($C1868=RepPF!$L$4,RepPF!$L$4,0),Lists!$E$2))</f>
        <v>Все объекты</v>
      </c>
    </row>
    <row r="1869" spans="12:20" x14ac:dyDescent="0.25">
      <c r="L1869" s="1">
        <f>IF(OR(B1869=0,B1869=""),0,IF(COUNTIFS(Items!$E:$E,J1869,Items!$F:$F,K1869)+COUNTIFS(Items!$J:$J,J1869,Items!$K:$K,K1869)+COUNTIFS(Items!$O:$O,J1869,Items!$P:$P,K1869)=1,0,1))</f>
        <v>0</v>
      </c>
      <c r="T1869" s="10" t="str">
        <f>IF(RepPF!$L$4=Lists!$E$2,Lists!$E$2,IF(RepPF!$L$4&lt;&gt;"",IF($C1869=RepPF!$L$4,RepPF!$L$4,0),Lists!$E$2))</f>
        <v>Все объекты</v>
      </c>
    </row>
    <row r="1870" spans="12:20" x14ac:dyDescent="0.25">
      <c r="L1870" s="1">
        <f>IF(OR(B1870=0,B1870=""),0,IF(COUNTIFS(Items!$E:$E,J1870,Items!$F:$F,K1870)+COUNTIFS(Items!$J:$J,J1870,Items!$K:$K,K1870)+COUNTIFS(Items!$O:$O,J1870,Items!$P:$P,K1870)=1,0,1))</f>
        <v>0</v>
      </c>
      <c r="T1870" s="10" t="str">
        <f>IF(RepPF!$L$4=Lists!$E$2,Lists!$E$2,IF(RepPF!$L$4&lt;&gt;"",IF($C1870=RepPF!$L$4,RepPF!$L$4,0),Lists!$E$2))</f>
        <v>Все объекты</v>
      </c>
    </row>
    <row r="1871" spans="12:20" x14ac:dyDescent="0.25">
      <c r="L1871" s="1">
        <f>IF(OR(B1871=0,B1871=""),0,IF(COUNTIFS(Items!$E:$E,J1871,Items!$F:$F,K1871)+COUNTIFS(Items!$J:$J,J1871,Items!$K:$K,K1871)+COUNTIFS(Items!$O:$O,J1871,Items!$P:$P,K1871)=1,0,1))</f>
        <v>0</v>
      </c>
      <c r="T1871" s="10" t="str">
        <f>IF(RepPF!$L$4=Lists!$E$2,Lists!$E$2,IF(RepPF!$L$4&lt;&gt;"",IF($C1871=RepPF!$L$4,RepPF!$L$4,0),Lists!$E$2))</f>
        <v>Все объекты</v>
      </c>
    </row>
    <row r="1872" spans="12:20" x14ac:dyDescent="0.25">
      <c r="L1872" s="1">
        <f>IF(OR(B1872=0,B1872=""),0,IF(COUNTIFS(Items!$E:$E,J1872,Items!$F:$F,K1872)+COUNTIFS(Items!$J:$J,J1872,Items!$K:$K,K1872)+COUNTIFS(Items!$O:$O,J1872,Items!$P:$P,K1872)=1,0,1))</f>
        <v>0</v>
      </c>
      <c r="T1872" s="10" t="str">
        <f>IF(RepPF!$L$4=Lists!$E$2,Lists!$E$2,IF(RepPF!$L$4&lt;&gt;"",IF($C1872=RepPF!$L$4,RepPF!$L$4,0),Lists!$E$2))</f>
        <v>Все объекты</v>
      </c>
    </row>
    <row r="1873" spans="12:20" x14ac:dyDescent="0.25">
      <c r="L1873" s="1">
        <f>IF(OR(B1873=0,B1873=""),0,IF(COUNTIFS(Items!$E:$E,J1873,Items!$F:$F,K1873)+COUNTIFS(Items!$J:$J,J1873,Items!$K:$K,K1873)+COUNTIFS(Items!$O:$O,J1873,Items!$P:$P,K1873)=1,0,1))</f>
        <v>0</v>
      </c>
      <c r="T1873" s="10" t="str">
        <f>IF(RepPF!$L$4=Lists!$E$2,Lists!$E$2,IF(RepPF!$L$4&lt;&gt;"",IF($C1873=RepPF!$L$4,RepPF!$L$4,0),Lists!$E$2))</f>
        <v>Все объекты</v>
      </c>
    </row>
    <row r="1874" spans="12:20" x14ac:dyDescent="0.25">
      <c r="L1874" s="1">
        <f>IF(OR(B1874=0,B1874=""),0,IF(COUNTIFS(Items!$E:$E,J1874,Items!$F:$F,K1874)+COUNTIFS(Items!$J:$J,J1874,Items!$K:$K,K1874)+COUNTIFS(Items!$O:$O,J1874,Items!$P:$P,K1874)=1,0,1))</f>
        <v>0</v>
      </c>
      <c r="T1874" s="10" t="str">
        <f>IF(RepPF!$L$4=Lists!$E$2,Lists!$E$2,IF(RepPF!$L$4&lt;&gt;"",IF($C1874=RepPF!$L$4,RepPF!$L$4,0),Lists!$E$2))</f>
        <v>Все объекты</v>
      </c>
    </row>
    <row r="1875" spans="12:20" x14ac:dyDescent="0.25">
      <c r="L1875" s="1">
        <f>IF(OR(B1875=0,B1875=""),0,IF(COUNTIFS(Items!$E:$E,J1875,Items!$F:$F,K1875)+COUNTIFS(Items!$J:$J,J1875,Items!$K:$K,K1875)+COUNTIFS(Items!$O:$O,J1875,Items!$P:$P,K1875)=1,0,1))</f>
        <v>0</v>
      </c>
      <c r="T1875" s="10" t="str">
        <f>IF(RepPF!$L$4=Lists!$E$2,Lists!$E$2,IF(RepPF!$L$4&lt;&gt;"",IF($C1875=RepPF!$L$4,RepPF!$L$4,0),Lists!$E$2))</f>
        <v>Все объекты</v>
      </c>
    </row>
    <row r="1876" spans="12:20" x14ac:dyDescent="0.25">
      <c r="L1876" s="1">
        <f>IF(OR(B1876=0,B1876=""),0,IF(COUNTIFS(Items!$E:$E,J1876,Items!$F:$F,K1876)+COUNTIFS(Items!$J:$J,J1876,Items!$K:$K,K1876)+COUNTIFS(Items!$O:$O,J1876,Items!$P:$P,K1876)=1,0,1))</f>
        <v>0</v>
      </c>
      <c r="T1876" s="10" t="str">
        <f>IF(RepPF!$L$4=Lists!$E$2,Lists!$E$2,IF(RepPF!$L$4&lt;&gt;"",IF($C1876=RepPF!$L$4,RepPF!$L$4,0),Lists!$E$2))</f>
        <v>Все объекты</v>
      </c>
    </row>
    <row r="1877" spans="12:20" x14ac:dyDescent="0.25">
      <c r="L1877" s="1">
        <f>IF(OR(B1877=0,B1877=""),0,IF(COUNTIFS(Items!$E:$E,J1877,Items!$F:$F,K1877)+COUNTIFS(Items!$J:$J,J1877,Items!$K:$K,K1877)+COUNTIFS(Items!$O:$O,J1877,Items!$P:$P,K1877)=1,0,1))</f>
        <v>0</v>
      </c>
      <c r="T1877" s="10" t="str">
        <f>IF(RepPF!$L$4=Lists!$E$2,Lists!$E$2,IF(RepPF!$L$4&lt;&gt;"",IF($C1877=RepPF!$L$4,RepPF!$L$4,0),Lists!$E$2))</f>
        <v>Все объекты</v>
      </c>
    </row>
    <row r="1878" spans="12:20" x14ac:dyDescent="0.25">
      <c r="L1878" s="1">
        <f>IF(OR(B1878=0,B1878=""),0,IF(COUNTIFS(Items!$E:$E,J1878,Items!$F:$F,K1878)+COUNTIFS(Items!$J:$J,J1878,Items!$K:$K,K1878)+COUNTIFS(Items!$O:$O,J1878,Items!$P:$P,K1878)=1,0,1))</f>
        <v>0</v>
      </c>
      <c r="T1878" s="10" t="str">
        <f>IF(RepPF!$L$4=Lists!$E$2,Lists!$E$2,IF(RepPF!$L$4&lt;&gt;"",IF($C1878=RepPF!$L$4,RepPF!$L$4,0),Lists!$E$2))</f>
        <v>Все объекты</v>
      </c>
    </row>
    <row r="1879" spans="12:20" x14ac:dyDescent="0.25">
      <c r="L1879" s="1">
        <f>IF(OR(B1879=0,B1879=""),0,IF(COUNTIFS(Items!$E:$E,J1879,Items!$F:$F,K1879)+COUNTIFS(Items!$J:$J,J1879,Items!$K:$K,K1879)+COUNTIFS(Items!$O:$O,J1879,Items!$P:$P,K1879)=1,0,1))</f>
        <v>0</v>
      </c>
      <c r="T1879" s="10" t="str">
        <f>IF(RepPF!$L$4=Lists!$E$2,Lists!$E$2,IF(RepPF!$L$4&lt;&gt;"",IF($C1879=RepPF!$L$4,RepPF!$L$4,0),Lists!$E$2))</f>
        <v>Все объекты</v>
      </c>
    </row>
    <row r="1880" spans="12:20" x14ac:dyDescent="0.25">
      <c r="L1880" s="1">
        <f>IF(OR(B1880=0,B1880=""),0,IF(COUNTIFS(Items!$E:$E,J1880,Items!$F:$F,K1880)+COUNTIFS(Items!$J:$J,J1880,Items!$K:$K,K1880)+COUNTIFS(Items!$O:$O,J1880,Items!$P:$P,K1880)=1,0,1))</f>
        <v>0</v>
      </c>
      <c r="T1880" s="10" t="str">
        <f>IF(RepPF!$L$4=Lists!$E$2,Lists!$E$2,IF(RepPF!$L$4&lt;&gt;"",IF($C1880=RepPF!$L$4,RepPF!$L$4,0),Lists!$E$2))</f>
        <v>Все объекты</v>
      </c>
    </row>
    <row r="1881" spans="12:20" x14ac:dyDescent="0.25">
      <c r="L1881" s="1">
        <f>IF(OR(B1881=0,B1881=""),0,IF(COUNTIFS(Items!$E:$E,J1881,Items!$F:$F,K1881)+COUNTIFS(Items!$J:$J,J1881,Items!$K:$K,K1881)+COUNTIFS(Items!$O:$O,J1881,Items!$P:$P,K1881)=1,0,1))</f>
        <v>0</v>
      </c>
      <c r="T1881" s="10" t="str">
        <f>IF(RepPF!$L$4=Lists!$E$2,Lists!$E$2,IF(RepPF!$L$4&lt;&gt;"",IF($C1881=RepPF!$L$4,RepPF!$L$4,0),Lists!$E$2))</f>
        <v>Все объекты</v>
      </c>
    </row>
    <row r="1882" spans="12:20" x14ac:dyDescent="0.25">
      <c r="L1882" s="1">
        <f>IF(OR(B1882=0,B1882=""),0,IF(COUNTIFS(Items!$E:$E,J1882,Items!$F:$F,K1882)+COUNTIFS(Items!$J:$J,J1882,Items!$K:$K,K1882)+COUNTIFS(Items!$O:$O,J1882,Items!$P:$P,K1882)=1,0,1))</f>
        <v>0</v>
      </c>
      <c r="T1882" s="10" t="str">
        <f>IF(RepPF!$L$4=Lists!$E$2,Lists!$E$2,IF(RepPF!$L$4&lt;&gt;"",IF($C1882=RepPF!$L$4,RepPF!$L$4,0),Lists!$E$2))</f>
        <v>Все объекты</v>
      </c>
    </row>
    <row r="1883" spans="12:20" x14ac:dyDescent="0.25">
      <c r="L1883" s="1">
        <f>IF(OR(B1883=0,B1883=""),0,IF(COUNTIFS(Items!$E:$E,J1883,Items!$F:$F,K1883)+COUNTIFS(Items!$J:$J,J1883,Items!$K:$K,K1883)+COUNTIFS(Items!$O:$O,J1883,Items!$P:$P,K1883)=1,0,1))</f>
        <v>0</v>
      </c>
      <c r="T1883" s="10" t="str">
        <f>IF(RepPF!$L$4=Lists!$E$2,Lists!$E$2,IF(RepPF!$L$4&lt;&gt;"",IF($C1883=RepPF!$L$4,RepPF!$L$4,0),Lists!$E$2))</f>
        <v>Все объекты</v>
      </c>
    </row>
    <row r="1884" spans="12:20" x14ac:dyDescent="0.25">
      <c r="L1884" s="1">
        <f>IF(OR(B1884=0,B1884=""),0,IF(COUNTIFS(Items!$E:$E,J1884,Items!$F:$F,K1884)+COUNTIFS(Items!$J:$J,J1884,Items!$K:$K,K1884)+COUNTIFS(Items!$O:$O,J1884,Items!$P:$P,K1884)=1,0,1))</f>
        <v>0</v>
      </c>
      <c r="T1884" s="10" t="str">
        <f>IF(RepPF!$L$4=Lists!$E$2,Lists!$E$2,IF(RepPF!$L$4&lt;&gt;"",IF($C1884=RepPF!$L$4,RepPF!$L$4,0),Lists!$E$2))</f>
        <v>Все объекты</v>
      </c>
    </row>
    <row r="1885" spans="12:20" x14ac:dyDescent="0.25">
      <c r="L1885" s="1">
        <f>IF(OR(B1885=0,B1885=""),0,IF(COUNTIFS(Items!$E:$E,J1885,Items!$F:$F,K1885)+COUNTIFS(Items!$J:$J,J1885,Items!$K:$K,K1885)+COUNTIFS(Items!$O:$O,J1885,Items!$P:$P,K1885)=1,0,1))</f>
        <v>0</v>
      </c>
      <c r="T1885" s="10" t="str">
        <f>IF(RepPF!$L$4=Lists!$E$2,Lists!$E$2,IF(RepPF!$L$4&lt;&gt;"",IF($C1885=RepPF!$L$4,RepPF!$L$4,0),Lists!$E$2))</f>
        <v>Все объекты</v>
      </c>
    </row>
    <row r="1886" spans="12:20" x14ac:dyDescent="0.25">
      <c r="L1886" s="1">
        <f>IF(OR(B1886=0,B1886=""),0,IF(COUNTIFS(Items!$E:$E,J1886,Items!$F:$F,K1886)+COUNTIFS(Items!$J:$J,J1886,Items!$K:$K,K1886)+COUNTIFS(Items!$O:$O,J1886,Items!$P:$P,K1886)=1,0,1))</f>
        <v>0</v>
      </c>
      <c r="T1886" s="10" t="str">
        <f>IF(RepPF!$L$4=Lists!$E$2,Lists!$E$2,IF(RepPF!$L$4&lt;&gt;"",IF($C1886=RepPF!$L$4,RepPF!$L$4,0),Lists!$E$2))</f>
        <v>Все объекты</v>
      </c>
    </row>
    <row r="1887" spans="12:20" x14ac:dyDescent="0.25">
      <c r="L1887" s="1">
        <f>IF(OR(B1887=0,B1887=""),0,IF(COUNTIFS(Items!$E:$E,J1887,Items!$F:$F,K1887)+COUNTIFS(Items!$J:$J,J1887,Items!$K:$K,K1887)+COUNTIFS(Items!$O:$O,J1887,Items!$P:$P,K1887)=1,0,1))</f>
        <v>0</v>
      </c>
      <c r="T1887" s="10" t="str">
        <f>IF(RepPF!$L$4=Lists!$E$2,Lists!$E$2,IF(RepPF!$L$4&lt;&gt;"",IF($C1887=RepPF!$L$4,RepPF!$L$4,0),Lists!$E$2))</f>
        <v>Все объекты</v>
      </c>
    </row>
    <row r="1888" spans="12:20" x14ac:dyDescent="0.25">
      <c r="L1888" s="1">
        <f>IF(OR(B1888=0,B1888=""),0,IF(COUNTIFS(Items!$E:$E,J1888,Items!$F:$F,K1888)+COUNTIFS(Items!$J:$J,J1888,Items!$K:$K,K1888)+COUNTIFS(Items!$O:$O,J1888,Items!$P:$P,K1888)=1,0,1))</f>
        <v>0</v>
      </c>
      <c r="T1888" s="10" t="str">
        <f>IF(RepPF!$L$4=Lists!$E$2,Lists!$E$2,IF(RepPF!$L$4&lt;&gt;"",IF($C1888=RepPF!$L$4,RepPF!$L$4,0),Lists!$E$2))</f>
        <v>Все объекты</v>
      </c>
    </row>
    <row r="1889" spans="12:20" x14ac:dyDescent="0.25">
      <c r="L1889" s="1">
        <f>IF(OR(B1889=0,B1889=""),0,IF(COUNTIFS(Items!$E:$E,J1889,Items!$F:$F,K1889)+COUNTIFS(Items!$J:$J,J1889,Items!$K:$K,K1889)+COUNTIFS(Items!$O:$O,J1889,Items!$P:$P,K1889)=1,0,1))</f>
        <v>0</v>
      </c>
      <c r="T1889" s="10" t="str">
        <f>IF(RepPF!$L$4=Lists!$E$2,Lists!$E$2,IF(RepPF!$L$4&lt;&gt;"",IF($C1889=RepPF!$L$4,RepPF!$L$4,0),Lists!$E$2))</f>
        <v>Все объекты</v>
      </c>
    </row>
    <row r="1890" spans="12:20" x14ac:dyDescent="0.25">
      <c r="L1890" s="1">
        <f>IF(OR(B1890=0,B1890=""),0,IF(COUNTIFS(Items!$E:$E,J1890,Items!$F:$F,K1890)+COUNTIFS(Items!$J:$J,J1890,Items!$K:$K,K1890)+COUNTIFS(Items!$O:$O,J1890,Items!$P:$P,K1890)=1,0,1))</f>
        <v>0</v>
      </c>
      <c r="T1890" s="10" t="str">
        <f>IF(RepPF!$L$4=Lists!$E$2,Lists!$E$2,IF(RepPF!$L$4&lt;&gt;"",IF($C1890=RepPF!$L$4,RepPF!$L$4,0),Lists!$E$2))</f>
        <v>Все объекты</v>
      </c>
    </row>
    <row r="1891" spans="12:20" x14ac:dyDescent="0.25">
      <c r="L1891" s="1">
        <f>IF(OR(B1891=0,B1891=""),0,IF(COUNTIFS(Items!$E:$E,J1891,Items!$F:$F,K1891)+COUNTIFS(Items!$J:$J,J1891,Items!$K:$K,K1891)+COUNTIFS(Items!$O:$O,J1891,Items!$P:$P,K1891)=1,0,1))</f>
        <v>0</v>
      </c>
      <c r="T1891" s="10" t="str">
        <f>IF(RepPF!$L$4=Lists!$E$2,Lists!$E$2,IF(RepPF!$L$4&lt;&gt;"",IF($C1891=RepPF!$L$4,RepPF!$L$4,0),Lists!$E$2))</f>
        <v>Все объекты</v>
      </c>
    </row>
    <row r="1892" spans="12:20" x14ac:dyDescent="0.25">
      <c r="L1892" s="1">
        <f>IF(OR(B1892=0,B1892=""),0,IF(COUNTIFS(Items!$E:$E,J1892,Items!$F:$F,K1892)+COUNTIFS(Items!$J:$J,J1892,Items!$K:$K,K1892)+COUNTIFS(Items!$O:$O,J1892,Items!$P:$P,K1892)=1,0,1))</f>
        <v>0</v>
      </c>
      <c r="T1892" s="10" t="str">
        <f>IF(RepPF!$L$4=Lists!$E$2,Lists!$E$2,IF(RepPF!$L$4&lt;&gt;"",IF($C1892=RepPF!$L$4,RepPF!$L$4,0),Lists!$E$2))</f>
        <v>Все объекты</v>
      </c>
    </row>
    <row r="1893" spans="12:20" x14ac:dyDescent="0.25">
      <c r="L1893" s="1">
        <f>IF(OR(B1893=0,B1893=""),0,IF(COUNTIFS(Items!$E:$E,J1893,Items!$F:$F,K1893)+COUNTIFS(Items!$J:$J,J1893,Items!$K:$K,K1893)+COUNTIFS(Items!$O:$O,J1893,Items!$P:$P,K1893)=1,0,1))</f>
        <v>0</v>
      </c>
      <c r="T1893" s="10" t="str">
        <f>IF(RepPF!$L$4=Lists!$E$2,Lists!$E$2,IF(RepPF!$L$4&lt;&gt;"",IF($C1893=RepPF!$L$4,RepPF!$L$4,0),Lists!$E$2))</f>
        <v>Все объекты</v>
      </c>
    </row>
    <row r="1894" spans="12:20" x14ac:dyDescent="0.25">
      <c r="L1894" s="1">
        <f>IF(OR(B1894=0,B1894=""),0,IF(COUNTIFS(Items!$E:$E,J1894,Items!$F:$F,K1894)+COUNTIFS(Items!$J:$J,J1894,Items!$K:$K,K1894)+COUNTIFS(Items!$O:$O,J1894,Items!$P:$P,K1894)=1,0,1))</f>
        <v>0</v>
      </c>
      <c r="T1894" s="10" t="str">
        <f>IF(RepPF!$L$4=Lists!$E$2,Lists!$E$2,IF(RepPF!$L$4&lt;&gt;"",IF($C1894=RepPF!$L$4,RepPF!$L$4,0),Lists!$E$2))</f>
        <v>Все объекты</v>
      </c>
    </row>
    <row r="1895" spans="12:20" x14ac:dyDescent="0.25">
      <c r="L1895" s="1">
        <f>IF(OR(B1895=0,B1895=""),0,IF(COUNTIFS(Items!$E:$E,J1895,Items!$F:$F,K1895)+COUNTIFS(Items!$J:$J,J1895,Items!$K:$K,K1895)+COUNTIFS(Items!$O:$O,J1895,Items!$P:$P,K1895)=1,0,1))</f>
        <v>0</v>
      </c>
      <c r="T1895" s="10" t="str">
        <f>IF(RepPF!$L$4=Lists!$E$2,Lists!$E$2,IF(RepPF!$L$4&lt;&gt;"",IF($C1895=RepPF!$L$4,RepPF!$L$4,0),Lists!$E$2))</f>
        <v>Все объекты</v>
      </c>
    </row>
    <row r="1896" spans="12:20" x14ac:dyDescent="0.25">
      <c r="L1896" s="1">
        <f>IF(OR(B1896=0,B1896=""),0,IF(COUNTIFS(Items!$E:$E,J1896,Items!$F:$F,K1896)+COUNTIFS(Items!$J:$J,J1896,Items!$K:$K,K1896)+COUNTIFS(Items!$O:$O,J1896,Items!$P:$P,K1896)=1,0,1))</f>
        <v>0</v>
      </c>
      <c r="T1896" s="10" t="str">
        <f>IF(RepPF!$L$4=Lists!$E$2,Lists!$E$2,IF(RepPF!$L$4&lt;&gt;"",IF($C1896=RepPF!$L$4,RepPF!$L$4,0),Lists!$E$2))</f>
        <v>Все объекты</v>
      </c>
    </row>
    <row r="1897" spans="12:20" x14ac:dyDescent="0.25">
      <c r="L1897" s="1">
        <f>IF(OR(B1897=0,B1897=""),0,IF(COUNTIFS(Items!$E:$E,J1897,Items!$F:$F,K1897)+COUNTIFS(Items!$J:$J,J1897,Items!$K:$K,K1897)+COUNTIFS(Items!$O:$O,J1897,Items!$P:$P,K1897)=1,0,1))</f>
        <v>0</v>
      </c>
      <c r="T1897" s="10" t="str">
        <f>IF(RepPF!$L$4=Lists!$E$2,Lists!$E$2,IF(RepPF!$L$4&lt;&gt;"",IF($C1897=RepPF!$L$4,RepPF!$L$4,0),Lists!$E$2))</f>
        <v>Все объекты</v>
      </c>
    </row>
    <row r="1898" spans="12:20" x14ac:dyDescent="0.25">
      <c r="L1898" s="1">
        <f>IF(OR(B1898=0,B1898=""),0,IF(COUNTIFS(Items!$E:$E,J1898,Items!$F:$F,K1898)+COUNTIFS(Items!$J:$J,J1898,Items!$K:$K,K1898)+COUNTIFS(Items!$O:$O,J1898,Items!$P:$P,K1898)=1,0,1))</f>
        <v>0</v>
      </c>
      <c r="T1898" s="10" t="str">
        <f>IF(RepPF!$L$4=Lists!$E$2,Lists!$E$2,IF(RepPF!$L$4&lt;&gt;"",IF($C1898=RepPF!$L$4,RepPF!$L$4,0),Lists!$E$2))</f>
        <v>Все объекты</v>
      </c>
    </row>
    <row r="1899" spans="12:20" x14ac:dyDescent="0.25">
      <c r="L1899" s="1">
        <f>IF(OR(B1899=0,B1899=""),0,IF(COUNTIFS(Items!$E:$E,J1899,Items!$F:$F,K1899)+COUNTIFS(Items!$J:$J,J1899,Items!$K:$K,K1899)+COUNTIFS(Items!$O:$O,J1899,Items!$P:$P,K1899)=1,0,1))</f>
        <v>0</v>
      </c>
      <c r="T1899" s="10" t="str">
        <f>IF(RepPF!$L$4=Lists!$E$2,Lists!$E$2,IF(RepPF!$L$4&lt;&gt;"",IF($C1899=RepPF!$L$4,RepPF!$L$4,0),Lists!$E$2))</f>
        <v>Все объекты</v>
      </c>
    </row>
    <row r="1900" spans="12:20" x14ac:dyDescent="0.25">
      <c r="L1900" s="1">
        <f>IF(OR(B1900=0,B1900=""),0,IF(COUNTIFS(Items!$E:$E,J1900,Items!$F:$F,K1900)+COUNTIFS(Items!$J:$J,J1900,Items!$K:$K,K1900)+COUNTIFS(Items!$O:$O,J1900,Items!$P:$P,K1900)=1,0,1))</f>
        <v>0</v>
      </c>
      <c r="T1900" s="10" t="str">
        <f>IF(RepPF!$L$4=Lists!$E$2,Lists!$E$2,IF(RepPF!$L$4&lt;&gt;"",IF($C1900=RepPF!$L$4,RepPF!$L$4,0),Lists!$E$2))</f>
        <v>Все объекты</v>
      </c>
    </row>
    <row r="1901" spans="12:20" x14ac:dyDescent="0.25">
      <c r="L1901" s="1">
        <f>IF(OR(B1901=0,B1901=""),0,IF(COUNTIFS(Items!$E:$E,J1901,Items!$F:$F,K1901)+COUNTIFS(Items!$J:$J,J1901,Items!$K:$K,K1901)+COUNTIFS(Items!$O:$O,J1901,Items!$P:$P,K1901)=1,0,1))</f>
        <v>0</v>
      </c>
      <c r="T1901" s="10" t="str">
        <f>IF(RepPF!$L$4=Lists!$E$2,Lists!$E$2,IF(RepPF!$L$4&lt;&gt;"",IF($C1901=RepPF!$L$4,RepPF!$L$4,0),Lists!$E$2))</f>
        <v>Все объекты</v>
      </c>
    </row>
    <row r="1902" spans="12:20" x14ac:dyDescent="0.25">
      <c r="L1902" s="1">
        <f>IF(OR(B1902=0,B1902=""),0,IF(COUNTIFS(Items!$E:$E,J1902,Items!$F:$F,K1902)+COUNTIFS(Items!$J:$J,J1902,Items!$K:$K,K1902)+COUNTIFS(Items!$O:$O,J1902,Items!$P:$P,K1902)=1,0,1))</f>
        <v>0</v>
      </c>
      <c r="T1902" s="10" t="str">
        <f>IF(RepPF!$L$4=Lists!$E$2,Lists!$E$2,IF(RepPF!$L$4&lt;&gt;"",IF($C1902=RepPF!$L$4,RepPF!$L$4,0),Lists!$E$2))</f>
        <v>Все объекты</v>
      </c>
    </row>
    <row r="1903" spans="12:20" x14ac:dyDescent="0.25">
      <c r="L1903" s="1">
        <f>IF(OR(B1903=0,B1903=""),0,IF(COUNTIFS(Items!$E:$E,J1903,Items!$F:$F,K1903)+COUNTIFS(Items!$J:$J,J1903,Items!$K:$K,K1903)+COUNTIFS(Items!$O:$O,J1903,Items!$P:$P,K1903)=1,0,1))</f>
        <v>0</v>
      </c>
      <c r="T1903" s="10" t="str">
        <f>IF(RepPF!$L$4=Lists!$E$2,Lists!$E$2,IF(RepPF!$L$4&lt;&gt;"",IF($C1903=RepPF!$L$4,RepPF!$L$4,0),Lists!$E$2))</f>
        <v>Все объекты</v>
      </c>
    </row>
    <row r="1904" spans="12:20" x14ac:dyDescent="0.25">
      <c r="L1904" s="1">
        <f>IF(OR(B1904=0,B1904=""),0,IF(COUNTIFS(Items!$E:$E,J1904,Items!$F:$F,K1904)+COUNTIFS(Items!$J:$J,J1904,Items!$K:$K,K1904)+COUNTIFS(Items!$O:$O,J1904,Items!$P:$P,K1904)=1,0,1))</f>
        <v>0</v>
      </c>
      <c r="T1904" s="10" t="str">
        <f>IF(RepPF!$L$4=Lists!$E$2,Lists!$E$2,IF(RepPF!$L$4&lt;&gt;"",IF($C1904=RepPF!$L$4,RepPF!$L$4,0),Lists!$E$2))</f>
        <v>Все объекты</v>
      </c>
    </row>
    <row r="1905" spans="12:20" x14ac:dyDescent="0.25">
      <c r="L1905" s="1">
        <f>IF(OR(B1905=0,B1905=""),0,IF(COUNTIFS(Items!$E:$E,J1905,Items!$F:$F,K1905)+COUNTIFS(Items!$J:$J,J1905,Items!$K:$K,K1905)+COUNTIFS(Items!$O:$O,J1905,Items!$P:$P,K1905)=1,0,1))</f>
        <v>0</v>
      </c>
      <c r="T1905" s="10" t="str">
        <f>IF(RepPF!$L$4=Lists!$E$2,Lists!$E$2,IF(RepPF!$L$4&lt;&gt;"",IF($C1905=RepPF!$L$4,RepPF!$L$4,0),Lists!$E$2))</f>
        <v>Все объекты</v>
      </c>
    </row>
    <row r="1906" spans="12:20" x14ac:dyDescent="0.25">
      <c r="L1906" s="1">
        <f>IF(OR(B1906=0,B1906=""),0,IF(COUNTIFS(Items!$E:$E,J1906,Items!$F:$F,K1906)+COUNTIFS(Items!$J:$J,J1906,Items!$K:$K,K1906)+COUNTIFS(Items!$O:$O,J1906,Items!$P:$P,K1906)=1,0,1))</f>
        <v>0</v>
      </c>
      <c r="T1906" s="10" t="str">
        <f>IF(RepPF!$L$4=Lists!$E$2,Lists!$E$2,IF(RepPF!$L$4&lt;&gt;"",IF($C1906=RepPF!$L$4,RepPF!$L$4,0),Lists!$E$2))</f>
        <v>Все объекты</v>
      </c>
    </row>
    <row r="1907" spans="12:20" x14ac:dyDescent="0.25">
      <c r="L1907" s="1">
        <f>IF(OR(B1907=0,B1907=""),0,IF(COUNTIFS(Items!$E:$E,J1907,Items!$F:$F,K1907)+COUNTIFS(Items!$J:$J,J1907,Items!$K:$K,K1907)+COUNTIFS(Items!$O:$O,J1907,Items!$P:$P,K1907)=1,0,1))</f>
        <v>0</v>
      </c>
      <c r="T1907" s="10" t="str">
        <f>IF(RepPF!$L$4=Lists!$E$2,Lists!$E$2,IF(RepPF!$L$4&lt;&gt;"",IF($C1907=RepPF!$L$4,RepPF!$L$4,0),Lists!$E$2))</f>
        <v>Все объекты</v>
      </c>
    </row>
    <row r="1908" spans="12:20" x14ac:dyDescent="0.25">
      <c r="L1908" s="1">
        <f>IF(OR(B1908=0,B1908=""),0,IF(COUNTIFS(Items!$E:$E,J1908,Items!$F:$F,K1908)+COUNTIFS(Items!$J:$J,J1908,Items!$K:$K,K1908)+COUNTIFS(Items!$O:$O,J1908,Items!$P:$P,K1908)=1,0,1))</f>
        <v>0</v>
      </c>
      <c r="T1908" s="10" t="str">
        <f>IF(RepPF!$L$4=Lists!$E$2,Lists!$E$2,IF(RepPF!$L$4&lt;&gt;"",IF($C1908=RepPF!$L$4,RepPF!$L$4,0),Lists!$E$2))</f>
        <v>Все объекты</v>
      </c>
    </row>
    <row r="1909" spans="12:20" x14ac:dyDescent="0.25">
      <c r="L1909" s="1">
        <f>IF(OR(B1909=0,B1909=""),0,IF(COUNTIFS(Items!$E:$E,J1909,Items!$F:$F,K1909)+COUNTIFS(Items!$J:$J,J1909,Items!$K:$K,K1909)+COUNTIFS(Items!$O:$O,J1909,Items!$P:$P,K1909)=1,0,1))</f>
        <v>0</v>
      </c>
      <c r="T1909" s="10" t="str">
        <f>IF(RepPF!$L$4=Lists!$E$2,Lists!$E$2,IF(RepPF!$L$4&lt;&gt;"",IF($C1909=RepPF!$L$4,RepPF!$L$4,0),Lists!$E$2))</f>
        <v>Все объекты</v>
      </c>
    </row>
    <row r="1910" spans="12:20" x14ac:dyDescent="0.25">
      <c r="L1910" s="1">
        <f>IF(OR(B1910=0,B1910=""),0,IF(COUNTIFS(Items!$E:$E,J1910,Items!$F:$F,K1910)+COUNTIFS(Items!$J:$J,J1910,Items!$K:$K,K1910)+COUNTIFS(Items!$O:$O,J1910,Items!$P:$P,K1910)=1,0,1))</f>
        <v>0</v>
      </c>
      <c r="T1910" s="10" t="str">
        <f>IF(RepPF!$L$4=Lists!$E$2,Lists!$E$2,IF(RepPF!$L$4&lt;&gt;"",IF($C1910=RepPF!$L$4,RepPF!$L$4,0),Lists!$E$2))</f>
        <v>Все объекты</v>
      </c>
    </row>
    <row r="1911" spans="12:20" x14ac:dyDescent="0.25">
      <c r="L1911" s="1">
        <f>IF(OR(B1911=0,B1911=""),0,IF(COUNTIFS(Items!$E:$E,J1911,Items!$F:$F,K1911)+COUNTIFS(Items!$J:$J,J1911,Items!$K:$K,K1911)+COUNTIFS(Items!$O:$O,J1911,Items!$P:$P,K1911)=1,0,1))</f>
        <v>0</v>
      </c>
      <c r="T1911" s="10" t="str">
        <f>IF(RepPF!$L$4=Lists!$E$2,Lists!$E$2,IF(RepPF!$L$4&lt;&gt;"",IF($C1911=RepPF!$L$4,RepPF!$L$4,0),Lists!$E$2))</f>
        <v>Все объекты</v>
      </c>
    </row>
    <row r="1912" spans="12:20" x14ac:dyDescent="0.25">
      <c r="L1912" s="1">
        <f>IF(OR(B1912=0,B1912=""),0,IF(COUNTIFS(Items!$E:$E,J1912,Items!$F:$F,K1912)+COUNTIFS(Items!$J:$J,J1912,Items!$K:$K,K1912)+COUNTIFS(Items!$O:$O,J1912,Items!$P:$P,K1912)=1,0,1))</f>
        <v>0</v>
      </c>
      <c r="T1912" s="10" t="str">
        <f>IF(RepPF!$L$4=Lists!$E$2,Lists!$E$2,IF(RepPF!$L$4&lt;&gt;"",IF($C1912=RepPF!$L$4,RepPF!$L$4,0),Lists!$E$2))</f>
        <v>Все объекты</v>
      </c>
    </row>
    <row r="1913" spans="12:20" x14ac:dyDescent="0.25">
      <c r="L1913" s="1">
        <f>IF(OR(B1913=0,B1913=""),0,IF(COUNTIFS(Items!$E:$E,J1913,Items!$F:$F,K1913)+COUNTIFS(Items!$J:$J,J1913,Items!$K:$K,K1913)+COUNTIFS(Items!$O:$O,J1913,Items!$P:$P,K1913)=1,0,1))</f>
        <v>0</v>
      </c>
      <c r="T1913" s="10" t="str">
        <f>IF(RepPF!$L$4=Lists!$E$2,Lists!$E$2,IF(RepPF!$L$4&lt;&gt;"",IF($C1913=RepPF!$L$4,RepPF!$L$4,0),Lists!$E$2))</f>
        <v>Все объекты</v>
      </c>
    </row>
    <row r="1914" spans="12:20" x14ac:dyDescent="0.25">
      <c r="L1914" s="1">
        <f>IF(OR(B1914=0,B1914=""),0,IF(COUNTIFS(Items!$E:$E,J1914,Items!$F:$F,K1914)+COUNTIFS(Items!$J:$J,J1914,Items!$K:$K,K1914)+COUNTIFS(Items!$O:$O,J1914,Items!$P:$P,K1914)=1,0,1))</f>
        <v>0</v>
      </c>
      <c r="T1914" s="10" t="str">
        <f>IF(RepPF!$L$4=Lists!$E$2,Lists!$E$2,IF(RepPF!$L$4&lt;&gt;"",IF($C1914=RepPF!$L$4,RepPF!$L$4,0),Lists!$E$2))</f>
        <v>Все объекты</v>
      </c>
    </row>
    <row r="1915" spans="12:20" x14ac:dyDescent="0.25">
      <c r="L1915" s="1">
        <f>IF(OR(B1915=0,B1915=""),0,IF(COUNTIFS(Items!$E:$E,J1915,Items!$F:$F,K1915)+COUNTIFS(Items!$J:$J,J1915,Items!$K:$K,K1915)+COUNTIFS(Items!$O:$O,J1915,Items!$P:$P,K1915)=1,0,1))</f>
        <v>0</v>
      </c>
      <c r="T1915" s="10" t="str">
        <f>IF(RepPF!$L$4=Lists!$E$2,Lists!$E$2,IF(RepPF!$L$4&lt;&gt;"",IF($C1915=RepPF!$L$4,RepPF!$L$4,0),Lists!$E$2))</f>
        <v>Все объекты</v>
      </c>
    </row>
    <row r="1916" spans="12:20" x14ac:dyDescent="0.25">
      <c r="L1916" s="1">
        <f>IF(OR(B1916=0,B1916=""),0,IF(COUNTIFS(Items!$E:$E,J1916,Items!$F:$F,K1916)+COUNTIFS(Items!$J:$J,J1916,Items!$K:$K,K1916)+COUNTIFS(Items!$O:$O,J1916,Items!$P:$P,K1916)=1,0,1))</f>
        <v>0</v>
      </c>
      <c r="T1916" s="10" t="str">
        <f>IF(RepPF!$L$4=Lists!$E$2,Lists!$E$2,IF(RepPF!$L$4&lt;&gt;"",IF($C1916=RepPF!$L$4,RepPF!$L$4,0),Lists!$E$2))</f>
        <v>Все объекты</v>
      </c>
    </row>
    <row r="1917" spans="12:20" x14ac:dyDescent="0.25">
      <c r="L1917" s="1">
        <f>IF(OR(B1917=0,B1917=""),0,IF(COUNTIFS(Items!$E:$E,J1917,Items!$F:$F,K1917)+COUNTIFS(Items!$J:$J,J1917,Items!$K:$K,K1917)+COUNTIFS(Items!$O:$O,J1917,Items!$P:$P,K1917)=1,0,1))</f>
        <v>0</v>
      </c>
      <c r="T1917" s="10" t="str">
        <f>IF(RepPF!$L$4=Lists!$E$2,Lists!$E$2,IF(RepPF!$L$4&lt;&gt;"",IF($C1917=RepPF!$L$4,RepPF!$L$4,0),Lists!$E$2))</f>
        <v>Все объекты</v>
      </c>
    </row>
    <row r="1918" spans="12:20" x14ac:dyDescent="0.25">
      <c r="L1918" s="1">
        <f>IF(OR(B1918=0,B1918=""),0,IF(COUNTIFS(Items!$E:$E,J1918,Items!$F:$F,K1918)+COUNTIFS(Items!$J:$J,J1918,Items!$K:$K,K1918)+COUNTIFS(Items!$O:$O,J1918,Items!$P:$P,K1918)=1,0,1))</f>
        <v>0</v>
      </c>
      <c r="T1918" s="10" t="str">
        <f>IF(RepPF!$L$4=Lists!$E$2,Lists!$E$2,IF(RepPF!$L$4&lt;&gt;"",IF($C1918=RepPF!$L$4,RepPF!$L$4,0),Lists!$E$2))</f>
        <v>Все объекты</v>
      </c>
    </row>
    <row r="1919" spans="12:20" x14ac:dyDescent="0.25">
      <c r="L1919" s="1">
        <f>IF(OR(B1919=0,B1919=""),0,IF(COUNTIFS(Items!$E:$E,J1919,Items!$F:$F,K1919)+COUNTIFS(Items!$J:$J,J1919,Items!$K:$K,K1919)+COUNTIFS(Items!$O:$O,J1919,Items!$P:$P,K1919)=1,0,1))</f>
        <v>0</v>
      </c>
      <c r="T1919" s="10" t="str">
        <f>IF(RepPF!$L$4=Lists!$E$2,Lists!$E$2,IF(RepPF!$L$4&lt;&gt;"",IF($C1919=RepPF!$L$4,RepPF!$L$4,0),Lists!$E$2))</f>
        <v>Все объекты</v>
      </c>
    </row>
    <row r="1920" spans="12:20" x14ac:dyDescent="0.25">
      <c r="L1920" s="1">
        <f>IF(OR(B1920=0,B1920=""),0,IF(COUNTIFS(Items!$E:$E,J1920,Items!$F:$F,K1920)+COUNTIFS(Items!$J:$J,J1920,Items!$K:$K,K1920)+COUNTIFS(Items!$O:$O,J1920,Items!$P:$P,K1920)=1,0,1))</f>
        <v>0</v>
      </c>
      <c r="T1920" s="10" t="str">
        <f>IF(RepPF!$L$4=Lists!$E$2,Lists!$E$2,IF(RepPF!$L$4&lt;&gt;"",IF($C1920=RepPF!$L$4,RepPF!$L$4,0),Lists!$E$2))</f>
        <v>Все объекты</v>
      </c>
    </row>
    <row r="1921" spans="12:20" x14ac:dyDescent="0.25">
      <c r="L1921" s="1">
        <f>IF(OR(B1921=0,B1921=""),0,IF(COUNTIFS(Items!$E:$E,J1921,Items!$F:$F,K1921)+COUNTIFS(Items!$J:$J,J1921,Items!$K:$K,K1921)+COUNTIFS(Items!$O:$O,J1921,Items!$P:$P,K1921)=1,0,1))</f>
        <v>0</v>
      </c>
      <c r="T1921" s="10" t="str">
        <f>IF(RepPF!$L$4=Lists!$E$2,Lists!$E$2,IF(RepPF!$L$4&lt;&gt;"",IF($C1921=RepPF!$L$4,RepPF!$L$4,0),Lists!$E$2))</f>
        <v>Все объекты</v>
      </c>
    </row>
    <row r="1922" spans="12:20" x14ac:dyDescent="0.25">
      <c r="L1922" s="1">
        <f>IF(OR(B1922=0,B1922=""),0,IF(COUNTIFS(Items!$E:$E,J1922,Items!$F:$F,K1922)+COUNTIFS(Items!$J:$J,J1922,Items!$K:$K,K1922)+COUNTIFS(Items!$O:$O,J1922,Items!$P:$P,K1922)=1,0,1))</f>
        <v>0</v>
      </c>
      <c r="T1922" s="10" t="str">
        <f>IF(RepPF!$L$4=Lists!$E$2,Lists!$E$2,IF(RepPF!$L$4&lt;&gt;"",IF($C1922=RepPF!$L$4,RepPF!$L$4,0),Lists!$E$2))</f>
        <v>Все объекты</v>
      </c>
    </row>
    <row r="1923" spans="12:20" x14ac:dyDescent="0.25">
      <c r="L1923" s="1">
        <f>IF(OR(B1923=0,B1923=""),0,IF(COUNTIFS(Items!$E:$E,J1923,Items!$F:$F,K1923)+COUNTIFS(Items!$J:$J,J1923,Items!$K:$K,K1923)+COUNTIFS(Items!$O:$O,J1923,Items!$P:$P,K1923)=1,0,1))</f>
        <v>0</v>
      </c>
      <c r="T1923" s="10" t="str">
        <f>IF(RepPF!$L$4=Lists!$E$2,Lists!$E$2,IF(RepPF!$L$4&lt;&gt;"",IF($C1923=RepPF!$L$4,RepPF!$L$4,0),Lists!$E$2))</f>
        <v>Все объекты</v>
      </c>
    </row>
    <row r="1924" spans="12:20" x14ac:dyDescent="0.25">
      <c r="L1924" s="1">
        <f>IF(OR(B1924=0,B1924=""),0,IF(COUNTIFS(Items!$E:$E,J1924,Items!$F:$F,K1924)+COUNTIFS(Items!$J:$J,J1924,Items!$K:$K,K1924)+COUNTIFS(Items!$O:$O,J1924,Items!$P:$P,K1924)=1,0,1))</f>
        <v>0</v>
      </c>
      <c r="T1924" s="10" t="str">
        <f>IF(RepPF!$L$4=Lists!$E$2,Lists!$E$2,IF(RepPF!$L$4&lt;&gt;"",IF($C1924=RepPF!$L$4,RepPF!$L$4,0),Lists!$E$2))</f>
        <v>Все объекты</v>
      </c>
    </row>
    <row r="1925" spans="12:20" x14ac:dyDescent="0.25">
      <c r="L1925" s="1">
        <f>IF(OR(B1925=0,B1925=""),0,IF(COUNTIFS(Items!$E:$E,J1925,Items!$F:$F,K1925)+COUNTIFS(Items!$J:$J,J1925,Items!$K:$K,K1925)+COUNTIFS(Items!$O:$O,J1925,Items!$P:$P,K1925)=1,0,1))</f>
        <v>0</v>
      </c>
      <c r="T1925" s="10" t="str">
        <f>IF(RepPF!$L$4=Lists!$E$2,Lists!$E$2,IF(RepPF!$L$4&lt;&gt;"",IF($C1925=RepPF!$L$4,RepPF!$L$4,0),Lists!$E$2))</f>
        <v>Все объекты</v>
      </c>
    </row>
    <row r="1926" spans="12:20" x14ac:dyDescent="0.25">
      <c r="L1926" s="1">
        <f>IF(OR(B1926=0,B1926=""),0,IF(COUNTIFS(Items!$E:$E,J1926,Items!$F:$F,K1926)+COUNTIFS(Items!$J:$J,J1926,Items!$K:$K,K1926)+COUNTIFS(Items!$O:$O,J1926,Items!$P:$P,K1926)=1,0,1))</f>
        <v>0</v>
      </c>
      <c r="T1926" s="10" t="str">
        <f>IF(RepPF!$L$4=Lists!$E$2,Lists!$E$2,IF(RepPF!$L$4&lt;&gt;"",IF($C1926=RepPF!$L$4,RepPF!$L$4,0),Lists!$E$2))</f>
        <v>Все объекты</v>
      </c>
    </row>
    <row r="1927" spans="12:20" x14ac:dyDescent="0.25">
      <c r="L1927" s="1">
        <f>IF(OR(B1927=0,B1927=""),0,IF(COUNTIFS(Items!$E:$E,J1927,Items!$F:$F,K1927)+COUNTIFS(Items!$J:$J,J1927,Items!$K:$K,K1927)+COUNTIFS(Items!$O:$O,J1927,Items!$P:$P,K1927)=1,0,1))</f>
        <v>0</v>
      </c>
      <c r="T1927" s="10" t="str">
        <f>IF(RepPF!$L$4=Lists!$E$2,Lists!$E$2,IF(RepPF!$L$4&lt;&gt;"",IF($C1927=RepPF!$L$4,RepPF!$L$4,0),Lists!$E$2))</f>
        <v>Все объекты</v>
      </c>
    </row>
    <row r="1928" spans="12:20" x14ac:dyDescent="0.25">
      <c r="L1928" s="1">
        <f>IF(OR(B1928=0,B1928=""),0,IF(COUNTIFS(Items!$E:$E,J1928,Items!$F:$F,K1928)+COUNTIFS(Items!$J:$J,J1928,Items!$K:$K,K1928)+COUNTIFS(Items!$O:$O,J1928,Items!$P:$P,K1928)=1,0,1))</f>
        <v>0</v>
      </c>
      <c r="T1928" s="10" t="str">
        <f>IF(RepPF!$L$4=Lists!$E$2,Lists!$E$2,IF(RepPF!$L$4&lt;&gt;"",IF($C1928=RepPF!$L$4,RepPF!$L$4,0),Lists!$E$2))</f>
        <v>Все объекты</v>
      </c>
    </row>
    <row r="1929" spans="12:20" x14ac:dyDescent="0.25">
      <c r="L1929" s="1">
        <f>IF(OR(B1929=0,B1929=""),0,IF(COUNTIFS(Items!$E:$E,J1929,Items!$F:$F,K1929)+COUNTIFS(Items!$J:$J,J1929,Items!$K:$K,K1929)+COUNTIFS(Items!$O:$O,J1929,Items!$P:$P,K1929)=1,0,1))</f>
        <v>0</v>
      </c>
      <c r="T1929" s="10" t="str">
        <f>IF(RepPF!$L$4=Lists!$E$2,Lists!$E$2,IF(RepPF!$L$4&lt;&gt;"",IF($C1929=RepPF!$L$4,RepPF!$L$4,0),Lists!$E$2))</f>
        <v>Все объекты</v>
      </c>
    </row>
    <row r="1930" spans="12:20" x14ac:dyDescent="0.25">
      <c r="L1930" s="1">
        <f>IF(OR(B1930=0,B1930=""),0,IF(COUNTIFS(Items!$E:$E,J1930,Items!$F:$F,K1930)+COUNTIFS(Items!$J:$J,J1930,Items!$K:$K,K1930)+COUNTIFS(Items!$O:$O,J1930,Items!$P:$P,K1930)=1,0,1))</f>
        <v>0</v>
      </c>
      <c r="T1930" s="10" t="str">
        <f>IF(RepPF!$L$4=Lists!$E$2,Lists!$E$2,IF(RepPF!$L$4&lt;&gt;"",IF($C1930=RepPF!$L$4,RepPF!$L$4,0),Lists!$E$2))</f>
        <v>Все объекты</v>
      </c>
    </row>
    <row r="1931" spans="12:20" x14ac:dyDescent="0.25">
      <c r="L1931" s="1">
        <f>IF(OR(B1931=0,B1931=""),0,IF(COUNTIFS(Items!$E:$E,J1931,Items!$F:$F,K1931)+COUNTIFS(Items!$J:$J,J1931,Items!$K:$K,K1931)+COUNTIFS(Items!$O:$O,J1931,Items!$P:$P,K1931)=1,0,1))</f>
        <v>0</v>
      </c>
      <c r="T1931" s="10" t="str">
        <f>IF(RepPF!$L$4=Lists!$E$2,Lists!$E$2,IF(RepPF!$L$4&lt;&gt;"",IF($C1931=RepPF!$L$4,RepPF!$L$4,0),Lists!$E$2))</f>
        <v>Все объекты</v>
      </c>
    </row>
    <row r="1932" spans="12:20" x14ac:dyDescent="0.25">
      <c r="L1932" s="1">
        <f>IF(OR(B1932=0,B1932=""),0,IF(COUNTIFS(Items!$E:$E,J1932,Items!$F:$F,K1932)+COUNTIFS(Items!$J:$J,J1932,Items!$K:$K,K1932)+COUNTIFS(Items!$O:$O,J1932,Items!$P:$P,K1932)=1,0,1))</f>
        <v>0</v>
      </c>
      <c r="T1932" s="10" t="str">
        <f>IF(RepPF!$L$4=Lists!$E$2,Lists!$E$2,IF(RepPF!$L$4&lt;&gt;"",IF($C1932=RepPF!$L$4,RepPF!$L$4,0),Lists!$E$2))</f>
        <v>Все объекты</v>
      </c>
    </row>
    <row r="1933" spans="12:20" x14ac:dyDescent="0.25">
      <c r="L1933" s="1">
        <f>IF(OR(B1933=0,B1933=""),0,IF(COUNTIFS(Items!$E:$E,J1933,Items!$F:$F,K1933)+COUNTIFS(Items!$J:$J,J1933,Items!$K:$K,K1933)+COUNTIFS(Items!$O:$O,J1933,Items!$P:$P,K1933)=1,0,1))</f>
        <v>0</v>
      </c>
      <c r="T1933" s="10" t="str">
        <f>IF(RepPF!$L$4=Lists!$E$2,Lists!$E$2,IF(RepPF!$L$4&lt;&gt;"",IF($C1933=RepPF!$L$4,RepPF!$L$4,0),Lists!$E$2))</f>
        <v>Все объекты</v>
      </c>
    </row>
    <row r="1934" spans="12:20" x14ac:dyDescent="0.25">
      <c r="L1934" s="1">
        <f>IF(OR(B1934=0,B1934=""),0,IF(COUNTIFS(Items!$E:$E,J1934,Items!$F:$F,K1934)+COUNTIFS(Items!$J:$J,J1934,Items!$K:$K,K1934)+COUNTIFS(Items!$O:$O,J1934,Items!$P:$P,K1934)=1,0,1))</f>
        <v>0</v>
      </c>
      <c r="T1934" s="10" t="str">
        <f>IF(RepPF!$L$4=Lists!$E$2,Lists!$E$2,IF(RepPF!$L$4&lt;&gt;"",IF($C1934=RepPF!$L$4,RepPF!$L$4,0),Lists!$E$2))</f>
        <v>Все объекты</v>
      </c>
    </row>
    <row r="1935" spans="12:20" x14ac:dyDescent="0.25">
      <c r="L1935" s="1">
        <f>IF(OR(B1935=0,B1935=""),0,IF(COUNTIFS(Items!$E:$E,J1935,Items!$F:$F,K1935)+COUNTIFS(Items!$J:$J,J1935,Items!$K:$K,K1935)+COUNTIFS(Items!$O:$O,J1935,Items!$P:$P,K1935)=1,0,1))</f>
        <v>0</v>
      </c>
      <c r="T1935" s="10" t="str">
        <f>IF(RepPF!$L$4=Lists!$E$2,Lists!$E$2,IF(RepPF!$L$4&lt;&gt;"",IF($C1935=RepPF!$L$4,RepPF!$L$4,0),Lists!$E$2))</f>
        <v>Все объекты</v>
      </c>
    </row>
    <row r="1936" spans="12:20" x14ac:dyDescent="0.25">
      <c r="L1936" s="1">
        <f>IF(OR(B1936=0,B1936=""),0,IF(COUNTIFS(Items!$E:$E,J1936,Items!$F:$F,K1936)+COUNTIFS(Items!$J:$J,J1936,Items!$K:$K,K1936)+COUNTIFS(Items!$O:$O,J1936,Items!$P:$P,K1936)=1,0,1))</f>
        <v>0</v>
      </c>
      <c r="T1936" s="10" t="str">
        <f>IF(RepPF!$L$4=Lists!$E$2,Lists!$E$2,IF(RepPF!$L$4&lt;&gt;"",IF($C1936=RepPF!$L$4,RepPF!$L$4,0),Lists!$E$2))</f>
        <v>Все объекты</v>
      </c>
    </row>
    <row r="1937" spans="12:20" x14ac:dyDescent="0.25">
      <c r="L1937" s="1">
        <f>IF(OR(B1937=0,B1937=""),0,IF(COUNTIFS(Items!$E:$E,J1937,Items!$F:$F,K1937)+COUNTIFS(Items!$J:$J,J1937,Items!$K:$K,K1937)+COUNTIFS(Items!$O:$O,J1937,Items!$P:$P,K1937)=1,0,1))</f>
        <v>0</v>
      </c>
      <c r="T1937" s="10" t="str">
        <f>IF(RepPF!$L$4=Lists!$E$2,Lists!$E$2,IF(RepPF!$L$4&lt;&gt;"",IF($C1937=RepPF!$L$4,RepPF!$L$4,0),Lists!$E$2))</f>
        <v>Все объекты</v>
      </c>
    </row>
    <row r="1938" spans="12:20" x14ac:dyDescent="0.25">
      <c r="L1938" s="1">
        <f>IF(OR(B1938=0,B1938=""),0,IF(COUNTIFS(Items!$E:$E,J1938,Items!$F:$F,K1938)+COUNTIFS(Items!$J:$J,J1938,Items!$K:$K,K1938)+COUNTIFS(Items!$O:$O,J1938,Items!$P:$P,K1938)=1,0,1))</f>
        <v>0</v>
      </c>
      <c r="T1938" s="10" t="str">
        <f>IF(RepPF!$L$4=Lists!$E$2,Lists!$E$2,IF(RepPF!$L$4&lt;&gt;"",IF($C1938=RepPF!$L$4,RepPF!$L$4,0),Lists!$E$2))</f>
        <v>Все объекты</v>
      </c>
    </row>
    <row r="1939" spans="12:20" x14ac:dyDescent="0.25">
      <c r="L1939" s="1">
        <f>IF(OR(B1939=0,B1939=""),0,IF(COUNTIFS(Items!$E:$E,J1939,Items!$F:$F,K1939)+COUNTIFS(Items!$J:$J,J1939,Items!$K:$K,K1939)+COUNTIFS(Items!$O:$O,J1939,Items!$P:$P,K1939)=1,0,1))</f>
        <v>0</v>
      </c>
      <c r="T1939" s="10" t="str">
        <f>IF(RepPF!$L$4=Lists!$E$2,Lists!$E$2,IF(RepPF!$L$4&lt;&gt;"",IF($C1939=RepPF!$L$4,RepPF!$L$4,0),Lists!$E$2))</f>
        <v>Все объекты</v>
      </c>
    </row>
    <row r="1940" spans="12:20" x14ac:dyDescent="0.25">
      <c r="L1940" s="1">
        <f>IF(OR(B1940=0,B1940=""),0,IF(COUNTIFS(Items!$E:$E,J1940,Items!$F:$F,K1940)+COUNTIFS(Items!$J:$J,J1940,Items!$K:$K,K1940)+COUNTIFS(Items!$O:$O,J1940,Items!$P:$P,K1940)=1,0,1))</f>
        <v>0</v>
      </c>
      <c r="T1940" s="10" t="str">
        <f>IF(RepPF!$L$4=Lists!$E$2,Lists!$E$2,IF(RepPF!$L$4&lt;&gt;"",IF($C1940=RepPF!$L$4,RepPF!$L$4,0),Lists!$E$2))</f>
        <v>Все объекты</v>
      </c>
    </row>
    <row r="1941" spans="12:20" x14ac:dyDescent="0.25">
      <c r="L1941" s="1">
        <f>IF(OR(B1941=0,B1941=""),0,IF(COUNTIFS(Items!$E:$E,J1941,Items!$F:$F,K1941)+COUNTIFS(Items!$J:$J,J1941,Items!$K:$K,K1941)+COUNTIFS(Items!$O:$O,J1941,Items!$P:$P,K1941)=1,0,1))</f>
        <v>0</v>
      </c>
      <c r="T1941" s="10" t="str">
        <f>IF(RepPF!$L$4=Lists!$E$2,Lists!$E$2,IF(RepPF!$L$4&lt;&gt;"",IF($C1941=RepPF!$L$4,RepPF!$L$4,0),Lists!$E$2))</f>
        <v>Все объекты</v>
      </c>
    </row>
    <row r="1942" spans="12:20" x14ac:dyDescent="0.25">
      <c r="L1942" s="1">
        <f>IF(OR(B1942=0,B1942=""),0,IF(COUNTIFS(Items!$E:$E,J1942,Items!$F:$F,K1942)+COUNTIFS(Items!$J:$J,J1942,Items!$K:$K,K1942)+COUNTIFS(Items!$O:$O,J1942,Items!$P:$P,K1942)=1,0,1))</f>
        <v>0</v>
      </c>
      <c r="T1942" s="10" t="str">
        <f>IF(RepPF!$L$4=Lists!$E$2,Lists!$E$2,IF(RepPF!$L$4&lt;&gt;"",IF($C1942=RepPF!$L$4,RepPF!$L$4,0),Lists!$E$2))</f>
        <v>Все объекты</v>
      </c>
    </row>
    <row r="1943" spans="12:20" x14ac:dyDescent="0.25">
      <c r="L1943" s="1">
        <f>IF(OR(B1943=0,B1943=""),0,IF(COUNTIFS(Items!$E:$E,J1943,Items!$F:$F,K1943)+COUNTIFS(Items!$J:$J,J1943,Items!$K:$K,K1943)+COUNTIFS(Items!$O:$O,J1943,Items!$P:$P,K1943)=1,0,1))</f>
        <v>0</v>
      </c>
      <c r="T1943" s="10" t="str">
        <f>IF(RepPF!$L$4=Lists!$E$2,Lists!$E$2,IF(RepPF!$L$4&lt;&gt;"",IF($C1943=RepPF!$L$4,RepPF!$L$4,0),Lists!$E$2))</f>
        <v>Все объекты</v>
      </c>
    </row>
    <row r="1944" spans="12:20" x14ac:dyDescent="0.25">
      <c r="L1944" s="1">
        <f>IF(OR(B1944=0,B1944=""),0,IF(COUNTIFS(Items!$E:$E,J1944,Items!$F:$F,K1944)+COUNTIFS(Items!$J:$J,J1944,Items!$K:$K,K1944)+COUNTIFS(Items!$O:$O,J1944,Items!$P:$P,K1944)=1,0,1))</f>
        <v>0</v>
      </c>
      <c r="T1944" s="10" t="str">
        <f>IF(RepPF!$L$4=Lists!$E$2,Lists!$E$2,IF(RepPF!$L$4&lt;&gt;"",IF($C1944=RepPF!$L$4,RepPF!$L$4,0),Lists!$E$2))</f>
        <v>Все объекты</v>
      </c>
    </row>
    <row r="1945" spans="12:20" x14ac:dyDescent="0.25">
      <c r="L1945" s="1">
        <f>IF(OR(B1945=0,B1945=""),0,IF(COUNTIFS(Items!$E:$E,J1945,Items!$F:$F,K1945)+COUNTIFS(Items!$J:$J,J1945,Items!$K:$K,K1945)+COUNTIFS(Items!$O:$O,J1945,Items!$P:$P,K1945)=1,0,1))</f>
        <v>0</v>
      </c>
      <c r="T1945" s="10" t="str">
        <f>IF(RepPF!$L$4=Lists!$E$2,Lists!$E$2,IF(RepPF!$L$4&lt;&gt;"",IF($C1945=RepPF!$L$4,RepPF!$L$4,0),Lists!$E$2))</f>
        <v>Все объекты</v>
      </c>
    </row>
    <row r="1946" spans="12:20" x14ac:dyDescent="0.25">
      <c r="L1946" s="1">
        <f>IF(OR(B1946=0,B1946=""),0,IF(COUNTIFS(Items!$E:$E,J1946,Items!$F:$F,K1946)+COUNTIFS(Items!$J:$J,J1946,Items!$K:$K,K1946)+COUNTIFS(Items!$O:$O,J1946,Items!$P:$P,K1946)=1,0,1))</f>
        <v>0</v>
      </c>
      <c r="T1946" s="10" t="str">
        <f>IF(RepPF!$L$4=Lists!$E$2,Lists!$E$2,IF(RepPF!$L$4&lt;&gt;"",IF($C1946=RepPF!$L$4,RepPF!$L$4,0),Lists!$E$2))</f>
        <v>Все объекты</v>
      </c>
    </row>
    <row r="1947" spans="12:20" x14ac:dyDescent="0.25">
      <c r="L1947" s="1">
        <f>IF(OR(B1947=0,B1947=""),0,IF(COUNTIFS(Items!$E:$E,J1947,Items!$F:$F,K1947)+COUNTIFS(Items!$J:$J,J1947,Items!$K:$K,K1947)+COUNTIFS(Items!$O:$O,J1947,Items!$P:$P,K1947)=1,0,1))</f>
        <v>0</v>
      </c>
      <c r="T1947" s="10" t="str">
        <f>IF(RepPF!$L$4=Lists!$E$2,Lists!$E$2,IF(RepPF!$L$4&lt;&gt;"",IF($C1947=RepPF!$L$4,RepPF!$L$4,0),Lists!$E$2))</f>
        <v>Все объекты</v>
      </c>
    </row>
    <row r="1948" spans="12:20" x14ac:dyDescent="0.25">
      <c r="L1948" s="1">
        <f>IF(OR(B1948=0,B1948=""),0,IF(COUNTIFS(Items!$E:$E,J1948,Items!$F:$F,K1948)+COUNTIFS(Items!$J:$J,J1948,Items!$K:$K,K1948)+COUNTIFS(Items!$O:$O,J1948,Items!$P:$P,K1948)=1,0,1))</f>
        <v>0</v>
      </c>
      <c r="T1948" s="10" t="str">
        <f>IF(RepPF!$L$4=Lists!$E$2,Lists!$E$2,IF(RepPF!$L$4&lt;&gt;"",IF($C1948=RepPF!$L$4,RepPF!$L$4,0),Lists!$E$2))</f>
        <v>Все объекты</v>
      </c>
    </row>
    <row r="1949" spans="12:20" x14ac:dyDescent="0.25">
      <c r="L1949" s="1">
        <f>IF(OR(B1949=0,B1949=""),0,IF(COUNTIFS(Items!$E:$E,J1949,Items!$F:$F,K1949)+COUNTIFS(Items!$J:$J,J1949,Items!$K:$K,K1949)+COUNTIFS(Items!$O:$O,J1949,Items!$P:$P,K1949)=1,0,1))</f>
        <v>0</v>
      </c>
      <c r="T1949" s="10" t="str">
        <f>IF(RepPF!$L$4=Lists!$E$2,Lists!$E$2,IF(RepPF!$L$4&lt;&gt;"",IF($C1949=RepPF!$L$4,RepPF!$L$4,0),Lists!$E$2))</f>
        <v>Все объекты</v>
      </c>
    </row>
    <row r="1950" spans="12:20" x14ac:dyDescent="0.25">
      <c r="L1950" s="1">
        <f>IF(OR(B1950=0,B1950=""),0,IF(COUNTIFS(Items!$E:$E,J1950,Items!$F:$F,K1950)+COUNTIFS(Items!$J:$J,J1950,Items!$K:$K,K1950)+COUNTIFS(Items!$O:$O,J1950,Items!$P:$P,K1950)=1,0,1))</f>
        <v>0</v>
      </c>
      <c r="T1950" s="10" t="str">
        <f>IF(RepPF!$L$4=Lists!$E$2,Lists!$E$2,IF(RepPF!$L$4&lt;&gt;"",IF($C1950=RepPF!$L$4,RepPF!$L$4,0),Lists!$E$2))</f>
        <v>Все объекты</v>
      </c>
    </row>
    <row r="1951" spans="12:20" x14ac:dyDescent="0.25">
      <c r="L1951" s="1">
        <f>IF(OR(B1951=0,B1951=""),0,IF(COUNTIFS(Items!$E:$E,J1951,Items!$F:$F,K1951)+COUNTIFS(Items!$J:$J,J1951,Items!$K:$K,K1951)+COUNTIFS(Items!$O:$O,J1951,Items!$P:$P,K1951)=1,0,1))</f>
        <v>0</v>
      </c>
      <c r="T1951" s="10" t="str">
        <f>IF(RepPF!$L$4=Lists!$E$2,Lists!$E$2,IF(RepPF!$L$4&lt;&gt;"",IF($C1951=RepPF!$L$4,RepPF!$L$4,0),Lists!$E$2))</f>
        <v>Все объекты</v>
      </c>
    </row>
    <row r="1952" spans="12:20" x14ac:dyDescent="0.25">
      <c r="L1952" s="1">
        <f>IF(OR(B1952=0,B1952=""),0,IF(COUNTIFS(Items!$E:$E,J1952,Items!$F:$F,K1952)+COUNTIFS(Items!$J:$J,J1952,Items!$K:$K,K1952)+COUNTIFS(Items!$O:$O,J1952,Items!$P:$P,K1952)=1,0,1))</f>
        <v>0</v>
      </c>
      <c r="T1952" s="10" t="str">
        <f>IF(RepPF!$L$4=Lists!$E$2,Lists!$E$2,IF(RepPF!$L$4&lt;&gt;"",IF($C1952=RepPF!$L$4,RepPF!$L$4,0),Lists!$E$2))</f>
        <v>Все объекты</v>
      </c>
    </row>
    <row r="1953" spans="12:20" x14ac:dyDescent="0.25">
      <c r="L1953" s="1">
        <f>IF(OR(B1953=0,B1953=""),0,IF(COUNTIFS(Items!$E:$E,J1953,Items!$F:$F,K1953)+COUNTIFS(Items!$J:$J,J1953,Items!$K:$K,K1953)+COUNTIFS(Items!$O:$O,J1953,Items!$P:$P,K1953)=1,0,1))</f>
        <v>0</v>
      </c>
      <c r="T1953" s="10" t="str">
        <f>IF(RepPF!$L$4=Lists!$E$2,Lists!$E$2,IF(RepPF!$L$4&lt;&gt;"",IF($C1953=RepPF!$L$4,RepPF!$L$4,0),Lists!$E$2))</f>
        <v>Все объекты</v>
      </c>
    </row>
    <row r="1954" spans="12:20" x14ac:dyDescent="0.25">
      <c r="L1954" s="1">
        <f>IF(OR(B1954=0,B1954=""),0,IF(COUNTIFS(Items!$E:$E,J1954,Items!$F:$F,K1954)+COUNTIFS(Items!$J:$J,J1954,Items!$K:$K,K1954)+COUNTIFS(Items!$O:$O,J1954,Items!$P:$P,K1954)=1,0,1))</f>
        <v>0</v>
      </c>
      <c r="T1954" s="10" t="str">
        <f>IF(RepPF!$L$4=Lists!$E$2,Lists!$E$2,IF(RepPF!$L$4&lt;&gt;"",IF($C1954=RepPF!$L$4,RepPF!$L$4,0),Lists!$E$2))</f>
        <v>Все объекты</v>
      </c>
    </row>
    <row r="1955" spans="12:20" x14ac:dyDescent="0.25">
      <c r="L1955" s="1">
        <f>IF(OR(B1955=0,B1955=""),0,IF(COUNTIFS(Items!$E:$E,J1955,Items!$F:$F,K1955)+COUNTIFS(Items!$J:$J,J1955,Items!$K:$K,K1955)+COUNTIFS(Items!$O:$O,J1955,Items!$P:$P,K1955)=1,0,1))</f>
        <v>0</v>
      </c>
      <c r="T1955" s="10" t="str">
        <f>IF(RepPF!$L$4=Lists!$E$2,Lists!$E$2,IF(RepPF!$L$4&lt;&gt;"",IF($C1955=RepPF!$L$4,RepPF!$L$4,0),Lists!$E$2))</f>
        <v>Все объекты</v>
      </c>
    </row>
    <row r="1956" spans="12:20" x14ac:dyDescent="0.25">
      <c r="L1956" s="1">
        <f>IF(OR(B1956=0,B1956=""),0,IF(COUNTIFS(Items!$E:$E,J1956,Items!$F:$F,K1956)+COUNTIFS(Items!$J:$J,J1956,Items!$K:$K,K1956)+COUNTIFS(Items!$O:$O,J1956,Items!$P:$P,K1956)=1,0,1))</f>
        <v>0</v>
      </c>
      <c r="T1956" s="10" t="str">
        <f>IF(RepPF!$L$4=Lists!$E$2,Lists!$E$2,IF(RepPF!$L$4&lt;&gt;"",IF($C1956=RepPF!$L$4,RepPF!$L$4,0),Lists!$E$2))</f>
        <v>Все объекты</v>
      </c>
    </row>
    <row r="1957" spans="12:20" x14ac:dyDescent="0.25">
      <c r="L1957" s="1">
        <f>IF(OR(B1957=0,B1957=""),0,IF(COUNTIFS(Items!$E:$E,J1957,Items!$F:$F,K1957)+COUNTIFS(Items!$J:$J,J1957,Items!$K:$K,K1957)+COUNTIFS(Items!$O:$O,J1957,Items!$P:$P,K1957)=1,0,1))</f>
        <v>0</v>
      </c>
      <c r="T1957" s="10" t="str">
        <f>IF(RepPF!$L$4=Lists!$E$2,Lists!$E$2,IF(RepPF!$L$4&lt;&gt;"",IF($C1957=RepPF!$L$4,RepPF!$L$4,0),Lists!$E$2))</f>
        <v>Все объекты</v>
      </c>
    </row>
    <row r="1958" spans="12:20" x14ac:dyDescent="0.25">
      <c r="L1958" s="1">
        <f>IF(OR(B1958=0,B1958=""),0,IF(COUNTIFS(Items!$E:$E,J1958,Items!$F:$F,K1958)+COUNTIFS(Items!$J:$J,J1958,Items!$K:$K,K1958)+COUNTIFS(Items!$O:$O,J1958,Items!$P:$P,K1958)=1,0,1))</f>
        <v>0</v>
      </c>
      <c r="T1958" s="10" t="str">
        <f>IF(RepPF!$L$4=Lists!$E$2,Lists!$E$2,IF(RepPF!$L$4&lt;&gt;"",IF($C1958=RepPF!$L$4,RepPF!$L$4,0),Lists!$E$2))</f>
        <v>Все объекты</v>
      </c>
    </row>
    <row r="1959" spans="12:20" x14ac:dyDescent="0.25">
      <c r="L1959" s="1">
        <f>IF(OR(B1959=0,B1959=""),0,IF(COUNTIFS(Items!$E:$E,J1959,Items!$F:$F,K1959)+COUNTIFS(Items!$J:$J,J1959,Items!$K:$K,K1959)+COUNTIFS(Items!$O:$O,J1959,Items!$P:$P,K1959)=1,0,1))</f>
        <v>0</v>
      </c>
      <c r="T1959" s="10" t="str">
        <f>IF(RepPF!$L$4=Lists!$E$2,Lists!$E$2,IF(RepPF!$L$4&lt;&gt;"",IF($C1959=RepPF!$L$4,RepPF!$L$4,0),Lists!$E$2))</f>
        <v>Все объекты</v>
      </c>
    </row>
    <row r="1960" spans="12:20" x14ac:dyDescent="0.25">
      <c r="L1960" s="1">
        <f>IF(OR(B1960=0,B1960=""),0,IF(COUNTIFS(Items!$E:$E,J1960,Items!$F:$F,K1960)+COUNTIFS(Items!$J:$J,J1960,Items!$K:$K,K1960)+COUNTIFS(Items!$O:$O,J1960,Items!$P:$P,K1960)=1,0,1))</f>
        <v>0</v>
      </c>
      <c r="T1960" s="10" t="str">
        <f>IF(RepPF!$L$4=Lists!$E$2,Lists!$E$2,IF(RepPF!$L$4&lt;&gt;"",IF($C1960=RepPF!$L$4,RepPF!$L$4,0),Lists!$E$2))</f>
        <v>Все объекты</v>
      </c>
    </row>
    <row r="1961" spans="12:20" x14ac:dyDescent="0.25">
      <c r="L1961" s="1">
        <f>IF(OR(B1961=0,B1961=""),0,IF(COUNTIFS(Items!$E:$E,J1961,Items!$F:$F,K1961)+COUNTIFS(Items!$J:$J,J1961,Items!$K:$K,K1961)+COUNTIFS(Items!$O:$O,J1961,Items!$P:$P,K1961)=1,0,1))</f>
        <v>0</v>
      </c>
      <c r="T1961" s="10" t="str">
        <f>IF(RepPF!$L$4=Lists!$E$2,Lists!$E$2,IF(RepPF!$L$4&lt;&gt;"",IF($C1961=RepPF!$L$4,RepPF!$L$4,0),Lists!$E$2))</f>
        <v>Все объекты</v>
      </c>
    </row>
    <row r="1962" spans="12:20" x14ac:dyDescent="0.25">
      <c r="L1962" s="1">
        <f>IF(OR(B1962=0,B1962=""),0,IF(COUNTIFS(Items!$E:$E,J1962,Items!$F:$F,K1962)+COUNTIFS(Items!$J:$J,J1962,Items!$K:$K,K1962)+COUNTIFS(Items!$O:$O,J1962,Items!$P:$P,K1962)=1,0,1))</f>
        <v>0</v>
      </c>
      <c r="T1962" s="10" t="str">
        <f>IF(RepPF!$L$4=Lists!$E$2,Lists!$E$2,IF(RepPF!$L$4&lt;&gt;"",IF($C1962=RepPF!$L$4,RepPF!$L$4,0),Lists!$E$2))</f>
        <v>Все объекты</v>
      </c>
    </row>
    <row r="1963" spans="12:20" x14ac:dyDescent="0.25">
      <c r="L1963" s="1">
        <f>IF(OR(B1963=0,B1963=""),0,IF(COUNTIFS(Items!$E:$E,J1963,Items!$F:$F,K1963)+COUNTIFS(Items!$J:$J,J1963,Items!$K:$K,K1963)+COUNTIFS(Items!$O:$O,J1963,Items!$P:$P,K1963)=1,0,1))</f>
        <v>0</v>
      </c>
      <c r="T1963" s="10" t="str">
        <f>IF(RepPF!$L$4=Lists!$E$2,Lists!$E$2,IF(RepPF!$L$4&lt;&gt;"",IF($C1963=RepPF!$L$4,RepPF!$L$4,0),Lists!$E$2))</f>
        <v>Все объекты</v>
      </c>
    </row>
    <row r="1964" spans="12:20" x14ac:dyDescent="0.25">
      <c r="L1964" s="1">
        <f>IF(OR(B1964=0,B1964=""),0,IF(COUNTIFS(Items!$E:$E,J1964,Items!$F:$F,K1964)+COUNTIFS(Items!$J:$J,J1964,Items!$K:$K,K1964)+COUNTIFS(Items!$O:$O,J1964,Items!$P:$P,K1964)=1,0,1))</f>
        <v>0</v>
      </c>
      <c r="T1964" s="10" t="str">
        <f>IF(RepPF!$L$4=Lists!$E$2,Lists!$E$2,IF(RepPF!$L$4&lt;&gt;"",IF($C1964=RepPF!$L$4,RepPF!$L$4,0),Lists!$E$2))</f>
        <v>Все объекты</v>
      </c>
    </row>
    <row r="1965" spans="12:20" x14ac:dyDescent="0.25">
      <c r="L1965" s="1">
        <f>IF(OR(B1965=0,B1965=""),0,IF(COUNTIFS(Items!$E:$E,J1965,Items!$F:$F,K1965)+COUNTIFS(Items!$J:$J,J1965,Items!$K:$K,K1965)+COUNTIFS(Items!$O:$O,J1965,Items!$P:$P,K1965)=1,0,1))</f>
        <v>0</v>
      </c>
      <c r="T1965" s="10" t="str">
        <f>IF(RepPF!$L$4=Lists!$E$2,Lists!$E$2,IF(RepPF!$L$4&lt;&gt;"",IF($C1965=RepPF!$L$4,RepPF!$L$4,0),Lists!$E$2))</f>
        <v>Все объекты</v>
      </c>
    </row>
    <row r="1966" spans="12:20" x14ac:dyDescent="0.25">
      <c r="L1966" s="1">
        <f>IF(OR(B1966=0,B1966=""),0,IF(COUNTIFS(Items!$E:$E,J1966,Items!$F:$F,K1966)+COUNTIFS(Items!$J:$J,J1966,Items!$K:$K,K1966)+COUNTIFS(Items!$O:$O,J1966,Items!$P:$P,K1966)=1,0,1))</f>
        <v>0</v>
      </c>
      <c r="T1966" s="10" t="str">
        <f>IF(RepPF!$L$4=Lists!$E$2,Lists!$E$2,IF(RepPF!$L$4&lt;&gt;"",IF($C1966=RepPF!$L$4,RepPF!$L$4,0),Lists!$E$2))</f>
        <v>Все объекты</v>
      </c>
    </row>
    <row r="1967" spans="12:20" x14ac:dyDescent="0.25">
      <c r="L1967" s="1">
        <f>IF(OR(B1967=0,B1967=""),0,IF(COUNTIFS(Items!$E:$E,J1967,Items!$F:$F,K1967)+COUNTIFS(Items!$J:$J,J1967,Items!$K:$K,K1967)+COUNTIFS(Items!$O:$O,J1967,Items!$P:$P,K1967)=1,0,1))</f>
        <v>0</v>
      </c>
      <c r="T1967" s="10" t="str">
        <f>IF(RepPF!$L$4=Lists!$E$2,Lists!$E$2,IF(RepPF!$L$4&lt;&gt;"",IF($C1967=RepPF!$L$4,RepPF!$L$4,0),Lists!$E$2))</f>
        <v>Все объекты</v>
      </c>
    </row>
    <row r="1968" spans="12:20" x14ac:dyDescent="0.25">
      <c r="L1968" s="1">
        <f>IF(OR(B1968=0,B1968=""),0,IF(COUNTIFS(Items!$E:$E,J1968,Items!$F:$F,K1968)+COUNTIFS(Items!$J:$J,J1968,Items!$K:$K,K1968)+COUNTIFS(Items!$O:$O,J1968,Items!$P:$P,K1968)=1,0,1))</f>
        <v>0</v>
      </c>
      <c r="T1968" s="10" t="str">
        <f>IF(RepPF!$L$4=Lists!$E$2,Lists!$E$2,IF(RepPF!$L$4&lt;&gt;"",IF($C1968=RepPF!$L$4,RepPF!$L$4,0),Lists!$E$2))</f>
        <v>Все объекты</v>
      </c>
    </row>
    <row r="1969" spans="12:20" x14ac:dyDescent="0.25">
      <c r="L1969" s="1">
        <f>IF(OR(B1969=0,B1969=""),0,IF(COUNTIFS(Items!$E:$E,J1969,Items!$F:$F,K1969)+COUNTIFS(Items!$J:$J,J1969,Items!$K:$K,K1969)+COUNTIFS(Items!$O:$O,J1969,Items!$P:$P,K1969)=1,0,1))</f>
        <v>0</v>
      </c>
      <c r="T1969" s="10" t="str">
        <f>IF(RepPF!$L$4=Lists!$E$2,Lists!$E$2,IF(RepPF!$L$4&lt;&gt;"",IF($C1969=RepPF!$L$4,RepPF!$L$4,0),Lists!$E$2))</f>
        <v>Все объекты</v>
      </c>
    </row>
    <row r="1970" spans="12:20" x14ac:dyDescent="0.25">
      <c r="L1970" s="1">
        <f>IF(OR(B1970=0,B1970=""),0,IF(COUNTIFS(Items!$E:$E,J1970,Items!$F:$F,K1970)+COUNTIFS(Items!$J:$J,J1970,Items!$K:$K,K1970)+COUNTIFS(Items!$O:$O,J1970,Items!$P:$P,K1970)=1,0,1))</f>
        <v>0</v>
      </c>
      <c r="T1970" s="10" t="str">
        <f>IF(RepPF!$L$4=Lists!$E$2,Lists!$E$2,IF(RepPF!$L$4&lt;&gt;"",IF($C1970=RepPF!$L$4,RepPF!$L$4,0),Lists!$E$2))</f>
        <v>Все объекты</v>
      </c>
    </row>
    <row r="1971" spans="12:20" x14ac:dyDescent="0.25">
      <c r="L1971" s="1">
        <f>IF(OR(B1971=0,B1971=""),0,IF(COUNTIFS(Items!$E:$E,J1971,Items!$F:$F,K1971)+COUNTIFS(Items!$J:$J,J1971,Items!$K:$K,K1971)+COUNTIFS(Items!$O:$O,J1971,Items!$P:$P,K1971)=1,0,1))</f>
        <v>0</v>
      </c>
      <c r="T1971" s="10" t="str">
        <f>IF(RepPF!$L$4=Lists!$E$2,Lists!$E$2,IF(RepPF!$L$4&lt;&gt;"",IF($C1971=RepPF!$L$4,RepPF!$L$4,0),Lists!$E$2))</f>
        <v>Все объекты</v>
      </c>
    </row>
    <row r="1972" spans="12:20" x14ac:dyDescent="0.25">
      <c r="L1972" s="1">
        <f>IF(OR(B1972=0,B1972=""),0,IF(COUNTIFS(Items!$E:$E,J1972,Items!$F:$F,K1972)+COUNTIFS(Items!$J:$J,J1972,Items!$K:$K,K1972)+COUNTIFS(Items!$O:$O,J1972,Items!$P:$P,K1972)=1,0,1))</f>
        <v>0</v>
      </c>
      <c r="T1972" s="10" t="str">
        <f>IF(RepPF!$L$4=Lists!$E$2,Lists!$E$2,IF(RepPF!$L$4&lt;&gt;"",IF($C1972=RepPF!$L$4,RepPF!$L$4,0),Lists!$E$2))</f>
        <v>Все объекты</v>
      </c>
    </row>
    <row r="1973" spans="12:20" x14ac:dyDescent="0.25">
      <c r="L1973" s="1">
        <f>IF(OR(B1973=0,B1973=""),0,IF(COUNTIFS(Items!$E:$E,J1973,Items!$F:$F,K1973)+COUNTIFS(Items!$J:$J,J1973,Items!$K:$K,K1973)+COUNTIFS(Items!$O:$O,J1973,Items!$P:$P,K1973)=1,0,1))</f>
        <v>0</v>
      </c>
      <c r="T1973" s="10" t="str">
        <f>IF(RepPF!$L$4=Lists!$E$2,Lists!$E$2,IF(RepPF!$L$4&lt;&gt;"",IF($C1973=RepPF!$L$4,RepPF!$L$4,0),Lists!$E$2))</f>
        <v>Все объекты</v>
      </c>
    </row>
    <row r="1974" spans="12:20" x14ac:dyDescent="0.25">
      <c r="L1974" s="1">
        <f>IF(OR(B1974=0,B1974=""),0,IF(COUNTIFS(Items!$E:$E,J1974,Items!$F:$F,K1974)+COUNTIFS(Items!$J:$J,J1974,Items!$K:$K,K1974)+COUNTIFS(Items!$O:$O,J1974,Items!$P:$P,K1974)=1,0,1))</f>
        <v>0</v>
      </c>
      <c r="T1974" s="10" t="str">
        <f>IF(RepPF!$L$4=Lists!$E$2,Lists!$E$2,IF(RepPF!$L$4&lt;&gt;"",IF($C1974=RepPF!$L$4,RepPF!$L$4,0),Lists!$E$2))</f>
        <v>Все объекты</v>
      </c>
    </row>
    <row r="1975" spans="12:20" x14ac:dyDescent="0.25">
      <c r="L1975" s="1">
        <f>IF(OR(B1975=0,B1975=""),0,IF(COUNTIFS(Items!$E:$E,J1975,Items!$F:$F,K1975)+COUNTIFS(Items!$J:$J,J1975,Items!$K:$K,K1975)+COUNTIFS(Items!$O:$O,J1975,Items!$P:$P,K1975)=1,0,1))</f>
        <v>0</v>
      </c>
      <c r="T1975" s="10" t="str">
        <f>IF(RepPF!$L$4=Lists!$E$2,Lists!$E$2,IF(RepPF!$L$4&lt;&gt;"",IF($C1975=RepPF!$L$4,RepPF!$L$4,0),Lists!$E$2))</f>
        <v>Все объекты</v>
      </c>
    </row>
    <row r="1976" spans="12:20" x14ac:dyDescent="0.25">
      <c r="L1976" s="1">
        <f>IF(OR(B1976=0,B1976=""),0,IF(COUNTIFS(Items!$E:$E,J1976,Items!$F:$F,K1976)+COUNTIFS(Items!$J:$J,J1976,Items!$K:$K,K1976)+COUNTIFS(Items!$O:$O,J1976,Items!$P:$P,K1976)=1,0,1))</f>
        <v>0</v>
      </c>
      <c r="T1976" s="10" t="str">
        <f>IF(RepPF!$L$4=Lists!$E$2,Lists!$E$2,IF(RepPF!$L$4&lt;&gt;"",IF($C1976=RepPF!$L$4,RepPF!$L$4,0),Lists!$E$2))</f>
        <v>Все объекты</v>
      </c>
    </row>
    <row r="1977" spans="12:20" x14ac:dyDescent="0.25">
      <c r="L1977" s="1">
        <f>IF(OR(B1977=0,B1977=""),0,IF(COUNTIFS(Items!$E:$E,J1977,Items!$F:$F,K1977)+COUNTIFS(Items!$J:$J,J1977,Items!$K:$K,K1977)+COUNTIFS(Items!$O:$O,J1977,Items!$P:$P,K1977)=1,0,1))</f>
        <v>0</v>
      </c>
      <c r="T1977" s="10" t="str">
        <f>IF(RepPF!$L$4=Lists!$E$2,Lists!$E$2,IF(RepPF!$L$4&lt;&gt;"",IF($C1977=RepPF!$L$4,RepPF!$L$4,0),Lists!$E$2))</f>
        <v>Все объекты</v>
      </c>
    </row>
    <row r="1978" spans="12:20" x14ac:dyDescent="0.25">
      <c r="L1978" s="1">
        <f>IF(OR(B1978=0,B1978=""),0,IF(COUNTIFS(Items!$E:$E,J1978,Items!$F:$F,K1978)+COUNTIFS(Items!$J:$J,J1978,Items!$K:$K,K1978)+COUNTIFS(Items!$O:$O,J1978,Items!$P:$P,K1978)=1,0,1))</f>
        <v>0</v>
      </c>
      <c r="T1978" s="10" t="str">
        <f>IF(RepPF!$L$4=Lists!$E$2,Lists!$E$2,IF(RepPF!$L$4&lt;&gt;"",IF($C1978=RepPF!$L$4,RepPF!$L$4,0),Lists!$E$2))</f>
        <v>Все объекты</v>
      </c>
    </row>
    <row r="1979" spans="12:20" x14ac:dyDescent="0.25">
      <c r="L1979" s="1">
        <f>IF(OR(B1979=0,B1979=""),0,IF(COUNTIFS(Items!$E:$E,J1979,Items!$F:$F,K1979)+COUNTIFS(Items!$J:$J,J1979,Items!$K:$K,K1979)+COUNTIFS(Items!$O:$O,J1979,Items!$P:$P,K1979)=1,0,1))</f>
        <v>0</v>
      </c>
      <c r="T1979" s="10" t="str">
        <f>IF(RepPF!$L$4=Lists!$E$2,Lists!$E$2,IF(RepPF!$L$4&lt;&gt;"",IF($C1979=RepPF!$L$4,RepPF!$L$4,0),Lists!$E$2))</f>
        <v>Все объекты</v>
      </c>
    </row>
    <row r="1980" spans="12:20" x14ac:dyDescent="0.25">
      <c r="L1980" s="1">
        <f>IF(OR(B1980=0,B1980=""),0,IF(COUNTIFS(Items!$E:$E,J1980,Items!$F:$F,K1980)+COUNTIFS(Items!$J:$J,J1980,Items!$K:$K,K1980)+COUNTIFS(Items!$O:$O,J1980,Items!$P:$P,K1980)=1,0,1))</f>
        <v>0</v>
      </c>
      <c r="T1980" s="10" t="str">
        <f>IF(RepPF!$L$4=Lists!$E$2,Lists!$E$2,IF(RepPF!$L$4&lt;&gt;"",IF($C1980=RepPF!$L$4,RepPF!$L$4,0),Lists!$E$2))</f>
        <v>Все объекты</v>
      </c>
    </row>
    <row r="1981" spans="12:20" x14ac:dyDescent="0.25">
      <c r="L1981" s="1">
        <f>IF(OR(B1981=0,B1981=""),0,IF(COUNTIFS(Items!$E:$E,J1981,Items!$F:$F,K1981)+COUNTIFS(Items!$J:$J,J1981,Items!$K:$K,K1981)+COUNTIFS(Items!$O:$O,J1981,Items!$P:$P,K1981)=1,0,1))</f>
        <v>0</v>
      </c>
      <c r="T1981" s="10" t="str">
        <f>IF(RepPF!$L$4=Lists!$E$2,Lists!$E$2,IF(RepPF!$L$4&lt;&gt;"",IF($C1981=RepPF!$L$4,RepPF!$L$4,0),Lists!$E$2))</f>
        <v>Все объекты</v>
      </c>
    </row>
    <row r="1982" spans="12:20" x14ac:dyDescent="0.25">
      <c r="L1982" s="1">
        <f>IF(OR(B1982=0,B1982=""),0,IF(COUNTIFS(Items!$E:$E,J1982,Items!$F:$F,K1982)+COUNTIFS(Items!$J:$J,J1982,Items!$K:$K,K1982)+COUNTIFS(Items!$O:$O,J1982,Items!$P:$P,K1982)=1,0,1))</f>
        <v>0</v>
      </c>
      <c r="T1982" s="10" t="str">
        <f>IF(RepPF!$L$4=Lists!$E$2,Lists!$E$2,IF(RepPF!$L$4&lt;&gt;"",IF($C1982=RepPF!$L$4,RepPF!$L$4,0),Lists!$E$2))</f>
        <v>Все объекты</v>
      </c>
    </row>
    <row r="1983" spans="12:20" x14ac:dyDescent="0.25">
      <c r="L1983" s="1">
        <f>IF(OR(B1983=0,B1983=""),0,IF(COUNTIFS(Items!$E:$E,J1983,Items!$F:$F,K1983)+COUNTIFS(Items!$J:$J,J1983,Items!$K:$K,K1983)+COUNTIFS(Items!$O:$O,J1983,Items!$P:$P,K1983)=1,0,1))</f>
        <v>0</v>
      </c>
      <c r="T1983" s="10" t="str">
        <f>IF(RepPF!$L$4=Lists!$E$2,Lists!$E$2,IF(RepPF!$L$4&lt;&gt;"",IF($C1983=RepPF!$L$4,RepPF!$L$4,0),Lists!$E$2))</f>
        <v>Все объекты</v>
      </c>
    </row>
    <row r="1984" spans="12:20" x14ac:dyDescent="0.25">
      <c r="L1984" s="1">
        <f>IF(OR(B1984=0,B1984=""),0,IF(COUNTIFS(Items!$E:$E,J1984,Items!$F:$F,K1984)+COUNTIFS(Items!$J:$J,J1984,Items!$K:$K,K1984)+COUNTIFS(Items!$O:$O,J1984,Items!$P:$P,K1984)=1,0,1))</f>
        <v>0</v>
      </c>
      <c r="T1984" s="10" t="str">
        <f>IF(RepPF!$L$4=Lists!$E$2,Lists!$E$2,IF(RepPF!$L$4&lt;&gt;"",IF($C1984=RepPF!$L$4,RepPF!$L$4,0),Lists!$E$2))</f>
        <v>Все объекты</v>
      </c>
    </row>
    <row r="1985" spans="12:20" x14ac:dyDescent="0.25">
      <c r="L1985" s="1">
        <f>IF(OR(B1985=0,B1985=""),0,IF(COUNTIFS(Items!$E:$E,J1985,Items!$F:$F,K1985)+COUNTIFS(Items!$J:$J,J1985,Items!$K:$K,K1985)+COUNTIFS(Items!$O:$O,J1985,Items!$P:$P,K1985)=1,0,1))</f>
        <v>0</v>
      </c>
      <c r="T1985" s="10" t="str">
        <f>IF(RepPF!$L$4=Lists!$E$2,Lists!$E$2,IF(RepPF!$L$4&lt;&gt;"",IF($C1985=RepPF!$L$4,RepPF!$L$4,0),Lists!$E$2))</f>
        <v>Все объекты</v>
      </c>
    </row>
    <row r="1986" spans="12:20" x14ac:dyDescent="0.25">
      <c r="L1986" s="1">
        <f>IF(OR(B1986=0,B1986=""),0,IF(COUNTIFS(Items!$E:$E,J1986,Items!$F:$F,K1986)+COUNTIFS(Items!$J:$J,J1986,Items!$K:$K,K1986)+COUNTIFS(Items!$O:$O,J1986,Items!$P:$P,K1986)=1,0,1))</f>
        <v>0</v>
      </c>
      <c r="T1986" s="10" t="str">
        <f>IF(RepPF!$L$4=Lists!$E$2,Lists!$E$2,IF(RepPF!$L$4&lt;&gt;"",IF($C1986=RepPF!$L$4,RepPF!$L$4,0),Lists!$E$2))</f>
        <v>Все объекты</v>
      </c>
    </row>
    <row r="1987" spans="12:20" x14ac:dyDescent="0.25">
      <c r="L1987" s="1">
        <f>IF(OR(B1987=0,B1987=""),0,IF(COUNTIFS(Items!$E:$E,J1987,Items!$F:$F,K1987)+COUNTIFS(Items!$J:$J,J1987,Items!$K:$K,K1987)+COUNTIFS(Items!$O:$O,J1987,Items!$P:$P,K1987)=1,0,1))</f>
        <v>0</v>
      </c>
      <c r="T1987" s="10" t="str">
        <f>IF(RepPF!$L$4=Lists!$E$2,Lists!$E$2,IF(RepPF!$L$4&lt;&gt;"",IF($C1987=RepPF!$L$4,RepPF!$L$4,0),Lists!$E$2))</f>
        <v>Все объекты</v>
      </c>
    </row>
    <row r="1988" spans="12:20" x14ac:dyDescent="0.25">
      <c r="L1988" s="1">
        <f>IF(OR(B1988=0,B1988=""),0,IF(COUNTIFS(Items!$E:$E,J1988,Items!$F:$F,K1988)+COUNTIFS(Items!$J:$J,J1988,Items!$K:$K,K1988)+COUNTIFS(Items!$O:$O,J1988,Items!$P:$P,K1988)=1,0,1))</f>
        <v>0</v>
      </c>
      <c r="T1988" s="10" t="str">
        <f>IF(RepPF!$L$4=Lists!$E$2,Lists!$E$2,IF(RepPF!$L$4&lt;&gt;"",IF($C1988=RepPF!$L$4,RepPF!$L$4,0),Lists!$E$2))</f>
        <v>Все объекты</v>
      </c>
    </row>
    <row r="1989" spans="12:20" x14ac:dyDescent="0.25">
      <c r="L1989" s="1">
        <f>IF(OR(B1989=0,B1989=""),0,IF(COUNTIFS(Items!$E:$E,J1989,Items!$F:$F,K1989)+COUNTIFS(Items!$J:$J,J1989,Items!$K:$K,K1989)+COUNTIFS(Items!$O:$O,J1989,Items!$P:$P,K1989)=1,0,1))</f>
        <v>0</v>
      </c>
      <c r="T1989" s="10" t="str">
        <f>IF(RepPF!$L$4=Lists!$E$2,Lists!$E$2,IF(RepPF!$L$4&lt;&gt;"",IF($C1989=RepPF!$L$4,RepPF!$L$4,0),Lists!$E$2))</f>
        <v>Все объекты</v>
      </c>
    </row>
    <row r="1990" spans="12:20" x14ac:dyDescent="0.25">
      <c r="L1990" s="1">
        <f>IF(OR(B1990=0,B1990=""),0,IF(COUNTIFS(Items!$E:$E,J1990,Items!$F:$F,K1990)+COUNTIFS(Items!$J:$J,J1990,Items!$K:$K,K1990)+COUNTIFS(Items!$O:$O,J1990,Items!$P:$P,K1990)=1,0,1))</f>
        <v>0</v>
      </c>
      <c r="T1990" s="10" t="str">
        <f>IF(RepPF!$L$4=Lists!$E$2,Lists!$E$2,IF(RepPF!$L$4&lt;&gt;"",IF($C1990=RepPF!$L$4,RepPF!$L$4,0),Lists!$E$2))</f>
        <v>Все объекты</v>
      </c>
    </row>
    <row r="1991" spans="12:20" x14ac:dyDescent="0.25">
      <c r="L1991" s="1">
        <f>IF(OR(B1991=0,B1991=""),0,IF(COUNTIFS(Items!$E:$E,J1991,Items!$F:$F,K1991)+COUNTIFS(Items!$J:$J,J1991,Items!$K:$K,K1991)+COUNTIFS(Items!$O:$O,J1991,Items!$P:$P,K1991)=1,0,1))</f>
        <v>0</v>
      </c>
      <c r="T1991" s="10" t="str">
        <f>IF(RepPF!$L$4=Lists!$E$2,Lists!$E$2,IF(RepPF!$L$4&lt;&gt;"",IF($C1991=RepPF!$L$4,RepPF!$L$4,0),Lists!$E$2))</f>
        <v>Все объекты</v>
      </c>
    </row>
    <row r="1992" spans="12:20" x14ac:dyDescent="0.25">
      <c r="L1992" s="1">
        <f>IF(OR(B1992=0,B1992=""),0,IF(COUNTIFS(Items!$E:$E,J1992,Items!$F:$F,K1992)+COUNTIFS(Items!$J:$J,J1992,Items!$K:$K,K1992)+COUNTIFS(Items!$O:$O,J1992,Items!$P:$P,K1992)=1,0,1))</f>
        <v>0</v>
      </c>
      <c r="T1992" s="10" t="str">
        <f>IF(RepPF!$L$4=Lists!$E$2,Lists!$E$2,IF(RepPF!$L$4&lt;&gt;"",IF($C1992=RepPF!$L$4,RepPF!$L$4,0),Lists!$E$2))</f>
        <v>Все объекты</v>
      </c>
    </row>
    <row r="1993" spans="12:20" x14ac:dyDescent="0.25">
      <c r="L1993" s="1">
        <f>IF(OR(B1993=0,B1993=""),0,IF(COUNTIFS(Items!$E:$E,J1993,Items!$F:$F,K1993)+COUNTIFS(Items!$J:$J,J1993,Items!$K:$K,K1993)+COUNTIFS(Items!$O:$O,J1993,Items!$P:$P,K1993)=1,0,1))</f>
        <v>0</v>
      </c>
      <c r="T1993" s="10" t="str">
        <f>IF(RepPF!$L$4=Lists!$E$2,Lists!$E$2,IF(RepPF!$L$4&lt;&gt;"",IF($C1993=RepPF!$L$4,RepPF!$L$4,0),Lists!$E$2))</f>
        <v>Все объекты</v>
      </c>
    </row>
    <row r="1994" spans="12:20" x14ac:dyDescent="0.25">
      <c r="L1994" s="1">
        <f>IF(OR(B1994=0,B1994=""),0,IF(COUNTIFS(Items!$E:$E,J1994,Items!$F:$F,K1994)+COUNTIFS(Items!$J:$J,J1994,Items!$K:$K,K1994)+COUNTIFS(Items!$O:$O,J1994,Items!$P:$P,K1994)=1,0,1))</f>
        <v>0</v>
      </c>
      <c r="T1994" s="10" t="str">
        <f>IF(RepPF!$L$4=Lists!$E$2,Lists!$E$2,IF(RepPF!$L$4&lt;&gt;"",IF($C1994=RepPF!$L$4,RepPF!$L$4,0),Lists!$E$2))</f>
        <v>Все объекты</v>
      </c>
    </row>
    <row r="1995" spans="12:20" x14ac:dyDescent="0.25">
      <c r="L1995" s="1">
        <f>IF(OR(B1995=0,B1995=""),0,IF(COUNTIFS(Items!$E:$E,J1995,Items!$F:$F,K1995)+COUNTIFS(Items!$J:$J,J1995,Items!$K:$K,K1995)+COUNTIFS(Items!$O:$O,J1995,Items!$P:$P,K1995)=1,0,1))</f>
        <v>0</v>
      </c>
      <c r="T1995" s="10" t="str">
        <f>IF(RepPF!$L$4=Lists!$E$2,Lists!$E$2,IF(RepPF!$L$4&lt;&gt;"",IF($C1995=RepPF!$L$4,RepPF!$L$4,0),Lists!$E$2))</f>
        <v>Все объекты</v>
      </c>
    </row>
    <row r="1996" spans="12:20" x14ac:dyDescent="0.25">
      <c r="L1996" s="1">
        <f>IF(OR(B1996=0,B1996=""),0,IF(COUNTIFS(Items!$E:$E,J1996,Items!$F:$F,K1996)+COUNTIFS(Items!$J:$J,J1996,Items!$K:$K,K1996)+COUNTIFS(Items!$O:$O,J1996,Items!$P:$P,K1996)=1,0,1))</f>
        <v>0</v>
      </c>
      <c r="T1996" s="10" t="str">
        <f>IF(RepPF!$L$4=Lists!$E$2,Lists!$E$2,IF(RepPF!$L$4&lt;&gt;"",IF($C1996=RepPF!$L$4,RepPF!$L$4,0),Lists!$E$2))</f>
        <v>Все объекты</v>
      </c>
    </row>
    <row r="1997" spans="12:20" x14ac:dyDescent="0.25">
      <c r="L1997" s="1">
        <f>IF(OR(B1997=0,B1997=""),0,IF(COUNTIFS(Items!$E:$E,J1997,Items!$F:$F,K1997)+COUNTIFS(Items!$J:$J,J1997,Items!$K:$K,K1997)+COUNTIFS(Items!$O:$O,J1997,Items!$P:$P,K1997)=1,0,1))</f>
        <v>0</v>
      </c>
      <c r="T1997" s="10" t="str">
        <f>IF(RepPF!$L$4=Lists!$E$2,Lists!$E$2,IF(RepPF!$L$4&lt;&gt;"",IF($C1997=RepPF!$L$4,RepPF!$L$4,0),Lists!$E$2))</f>
        <v>Все объекты</v>
      </c>
    </row>
    <row r="1998" spans="12:20" x14ac:dyDescent="0.25">
      <c r="L1998" s="1">
        <f>IF(OR(B1998=0,B1998=""),0,IF(COUNTIFS(Items!$E:$E,J1998,Items!$F:$F,K1998)+COUNTIFS(Items!$J:$J,J1998,Items!$K:$K,K1998)+COUNTIFS(Items!$O:$O,J1998,Items!$P:$P,K1998)=1,0,1))</f>
        <v>0</v>
      </c>
      <c r="T1998" s="10" t="str">
        <f>IF(RepPF!$L$4=Lists!$E$2,Lists!$E$2,IF(RepPF!$L$4&lt;&gt;"",IF($C1998=RepPF!$L$4,RepPF!$L$4,0),Lists!$E$2))</f>
        <v>Все объекты</v>
      </c>
    </row>
    <row r="1999" spans="12:20" x14ac:dyDescent="0.25">
      <c r="L1999" s="1">
        <f>IF(OR(B1999=0,B1999=""),0,IF(COUNTIFS(Items!$E:$E,J1999,Items!$F:$F,K1999)+COUNTIFS(Items!$J:$J,J1999,Items!$K:$K,K1999)+COUNTIFS(Items!$O:$O,J1999,Items!$P:$P,K1999)=1,0,1))</f>
        <v>0</v>
      </c>
      <c r="T1999" s="10" t="str">
        <f>IF(RepPF!$L$4=Lists!$E$2,Lists!$E$2,IF(RepPF!$L$4&lt;&gt;"",IF($C1999=RepPF!$L$4,RepPF!$L$4,0),Lists!$E$2))</f>
        <v>Все объекты</v>
      </c>
    </row>
    <row r="2000" spans="12:20" x14ac:dyDescent="0.25">
      <c r="L2000" s="1">
        <f>IF(OR(B2000=0,B2000=""),0,IF(COUNTIFS(Items!$E:$E,J2000,Items!$F:$F,K2000)+COUNTIFS(Items!$J:$J,J2000,Items!$K:$K,K2000)+COUNTIFS(Items!$O:$O,J2000,Items!$P:$P,K2000)=1,0,1))</f>
        <v>0</v>
      </c>
      <c r="T2000" s="10" t="str">
        <f>IF(RepPF!$L$4=Lists!$E$2,Lists!$E$2,IF(RepPF!$L$4&lt;&gt;"",IF($C2000=RepPF!$L$4,RepPF!$L$4,0),Lists!$E$2))</f>
        <v>Все объекты</v>
      </c>
    </row>
    <row r="2001" spans="12:20" x14ac:dyDescent="0.25">
      <c r="L2001" s="1">
        <f>IF(OR(B2001=0,B2001=""),0,IF(COUNTIFS(Items!$E:$E,J2001,Items!$F:$F,K2001)+COUNTIFS(Items!$J:$J,J2001,Items!$K:$K,K2001)+COUNTIFS(Items!$O:$O,J2001,Items!$P:$P,K2001)=1,0,1))</f>
        <v>0</v>
      </c>
      <c r="T2001" s="10" t="str">
        <f>IF(RepPF!$L$4=Lists!$E$2,Lists!$E$2,IF(RepPF!$L$4&lt;&gt;"",IF($C2001=RepPF!$L$4,RepPF!$L$4,0),Lists!$E$2))</f>
        <v>Все объекты</v>
      </c>
    </row>
    <row r="2002" spans="12:20" x14ac:dyDescent="0.25">
      <c r="L2002" s="1">
        <f>IF(OR(B2002=0,B2002=""),0,IF(COUNTIFS(Items!$E:$E,J2002,Items!$F:$F,K2002)+COUNTIFS(Items!$J:$J,J2002,Items!$K:$K,K2002)+COUNTIFS(Items!$O:$O,J2002,Items!$P:$P,K2002)=1,0,1))</f>
        <v>0</v>
      </c>
      <c r="T2002" s="10" t="str">
        <f>IF(RepPF!$L$4=Lists!$E$2,Lists!$E$2,IF(RepPF!$L$4&lt;&gt;"",IF($C2002=RepPF!$L$4,RepPF!$L$4,0),Lists!$E$2))</f>
        <v>Все объекты</v>
      </c>
    </row>
    <row r="2003" spans="12:20" x14ac:dyDescent="0.25">
      <c r="L2003" s="1">
        <f>IF(OR(B2003=0,B2003=""),0,IF(COUNTIFS(Items!$E:$E,J2003,Items!$F:$F,K2003)+COUNTIFS(Items!$J:$J,J2003,Items!$K:$K,K2003)+COUNTIFS(Items!$O:$O,J2003,Items!$P:$P,K2003)=1,0,1))</f>
        <v>0</v>
      </c>
      <c r="T2003" s="10" t="str">
        <f>IF(RepPF!$L$4=Lists!$E$2,Lists!$E$2,IF(RepPF!$L$4&lt;&gt;"",IF($C2003=RepPF!$L$4,RepPF!$L$4,0),Lists!$E$2))</f>
        <v>Все объекты</v>
      </c>
    </row>
    <row r="2004" spans="12:20" x14ac:dyDescent="0.25">
      <c r="L2004" s="1">
        <f>IF(OR(B2004=0,B2004=""),0,IF(COUNTIFS(Items!$E:$E,J2004,Items!$F:$F,K2004)+COUNTIFS(Items!$J:$J,J2004,Items!$K:$K,K2004)+COUNTIFS(Items!$O:$O,J2004,Items!$P:$P,K2004)=1,0,1))</f>
        <v>0</v>
      </c>
      <c r="T2004" s="10" t="str">
        <f>IF(RepPF!$L$4=Lists!$E$2,Lists!$E$2,IF(RepPF!$L$4&lt;&gt;"",IF($C2004=RepPF!$L$4,RepPF!$L$4,0),Lists!$E$2))</f>
        <v>Все объекты</v>
      </c>
    </row>
    <row r="2005" spans="12:20" x14ac:dyDescent="0.25">
      <c r="L2005" s="1">
        <f>IF(OR(B2005=0,B2005=""),0,IF(COUNTIFS(Items!$E:$E,J2005,Items!$F:$F,K2005)+COUNTIFS(Items!$J:$J,J2005,Items!$K:$K,K2005)+COUNTIFS(Items!$O:$O,J2005,Items!$P:$P,K2005)=1,0,1))</f>
        <v>0</v>
      </c>
      <c r="T2005" s="10" t="str">
        <f>IF(RepPF!$L$4=Lists!$E$2,Lists!$E$2,IF(RepPF!$L$4&lt;&gt;"",IF($C2005=RepPF!$L$4,RepPF!$L$4,0),Lists!$E$2))</f>
        <v>Все объекты</v>
      </c>
    </row>
    <row r="2006" spans="12:20" x14ac:dyDescent="0.25">
      <c r="L2006" s="1">
        <f>IF(OR(B2006=0,B2006=""),0,IF(COUNTIFS(Items!$E:$E,J2006,Items!$F:$F,K2006)+COUNTIFS(Items!$J:$J,J2006,Items!$K:$K,K2006)+COUNTIFS(Items!$O:$O,J2006,Items!$P:$P,K2006)=1,0,1))</f>
        <v>0</v>
      </c>
      <c r="T2006" s="10" t="str">
        <f>IF(RepPF!$L$4=Lists!$E$2,Lists!$E$2,IF(RepPF!$L$4&lt;&gt;"",IF($C2006=RepPF!$L$4,RepPF!$L$4,0),Lists!$E$2))</f>
        <v>Все объекты</v>
      </c>
    </row>
    <row r="2007" spans="12:20" x14ac:dyDescent="0.25">
      <c r="L2007" s="1">
        <f>IF(OR(B2007=0,B2007=""),0,IF(COUNTIFS(Items!$E:$E,J2007,Items!$F:$F,K2007)+COUNTIFS(Items!$J:$J,J2007,Items!$K:$K,K2007)+COUNTIFS(Items!$O:$O,J2007,Items!$P:$P,K2007)=1,0,1))</f>
        <v>0</v>
      </c>
      <c r="T2007" s="10" t="str">
        <f>IF(RepPF!$L$4=Lists!$E$2,Lists!$E$2,IF(RepPF!$L$4&lt;&gt;"",IF($C2007=RepPF!$L$4,RepPF!$L$4,0),Lists!$E$2))</f>
        <v>Все объекты</v>
      </c>
    </row>
    <row r="2008" spans="12:20" x14ac:dyDescent="0.25">
      <c r="L2008" s="1">
        <f>IF(OR(B2008=0,B2008=""),0,IF(COUNTIFS(Items!$E:$E,J2008,Items!$F:$F,K2008)+COUNTIFS(Items!$J:$J,J2008,Items!$K:$K,K2008)+COUNTIFS(Items!$O:$O,J2008,Items!$P:$P,K2008)=1,0,1))</f>
        <v>0</v>
      </c>
      <c r="T2008" s="10" t="str">
        <f>IF(RepPF!$L$4=Lists!$E$2,Lists!$E$2,IF(RepPF!$L$4&lt;&gt;"",IF($C2008=RepPF!$L$4,RepPF!$L$4,0),Lists!$E$2))</f>
        <v>Все объекты</v>
      </c>
    </row>
    <row r="2009" spans="12:20" x14ac:dyDescent="0.25">
      <c r="L2009" s="1">
        <f>IF(OR(B2009=0,B2009=""),0,IF(COUNTIFS(Items!$E:$E,J2009,Items!$F:$F,K2009)+COUNTIFS(Items!$J:$J,J2009,Items!$K:$K,K2009)+COUNTIFS(Items!$O:$O,J2009,Items!$P:$P,K2009)=1,0,1))</f>
        <v>0</v>
      </c>
      <c r="T2009" s="10" t="str">
        <f>IF(RepPF!$L$4=Lists!$E$2,Lists!$E$2,IF(RepPF!$L$4&lt;&gt;"",IF($C2009=RepPF!$L$4,RepPF!$L$4,0),Lists!$E$2))</f>
        <v>Все объекты</v>
      </c>
    </row>
    <row r="2010" spans="12:20" x14ac:dyDescent="0.25">
      <c r="L2010" s="1">
        <f>IF(OR(B2010=0,B2010=""),0,IF(COUNTIFS(Items!$E:$E,J2010,Items!$F:$F,K2010)+COUNTIFS(Items!$J:$J,J2010,Items!$K:$K,K2010)+COUNTIFS(Items!$O:$O,J2010,Items!$P:$P,K2010)=1,0,1))</f>
        <v>0</v>
      </c>
      <c r="T2010" s="10" t="str">
        <f>IF(RepPF!$L$4=Lists!$E$2,Lists!$E$2,IF(RepPF!$L$4&lt;&gt;"",IF($C2010=RepPF!$L$4,RepPF!$L$4,0),Lists!$E$2))</f>
        <v>Все объекты</v>
      </c>
    </row>
    <row r="2011" spans="12:20" x14ac:dyDescent="0.25">
      <c r="L2011" s="1">
        <f>IF(OR(B2011=0,B2011=""),0,IF(COUNTIFS(Items!$E:$E,J2011,Items!$F:$F,K2011)+COUNTIFS(Items!$J:$J,J2011,Items!$K:$K,K2011)+COUNTIFS(Items!$O:$O,J2011,Items!$P:$P,K2011)=1,0,1))</f>
        <v>0</v>
      </c>
      <c r="T2011" s="10" t="str">
        <f>IF(RepPF!$L$4=Lists!$E$2,Lists!$E$2,IF(RepPF!$L$4&lt;&gt;"",IF($C2011=RepPF!$L$4,RepPF!$L$4,0),Lists!$E$2))</f>
        <v>Все объекты</v>
      </c>
    </row>
    <row r="2012" spans="12:20" x14ac:dyDescent="0.25">
      <c r="L2012" s="1">
        <f>IF(OR(B2012=0,B2012=""),0,IF(COUNTIFS(Items!$E:$E,J2012,Items!$F:$F,K2012)+COUNTIFS(Items!$J:$J,J2012,Items!$K:$K,K2012)+COUNTIFS(Items!$O:$O,J2012,Items!$P:$P,K2012)=1,0,1))</f>
        <v>0</v>
      </c>
      <c r="T2012" s="10" t="str">
        <f>IF(RepPF!$L$4=Lists!$E$2,Lists!$E$2,IF(RepPF!$L$4&lt;&gt;"",IF($C2012=RepPF!$L$4,RepPF!$L$4,0),Lists!$E$2))</f>
        <v>Все объекты</v>
      </c>
    </row>
    <row r="2013" spans="12:20" x14ac:dyDescent="0.25">
      <c r="L2013" s="1">
        <f>IF(OR(B2013=0,B2013=""),0,IF(COUNTIFS(Items!$E:$E,J2013,Items!$F:$F,K2013)+COUNTIFS(Items!$J:$J,J2013,Items!$K:$K,K2013)+COUNTIFS(Items!$O:$O,J2013,Items!$P:$P,K2013)=1,0,1))</f>
        <v>0</v>
      </c>
      <c r="T2013" s="10" t="str">
        <f>IF(RepPF!$L$4=Lists!$E$2,Lists!$E$2,IF(RepPF!$L$4&lt;&gt;"",IF($C2013=RepPF!$L$4,RepPF!$L$4,0),Lists!$E$2))</f>
        <v>Все объекты</v>
      </c>
    </row>
    <row r="2014" spans="12:20" x14ac:dyDescent="0.25">
      <c r="L2014" s="1">
        <f>IF(OR(B2014=0,B2014=""),0,IF(COUNTIFS(Items!$E:$E,J2014,Items!$F:$F,K2014)+COUNTIFS(Items!$J:$J,J2014,Items!$K:$K,K2014)+COUNTIFS(Items!$O:$O,J2014,Items!$P:$P,K2014)=1,0,1))</f>
        <v>0</v>
      </c>
      <c r="T2014" s="10" t="str">
        <f>IF(RepPF!$L$4=Lists!$E$2,Lists!$E$2,IF(RepPF!$L$4&lt;&gt;"",IF($C2014=RepPF!$L$4,RepPF!$L$4,0),Lists!$E$2))</f>
        <v>Все объекты</v>
      </c>
    </row>
    <row r="2015" spans="12:20" x14ac:dyDescent="0.25">
      <c r="L2015" s="1">
        <f>IF(OR(B2015=0,B2015=""),0,IF(COUNTIFS(Items!$E:$E,J2015,Items!$F:$F,K2015)+COUNTIFS(Items!$J:$J,J2015,Items!$K:$K,K2015)+COUNTIFS(Items!$O:$O,J2015,Items!$P:$P,K2015)=1,0,1))</f>
        <v>0</v>
      </c>
      <c r="T2015" s="10" t="str">
        <f>IF(RepPF!$L$4=Lists!$E$2,Lists!$E$2,IF(RepPF!$L$4&lt;&gt;"",IF($C2015=RepPF!$L$4,RepPF!$L$4,0),Lists!$E$2))</f>
        <v>Все объекты</v>
      </c>
    </row>
    <row r="2016" spans="12:20" x14ac:dyDescent="0.25">
      <c r="L2016" s="1">
        <f>IF(OR(B2016=0,B2016=""),0,IF(COUNTIFS(Items!$E:$E,J2016,Items!$F:$F,K2016)+COUNTIFS(Items!$J:$J,J2016,Items!$K:$K,K2016)+COUNTIFS(Items!$O:$O,J2016,Items!$P:$P,K2016)=1,0,1))</f>
        <v>0</v>
      </c>
      <c r="T2016" s="10" t="str">
        <f>IF(RepPF!$L$4=Lists!$E$2,Lists!$E$2,IF(RepPF!$L$4&lt;&gt;"",IF($C2016=RepPF!$L$4,RepPF!$L$4,0),Lists!$E$2))</f>
        <v>Все объекты</v>
      </c>
    </row>
    <row r="2017" spans="12:20" x14ac:dyDescent="0.25">
      <c r="L2017" s="1">
        <f>IF(OR(B2017=0,B2017=""),0,IF(COUNTIFS(Items!$E:$E,J2017,Items!$F:$F,K2017)+COUNTIFS(Items!$J:$J,J2017,Items!$K:$K,K2017)+COUNTIFS(Items!$O:$O,J2017,Items!$P:$P,K2017)=1,0,1))</f>
        <v>0</v>
      </c>
      <c r="T2017" s="10" t="str">
        <f>IF(RepPF!$L$4=Lists!$E$2,Lists!$E$2,IF(RepPF!$L$4&lt;&gt;"",IF($C2017=RepPF!$L$4,RepPF!$L$4,0),Lists!$E$2))</f>
        <v>Все объекты</v>
      </c>
    </row>
    <row r="2018" spans="12:20" x14ac:dyDescent="0.25">
      <c r="L2018" s="1">
        <f>IF(OR(B2018=0,B2018=""),0,IF(COUNTIFS(Items!$E:$E,J2018,Items!$F:$F,K2018)+COUNTIFS(Items!$J:$J,J2018,Items!$K:$K,K2018)+COUNTIFS(Items!$O:$O,J2018,Items!$P:$P,K2018)=1,0,1))</f>
        <v>0</v>
      </c>
      <c r="T2018" s="10" t="str">
        <f>IF(RepPF!$L$4=Lists!$E$2,Lists!$E$2,IF(RepPF!$L$4&lt;&gt;"",IF($C2018=RepPF!$L$4,RepPF!$L$4,0),Lists!$E$2))</f>
        <v>Все объекты</v>
      </c>
    </row>
    <row r="2019" spans="12:20" x14ac:dyDescent="0.25">
      <c r="L2019" s="1">
        <f>IF(OR(B2019=0,B2019=""),0,IF(COUNTIFS(Items!$E:$E,J2019,Items!$F:$F,K2019)+COUNTIFS(Items!$J:$J,J2019,Items!$K:$K,K2019)+COUNTIFS(Items!$O:$O,J2019,Items!$P:$P,K2019)=1,0,1))</f>
        <v>0</v>
      </c>
      <c r="T2019" s="10" t="str">
        <f>IF(RepPF!$L$4=Lists!$E$2,Lists!$E$2,IF(RepPF!$L$4&lt;&gt;"",IF($C2019=RepPF!$L$4,RepPF!$L$4,0),Lists!$E$2))</f>
        <v>Все объекты</v>
      </c>
    </row>
    <row r="2020" spans="12:20" x14ac:dyDescent="0.25">
      <c r="L2020" s="1">
        <f>IF(OR(B2020=0,B2020=""),0,IF(COUNTIFS(Items!$E:$E,J2020,Items!$F:$F,K2020)+COUNTIFS(Items!$J:$J,J2020,Items!$K:$K,K2020)+COUNTIFS(Items!$O:$O,J2020,Items!$P:$P,K2020)=1,0,1))</f>
        <v>0</v>
      </c>
      <c r="T2020" s="10" t="str">
        <f>IF(RepPF!$L$4=Lists!$E$2,Lists!$E$2,IF(RepPF!$L$4&lt;&gt;"",IF($C2020=RepPF!$L$4,RepPF!$L$4,0),Lists!$E$2))</f>
        <v>Все объекты</v>
      </c>
    </row>
    <row r="2021" spans="12:20" x14ac:dyDescent="0.25">
      <c r="L2021" s="1">
        <f>IF(OR(B2021=0,B2021=""),0,IF(COUNTIFS(Items!$E:$E,J2021,Items!$F:$F,K2021)+COUNTIFS(Items!$J:$J,J2021,Items!$K:$K,K2021)+COUNTIFS(Items!$O:$O,J2021,Items!$P:$P,K2021)=1,0,1))</f>
        <v>0</v>
      </c>
      <c r="T2021" s="10" t="str">
        <f>IF(RepPF!$L$4=Lists!$E$2,Lists!$E$2,IF(RepPF!$L$4&lt;&gt;"",IF($C2021=RepPF!$L$4,RepPF!$L$4,0),Lists!$E$2))</f>
        <v>Все объекты</v>
      </c>
    </row>
    <row r="2022" spans="12:20" x14ac:dyDescent="0.25">
      <c r="L2022" s="1">
        <f>IF(OR(B2022=0,B2022=""),0,IF(COUNTIFS(Items!$E:$E,J2022,Items!$F:$F,K2022)+COUNTIFS(Items!$J:$J,J2022,Items!$K:$K,K2022)+COUNTIFS(Items!$O:$O,J2022,Items!$P:$P,K2022)=1,0,1))</f>
        <v>0</v>
      </c>
      <c r="T2022" s="10" t="str">
        <f>IF(RepPF!$L$4=Lists!$E$2,Lists!$E$2,IF(RepPF!$L$4&lt;&gt;"",IF($C2022=RepPF!$L$4,RepPF!$L$4,0),Lists!$E$2))</f>
        <v>Все объекты</v>
      </c>
    </row>
    <row r="2023" spans="12:20" x14ac:dyDescent="0.25">
      <c r="L2023" s="1">
        <f>IF(OR(B2023=0,B2023=""),0,IF(COUNTIFS(Items!$E:$E,J2023,Items!$F:$F,K2023)+COUNTIFS(Items!$J:$J,J2023,Items!$K:$K,K2023)+COUNTIFS(Items!$O:$O,J2023,Items!$P:$P,K2023)=1,0,1))</f>
        <v>0</v>
      </c>
      <c r="T2023" s="10" t="str">
        <f>IF(RepPF!$L$4=Lists!$E$2,Lists!$E$2,IF(RepPF!$L$4&lt;&gt;"",IF($C2023=RepPF!$L$4,RepPF!$L$4,0),Lists!$E$2))</f>
        <v>Все объекты</v>
      </c>
    </row>
    <row r="2024" spans="12:20" x14ac:dyDescent="0.25">
      <c r="L2024" s="1">
        <f>IF(OR(B2024=0,B2024=""),0,IF(COUNTIFS(Items!$E:$E,J2024,Items!$F:$F,K2024)+COUNTIFS(Items!$J:$J,J2024,Items!$K:$K,K2024)+COUNTIFS(Items!$O:$O,J2024,Items!$P:$P,K2024)=1,0,1))</f>
        <v>0</v>
      </c>
      <c r="T2024" s="10" t="str">
        <f>IF(RepPF!$L$4=Lists!$E$2,Lists!$E$2,IF(RepPF!$L$4&lt;&gt;"",IF($C2024=RepPF!$L$4,RepPF!$L$4,0),Lists!$E$2))</f>
        <v>Все объекты</v>
      </c>
    </row>
    <row r="2025" spans="12:20" x14ac:dyDescent="0.25">
      <c r="L2025" s="1">
        <f>IF(OR(B2025=0,B2025=""),0,IF(COUNTIFS(Items!$E:$E,J2025,Items!$F:$F,K2025)+COUNTIFS(Items!$J:$J,J2025,Items!$K:$K,K2025)+COUNTIFS(Items!$O:$O,J2025,Items!$P:$P,K2025)=1,0,1))</f>
        <v>0</v>
      </c>
      <c r="T2025" s="10" t="str">
        <f>IF(RepPF!$L$4=Lists!$E$2,Lists!$E$2,IF(RepPF!$L$4&lt;&gt;"",IF($C2025=RepPF!$L$4,RepPF!$L$4,0),Lists!$E$2))</f>
        <v>Все объекты</v>
      </c>
    </row>
    <row r="2026" spans="12:20" x14ac:dyDescent="0.25">
      <c r="L2026" s="1">
        <f>IF(OR(B2026=0,B2026=""),0,IF(COUNTIFS(Items!$E:$E,J2026,Items!$F:$F,K2026)+COUNTIFS(Items!$J:$J,J2026,Items!$K:$K,K2026)+COUNTIFS(Items!$O:$O,J2026,Items!$P:$P,K2026)=1,0,1))</f>
        <v>0</v>
      </c>
      <c r="T2026" s="10" t="str">
        <f>IF(RepPF!$L$4=Lists!$E$2,Lists!$E$2,IF(RepPF!$L$4&lt;&gt;"",IF($C2026=RepPF!$L$4,RepPF!$L$4,0),Lists!$E$2))</f>
        <v>Все объекты</v>
      </c>
    </row>
    <row r="2027" spans="12:20" x14ac:dyDescent="0.25">
      <c r="L2027" s="1">
        <f>IF(OR(B2027=0,B2027=""),0,IF(COUNTIFS(Items!$E:$E,J2027,Items!$F:$F,K2027)+COUNTIFS(Items!$J:$J,J2027,Items!$K:$K,K2027)+COUNTIFS(Items!$O:$O,J2027,Items!$P:$P,K2027)=1,0,1))</f>
        <v>0</v>
      </c>
      <c r="T2027" s="10" t="str">
        <f>IF(RepPF!$L$4=Lists!$E$2,Lists!$E$2,IF(RepPF!$L$4&lt;&gt;"",IF($C2027=RepPF!$L$4,RepPF!$L$4,0),Lists!$E$2))</f>
        <v>Все объекты</v>
      </c>
    </row>
    <row r="2028" spans="12:20" x14ac:dyDescent="0.25">
      <c r="L2028" s="1">
        <f>IF(OR(B2028=0,B2028=""),0,IF(COUNTIFS(Items!$E:$E,J2028,Items!$F:$F,K2028)+COUNTIFS(Items!$J:$J,J2028,Items!$K:$K,K2028)+COUNTIFS(Items!$O:$O,J2028,Items!$P:$P,K2028)=1,0,1))</f>
        <v>0</v>
      </c>
      <c r="T2028" s="10" t="str">
        <f>IF(RepPF!$L$4=Lists!$E$2,Lists!$E$2,IF(RepPF!$L$4&lt;&gt;"",IF($C2028=RepPF!$L$4,RepPF!$L$4,0),Lists!$E$2))</f>
        <v>Все объекты</v>
      </c>
    </row>
    <row r="2029" spans="12:20" x14ac:dyDescent="0.25">
      <c r="L2029" s="1">
        <f>IF(OR(B2029=0,B2029=""),0,IF(COUNTIFS(Items!$E:$E,J2029,Items!$F:$F,K2029)+COUNTIFS(Items!$J:$J,J2029,Items!$K:$K,K2029)+COUNTIFS(Items!$O:$O,J2029,Items!$P:$P,K2029)=1,0,1))</f>
        <v>0</v>
      </c>
      <c r="T2029" s="10" t="str">
        <f>IF(RepPF!$L$4=Lists!$E$2,Lists!$E$2,IF(RepPF!$L$4&lt;&gt;"",IF($C2029=RepPF!$L$4,RepPF!$L$4,0),Lists!$E$2))</f>
        <v>Все объекты</v>
      </c>
    </row>
    <row r="2030" spans="12:20" x14ac:dyDescent="0.25">
      <c r="L2030" s="1">
        <f>IF(OR(B2030=0,B2030=""),0,IF(COUNTIFS(Items!$E:$E,J2030,Items!$F:$F,K2030)+COUNTIFS(Items!$J:$J,J2030,Items!$K:$K,K2030)+COUNTIFS(Items!$O:$O,J2030,Items!$P:$P,K2030)=1,0,1))</f>
        <v>0</v>
      </c>
      <c r="T2030" s="10" t="str">
        <f>IF(RepPF!$L$4=Lists!$E$2,Lists!$E$2,IF(RepPF!$L$4&lt;&gt;"",IF($C2030=RepPF!$L$4,RepPF!$L$4,0),Lists!$E$2))</f>
        <v>Все объекты</v>
      </c>
    </row>
    <row r="2031" spans="12:20" x14ac:dyDescent="0.25">
      <c r="L2031" s="1">
        <f>IF(OR(B2031=0,B2031=""),0,IF(COUNTIFS(Items!$E:$E,J2031,Items!$F:$F,K2031)+COUNTIFS(Items!$J:$J,J2031,Items!$K:$K,K2031)+COUNTIFS(Items!$O:$O,J2031,Items!$P:$P,K2031)=1,0,1))</f>
        <v>0</v>
      </c>
      <c r="T2031" s="10" t="str">
        <f>IF(RepPF!$L$4=Lists!$E$2,Lists!$E$2,IF(RepPF!$L$4&lt;&gt;"",IF($C2031=RepPF!$L$4,RepPF!$L$4,0),Lists!$E$2))</f>
        <v>Все объекты</v>
      </c>
    </row>
    <row r="2032" spans="12:20" x14ac:dyDescent="0.25">
      <c r="L2032" s="1">
        <f>IF(OR(B2032=0,B2032=""),0,IF(COUNTIFS(Items!$E:$E,J2032,Items!$F:$F,K2032)+COUNTIFS(Items!$J:$J,J2032,Items!$K:$K,K2032)+COUNTIFS(Items!$O:$O,J2032,Items!$P:$P,K2032)=1,0,1))</f>
        <v>0</v>
      </c>
      <c r="T2032" s="10" t="str">
        <f>IF(RepPF!$L$4=Lists!$E$2,Lists!$E$2,IF(RepPF!$L$4&lt;&gt;"",IF($C2032=RepPF!$L$4,RepPF!$L$4,0),Lists!$E$2))</f>
        <v>Все объекты</v>
      </c>
    </row>
    <row r="2033" spans="12:20" x14ac:dyDescent="0.25">
      <c r="L2033" s="1">
        <f>IF(OR(B2033=0,B2033=""),0,IF(COUNTIFS(Items!$E:$E,J2033,Items!$F:$F,K2033)+COUNTIFS(Items!$J:$J,J2033,Items!$K:$K,K2033)+COUNTIFS(Items!$O:$O,J2033,Items!$P:$P,K2033)=1,0,1))</f>
        <v>0</v>
      </c>
      <c r="T2033" s="10" t="str">
        <f>IF(RepPF!$L$4=Lists!$E$2,Lists!$E$2,IF(RepPF!$L$4&lt;&gt;"",IF($C2033=RepPF!$L$4,RepPF!$L$4,0),Lists!$E$2))</f>
        <v>Все объекты</v>
      </c>
    </row>
    <row r="2034" spans="12:20" x14ac:dyDescent="0.25">
      <c r="L2034" s="1">
        <f>IF(OR(B2034=0,B2034=""),0,IF(COUNTIFS(Items!$E:$E,J2034,Items!$F:$F,K2034)+COUNTIFS(Items!$J:$J,J2034,Items!$K:$K,K2034)+COUNTIFS(Items!$O:$O,J2034,Items!$P:$P,K2034)=1,0,1))</f>
        <v>0</v>
      </c>
      <c r="T2034" s="10" t="str">
        <f>IF(RepPF!$L$4=Lists!$E$2,Lists!$E$2,IF(RepPF!$L$4&lt;&gt;"",IF($C2034=RepPF!$L$4,RepPF!$L$4,0),Lists!$E$2))</f>
        <v>Все объекты</v>
      </c>
    </row>
    <row r="2035" spans="12:20" x14ac:dyDescent="0.25">
      <c r="L2035" s="1">
        <f>IF(OR(B2035=0,B2035=""),0,IF(COUNTIFS(Items!$E:$E,J2035,Items!$F:$F,K2035)+COUNTIFS(Items!$J:$J,J2035,Items!$K:$K,K2035)+COUNTIFS(Items!$O:$O,J2035,Items!$P:$P,K2035)=1,0,1))</f>
        <v>0</v>
      </c>
      <c r="T2035" s="10" t="str">
        <f>IF(RepPF!$L$4=Lists!$E$2,Lists!$E$2,IF(RepPF!$L$4&lt;&gt;"",IF($C2035=RepPF!$L$4,RepPF!$L$4,0),Lists!$E$2))</f>
        <v>Все объекты</v>
      </c>
    </row>
    <row r="2036" spans="12:20" x14ac:dyDescent="0.25">
      <c r="L2036" s="1">
        <f>IF(OR(B2036=0,B2036=""),0,IF(COUNTIFS(Items!$E:$E,J2036,Items!$F:$F,K2036)+COUNTIFS(Items!$J:$J,J2036,Items!$K:$K,K2036)+COUNTIFS(Items!$O:$O,J2036,Items!$P:$P,K2036)=1,0,1))</f>
        <v>0</v>
      </c>
      <c r="T2036" s="10" t="str">
        <f>IF(RepPF!$L$4=Lists!$E$2,Lists!$E$2,IF(RepPF!$L$4&lt;&gt;"",IF($C2036=RepPF!$L$4,RepPF!$L$4,0),Lists!$E$2))</f>
        <v>Все объекты</v>
      </c>
    </row>
    <row r="2037" spans="12:20" x14ac:dyDescent="0.25">
      <c r="L2037" s="1">
        <f>IF(OR(B2037=0,B2037=""),0,IF(COUNTIFS(Items!$E:$E,J2037,Items!$F:$F,K2037)+COUNTIFS(Items!$J:$J,J2037,Items!$K:$K,K2037)+COUNTIFS(Items!$O:$O,J2037,Items!$P:$P,K2037)=1,0,1))</f>
        <v>0</v>
      </c>
      <c r="T2037" s="10" t="str">
        <f>IF(RepPF!$L$4=Lists!$E$2,Lists!$E$2,IF(RepPF!$L$4&lt;&gt;"",IF($C2037=RepPF!$L$4,RepPF!$L$4,0),Lists!$E$2))</f>
        <v>Все объекты</v>
      </c>
    </row>
    <row r="2038" spans="12:20" x14ac:dyDescent="0.25">
      <c r="L2038" s="1">
        <f>IF(OR(B2038=0,B2038=""),0,IF(COUNTIFS(Items!$E:$E,J2038,Items!$F:$F,K2038)+COUNTIFS(Items!$J:$J,J2038,Items!$K:$K,K2038)+COUNTIFS(Items!$O:$O,J2038,Items!$P:$P,K2038)=1,0,1))</f>
        <v>0</v>
      </c>
      <c r="T2038" s="10" t="str">
        <f>IF(RepPF!$L$4=Lists!$E$2,Lists!$E$2,IF(RepPF!$L$4&lt;&gt;"",IF($C2038=RepPF!$L$4,RepPF!$L$4,0),Lists!$E$2))</f>
        <v>Все объекты</v>
      </c>
    </row>
    <row r="2039" spans="12:20" x14ac:dyDescent="0.25">
      <c r="L2039" s="1">
        <f>IF(OR(B2039=0,B2039=""),0,IF(COUNTIFS(Items!$E:$E,J2039,Items!$F:$F,K2039)+COUNTIFS(Items!$J:$J,J2039,Items!$K:$K,K2039)+COUNTIFS(Items!$O:$O,J2039,Items!$P:$P,K2039)=1,0,1))</f>
        <v>0</v>
      </c>
      <c r="T2039" s="10" t="str">
        <f>IF(RepPF!$L$4=Lists!$E$2,Lists!$E$2,IF(RepPF!$L$4&lt;&gt;"",IF($C2039=RepPF!$L$4,RepPF!$L$4,0),Lists!$E$2))</f>
        <v>Все объекты</v>
      </c>
    </row>
    <row r="2040" spans="12:20" x14ac:dyDescent="0.25">
      <c r="L2040" s="1">
        <f>IF(OR(B2040=0,B2040=""),0,IF(COUNTIFS(Items!$E:$E,J2040,Items!$F:$F,K2040)+COUNTIFS(Items!$J:$J,J2040,Items!$K:$K,K2040)+COUNTIFS(Items!$O:$O,J2040,Items!$P:$P,K2040)=1,0,1))</f>
        <v>0</v>
      </c>
      <c r="T2040" s="10" t="str">
        <f>IF(RepPF!$L$4=Lists!$E$2,Lists!$E$2,IF(RepPF!$L$4&lt;&gt;"",IF($C2040=RepPF!$L$4,RepPF!$L$4,0),Lists!$E$2))</f>
        <v>Все объекты</v>
      </c>
    </row>
    <row r="2041" spans="12:20" x14ac:dyDescent="0.25">
      <c r="L2041" s="1">
        <f>IF(OR(B2041=0,B2041=""),0,IF(COUNTIFS(Items!$E:$E,J2041,Items!$F:$F,K2041)+COUNTIFS(Items!$J:$J,J2041,Items!$K:$K,K2041)+COUNTIFS(Items!$O:$O,J2041,Items!$P:$P,K2041)=1,0,1))</f>
        <v>0</v>
      </c>
      <c r="T2041" s="10" t="str">
        <f>IF(RepPF!$L$4=Lists!$E$2,Lists!$E$2,IF(RepPF!$L$4&lt;&gt;"",IF($C2041=RepPF!$L$4,RepPF!$L$4,0),Lists!$E$2))</f>
        <v>Все объекты</v>
      </c>
    </row>
    <row r="2042" spans="12:20" x14ac:dyDescent="0.25">
      <c r="L2042" s="1">
        <f>IF(OR(B2042=0,B2042=""),0,IF(COUNTIFS(Items!$E:$E,J2042,Items!$F:$F,K2042)+COUNTIFS(Items!$J:$J,J2042,Items!$K:$K,K2042)+COUNTIFS(Items!$O:$O,J2042,Items!$P:$P,K2042)=1,0,1))</f>
        <v>0</v>
      </c>
      <c r="T2042" s="10" t="str">
        <f>IF(RepPF!$L$4=Lists!$E$2,Lists!$E$2,IF(RepPF!$L$4&lt;&gt;"",IF($C2042=RepPF!$L$4,RepPF!$L$4,0),Lists!$E$2))</f>
        <v>Все объекты</v>
      </c>
    </row>
    <row r="2043" spans="12:20" x14ac:dyDescent="0.25">
      <c r="L2043" s="1">
        <f>IF(OR(B2043=0,B2043=""),0,IF(COUNTIFS(Items!$E:$E,J2043,Items!$F:$F,K2043)+COUNTIFS(Items!$J:$J,J2043,Items!$K:$K,K2043)+COUNTIFS(Items!$O:$O,J2043,Items!$P:$P,K2043)=1,0,1))</f>
        <v>0</v>
      </c>
      <c r="T2043" s="10" t="str">
        <f>IF(RepPF!$L$4=Lists!$E$2,Lists!$E$2,IF(RepPF!$L$4&lt;&gt;"",IF($C2043=RepPF!$L$4,RepPF!$L$4,0),Lists!$E$2))</f>
        <v>Все объекты</v>
      </c>
    </row>
    <row r="2044" spans="12:20" x14ac:dyDescent="0.25">
      <c r="L2044" s="1">
        <f>IF(OR(B2044=0,B2044=""),0,IF(COUNTIFS(Items!$E:$E,J2044,Items!$F:$F,K2044)+COUNTIFS(Items!$J:$J,J2044,Items!$K:$K,K2044)+COUNTIFS(Items!$O:$O,J2044,Items!$P:$P,K2044)=1,0,1))</f>
        <v>0</v>
      </c>
      <c r="T2044" s="10" t="str">
        <f>IF(RepPF!$L$4=Lists!$E$2,Lists!$E$2,IF(RepPF!$L$4&lt;&gt;"",IF($C2044=RepPF!$L$4,RepPF!$L$4,0),Lists!$E$2))</f>
        <v>Все объекты</v>
      </c>
    </row>
    <row r="2045" spans="12:20" x14ac:dyDescent="0.25">
      <c r="L2045" s="1">
        <f>IF(OR(B2045=0,B2045=""),0,IF(COUNTIFS(Items!$E:$E,J2045,Items!$F:$F,K2045)+COUNTIFS(Items!$J:$J,J2045,Items!$K:$K,K2045)+COUNTIFS(Items!$O:$O,J2045,Items!$P:$P,K2045)=1,0,1))</f>
        <v>0</v>
      </c>
      <c r="T2045" s="10" t="str">
        <f>IF(RepPF!$L$4=Lists!$E$2,Lists!$E$2,IF(RepPF!$L$4&lt;&gt;"",IF($C2045=RepPF!$L$4,RepPF!$L$4,0),Lists!$E$2))</f>
        <v>Все объекты</v>
      </c>
    </row>
    <row r="2046" spans="12:20" x14ac:dyDescent="0.25">
      <c r="L2046" s="1">
        <f>IF(OR(B2046=0,B2046=""),0,IF(COUNTIFS(Items!$E:$E,J2046,Items!$F:$F,K2046)+COUNTIFS(Items!$J:$J,J2046,Items!$K:$K,K2046)+COUNTIFS(Items!$O:$O,J2046,Items!$P:$P,K2046)=1,0,1))</f>
        <v>0</v>
      </c>
      <c r="T2046" s="10" t="str">
        <f>IF(RepPF!$L$4=Lists!$E$2,Lists!$E$2,IF(RepPF!$L$4&lt;&gt;"",IF($C2046=RepPF!$L$4,RepPF!$L$4,0),Lists!$E$2))</f>
        <v>Все объекты</v>
      </c>
    </row>
    <row r="2047" spans="12:20" x14ac:dyDescent="0.25">
      <c r="L2047" s="1">
        <f>IF(OR(B2047=0,B2047=""),0,IF(COUNTIFS(Items!$E:$E,J2047,Items!$F:$F,K2047)+COUNTIFS(Items!$J:$J,J2047,Items!$K:$K,K2047)+COUNTIFS(Items!$O:$O,J2047,Items!$P:$P,K2047)=1,0,1))</f>
        <v>0</v>
      </c>
      <c r="T2047" s="10" t="str">
        <f>IF(RepPF!$L$4=Lists!$E$2,Lists!$E$2,IF(RepPF!$L$4&lt;&gt;"",IF($C2047=RepPF!$L$4,RepPF!$L$4,0),Lists!$E$2))</f>
        <v>Все объекты</v>
      </c>
    </row>
    <row r="2048" spans="12:20" x14ac:dyDescent="0.25">
      <c r="L2048" s="1">
        <f>IF(OR(B2048=0,B2048=""),0,IF(COUNTIFS(Items!$E:$E,J2048,Items!$F:$F,K2048)+COUNTIFS(Items!$J:$J,J2048,Items!$K:$K,K2048)+COUNTIFS(Items!$O:$O,J2048,Items!$P:$P,K2048)=1,0,1))</f>
        <v>0</v>
      </c>
      <c r="T2048" s="10" t="str">
        <f>IF(RepPF!$L$4=Lists!$E$2,Lists!$E$2,IF(RepPF!$L$4&lt;&gt;"",IF($C2048=RepPF!$L$4,RepPF!$L$4,0),Lists!$E$2))</f>
        <v>Все объекты</v>
      </c>
    </row>
    <row r="2049" spans="12:20" x14ac:dyDescent="0.25">
      <c r="L2049" s="1">
        <f>IF(OR(B2049=0,B2049=""),0,IF(COUNTIFS(Items!$E:$E,J2049,Items!$F:$F,K2049)+COUNTIFS(Items!$J:$J,J2049,Items!$K:$K,K2049)+COUNTIFS(Items!$O:$O,J2049,Items!$P:$P,K2049)=1,0,1))</f>
        <v>0</v>
      </c>
      <c r="T2049" s="10" t="str">
        <f>IF(RepPF!$L$4=Lists!$E$2,Lists!$E$2,IF(RepPF!$L$4&lt;&gt;"",IF($C2049=RepPF!$L$4,RepPF!$L$4,0),Lists!$E$2))</f>
        <v>Все объекты</v>
      </c>
    </row>
    <row r="2050" spans="12:20" x14ac:dyDescent="0.25">
      <c r="L2050" s="1">
        <f>IF(OR(B2050=0,B2050=""),0,IF(COUNTIFS(Items!$E:$E,J2050,Items!$F:$F,K2050)+COUNTIFS(Items!$J:$J,J2050,Items!$K:$K,K2050)+COUNTIFS(Items!$O:$O,J2050,Items!$P:$P,K2050)=1,0,1))</f>
        <v>0</v>
      </c>
      <c r="T2050" s="10" t="str">
        <f>IF(RepPF!$L$4=Lists!$E$2,Lists!$E$2,IF(RepPF!$L$4&lt;&gt;"",IF($C2050=RepPF!$L$4,RepPF!$L$4,0),Lists!$E$2))</f>
        <v>Все объекты</v>
      </c>
    </row>
    <row r="2051" spans="12:20" x14ac:dyDescent="0.25">
      <c r="L2051" s="1">
        <f>IF(OR(B2051=0,B2051=""),0,IF(COUNTIFS(Items!$E:$E,J2051,Items!$F:$F,K2051)+COUNTIFS(Items!$J:$J,J2051,Items!$K:$K,K2051)+COUNTIFS(Items!$O:$O,J2051,Items!$P:$P,K2051)=1,0,1))</f>
        <v>0</v>
      </c>
      <c r="T2051" s="10" t="str">
        <f>IF(RepPF!$L$4=Lists!$E$2,Lists!$E$2,IF(RepPF!$L$4&lt;&gt;"",IF($C2051=RepPF!$L$4,RepPF!$L$4,0),Lists!$E$2))</f>
        <v>Все объекты</v>
      </c>
    </row>
    <row r="2052" spans="12:20" x14ac:dyDescent="0.25">
      <c r="L2052" s="1">
        <f>IF(OR(B2052=0,B2052=""),0,IF(COUNTIFS(Items!$E:$E,J2052,Items!$F:$F,K2052)+COUNTIFS(Items!$J:$J,J2052,Items!$K:$K,K2052)+COUNTIFS(Items!$O:$O,J2052,Items!$P:$P,K2052)=1,0,1))</f>
        <v>0</v>
      </c>
      <c r="T2052" s="10" t="str">
        <f>IF(RepPF!$L$4=Lists!$E$2,Lists!$E$2,IF(RepPF!$L$4&lt;&gt;"",IF($C2052=RepPF!$L$4,RepPF!$L$4,0),Lists!$E$2))</f>
        <v>Все объекты</v>
      </c>
    </row>
    <row r="2053" spans="12:20" x14ac:dyDescent="0.25">
      <c r="L2053" s="1">
        <f>IF(OR(B2053=0,B2053=""),0,IF(COUNTIFS(Items!$E:$E,J2053,Items!$F:$F,K2053)+COUNTIFS(Items!$J:$J,J2053,Items!$K:$K,K2053)+COUNTIFS(Items!$O:$O,J2053,Items!$P:$P,K2053)=1,0,1))</f>
        <v>0</v>
      </c>
      <c r="T2053" s="10" t="str">
        <f>IF(RepPF!$L$4=Lists!$E$2,Lists!$E$2,IF(RepPF!$L$4&lt;&gt;"",IF($C2053=RepPF!$L$4,RepPF!$L$4,0),Lists!$E$2))</f>
        <v>Все объекты</v>
      </c>
    </row>
    <row r="2054" spans="12:20" x14ac:dyDescent="0.25">
      <c r="L2054" s="1">
        <f>IF(OR(B2054=0,B2054=""),0,IF(COUNTIFS(Items!$E:$E,J2054,Items!$F:$F,K2054)+COUNTIFS(Items!$J:$J,J2054,Items!$K:$K,K2054)+COUNTIFS(Items!$O:$O,J2054,Items!$P:$P,K2054)=1,0,1))</f>
        <v>0</v>
      </c>
      <c r="T2054" s="10" t="str">
        <f>IF(RepPF!$L$4=Lists!$E$2,Lists!$E$2,IF(RepPF!$L$4&lt;&gt;"",IF($C2054=RepPF!$L$4,RepPF!$L$4,0),Lists!$E$2))</f>
        <v>Все объекты</v>
      </c>
    </row>
    <row r="2055" spans="12:20" x14ac:dyDescent="0.25">
      <c r="L2055" s="1">
        <f>IF(OR(B2055=0,B2055=""),0,IF(COUNTIFS(Items!$E:$E,J2055,Items!$F:$F,K2055)+COUNTIFS(Items!$J:$J,J2055,Items!$K:$K,K2055)+COUNTIFS(Items!$O:$O,J2055,Items!$P:$P,K2055)=1,0,1))</f>
        <v>0</v>
      </c>
      <c r="T2055" s="10" t="str">
        <f>IF(RepPF!$L$4=Lists!$E$2,Lists!$E$2,IF(RepPF!$L$4&lt;&gt;"",IF($C2055=RepPF!$L$4,RepPF!$L$4,0),Lists!$E$2))</f>
        <v>Все объекты</v>
      </c>
    </row>
    <row r="2056" spans="12:20" x14ac:dyDescent="0.25">
      <c r="L2056" s="1">
        <f>IF(OR(B2056=0,B2056=""),0,IF(COUNTIFS(Items!$E:$E,J2056,Items!$F:$F,K2056)+COUNTIFS(Items!$J:$J,J2056,Items!$K:$K,K2056)+COUNTIFS(Items!$O:$O,J2056,Items!$P:$P,K2056)=1,0,1))</f>
        <v>0</v>
      </c>
      <c r="T2056" s="10" t="str">
        <f>IF(RepPF!$L$4=Lists!$E$2,Lists!$E$2,IF(RepPF!$L$4&lt;&gt;"",IF($C2056=RepPF!$L$4,RepPF!$L$4,0),Lists!$E$2))</f>
        <v>Все объекты</v>
      </c>
    </row>
    <row r="2057" spans="12:20" x14ac:dyDescent="0.25">
      <c r="L2057" s="1">
        <f>IF(OR(B2057=0,B2057=""),0,IF(COUNTIFS(Items!$E:$E,J2057,Items!$F:$F,K2057)+COUNTIFS(Items!$J:$J,J2057,Items!$K:$K,K2057)+COUNTIFS(Items!$O:$O,J2057,Items!$P:$P,K2057)=1,0,1))</f>
        <v>0</v>
      </c>
      <c r="T2057" s="10" t="str">
        <f>IF(RepPF!$L$4=Lists!$E$2,Lists!$E$2,IF(RepPF!$L$4&lt;&gt;"",IF($C2057=RepPF!$L$4,RepPF!$L$4,0),Lists!$E$2))</f>
        <v>Все объекты</v>
      </c>
    </row>
    <row r="2058" spans="12:20" x14ac:dyDescent="0.25">
      <c r="L2058" s="1">
        <f>IF(OR(B2058=0,B2058=""),0,IF(COUNTIFS(Items!$E:$E,J2058,Items!$F:$F,K2058)+COUNTIFS(Items!$J:$J,J2058,Items!$K:$K,K2058)+COUNTIFS(Items!$O:$O,J2058,Items!$P:$P,K2058)=1,0,1))</f>
        <v>0</v>
      </c>
      <c r="T2058" s="10" t="str">
        <f>IF(RepPF!$L$4=Lists!$E$2,Lists!$E$2,IF(RepPF!$L$4&lt;&gt;"",IF($C2058=RepPF!$L$4,RepPF!$L$4,0),Lists!$E$2))</f>
        <v>Все объекты</v>
      </c>
    </row>
    <row r="2059" spans="12:20" x14ac:dyDescent="0.25">
      <c r="L2059" s="1">
        <f>IF(OR(B2059=0,B2059=""),0,IF(COUNTIFS(Items!$E:$E,J2059,Items!$F:$F,K2059)+COUNTIFS(Items!$J:$J,J2059,Items!$K:$K,K2059)+COUNTIFS(Items!$O:$O,J2059,Items!$P:$P,K2059)=1,0,1))</f>
        <v>0</v>
      </c>
      <c r="T2059" s="10" t="str">
        <f>IF(RepPF!$L$4=Lists!$E$2,Lists!$E$2,IF(RepPF!$L$4&lt;&gt;"",IF($C2059=RepPF!$L$4,RepPF!$L$4,0),Lists!$E$2))</f>
        <v>Все объекты</v>
      </c>
    </row>
    <row r="2060" spans="12:20" x14ac:dyDescent="0.25">
      <c r="L2060" s="1">
        <f>IF(OR(B2060=0,B2060=""),0,IF(COUNTIFS(Items!$E:$E,J2060,Items!$F:$F,K2060)+COUNTIFS(Items!$J:$J,J2060,Items!$K:$K,K2060)+COUNTIFS(Items!$O:$O,J2060,Items!$P:$P,K2060)=1,0,1))</f>
        <v>0</v>
      </c>
      <c r="T2060" s="10" t="str">
        <f>IF(RepPF!$L$4=Lists!$E$2,Lists!$E$2,IF(RepPF!$L$4&lt;&gt;"",IF($C2060=RepPF!$L$4,RepPF!$L$4,0),Lists!$E$2))</f>
        <v>Все объекты</v>
      </c>
    </row>
    <row r="2061" spans="12:20" x14ac:dyDescent="0.25">
      <c r="L2061" s="1">
        <f>IF(OR(B2061=0,B2061=""),0,IF(COUNTIFS(Items!$E:$E,J2061,Items!$F:$F,K2061)+COUNTIFS(Items!$J:$J,J2061,Items!$K:$K,K2061)+COUNTIFS(Items!$O:$O,J2061,Items!$P:$P,K2061)=1,0,1))</f>
        <v>0</v>
      </c>
      <c r="T2061" s="10" t="str">
        <f>IF(RepPF!$L$4=Lists!$E$2,Lists!$E$2,IF(RepPF!$L$4&lt;&gt;"",IF($C2061=RepPF!$L$4,RepPF!$L$4,0),Lists!$E$2))</f>
        <v>Все объекты</v>
      </c>
    </row>
    <row r="2062" spans="12:20" x14ac:dyDescent="0.25">
      <c r="L2062" s="1">
        <f>IF(OR(B2062=0,B2062=""),0,IF(COUNTIFS(Items!$E:$E,J2062,Items!$F:$F,K2062)+COUNTIFS(Items!$J:$J,J2062,Items!$K:$K,K2062)+COUNTIFS(Items!$O:$O,J2062,Items!$P:$P,K2062)=1,0,1))</f>
        <v>0</v>
      </c>
      <c r="T2062" s="10" t="str">
        <f>IF(RepPF!$L$4=Lists!$E$2,Lists!$E$2,IF(RepPF!$L$4&lt;&gt;"",IF($C2062=RepPF!$L$4,RepPF!$L$4,0),Lists!$E$2))</f>
        <v>Все объекты</v>
      </c>
    </row>
    <row r="2063" spans="12:20" x14ac:dyDescent="0.25">
      <c r="L2063" s="1">
        <f>IF(OR(B2063=0,B2063=""),0,IF(COUNTIFS(Items!$E:$E,J2063,Items!$F:$F,K2063)+COUNTIFS(Items!$J:$J,J2063,Items!$K:$K,K2063)+COUNTIFS(Items!$O:$O,J2063,Items!$P:$P,K2063)=1,0,1))</f>
        <v>0</v>
      </c>
      <c r="T2063" s="10" t="str">
        <f>IF(RepPF!$L$4=Lists!$E$2,Lists!$E$2,IF(RepPF!$L$4&lt;&gt;"",IF($C2063=RepPF!$L$4,RepPF!$L$4,0),Lists!$E$2))</f>
        <v>Все объекты</v>
      </c>
    </row>
    <row r="2064" spans="12:20" x14ac:dyDescent="0.25">
      <c r="L2064" s="1">
        <f>IF(OR(B2064=0,B2064=""),0,IF(COUNTIFS(Items!$E:$E,J2064,Items!$F:$F,K2064)+COUNTIFS(Items!$J:$J,J2064,Items!$K:$K,K2064)+COUNTIFS(Items!$O:$O,J2064,Items!$P:$P,K2064)=1,0,1))</f>
        <v>0</v>
      </c>
      <c r="T2064" s="10" t="str">
        <f>IF(RepPF!$L$4=Lists!$E$2,Lists!$E$2,IF(RepPF!$L$4&lt;&gt;"",IF($C2064=RepPF!$L$4,RepPF!$L$4,0),Lists!$E$2))</f>
        <v>Все объекты</v>
      </c>
    </row>
    <row r="2065" spans="12:20" x14ac:dyDescent="0.25">
      <c r="L2065" s="1">
        <f>IF(OR(B2065=0,B2065=""),0,IF(COUNTIFS(Items!$E:$E,J2065,Items!$F:$F,K2065)+COUNTIFS(Items!$J:$J,J2065,Items!$K:$K,K2065)+COUNTIFS(Items!$O:$O,J2065,Items!$P:$P,K2065)=1,0,1))</f>
        <v>0</v>
      </c>
      <c r="T2065" s="10" t="str">
        <f>IF(RepPF!$L$4=Lists!$E$2,Lists!$E$2,IF(RepPF!$L$4&lt;&gt;"",IF($C2065=RepPF!$L$4,RepPF!$L$4,0),Lists!$E$2))</f>
        <v>Все объекты</v>
      </c>
    </row>
    <row r="2066" spans="12:20" x14ac:dyDescent="0.25">
      <c r="L2066" s="1">
        <f>IF(OR(B2066=0,B2066=""),0,IF(COUNTIFS(Items!$E:$E,J2066,Items!$F:$F,K2066)+COUNTIFS(Items!$J:$J,J2066,Items!$K:$K,K2066)+COUNTIFS(Items!$O:$O,J2066,Items!$P:$P,K2066)=1,0,1))</f>
        <v>0</v>
      </c>
      <c r="T2066" s="10" t="str">
        <f>IF(RepPF!$L$4=Lists!$E$2,Lists!$E$2,IF(RepPF!$L$4&lt;&gt;"",IF($C2066=RepPF!$L$4,RepPF!$L$4,0),Lists!$E$2))</f>
        <v>Все объекты</v>
      </c>
    </row>
    <row r="2067" spans="12:20" x14ac:dyDescent="0.25">
      <c r="L2067" s="1">
        <f>IF(OR(B2067=0,B2067=""),0,IF(COUNTIFS(Items!$E:$E,J2067,Items!$F:$F,K2067)+COUNTIFS(Items!$J:$J,J2067,Items!$K:$K,K2067)+COUNTIFS(Items!$O:$O,J2067,Items!$P:$P,K2067)=1,0,1))</f>
        <v>0</v>
      </c>
      <c r="T2067" s="10" t="str">
        <f>IF(RepPF!$L$4=Lists!$E$2,Lists!$E$2,IF(RepPF!$L$4&lt;&gt;"",IF($C2067=RepPF!$L$4,RepPF!$L$4,0),Lists!$E$2))</f>
        <v>Все объекты</v>
      </c>
    </row>
    <row r="2068" spans="12:20" x14ac:dyDescent="0.25">
      <c r="L2068" s="1">
        <f>IF(OR(B2068=0,B2068=""),0,IF(COUNTIFS(Items!$E:$E,J2068,Items!$F:$F,K2068)+COUNTIFS(Items!$J:$J,J2068,Items!$K:$K,K2068)+COUNTIFS(Items!$O:$O,J2068,Items!$P:$P,K2068)=1,0,1))</f>
        <v>0</v>
      </c>
      <c r="T2068" s="10" t="str">
        <f>IF(RepPF!$L$4=Lists!$E$2,Lists!$E$2,IF(RepPF!$L$4&lt;&gt;"",IF($C2068=RepPF!$L$4,RepPF!$L$4,0),Lists!$E$2))</f>
        <v>Все объекты</v>
      </c>
    </row>
    <row r="2069" spans="12:20" x14ac:dyDescent="0.25">
      <c r="L2069" s="1">
        <f>IF(OR(B2069=0,B2069=""),0,IF(COUNTIFS(Items!$E:$E,J2069,Items!$F:$F,K2069)+COUNTIFS(Items!$J:$J,J2069,Items!$K:$K,K2069)+COUNTIFS(Items!$O:$O,J2069,Items!$P:$P,K2069)=1,0,1))</f>
        <v>0</v>
      </c>
      <c r="T2069" s="10" t="str">
        <f>IF(RepPF!$L$4=Lists!$E$2,Lists!$E$2,IF(RepPF!$L$4&lt;&gt;"",IF($C2069=RepPF!$L$4,RepPF!$L$4,0),Lists!$E$2))</f>
        <v>Все объекты</v>
      </c>
    </row>
    <row r="2070" spans="12:20" x14ac:dyDescent="0.25">
      <c r="L2070" s="1">
        <f>IF(OR(B2070=0,B2070=""),0,IF(COUNTIFS(Items!$E:$E,J2070,Items!$F:$F,K2070)+COUNTIFS(Items!$J:$J,J2070,Items!$K:$K,K2070)+COUNTIFS(Items!$O:$O,J2070,Items!$P:$P,K2070)=1,0,1))</f>
        <v>0</v>
      </c>
      <c r="T2070" s="10" t="str">
        <f>IF(RepPF!$L$4=Lists!$E$2,Lists!$E$2,IF(RepPF!$L$4&lt;&gt;"",IF($C2070=RepPF!$L$4,RepPF!$L$4,0),Lists!$E$2))</f>
        <v>Все объекты</v>
      </c>
    </row>
    <row r="2071" spans="12:20" x14ac:dyDescent="0.25">
      <c r="L2071" s="1">
        <f>IF(OR(B2071=0,B2071=""),0,IF(COUNTIFS(Items!$E:$E,J2071,Items!$F:$F,K2071)+COUNTIFS(Items!$J:$J,J2071,Items!$K:$K,K2071)+COUNTIFS(Items!$O:$O,J2071,Items!$P:$P,K2071)=1,0,1))</f>
        <v>0</v>
      </c>
      <c r="T2071" s="10" t="str">
        <f>IF(RepPF!$L$4=Lists!$E$2,Lists!$E$2,IF(RepPF!$L$4&lt;&gt;"",IF($C2071=RepPF!$L$4,RepPF!$L$4,0),Lists!$E$2))</f>
        <v>Все объекты</v>
      </c>
    </row>
    <row r="2072" spans="12:20" x14ac:dyDescent="0.25">
      <c r="L2072" s="1">
        <f>IF(OR(B2072=0,B2072=""),0,IF(COUNTIFS(Items!$E:$E,J2072,Items!$F:$F,K2072)+COUNTIFS(Items!$J:$J,J2072,Items!$K:$K,K2072)+COUNTIFS(Items!$O:$O,J2072,Items!$P:$P,K2072)=1,0,1))</f>
        <v>0</v>
      </c>
      <c r="T2072" s="10" t="str">
        <f>IF(RepPF!$L$4=Lists!$E$2,Lists!$E$2,IF(RepPF!$L$4&lt;&gt;"",IF($C2072=RepPF!$L$4,RepPF!$L$4,0),Lists!$E$2))</f>
        <v>Все объекты</v>
      </c>
    </row>
    <row r="2073" spans="12:20" x14ac:dyDescent="0.25">
      <c r="L2073" s="1">
        <f>IF(OR(B2073=0,B2073=""),0,IF(COUNTIFS(Items!$E:$E,J2073,Items!$F:$F,K2073)+COUNTIFS(Items!$J:$J,J2073,Items!$K:$K,K2073)+COUNTIFS(Items!$O:$O,J2073,Items!$P:$P,K2073)=1,0,1))</f>
        <v>0</v>
      </c>
      <c r="T2073" s="10" t="str">
        <f>IF(RepPF!$L$4=Lists!$E$2,Lists!$E$2,IF(RepPF!$L$4&lt;&gt;"",IF($C2073=RepPF!$L$4,RepPF!$L$4,0),Lists!$E$2))</f>
        <v>Все объекты</v>
      </c>
    </row>
    <row r="2074" spans="12:20" x14ac:dyDescent="0.25">
      <c r="L2074" s="1">
        <f>IF(OR(B2074=0,B2074=""),0,IF(COUNTIFS(Items!$E:$E,J2074,Items!$F:$F,K2074)+COUNTIFS(Items!$J:$J,J2074,Items!$K:$K,K2074)+COUNTIFS(Items!$O:$O,J2074,Items!$P:$P,K2074)=1,0,1))</f>
        <v>0</v>
      </c>
      <c r="T2074" s="10" t="str">
        <f>IF(RepPF!$L$4=Lists!$E$2,Lists!$E$2,IF(RepPF!$L$4&lt;&gt;"",IF($C2074=RepPF!$L$4,RepPF!$L$4,0),Lists!$E$2))</f>
        <v>Все объекты</v>
      </c>
    </row>
    <row r="2075" spans="12:20" x14ac:dyDescent="0.25">
      <c r="L2075" s="1">
        <f>IF(OR(B2075=0,B2075=""),0,IF(COUNTIFS(Items!$E:$E,J2075,Items!$F:$F,K2075)+COUNTIFS(Items!$J:$J,J2075,Items!$K:$K,K2075)+COUNTIFS(Items!$O:$O,J2075,Items!$P:$P,K2075)=1,0,1))</f>
        <v>0</v>
      </c>
      <c r="T2075" s="10" t="str">
        <f>IF(RepPF!$L$4=Lists!$E$2,Lists!$E$2,IF(RepPF!$L$4&lt;&gt;"",IF($C2075=RepPF!$L$4,RepPF!$L$4,0),Lists!$E$2))</f>
        <v>Все объекты</v>
      </c>
    </row>
    <row r="2076" spans="12:20" x14ac:dyDescent="0.25">
      <c r="L2076" s="1">
        <f>IF(OR(B2076=0,B2076=""),0,IF(COUNTIFS(Items!$E:$E,J2076,Items!$F:$F,K2076)+COUNTIFS(Items!$J:$J,J2076,Items!$K:$K,K2076)+COUNTIFS(Items!$O:$O,J2076,Items!$P:$P,K2076)=1,0,1))</f>
        <v>0</v>
      </c>
      <c r="T2076" s="10" t="str">
        <f>IF(RepPF!$L$4=Lists!$E$2,Lists!$E$2,IF(RepPF!$L$4&lt;&gt;"",IF($C2076=RepPF!$L$4,RepPF!$L$4,0),Lists!$E$2))</f>
        <v>Все объекты</v>
      </c>
    </row>
    <row r="2077" spans="12:20" x14ac:dyDescent="0.25">
      <c r="L2077" s="1">
        <f>IF(OR(B2077=0,B2077=""),0,IF(COUNTIFS(Items!$E:$E,J2077,Items!$F:$F,K2077)+COUNTIFS(Items!$J:$J,J2077,Items!$K:$K,K2077)+COUNTIFS(Items!$O:$O,J2077,Items!$P:$P,K2077)=1,0,1))</f>
        <v>0</v>
      </c>
      <c r="T2077" s="10" t="str">
        <f>IF(RepPF!$L$4=Lists!$E$2,Lists!$E$2,IF(RepPF!$L$4&lt;&gt;"",IF($C2077=RepPF!$L$4,RepPF!$L$4,0),Lists!$E$2))</f>
        <v>Все объекты</v>
      </c>
    </row>
    <row r="2078" spans="12:20" x14ac:dyDescent="0.25">
      <c r="L2078" s="1">
        <f>IF(OR(B2078=0,B2078=""),0,IF(COUNTIFS(Items!$E:$E,J2078,Items!$F:$F,K2078)+COUNTIFS(Items!$J:$J,J2078,Items!$K:$K,K2078)+COUNTIFS(Items!$O:$O,J2078,Items!$P:$P,K2078)=1,0,1))</f>
        <v>0</v>
      </c>
      <c r="T2078" s="10" t="str">
        <f>IF(RepPF!$L$4=Lists!$E$2,Lists!$E$2,IF(RepPF!$L$4&lt;&gt;"",IF($C2078=RepPF!$L$4,RepPF!$L$4,0),Lists!$E$2))</f>
        <v>Все объекты</v>
      </c>
    </row>
    <row r="2079" spans="12:20" x14ac:dyDescent="0.25">
      <c r="L2079" s="1">
        <f>IF(OR(B2079=0,B2079=""),0,IF(COUNTIFS(Items!$E:$E,J2079,Items!$F:$F,K2079)+COUNTIFS(Items!$J:$J,J2079,Items!$K:$K,K2079)+COUNTIFS(Items!$O:$O,J2079,Items!$P:$P,K2079)=1,0,1))</f>
        <v>0</v>
      </c>
      <c r="T2079" s="10" t="str">
        <f>IF(RepPF!$L$4=Lists!$E$2,Lists!$E$2,IF(RepPF!$L$4&lt;&gt;"",IF($C2079=RepPF!$L$4,RepPF!$L$4,0),Lists!$E$2))</f>
        <v>Все объекты</v>
      </c>
    </row>
    <row r="2080" spans="12:20" x14ac:dyDescent="0.25">
      <c r="L2080" s="1">
        <f>IF(OR(B2080=0,B2080=""),0,IF(COUNTIFS(Items!$E:$E,J2080,Items!$F:$F,K2080)+COUNTIFS(Items!$J:$J,J2080,Items!$K:$K,K2080)+COUNTIFS(Items!$O:$O,J2080,Items!$P:$P,K2080)=1,0,1))</f>
        <v>0</v>
      </c>
      <c r="T2080" s="10" t="str">
        <f>IF(RepPF!$L$4=Lists!$E$2,Lists!$E$2,IF(RepPF!$L$4&lt;&gt;"",IF($C2080=RepPF!$L$4,RepPF!$L$4,0),Lists!$E$2))</f>
        <v>Все объекты</v>
      </c>
    </row>
    <row r="2081" spans="12:20" x14ac:dyDescent="0.25">
      <c r="L2081" s="1">
        <f>IF(OR(B2081=0,B2081=""),0,IF(COUNTIFS(Items!$E:$E,J2081,Items!$F:$F,K2081)+COUNTIFS(Items!$J:$J,J2081,Items!$K:$K,K2081)+COUNTIFS(Items!$O:$O,J2081,Items!$P:$P,K2081)=1,0,1))</f>
        <v>0</v>
      </c>
      <c r="T2081" s="10" t="str">
        <f>IF(RepPF!$L$4=Lists!$E$2,Lists!$E$2,IF(RepPF!$L$4&lt;&gt;"",IF($C2081=RepPF!$L$4,RepPF!$L$4,0),Lists!$E$2))</f>
        <v>Все объекты</v>
      </c>
    </row>
    <row r="2082" spans="12:20" x14ac:dyDescent="0.25">
      <c r="L2082" s="1">
        <f>IF(OR(B2082=0,B2082=""),0,IF(COUNTIFS(Items!$E:$E,J2082,Items!$F:$F,K2082)+COUNTIFS(Items!$J:$J,J2082,Items!$K:$K,K2082)+COUNTIFS(Items!$O:$O,J2082,Items!$P:$P,K2082)=1,0,1))</f>
        <v>0</v>
      </c>
      <c r="T2082" s="10" t="str">
        <f>IF(RepPF!$L$4=Lists!$E$2,Lists!$E$2,IF(RepPF!$L$4&lt;&gt;"",IF($C2082=RepPF!$L$4,RepPF!$L$4,0),Lists!$E$2))</f>
        <v>Все объекты</v>
      </c>
    </row>
    <row r="2083" spans="12:20" x14ac:dyDescent="0.25">
      <c r="L2083" s="1">
        <f>IF(OR(B2083=0,B2083=""),0,IF(COUNTIFS(Items!$E:$E,J2083,Items!$F:$F,K2083)+COUNTIFS(Items!$J:$J,J2083,Items!$K:$K,K2083)+COUNTIFS(Items!$O:$O,J2083,Items!$P:$P,K2083)=1,0,1))</f>
        <v>0</v>
      </c>
      <c r="T2083" s="10" t="str">
        <f>IF(RepPF!$L$4=Lists!$E$2,Lists!$E$2,IF(RepPF!$L$4&lt;&gt;"",IF($C2083=RepPF!$L$4,RepPF!$L$4,0),Lists!$E$2))</f>
        <v>Все объекты</v>
      </c>
    </row>
    <row r="2084" spans="12:20" x14ac:dyDescent="0.25">
      <c r="L2084" s="1">
        <f>IF(OR(B2084=0,B2084=""),0,IF(COUNTIFS(Items!$E:$E,J2084,Items!$F:$F,K2084)+COUNTIFS(Items!$J:$J,J2084,Items!$K:$K,K2084)+COUNTIFS(Items!$O:$O,J2084,Items!$P:$P,K2084)=1,0,1))</f>
        <v>0</v>
      </c>
      <c r="T2084" s="10" t="str">
        <f>IF(RepPF!$L$4=Lists!$E$2,Lists!$E$2,IF(RepPF!$L$4&lt;&gt;"",IF($C2084=RepPF!$L$4,RepPF!$L$4,0),Lists!$E$2))</f>
        <v>Все объекты</v>
      </c>
    </row>
    <row r="2085" spans="12:20" x14ac:dyDescent="0.25">
      <c r="L2085" s="1">
        <f>IF(OR(B2085=0,B2085=""),0,IF(COUNTIFS(Items!$E:$E,J2085,Items!$F:$F,K2085)+COUNTIFS(Items!$J:$J,J2085,Items!$K:$K,K2085)+COUNTIFS(Items!$O:$O,J2085,Items!$P:$P,K2085)=1,0,1))</f>
        <v>0</v>
      </c>
      <c r="T2085" s="10" t="str">
        <f>IF(RepPF!$L$4=Lists!$E$2,Lists!$E$2,IF(RepPF!$L$4&lt;&gt;"",IF($C2085=RepPF!$L$4,RepPF!$L$4,0),Lists!$E$2))</f>
        <v>Все объекты</v>
      </c>
    </row>
    <row r="2086" spans="12:20" x14ac:dyDescent="0.25">
      <c r="L2086" s="1">
        <f>IF(OR(B2086=0,B2086=""),0,IF(COUNTIFS(Items!$E:$E,J2086,Items!$F:$F,K2086)+COUNTIFS(Items!$J:$J,J2086,Items!$K:$K,K2086)+COUNTIFS(Items!$O:$O,J2086,Items!$P:$P,K2086)=1,0,1))</f>
        <v>0</v>
      </c>
      <c r="T2086" s="10" t="str">
        <f>IF(RepPF!$L$4=Lists!$E$2,Lists!$E$2,IF(RepPF!$L$4&lt;&gt;"",IF($C2086=RepPF!$L$4,RepPF!$L$4,0),Lists!$E$2))</f>
        <v>Все объекты</v>
      </c>
    </row>
    <row r="2087" spans="12:20" x14ac:dyDescent="0.25">
      <c r="L2087" s="1">
        <f>IF(OR(B2087=0,B2087=""),0,IF(COUNTIFS(Items!$E:$E,J2087,Items!$F:$F,K2087)+COUNTIFS(Items!$J:$J,J2087,Items!$K:$K,K2087)+COUNTIFS(Items!$O:$O,J2087,Items!$P:$P,K2087)=1,0,1))</f>
        <v>0</v>
      </c>
      <c r="T2087" s="10" t="str">
        <f>IF(RepPF!$L$4=Lists!$E$2,Lists!$E$2,IF(RepPF!$L$4&lt;&gt;"",IF($C2087=RepPF!$L$4,RepPF!$L$4,0),Lists!$E$2))</f>
        <v>Все объекты</v>
      </c>
    </row>
    <row r="2088" spans="12:20" x14ac:dyDescent="0.25">
      <c r="L2088" s="1">
        <f>IF(OR(B2088=0,B2088=""),0,IF(COUNTIFS(Items!$E:$E,J2088,Items!$F:$F,K2088)+COUNTIFS(Items!$J:$J,J2088,Items!$K:$K,K2088)+COUNTIFS(Items!$O:$O,J2088,Items!$P:$P,K2088)=1,0,1))</f>
        <v>0</v>
      </c>
      <c r="T2088" s="10" t="str">
        <f>IF(RepPF!$L$4=Lists!$E$2,Lists!$E$2,IF(RepPF!$L$4&lt;&gt;"",IF($C2088=RepPF!$L$4,RepPF!$L$4,0),Lists!$E$2))</f>
        <v>Все объекты</v>
      </c>
    </row>
    <row r="2089" spans="12:20" x14ac:dyDescent="0.25">
      <c r="L2089" s="1">
        <f>IF(OR(B2089=0,B2089=""),0,IF(COUNTIFS(Items!$E:$E,J2089,Items!$F:$F,K2089)+COUNTIFS(Items!$J:$J,J2089,Items!$K:$K,K2089)+COUNTIFS(Items!$O:$O,J2089,Items!$P:$P,K2089)=1,0,1))</f>
        <v>0</v>
      </c>
      <c r="T2089" s="10" t="str">
        <f>IF(RepPF!$L$4=Lists!$E$2,Lists!$E$2,IF(RepPF!$L$4&lt;&gt;"",IF($C2089=RepPF!$L$4,RepPF!$L$4,0),Lists!$E$2))</f>
        <v>Все объекты</v>
      </c>
    </row>
    <row r="2090" spans="12:20" x14ac:dyDescent="0.25">
      <c r="L2090" s="1">
        <f>IF(OR(B2090=0,B2090=""),0,IF(COUNTIFS(Items!$E:$E,J2090,Items!$F:$F,K2090)+COUNTIFS(Items!$J:$J,J2090,Items!$K:$K,K2090)+COUNTIFS(Items!$O:$O,J2090,Items!$P:$P,K2090)=1,0,1))</f>
        <v>0</v>
      </c>
      <c r="T2090" s="10" t="str">
        <f>IF(RepPF!$L$4=Lists!$E$2,Lists!$E$2,IF(RepPF!$L$4&lt;&gt;"",IF($C2090=RepPF!$L$4,RepPF!$L$4,0),Lists!$E$2))</f>
        <v>Все объекты</v>
      </c>
    </row>
    <row r="2091" spans="12:20" x14ac:dyDescent="0.25">
      <c r="L2091" s="1">
        <f>IF(OR(B2091=0,B2091=""),0,IF(COUNTIFS(Items!$E:$E,J2091,Items!$F:$F,K2091)+COUNTIFS(Items!$J:$J,J2091,Items!$K:$K,K2091)+COUNTIFS(Items!$O:$O,J2091,Items!$P:$P,K2091)=1,0,1))</f>
        <v>0</v>
      </c>
      <c r="T2091" s="10" t="str">
        <f>IF(RepPF!$L$4=Lists!$E$2,Lists!$E$2,IF(RepPF!$L$4&lt;&gt;"",IF($C2091=RepPF!$L$4,RepPF!$L$4,0),Lists!$E$2))</f>
        <v>Все объекты</v>
      </c>
    </row>
    <row r="2092" spans="12:20" x14ac:dyDescent="0.25">
      <c r="L2092" s="1">
        <f>IF(OR(B2092=0,B2092=""),0,IF(COUNTIFS(Items!$E:$E,J2092,Items!$F:$F,K2092)+COUNTIFS(Items!$J:$J,J2092,Items!$K:$K,K2092)+COUNTIFS(Items!$O:$O,J2092,Items!$P:$P,K2092)=1,0,1))</f>
        <v>0</v>
      </c>
      <c r="T2092" s="10" t="str">
        <f>IF(RepPF!$L$4=Lists!$E$2,Lists!$E$2,IF(RepPF!$L$4&lt;&gt;"",IF($C2092=RepPF!$L$4,RepPF!$L$4,0),Lists!$E$2))</f>
        <v>Все объекты</v>
      </c>
    </row>
    <row r="2093" spans="12:20" x14ac:dyDescent="0.25">
      <c r="L2093" s="1">
        <f>IF(OR(B2093=0,B2093=""),0,IF(COUNTIFS(Items!$E:$E,J2093,Items!$F:$F,K2093)+COUNTIFS(Items!$J:$J,J2093,Items!$K:$K,K2093)+COUNTIFS(Items!$O:$O,J2093,Items!$P:$P,K2093)=1,0,1))</f>
        <v>0</v>
      </c>
      <c r="T2093" s="10" t="str">
        <f>IF(RepPF!$L$4=Lists!$E$2,Lists!$E$2,IF(RepPF!$L$4&lt;&gt;"",IF($C2093=RepPF!$L$4,RepPF!$L$4,0),Lists!$E$2))</f>
        <v>Все объекты</v>
      </c>
    </row>
    <row r="2094" spans="12:20" x14ac:dyDescent="0.25">
      <c r="L2094" s="1">
        <f>IF(OR(B2094=0,B2094=""),0,IF(COUNTIFS(Items!$E:$E,J2094,Items!$F:$F,K2094)+COUNTIFS(Items!$J:$J,J2094,Items!$K:$K,K2094)+COUNTIFS(Items!$O:$O,J2094,Items!$P:$P,K2094)=1,0,1))</f>
        <v>0</v>
      </c>
      <c r="T2094" s="10" t="str">
        <f>IF(RepPF!$L$4=Lists!$E$2,Lists!$E$2,IF(RepPF!$L$4&lt;&gt;"",IF($C2094=RepPF!$L$4,RepPF!$L$4,0),Lists!$E$2))</f>
        <v>Все объекты</v>
      </c>
    </row>
    <row r="2095" spans="12:20" x14ac:dyDescent="0.25">
      <c r="L2095" s="1">
        <f>IF(OR(B2095=0,B2095=""),0,IF(COUNTIFS(Items!$E:$E,J2095,Items!$F:$F,K2095)+COUNTIFS(Items!$J:$J,J2095,Items!$K:$K,K2095)+COUNTIFS(Items!$O:$O,J2095,Items!$P:$P,K2095)=1,0,1))</f>
        <v>0</v>
      </c>
      <c r="T2095" s="10" t="str">
        <f>IF(RepPF!$L$4=Lists!$E$2,Lists!$E$2,IF(RepPF!$L$4&lt;&gt;"",IF($C2095=RepPF!$L$4,RepPF!$L$4,0),Lists!$E$2))</f>
        <v>Все объекты</v>
      </c>
    </row>
    <row r="2096" spans="12:20" x14ac:dyDescent="0.25">
      <c r="L2096" s="1">
        <f>IF(OR(B2096=0,B2096=""),0,IF(COUNTIFS(Items!$E:$E,J2096,Items!$F:$F,K2096)+COUNTIFS(Items!$J:$J,J2096,Items!$K:$K,K2096)+COUNTIFS(Items!$O:$O,J2096,Items!$P:$P,K2096)=1,0,1))</f>
        <v>0</v>
      </c>
      <c r="T2096" s="10" t="str">
        <f>IF(RepPF!$L$4=Lists!$E$2,Lists!$E$2,IF(RepPF!$L$4&lt;&gt;"",IF($C2096=RepPF!$L$4,RepPF!$L$4,0),Lists!$E$2))</f>
        <v>Все объекты</v>
      </c>
    </row>
    <row r="2097" spans="12:20" x14ac:dyDescent="0.25">
      <c r="L2097" s="1">
        <f>IF(OR(B2097=0,B2097=""),0,IF(COUNTIFS(Items!$E:$E,J2097,Items!$F:$F,K2097)+COUNTIFS(Items!$J:$J,J2097,Items!$K:$K,K2097)+COUNTIFS(Items!$O:$O,J2097,Items!$P:$P,K2097)=1,0,1))</f>
        <v>0</v>
      </c>
      <c r="T2097" s="10" t="str">
        <f>IF(RepPF!$L$4=Lists!$E$2,Lists!$E$2,IF(RepPF!$L$4&lt;&gt;"",IF($C2097=RepPF!$L$4,RepPF!$L$4,0),Lists!$E$2))</f>
        <v>Все объекты</v>
      </c>
    </row>
    <row r="2098" spans="12:20" x14ac:dyDescent="0.25">
      <c r="L2098" s="1">
        <f>IF(OR(B2098=0,B2098=""),0,IF(COUNTIFS(Items!$E:$E,J2098,Items!$F:$F,K2098)+COUNTIFS(Items!$J:$J,J2098,Items!$K:$K,K2098)+COUNTIFS(Items!$O:$O,J2098,Items!$P:$P,K2098)=1,0,1))</f>
        <v>0</v>
      </c>
      <c r="T2098" s="10" t="str">
        <f>IF(RepPF!$L$4=Lists!$E$2,Lists!$E$2,IF(RepPF!$L$4&lt;&gt;"",IF($C2098=RepPF!$L$4,RepPF!$L$4,0),Lists!$E$2))</f>
        <v>Все объекты</v>
      </c>
    </row>
    <row r="2099" spans="12:20" x14ac:dyDescent="0.25">
      <c r="L2099" s="1">
        <f>IF(OR(B2099=0,B2099=""),0,IF(COUNTIFS(Items!$E:$E,J2099,Items!$F:$F,K2099)+COUNTIFS(Items!$J:$J,J2099,Items!$K:$K,K2099)+COUNTIFS(Items!$O:$O,J2099,Items!$P:$P,K2099)=1,0,1))</f>
        <v>0</v>
      </c>
      <c r="T2099" s="10" t="str">
        <f>IF(RepPF!$L$4=Lists!$E$2,Lists!$E$2,IF(RepPF!$L$4&lt;&gt;"",IF($C2099=RepPF!$L$4,RepPF!$L$4,0),Lists!$E$2))</f>
        <v>Все объекты</v>
      </c>
    </row>
    <row r="2100" spans="12:20" x14ac:dyDescent="0.25">
      <c r="L2100" s="1">
        <f>IF(OR(B2100=0,B2100=""),0,IF(COUNTIFS(Items!$E:$E,J2100,Items!$F:$F,K2100)+COUNTIFS(Items!$J:$J,J2100,Items!$K:$K,K2100)+COUNTIFS(Items!$O:$O,J2100,Items!$P:$P,K2100)=1,0,1))</f>
        <v>0</v>
      </c>
      <c r="T2100" s="10" t="str">
        <f>IF(RepPF!$L$4=Lists!$E$2,Lists!$E$2,IF(RepPF!$L$4&lt;&gt;"",IF($C2100=RepPF!$L$4,RepPF!$L$4,0),Lists!$E$2))</f>
        <v>Все объекты</v>
      </c>
    </row>
    <row r="2101" spans="12:20" x14ac:dyDescent="0.25">
      <c r="L2101" s="1">
        <f>IF(OR(B2101=0,B2101=""),0,IF(COUNTIFS(Items!$E:$E,J2101,Items!$F:$F,K2101)+COUNTIFS(Items!$J:$J,J2101,Items!$K:$K,K2101)+COUNTIFS(Items!$O:$O,J2101,Items!$P:$P,K2101)=1,0,1))</f>
        <v>0</v>
      </c>
      <c r="T2101" s="10" t="str">
        <f>IF(RepPF!$L$4=Lists!$E$2,Lists!$E$2,IF(RepPF!$L$4&lt;&gt;"",IF($C2101=RepPF!$L$4,RepPF!$L$4,0),Lists!$E$2))</f>
        <v>Все объекты</v>
      </c>
    </row>
    <row r="2102" spans="12:20" x14ac:dyDescent="0.25">
      <c r="L2102" s="1">
        <f>IF(OR(B2102=0,B2102=""),0,IF(COUNTIFS(Items!$E:$E,J2102,Items!$F:$F,K2102)+COUNTIFS(Items!$J:$J,J2102,Items!$K:$K,K2102)+COUNTIFS(Items!$O:$O,J2102,Items!$P:$P,K2102)=1,0,1))</f>
        <v>0</v>
      </c>
      <c r="T2102" s="10" t="str">
        <f>IF(RepPF!$L$4=Lists!$E$2,Lists!$E$2,IF(RepPF!$L$4&lt;&gt;"",IF($C2102=RepPF!$L$4,RepPF!$L$4,0),Lists!$E$2))</f>
        <v>Все объекты</v>
      </c>
    </row>
    <row r="2103" spans="12:20" x14ac:dyDescent="0.25">
      <c r="L2103" s="1">
        <f>IF(OR(B2103=0,B2103=""),0,IF(COUNTIFS(Items!$E:$E,J2103,Items!$F:$F,K2103)+COUNTIFS(Items!$J:$J,J2103,Items!$K:$K,K2103)+COUNTIFS(Items!$O:$O,J2103,Items!$P:$P,K2103)=1,0,1))</f>
        <v>0</v>
      </c>
      <c r="T2103" s="10" t="str">
        <f>IF(RepPF!$L$4=Lists!$E$2,Lists!$E$2,IF(RepPF!$L$4&lt;&gt;"",IF($C2103=RepPF!$L$4,RepPF!$L$4,0),Lists!$E$2))</f>
        <v>Все объекты</v>
      </c>
    </row>
    <row r="2104" spans="12:20" x14ac:dyDescent="0.25">
      <c r="L2104" s="1">
        <f>IF(OR(B2104=0,B2104=""),0,IF(COUNTIFS(Items!$E:$E,J2104,Items!$F:$F,K2104)+COUNTIFS(Items!$J:$J,J2104,Items!$K:$K,K2104)+COUNTIFS(Items!$O:$O,J2104,Items!$P:$P,K2104)=1,0,1))</f>
        <v>0</v>
      </c>
      <c r="T2104" s="10" t="str">
        <f>IF(RepPF!$L$4=Lists!$E$2,Lists!$E$2,IF(RepPF!$L$4&lt;&gt;"",IF($C2104=RepPF!$L$4,RepPF!$L$4,0),Lists!$E$2))</f>
        <v>Все объекты</v>
      </c>
    </row>
    <row r="2105" spans="12:20" x14ac:dyDescent="0.25">
      <c r="L2105" s="1">
        <f>IF(OR(B2105=0,B2105=""),0,IF(COUNTIFS(Items!$E:$E,J2105,Items!$F:$F,K2105)+COUNTIFS(Items!$J:$J,J2105,Items!$K:$K,K2105)+COUNTIFS(Items!$O:$O,J2105,Items!$P:$P,K2105)=1,0,1))</f>
        <v>0</v>
      </c>
      <c r="T2105" s="10" t="str">
        <f>IF(RepPF!$L$4=Lists!$E$2,Lists!$E$2,IF(RepPF!$L$4&lt;&gt;"",IF($C2105=RepPF!$L$4,RepPF!$L$4,0),Lists!$E$2))</f>
        <v>Все объекты</v>
      </c>
    </row>
    <row r="2106" spans="12:20" x14ac:dyDescent="0.25">
      <c r="L2106" s="1">
        <f>IF(OR(B2106=0,B2106=""),0,IF(COUNTIFS(Items!$E:$E,J2106,Items!$F:$F,K2106)+COUNTIFS(Items!$J:$J,J2106,Items!$K:$K,K2106)+COUNTIFS(Items!$O:$O,J2106,Items!$P:$P,K2106)=1,0,1))</f>
        <v>0</v>
      </c>
      <c r="T2106" s="10" t="str">
        <f>IF(RepPF!$L$4=Lists!$E$2,Lists!$E$2,IF(RepPF!$L$4&lt;&gt;"",IF($C2106=RepPF!$L$4,RepPF!$L$4,0),Lists!$E$2))</f>
        <v>Все объекты</v>
      </c>
    </row>
    <row r="2107" spans="12:20" x14ac:dyDescent="0.25">
      <c r="L2107" s="1">
        <f>IF(OR(B2107=0,B2107=""),0,IF(COUNTIFS(Items!$E:$E,J2107,Items!$F:$F,K2107)+COUNTIFS(Items!$J:$J,J2107,Items!$K:$K,K2107)+COUNTIFS(Items!$O:$O,J2107,Items!$P:$P,K2107)=1,0,1))</f>
        <v>0</v>
      </c>
      <c r="T2107" s="10" t="str">
        <f>IF(RepPF!$L$4=Lists!$E$2,Lists!$E$2,IF(RepPF!$L$4&lt;&gt;"",IF($C2107=RepPF!$L$4,RepPF!$L$4,0),Lists!$E$2))</f>
        <v>Все объекты</v>
      </c>
    </row>
    <row r="2108" spans="12:20" x14ac:dyDescent="0.25">
      <c r="L2108" s="1">
        <f>IF(OR(B2108=0,B2108=""),0,IF(COUNTIFS(Items!$E:$E,J2108,Items!$F:$F,K2108)+COUNTIFS(Items!$J:$J,J2108,Items!$K:$K,K2108)+COUNTIFS(Items!$O:$O,J2108,Items!$P:$P,K2108)=1,0,1))</f>
        <v>0</v>
      </c>
      <c r="T2108" s="10" t="str">
        <f>IF(RepPF!$L$4=Lists!$E$2,Lists!$E$2,IF(RepPF!$L$4&lt;&gt;"",IF($C2108=RepPF!$L$4,RepPF!$L$4,0),Lists!$E$2))</f>
        <v>Все объекты</v>
      </c>
    </row>
    <row r="2109" spans="12:20" x14ac:dyDescent="0.25">
      <c r="L2109" s="1">
        <f>IF(OR(B2109=0,B2109=""),0,IF(COUNTIFS(Items!$E:$E,J2109,Items!$F:$F,K2109)+COUNTIFS(Items!$J:$J,J2109,Items!$K:$K,K2109)+COUNTIFS(Items!$O:$O,J2109,Items!$P:$P,K2109)=1,0,1))</f>
        <v>0</v>
      </c>
      <c r="T2109" s="10" t="str">
        <f>IF(RepPF!$L$4=Lists!$E$2,Lists!$E$2,IF(RepPF!$L$4&lt;&gt;"",IF($C2109=RepPF!$L$4,RepPF!$L$4,0),Lists!$E$2))</f>
        <v>Все объекты</v>
      </c>
    </row>
    <row r="2110" spans="12:20" x14ac:dyDescent="0.25">
      <c r="L2110" s="1">
        <f>IF(OR(B2110=0,B2110=""),0,IF(COUNTIFS(Items!$E:$E,J2110,Items!$F:$F,K2110)+COUNTIFS(Items!$J:$J,J2110,Items!$K:$K,K2110)+COUNTIFS(Items!$O:$O,J2110,Items!$P:$P,K2110)=1,0,1))</f>
        <v>0</v>
      </c>
      <c r="T2110" s="10" t="str">
        <f>IF(RepPF!$L$4=Lists!$E$2,Lists!$E$2,IF(RepPF!$L$4&lt;&gt;"",IF($C2110=RepPF!$L$4,RepPF!$L$4,0),Lists!$E$2))</f>
        <v>Все объекты</v>
      </c>
    </row>
    <row r="2111" spans="12:20" x14ac:dyDescent="0.25">
      <c r="L2111" s="1">
        <f>IF(OR(B2111=0,B2111=""),0,IF(COUNTIFS(Items!$E:$E,J2111,Items!$F:$F,K2111)+COUNTIFS(Items!$J:$J,J2111,Items!$K:$K,K2111)+COUNTIFS(Items!$O:$O,J2111,Items!$P:$P,K2111)=1,0,1))</f>
        <v>0</v>
      </c>
      <c r="T2111" s="10" t="str">
        <f>IF(RepPF!$L$4=Lists!$E$2,Lists!$E$2,IF(RepPF!$L$4&lt;&gt;"",IF($C2111=RepPF!$L$4,RepPF!$L$4,0),Lists!$E$2))</f>
        <v>Все объекты</v>
      </c>
    </row>
    <row r="2112" spans="12:20" x14ac:dyDescent="0.25">
      <c r="L2112" s="1">
        <f>IF(OR(B2112=0,B2112=""),0,IF(COUNTIFS(Items!$E:$E,J2112,Items!$F:$F,K2112)+COUNTIFS(Items!$J:$J,J2112,Items!$K:$K,K2112)+COUNTIFS(Items!$O:$O,J2112,Items!$P:$P,K2112)=1,0,1))</f>
        <v>0</v>
      </c>
      <c r="T2112" s="10" t="str">
        <f>IF(RepPF!$L$4=Lists!$E$2,Lists!$E$2,IF(RepPF!$L$4&lt;&gt;"",IF($C2112=RepPF!$L$4,RepPF!$L$4,0),Lists!$E$2))</f>
        <v>Все объекты</v>
      </c>
    </row>
    <row r="2113" spans="12:20" x14ac:dyDescent="0.25">
      <c r="L2113" s="1">
        <f>IF(OR(B2113=0,B2113=""),0,IF(COUNTIFS(Items!$E:$E,J2113,Items!$F:$F,K2113)+COUNTIFS(Items!$J:$J,J2113,Items!$K:$K,K2113)+COUNTIFS(Items!$O:$O,J2113,Items!$P:$P,K2113)=1,0,1))</f>
        <v>0</v>
      </c>
      <c r="T2113" s="10" t="str">
        <f>IF(RepPF!$L$4=Lists!$E$2,Lists!$E$2,IF(RepPF!$L$4&lt;&gt;"",IF($C2113=RepPF!$L$4,RepPF!$L$4,0),Lists!$E$2))</f>
        <v>Все объекты</v>
      </c>
    </row>
    <row r="2114" spans="12:20" x14ac:dyDescent="0.25">
      <c r="L2114" s="1">
        <f>IF(OR(B2114=0,B2114=""),0,IF(COUNTIFS(Items!$E:$E,J2114,Items!$F:$F,K2114)+COUNTIFS(Items!$J:$J,J2114,Items!$K:$K,K2114)+COUNTIFS(Items!$O:$O,J2114,Items!$P:$P,K2114)=1,0,1))</f>
        <v>0</v>
      </c>
      <c r="T2114" s="10" t="str">
        <f>IF(RepPF!$L$4=Lists!$E$2,Lists!$E$2,IF(RepPF!$L$4&lt;&gt;"",IF($C2114=RepPF!$L$4,RepPF!$L$4,0),Lists!$E$2))</f>
        <v>Все объекты</v>
      </c>
    </row>
    <row r="2115" spans="12:20" x14ac:dyDescent="0.25">
      <c r="L2115" s="1">
        <f>IF(OR(B2115=0,B2115=""),0,IF(COUNTIFS(Items!$E:$E,J2115,Items!$F:$F,K2115)+COUNTIFS(Items!$J:$J,J2115,Items!$K:$K,K2115)+COUNTIFS(Items!$O:$O,J2115,Items!$P:$P,K2115)=1,0,1))</f>
        <v>0</v>
      </c>
      <c r="T2115" s="10" t="str">
        <f>IF(RepPF!$L$4=Lists!$E$2,Lists!$E$2,IF(RepPF!$L$4&lt;&gt;"",IF($C2115=RepPF!$L$4,RepPF!$L$4,0),Lists!$E$2))</f>
        <v>Все объекты</v>
      </c>
    </row>
    <row r="2116" spans="12:20" x14ac:dyDescent="0.25">
      <c r="L2116" s="1">
        <f>IF(OR(B2116=0,B2116=""),0,IF(COUNTIFS(Items!$E:$E,J2116,Items!$F:$F,K2116)+COUNTIFS(Items!$J:$J,J2116,Items!$K:$K,K2116)+COUNTIFS(Items!$O:$O,J2116,Items!$P:$P,K2116)=1,0,1))</f>
        <v>0</v>
      </c>
      <c r="T2116" s="10" t="str">
        <f>IF(RepPF!$L$4=Lists!$E$2,Lists!$E$2,IF(RepPF!$L$4&lt;&gt;"",IF($C2116=RepPF!$L$4,RepPF!$L$4,0),Lists!$E$2))</f>
        <v>Все объекты</v>
      </c>
    </row>
    <row r="2117" spans="12:20" x14ac:dyDescent="0.25">
      <c r="L2117" s="1">
        <f>IF(OR(B2117=0,B2117=""),0,IF(COUNTIFS(Items!$E:$E,J2117,Items!$F:$F,K2117)+COUNTIFS(Items!$J:$J,J2117,Items!$K:$K,K2117)+COUNTIFS(Items!$O:$O,J2117,Items!$P:$P,K2117)=1,0,1))</f>
        <v>0</v>
      </c>
      <c r="T2117" s="10" t="str">
        <f>IF(RepPF!$L$4=Lists!$E$2,Lists!$E$2,IF(RepPF!$L$4&lt;&gt;"",IF($C2117=RepPF!$L$4,RepPF!$L$4,0),Lists!$E$2))</f>
        <v>Все объекты</v>
      </c>
    </row>
    <row r="2118" spans="12:20" x14ac:dyDescent="0.25">
      <c r="L2118" s="1">
        <f>IF(OR(B2118=0,B2118=""),0,IF(COUNTIFS(Items!$E:$E,J2118,Items!$F:$F,K2118)+COUNTIFS(Items!$J:$J,J2118,Items!$K:$K,K2118)+COUNTIFS(Items!$O:$O,J2118,Items!$P:$P,K2118)=1,0,1))</f>
        <v>0</v>
      </c>
      <c r="T2118" s="10" t="str">
        <f>IF(RepPF!$L$4=Lists!$E$2,Lists!$E$2,IF(RepPF!$L$4&lt;&gt;"",IF($C2118=RepPF!$L$4,RepPF!$L$4,0),Lists!$E$2))</f>
        <v>Все объекты</v>
      </c>
    </row>
    <row r="2119" spans="12:20" x14ac:dyDescent="0.25">
      <c r="L2119" s="1">
        <f>IF(OR(B2119=0,B2119=""),0,IF(COUNTIFS(Items!$E:$E,J2119,Items!$F:$F,K2119)+COUNTIFS(Items!$J:$J,J2119,Items!$K:$K,K2119)+COUNTIFS(Items!$O:$O,J2119,Items!$P:$P,K2119)=1,0,1))</f>
        <v>0</v>
      </c>
      <c r="T2119" s="10" t="str">
        <f>IF(RepPF!$L$4=Lists!$E$2,Lists!$E$2,IF(RepPF!$L$4&lt;&gt;"",IF($C2119=RepPF!$L$4,RepPF!$L$4,0),Lists!$E$2))</f>
        <v>Все объекты</v>
      </c>
    </row>
    <row r="2120" spans="12:20" x14ac:dyDescent="0.25">
      <c r="L2120" s="1">
        <f>IF(OR(B2120=0,B2120=""),0,IF(COUNTIFS(Items!$E:$E,J2120,Items!$F:$F,K2120)+COUNTIFS(Items!$J:$J,J2120,Items!$K:$K,K2120)+COUNTIFS(Items!$O:$O,J2120,Items!$P:$P,K2120)=1,0,1))</f>
        <v>0</v>
      </c>
      <c r="T2120" s="10" t="str">
        <f>IF(RepPF!$L$4=Lists!$E$2,Lists!$E$2,IF(RepPF!$L$4&lt;&gt;"",IF($C2120=RepPF!$L$4,RepPF!$L$4,0),Lists!$E$2))</f>
        <v>Все объекты</v>
      </c>
    </row>
    <row r="2121" spans="12:20" x14ac:dyDescent="0.25">
      <c r="L2121" s="1">
        <f>IF(OR(B2121=0,B2121=""),0,IF(COUNTIFS(Items!$E:$E,J2121,Items!$F:$F,K2121)+COUNTIFS(Items!$J:$J,J2121,Items!$K:$K,K2121)+COUNTIFS(Items!$O:$O,J2121,Items!$P:$P,K2121)=1,0,1))</f>
        <v>0</v>
      </c>
      <c r="T2121" s="10" t="str">
        <f>IF(RepPF!$L$4=Lists!$E$2,Lists!$E$2,IF(RepPF!$L$4&lt;&gt;"",IF($C2121=RepPF!$L$4,RepPF!$L$4,0),Lists!$E$2))</f>
        <v>Все объекты</v>
      </c>
    </row>
    <row r="2122" spans="12:20" x14ac:dyDescent="0.25">
      <c r="L2122" s="1">
        <f>IF(OR(B2122=0,B2122=""),0,IF(COUNTIFS(Items!$E:$E,J2122,Items!$F:$F,K2122)+COUNTIFS(Items!$J:$J,J2122,Items!$K:$K,K2122)+COUNTIFS(Items!$O:$O,J2122,Items!$P:$P,K2122)=1,0,1))</f>
        <v>0</v>
      </c>
      <c r="T2122" s="10" t="str">
        <f>IF(RepPF!$L$4=Lists!$E$2,Lists!$E$2,IF(RepPF!$L$4&lt;&gt;"",IF($C2122=RepPF!$L$4,RepPF!$L$4,0),Lists!$E$2))</f>
        <v>Все объекты</v>
      </c>
    </row>
    <row r="2123" spans="12:20" x14ac:dyDescent="0.25">
      <c r="L2123" s="1">
        <f>IF(OR(B2123=0,B2123=""),0,IF(COUNTIFS(Items!$E:$E,J2123,Items!$F:$F,K2123)+COUNTIFS(Items!$J:$J,J2123,Items!$K:$K,K2123)+COUNTIFS(Items!$O:$O,J2123,Items!$P:$P,K2123)=1,0,1))</f>
        <v>0</v>
      </c>
      <c r="T2123" s="10" t="str">
        <f>IF(RepPF!$L$4=Lists!$E$2,Lists!$E$2,IF(RepPF!$L$4&lt;&gt;"",IF($C2123=RepPF!$L$4,RepPF!$L$4,0),Lists!$E$2))</f>
        <v>Все объекты</v>
      </c>
    </row>
    <row r="2124" spans="12:20" x14ac:dyDescent="0.25">
      <c r="L2124" s="1">
        <f>IF(OR(B2124=0,B2124=""),0,IF(COUNTIFS(Items!$E:$E,J2124,Items!$F:$F,K2124)+COUNTIFS(Items!$J:$J,J2124,Items!$K:$K,K2124)+COUNTIFS(Items!$O:$O,J2124,Items!$P:$P,K2124)=1,0,1))</f>
        <v>0</v>
      </c>
      <c r="T2124" s="10" t="str">
        <f>IF(RepPF!$L$4=Lists!$E$2,Lists!$E$2,IF(RepPF!$L$4&lt;&gt;"",IF($C2124=RepPF!$L$4,RepPF!$L$4,0),Lists!$E$2))</f>
        <v>Все объекты</v>
      </c>
    </row>
    <row r="2125" spans="12:20" x14ac:dyDescent="0.25">
      <c r="L2125" s="1">
        <f>IF(OR(B2125=0,B2125=""),0,IF(COUNTIFS(Items!$E:$E,J2125,Items!$F:$F,K2125)+COUNTIFS(Items!$J:$J,J2125,Items!$K:$K,K2125)+COUNTIFS(Items!$O:$O,J2125,Items!$P:$P,K2125)=1,0,1))</f>
        <v>0</v>
      </c>
      <c r="T2125" s="10" t="str">
        <f>IF(RepPF!$L$4=Lists!$E$2,Lists!$E$2,IF(RepPF!$L$4&lt;&gt;"",IF($C2125=RepPF!$L$4,RepPF!$L$4,0),Lists!$E$2))</f>
        <v>Все объекты</v>
      </c>
    </row>
    <row r="2126" spans="12:20" x14ac:dyDescent="0.25">
      <c r="L2126" s="1">
        <f>IF(OR(B2126=0,B2126=""),0,IF(COUNTIFS(Items!$E:$E,J2126,Items!$F:$F,K2126)+COUNTIFS(Items!$J:$J,J2126,Items!$K:$K,K2126)+COUNTIFS(Items!$O:$O,J2126,Items!$P:$P,K2126)=1,0,1))</f>
        <v>0</v>
      </c>
      <c r="T2126" s="10" t="str">
        <f>IF(RepPF!$L$4=Lists!$E$2,Lists!$E$2,IF(RepPF!$L$4&lt;&gt;"",IF($C2126=RepPF!$L$4,RepPF!$L$4,0),Lists!$E$2))</f>
        <v>Все объекты</v>
      </c>
    </row>
    <row r="2127" spans="12:20" x14ac:dyDescent="0.25">
      <c r="L2127" s="1">
        <f>IF(OR(B2127=0,B2127=""),0,IF(COUNTIFS(Items!$E:$E,J2127,Items!$F:$F,K2127)+COUNTIFS(Items!$J:$J,J2127,Items!$K:$K,K2127)+COUNTIFS(Items!$O:$O,J2127,Items!$P:$P,K2127)=1,0,1))</f>
        <v>0</v>
      </c>
      <c r="T2127" s="10" t="str">
        <f>IF(RepPF!$L$4=Lists!$E$2,Lists!$E$2,IF(RepPF!$L$4&lt;&gt;"",IF($C2127=RepPF!$L$4,RepPF!$L$4,0),Lists!$E$2))</f>
        <v>Все объекты</v>
      </c>
    </row>
    <row r="2128" spans="12:20" x14ac:dyDescent="0.25">
      <c r="L2128" s="1">
        <f>IF(OR(B2128=0,B2128=""),0,IF(COUNTIFS(Items!$E:$E,J2128,Items!$F:$F,K2128)+COUNTIFS(Items!$J:$J,J2128,Items!$K:$K,K2128)+COUNTIFS(Items!$O:$O,J2128,Items!$P:$P,K2128)=1,0,1))</f>
        <v>0</v>
      </c>
      <c r="T2128" s="10" t="str">
        <f>IF(RepPF!$L$4=Lists!$E$2,Lists!$E$2,IF(RepPF!$L$4&lt;&gt;"",IF($C2128=RepPF!$L$4,RepPF!$L$4,0),Lists!$E$2))</f>
        <v>Все объекты</v>
      </c>
    </row>
    <row r="2129" spans="12:20" x14ac:dyDescent="0.25">
      <c r="L2129" s="1">
        <f>IF(OR(B2129=0,B2129=""),0,IF(COUNTIFS(Items!$E:$E,J2129,Items!$F:$F,K2129)+COUNTIFS(Items!$J:$J,J2129,Items!$K:$K,K2129)+COUNTIFS(Items!$O:$O,J2129,Items!$P:$P,K2129)=1,0,1))</f>
        <v>0</v>
      </c>
      <c r="T2129" s="10" t="str">
        <f>IF(RepPF!$L$4=Lists!$E$2,Lists!$E$2,IF(RepPF!$L$4&lt;&gt;"",IF($C2129=RepPF!$L$4,RepPF!$L$4,0),Lists!$E$2))</f>
        <v>Все объекты</v>
      </c>
    </row>
    <row r="2130" spans="12:20" x14ac:dyDescent="0.25">
      <c r="L2130" s="1">
        <f>IF(OR(B2130=0,B2130=""),0,IF(COUNTIFS(Items!$E:$E,J2130,Items!$F:$F,K2130)+COUNTIFS(Items!$J:$J,J2130,Items!$K:$K,K2130)+COUNTIFS(Items!$O:$O,J2130,Items!$P:$P,K2130)=1,0,1))</f>
        <v>0</v>
      </c>
      <c r="T2130" s="10" t="str">
        <f>IF(RepPF!$L$4=Lists!$E$2,Lists!$E$2,IF(RepPF!$L$4&lt;&gt;"",IF($C2130=RepPF!$L$4,RepPF!$L$4,0),Lists!$E$2))</f>
        <v>Все объекты</v>
      </c>
    </row>
    <row r="2131" spans="12:20" x14ac:dyDescent="0.25">
      <c r="L2131" s="1">
        <f>IF(OR(B2131=0,B2131=""),0,IF(COUNTIFS(Items!$E:$E,J2131,Items!$F:$F,K2131)+COUNTIFS(Items!$J:$J,J2131,Items!$K:$K,K2131)+COUNTIFS(Items!$O:$O,J2131,Items!$P:$P,K2131)=1,0,1))</f>
        <v>0</v>
      </c>
      <c r="T2131" s="10" t="str">
        <f>IF(RepPF!$L$4=Lists!$E$2,Lists!$E$2,IF(RepPF!$L$4&lt;&gt;"",IF($C2131=RepPF!$L$4,RepPF!$L$4,0),Lists!$E$2))</f>
        <v>Все объекты</v>
      </c>
    </row>
    <row r="2132" spans="12:20" x14ac:dyDescent="0.25">
      <c r="L2132" s="1">
        <f>IF(OR(B2132=0,B2132=""),0,IF(COUNTIFS(Items!$E:$E,J2132,Items!$F:$F,K2132)+COUNTIFS(Items!$J:$J,J2132,Items!$K:$K,K2132)+COUNTIFS(Items!$O:$O,J2132,Items!$P:$P,K2132)=1,0,1))</f>
        <v>0</v>
      </c>
      <c r="T2132" s="10" t="str">
        <f>IF(RepPF!$L$4=Lists!$E$2,Lists!$E$2,IF(RepPF!$L$4&lt;&gt;"",IF($C2132=RepPF!$L$4,RepPF!$L$4,0),Lists!$E$2))</f>
        <v>Все объекты</v>
      </c>
    </row>
    <row r="2133" spans="12:20" x14ac:dyDescent="0.25">
      <c r="L2133" s="1">
        <f>IF(OR(B2133=0,B2133=""),0,IF(COUNTIFS(Items!$E:$E,J2133,Items!$F:$F,K2133)+COUNTIFS(Items!$J:$J,J2133,Items!$K:$K,K2133)+COUNTIFS(Items!$O:$O,J2133,Items!$P:$P,K2133)=1,0,1))</f>
        <v>0</v>
      </c>
      <c r="T2133" s="10" t="str">
        <f>IF(RepPF!$L$4=Lists!$E$2,Lists!$E$2,IF(RepPF!$L$4&lt;&gt;"",IF($C2133=RepPF!$L$4,RepPF!$L$4,0),Lists!$E$2))</f>
        <v>Все объекты</v>
      </c>
    </row>
    <row r="2134" spans="12:20" x14ac:dyDescent="0.25">
      <c r="L2134" s="1">
        <f>IF(OR(B2134=0,B2134=""),0,IF(COUNTIFS(Items!$E:$E,J2134,Items!$F:$F,K2134)+COUNTIFS(Items!$J:$J,J2134,Items!$K:$K,K2134)+COUNTIFS(Items!$O:$O,J2134,Items!$P:$P,K2134)=1,0,1))</f>
        <v>0</v>
      </c>
      <c r="T2134" s="10" t="str">
        <f>IF(RepPF!$L$4=Lists!$E$2,Lists!$E$2,IF(RepPF!$L$4&lt;&gt;"",IF($C2134=RepPF!$L$4,RepPF!$L$4,0),Lists!$E$2))</f>
        <v>Все объекты</v>
      </c>
    </row>
    <row r="2135" spans="12:20" x14ac:dyDescent="0.25">
      <c r="L2135" s="1">
        <f>IF(OR(B2135=0,B2135=""),0,IF(COUNTIFS(Items!$E:$E,J2135,Items!$F:$F,K2135)+COUNTIFS(Items!$J:$J,J2135,Items!$K:$K,K2135)+COUNTIFS(Items!$O:$O,J2135,Items!$P:$P,K2135)=1,0,1))</f>
        <v>0</v>
      </c>
      <c r="T2135" s="10" t="str">
        <f>IF(RepPF!$L$4=Lists!$E$2,Lists!$E$2,IF(RepPF!$L$4&lt;&gt;"",IF($C2135=RepPF!$L$4,RepPF!$L$4,0),Lists!$E$2))</f>
        <v>Все объекты</v>
      </c>
    </row>
    <row r="2136" spans="12:20" x14ac:dyDescent="0.25">
      <c r="L2136" s="1">
        <f>IF(OR(B2136=0,B2136=""),0,IF(COUNTIFS(Items!$E:$E,J2136,Items!$F:$F,K2136)+COUNTIFS(Items!$J:$J,J2136,Items!$K:$K,K2136)+COUNTIFS(Items!$O:$O,J2136,Items!$P:$P,K2136)=1,0,1))</f>
        <v>0</v>
      </c>
      <c r="T2136" s="10" t="str">
        <f>IF(RepPF!$L$4=Lists!$E$2,Lists!$E$2,IF(RepPF!$L$4&lt;&gt;"",IF($C2136=RepPF!$L$4,RepPF!$L$4,0),Lists!$E$2))</f>
        <v>Все объекты</v>
      </c>
    </row>
    <row r="2137" spans="12:20" x14ac:dyDescent="0.25">
      <c r="L2137" s="1">
        <f>IF(OR(B2137=0,B2137=""),0,IF(COUNTIFS(Items!$E:$E,J2137,Items!$F:$F,K2137)+COUNTIFS(Items!$J:$J,J2137,Items!$K:$K,K2137)+COUNTIFS(Items!$O:$O,J2137,Items!$P:$P,K2137)=1,0,1))</f>
        <v>0</v>
      </c>
      <c r="T2137" s="10" t="str">
        <f>IF(RepPF!$L$4=Lists!$E$2,Lists!$E$2,IF(RepPF!$L$4&lt;&gt;"",IF($C2137=RepPF!$L$4,RepPF!$L$4,0),Lists!$E$2))</f>
        <v>Все объекты</v>
      </c>
    </row>
    <row r="2138" spans="12:20" x14ac:dyDescent="0.25">
      <c r="L2138" s="1">
        <f>IF(OR(B2138=0,B2138=""),0,IF(COUNTIFS(Items!$E:$E,J2138,Items!$F:$F,K2138)+COUNTIFS(Items!$J:$J,J2138,Items!$K:$K,K2138)+COUNTIFS(Items!$O:$O,J2138,Items!$P:$P,K2138)=1,0,1))</f>
        <v>0</v>
      </c>
      <c r="T2138" s="10" t="str">
        <f>IF(RepPF!$L$4=Lists!$E$2,Lists!$E$2,IF(RepPF!$L$4&lt;&gt;"",IF($C2138=RepPF!$L$4,RepPF!$L$4,0),Lists!$E$2))</f>
        <v>Все объекты</v>
      </c>
    </row>
    <row r="2139" spans="12:20" x14ac:dyDescent="0.25">
      <c r="L2139" s="1">
        <f>IF(OR(B2139=0,B2139=""),0,IF(COUNTIFS(Items!$E:$E,J2139,Items!$F:$F,K2139)+COUNTIFS(Items!$J:$J,J2139,Items!$K:$K,K2139)+COUNTIFS(Items!$O:$O,J2139,Items!$P:$P,K2139)=1,0,1))</f>
        <v>0</v>
      </c>
      <c r="T2139" s="10" t="str">
        <f>IF(RepPF!$L$4=Lists!$E$2,Lists!$E$2,IF(RepPF!$L$4&lt;&gt;"",IF($C2139=RepPF!$L$4,RepPF!$L$4,0),Lists!$E$2))</f>
        <v>Все объекты</v>
      </c>
    </row>
    <row r="2140" spans="12:20" x14ac:dyDescent="0.25">
      <c r="L2140" s="1">
        <f>IF(OR(B2140=0,B2140=""),0,IF(COUNTIFS(Items!$E:$E,J2140,Items!$F:$F,K2140)+COUNTIFS(Items!$J:$J,J2140,Items!$K:$K,K2140)+COUNTIFS(Items!$O:$O,J2140,Items!$P:$P,K2140)=1,0,1))</f>
        <v>0</v>
      </c>
      <c r="T2140" s="10" t="str">
        <f>IF(RepPF!$L$4=Lists!$E$2,Lists!$E$2,IF(RepPF!$L$4&lt;&gt;"",IF($C2140=RepPF!$L$4,RepPF!$L$4,0),Lists!$E$2))</f>
        <v>Все объекты</v>
      </c>
    </row>
    <row r="2141" spans="12:20" x14ac:dyDescent="0.25">
      <c r="L2141" s="1">
        <f>IF(OR(B2141=0,B2141=""),0,IF(COUNTIFS(Items!$E:$E,J2141,Items!$F:$F,K2141)+COUNTIFS(Items!$J:$J,J2141,Items!$K:$K,K2141)+COUNTIFS(Items!$O:$O,J2141,Items!$P:$P,K2141)=1,0,1))</f>
        <v>0</v>
      </c>
      <c r="T2141" s="10" t="str">
        <f>IF(RepPF!$L$4=Lists!$E$2,Lists!$E$2,IF(RepPF!$L$4&lt;&gt;"",IF($C2141=RepPF!$L$4,RepPF!$L$4,0),Lists!$E$2))</f>
        <v>Все объекты</v>
      </c>
    </row>
    <row r="2142" spans="12:20" x14ac:dyDescent="0.25">
      <c r="L2142" s="1">
        <f>IF(OR(B2142=0,B2142=""),0,IF(COUNTIFS(Items!$E:$E,J2142,Items!$F:$F,K2142)+COUNTIFS(Items!$J:$J,J2142,Items!$K:$K,K2142)+COUNTIFS(Items!$O:$O,J2142,Items!$P:$P,K2142)=1,0,1))</f>
        <v>0</v>
      </c>
      <c r="T2142" s="10" t="str">
        <f>IF(RepPF!$L$4=Lists!$E$2,Lists!$E$2,IF(RepPF!$L$4&lt;&gt;"",IF($C2142=RepPF!$L$4,RepPF!$L$4,0),Lists!$E$2))</f>
        <v>Все объекты</v>
      </c>
    </row>
    <row r="2143" spans="12:20" x14ac:dyDescent="0.25">
      <c r="L2143" s="1">
        <f>IF(OR(B2143=0,B2143=""),0,IF(COUNTIFS(Items!$E:$E,J2143,Items!$F:$F,K2143)+COUNTIFS(Items!$J:$J,J2143,Items!$K:$K,K2143)+COUNTIFS(Items!$O:$O,J2143,Items!$P:$P,K2143)=1,0,1))</f>
        <v>0</v>
      </c>
      <c r="T2143" s="10" t="str">
        <f>IF(RepPF!$L$4=Lists!$E$2,Lists!$E$2,IF(RepPF!$L$4&lt;&gt;"",IF($C2143=RepPF!$L$4,RepPF!$L$4,0),Lists!$E$2))</f>
        <v>Все объекты</v>
      </c>
    </row>
    <row r="2144" spans="12:20" x14ac:dyDescent="0.25">
      <c r="L2144" s="1">
        <f>IF(OR(B2144=0,B2144=""),0,IF(COUNTIFS(Items!$E:$E,J2144,Items!$F:$F,K2144)+COUNTIFS(Items!$J:$J,J2144,Items!$K:$K,K2144)+COUNTIFS(Items!$O:$O,J2144,Items!$P:$P,K2144)=1,0,1))</f>
        <v>0</v>
      </c>
      <c r="T2144" s="10" t="str">
        <f>IF(RepPF!$L$4=Lists!$E$2,Lists!$E$2,IF(RepPF!$L$4&lt;&gt;"",IF($C2144=RepPF!$L$4,RepPF!$L$4,0),Lists!$E$2))</f>
        <v>Все объекты</v>
      </c>
    </row>
    <row r="2145" spans="12:20" x14ac:dyDescent="0.25">
      <c r="L2145" s="1">
        <f>IF(OR(B2145=0,B2145=""),0,IF(COUNTIFS(Items!$E:$E,J2145,Items!$F:$F,K2145)+COUNTIFS(Items!$J:$J,J2145,Items!$K:$K,K2145)+COUNTIFS(Items!$O:$O,J2145,Items!$P:$P,K2145)=1,0,1))</f>
        <v>0</v>
      </c>
      <c r="T2145" s="10" t="str">
        <f>IF(RepPF!$L$4=Lists!$E$2,Lists!$E$2,IF(RepPF!$L$4&lt;&gt;"",IF($C2145=RepPF!$L$4,RepPF!$L$4,0),Lists!$E$2))</f>
        <v>Все объекты</v>
      </c>
    </row>
    <row r="2146" spans="12:20" x14ac:dyDescent="0.25">
      <c r="L2146" s="1">
        <f>IF(OR(B2146=0,B2146=""),0,IF(COUNTIFS(Items!$E:$E,J2146,Items!$F:$F,K2146)+COUNTIFS(Items!$J:$J,J2146,Items!$K:$K,K2146)+COUNTIFS(Items!$O:$O,J2146,Items!$P:$P,K2146)=1,0,1))</f>
        <v>0</v>
      </c>
      <c r="T2146" s="10" t="str">
        <f>IF(RepPF!$L$4=Lists!$E$2,Lists!$E$2,IF(RepPF!$L$4&lt;&gt;"",IF($C2146=RepPF!$L$4,RepPF!$L$4,0),Lists!$E$2))</f>
        <v>Все объекты</v>
      </c>
    </row>
    <row r="2147" spans="12:20" x14ac:dyDescent="0.25">
      <c r="L2147" s="1">
        <f>IF(OR(B2147=0,B2147=""),0,IF(COUNTIFS(Items!$E:$E,J2147,Items!$F:$F,K2147)+COUNTIFS(Items!$J:$J,J2147,Items!$K:$K,K2147)+COUNTIFS(Items!$O:$O,J2147,Items!$P:$P,K2147)=1,0,1))</f>
        <v>0</v>
      </c>
      <c r="T2147" s="10" t="str">
        <f>IF(RepPF!$L$4=Lists!$E$2,Lists!$E$2,IF(RepPF!$L$4&lt;&gt;"",IF($C2147=RepPF!$L$4,RepPF!$L$4,0),Lists!$E$2))</f>
        <v>Все объекты</v>
      </c>
    </row>
    <row r="2148" spans="12:20" x14ac:dyDescent="0.25">
      <c r="L2148" s="1">
        <f>IF(OR(B2148=0,B2148=""),0,IF(COUNTIFS(Items!$E:$E,J2148,Items!$F:$F,K2148)+COUNTIFS(Items!$J:$J,J2148,Items!$K:$K,K2148)+COUNTIFS(Items!$O:$O,J2148,Items!$P:$P,K2148)=1,0,1))</f>
        <v>0</v>
      </c>
      <c r="T2148" s="10" t="str">
        <f>IF(RepPF!$L$4=Lists!$E$2,Lists!$E$2,IF(RepPF!$L$4&lt;&gt;"",IF($C2148=RepPF!$L$4,RepPF!$L$4,0),Lists!$E$2))</f>
        <v>Все объекты</v>
      </c>
    </row>
    <row r="2149" spans="12:20" x14ac:dyDescent="0.25">
      <c r="L2149" s="1">
        <f>IF(OR(B2149=0,B2149=""),0,IF(COUNTIFS(Items!$E:$E,J2149,Items!$F:$F,K2149)+COUNTIFS(Items!$J:$J,J2149,Items!$K:$K,K2149)+COUNTIFS(Items!$O:$O,J2149,Items!$P:$P,K2149)=1,0,1))</f>
        <v>0</v>
      </c>
      <c r="T2149" s="10" t="str">
        <f>IF(RepPF!$L$4=Lists!$E$2,Lists!$E$2,IF(RepPF!$L$4&lt;&gt;"",IF($C2149=RepPF!$L$4,RepPF!$L$4,0),Lists!$E$2))</f>
        <v>Все объекты</v>
      </c>
    </row>
    <row r="2150" spans="12:20" x14ac:dyDescent="0.25">
      <c r="L2150" s="1">
        <f>IF(OR(B2150=0,B2150=""),0,IF(COUNTIFS(Items!$E:$E,J2150,Items!$F:$F,K2150)+COUNTIFS(Items!$J:$J,J2150,Items!$K:$K,K2150)+COUNTIFS(Items!$O:$O,J2150,Items!$P:$P,K2150)=1,0,1))</f>
        <v>0</v>
      </c>
      <c r="T2150" s="10" t="str">
        <f>IF(RepPF!$L$4=Lists!$E$2,Lists!$E$2,IF(RepPF!$L$4&lt;&gt;"",IF($C2150=RepPF!$L$4,RepPF!$L$4,0),Lists!$E$2))</f>
        <v>Все объекты</v>
      </c>
    </row>
    <row r="2151" spans="12:20" x14ac:dyDescent="0.25">
      <c r="L2151" s="1">
        <f>IF(OR(B2151=0,B2151=""),0,IF(COUNTIFS(Items!$E:$E,J2151,Items!$F:$F,K2151)+COUNTIFS(Items!$J:$J,J2151,Items!$K:$K,K2151)+COUNTIFS(Items!$O:$O,J2151,Items!$P:$P,K2151)=1,0,1))</f>
        <v>0</v>
      </c>
      <c r="T2151" s="10" t="str">
        <f>IF(RepPF!$L$4=Lists!$E$2,Lists!$E$2,IF(RepPF!$L$4&lt;&gt;"",IF($C2151=RepPF!$L$4,RepPF!$L$4,0),Lists!$E$2))</f>
        <v>Все объекты</v>
      </c>
    </row>
    <row r="2152" spans="12:20" x14ac:dyDescent="0.25">
      <c r="L2152" s="1">
        <f>IF(OR(B2152=0,B2152=""),0,IF(COUNTIFS(Items!$E:$E,J2152,Items!$F:$F,K2152)+COUNTIFS(Items!$J:$J,J2152,Items!$K:$K,K2152)+COUNTIFS(Items!$O:$O,J2152,Items!$P:$P,K2152)=1,0,1))</f>
        <v>0</v>
      </c>
      <c r="T2152" s="10" t="str">
        <f>IF(RepPF!$L$4=Lists!$E$2,Lists!$E$2,IF(RepPF!$L$4&lt;&gt;"",IF($C2152=RepPF!$L$4,RepPF!$L$4,0),Lists!$E$2))</f>
        <v>Все объекты</v>
      </c>
    </row>
    <row r="2153" spans="12:20" x14ac:dyDescent="0.25">
      <c r="L2153" s="1">
        <f>IF(OR(B2153=0,B2153=""),0,IF(COUNTIFS(Items!$E:$E,J2153,Items!$F:$F,K2153)+COUNTIFS(Items!$J:$J,J2153,Items!$K:$K,K2153)+COUNTIFS(Items!$O:$O,J2153,Items!$P:$P,K2153)=1,0,1))</f>
        <v>0</v>
      </c>
      <c r="T2153" s="10" t="str">
        <f>IF(RepPF!$L$4=Lists!$E$2,Lists!$E$2,IF(RepPF!$L$4&lt;&gt;"",IF($C2153=RepPF!$L$4,RepPF!$L$4,0),Lists!$E$2))</f>
        <v>Все объекты</v>
      </c>
    </row>
    <row r="2154" spans="12:20" x14ac:dyDescent="0.25">
      <c r="L2154" s="1">
        <f>IF(OR(B2154=0,B2154=""),0,IF(COUNTIFS(Items!$E:$E,J2154,Items!$F:$F,K2154)+COUNTIFS(Items!$J:$J,J2154,Items!$K:$K,K2154)+COUNTIFS(Items!$O:$O,J2154,Items!$P:$P,K2154)=1,0,1))</f>
        <v>0</v>
      </c>
      <c r="T2154" s="10" t="str">
        <f>IF(RepPF!$L$4=Lists!$E$2,Lists!$E$2,IF(RepPF!$L$4&lt;&gt;"",IF($C2154=RepPF!$L$4,RepPF!$L$4,0),Lists!$E$2))</f>
        <v>Все объекты</v>
      </c>
    </row>
    <row r="2155" spans="12:20" x14ac:dyDescent="0.25">
      <c r="L2155" s="1">
        <f>IF(OR(B2155=0,B2155=""),0,IF(COUNTIFS(Items!$E:$E,J2155,Items!$F:$F,K2155)+COUNTIFS(Items!$J:$J,J2155,Items!$K:$K,K2155)+COUNTIFS(Items!$O:$O,J2155,Items!$P:$P,K2155)=1,0,1))</f>
        <v>0</v>
      </c>
      <c r="T2155" s="10" t="str">
        <f>IF(RepPF!$L$4=Lists!$E$2,Lists!$E$2,IF(RepPF!$L$4&lt;&gt;"",IF($C2155=RepPF!$L$4,RepPF!$L$4,0),Lists!$E$2))</f>
        <v>Все объекты</v>
      </c>
    </row>
    <row r="2156" spans="12:20" x14ac:dyDescent="0.25">
      <c r="L2156" s="1">
        <f>IF(OR(B2156=0,B2156=""),0,IF(COUNTIFS(Items!$E:$E,J2156,Items!$F:$F,K2156)+COUNTIFS(Items!$J:$J,J2156,Items!$K:$K,K2156)+COUNTIFS(Items!$O:$O,J2156,Items!$P:$P,K2156)=1,0,1))</f>
        <v>0</v>
      </c>
      <c r="T2156" s="10" t="str">
        <f>IF(RepPF!$L$4=Lists!$E$2,Lists!$E$2,IF(RepPF!$L$4&lt;&gt;"",IF($C2156=RepPF!$L$4,RepPF!$L$4,0),Lists!$E$2))</f>
        <v>Все объекты</v>
      </c>
    </row>
    <row r="2157" spans="12:20" x14ac:dyDescent="0.25">
      <c r="L2157" s="1">
        <f>IF(OR(B2157=0,B2157=""),0,IF(COUNTIFS(Items!$E:$E,J2157,Items!$F:$F,K2157)+COUNTIFS(Items!$J:$J,J2157,Items!$K:$K,K2157)+COUNTIFS(Items!$O:$O,J2157,Items!$P:$P,K2157)=1,0,1))</f>
        <v>0</v>
      </c>
      <c r="T2157" s="10" t="str">
        <f>IF(RepPF!$L$4=Lists!$E$2,Lists!$E$2,IF(RepPF!$L$4&lt;&gt;"",IF($C2157=RepPF!$L$4,RepPF!$L$4,0),Lists!$E$2))</f>
        <v>Все объекты</v>
      </c>
    </row>
    <row r="2158" spans="12:20" x14ac:dyDescent="0.25">
      <c r="L2158" s="1">
        <f>IF(OR(B2158=0,B2158=""),0,IF(COUNTIFS(Items!$E:$E,J2158,Items!$F:$F,K2158)+COUNTIFS(Items!$J:$J,J2158,Items!$K:$K,K2158)+COUNTIFS(Items!$O:$O,J2158,Items!$P:$P,K2158)=1,0,1))</f>
        <v>0</v>
      </c>
      <c r="T2158" s="10" t="str">
        <f>IF(RepPF!$L$4=Lists!$E$2,Lists!$E$2,IF(RepPF!$L$4&lt;&gt;"",IF($C2158=RepPF!$L$4,RepPF!$L$4,0),Lists!$E$2))</f>
        <v>Все объекты</v>
      </c>
    </row>
    <row r="2159" spans="12:20" x14ac:dyDescent="0.25">
      <c r="L2159" s="1">
        <f>IF(OR(B2159=0,B2159=""),0,IF(COUNTIFS(Items!$E:$E,J2159,Items!$F:$F,K2159)+COUNTIFS(Items!$J:$J,J2159,Items!$K:$K,K2159)+COUNTIFS(Items!$O:$O,J2159,Items!$P:$P,K2159)=1,0,1))</f>
        <v>0</v>
      </c>
      <c r="T2159" s="10" t="str">
        <f>IF(RepPF!$L$4=Lists!$E$2,Lists!$E$2,IF(RepPF!$L$4&lt;&gt;"",IF($C2159=RepPF!$L$4,RepPF!$L$4,0),Lists!$E$2))</f>
        <v>Все объекты</v>
      </c>
    </row>
    <row r="2160" spans="12:20" x14ac:dyDescent="0.25">
      <c r="L2160" s="1">
        <f>IF(OR(B2160=0,B2160=""),0,IF(COUNTIFS(Items!$E:$E,J2160,Items!$F:$F,K2160)+COUNTIFS(Items!$J:$J,J2160,Items!$K:$K,K2160)+COUNTIFS(Items!$O:$O,J2160,Items!$P:$P,K2160)=1,0,1))</f>
        <v>0</v>
      </c>
      <c r="T2160" s="10" t="str">
        <f>IF(RepPF!$L$4=Lists!$E$2,Lists!$E$2,IF(RepPF!$L$4&lt;&gt;"",IF($C2160=RepPF!$L$4,RepPF!$L$4,0),Lists!$E$2))</f>
        <v>Все объекты</v>
      </c>
    </row>
    <row r="2161" spans="12:20" x14ac:dyDescent="0.25">
      <c r="L2161" s="1">
        <f>IF(OR(B2161=0,B2161=""),0,IF(COUNTIFS(Items!$E:$E,J2161,Items!$F:$F,K2161)+COUNTIFS(Items!$J:$J,J2161,Items!$K:$K,K2161)+COUNTIFS(Items!$O:$O,J2161,Items!$P:$P,K2161)=1,0,1))</f>
        <v>0</v>
      </c>
      <c r="T2161" s="10" t="str">
        <f>IF(RepPF!$L$4=Lists!$E$2,Lists!$E$2,IF(RepPF!$L$4&lt;&gt;"",IF($C2161=RepPF!$L$4,RepPF!$L$4,0),Lists!$E$2))</f>
        <v>Все объекты</v>
      </c>
    </row>
    <row r="2162" spans="12:20" x14ac:dyDescent="0.25">
      <c r="L2162" s="1">
        <f>IF(OR(B2162=0,B2162=""),0,IF(COUNTIFS(Items!$E:$E,J2162,Items!$F:$F,K2162)+COUNTIFS(Items!$J:$J,J2162,Items!$K:$K,K2162)+COUNTIFS(Items!$O:$O,J2162,Items!$P:$P,K2162)=1,0,1))</f>
        <v>0</v>
      </c>
      <c r="T2162" s="10" t="str">
        <f>IF(RepPF!$L$4=Lists!$E$2,Lists!$E$2,IF(RepPF!$L$4&lt;&gt;"",IF($C2162=RepPF!$L$4,RepPF!$L$4,0),Lists!$E$2))</f>
        <v>Все объекты</v>
      </c>
    </row>
    <row r="2163" spans="12:20" x14ac:dyDescent="0.25">
      <c r="L2163" s="1">
        <f>IF(OR(B2163=0,B2163=""),0,IF(COUNTIFS(Items!$E:$E,J2163,Items!$F:$F,K2163)+COUNTIFS(Items!$J:$J,J2163,Items!$K:$K,K2163)+COUNTIFS(Items!$O:$O,J2163,Items!$P:$P,K2163)=1,0,1))</f>
        <v>0</v>
      </c>
      <c r="T2163" s="10" t="str">
        <f>IF(RepPF!$L$4=Lists!$E$2,Lists!$E$2,IF(RepPF!$L$4&lt;&gt;"",IF($C2163=RepPF!$L$4,RepPF!$L$4,0),Lists!$E$2))</f>
        <v>Все объекты</v>
      </c>
    </row>
    <row r="2164" spans="12:20" x14ac:dyDescent="0.25">
      <c r="L2164" s="1">
        <f>IF(OR(B2164=0,B2164=""),0,IF(COUNTIFS(Items!$E:$E,J2164,Items!$F:$F,K2164)+COUNTIFS(Items!$J:$J,J2164,Items!$K:$K,K2164)+COUNTIFS(Items!$O:$O,J2164,Items!$P:$P,K2164)=1,0,1))</f>
        <v>0</v>
      </c>
      <c r="T2164" s="10" t="str">
        <f>IF(RepPF!$L$4=Lists!$E$2,Lists!$E$2,IF(RepPF!$L$4&lt;&gt;"",IF($C2164=RepPF!$L$4,RepPF!$L$4,0),Lists!$E$2))</f>
        <v>Все объекты</v>
      </c>
    </row>
    <row r="2165" spans="12:20" x14ac:dyDescent="0.25">
      <c r="L2165" s="1">
        <f>IF(OR(B2165=0,B2165=""),0,IF(COUNTIFS(Items!$E:$E,J2165,Items!$F:$F,K2165)+COUNTIFS(Items!$J:$J,J2165,Items!$K:$K,K2165)+COUNTIFS(Items!$O:$O,J2165,Items!$P:$P,K2165)=1,0,1))</f>
        <v>0</v>
      </c>
      <c r="T2165" s="10" t="str">
        <f>IF(RepPF!$L$4=Lists!$E$2,Lists!$E$2,IF(RepPF!$L$4&lt;&gt;"",IF($C2165=RepPF!$L$4,RepPF!$L$4,0),Lists!$E$2))</f>
        <v>Все объекты</v>
      </c>
    </row>
    <row r="2166" spans="12:20" x14ac:dyDescent="0.25">
      <c r="L2166" s="1">
        <f>IF(OR(B2166=0,B2166=""),0,IF(COUNTIFS(Items!$E:$E,J2166,Items!$F:$F,K2166)+COUNTIFS(Items!$J:$J,J2166,Items!$K:$K,K2166)+COUNTIFS(Items!$O:$O,J2166,Items!$P:$P,K2166)=1,0,1))</f>
        <v>0</v>
      </c>
      <c r="T2166" s="10" t="str">
        <f>IF(RepPF!$L$4=Lists!$E$2,Lists!$E$2,IF(RepPF!$L$4&lt;&gt;"",IF($C2166=RepPF!$L$4,RepPF!$L$4,0),Lists!$E$2))</f>
        <v>Все объекты</v>
      </c>
    </row>
    <row r="2167" spans="12:20" x14ac:dyDescent="0.25">
      <c r="L2167" s="1">
        <f>IF(OR(B2167=0,B2167=""),0,IF(COUNTIFS(Items!$E:$E,J2167,Items!$F:$F,K2167)+COUNTIFS(Items!$J:$J,J2167,Items!$K:$K,K2167)+COUNTIFS(Items!$O:$O,J2167,Items!$P:$P,K2167)=1,0,1))</f>
        <v>0</v>
      </c>
      <c r="T2167" s="10" t="str">
        <f>IF(RepPF!$L$4=Lists!$E$2,Lists!$E$2,IF(RepPF!$L$4&lt;&gt;"",IF($C2167=RepPF!$L$4,RepPF!$L$4,0),Lists!$E$2))</f>
        <v>Все объекты</v>
      </c>
    </row>
    <row r="2168" spans="12:20" x14ac:dyDescent="0.25">
      <c r="L2168" s="1">
        <f>IF(OR(B2168=0,B2168=""),0,IF(COUNTIFS(Items!$E:$E,J2168,Items!$F:$F,K2168)+COUNTIFS(Items!$J:$J,J2168,Items!$K:$K,K2168)+COUNTIFS(Items!$O:$O,J2168,Items!$P:$P,K2168)=1,0,1))</f>
        <v>0</v>
      </c>
      <c r="T2168" s="10" t="str">
        <f>IF(RepPF!$L$4=Lists!$E$2,Lists!$E$2,IF(RepPF!$L$4&lt;&gt;"",IF($C2168=RepPF!$L$4,RepPF!$L$4,0),Lists!$E$2))</f>
        <v>Все объекты</v>
      </c>
    </row>
    <row r="2169" spans="12:20" x14ac:dyDescent="0.25">
      <c r="L2169" s="1">
        <f>IF(OR(B2169=0,B2169=""),0,IF(COUNTIFS(Items!$E:$E,J2169,Items!$F:$F,K2169)+COUNTIFS(Items!$J:$J,J2169,Items!$K:$K,K2169)+COUNTIFS(Items!$O:$O,J2169,Items!$P:$P,K2169)=1,0,1))</f>
        <v>0</v>
      </c>
      <c r="T2169" s="10" t="str">
        <f>IF(RepPF!$L$4=Lists!$E$2,Lists!$E$2,IF(RepPF!$L$4&lt;&gt;"",IF($C2169=RepPF!$L$4,RepPF!$L$4,0),Lists!$E$2))</f>
        <v>Все объекты</v>
      </c>
    </row>
    <row r="2170" spans="12:20" x14ac:dyDescent="0.25">
      <c r="L2170" s="1">
        <f>IF(OR(B2170=0,B2170=""),0,IF(COUNTIFS(Items!$E:$E,J2170,Items!$F:$F,K2170)+COUNTIFS(Items!$J:$J,J2170,Items!$K:$K,K2170)+COUNTIFS(Items!$O:$O,J2170,Items!$P:$P,K2170)=1,0,1))</f>
        <v>0</v>
      </c>
      <c r="T2170" s="10" t="str">
        <f>IF(RepPF!$L$4=Lists!$E$2,Lists!$E$2,IF(RepPF!$L$4&lt;&gt;"",IF($C2170=RepPF!$L$4,RepPF!$L$4,0),Lists!$E$2))</f>
        <v>Все объекты</v>
      </c>
    </row>
    <row r="2171" spans="12:20" x14ac:dyDescent="0.25">
      <c r="L2171" s="1">
        <f>IF(OR(B2171=0,B2171=""),0,IF(COUNTIFS(Items!$E:$E,J2171,Items!$F:$F,K2171)+COUNTIFS(Items!$J:$J,J2171,Items!$K:$K,K2171)+COUNTIFS(Items!$O:$O,J2171,Items!$P:$P,K2171)=1,0,1))</f>
        <v>0</v>
      </c>
      <c r="T2171" s="10" t="str">
        <f>IF(RepPF!$L$4=Lists!$E$2,Lists!$E$2,IF(RepPF!$L$4&lt;&gt;"",IF($C2171=RepPF!$L$4,RepPF!$L$4,0),Lists!$E$2))</f>
        <v>Все объекты</v>
      </c>
    </row>
    <row r="2172" spans="12:20" x14ac:dyDescent="0.25">
      <c r="L2172" s="1">
        <f>IF(OR(B2172=0,B2172=""),0,IF(COUNTIFS(Items!$E:$E,J2172,Items!$F:$F,K2172)+COUNTIFS(Items!$J:$J,J2172,Items!$K:$K,K2172)+COUNTIFS(Items!$O:$O,J2172,Items!$P:$P,K2172)=1,0,1))</f>
        <v>0</v>
      </c>
      <c r="T2172" s="10" t="str">
        <f>IF(RepPF!$L$4=Lists!$E$2,Lists!$E$2,IF(RepPF!$L$4&lt;&gt;"",IF($C2172=RepPF!$L$4,RepPF!$L$4,0),Lists!$E$2))</f>
        <v>Все объекты</v>
      </c>
    </row>
    <row r="2173" spans="12:20" x14ac:dyDescent="0.25">
      <c r="L2173" s="1">
        <f>IF(OR(B2173=0,B2173=""),0,IF(COUNTIFS(Items!$E:$E,J2173,Items!$F:$F,K2173)+COUNTIFS(Items!$J:$J,J2173,Items!$K:$K,K2173)+COUNTIFS(Items!$O:$O,J2173,Items!$P:$P,K2173)=1,0,1))</f>
        <v>0</v>
      </c>
      <c r="T2173" s="10" t="str">
        <f>IF(RepPF!$L$4=Lists!$E$2,Lists!$E$2,IF(RepPF!$L$4&lt;&gt;"",IF($C2173=RepPF!$L$4,RepPF!$L$4,0),Lists!$E$2))</f>
        <v>Все объекты</v>
      </c>
    </row>
    <row r="2174" spans="12:20" x14ac:dyDescent="0.25">
      <c r="L2174" s="1">
        <f>IF(OR(B2174=0,B2174=""),0,IF(COUNTIFS(Items!$E:$E,J2174,Items!$F:$F,K2174)+COUNTIFS(Items!$J:$J,J2174,Items!$K:$K,K2174)+COUNTIFS(Items!$O:$O,J2174,Items!$P:$P,K2174)=1,0,1))</f>
        <v>0</v>
      </c>
      <c r="T2174" s="10" t="str">
        <f>IF(RepPF!$L$4=Lists!$E$2,Lists!$E$2,IF(RepPF!$L$4&lt;&gt;"",IF($C2174=RepPF!$L$4,RepPF!$L$4,0),Lists!$E$2))</f>
        <v>Все объекты</v>
      </c>
    </row>
    <row r="2175" spans="12:20" x14ac:dyDescent="0.25">
      <c r="L2175" s="1">
        <f>IF(OR(B2175=0,B2175=""),0,IF(COUNTIFS(Items!$E:$E,J2175,Items!$F:$F,K2175)+COUNTIFS(Items!$J:$J,J2175,Items!$K:$K,K2175)+COUNTIFS(Items!$O:$O,J2175,Items!$P:$P,K2175)=1,0,1))</f>
        <v>0</v>
      </c>
      <c r="T2175" s="10" t="str">
        <f>IF(RepPF!$L$4=Lists!$E$2,Lists!$E$2,IF(RepPF!$L$4&lt;&gt;"",IF($C2175=RepPF!$L$4,RepPF!$L$4,0),Lists!$E$2))</f>
        <v>Все объекты</v>
      </c>
    </row>
    <row r="2176" spans="12:20" x14ac:dyDescent="0.25">
      <c r="L2176" s="1">
        <f>IF(OR(B2176=0,B2176=""),0,IF(COUNTIFS(Items!$E:$E,J2176,Items!$F:$F,K2176)+COUNTIFS(Items!$J:$J,J2176,Items!$K:$K,K2176)+COUNTIFS(Items!$O:$O,J2176,Items!$P:$P,K2176)=1,0,1))</f>
        <v>0</v>
      </c>
      <c r="T2176" s="10" t="str">
        <f>IF(RepPF!$L$4=Lists!$E$2,Lists!$E$2,IF(RepPF!$L$4&lt;&gt;"",IF($C2176=RepPF!$L$4,RepPF!$L$4,0),Lists!$E$2))</f>
        <v>Все объекты</v>
      </c>
    </row>
    <row r="2177" spans="12:20" x14ac:dyDescent="0.25">
      <c r="L2177" s="1">
        <f>IF(OR(B2177=0,B2177=""),0,IF(COUNTIFS(Items!$E:$E,J2177,Items!$F:$F,K2177)+COUNTIFS(Items!$J:$J,J2177,Items!$K:$K,K2177)+COUNTIFS(Items!$O:$O,J2177,Items!$P:$P,K2177)=1,0,1))</f>
        <v>0</v>
      </c>
      <c r="T2177" s="10" t="str">
        <f>IF(RepPF!$L$4=Lists!$E$2,Lists!$E$2,IF(RepPF!$L$4&lt;&gt;"",IF($C2177=RepPF!$L$4,RepPF!$L$4,0),Lists!$E$2))</f>
        <v>Все объекты</v>
      </c>
    </row>
    <row r="2178" spans="12:20" x14ac:dyDescent="0.25">
      <c r="L2178" s="1">
        <f>IF(OR(B2178=0,B2178=""),0,IF(COUNTIFS(Items!$E:$E,J2178,Items!$F:$F,K2178)+COUNTIFS(Items!$J:$J,J2178,Items!$K:$K,K2178)+COUNTIFS(Items!$O:$O,J2178,Items!$P:$P,K2178)=1,0,1))</f>
        <v>0</v>
      </c>
      <c r="T2178" s="10" t="str">
        <f>IF(RepPF!$L$4=Lists!$E$2,Lists!$E$2,IF(RepPF!$L$4&lt;&gt;"",IF($C2178=RepPF!$L$4,RepPF!$L$4,0),Lists!$E$2))</f>
        <v>Все объекты</v>
      </c>
    </row>
    <row r="2179" spans="12:20" x14ac:dyDescent="0.25">
      <c r="L2179" s="1">
        <f>IF(OR(B2179=0,B2179=""),0,IF(COUNTIFS(Items!$E:$E,J2179,Items!$F:$F,K2179)+COUNTIFS(Items!$J:$J,J2179,Items!$K:$K,K2179)+COUNTIFS(Items!$O:$O,J2179,Items!$P:$P,K2179)=1,0,1))</f>
        <v>0</v>
      </c>
      <c r="T2179" s="10" t="str">
        <f>IF(RepPF!$L$4=Lists!$E$2,Lists!$E$2,IF(RepPF!$L$4&lt;&gt;"",IF($C2179=RepPF!$L$4,RepPF!$L$4,0),Lists!$E$2))</f>
        <v>Все объекты</v>
      </c>
    </row>
    <row r="2180" spans="12:20" x14ac:dyDescent="0.25">
      <c r="L2180" s="1">
        <f>IF(OR(B2180=0,B2180=""),0,IF(COUNTIFS(Items!$E:$E,J2180,Items!$F:$F,K2180)+COUNTIFS(Items!$J:$J,J2180,Items!$K:$K,K2180)+COUNTIFS(Items!$O:$O,J2180,Items!$P:$P,K2180)=1,0,1))</f>
        <v>0</v>
      </c>
      <c r="T2180" s="10" t="str">
        <f>IF(RepPF!$L$4=Lists!$E$2,Lists!$E$2,IF(RepPF!$L$4&lt;&gt;"",IF($C2180=RepPF!$L$4,RepPF!$L$4,0),Lists!$E$2))</f>
        <v>Все объекты</v>
      </c>
    </row>
    <row r="2181" spans="12:20" x14ac:dyDescent="0.25">
      <c r="L2181" s="1">
        <f>IF(OR(B2181=0,B2181=""),0,IF(COUNTIFS(Items!$E:$E,J2181,Items!$F:$F,K2181)+COUNTIFS(Items!$J:$J,J2181,Items!$K:$K,K2181)+COUNTIFS(Items!$O:$O,J2181,Items!$P:$P,K2181)=1,0,1))</f>
        <v>0</v>
      </c>
      <c r="T2181" s="10" t="str">
        <f>IF(RepPF!$L$4=Lists!$E$2,Lists!$E$2,IF(RepPF!$L$4&lt;&gt;"",IF($C2181=RepPF!$L$4,RepPF!$L$4,0),Lists!$E$2))</f>
        <v>Все объекты</v>
      </c>
    </row>
    <row r="2182" spans="12:20" x14ac:dyDescent="0.25">
      <c r="L2182" s="1">
        <f>IF(OR(B2182=0,B2182=""),0,IF(COUNTIFS(Items!$E:$E,J2182,Items!$F:$F,K2182)+COUNTIFS(Items!$J:$J,J2182,Items!$K:$K,K2182)+COUNTIFS(Items!$O:$O,J2182,Items!$P:$P,K2182)=1,0,1))</f>
        <v>0</v>
      </c>
      <c r="T2182" s="10" t="str">
        <f>IF(RepPF!$L$4=Lists!$E$2,Lists!$E$2,IF(RepPF!$L$4&lt;&gt;"",IF($C2182=RepPF!$L$4,RepPF!$L$4,0),Lists!$E$2))</f>
        <v>Все объекты</v>
      </c>
    </row>
    <row r="2183" spans="12:20" x14ac:dyDescent="0.25">
      <c r="L2183" s="1">
        <f>IF(OR(B2183=0,B2183=""),0,IF(COUNTIFS(Items!$E:$E,J2183,Items!$F:$F,K2183)+COUNTIFS(Items!$J:$J,J2183,Items!$K:$K,K2183)+COUNTIFS(Items!$O:$O,J2183,Items!$P:$P,K2183)=1,0,1))</f>
        <v>0</v>
      </c>
      <c r="T2183" s="10" t="str">
        <f>IF(RepPF!$L$4=Lists!$E$2,Lists!$E$2,IF(RepPF!$L$4&lt;&gt;"",IF($C2183=RepPF!$L$4,RepPF!$L$4,0),Lists!$E$2))</f>
        <v>Все объекты</v>
      </c>
    </row>
    <row r="2184" spans="12:20" x14ac:dyDescent="0.25">
      <c r="L2184" s="1">
        <f>IF(OR(B2184=0,B2184=""),0,IF(COUNTIFS(Items!$E:$E,J2184,Items!$F:$F,K2184)+COUNTIFS(Items!$J:$J,J2184,Items!$K:$K,K2184)+COUNTIFS(Items!$O:$O,J2184,Items!$P:$P,K2184)=1,0,1))</f>
        <v>0</v>
      </c>
      <c r="T2184" s="10" t="str">
        <f>IF(RepPF!$L$4=Lists!$E$2,Lists!$E$2,IF(RepPF!$L$4&lt;&gt;"",IF($C2184=RepPF!$L$4,RepPF!$L$4,0),Lists!$E$2))</f>
        <v>Все объекты</v>
      </c>
    </row>
    <row r="2185" spans="12:20" x14ac:dyDescent="0.25">
      <c r="L2185" s="1">
        <f>IF(OR(B2185=0,B2185=""),0,IF(COUNTIFS(Items!$E:$E,J2185,Items!$F:$F,K2185)+COUNTIFS(Items!$J:$J,J2185,Items!$K:$K,K2185)+COUNTIFS(Items!$O:$O,J2185,Items!$P:$P,K2185)=1,0,1))</f>
        <v>0</v>
      </c>
      <c r="T2185" s="10" t="str">
        <f>IF(RepPF!$L$4=Lists!$E$2,Lists!$E$2,IF(RepPF!$L$4&lt;&gt;"",IF($C2185=RepPF!$L$4,RepPF!$L$4,0),Lists!$E$2))</f>
        <v>Все объекты</v>
      </c>
    </row>
    <row r="2186" spans="12:20" x14ac:dyDescent="0.25">
      <c r="L2186" s="1">
        <f>IF(OR(B2186=0,B2186=""),0,IF(COUNTIFS(Items!$E:$E,J2186,Items!$F:$F,K2186)+COUNTIFS(Items!$J:$J,J2186,Items!$K:$K,K2186)+COUNTIFS(Items!$O:$O,J2186,Items!$P:$P,K2186)=1,0,1))</f>
        <v>0</v>
      </c>
      <c r="T2186" s="10" t="str">
        <f>IF(RepPF!$L$4=Lists!$E$2,Lists!$E$2,IF(RepPF!$L$4&lt;&gt;"",IF($C2186=RepPF!$L$4,RepPF!$L$4,0),Lists!$E$2))</f>
        <v>Все объекты</v>
      </c>
    </row>
    <row r="2187" spans="12:20" x14ac:dyDescent="0.25">
      <c r="L2187" s="1">
        <f>IF(OR(B2187=0,B2187=""),0,IF(COUNTIFS(Items!$E:$E,J2187,Items!$F:$F,K2187)+COUNTIFS(Items!$J:$J,J2187,Items!$K:$K,K2187)+COUNTIFS(Items!$O:$O,J2187,Items!$P:$P,K2187)=1,0,1))</f>
        <v>0</v>
      </c>
      <c r="T2187" s="10" t="str">
        <f>IF(RepPF!$L$4=Lists!$E$2,Lists!$E$2,IF(RepPF!$L$4&lt;&gt;"",IF($C2187=RepPF!$L$4,RepPF!$L$4,0),Lists!$E$2))</f>
        <v>Все объекты</v>
      </c>
    </row>
    <row r="2188" spans="12:20" x14ac:dyDescent="0.25">
      <c r="L2188" s="1">
        <f>IF(OR(B2188=0,B2188=""),0,IF(COUNTIFS(Items!$E:$E,J2188,Items!$F:$F,K2188)+COUNTIFS(Items!$J:$J,J2188,Items!$K:$K,K2188)+COUNTIFS(Items!$O:$O,J2188,Items!$P:$P,K2188)=1,0,1))</f>
        <v>0</v>
      </c>
      <c r="T2188" s="10" t="str">
        <f>IF(RepPF!$L$4=Lists!$E$2,Lists!$E$2,IF(RepPF!$L$4&lt;&gt;"",IF($C2188=RepPF!$L$4,RepPF!$L$4,0),Lists!$E$2))</f>
        <v>Все объекты</v>
      </c>
    </row>
    <row r="2189" spans="12:20" x14ac:dyDescent="0.25">
      <c r="L2189" s="1">
        <f>IF(OR(B2189=0,B2189=""),0,IF(COUNTIFS(Items!$E:$E,J2189,Items!$F:$F,K2189)+COUNTIFS(Items!$J:$J,J2189,Items!$K:$K,K2189)+COUNTIFS(Items!$O:$O,J2189,Items!$P:$P,K2189)=1,0,1))</f>
        <v>0</v>
      </c>
      <c r="T2189" s="10" t="str">
        <f>IF(RepPF!$L$4=Lists!$E$2,Lists!$E$2,IF(RepPF!$L$4&lt;&gt;"",IF($C2189=RepPF!$L$4,RepPF!$L$4,0),Lists!$E$2))</f>
        <v>Все объекты</v>
      </c>
    </row>
    <row r="2190" spans="12:20" x14ac:dyDescent="0.25">
      <c r="L2190" s="1">
        <f>IF(OR(B2190=0,B2190=""),0,IF(COUNTIFS(Items!$E:$E,J2190,Items!$F:$F,K2190)+COUNTIFS(Items!$J:$J,J2190,Items!$K:$K,K2190)+COUNTIFS(Items!$O:$O,J2190,Items!$P:$P,K2190)=1,0,1))</f>
        <v>0</v>
      </c>
      <c r="T2190" s="10" t="str">
        <f>IF(RepPF!$L$4=Lists!$E$2,Lists!$E$2,IF(RepPF!$L$4&lt;&gt;"",IF($C2190=RepPF!$L$4,RepPF!$L$4,0),Lists!$E$2))</f>
        <v>Все объекты</v>
      </c>
    </row>
    <row r="2191" spans="12:20" x14ac:dyDescent="0.25">
      <c r="L2191" s="1">
        <f>IF(OR(B2191=0,B2191=""),0,IF(COUNTIFS(Items!$E:$E,J2191,Items!$F:$F,K2191)+COUNTIFS(Items!$J:$J,J2191,Items!$K:$K,K2191)+COUNTIFS(Items!$O:$O,J2191,Items!$P:$P,K2191)=1,0,1))</f>
        <v>0</v>
      </c>
      <c r="T2191" s="10" t="str">
        <f>IF(RepPF!$L$4=Lists!$E$2,Lists!$E$2,IF(RepPF!$L$4&lt;&gt;"",IF($C2191=RepPF!$L$4,RepPF!$L$4,0),Lists!$E$2))</f>
        <v>Все объекты</v>
      </c>
    </row>
    <row r="2192" spans="12:20" x14ac:dyDescent="0.25">
      <c r="L2192" s="1">
        <f>IF(OR(B2192=0,B2192=""),0,IF(COUNTIFS(Items!$E:$E,J2192,Items!$F:$F,K2192)+COUNTIFS(Items!$J:$J,J2192,Items!$K:$K,K2192)+COUNTIFS(Items!$O:$O,J2192,Items!$P:$P,K2192)=1,0,1))</f>
        <v>0</v>
      </c>
      <c r="T2192" s="10" t="str">
        <f>IF(RepPF!$L$4=Lists!$E$2,Lists!$E$2,IF(RepPF!$L$4&lt;&gt;"",IF($C2192=RepPF!$L$4,RepPF!$L$4,0),Lists!$E$2))</f>
        <v>Все объекты</v>
      </c>
    </row>
    <row r="2193" spans="12:20" x14ac:dyDescent="0.25">
      <c r="L2193" s="1">
        <f>IF(OR(B2193=0,B2193=""),0,IF(COUNTIFS(Items!$E:$E,J2193,Items!$F:$F,K2193)+COUNTIFS(Items!$J:$J,J2193,Items!$K:$K,K2193)+COUNTIFS(Items!$O:$O,J2193,Items!$P:$P,K2193)=1,0,1))</f>
        <v>0</v>
      </c>
      <c r="T2193" s="10" t="str">
        <f>IF(RepPF!$L$4=Lists!$E$2,Lists!$E$2,IF(RepPF!$L$4&lt;&gt;"",IF($C2193=RepPF!$L$4,RepPF!$L$4,0),Lists!$E$2))</f>
        <v>Все объекты</v>
      </c>
    </row>
    <row r="2194" spans="12:20" x14ac:dyDescent="0.25">
      <c r="L2194" s="1">
        <f>IF(OR(B2194=0,B2194=""),0,IF(COUNTIFS(Items!$E:$E,J2194,Items!$F:$F,K2194)+COUNTIFS(Items!$J:$J,J2194,Items!$K:$K,K2194)+COUNTIFS(Items!$O:$O,J2194,Items!$P:$P,K2194)=1,0,1))</f>
        <v>0</v>
      </c>
      <c r="T2194" s="10" t="str">
        <f>IF(RepPF!$L$4=Lists!$E$2,Lists!$E$2,IF(RepPF!$L$4&lt;&gt;"",IF($C2194=RepPF!$L$4,RepPF!$L$4,0),Lists!$E$2))</f>
        <v>Все объекты</v>
      </c>
    </row>
    <row r="2195" spans="12:20" x14ac:dyDescent="0.25">
      <c r="L2195" s="1">
        <f>IF(OR(B2195=0,B2195=""),0,IF(COUNTIFS(Items!$E:$E,J2195,Items!$F:$F,K2195)+COUNTIFS(Items!$J:$J,J2195,Items!$K:$K,K2195)+COUNTIFS(Items!$O:$O,J2195,Items!$P:$P,K2195)=1,0,1))</f>
        <v>0</v>
      </c>
      <c r="T2195" s="10" t="str">
        <f>IF(RepPF!$L$4=Lists!$E$2,Lists!$E$2,IF(RepPF!$L$4&lt;&gt;"",IF($C2195=RepPF!$L$4,RepPF!$L$4,0),Lists!$E$2))</f>
        <v>Все объекты</v>
      </c>
    </row>
    <row r="2196" spans="12:20" x14ac:dyDescent="0.25">
      <c r="L2196" s="1">
        <f>IF(OR(B2196=0,B2196=""),0,IF(COUNTIFS(Items!$E:$E,J2196,Items!$F:$F,K2196)+COUNTIFS(Items!$J:$J,J2196,Items!$K:$K,K2196)+COUNTIFS(Items!$O:$O,J2196,Items!$P:$P,K2196)=1,0,1))</f>
        <v>0</v>
      </c>
      <c r="T2196" s="10" t="str">
        <f>IF(RepPF!$L$4=Lists!$E$2,Lists!$E$2,IF(RepPF!$L$4&lt;&gt;"",IF($C2196=RepPF!$L$4,RepPF!$L$4,0),Lists!$E$2))</f>
        <v>Все объекты</v>
      </c>
    </row>
    <row r="2197" spans="12:20" x14ac:dyDescent="0.25">
      <c r="L2197" s="1">
        <f>IF(OR(B2197=0,B2197=""),0,IF(COUNTIFS(Items!$E:$E,J2197,Items!$F:$F,K2197)+COUNTIFS(Items!$J:$J,J2197,Items!$K:$K,K2197)+COUNTIFS(Items!$O:$O,J2197,Items!$P:$P,K2197)=1,0,1))</f>
        <v>0</v>
      </c>
      <c r="T2197" s="10" t="str">
        <f>IF(RepPF!$L$4=Lists!$E$2,Lists!$E$2,IF(RepPF!$L$4&lt;&gt;"",IF($C2197=RepPF!$L$4,RepPF!$L$4,0),Lists!$E$2))</f>
        <v>Все объекты</v>
      </c>
    </row>
    <row r="2198" spans="12:20" x14ac:dyDescent="0.25">
      <c r="L2198" s="1">
        <f>IF(OR(B2198=0,B2198=""),0,IF(COUNTIFS(Items!$E:$E,J2198,Items!$F:$F,K2198)+COUNTIFS(Items!$J:$J,J2198,Items!$K:$K,K2198)+COUNTIFS(Items!$O:$O,J2198,Items!$P:$P,K2198)=1,0,1))</f>
        <v>0</v>
      </c>
      <c r="T2198" s="10" t="str">
        <f>IF(RepPF!$L$4=Lists!$E$2,Lists!$E$2,IF(RepPF!$L$4&lt;&gt;"",IF($C2198=RepPF!$L$4,RepPF!$L$4,0),Lists!$E$2))</f>
        <v>Все объекты</v>
      </c>
    </row>
    <row r="2199" spans="12:20" x14ac:dyDescent="0.25">
      <c r="L2199" s="1">
        <f>IF(OR(B2199=0,B2199=""),0,IF(COUNTIFS(Items!$E:$E,J2199,Items!$F:$F,K2199)+COUNTIFS(Items!$J:$J,J2199,Items!$K:$K,K2199)+COUNTIFS(Items!$O:$O,J2199,Items!$P:$P,K2199)=1,0,1))</f>
        <v>0</v>
      </c>
      <c r="T2199" s="10" t="str">
        <f>IF(RepPF!$L$4=Lists!$E$2,Lists!$E$2,IF(RepPF!$L$4&lt;&gt;"",IF($C2199=RepPF!$L$4,RepPF!$L$4,0),Lists!$E$2))</f>
        <v>Все объекты</v>
      </c>
    </row>
    <row r="2200" spans="12:20" x14ac:dyDescent="0.25">
      <c r="L2200" s="1">
        <f>IF(OR(B2200=0,B2200=""),0,IF(COUNTIFS(Items!$E:$E,J2200,Items!$F:$F,K2200)+COUNTIFS(Items!$J:$J,J2200,Items!$K:$K,K2200)+COUNTIFS(Items!$O:$O,J2200,Items!$P:$P,K2200)=1,0,1))</f>
        <v>0</v>
      </c>
      <c r="T2200" s="10" t="str">
        <f>IF(RepPF!$L$4=Lists!$E$2,Lists!$E$2,IF(RepPF!$L$4&lt;&gt;"",IF($C2200=RepPF!$L$4,RepPF!$L$4,0),Lists!$E$2))</f>
        <v>Все объекты</v>
      </c>
    </row>
    <row r="2201" spans="12:20" x14ac:dyDescent="0.25">
      <c r="L2201" s="1">
        <f>IF(OR(B2201=0,B2201=""),0,IF(COUNTIFS(Items!$E:$E,J2201,Items!$F:$F,K2201)+COUNTIFS(Items!$J:$J,J2201,Items!$K:$K,K2201)+COUNTIFS(Items!$O:$O,J2201,Items!$P:$P,K2201)=1,0,1))</f>
        <v>0</v>
      </c>
      <c r="T2201" s="10" t="str">
        <f>IF(RepPF!$L$4=Lists!$E$2,Lists!$E$2,IF(RepPF!$L$4&lt;&gt;"",IF($C2201=RepPF!$L$4,RepPF!$L$4,0),Lists!$E$2))</f>
        <v>Все объекты</v>
      </c>
    </row>
    <row r="2202" spans="12:20" x14ac:dyDescent="0.25">
      <c r="L2202" s="1">
        <f>IF(OR(B2202=0,B2202=""),0,IF(COUNTIFS(Items!$E:$E,J2202,Items!$F:$F,K2202)+COUNTIFS(Items!$J:$J,J2202,Items!$K:$K,K2202)+COUNTIFS(Items!$O:$O,J2202,Items!$P:$P,K2202)=1,0,1))</f>
        <v>0</v>
      </c>
      <c r="T2202" s="10" t="str">
        <f>IF(RepPF!$L$4=Lists!$E$2,Lists!$E$2,IF(RepPF!$L$4&lt;&gt;"",IF($C2202=RepPF!$L$4,RepPF!$L$4,0),Lists!$E$2))</f>
        <v>Все объекты</v>
      </c>
    </row>
    <row r="2203" spans="12:20" x14ac:dyDescent="0.25">
      <c r="L2203" s="1">
        <f>IF(OR(B2203=0,B2203=""),0,IF(COUNTIFS(Items!$E:$E,J2203,Items!$F:$F,K2203)+COUNTIFS(Items!$J:$J,J2203,Items!$K:$K,K2203)+COUNTIFS(Items!$O:$O,J2203,Items!$P:$P,K2203)=1,0,1))</f>
        <v>0</v>
      </c>
      <c r="T2203" s="10" t="str">
        <f>IF(RepPF!$L$4=Lists!$E$2,Lists!$E$2,IF(RepPF!$L$4&lt;&gt;"",IF($C2203=RepPF!$L$4,RepPF!$L$4,0),Lists!$E$2))</f>
        <v>Все объекты</v>
      </c>
    </row>
    <row r="2204" spans="12:20" x14ac:dyDescent="0.25">
      <c r="L2204" s="1">
        <f>IF(OR(B2204=0,B2204=""),0,IF(COUNTIFS(Items!$E:$E,J2204,Items!$F:$F,K2204)+COUNTIFS(Items!$J:$J,J2204,Items!$K:$K,K2204)+COUNTIFS(Items!$O:$O,J2204,Items!$P:$P,K2204)=1,0,1))</f>
        <v>0</v>
      </c>
      <c r="T2204" s="10" t="str">
        <f>IF(RepPF!$L$4=Lists!$E$2,Lists!$E$2,IF(RepPF!$L$4&lt;&gt;"",IF($C2204=RepPF!$L$4,RepPF!$L$4,0),Lists!$E$2))</f>
        <v>Все объекты</v>
      </c>
    </row>
    <row r="2205" spans="12:20" x14ac:dyDescent="0.25">
      <c r="L2205" s="1">
        <f>IF(OR(B2205=0,B2205=""),0,IF(COUNTIFS(Items!$E:$E,J2205,Items!$F:$F,K2205)+COUNTIFS(Items!$J:$J,J2205,Items!$K:$K,K2205)+COUNTIFS(Items!$O:$O,J2205,Items!$P:$P,K2205)=1,0,1))</f>
        <v>0</v>
      </c>
      <c r="T2205" s="10" t="str">
        <f>IF(RepPF!$L$4=Lists!$E$2,Lists!$E$2,IF(RepPF!$L$4&lt;&gt;"",IF($C2205=RepPF!$L$4,RepPF!$L$4,0),Lists!$E$2))</f>
        <v>Все объекты</v>
      </c>
    </row>
    <row r="2206" spans="12:20" x14ac:dyDescent="0.25">
      <c r="L2206" s="1">
        <f>IF(OR(B2206=0,B2206=""),0,IF(COUNTIFS(Items!$E:$E,J2206,Items!$F:$F,K2206)+COUNTIFS(Items!$J:$J,J2206,Items!$K:$K,K2206)+COUNTIFS(Items!$O:$O,J2206,Items!$P:$P,K2206)=1,0,1))</f>
        <v>0</v>
      </c>
      <c r="T2206" s="10" t="str">
        <f>IF(RepPF!$L$4=Lists!$E$2,Lists!$E$2,IF(RepPF!$L$4&lt;&gt;"",IF($C2206=RepPF!$L$4,RepPF!$L$4,0),Lists!$E$2))</f>
        <v>Все объекты</v>
      </c>
    </row>
    <row r="2207" spans="12:20" x14ac:dyDescent="0.25">
      <c r="L2207" s="1">
        <f>IF(OR(B2207=0,B2207=""),0,IF(COUNTIFS(Items!$E:$E,J2207,Items!$F:$F,K2207)+COUNTIFS(Items!$J:$J,J2207,Items!$K:$K,K2207)+COUNTIFS(Items!$O:$O,J2207,Items!$P:$P,K2207)=1,0,1))</f>
        <v>0</v>
      </c>
      <c r="T2207" s="10" t="str">
        <f>IF(RepPF!$L$4=Lists!$E$2,Lists!$E$2,IF(RepPF!$L$4&lt;&gt;"",IF($C2207=RepPF!$L$4,RepPF!$L$4,0),Lists!$E$2))</f>
        <v>Все объекты</v>
      </c>
    </row>
    <row r="2208" spans="12:20" x14ac:dyDescent="0.25">
      <c r="L2208" s="1">
        <f>IF(OR(B2208=0,B2208=""),0,IF(COUNTIFS(Items!$E:$E,J2208,Items!$F:$F,K2208)+COUNTIFS(Items!$J:$J,J2208,Items!$K:$K,K2208)+COUNTIFS(Items!$O:$O,J2208,Items!$P:$P,K2208)=1,0,1))</f>
        <v>0</v>
      </c>
      <c r="T2208" s="10" t="str">
        <f>IF(RepPF!$L$4=Lists!$E$2,Lists!$E$2,IF(RepPF!$L$4&lt;&gt;"",IF($C2208=RepPF!$L$4,RepPF!$L$4,0),Lists!$E$2))</f>
        <v>Все объекты</v>
      </c>
    </row>
    <row r="2209" spans="12:20" x14ac:dyDescent="0.25">
      <c r="L2209" s="1">
        <f>IF(OR(B2209=0,B2209=""),0,IF(COUNTIFS(Items!$E:$E,J2209,Items!$F:$F,K2209)+COUNTIFS(Items!$J:$J,J2209,Items!$K:$K,K2209)+COUNTIFS(Items!$O:$O,J2209,Items!$P:$P,K2209)=1,0,1))</f>
        <v>0</v>
      </c>
      <c r="T2209" s="10" t="str">
        <f>IF(RepPF!$L$4=Lists!$E$2,Lists!$E$2,IF(RepPF!$L$4&lt;&gt;"",IF($C2209=RepPF!$L$4,RepPF!$L$4,0),Lists!$E$2))</f>
        <v>Все объекты</v>
      </c>
    </row>
    <row r="2210" spans="12:20" x14ac:dyDescent="0.25">
      <c r="L2210" s="1">
        <f>IF(OR(B2210=0,B2210=""),0,IF(COUNTIFS(Items!$E:$E,J2210,Items!$F:$F,K2210)+COUNTIFS(Items!$J:$J,J2210,Items!$K:$K,K2210)+COUNTIFS(Items!$O:$O,J2210,Items!$P:$P,K2210)=1,0,1))</f>
        <v>0</v>
      </c>
      <c r="T2210" s="10" t="str">
        <f>IF(RepPF!$L$4=Lists!$E$2,Lists!$E$2,IF(RepPF!$L$4&lt;&gt;"",IF($C2210=RepPF!$L$4,RepPF!$L$4,0),Lists!$E$2))</f>
        <v>Все объекты</v>
      </c>
    </row>
    <row r="2211" spans="12:20" x14ac:dyDescent="0.25">
      <c r="L2211" s="1">
        <f>IF(OR(B2211=0,B2211=""),0,IF(COUNTIFS(Items!$E:$E,J2211,Items!$F:$F,K2211)+COUNTIFS(Items!$J:$J,J2211,Items!$K:$K,K2211)+COUNTIFS(Items!$O:$O,J2211,Items!$P:$P,K2211)=1,0,1))</f>
        <v>0</v>
      </c>
      <c r="T2211" s="10" t="str">
        <f>IF(RepPF!$L$4=Lists!$E$2,Lists!$E$2,IF(RepPF!$L$4&lt;&gt;"",IF($C2211=RepPF!$L$4,RepPF!$L$4,0),Lists!$E$2))</f>
        <v>Все объекты</v>
      </c>
    </row>
    <row r="2212" spans="12:20" x14ac:dyDescent="0.25">
      <c r="L2212" s="1">
        <f>IF(OR(B2212=0,B2212=""),0,IF(COUNTIFS(Items!$E:$E,J2212,Items!$F:$F,K2212)+COUNTIFS(Items!$J:$J,J2212,Items!$K:$K,K2212)+COUNTIFS(Items!$O:$O,J2212,Items!$P:$P,K2212)=1,0,1))</f>
        <v>0</v>
      </c>
      <c r="T2212" s="10" t="str">
        <f>IF(RepPF!$L$4=Lists!$E$2,Lists!$E$2,IF(RepPF!$L$4&lt;&gt;"",IF($C2212=RepPF!$L$4,RepPF!$L$4,0),Lists!$E$2))</f>
        <v>Все объекты</v>
      </c>
    </row>
    <row r="2213" spans="12:20" x14ac:dyDescent="0.25">
      <c r="L2213" s="1">
        <f>IF(OR(B2213=0,B2213=""),0,IF(COUNTIFS(Items!$E:$E,J2213,Items!$F:$F,K2213)+COUNTIFS(Items!$J:$J,J2213,Items!$K:$K,K2213)+COUNTIFS(Items!$O:$O,J2213,Items!$P:$P,K2213)=1,0,1))</f>
        <v>0</v>
      </c>
      <c r="T2213" s="10" t="str">
        <f>IF(RepPF!$L$4=Lists!$E$2,Lists!$E$2,IF(RepPF!$L$4&lt;&gt;"",IF($C2213=RepPF!$L$4,RepPF!$L$4,0),Lists!$E$2))</f>
        <v>Все объекты</v>
      </c>
    </row>
    <row r="2214" spans="12:20" x14ac:dyDescent="0.25">
      <c r="L2214" s="1">
        <f>IF(OR(B2214=0,B2214=""),0,IF(COUNTIFS(Items!$E:$E,J2214,Items!$F:$F,K2214)+COUNTIFS(Items!$J:$J,J2214,Items!$K:$K,K2214)+COUNTIFS(Items!$O:$O,J2214,Items!$P:$P,K2214)=1,0,1))</f>
        <v>0</v>
      </c>
      <c r="T2214" s="10" t="str">
        <f>IF(RepPF!$L$4=Lists!$E$2,Lists!$E$2,IF(RepPF!$L$4&lt;&gt;"",IF($C2214=RepPF!$L$4,RepPF!$L$4,0),Lists!$E$2))</f>
        <v>Все объекты</v>
      </c>
    </row>
    <row r="2215" spans="12:20" x14ac:dyDescent="0.25">
      <c r="L2215" s="1">
        <f>IF(OR(B2215=0,B2215=""),0,IF(COUNTIFS(Items!$E:$E,J2215,Items!$F:$F,K2215)+COUNTIFS(Items!$J:$J,J2215,Items!$K:$K,K2215)+COUNTIFS(Items!$O:$O,J2215,Items!$P:$P,K2215)=1,0,1))</f>
        <v>0</v>
      </c>
      <c r="T2215" s="10" t="str">
        <f>IF(RepPF!$L$4=Lists!$E$2,Lists!$E$2,IF(RepPF!$L$4&lt;&gt;"",IF($C2215=RepPF!$L$4,RepPF!$L$4,0),Lists!$E$2))</f>
        <v>Все объекты</v>
      </c>
    </row>
    <row r="2216" spans="12:20" x14ac:dyDescent="0.25">
      <c r="L2216" s="1">
        <f>IF(OR(B2216=0,B2216=""),0,IF(COUNTIFS(Items!$E:$E,J2216,Items!$F:$F,K2216)+COUNTIFS(Items!$J:$J,J2216,Items!$K:$K,K2216)+COUNTIFS(Items!$O:$O,J2216,Items!$P:$P,K2216)=1,0,1))</f>
        <v>0</v>
      </c>
      <c r="T2216" s="10" t="str">
        <f>IF(RepPF!$L$4=Lists!$E$2,Lists!$E$2,IF(RepPF!$L$4&lt;&gt;"",IF($C2216=RepPF!$L$4,RepPF!$L$4,0),Lists!$E$2))</f>
        <v>Все объекты</v>
      </c>
    </row>
    <row r="2217" spans="12:20" x14ac:dyDescent="0.25">
      <c r="L2217" s="1">
        <f>IF(OR(B2217=0,B2217=""),0,IF(COUNTIFS(Items!$E:$E,J2217,Items!$F:$F,K2217)+COUNTIFS(Items!$J:$J,J2217,Items!$K:$K,K2217)+COUNTIFS(Items!$O:$O,J2217,Items!$P:$P,K2217)=1,0,1))</f>
        <v>0</v>
      </c>
      <c r="T2217" s="10" t="str">
        <f>IF(RepPF!$L$4=Lists!$E$2,Lists!$E$2,IF(RepPF!$L$4&lt;&gt;"",IF($C2217=RepPF!$L$4,RepPF!$L$4,0),Lists!$E$2))</f>
        <v>Все объекты</v>
      </c>
    </row>
    <row r="2218" spans="12:20" x14ac:dyDescent="0.25">
      <c r="L2218" s="1">
        <f>IF(OR(B2218=0,B2218=""),0,IF(COUNTIFS(Items!$E:$E,J2218,Items!$F:$F,K2218)+COUNTIFS(Items!$J:$J,J2218,Items!$K:$K,K2218)+COUNTIFS(Items!$O:$O,J2218,Items!$P:$P,K2218)=1,0,1))</f>
        <v>0</v>
      </c>
      <c r="T2218" s="10" t="str">
        <f>IF(RepPF!$L$4=Lists!$E$2,Lists!$E$2,IF(RepPF!$L$4&lt;&gt;"",IF($C2218=RepPF!$L$4,RepPF!$L$4,0),Lists!$E$2))</f>
        <v>Все объекты</v>
      </c>
    </row>
    <row r="2219" spans="12:20" x14ac:dyDescent="0.25">
      <c r="L2219" s="1">
        <f>IF(OR(B2219=0,B2219=""),0,IF(COUNTIFS(Items!$E:$E,J2219,Items!$F:$F,K2219)+COUNTIFS(Items!$J:$J,J2219,Items!$K:$K,K2219)+COUNTIFS(Items!$O:$O,J2219,Items!$P:$P,K2219)=1,0,1))</f>
        <v>0</v>
      </c>
      <c r="T2219" s="10" t="str">
        <f>IF(RepPF!$L$4=Lists!$E$2,Lists!$E$2,IF(RepPF!$L$4&lt;&gt;"",IF($C2219=RepPF!$L$4,RepPF!$L$4,0),Lists!$E$2))</f>
        <v>Все объекты</v>
      </c>
    </row>
    <row r="2220" spans="12:20" x14ac:dyDescent="0.25">
      <c r="L2220" s="1">
        <f>IF(OR(B2220=0,B2220=""),0,IF(COUNTIFS(Items!$E:$E,J2220,Items!$F:$F,K2220)+COUNTIFS(Items!$J:$J,J2220,Items!$K:$K,K2220)+COUNTIFS(Items!$O:$O,J2220,Items!$P:$P,K2220)=1,0,1))</f>
        <v>0</v>
      </c>
      <c r="T2220" s="10" t="str">
        <f>IF(RepPF!$L$4=Lists!$E$2,Lists!$E$2,IF(RepPF!$L$4&lt;&gt;"",IF($C2220=RepPF!$L$4,RepPF!$L$4,0),Lists!$E$2))</f>
        <v>Все объекты</v>
      </c>
    </row>
    <row r="2221" spans="12:20" x14ac:dyDescent="0.25">
      <c r="L2221" s="1">
        <f>IF(OR(B2221=0,B2221=""),0,IF(COUNTIFS(Items!$E:$E,J2221,Items!$F:$F,K2221)+COUNTIFS(Items!$J:$J,J2221,Items!$K:$K,K2221)+COUNTIFS(Items!$O:$O,J2221,Items!$P:$P,K2221)=1,0,1))</f>
        <v>0</v>
      </c>
      <c r="T2221" s="10" t="str">
        <f>IF(RepPF!$L$4=Lists!$E$2,Lists!$E$2,IF(RepPF!$L$4&lt;&gt;"",IF($C2221=RepPF!$L$4,RepPF!$L$4,0),Lists!$E$2))</f>
        <v>Все объекты</v>
      </c>
    </row>
    <row r="2222" spans="12:20" x14ac:dyDescent="0.25">
      <c r="L2222" s="1">
        <f>IF(OR(B2222=0,B2222=""),0,IF(COUNTIFS(Items!$E:$E,J2222,Items!$F:$F,K2222)+COUNTIFS(Items!$J:$J,J2222,Items!$K:$K,K2222)+COUNTIFS(Items!$O:$O,J2222,Items!$P:$P,K2222)=1,0,1))</f>
        <v>0</v>
      </c>
      <c r="T2222" s="10" t="str">
        <f>IF(RepPF!$L$4=Lists!$E$2,Lists!$E$2,IF(RepPF!$L$4&lt;&gt;"",IF($C2222=RepPF!$L$4,RepPF!$L$4,0),Lists!$E$2))</f>
        <v>Все объекты</v>
      </c>
    </row>
    <row r="2223" spans="12:20" x14ac:dyDescent="0.25">
      <c r="L2223" s="1">
        <f>IF(OR(B2223=0,B2223=""),0,IF(COUNTIFS(Items!$E:$E,J2223,Items!$F:$F,K2223)+COUNTIFS(Items!$J:$J,J2223,Items!$K:$K,K2223)+COUNTIFS(Items!$O:$O,J2223,Items!$P:$P,K2223)=1,0,1))</f>
        <v>0</v>
      </c>
      <c r="T2223" s="10" t="str">
        <f>IF(RepPF!$L$4=Lists!$E$2,Lists!$E$2,IF(RepPF!$L$4&lt;&gt;"",IF($C2223=RepPF!$L$4,RepPF!$L$4,0),Lists!$E$2))</f>
        <v>Все объекты</v>
      </c>
    </row>
    <row r="2224" spans="12:20" x14ac:dyDescent="0.25">
      <c r="L2224" s="1">
        <f>IF(OR(B2224=0,B2224=""),0,IF(COUNTIFS(Items!$E:$E,J2224,Items!$F:$F,K2224)+COUNTIFS(Items!$J:$J,J2224,Items!$K:$K,K2224)+COUNTIFS(Items!$O:$O,J2224,Items!$P:$P,K2224)=1,0,1))</f>
        <v>0</v>
      </c>
      <c r="T2224" s="10" t="str">
        <f>IF(RepPF!$L$4=Lists!$E$2,Lists!$E$2,IF(RepPF!$L$4&lt;&gt;"",IF($C2224=RepPF!$L$4,RepPF!$L$4,0),Lists!$E$2))</f>
        <v>Все объекты</v>
      </c>
    </row>
    <row r="2225" spans="12:20" x14ac:dyDescent="0.25">
      <c r="L2225" s="1">
        <f>IF(OR(B2225=0,B2225=""),0,IF(COUNTIFS(Items!$E:$E,J2225,Items!$F:$F,K2225)+COUNTIFS(Items!$J:$J,J2225,Items!$K:$K,K2225)+COUNTIFS(Items!$O:$O,J2225,Items!$P:$P,K2225)=1,0,1))</f>
        <v>0</v>
      </c>
      <c r="T2225" s="10" t="str">
        <f>IF(RepPF!$L$4=Lists!$E$2,Lists!$E$2,IF(RepPF!$L$4&lt;&gt;"",IF($C2225=RepPF!$L$4,RepPF!$L$4,0),Lists!$E$2))</f>
        <v>Все объекты</v>
      </c>
    </row>
    <row r="2226" spans="12:20" x14ac:dyDescent="0.25">
      <c r="L2226" s="1">
        <f>IF(OR(B2226=0,B2226=""),0,IF(COUNTIFS(Items!$E:$E,J2226,Items!$F:$F,K2226)+COUNTIFS(Items!$J:$J,J2226,Items!$K:$K,K2226)+COUNTIFS(Items!$O:$O,J2226,Items!$P:$P,K2226)=1,0,1))</f>
        <v>0</v>
      </c>
      <c r="T2226" s="10" t="str">
        <f>IF(RepPF!$L$4=Lists!$E$2,Lists!$E$2,IF(RepPF!$L$4&lt;&gt;"",IF($C2226=RepPF!$L$4,RepPF!$L$4,0),Lists!$E$2))</f>
        <v>Все объекты</v>
      </c>
    </row>
    <row r="2227" spans="12:20" x14ac:dyDescent="0.25">
      <c r="L2227" s="1">
        <f>IF(OR(B2227=0,B2227=""),0,IF(COUNTIFS(Items!$E:$E,J2227,Items!$F:$F,K2227)+COUNTIFS(Items!$J:$J,J2227,Items!$K:$K,K2227)+COUNTIFS(Items!$O:$O,J2227,Items!$P:$P,K2227)=1,0,1))</f>
        <v>0</v>
      </c>
      <c r="T2227" s="10" t="str">
        <f>IF(RepPF!$L$4=Lists!$E$2,Lists!$E$2,IF(RepPF!$L$4&lt;&gt;"",IF($C2227=RepPF!$L$4,RepPF!$L$4,0),Lists!$E$2))</f>
        <v>Все объекты</v>
      </c>
    </row>
    <row r="2228" spans="12:20" x14ac:dyDescent="0.25">
      <c r="L2228" s="1">
        <f>IF(OR(B2228=0,B2228=""),0,IF(COUNTIFS(Items!$E:$E,J2228,Items!$F:$F,K2228)+COUNTIFS(Items!$J:$J,J2228,Items!$K:$K,K2228)+COUNTIFS(Items!$O:$O,J2228,Items!$P:$P,K2228)=1,0,1))</f>
        <v>0</v>
      </c>
      <c r="T2228" s="10" t="str">
        <f>IF(RepPF!$L$4=Lists!$E$2,Lists!$E$2,IF(RepPF!$L$4&lt;&gt;"",IF($C2228=RepPF!$L$4,RepPF!$L$4,0),Lists!$E$2))</f>
        <v>Все объекты</v>
      </c>
    </row>
    <row r="2229" spans="12:20" x14ac:dyDescent="0.25">
      <c r="L2229" s="1">
        <f>IF(OR(B2229=0,B2229=""),0,IF(COUNTIFS(Items!$E:$E,J2229,Items!$F:$F,K2229)+COUNTIFS(Items!$J:$J,J2229,Items!$K:$K,K2229)+COUNTIFS(Items!$O:$O,J2229,Items!$P:$P,K2229)=1,0,1))</f>
        <v>0</v>
      </c>
      <c r="T2229" s="10" t="str">
        <f>IF(RepPF!$L$4=Lists!$E$2,Lists!$E$2,IF(RepPF!$L$4&lt;&gt;"",IF($C2229=RepPF!$L$4,RepPF!$L$4,0),Lists!$E$2))</f>
        <v>Все объекты</v>
      </c>
    </row>
    <row r="2230" spans="12:20" x14ac:dyDescent="0.25">
      <c r="L2230" s="1">
        <f>IF(OR(B2230=0,B2230=""),0,IF(COUNTIFS(Items!$E:$E,J2230,Items!$F:$F,K2230)+COUNTIFS(Items!$J:$J,J2230,Items!$K:$K,K2230)+COUNTIFS(Items!$O:$O,J2230,Items!$P:$P,K2230)=1,0,1))</f>
        <v>0</v>
      </c>
      <c r="T2230" s="10" t="str">
        <f>IF(RepPF!$L$4=Lists!$E$2,Lists!$E$2,IF(RepPF!$L$4&lt;&gt;"",IF($C2230=RepPF!$L$4,RepPF!$L$4,0),Lists!$E$2))</f>
        <v>Все объекты</v>
      </c>
    </row>
    <row r="2231" spans="12:20" x14ac:dyDescent="0.25">
      <c r="L2231" s="1">
        <f>IF(OR(B2231=0,B2231=""),0,IF(COUNTIFS(Items!$E:$E,J2231,Items!$F:$F,K2231)+COUNTIFS(Items!$J:$J,J2231,Items!$K:$K,K2231)+COUNTIFS(Items!$O:$O,J2231,Items!$P:$P,K2231)=1,0,1))</f>
        <v>0</v>
      </c>
      <c r="T2231" s="10" t="str">
        <f>IF(RepPF!$L$4=Lists!$E$2,Lists!$E$2,IF(RepPF!$L$4&lt;&gt;"",IF($C2231=RepPF!$L$4,RepPF!$L$4,0),Lists!$E$2))</f>
        <v>Все объекты</v>
      </c>
    </row>
    <row r="2232" spans="12:20" x14ac:dyDescent="0.25">
      <c r="L2232" s="1">
        <f>IF(OR(B2232=0,B2232=""),0,IF(COUNTIFS(Items!$E:$E,J2232,Items!$F:$F,K2232)+COUNTIFS(Items!$J:$J,J2232,Items!$K:$K,K2232)+COUNTIFS(Items!$O:$O,J2232,Items!$P:$P,K2232)=1,0,1))</f>
        <v>0</v>
      </c>
      <c r="T2232" s="10" t="str">
        <f>IF(RepPF!$L$4=Lists!$E$2,Lists!$E$2,IF(RepPF!$L$4&lt;&gt;"",IF($C2232=RepPF!$L$4,RepPF!$L$4,0),Lists!$E$2))</f>
        <v>Все объекты</v>
      </c>
    </row>
    <row r="2233" spans="12:20" x14ac:dyDescent="0.25">
      <c r="L2233" s="1">
        <f>IF(OR(B2233=0,B2233=""),0,IF(COUNTIFS(Items!$E:$E,J2233,Items!$F:$F,K2233)+COUNTIFS(Items!$J:$J,J2233,Items!$K:$K,K2233)+COUNTIFS(Items!$O:$O,J2233,Items!$P:$P,K2233)=1,0,1))</f>
        <v>0</v>
      </c>
      <c r="T2233" s="10" t="str">
        <f>IF(RepPF!$L$4=Lists!$E$2,Lists!$E$2,IF(RepPF!$L$4&lt;&gt;"",IF($C2233=RepPF!$L$4,RepPF!$L$4,0),Lists!$E$2))</f>
        <v>Все объекты</v>
      </c>
    </row>
    <row r="2234" spans="12:20" x14ac:dyDescent="0.25">
      <c r="L2234" s="1">
        <f>IF(OR(B2234=0,B2234=""),0,IF(COUNTIFS(Items!$E:$E,J2234,Items!$F:$F,K2234)+COUNTIFS(Items!$J:$J,J2234,Items!$K:$K,K2234)+COUNTIFS(Items!$O:$O,J2234,Items!$P:$P,K2234)=1,0,1))</f>
        <v>0</v>
      </c>
      <c r="T2234" s="10" t="str">
        <f>IF(RepPF!$L$4=Lists!$E$2,Lists!$E$2,IF(RepPF!$L$4&lt;&gt;"",IF($C2234=RepPF!$L$4,RepPF!$L$4,0),Lists!$E$2))</f>
        <v>Все объекты</v>
      </c>
    </row>
    <row r="2235" spans="12:20" x14ac:dyDescent="0.25">
      <c r="L2235" s="1">
        <f>IF(OR(B2235=0,B2235=""),0,IF(COUNTIFS(Items!$E:$E,J2235,Items!$F:$F,K2235)+COUNTIFS(Items!$J:$J,J2235,Items!$K:$K,K2235)+COUNTIFS(Items!$O:$O,J2235,Items!$P:$P,K2235)=1,0,1))</f>
        <v>0</v>
      </c>
      <c r="T2235" s="10" t="str">
        <f>IF(RepPF!$L$4=Lists!$E$2,Lists!$E$2,IF(RepPF!$L$4&lt;&gt;"",IF($C2235=RepPF!$L$4,RepPF!$L$4,0),Lists!$E$2))</f>
        <v>Все объекты</v>
      </c>
    </row>
    <row r="2236" spans="12:20" x14ac:dyDescent="0.25">
      <c r="L2236" s="1">
        <f>IF(OR(B2236=0,B2236=""),0,IF(COUNTIFS(Items!$E:$E,J2236,Items!$F:$F,K2236)+COUNTIFS(Items!$J:$J,J2236,Items!$K:$K,K2236)+COUNTIFS(Items!$O:$O,J2236,Items!$P:$P,K2236)=1,0,1))</f>
        <v>0</v>
      </c>
      <c r="T2236" s="10" t="str">
        <f>IF(RepPF!$L$4=Lists!$E$2,Lists!$E$2,IF(RepPF!$L$4&lt;&gt;"",IF($C2236=RepPF!$L$4,RepPF!$L$4,0),Lists!$E$2))</f>
        <v>Все объекты</v>
      </c>
    </row>
    <row r="2237" spans="12:20" x14ac:dyDescent="0.25">
      <c r="L2237" s="1">
        <f>IF(OR(B2237=0,B2237=""),0,IF(COUNTIFS(Items!$E:$E,J2237,Items!$F:$F,K2237)+COUNTIFS(Items!$J:$J,J2237,Items!$K:$K,K2237)+COUNTIFS(Items!$O:$O,J2237,Items!$P:$P,K2237)=1,0,1))</f>
        <v>0</v>
      </c>
      <c r="T2237" s="10" t="str">
        <f>IF(RepPF!$L$4=Lists!$E$2,Lists!$E$2,IF(RepPF!$L$4&lt;&gt;"",IF($C2237=RepPF!$L$4,RepPF!$L$4,0),Lists!$E$2))</f>
        <v>Все объекты</v>
      </c>
    </row>
    <row r="2238" spans="12:20" x14ac:dyDescent="0.25">
      <c r="L2238" s="1">
        <f>IF(OR(B2238=0,B2238=""),0,IF(COUNTIFS(Items!$E:$E,J2238,Items!$F:$F,K2238)+COUNTIFS(Items!$J:$J,J2238,Items!$K:$K,K2238)+COUNTIFS(Items!$O:$O,J2238,Items!$P:$P,K2238)=1,0,1))</f>
        <v>0</v>
      </c>
      <c r="T2238" s="10" t="str">
        <f>IF(RepPF!$L$4=Lists!$E$2,Lists!$E$2,IF(RepPF!$L$4&lt;&gt;"",IF($C2238=RepPF!$L$4,RepPF!$L$4,0),Lists!$E$2))</f>
        <v>Все объекты</v>
      </c>
    </row>
    <row r="2239" spans="12:20" x14ac:dyDescent="0.25">
      <c r="L2239" s="1">
        <f>IF(OR(B2239=0,B2239=""),0,IF(COUNTIFS(Items!$E:$E,J2239,Items!$F:$F,K2239)+COUNTIFS(Items!$J:$J,J2239,Items!$K:$K,K2239)+COUNTIFS(Items!$O:$O,J2239,Items!$P:$P,K2239)=1,0,1))</f>
        <v>0</v>
      </c>
      <c r="T2239" s="10" t="str">
        <f>IF(RepPF!$L$4=Lists!$E$2,Lists!$E$2,IF(RepPF!$L$4&lt;&gt;"",IF($C2239=RepPF!$L$4,RepPF!$L$4,0),Lists!$E$2))</f>
        <v>Все объекты</v>
      </c>
    </row>
    <row r="2240" spans="12:20" x14ac:dyDescent="0.25">
      <c r="L2240" s="1">
        <f>IF(OR(B2240=0,B2240=""),0,IF(COUNTIFS(Items!$E:$E,J2240,Items!$F:$F,K2240)+COUNTIFS(Items!$J:$J,J2240,Items!$K:$K,K2240)+COUNTIFS(Items!$O:$O,J2240,Items!$P:$P,K2240)=1,0,1))</f>
        <v>0</v>
      </c>
      <c r="T2240" s="10" t="str">
        <f>IF(RepPF!$L$4=Lists!$E$2,Lists!$E$2,IF(RepPF!$L$4&lt;&gt;"",IF($C2240=RepPF!$L$4,RepPF!$L$4,0),Lists!$E$2))</f>
        <v>Все объекты</v>
      </c>
    </row>
    <row r="2241" spans="12:20" x14ac:dyDescent="0.25">
      <c r="L2241" s="1">
        <f>IF(OR(B2241=0,B2241=""),0,IF(COUNTIFS(Items!$E:$E,J2241,Items!$F:$F,K2241)+COUNTIFS(Items!$J:$J,J2241,Items!$K:$K,K2241)+COUNTIFS(Items!$O:$O,J2241,Items!$P:$P,K2241)=1,0,1))</f>
        <v>0</v>
      </c>
      <c r="T2241" s="10" t="str">
        <f>IF(RepPF!$L$4=Lists!$E$2,Lists!$E$2,IF(RepPF!$L$4&lt;&gt;"",IF($C2241=RepPF!$L$4,RepPF!$L$4,0),Lists!$E$2))</f>
        <v>Все объекты</v>
      </c>
    </row>
    <row r="2242" spans="12:20" x14ac:dyDescent="0.25">
      <c r="L2242" s="1">
        <f>IF(OR(B2242=0,B2242=""),0,IF(COUNTIFS(Items!$E:$E,J2242,Items!$F:$F,K2242)+COUNTIFS(Items!$J:$J,J2242,Items!$K:$K,K2242)+COUNTIFS(Items!$O:$O,J2242,Items!$P:$P,K2242)=1,0,1))</f>
        <v>0</v>
      </c>
      <c r="T2242" s="10" t="str">
        <f>IF(RepPF!$L$4=Lists!$E$2,Lists!$E$2,IF(RepPF!$L$4&lt;&gt;"",IF($C2242=RepPF!$L$4,RepPF!$L$4,0),Lists!$E$2))</f>
        <v>Все объекты</v>
      </c>
    </row>
    <row r="2243" spans="12:20" x14ac:dyDescent="0.25">
      <c r="L2243" s="1">
        <f>IF(OR(B2243=0,B2243=""),0,IF(COUNTIFS(Items!$E:$E,J2243,Items!$F:$F,K2243)+COUNTIFS(Items!$J:$J,J2243,Items!$K:$K,K2243)+COUNTIFS(Items!$O:$O,J2243,Items!$P:$P,K2243)=1,0,1))</f>
        <v>0</v>
      </c>
      <c r="T2243" s="10" t="str">
        <f>IF(RepPF!$L$4=Lists!$E$2,Lists!$E$2,IF(RepPF!$L$4&lt;&gt;"",IF($C2243=RepPF!$L$4,RepPF!$L$4,0),Lists!$E$2))</f>
        <v>Все объекты</v>
      </c>
    </row>
    <row r="2244" spans="12:20" x14ac:dyDescent="0.25">
      <c r="L2244" s="1">
        <f>IF(OR(B2244=0,B2244=""),0,IF(COUNTIFS(Items!$E:$E,J2244,Items!$F:$F,K2244)+COUNTIFS(Items!$J:$J,J2244,Items!$K:$K,K2244)+COUNTIFS(Items!$O:$O,J2244,Items!$P:$P,K2244)=1,0,1))</f>
        <v>0</v>
      </c>
      <c r="T2244" s="10" t="str">
        <f>IF(RepPF!$L$4=Lists!$E$2,Lists!$E$2,IF(RepPF!$L$4&lt;&gt;"",IF($C2244=RepPF!$L$4,RepPF!$L$4,0),Lists!$E$2))</f>
        <v>Все объекты</v>
      </c>
    </row>
    <row r="2245" spans="12:20" x14ac:dyDescent="0.25">
      <c r="L2245" s="1">
        <f>IF(OR(B2245=0,B2245=""),0,IF(COUNTIFS(Items!$E:$E,J2245,Items!$F:$F,K2245)+COUNTIFS(Items!$J:$J,J2245,Items!$K:$K,K2245)+COUNTIFS(Items!$O:$O,J2245,Items!$P:$P,K2245)=1,0,1))</f>
        <v>0</v>
      </c>
      <c r="T2245" s="10" t="str">
        <f>IF(RepPF!$L$4=Lists!$E$2,Lists!$E$2,IF(RepPF!$L$4&lt;&gt;"",IF($C2245=RepPF!$L$4,RepPF!$L$4,0),Lists!$E$2))</f>
        <v>Все объекты</v>
      </c>
    </row>
    <row r="2246" spans="12:20" x14ac:dyDescent="0.25">
      <c r="L2246" s="1">
        <f>IF(OR(B2246=0,B2246=""),0,IF(COUNTIFS(Items!$E:$E,J2246,Items!$F:$F,K2246)+COUNTIFS(Items!$J:$J,J2246,Items!$K:$K,K2246)+COUNTIFS(Items!$O:$O,J2246,Items!$P:$P,K2246)=1,0,1))</f>
        <v>0</v>
      </c>
      <c r="T2246" s="10" t="str">
        <f>IF(RepPF!$L$4=Lists!$E$2,Lists!$E$2,IF(RepPF!$L$4&lt;&gt;"",IF($C2246=RepPF!$L$4,RepPF!$L$4,0),Lists!$E$2))</f>
        <v>Все объекты</v>
      </c>
    </row>
    <row r="2247" spans="12:20" x14ac:dyDescent="0.25">
      <c r="L2247" s="1">
        <f>IF(OR(B2247=0,B2247=""),0,IF(COUNTIFS(Items!$E:$E,J2247,Items!$F:$F,K2247)+COUNTIFS(Items!$J:$J,J2247,Items!$K:$K,K2247)+COUNTIFS(Items!$O:$O,J2247,Items!$P:$P,K2247)=1,0,1))</f>
        <v>0</v>
      </c>
      <c r="T2247" s="10" t="str">
        <f>IF(RepPF!$L$4=Lists!$E$2,Lists!$E$2,IF(RepPF!$L$4&lt;&gt;"",IF($C2247=RepPF!$L$4,RepPF!$L$4,0),Lists!$E$2))</f>
        <v>Все объекты</v>
      </c>
    </row>
    <row r="2248" spans="12:20" x14ac:dyDescent="0.25">
      <c r="L2248" s="1">
        <f>IF(OR(B2248=0,B2248=""),0,IF(COUNTIFS(Items!$E:$E,J2248,Items!$F:$F,K2248)+COUNTIFS(Items!$J:$J,J2248,Items!$K:$K,K2248)+COUNTIFS(Items!$O:$O,J2248,Items!$P:$P,K2248)=1,0,1))</f>
        <v>0</v>
      </c>
      <c r="T2248" s="10" t="str">
        <f>IF(RepPF!$L$4=Lists!$E$2,Lists!$E$2,IF(RepPF!$L$4&lt;&gt;"",IF($C2248=RepPF!$L$4,RepPF!$L$4,0),Lists!$E$2))</f>
        <v>Все объекты</v>
      </c>
    </row>
    <row r="2249" spans="12:20" x14ac:dyDescent="0.25">
      <c r="L2249" s="1">
        <f>IF(OR(B2249=0,B2249=""),0,IF(COUNTIFS(Items!$E:$E,J2249,Items!$F:$F,K2249)+COUNTIFS(Items!$J:$J,J2249,Items!$K:$K,K2249)+COUNTIFS(Items!$O:$O,J2249,Items!$P:$P,K2249)=1,0,1))</f>
        <v>0</v>
      </c>
      <c r="T2249" s="10" t="str">
        <f>IF(RepPF!$L$4=Lists!$E$2,Lists!$E$2,IF(RepPF!$L$4&lt;&gt;"",IF($C2249=RepPF!$L$4,RepPF!$L$4,0),Lists!$E$2))</f>
        <v>Все объекты</v>
      </c>
    </row>
    <row r="2250" spans="12:20" x14ac:dyDescent="0.25">
      <c r="L2250" s="1">
        <f>IF(OR(B2250=0,B2250=""),0,IF(COUNTIFS(Items!$E:$E,J2250,Items!$F:$F,K2250)+COUNTIFS(Items!$J:$J,J2250,Items!$K:$K,K2250)+COUNTIFS(Items!$O:$O,J2250,Items!$P:$P,K2250)=1,0,1))</f>
        <v>0</v>
      </c>
      <c r="T2250" s="10" t="str">
        <f>IF(RepPF!$L$4=Lists!$E$2,Lists!$E$2,IF(RepPF!$L$4&lt;&gt;"",IF($C2250=RepPF!$L$4,RepPF!$L$4,0),Lists!$E$2))</f>
        <v>Все объекты</v>
      </c>
    </row>
    <row r="2251" spans="12:20" x14ac:dyDescent="0.25">
      <c r="L2251" s="1">
        <f>IF(OR(B2251=0,B2251=""),0,IF(COUNTIFS(Items!$E:$E,J2251,Items!$F:$F,K2251)+COUNTIFS(Items!$J:$J,J2251,Items!$K:$K,K2251)+COUNTIFS(Items!$O:$O,J2251,Items!$P:$P,K2251)=1,0,1))</f>
        <v>0</v>
      </c>
      <c r="T2251" s="10" t="str">
        <f>IF(RepPF!$L$4=Lists!$E$2,Lists!$E$2,IF(RepPF!$L$4&lt;&gt;"",IF($C2251=RepPF!$L$4,RepPF!$L$4,0),Lists!$E$2))</f>
        <v>Все объекты</v>
      </c>
    </row>
    <row r="2252" spans="12:20" x14ac:dyDescent="0.25">
      <c r="L2252" s="1">
        <f>IF(OR(B2252=0,B2252=""),0,IF(COUNTIFS(Items!$E:$E,J2252,Items!$F:$F,K2252)+COUNTIFS(Items!$J:$J,J2252,Items!$K:$K,K2252)+COUNTIFS(Items!$O:$O,J2252,Items!$P:$P,K2252)=1,0,1))</f>
        <v>0</v>
      </c>
      <c r="T2252" s="10" t="str">
        <f>IF(RepPF!$L$4=Lists!$E$2,Lists!$E$2,IF(RepPF!$L$4&lt;&gt;"",IF($C2252=RepPF!$L$4,RepPF!$L$4,0),Lists!$E$2))</f>
        <v>Все объекты</v>
      </c>
    </row>
    <row r="2253" spans="12:20" x14ac:dyDescent="0.25">
      <c r="L2253" s="1">
        <f>IF(OR(B2253=0,B2253=""),0,IF(COUNTIFS(Items!$E:$E,J2253,Items!$F:$F,K2253)+COUNTIFS(Items!$J:$J,J2253,Items!$K:$K,K2253)+COUNTIFS(Items!$O:$O,J2253,Items!$P:$P,K2253)=1,0,1))</f>
        <v>0</v>
      </c>
      <c r="T2253" s="10" t="str">
        <f>IF(RepPF!$L$4=Lists!$E$2,Lists!$E$2,IF(RepPF!$L$4&lt;&gt;"",IF($C2253=RepPF!$L$4,RepPF!$L$4,0),Lists!$E$2))</f>
        <v>Все объекты</v>
      </c>
    </row>
    <row r="2254" spans="12:20" x14ac:dyDescent="0.25">
      <c r="L2254" s="1">
        <f>IF(OR(B2254=0,B2254=""),0,IF(COUNTIFS(Items!$E:$E,J2254,Items!$F:$F,K2254)+COUNTIFS(Items!$J:$J,J2254,Items!$K:$K,K2254)+COUNTIFS(Items!$O:$O,J2254,Items!$P:$P,K2254)=1,0,1))</f>
        <v>0</v>
      </c>
      <c r="T2254" s="10" t="str">
        <f>IF(RepPF!$L$4=Lists!$E$2,Lists!$E$2,IF(RepPF!$L$4&lt;&gt;"",IF($C2254=RepPF!$L$4,RepPF!$L$4,0),Lists!$E$2))</f>
        <v>Все объекты</v>
      </c>
    </row>
    <row r="2255" spans="12:20" x14ac:dyDescent="0.25">
      <c r="L2255" s="1">
        <f>IF(OR(B2255=0,B2255=""),0,IF(COUNTIFS(Items!$E:$E,J2255,Items!$F:$F,K2255)+COUNTIFS(Items!$J:$J,J2255,Items!$K:$K,K2255)+COUNTIFS(Items!$O:$O,J2255,Items!$P:$P,K2255)=1,0,1))</f>
        <v>0</v>
      </c>
      <c r="T2255" s="10" t="str">
        <f>IF(RepPF!$L$4=Lists!$E$2,Lists!$E$2,IF(RepPF!$L$4&lt;&gt;"",IF($C2255=RepPF!$L$4,RepPF!$L$4,0),Lists!$E$2))</f>
        <v>Все объекты</v>
      </c>
    </row>
    <row r="2256" spans="12:20" x14ac:dyDescent="0.25">
      <c r="L2256" s="1">
        <f>IF(OR(B2256=0,B2256=""),0,IF(COUNTIFS(Items!$E:$E,J2256,Items!$F:$F,K2256)+COUNTIFS(Items!$J:$J,J2256,Items!$K:$K,K2256)+COUNTIFS(Items!$O:$O,J2256,Items!$P:$P,K2256)=1,0,1))</f>
        <v>0</v>
      </c>
      <c r="T2256" s="10" t="str">
        <f>IF(RepPF!$L$4=Lists!$E$2,Lists!$E$2,IF(RepPF!$L$4&lt;&gt;"",IF($C2256=RepPF!$L$4,RepPF!$L$4,0),Lists!$E$2))</f>
        <v>Все объекты</v>
      </c>
    </row>
    <row r="2257" spans="12:20" x14ac:dyDescent="0.25">
      <c r="L2257" s="1">
        <f>IF(OR(B2257=0,B2257=""),0,IF(COUNTIFS(Items!$E:$E,J2257,Items!$F:$F,K2257)+COUNTIFS(Items!$J:$J,J2257,Items!$K:$K,K2257)+COUNTIFS(Items!$O:$O,J2257,Items!$P:$P,K2257)=1,0,1))</f>
        <v>0</v>
      </c>
      <c r="T2257" s="10" t="str">
        <f>IF(RepPF!$L$4=Lists!$E$2,Lists!$E$2,IF(RepPF!$L$4&lt;&gt;"",IF($C2257=RepPF!$L$4,RepPF!$L$4,0),Lists!$E$2))</f>
        <v>Все объекты</v>
      </c>
    </row>
    <row r="2258" spans="12:20" x14ac:dyDescent="0.25">
      <c r="L2258" s="1">
        <f>IF(OR(B2258=0,B2258=""),0,IF(COUNTIFS(Items!$E:$E,J2258,Items!$F:$F,K2258)+COUNTIFS(Items!$J:$J,J2258,Items!$K:$K,K2258)+COUNTIFS(Items!$O:$O,J2258,Items!$P:$P,K2258)=1,0,1))</f>
        <v>0</v>
      </c>
      <c r="T2258" s="10" t="str">
        <f>IF(RepPF!$L$4=Lists!$E$2,Lists!$E$2,IF(RepPF!$L$4&lt;&gt;"",IF($C2258=RepPF!$L$4,RepPF!$L$4,0),Lists!$E$2))</f>
        <v>Все объекты</v>
      </c>
    </row>
    <row r="2259" spans="12:20" x14ac:dyDescent="0.25">
      <c r="L2259" s="1">
        <f>IF(OR(B2259=0,B2259=""),0,IF(COUNTIFS(Items!$E:$E,J2259,Items!$F:$F,K2259)+COUNTIFS(Items!$J:$J,J2259,Items!$K:$K,K2259)+COUNTIFS(Items!$O:$O,J2259,Items!$P:$P,K2259)=1,0,1))</f>
        <v>0</v>
      </c>
      <c r="T2259" s="10" t="str">
        <f>IF(RepPF!$L$4=Lists!$E$2,Lists!$E$2,IF(RepPF!$L$4&lt;&gt;"",IF($C2259=RepPF!$L$4,RepPF!$L$4,0),Lists!$E$2))</f>
        <v>Все объекты</v>
      </c>
    </row>
    <row r="2260" spans="12:20" x14ac:dyDescent="0.25">
      <c r="L2260" s="1">
        <f>IF(OR(B2260=0,B2260=""),0,IF(COUNTIFS(Items!$E:$E,J2260,Items!$F:$F,K2260)+COUNTIFS(Items!$J:$J,J2260,Items!$K:$K,K2260)+COUNTIFS(Items!$O:$O,J2260,Items!$P:$P,K2260)=1,0,1))</f>
        <v>0</v>
      </c>
      <c r="T2260" s="10" t="str">
        <f>IF(RepPF!$L$4=Lists!$E$2,Lists!$E$2,IF(RepPF!$L$4&lt;&gt;"",IF($C2260=RepPF!$L$4,RepPF!$L$4,0),Lists!$E$2))</f>
        <v>Все объекты</v>
      </c>
    </row>
    <row r="2261" spans="12:20" x14ac:dyDescent="0.25">
      <c r="L2261" s="1">
        <f>IF(OR(B2261=0,B2261=""),0,IF(COUNTIFS(Items!$E:$E,J2261,Items!$F:$F,K2261)+COUNTIFS(Items!$J:$J,J2261,Items!$K:$K,K2261)+COUNTIFS(Items!$O:$O,J2261,Items!$P:$P,K2261)=1,0,1))</f>
        <v>0</v>
      </c>
      <c r="T2261" s="10" t="str">
        <f>IF(RepPF!$L$4=Lists!$E$2,Lists!$E$2,IF(RepPF!$L$4&lt;&gt;"",IF($C2261=RepPF!$L$4,RepPF!$L$4,0),Lists!$E$2))</f>
        <v>Все объекты</v>
      </c>
    </row>
    <row r="2262" spans="12:20" x14ac:dyDescent="0.25">
      <c r="L2262" s="1">
        <f>IF(OR(B2262=0,B2262=""),0,IF(COUNTIFS(Items!$E:$E,J2262,Items!$F:$F,K2262)+COUNTIFS(Items!$J:$J,J2262,Items!$K:$K,K2262)+COUNTIFS(Items!$O:$O,J2262,Items!$P:$P,K2262)=1,0,1))</f>
        <v>0</v>
      </c>
      <c r="T2262" s="10" t="str">
        <f>IF(RepPF!$L$4=Lists!$E$2,Lists!$E$2,IF(RepPF!$L$4&lt;&gt;"",IF($C2262=RepPF!$L$4,RepPF!$L$4,0),Lists!$E$2))</f>
        <v>Все объекты</v>
      </c>
    </row>
    <row r="2263" spans="12:20" x14ac:dyDescent="0.25">
      <c r="L2263" s="1">
        <f>IF(OR(B2263=0,B2263=""),0,IF(COUNTIFS(Items!$E:$E,J2263,Items!$F:$F,K2263)+COUNTIFS(Items!$J:$J,J2263,Items!$K:$K,K2263)+COUNTIFS(Items!$O:$O,J2263,Items!$P:$P,K2263)=1,0,1))</f>
        <v>0</v>
      </c>
      <c r="T2263" s="10" t="str">
        <f>IF(RepPF!$L$4=Lists!$E$2,Lists!$E$2,IF(RepPF!$L$4&lt;&gt;"",IF($C2263=RepPF!$L$4,RepPF!$L$4,0),Lists!$E$2))</f>
        <v>Все объекты</v>
      </c>
    </row>
    <row r="2264" spans="12:20" x14ac:dyDescent="0.25">
      <c r="L2264" s="1">
        <f>IF(OR(B2264=0,B2264=""),0,IF(COUNTIFS(Items!$E:$E,J2264,Items!$F:$F,K2264)+COUNTIFS(Items!$J:$J,J2264,Items!$K:$K,K2264)+COUNTIFS(Items!$O:$O,J2264,Items!$P:$P,K2264)=1,0,1))</f>
        <v>0</v>
      </c>
      <c r="T2264" s="10" t="str">
        <f>IF(RepPF!$L$4=Lists!$E$2,Lists!$E$2,IF(RepPF!$L$4&lt;&gt;"",IF($C2264=RepPF!$L$4,RepPF!$L$4,0),Lists!$E$2))</f>
        <v>Все объекты</v>
      </c>
    </row>
    <row r="2265" spans="12:20" x14ac:dyDescent="0.25">
      <c r="L2265" s="1">
        <f>IF(OR(B2265=0,B2265=""),0,IF(COUNTIFS(Items!$E:$E,J2265,Items!$F:$F,K2265)+COUNTIFS(Items!$J:$J,J2265,Items!$K:$K,K2265)+COUNTIFS(Items!$O:$O,J2265,Items!$P:$P,K2265)=1,0,1))</f>
        <v>0</v>
      </c>
      <c r="T2265" s="10" t="str">
        <f>IF(RepPF!$L$4=Lists!$E$2,Lists!$E$2,IF(RepPF!$L$4&lt;&gt;"",IF($C2265=RepPF!$L$4,RepPF!$L$4,0),Lists!$E$2))</f>
        <v>Все объекты</v>
      </c>
    </row>
    <row r="2266" spans="12:20" x14ac:dyDescent="0.25">
      <c r="L2266" s="1">
        <f>IF(OR(B2266=0,B2266=""),0,IF(COUNTIFS(Items!$E:$E,J2266,Items!$F:$F,K2266)+COUNTIFS(Items!$J:$J,J2266,Items!$K:$K,K2266)+COUNTIFS(Items!$O:$O,J2266,Items!$P:$P,K2266)=1,0,1))</f>
        <v>0</v>
      </c>
      <c r="T2266" s="10" t="str">
        <f>IF(RepPF!$L$4=Lists!$E$2,Lists!$E$2,IF(RepPF!$L$4&lt;&gt;"",IF($C2266=RepPF!$L$4,RepPF!$L$4,0),Lists!$E$2))</f>
        <v>Все объекты</v>
      </c>
    </row>
    <row r="2267" spans="12:20" x14ac:dyDescent="0.25">
      <c r="L2267" s="1">
        <f>IF(OR(B2267=0,B2267=""),0,IF(COUNTIFS(Items!$E:$E,J2267,Items!$F:$F,K2267)+COUNTIFS(Items!$J:$J,J2267,Items!$K:$K,K2267)+COUNTIFS(Items!$O:$O,J2267,Items!$P:$P,K2267)=1,0,1))</f>
        <v>0</v>
      </c>
      <c r="T2267" s="10" t="str">
        <f>IF(RepPF!$L$4=Lists!$E$2,Lists!$E$2,IF(RepPF!$L$4&lt;&gt;"",IF($C2267=RepPF!$L$4,RepPF!$L$4,0),Lists!$E$2))</f>
        <v>Все объекты</v>
      </c>
    </row>
    <row r="2268" spans="12:20" x14ac:dyDescent="0.25">
      <c r="L2268" s="1">
        <f>IF(OR(B2268=0,B2268=""),0,IF(COUNTIFS(Items!$E:$E,J2268,Items!$F:$F,K2268)+COUNTIFS(Items!$J:$J,J2268,Items!$K:$K,K2268)+COUNTIFS(Items!$O:$O,J2268,Items!$P:$P,K2268)=1,0,1))</f>
        <v>0</v>
      </c>
      <c r="T2268" s="10" t="str">
        <f>IF(RepPF!$L$4=Lists!$E$2,Lists!$E$2,IF(RepPF!$L$4&lt;&gt;"",IF($C2268=RepPF!$L$4,RepPF!$L$4,0),Lists!$E$2))</f>
        <v>Все объекты</v>
      </c>
    </row>
    <row r="2269" spans="12:20" x14ac:dyDescent="0.25">
      <c r="L2269" s="1">
        <f>IF(OR(B2269=0,B2269=""),0,IF(COUNTIFS(Items!$E:$E,J2269,Items!$F:$F,K2269)+COUNTIFS(Items!$J:$J,J2269,Items!$K:$K,K2269)+COUNTIFS(Items!$O:$O,J2269,Items!$P:$P,K2269)=1,0,1))</f>
        <v>0</v>
      </c>
      <c r="T2269" s="10" t="str">
        <f>IF(RepPF!$L$4=Lists!$E$2,Lists!$E$2,IF(RepPF!$L$4&lt;&gt;"",IF($C2269=RepPF!$L$4,RepPF!$L$4,0),Lists!$E$2))</f>
        <v>Все объекты</v>
      </c>
    </row>
    <row r="2270" spans="12:20" x14ac:dyDescent="0.25">
      <c r="L2270" s="1">
        <f>IF(OR(B2270=0,B2270=""),0,IF(COUNTIFS(Items!$E:$E,J2270,Items!$F:$F,K2270)+COUNTIFS(Items!$J:$J,J2270,Items!$K:$K,K2270)+COUNTIFS(Items!$O:$O,J2270,Items!$P:$P,K2270)=1,0,1))</f>
        <v>0</v>
      </c>
      <c r="T2270" s="10" t="str">
        <f>IF(RepPF!$L$4=Lists!$E$2,Lists!$E$2,IF(RepPF!$L$4&lt;&gt;"",IF($C2270=RepPF!$L$4,RepPF!$L$4,0),Lists!$E$2))</f>
        <v>Все объекты</v>
      </c>
    </row>
    <row r="2271" spans="12:20" x14ac:dyDescent="0.25">
      <c r="L2271" s="1">
        <f>IF(OR(B2271=0,B2271=""),0,IF(COUNTIFS(Items!$E:$E,J2271,Items!$F:$F,K2271)+COUNTIFS(Items!$J:$J,J2271,Items!$K:$K,K2271)+COUNTIFS(Items!$O:$O,J2271,Items!$P:$P,K2271)=1,0,1))</f>
        <v>0</v>
      </c>
      <c r="T2271" s="10" t="str">
        <f>IF(RepPF!$L$4=Lists!$E$2,Lists!$E$2,IF(RepPF!$L$4&lt;&gt;"",IF($C2271=RepPF!$L$4,RepPF!$L$4,0),Lists!$E$2))</f>
        <v>Все объекты</v>
      </c>
    </row>
    <row r="2272" spans="12:20" x14ac:dyDescent="0.25">
      <c r="L2272" s="1">
        <f>IF(OR(B2272=0,B2272=""),0,IF(COUNTIFS(Items!$E:$E,J2272,Items!$F:$F,K2272)+COUNTIFS(Items!$J:$J,J2272,Items!$K:$K,K2272)+COUNTIFS(Items!$O:$O,J2272,Items!$P:$P,K2272)=1,0,1))</f>
        <v>0</v>
      </c>
      <c r="T2272" s="10" t="str">
        <f>IF(RepPF!$L$4=Lists!$E$2,Lists!$E$2,IF(RepPF!$L$4&lt;&gt;"",IF($C2272=RepPF!$L$4,RepPF!$L$4,0),Lists!$E$2))</f>
        <v>Все объекты</v>
      </c>
    </row>
    <row r="2273" spans="12:20" x14ac:dyDescent="0.25">
      <c r="L2273" s="1">
        <f>IF(OR(B2273=0,B2273=""),0,IF(COUNTIFS(Items!$E:$E,J2273,Items!$F:$F,K2273)+COUNTIFS(Items!$J:$J,J2273,Items!$K:$K,K2273)+COUNTIFS(Items!$O:$O,J2273,Items!$P:$P,K2273)=1,0,1))</f>
        <v>0</v>
      </c>
      <c r="T2273" s="10" t="str">
        <f>IF(RepPF!$L$4=Lists!$E$2,Lists!$E$2,IF(RepPF!$L$4&lt;&gt;"",IF($C2273=RepPF!$L$4,RepPF!$L$4,0),Lists!$E$2))</f>
        <v>Все объекты</v>
      </c>
    </row>
    <row r="2274" spans="12:20" x14ac:dyDescent="0.25">
      <c r="L2274" s="1">
        <f>IF(OR(B2274=0,B2274=""),0,IF(COUNTIFS(Items!$E:$E,J2274,Items!$F:$F,K2274)+COUNTIFS(Items!$J:$J,J2274,Items!$K:$K,K2274)+COUNTIFS(Items!$O:$O,J2274,Items!$P:$P,K2274)=1,0,1))</f>
        <v>0</v>
      </c>
      <c r="T2274" s="10" t="str">
        <f>IF(RepPF!$L$4=Lists!$E$2,Lists!$E$2,IF(RepPF!$L$4&lt;&gt;"",IF($C2274=RepPF!$L$4,RepPF!$L$4,0),Lists!$E$2))</f>
        <v>Все объекты</v>
      </c>
    </row>
    <row r="2275" spans="12:20" x14ac:dyDescent="0.25">
      <c r="L2275" s="1">
        <f>IF(OR(B2275=0,B2275=""),0,IF(COUNTIFS(Items!$E:$E,J2275,Items!$F:$F,K2275)+COUNTIFS(Items!$J:$J,J2275,Items!$K:$K,K2275)+COUNTIFS(Items!$O:$O,J2275,Items!$P:$P,K2275)=1,0,1))</f>
        <v>0</v>
      </c>
      <c r="T2275" s="10" t="str">
        <f>IF(RepPF!$L$4=Lists!$E$2,Lists!$E$2,IF(RepPF!$L$4&lt;&gt;"",IF($C2275=RepPF!$L$4,RepPF!$L$4,0),Lists!$E$2))</f>
        <v>Все объекты</v>
      </c>
    </row>
    <row r="2276" spans="12:20" x14ac:dyDescent="0.25">
      <c r="L2276" s="1">
        <f>IF(OR(B2276=0,B2276=""),0,IF(COUNTIFS(Items!$E:$E,J2276,Items!$F:$F,K2276)+COUNTIFS(Items!$J:$J,J2276,Items!$K:$K,K2276)+COUNTIFS(Items!$O:$O,J2276,Items!$P:$P,K2276)=1,0,1))</f>
        <v>0</v>
      </c>
      <c r="T2276" s="10" t="str">
        <f>IF(RepPF!$L$4=Lists!$E$2,Lists!$E$2,IF(RepPF!$L$4&lt;&gt;"",IF($C2276=RepPF!$L$4,RepPF!$L$4,0),Lists!$E$2))</f>
        <v>Все объекты</v>
      </c>
    </row>
    <row r="2277" spans="12:20" x14ac:dyDescent="0.25">
      <c r="L2277" s="1">
        <f>IF(OR(B2277=0,B2277=""),0,IF(COUNTIFS(Items!$E:$E,J2277,Items!$F:$F,K2277)+COUNTIFS(Items!$J:$J,J2277,Items!$K:$K,K2277)+COUNTIFS(Items!$O:$O,J2277,Items!$P:$P,K2277)=1,0,1))</f>
        <v>0</v>
      </c>
      <c r="T2277" s="10" t="str">
        <f>IF(RepPF!$L$4=Lists!$E$2,Lists!$E$2,IF(RepPF!$L$4&lt;&gt;"",IF($C2277=RepPF!$L$4,RepPF!$L$4,0),Lists!$E$2))</f>
        <v>Все объекты</v>
      </c>
    </row>
    <row r="2278" spans="12:20" x14ac:dyDescent="0.25">
      <c r="L2278" s="1">
        <f>IF(OR(B2278=0,B2278=""),0,IF(COUNTIFS(Items!$E:$E,J2278,Items!$F:$F,K2278)+COUNTIFS(Items!$J:$J,J2278,Items!$K:$K,K2278)+COUNTIFS(Items!$O:$O,J2278,Items!$P:$P,K2278)=1,0,1))</f>
        <v>0</v>
      </c>
      <c r="T2278" s="10" t="str">
        <f>IF(RepPF!$L$4=Lists!$E$2,Lists!$E$2,IF(RepPF!$L$4&lt;&gt;"",IF($C2278=RepPF!$L$4,RepPF!$L$4,0),Lists!$E$2))</f>
        <v>Все объекты</v>
      </c>
    </row>
    <row r="2279" spans="12:20" x14ac:dyDescent="0.25">
      <c r="L2279" s="1">
        <f>IF(OR(B2279=0,B2279=""),0,IF(COUNTIFS(Items!$E:$E,J2279,Items!$F:$F,K2279)+COUNTIFS(Items!$J:$J,J2279,Items!$K:$K,K2279)+COUNTIFS(Items!$O:$O,J2279,Items!$P:$P,K2279)=1,0,1))</f>
        <v>0</v>
      </c>
      <c r="T2279" s="10" t="str">
        <f>IF(RepPF!$L$4=Lists!$E$2,Lists!$E$2,IF(RepPF!$L$4&lt;&gt;"",IF($C2279=RepPF!$L$4,RepPF!$L$4,0),Lists!$E$2))</f>
        <v>Все объекты</v>
      </c>
    </row>
    <row r="2280" spans="12:20" x14ac:dyDescent="0.25">
      <c r="L2280" s="1">
        <f>IF(OR(B2280=0,B2280=""),0,IF(COUNTIFS(Items!$E:$E,J2280,Items!$F:$F,K2280)+COUNTIFS(Items!$J:$J,J2280,Items!$K:$K,K2280)+COUNTIFS(Items!$O:$O,J2280,Items!$P:$P,K2280)=1,0,1))</f>
        <v>0</v>
      </c>
      <c r="T2280" s="10" t="str">
        <f>IF(RepPF!$L$4=Lists!$E$2,Lists!$E$2,IF(RepPF!$L$4&lt;&gt;"",IF($C2280=RepPF!$L$4,RepPF!$L$4,0),Lists!$E$2))</f>
        <v>Все объекты</v>
      </c>
    </row>
    <row r="2281" spans="12:20" x14ac:dyDescent="0.25">
      <c r="L2281" s="1">
        <f>IF(OR(B2281=0,B2281=""),0,IF(COUNTIFS(Items!$E:$E,J2281,Items!$F:$F,K2281)+COUNTIFS(Items!$J:$J,J2281,Items!$K:$K,K2281)+COUNTIFS(Items!$O:$O,J2281,Items!$P:$P,K2281)=1,0,1))</f>
        <v>0</v>
      </c>
      <c r="T2281" s="10" t="str">
        <f>IF(RepPF!$L$4=Lists!$E$2,Lists!$E$2,IF(RepPF!$L$4&lt;&gt;"",IF($C2281=RepPF!$L$4,RepPF!$L$4,0),Lists!$E$2))</f>
        <v>Все объекты</v>
      </c>
    </row>
    <row r="2282" spans="12:20" x14ac:dyDescent="0.25">
      <c r="L2282" s="1">
        <f>IF(OR(B2282=0,B2282=""),0,IF(COUNTIFS(Items!$E:$E,J2282,Items!$F:$F,K2282)+COUNTIFS(Items!$J:$J,J2282,Items!$K:$K,K2282)+COUNTIFS(Items!$O:$O,J2282,Items!$P:$P,K2282)=1,0,1))</f>
        <v>0</v>
      </c>
      <c r="T2282" s="10" t="str">
        <f>IF(RepPF!$L$4=Lists!$E$2,Lists!$E$2,IF(RepPF!$L$4&lt;&gt;"",IF($C2282=RepPF!$L$4,RepPF!$L$4,0),Lists!$E$2))</f>
        <v>Все объекты</v>
      </c>
    </row>
    <row r="2283" spans="12:20" x14ac:dyDescent="0.25">
      <c r="L2283" s="1">
        <f>IF(OR(B2283=0,B2283=""),0,IF(COUNTIFS(Items!$E:$E,J2283,Items!$F:$F,K2283)+COUNTIFS(Items!$J:$J,J2283,Items!$K:$K,K2283)+COUNTIFS(Items!$O:$O,J2283,Items!$P:$P,K2283)=1,0,1))</f>
        <v>0</v>
      </c>
      <c r="T2283" s="10" t="str">
        <f>IF(RepPF!$L$4=Lists!$E$2,Lists!$E$2,IF(RepPF!$L$4&lt;&gt;"",IF($C2283=RepPF!$L$4,RepPF!$L$4,0),Lists!$E$2))</f>
        <v>Все объекты</v>
      </c>
    </row>
    <row r="2284" spans="12:20" x14ac:dyDescent="0.25">
      <c r="L2284" s="1">
        <f>IF(OR(B2284=0,B2284=""),0,IF(COUNTIFS(Items!$E:$E,J2284,Items!$F:$F,K2284)+COUNTIFS(Items!$J:$J,J2284,Items!$K:$K,K2284)+COUNTIFS(Items!$O:$O,J2284,Items!$P:$P,K2284)=1,0,1))</f>
        <v>0</v>
      </c>
      <c r="T2284" s="10" t="str">
        <f>IF(RepPF!$L$4=Lists!$E$2,Lists!$E$2,IF(RepPF!$L$4&lt;&gt;"",IF($C2284=RepPF!$L$4,RepPF!$L$4,0),Lists!$E$2))</f>
        <v>Все объекты</v>
      </c>
    </row>
    <row r="2285" spans="12:20" x14ac:dyDescent="0.25">
      <c r="L2285" s="1">
        <f>IF(OR(B2285=0,B2285=""),0,IF(COUNTIFS(Items!$E:$E,J2285,Items!$F:$F,K2285)+COUNTIFS(Items!$J:$J,J2285,Items!$K:$K,K2285)+COUNTIFS(Items!$O:$O,J2285,Items!$P:$P,K2285)=1,0,1))</f>
        <v>0</v>
      </c>
      <c r="T2285" s="10" t="str">
        <f>IF(RepPF!$L$4=Lists!$E$2,Lists!$E$2,IF(RepPF!$L$4&lt;&gt;"",IF($C2285=RepPF!$L$4,RepPF!$L$4,0),Lists!$E$2))</f>
        <v>Все объекты</v>
      </c>
    </row>
    <row r="2286" spans="12:20" x14ac:dyDescent="0.25">
      <c r="L2286" s="1">
        <f>IF(OR(B2286=0,B2286=""),0,IF(COUNTIFS(Items!$E:$E,J2286,Items!$F:$F,K2286)+COUNTIFS(Items!$J:$J,J2286,Items!$K:$K,K2286)+COUNTIFS(Items!$O:$O,J2286,Items!$P:$P,K2286)=1,0,1))</f>
        <v>0</v>
      </c>
      <c r="T2286" s="10" t="str">
        <f>IF(RepPF!$L$4=Lists!$E$2,Lists!$E$2,IF(RepPF!$L$4&lt;&gt;"",IF($C2286=RepPF!$L$4,RepPF!$L$4,0),Lists!$E$2))</f>
        <v>Все объекты</v>
      </c>
    </row>
    <row r="2287" spans="12:20" x14ac:dyDescent="0.25">
      <c r="L2287" s="1">
        <f>IF(OR(B2287=0,B2287=""),0,IF(COUNTIFS(Items!$E:$E,J2287,Items!$F:$F,K2287)+COUNTIFS(Items!$J:$J,J2287,Items!$K:$K,K2287)+COUNTIFS(Items!$O:$O,J2287,Items!$P:$P,K2287)=1,0,1))</f>
        <v>0</v>
      </c>
      <c r="T2287" s="10" t="str">
        <f>IF(RepPF!$L$4=Lists!$E$2,Lists!$E$2,IF(RepPF!$L$4&lt;&gt;"",IF($C2287=RepPF!$L$4,RepPF!$L$4,0),Lists!$E$2))</f>
        <v>Все объекты</v>
      </c>
    </row>
    <row r="2288" spans="12:20" x14ac:dyDescent="0.25">
      <c r="L2288" s="1">
        <f>IF(OR(B2288=0,B2288=""),0,IF(COUNTIFS(Items!$E:$E,J2288,Items!$F:$F,K2288)+COUNTIFS(Items!$J:$J,J2288,Items!$K:$K,K2288)+COUNTIFS(Items!$O:$O,J2288,Items!$P:$P,K2288)=1,0,1))</f>
        <v>0</v>
      </c>
      <c r="T2288" s="10" t="str">
        <f>IF(RepPF!$L$4=Lists!$E$2,Lists!$E$2,IF(RepPF!$L$4&lt;&gt;"",IF($C2288=RepPF!$L$4,RepPF!$L$4,0),Lists!$E$2))</f>
        <v>Все объекты</v>
      </c>
    </row>
    <row r="2289" spans="12:20" x14ac:dyDescent="0.25">
      <c r="L2289" s="1">
        <f>IF(OR(B2289=0,B2289=""),0,IF(COUNTIFS(Items!$E:$E,J2289,Items!$F:$F,K2289)+COUNTIFS(Items!$J:$J,J2289,Items!$K:$K,K2289)+COUNTIFS(Items!$O:$O,J2289,Items!$P:$P,K2289)=1,0,1))</f>
        <v>0</v>
      </c>
      <c r="T2289" s="10" t="str">
        <f>IF(RepPF!$L$4=Lists!$E$2,Lists!$E$2,IF(RepPF!$L$4&lt;&gt;"",IF($C2289=RepPF!$L$4,RepPF!$L$4,0),Lists!$E$2))</f>
        <v>Все объекты</v>
      </c>
    </row>
    <row r="2290" spans="12:20" x14ac:dyDescent="0.25">
      <c r="L2290" s="1">
        <f>IF(OR(B2290=0,B2290=""),0,IF(COUNTIFS(Items!$E:$E,J2290,Items!$F:$F,K2290)+COUNTIFS(Items!$J:$J,J2290,Items!$K:$K,K2290)+COUNTIFS(Items!$O:$O,J2290,Items!$P:$P,K2290)=1,0,1))</f>
        <v>0</v>
      </c>
      <c r="T2290" s="10" t="str">
        <f>IF(RepPF!$L$4=Lists!$E$2,Lists!$E$2,IF(RepPF!$L$4&lt;&gt;"",IF($C2290=RepPF!$L$4,RepPF!$L$4,0),Lists!$E$2))</f>
        <v>Все объекты</v>
      </c>
    </row>
    <row r="2291" spans="12:20" x14ac:dyDescent="0.25">
      <c r="L2291" s="1">
        <f>IF(OR(B2291=0,B2291=""),0,IF(COUNTIFS(Items!$E:$E,J2291,Items!$F:$F,K2291)+COUNTIFS(Items!$J:$J,J2291,Items!$K:$K,K2291)+COUNTIFS(Items!$O:$O,J2291,Items!$P:$P,K2291)=1,0,1))</f>
        <v>0</v>
      </c>
      <c r="T2291" s="10" t="str">
        <f>IF(RepPF!$L$4=Lists!$E$2,Lists!$E$2,IF(RepPF!$L$4&lt;&gt;"",IF($C2291=RepPF!$L$4,RepPF!$L$4,0),Lists!$E$2))</f>
        <v>Все объекты</v>
      </c>
    </row>
    <row r="2292" spans="12:20" x14ac:dyDescent="0.25">
      <c r="L2292" s="1">
        <f>IF(OR(B2292=0,B2292=""),0,IF(COUNTIFS(Items!$E:$E,J2292,Items!$F:$F,K2292)+COUNTIFS(Items!$J:$J,J2292,Items!$K:$K,K2292)+COUNTIFS(Items!$O:$O,J2292,Items!$P:$P,K2292)=1,0,1))</f>
        <v>0</v>
      </c>
      <c r="T2292" s="10" t="str">
        <f>IF(RepPF!$L$4=Lists!$E$2,Lists!$E$2,IF(RepPF!$L$4&lt;&gt;"",IF($C2292=RepPF!$L$4,RepPF!$L$4,0),Lists!$E$2))</f>
        <v>Все объекты</v>
      </c>
    </row>
    <row r="2293" spans="12:20" x14ac:dyDescent="0.25">
      <c r="L2293" s="1">
        <f>IF(OR(B2293=0,B2293=""),0,IF(COUNTIFS(Items!$E:$E,J2293,Items!$F:$F,K2293)+COUNTIFS(Items!$J:$J,J2293,Items!$K:$K,K2293)+COUNTIFS(Items!$O:$O,J2293,Items!$P:$P,K2293)=1,0,1))</f>
        <v>0</v>
      </c>
      <c r="T2293" s="10" t="str">
        <f>IF(RepPF!$L$4=Lists!$E$2,Lists!$E$2,IF(RepPF!$L$4&lt;&gt;"",IF($C2293=RepPF!$L$4,RepPF!$L$4,0),Lists!$E$2))</f>
        <v>Все объекты</v>
      </c>
    </row>
    <row r="2294" spans="12:20" x14ac:dyDescent="0.25">
      <c r="L2294" s="1">
        <f>IF(OR(B2294=0,B2294=""),0,IF(COUNTIFS(Items!$E:$E,J2294,Items!$F:$F,K2294)+COUNTIFS(Items!$J:$J,J2294,Items!$K:$K,K2294)+COUNTIFS(Items!$O:$O,J2294,Items!$P:$P,K2294)=1,0,1))</f>
        <v>0</v>
      </c>
      <c r="T2294" s="10" t="str">
        <f>IF(RepPF!$L$4=Lists!$E$2,Lists!$E$2,IF(RepPF!$L$4&lt;&gt;"",IF($C2294=RepPF!$L$4,RepPF!$L$4,0),Lists!$E$2))</f>
        <v>Все объекты</v>
      </c>
    </row>
    <row r="2295" spans="12:20" x14ac:dyDescent="0.25">
      <c r="L2295" s="1">
        <f>IF(OR(B2295=0,B2295=""),0,IF(COUNTIFS(Items!$E:$E,J2295,Items!$F:$F,K2295)+COUNTIFS(Items!$J:$J,J2295,Items!$K:$K,K2295)+COUNTIFS(Items!$O:$O,J2295,Items!$P:$P,K2295)=1,0,1))</f>
        <v>0</v>
      </c>
      <c r="T2295" s="10" t="str">
        <f>IF(RepPF!$L$4=Lists!$E$2,Lists!$E$2,IF(RepPF!$L$4&lt;&gt;"",IF($C2295=RepPF!$L$4,RepPF!$L$4,0),Lists!$E$2))</f>
        <v>Все объекты</v>
      </c>
    </row>
    <row r="2296" spans="12:20" x14ac:dyDescent="0.25">
      <c r="L2296" s="1">
        <f>IF(OR(B2296=0,B2296=""),0,IF(COUNTIFS(Items!$E:$E,J2296,Items!$F:$F,K2296)+COUNTIFS(Items!$J:$J,J2296,Items!$K:$K,K2296)+COUNTIFS(Items!$O:$O,J2296,Items!$P:$P,K2296)=1,0,1))</f>
        <v>0</v>
      </c>
      <c r="T2296" s="10" t="str">
        <f>IF(RepPF!$L$4=Lists!$E$2,Lists!$E$2,IF(RepPF!$L$4&lt;&gt;"",IF($C2296=RepPF!$L$4,RepPF!$L$4,0),Lists!$E$2))</f>
        <v>Все объекты</v>
      </c>
    </row>
    <row r="2297" spans="12:20" x14ac:dyDescent="0.25">
      <c r="L2297" s="1">
        <f>IF(OR(B2297=0,B2297=""),0,IF(COUNTIFS(Items!$E:$E,J2297,Items!$F:$F,K2297)+COUNTIFS(Items!$J:$J,J2297,Items!$K:$K,K2297)+COUNTIFS(Items!$O:$O,J2297,Items!$P:$P,K2297)=1,0,1))</f>
        <v>0</v>
      </c>
      <c r="T2297" s="10" t="str">
        <f>IF(RepPF!$L$4=Lists!$E$2,Lists!$E$2,IF(RepPF!$L$4&lt;&gt;"",IF($C2297=RepPF!$L$4,RepPF!$L$4,0),Lists!$E$2))</f>
        <v>Все объекты</v>
      </c>
    </row>
    <row r="2298" spans="12:20" x14ac:dyDescent="0.25">
      <c r="L2298" s="1">
        <f>IF(OR(B2298=0,B2298=""),0,IF(COUNTIFS(Items!$E:$E,J2298,Items!$F:$F,K2298)+COUNTIFS(Items!$J:$J,J2298,Items!$K:$K,K2298)+COUNTIFS(Items!$O:$O,J2298,Items!$P:$P,K2298)=1,0,1))</f>
        <v>0</v>
      </c>
      <c r="T2298" s="10" t="str">
        <f>IF(RepPF!$L$4=Lists!$E$2,Lists!$E$2,IF(RepPF!$L$4&lt;&gt;"",IF($C2298=RepPF!$L$4,RepPF!$L$4,0),Lists!$E$2))</f>
        <v>Все объекты</v>
      </c>
    </row>
    <row r="2299" spans="12:20" x14ac:dyDescent="0.25">
      <c r="L2299" s="1">
        <f>IF(OR(B2299=0,B2299=""),0,IF(COUNTIFS(Items!$E:$E,J2299,Items!$F:$F,K2299)+COUNTIFS(Items!$J:$J,J2299,Items!$K:$K,K2299)+COUNTIFS(Items!$O:$O,J2299,Items!$P:$P,K2299)=1,0,1))</f>
        <v>0</v>
      </c>
      <c r="T2299" s="10" t="str">
        <f>IF(RepPF!$L$4=Lists!$E$2,Lists!$E$2,IF(RepPF!$L$4&lt;&gt;"",IF($C2299=RepPF!$L$4,RepPF!$L$4,0),Lists!$E$2))</f>
        <v>Все объекты</v>
      </c>
    </row>
    <row r="2300" spans="12:20" x14ac:dyDescent="0.25">
      <c r="L2300" s="1">
        <f>IF(OR(B2300=0,B2300=""),0,IF(COUNTIFS(Items!$E:$E,J2300,Items!$F:$F,K2300)+COUNTIFS(Items!$J:$J,J2300,Items!$K:$K,K2300)+COUNTIFS(Items!$O:$O,J2300,Items!$P:$P,K2300)=1,0,1))</f>
        <v>0</v>
      </c>
      <c r="T2300" s="10" t="str">
        <f>IF(RepPF!$L$4=Lists!$E$2,Lists!$E$2,IF(RepPF!$L$4&lt;&gt;"",IF($C2300=RepPF!$L$4,RepPF!$L$4,0),Lists!$E$2))</f>
        <v>Все объекты</v>
      </c>
    </row>
    <row r="2301" spans="12:20" x14ac:dyDescent="0.25">
      <c r="L2301" s="1">
        <f>IF(OR(B2301=0,B2301=""),0,IF(COUNTIFS(Items!$E:$E,J2301,Items!$F:$F,K2301)+COUNTIFS(Items!$J:$J,J2301,Items!$K:$K,K2301)+COUNTIFS(Items!$O:$O,J2301,Items!$P:$P,K2301)=1,0,1))</f>
        <v>0</v>
      </c>
      <c r="T2301" s="10" t="str">
        <f>IF(RepPF!$L$4=Lists!$E$2,Lists!$E$2,IF(RepPF!$L$4&lt;&gt;"",IF($C2301=RepPF!$L$4,RepPF!$L$4,0),Lists!$E$2))</f>
        <v>Все объекты</v>
      </c>
    </row>
    <row r="2302" spans="12:20" x14ac:dyDescent="0.25">
      <c r="L2302" s="1">
        <f>IF(OR(B2302=0,B2302=""),0,IF(COUNTIFS(Items!$E:$E,J2302,Items!$F:$F,K2302)+COUNTIFS(Items!$J:$J,J2302,Items!$K:$K,K2302)+COUNTIFS(Items!$O:$O,J2302,Items!$P:$P,K2302)=1,0,1))</f>
        <v>0</v>
      </c>
      <c r="T2302" s="10" t="str">
        <f>IF(RepPF!$L$4=Lists!$E$2,Lists!$E$2,IF(RepPF!$L$4&lt;&gt;"",IF($C2302=RepPF!$L$4,RepPF!$L$4,0),Lists!$E$2))</f>
        <v>Все объекты</v>
      </c>
    </row>
    <row r="2303" spans="12:20" x14ac:dyDescent="0.25">
      <c r="L2303" s="1">
        <f>IF(OR(B2303=0,B2303=""),0,IF(COUNTIFS(Items!$E:$E,J2303,Items!$F:$F,K2303)+COUNTIFS(Items!$J:$J,J2303,Items!$K:$K,K2303)+COUNTIFS(Items!$O:$O,J2303,Items!$P:$P,K2303)=1,0,1))</f>
        <v>0</v>
      </c>
      <c r="T2303" s="10" t="str">
        <f>IF(RepPF!$L$4=Lists!$E$2,Lists!$E$2,IF(RepPF!$L$4&lt;&gt;"",IF($C2303=RepPF!$L$4,RepPF!$L$4,0),Lists!$E$2))</f>
        <v>Все объекты</v>
      </c>
    </row>
    <row r="2304" spans="12:20" x14ac:dyDescent="0.25">
      <c r="L2304" s="1">
        <f>IF(OR(B2304=0,B2304=""),0,IF(COUNTIFS(Items!$E:$E,J2304,Items!$F:$F,K2304)+COUNTIFS(Items!$J:$J,J2304,Items!$K:$K,K2304)+COUNTIFS(Items!$O:$O,J2304,Items!$P:$P,K2304)=1,0,1))</f>
        <v>0</v>
      </c>
      <c r="T2304" s="10" t="str">
        <f>IF(RepPF!$L$4=Lists!$E$2,Lists!$E$2,IF(RepPF!$L$4&lt;&gt;"",IF($C2304=RepPF!$L$4,RepPF!$L$4,0),Lists!$E$2))</f>
        <v>Все объекты</v>
      </c>
    </row>
    <row r="2305" spans="12:20" x14ac:dyDescent="0.25">
      <c r="L2305" s="1">
        <f>IF(OR(B2305=0,B2305=""),0,IF(COUNTIFS(Items!$E:$E,J2305,Items!$F:$F,K2305)+COUNTIFS(Items!$J:$J,J2305,Items!$K:$K,K2305)+COUNTIFS(Items!$O:$O,J2305,Items!$P:$P,K2305)=1,0,1))</f>
        <v>0</v>
      </c>
      <c r="T2305" s="10" t="str">
        <f>IF(RepPF!$L$4=Lists!$E$2,Lists!$E$2,IF(RepPF!$L$4&lt;&gt;"",IF($C2305=RepPF!$L$4,RepPF!$L$4,0),Lists!$E$2))</f>
        <v>Все объекты</v>
      </c>
    </row>
    <row r="2306" spans="12:20" x14ac:dyDescent="0.25">
      <c r="L2306" s="1">
        <f>IF(OR(B2306=0,B2306=""),0,IF(COUNTIFS(Items!$E:$E,J2306,Items!$F:$F,K2306)+COUNTIFS(Items!$J:$J,J2306,Items!$K:$K,K2306)+COUNTIFS(Items!$O:$O,J2306,Items!$P:$P,K2306)=1,0,1))</f>
        <v>0</v>
      </c>
      <c r="T2306" s="10" t="str">
        <f>IF(RepPF!$L$4=Lists!$E$2,Lists!$E$2,IF(RepPF!$L$4&lt;&gt;"",IF($C2306=RepPF!$L$4,RepPF!$L$4,0),Lists!$E$2))</f>
        <v>Все объекты</v>
      </c>
    </row>
    <row r="2307" spans="12:20" x14ac:dyDescent="0.25">
      <c r="L2307" s="1">
        <f>IF(OR(B2307=0,B2307=""),0,IF(COUNTIFS(Items!$E:$E,J2307,Items!$F:$F,K2307)+COUNTIFS(Items!$J:$J,J2307,Items!$K:$K,K2307)+COUNTIFS(Items!$O:$O,J2307,Items!$P:$P,K2307)=1,0,1))</f>
        <v>0</v>
      </c>
      <c r="T2307" s="10" t="str">
        <f>IF(RepPF!$L$4=Lists!$E$2,Lists!$E$2,IF(RepPF!$L$4&lt;&gt;"",IF($C2307=RepPF!$L$4,RepPF!$L$4,0),Lists!$E$2))</f>
        <v>Все объекты</v>
      </c>
    </row>
    <row r="2308" spans="12:20" x14ac:dyDescent="0.25">
      <c r="L2308" s="1">
        <f>IF(OR(B2308=0,B2308=""),0,IF(COUNTIFS(Items!$E:$E,J2308,Items!$F:$F,K2308)+COUNTIFS(Items!$J:$J,J2308,Items!$K:$K,K2308)+COUNTIFS(Items!$O:$O,J2308,Items!$P:$P,K2308)=1,0,1))</f>
        <v>0</v>
      </c>
      <c r="T2308" s="10" t="str">
        <f>IF(RepPF!$L$4=Lists!$E$2,Lists!$E$2,IF(RepPF!$L$4&lt;&gt;"",IF($C2308=RepPF!$L$4,RepPF!$L$4,0),Lists!$E$2))</f>
        <v>Все объекты</v>
      </c>
    </row>
    <row r="2309" spans="12:20" x14ac:dyDescent="0.25">
      <c r="L2309" s="1">
        <f>IF(OR(B2309=0,B2309=""),0,IF(COUNTIFS(Items!$E:$E,J2309,Items!$F:$F,K2309)+COUNTIFS(Items!$J:$J,J2309,Items!$K:$K,K2309)+COUNTIFS(Items!$O:$O,J2309,Items!$P:$P,K2309)=1,0,1))</f>
        <v>0</v>
      </c>
      <c r="T2309" s="10" t="str">
        <f>IF(RepPF!$L$4=Lists!$E$2,Lists!$E$2,IF(RepPF!$L$4&lt;&gt;"",IF($C2309=RepPF!$L$4,RepPF!$L$4,0),Lists!$E$2))</f>
        <v>Все объекты</v>
      </c>
    </row>
    <row r="2310" spans="12:20" x14ac:dyDescent="0.25">
      <c r="L2310" s="1">
        <f>IF(OR(B2310=0,B2310=""),0,IF(COUNTIFS(Items!$E:$E,J2310,Items!$F:$F,K2310)+COUNTIFS(Items!$J:$J,J2310,Items!$K:$K,K2310)+COUNTIFS(Items!$O:$O,J2310,Items!$P:$P,K2310)=1,0,1))</f>
        <v>0</v>
      </c>
      <c r="T2310" s="10" t="str">
        <f>IF(RepPF!$L$4=Lists!$E$2,Lists!$E$2,IF(RepPF!$L$4&lt;&gt;"",IF($C2310=RepPF!$L$4,RepPF!$L$4,0),Lists!$E$2))</f>
        <v>Все объекты</v>
      </c>
    </row>
    <row r="2311" spans="12:20" x14ac:dyDescent="0.25">
      <c r="L2311" s="1">
        <f>IF(OR(B2311=0,B2311=""),0,IF(COUNTIFS(Items!$E:$E,J2311,Items!$F:$F,K2311)+COUNTIFS(Items!$J:$J,J2311,Items!$K:$K,K2311)+COUNTIFS(Items!$O:$O,J2311,Items!$P:$P,K2311)=1,0,1))</f>
        <v>0</v>
      </c>
      <c r="T2311" s="10" t="str">
        <f>IF(RepPF!$L$4=Lists!$E$2,Lists!$E$2,IF(RepPF!$L$4&lt;&gt;"",IF($C2311=RepPF!$L$4,RepPF!$L$4,0),Lists!$E$2))</f>
        <v>Все объекты</v>
      </c>
    </row>
    <row r="2312" spans="12:20" x14ac:dyDescent="0.25">
      <c r="L2312" s="1">
        <f>IF(OR(B2312=0,B2312=""),0,IF(COUNTIFS(Items!$E:$E,J2312,Items!$F:$F,K2312)+COUNTIFS(Items!$J:$J,J2312,Items!$K:$K,K2312)+COUNTIFS(Items!$O:$O,J2312,Items!$P:$P,K2312)=1,0,1))</f>
        <v>0</v>
      </c>
      <c r="T2312" s="10" t="str">
        <f>IF(RepPF!$L$4=Lists!$E$2,Lists!$E$2,IF(RepPF!$L$4&lt;&gt;"",IF($C2312=RepPF!$L$4,RepPF!$L$4,0),Lists!$E$2))</f>
        <v>Все объекты</v>
      </c>
    </row>
    <row r="2313" spans="12:20" x14ac:dyDescent="0.25">
      <c r="L2313" s="1">
        <f>IF(OR(B2313=0,B2313=""),0,IF(COUNTIFS(Items!$E:$E,J2313,Items!$F:$F,K2313)+COUNTIFS(Items!$J:$J,J2313,Items!$K:$K,K2313)+COUNTIFS(Items!$O:$O,J2313,Items!$P:$P,K2313)=1,0,1))</f>
        <v>0</v>
      </c>
      <c r="T2313" s="10" t="str">
        <f>IF(RepPF!$L$4=Lists!$E$2,Lists!$E$2,IF(RepPF!$L$4&lt;&gt;"",IF($C2313=RepPF!$L$4,RepPF!$L$4,0),Lists!$E$2))</f>
        <v>Все объекты</v>
      </c>
    </row>
    <row r="2314" spans="12:20" x14ac:dyDescent="0.25">
      <c r="L2314" s="1">
        <f>IF(OR(B2314=0,B2314=""),0,IF(COUNTIFS(Items!$E:$E,J2314,Items!$F:$F,K2314)+COUNTIFS(Items!$J:$J,J2314,Items!$K:$K,K2314)+COUNTIFS(Items!$O:$O,J2314,Items!$P:$P,K2314)=1,0,1))</f>
        <v>0</v>
      </c>
      <c r="T2314" s="10" t="str">
        <f>IF(RepPF!$L$4=Lists!$E$2,Lists!$E$2,IF(RepPF!$L$4&lt;&gt;"",IF($C2314=RepPF!$L$4,RepPF!$L$4,0),Lists!$E$2))</f>
        <v>Все объекты</v>
      </c>
    </row>
    <row r="2315" spans="12:20" x14ac:dyDescent="0.25">
      <c r="L2315" s="1">
        <f>IF(OR(B2315=0,B2315=""),0,IF(COUNTIFS(Items!$E:$E,J2315,Items!$F:$F,K2315)+COUNTIFS(Items!$J:$J,J2315,Items!$K:$K,K2315)+COUNTIFS(Items!$O:$O,J2315,Items!$P:$P,K2315)=1,0,1))</f>
        <v>0</v>
      </c>
      <c r="T2315" s="10" t="str">
        <f>IF(RepPF!$L$4=Lists!$E$2,Lists!$E$2,IF(RepPF!$L$4&lt;&gt;"",IF($C2315=RepPF!$L$4,RepPF!$L$4,0),Lists!$E$2))</f>
        <v>Все объекты</v>
      </c>
    </row>
    <row r="2316" spans="12:20" x14ac:dyDescent="0.25">
      <c r="L2316" s="1">
        <f>IF(OR(B2316=0,B2316=""),0,IF(COUNTIFS(Items!$E:$E,J2316,Items!$F:$F,K2316)+COUNTIFS(Items!$J:$J,J2316,Items!$K:$K,K2316)+COUNTIFS(Items!$O:$O,J2316,Items!$P:$P,K2316)=1,0,1))</f>
        <v>0</v>
      </c>
      <c r="T2316" s="10" t="str">
        <f>IF(RepPF!$L$4=Lists!$E$2,Lists!$E$2,IF(RepPF!$L$4&lt;&gt;"",IF($C2316=RepPF!$L$4,RepPF!$L$4,0),Lists!$E$2))</f>
        <v>Все объекты</v>
      </c>
    </row>
    <row r="2317" spans="12:20" x14ac:dyDescent="0.25">
      <c r="L2317" s="1">
        <f>IF(OR(B2317=0,B2317=""),0,IF(COUNTIFS(Items!$E:$E,J2317,Items!$F:$F,K2317)+COUNTIFS(Items!$J:$J,J2317,Items!$K:$K,K2317)+COUNTIFS(Items!$O:$O,J2317,Items!$P:$P,K2317)=1,0,1))</f>
        <v>0</v>
      </c>
      <c r="T2317" s="10" t="str">
        <f>IF(RepPF!$L$4=Lists!$E$2,Lists!$E$2,IF(RepPF!$L$4&lt;&gt;"",IF($C2317=RepPF!$L$4,RepPF!$L$4,0),Lists!$E$2))</f>
        <v>Все объекты</v>
      </c>
    </row>
    <row r="2318" spans="12:20" x14ac:dyDescent="0.25">
      <c r="L2318" s="1">
        <f>IF(OR(B2318=0,B2318=""),0,IF(COUNTIFS(Items!$E:$E,J2318,Items!$F:$F,K2318)+COUNTIFS(Items!$J:$J,J2318,Items!$K:$K,K2318)+COUNTIFS(Items!$O:$O,J2318,Items!$P:$P,K2318)=1,0,1))</f>
        <v>0</v>
      </c>
      <c r="T2318" s="10" t="str">
        <f>IF(RepPF!$L$4=Lists!$E$2,Lists!$E$2,IF(RepPF!$L$4&lt;&gt;"",IF($C2318=RepPF!$L$4,RepPF!$L$4,0),Lists!$E$2))</f>
        <v>Все объекты</v>
      </c>
    </row>
    <row r="2319" spans="12:20" x14ac:dyDescent="0.25">
      <c r="L2319" s="1">
        <f>IF(OR(B2319=0,B2319=""),0,IF(COUNTIFS(Items!$E:$E,J2319,Items!$F:$F,K2319)+COUNTIFS(Items!$J:$J,J2319,Items!$K:$K,K2319)+COUNTIFS(Items!$O:$O,J2319,Items!$P:$P,K2319)=1,0,1))</f>
        <v>0</v>
      </c>
      <c r="T2319" s="10" t="str">
        <f>IF(RepPF!$L$4=Lists!$E$2,Lists!$E$2,IF(RepPF!$L$4&lt;&gt;"",IF($C2319=RepPF!$L$4,RepPF!$L$4,0),Lists!$E$2))</f>
        <v>Все объекты</v>
      </c>
    </row>
    <row r="2320" spans="12:20" x14ac:dyDescent="0.25">
      <c r="L2320" s="1">
        <f>IF(OR(B2320=0,B2320=""),0,IF(COUNTIFS(Items!$E:$E,J2320,Items!$F:$F,K2320)+COUNTIFS(Items!$J:$J,J2320,Items!$K:$K,K2320)+COUNTIFS(Items!$O:$O,J2320,Items!$P:$P,K2320)=1,0,1))</f>
        <v>0</v>
      </c>
      <c r="T2320" s="10" t="str">
        <f>IF(RepPF!$L$4=Lists!$E$2,Lists!$E$2,IF(RepPF!$L$4&lt;&gt;"",IF($C2320=RepPF!$L$4,RepPF!$L$4,0),Lists!$E$2))</f>
        <v>Все объекты</v>
      </c>
    </row>
    <row r="2321" spans="12:20" x14ac:dyDescent="0.25">
      <c r="L2321" s="1">
        <f>IF(OR(B2321=0,B2321=""),0,IF(COUNTIFS(Items!$E:$E,J2321,Items!$F:$F,K2321)+COUNTIFS(Items!$J:$J,J2321,Items!$K:$K,K2321)+COUNTIFS(Items!$O:$O,J2321,Items!$P:$P,K2321)=1,0,1))</f>
        <v>0</v>
      </c>
      <c r="T2321" s="10" t="str">
        <f>IF(RepPF!$L$4=Lists!$E$2,Lists!$E$2,IF(RepPF!$L$4&lt;&gt;"",IF($C2321=RepPF!$L$4,RepPF!$L$4,0),Lists!$E$2))</f>
        <v>Все объекты</v>
      </c>
    </row>
    <row r="2322" spans="12:20" x14ac:dyDescent="0.25">
      <c r="L2322" s="1">
        <f>IF(OR(B2322=0,B2322=""),0,IF(COUNTIFS(Items!$E:$E,J2322,Items!$F:$F,K2322)+COUNTIFS(Items!$J:$J,J2322,Items!$K:$K,K2322)+COUNTIFS(Items!$O:$O,J2322,Items!$P:$P,K2322)=1,0,1))</f>
        <v>0</v>
      </c>
      <c r="T2322" s="10" t="str">
        <f>IF(RepPF!$L$4=Lists!$E$2,Lists!$E$2,IF(RepPF!$L$4&lt;&gt;"",IF($C2322=RepPF!$L$4,RepPF!$L$4,0),Lists!$E$2))</f>
        <v>Все объекты</v>
      </c>
    </row>
    <row r="2323" spans="12:20" x14ac:dyDescent="0.25">
      <c r="L2323" s="1">
        <f>IF(OR(B2323=0,B2323=""),0,IF(COUNTIFS(Items!$E:$E,J2323,Items!$F:$F,K2323)+COUNTIFS(Items!$J:$J,J2323,Items!$K:$K,K2323)+COUNTIFS(Items!$O:$O,J2323,Items!$P:$P,K2323)=1,0,1))</f>
        <v>0</v>
      </c>
      <c r="T2323" s="10" t="str">
        <f>IF(RepPF!$L$4=Lists!$E$2,Lists!$E$2,IF(RepPF!$L$4&lt;&gt;"",IF($C2323=RepPF!$L$4,RepPF!$L$4,0),Lists!$E$2))</f>
        <v>Все объекты</v>
      </c>
    </row>
    <row r="2324" spans="12:20" x14ac:dyDescent="0.25">
      <c r="L2324" s="1">
        <f>IF(OR(B2324=0,B2324=""),0,IF(COUNTIFS(Items!$E:$E,J2324,Items!$F:$F,K2324)+COUNTIFS(Items!$J:$J,J2324,Items!$K:$K,K2324)+COUNTIFS(Items!$O:$O,J2324,Items!$P:$P,K2324)=1,0,1))</f>
        <v>0</v>
      </c>
      <c r="T2324" s="10" t="str">
        <f>IF(RepPF!$L$4=Lists!$E$2,Lists!$E$2,IF(RepPF!$L$4&lt;&gt;"",IF($C2324=RepPF!$L$4,RepPF!$L$4,0),Lists!$E$2))</f>
        <v>Все объекты</v>
      </c>
    </row>
    <row r="2325" spans="12:20" x14ac:dyDescent="0.25">
      <c r="L2325" s="1">
        <f>IF(OR(B2325=0,B2325=""),0,IF(COUNTIFS(Items!$E:$E,J2325,Items!$F:$F,K2325)+COUNTIFS(Items!$J:$J,J2325,Items!$K:$K,K2325)+COUNTIFS(Items!$O:$O,J2325,Items!$P:$P,K2325)=1,0,1))</f>
        <v>0</v>
      </c>
      <c r="T2325" s="10" t="str">
        <f>IF(RepPF!$L$4=Lists!$E$2,Lists!$E$2,IF(RepPF!$L$4&lt;&gt;"",IF($C2325=RepPF!$L$4,RepPF!$L$4,0),Lists!$E$2))</f>
        <v>Все объекты</v>
      </c>
    </row>
    <row r="2326" spans="12:20" x14ac:dyDescent="0.25">
      <c r="L2326" s="1">
        <f>IF(OR(B2326=0,B2326=""),0,IF(COUNTIFS(Items!$E:$E,J2326,Items!$F:$F,K2326)+COUNTIFS(Items!$J:$J,J2326,Items!$K:$K,K2326)+COUNTIFS(Items!$O:$O,J2326,Items!$P:$P,K2326)=1,0,1))</f>
        <v>0</v>
      </c>
      <c r="T2326" s="10" t="str">
        <f>IF(RepPF!$L$4=Lists!$E$2,Lists!$E$2,IF(RepPF!$L$4&lt;&gt;"",IF($C2326=RepPF!$L$4,RepPF!$L$4,0),Lists!$E$2))</f>
        <v>Все объекты</v>
      </c>
    </row>
    <row r="2327" spans="12:20" x14ac:dyDescent="0.25">
      <c r="L2327" s="1">
        <f>IF(OR(B2327=0,B2327=""),0,IF(COUNTIFS(Items!$E:$E,J2327,Items!$F:$F,K2327)+COUNTIFS(Items!$J:$J,J2327,Items!$K:$K,K2327)+COUNTIFS(Items!$O:$O,J2327,Items!$P:$P,K2327)=1,0,1))</f>
        <v>0</v>
      </c>
      <c r="T2327" s="10" t="str">
        <f>IF(RepPF!$L$4=Lists!$E$2,Lists!$E$2,IF(RepPF!$L$4&lt;&gt;"",IF($C2327=RepPF!$L$4,RepPF!$L$4,0),Lists!$E$2))</f>
        <v>Все объекты</v>
      </c>
    </row>
    <row r="2328" spans="12:20" x14ac:dyDescent="0.25">
      <c r="L2328" s="1">
        <f>IF(OR(B2328=0,B2328=""),0,IF(COUNTIFS(Items!$E:$E,J2328,Items!$F:$F,K2328)+COUNTIFS(Items!$J:$J,J2328,Items!$K:$K,K2328)+COUNTIFS(Items!$O:$O,J2328,Items!$P:$P,K2328)=1,0,1))</f>
        <v>0</v>
      </c>
      <c r="T2328" s="10" t="str">
        <f>IF(RepPF!$L$4=Lists!$E$2,Lists!$E$2,IF(RepPF!$L$4&lt;&gt;"",IF($C2328=RepPF!$L$4,RepPF!$L$4,0),Lists!$E$2))</f>
        <v>Все объекты</v>
      </c>
    </row>
    <row r="2329" spans="12:20" x14ac:dyDescent="0.25">
      <c r="L2329" s="1">
        <f>IF(OR(B2329=0,B2329=""),0,IF(COUNTIFS(Items!$E:$E,J2329,Items!$F:$F,K2329)+COUNTIFS(Items!$J:$J,J2329,Items!$K:$K,K2329)+COUNTIFS(Items!$O:$O,J2329,Items!$P:$P,K2329)=1,0,1))</f>
        <v>0</v>
      </c>
      <c r="T2329" s="10" t="str">
        <f>IF(RepPF!$L$4=Lists!$E$2,Lists!$E$2,IF(RepPF!$L$4&lt;&gt;"",IF($C2329=RepPF!$L$4,RepPF!$L$4,0),Lists!$E$2))</f>
        <v>Все объекты</v>
      </c>
    </row>
    <row r="2330" spans="12:20" x14ac:dyDescent="0.25">
      <c r="L2330" s="1">
        <f>IF(OR(B2330=0,B2330=""),0,IF(COUNTIFS(Items!$E:$E,J2330,Items!$F:$F,K2330)+COUNTIFS(Items!$J:$J,J2330,Items!$K:$K,K2330)+COUNTIFS(Items!$O:$O,J2330,Items!$P:$P,K2330)=1,0,1))</f>
        <v>0</v>
      </c>
      <c r="T2330" s="10" t="str">
        <f>IF(RepPF!$L$4=Lists!$E$2,Lists!$E$2,IF(RepPF!$L$4&lt;&gt;"",IF($C2330=RepPF!$L$4,RepPF!$L$4,0),Lists!$E$2))</f>
        <v>Все объекты</v>
      </c>
    </row>
    <row r="2331" spans="12:20" x14ac:dyDescent="0.25">
      <c r="L2331" s="1">
        <f>IF(OR(B2331=0,B2331=""),0,IF(COUNTIFS(Items!$E:$E,J2331,Items!$F:$F,K2331)+COUNTIFS(Items!$J:$J,J2331,Items!$K:$K,K2331)+COUNTIFS(Items!$O:$O,J2331,Items!$P:$P,K2331)=1,0,1))</f>
        <v>0</v>
      </c>
      <c r="T2331" s="10" t="str">
        <f>IF(RepPF!$L$4=Lists!$E$2,Lists!$E$2,IF(RepPF!$L$4&lt;&gt;"",IF($C2331=RepPF!$L$4,RepPF!$L$4,0),Lists!$E$2))</f>
        <v>Все объекты</v>
      </c>
    </row>
    <row r="2332" spans="12:20" x14ac:dyDescent="0.25">
      <c r="L2332" s="1">
        <f>IF(OR(B2332=0,B2332=""),0,IF(COUNTIFS(Items!$E:$E,J2332,Items!$F:$F,K2332)+COUNTIFS(Items!$J:$J,J2332,Items!$K:$K,K2332)+COUNTIFS(Items!$O:$O,J2332,Items!$P:$P,K2332)=1,0,1))</f>
        <v>0</v>
      </c>
      <c r="T2332" s="10" t="str">
        <f>IF(RepPF!$L$4=Lists!$E$2,Lists!$E$2,IF(RepPF!$L$4&lt;&gt;"",IF($C2332=RepPF!$L$4,RepPF!$L$4,0),Lists!$E$2))</f>
        <v>Все объекты</v>
      </c>
    </row>
    <row r="2333" spans="12:20" x14ac:dyDescent="0.25">
      <c r="L2333" s="1">
        <f>IF(OR(B2333=0,B2333=""),0,IF(COUNTIFS(Items!$E:$E,J2333,Items!$F:$F,K2333)+COUNTIFS(Items!$J:$J,J2333,Items!$K:$K,K2333)+COUNTIFS(Items!$O:$O,J2333,Items!$P:$P,K2333)=1,0,1))</f>
        <v>0</v>
      </c>
      <c r="T2333" s="10" t="str">
        <f>IF(RepPF!$L$4=Lists!$E$2,Lists!$E$2,IF(RepPF!$L$4&lt;&gt;"",IF($C2333=RepPF!$L$4,RepPF!$L$4,0),Lists!$E$2))</f>
        <v>Все объекты</v>
      </c>
    </row>
    <row r="2334" spans="12:20" x14ac:dyDescent="0.25">
      <c r="L2334" s="1">
        <f>IF(OR(B2334=0,B2334=""),0,IF(COUNTIFS(Items!$E:$E,J2334,Items!$F:$F,K2334)+COUNTIFS(Items!$J:$J,J2334,Items!$K:$K,K2334)+COUNTIFS(Items!$O:$O,J2334,Items!$P:$P,K2334)=1,0,1))</f>
        <v>0</v>
      </c>
      <c r="T2334" s="10" t="str">
        <f>IF(RepPF!$L$4=Lists!$E$2,Lists!$E$2,IF(RepPF!$L$4&lt;&gt;"",IF($C2334=RepPF!$L$4,RepPF!$L$4,0),Lists!$E$2))</f>
        <v>Все объекты</v>
      </c>
    </row>
    <row r="2335" spans="12:20" x14ac:dyDescent="0.25">
      <c r="L2335" s="1">
        <f>IF(OR(B2335=0,B2335=""),0,IF(COUNTIFS(Items!$E:$E,J2335,Items!$F:$F,K2335)+COUNTIFS(Items!$J:$J,J2335,Items!$K:$K,K2335)+COUNTIFS(Items!$O:$O,J2335,Items!$P:$P,K2335)=1,0,1))</f>
        <v>0</v>
      </c>
      <c r="T2335" s="10" t="str">
        <f>IF(RepPF!$L$4=Lists!$E$2,Lists!$E$2,IF(RepPF!$L$4&lt;&gt;"",IF($C2335=RepPF!$L$4,RepPF!$L$4,0),Lists!$E$2))</f>
        <v>Все объекты</v>
      </c>
    </row>
    <row r="2336" spans="12:20" x14ac:dyDescent="0.25">
      <c r="L2336" s="1">
        <f>IF(OR(B2336=0,B2336=""),0,IF(COUNTIFS(Items!$E:$E,J2336,Items!$F:$F,K2336)+COUNTIFS(Items!$J:$J,J2336,Items!$K:$K,K2336)+COUNTIFS(Items!$O:$O,J2336,Items!$P:$P,K2336)=1,0,1))</f>
        <v>0</v>
      </c>
      <c r="T2336" s="10" t="str">
        <f>IF(RepPF!$L$4=Lists!$E$2,Lists!$E$2,IF(RepPF!$L$4&lt;&gt;"",IF($C2336=RepPF!$L$4,RepPF!$L$4,0),Lists!$E$2))</f>
        <v>Все объекты</v>
      </c>
    </row>
    <row r="2337" spans="12:20" x14ac:dyDescent="0.25">
      <c r="L2337" s="1">
        <f>IF(OR(B2337=0,B2337=""),0,IF(COUNTIFS(Items!$E:$E,J2337,Items!$F:$F,K2337)+COUNTIFS(Items!$J:$J,J2337,Items!$K:$K,K2337)+COUNTIFS(Items!$O:$O,J2337,Items!$P:$P,K2337)=1,0,1))</f>
        <v>0</v>
      </c>
      <c r="T2337" s="10" t="str">
        <f>IF(RepPF!$L$4=Lists!$E$2,Lists!$E$2,IF(RepPF!$L$4&lt;&gt;"",IF($C2337=RepPF!$L$4,RepPF!$L$4,0),Lists!$E$2))</f>
        <v>Все объекты</v>
      </c>
    </row>
    <row r="2338" spans="12:20" x14ac:dyDescent="0.25">
      <c r="L2338" s="1">
        <f>IF(OR(B2338=0,B2338=""),0,IF(COUNTIFS(Items!$E:$E,J2338,Items!$F:$F,K2338)+COUNTIFS(Items!$J:$J,J2338,Items!$K:$K,K2338)+COUNTIFS(Items!$O:$O,J2338,Items!$P:$P,K2338)=1,0,1))</f>
        <v>0</v>
      </c>
      <c r="T2338" s="10" t="str">
        <f>IF(RepPF!$L$4=Lists!$E$2,Lists!$E$2,IF(RepPF!$L$4&lt;&gt;"",IF($C2338=RepPF!$L$4,RepPF!$L$4,0),Lists!$E$2))</f>
        <v>Все объекты</v>
      </c>
    </row>
    <row r="2339" spans="12:20" x14ac:dyDescent="0.25">
      <c r="L2339" s="1">
        <f>IF(OR(B2339=0,B2339=""),0,IF(COUNTIFS(Items!$E:$E,J2339,Items!$F:$F,K2339)+COUNTIFS(Items!$J:$J,J2339,Items!$K:$K,K2339)+COUNTIFS(Items!$O:$O,J2339,Items!$P:$P,K2339)=1,0,1))</f>
        <v>0</v>
      </c>
      <c r="T2339" s="10" t="str">
        <f>IF(RepPF!$L$4=Lists!$E$2,Lists!$E$2,IF(RepPF!$L$4&lt;&gt;"",IF($C2339=RepPF!$L$4,RepPF!$L$4,0),Lists!$E$2))</f>
        <v>Все объекты</v>
      </c>
    </row>
    <row r="2340" spans="12:20" x14ac:dyDescent="0.25">
      <c r="L2340" s="1">
        <f>IF(OR(B2340=0,B2340=""),0,IF(COUNTIFS(Items!$E:$E,J2340,Items!$F:$F,K2340)+COUNTIFS(Items!$J:$J,J2340,Items!$K:$K,K2340)+COUNTIFS(Items!$O:$O,J2340,Items!$P:$P,K2340)=1,0,1))</f>
        <v>0</v>
      </c>
      <c r="T2340" s="10" t="str">
        <f>IF(RepPF!$L$4=Lists!$E$2,Lists!$E$2,IF(RepPF!$L$4&lt;&gt;"",IF($C2340=RepPF!$L$4,RepPF!$L$4,0),Lists!$E$2))</f>
        <v>Все объекты</v>
      </c>
    </row>
    <row r="2341" spans="12:20" x14ac:dyDescent="0.25">
      <c r="L2341" s="1">
        <f>IF(OR(B2341=0,B2341=""),0,IF(COUNTIFS(Items!$E:$E,J2341,Items!$F:$F,K2341)+COUNTIFS(Items!$J:$J,J2341,Items!$K:$K,K2341)+COUNTIFS(Items!$O:$O,J2341,Items!$P:$P,K2341)=1,0,1))</f>
        <v>0</v>
      </c>
      <c r="T2341" s="10" t="str">
        <f>IF(RepPF!$L$4=Lists!$E$2,Lists!$E$2,IF(RepPF!$L$4&lt;&gt;"",IF($C2341=RepPF!$L$4,RepPF!$L$4,0),Lists!$E$2))</f>
        <v>Все объекты</v>
      </c>
    </row>
    <row r="2342" spans="12:20" x14ac:dyDescent="0.25">
      <c r="L2342" s="1">
        <f>IF(OR(B2342=0,B2342=""),0,IF(COUNTIFS(Items!$E:$E,J2342,Items!$F:$F,K2342)+COUNTIFS(Items!$J:$J,J2342,Items!$K:$K,K2342)+COUNTIFS(Items!$O:$O,J2342,Items!$P:$P,K2342)=1,0,1))</f>
        <v>0</v>
      </c>
      <c r="T2342" s="10" t="str">
        <f>IF(RepPF!$L$4=Lists!$E$2,Lists!$E$2,IF(RepPF!$L$4&lt;&gt;"",IF($C2342=RepPF!$L$4,RepPF!$L$4,0),Lists!$E$2))</f>
        <v>Все объекты</v>
      </c>
    </row>
    <row r="2343" spans="12:20" x14ac:dyDescent="0.25">
      <c r="L2343" s="1">
        <f>IF(OR(B2343=0,B2343=""),0,IF(COUNTIFS(Items!$E:$E,J2343,Items!$F:$F,K2343)+COUNTIFS(Items!$J:$J,J2343,Items!$K:$K,K2343)+COUNTIFS(Items!$O:$O,J2343,Items!$P:$P,K2343)=1,0,1))</f>
        <v>0</v>
      </c>
      <c r="T2343" s="10" t="str">
        <f>IF(RepPF!$L$4=Lists!$E$2,Lists!$E$2,IF(RepPF!$L$4&lt;&gt;"",IF($C2343=RepPF!$L$4,RepPF!$L$4,0),Lists!$E$2))</f>
        <v>Все объекты</v>
      </c>
    </row>
    <row r="2344" spans="12:20" x14ac:dyDescent="0.25">
      <c r="L2344" s="1">
        <f>IF(OR(B2344=0,B2344=""),0,IF(COUNTIFS(Items!$E:$E,J2344,Items!$F:$F,K2344)+COUNTIFS(Items!$J:$J,J2344,Items!$K:$K,K2344)+COUNTIFS(Items!$O:$O,J2344,Items!$P:$P,K2344)=1,0,1))</f>
        <v>0</v>
      </c>
      <c r="T2344" s="10" t="str">
        <f>IF(RepPF!$L$4=Lists!$E$2,Lists!$E$2,IF(RepPF!$L$4&lt;&gt;"",IF($C2344=RepPF!$L$4,RepPF!$L$4,0),Lists!$E$2))</f>
        <v>Все объекты</v>
      </c>
    </row>
    <row r="2345" spans="12:20" x14ac:dyDescent="0.25">
      <c r="L2345" s="1">
        <f>IF(OR(B2345=0,B2345=""),0,IF(COUNTIFS(Items!$E:$E,J2345,Items!$F:$F,K2345)+COUNTIFS(Items!$J:$J,J2345,Items!$K:$K,K2345)+COUNTIFS(Items!$O:$O,J2345,Items!$P:$P,K2345)=1,0,1))</f>
        <v>0</v>
      </c>
      <c r="T2345" s="10" t="str">
        <f>IF(RepPF!$L$4=Lists!$E$2,Lists!$E$2,IF(RepPF!$L$4&lt;&gt;"",IF($C2345=RepPF!$L$4,RepPF!$L$4,0),Lists!$E$2))</f>
        <v>Все объекты</v>
      </c>
    </row>
    <row r="2346" spans="12:20" x14ac:dyDescent="0.25">
      <c r="L2346" s="1">
        <f>IF(OR(B2346=0,B2346=""),0,IF(COUNTIFS(Items!$E:$E,J2346,Items!$F:$F,K2346)+COUNTIFS(Items!$J:$J,J2346,Items!$K:$K,K2346)+COUNTIFS(Items!$O:$O,J2346,Items!$P:$P,K2346)=1,0,1))</f>
        <v>0</v>
      </c>
      <c r="T2346" s="10" t="str">
        <f>IF(RepPF!$L$4=Lists!$E$2,Lists!$E$2,IF(RepPF!$L$4&lt;&gt;"",IF($C2346=RepPF!$L$4,RepPF!$L$4,0),Lists!$E$2))</f>
        <v>Все объекты</v>
      </c>
    </row>
    <row r="2347" spans="12:20" x14ac:dyDescent="0.25">
      <c r="L2347" s="1">
        <f>IF(OR(B2347=0,B2347=""),0,IF(COUNTIFS(Items!$E:$E,J2347,Items!$F:$F,K2347)+COUNTIFS(Items!$J:$J,J2347,Items!$K:$K,K2347)+COUNTIFS(Items!$O:$O,J2347,Items!$P:$P,K2347)=1,0,1))</f>
        <v>0</v>
      </c>
      <c r="T2347" s="10" t="str">
        <f>IF(RepPF!$L$4=Lists!$E$2,Lists!$E$2,IF(RepPF!$L$4&lt;&gt;"",IF($C2347=RepPF!$L$4,RepPF!$L$4,0),Lists!$E$2))</f>
        <v>Все объекты</v>
      </c>
    </row>
    <row r="2348" spans="12:20" x14ac:dyDescent="0.25">
      <c r="L2348" s="1">
        <f>IF(OR(B2348=0,B2348=""),0,IF(COUNTIFS(Items!$E:$E,J2348,Items!$F:$F,K2348)+COUNTIFS(Items!$J:$J,J2348,Items!$K:$K,K2348)+COUNTIFS(Items!$O:$O,J2348,Items!$P:$P,K2348)=1,0,1))</f>
        <v>0</v>
      </c>
      <c r="T2348" s="10" t="str">
        <f>IF(RepPF!$L$4=Lists!$E$2,Lists!$E$2,IF(RepPF!$L$4&lt;&gt;"",IF($C2348=RepPF!$L$4,RepPF!$L$4,0),Lists!$E$2))</f>
        <v>Все объекты</v>
      </c>
    </row>
    <row r="2349" spans="12:20" x14ac:dyDescent="0.25">
      <c r="L2349" s="1">
        <f>IF(OR(B2349=0,B2349=""),0,IF(COUNTIFS(Items!$E:$E,J2349,Items!$F:$F,K2349)+COUNTIFS(Items!$J:$J,J2349,Items!$K:$K,K2349)+COUNTIFS(Items!$O:$O,J2349,Items!$P:$P,K2349)=1,0,1))</f>
        <v>0</v>
      </c>
      <c r="T2349" s="10" t="str">
        <f>IF(RepPF!$L$4=Lists!$E$2,Lists!$E$2,IF(RepPF!$L$4&lt;&gt;"",IF($C2349=RepPF!$L$4,RepPF!$L$4,0),Lists!$E$2))</f>
        <v>Все объекты</v>
      </c>
    </row>
    <row r="2350" spans="12:20" x14ac:dyDescent="0.25">
      <c r="L2350" s="1">
        <f>IF(OR(B2350=0,B2350=""),0,IF(COUNTIFS(Items!$E:$E,J2350,Items!$F:$F,K2350)+COUNTIFS(Items!$J:$J,J2350,Items!$K:$K,K2350)+COUNTIFS(Items!$O:$O,J2350,Items!$P:$P,K2350)=1,0,1))</f>
        <v>0</v>
      </c>
      <c r="T2350" s="10" t="str">
        <f>IF(RepPF!$L$4=Lists!$E$2,Lists!$E$2,IF(RepPF!$L$4&lt;&gt;"",IF($C2350=RepPF!$L$4,RepPF!$L$4,0),Lists!$E$2))</f>
        <v>Все объекты</v>
      </c>
    </row>
    <row r="2351" spans="12:20" x14ac:dyDescent="0.25">
      <c r="L2351" s="1">
        <f>IF(OR(B2351=0,B2351=""),0,IF(COUNTIFS(Items!$E:$E,J2351,Items!$F:$F,K2351)+COUNTIFS(Items!$J:$J,J2351,Items!$K:$K,K2351)+COUNTIFS(Items!$O:$O,J2351,Items!$P:$P,K2351)=1,0,1))</f>
        <v>0</v>
      </c>
      <c r="T2351" s="10" t="str">
        <f>IF(RepPF!$L$4=Lists!$E$2,Lists!$E$2,IF(RepPF!$L$4&lt;&gt;"",IF($C2351=RepPF!$L$4,RepPF!$L$4,0),Lists!$E$2))</f>
        <v>Все объекты</v>
      </c>
    </row>
    <row r="2352" spans="12:20" x14ac:dyDescent="0.25">
      <c r="L2352" s="1">
        <f>IF(OR(B2352=0,B2352=""),0,IF(COUNTIFS(Items!$E:$E,J2352,Items!$F:$F,K2352)+COUNTIFS(Items!$J:$J,J2352,Items!$K:$K,K2352)+COUNTIFS(Items!$O:$O,J2352,Items!$P:$P,K2352)=1,0,1))</f>
        <v>0</v>
      </c>
      <c r="T2352" s="10" t="str">
        <f>IF(RepPF!$L$4=Lists!$E$2,Lists!$E$2,IF(RepPF!$L$4&lt;&gt;"",IF($C2352=RepPF!$L$4,RepPF!$L$4,0),Lists!$E$2))</f>
        <v>Все объекты</v>
      </c>
    </row>
    <row r="2353" spans="12:20" x14ac:dyDescent="0.25">
      <c r="L2353" s="1">
        <f>IF(OR(B2353=0,B2353=""),0,IF(COUNTIFS(Items!$E:$E,J2353,Items!$F:$F,K2353)+COUNTIFS(Items!$J:$J,J2353,Items!$K:$K,K2353)+COUNTIFS(Items!$O:$O,J2353,Items!$P:$P,K2353)=1,0,1))</f>
        <v>0</v>
      </c>
      <c r="T2353" s="10" t="str">
        <f>IF(RepPF!$L$4=Lists!$E$2,Lists!$E$2,IF(RepPF!$L$4&lt;&gt;"",IF($C2353=RepPF!$L$4,RepPF!$L$4,0),Lists!$E$2))</f>
        <v>Все объекты</v>
      </c>
    </row>
    <row r="2354" spans="12:20" x14ac:dyDescent="0.25">
      <c r="L2354" s="1">
        <f>IF(OR(B2354=0,B2354=""),0,IF(COUNTIFS(Items!$E:$E,J2354,Items!$F:$F,K2354)+COUNTIFS(Items!$J:$J,J2354,Items!$K:$K,K2354)+COUNTIFS(Items!$O:$O,J2354,Items!$P:$P,K2354)=1,0,1))</f>
        <v>0</v>
      </c>
      <c r="T2354" s="10" t="str">
        <f>IF(RepPF!$L$4=Lists!$E$2,Lists!$E$2,IF(RepPF!$L$4&lt;&gt;"",IF($C2354=RepPF!$L$4,RepPF!$L$4,0),Lists!$E$2))</f>
        <v>Все объекты</v>
      </c>
    </row>
    <row r="2355" spans="12:20" x14ac:dyDescent="0.25">
      <c r="L2355" s="1">
        <f>IF(OR(B2355=0,B2355=""),0,IF(COUNTIFS(Items!$E:$E,J2355,Items!$F:$F,K2355)+COUNTIFS(Items!$J:$J,J2355,Items!$K:$K,K2355)+COUNTIFS(Items!$O:$O,J2355,Items!$P:$P,K2355)=1,0,1))</f>
        <v>0</v>
      </c>
      <c r="T2355" s="10" t="str">
        <f>IF(RepPF!$L$4=Lists!$E$2,Lists!$E$2,IF(RepPF!$L$4&lt;&gt;"",IF($C2355=RepPF!$L$4,RepPF!$L$4,0),Lists!$E$2))</f>
        <v>Все объекты</v>
      </c>
    </row>
    <row r="2356" spans="12:20" x14ac:dyDescent="0.25">
      <c r="L2356" s="1">
        <f>IF(OR(B2356=0,B2356=""),0,IF(COUNTIFS(Items!$E:$E,J2356,Items!$F:$F,K2356)+COUNTIFS(Items!$J:$J,J2356,Items!$K:$K,K2356)+COUNTIFS(Items!$O:$O,J2356,Items!$P:$P,K2356)=1,0,1))</f>
        <v>0</v>
      </c>
      <c r="T2356" s="10" t="str">
        <f>IF(RepPF!$L$4=Lists!$E$2,Lists!$E$2,IF(RepPF!$L$4&lt;&gt;"",IF($C2356=RepPF!$L$4,RepPF!$L$4,0),Lists!$E$2))</f>
        <v>Все объекты</v>
      </c>
    </row>
    <row r="2357" spans="12:20" x14ac:dyDescent="0.25">
      <c r="L2357" s="1">
        <f>IF(OR(B2357=0,B2357=""),0,IF(COUNTIFS(Items!$E:$E,J2357,Items!$F:$F,K2357)+COUNTIFS(Items!$J:$J,J2357,Items!$K:$K,K2357)+COUNTIFS(Items!$O:$O,J2357,Items!$P:$P,K2357)=1,0,1))</f>
        <v>0</v>
      </c>
      <c r="T2357" s="10" t="str">
        <f>IF(RepPF!$L$4=Lists!$E$2,Lists!$E$2,IF(RepPF!$L$4&lt;&gt;"",IF($C2357=RepPF!$L$4,RepPF!$L$4,0),Lists!$E$2))</f>
        <v>Все объекты</v>
      </c>
    </row>
    <row r="2358" spans="12:20" x14ac:dyDescent="0.25">
      <c r="L2358" s="1">
        <f>IF(OR(B2358=0,B2358=""),0,IF(COUNTIFS(Items!$E:$E,J2358,Items!$F:$F,K2358)+COUNTIFS(Items!$J:$J,J2358,Items!$K:$K,K2358)+COUNTIFS(Items!$O:$O,J2358,Items!$P:$P,K2358)=1,0,1))</f>
        <v>0</v>
      </c>
      <c r="T2358" s="10" t="str">
        <f>IF(RepPF!$L$4=Lists!$E$2,Lists!$E$2,IF(RepPF!$L$4&lt;&gt;"",IF($C2358=RepPF!$L$4,RepPF!$L$4,0),Lists!$E$2))</f>
        <v>Все объекты</v>
      </c>
    </row>
    <row r="2359" spans="12:20" x14ac:dyDescent="0.25">
      <c r="L2359" s="1">
        <f>IF(OR(B2359=0,B2359=""),0,IF(COUNTIFS(Items!$E:$E,J2359,Items!$F:$F,K2359)+COUNTIFS(Items!$J:$J,J2359,Items!$K:$K,K2359)+COUNTIFS(Items!$O:$O,J2359,Items!$P:$P,K2359)=1,0,1))</f>
        <v>0</v>
      </c>
      <c r="T2359" s="10" t="str">
        <f>IF(RepPF!$L$4=Lists!$E$2,Lists!$E$2,IF(RepPF!$L$4&lt;&gt;"",IF($C2359=RepPF!$L$4,RepPF!$L$4,0),Lists!$E$2))</f>
        <v>Все объекты</v>
      </c>
    </row>
    <row r="2360" spans="12:20" x14ac:dyDescent="0.25">
      <c r="L2360" s="1">
        <f>IF(OR(B2360=0,B2360=""),0,IF(COUNTIFS(Items!$E:$E,J2360,Items!$F:$F,K2360)+COUNTIFS(Items!$J:$J,J2360,Items!$K:$K,K2360)+COUNTIFS(Items!$O:$O,J2360,Items!$P:$P,K2360)=1,0,1))</f>
        <v>0</v>
      </c>
      <c r="T2360" s="10" t="str">
        <f>IF(RepPF!$L$4=Lists!$E$2,Lists!$E$2,IF(RepPF!$L$4&lt;&gt;"",IF($C2360=RepPF!$L$4,RepPF!$L$4,0),Lists!$E$2))</f>
        <v>Все объекты</v>
      </c>
    </row>
    <row r="2361" spans="12:20" x14ac:dyDescent="0.25">
      <c r="L2361" s="1">
        <f>IF(OR(B2361=0,B2361=""),0,IF(COUNTIFS(Items!$E:$E,J2361,Items!$F:$F,K2361)+COUNTIFS(Items!$J:$J,J2361,Items!$K:$K,K2361)+COUNTIFS(Items!$O:$O,J2361,Items!$P:$P,K2361)=1,0,1))</f>
        <v>0</v>
      </c>
      <c r="T2361" s="10" t="str">
        <f>IF(RepPF!$L$4=Lists!$E$2,Lists!$E$2,IF(RepPF!$L$4&lt;&gt;"",IF($C2361=RepPF!$L$4,RepPF!$L$4,0),Lists!$E$2))</f>
        <v>Все объекты</v>
      </c>
    </row>
    <row r="2362" spans="12:20" x14ac:dyDescent="0.25">
      <c r="L2362" s="1">
        <f>IF(OR(B2362=0,B2362=""),0,IF(COUNTIFS(Items!$E:$E,J2362,Items!$F:$F,K2362)+COUNTIFS(Items!$J:$J,J2362,Items!$K:$K,K2362)+COUNTIFS(Items!$O:$O,J2362,Items!$P:$P,K2362)=1,0,1))</f>
        <v>0</v>
      </c>
      <c r="T2362" s="10" t="str">
        <f>IF(RepPF!$L$4=Lists!$E$2,Lists!$E$2,IF(RepPF!$L$4&lt;&gt;"",IF($C2362=RepPF!$L$4,RepPF!$L$4,0),Lists!$E$2))</f>
        <v>Все объекты</v>
      </c>
    </row>
    <row r="2363" spans="12:20" x14ac:dyDescent="0.25">
      <c r="L2363" s="1">
        <f>IF(OR(B2363=0,B2363=""),0,IF(COUNTIFS(Items!$E:$E,J2363,Items!$F:$F,K2363)+COUNTIFS(Items!$J:$J,J2363,Items!$K:$K,K2363)+COUNTIFS(Items!$O:$O,J2363,Items!$P:$P,K2363)=1,0,1))</f>
        <v>0</v>
      </c>
      <c r="T2363" s="10" t="str">
        <f>IF(RepPF!$L$4=Lists!$E$2,Lists!$E$2,IF(RepPF!$L$4&lt;&gt;"",IF($C2363=RepPF!$L$4,RepPF!$L$4,0),Lists!$E$2))</f>
        <v>Все объекты</v>
      </c>
    </row>
    <row r="2364" spans="12:20" x14ac:dyDescent="0.25">
      <c r="L2364" s="1">
        <f>IF(OR(B2364=0,B2364=""),0,IF(COUNTIFS(Items!$E:$E,J2364,Items!$F:$F,K2364)+COUNTIFS(Items!$J:$J,J2364,Items!$K:$K,K2364)+COUNTIFS(Items!$O:$O,J2364,Items!$P:$P,K2364)=1,0,1))</f>
        <v>0</v>
      </c>
      <c r="T2364" s="10" t="str">
        <f>IF(RepPF!$L$4=Lists!$E$2,Lists!$E$2,IF(RepPF!$L$4&lt;&gt;"",IF($C2364=RepPF!$L$4,RepPF!$L$4,0),Lists!$E$2))</f>
        <v>Все объекты</v>
      </c>
    </row>
    <row r="2365" spans="12:20" x14ac:dyDescent="0.25">
      <c r="L2365" s="1">
        <f>IF(OR(B2365=0,B2365=""),0,IF(COUNTIFS(Items!$E:$E,J2365,Items!$F:$F,K2365)+COUNTIFS(Items!$J:$J,J2365,Items!$K:$K,K2365)+COUNTIFS(Items!$O:$O,J2365,Items!$P:$P,K2365)=1,0,1))</f>
        <v>0</v>
      </c>
      <c r="T2365" s="10" t="str">
        <f>IF(RepPF!$L$4=Lists!$E$2,Lists!$E$2,IF(RepPF!$L$4&lt;&gt;"",IF($C2365=RepPF!$L$4,RepPF!$L$4,0),Lists!$E$2))</f>
        <v>Все объекты</v>
      </c>
    </row>
    <row r="2366" spans="12:20" x14ac:dyDescent="0.25">
      <c r="L2366" s="1">
        <f>IF(OR(B2366=0,B2366=""),0,IF(COUNTIFS(Items!$E:$E,J2366,Items!$F:$F,K2366)+COUNTIFS(Items!$J:$J,J2366,Items!$K:$K,K2366)+COUNTIFS(Items!$O:$O,J2366,Items!$P:$P,K2366)=1,0,1))</f>
        <v>0</v>
      </c>
      <c r="T2366" s="10" t="str">
        <f>IF(RepPF!$L$4=Lists!$E$2,Lists!$E$2,IF(RepPF!$L$4&lt;&gt;"",IF($C2366=RepPF!$L$4,RepPF!$L$4,0),Lists!$E$2))</f>
        <v>Все объекты</v>
      </c>
    </row>
    <row r="2367" spans="12:20" x14ac:dyDescent="0.25">
      <c r="L2367" s="1">
        <f>IF(OR(B2367=0,B2367=""),0,IF(COUNTIFS(Items!$E:$E,J2367,Items!$F:$F,K2367)+COUNTIFS(Items!$J:$J,J2367,Items!$K:$K,K2367)+COUNTIFS(Items!$O:$O,J2367,Items!$P:$P,K2367)=1,0,1))</f>
        <v>0</v>
      </c>
      <c r="T2367" s="10" t="str">
        <f>IF(RepPF!$L$4=Lists!$E$2,Lists!$E$2,IF(RepPF!$L$4&lt;&gt;"",IF($C2367=RepPF!$L$4,RepPF!$L$4,0),Lists!$E$2))</f>
        <v>Все объекты</v>
      </c>
    </row>
    <row r="2368" spans="12:20" x14ac:dyDescent="0.25">
      <c r="L2368" s="1">
        <f>IF(OR(B2368=0,B2368=""),0,IF(COUNTIFS(Items!$E:$E,J2368,Items!$F:$F,K2368)+COUNTIFS(Items!$J:$J,J2368,Items!$K:$K,K2368)+COUNTIFS(Items!$O:$O,J2368,Items!$P:$P,K2368)=1,0,1))</f>
        <v>0</v>
      </c>
      <c r="T2368" s="10" t="str">
        <f>IF(RepPF!$L$4=Lists!$E$2,Lists!$E$2,IF(RepPF!$L$4&lt;&gt;"",IF($C2368=RepPF!$L$4,RepPF!$L$4,0),Lists!$E$2))</f>
        <v>Все объекты</v>
      </c>
    </row>
    <row r="2369" spans="12:20" x14ac:dyDescent="0.25">
      <c r="L2369" s="1">
        <f>IF(OR(B2369=0,B2369=""),0,IF(COUNTIFS(Items!$E:$E,J2369,Items!$F:$F,K2369)+COUNTIFS(Items!$J:$J,J2369,Items!$K:$K,K2369)+COUNTIFS(Items!$O:$O,J2369,Items!$P:$P,K2369)=1,0,1))</f>
        <v>0</v>
      </c>
      <c r="T2369" s="10" t="str">
        <f>IF(RepPF!$L$4=Lists!$E$2,Lists!$E$2,IF(RepPF!$L$4&lt;&gt;"",IF($C2369=RepPF!$L$4,RepPF!$L$4,0),Lists!$E$2))</f>
        <v>Все объекты</v>
      </c>
    </row>
    <row r="2370" spans="12:20" x14ac:dyDescent="0.25">
      <c r="L2370" s="1">
        <f>IF(OR(B2370=0,B2370=""),0,IF(COUNTIFS(Items!$E:$E,J2370,Items!$F:$F,K2370)+COUNTIFS(Items!$J:$J,J2370,Items!$K:$K,K2370)+COUNTIFS(Items!$O:$O,J2370,Items!$P:$P,K2370)=1,0,1))</f>
        <v>0</v>
      </c>
      <c r="T2370" s="10" t="str">
        <f>IF(RepPF!$L$4=Lists!$E$2,Lists!$E$2,IF(RepPF!$L$4&lt;&gt;"",IF($C2370=RepPF!$L$4,RepPF!$L$4,0),Lists!$E$2))</f>
        <v>Все объекты</v>
      </c>
    </row>
    <row r="2371" spans="12:20" x14ac:dyDescent="0.25">
      <c r="L2371" s="1">
        <f>IF(OR(B2371=0,B2371=""),0,IF(COUNTIFS(Items!$E:$E,J2371,Items!$F:$F,K2371)+COUNTIFS(Items!$J:$J,J2371,Items!$K:$K,K2371)+COUNTIFS(Items!$O:$O,J2371,Items!$P:$P,K2371)=1,0,1))</f>
        <v>0</v>
      </c>
      <c r="T2371" s="10" t="str">
        <f>IF(RepPF!$L$4=Lists!$E$2,Lists!$E$2,IF(RepPF!$L$4&lt;&gt;"",IF($C2371=RepPF!$L$4,RepPF!$L$4,0),Lists!$E$2))</f>
        <v>Все объекты</v>
      </c>
    </row>
    <row r="2372" spans="12:20" x14ac:dyDescent="0.25">
      <c r="L2372" s="1">
        <f>IF(OR(B2372=0,B2372=""),0,IF(COUNTIFS(Items!$E:$E,J2372,Items!$F:$F,K2372)+COUNTIFS(Items!$J:$J,J2372,Items!$K:$K,K2372)+COUNTIFS(Items!$O:$O,J2372,Items!$P:$P,K2372)=1,0,1))</f>
        <v>0</v>
      </c>
      <c r="T2372" s="10" t="str">
        <f>IF(RepPF!$L$4=Lists!$E$2,Lists!$E$2,IF(RepPF!$L$4&lt;&gt;"",IF($C2372=RepPF!$L$4,RepPF!$L$4,0),Lists!$E$2))</f>
        <v>Все объекты</v>
      </c>
    </row>
    <row r="2373" spans="12:20" x14ac:dyDescent="0.25">
      <c r="L2373" s="1">
        <f>IF(OR(B2373=0,B2373=""),0,IF(COUNTIFS(Items!$E:$E,J2373,Items!$F:$F,K2373)+COUNTIFS(Items!$J:$J,J2373,Items!$K:$K,K2373)+COUNTIFS(Items!$O:$O,J2373,Items!$P:$P,K2373)=1,0,1))</f>
        <v>0</v>
      </c>
      <c r="T2373" s="10" t="str">
        <f>IF(RepPF!$L$4=Lists!$E$2,Lists!$E$2,IF(RepPF!$L$4&lt;&gt;"",IF($C2373=RepPF!$L$4,RepPF!$L$4,0),Lists!$E$2))</f>
        <v>Все объекты</v>
      </c>
    </row>
    <row r="2374" spans="12:20" x14ac:dyDescent="0.25">
      <c r="L2374" s="1">
        <f>IF(OR(B2374=0,B2374=""),0,IF(COUNTIFS(Items!$E:$E,J2374,Items!$F:$F,K2374)+COUNTIFS(Items!$J:$J,J2374,Items!$K:$K,K2374)+COUNTIFS(Items!$O:$O,J2374,Items!$P:$P,K2374)=1,0,1))</f>
        <v>0</v>
      </c>
      <c r="T2374" s="10" t="str">
        <f>IF(RepPF!$L$4=Lists!$E$2,Lists!$E$2,IF(RepPF!$L$4&lt;&gt;"",IF($C2374=RepPF!$L$4,RepPF!$L$4,0),Lists!$E$2))</f>
        <v>Все объекты</v>
      </c>
    </row>
    <row r="2375" spans="12:20" x14ac:dyDescent="0.25">
      <c r="L2375" s="1">
        <f>IF(OR(B2375=0,B2375=""),0,IF(COUNTIFS(Items!$E:$E,J2375,Items!$F:$F,K2375)+COUNTIFS(Items!$J:$J,J2375,Items!$K:$K,K2375)+COUNTIFS(Items!$O:$O,J2375,Items!$P:$P,K2375)=1,0,1))</f>
        <v>0</v>
      </c>
      <c r="T2375" s="10" t="str">
        <f>IF(RepPF!$L$4=Lists!$E$2,Lists!$E$2,IF(RepPF!$L$4&lt;&gt;"",IF($C2375=RepPF!$L$4,RepPF!$L$4,0),Lists!$E$2))</f>
        <v>Все объекты</v>
      </c>
    </row>
    <row r="2376" spans="12:20" x14ac:dyDescent="0.25">
      <c r="L2376" s="1">
        <f>IF(OR(B2376=0,B2376=""),0,IF(COUNTIFS(Items!$E:$E,J2376,Items!$F:$F,K2376)+COUNTIFS(Items!$J:$J,J2376,Items!$K:$K,K2376)+COUNTIFS(Items!$O:$O,J2376,Items!$P:$P,K2376)=1,0,1))</f>
        <v>0</v>
      </c>
      <c r="T2376" s="10" t="str">
        <f>IF(RepPF!$L$4=Lists!$E$2,Lists!$E$2,IF(RepPF!$L$4&lt;&gt;"",IF($C2376=RepPF!$L$4,RepPF!$L$4,0),Lists!$E$2))</f>
        <v>Все объекты</v>
      </c>
    </row>
    <row r="2377" spans="12:20" x14ac:dyDescent="0.25">
      <c r="L2377" s="1">
        <f>IF(OR(B2377=0,B2377=""),0,IF(COUNTIFS(Items!$E:$E,J2377,Items!$F:$F,K2377)+COUNTIFS(Items!$J:$J,J2377,Items!$K:$K,K2377)+COUNTIFS(Items!$O:$O,J2377,Items!$P:$P,K2377)=1,0,1))</f>
        <v>0</v>
      </c>
      <c r="T2377" s="10" t="str">
        <f>IF(RepPF!$L$4=Lists!$E$2,Lists!$E$2,IF(RepPF!$L$4&lt;&gt;"",IF($C2377=RepPF!$L$4,RepPF!$L$4,0),Lists!$E$2))</f>
        <v>Все объекты</v>
      </c>
    </row>
    <row r="2378" spans="12:20" x14ac:dyDescent="0.25">
      <c r="L2378" s="1">
        <f>IF(OR(B2378=0,B2378=""),0,IF(COUNTIFS(Items!$E:$E,J2378,Items!$F:$F,K2378)+COUNTIFS(Items!$J:$J,J2378,Items!$K:$K,K2378)+COUNTIFS(Items!$O:$O,J2378,Items!$P:$P,K2378)=1,0,1))</f>
        <v>0</v>
      </c>
      <c r="T2378" s="10" t="str">
        <f>IF(RepPF!$L$4=Lists!$E$2,Lists!$E$2,IF(RepPF!$L$4&lt;&gt;"",IF($C2378=RepPF!$L$4,RepPF!$L$4,0),Lists!$E$2))</f>
        <v>Все объекты</v>
      </c>
    </row>
    <row r="2379" spans="12:20" x14ac:dyDescent="0.25">
      <c r="L2379" s="1">
        <f>IF(OR(B2379=0,B2379=""),0,IF(COUNTIFS(Items!$E:$E,J2379,Items!$F:$F,K2379)+COUNTIFS(Items!$J:$J,J2379,Items!$K:$K,K2379)+COUNTIFS(Items!$O:$O,J2379,Items!$P:$P,K2379)=1,0,1))</f>
        <v>0</v>
      </c>
      <c r="T2379" s="10" t="str">
        <f>IF(RepPF!$L$4=Lists!$E$2,Lists!$E$2,IF(RepPF!$L$4&lt;&gt;"",IF($C2379=RepPF!$L$4,RepPF!$L$4,0),Lists!$E$2))</f>
        <v>Все объекты</v>
      </c>
    </row>
    <row r="2380" spans="12:20" x14ac:dyDescent="0.25">
      <c r="L2380" s="1">
        <f>IF(OR(B2380=0,B2380=""),0,IF(COUNTIFS(Items!$E:$E,J2380,Items!$F:$F,K2380)+COUNTIFS(Items!$J:$J,J2380,Items!$K:$K,K2380)+COUNTIFS(Items!$O:$O,J2380,Items!$P:$P,K2380)=1,0,1))</f>
        <v>0</v>
      </c>
      <c r="T2380" s="10" t="str">
        <f>IF(RepPF!$L$4=Lists!$E$2,Lists!$E$2,IF(RepPF!$L$4&lt;&gt;"",IF($C2380=RepPF!$L$4,RepPF!$L$4,0),Lists!$E$2))</f>
        <v>Все объекты</v>
      </c>
    </row>
    <row r="2381" spans="12:20" x14ac:dyDescent="0.25">
      <c r="L2381" s="1">
        <f>IF(OR(B2381=0,B2381=""),0,IF(COUNTIFS(Items!$E:$E,J2381,Items!$F:$F,K2381)+COUNTIFS(Items!$J:$J,J2381,Items!$K:$K,K2381)+COUNTIFS(Items!$O:$O,J2381,Items!$P:$P,K2381)=1,0,1))</f>
        <v>0</v>
      </c>
      <c r="T2381" s="10" t="str">
        <f>IF(RepPF!$L$4=Lists!$E$2,Lists!$E$2,IF(RepPF!$L$4&lt;&gt;"",IF($C2381=RepPF!$L$4,RepPF!$L$4,0),Lists!$E$2))</f>
        <v>Все объекты</v>
      </c>
    </row>
    <row r="2382" spans="12:20" x14ac:dyDescent="0.25">
      <c r="L2382" s="1">
        <f>IF(OR(B2382=0,B2382=""),0,IF(COUNTIFS(Items!$E:$E,J2382,Items!$F:$F,K2382)+COUNTIFS(Items!$J:$J,J2382,Items!$K:$K,K2382)+COUNTIFS(Items!$O:$O,J2382,Items!$P:$P,K2382)=1,0,1))</f>
        <v>0</v>
      </c>
      <c r="T2382" s="10" t="str">
        <f>IF(RepPF!$L$4=Lists!$E$2,Lists!$E$2,IF(RepPF!$L$4&lt;&gt;"",IF($C2382=RepPF!$L$4,RepPF!$L$4,0),Lists!$E$2))</f>
        <v>Все объекты</v>
      </c>
    </row>
    <row r="2383" spans="12:20" x14ac:dyDescent="0.25">
      <c r="L2383" s="1">
        <f>IF(OR(B2383=0,B2383=""),0,IF(COUNTIFS(Items!$E:$E,J2383,Items!$F:$F,K2383)+COUNTIFS(Items!$J:$J,J2383,Items!$K:$K,K2383)+COUNTIFS(Items!$O:$O,J2383,Items!$P:$P,K2383)=1,0,1))</f>
        <v>0</v>
      </c>
      <c r="T2383" s="10" t="str">
        <f>IF(RepPF!$L$4=Lists!$E$2,Lists!$E$2,IF(RepPF!$L$4&lt;&gt;"",IF($C2383=RepPF!$L$4,RepPF!$L$4,0),Lists!$E$2))</f>
        <v>Все объекты</v>
      </c>
    </row>
    <row r="2384" spans="12:20" x14ac:dyDescent="0.25">
      <c r="L2384" s="1">
        <f>IF(OR(B2384=0,B2384=""),0,IF(COUNTIFS(Items!$E:$E,J2384,Items!$F:$F,K2384)+COUNTIFS(Items!$J:$J,J2384,Items!$K:$K,K2384)+COUNTIFS(Items!$O:$O,J2384,Items!$P:$P,K2384)=1,0,1))</f>
        <v>0</v>
      </c>
      <c r="T2384" s="10" t="str">
        <f>IF(RepPF!$L$4=Lists!$E$2,Lists!$E$2,IF(RepPF!$L$4&lt;&gt;"",IF($C2384=RepPF!$L$4,RepPF!$L$4,0),Lists!$E$2))</f>
        <v>Все объекты</v>
      </c>
    </row>
    <row r="2385" spans="12:20" x14ac:dyDescent="0.25">
      <c r="L2385" s="1">
        <f>IF(OR(B2385=0,B2385=""),0,IF(COUNTIFS(Items!$E:$E,J2385,Items!$F:$F,K2385)+COUNTIFS(Items!$J:$J,J2385,Items!$K:$K,K2385)+COUNTIFS(Items!$O:$O,J2385,Items!$P:$P,K2385)=1,0,1))</f>
        <v>0</v>
      </c>
      <c r="T2385" s="10" t="str">
        <f>IF(RepPF!$L$4=Lists!$E$2,Lists!$E$2,IF(RepPF!$L$4&lt;&gt;"",IF($C2385=RepPF!$L$4,RepPF!$L$4,0),Lists!$E$2))</f>
        <v>Все объекты</v>
      </c>
    </row>
    <row r="2386" spans="12:20" x14ac:dyDescent="0.25">
      <c r="L2386" s="1">
        <f>IF(OR(B2386=0,B2386=""),0,IF(COUNTIFS(Items!$E:$E,J2386,Items!$F:$F,K2386)+COUNTIFS(Items!$J:$J,J2386,Items!$K:$K,K2386)+COUNTIFS(Items!$O:$O,J2386,Items!$P:$P,K2386)=1,0,1))</f>
        <v>0</v>
      </c>
      <c r="T2386" s="10" t="str">
        <f>IF(RepPF!$L$4=Lists!$E$2,Lists!$E$2,IF(RepPF!$L$4&lt;&gt;"",IF($C2386=RepPF!$L$4,RepPF!$L$4,0),Lists!$E$2))</f>
        <v>Все объекты</v>
      </c>
    </row>
    <row r="2387" spans="12:20" x14ac:dyDescent="0.25">
      <c r="L2387" s="1">
        <f>IF(OR(B2387=0,B2387=""),0,IF(COUNTIFS(Items!$E:$E,J2387,Items!$F:$F,K2387)+COUNTIFS(Items!$J:$J,J2387,Items!$K:$K,K2387)+COUNTIFS(Items!$O:$O,J2387,Items!$P:$P,K2387)=1,0,1))</f>
        <v>0</v>
      </c>
      <c r="T2387" s="10" t="str">
        <f>IF(RepPF!$L$4=Lists!$E$2,Lists!$E$2,IF(RepPF!$L$4&lt;&gt;"",IF($C2387=RepPF!$L$4,RepPF!$L$4,0),Lists!$E$2))</f>
        <v>Все объекты</v>
      </c>
    </row>
    <row r="2388" spans="12:20" x14ac:dyDescent="0.25">
      <c r="L2388" s="1">
        <f>IF(OR(B2388=0,B2388=""),0,IF(COUNTIFS(Items!$E:$E,J2388,Items!$F:$F,K2388)+COUNTIFS(Items!$J:$J,J2388,Items!$K:$K,K2388)+COUNTIFS(Items!$O:$O,J2388,Items!$P:$P,K2388)=1,0,1))</f>
        <v>0</v>
      </c>
      <c r="T2388" s="10" t="str">
        <f>IF(RepPF!$L$4=Lists!$E$2,Lists!$E$2,IF(RepPF!$L$4&lt;&gt;"",IF($C2388=RepPF!$L$4,RepPF!$L$4,0),Lists!$E$2))</f>
        <v>Все объекты</v>
      </c>
    </row>
    <row r="2389" spans="12:20" x14ac:dyDescent="0.25">
      <c r="L2389" s="1">
        <f>IF(OR(B2389=0,B2389=""),0,IF(COUNTIFS(Items!$E:$E,J2389,Items!$F:$F,K2389)+COUNTIFS(Items!$J:$J,J2389,Items!$K:$K,K2389)+COUNTIFS(Items!$O:$O,J2389,Items!$P:$P,K2389)=1,0,1))</f>
        <v>0</v>
      </c>
      <c r="T2389" s="10" t="str">
        <f>IF(RepPF!$L$4=Lists!$E$2,Lists!$E$2,IF(RepPF!$L$4&lt;&gt;"",IF($C2389=RepPF!$L$4,RepPF!$L$4,0),Lists!$E$2))</f>
        <v>Все объекты</v>
      </c>
    </row>
    <row r="2390" spans="12:20" x14ac:dyDescent="0.25">
      <c r="L2390" s="1">
        <f>IF(OR(B2390=0,B2390=""),0,IF(COUNTIFS(Items!$E:$E,J2390,Items!$F:$F,K2390)+COUNTIFS(Items!$J:$J,J2390,Items!$K:$K,K2390)+COUNTIFS(Items!$O:$O,J2390,Items!$P:$P,K2390)=1,0,1))</f>
        <v>0</v>
      </c>
      <c r="T2390" s="10" t="str">
        <f>IF(RepPF!$L$4=Lists!$E$2,Lists!$E$2,IF(RepPF!$L$4&lt;&gt;"",IF($C2390=RepPF!$L$4,RepPF!$L$4,0),Lists!$E$2))</f>
        <v>Все объекты</v>
      </c>
    </row>
    <row r="2391" spans="12:20" x14ac:dyDescent="0.25">
      <c r="L2391" s="1">
        <f>IF(OR(B2391=0,B2391=""),0,IF(COUNTIFS(Items!$E:$E,J2391,Items!$F:$F,K2391)+COUNTIFS(Items!$J:$J,J2391,Items!$K:$K,K2391)+COUNTIFS(Items!$O:$O,J2391,Items!$P:$P,K2391)=1,0,1))</f>
        <v>0</v>
      </c>
      <c r="T2391" s="10" t="str">
        <f>IF(RepPF!$L$4=Lists!$E$2,Lists!$E$2,IF(RepPF!$L$4&lt;&gt;"",IF($C2391=RepPF!$L$4,RepPF!$L$4,0),Lists!$E$2))</f>
        <v>Все объекты</v>
      </c>
    </row>
    <row r="2392" spans="12:20" x14ac:dyDescent="0.25">
      <c r="L2392" s="1">
        <f>IF(OR(B2392=0,B2392=""),0,IF(COUNTIFS(Items!$E:$E,J2392,Items!$F:$F,K2392)+COUNTIFS(Items!$J:$J,J2392,Items!$K:$K,K2392)+COUNTIFS(Items!$O:$O,J2392,Items!$P:$P,K2392)=1,0,1))</f>
        <v>0</v>
      </c>
      <c r="T2392" s="10" t="str">
        <f>IF(RepPF!$L$4=Lists!$E$2,Lists!$E$2,IF(RepPF!$L$4&lt;&gt;"",IF($C2392=RepPF!$L$4,RepPF!$L$4,0),Lists!$E$2))</f>
        <v>Все объекты</v>
      </c>
    </row>
    <row r="2393" spans="12:20" x14ac:dyDescent="0.25">
      <c r="L2393" s="1">
        <f>IF(OR(B2393=0,B2393=""),0,IF(COUNTIFS(Items!$E:$E,J2393,Items!$F:$F,K2393)+COUNTIFS(Items!$J:$J,J2393,Items!$K:$K,K2393)+COUNTIFS(Items!$O:$O,J2393,Items!$P:$P,K2393)=1,0,1))</f>
        <v>0</v>
      </c>
      <c r="T2393" s="10" t="str">
        <f>IF(RepPF!$L$4=Lists!$E$2,Lists!$E$2,IF(RepPF!$L$4&lt;&gt;"",IF($C2393=RepPF!$L$4,RepPF!$L$4,0),Lists!$E$2))</f>
        <v>Все объекты</v>
      </c>
    </row>
    <row r="2394" spans="12:20" x14ac:dyDescent="0.25">
      <c r="L2394" s="1">
        <f>IF(OR(B2394=0,B2394=""),0,IF(COUNTIFS(Items!$E:$E,J2394,Items!$F:$F,K2394)+COUNTIFS(Items!$J:$J,J2394,Items!$K:$K,K2394)+COUNTIFS(Items!$O:$O,J2394,Items!$P:$P,K2394)=1,0,1))</f>
        <v>0</v>
      </c>
      <c r="T2394" s="10" t="str">
        <f>IF(RepPF!$L$4=Lists!$E$2,Lists!$E$2,IF(RepPF!$L$4&lt;&gt;"",IF($C2394=RepPF!$L$4,RepPF!$L$4,0),Lists!$E$2))</f>
        <v>Все объекты</v>
      </c>
    </row>
    <row r="2395" spans="12:20" x14ac:dyDescent="0.25">
      <c r="L2395" s="1">
        <f>IF(OR(B2395=0,B2395=""),0,IF(COUNTIFS(Items!$E:$E,J2395,Items!$F:$F,K2395)+COUNTIFS(Items!$J:$J,J2395,Items!$K:$K,K2395)+COUNTIFS(Items!$O:$O,J2395,Items!$P:$P,K2395)=1,0,1))</f>
        <v>0</v>
      </c>
      <c r="T2395" s="10" t="str">
        <f>IF(RepPF!$L$4=Lists!$E$2,Lists!$E$2,IF(RepPF!$L$4&lt;&gt;"",IF($C2395=RepPF!$L$4,RepPF!$L$4,0),Lists!$E$2))</f>
        <v>Все объекты</v>
      </c>
    </row>
    <row r="2396" spans="12:20" x14ac:dyDescent="0.25">
      <c r="L2396" s="1">
        <f>IF(OR(B2396=0,B2396=""),0,IF(COUNTIFS(Items!$E:$E,J2396,Items!$F:$F,K2396)+COUNTIFS(Items!$J:$J,J2396,Items!$K:$K,K2396)+COUNTIFS(Items!$O:$O,J2396,Items!$P:$P,K2396)=1,0,1))</f>
        <v>0</v>
      </c>
      <c r="T2396" s="10" t="str">
        <f>IF(RepPF!$L$4=Lists!$E$2,Lists!$E$2,IF(RepPF!$L$4&lt;&gt;"",IF($C2396=RepPF!$L$4,RepPF!$L$4,0),Lists!$E$2))</f>
        <v>Все объекты</v>
      </c>
    </row>
    <row r="2397" spans="12:20" x14ac:dyDescent="0.25">
      <c r="L2397" s="1">
        <f>IF(OR(B2397=0,B2397=""),0,IF(COUNTIFS(Items!$E:$E,J2397,Items!$F:$F,K2397)+COUNTIFS(Items!$J:$J,J2397,Items!$K:$K,K2397)+COUNTIFS(Items!$O:$O,J2397,Items!$P:$P,K2397)=1,0,1))</f>
        <v>0</v>
      </c>
      <c r="T2397" s="10" t="str">
        <f>IF(RepPF!$L$4=Lists!$E$2,Lists!$E$2,IF(RepPF!$L$4&lt;&gt;"",IF($C2397=RepPF!$L$4,RepPF!$L$4,0),Lists!$E$2))</f>
        <v>Все объекты</v>
      </c>
    </row>
    <row r="2398" spans="12:20" x14ac:dyDescent="0.25">
      <c r="L2398" s="1">
        <f>IF(OR(B2398=0,B2398=""),0,IF(COUNTIFS(Items!$E:$E,J2398,Items!$F:$F,K2398)+COUNTIFS(Items!$J:$J,J2398,Items!$K:$K,K2398)+COUNTIFS(Items!$O:$O,J2398,Items!$P:$P,K2398)=1,0,1))</f>
        <v>0</v>
      </c>
      <c r="T2398" s="10" t="str">
        <f>IF(RepPF!$L$4=Lists!$E$2,Lists!$E$2,IF(RepPF!$L$4&lt;&gt;"",IF($C2398=RepPF!$L$4,RepPF!$L$4,0),Lists!$E$2))</f>
        <v>Все объекты</v>
      </c>
    </row>
    <row r="2399" spans="12:20" x14ac:dyDescent="0.25">
      <c r="L2399" s="1">
        <f>IF(OR(B2399=0,B2399=""),0,IF(COUNTIFS(Items!$E:$E,J2399,Items!$F:$F,K2399)+COUNTIFS(Items!$J:$J,J2399,Items!$K:$K,K2399)+COUNTIFS(Items!$O:$O,J2399,Items!$P:$P,K2399)=1,0,1))</f>
        <v>0</v>
      </c>
      <c r="T2399" s="10" t="str">
        <f>IF(RepPF!$L$4=Lists!$E$2,Lists!$E$2,IF(RepPF!$L$4&lt;&gt;"",IF($C2399=RepPF!$L$4,RepPF!$L$4,0),Lists!$E$2))</f>
        <v>Все объекты</v>
      </c>
    </row>
    <row r="2400" spans="12:20" x14ac:dyDescent="0.25">
      <c r="L2400" s="1">
        <f>IF(OR(B2400=0,B2400=""),0,IF(COUNTIFS(Items!$E:$E,J2400,Items!$F:$F,K2400)+COUNTIFS(Items!$J:$J,J2400,Items!$K:$K,K2400)+COUNTIFS(Items!$O:$O,J2400,Items!$P:$P,K2400)=1,0,1))</f>
        <v>0</v>
      </c>
      <c r="T2400" s="10" t="str">
        <f>IF(RepPF!$L$4=Lists!$E$2,Lists!$E$2,IF(RepPF!$L$4&lt;&gt;"",IF($C2400=RepPF!$L$4,RepPF!$L$4,0),Lists!$E$2))</f>
        <v>Все объекты</v>
      </c>
    </row>
    <row r="2401" spans="12:20" x14ac:dyDescent="0.25">
      <c r="L2401" s="1">
        <f>IF(OR(B2401=0,B2401=""),0,IF(COUNTIFS(Items!$E:$E,J2401,Items!$F:$F,K2401)+COUNTIFS(Items!$J:$J,J2401,Items!$K:$K,K2401)+COUNTIFS(Items!$O:$O,J2401,Items!$P:$P,K2401)=1,0,1))</f>
        <v>0</v>
      </c>
      <c r="T2401" s="10" t="str">
        <f>IF(RepPF!$L$4=Lists!$E$2,Lists!$E$2,IF(RepPF!$L$4&lt;&gt;"",IF($C2401=RepPF!$L$4,RepPF!$L$4,0),Lists!$E$2))</f>
        <v>Все объекты</v>
      </c>
    </row>
    <row r="2402" spans="12:20" x14ac:dyDescent="0.25">
      <c r="L2402" s="1">
        <f>IF(OR(B2402=0,B2402=""),0,IF(COUNTIFS(Items!$E:$E,J2402,Items!$F:$F,K2402)+COUNTIFS(Items!$J:$J,J2402,Items!$K:$K,K2402)+COUNTIFS(Items!$O:$O,J2402,Items!$P:$P,K2402)=1,0,1))</f>
        <v>0</v>
      </c>
      <c r="T2402" s="10" t="str">
        <f>IF(RepPF!$L$4=Lists!$E$2,Lists!$E$2,IF(RepPF!$L$4&lt;&gt;"",IF($C2402=RepPF!$L$4,RepPF!$L$4,0),Lists!$E$2))</f>
        <v>Все объекты</v>
      </c>
    </row>
    <row r="2403" spans="12:20" x14ac:dyDescent="0.25">
      <c r="L2403" s="1">
        <f>IF(OR(B2403=0,B2403=""),0,IF(COUNTIFS(Items!$E:$E,J2403,Items!$F:$F,K2403)+COUNTIFS(Items!$J:$J,J2403,Items!$K:$K,K2403)+COUNTIFS(Items!$O:$O,J2403,Items!$P:$P,K2403)=1,0,1))</f>
        <v>0</v>
      </c>
      <c r="T2403" s="10" t="str">
        <f>IF(RepPF!$L$4=Lists!$E$2,Lists!$E$2,IF(RepPF!$L$4&lt;&gt;"",IF($C2403=RepPF!$L$4,RepPF!$L$4,0),Lists!$E$2))</f>
        <v>Все объекты</v>
      </c>
    </row>
    <row r="2404" spans="12:20" x14ac:dyDescent="0.25">
      <c r="L2404" s="1">
        <f>IF(OR(B2404=0,B2404=""),0,IF(COUNTIFS(Items!$E:$E,J2404,Items!$F:$F,K2404)+COUNTIFS(Items!$J:$J,J2404,Items!$K:$K,K2404)+COUNTIFS(Items!$O:$O,J2404,Items!$P:$P,K2404)=1,0,1))</f>
        <v>0</v>
      </c>
      <c r="T2404" s="10" t="str">
        <f>IF(RepPF!$L$4=Lists!$E$2,Lists!$E$2,IF(RepPF!$L$4&lt;&gt;"",IF($C2404=RepPF!$L$4,RepPF!$L$4,0),Lists!$E$2))</f>
        <v>Все объекты</v>
      </c>
    </row>
    <row r="2405" spans="12:20" x14ac:dyDescent="0.25">
      <c r="L2405" s="1">
        <f>IF(OR(B2405=0,B2405=""),0,IF(COUNTIFS(Items!$E:$E,J2405,Items!$F:$F,K2405)+COUNTIFS(Items!$J:$J,J2405,Items!$K:$K,K2405)+COUNTIFS(Items!$O:$O,J2405,Items!$P:$P,K2405)=1,0,1))</f>
        <v>0</v>
      </c>
      <c r="T2405" s="10" t="str">
        <f>IF(RepPF!$L$4=Lists!$E$2,Lists!$E$2,IF(RepPF!$L$4&lt;&gt;"",IF($C2405=RepPF!$L$4,RepPF!$L$4,0),Lists!$E$2))</f>
        <v>Все объекты</v>
      </c>
    </row>
    <row r="2406" spans="12:20" x14ac:dyDescent="0.25">
      <c r="L2406" s="1">
        <f>IF(OR(B2406=0,B2406=""),0,IF(COUNTIFS(Items!$E:$E,J2406,Items!$F:$F,K2406)+COUNTIFS(Items!$J:$J,J2406,Items!$K:$K,K2406)+COUNTIFS(Items!$O:$O,J2406,Items!$P:$P,K2406)=1,0,1))</f>
        <v>0</v>
      </c>
      <c r="T2406" s="10" t="str">
        <f>IF(RepPF!$L$4=Lists!$E$2,Lists!$E$2,IF(RepPF!$L$4&lt;&gt;"",IF($C2406=RepPF!$L$4,RepPF!$L$4,0),Lists!$E$2))</f>
        <v>Все объекты</v>
      </c>
    </row>
    <row r="2407" spans="12:20" x14ac:dyDescent="0.25">
      <c r="L2407" s="1">
        <f>IF(OR(B2407=0,B2407=""),0,IF(COUNTIFS(Items!$E:$E,J2407,Items!$F:$F,K2407)+COUNTIFS(Items!$J:$J,J2407,Items!$K:$K,K2407)+COUNTIFS(Items!$O:$O,J2407,Items!$P:$P,K2407)=1,0,1))</f>
        <v>0</v>
      </c>
      <c r="T2407" s="10" t="str">
        <f>IF(RepPF!$L$4=Lists!$E$2,Lists!$E$2,IF(RepPF!$L$4&lt;&gt;"",IF($C2407=RepPF!$L$4,RepPF!$L$4,0),Lists!$E$2))</f>
        <v>Все объекты</v>
      </c>
    </row>
    <row r="2408" spans="12:20" x14ac:dyDescent="0.25">
      <c r="L2408" s="1">
        <f>IF(OR(B2408=0,B2408=""),0,IF(COUNTIFS(Items!$E:$E,J2408,Items!$F:$F,K2408)+COUNTIFS(Items!$J:$J,J2408,Items!$K:$K,K2408)+COUNTIFS(Items!$O:$O,J2408,Items!$P:$P,K2408)=1,0,1))</f>
        <v>0</v>
      </c>
      <c r="T2408" s="10" t="str">
        <f>IF(RepPF!$L$4=Lists!$E$2,Lists!$E$2,IF(RepPF!$L$4&lt;&gt;"",IF($C2408=RepPF!$L$4,RepPF!$L$4,0),Lists!$E$2))</f>
        <v>Все объекты</v>
      </c>
    </row>
    <row r="2409" spans="12:20" x14ac:dyDescent="0.25">
      <c r="L2409" s="1">
        <f>IF(OR(B2409=0,B2409=""),0,IF(COUNTIFS(Items!$E:$E,J2409,Items!$F:$F,K2409)+COUNTIFS(Items!$J:$J,J2409,Items!$K:$K,K2409)+COUNTIFS(Items!$O:$O,J2409,Items!$P:$P,K2409)=1,0,1))</f>
        <v>0</v>
      </c>
      <c r="T2409" s="10" t="str">
        <f>IF(RepPF!$L$4=Lists!$E$2,Lists!$E$2,IF(RepPF!$L$4&lt;&gt;"",IF($C2409=RepPF!$L$4,RepPF!$L$4,0),Lists!$E$2))</f>
        <v>Все объекты</v>
      </c>
    </row>
    <row r="2410" spans="12:20" x14ac:dyDescent="0.25">
      <c r="L2410" s="1">
        <f>IF(OR(B2410=0,B2410=""),0,IF(COUNTIFS(Items!$E:$E,J2410,Items!$F:$F,K2410)+COUNTIFS(Items!$J:$J,J2410,Items!$K:$K,K2410)+COUNTIFS(Items!$O:$O,J2410,Items!$P:$P,K2410)=1,0,1))</f>
        <v>0</v>
      </c>
      <c r="T2410" s="10" t="str">
        <f>IF(RepPF!$L$4=Lists!$E$2,Lists!$E$2,IF(RepPF!$L$4&lt;&gt;"",IF($C2410=RepPF!$L$4,RepPF!$L$4,0),Lists!$E$2))</f>
        <v>Все объекты</v>
      </c>
    </row>
    <row r="2411" spans="12:20" x14ac:dyDescent="0.25">
      <c r="L2411" s="1">
        <f>IF(OR(B2411=0,B2411=""),0,IF(COUNTIFS(Items!$E:$E,J2411,Items!$F:$F,K2411)+COUNTIFS(Items!$J:$J,J2411,Items!$K:$K,K2411)+COUNTIFS(Items!$O:$O,J2411,Items!$P:$P,K2411)=1,0,1))</f>
        <v>0</v>
      </c>
      <c r="T2411" s="10" t="str">
        <f>IF(RepPF!$L$4=Lists!$E$2,Lists!$E$2,IF(RepPF!$L$4&lt;&gt;"",IF($C2411=RepPF!$L$4,RepPF!$L$4,0),Lists!$E$2))</f>
        <v>Все объекты</v>
      </c>
    </row>
    <row r="2412" spans="12:20" x14ac:dyDescent="0.25">
      <c r="L2412" s="1">
        <f>IF(OR(B2412=0,B2412=""),0,IF(COUNTIFS(Items!$E:$E,J2412,Items!$F:$F,K2412)+COUNTIFS(Items!$J:$J,J2412,Items!$K:$K,K2412)+COUNTIFS(Items!$O:$O,J2412,Items!$P:$P,K2412)=1,0,1))</f>
        <v>0</v>
      </c>
      <c r="T2412" s="10" t="str">
        <f>IF(RepPF!$L$4=Lists!$E$2,Lists!$E$2,IF(RepPF!$L$4&lt;&gt;"",IF($C2412=RepPF!$L$4,RepPF!$L$4,0),Lists!$E$2))</f>
        <v>Все объекты</v>
      </c>
    </row>
    <row r="2413" spans="12:20" x14ac:dyDescent="0.25">
      <c r="L2413" s="1">
        <f>IF(OR(B2413=0,B2413=""),0,IF(COUNTIFS(Items!$E:$E,J2413,Items!$F:$F,K2413)+COUNTIFS(Items!$J:$J,J2413,Items!$K:$K,K2413)+COUNTIFS(Items!$O:$O,J2413,Items!$P:$P,K2413)=1,0,1))</f>
        <v>0</v>
      </c>
      <c r="T2413" s="10" t="str">
        <f>IF(RepPF!$L$4=Lists!$E$2,Lists!$E$2,IF(RepPF!$L$4&lt;&gt;"",IF($C2413=RepPF!$L$4,RepPF!$L$4,0),Lists!$E$2))</f>
        <v>Все объекты</v>
      </c>
    </row>
    <row r="2414" spans="12:20" x14ac:dyDescent="0.25">
      <c r="L2414" s="1">
        <f>IF(OR(B2414=0,B2414=""),0,IF(COUNTIFS(Items!$E:$E,J2414,Items!$F:$F,K2414)+COUNTIFS(Items!$J:$J,J2414,Items!$K:$K,K2414)+COUNTIFS(Items!$O:$O,J2414,Items!$P:$P,K2414)=1,0,1))</f>
        <v>0</v>
      </c>
      <c r="T2414" s="10" t="str">
        <f>IF(RepPF!$L$4=Lists!$E$2,Lists!$E$2,IF(RepPF!$L$4&lt;&gt;"",IF($C2414=RepPF!$L$4,RepPF!$L$4,0),Lists!$E$2))</f>
        <v>Все объекты</v>
      </c>
    </row>
    <row r="2415" spans="12:20" x14ac:dyDescent="0.25">
      <c r="L2415" s="1">
        <f>IF(OR(B2415=0,B2415=""),0,IF(COUNTIFS(Items!$E:$E,J2415,Items!$F:$F,K2415)+COUNTIFS(Items!$J:$J,J2415,Items!$K:$K,K2415)+COUNTIFS(Items!$O:$O,J2415,Items!$P:$P,K2415)=1,0,1))</f>
        <v>0</v>
      </c>
      <c r="T2415" s="10" t="str">
        <f>IF(RepPF!$L$4=Lists!$E$2,Lists!$E$2,IF(RepPF!$L$4&lt;&gt;"",IF($C2415=RepPF!$L$4,RepPF!$L$4,0),Lists!$E$2))</f>
        <v>Все объекты</v>
      </c>
    </row>
    <row r="2416" spans="12:20" x14ac:dyDescent="0.25">
      <c r="L2416" s="1">
        <f>IF(OR(B2416=0,B2416=""),0,IF(COUNTIFS(Items!$E:$E,J2416,Items!$F:$F,K2416)+COUNTIFS(Items!$J:$J,J2416,Items!$K:$K,K2416)+COUNTIFS(Items!$O:$O,J2416,Items!$P:$P,K2416)=1,0,1))</f>
        <v>0</v>
      </c>
      <c r="T2416" s="10" t="str">
        <f>IF(RepPF!$L$4=Lists!$E$2,Lists!$E$2,IF(RepPF!$L$4&lt;&gt;"",IF($C2416=RepPF!$L$4,RepPF!$L$4,0),Lists!$E$2))</f>
        <v>Все объекты</v>
      </c>
    </row>
    <row r="2417" spans="12:20" x14ac:dyDescent="0.25">
      <c r="L2417" s="1">
        <f>IF(OR(B2417=0,B2417=""),0,IF(COUNTIFS(Items!$E:$E,J2417,Items!$F:$F,K2417)+COUNTIFS(Items!$J:$J,J2417,Items!$K:$K,K2417)+COUNTIFS(Items!$O:$O,J2417,Items!$P:$P,K2417)=1,0,1))</f>
        <v>0</v>
      </c>
      <c r="T2417" s="10" t="str">
        <f>IF(RepPF!$L$4=Lists!$E$2,Lists!$E$2,IF(RepPF!$L$4&lt;&gt;"",IF($C2417=RepPF!$L$4,RepPF!$L$4,0),Lists!$E$2))</f>
        <v>Все объекты</v>
      </c>
    </row>
    <row r="2418" spans="12:20" x14ac:dyDescent="0.25">
      <c r="L2418" s="1">
        <f>IF(OR(B2418=0,B2418=""),0,IF(COUNTIFS(Items!$E:$E,J2418,Items!$F:$F,K2418)+COUNTIFS(Items!$J:$J,J2418,Items!$K:$K,K2418)+COUNTIFS(Items!$O:$O,J2418,Items!$P:$P,K2418)=1,0,1))</f>
        <v>0</v>
      </c>
      <c r="T2418" s="10" t="str">
        <f>IF(RepPF!$L$4=Lists!$E$2,Lists!$E$2,IF(RepPF!$L$4&lt;&gt;"",IF($C2418=RepPF!$L$4,RepPF!$L$4,0),Lists!$E$2))</f>
        <v>Все объекты</v>
      </c>
    </row>
    <row r="2419" spans="12:20" x14ac:dyDescent="0.25">
      <c r="L2419" s="1">
        <f>IF(OR(B2419=0,B2419=""),0,IF(COUNTIFS(Items!$E:$E,J2419,Items!$F:$F,K2419)+COUNTIFS(Items!$J:$J,J2419,Items!$K:$K,K2419)+COUNTIFS(Items!$O:$O,J2419,Items!$P:$P,K2419)=1,0,1))</f>
        <v>0</v>
      </c>
      <c r="T2419" s="10" t="str">
        <f>IF(RepPF!$L$4=Lists!$E$2,Lists!$E$2,IF(RepPF!$L$4&lt;&gt;"",IF($C2419=RepPF!$L$4,RepPF!$L$4,0),Lists!$E$2))</f>
        <v>Все объекты</v>
      </c>
    </row>
    <row r="2420" spans="12:20" x14ac:dyDescent="0.25">
      <c r="L2420" s="1">
        <f>IF(OR(B2420=0,B2420=""),0,IF(COUNTIFS(Items!$E:$E,J2420,Items!$F:$F,K2420)+COUNTIFS(Items!$J:$J,J2420,Items!$K:$K,K2420)+COUNTIFS(Items!$O:$O,J2420,Items!$P:$P,K2420)=1,0,1))</f>
        <v>0</v>
      </c>
      <c r="T2420" s="10" t="str">
        <f>IF(RepPF!$L$4=Lists!$E$2,Lists!$E$2,IF(RepPF!$L$4&lt;&gt;"",IF($C2420=RepPF!$L$4,RepPF!$L$4,0),Lists!$E$2))</f>
        <v>Все объекты</v>
      </c>
    </row>
    <row r="2421" spans="12:20" x14ac:dyDescent="0.25">
      <c r="L2421" s="1">
        <f>IF(OR(B2421=0,B2421=""),0,IF(COUNTIFS(Items!$E:$E,J2421,Items!$F:$F,K2421)+COUNTIFS(Items!$J:$J,J2421,Items!$K:$K,K2421)+COUNTIFS(Items!$O:$O,J2421,Items!$P:$P,K2421)=1,0,1))</f>
        <v>0</v>
      </c>
      <c r="T2421" s="10" t="str">
        <f>IF(RepPF!$L$4=Lists!$E$2,Lists!$E$2,IF(RepPF!$L$4&lt;&gt;"",IF($C2421=RepPF!$L$4,RepPF!$L$4,0),Lists!$E$2))</f>
        <v>Все объекты</v>
      </c>
    </row>
    <row r="2422" spans="12:20" x14ac:dyDescent="0.25">
      <c r="L2422" s="1">
        <f>IF(OR(B2422=0,B2422=""),0,IF(COUNTIFS(Items!$E:$E,J2422,Items!$F:$F,K2422)+COUNTIFS(Items!$J:$J,J2422,Items!$K:$K,K2422)+COUNTIFS(Items!$O:$O,J2422,Items!$P:$P,K2422)=1,0,1))</f>
        <v>0</v>
      </c>
      <c r="T2422" s="10" t="str">
        <f>IF(RepPF!$L$4=Lists!$E$2,Lists!$E$2,IF(RepPF!$L$4&lt;&gt;"",IF($C2422=RepPF!$L$4,RepPF!$L$4,0),Lists!$E$2))</f>
        <v>Все объекты</v>
      </c>
    </row>
    <row r="2423" spans="12:20" x14ac:dyDescent="0.25">
      <c r="L2423" s="1">
        <f>IF(OR(B2423=0,B2423=""),0,IF(COUNTIFS(Items!$E:$E,J2423,Items!$F:$F,K2423)+COUNTIFS(Items!$J:$J,J2423,Items!$K:$K,K2423)+COUNTIFS(Items!$O:$O,J2423,Items!$P:$P,K2423)=1,0,1))</f>
        <v>0</v>
      </c>
      <c r="T2423" s="10" t="str">
        <f>IF(RepPF!$L$4=Lists!$E$2,Lists!$E$2,IF(RepPF!$L$4&lt;&gt;"",IF($C2423=RepPF!$L$4,RepPF!$L$4,0),Lists!$E$2))</f>
        <v>Все объекты</v>
      </c>
    </row>
    <row r="2424" spans="12:20" x14ac:dyDescent="0.25">
      <c r="L2424" s="1">
        <f>IF(OR(B2424=0,B2424=""),0,IF(COUNTIFS(Items!$E:$E,J2424,Items!$F:$F,K2424)+COUNTIFS(Items!$J:$J,J2424,Items!$K:$K,K2424)+COUNTIFS(Items!$O:$O,J2424,Items!$P:$P,K2424)=1,0,1))</f>
        <v>0</v>
      </c>
      <c r="T2424" s="10" t="str">
        <f>IF(RepPF!$L$4=Lists!$E$2,Lists!$E$2,IF(RepPF!$L$4&lt;&gt;"",IF($C2424=RepPF!$L$4,RepPF!$L$4,0),Lists!$E$2))</f>
        <v>Все объекты</v>
      </c>
    </row>
    <row r="2425" spans="12:20" x14ac:dyDescent="0.25">
      <c r="L2425" s="1">
        <f>IF(OR(B2425=0,B2425=""),0,IF(COUNTIFS(Items!$E:$E,J2425,Items!$F:$F,K2425)+COUNTIFS(Items!$J:$J,J2425,Items!$K:$K,K2425)+COUNTIFS(Items!$O:$O,J2425,Items!$P:$P,K2425)=1,0,1))</f>
        <v>0</v>
      </c>
      <c r="T2425" s="10" t="str">
        <f>IF(RepPF!$L$4=Lists!$E$2,Lists!$E$2,IF(RepPF!$L$4&lt;&gt;"",IF($C2425=RepPF!$L$4,RepPF!$L$4,0),Lists!$E$2))</f>
        <v>Все объекты</v>
      </c>
    </row>
    <row r="2426" spans="12:20" x14ac:dyDescent="0.25">
      <c r="L2426" s="1">
        <f>IF(OR(B2426=0,B2426=""),0,IF(COUNTIFS(Items!$E:$E,J2426,Items!$F:$F,K2426)+COUNTIFS(Items!$J:$J,J2426,Items!$K:$K,K2426)+COUNTIFS(Items!$O:$O,J2426,Items!$P:$P,K2426)=1,0,1))</f>
        <v>0</v>
      </c>
      <c r="T2426" s="10" t="str">
        <f>IF(RepPF!$L$4=Lists!$E$2,Lists!$E$2,IF(RepPF!$L$4&lt;&gt;"",IF($C2426=RepPF!$L$4,RepPF!$L$4,0),Lists!$E$2))</f>
        <v>Все объекты</v>
      </c>
    </row>
    <row r="2427" spans="12:20" x14ac:dyDescent="0.25">
      <c r="L2427" s="1">
        <f>IF(OR(B2427=0,B2427=""),0,IF(COUNTIFS(Items!$E:$E,J2427,Items!$F:$F,K2427)+COUNTIFS(Items!$J:$J,J2427,Items!$K:$K,K2427)+COUNTIFS(Items!$O:$O,J2427,Items!$P:$P,K2427)=1,0,1))</f>
        <v>0</v>
      </c>
      <c r="T2427" s="10" t="str">
        <f>IF(RepPF!$L$4=Lists!$E$2,Lists!$E$2,IF(RepPF!$L$4&lt;&gt;"",IF($C2427=RepPF!$L$4,RepPF!$L$4,0),Lists!$E$2))</f>
        <v>Все объекты</v>
      </c>
    </row>
    <row r="2428" spans="12:20" x14ac:dyDescent="0.25">
      <c r="L2428" s="1">
        <f>IF(OR(B2428=0,B2428=""),0,IF(COUNTIFS(Items!$E:$E,J2428,Items!$F:$F,K2428)+COUNTIFS(Items!$J:$J,J2428,Items!$K:$K,K2428)+COUNTIFS(Items!$O:$O,J2428,Items!$P:$P,K2428)=1,0,1))</f>
        <v>0</v>
      </c>
      <c r="T2428" s="10" t="str">
        <f>IF(RepPF!$L$4=Lists!$E$2,Lists!$E$2,IF(RepPF!$L$4&lt;&gt;"",IF($C2428=RepPF!$L$4,RepPF!$L$4,0),Lists!$E$2))</f>
        <v>Все объекты</v>
      </c>
    </row>
    <row r="2429" spans="12:20" x14ac:dyDescent="0.25">
      <c r="L2429" s="1">
        <f>IF(OR(B2429=0,B2429=""),0,IF(COUNTIFS(Items!$E:$E,J2429,Items!$F:$F,K2429)+COUNTIFS(Items!$J:$J,J2429,Items!$K:$K,K2429)+COUNTIFS(Items!$O:$O,J2429,Items!$P:$P,K2429)=1,0,1))</f>
        <v>0</v>
      </c>
      <c r="T2429" s="10" t="str">
        <f>IF(RepPF!$L$4=Lists!$E$2,Lists!$E$2,IF(RepPF!$L$4&lt;&gt;"",IF($C2429=RepPF!$L$4,RepPF!$L$4,0),Lists!$E$2))</f>
        <v>Все объекты</v>
      </c>
    </row>
    <row r="2430" spans="12:20" x14ac:dyDescent="0.25">
      <c r="L2430" s="1">
        <f>IF(OR(B2430=0,B2430=""),0,IF(COUNTIFS(Items!$E:$E,J2430,Items!$F:$F,K2430)+COUNTIFS(Items!$J:$J,J2430,Items!$K:$K,K2430)+COUNTIFS(Items!$O:$O,J2430,Items!$P:$P,K2430)=1,0,1))</f>
        <v>0</v>
      </c>
      <c r="T2430" s="10" t="str">
        <f>IF(RepPF!$L$4=Lists!$E$2,Lists!$E$2,IF(RepPF!$L$4&lt;&gt;"",IF($C2430=RepPF!$L$4,RepPF!$L$4,0),Lists!$E$2))</f>
        <v>Все объекты</v>
      </c>
    </row>
    <row r="2431" spans="12:20" x14ac:dyDescent="0.25">
      <c r="L2431" s="1">
        <f>IF(OR(B2431=0,B2431=""),0,IF(COUNTIFS(Items!$E:$E,J2431,Items!$F:$F,K2431)+COUNTIFS(Items!$J:$J,J2431,Items!$K:$K,K2431)+COUNTIFS(Items!$O:$O,J2431,Items!$P:$P,K2431)=1,0,1))</f>
        <v>0</v>
      </c>
      <c r="T2431" s="10" t="str">
        <f>IF(RepPF!$L$4=Lists!$E$2,Lists!$E$2,IF(RepPF!$L$4&lt;&gt;"",IF($C2431=RepPF!$L$4,RepPF!$L$4,0),Lists!$E$2))</f>
        <v>Все объекты</v>
      </c>
    </row>
    <row r="2432" spans="12:20" x14ac:dyDescent="0.25">
      <c r="L2432" s="1">
        <f>IF(OR(B2432=0,B2432=""),0,IF(COUNTIFS(Items!$E:$E,J2432,Items!$F:$F,K2432)+COUNTIFS(Items!$J:$J,J2432,Items!$K:$K,K2432)+COUNTIFS(Items!$O:$O,J2432,Items!$P:$P,K2432)=1,0,1))</f>
        <v>0</v>
      </c>
      <c r="T2432" s="10" t="str">
        <f>IF(RepPF!$L$4=Lists!$E$2,Lists!$E$2,IF(RepPF!$L$4&lt;&gt;"",IF($C2432=RepPF!$L$4,RepPF!$L$4,0),Lists!$E$2))</f>
        <v>Все объекты</v>
      </c>
    </row>
    <row r="2433" spans="12:20" x14ac:dyDescent="0.25">
      <c r="L2433" s="1">
        <f>IF(OR(B2433=0,B2433=""),0,IF(COUNTIFS(Items!$E:$E,J2433,Items!$F:$F,K2433)+COUNTIFS(Items!$J:$J,J2433,Items!$K:$K,K2433)+COUNTIFS(Items!$O:$O,J2433,Items!$P:$P,K2433)=1,0,1))</f>
        <v>0</v>
      </c>
      <c r="T2433" s="10" t="str">
        <f>IF(RepPF!$L$4=Lists!$E$2,Lists!$E$2,IF(RepPF!$L$4&lt;&gt;"",IF($C2433=RepPF!$L$4,RepPF!$L$4,0),Lists!$E$2))</f>
        <v>Все объекты</v>
      </c>
    </row>
    <row r="2434" spans="12:20" x14ac:dyDescent="0.25">
      <c r="L2434" s="1">
        <f>IF(OR(B2434=0,B2434=""),0,IF(COUNTIFS(Items!$E:$E,J2434,Items!$F:$F,K2434)+COUNTIFS(Items!$J:$J,J2434,Items!$K:$K,K2434)+COUNTIFS(Items!$O:$O,J2434,Items!$P:$P,K2434)=1,0,1))</f>
        <v>0</v>
      </c>
      <c r="T2434" s="10" t="str">
        <f>IF(RepPF!$L$4=Lists!$E$2,Lists!$E$2,IF(RepPF!$L$4&lt;&gt;"",IF($C2434=RepPF!$L$4,RepPF!$L$4,0),Lists!$E$2))</f>
        <v>Все объекты</v>
      </c>
    </row>
    <row r="2435" spans="12:20" x14ac:dyDescent="0.25">
      <c r="L2435" s="1">
        <f>IF(OR(B2435=0,B2435=""),0,IF(COUNTIFS(Items!$E:$E,J2435,Items!$F:$F,K2435)+COUNTIFS(Items!$J:$J,J2435,Items!$K:$K,K2435)+COUNTIFS(Items!$O:$O,J2435,Items!$P:$P,K2435)=1,0,1))</f>
        <v>0</v>
      </c>
      <c r="T2435" s="10" t="str">
        <f>IF(RepPF!$L$4=Lists!$E$2,Lists!$E$2,IF(RepPF!$L$4&lt;&gt;"",IF($C2435=RepPF!$L$4,RepPF!$L$4,0),Lists!$E$2))</f>
        <v>Все объекты</v>
      </c>
    </row>
    <row r="2436" spans="12:20" x14ac:dyDescent="0.25">
      <c r="L2436" s="1">
        <f>IF(OR(B2436=0,B2436=""),0,IF(COUNTIFS(Items!$E:$E,J2436,Items!$F:$F,K2436)+COUNTIFS(Items!$J:$J,J2436,Items!$K:$K,K2436)+COUNTIFS(Items!$O:$O,J2436,Items!$P:$P,K2436)=1,0,1))</f>
        <v>0</v>
      </c>
      <c r="T2436" s="10" t="str">
        <f>IF(RepPF!$L$4=Lists!$E$2,Lists!$E$2,IF(RepPF!$L$4&lt;&gt;"",IF($C2436=RepPF!$L$4,RepPF!$L$4,0),Lists!$E$2))</f>
        <v>Все объекты</v>
      </c>
    </row>
    <row r="2437" spans="12:20" x14ac:dyDescent="0.25">
      <c r="L2437" s="1">
        <f>IF(OR(B2437=0,B2437=""),0,IF(COUNTIFS(Items!$E:$E,J2437,Items!$F:$F,K2437)+COUNTIFS(Items!$J:$J,J2437,Items!$K:$K,K2437)+COUNTIFS(Items!$O:$O,J2437,Items!$P:$P,K2437)=1,0,1))</f>
        <v>0</v>
      </c>
      <c r="T2437" s="10" t="str">
        <f>IF(RepPF!$L$4=Lists!$E$2,Lists!$E$2,IF(RepPF!$L$4&lt;&gt;"",IF($C2437=RepPF!$L$4,RepPF!$L$4,0),Lists!$E$2))</f>
        <v>Все объекты</v>
      </c>
    </row>
    <row r="2438" spans="12:20" x14ac:dyDescent="0.25">
      <c r="L2438" s="1">
        <f>IF(OR(B2438=0,B2438=""),0,IF(COUNTIFS(Items!$E:$E,J2438,Items!$F:$F,K2438)+COUNTIFS(Items!$J:$J,J2438,Items!$K:$K,K2438)+COUNTIFS(Items!$O:$O,J2438,Items!$P:$P,K2438)=1,0,1))</f>
        <v>0</v>
      </c>
      <c r="T2438" s="10" t="str">
        <f>IF(RepPF!$L$4=Lists!$E$2,Lists!$E$2,IF(RepPF!$L$4&lt;&gt;"",IF($C2438=RepPF!$L$4,RepPF!$L$4,0),Lists!$E$2))</f>
        <v>Все объекты</v>
      </c>
    </row>
    <row r="2439" spans="12:20" x14ac:dyDescent="0.25">
      <c r="L2439" s="1">
        <f>IF(OR(B2439=0,B2439=""),0,IF(COUNTIFS(Items!$E:$E,J2439,Items!$F:$F,K2439)+COUNTIFS(Items!$J:$J,J2439,Items!$K:$K,K2439)+COUNTIFS(Items!$O:$O,J2439,Items!$P:$P,K2439)=1,0,1))</f>
        <v>0</v>
      </c>
      <c r="T2439" s="10" t="str">
        <f>IF(RepPF!$L$4=Lists!$E$2,Lists!$E$2,IF(RepPF!$L$4&lt;&gt;"",IF($C2439=RepPF!$L$4,RepPF!$L$4,0),Lists!$E$2))</f>
        <v>Все объекты</v>
      </c>
    </row>
    <row r="2440" spans="12:20" x14ac:dyDescent="0.25">
      <c r="L2440" s="1">
        <f>IF(OR(B2440=0,B2440=""),0,IF(COUNTIFS(Items!$E:$E,J2440,Items!$F:$F,K2440)+COUNTIFS(Items!$J:$J,J2440,Items!$K:$K,K2440)+COUNTIFS(Items!$O:$O,J2440,Items!$P:$P,K2440)=1,0,1))</f>
        <v>0</v>
      </c>
      <c r="T2440" s="10" t="str">
        <f>IF(RepPF!$L$4=Lists!$E$2,Lists!$E$2,IF(RepPF!$L$4&lt;&gt;"",IF($C2440=RepPF!$L$4,RepPF!$L$4,0),Lists!$E$2))</f>
        <v>Все объекты</v>
      </c>
    </row>
    <row r="2441" spans="12:20" x14ac:dyDescent="0.25">
      <c r="L2441" s="1">
        <f>IF(OR(B2441=0,B2441=""),0,IF(COUNTIFS(Items!$E:$E,J2441,Items!$F:$F,K2441)+COUNTIFS(Items!$J:$J,J2441,Items!$K:$K,K2441)+COUNTIFS(Items!$O:$O,J2441,Items!$P:$P,K2441)=1,0,1))</f>
        <v>0</v>
      </c>
      <c r="T2441" s="10" t="str">
        <f>IF(RepPF!$L$4=Lists!$E$2,Lists!$E$2,IF(RepPF!$L$4&lt;&gt;"",IF($C2441=RepPF!$L$4,RepPF!$L$4,0),Lists!$E$2))</f>
        <v>Все объекты</v>
      </c>
    </row>
    <row r="2442" spans="12:20" x14ac:dyDescent="0.25">
      <c r="L2442" s="1">
        <f>IF(OR(B2442=0,B2442=""),0,IF(COUNTIFS(Items!$E:$E,J2442,Items!$F:$F,K2442)+COUNTIFS(Items!$J:$J,J2442,Items!$K:$K,K2442)+COUNTIFS(Items!$O:$O,J2442,Items!$P:$P,K2442)=1,0,1))</f>
        <v>0</v>
      </c>
      <c r="T2442" s="10" t="str">
        <f>IF(RepPF!$L$4=Lists!$E$2,Lists!$E$2,IF(RepPF!$L$4&lt;&gt;"",IF($C2442=RepPF!$L$4,RepPF!$L$4,0),Lists!$E$2))</f>
        <v>Все объекты</v>
      </c>
    </row>
    <row r="2443" spans="12:20" x14ac:dyDescent="0.25">
      <c r="L2443" s="1">
        <f>IF(OR(B2443=0,B2443=""),0,IF(COUNTIFS(Items!$E:$E,J2443,Items!$F:$F,K2443)+COUNTIFS(Items!$J:$J,J2443,Items!$K:$K,K2443)+COUNTIFS(Items!$O:$O,J2443,Items!$P:$P,K2443)=1,0,1))</f>
        <v>0</v>
      </c>
      <c r="T2443" s="10" t="str">
        <f>IF(RepPF!$L$4=Lists!$E$2,Lists!$E$2,IF(RepPF!$L$4&lt;&gt;"",IF($C2443=RepPF!$L$4,RepPF!$L$4,0),Lists!$E$2))</f>
        <v>Все объекты</v>
      </c>
    </row>
    <row r="2444" spans="12:20" x14ac:dyDescent="0.25">
      <c r="L2444" s="1">
        <f>IF(OR(B2444=0,B2444=""),0,IF(COUNTIFS(Items!$E:$E,J2444,Items!$F:$F,K2444)+COUNTIFS(Items!$J:$J,J2444,Items!$K:$K,K2444)+COUNTIFS(Items!$O:$O,J2444,Items!$P:$P,K2444)=1,0,1))</f>
        <v>0</v>
      </c>
      <c r="T2444" s="10" t="str">
        <f>IF(RepPF!$L$4=Lists!$E$2,Lists!$E$2,IF(RepPF!$L$4&lt;&gt;"",IF($C2444=RepPF!$L$4,RepPF!$L$4,0),Lists!$E$2))</f>
        <v>Все объекты</v>
      </c>
    </row>
    <row r="2445" spans="12:20" x14ac:dyDescent="0.25">
      <c r="L2445" s="1">
        <f>IF(OR(B2445=0,B2445=""),0,IF(COUNTIFS(Items!$E:$E,J2445,Items!$F:$F,K2445)+COUNTIFS(Items!$J:$J,J2445,Items!$K:$K,K2445)+COUNTIFS(Items!$O:$O,J2445,Items!$P:$P,K2445)=1,0,1))</f>
        <v>0</v>
      </c>
      <c r="T2445" s="10" t="str">
        <f>IF(RepPF!$L$4=Lists!$E$2,Lists!$E$2,IF(RepPF!$L$4&lt;&gt;"",IF($C2445=RepPF!$L$4,RepPF!$L$4,0),Lists!$E$2))</f>
        <v>Все объекты</v>
      </c>
    </row>
    <row r="2446" spans="12:20" x14ac:dyDescent="0.25">
      <c r="L2446" s="1">
        <f>IF(OR(B2446=0,B2446=""),0,IF(COUNTIFS(Items!$E:$E,J2446,Items!$F:$F,K2446)+COUNTIFS(Items!$J:$J,J2446,Items!$K:$K,K2446)+COUNTIFS(Items!$O:$O,J2446,Items!$P:$P,K2446)=1,0,1))</f>
        <v>0</v>
      </c>
      <c r="T2446" s="10" t="str">
        <f>IF(RepPF!$L$4=Lists!$E$2,Lists!$E$2,IF(RepPF!$L$4&lt;&gt;"",IF($C2446=RepPF!$L$4,RepPF!$L$4,0),Lists!$E$2))</f>
        <v>Все объекты</v>
      </c>
    </row>
    <row r="2447" spans="12:20" x14ac:dyDescent="0.25">
      <c r="L2447" s="1">
        <f>IF(OR(B2447=0,B2447=""),0,IF(COUNTIFS(Items!$E:$E,J2447,Items!$F:$F,K2447)+COUNTIFS(Items!$J:$J,J2447,Items!$K:$K,K2447)+COUNTIFS(Items!$O:$O,J2447,Items!$P:$P,K2447)=1,0,1))</f>
        <v>0</v>
      </c>
      <c r="T2447" s="10" t="str">
        <f>IF(RepPF!$L$4=Lists!$E$2,Lists!$E$2,IF(RepPF!$L$4&lt;&gt;"",IF($C2447=RepPF!$L$4,RepPF!$L$4,0),Lists!$E$2))</f>
        <v>Все объекты</v>
      </c>
    </row>
    <row r="2448" spans="12:20" x14ac:dyDescent="0.25">
      <c r="L2448" s="1">
        <f>IF(OR(B2448=0,B2448=""),0,IF(COUNTIFS(Items!$E:$E,J2448,Items!$F:$F,K2448)+COUNTIFS(Items!$J:$J,J2448,Items!$K:$K,K2448)+COUNTIFS(Items!$O:$O,J2448,Items!$P:$P,K2448)=1,0,1))</f>
        <v>0</v>
      </c>
      <c r="T2448" s="10" t="str">
        <f>IF(RepPF!$L$4=Lists!$E$2,Lists!$E$2,IF(RepPF!$L$4&lt;&gt;"",IF($C2448=RepPF!$L$4,RepPF!$L$4,0),Lists!$E$2))</f>
        <v>Все объекты</v>
      </c>
    </row>
    <row r="2449" spans="12:20" x14ac:dyDescent="0.25">
      <c r="L2449" s="1">
        <f>IF(OR(B2449=0,B2449=""),0,IF(COUNTIFS(Items!$E:$E,J2449,Items!$F:$F,K2449)+COUNTIFS(Items!$J:$J,J2449,Items!$K:$K,K2449)+COUNTIFS(Items!$O:$O,J2449,Items!$P:$P,K2449)=1,0,1))</f>
        <v>0</v>
      </c>
      <c r="T2449" s="10" t="str">
        <f>IF(RepPF!$L$4=Lists!$E$2,Lists!$E$2,IF(RepPF!$L$4&lt;&gt;"",IF($C2449=RepPF!$L$4,RepPF!$L$4,0),Lists!$E$2))</f>
        <v>Все объекты</v>
      </c>
    </row>
    <row r="2450" spans="12:20" x14ac:dyDescent="0.25">
      <c r="L2450" s="1">
        <f>IF(OR(B2450=0,B2450=""),0,IF(COUNTIFS(Items!$E:$E,J2450,Items!$F:$F,K2450)+COUNTIFS(Items!$J:$J,J2450,Items!$K:$K,K2450)+COUNTIFS(Items!$O:$O,J2450,Items!$P:$P,K2450)=1,0,1))</f>
        <v>0</v>
      </c>
      <c r="T2450" s="10" t="str">
        <f>IF(RepPF!$L$4=Lists!$E$2,Lists!$E$2,IF(RepPF!$L$4&lt;&gt;"",IF($C2450=RepPF!$L$4,RepPF!$L$4,0),Lists!$E$2))</f>
        <v>Все объекты</v>
      </c>
    </row>
    <row r="2451" spans="12:20" x14ac:dyDescent="0.25">
      <c r="L2451" s="1">
        <f>IF(OR(B2451=0,B2451=""),0,IF(COUNTIFS(Items!$E:$E,J2451,Items!$F:$F,K2451)+COUNTIFS(Items!$J:$J,J2451,Items!$K:$K,K2451)+COUNTIFS(Items!$O:$O,J2451,Items!$P:$P,K2451)=1,0,1))</f>
        <v>0</v>
      </c>
      <c r="T2451" s="10" t="str">
        <f>IF(RepPF!$L$4=Lists!$E$2,Lists!$E$2,IF(RepPF!$L$4&lt;&gt;"",IF($C2451=RepPF!$L$4,RepPF!$L$4,0),Lists!$E$2))</f>
        <v>Все объекты</v>
      </c>
    </row>
    <row r="2452" spans="12:20" x14ac:dyDescent="0.25">
      <c r="L2452" s="1">
        <f>IF(OR(B2452=0,B2452=""),0,IF(COUNTIFS(Items!$E:$E,J2452,Items!$F:$F,K2452)+COUNTIFS(Items!$J:$J,J2452,Items!$K:$K,K2452)+COUNTIFS(Items!$O:$O,J2452,Items!$P:$P,K2452)=1,0,1))</f>
        <v>0</v>
      </c>
      <c r="T2452" s="10" t="str">
        <f>IF(RepPF!$L$4=Lists!$E$2,Lists!$E$2,IF(RepPF!$L$4&lt;&gt;"",IF($C2452=RepPF!$L$4,RepPF!$L$4,0),Lists!$E$2))</f>
        <v>Все объекты</v>
      </c>
    </row>
    <row r="2453" spans="12:20" x14ac:dyDescent="0.25">
      <c r="L2453" s="1">
        <f>IF(OR(B2453=0,B2453=""),0,IF(COUNTIFS(Items!$E:$E,J2453,Items!$F:$F,K2453)+COUNTIFS(Items!$J:$J,J2453,Items!$K:$K,K2453)+COUNTIFS(Items!$O:$O,J2453,Items!$P:$P,K2453)=1,0,1))</f>
        <v>0</v>
      </c>
      <c r="T2453" s="10" t="str">
        <f>IF(RepPF!$L$4=Lists!$E$2,Lists!$E$2,IF(RepPF!$L$4&lt;&gt;"",IF($C2453=RepPF!$L$4,RepPF!$L$4,0),Lists!$E$2))</f>
        <v>Все объекты</v>
      </c>
    </row>
    <row r="2454" spans="12:20" x14ac:dyDescent="0.25">
      <c r="L2454" s="1">
        <f>IF(OR(B2454=0,B2454=""),0,IF(COUNTIFS(Items!$E:$E,J2454,Items!$F:$F,K2454)+COUNTIFS(Items!$J:$J,J2454,Items!$K:$K,K2454)+COUNTIFS(Items!$O:$O,J2454,Items!$P:$P,K2454)=1,0,1))</f>
        <v>0</v>
      </c>
      <c r="T2454" s="10" t="str">
        <f>IF(RepPF!$L$4=Lists!$E$2,Lists!$E$2,IF(RepPF!$L$4&lt;&gt;"",IF($C2454=RepPF!$L$4,RepPF!$L$4,0),Lists!$E$2))</f>
        <v>Все объекты</v>
      </c>
    </row>
    <row r="2455" spans="12:20" x14ac:dyDescent="0.25">
      <c r="L2455" s="1">
        <f>IF(OR(B2455=0,B2455=""),0,IF(COUNTIFS(Items!$E:$E,J2455,Items!$F:$F,K2455)+COUNTIFS(Items!$J:$J,J2455,Items!$K:$K,K2455)+COUNTIFS(Items!$O:$O,J2455,Items!$P:$P,K2455)=1,0,1))</f>
        <v>0</v>
      </c>
      <c r="T2455" s="10" t="str">
        <f>IF(RepPF!$L$4=Lists!$E$2,Lists!$E$2,IF(RepPF!$L$4&lt;&gt;"",IF($C2455=RepPF!$L$4,RepPF!$L$4,0),Lists!$E$2))</f>
        <v>Все объекты</v>
      </c>
    </row>
    <row r="2456" spans="12:20" x14ac:dyDescent="0.25">
      <c r="L2456" s="1">
        <f>IF(OR(B2456=0,B2456=""),0,IF(COUNTIFS(Items!$E:$E,J2456,Items!$F:$F,K2456)+COUNTIFS(Items!$J:$J,J2456,Items!$K:$K,K2456)+COUNTIFS(Items!$O:$O,J2456,Items!$P:$P,K2456)=1,0,1))</f>
        <v>0</v>
      </c>
      <c r="T2456" s="10" t="str">
        <f>IF(RepPF!$L$4=Lists!$E$2,Lists!$E$2,IF(RepPF!$L$4&lt;&gt;"",IF($C2456=RepPF!$L$4,RepPF!$L$4,0),Lists!$E$2))</f>
        <v>Все объекты</v>
      </c>
    </row>
    <row r="2457" spans="12:20" x14ac:dyDescent="0.25">
      <c r="L2457" s="1">
        <f>IF(OR(B2457=0,B2457=""),0,IF(COUNTIFS(Items!$E:$E,J2457,Items!$F:$F,K2457)+COUNTIFS(Items!$J:$J,J2457,Items!$K:$K,K2457)+COUNTIFS(Items!$O:$O,J2457,Items!$P:$P,K2457)=1,0,1))</f>
        <v>0</v>
      </c>
      <c r="T2457" s="10" t="str">
        <f>IF(RepPF!$L$4=Lists!$E$2,Lists!$E$2,IF(RepPF!$L$4&lt;&gt;"",IF($C2457=RepPF!$L$4,RepPF!$L$4,0),Lists!$E$2))</f>
        <v>Все объекты</v>
      </c>
    </row>
    <row r="2458" spans="12:20" x14ac:dyDescent="0.25">
      <c r="L2458" s="1">
        <f>IF(OR(B2458=0,B2458=""),0,IF(COUNTIFS(Items!$E:$E,J2458,Items!$F:$F,K2458)+COUNTIFS(Items!$J:$J,J2458,Items!$K:$K,K2458)+COUNTIFS(Items!$O:$O,J2458,Items!$P:$P,K2458)=1,0,1))</f>
        <v>0</v>
      </c>
      <c r="T2458" s="10" t="str">
        <f>IF(RepPF!$L$4=Lists!$E$2,Lists!$E$2,IF(RepPF!$L$4&lt;&gt;"",IF($C2458=RepPF!$L$4,RepPF!$L$4,0),Lists!$E$2))</f>
        <v>Все объекты</v>
      </c>
    </row>
    <row r="2459" spans="12:20" x14ac:dyDescent="0.25">
      <c r="L2459" s="1">
        <f>IF(OR(B2459=0,B2459=""),0,IF(COUNTIFS(Items!$E:$E,J2459,Items!$F:$F,K2459)+COUNTIFS(Items!$J:$J,J2459,Items!$K:$K,K2459)+COUNTIFS(Items!$O:$O,J2459,Items!$P:$P,K2459)=1,0,1))</f>
        <v>0</v>
      </c>
      <c r="T2459" s="10" t="str">
        <f>IF(RepPF!$L$4=Lists!$E$2,Lists!$E$2,IF(RepPF!$L$4&lt;&gt;"",IF($C2459=RepPF!$L$4,RepPF!$L$4,0),Lists!$E$2))</f>
        <v>Все объекты</v>
      </c>
    </row>
    <row r="2460" spans="12:20" x14ac:dyDescent="0.25">
      <c r="L2460" s="1">
        <f>IF(OR(B2460=0,B2460=""),0,IF(COUNTIFS(Items!$E:$E,J2460,Items!$F:$F,K2460)+COUNTIFS(Items!$J:$J,J2460,Items!$K:$K,K2460)+COUNTIFS(Items!$O:$O,J2460,Items!$P:$P,K2460)=1,0,1))</f>
        <v>0</v>
      </c>
      <c r="T2460" s="10" t="str">
        <f>IF(RepPF!$L$4=Lists!$E$2,Lists!$E$2,IF(RepPF!$L$4&lt;&gt;"",IF($C2460=RepPF!$L$4,RepPF!$L$4,0),Lists!$E$2))</f>
        <v>Все объекты</v>
      </c>
    </row>
    <row r="2461" spans="12:20" x14ac:dyDescent="0.25">
      <c r="L2461" s="1">
        <f>IF(OR(B2461=0,B2461=""),0,IF(COUNTIFS(Items!$E:$E,J2461,Items!$F:$F,K2461)+COUNTIFS(Items!$J:$J,J2461,Items!$K:$K,K2461)+COUNTIFS(Items!$O:$O,J2461,Items!$P:$P,K2461)=1,0,1))</f>
        <v>0</v>
      </c>
      <c r="T2461" s="10" t="str">
        <f>IF(RepPF!$L$4=Lists!$E$2,Lists!$E$2,IF(RepPF!$L$4&lt;&gt;"",IF($C2461=RepPF!$L$4,RepPF!$L$4,0),Lists!$E$2))</f>
        <v>Все объекты</v>
      </c>
    </row>
    <row r="2462" spans="12:20" x14ac:dyDescent="0.25">
      <c r="L2462" s="1">
        <f>IF(OR(B2462=0,B2462=""),0,IF(COUNTIFS(Items!$E:$E,J2462,Items!$F:$F,K2462)+COUNTIFS(Items!$J:$J,J2462,Items!$K:$K,K2462)+COUNTIFS(Items!$O:$O,J2462,Items!$P:$P,K2462)=1,0,1))</f>
        <v>0</v>
      </c>
      <c r="T2462" s="10" t="str">
        <f>IF(RepPF!$L$4=Lists!$E$2,Lists!$E$2,IF(RepPF!$L$4&lt;&gt;"",IF($C2462=RepPF!$L$4,RepPF!$L$4,0),Lists!$E$2))</f>
        <v>Все объекты</v>
      </c>
    </row>
    <row r="2463" spans="12:20" x14ac:dyDescent="0.25">
      <c r="L2463" s="1">
        <f>IF(OR(B2463=0,B2463=""),0,IF(COUNTIFS(Items!$E:$E,J2463,Items!$F:$F,K2463)+COUNTIFS(Items!$J:$J,J2463,Items!$K:$K,K2463)+COUNTIFS(Items!$O:$O,J2463,Items!$P:$P,K2463)=1,0,1))</f>
        <v>0</v>
      </c>
      <c r="T2463" s="10" t="str">
        <f>IF(RepPF!$L$4=Lists!$E$2,Lists!$E$2,IF(RepPF!$L$4&lt;&gt;"",IF($C2463=RepPF!$L$4,RepPF!$L$4,0),Lists!$E$2))</f>
        <v>Все объекты</v>
      </c>
    </row>
    <row r="2464" spans="12:20" x14ac:dyDescent="0.25">
      <c r="L2464" s="1">
        <f>IF(OR(B2464=0,B2464=""),0,IF(COUNTIFS(Items!$E:$E,J2464,Items!$F:$F,K2464)+COUNTIFS(Items!$J:$J,J2464,Items!$K:$K,K2464)+COUNTIFS(Items!$O:$O,J2464,Items!$P:$P,K2464)=1,0,1))</f>
        <v>0</v>
      </c>
      <c r="T2464" s="10" t="str">
        <f>IF(RepPF!$L$4=Lists!$E$2,Lists!$E$2,IF(RepPF!$L$4&lt;&gt;"",IF($C2464=RepPF!$L$4,RepPF!$L$4,0),Lists!$E$2))</f>
        <v>Все объекты</v>
      </c>
    </row>
    <row r="2465" spans="12:20" x14ac:dyDescent="0.25">
      <c r="L2465" s="1">
        <f>IF(OR(B2465=0,B2465=""),0,IF(COUNTIFS(Items!$E:$E,J2465,Items!$F:$F,K2465)+COUNTIFS(Items!$J:$J,J2465,Items!$K:$K,K2465)+COUNTIFS(Items!$O:$O,J2465,Items!$P:$P,K2465)=1,0,1))</f>
        <v>0</v>
      </c>
      <c r="T2465" s="10" t="str">
        <f>IF(RepPF!$L$4=Lists!$E$2,Lists!$E$2,IF(RepPF!$L$4&lt;&gt;"",IF($C2465=RepPF!$L$4,RepPF!$L$4,0),Lists!$E$2))</f>
        <v>Все объекты</v>
      </c>
    </row>
    <row r="2466" spans="12:20" x14ac:dyDescent="0.25">
      <c r="L2466" s="1">
        <f>IF(OR(B2466=0,B2466=""),0,IF(COUNTIFS(Items!$E:$E,J2466,Items!$F:$F,K2466)+COUNTIFS(Items!$J:$J,J2466,Items!$K:$K,K2466)+COUNTIFS(Items!$O:$O,J2466,Items!$P:$P,K2466)=1,0,1))</f>
        <v>0</v>
      </c>
      <c r="T2466" s="10" t="str">
        <f>IF(RepPF!$L$4=Lists!$E$2,Lists!$E$2,IF(RepPF!$L$4&lt;&gt;"",IF($C2466=RepPF!$L$4,RepPF!$L$4,0),Lists!$E$2))</f>
        <v>Все объекты</v>
      </c>
    </row>
    <row r="2467" spans="12:20" x14ac:dyDescent="0.25">
      <c r="L2467" s="1">
        <f>IF(OR(B2467=0,B2467=""),0,IF(COUNTIFS(Items!$E:$E,J2467,Items!$F:$F,K2467)+COUNTIFS(Items!$J:$J,J2467,Items!$K:$K,K2467)+COUNTIFS(Items!$O:$O,J2467,Items!$P:$P,K2467)=1,0,1))</f>
        <v>0</v>
      </c>
      <c r="T2467" s="10" t="str">
        <f>IF(RepPF!$L$4=Lists!$E$2,Lists!$E$2,IF(RepPF!$L$4&lt;&gt;"",IF($C2467=RepPF!$L$4,RepPF!$L$4,0),Lists!$E$2))</f>
        <v>Все объекты</v>
      </c>
    </row>
    <row r="2468" spans="12:20" x14ac:dyDescent="0.25">
      <c r="L2468" s="1">
        <f>IF(OR(B2468=0,B2468=""),0,IF(COUNTIFS(Items!$E:$E,J2468,Items!$F:$F,K2468)+COUNTIFS(Items!$J:$J,J2468,Items!$K:$K,K2468)+COUNTIFS(Items!$O:$O,J2468,Items!$P:$P,K2468)=1,0,1))</f>
        <v>0</v>
      </c>
      <c r="T2468" s="10" t="str">
        <f>IF(RepPF!$L$4=Lists!$E$2,Lists!$E$2,IF(RepPF!$L$4&lt;&gt;"",IF($C2468=RepPF!$L$4,RepPF!$L$4,0),Lists!$E$2))</f>
        <v>Все объекты</v>
      </c>
    </row>
    <row r="2469" spans="12:20" x14ac:dyDescent="0.25">
      <c r="L2469" s="1">
        <f>IF(OR(B2469=0,B2469=""),0,IF(COUNTIFS(Items!$E:$E,J2469,Items!$F:$F,K2469)+COUNTIFS(Items!$J:$J,J2469,Items!$K:$K,K2469)+COUNTIFS(Items!$O:$O,J2469,Items!$P:$P,K2469)=1,0,1))</f>
        <v>0</v>
      </c>
      <c r="T2469" s="10" t="str">
        <f>IF(RepPF!$L$4=Lists!$E$2,Lists!$E$2,IF(RepPF!$L$4&lt;&gt;"",IF($C2469=RepPF!$L$4,RepPF!$L$4,0),Lists!$E$2))</f>
        <v>Все объекты</v>
      </c>
    </row>
    <row r="2470" spans="12:20" x14ac:dyDescent="0.25">
      <c r="L2470" s="1">
        <f>IF(OR(B2470=0,B2470=""),0,IF(COUNTIFS(Items!$E:$E,J2470,Items!$F:$F,K2470)+COUNTIFS(Items!$J:$J,J2470,Items!$K:$K,K2470)+COUNTIFS(Items!$O:$O,J2470,Items!$P:$P,K2470)=1,0,1))</f>
        <v>0</v>
      </c>
      <c r="T2470" s="10" t="str">
        <f>IF(RepPF!$L$4=Lists!$E$2,Lists!$E$2,IF(RepPF!$L$4&lt;&gt;"",IF($C2470=RepPF!$L$4,RepPF!$L$4,0),Lists!$E$2))</f>
        <v>Все объекты</v>
      </c>
    </row>
    <row r="2471" spans="12:20" x14ac:dyDescent="0.25">
      <c r="L2471" s="1">
        <f>IF(OR(B2471=0,B2471=""),0,IF(COUNTIFS(Items!$E:$E,J2471,Items!$F:$F,K2471)+COUNTIFS(Items!$J:$J,J2471,Items!$K:$K,K2471)+COUNTIFS(Items!$O:$O,J2471,Items!$P:$P,K2471)=1,0,1))</f>
        <v>0</v>
      </c>
      <c r="T2471" s="10" t="str">
        <f>IF(RepPF!$L$4=Lists!$E$2,Lists!$E$2,IF(RepPF!$L$4&lt;&gt;"",IF($C2471=RepPF!$L$4,RepPF!$L$4,0),Lists!$E$2))</f>
        <v>Все объекты</v>
      </c>
    </row>
    <row r="2472" spans="12:20" x14ac:dyDescent="0.25">
      <c r="L2472" s="1">
        <f>IF(OR(B2472=0,B2472=""),0,IF(COUNTIFS(Items!$E:$E,J2472,Items!$F:$F,K2472)+COUNTIFS(Items!$J:$J,J2472,Items!$K:$K,K2472)+COUNTIFS(Items!$O:$O,J2472,Items!$P:$P,K2472)=1,0,1))</f>
        <v>0</v>
      </c>
      <c r="T2472" s="10" t="str">
        <f>IF(RepPF!$L$4=Lists!$E$2,Lists!$E$2,IF(RepPF!$L$4&lt;&gt;"",IF($C2472=RepPF!$L$4,RepPF!$L$4,0),Lists!$E$2))</f>
        <v>Все объекты</v>
      </c>
    </row>
    <row r="2473" spans="12:20" x14ac:dyDescent="0.25">
      <c r="L2473" s="1">
        <f>IF(OR(B2473=0,B2473=""),0,IF(COUNTIFS(Items!$E:$E,J2473,Items!$F:$F,K2473)+COUNTIFS(Items!$J:$J,J2473,Items!$K:$K,K2473)+COUNTIFS(Items!$O:$O,J2473,Items!$P:$P,K2473)=1,0,1))</f>
        <v>0</v>
      </c>
      <c r="T2473" s="10" t="str">
        <f>IF(RepPF!$L$4=Lists!$E$2,Lists!$E$2,IF(RepPF!$L$4&lt;&gt;"",IF($C2473=RepPF!$L$4,RepPF!$L$4,0),Lists!$E$2))</f>
        <v>Все объекты</v>
      </c>
    </row>
    <row r="2474" spans="12:20" x14ac:dyDescent="0.25">
      <c r="L2474" s="1">
        <f>IF(OR(B2474=0,B2474=""),0,IF(COUNTIFS(Items!$E:$E,J2474,Items!$F:$F,K2474)+COUNTIFS(Items!$J:$J,J2474,Items!$K:$K,K2474)+COUNTIFS(Items!$O:$O,J2474,Items!$P:$P,K2474)=1,0,1))</f>
        <v>0</v>
      </c>
      <c r="T2474" s="10" t="str">
        <f>IF(RepPF!$L$4=Lists!$E$2,Lists!$E$2,IF(RepPF!$L$4&lt;&gt;"",IF($C2474=RepPF!$L$4,RepPF!$L$4,0),Lists!$E$2))</f>
        <v>Все объекты</v>
      </c>
    </row>
    <row r="2475" spans="12:20" x14ac:dyDescent="0.25">
      <c r="L2475" s="1">
        <f>IF(OR(B2475=0,B2475=""),0,IF(COUNTIFS(Items!$E:$E,J2475,Items!$F:$F,K2475)+COUNTIFS(Items!$J:$J,J2475,Items!$K:$K,K2475)+COUNTIFS(Items!$O:$O,J2475,Items!$P:$P,K2475)=1,0,1))</f>
        <v>0</v>
      </c>
      <c r="T2475" s="10" t="str">
        <f>IF(RepPF!$L$4=Lists!$E$2,Lists!$E$2,IF(RepPF!$L$4&lt;&gt;"",IF($C2475=RepPF!$L$4,RepPF!$L$4,0),Lists!$E$2))</f>
        <v>Все объекты</v>
      </c>
    </row>
    <row r="2476" spans="12:20" x14ac:dyDescent="0.25">
      <c r="L2476" s="1">
        <f>IF(OR(B2476=0,B2476=""),0,IF(COUNTIFS(Items!$E:$E,J2476,Items!$F:$F,K2476)+COUNTIFS(Items!$J:$J,J2476,Items!$K:$K,K2476)+COUNTIFS(Items!$O:$O,J2476,Items!$P:$P,K2476)=1,0,1))</f>
        <v>0</v>
      </c>
      <c r="T2476" s="10" t="str">
        <f>IF(RepPF!$L$4=Lists!$E$2,Lists!$E$2,IF(RepPF!$L$4&lt;&gt;"",IF($C2476=RepPF!$L$4,RepPF!$L$4,0),Lists!$E$2))</f>
        <v>Все объекты</v>
      </c>
    </row>
    <row r="2477" spans="12:20" x14ac:dyDescent="0.25">
      <c r="L2477" s="1">
        <f>IF(OR(B2477=0,B2477=""),0,IF(COUNTIFS(Items!$E:$E,J2477,Items!$F:$F,K2477)+COUNTIFS(Items!$J:$J,J2477,Items!$K:$K,K2477)+COUNTIFS(Items!$O:$O,J2477,Items!$P:$P,K2477)=1,0,1))</f>
        <v>0</v>
      </c>
      <c r="T2477" s="10" t="str">
        <f>IF(RepPF!$L$4=Lists!$E$2,Lists!$E$2,IF(RepPF!$L$4&lt;&gt;"",IF($C2477=RepPF!$L$4,RepPF!$L$4,0),Lists!$E$2))</f>
        <v>Все объекты</v>
      </c>
    </row>
    <row r="2478" spans="12:20" x14ac:dyDescent="0.25">
      <c r="L2478" s="1">
        <f>IF(OR(B2478=0,B2478=""),0,IF(COUNTIFS(Items!$E:$E,J2478,Items!$F:$F,K2478)+COUNTIFS(Items!$J:$J,J2478,Items!$K:$K,K2478)+COUNTIFS(Items!$O:$O,J2478,Items!$P:$P,K2478)=1,0,1))</f>
        <v>0</v>
      </c>
      <c r="T2478" s="10" t="str">
        <f>IF(RepPF!$L$4=Lists!$E$2,Lists!$E$2,IF(RepPF!$L$4&lt;&gt;"",IF($C2478=RepPF!$L$4,RepPF!$L$4,0),Lists!$E$2))</f>
        <v>Все объекты</v>
      </c>
    </row>
    <row r="2479" spans="12:20" x14ac:dyDescent="0.25">
      <c r="L2479" s="1">
        <f>IF(OR(B2479=0,B2479=""),0,IF(COUNTIFS(Items!$E:$E,J2479,Items!$F:$F,K2479)+COUNTIFS(Items!$J:$J,J2479,Items!$K:$K,K2479)+COUNTIFS(Items!$O:$O,J2479,Items!$P:$P,K2479)=1,0,1))</f>
        <v>0</v>
      </c>
      <c r="T2479" s="10" t="str">
        <f>IF(RepPF!$L$4=Lists!$E$2,Lists!$E$2,IF(RepPF!$L$4&lt;&gt;"",IF($C2479=RepPF!$L$4,RepPF!$L$4,0),Lists!$E$2))</f>
        <v>Все объекты</v>
      </c>
    </row>
    <row r="2480" spans="12:20" x14ac:dyDescent="0.25">
      <c r="L2480" s="1">
        <f>IF(OR(B2480=0,B2480=""),0,IF(COUNTIFS(Items!$E:$E,J2480,Items!$F:$F,K2480)+COUNTIFS(Items!$J:$J,J2480,Items!$K:$K,K2480)+COUNTIFS(Items!$O:$O,J2480,Items!$P:$P,K2480)=1,0,1))</f>
        <v>0</v>
      </c>
      <c r="T2480" s="10" t="str">
        <f>IF(RepPF!$L$4=Lists!$E$2,Lists!$E$2,IF(RepPF!$L$4&lt;&gt;"",IF($C2480=RepPF!$L$4,RepPF!$L$4,0),Lists!$E$2))</f>
        <v>Все объекты</v>
      </c>
    </row>
    <row r="2481" spans="12:20" x14ac:dyDescent="0.25">
      <c r="L2481" s="1">
        <f>IF(OR(B2481=0,B2481=""),0,IF(COUNTIFS(Items!$E:$E,J2481,Items!$F:$F,K2481)+COUNTIFS(Items!$J:$J,J2481,Items!$K:$K,K2481)+COUNTIFS(Items!$O:$O,J2481,Items!$P:$P,K2481)=1,0,1))</f>
        <v>0</v>
      </c>
      <c r="T2481" s="10" t="str">
        <f>IF(RepPF!$L$4=Lists!$E$2,Lists!$E$2,IF(RepPF!$L$4&lt;&gt;"",IF($C2481=RepPF!$L$4,RepPF!$L$4,0),Lists!$E$2))</f>
        <v>Все объекты</v>
      </c>
    </row>
    <row r="2482" spans="12:20" x14ac:dyDescent="0.25">
      <c r="L2482" s="1">
        <f>IF(OR(B2482=0,B2482=""),0,IF(COUNTIFS(Items!$E:$E,J2482,Items!$F:$F,K2482)+COUNTIFS(Items!$J:$J,J2482,Items!$K:$K,K2482)+COUNTIFS(Items!$O:$O,J2482,Items!$P:$P,K2482)=1,0,1))</f>
        <v>0</v>
      </c>
      <c r="T2482" s="10" t="str">
        <f>IF(RepPF!$L$4=Lists!$E$2,Lists!$E$2,IF(RepPF!$L$4&lt;&gt;"",IF($C2482=RepPF!$L$4,RepPF!$L$4,0),Lists!$E$2))</f>
        <v>Все объекты</v>
      </c>
    </row>
    <row r="2483" spans="12:20" x14ac:dyDescent="0.25">
      <c r="L2483" s="1">
        <f>IF(OR(B2483=0,B2483=""),0,IF(COUNTIFS(Items!$E:$E,J2483,Items!$F:$F,K2483)+COUNTIFS(Items!$J:$J,J2483,Items!$K:$K,K2483)+COUNTIFS(Items!$O:$O,J2483,Items!$P:$P,K2483)=1,0,1))</f>
        <v>0</v>
      </c>
      <c r="T2483" s="10" t="str">
        <f>IF(RepPF!$L$4=Lists!$E$2,Lists!$E$2,IF(RepPF!$L$4&lt;&gt;"",IF($C2483=RepPF!$L$4,RepPF!$L$4,0),Lists!$E$2))</f>
        <v>Все объекты</v>
      </c>
    </row>
    <row r="2484" spans="12:20" x14ac:dyDescent="0.25">
      <c r="L2484" s="1">
        <f>IF(OR(B2484=0,B2484=""),0,IF(COUNTIFS(Items!$E:$E,J2484,Items!$F:$F,K2484)+COUNTIFS(Items!$J:$J,J2484,Items!$K:$K,K2484)+COUNTIFS(Items!$O:$O,J2484,Items!$P:$P,K2484)=1,0,1))</f>
        <v>0</v>
      </c>
      <c r="T2484" s="10" t="str">
        <f>IF(RepPF!$L$4=Lists!$E$2,Lists!$E$2,IF(RepPF!$L$4&lt;&gt;"",IF($C2484=RepPF!$L$4,RepPF!$L$4,0),Lists!$E$2))</f>
        <v>Все объекты</v>
      </c>
    </row>
    <row r="2485" spans="12:20" x14ac:dyDescent="0.25">
      <c r="L2485" s="1">
        <f>IF(OR(B2485=0,B2485=""),0,IF(COUNTIFS(Items!$E:$E,J2485,Items!$F:$F,K2485)+COUNTIFS(Items!$J:$J,J2485,Items!$K:$K,K2485)+COUNTIFS(Items!$O:$O,J2485,Items!$P:$P,K2485)=1,0,1))</f>
        <v>0</v>
      </c>
      <c r="T2485" s="10" t="str">
        <f>IF(RepPF!$L$4=Lists!$E$2,Lists!$E$2,IF(RepPF!$L$4&lt;&gt;"",IF($C2485=RepPF!$L$4,RepPF!$L$4,0),Lists!$E$2))</f>
        <v>Все объекты</v>
      </c>
    </row>
    <row r="2486" spans="12:20" x14ac:dyDescent="0.25">
      <c r="L2486" s="1">
        <f>IF(OR(B2486=0,B2486=""),0,IF(COUNTIFS(Items!$E:$E,J2486,Items!$F:$F,K2486)+COUNTIFS(Items!$J:$J,J2486,Items!$K:$K,K2486)+COUNTIFS(Items!$O:$O,J2486,Items!$P:$P,K2486)=1,0,1))</f>
        <v>0</v>
      </c>
      <c r="T2486" s="10" t="str">
        <f>IF(RepPF!$L$4=Lists!$E$2,Lists!$E$2,IF(RepPF!$L$4&lt;&gt;"",IF($C2486=RepPF!$L$4,RepPF!$L$4,0),Lists!$E$2))</f>
        <v>Все объекты</v>
      </c>
    </row>
    <row r="2487" spans="12:20" x14ac:dyDescent="0.25">
      <c r="L2487" s="1">
        <f>IF(OR(B2487=0,B2487=""),0,IF(COUNTIFS(Items!$E:$E,J2487,Items!$F:$F,K2487)+COUNTIFS(Items!$J:$J,J2487,Items!$K:$K,K2487)+COUNTIFS(Items!$O:$O,J2487,Items!$P:$P,K2487)=1,0,1))</f>
        <v>0</v>
      </c>
      <c r="T2487" s="10" t="str">
        <f>IF(RepPF!$L$4=Lists!$E$2,Lists!$E$2,IF(RepPF!$L$4&lt;&gt;"",IF($C2487=RepPF!$L$4,RepPF!$L$4,0),Lists!$E$2))</f>
        <v>Все объекты</v>
      </c>
    </row>
    <row r="2488" spans="12:20" x14ac:dyDescent="0.25">
      <c r="L2488" s="1">
        <f>IF(OR(B2488=0,B2488=""),0,IF(COUNTIFS(Items!$E:$E,J2488,Items!$F:$F,K2488)+COUNTIFS(Items!$J:$J,J2488,Items!$K:$K,K2488)+COUNTIFS(Items!$O:$O,J2488,Items!$P:$P,K2488)=1,0,1))</f>
        <v>0</v>
      </c>
      <c r="T2488" s="10" t="str">
        <f>IF(RepPF!$L$4=Lists!$E$2,Lists!$E$2,IF(RepPF!$L$4&lt;&gt;"",IF($C2488=RepPF!$L$4,RepPF!$L$4,0),Lists!$E$2))</f>
        <v>Все объекты</v>
      </c>
    </row>
    <row r="2489" spans="12:20" x14ac:dyDescent="0.25">
      <c r="L2489" s="1">
        <f>IF(OR(B2489=0,B2489=""),0,IF(COUNTIFS(Items!$E:$E,J2489,Items!$F:$F,K2489)+COUNTIFS(Items!$J:$J,J2489,Items!$K:$K,K2489)+COUNTIFS(Items!$O:$O,J2489,Items!$P:$P,K2489)=1,0,1))</f>
        <v>0</v>
      </c>
      <c r="T2489" s="10" t="str">
        <f>IF(RepPF!$L$4=Lists!$E$2,Lists!$E$2,IF(RepPF!$L$4&lt;&gt;"",IF($C2489=RepPF!$L$4,RepPF!$L$4,0),Lists!$E$2))</f>
        <v>Все объекты</v>
      </c>
    </row>
    <row r="2490" spans="12:20" x14ac:dyDescent="0.25">
      <c r="L2490" s="1">
        <f>IF(OR(B2490=0,B2490=""),0,IF(COUNTIFS(Items!$E:$E,J2490,Items!$F:$F,K2490)+COUNTIFS(Items!$J:$J,J2490,Items!$K:$K,K2490)+COUNTIFS(Items!$O:$O,J2490,Items!$P:$P,K2490)=1,0,1))</f>
        <v>0</v>
      </c>
      <c r="T2490" s="10" t="str">
        <f>IF(RepPF!$L$4=Lists!$E$2,Lists!$E$2,IF(RepPF!$L$4&lt;&gt;"",IF($C2490=RepPF!$L$4,RepPF!$L$4,0),Lists!$E$2))</f>
        <v>Все объекты</v>
      </c>
    </row>
    <row r="2491" spans="12:20" x14ac:dyDescent="0.25">
      <c r="L2491" s="1">
        <f>IF(OR(B2491=0,B2491=""),0,IF(COUNTIFS(Items!$E:$E,J2491,Items!$F:$F,K2491)+COUNTIFS(Items!$J:$J,J2491,Items!$K:$K,K2491)+COUNTIFS(Items!$O:$O,J2491,Items!$P:$P,K2491)=1,0,1))</f>
        <v>0</v>
      </c>
      <c r="T2491" s="10" t="str">
        <f>IF(RepPF!$L$4=Lists!$E$2,Lists!$E$2,IF(RepPF!$L$4&lt;&gt;"",IF($C2491=RepPF!$L$4,RepPF!$L$4,0),Lists!$E$2))</f>
        <v>Все объекты</v>
      </c>
    </row>
    <row r="2492" spans="12:20" x14ac:dyDescent="0.25">
      <c r="L2492" s="1">
        <f>IF(OR(B2492=0,B2492=""),0,IF(COUNTIFS(Items!$E:$E,J2492,Items!$F:$F,K2492)+COUNTIFS(Items!$J:$J,J2492,Items!$K:$K,K2492)+COUNTIFS(Items!$O:$O,J2492,Items!$P:$P,K2492)=1,0,1))</f>
        <v>0</v>
      </c>
      <c r="T2492" s="10" t="str">
        <f>IF(RepPF!$L$4=Lists!$E$2,Lists!$E$2,IF(RepPF!$L$4&lt;&gt;"",IF($C2492=RepPF!$L$4,RepPF!$L$4,0),Lists!$E$2))</f>
        <v>Все объекты</v>
      </c>
    </row>
    <row r="2493" spans="12:20" x14ac:dyDescent="0.25">
      <c r="L2493" s="1">
        <f>IF(OR(B2493=0,B2493=""),0,IF(COUNTIFS(Items!$E:$E,J2493,Items!$F:$F,K2493)+COUNTIFS(Items!$J:$J,J2493,Items!$K:$K,K2493)+COUNTIFS(Items!$O:$O,J2493,Items!$P:$P,K2493)=1,0,1))</f>
        <v>0</v>
      </c>
      <c r="T2493" s="10" t="str">
        <f>IF(RepPF!$L$4=Lists!$E$2,Lists!$E$2,IF(RepPF!$L$4&lt;&gt;"",IF($C2493=RepPF!$L$4,RepPF!$L$4,0),Lists!$E$2))</f>
        <v>Все объекты</v>
      </c>
    </row>
    <row r="2494" spans="12:20" x14ac:dyDescent="0.25">
      <c r="L2494" s="1">
        <f>IF(OR(B2494=0,B2494=""),0,IF(COUNTIFS(Items!$E:$E,J2494,Items!$F:$F,K2494)+COUNTIFS(Items!$J:$J,J2494,Items!$K:$K,K2494)+COUNTIFS(Items!$O:$O,J2494,Items!$P:$P,K2494)=1,0,1))</f>
        <v>0</v>
      </c>
      <c r="T2494" s="10" t="str">
        <f>IF(RepPF!$L$4=Lists!$E$2,Lists!$E$2,IF(RepPF!$L$4&lt;&gt;"",IF($C2494=RepPF!$L$4,RepPF!$L$4,0),Lists!$E$2))</f>
        <v>Все объекты</v>
      </c>
    </row>
    <row r="2495" spans="12:20" x14ac:dyDescent="0.25">
      <c r="L2495" s="1">
        <f>IF(OR(B2495=0,B2495=""),0,IF(COUNTIFS(Items!$E:$E,J2495,Items!$F:$F,K2495)+COUNTIFS(Items!$J:$J,J2495,Items!$K:$K,K2495)+COUNTIFS(Items!$O:$O,J2495,Items!$P:$P,K2495)=1,0,1))</f>
        <v>0</v>
      </c>
      <c r="T2495" s="10" t="str">
        <f>IF(RepPF!$L$4=Lists!$E$2,Lists!$E$2,IF(RepPF!$L$4&lt;&gt;"",IF($C2495=RepPF!$L$4,RepPF!$L$4,0),Lists!$E$2))</f>
        <v>Все объекты</v>
      </c>
    </row>
    <row r="2496" spans="12:20" x14ac:dyDescent="0.25">
      <c r="L2496" s="1">
        <f>IF(OR(B2496=0,B2496=""),0,IF(COUNTIFS(Items!$E:$E,J2496,Items!$F:$F,K2496)+COUNTIFS(Items!$J:$J,J2496,Items!$K:$K,K2496)+COUNTIFS(Items!$O:$O,J2496,Items!$P:$P,K2496)=1,0,1))</f>
        <v>0</v>
      </c>
      <c r="T2496" s="10" t="str">
        <f>IF(RepPF!$L$4=Lists!$E$2,Lists!$E$2,IF(RepPF!$L$4&lt;&gt;"",IF($C2496=RepPF!$L$4,RepPF!$L$4,0),Lists!$E$2))</f>
        <v>Все объекты</v>
      </c>
    </row>
    <row r="2497" spans="12:20" x14ac:dyDescent="0.25">
      <c r="L2497" s="1">
        <f>IF(OR(B2497=0,B2497=""),0,IF(COUNTIFS(Items!$E:$E,J2497,Items!$F:$F,K2497)+COUNTIFS(Items!$J:$J,J2497,Items!$K:$K,K2497)+COUNTIFS(Items!$O:$O,J2497,Items!$P:$P,K2497)=1,0,1))</f>
        <v>0</v>
      </c>
      <c r="T2497" s="10" t="str">
        <f>IF(RepPF!$L$4=Lists!$E$2,Lists!$E$2,IF(RepPF!$L$4&lt;&gt;"",IF($C2497=RepPF!$L$4,RepPF!$L$4,0),Lists!$E$2))</f>
        <v>Все объекты</v>
      </c>
    </row>
    <row r="2498" spans="12:20" x14ac:dyDescent="0.25">
      <c r="L2498" s="1">
        <f>IF(OR(B2498=0,B2498=""),0,IF(COUNTIFS(Items!$E:$E,J2498,Items!$F:$F,K2498)+COUNTIFS(Items!$J:$J,J2498,Items!$K:$K,K2498)+COUNTIFS(Items!$O:$O,J2498,Items!$P:$P,K2498)=1,0,1))</f>
        <v>0</v>
      </c>
      <c r="T2498" s="10" t="str">
        <f>IF(RepPF!$L$4=Lists!$E$2,Lists!$E$2,IF(RepPF!$L$4&lt;&gt;"",IF($C2498=RepPF!$L$4,RepPF!$L$4,0),Lists!$E$2))</f>
        <v>Все объекты</v>
      </c>
    </row>
    <row r="2499" spans="12:20" x14ac:dyDescent="0.25">
      <c r="L2499" s="1">
        <f>IF(OR(B2499=0,B2499=""),0,IF(COUNTIFS(Items!$E:$E,J2499,Items!$F:$F,K2499)+COUNTIFS(Items!$J:$J,J2499,Items!$K:$K,K2499)+COUNTIFS(Items!$O:$O,J2499,Items!$P:$P,K2499)=1,0,1))</f>
        <v>0</v>
      </c>
      <c r="T2499" s="10" t="str">
        <f>IF(RepPF!$L$4=Lists!$E$2,Lists!$E$2,IF(RepPF!$L$4&lt;&gt;"",IF($C2499=RepPF!$L$4,RepPF!$L$4,0),Lists!$E$2))</f>
        <v>Все объекты</v>
      </c>
    </row>
    <row r="2500" spans="12:20" x14ac:dyDescent="0.25">
      <c r="L2500" s="1">
        <f>IF(OR(B2500=0,B2500=""),0,IF(COUNTIFS(Items!$E:$E,J2500,Items!$F:$F,K2500)+COUNTIFS(Items!$J:$J,J2500,Items!$K:$K,K2500)+COUNTIFS(Items!$O:$O,J2500,Items!$P:$P,K2500)=1,0,1))</f>
        <v>0</v>
      </c>
      <c r="T2500" s="10" t="str">
        <f>IF(RepPF!$L$4=Lists!$E$2,Lists!$E$2,IF(RepPF!$L$4&lt;&gt;"",IF($C2500=RepPF!$L$4,RepPF!$L$4,0),Lists!$E$2))</f>
        <v>Все объекты</v>
      </c>
    </row>
    <row r="2501" spans="12:20" x14ac:dyDescent="0.25">
      <c r="L2501" s="1">
        <f>IF(OR(B2501=0,B2501=""),0,IF(COUNTIFS(Items!$E:$E,J2501,Items!$F:$F,K2501)+COUNTIFS(Items!$J:$J,J2501,Items!$K:$K,K2501)+COUNTIFS(Items!$O:$O,J2501,Items!$P:$P,K2501)=1,0,1))</f>
        <v>0</v>
      </c>
      <c r="T2501" s="10" t="str">
        <f>IF(RepPF!$L$4=Lists!$E$2,Lists!$E$2,IF(RepPF!$L$4&lt;&gt;"",IF($C2501=RepPF!$L$4,RepPF!$L$4,0),Lists!$E$2))</f>
        <v>Все объекты</v>
      </c>
    </row>
    <row r="2502" spans="12:20" x14ac:dyDescent="0.25">
      <c r="L2502" s="1">
        <f>IF(OR(B2502=0,B2502=""),0,IF(COUNTIFS(Items!$E:$E,J2502,Items!$F:$F,K2502)+COUNTIFS(Items!$J:$J,J2502,Items!$K:$K,K2502)+COUNTIFS(Items!$O:$O,J2502,Items!$P:$P,K2502)=1,0,1))</f>
        <v>0</v>
      </c>
      <c r="T2502" s="10" t="str">
        <f>IF(RepPF!$L$4=Lists!$E$2,Lists!$E$2,IF(RepPF!$L$4&lt;&gt;"",IF($C2502=RepPF!$L$4,RepPF!$L$4,0),Lists!$E$2))</f>
        <v>Все объекты</v>
      </c>
    </row>
    <row r="2503" spans="12:20" x14ac:dyDescent="0.25">
      <c r="L2503" s="1">
        <f>IF(OR(B2503=0,B2503=""),0,IF(COUNTIFS(Items!$E:$E,J2503,Items!$F:$F,K2503)+COUNTIFS(Items!$J:$J,J2503,Items!$K:$K,K2503)+COUNTIFS(Items!$O:$O,J2503,Items!$P:$P,K2503)=1,0,1))</f>
        <v>0</v>
      </c>
      <c r="T2503" s="10" t="str">
        <f>IF(RepPF!$L$4=Lists!$E$2,Lists!$E$2,IF(RepPF!$L$4&lt;&gt;"",IF($C2503=RepPF!$L$4,RepPF!$L$4,0),Lists!$E$2))</f>
        <v>Все объекты</v>
      </c>
    </row>
    <row r="2504" spans="12:20" x14ac:dyDescent="0.25">
      <c r="L2504" s="1">
        <f>IF(OR(B2504=0,B2504=""),0,IF(COUNTIFS(Items!$E:$E,J2504,Items!$F:$F,K2504)+COUNTIFS(Items!$J:$J,J2504,Items!$K:$K,K2504)+COUNTIFS(Items!$O:$O,J2504,Items!$P:$P,K2504)=1,0,1))</f>
        <v>0</v>
      </c>
      <c r="T2504" s="10" t="str">
        <f>IF(RepPF!$L$4=Lists!$E$2,Lists!$E$2,IF(RepPF!$L$4&lt;&gt;"",IF($C2504=RepPF!$L$4,RepPF!$L$4,0),Lists!$E$2))</f>
        <v>Все объекты</v>
      </c>
    </row>
    <row r="2505" spans="12:20" x14ac:dyDescent="0.25">
      <c r="L2505" s="1">
        <f>IF(OR(B2505=0,B2505=""),0,IF(COUNTIFS(Items!$E:$E,J2505,Items!$F:$F,K2505)+COUNTIFS(Items!$J:$J,J2505,Items!$K:$K,K2505)+COUNTIFS(Items!$O:$O,J2505,Items!$P:$P,K2505)=1,0,1))</f>
        <v>0</v>
      </c>
      <c r="T2505" s="10" t="str">
        <f>IF(RepPF!$L$4=Lists!$E$2,Lists!$E$2,IF(RepPF!$L$4&lt;&gt;"",IF($C2505=RepPF!$L$4,RepPF!$L$4,0),Lists!$E$2))</f>
        <v>Все объекты</v>
      </c>
    </row>
    <row r="2506" spans="12:20" x14ac:dyDescent="0.25">
      <c r="L2506" s="1">
        <f>IF(OR(B2506=0,B2506=""),0,IF(COUNTIFS(Items!$E:$E,J2506,Items!$F:$F,K2506)+COUNTIFS(Items!$J:$J,J2506,Items!$K:$K,K2506)+COUNTIFS(Items!$O:$O,J2506,Items!$P:$P,K2506)=1,0,1))</f>
        <v>0</v>
      </c>
      <c r="T2506" s="10" t="str">
        <f>IF(RepPF!$L$4=Lists!$E$2,Lists!$E$2,IF(RepPF!$L$4&lt;&gt;"",IF($C2506=RepPF!$L$4,RepPF!$L$4,0),Lists!$E$2))</f>
        <v>Все объекты</v>
      </c>
    </row>
    <row r="2507" spans="12:20" x14ac:dyDescent="0.25">
      <c r="L2507" s="1">
        <f>IF(OR(B2507=0,B2507=""),0,IF(COUNTIFS(Items!$E:$E,J2507,Items!$F:$F,K2507)+COUNTIFS(Items!$J:$J,J2507,Items!$K:$K,K2507)+COUNTIFS(Items!$O:$O,J2507,Items!$P:$P,K2507)=1,0,1))</f>
        <v>0</v>
      </c>
      <c r="T2507" s="10" t="str">
        <f>IF(RepPF!$L$4=Lists!$E$2,Lists!$E$2,IF(RepPF!$L$4&lt;&gt;"",IF($C2507=RepPF!$L$4,RepPF!$L$4,0),Lists!$E$2))</f>
        <v>Все объекты</v>
      </c>
    </row>
    <row r="2508" spans="12:20" x14ac:dyDescent="0.25">
      <c r="L2508" s="1">
        <f>IF(OR(B2508=0,B2508=""),0,IF(COUNTIFS(Items!$E:$E,J2508,Items!$F:$F,K2508)+COUNTIFS(Items!$J:$J,J2508,Items!$K:$K,K2508)+COUNTIFS(Items!$O:$O,J2508,Items!$P:$P,K2508)=1,0,1))</f>
        <v>0</v>
      </c>
      <c r="T2508" s="10" t="str">
        <f>IF(RepPF!$L$4=Lists!$E$2,Lists!$E$2,IF(RepPF!$L$4&lt;&gt;"",IF($C2508=RepPF!$L$4,RepPF!$L$4,0),Lists!$E$2))</f>
        <v>Все объекты</v>
      </c>
    </row>
    <row r="2509" spans="12:20" x14ac:dyDescent="0.25">
      <c r="L2509" s="1">
        <f>IF(OR(B2509=0,B2509=""),0,IF(COUNTIFS(Items!$E:$E,J2509,Items!$F:$F,K2509)+COUNTIFS(Items!$J:$J,J2509,Items!$K:$K,K2509)+COUNTIFS(Items!$O:$O,J2509,Items!$P:$P,K2509)=1,0,1))</f>
        <v>0</v>
      </c>
      <c r="T2509" s="10" t="str">
        <f>IF(RepPF!$L$4=Lists!$E$2,Lists!$E$2,IF(RepPF!$L$4&lt;&gt;"",IF($C2509=RepPF!$L$4,RepPF!$L$4,0),Lists!$E$2))</f>
        <v>Все объекты</v>
      </c>
    </row>
    <row r="2510" spans="12:20" x14ac:dyDescent="0.25">
      <c r="L2510" s="1">
        <f>IF(OR(B2510=0,B2510=""),0,IF(COUNTIFS(Items!$E:$E,J2510,Items!$F:$F,K2510)+COUNTIFS(Items!$J:$J,J2510,Items!$K:$K,K2510)+COUNTIFS(Items!$O:$O,J2510,Items!$P:$P,K2510)=1,0,1))</f>
        <v>0</v>
      </c>
      <c r="T2510" s="10" t="str">
        <f>IF(RepPF!$L$4=Lists!$E$2,Lists!$E$2,IF(RepPF!$L$4&lt;&gt;"",IF($C2510=RepPF!$L$4,RepPF!$L$4,0),Lists!$E$2))</f>
        <v>Все объекты</v>
      </c>
    </row>
    <row r="2511" spans="12:20" x14ac:dyDescent="0.25">
      <c r="L2511" s="1">
        <f>IF(OR(B2511=0,B2511=""),0,IF(COUNTIFS(Items!$E:$E,J2511,Items!$F:$F,K2511)+COUNTIFS(Items!$J:$J,J2511,Items!$K:$K,K2511)+COUNTIFS(Items!$O:$O,J2511,Items!$P:$P,K2511)=1,0,1))</f>
        <v>0</v>
      </c>
      <c r="T2511" s="10" t="str">
        <f>IF(RepPF!$L$4=Lists!$E$2,Lists!$E$2,IF(RepPF!$L$4&lt;&gt;"",IF($C2511=RepPF!$L$4,RepPF!$L$4,0),Lists!$E$2))</f>
        <v>Все объекты</v>
      </c>
    </row>
    <row r="2512" spans="12:20" x14ac:dyDescent="0.25">
      <c r="L2512" s="1">
        <f>IF(OR(B2512=0,B2512=""),0,IF(COUNTIFS(Items!$E:$E,J2512,Items!$F:$F,K2512)+COUNTIFS(Items!$J:$J,J2512,Items!$K:$K,K2512)+COUNTIFS(Items!$O:$O,J2512,Items!$P:$P,K2512)=1,0,1))</f>
        <v>0</v>
      </c>
      <c r="T2512" s="10" t="str">
        <f>IF(RepPF!$L$4=Lists!$E$2,Lists!$E$2,IF(RepPF!$L$4&lt;&gt;"",IF($C2512=RepPF!$L$4,RepPF!$L$4,0),Lists!$E$2))</f>
        <v>Все объекты</v>
      </c>
    </row>
    <row r="2513" spans="12:20" x14ac:dyDescent="0.25">
      <c r="L2513" s="1">
        <f>IF(OR(B2513=0,B2513=""),0,IF(COUNTIFS(Items!$E:$E,J2513,Items!$F:$F,K2513)+COUNTIFS(Items!$J:$J,J2513,Items!$K:$K,K2513)+COUNTIFS(Items!$O:$O,J2513,Items!$P:$P,K2513)=1,0,1))</f>
        <v>0</v>
      </c>
      <c r="T2513" s="10" t="str">
        <f>IF(RepPF!$L$4=Lists!$E$2,Lists!$E$2,IF(RepPF!$L$4&lt;&gt;"",IF($C2513=RepPF!$L$4,RepPF!$L$4,0),Lists!$E$2))</f>
        <v>Все объекты</v>
      </c>
    </row>
    <row r="2514" spans="12:20" x14ac:dyDescent="0.25">
      <c r="L2514" s="1">
        <f>IF(OR(B2514=0,B2514=""),0,IF(COUNTIFS(Items!$E:$E,J2514,Items!$F:$F,K2514)+COUNTIFS(Items!$J:$J,J2514,Items!$K:$K,K2514)+COUNTIFS(Items!$O:$O,J2514,Items!$P:$P,K2514)=1,0,1))</f>
        <v>0</v>
      </c>
      <c r="T2514" s="10" t="str">
        <f>IF(RepPF!$L$4=Lists!$E$2,Lists!$E$2,IF(RepPF!$L$4&lt;&gt;"",IF($C2514=RepPF!$L$4,RepPF!$L$4,0),Lists!$E$2))</f>
        <v>Все объекты</v>
      </c>
    </row>
    <row r="2515" spans="12:20" x14ac:dyDescent="0.25">
      <c r="L2515" s="1">
        <f>IF(OR(B2515=0,B2515=""),0,IF(COUNTIFS(Items!$E:$E,J2515,Items!$F:$F,K2515)+COUNTIFS(Items!$J:$J,J2515,Items!$K:$K,K2515)+COUNTIFS(Items!$O:$O,J2515,Items!$P:$P,K2515)=1,0,1))</f>
        <v>0</v>
      </c>
      <c r="T2515" s="10" t="str">
        <f>IF(RepPF!$L$4=Lists!$E$2,Lists!$E$2,IF(RepPF!$L$4&lt;&gt;"",IF($C2515=RepPF!$L$4,RepPF!$L$4,0),Lists!$E$2))</f>
        <v>Все объекты</v>
      </c>
    </row>
    <row r="2516" spans="12:20" x14ac:dyDescent="0.25">
      <c r="L2516" s="1">
        <f>IF(OR(B2516=0,B2516=""),0,IF(COUNTIFS(Items!$E:$E,J2516,Items!$F:$F,K2516)+COUNTIFS(Items!$J:$J,J2516,Items!$K:$K,K2516)+COUNTIFS(Items!$O:$O,J2516,Items!$P:$P,K2516)=1,0,1))</f>
        <v>0</v>
      </c>
      <c r="T2516" s="10" t="str">
        <f>IF(RepPF!$L$4=Lists!$E$2,Lists!$E$2,IF(RepPF!$L$4&lt;&gt;"",IF($C2516=RepPF!$L$4,RepPF!$L$4,0),Lists!$E$2))</f>
        <v>Все объекты</v>
      </c>
    </row>
    <row r="2517" spans="12:20" x14ac:dyDescent="0.25">
      <c r="L2517" s="1">
        <f>IF(OR(B2517=0,B2517=""),0,IF(COUNTIFS(Items!$E:$E,J2517,Items!$F:$F,K2517)+COUNTIFS(Items!$J:$J,J2517,Items!$K:$K,K2517)+COUNTIFS(Items!$O:$O,J2517,Items!$P:$P,K2517)=1,0,1))</f>
        <v>0</v>
      </c>
      <c r="T2517" s="10" t="str">
        <f>IF(RepPF!$L$4=Lists!$E$2,Lists!$E$2,IF(RepPF!$L$4&lt;&gt;"",IF($C2517=RepPF!$L$4,RepPF!$L$4,0),Lists!$E$2))</f>
        <v>Все объекты</v>
      </c>
    </row>
    <row r="2518" spans="12:20" x14ac:dyDescent="0.25">
      <c r="L2518" s="1">
        <f>IF(OR(B2518=0,B2518=""),0,IF(COUNTIFS(Items!$E:$E,J2518,Items!$F:$F,K2518)+COUNTIFS(Items!$J:$J,J2518,Items!$K:$K,K2518)+COUNTIFS(Items!$O:$O,J2518,Items!$P:$P,K2518)=1,0,1))</f>
        <v>0</v>
      </c>
      <c r="T2518" s="10" t="str">
        <f>IF(RepPF!$L$4=Lists!$E$2,Lists!$E$2,IF(RepPF!$L$4&lt;&gt;"",IF($C2518=RepPF!$L$4,RepPF!$L$4,0),Lists!$E$2))</f>
        <v>Все объекты</v>
      </c>
    </row>
    <row r="2519" spans="12:20" x14ac:dyDescent="0.25">
      <c r="L2519" s="1">
        <f>IF(OR(B2519=0,B2519=""),0,IF(COUNTIFS(Items!$E:$E,J2519,Items!$F:$F,K2519)+COUNTIFS(Items!$J:$J,J2519,Items!$K:$K,K2519)+COUNTIFS(Items!$O:$O,J2519,Items!$P:$P,K2519)=1,0,1))</f>
        <v>0</v>
      </c>
      <c r="T2519" s="10" t="str">
        <f>IF(RepPF!$L$4=Lists!$E$2,Lists!$E$2,IF(RepPF!$L$4&lt;&gt;"",IF($C2519=RepPF!$L$4,RepPF!$L$4,0),Lists!$E$2))</f>
        <v>Все объекты</v>
      </c>
    </row>
    <row r="2520" spans="12:20" x14ac:dyDescent="0.25">
      <c r="L2520" s="1">
        <f>IF(OR(B2520=0,B2520=""),0,IF(COUNTIFS(Items!$E:$E,J2520,Items!$F:$F,K2520)+COUNTIFS(Items!$J:$J,J2520,Items!$K:$K,K2520)+COUNTIFS(Items!$O:$O,J2520,Items!$P:$P,K2520)=1,0,1))</f>
        <v>0</v>
      </c>
      <c r="T2520" s="10" t="str">
        <f>IF(RepPF!$L$4=Lists!$E$2,Lists!$E$2,IF(RepPF!$L$4&lt;&gt;"",IF($C2520=RepPF!$L$4,RepPF!$L$4,0),Lists!$E$2))</f>
        <v>Все объекты</v>
      </c>
    </row>
    <row r="2521" spans="12:20" x14ac:dyDescent="0.25">
      <c r="L2521" s="1">
        <f>IF(OR(B2521=0,B2521=""),0,IF(COUNTIFS(Items!$E:$E,J2521,Items!$F:$F,K2521)+COUNTIFS(Items!$J:$J,J2521,Items!$K:$K,K2521)+COUNTIFS(Items!$O:$O,J2521,Items!$P:$P,K2521)=1,0,1))</f>
        <v>0</v>
      </c>
      <c r="T2521" s="10" t="str">
        <f>IF(RepPF!$L$4=Lists!$E$2,Lists!$E$2,IF(RepPF!$L$4&lt;&gt;"",IF($C2521=RepPF!$L$4,RepPF!$L$4,0),Lists!$E$2))</f>
        <v>Все объекты</v>
      </c>
    </row>
    <row r="2522" spans="12:20" x14ac:dyDescent="0.25">
      <c r="L2522" s="1">
        <f>IF(OR(B2522=0,B2522=""),0,IF(COUNTIFS(Items!$E:$E,J2522,Items!$F:$F,K2522)+COUNTIFS(Items!$J:$J,J2522,Items!$K:$K,K2522)+COUNTIFS(Items!$O:$O,J2522,Items!$P:$P,K2522)=1,0,1))</f>
        <v>0</v>
      </c>
      <c r="T2522" s="10" t="str">
        <f>IF(RepPF!$L$4=Lists!$E$2,Lists!$E$2,IF(RepPF!$L$4&lt;&gt;"",IF($C2522=RepPF!$L$4,RepPF!$L$4,0),Lists!$E$2))</f>
        <v>Все объекты</v>
      </c>
    </row>
    <row r="2523" spans="12:20" x14ac:dyDescent="0.25">
      <c r="L2523" s="1">
        <f>IF(OR(B2523=0,B2523=""),0,IF(COUNTIFS(Items!$E:$E,J2523,Items!$F:$F,K2523)+COUNTIFS(Items!$J:$J,J2523,Items!$K:$K,K2523)+COUNTIFS(Items!$O:$O,J2523,Items!$P:$P,K2523)=1,0,1))</f>
        <v>0</v>
      </c>
      <c r="T2523" s="10" t="str">
        <f>IF(RepPF!$L$4=Lists!$E$2,Lists!$E$2,IF(RepPF!$L$4&lt;&gt;"",IF($C2523=RepPF!$L$4,RepPF!$L$4,0),Lists!$E$2))</f>
        <v>Все объекты</v>
      </c>
    </row>
    <row r="2524" spans="12:20" x14ac:dyDescent="0.25">
      <c r="L2524" s="1">
        <f>IF(OR(B2524=0,B2524=""),0,IF(COUNTIFS(Items!$E:$E,J2524,Items!$F:$F,K2524)+COUNTIFS(Items!$J:$J,J2524,Items!$K:$K,K2524)+COUNTIFS(Items!$O:$O,J2524,Items!$P:$P,K2524)=1,0,1))</f>
        <v>0</v>
      </c>
      <c r="T2524" s="10" t="str">
        <f>IF(RepPF!$L$4=Lists!$E$2,Lists!$E$2,IF(RepPF!$L$4&lt;&gt;"",IF($C2524=RepPF!$L$4,RepPF!$L$4,0),Lists!$E$2))</f>
        <v>Все объекты</v>
      </c>
    </row>
    <row r="2525" spans="12:20" x14ac:dyDescent="0.25">
      <c r="L2525" s="1">
        <f>IF(OR(B2525=0,B2525=""),0,IF(COUNTIFS(Items!$E:$E,J2525,Items!$F:$F,K2525)+COUNTIFS(Items!$J:$J,J2525,Items!$K:$K,K2525)+COUNTIFS(Items!$O:$O,J2525,Items!$P:$P,K2525)=1,0,1))</f>
        <v>0</v>
      </c>
      <c r="T2525" s="10" t="str">
        <f>IF(RepPF!$L$4=Lists!$E$2,Lists!$E$2,IF(RepPF!$L$4&lt;&gt;"",IF($C2525=RepPF!$L$4,RepPF!$L$4,0),Lists!$E$2))</f>
        <v>Все объекты</v>
      </c>
    </row>
    <row r="2526" spans="12:20" x14ac:dyDescent="0.25">
      <c r="L2526" s="1">
        <f>IF(OR(B2526=0,B2526=""),0,IF(COUNTIFS(Items!$E:$E,J2526,Items!$F:$F,K2526)+COUNTIFS(Items!$J:$J,J2526,Items!$K:$K,K2526)+COUNTIFS(Items!$O:$O,J2526,Items!$P:$P,K2526)=1,0,1))</f>
        <v>0</v>
      </c>
      <c r="T2526" s="10" t="str">
        <f>IF(RepPF!$L$4=Lists!$E$2,Lists!$E$2,IF(RepPF!$L$4&lt;&gt;"",IF($C2526=RepPF!$L$4,RepPF!$L$4,0),Lists!$E$2))</f>
        <v>Все объекты</v>
      </c>
    </row>
    <row r="2527" spans="12:20" x14ac:dyDescent="0.25">
      <c r="L2527" s="1">
        <f>IF(OR(B2527=0,B2527=""),0,IF(COUNTIFS(Items!$E:$E,J2527,Items!$F:$F,K2527)+COUNTIFS(Items!$J:$J,J2527,Items!$K:$K,K2527)+COUNTIFS(Items!$O:$O,J2527,Items!$P:$P,K2527)=1,0,1))</f>
        <v>0</v>
      </c>
      <c r="T2527" s="10" t="str">
        <f>IF(RepPF!$L$4=Lists!$E$2,Lists!$E$2,IF(RepPF!$L$4&lt;&gt;"",IF($C2527=RepPF!$L$4,RepPF!$L$4,0),Lists!$E$2))</f>
        <v>Все объекты</v>
      </c>
    </row>
    <row r="2528" spans="12:20" x14ac:dyDescent="0.25">
      <c r="L2528" s="1">
        <f>IF(OR(B2528=0,B2528=""),0,IF(COUNTIFS(Items!$E:$E,J2528,Items!$F:$F,K2528)+COUNTIFS(Items!$J:$J,J2528,Items!$K:$K,K2528)+COUNTIFS(Items!$O:$O,J2528,Items!$P:$P,K2528)=1,0,1))</f>
        <v>0</v>
      </c>
      <c r="T2528" s="10" t="str">
        <f>IF(RepPF!$L$4=Lists!$E$2,Lists!$E$2,IF(RepPF!$L$4&lt;&gt;"",IF($C2528=RepPF!$L$4,RepPF!$L$4,0),Lists!$E$2))</f>
        <v>Все объекты</v>
      </c>
    </row>
    <row r="2529" spans="12:20" x14ac:dyDescent="0.25">
      <c r="L2529" s="1">
        <f>IF(OR(B2529=0,B2529=""),0,IF(COUNTIFS(Items!$E:$E,J2529,Items!$F:$F,K2529)+COUNTIFS(Items!$J:$J,J2529,Items!$K:$K,K2529)+COUNTIFS(Items!$O:$O,J2529,Items!$P:$P,K2529)=1,0,1))</f>
        <v>0</v>
      </c>
      <c r="T2529" s="10" t="str">
        <f>IF(RepPF!$L$4=Lists!$E$2,Lists!$E$2,IF(RepPF!$L$4&lt;&gt;"",IF($C2529=RepPF!$L$4,RepPF!$L$4,0),Lists!$E$2))</f>
        <v>Все объекты</v>
      </c>
    </row>
    <row r="2530" spans="12:20" x14ac:dyDescent="0.25">
      <c r="L2530" s="1">
        <f>IF(OR(B2530=0,B2530=""),0,IF(COUNTIFS(Items!$E:$E,J2530,Items!$F:$F,K2530)+COUNTIFS(Items!$J:$J,J2530,Items!$K:$K,K2530)+COUNTIFS(Items!$O:$O,J2530,Items!$P:$P,K2530)=1,0,1))</f>
        <v>0</v>
      </c>
      <c r="T2530" s="10" t="str">
        <f>IF(RepPF!$L$4=Lists!$E$2,Lists!$E$2,IF(RepPF!$L$4&lt;&gt;"",IF($C2530=RepPF!$L$4,RepPF!$L$4,0),Lists!$E$2))</f>
        <v>Все объекты</v>
      </c>
    </row>
    <row r="2531" spans="12:20" x14ac:dyDescent="0.25">
      <c r="L2531" s="1">
        <f>IF(OR(B2531=0,B2531=""),0,IF(COUNTIFS(Items!$E:$E,J2531,Items!$F:$F,K2531)+COUNTIFS(Items!$J:$J,J2531,Items!$K:$K,K2531)+COUNTIFS(Items!$O:$O,J2531,Items!$P:$P,K2531)=1,0,1))</f>
        <v>0</v>
      </c>
      <c r="T2531" s="10" t="str">
        <f>IF(RepPF!$L$4=Lists!$E$2,Lists!$E$2,IF(RepPF!$L$4&lt;&gt;"",IF($C2531=RepPF!$L$4,RepPF!$L$4,0),Lists!$E$2))</f>
        <v>Все объекты</v>
      </c>
    </row>
    <row r="2532" spans="12:20" x14ac:dyDescent="0.25">
      <c r="L2532" s="1">
        <f>IF(OR(B2532=0,B2532=""),0,IF(COUNTIFS(Items!$E:$E,J2532,Items!$F:$F,K2532)+COUNTIFS(Items!$J:$J,J2532,Items!$K:$K,K2532)+COUNTIFS(Items!$O:$O,J2532,Items!$P:$P,K2532)=1,0,1))</f>
        <v>0</v>
      </c>
      <c r="T2532" s="10" t="str">
        <f>IF(RepPF!$L$4=Lists!$E$2,Lists!$E$2,IF(RepPF!$L$4&lt;&gt;"",IF($C2532=RepPF!$L$4,RepPF!$L$4,0),Lists!$E$2))</f>
        <v>Все объекты</v>
      </c>
    </row>
    <row r="2533" spans="12:20" x14ac:dyDescent="0.25">
      <c r="L2533" s="1">
        <f>IF(OR(B2533=0,B2533=""),0,IF(COUNTIFS(Items!$E:$E,J2533,Items!$F:$F,K2533)+COUNTIFS(Items!$J:$J,J2533,Items!$K:$K,K2533)+COUNTIFS(Items!$O:$O,J2533,Items!$P:$P,K2533)=1,0,1))</f>
        <v>0</v>
      </c>
      <c r="T2533" s="10" t="str">
        <f>IF(RepPF!$L$4=Lists!$E$2,Lists!$E$2,IF(RepPF!$L$4&lt;&gt;"",IF($C2533=RepPF!$L$4,RepPF!$L$4,0),Lists!$E$2))</f>
        <v>Все объекты</v>
      </c>
    </row>
    <row r="2534" spans="12:20" x14ac:dyDescent="0.25">
      <c r="L2534" s="1">
        <f>IF(OR(B2534=0,B2534=""),0,IF(COUNTIFS(Items!$E:$E,J2534,Items!$F:$F,K2534)+COUNTIFS(Items!$J:$J,J2534,Items!$K:$K,K2534)+COUNTIFS(Items!$O:$O,J2534,Items!$P:$P,K2534)=1,0,1))</f>
        <v>0</v>
      </c>
      <c r="T2534" s="10" t="str">
        <f>IF(RepPF!$L$4=Lists!$E$2,Lists!$E$2,IF(RepPF!$L$4&lt;&gt;"",IF($C2534=RepPF!$L$4,RepPF!$L$4,0),Lists!$E$2))</f>
        <v>Все объекты</v>
      </c>
    </row>
    <row r="2535" spans="12:20" x14ac:dyDescent="0.25">
      <c r="L2535" s="1">
        <f>IF(OR(B2535=0,B2535=""),0,IF(COUNTIFS(Items!$E:$E,J2535,Items!$F:$F,K2535)+COUNTIFS(Items!$J:$J,J2535,Items!$K:$K,K2535)+COUNTIFS(Items!$O:$O,J2535,Items!$P:$P,K2535)=1,0,1))</f>
        <v>0</v>
      </c>
      <c r="T2535" s="10" t="str">
        <f>IF(RepPF!$L$4=Lists!$E$2,Lists!$E$2,IF(RepPF!$L$4&lt;&gt;"",IF($C2535=RepPF!$L$4,RepPF!$L$4,0),Lists!$E$2))</f>
        <v>Все объекты</v>
      </c>
    </row>
    <row r="2536" spans="12:20" x14ac:dyDescent="0.25">
      <c r="L2536" s="1">
        <f>IF(OR(B2536=0,B2536=""),0,IF(COUNTIFS(Items!$E:$E,J2536,Items!$F:$F,K2536)+COUNTIFS(Items!$J:$J,J2536,Items!$K:$K,K2536)+COUNTIFS(Items!$O:$O,J2536,Items!$P:$P,K2536)=1,0,1))</f>
        <v>0</v>
      </c>
      <c r="T2536" s="10" t="str">
        <f>IF(RepPF!$L$4=Lists!$E$2,Lists!$E$2,IF(RepPF!$L$4&lt;&gt;"",IF($C2536=RepPF!$L$4,RepPF!$L$4,0),Lists!$E$2))</f>
        <v>Все объекты</v>
      </c>
    </row>
    <row r="2537" spans="12:20" x14ac:dyDescent="0.25">
      <c r="L2537" s="1">
        <f>IF(OR(B2537=0,B2537=""),0,IF(COUNTIFS(Items!$E:$E,J2537,Items!$F:$F,K2537)+COUNTIFS(Items!$J:$J,J2537,Items!$K:$K,K2537)+COUNTIFS(Items!$O:$O,J2537,Items!$P:$P,K2537)=1,0,1))</f>
        <v>0</v>
      </c>
      <c r="T2537" s="10" t="str">
        <f>IF(RepPF!$L$4=Lists!$E$2,Lists!$E$2,IF(RepPF!$L$4&lt;&gt;"",IF($C2537=RepPF!$L$4,RepPF!$L$4,0),Lists!$E$2))</f>
        <v>Все объекты</v>
      </c>
    </row>
    <row r="2538" spans="12:20" x14ac:dyDescent="0.25">
      <c r="L2538" s="1">
        <f>IF(OR(B2538=0,B2538=""),0,IF(COUNTIFS(Items!$E:$E,J2538,Items!$F:$F,K2538)+COUNTIFS(Items!$J:$J,J2538,Items!$K:$K,K2538)+COUNTIFS(Items!$O:$O,J2538,Items!$P:$P,K2538)=1,0,1))</f>
        <v>0</v>
      </c>
      <c r="T2538" s="10" t="str">
        <f>IF(RepPF!$L$4=Lists!$E$2,Lists!$E$2,IF(RepPF!$L$4&lt;&gt;"",IF($C2538=RepPF!$L$4,RepPF!$L$4,0),Lists!$E$2))</f>
        <v>Все объекты</v>
      </c>
    </row>
    <row r="2539" spans="12:20" x14ac:dyDescent="0.25">
      <c r="L2539" s="1">
        <f>IF(OR(B2539=0,B2539=""),0,IF(COUNTIFS(Items!$E:$E,J2539,Items!$F:$F,K2539)+COUNTIFS(Items!$J:$J,J2539,Items!$K:$K,K2539)+COUNTIFS(Items!$O:$O,J2539,Items!$P:$P,K2539)=1,0,1))</f>
        <v>0</v>
      </c>
      <c r="T2539" s="10" t="str">
        <f>IF(RepPF!$L$4=Lists!$E$2,Lists!$E$2,IF(RepPF!$L$4&lt;&gt;"",IF($C2539=RepPF!$L$4,RepPF!$L$4,0),Lists!$E$2))</f>
        <v>Все объекты</v>
      </c>
    </row>
    <row r="2540" spans="12:20" x14ac:dyDescent="0.25">
      <c r="L2540" s="1">
        <f>IF(OR(B2540=0,B2540=""),0,IF(COUNTIFS(Items!$E:$E,J2540,Items!$F:$F,K2540)+COUNTIFS(Items!$J:$J,J2540,Items!$K:$K,K2540)+COUNTIFS(Items!$O:$O,J2540,Items!$P:$P,K2540)=1,0,1))</f>
        <v>0</v>
      </c>
      <c r="T2540" s="10" t="str">
        <f>IF(RepPF!$L$4=Lists!$E$2,Lists!$E$2,IF(RepPF!$L$4&lt;&gt;"",IF($C2540=RepPF!$L$4,RepPF!$L$4,0),Lists!$E$2))</f>
        <v>Все объекты</v>
      </c>
    </row>
    <row r="2541" spans="12:20" x14ac:dyDescent="0.25">
      <c r="L2541" s="1">
        <f>IF(OR(B2541=0,B2541=""),0,IF(COUNTIFS(Items!$E:$E,J2541,Items!$F:$F,K2541)+COUNTIFS(Items!$J:$J,J2541,Items!$K:$K,K2541)+COUNTIFS(Items!$O:$O,J2541,Items!$P:$P,K2541)=1,0,1))</f>
        <v>0</v>
      </c>
      <c r="T2541" s="10" t="str">
        <f>IF(RepPF!$L$4=Lists!$E$2,Lists!$E$2,IF(RepPF!$L$4&lt;&gt;"",IF($C2541=RepPF!$L$4,RepPF!$L$4,0),Lists!$E$2))</f>
        <v>Все объекты</v>
      </c>
    </row>
    <row r="2542" spans="12:20" x14ac:dyDescent="0.25">
      <c r="L2542" s="1">
        <f>IF(OR(B2542=0,B2542=""),0,IF(COUNTIFS(Items!$E:$E,J2542,Items!$F:$F,K2542)+COUNTIFS(Items!$J:$J,J2542,Items!$K:$K,K2542)+COUNTIFS(Items!$O:$O,J2542,Items!$P:$P,K2542)=1,0,1))</f>
        <v>0</v>
      </c>
      <c r="T2542" s="10" t="str">
        <f>IF(RepPF!$L$4=Lists!$E$2,Lists!$E$2,IF(RepPF!$L$4&lt;&gt;"",IF($C2542=RepPF!$L$4,RepPF!$L$4,0),Lists!$E$2))</f>
        <v>Все объекты</v>
      </c>
    </row>
    <row r="2543" spans="12:20" x14ac:dyDescent="0.25">
      <c r="L2543" s="1">
        <f>IF(OR(B2543=0,B2543=""),0,IF(COUNTIFS(Items!$E:$E,J2543,Items!$F:$F,K2543)+COUNTIFS(Items!$J:$J,J2543,Items!$K:$K,K2543)+COUNTIFS(Items!$O:$O,J2543,Items!$P:$P,K2543)=1,0,1))</f>
        <v>0</v>
      </c>
      <c r="T2543" s="10" t="str">
        <f>IF(RepPF!$L$4=Lists!$E$2,Lists!$E$2,IF(RepPF!$L$4&lt;&gt;"",IF($C2543=RepPF!$L$4,RepPF!$L$4,0),Lists!$E$2))</f>
        <v>Все объекты</v>
      </c>
    </row>
    <row r="2544" spans="12:20" x14ac:dyDescent="0.25">
      <c r="L2544" s="1">
        <f>IF(OR(B2544=0,B2544=""),0,IF(COUNTIFS(Items!$E:$E,J2544,Items!$F:$F,K2544)+COUNTIFS(Items!$J:$J,J2544,Items!$K:$K,K2544)+COUNTIFS(Items!$O:$O,J2544,Items!$P:$P,K2544)=1,0,1))</f>
        <v>0</v>
      </c>
      <c r="T2544" s="10" t="str">
        <f>IF(RepPF!$L$4=Lists!$E$2,Lists!$E$2,IF(RepPF!$L$4&lt;&gt;"",IF($C2544=RepPF!$L$4,RepPF!$L$4,0),Lists!$E$2))</f>
        <v>Все объекты</v>
      </c>
    </row>
    <row r="2545" spans="12:20" x14ac:dyDescent="0.25">
      <c r="L2545" s="1">
        <f>IF(OR(B2545=0,B2545=""),0,IF(COUNTIFS(Items!$E:$E,J2545,Items!$F:$F,K2545)+COUNTIFS(Items!$J:$J,J2545,Items!$K:$K,K2545)+COUNTIFS(Items!$O:$O,J2545,Items!$P:$P,K2545)=1,0,1))</f>
        <v>0</v>
      </c>
      <c r="T2545" s="10" t="str">
        <f>IF(RepPF!$L$4=Lists!$E$2,Lists!$E$2,IF(RepPF!$L$4&lt;&gt;"",IF($C2545=RepPF!$L$4,RepPF!$L$4,0),Lists!$E$2))</f>
        <v>Все объекты</v>
      </c>
    </row>
    <row r="2546" spans="12:20" x14ac:dyDescent="0.25">
      <c r="L2546" s="1">
        <f>IF(OR(B2546=0,B2546=""),0,IF(COUNTIFS(Items!$E:$E,J2546,Items!$F:$F,K2546)+COUNTIFS(Items!$J:$J,J2546,Items!$K:$K,K2546)+COUNTIFS(Items!$O:$O,J2546,Items!$P:$P,K2546)=1,0,1))</f>
        <v>0</v>
      </c>
      <c r="T2546" s="10" t="str">
        <f>IF(RepPF!$L$4=Lists!$E$2,Lists!$E$2,IF(RepPF!$L$4&lt;&gt;"",IF($C2546=RepPF!$L$4,RepPF!$L$4,0),Lists!$E$2))</f>
        <v>Все объекты</v>
      </c>
    </row>
    <row r="2547" spans="12:20" x14ac:dyDescent="0.25">
      <c r="L2547" s="1">
        <f>IF(OR(B2547=0,B2547=""),0,IF(COUNTIFS(Items!$E:$E,J2547,Items!$F:$F,K2547)+COUNTIFS(Items!$J:$J,J2547,Items!$K:$K,K2547)+COUNTIFS(Items!$O:$O,J2547,Items!$P:$P,K2547)=1,0,1))</f>
        <v>0</v>
      </c>
      <c r="T2547" s="10" t="str">
        <f>IF(RepPF!$L$4=Lists!$E$2,Lists!$E$2,IF(RepPF!$L$4&lt;&gt;"",IF($C2547=RepPF!$L$4,RepPF!$L$4,0),Lists!$E$2))</f>
        <v>Все объекты</v>
      </c>
    </row>
    <row r="2548" spans="12:20" x14ac:dyDescent="0.25">
      <c r="L2548" s="1">
        <f>IF(OR(B2548=0,B2548=""),0,IF(COUNTIFS(Items!$E:$E,J2548,Items!$F:$F,K2548)+COUNTIFS(Items!$J:$J,J2548,Items!$K:$K,K2548)+COUNTIFS(Items!$O:$O,J2548,Items!$P:$P,K2548)=1,0,1))</f>
        <v>0</v>
      </c>
      <c r="T2548" s="10" t="str">
        <f>IF(RepPF!$L$4=Lists!$E$2,Lists!$E$2,IF(RepPF!$L$4&lt;&gt;"",IF($C2548=RepPF!$L$4,RepPF!$L$4,0),Lists!$E$2))</f>
        <v>Все объекты</v>
      </c>
    </row>
    <row r="2549" spans="12:20" x14ac:dyDescent="0.25">
      <c r="L2549" s="1">
        <f>IF(OR(B2549=0,B2549=""),0,IF(COUNTIFS(Items!$E:$E,J2549,Items!$F:$F,K2549)+COUNTIFS(Items!$J:$J,J2549,Items!$K:$K,K2549)+COUNTIFS(Items!$O:$O,J2549,Items!$P:$P,K2549)=1,0,1))</f>
        <v>0</v>
      </c>
      <c r="T2549" s="10" t="str">
        <f>IF(RepPF!$L$4=Lists!$E$2,Lists!$E$2,IF(RepPF!$L$4&lt;&gt;"",IF($C2549=RepPF!$L$4,RepPF!$L$4,0),Lists!$E$2))</f>
        <v>Все объекты</v>
      </c>
    </row>
    <row r="2550" spans="12:20" x14ac:dyDescent="0.25">
      <c r="L2550" s="1">
        <f>IF(OR(B2550=0,B2550=""),0,IF(COUNTIFS(Items!$E:$E,J2550,Items!$F:$F,K2550)+COUNTIFS(Items!$J:$J,J2550,Items!$K:$K,K2550)+COUNTIFS(Items!$O:$O,J2550,Items!$P:$P,K2550)=1,0,1))</f>
        <v>0</v>
      </c>
      <c r="T2550" s="10" t="str">
        <f>IF(RepPF!$L$4=Lists!$E$2,Lists!$E$2,IF(RepPF!$L$4&lt;&gt;"",IF($C2550=RepPF!$L$4,RepPF!$L$4,0),Lists!$E$2))</f>
        <v>Все объекты</v>
      </c>
    </row>
    <row r="2551" spans="12:20" x14ac:dyDescent="0.25">
      <c r="L2551" s="1">
        <f>IF(OR(B2551=0,B2551=""),0,IF(COUNTIFS(Items!$E:$E,J2551,Items!$F:$F,K2551)+COUNTIFS(Items!$J:$J,J2551,Items!$K:$K,K2551)+COUNTIFS(Items!$O:$O,J2551,Items!$P:$P,K2551)=1,0,1))</f>
        <v>0</v>
      </c>
      <c r="T2551" s="10" t="str">
        <f>IF(RepPF!$L$4=Lists!$E$2,Lists!$E$2,IF(RepPF!$L$4&lt;&gt;"",IF($C2551=RepPF!$L$4,RepPF!$L$4,0),Lists!$E$2))</f>
        <v>Все объекты</v>
      </c>
    </row>
    <row r="2552" spans="12:20" x14ac:dyDescent="0.25">
      <c r="L2552" s="1">
        <f>IF(OR(B2552=0,B2552=""),0,IF(COUNTIFS(Items!$E:$E,J2552,Items!$F:$F,K2552)+COUNTIFS(Items!$J:$J,J2552,Items!$K:$K,K2552)+COUNTIFS(Items!$O:$O,J2552,Items!$P:$P,K2552)=1,0,1))</f>
        <v>0</v>
      </c>
      <c r="T2552" s="10" t="str">
        <f>IF(RepPF!$L$4=Lists!$E$2,Lists!$E$2,IF(RepPF!$L$4&lt;&gt;"",IF($C2552=RepPF!$L$4,RepPF!$L$4,0),Lists!$E$2))</f>
        <v>Все объекты</v>
      </c>
    </row>
    <row r="2553" spans="12:20" x14ac:dyDescent="0.25">
      <c r="L2553" s="1">
        <f>IF(OR(B2553=0,B2553=""),0,IF(COUNTIFS(Items!$E:$E,J2553,Items!$F:$F,K2553)+COUNTIFS(Items!$J:$J,J2553,Items!$K:$K,K2553)+COUNTIFS(Items!$O:$O,J2553,Items!$P:$P,K2553)=1,0,1))</f>
        <v>0</v>
      </c>
      <c r="T2553" s="10" t="str">
        <f>IF(RepPF!$L$4=Lists!$E$2,Lists!$E$2,IF(RepPF!$L$4&lt;&gt;"",IF($C2553=RepPF!$L$4,RepPF!$L$4,0),Lists!$E$2))</f>
        <v>Все объекты</v>
      </c>
    </row>
    <row r="2554" spans="12:20" x14ac:dyDescent="0.25">
      <c r="L2554" s="1">
        <f>IF(OR(B2554=0,B2554=""),0,IF(COUNTIFS(Items!$E:$E,J2554,Items!$F:$F,K2554)+COUNTIFS(Items!$J:$J,J2554,Items!$K:$K,K2554)+COUNTIFS(Items!$O:$O,J2554,Items!$P:$P,K2554)=1,0,1))</f>
        <v>0</v>
      </c>
      <c r="T2554" s="10" t="str">
        <f>IF(RepPF!$L$4=Lists!$E$2,Lists!$E$2,IF(RepPF!$L$4&lt;&gt;"",IF($C2554=RepPF!$L$4,RepPF!$L$4,0),Lists!$E$2))</f>
        <v>Все объекты</v>
      </c>
    </row>
    <row r="2555" spans="12:20" x14ac:dyDescent="0.25">
      <c r="L2555" s="1">
        <f>IF(OR(B2555=0,B2555=""),0,IF(COUNTIFS(Items!$E:$E,J2555,Items!$F:$F,K2555)+COUNTIFS(Items!$J:$J,J2555,Items!$K:$K,K2555)+COUNTIFS(Items!$O:$O,J2555,Items!$P:$P,K2555)=1,0,1))</f>
        <v>0</v>
      </c>
      <c r="T2555" s="10" t="str">
        <f>IF(RepPF!$L$4=Lists!$E$2,Lists!$E$2,IF(RepPF!$L$4&lt;&gt;"",IF($C2555=RepPF!$L$4,RepPF!$L$4,0),Lists!$E$2))</f>
        <v>Все объекты</v>
      </c>
    </row>
    <row r="2556" spans="12:20" x14ac:dyDescent="0.25">
      <c r="L2556" s="1">
        <f>IF(OR(B2556=0,B2556=""),0,IF(COUNTIFS(Items!$E:$E,J2556,Items!$F:$F,K2556)+COUNTIFS(Items!$J:$J,J2556,Items!$K:$K,K2556)+COUNTIFS(Items!$O:$O,J2556,Items!$P:$P,K2556)=1,0,1))</f>
        <v>0</v>
      </c>
      <c r="T2556" s="10" t="str">
        <f>IF(RepPF!$L$4=Lists!$E$2,Lists!$E$2,IF(RepPF!$L$4&lt;&gt;"",IF($C2556=RepPF!$L$4,RepPF!$L$4,0),Lists!$E$2))</f>
        <v>Все объекты</v>
      </c>
    </row>
    <row r="2557" spans="12:20" x14ac:dyDescent="0.25">
      <c r="L2557" s="1">
        <f>IF(OR(B2557=0,B2557=""),0,IF(COUNTIFS(Items!$E:$E,J2557,Items!$F:$F,K2557)+COUNTIFS(Items!$J:$J,J2557,Items!$K:$K,K2557)+COUNTIFS(Items!$O:$O,J2557,Items!$P:$P,K2557)=1,0,1))</f>
        <v>0</v>
      </c>
      <c r="T2557" s="10" t="str">
        <f>IF(RepPF!$L$4=Lists!$E$2,Lists!$E$2,IF(RepPF!$L$4&lt;&gt;"",IF($C2557=RepPF!$L$4,RepPF!$L$4,0),Lists!$E$2))</f>
        <v>Все объекты</v>
      </c>
    </row>
    <row r="2558" spans="12:20" x14ac:dyDescent="0.25">
      <c r="L2558" s="1">
        <f>IF(OR(B2558=0,B2558=""),0,IF(COUNTIFS(Items!$E:$E,J2558,Items!$F:$F,K2558)+COUNTIFS(Items!$J:$J,J2558,Items!$K:$K,K2558)+COUNTIFS(Items!$O:$O,J2558,Items!$P:$P,K2558)=1,0,1))</f>
        <v>0</v>
      </c>
      <c r="T2558" s="10" t="str">
        <f>IF(RepPF!$L$4=Lists!$E$2,Lists!$E$2,IF(RepPF!$L$4&lt;&gt;"",IF($C2558=RepPF!$L$4,RepPF!$L$4,0),Lists!$E$2))</f>
        <v>Все объекты</v>
      </c>
    </row>
    <row r="2559" spans="12:20" x14ac:dyDescent="0.25">
      <c r="L2559" s="1">
        <f>IF(OR(B2559=0,B2559=""),0,IF(COUNTIFS(Items!$E:$E,J2559,Items!$F:$F,K2559)+COUNTIFS(Items!$J:$J,J2559,Items!$K:$K,K2559)+COUNTIFS(Items!$O:$O,J2559,Items!$P:$P,K2559)=1,0,1))</f>
        <v>0</v>
      </c>
      <c r="T2559" s="10" t="str">
        <f>IF(RepPF!$L$4=Lists!$E$2,Lists!$E$2,IF(RepPF!$L$4&lt;&gt;"",IF($C2559=RepPF!$L$4,RepPF!$L$4,0),Lists!$E$2))</f>
        <v>Все объекты</v>
      </c>
    </row>
    <row r="2560" spans="12:20" x14ac:dyDescent="0.25">
      <c r="L2560" s="1">
        <f>IF(OR(B2560=0,B2560=""),0,IF(COUNTIFS(Items!$E:$E,J2560,Items!$F:$F,K2560)+COUNTIFS(Items!$J:$J,J2560,Items!$K:$K,K2560)+COUNTIFS(Items!$O:$O,J2560,Items!$P:$P,K2560)=1,0,1))</f>
        <v>0</v>
      </c>
      <c r="T2560" s="10" t="str">
        <f>IF(RepPF!$L$4=Lists!$E$2,Lists!$E$2,IF(RepPF!$L$4&lt;&gt;"",IF($C2560=RepPF!$L$4,RepPF!$L$4,0),Lists!$E$2))</f>
        <v>Все объекты</v>
      </c>
    </row>
    <row r="2561" spans="12:20" x14ac:dyDescent="0.25">
      <c r="L2561" s="1">
        <f>IF(OR(B2561=0,B2561=""),0,IF(COUNTIFS(Items!$E:$E,J2561,Items!$F:$F,K2561)+COUNTIFS(Items!$J:$J,J2561,Items!$K:$K,K2561)+COUNTIFS(Items!$O:$O,J2561,Items!$P:$P,K2561)=1,0,1))</f>
        <v>0</v>
      </c>
      <c r="T2561" s="10" t="str">
        <f>IF(RepPF!$L$4=Lists!$E$2,Lists!$E$2,IF(RepPF!$L$4&lt;&gt;"",IF($C2561=RepPF!$L$4,RepPF!$L$4,0),Lists!$E$2))</f>
        <v>Все объекты</v>
      </c>
    </row>
    <row r="2562" spans="12:20" x14ac:dyDescent="0.25">
      <c r="L2562" s="1">
        <f>IF(OR(B2562=0,B2562=""),0,IF(COUNTIFS(Items!$E:$E,J2562,Items!$F:$F,K2562)+COUNTIFS(Items!$J:$J,J2562,Items!$K:$K,K2562)+COUNTIFS(Items!$O:$O,J2562,Items!$P:$P,K2562)=1,0,1))</f>
        <v>0</v>
      </c>
      <c r="T2562" s="10" t="str">
        <f>IF(RepPF!$L$4=Lists!$E$2,Lists!$E$2,IF(RepPF!$L$4&lt;&gt;"",IF($C2562=RepPF!$L$4,RepPF!$L$4,0),Lists!$E$2))</f>
        <v>Все объекты</v>
      </c>
    </row>
    <row r="2563" spans="12:20" x14ac:dyDescent="0.25">
      <c r="L2563" s="1">
        <f>IF(OR(B2563=0,B2563=""),0,IF(COUNTIFS(Items!$E:$E,J2563,Items!$F:$F,K2563)+COUNTIFS(Items!$J:$J,J2563,Items!$K:$K,K2563)+COUNTIFS(Items!$O:$O,J2563,Items!$P:$P,K2563)=1,0,1))</f>
        <v>0</v>
      </c>
      <c r="T2563" s="10" t="str">
        <f>IF(RepPF!$L$4=Lists!$E$2,Lists!$E$2,IF(RepPF!$L$4&lt;&gt;"",IF($C2563=RepPF!$L$4,RepPF!$L$4,0),Lists!$E$2))</f>
        <v>Все объекты</v>
      </c>
    </row>
    <row r="2564" spans="12:20" x14ac:dyDescent="0.25">
      <c r="L2564" s="1">
        <f>IF(OR(B2564=0,B2564=""),0,IF(COUNTIFS(Items!$E:$E,J2564,Items!$F:$F,K2564)+COUNTIFS(Items!$J:$J,J2564,Items!$K:$K,K2564)+COUNTIFS(Items!$O:$O,J2564,Items!$P:$P,K2564)=1,0,1))</f>
        <v>0</v>
      </c>
      <c r="T2564" s="10" t="str">
        <f>IF(RepPF!$L$4=Lists!$E$2,Lists!$E$2,IF(RepPF!$L$4&lt;&gt;"",IF($C2564=RepPF!$L$4,RepPF!$L$4,0),Lists!$E$2))</f>
        <v>Все объекты</v>
      </c>
    </row>
    <row r="2565" spans="12:20" x14ac:dyDescent="0.25">
      <c r="L2565" s="1">
        <f>IF(OR(B2565=0,B2565=""),0,IF(COUNTIFS(Items!$E:$E,J2565,Items!$F:$F,K2565)+COUNTIFS(Items!$J:$J,J2565,Items!$K:$K,K2565)+COUNTIFS(Items!$O:$O,J2565,Items!$P:$P,K2565)=1,0,1))</f>
        <v>0</v>
      </c>
      <c r="T2565" s="10" t="str">
        <f>IF(RepPF!$L$4=Lists!$E$2,Lists!$E$2,IF(RepPF!$L$4&lt;&gt;"",IF($C2565=RepPF!$L$4,RepPF!$L$4,0),Lists!$E$2))</f>
        <v>Все объекты</v>
      </c>
    </row>
    <row r="2566" spans="12:20" x14ac:dyDescent="0.25">
      <c r="L2566" s="1">
        <f>IF(OR(B2566=0,B2566=""),0,IF(COUNTIFS(Items!$E:$E,J2566,Items!$F:$F,K2566)+COUNTIFS(Items!$J:$J,J2566,Items!$K:$K,K2566)+COUNTIFS(Items!$O:$O,J2566,Items!$P:$P,K2566)=1,0,1))</f>
        <v>0</v>
      </c>
      <c r="T2566" s="10" t="str">
        <f>IF(RepPF!$L$4=Lists!$E$2,Lists!$E$2,IF(RepPF!$L$4&lt;&gt;"",IF($C2566=RepPF!$L$4,RepPF!$L$4,0),Lists!$E$2))</f>
        <v>Все объекты</v>
      </c>
    </row>
    <row r="2567" spans="12:20" x14ac:dyDescent="0.25">
      <c r="L2567" s="1">
        <f>IF(OR(B2567=0,B2567=""),0,IF(COUNTIFS(Items!$E:$E,J2567,Items!$F:$F,K2567)+COUNTIFS(Items!$J:$J,J2567,Items!$K:$K,K2567)+COUNTIFS(Items!$O:$O,J2567,Items!$P:$P,K2567)=1,0,1))</f>
        <v>0</v>
      </c>
      <c r="T2567" s="10" t="str">
        <f>IF(RepPF!$L$4=Lists!$E$2,Lists!$E$2,IF(RepPF!$L$4&lt;&gt;"",IF($C2567=RepPF!$L$4,RepPF!$L$4,0),Lists!$E$2))</f>
        <v>Все объекты</v>
      </c>
    </row>
    <row r="2568" spans="12:20" x14ac:dyDescent="0.25">
      <c r="L2568" s="1">
        <f>IF(OR(B2568=0,B2568=""),0,IF(COUNTIFS(Items!$E:$E,J2568,Items!$F:$F,K2568)+COUNTIFS(Items!$J:$J,J2568,Items!$K:$K,K2568)+COUNTIFS(Items!$O:$O,J2568,Items!$P:$P,K2568)=1,0,1))</f>
        <v>0</v>
      </c>
      <c r="T2568" s="10" t="str">
        <f>IF(RepPF!$L$4=Lists!$E$2,Lists!$E$2,IF(RepPF!$L$4&lt;&gt;"",IF($C2568=RepPF!$L$4,RepPF!$L$4,0),Lists!$E$2))</f>
        <v>Все объекты</v>
      </c>
    </row>
    <row r="2569" spans="12:20" x14ac:dyDescent="0.25">
      <c r="L2569" s="1">
        <f>IF(OR(B2569=0,B2569=""),0,IF(COUNTIFS(Items!$E:$E,J2569,Items!$F:$F,K2569)+COUNTIFS(Items!$J:$J,J2569,Items!$K:$K,K2569)+COUNTIFS(Items!$O:$O,J2569,Items!$P:$P,K2569)=1,0,1))</f>
        <v>0</v>
      </c>
      <c r="T2569" s="10" t="str">
        <f>IF(RepPF!$L$4=Lists!$E$2,Lists!$E$2,IF(RepPF!$L$4&lt;&gt;"",IF($C2569=RepPF!$L$4,RepPF!$L$4,0),Lists!$E$2))</f>
        <v>Все объекты</v>
      </c>
    </row>
    <row r="2570" spans="12:20" x14ac:dyDescent="0.25">
      <c r="L2570" s="1">
        <f>IF(OR(B2570=0,B2570=""),0,IF(COUNTIFS(Items!$E:$E,J2570,Items!$F:$F,K2570)+COUNTIFS(Items!$J:$J,J2570,Items!$K:$K,K2570)+COUNTIFS(Items!$O:$O,J2570,Items!$P:$P,K2570)=1,0,1))</f>
        <v>0</v>
      </c>
      <c r="T2570" s="10" t="str">
        <f>IF(RepPF!$L$4=Lists!$E$2,Lists!$E$2,IF(RepPF!$L$4&lt;&gt;"",IF($C2570=RepPF!$L$4,RepPF!$L$4,0),Lists!$E$2))</f>
        <v>Все объекты</v>
      </c>
    </row>
    <row r="2571" spans="12:20" x14ac:dyDescent="0.25">
      <c r="L2571" s="1">
        <f>IF(OR(B2571=0,B2571=""),0,IF(COUNTIFS(Items!$E:$E,J2571,Items!$F:$F,K2571)+COUNTIFS(Items!$J:$J,J2571,Items!$K:$K,K2571)+COUNTIFS(Items!$O:$O,J2571,Items!$P:$P,K2571)=1,0,1))</f>
        <v>0</v>
      </c>
      <c r="T2571" s="10" t="str">
        <f>IF(RepPF!$L$4=Lists!$E$2,Lists!$E$2,IF(RepPF!$L$4&lt;&gt;"",IF($C2571=RepPF!$L$4,RepPF!$L$4,0),Lists!$E$2))</f>
        <v>Все объекты</v>
      </c>
    </row>
    <row r="2572" spans="12:20" x14ac:dyDescent="0.25">
      <c r="L2572" s="1">
        <f>IF(OR(B2572=0,B2572=""),0,IF(COUNTIFS(Items!$E:$E,J2572,Items!$F:$F,K2572)+COUNTIFS(Items!$J:$J,J2572,Items!$K:$K,K2572)+COUNTIFS(Items!$O:$O,J2572,Items!$P:$P,K2572)=1,0,1))</f>
        <v>0</v>
      </c>
      <c r="T2572" s="10" t="str">
        <f>IF(RepPF!$L$4=Lists!$E$2,Lists!$E$2,IF(RepPF!$L$4&lt;&gt;"",IF($C2572=RepPF!$L$4,RepPF!$L$4,0),Lists!$E$2))</f>
        <v>Все объекты</v>
      </c>
    </row>
    <row r="2573" spans="12:20" x14ac:dyDescent="0.25">
      <c r="L2573" s="1">
        <f>IF(OR(B2573=0,B2573=""),0,IF(COUNTIFS(Items!$E:$E,J2573,Items!$F:$F,K2573)+COUNTIFS(Items!$J:$J,J2573,Items!$K:$K,K2573)+COUNTIFS(Items!$O:$O,J2573,Items!$P:$P,K2573)=1,0,1))</f>
        <v>0</v>
      </c>
      <c r="T2573" s="10" t="str">
        <f>IF(RepPF!$L$4=Lists!$E$2,Lists!$E$2,IF(RepPF!$L$4&lt;&gt;"",IF($C2573=RepPF!$L$4,RepPF!$L$4,0),Lists!$E$2))</f>
        <v>Все объекты</v>
      </c>
    </row>
    <row r="2574" spans="12:20" x14ac:dyDescent="0.25">
      <c r="L2574" s="1">
        <f>IF(OR(B2574=0,B2574=""),0,IF(COUNTIFS(Items!$E:$E,J2574,Items!$F:$F,K2574)+COUNTIFS(Items!$J:$J,J2574,Items!$K:$K,K2574)+COUNTIFS(Items!$O:$O,J2574,Items!$P:$P,K2574)=1,0,1))</f>
        <v>0</v>
      </c>
      <c r="T2574" s="10" t="str">
        <f>IF(RepPF!$L$4=Lists!$E$2,Lists!$E$2,IF(RepPF!$L$4&lt;&gt;"",IF($C2574=RepPF!$L$4,RepPF!$L$4,0),Lists!$E$2))</f>
        <v>Все объекты</v>
      </c>
    </row>
    <row r="2575" spans="12:20" x14ac:dyDescent="0.25">
      <c r="L2575" s="1">
        <f>IF(OR(B2575=0,B2575=""),0,IF(COUNTIFS(Items!$E:$E,J2575,Items!$F:$F,K2575)+COUNTIFS(Items!$J:$J,J2575,Items!$K:$K,K2575)+COUNTIFS(Items!$O:$O,J2575,Items!$P:$P,K2575)=1,0,1))</f>
        <v>0</v>
      </c>
      <c r="T2575" s="10" t="str">
        <f>IF(RepPF!$L$4=Lists!$E$2,Lists!$E$2,IF(RepPF!$L$4&lt;&gt;"",IF($C2575=RepPF!$L$4,RepPF!$L$4,0),Lists!$E$2))</f>
        <v>Все объекты</v>
      </c>
    </row>
    <row r="2576" spans="12:20" x14ac:dyDescent="0.25">
      <c r="L2576" s="1">
        <f>IF(OR(B2576=0,B2576=""),0,IF(COUNTIFS(Items!$E:$E,J2576,Items!$F:$F,K2576)+COUNTIFS(Items!$J:$J,J2576,Items!$K:$K,K2576)+COUNTIFS(Items!$O:$O,J2576,Items!$P:$P,K2576)=1,0,1))</f>
        <v>0</v>
      </c>
      <c r="T2576" s="10" t="str">
        <f>IF(RepPF!$L$4=Lists!$E$2,Lists!$E$2,IF(RepPF!$L$4&lt;&gt;"",IF($C2576=RepPF!$L$4,RepPF!$L$4,0),Lists!$E$2))</f>
        <v>Все объекты</v>
      </c>
    </row>
    <row r="2577" spans="12:20" x14ac:dyDescent="0.25">
      <c r="L2577" s="1">
        <f>IF(OR(B2577=0,B2577=""),0,IF(COUNTIFS(Items!$E:$E,J2577,Items!$F:$F,K2577)+COUNTIFS(Items!$J:$J,J2577,Items!$K:$K,K2577)+COUNTIFS(Items!$O:$O,J2577,Items!$P:$P,K2577)=1,0,1))</f>
        <v>0</v>
      </c>
      <c r="T2577" s="10" t="str">
        <f>IF(RepPF!$L$4=Lists!$E$2,Lists!$E$2,IF(RepPF!$L$4&lt;&gt;"",IF($C2577=RepPF!$L$4,RepPF!$L$4,0),Lists!$E$2))</f>
        <v>Все объекты</v>
      </c>
    </row>
    <row r="2578" spans="12:20" x14ac:dyDescent="0.25">
      <c r="L2578" s="1">
        <f>IF(OR(B2578=0,B2578=""),0,IF(COUNTIFS(Items!$E:$E,J2578,Items!$F:$F,K2578)+COUNTIFS(Items!$J:$J,J2578,Items!$K:$K,K2578)+COUNTIFS(Items!$O:$O,J2578,Items!$P:$P,K2578)=1,0,1))</f>
        <v>0</v>
      </c>
      <c r="T2578" s="10" t="str">
        <f>IF(RepPF!$L$4=Lists!$E$2,Lists!$E$2,IF(RepPF!$L$4&lt;&gt;"",IF($C2578=RepPF!$L$4,RepPF!$L$4,0),Lists!$E$2))</f>
        <v>Все объекты</v>
      </c>
    </row>
    <row r="2579" spans="12:20" x14ac:dyDescent="0.25">
      <c r="L2579" s="1">
        <f>IF(OR(B2579=0,B2579=""),0,IF(COUNTIFS(Items!$E:$E,J2579,Items!$F:$F,K2579)+COUNTIFS(Items!$J:$J,J2579,Items!$K:$K,K2579)+COUNTIFS(Items!$O:$O,J2579,Items!$P:$P,K2579)=1,0,1))</f>
        <v>0</v>
      </c>
      <c r="T2579" s="10" t="str">
        <f>IF(RepPF!$L$4=Lists!$E$2,Lists!$E$2,IF(RepPF!$L$4&lt;&gt;"",IF($C2579=RepPF!$L$4,RepPF!$L$4,0),Lists!$E$2))</f>
        <v>Все объекты</v>
      </c>
    </row>
    <row r="2580" spans="12:20" x14ac:dyDescent="0.25">
      <c r="L2580" s="1">
        <f>IF(OR(B2580=0,B2580=""),0,IF(COUNTIFS(Items!$E:$E,J2580,Items!$F:$F,K2580)+COUNTIFS(Items!$J:$J,J2580,Items!$K:$K,K2580)+COUNTIFS(Items!$O:$O,J2580,Items!$P:$P,K2580)=1,0,1))</f>
        <v>0</v>
      </c>
      <c r="T2580" s="10" t="str">
        <f>IF(RepPF!$L$4=Lists!$E$2,Lists!$E$2,IF(RepPF!$L$4&lt;&gt;"",IF($C2580=RepPF!$L$4,RepPF!$L$4,0),Lists!$E$2))</f>
        <v>Все объекты</v>
      </c>
    </row>
    <row r="2581" spans="12:20" x14ac:dyDescent="0.25">
      <c r="L2581" s="1">
        <f>IF(OR(B2581=0,B2581=""),0,IF(COUNTIFS(Items!$E:$E,J2581,Items!$F:$F,K2581)+COUNTIFS(Items!$J:$J,J2581,Items!$K:$K,K2581)+COUNTIFS(Items!$O:$O,J2581,Items!$P:$P,K2581)=1,0,1))</f>
        <v>0</v>
      </c>
      <c r="T2581" s="10" t="str">
        <f>IF(RepPF!$L$4=Lists!$E$2,Lists!$E$2,IF(RepPF!$L$4&lt;&gt;"",IF($C2581=RepPF!$L$4,RepPF!$L$4,0),Lists!$E$2))</f>
        <v>Все объекты</v>
      </c>
    </row>
    <row r="2582" spans="12:20" x14ac:dyDescent="0.25">
      <c r="L2582" s="1">
        <f>IF(OR(B2582=0,B2582=""),0,IF(COUNTIFS(Items!$E:$E,J2582,Items!$F:$F,K2582)+COUNTIFS(Items!$J:$J,J2582,Items!$K:$K,K2582)+COUNTIFS(Items!$O:$O,J2582,Items!$P:$P,K2582)=1,0,1))</f>
        <v>0</v>
      </c>
      <c r="T2582" s="10" t="str">
        <f>IF(RepPF!$L$4=Lists!$E$2,Lists!$E$2,IF(RepPF!$L$4&lt;&gt;"",IF($C2582=RepPF!$L$4,RepPF!$L$4,0),Lists!$E$2))</f>
        <v>Все объекты</v>
      </c>
    </row>
    <row r="2583" spans="12:20" x14ac:dyDescent="0.25">
      <c r="L2583" s="1">
        <f>IF(OR(B2583=0,B2583=""),0,IF(COUNTIFS(Items!$E:$E,J2583,Items!$F:$F,K2583)+COUNTIFS(Items!$J:$J,J2583,Items!$K:$K,K2583)+COUNTIFS(Items!$O:$O,J2583,Items!$P:$P,K2583)=1,0,1))</f>
        <v>0</v>
      </c>
      <c r="T2583" s="10" t="str">
        <f>IF(RepPF!$L$4=Lists!$E$2,Lists!$E$2,IF(RepPF!$L$4&lt;&gt;"",IF($C2583=RepPF!$L$4,RepPF!$L$4,0),Lists!$E$2))</f>
        <v>Все объекты</v>
      </c>
    </row>
    <row r="2584" spans="12:20" x14ac:dyDescent="0.25">
      <c r="L2584" s="1">
        <f>IF(OR(B2584=0,B2584=""),0,IF(COUNTIFS(Items!$E:$E,J2584,Items!$F:$F,K2584)+COUNTIFS(Items!$J:$J,J2584,Items!$K:$K,K2584)+COUNTIFS(Items!$O:$O,J2584,Items!$P:$P,K2584)=1,0,1))</f>
        <v>0</v>
      </c>
      <c r="T2584" s="10" t="str">
        <f>IF(RepPF!$L$4=Lists!$E$2,Lists!$E$2,IF(RepPF!$L$4&lt;&gt;"",IF($C2584=RepPF!$L$4,RepPF!$L$4,0),Lists!$E$2))</f>
        <v>Все объекты</v>
      </c>
    </row>
    <row r="2585" spans="12:20" x14ac:dyDescent="0.25">
      <c r="L2585" s="1">
        <f>IF(OR(B2585=0,B2585=""),0,IF(COUNTIFS(Items!$E:$E,J2585,Items!$F:$F,K2585)+COUNTIFS(Items!$J:$J,J2585,Items!$K:$K,K2585)+COUNTIFS(Items!$O:$O,J2585,Items!$P:$P,K2585)=1,0,1))</f>
        <v>0</v>
      </c>
      <c r="T2585" s="10" t="str">
        <f>IF(RepPF!$L$4=Lists!$E$2,Lists!$E$2,IF(RepPF!$L$4&lt;&gt;"",IF($C2585=RepPF!$L$4,RepPF!$L$4,0),Lists!$E$2))</f>
        <v>Все объекты</v>
      </c>
    </row>
    <row r="2586" spans="12:20" x14ac:dyDescent="0.25">
      <c r="L2586" s="1">
        <f>IF(OR(B2586=0,B2586=""),0,IF(COUNTIFS(Items!$E:$E,J2586,Items!$F:$F,K2586)+COUNTIFS(Items!$J:$J,J2586,Items!$K:$K,K2586)+COUNTIFS(Items!$O:$O,J2586,Items!$P:$P,K2586)=1,0,1))</f>
        <v>0</v>
      </c>
      <c r="T2586" s="10" t="str">
        <f>IF(RepPF!$L$4=Lists!$E$2,Lists!$E$2,IF(RepPF!$L$4&lt;&gt;"",IF($C2586=RepPF!$L$4,RepPF!$L$4,0),Lists!$E$2))</f>
        <v>Все объекты</v>
      </c>
    </row>
    <row r="2587" spans="12:20" x14ac:dyDescent="0.25">
      <c r="L2587" s="1">
        <f>IF(OR(B2587=0,B2587=""),0,IF(COUNTIFS(Items!$E:$E,J2587,Items!$F:$F,K2587)+COUNTIFS(Items!$J:$J,J2587,Items!$K:$K,K2587)+COUNTIFS(Items!$O:$O,J2587,Items!$P:$P,K2587)=1,0,1))</f>
        <v>0</v>
      </c>
      <c r="T2587" s="10" t="str">
        <f>IF(RepPF!$L$4=Lists!$E$2,Lists!$E$2,IF(RepPF!$L$4&lt;&gt;"",IF($C2587=RepPF!$L$4,RepPF!$L$4,0),Lists!$E$2))</f>
        <v>Все объекты</v>
      </c>
    </row>
    <row r="2588" spans="12:20" x14ac:dyDescent="0.25">
      <c r="L2588" s="1">
        <f>IF(OR(B2588=0,B2588=""),0,IF(COUNTIFS(Items!$E:$E,J2588,Items!$F:$F,K2588)+COUNTIFS(Items!$J:$J,J2588,Items!$K:$K,K2588)+COUNTIFS(Items!$O:$O,J2588,Items!$P:$P,K2588)=1,0,1))</f>
        <v>0</v>
      </c>
      <c r="T2588" s="10" t="str">
        <f>IF(RepPF!$L$4=Lists!$E$2,Lists!$E$2,IF(RepPF!$L$4&lt;&gt;"",IF($C2588=RepPF!$L$4,RepPF!$L$4,0),Lists!$E$2))</f>
        <v>Все объекты</v>
      </c>
    </row>
    <row r="2589" spans="12:20" x14ac:dyDescent="0.25">
      <c r="L2589" s="1">
        <f>IF(OR(B2589=0,B2589=""),0,IF(COUNTIFS(Items!$E:$E,J2589,Items!$F:$F,K2589)+COUNTIFS(Items!$J:$J,J2589,Items!$K:$K,K2589)+COUNTIFS(Items!$O:$O,J2589,Items!$P:$P,K2589)=1,0,1))</f>
        <v>0</v>
      </c>
      <c r="T2589" s="10" t="str">
        <f>IF(RepPF!$L$4=Lists!$E$2,Lists!$E$2,IF(RepPF!$L$4&lt;&gt;"",IF($C2589=RepPF!$L$4,RepPF!$L$4,0),Lists!$E$2))</f>
        <v>Все объекты</v>
      </c>
    </row>
    <row r="2590" spans="12:20" x14ac:dyDescent="0.25">
      <c r="L2590" s="1">
        <f>IF(OR(B2590=0,B2590=""),0,IF(COUNTIFS(Items!$E:$E,J2590,Items!$F:$F,K2590)+COUNTIFS(Items!$J:$J,J2590,Items!$K:$K,K2590)+COUNTIFS(Items!$O:$O,J2590,Items!$P:$P,K2590)=1,0,1))</f>
        <v>0</v>
      </c>
      <c r="T2590" s="10" t="str">
        <f>IF(RepPF!$L$4=Lists!$E$2,Lists!$E$2,IF(RepPF!$L$4&lt;&gt;"",IF($C2590=RepPF!$L$4,RepPF!$L$4,0),Lists!$E$2))</f>
        <v>Все объекты</v>
      </c>
    </row>
    <row r="2591" spans="12:20" x14ac:dyDescent="0.25">
      <c r="L2591" s="1">
        <f>IF(OR(B2591=0,B2591=""),0,IF(COUNTIFS(Items!$E:$E,J2591,Items!$F:$F,K2591)+COUNTIFS(Items!$J:$J,J2591,Items!$K:$K,K2591)+COUNTIFS(Items!$O:$O,J2591,Items!$P:$P,K2591)=1,0,1))</f>
        <v>0</v>
      </c>
      <c r="T2591" s="10" t="str">
        <f>IF(RepPF!$L$4=Lists!$E$2,Lists!$E$2,IF(RepPF!$L$4&lt;&gt;"",IF($C2591=RepPF!$L$4,RepPF!$L$4,0),Lists!$E$2))</f>
        <v>Все объекты</v>
      </c>
    </row>
    <row r="2592" spans="12:20" x14ac:dyDescent="0.25">
      <c r="L2592" s="1">
        <f>IF(OR(B2592=0,B2592=""),0,IF(COUNTIFS(Items!$E:$E,J2592,Items!$F:$F,K2592)+COUNTIFS(Items!$J:$J,J2592,Items!$K:$K,K2592)+COUNTIFS(Items!$O:$O,J2592,Items!$P:$P,K2592)=1,0,1))</f>
        <v>0</v>
      </c>
      <c r="T2592" s="10" t="str">
        <f>IF(RepPF!$L$4=Lists!$E$2,Lists!$E$2,IF(RepPF!$L$4&lt;&gt;"",IF($C2592=RepPF!$L$4,RepPF!$L$4,0),Lists!$E$2))</f>
        <v>Все объекты</v>
      </c>
    </row>
    <row r="2593" spans="12:20" x14ac:dyDescent="0.25">
      <c r="L2593" s="1">
        <f>IF(OR(B2593=0,B2593=""),0,IF(COUNTIFS(Items!$E:$E,J2593,Items!$F:$F,K2593)+COUNTIFS(Items!$J:$J,J2593,Items!$K:$K,K2593)+COUNTIFS(Items!$O:$O,J2593,Items!$P:$P,K2593)=1,0,1))</f>
        <v>0</v>
      </c>
      <c r="T2593" s="10" t="str">
        <f>IF(RepPF!$L$4=Lists!$E$2,Lists!$E$2,IF(RepPF!$L$4&lt;&gt;"",IF($C2593=RepPF!$L$4,RepPF!$L$4,0),Lists!$E$2))</f>
        <v>Все объекты</v>
      </c>
    </row>
    <row r="2594" spans="12:20" x14ac:dyDescent="0.25">
      <c r="L2594" s="1">
        <f>IF(OR(B2594=0,B2594=""),0,IF(COUNTIFS(Items!$E:$E,J2594,Items!$F:$F,K2594)+COUNTIFS(Items!$J:$J,J2594,Items!$K:$K,K2594)+COUNTIFS(Items!$O:$O,J2594,Items!$P:$P,K2594)=1,0,1))</f>
        <v>0</v>
      </c>
      <c r="T2594" s="10" t="str">
        <f>IF(RepPF!$L$4=Lists!$E$2,Lists!$E$2,IF(RepPF!$L$4&lt;&gt;"",IF($C2594=RepPF!$L$4,RepPF!$L$4,0),Lists!$E$2))</f>
        <v>Все объекты</v>
      </c>
    </row>
    <row r="2595" spans="12:20" x14ac:dyDescent="0.25">
      <c r="L2595" s="1">
        <f>IF(OR(B2595=0,B2595=""),0,IF(COUNTIFS(Items!$E:$E,J2595,Items!$F:$F,K2595)+COUNTIFS(Items!$J:$J,J2595,Items!$K:$K,K2595)+COUNTIFS(Items!$O:$O,J2595,Items!$P:$P,K2595)=1,0,1))</f>
        <v>0</v>
      </c>
      <c r="T2595" s="10" t="str">
        <f>IF(RepPF!$L$4=Lists!$E$2,Lists!$E$2,IF(RepPF!$L$4&lt;&gt;"",IF($C2595=RepPF!$L$4,RepPF!$L$4,0),Lists!$E$2))</f>
        <v>Все объекты</v>
      </c>
    </row>
    <row r="2596" spans="12:20" x14ac:dyDescent="0.25">
      <c r="L2596" s="1">
        <f>IF(OR(B2596=0,B2596=""),0,IF(COUNTIFS(Items!$E:$E,J2596,Items!$F:$F,K2596)+COUNTIFS(Items!$J:$J,J2596,Items!$K:$K,K2596)+COUNTIFS(Items!$O:$O,J2596,Items!$P:$P,K2596)=1,0,1))</f>
        <v>0</v>
      </c>
      <c r="T2596" s="10" t="str">
        <f>IF(RepPF!$L$4=Lists!$E$2,Lists!$E$2,IF(RepPF!$L$4&lt;&gt;"",IF($C2596=RepPF!$L$4,RepPF!$L$4,0),Lists!$E$2))</f>
        <v>Все объекты</v>
      </c>
    </row>
    <row r="2597" spans="12:20" x14ac:dyDescent="0.25">
      <c r="L2597" s="1">
        <f>IF(OR(B2597=0,B2597=""),0,IF(COUNTIFS(Items!$E:$E,J2597,Items!$F:$F,K2597)+COUNTIFS(Items!$J:$J,J2597,Items!$K:$K,K2597)+COUNTIFS(Items!$O:$O,J2597,Items!$P:$P,K2597)=1,0,1))</f>
        <v>0</v>
      </c>
      <c r="T2597" s="10" t="str">
        <f>IF(RepPF!$L$4=Lists!$E$2,Lists!$E$2,IF(RepPF!$L$4&lt;&gt;"",IF($C2597=RepPF!$L$4,RepPF!$L$4,0),Lists!$E$2))</f>
        <v>Все объекты</v>
      </c>
    </row>
    <row r="2598" spans="12:20" x14ac:dyDescent="0.25">
      <c r="L2598" s="1">
        <f>IF(OR(B2598=0,B2598=""),0,IF(COUNTIFS(Items!$E:$E,J2598,Items!$F:$F,K2598)+COUNTIFS(Items!$J:$J,J2598,Items!$K:$K,K2598)+COUNTIFS(Items!$O:$O,J2598,Items!$P:$P,K2598)=1,0,1))</f>
        <v>0</v>
      </c>
      <c r="T2598" s="10" t="str">
        <f>IF(RepPF!$L$4=Lists!$E$2,Lists!$E$2,IF(RepPF!$L$4&lt;&gt;"",IF($C2598=RepPF!$L$4,RepPF!$L$4,0),Lists!$E$2))</f>
        <v>Все объекты</v>
      </c>
    </row>
    <row r="2599" spans="12:20" x14ac:dyDescent="0.25">
      <c r="L2599" s="1">
        <f>IF(OR(B2599=0,B2599=""),0,IF(COUNTIFS(Items!$E:$E,J2599,Items!$F:$F,K2599)+COUNTIFS(Items!$J:$J,J2599,Items!$K:$K,K2599)+COUNTIFS(Items!$O:$O,J2599,Items!$P:$P,K2599)=1,0,1))</f>
        <v>0</v>
      </c>
      <c r="T2599" s="10" t="str">
        <f>IF(RepPF!$L$4=Lists!$E$2,Lists!$E$2,IF(RepPF!$L$4&lt;&gt;"",IF($C2599=RepPF!$L$4,RepPF!$L$4,0),Lists!$E$2))</f>
        <v>Все объекты</v>
      </c>
    </row>
    <row r="2600" spans="12:20" x14ac:dyDescent="0.25">
      <c r="L2600" s="1">
        <f>IF(OR(B2600=0,B2600=""),0,IF(COUNTIFS(Items!$E:$E,J2600,Items!$F:$F,K2600)+COUNTIFS(Items!$J:$J,J2600,Items!$K:$K,K2600)+COUNTIFS(Items!$O:$O,J2600,Items!$P:$P,K2600)=1,0,1))</f>
        <v>0</v>
      </c>
      <c r="T2600" s="10" t="str">
        <f>IF(RepPF!$L$4=Lists!$E$2,Lists!$E$2,IF(RepPF!$L$4&lt;&gt;"",IF($C2600=RepPF!$L$4,RepPF!$L$4,0),Lists!$E$2))</f>
        <v>Все объекты</v>
      </c>
    </row>
    <row r="2601" spans="12:20" x14ac:dyDescent="0.25">
      <c r="L2601" s="1">
        <f>IF(OR(B2601=0,B2601=""),0,IF(COUNTIFS(Items!$E:$E,J2601,Items!$F:$F,K2601)+COUNTIFS(Items!$J:$J,J2601,Items!$K:$K,K2601)+COUNTIFS(Items!$O:$O,J2601,Items!$P:$P,K2601)=1,0,1))</f>
        <v>0</v>
      </c>
      <c r="T2601" s="10" t="str">
        <f>IF(RepPF!$L$4=Lists!$E$2,Lists!$E$2,IF(RepPF!$L$4&lt;&gt;"",IF($C2601=RepPF!$L$4,RepPF!$L$4,0),Lists!$E$2))</f>
        <v>Все объекты</v>
      </c>
    </row>
    <row r="2602" spans="12:20" x14ac:dyDescent="0.25">
      <c r="L2602" s="1">
        <f>IF(OR(B2602=0,B2602=""),0,IF(COUNTIFS(Items!$E:$E,J2602,Items!$F:$F,K2602)+COUNTIFS(Items!$J:$J,J2602,Items!$K:$K,K2602)+COUNTIFS(Items!$O:$O,J2602,Items!$P:$P,K2602)=1,0,1))</f>
        <v>0</v>
      </c>
      <c r="T2602" s="10" t="str">
        <f>IF(RepPF!$L$4=Lists!$E$2,Lists!$E$2,IF(RepPF!$L$4&lt;&gt;"",IF($C2602=RepPF!$L$4,RepPF!$L$4,0),Lists!$E$2))</f>
        <v>Все объекты</v>
      </c>
    </row>
    <row r="2603" spans="12:20" x14ac:dyDescent="0.25">
      <c r="L2603" s="1">
        <f>IF(OR(B2603=0,B2603=""),0,IF(COUNTIFS(Items!$E:$E,J2603,Items!$F:$F,K2603)+COUNTIFS(Items!$J:$J,J2603,Items!$K:$K,K2603)+COUNTIFS(Items!$O:$O,J2603,Items!$P:$P,K2603)=1,0,1))</f>
        <v>0</v>
      </c>
      <c r="T2603" s="10" t="str">
        <f>IF(RepPF!$L$4=Lists!$E$2,Lists!$E$2,IF(RepPF!$L$4&lt;&gt;"",IF($C2603=RepPF!$L$4,RepPF!$L$4,0),Lists!$E$2))</f>
        <v>Все объекты</v>
      </c>
    </row>
    <row r="2604" spans="12:20" x14ac:dyDescent="0.25">
      <c r="L2604" s="1">
        <f>IF(OR(B2604=0,B2604=""),0,IF(COUNTIFS(Items!$E:$E,J2604,Items!$F:$F,K2604)+COUNTIFS(Items!$J:$J,J2604,Items!$K:$K,K2604)+COUNTIFS(Items!$O:$O,J2604,Items!$P:$P,K2604)=1,0,1))</f>
        <v>0</v>
      </c>
      <c r="T2604" s="10" t="str">
        <f>IF(RepPF!$L$4=Lists!$E$2,Lists!$E$2,IF(RepPF!$L$4&lt;&gt;"",IF($C2604=RepPF!$L$4,RepPF!$L$4,0),Lists!$E$2))</f>
        <v>Все объекты</v>
      </c>
    </row>
    <row r="2605" spans="12:20" x14ac:dyDescent="0.25">
      <c r="L2605" s="1">
        <f>IF(OR(B2605=0,B2605=""),0,IF(COUNTIFS(Items!$E:$E,J2605,Items!$F:$F,K2605)+COUNTIFS(Items!$J:$J,J2605,Items!$K:$K,K2605)+COUNTIFS(Items!$O:$O,J2605,Items!$P:$P,K2605)=1,0,1))</f>
        <v>0</v>
      </c>
      <c r="T2605" s="10" t="str">
        <f>IF(RepPF!$L$4=Lists!$E$2,Lists!$E$2,IF(RepPF!$L$4&lt;&gt;"",IF($C2605=RepPF!$L$4,RepPF!$L$4,0),Lists!$E$2))</f>
        <v>Все объекты</v>
      </c>
    </row>
    <row r="2606" spans="12:20" x14ac:dyDescent="0.25">
      <c r="L2606" s="1">
        <f>IF(OR(B2606=0,B2606=""),0,IF(COUNTIFS(Items!$E:$E,J2606,Items!$F:$F,K2606)+COUNTIFS(Items!$J:$J,J2606,Items!$K:$K,K2606)+COUNTIFS(Items!$O:$O,J2606,Items!$P:$P,K2606)=1,0,1))</f>
        <v>0</v>
      </c>
      <c r="T2606" s="10" t="str">
        <f>IF(RepPF!$L$4=Lists!$E$2,Lists!$E$2,IF(RepPF!$L$4&lt;&gt;"",IF($C2606=RepPF!$L$4,RepPF!$L$4,0),Lists!$E$2))</f>
        <v>Все объекты</v>
      </c>
    </row>
    <row r="2607" spans="12:20" x14ac:dyDescent="0.25">
      <c r="L2607" s="1">
        <f>IF(OR(B2607=0,B2607=""),0,IF(COUNTIFS(Items!$E:$E,J2607,Items!$F:$F,K2607)+COUNTIFS(Items!$J:$J,J2607,Items!$K:$K,K2607)+COUNTIFS(Items!$O:$O,J2607,Items!$P:$P,K2607)=1,0,1))</f>
        <v>0</v>
      </c>
      <c r="T2607" s="10" t="str">
        <f>IF(RepPF!$L$4=Lists!$E$2,Lists!$E$2,IF(RepPF!$L$4&lt;&gt;"",IF($C2607=RepPF!$L$4,RepPF!$L$4,0),Lists!$E$2))</f>
        <v>Все объекты</v>
      </c>
    </row>
    <row r="2608" spans="12:20" x14ac:dyDescent="0.25">
      <c r="L2608" s="1">
        <f>IF(OR(B2608=0,B2608=""),0,IF(COUNTIFS(Items!$E:$E,J2608,Items!$F:$F,K2608)+COUNTIFS(Items!$J:$J,J2608,Items!$K:$K,K2608)+COUNTIFS(Items!$O:$O,J2608,Items!$P:$P,K2608)=1,0,1))</f>
        <v>0</v>
      </c>
      <c r="T2608" s="10" t="str">
        <f>IF(RepPF!$L$4=Lists!$E$2,Lists!$E$2,IF(RepPF!$L$4&lt;&gt;"",IF($C2608=RepPF!$L$4,RepPF!$L$4,0),Lists!$E$2))</f>
        <v>Все объекты</v>
      </c>
    </row>
    <row r="2609" spans="12:20" x14ac:dyDescent="0.25">
      <c r="L2609" s="1">
        <f>IF(OR(B2609=0,B2609=""),0,IF(COUNTIFS(Items!$E:$E,J2609,Items!$F:$F,K2609)+COUNTIFS(Items!$J:$J,J2609,Items!$K:$K,K2609)+COUNTIFS(Items!$O:$O,J2609,Items!$P:$P,K2609)=1,0,1))</f>
        <v>0</v>
      </c>
      <c r="T2609" s="10" t="str">
        <f>IF(RepPF!$L$4=Lists!$E$2,Lists!$E$2,IF(RepPF!$L$4&lt;&gt;"",IF($C2609=RepPF!$L$4,RepPF!$L$4,0),Lists!$E$2))</f>
        <v>Все объекты</v>
      </c>
    </row>
    <row r="2610" spans="12:20" x14ac:dyDescent="0.25">
      <c r="L2610" s="1">
        <f>IF(OR(B2610=0,B2610=""),0,IF(COUNTIFS(Items!$E:$E,J2610,Items!$F:$F,K2610)+COUNTIFS(Items!$J:$J,J2610,Items!$K:$K,K2610)+COUNTIFS(Items!$O:$O,J2610,Items!$P:$P,K2610)=1,0,1))</f>
        <v>0</v>
      </c>
      <c r="T2610" s="10" t="str">
        <f>IF(RepPF!$L$4=Lists!$E$2,Lists!$E$2,IF(RepPF!$L$4&lt;&gt;"",IF($C2610=RepPF!$L$4,RepPF!$L$4,0),Lists!$E$2))</f>
        <v>Все объекты</v>
      </c>
    </row>
    <row r="2611" spans="12:20" x14ac:dyDescent="0.25">
      <c r="L2611" s="1">
        <f>IF(OR(B2611=0,B2611=""),0,IF(COUNTIFS(Items!$E:$E,J2611,Items!$F:$F,K2611)+COUNTIFS(Items!$J:$J,J2611,Items!$K:$K,K2611)+COUNTIFS(Items!$O:$O,J2611,Items!$P:$P,K2611)=1,0,1))</f>
        <v>0</v>
      </c>
      <c r="T2611" s="10" t="str">
        <f>IF(RepPF!$L$4=Lists!$E$2,Lists!$E$2,IF(RepPF!$L$4&lt;&gt;"",IF($C2611=RepPF!$L$4,RepPF!$L$4,0),Lists!$E$2))</f>
        <v>Все объекты</v>
      </c>
    </row>
    <row r="2612" spans="12:20" x14ac:dyDescent="0.25">
      <c r="L2612" s="1">
        <f>IF(OR(B2612=0,B2612=""),0,IF(COUNTIFS(Items!$E:$E,J2612,Items!$F:$F,K2612)+COUNTIFS(Items!$J:$J,J2612,Items!$K:$K,K2612)+COUNTIFS(Items!$O:$O,J2612,Items!$P:$P,K2612)=1,0,1))</f>
        <v>0</v>
      </c>
      <c r="T2612" s="10" t="str">
        <f>IF(RepPF!$L$4=Lists!$E$2,Lists!$E$2,IF(RepPF!$L$4&lt;&gt;"",IF($C2612=RepPF!$L$4,RepPF!$L$4,0),Lists!$E$2))</f>
        <v>Все объекты</v>
      </c>
    </row>
    <row r="2613" spans="12:20" x14ac:dyDescent="0.25">
      <c r="L2613" s="1">
        <f>IF(OR(B2613=0,B2613=""),0,IF(COUNTIFS(Items!$E:$E,J2613,Items!$F:$F,K2613)+COUNTIFS(Items!$J:$J,J2613,Items!$K:$K,K2613)+COUNTIFS(Items!$O:$O,J2613,Items!$P:$P,K2613)=1,0,1))</f>
        <v>0</v>
      </c>
      <c r="T2613" s="10" t="str">
        <f>IF(RepPF!$L$4=Lists!$E$2,Lists!$E$2,IF(RepPF!$L$4&lt;&gt;"",IF($C2613=RepPF!$L$4,RepPF!$L$4,0),Lists!$E$2))</f>
        <v>Все объекты</v>
      </c>
    </row>
    <row r="2614" spans="12:20" x14ac:dyDescent="0.25">
      <c r="L2614" s="1">
        <f>IF(OR(B2614=0,B2614=""),0,IF(COUNTIFS(Items!$E:$E,J2614,Items!$F:$F,K2614)+COUNTIFS(Items!$J:$J,J2614,Items!$K:$K,K2614)+COUNTIFS(Items!$O:$O,J2614,Items!$P:$P,K2614)=1,0,1))</f>
        <v>0</v>
      </c>
      <c r="T2614" s="10" t="str">
        <f>IF(RepPF!$L$4=Lists!$E$2,Lists!$E$2,IF(RepPF!$L$4&lt;&gt;"",IF($C2614=RepPF!$L$4,RepPF!$L$4,0),Lists!$E$2))</f>
        <v>Все объекты</v>
      </c>
    </row>
    <row r="2615" spans="12:20" x14ac:dyDescent="0.25">
      <c r="L2615" s="1">
        <f>IF(OR(B2615=0,B2615=""),0,IF(COUNTIFS(Items!$E:$E,J2615,Items!$F:$F,K2615)+COUNTIFS(Items!$J:$J,J2615,Items!$K:$K,K2615)+COUNTIFS(Items!$O:$O,J2615,Items!$P:$P,K2615)=1,0,1))</f>
        <v>0</v>
      </c>
      <c r="T2615" s="10" t="str">
        <f>IF(RepPF!$L$4=Lists!$E$2,Lists!$E$2,IF(RepPF!$L$4&lt;&gt;"",IF($C2615=RepPF!$L$4,RepPF!$L$4,0),Lists!$E$2))</f>
        <v>Все объекты</v>
      </c>
    </row>
    <row r="2616" spans="12:20" x14ac:dyDescent="0.25">
      <c r="L2616" s="1">
        <f>IF(OR(B2616=0,B2616=""),0,IF(COUNTIFS(Items!$E:$E,J2616,Items!$F:$F,K2616)+COUNTIFS(Items!$J:$J,J2616,Items!$K:$K,K2616)+COUNTIFS(Items!$O:$O,J2616,Items!$P:$P,K2616)=1,0,1))</f>
        <v>0</v>
      </c>
      <c r="T2616" s="10" t="str">
        <f>IF(RepPF!$L$4=Lists!$E$2,Lists!$E$2,IF(RepPF!$L$4&lt;&gt;"",IF($C2616=RepPF!$L$4,RepPF!$L$4,0),Lists!$E$2))</f>
        <v>Все объекты</v>
      </c>
    </row>
    <row r="2617" spans="12:20" x14ac:dyDescent="0.25">
      <c r="L2617" s="1">
        <f>IF(OR(B2617=0,B2617=""),0,IF(COUNTIFS(Items!$E:$E,J2617,Items!$F:$F,K2617)+COUNTIFS(Items!$J:$J,J2617,Items!$K:$K,K2617)+COUNTIFS(Items!$O:$O,J2617,Items!$P:$P,K2617)=1,0,1))</f>
        <v>0</v>
      </c>
      <c r="T2617" s="10" t="str">
        <f>IF(RepPF!$L$4=Lists!$E$2,Lists!$E$2,IF(RepPF!$L$4&lt;&gt;"",IF($C2617=RepPF!$L$4,RepPF!$L$4,0),Lists!$E$2))</f>
        <v>Все объекты</v>
      </c>
    </row>
    <row r="2618" spans="12:20" x14ac:dyDescent="0.25">
      <c r="L2618" s="1">
        <f>IF(OR(B2618=0,B2618=""),0,IF(COUNTIFS(Items!$E:$E,J2618,Items!$F:$F,K2618)+COUNTIFS(Items!$J:$J,J2618,Items!$K:$K,K2618)+COUNTIFS(Items!$O:$O,J2618,Items!$P:$P,K2618)=1,0,1))</f>
        <v>0</v>
      </c>
      <c r="T2618" s="10" t="str">
        <f>IF(RepPF!$L$4=Lists!$E$2,Lists!$E$2,IF(RepPF!$L$4&lt;&gt;"",IF($C2618=RepPF!$L$4,RepPF!$L$4,0),Lists!$E$2))</f>
        <v>Все объекты</v>
      </c>
    </row>
    <row r="2619" spans="12:20" x14ac:dyDescent="0.25">
      <c r="L2619" s="1">
        <f>IF(OR(B2619=0,B2619=""),0,IF(COUNTIFS(Items!$E:$E,J2619,Items!$F:$F,K2619)+COUNTIFS(Items!$J:$J,J2619,Items!$K:$K,K2619)+COUNTIFS(Items!$O:$O,J2619,Items!$P:$P,K2619)=1,0,1))</f>
        <v>0</v>
      </c>
      <c r="T2619" s="10" t="str">
        <f>IF(RepPF!$L$4=Lists!$E$2,Lists!$E$2,IF(RepPF!$L$4&lt;&gt;"",IF($C2619=RepPF!$L$4,RepPF!$L$4,0),Lists!$E$2))</f>
        <v>Все объекты</v>
      </c>
    </row>
    <row r="2620" spans="12:20" x14ac:dyDescent="0.25">
      <c r="L2620" s="1">
        <f>IF(OR(B2620=0,B2620=""),0,IF(COUNTIFS(Items!$E:$E,J2620,Items!$F:$F,K2620)+COUNTIFS(Items!$J:$J,J2620,Items!$K:$K,K2620)+COUNTIFS(Items!$O:$O,J2620,Items!$P:$P,K2620)=1,0,1))</f>
        <v>0</v>
      </c>
      <c r="T2620" s="10" t="str">
        <f>IF(RepPF!$L$4=Lists!$E$2,Lists!$E$2,IF(RepPF!$L$4&lt;&gt;"",IF($C2620=RepPF!$L$4,RepPF!$L$4,0),Lists!$E$2))</f>
        <v>Все объекты</v>
      </c>
    </row>
    <row r="2621" spans="12:20" x14ac:dyDescent="0.25">
      <c r="L2621" s="1">
        <f>IF(OR(B2621=0,B2621=""),0,IF(COUNTIFS(Items!$E:$E,J2621,Items!$F:$F,K2621)+COUNTIFS(Items!$J:$J,J2621,Items!$K:$K,K2621)+COUNTIFS(Items!$O:$O,J2621,Items!$P:$P,K2621)=1,0,1))</f>
        <v>0</v>
      </c>
      <c r="T2621" s="10" t="str">
        <f>IF(RepPF!$L$4=Lists!$E$2,Lists!$E$2,IF(RepPF!$L$4&lt;&gt;"",IF($C2621=RepPF!$L$4,RepPF!$L$4,0),Lists!$E$2))</f>
        <v>Все объекты</v>
      </c>
    </row>
    <row r="2622" spans="12:20" x14ac:dyDescent="0.25">
      <c r="L2622" s="1">
        <f>IF(OR(B2622=0,B2622=""),0,IF(COUNTIFS(Items!$E:$E,J2622,Items!$F:$F,K2622)+COUNTIFS(Items!$J:$J,J2622,Items!$K:$K,K2622)+COUNTIFS(Items!$O:$O,J2622,Items!$P:$P,K2622)=1,0,1))</f>
        <v>0</v>
      </c>
      <c r="T2622" s="10" t="str">
        <f>IF(RepPF!$L$4=Lists!$E$2,Lists!$E$2,IF(RepPF!$L$4&lt;&gt;"",IF($C2622=RepPF!$L$4,RepPF!$L$4,0),Lists!$E$2))</f>
        <v>Все объекты</v>
      </c>
    </row>
    <row r="2623" spans="12:20" x14ac:dyDescent="0.25">
      <c r="L2623" s="1">
        <f>IF(OR(B2623=0,B2623=""),0,IF(COUNTIFS(Items!$E:$E,J2623,Items!$F:$F,K2623)+COUNTIFS(Items!$J:$J,J2623,Items!$K:$K,K2623)+COUNTIFS(Items!$O:$O,J2623,Items!$P:$P,K2623)=1,0,1))</f>
        <v>0</v>
      </c>
      <c r="T2623" s="10" t="str">
        <f>IF(RepPF!$L$4=Lists!$E$2,Lists!$E$2,IF(RepPF!$L$4&lt;&gt;"",IF($C2623=RepPF!$L$4,RepPF!$L$4,0),Lists!$E$2))</f>
        <v>Все объекты</v>
      </c>
    </row>
    <row r="2624" spans="12:20" x14ac:dyDescent="0.25">
      <c r="L2624" s="1">
        <f>IF(OR(B2624=0,B2624=""),0,IF(COUNTIFS(Items!$E:$E,J2624,Items!$F:$F,K2624)+COUNTIFS(Items!$J:$J,J2624,Items!$K:$K,K2624)+COUNTIFS(Items!$O:$O,J2624,Items!$P:$P,K2624)=1,0,1))</f>
        <v>0</v>
      </c>
      <c r="T2624" s="10" t="str">
        <f>IF(RepPF!$L$4=Lists!$E$2,Lists!$E$2,IF(RepPF!$L$4&lt;&gt;"",IF($C2624=RepPF!$L$4,RepPF!$L$4,0),Lists!$E$2))</f>
        <v>Все объекты</v>
      </c>
    </row>
    <row r="2625" spans="12:20" x14ac:dyDescent="0.25">
      <c r="L2625" s="1">
        <f>IF(OR(B2625=0,B2625=""),0,IF(COUNTIFS(Items!$E:$E,J2625,Items!$F:$F,K2625)+COUNTIFS(Items!$J:$J,J2625,Items!$K:$K,K2625)+COUNTIFS(Items!$O:$O,J2625,Items!$P:$P,K2625)=1,0,1))</f>
        <v>0</v>
      </c>
      <c r="T2625" s="10" t="str">
        <f>IF(RepPF!$L$4=Lists!$E$2,Lists!$E$2,IF(RepPF!$L$4&lt;&gt;"",IF($C2625=RepPF!$L$4,RepPF!$L$4,0),Lists!$E$2))</f>
        <v>Все объекты</v>
      </c>
    </row>
    <row r="2626" spans="12:20" x14ac:dyDescent="0.25">
      <c r="L2626" s="1">
        <f>IF(OR(B2626=0,B2626=""),0,IF(COUNTIFS(Items!$E:$E,J2626,Items!$F:$F,K2626)+COUNTIFS(Items!$J:$J,J2626,Items!$K:$K,K2626)+COUNTIFS(Items!$O:$O,J2626,Items!$P:$P,K2626)=1,0,1))</f>
        <v>0</v>
      </c>
      <c r="T2626" s="10" t="str">
        <f>IF(RepPF!$L$4=Lists!$E$2,Lists!$E$2,IF(RepPF!$L$4&lt;&gt;"",IF($C2626=RepPF!$L$4,RepPF!$L$4,0),Lists!$E$2))</f>
        <v>Все объекты</v>
      </c>
    </row>
    <row r="2627" spans="12:20" x14ac:dyDescent="0.25">
      <c r="L2627" s="1">
        <f>IF(OR(B2627=0,B2627=""),0,IF(COUNTIFS(Items!$E:$E,J2627,Items!$F:$F,K2627)+COUNTIFS(Items!$J:$J,J2627,Items!$K:$K,K2627)+COUNTIFS(Items!$O:$O,J2627,Items!$P:$P,K2627)=1,0,1))</f>
        <v>0</v>
      </c>
      <c r="T2627" s="10" t="str">
        <f>IF(RepPF!$L$4=Lists!$E$2,Lists!$E$2,IF(RepPF!$L$4&lt;&gt;"",IF($C2627=RepPF!$L$4,RepPF!$L$4,0),Lists!$E$2))</f>
        <v>Все объекты</v>
      </c>
    </row>
    <row r="2628" spans="12:20" x14ac:dyDescent="0.25">
      <c r="L2628" s="1">
        <f>IF(OR(B2628=0,B2628=""),0,IF(COUNTIFS(Items!$E:$E,J2628,Items!$F:$F,K2628)+COUNTIFS(Items!$J:$J,J2628,Items!$K:$K,K2628)+COUNTIFS(Items!$O:$O,J2628,Items!$P:$P,K2628)=1,0,1))</f>
        <v>0</v>
      </c>
      <c r="T2628" s="10" t="str">
        <f>IF(RepPF!$L$4=Lists!$E$2,Lists!$E$2,IF(RepPF!$L$4&lt;&gt;"",IF($C2628=RepPF!$L$4,RepPF!$L$4,0),Lists!$E$2))</f>
        <v>Все объекты</v>
      </c>
    </row>
    <row r="2629" spans="12:20" x14ac:dyDescent="0.25">
      <c r="L2629" s="1">
        <f>IF(OR(B2629=0,B2629=""),0,IF(COUNTIFS(Items!$E:$E,J2629,Items!$F:$F,K2629)+COUNTIFS(Items!$J:$J,J2629,Items!$K:$K,K2629)+COUNTIFS(Items!$O:$O,J2629,Items!$P:$P,K2629)=1,0,1))</f>
        <v>0</v>
      </c>
      <c r="T2629" s="10" t="str">
        <f>IF(RepPF!$L$4=Lists!$E$2,Lists!$E$2,IF(RepPF!$L$4&lt;&gt;"",IF($C2629=RepPF!$L$4,RepPF!$L$4,0),Lists!$E$2))</f>
        <v>Все объекты</v>
      </c>
    </row>
    <row r="2630" spans="12:20" x14ac:dyDescent="0.25">
      <c r="L2630" s="1">
        <f>IF(OR(B2630=0,B2630=""),0,IF(COUNTIFS(Items!$E:$E,J2630,Items!$F:$F,K2630)+COUNTIFS(Items!$J:$J,J2630,Items!$K:$K,K2630)+COUNTIFS(Items!$O:$O,J2630,Items!$P:$P,K2630)=1,0,1))</f>
        <v>0</v>
      </c>
      <c r="T2630" s="10" t="str">
        <f>IF(RepPF!$L$4=Lists!$E$2,Lists!$E$2,IF(RepPF!$L$4&lt;&gt;"",IF($C2630=RepPF!$L$4,RepPF!$L$4,0),Lists!$E$2))</f>
        <v>Все объекты</v>
      </c>
    </row>
    <row r="2631" spans="12:20" x14ac:dyDescent="0.25">
      <c r="L2631" s="1">
        <f>IF(OR(B2631=0,B2631=""),0,IF(COUNTIFS(Items!$E:$E,J2631,Items!$F:$F,K2631)+COUNTIFS(Items!$J:$J,J2631,Items!$K:$K,K2631)+COUNTIFS(Items!$O:$O,J2631,Items!$P:$P,K2631)=1,0,1))</f>
        <v>0</v>
      </c>
      <c r="T2631" s="10" t="str">
        <f>IF(RepPF!$L$4=Lists!$E$2,Lists!$E$2,IF(RepPF!$L$4&lt;&gt;"",IF($C2631=RepPF!$L$4,RepPF!$L$4,0),Lists!$E$2))</f>
        <v>Все объекты</v>
      </c>
    </row>
    <row r="2632" spans="12:20" x14ac:dyDescent="0.25">
      <c r="L2632" s="1">
        <f>IF(OR(B2632=0,B2632=""),0,IF(COUNTIFS(Items!$E:$E,J2632,Items!$F:$F,K2632)+COUNTIFS(Items!$J:$J,J2632,Items!$K:$K,K2632)+COUNTIFS(Items!$O:$O,J2632,Items!$P:$P,K2632)=1,0,1))</f>
        <v>0</v>
      </c>
      <c r="T2632" s="10" t="str">
        <f>IF(RepPF!$L$4=Lists!$E$2,Lists!$E$2,IF(RepPF!$L$4&lt;&gt;"",IF($C2632=RepPF!$L$4,RepPF!$L$4,0),Lists!$E$2))</f>
        <v>Все объекты</v>
      </c>
    </row>
    <row r="2633" spans="12:20" x14ac:dyDescent="0.25">
      <c r="L2633" s="1">
        <f>IF(OR(B2633=0,B2633=""),0,IF(COUNTIFS(Items!$E:$E,J2633,Items!$F:$F,K2633)+COUNTIFS(Items!$J:$J,J2633,Items!$K:$K,K2633)+COUNTIFS(Items!$O:$O,J2633,Items!$P:$P,K2633)=1,0,1))</f>
        <v>0</v>
      </c>
      <c r="T2633" s="10" t="str">
        <f>IF(RepPF!$L$4=Lists!$E$2,Lists!$E$2,IF(RepPF!$L$4&lt;&gt;"",IF($C2633=RepPF!$L$4,RepPF!$L$4,0),Lists!$E$2))</f>
        <v>Все объекты</v>
      </c>
    </row>
    <row r="2634" spans="12:20" x14ac:dyDescent="0.25">
      <c r="L2634" s="1">
        <f>IF(OR(B2634=0,B2634=""),0,IF(COUNTIFS(Items!$E:$E,J2634,Items!$F:$F,K2634)+COUNTIFS(Items!$J:$J,J2634,Items!$K:$K,K2634)+COUNTIFS(Items!$O:$O,J2634,Items!$P:$P,K2634)=1,0,1))</f>
        <v>0</v>
      </c>
      <c r="T2634" s="10" t="str">
        <f>IF(RepPF!$L$4=Lists!$E$2,Lists!$E$2,IF(RepPF!$L$4&lt;&gt;"",IF($C2634=RepPF!$L$4,RepPF!$L$4,0),Lists!$E$2))</f>
        <v>Все объекты</v>
      </c>
    </row>
    <row r="2635" spans="12:20" x14ac:dyDescent="0.25">
      <c r="L2635" s="1">
        <f>IF(OR(B2635=0,B2635=""),0,IF(COUNTIFS(Items!$E:$E,J2635,Items!$F:$F,K2635)+COUNTIFS(Items!$J:$J,J2635,Items!$K:$K,K2635)+COUNTIFS(Items!$O:$O,J2635,Items!$P:$P,K2635)=1,0,1))</f>
        <v>0</v>
      </c>
      <c r="T2635" s="10" t="str">
        <f>IF(RepPF!$L$4=Lists!$E$2,Lists!$E$2,IF(RepPF!$L$4&lt;&gt;"",IF($C2635=RepPF!$L$4,RepPF!$L$4,0),Lists!$E$2))</f>
        <v>Все объекты</v>
      </c>
    </row>
    <row r="2636" spans="12:20" x14ac:dyDescent="0.25">
      <c r="L2636" s="1">
        <f>IF(OR(B2636=0,B2636=""),0,IF(COUNTIFS(Items!$E:$E,J2636,Items!$F:$F,K2636)+COUNTIFS(Items!$J:$J,J2636,Items!$K:$K,K2636)+COUNTIFS(Items!$O:$O,J2636,Items!$P:$P,K2636)=1,0,1))</f>
        <v>0</v>
      </c>
      <c r="T2636" s="10" t="str">
        <f>IF(RepPF!$L$4=Lists!$E$2,Lists!$E$2,IF(RepPF!$L$4&lt;&gt;"",IF($C2636=RepPF!$L$4,RepPF!$L$4,0),Lists!$E$2))</f>
        <v>Все объекты</v>
      </c>
    </row>
    <row r="2637" spans="12:20" x14ac:dyDescent="0.25">
      <c r="L2637" s="1">
        <f>IF(OR(B2637=0,B2637=""),0,IF(COUNTIFS(Items!$E:$E,J2637,Items!$F:$F,K2637)+COUNTIFS(Items!$J:$J,J2637,Items!$K:$K,K2637)+COUNTIFS(Items!$O:$O,J2637,Items!$P:$P,K2637)=1,0,1))</f>
        <v>0</v>
      </c>
      <c r="T2637" s="10" t="str">
        <f>IF(RepPF!$L$4=Lists!$E$2,Lists!$E$2,IF(RepPF!$L$4&lt;&gt;"",IF($C2637=RepPF!$L$4,RepPF!$L$4,0),Lists!$E$2))</f>
        <v>Все объекты</v>
      </c>
    </row>
    <row r="2638" spans="12:20" x14ac:dyDescent="0.25">
      <c r="L2638" s="1">
        <f>IF(OR(B2638=0,B2638=""),0,IF(COUNTIFS(Items!$E:$E,J2638,Items!$F:$F,K2638)+COUNTIFS(Items!$J:$J,J2638,Items!$K:$K,K2638)+COUNTIFS(Items!$O:$O,J2638,Items!$P:$P,K2638)=1,0,1))</f>
        <v>0</v>
      </c>
      <c r="T2638" s="10" t="str">
        <f>IF(RepPF!$L$4=Lists!$E$2,Lists!$E$2,IF(RepPF!$L$4&lt;&gt;"",IF($C2638=RepPF!$L$4,RepPF!$L$4,0),Lists!$E$2))</f>
        <v>Все объекты</v>
      </c>
    </row>
    <row r="2639" spans="12:20" x14ac:dyDescent="0.25">
      <c r="L2639" s="1">
        <f>IF(OR(B2639=0,B2639=""),0,IF(COUNTIFS(Items!$E:$E,J2639,Items!$F:$F,K2639)+COUNTIFS(Items!$J:$J,J2639,Items!$K:$K,K2639)+COUNTIFS(Items!$O:$O,J2639,Items!$P:$P,K2639)=1,0,1))</f>
        <v>0</v>
      </c>
      <c r="T2639" s="10" t="str">
        <f>IF(RepPF!$L$4=Lists!$E$2,Lists!$E$2,IF(RepPF!$L$4&lt;&gt;"",IF($C2639=RepPF!$L$4,RepPF!$L$4,0),Lists!$E$2))</f>
        <v>Все объекты</v>
      </c>
    </row>
    <row r="2640" spans="12:20" x14ac:dyDescent="0.25">
      <c r="L2640" s="1">
        <f>IF(OR(B2640=0,B2640=""),0,IF(COUNTIFS(Items!$E:$E,J2640,Items!$F:$F,K2640)+COUNTIFS(Items!$J:$J,J2640,Items!$K:$K,K2640)+COUNTIFS(Items!$O:$O,J2640,Items!$P:$P,K2640)=1,0,1))</f>
        <v>0</v>
      </c>
      <c r="T2640" s="10" t="str">
        <f>IF(RepPF!$L$4=Lists!$E$2,Lists!$E$2,IF(RepPF!$L$4&lt;&gt;"",IF($C2640=RepPF!$L$4,RepPF!$L$4,0),Lists!$E$2))</f>
        <v>Все объекты</v>
      </c>
    </row>
    <row r="2641" spans="12:20" x14ac:dyDescent="0.25">
      <c r="L2641" s="1">
        <f>IF(OR(B2641=0,B2641=""),0,IF(COUNTIFS(Items!$E:$E,J2641,Items!$F:$F,K2641)+COUNTIFS(Items!$J:$J,J2641,Items!$K:$K,K2641)+COUNTIFS(Items!$O:$O,J2641,Items!$P:$P,K2641)=1,0,1))</f>
        <v>0</v>
      </c>
      <c r="T2641" s="10" t="str">
        <f>IF(RepPF!$L$4=Lists!$E$2,Lists!$E$2,IF(RepPF!$L$4&lt;&gt;"",IF($C2641=RepPF!$L$4,RepPF!$L$4,0),Lists!$E$2))</f>
        <v>Все объекты</v>
      </c>
    </row>
    <row r="2642" spans="12:20" x14ac:dyDescent="0.25">
      <c r="L2642" s="1">
        <f>IF(OR(B2642=0,B2642=""),0,IF(COUNTIFS(Items!$E:$E,J2642,Items!$F:$F,K2642)+COUNTIFS(Items!$J:$J,J2642,Items!$K:$K,K2642)+COUNTIFS(Items!$O:$O,J2642,Items!$P:$P,K2642)=1,0,1))</f>
        <v>0</v>
      </c>
      <c r="T2642" s="10" t="str">
        <f>IF(RepPF!$L$4=Lists!$E$2,Lists!$E$2,IF(RepPF!$L$4&lt;&gt;"",IF($C2642=RepPF!$L$4,RepPF!$L$4,0),Lists!$E$2))</f>
        <v>Все объекты</v>
      </c>
    </row>
    <row r="2643" spans="12:20" x14ac:dyDescent="0.25">
      <c r="L2643" s="1">
        <f>IF(OR(B2643=0,B2643=""),0,IF(COUNTIFS(Items!$E:$E,J2643,Items!$F:$F,K2643)+COUNTIFS(Items!$J:$J,J2643,Items!$K:$K,K2643)+COUNTIFS(Items!$O:$O,J2643,Items!$P:$P,K2643)=1,0,1))</f>
        <v>0</v>
      </c>
      <c r="T2643" s="10" t="str">
        <f>IF(RepPF!$L$4=Lists!$E$2,Lists!$E$2,IF(RepPF!$L$4&lt;&gt;"",IF($C2643=RepPF!$L$4,RepPF!$L$4,0),Lists!$E$2))</f>
        <v>Все объекты</v>
      </c>
    </row>
    <row r="2644" spans="12:20" x14ac:dyDescent="0.25">
      <c r="L2644" s="1">
        <f>IF(OR(B2644=0,B2644=""),0,IF(COUNTIFS(Items!$E:$E,J2644,Items!$F:$F,K2644)+COUNTIFS(Items!$J:$J,J2644,Items!$K:$K,K2644)+COUNTIFS(Items!$O:$O,J2644,Items!$P:$P,K2644)=1,0,1))</f>
        <v>0</v>
      </c>
      <c r="T2644" s="10" t="str">
        <f>IF(RepPF!$L$4=Lists!$E$2,Lists!$E$2,IF(RepPF!$L$4&lt;&gt;"",IF($C2644=RepPF!$L$4,RepPF!$L$4,0),Lists!$E$2))</f>
        <v>Все объекты</v>
      </c>
    </row>
    <row r="2645" spans="12:20" x14ac:dyDescent="0.25">
      <c r="L2645" s="1">
        <f>IF(OR(B2645=0,B2645=""),0,IF(COUNTIFS(Items!$E:$E,J2645,Items!$F:$F,K2645)+COUNTIFS(Items!$J:$J,J2645,Items!$K:$K,K2645)+COUNTIFS(Items!$O:$O,J2645,Items!$P:$P,K2645)=1,0,1))</f>
        <v>0</v>
      </c>
      <c r="T2645" s="10" t="str">
        <f>IF(RepPF!$L$4=Lists!$E$2,Lists!$E$2,IF(RepPF!$L$4&lt;&gt;"",IF($C2645=RepPF!$L$4,RepPF!$L$4,0),Lists!$E$2))</f>
        <v>Все объекты</v>
      </c>
    </row>
    <row r="2646" spans="12:20" x14ac:dyDescent="0.25">
      <c r="L2646" s="1">
        <f>IF(OR(B2646=0,B2646=""),0,IF(COUNTIFS(Items!$E:$E,J2646,Items!$F:$F,K2646)+COUNTIFS(Items!$J:$J,J2646,Items!$K:$K,K2646)+COUNTIFS(Items!$O:$O,J2646,Items!$P:$P,K2646)=1,0,1))</f>
        <v>0</v>
      </c>
      <c r="T2646" s="10" t="str">
        <f>IF(RepPF!$L$4=Lists!$E$2,Lists!$E$2,IF(RepPF!$L$4&lt;&gt;"",IF($C2646=RepPF!$L$4,RepPF!$L$4,0),Lists!$E$2))</f>
        <v>Все объекты</v>
      </c>
    </row>
    <row r="2647" spans="12:20" x14ac:dyDescent="0.25">
      <c r="L2647" s="1">
        <f>IF(OR(B2647=0,B2647=""),0,IF(COUNTIFS(Items!$E:$E,J2647,Items!$F:$F,K2647)+COUNTIFS(Items!$J:$J,J2647,Items!$K:$K,K2647)+COUNTIFS(Items!$O:$O,J2647,Items!$P:$P,K2647)=1,0,1))</f>
        <v>0</v>
      </c>
      <c r="T2647" s="10" t="str">
        <f>IF(RepPF!$L$4=Lists!$E$2,Lists!$E$2,IF(RepPF!$L$4&lt;&gt;"",IF($C2647=RepPF!$L$4,RepPF!$L$4,0),Lists!$E$2))</f>
        <v>Все объекты</v>
      </c>
    </row>
    <row r="2648" spans="12:20" x14ac:dyDescent="0.25">
      <c r="L2648" s="1">
        <f>IF(OR(B2648=0,B2648=""),0,IF(COUNTIFS(Items!$E:$E,J2648,Items!$F:$F,K2648)+COUNTIFS(Items!$J:$J,J2648,Items!$K:$K,K2648)+COUNTIFS(Items!$O:$O,J2648,Items!$P:$P,K2648)=1,0,1))</f>
        <v>0</v>
      </c>
      <c r="T2648" s="10" t="str">
        <f>IF(RepPF!$L$4=Lists!$E$2,Lists!$E$2,IF(RepPF!$L$4&lt;&gt;"",IF($C2648=RepPF!$L$4,RepPF!$L$4,0),Lists!$E$2))</f>
        <v>Все объекты</v>
      </c>
    </row>
    <row r="2649" spans="12:20" x14ac:dyDescent="0.25">
      <c r="L2649" s="1">
        <f>IF(OR(B2649=0,B2649=""),0,IF(COUNTIFS(Items!$E:$E,J2649,Items!$F:$F,K2649)+COUNTIFS(Items!$J:$J,J2649,Items!$K:$K,K2649)+COUNTIFS(Items!$O:$O,J2649,Items!$P:$P,K2649)=1,0,1))</f>
        <v>0</v>
      </c>
      <c r="T2649" s="10" t="str">
        <f>IF(RepPF!$L$4=Lists!$E$2,Lists!$E$2,IF(RepPF!$L$4&lt;&gt;"",IF($C2649=RepPF!$L$4,RepPF!$L$4,0),Lists!$E$2))</f>
        <v>Все объекты</v>
      </c>
    </row>
    <row r="2650" spans="12:20" x14ac:dyDescent="0.25">
      <c r="L2650" s="1">
        <f>IF(OR(B2650=0,B2650=""),0,IF(COUNTIFS(Items!$E:$E,J2650,Items!$F:$F,K2650)+COUNTIFS(Items!$J:$J,J2650,Items!$K:$K,K2650)+COUNTIFS(Items!$O:$O,J2650,Items!$P:$P,K2650)=1,0,1))</f>
        <v>0</v>
      </c>
      <c r="T2650" s="10" t="str">
        <f>IF(RepPF!$L$4=Lists!$E$2,Lists!$E$2,IF(RepPF!$L$4&lt;&gt;"",IF($C2650=RepPF!$L$4,RepPF!$L$4,0),Lists!$E$2))</f>
        <v>Все объекты</v>
      </c>
    </row>
    <row r="2651" spans="12:20" x14ac:dyDescent="0.25">
      <c r="L2651" s="1">
        <f>IF(OR(B2651=0,B2651=""),0,IF(COUNTIFS(Items!$E:$E,J2651,Items!$F:$F,K2651)+COUNTIFS(Items!$J:$J,J2651,Items!$K:$K,K2651)+COUNTIFS(Items!$O:$O,J2651,Items!$P:$P,K2651)=1,0,1))</f>
        <v>0</v>
      </c>
      <c r="T2651" s="10" t="str">
        <f>IF(RepPF!$L$4=Lists!$E$2,Lists!$E$2,IF(RepPF!$L$4&lt;&gt;"",IF($C2651=RepPF!$L$4,RepPF!$L$4,0),Lists!$E$2))</f>
        <v>Все объекты</v>
      </c>
    </row>
    <row r="2652" spans="12:20" x14ac:dyDescent="0.25">
      <c r="L2652" s="1">
        <f>IF(OR(B2652=0,B2652=""),0,IF(COUNTIFS(Items!$E:$E,J2652,Items!$F:$F,K2652)+COUNTIFS(Items!$J:$J,J2652,Items!$K:$K,K2652)+COUNTIFS(Items!$O:$O,J2652,Items!$P:$P,K2652)=1,0,1))</f>
        <v>0</v>
      </c>
      <c r="T2652" s="10" t="str">
        <f>IF(RepPF!$L$4=Lists!$E$2,Lists!$E$2,IF(RepPF!$L$4&lt;&gt;"",IF($C2652=RepPF!$L$4,RepPF!$L$4,0),Lists!$E$2))</f>
        <v>Все объекты</v>
      </c>
    </row>
    <row r="2653" spans="12:20" x14ac:dyDescent="0.25">
      <c r="L2653" s="1">
        <f>IF(OR(B2653=0,B2653=""),0,IF(COUNTIFS(Items!$E:$E,J2653,Items!$F:$F,K2653)+COUNTIFS(Items!$J:$J,J2653,Items!$K:$K,K2653)+COUNTIFS(Items!$O:$O,J2653,Items!$P:$P,K2653)=1,0,1))</f>
        <v>0</v>
      </c>
      <c r="T2653" s="10" t="str">
        <f>IF(RepPF!$L$4=Lists!$E$2,Lists!$E$2,IF(RepPF!$L$4&lt;&gt;"",IF($C2653=RepPF!$L$4,RepPF!$L$4,0),Lists!$E$2))</f>
        <v>Все объекты</v>
      </c>
    </row>
    <row r="2654" spans="12:20" x14ac:dyDescent="0.25">
      <c r="L2654" s="1">
        <f>IF(OR(B2654=0,B2654=""),0,IF(COUNTIFS(Items!$E:$E,J2654,Items!$F:$F,K2654)+COUNTIFS(Items!$J:$J,J2654,Items!$K:$K,K2654)+COUNTIFS(Items!$O:$O,J2654,Items!$P:$P,K2654)=1,0,1))</f>
        <v>0</v>
      </c>
      <c r="T2654" s="10" t="str">
        <f>IF(RepPF!$L$4=Lists!$E$2,Lists!$E$2,IF(RepPF!$L$4&lt;&gt;"",IF($C2654=RepPF!$L$4,RepPF!$L$4,0),Lists!$E$2))</f>
        <v>Все объекты</v>
      </c>
    </row>
    <row r="2655" spans="12:20" x14ac:dyDescent="0.25">
      <c r="L2655" s="1">
        <f>IF(OR(B2655=0,B2655=""),0,IF(COUNTIFS(Items!$E:$E,J2655,Items!$F:$F,K2655)+COUNTIFS(Items!$J:$J,J2655,Items!$K:$K,K2655)+COUNTIFS(Items!$O:$O,J2655,Items!$P:$P,K2655)=1,0,1))</f>
        <v>0</v>
      </c>
      <c r="T2655" s="10" t="str">
        <f>IF(RepPF!$L$4=Lists!$E$2,Lists!$E$2,IF(RepPF!$L$4&lt;&gt;"",IF($C2655=RepPF!$L$4,RepPF!$L$4,0),Lists!$E$2))</f>
        <v>Все объекты</v>
      </c>
    </row>
    <row r="2656" spans="12:20" x14ac:dyDescent="0.25">
      <c r="L2656" s="1">
        <f>IF(OR(B2656=0,B2656=""),0,IF(COUNTIFS(Items!$E:$E,J2656,Items!$F:$F,K2656)+COUNTIFS(Items!$J:$J,J2656,Items!$K:$K,K2656)+COUNTIFS(Items!$O:$O,J2656,Items!$P:$P,K2656)=1,0,1))</f>
        <v>0</v>
      </c>
      <c r="T2656" s="10" t="str">
        <f>IF(RepPF!$L$4=Lists!$E$2,Lists!$E$2,IF(RepPF!$L$4&lt;&gt;"",IF($C2656=RepPF!$L$4,RepPF!$L$4,0),Lists!$E$2))</f>
        <v>Все объекты</v>
      </c>
    </row>
    <row r="2657" spans="12:20" x14ac:dyDescent="0.25">
      <c r="L2657" s="1">
        <f>IF(OR(B2657=0,B2657=""),0,IF(COUNTIFS(Items!$E:$E,J2657,Items!$F:$F,K2657)+COUNTIFS(Items!$J:$J,J2657,Items!$K:$K,K2657)+COUNTIFS(Items!$O:$O,J2657,Items!$P:$P,K2657)=1,0,1))</f>
        <v>0</v>
      </c>
      <c r="T2657" s="10" t="str">
        <f>IF(RepPF!$L$4=Lists!$E$2,Lists!$E$2,IF(RepPF!$L$4&lt;&gt;"",IF($C2657=RepPF!$L$4,RepPF!$L$4,0),Lists!$E$2))</f>
        <v>Все объекты</v>
      </c>
    </row>
    <row r="2658" spans="12:20" x14ac:dyDescent="0.25">
      <c r="L2658" s="1">
        <f>IF(OR(B2658=0,B2658=""),0,IF(COUNTIFS(Items!$E:$E,J2658,Items!$F:$F,K2658)+COUNTIFS(Items!$J:$J,J2658,Items!$K:$K,K2658)+COUNTIFS(Items!$O:$O,J2658,Items!$P:$P,K2658)=1,0,1))</f>
        <v>0</v>
      </c>
      <c r="T2658" s="10" t="str">
        <f>IF(RepPF!$L$4=Lists!$E$2,Lists!$E$2,IF(RepPF!$L$4&lt;&gt;"",IF($C2658=RepPF!$L$4,RepPF!$L$4,0),Lists!$E$2))</f>
        <v>Все объекты</v>
      </c>
    </row>
    <row r="2659" spans="12:20" x14ac:dyDescent="0.25">
      <c r="L2659" s="1">
        <f>IF(OR(B2659=0,B2659=""),0,IF(COUNTIFS(Items!$E:$E,J2659,Items!$F:$F,K2659)+COUNTIFS(Items!$J:$J,J2659,Items!$K:$K,K2659)+COUNTIFS(Items!$O:$O,J2659,Items!$P:$P,K2659)=1,0,1))</f>
        <v>0</v>
      </c>
      <c r="T2659" s="10" t="str">
        <f>IF(RepPF!$L$4=Lists!$E$2,Lists!$E$2,IF(RepPF!$L$4&lt;&gt;"",IF($C2659=RepPF!$L$4,RepPF!$L$4,0),Lists!$E$2))</f>
        <v>Все объекты</v>
      </c>
    </row>
    <row r="2660" spans="12:20" x14ac:dyDescent="0.25">
      <c r="L2660" s="1">
        <f>IF(OR(B2660=0,B2660=""),0,IF(COUNTIFS(Items!$E:$E,J2660,Items!$F:$F,K2660)+COUNTIFS(Items!$J:$J,J2660,Items!$K:$K,K2660)+COUNTIFS(Items!$O:$O,J2660,Items!$P:$P,K2660)=1,0,1))</f>
        <v>0</v>
      </c>
      <c r="T2660" s="10" t="str">
        <f>IF(RepPF!$L$4=Lists!$E$2,Lists!$E$2,IF(RepPF!$L$4&lt;&gt;"",IF($C2660=RepPF!$L$4,RepPF!$L$4,0),Lists!$E$2))</f>
        <v>Все объекты</v>
      </c>
    </row>
    <row r="2661" spans="12:20" x14ac:dyDescent="0.25">
      <c r="L2661" s="1">
        <f>IF(OR(B2661=0,B2661=""),0,IF(COUNTIFS(Items!$E:$E,J2661,Items!$F:$F,K2661)+COUNTIFS(Items!$J:$J,J2661,Items!$K:$K,K2661)+COUNTIFS(Items!$O:$O,J2661,Items!$P:$P,K2661)=1,0,1))</f>
        <v>0</v>
      </c>
      <c r="T2661" s="10" t="str">
        <f>IF(RepPF!$L$4=Lists!$E$2,Lists!$E$2,IF(RepPF!$L$4&lt;&gt;"",IF($C2661=RepPF!$L$4,RepPF!$L$4,0),Lists!$E$2))</f>
        <v>Все объекты</v>
      </c>
    </row>
    <row r="2662" spans="12:20" x14ac:dyDescent="0.25">
      <c r="L2662" s="1">
        <f>IF(OR(B2662=0,B2662=""),0,IF(COUNTIFS(Items!$E:$E,J2662,Items!$F:$F,K2662)+COUNTIFS(Items!$J:$J,J2662,Items!$K:$K,K2662)+COUNTIFS(Items!$O:$O,J2662,Items!$P:$P,K2662)=1,0,1))</f>
        <v>0</v>
      </c>
      <c r="T2662" s="10" t="str">
        <f>IF(RepPF!$L$4=Lists!$E$2,Lists!$E$2,IF(RepPF!$L$4&lt;&gt;"",IF($C2662=RepPF!$L$4,RepPF!$L$4,0),Lists!$E$2))</f>
        <v>Все объекты</v>
      </c>
    </row>
    <row r="2663" spans="12:20" x14ac:dyDescent="0.25">
      <c r="L2663" s="1">
        <f>IF(OR(B2663=0,B2663=""),0,IF(COUNTIFS(Items!$E:$E,J2663,Items!$F:$F,K2663)+COUNTIFS(Items!$J:$J,J2663,Items!$K:$K,K2663)+COUNTIFS(Items!$O:$O,J2663,Items!$P:$P,K2663)=1,0,1))</f>
        <v>0</v>
      </c>
      <c r="T2663" s="10" t="str">
        <f>IF(RepPF!$L$4=Lists!$E$2,Lists!$E$2,IF(RepPF!$L$4&lt;&gt;"",IF($C2663=RepPF!$L$4,RepPF!$L$4,0),Lists!$E$2))</f>
        <v>Все объекты</v>
      </c>
    </row>
    <row r="2664" spans="12:20" x14ac:dyDescent="0.25">
      <c r="L2664" s="1">
        <f>IF(OR(B2664=0,B2664=""),0,IF(COUNTIFS(Items!$E:$E,J2664,Items!$F:$F,K2664)+COUNTIFS(Items!$J:$J,J2664,Items!$K:$K,K2664)+COUNTIFS(Items!$O:$O,J2664,Items!$P:$P,K2664)=1,0,1))</f>
        <v>0</v>
      </c>
      <c r="T2664" s="10" t="str">
        <f>IF(RepPF!$L$4=Lists!$E$2,Lists!$E$2,IF(RepPF!$L$4&lt;&gt;"",IF($C2664=RepPF!$L$4,RepPF!$L$4,0),Lists!$E$2))</f>
        <v>Все объекты</v>
      </c>
    </row>
    <row r="2665" spans="12:20" x14ac:dyDescent="0.25">
      <c r="L2665" s="1">
        <f>IF(OR(B2665=0,B2665=""),0,IF(COUNTIFS(Items!$E:$E,J2665,Items!$F:$F,K2665)+COUNTIFS(Items!$J:$J,J2665,Items!$K:$K,K2665)+COUNTIFS(Items!$O:$O,J2665,Items!$P:$P,K2665)=1,0,1))</f>
        <v>0</v>
      </c>
      <c r="T2665" s="10" t="str">
        <f>IF(RepPF!$L$4=Lists!$E$2,Lists!$E$2,IF(RepPF!$L$4&lt;&gt;"",IF($C2665=RepPF!$L$4,RepPF!$L$4,0),Lists!$E$2))</f>
        <v>Все объекты</v>
      </c>
    </row>
    <row r="2666" spans="12:20" x14ac:dyDescent="0.25">
      <c r="L2666" s="1">
        <f>IF(OR(B2666=0,B2666=""),0,IF(COUNTIFS(Items!$E:$E,J2666,Items!$F:$F,K2666)+COUNTIFS(Items!$J:$J,J2666,Items!$K:$K,K2666)+COUNTIFS(Items!$O:$O,J2666,Items!$P:$P,K2666)=1,0,1))</f>
        <v>0</v>
      </c>
      <c r="T2666" s="10" t="str">
        <f>IF(RepPF!$L$4=Lists!$E$2,Lists!$E$2,IF(RepPF!$L$4&lt;&gt;"",IF($C2666=RepPF!$L$4,RepPF!$L$4,0),Lists!$E$2))</f>
        <v>Все объекты</v>
      </c>
    </row>
    <row r="2667" spans="12:20" x14ac:dyDescent="0.25">
      <c r="L2667" s="1">
        <f>IF(OR(B2667=0,B2667=""),0,IF(COUNTIFS(Items!$E:$E,J2667,Items!$F:$F,K2667)+COUNTIFS(Items!$J:$J,J2667,Items!$K:$K,K2667)+COUNTIFS(Items!$O:$O,J2667,Items!$P:$P,K2667)=1,0,1))</f>
        <v>0</v>
      </c>
      <c r="T2667" s="10" t="str">
        <f>IF(RepPF!$L$4=Lists!$E$2,Lists!$E$2,IF(RepPF!$L$4&lt;&gt;"",IF($C2667=RepPF!$L$4,RepPF!$L$4,0),Lists!$E$2))</f>
        <v>Все объекты</v>
      </c>
    </row>
    <row r="2668" spans="12:20" x14ac:dyDescent="0.25">
      <c r="L2668" s="1">
        <f>IF(OR(B2668=0,B2668=""),0,IF(COUNTIFS(Items!$E:$E,J2668,Items!$F:$F,K2668)+COUNTIFS(Items!$J:$J,J2668,Items!$K:$K,K2668)+COUNTIFS(Items!$O:$O,J2668,Items!$P:$P,K2668)=1,0,1))</f>
        <v>0</v>
      </c>
      <c r="T2668" s="10" t="str">
        <f>IF(RepPF!$L$4=Lists!$E$2,Lists!$E$2,IF(RepPF!$L$4&lt;&gt;"",IF($C2668=RepPF!$L$4,RepPF!$L$4,0),Lists!$E$2))</f>
        <v>Все объекты</v>
      </c>
    </row>
    <row r="2669" spans="12:20" x14ac:dyDescent="0.25">
      <c r="L2669" s="1">
        <f>IF(OR(B2669=0,B2669=""),0,IF(COUNTIFS(Items!$E:$E,J2669,Items!$F:$F,K2669)+COUNTIFS(Items!$J:$J,J2669,Items!$K:$K,K2669)+COUNTIFS(Items!$O:$O,J2669,Items!$P:$P,K2669)=1,0,1))</f>
        <v>0</v>
      </c>
      <c r="T2669" s="10" t="str">
        <f>IF(RepPF!$L$4=Lists!$E$2,Lists!$E$2,IF(RepPF!$L$4&lt;&gt;"",IF($C2669=RepPF!$L$4,RepPF!$L$4,0),Lists!$E$2))</f>
        <v>Все объекты</v>
      </c>
    </row>
    <row r="2670" spans="12:20" x14ac:dyDescent="0.25">
      <c r="L2670" s="1">
        <f>IF(OR(B2670=0,B2670=""),0,IF(COUNTIFS(Items!$E:$E,J2670,Items!$F:$F,K2670)+COUNTIFS(Items!$J:$J,J2670,Items!$K:$K,K2670)+COUNTIFS(Items!$O:$O,J2670,Items!$P:$P,K2670)=1,0,1))</f>
        <v>0</v>
      </c>
      <c r="T2670" s="10" t="str">
        <f>IF(RepPF!$L$4=Lists!$E$2,Lists!$E$2,IF(RepPF!$L$4&lt;&gt;"",IF($C2670=RepPF!$L$4,RepPF!$L$4,0),Lists!$E$2))</f>
        <v>Все объекты</v>
      </c>
    </row>
    <row r="2671" spans="12:20" x14ac:dyDescent="0.25">
      <c r="L2671" s="1">
        <f>IF(OR(B2671=0,B2671=""),0,IF(COUNTIFS(Items!$E:$E,J2671,Items!$F:$F,K2671)+COUNTIFS(Items!$J:$J,J2671,Items!$K:$K,K2671)+COUNTIFS(Items!$O:$O,J2671,Items!$P:$P,K2671)=1,0,1))</f>
        <v>0</v>
      </c>
      <c r="T2671" s="10" t="str">
        <f>IF(RepPF!$L$4=Lists!$E$2,Lists!$E$2,IF(RepPF!$L$4&lt;&gt;"",IF($C2671=RepPF!$L$4,RepPF!$L$4,0),Lists!$E$2))</f>
        <v>Все объекты</v>
      </c>
    </row>
    <row r="2672" spans="12:20" x14ac:dyDescent="0.25">
      <c r="L2672" s="1">
        <f>IF(OR(B2672=0,B2672=""),0,IF(COUNTIFS(Items!$E:$E,J2672,Items!$F:$F,K2672)+COUNTIFS(Items!$J:$J,J2672,Items!$K:$K,K2672)+COUNTIFS(Items!$O:$O,J2672,Items!$P:$P,K2672)=1,0,1))</f>
        <v>0</v>
      </c>
      <c r="T2672" s="10" t="str">
        <f>IF(RepPF!$L$4=Lists!$E$2,Lists!$E$2,IF(RepPF!$L$4&lt;&gt;"",IF($C2672=RepPF!$L$4,RepPF!$L$4,0),Lists!$E$2))</f>
        <v>Все объекты</v>
      </c>
    </row>
    <row r="2673" spans="12:20" x14ac:dyDescent="0.25">
      <c r="L2673" s="1">
        <f>IF(OR(B2673=0,B2673=""),0,IF(COUNTIFS(Items!$E:$E,J2673,Items!$F:$F,K2673)+COUNTIFS(Items!$J:$J,J2673,Items!$K:$K,K2673)+COUNTIFS(Items!$O:$O,J2673,Items!$P:$P,K2673)=1,0,1))</f>
        <v>0</v>
      </c>
      <c r="T2673" s="10" t="str">
        <f>IF(RepPF!$L$4=Lists!$E$2,Lists!$E$2,IF(RepPF!$L$4&lt;&gt;"",IF($C2673=RepPF!$L$4,RepPF!$L$4,0),Lists!$E$2))</f>
        <v>Все объекты</v>
      </c>
    </row>
    <row r="2674" spans="12:20" x14ac:dyDescent="0.25">
      <c r="L2674" s="1">
        <f>IF(OR(B2674=0,B2674=""),0,IF(COUNTIFS(Items!$E:$E,J2674,Items!$F:$F,K2674)+COUNTIFS(Items!$J:$J,J2674,Items!$K:$K,K2674)+COUNTIFS(Items!$O:$O,J2674,Items!$P:$P,K2674)=1,0,1))</f>
        <v>0</v>
      </c>
      <c r="T2674" s="10" t="str">
        <f>IF(RepPF!$L$4=Lists!$E$2,Lists!$E$2,IF(RepPF!$L$4&lt;&gt;"",IF($C2674=RepPF!$L$4,RepPF!$L$4,0),Lists!$E$2))</f>
        <v>Все объекты</v>
      </c>
    </row>
    <row r="2675" spans="12:20" x14ac:dyDescent="0.25">
      <c r="L2675" s="1">
        <f>IF(OR(B2675=0,B2675=""),0,IF(COUNTIFS(Items!$E:$E,J2675,Items!$F:$F,K2675)+COUNTIFS(Items!$J:$J,J2675,Items!$K:$K,K2675)+COUNTIFS(Items!$O:$O,J2675,Items!$P:$P,K2675)=1,0,1))</f>
        <v>0</v>
      </c>
      <c r="T2675" s="10" t="str">
        <f>IF(RepPF!$L$4=Lists!$E$2,Lists!$E$2,IF(RepPF!$L$4&lt;&gt;"",IF($C2675=RepPF!$L$4,RepPF!$L$4,0),Lists!$E$2))</f>
        <v>Все объекты</v>
      </c>
    </row>
    <row r="2676" spans="12:20" x14ac:dyDescent="0.25">
      <c r="L2676" s="1">
        <f>IF(OR(B2676=0,B2676=""),0,IF(COUNTIFS(Items!$E:$E,J2676,Items!$F:$F,K2676)+COUNTIFS(Items!$J:$J,J2676,Items!$K:$K,K2676)+COUNTIFS(Items!$O:$O,J2676,Items!$P:$P,K2676)=1,0,1))</f>
        <v>0</v>
      </c>
      <c r="T2676" s="10" t="str">
        <f>IF(RepPF!$L$4=Lists!$E$2,Lists!$E$2,IF(RepPF!$L$4&lt;&gt;"",IF($C2676=RepPF!$L$4,RepPF!$L$4,0),Lists!$E$2))</f>
        <v>Все объекты</v>
      </c>
    </row>
    <row r="2677" spans="12:20" x14ac:dyDescent="0.25">
      <c r="L2677" s="1">
        <f>IF(OR(B2677=0,B2677=""),0,IF(COUNTIFS(Items!$E:$E,J2677,Items!$F:$F,K2677)+COUNTIFS(Items!$J:$J,J2677,Items!$K:$K,K2677)+COUNTIFS(Items!$O:$O,J2677,Items!$P:$P,K2677)=1,0,1))</f>
        <v>0</v>
      </c>
      <c r="T2677" s="10" t="str">
        <f>IF(RepPF!$L$4=Lists!$E$2,Lists!$E$2,IF(RepPF!$L$4&lt;&gt;"",IF($C2677=RepPF!$L$4,RepPF!$L$4,0),Lists!$E$2))</f>
        <v>Все объекты</v>
      </c>
    </row>
    <row r="2678" spans="12:20" x14ac:dyDescent="0.25">
      <c r="L2678" s="1">
        <f>IF(OR(B2678=0,B2678=""),0,IF(COUNTIFS(Items!$E:$E,J2678,Items!$F:$F,K2678)+COUNTIFS(Items!$J:$J,J2678,Items!$K:$K,K2678)+COUNTIFS(Items!$O:$O,J2678,Items!$P:$P,K2678)=1,0,1))</f>
        <v>0</v>
      </c>
      <c r="T2678" s="10" t="str">
        <f>IF(RepPF!$L$4=Lists!$E$2,Lists!$E$2,IF(RepPF!$L$4&lt;&gt;"",IF($C2678=RepPF!$L$4,RepPF!$L$4,0),Lists!$E$2))</f>
        <v>Все объекты</v>
      </c>
    </row>
    <row r="2679" spans="12:20" x14ac:dyDescent="0.25">
      <c r="L2679" s="1">
        <f>IF(OR(B2679=0,B2679=""),0,IF(COUNTIFS(Items!$E:$E,J2679,Items!$F:$F,K2679)+COUNTIFS(Items!$J:$J,J2679,Items!$K:$K,K2679)+COUNTIFS(Items!$O:$O,J2679,Items!$P:$P,K2679)=1,0,1))</f>
        <v>0</v>
      </c>
      <c r="T2679" s="10" t="str">
        <f>IF(RepPF!$L$4=Lists!$E$2,Lists!$E$2,IF(RepPF!$L$4&lt;&gt;"",IF($C2679=RepPF!$L$4,RepPF!$L$4,0),Lists!$E$2))</f>
        <v>Все объекты</v>
      </c>
    </row>
    <row r="2680" spans="12:20" x14ac:dyDescent="0.25">
      <c r="L2680" s="1">
        <f>IF(OR(B2680=0,B2680=""),0,IF(COUNTIFS(Items!$E:$E,J2680,Items!$F:$F,K2680)+COUNTIFS(Items!$J:$J,J2680,Items!$K:$K,K2680)+COUNTIFS(Items!$O:$O,J2680,Items!$P:$P,K2680)=1,0,1))</f>
        <v>0</v>
      </c>
      <c r="T2680" s="10" t="str">
        <f>IF(RepPF!$L$4=Lists!$E$2,Lists!$E$2,IF(RepPF!$L$4&lt;&gt;"",IF($C2680=RepPF!$L$4,RepPF!$L$4,0),Lists!$E$2))</f>
        <v>Все объекты</v>
      </c>
    </row>
    <row r="2681" spans="12:20" x14ac:dyDescent="0.25">
      <c r="L2681" s="1">
        <f>IF(OR(B2681=0,B2681=""),0,IF(COUNTIFS(Items!$E:$E,J2681,Items!$F:$F,K2681)+COUNTIFS(Items!$J:$J,J2681,Items!$K:$K,K2681)+COUNTIFS(Items!$O:$O,J2681,Items!$P:$P,K2681)=1,0,1))</f>
        <v>0</v>
      </c>
      <c r="T2681" s="10" t="str">
        <f>IF(RepPF!$L$4=Lists!$E$2,Lists!$E$2,IF(RepPF!$L$4&lt;&gt;"",IF($C2681=RepPF!$L$4,RepPF!$L$4,0),Lists!$E$2))</f>
        <v>Все объекты</v>
      </c>
    </row>
    <row r="2682" spans="12:20" x14ac:dyDescent="0.25">
      <c r="L2682" s="1">
        <f>IF(OR(B2682=0,B2682=""),0,IF(COUNTIFS(Items!$E:$E,J2682,Items!$F:$F,K2682)+COUNTIFS(Items!$J:$J,J2682,Items!$K:$K,K2682)+COUNTIFS(Items!$O:$O,J2682,Items!$P:$P,K2682)=1,0,1))</f>
        <v>0</v>
      </c>
      <c r="T2682" s="10" t="str">
        <f>IF(RepPF!$L$4=Lists!$E$2,Lists!$E$2,IF(RepPF!$L$4&lt;&gt;"",IF($C2682=RepPF!$L$4,RepPF!$L$4,0),Lists!$E$2))</f>
        <v>Все объекты</v>
      </c>
    </row>
    <row r="2683" spans="12:20" x14ac:dyDescent="0.25">
      <c r="L2683" s="1">
        <f>IF(OR(B2683=0,B2683=""),0,IF(COUNTIFS(Items!$E:$E,J2683,Items!$F:$F,K2683)+COUNTIFS(Items!$J:$J,J2683,Items!$K:$K,K2683)+COUNTIFS(Items!$O:$O,J2683,Items!$P:$P,K2683)=1,0,1))</f>
        <v>0</v>
      </c>
      <c r="T2683" s="10" t="str">
        <f>IF(RepPF!$L$4=Lists!$E$2,Lists!$E$2,IF(RepPF!$L$4&lt;&gt;"",IF($C2683=RepPF!$L$4,RepPF!$L$4,0),Lists!$E$2))</f>
        <v>Все объекты</v>
      </c>
    </row>
    <row r="2684" spans="12:20" x14ac:dyDescent="0.25">
      <c r="L2684" s="1">
        <f>IF(OR(B2684=0,B2684=""),0,IF(COUNTIFS(Items!$E:$E,J2684,Items!$F:$F,K2684)+COUNTIFS(Items!$J:$J,J2684,Items!$K:$K,K2684)+COUNTIFS(Items!$O:$O,J2684,Items!$P:$P,K2684)=1,0,1))</f>
        <v>0</v>
      </c>
      <c r="T2684" s="10" t="str">
        <f>IF(RepPF!$L$4=Lists!$E$2,Lists!$E$2,IF(RepPF!$L$4&lt;&gt;"",IF($C2684=RepPF!$L$4,RepPF!$L$4,0),Lists!$E$2))</f>
        <v>Все объекты</v>
      </c>
    </row>
    <row r="2685" spans="12:20" x14ac:dyDescent="0.25">
      <c r="L2685" s="1">
        <f>IF(OR(B2685=0,B2685=""),0,IF(COUNTIFS(Items!$E:$E,J2685,Items!$F:$F,K2685)+COUNTIFS(Items!$J:$J,J2685,Items!$K:$K,K2685)+COUNTIFS(Items!$O:$O,J2685,Items!$P:$P,K2685)=1,0,1))</f>
        <v>0</v>
      </c>
      <c r="T2685" s="10" t="str">
        <f>IF(RepPF!$L$4=Lists!$E$2,Lists!$E$2,IF(RepPF!$L$4&lt;&gt;"",IF($C2685=RepPF!$L$4,RepPF!$L$4,0),Lists!$E$2))</f>
        <v>Все объекты</v>
      </c>
    </row>
    <row r="2686" spans="12:20" x14ac:dyDescent="0.25">
      <c r="L2686" s="1">
        <f>IF(OR(B2686=0,B2686=""),0,IF(COUNTIFS(Items!$E:$E,J2686,Items!$F:$F,K2686)+COUNTIFS(Items!$J:$J,J2686,Items!$K:$K,K2686)+COUNTIFS(Items!$O:$O,J2686,Items!$P:$P,K2686)=1,0,1))</f>
        <v>0</v>
      </c>
      <c r="T2686" s="10" t="str">
        <f>IF(RepPF!$L$4=Lists!$E$2,Lists!$E$2,IF(RepPF!$L$4&lt;&gt;"",IF($C2686=RepPF!$L$4,RepPF!$L$4,0),Lists!$E$2))</f>
        <v>Все объекты</v>
      </c>
    </row>
    <row r="2687" spans="12:20" x14ac:dyDescent="0.25">
      <c r="L2687" s="1">
        <f>IF(OR(B2687=0,B2687=""),0,IF(COUNTIFS(Items!$E:$E,J2687,Items!$F:$F,K2687)+COUNTIFS(Items!$J:$J,J2687,Items!$K:$K,K2687)+COUNTIFS(Items!$O:$O,J2687,Items!$P:$P,K2687)=1,0,1))</f>
        <v>0</v>
      </c>
      <c r="T2687" s="10" t="str">
        <f>IF(RepPF!$L$4=Lists!$E$2,Lists!$E$2,IF(RepPF!$L$4&lt;&gt;"",IF($C2687=RepPF!$L$4,RepPF!$L$4,0),Lists!$E$2))</f>
        <v>Все объекты</v>
      </c>
    </row>
    <row r="2688" spans="12:20" x14ac:dyDescent="0.25">
      <c r="L2688" s="1">
        <f>IF(OR(B2688=0,B2688=""),0,IF(COUNTIFS(Items!$E:$E,J2688,Items!$F:$F,K2688)+COUNTIFS(Items!$J:$J,J2688,Items!$K:$K,K2688)+COUNTIFS(Items!$O:$O,J2688,Items!$P:$P,K2688)=1,0,1))</f>
        <v>0</v>
      </c>
      <c r="T2688" s="10" t="str">
        <f>IF(RepPF!$L$4=Lists!$E$2,Lists!$E$2,IF(RepPF!$L$4&lt;&gt;"",IF($C2688=RepPF!$L$4,RepPF!$L$4,0),Lists!$E$2))</f>
        <v>Все объекты</v>
      </c>
    </row>
    <row r="2689" spans="12:20" x14ac:dyDescent="0.25">
      <c r="L2689" s="1">
        <f>IF(OR(B2689=0,B2689=""),0,IF(COUNTIFS(Items!$E:$E,J2689,Items!$F:$F,K2689)+COUNTIFS(Items!$J:$J,J2689,Items!$K:$K,K2689)+COUNTIFS(Items!$O:$O,J2689,Items!$P:$P,K2689)=1,0,1))</f>
        <v>0</v>
      </c>
      <c r="T2689" s="10" t="str">
        <f>IF(RepPF!$L$4=Lists!$E$2,Lists!$E$2,IF(RepPF!$L$4&lt;&gt;"",IF($C2689=RepPF!$L$4,RepPF!$L$4,0),Lists!$E$2))</f>
        <v>Все объекты</v>
      </c>
    </row>
    <row r="2690" spans="12:20" x14ac:dyDescent="0.25">
      <c r="L2690" s="1">
        <f>IF(OR(B2690=0,B2690=""),0,IF(COUNTIFS(Items!$E:$E,J2690,Items!$F:$F,K2690)+COUNTIFS(Items!$J:$J,J2690,Items!$K:$K,K2690)+COUNTIFS(Items!$O:$O,J2690,Items!$P:$P,K2690)=1,0,1))</f>
        <v>0</v>
      </c>
      <c r="T2690" s="10" t="str">
        <f>IF(RepPF!$L$4=Lists!$E$2,Lists!$E$2,IF(RepPF!$L$4&lt;&gt;"",IF($C2690=RepPF!$L$4,RepPF!$L$4,0),Lists!$E$2))</f>
        <v>Все объекты</v>
      </c>
    </row>
    <row r="2691" spans="12:20" x14ac:dyDescent="0.25">
      <c r="L2691" s="1">
        <f>IF(OR(B2691=0,B2691=""),0,IF(COUNTIFS(Items!$E:$E,J2691,Items!$F:$F,K2691)+COUNTIFS(Items!$J:$J,J2691,Items!$K:$K,K2691)+COUNTIFS(Items!$O:$O,J2691,Items!$P:$P,K2691)=1,0,1))</f>
        <v>0</v>
      </c>
      <c r="T2691" s="10" t="str">
        <f>IF(RepPF!$L$4=Lists!$E$2,Lists!$E$2,IF(RepPF!$L$4&lt;&gt;"",IF($C2691=RepPF!$L$4,RepPF!$L$4,0),Lists!$E$2))</f>
        <v>Все объекты</v>
      </c>
    </row>
    <row r="2692" spans="12:20" x14ac:dyDescent="0.25">
      <c r="L2692" s="1">
        <f>IF(OR(B2692=0,B2692=""),0,IF(COUNTIFS(Items!$E:$E,J2692,Items!$F:$F,K2692)+COUNTIFS(Items!$J:$J,J2692,Items!$K:$K,K2692)+COUNTIFS(Items!$O:$O,J2692,Items!$P:$P,K2692)=1,0,1))</f>
        <v>0</v>
      </c>
      <c r="T2692" s="10" t="str">
        <f>IF(RepPF!$L$4=Lists!$E$2,Lists!$E$2,IF(RepPF!$L$4&lt;&gt;"",IF($C2692=RepPF!$L$4,RepPF!$L$4,0),Lists!$E$2))</f>
        <v>Все объекты</v>
      </c>
    </row>
    <row r="2693" spans="12:20" x14ac:dyDescent="0.25">
      <c r="L2693" s="1">
        <f>IF(OR(B2693=0,B2693=""),0,IF(COUNTIFS(Items!$E:$E,J2693,Items!$F:$F,K2693)+COUNTIFS(Items!$J:$J,J2693,Items!$K:$K,K2693)+COUNTIFS(Items!$O:$O,J2693,Items!$P:$P,K2693)=1,0,1))</f>
        <v>0</v>
      </c>
      <c r="T2693" s="10" t="str">
        <f>IF(RepPF!$L$4=Lists!$E$2,Lists!$E$2,IF(RepPF!$L$4&lt;&gt;"",IF($C2693=RepPF!$L$4,RepPF!$L$4,0),Lists!$E$2))</f>
        <v>Все объекты</v>
      </c>
    </row>
    <row r="2694" spans="12:20" x14ac:dyDescent="0.25">
      <c r="L2694" s="1">
        <f>IF(OR(B2694=0,B2694=""),0,IF(COUNTIFS(Items!$E:$E,J2694,Items!$F:$F,K2694)+COUNTIFS(Items!$J:$J,J2694,Items!$K:$K,K2694)+COUNTIFS(Items!$O:$O,J2694,Items!$P:$P,K2694)=1,0,1))</f>
        <v>0</v>
      </c>
      <c r="T2694" s="10" t="str">
        <f>IF(RepPF!$L$4=Lists!$E$2,Lists!$E$2,IF(RepPF!$L$4&lt;&gt;"",IF($C2694=RepPF!$L$4,RepPF!$L$4,0),Lists!$E$2))</f>
        <v>Все объекты</v>
      </c>
    </row>
    <row r="2695" spans="12:20" x14ac:dyDescent="0.25">
      <c r="L2695" s="1">
        <f>IF(OR(B2695=0,B2695=""),0,IF(COUNTIFS(Items!$E:$E,J2695,Items!$F:$F,K2695)+COUNTIFS(Items!$J:$J,J2695,Items!$K:$K,K2695)+COUNTIFS(Items!$O:$O,J2695,Items!$P:$P,K2695)=1,0,1))</f>
        <v>0</v>
      </c>
      <c r="T2695" s="10" t="str">
        <f>IF(RepPF!$L$4=Lists!$E$2,Lists!$E$2,IF(RepPF!$L$4&lt;&gt;"",IF($C2695=RepPF!$L$4,RepPF!$L$4,0),Lists!$E$2))</f>
        <v>Все объекты</v>
      </c>
    </row>
    <row r="2696" spans="12:20" x14ac:dyDescent="0.25">
      <c r="L2696" s="1">
        <f>IF(OR(B2696=0,B2696=""),0,IF(COUNTIFS(Items!$E:$E,J2696,Items!$F:$F,K2696)+COUNTIFS(Items!$J:$J,J2696,Items!$K:$K,K2696)+COUNTIFS(Items!$O:$O,J2696,Items!$P:$P,K2696)=1,0,1))</f>
        <v>0</v>
      </c>
      <c r="T2696" s="10" t="str">
        <f>IF(RepPF!$L$4=Lists!$E$2,Lists!$E$2,IF(RepPF!$L$4&lt;&gt;"",IF($C2696=RepPF!$L$4,RepPF!$L$4,0),Lists!$E$2))</f>
        <v>Все объекты</v>
      </c>
    </row>
    <row r="2697" spans="12:20" x14ac:dyDescent="0.25">
      <c r="L2697" s="1">
        <f>IF(OR(B2697=0,B2697=""),0,IF(COUNTIFS(Items!$E:$E,J2697,Items!$F:$F,K2697)+COUNTIFS(Items!$J:$J,J2697,Items!$K:$K,K2697)+COUNTIFS(Items!$O:$O,J2697,Items!$P:$P,K2697)=1,0,1))</f>
        <v>0</v>
      </c>
      <c r="T2697" s="10" t="str">
        <f>IF(RepPF!$L$4=Lists!$E$2,Lists!$E$2,IF(RepPF!$L$4&lt;&gt;"",IF($C2697=RepPF!$L$4,RepPF!$L$4,0),Lists!$E$2))</f>
        <v>Все объекты</v>
      </c>
    </row>
    <row r="2698" spans="12:20" x14ac:dyDescent="0.25">
      <c r="L2698" s="1">
        <f>IF(OR(B2698=0,B2698=""),0,IF(COUNTIFS(Items!$E:$E,J2698,Items!$F:$F,K2698)+COUNTIFS(Items!$J:$J,J2698,Items!$K:$K,K2698)+COUNTIFS(Items!$O:$O,J2698,Items!$P:$P,K2698)=1,0,1))</f>
        <v>0</v>
      </c>
      <c r="T2698" s="10" t="str">
        <f>IF(RepPF!$L$4=Lists!$E$2,Lists!$E$2,IF(RepPF!$L$4&lt;&gt;"",IF($C2698=RepPF!$L$4,RepPF!$L$4,0),Lists!$E$2))</f>
        <v>Все объекты</v>
      </c>
    </row>
    <row r="2699" spans="12:20" x14ac:dyDescent="0.25">
      <c r="L2699" s="1">
        <f>IF(OR(B2699=0,B2699=""),0,IF(COUNTIFS(Items!$E:$E,J2699,Items!$F:$F,K2699)+COUNTIFS(Items!$J:$J,J2699,Items!$K:$K,K2699)+COUNTIFS(Items!$O:$O,J2699,Items!$P:$P,K2699)=1,0,1))</f>
        <v>0</v>
      </c>
      <c r="T2699" s="10" t="str">
        <f>IF(RepPF!$L$4=Lists!$E$2,Lists!$E$2,IF(RepPF!$L$4&lt;&gt;"",IF($C2699=RepPF!$L$4,RepPF!$L$4,0),Lists!$E$2))</f>
        <v>Все объекты</v>
      </c>
    </row>
    <row r="2700" spans="12:20" x14ac:dyDescent="0.25">
      <c r="L2700" s="1">
        <f>IF(OR(B2700=0,B2700=""),0,IF(COUNTIFS(Items!$E:$E,J2700,Items!$F:$F,K2700)+COUNTIFS(Items!$J:$J,J2700,Items!$K:$K,K2700)+COUNTIFS(Items!$O:$O,J2700,Items!$P:$P,K2700)=1,0,1))</f>
        <v>0</v>
      </c>
      <c r="T2700" s="10" t="str">
        <f>IF(RepPF!$L$4=Lists!$E$2,Lists!$E$2,IF(RepPF!$L$4&lt;&gt;"",IF($C2700=RepPF!$L$4,RepPF!$L$4,0),Lists!$E$2))</f>
        <v>Все объекты</v>
      </c>
    </row>
    <row r="2701" spans="12:20" x14ac:dyDescent="0.25">
      <c r="L2701" s="1">
        <f>IF(OR(B2701=0,B2701=""),0,IF(COUNTIFS(Items!$E:$E,J2701,Items!$F:$F,K2701)+COUNTIFS(Items!$J:$J,J2701,Items!$K:$K,K2701)+COUNTIFS(Items!$O:$O,J2701,Items!$P:$P,K2701)=1,0,1))</f>
        <v>0</v>
      </c>
      <c r="T2701" s="10" t="str">
        <f>IF(RepPF!$L$4=Lists!$E$2,Lists!$E$2,IF(RepPF!$L$4&lt;&gt;"",IF($C2701=RepPF!$L$4,RepPF!$L$4,0),Lists!$E$2))</f>
        <v>Все объекты</v>
      </c>
    </row>
    <row r="2702" spans="12:20" x14ac:dyDescent="0.25">
      <c r="L2702" s="1">
        <f>IF(OR(B2702=0,B2702=""),0,IF(COUNTIFS(Items!$E:$E,J2702,Items!$F:$F,K2702)+COUNTIFS(Items!$J:$J,J2702,Items!$K:$K,K2702)+COUNTIFS(Items!$O:$O,J2702,Items!$P:$P,K2702)=1,0,1))</f>
        <v>0</v>
      </c>
      <c r="T2702" s="10" t="str">
        <f>IF(RepPF!$L$4=Lists!$E$2,Lists!$E$2,IF(RepPF!$L$4&lt;&gt;"",IF($C2702=RepPF!$L$4,RepPF!$L$4,0),Lists!$E$2))</f>
        <v>Все объекты</v>
      </c>
    </row>
    <row r="2703" spans="12:20" x14ac:dyDescent="0.25">
      <c r="L2703" s="1">
        <f>IF(OR(B2703=0,B2703=""),0,IF(COUNTIFS(Items!$E:$E,J2703,Items!$F:$F,K2703)+COUNTIFS(Items!$J:$J,J2703,Items!$K:$K,K2703)+COUNTIFS(Items!$O:$O,J2703,Items!$P:$P,K2703)=1,0,1))</f>
        <v>0</v>
      </c>
      <c r="T2703" s="10" t="str">
        <f>IF(RepPF!$L$4=Lists!$E$2,Lists!$E$2,IF(RepPF!$L$4&lt;&gt;"",IF($C2703=RepPF!$L$4,RepPF!$L$4,0),Lists!$E$2))</f>
        <v>Все объекты</v>
      </c>
    </row>
    <row r="2704" spans="12:20" x14ac:dyDescent="0.25">
      <c r="L2704" s="1">
        <f>IF(OR(B2704=0,B2704=""),0,IF(COUNTIFS(Items!$E:$E,J2704,Items!$F:$F,K2704)+COUNTIFS(Items!$J:$J,J2704,Items!$K:$K,K2704)+COUNTIFS(Items!$O:$O,J2704,Items!$P:$P,K2704)=1,0,1))</f>
        <v>0</v>
      </c>
      <c r="T2704" s="10" t="str">
        <f>IF(RepPF!$L$4=Lists!$E$2,Lists!$E$2,IF(RepPF!$L$4&lt;&gt;"",IF($C2704=RepPF!$L$4,RepPF!$L$4,0),Lists!$E$2))</f>
        <v>Все объекты</v>
      </c>
    </row>
    <row r="2705" spans="12:20" x14ac:dyDescent="0.25">
      <c r="L2705" s="1">
        <f>IF(OR(B2705=0,B2705=""),0,IF(COUNTIFS(Items!$E:$E,J2705,Items!$F:$F,K2705)+COUNTIFS(Items!$J:$J,J2705,Items!$K:$K,K2705)+COUNTIFS(Items!$O:$O,J2705,Items!$P:$P,K2705)=1,0,1))</f>
        <v>0</v>
      </c>
      <c r="T2705" s="10" t="str">
        <f>IF(RepPF!$L$4=Lists!$E$2,Lists!$E$2,IF(RepPF!$L$4&lt;&gt;"",IF($C2705=RepPF!$L$4,RepPF!$L$4,0),Lists!$E$2))</f>
        <v>Все объекты</v>
      </c>
    </row>
    <row r="2706" spans="12:20" x14ac:dyDescent="0.25">
      <c r="L2706" s="1">
        <f>IF(OR(B2706=0,B2706=""),0,IF(COUNTIFS(Items!$E:$E,J2706,Items!$F:$F,K2706)+COUNTIFS(Items!$J:$J,J2706,Items!$K:$K,K2706)+COUNTIFS(Items!$O:$O,J2706,Items!$P:$P,K2706)=1,0,1))</f>
        <v>0</v>
      </c>
      <c r="T2706" s="10" t="str">
        <f>IF(RepPF!$L$4=Lists!$E$2,Lists!$E$2,IF(RepPF!$L$4&lt;&gt;"",IF($C2706=RepPF!$L$4,RepPF!$L$4,0),Lists!$E$2))</f>
        <v>Все объекты</v>
      </c>
    </row>
    <row r="2707" spans="12:20" x14ac:dyDescent="0.25">
      <c r="L2707" s="1">
        <f>IF(OR(B2707=0,B2707=""),0,IF(COUNTIFS(Items!$E:$E,J2707,Items!$F:$F,K2707)+COUNTIFS(Items!$J:$J,J2707,Items!$K:$K,K2707)+COUNTIFS(Items!$O:$O,J2707,Items!$P:$P,K2707)=1,0,1))</f>
        <v>0</v>
      </c>
      <c r="T2707" s="10" t="str">
        <f>IF(RepPF!$L$4=Lists!$E$2,Lists!$E$2,IF(RepPF!$L$4&lt;&gt;"",IF($C2707=RepPF!$L$4,RepPF!$L$4,0),Lists!$E$2))</f>
        <v>Все объекты</v>
      </c>
    </row>
    <row r="2708" spans="12:20" x14ac:dyDescent="0.25">
      <c r="L2708" s="1">
        <f>IF(OR(B2708=0,B2708=""),0,IF(COUNTIFS(Items!$E:$E,J2708,Items!$F:$F,K2708)+COUNTIFS(Items!$J:$J,J2708,Items!$K:$K,K2708)+COUNTIFS(Items!$O:$O,J2708,Items!$P:$P,K2708)=1,0,1))</f>
        <v>0</v>
      </c>
      <c r="T2708" s="10" t="str">
        <f>IF(RepPF!$L$4=Lists!$E$2,Lists!$E$2,IF(RepPF!$L$4&lt;&gt;"",IF($C2708=RepPF!$L$4,RepPF!$L$4,0),Lists!$E$2))</f>
        <v>Все объекты</v>
      </c>
    </row>
    <row r="2709" spans="12:20" x14ac:dyDescent="0.25">
      <c r="L2709" s="1">
        <f>IF(OR(B2709=0,B2709=""),0,IF(COUNTIFS(Items!$E:$E,J2709,Items!$F:$F,K2709)+COUNTIFS(Items!$J:$J,J2709,Items!$K:$K,K2709)+COUNTIFS(Items!$O:$O,J2709,Items!$P:$P,K2709)=1,0,1))</f>
        <v>0</v>
      </c>
      <c r="T2709" s="10" t="str">
        <f>IF(RepPF!$L$4=Lists!$E$2,Lists!$E$2,IF(RepPF!$L$4&lt;&gt;"",IF($C2709=RepPF!$L$4,RepPF!$L$4,0),Lists!$E$2))</f>
        <v>Все объекты</v>
      </c>
    </row>
    <row r="2710" spans="12:20" x14ac:dyDescent="0.25">
      <c r="L2710" s="1">
        <f>IF(OR(B2710=0,B2710=""),0,IF(COUNTIFS(Items!$E:$E,J2710,Items!$F:$F,K2710)+COUNTIFS(Items!$J:$J,J2710,Items!$K:$K,K2710)+COUNTIFS(Items!$O:$O,J2710,Items!$P:$P,K2710)=1,0,1))</f>
        <v>0</v>
      </c>
      <c r="T2710" s="10" t="str">
        <f>IF(RepPF!$L$4=Lists!$E$2,Lists!$E$2,IF(RepPF!$L$4&lt;&gt;"",IF($C2710=RepPF!$L$4,RepPF!$L$4,0),Lists!$E$2))</f>
        <v>Все объекты</v>
      </c>
    </row>
    <row r="2711" spans="12:20" x14ac:dyDescent="0.25">
      <c r="L2711" s="1">
        <f>IF(OR(B2711=0,B2711=""),0,IF(COUNTIFS(Items!$E:$E,J2711,Items!$F:$F,K2711)+COUNTIFS(Items!$J:$J,J2711,Items!$K:$K,K2711)+COUNTIFS(Items!$O:$O,J2711,Items!$P:$P,K2711)=1,0,1))</f>
        <v>0</v>
      </c>
      <c r="T2711" s="10" t="str">
        <f>IF(RepPF!$L$4=Lists!$E$2,Lists!$E$2,IF(RepPF!$L$4&lt;&gt;"",IF($C2711=RepPF!$L$4,RepPF!$L$4,0),Lists!$E$2))</f>
        <v>Все объекты</v>
      </c>
    </row>
    <row r="2712" spans="12:20" x14ac:dyDescent="0.25">
      <c r="L2712" s="1">
        <f>IF(OR(B2712=0,B2712=""),0,IF(COUNTIFS(Items!$E:$E,J2712,Items!$F:$F,K2712)+COUNTIFS(Items!$J:$J,J2712,Items!$K:$K,K2712)+COUNTIFS(Items!$O:$O,J2712,Items!$P:$P,K2712)=1,0,1))</f>
        <v>0</v>
      </c>
      <c r="T2712" s="10" t="str">
        <f>IF(RepPF!$L$4=Lists!$E$2,Lists!$E$2,IF(RepPF!$L$4&lt;&gt;"",IF($C2712=RepPF!$L$4,RepPF!$L$4,0),Lists!$E$2))</f>
        <v>Все объекты</v>
      </c>
    </row>
    <row r="2713" spans="12:20" x14ac:dyDescent="0.25">
      <c r="L2713" s="1">
        <f>IF(OR(B2713=0,B2713=""),0,IF(COUNTIFS(Items!$E:$E,J2713,Items!$F:$F,K2713)+COUNTIFS(Items!$J:$J,J2713,Items!$K:$K,K2713)+COUNTIFS(Items!$O:$O,J2713,Items!$P:$P,K2713)=1,0,1))</f>
        <v>0</v>
      </c>
      <c r="T2713" s="10" t="str">
        <f>IF(RepPF!$L$4=Lists!$E$2,Lists!$E$2,IF(RepPF!$L$4&lt;&gt;"",IF($C2713=RepPF!$L$4,RepPF!$L$4,0),Lists!$E$2))</f>
        <v>Все объекты</v>
      </c>
    </row>
    <row r="2714" spans="12:20" x14ac:dyDescent="0.25">
      <c r="L2714" s="1">
        <f>IF(OR(B2714=0,B2714=""),0,IF(COUNTIFS(Items!$E:$E,J2714,Items!$F:$F,K2714)+COUNTIFS(Items!$J:$J,J2714,Items!$K:$K,K2714)+COUNTIFS(Items!$O:$O,J2714,Items!$P:$P,K2714)=1,0,1))</f>
        <v>0</v>
      </c>
      <c r="T2714" s="10" t="str">
        <f>IF(RepPF!$L$4=Lists!$E$2,Lists!$E$2,IF(RepPF!$L$4&lt;&gt;"",IF($C2714=RepPF!$L$4,RepPF!$L$4,0),Lists!$E$2))</f>
        <v>Все объекты</v>
      </c>
    </row>
    <row r="2715" spans="12:20" x14ac:dyDescent="0.25">
      <c r="L2715" s="1">
        <f>IF(OR(B2715=0,B2715=""),0,IF(COUNTIFS(Items!$E:$E,J2715,Items!$F:$F,K2715)+COUNTIFS(Items!$J:$J,J2715,Items!$K:$K,K2715)+COUNTIFS(Items!$O:$O,J2715,Items!$P:$P,K2715)=1,0,1))</f>
        <v>0</v>
      </c>
      <c r="T2715" s="10" t="str">
        <f>IF(RepPF!$L$4=Lists!$E$2,Lists!$E$2,IF(RepPF!$L$4&lt;&gt;"",IF($C2715=RepPF!$L$4,RepPF!$L$4,0),Lists!$E$2))</f>
        <v>Все объекты</v>
      </c>
    </row>
    <row r="2716" spans="12:20" x14ac:dyDescent="0.25">
      <c r="L2716" s="1">
        <f>IF(OR(B2716=0,B2716=""),0,IF(COUNTIFS(Items!$E:$E,J2716,Items!$F:$F,K2716)+COUNTIFS(Items!$J:$J,J2716,Items!$K:$K,K2716)+COUNTIFS(Items!$O:$O,J2716,Items!$P:$P,K2716)=1,0,1))</f>
        <v>0</v>
      </c>
      <c r="T2716" s="10" t="str">
        <f>IF(RepPF!$L$4=Lists!$E$2,Lists!$E$2,IF(RepPF!$L$4&lt;&gt;"",IF($C2716=RepPF!$L$4,RepPF!$L$4,0),Lists!$E$2))</f>
        <v>Все объекты</v>
      </c>
    </row>
    <row r="2717" spans="12:20" x14ac:dyDescent="0.25">
      <c r="L2717" s="1">
        <f>IF(OR(B2717=0,B2717=""),0,IF(COUNTIFS(Items!$E:$E,J2717,Items!$F:$F,K2717)+COUNTIFS(Items!$J:$J,J2717,Items!$K:$K,K2717)+COUNTIFS(Items!$O:$O,J2717,Items!$P:$P,K2717)=1,0,1))</f>
        <v>0</v>
      </c>
      <c r="T2717" s="10" t="str">
        <f>IF(RepPF!$L$4=Lists!$E$2,Lists!$E$2,IF(RepPF!$L$4&lt;&gt;"",IF($C2717=RepPF!$L$4,RepPF!$L$4,0),Lists!$E$2))</f>
        <v>Все объекты</v>
      </c>
    </row>
    <row r="2718" spans="12:20" x14ac:dyDescent="0.25">
      <c r="L2718" s="1">
        <f>IF(OR(B2718=0,B2718=""),0,IF(COUNTIFS(Items!$E:$E,J2718,Items!$F:$F,K2718)+COUNTIFS(Items!$J:$J,J2718,Items!$K:$K,K2718)+COUNTIFS(Items!$O:$O,J2718,Items!$P:$P,K2718)=1,0,1))</f>
        <v>0</v>
      </c>
      <c r="T2718" s="10" t="str">
        <f>IF(RepPF!$L$4=Lists!$E$2,Lists!$E$2,IF(RepPF!$L$4&lt;&gt;"",IF($C2718=RepPF!$L$4,RepPF!$L$4,0),Lists!$E$2))</f>
        <v>Все объекты</v>
      </c>
    </row>
    <row r="2719" spans="12:20" x14ac:dyDescent="0.25">
      <c r="L2719" s="1">
        <f>IF(OR(B2719=0,B2719=""),0,IF(COUNTIFS(Items!$E:$E,J2719,Items!$F:$F,K2719)+COUNTIFS(Items!$J:$J,J2719,Items!$K:$K,K2719)+COUNTIFS(Items!$O:$O,J2719,Items!$P:$P,K2719)=1,0,1))</f>
        <v>0</v>
      </c>
      <c r="T2719" s="10" t="str">
        <f>IF(RepPF!$L$4=Lists!$E$2,Lists!$E$2,IF(RepPF!$L$4&lt;&gt;"",IF($C2719=RepPF!$L$4,RepPF!$L$4,0),Lists!$E$2))</f>
        <v>Все объекты</v>
      </c>
    </row>
    <row r="2720" spans="12:20" x14ac:dyDescent="0.25">
      <c r="L2720" s="1">
        <f>IF(OR(B2720=0,B2720=""),0,IF(COUNTIFS(Items!$E:$E,J2720,Items!$F:$F,K2720)+COUNTIFS(Items!$J:$J,J2720,Items!$K:$K,K2720)+COUNTIFS(Items!$O:$O,J2720,Items!$P:$P,K2720)=1,0,1))</f>
        <v>0</v>
      </c>
      <c r="T2720" s="10" t="str">
        <f>IF(RepPF!$L$4=Lists!$E$2,Lists!$E$2,IF(RepPF!$L$4&lt;&gt;"",IF($C2720=RepPF!$L$4,RepPF!$L$4,0),Lists!$E$2))</f>
        <v>Все объекты</v>
      </c>
    </row>
    <row r="2721" spans="12:20" x14ac:dyDescent="0.25">
      <c r="L2721" s="1">
        <f>IF(OR(B2721=0,B2721=""),0,IF(COUNTIFS(Items!$E:$E,J2721,Items!$F:$F,K2721)+COUNTIFS(Items!$J:$J,J2721,Items!$K:$K,K2721)+COUNTIFS(Items!$O:$O,J2721,Items!$P:$P,K2721)=1,0,1))</f>
        <v>0</v>
      </c>
      <c r="T2721" s="10" t="str">
        <f>IF(RepPF!$L$4=Lists!$E$2,Lists!$E$2,IF(RepPF!$L$4&lt;&gt;"",IF($C2721=RepPF!$L$4,RepPF!$L$4,0),Lists!$E$2))</f>
        <v>Все объекты</v>
      </c>
    </row>
    <row r="2722" spans="12:20" x14ac:dyDescent="0.25">
      <c r="L2722" s="1">
        <f>IF(OR(B2722=0,B2722=""),0,IF(COUNTIFS(Items!$E:$E,J2722,Items!$F:$F,K2722)+COUNTIFS(Items!$J:$J,J2722,Items!$K:$K,K2722)+COUNTIFS(Items!$O:$O,J2722,Items!$P:$P,K2722)=1,0,1))</f>
        <v>0</v>
      </c>
      <c r="T2722" s="10" t="str">
        <f>IF(RepPF!$L$4=Lists!$E$2,Lists!$E$2,IF(RepPF!$L$4&lt;&gt;"",IF($C2722=RepPF!$L$4,RepPF!$L$4,0),Lists!$E$2))</f>
        <v>Все объекты</v>
      </c>
    </row>
    <row r="2723" spans="12:20" x14ac:dyDescent="0.25">
      <c r="L2723" s="1">
        <f>IF(OR(B2723=0,B2723=""),0,IF(COUNTIFS(Items!$E:$E,J2723,Items!$F:$F,K2723)+COUNTIFS(Items!$J:$J,J2723,Items!$K:$K,K2723)+COUNTIFS(Items!$O:$O,J2723,Items!$P:$P,K2723)=1,0,1))</f>
        <v>0</v>
      </c>
      <c r="T2723" s="10" t="str">
        <f>IF(RepPF!$L$4=Lists!$E$2,Lists!$E$2,IF(RepPF!$L$4&lt;&gt;"",IF($C2723=RepPF!$L$4,RepPF!$L$4,0),Lists!$E$2))</f>
        <v>Все объекты</v>
      </c>
    </row>
    <row r="2724" spans="12:20" x14ac:dyDescent="0.25">
      <c r="L2724" s="1">
        <f>IF(OR(B2724=0,B2724=""),0,IF(COUNTIFS(Items!$E:$E,J2724,Items!$F:$F,K2724)+COUNTIFS(Items!$J:$J,J2724,Items!$K:$K,K2724)+COUNTIFS(Items!$O:$O,J2724,Items!$P:$P,K2724)=1,0,1))</f>
        <v>0</v>
      </c>
      <c r="T2724" s="10" t="str">
        <f>IF(RepPF!$L$4=Lists!$E$2,Lists!$E$2,IF(RepPF!$L$4&lt;&gt;"",IF($C2724=RepPF!$L$4,RepPF!$L$4,0),Lists!$E$2))</f>
        <v>Все объекты</v>
      </c>
    </row>
    <row r="2725" spans="12:20" x14ac:dyDescent="0.25">
      <c r="L2725" s="1">
        <f>IF(OR(B2725=0,B2725=""),0,IF(COUNTIFS(Items!$E:$E,J2725,Items!$F:$F,K2725)+COUNTIFS(Items!$J:$J,J2725,Items!$K:$K,K2725)+COUNTIFS(Items!$O:$O,J2725,Items!$P:$P,K2725)=1,0,1))</f>
        <v>0</v>
      </c>
      <c r="T2725" s="10" t="str">
        <f>IF(RepPF!$L$4=Lists!$E$2,Lists!$E$2,IF(RepPF!$L$4&lt;&gt;"",IF($C2725=RepPF!$L$4,RepPF!$L$4,0),Lists!$E$2))</f>
        <v>Все объекты</v>
      </c>
    </row>
    <row r="2726" spans="12:20" x14ac:dyDescent="0.25">
      <c r="L2726" s="1">
        <f>IF(OR(B2726=0,B2726=""),0,IF(COUNTIFS(Items!$E:$E,J2726,Items!$F:$F,K2726)+COUNTIFS(Items!$J:$J,J2726,Items!$K:$K,K2726)+COUNTIFS(Items!$O:$O,J2726,Items!$P:$P,K2726)=1,0,1))</f>
        <v>0</v>
      </c>
      <c r="T2726" s="10" t="str">
        <f>IF(RepPF!$L$4=Lists!$E$2,Lists!$E$2,IF(RepPF!$L$4&lt;&gt;"",IF($C2726=RepPF!$L$4,RepPF!$L$4,0),Lists!$E$2))</f>
        <v>Все объекты</v>
      </c>
    </row>
    <row r="2727" spans="12:20" x14ac:dyDescent="0.25">
      <c r="L2727" s="1">
        <f>IF(OR(B2727=0,B2727=""),0,IF(COUNTIFS(Items!$E:$E,J2727,Items!$F:$F,K2727)+COUNTIFS(Items!$J:$J,J2727,Items!$K:$K,K2727)+COUNTIFS(Items!$O:$O,J2727,Items!$P:$P,K2727)=1,0,1))</f>
        <v>0</v>
      </c>
      <c r="T2727" s="10" t="str">
        <f>IF(RepPF!$L$4=Lists!$E$2,Lists!$E$2,IF(RepPF!$L$4&lt;&gt;"",IF($C2727=RepPF!$L$4,RepPF!$L$4,0),Lists!$E$2))</f>
        <v>Все объекты</v>
      </c>
    </row>
    <row r="2728" spans="12:20" x14ac:dyDescent="0.25">
      <c r="L2728" s="1">
        <f>IF(OR(B2728=0,B2728=""),0,IF(COUNTIFS(Items!$E:$E,J2728,Items!$F:$F,K2728)+COUNTIFS(Items!$J:$J,J2728,Items!$K:$K,K2728)+COUNTIFS(Items!$O:$O,J2728,Items!$P:$P,K2728)=1,0,1))</f>
        <v>0</v>
      </c>
      <c r="T2728" s="10" t="str">
        <f>IF(RepPF!$L$4=Lists!$E$2,Lists!$E$2,IF(RepPF!$L$4&lt;&gt;"",IF($C2728=RepPF!$L$4,RepPF!$L$4,0),Lists!$E$2))</f>
        <v>Все объекты</v>
      </c>
    </row>
    <row r="2729" spans="12:20" x14ac:dyDescent="0.25">
      <c r="L2729" s="1">
        <f>IF(OR(B2729=0,B2729=""),0,IF(COUNTIFS(Items!$E:$E,J2729,Items!$F:$F,K2729)+COUNTIFS(Items!$J:$J,J2729,Items!$K:$K,K2729)+COUNTIFS(Items!$O:$O,J2729,Items!$P:$P,K2729)=1,0,1))</f>
        <v>0</v>
      </c>
      <c r="T2729" s="10" t="str">
        <f>IF(RepPF!$L$4=Lists!$E$2,Lists!$E$2,IF(RepPF!$L$4&lt;&gt;"",IF($C2729=RepPF!$L$4,RepPF!$L$4,0),Lists!$E$2))</f>
        <v>Все объекты</v>
      </c>
    </row>
    <row r="2730" spans="12:20" x14ac:dyDescent="0.25">
      <c r="L2730" s="1">
        <f>IF(OR(B2730=0,B2730=""),0,IF(COUNTIFS(Items!$E:$E,J2730,Items!$F:$F,K2730)+COUNTIFS(Items!$J:$J,J2730,Items!$K:$K,K2730)+COUNTIFS(Items!$O:$O,J2730,Items!$P:$P,K2730)=1,0,1))</f>
        <v>0</v>
      </c>
      <c r="T2730" s="10" t="str">
        <f>IF(RepPF!$L$4=Lists!$E$2,Lists!$E$2,IF(RepPF!$L$4&lt;&gt;"",IF($C2730=RepPF!$L$4,RepPF!$L$4,0),Lists!$E$2))</f>
        <v>Все объекты</v>
      </c>
    </row>
    <row r="2731" spans="12:20" x14ac:dyDescent="0.25">
      <c r="L2731" s="1">
        <f>IF(OR(B2731=0,B2731=""),0,IF(COUNTIFS(Items!$E:$E,J2731,Items!$F:$F,K2731)+COUNTIFS(Items!$J:$J,J2731,Items!$K:$K,K2731)+COUNTIFS(Items!$O:$O,J2731,Items!$P:$P,K2731)=1,0,1))</f>
        <v>0</v>
      </c>
      <c r="T2731" s="10" t="str">
        <f>IF(RepPF!$L$4=Lists!$E$2,Lists!$E$2,IF(RepPF!$L$4&lt;&gt;"",IF($C2731=RepPF!$L$4,RepPF!$L$4,0),Lists!$E$2))</f>
        <v>Все объекты</v>
      </c>
    </row>
    <row r="2732" spans="12:20" x14ac:dyDescent="0.25">
      <c r="L2732" s="1">
        <f>IF(OR(B2732=0,B2732=""),0,IF(COUNTIFS(Items!$E:$E,J2732,Items!$F:$F,K2732)+COUNTIFS(Items!$J:$J,J2732,Items!$K:$K,K2732)+COUNTIFS(Items!$O:$O,J2732,Items!$P:$P,K2732)=1,0,1))</f>
        <v>0</v>
      </c>
      <c r="T2732" s="10" t="str">
        <f>IF(RepPF!$L$4=Lists!$E$2,Lists!$E$2,IF(RepPF!$L$4&lt;&gt;"",IF($C2732=RepPF!$L$4,RepPF!$L$4,0),Lists!$E$2))</f>
        <v>Все объекты</v>
      </c>
    </row>
    <row r="2733" spans="12:20" x14ac:dyDescent="0.25">
      <c r="L2733" s="1">
        <f>IF(OR(B2733=0,B2733=""),0,IF(COUNTIFS(Items!$E:$E,J2733,Items!$F:$F,K2733)+COUNTIFS(Items!$J:$J,J2733,Items!$K:$K,K2733)+COUNTIFS(Items!$O:$O,J2733,Items!$P:$P,K2733)=1,0,1))</f>
        <v>0</v>
      </c>
      <c r="T2733" s="10" t="str">
        <f>IF(RepPF!$L$4=Lists!$E$2,Lists!$E$2,IF(RepPF!$L$4&lt;&gt;"",IF($C2733=RepPF!$L$4,RepPF!$L$4,0),Lists!$E$2))</f>
        <v>Все объекты</v>
      </c>
    </row>
    <row r="2734" spans="12:20" x14ac:dyDescent="0.25">
      <c r="L2734" s="1">
        <f>IF(OR(B2734=0,B2734=""),0,IF(COUNTIFS(Items!$E:$E,J2734,Items!$F:$F,K2734)+COUNTIFS(Items!$J:$J,J2734,Items!$K:$K,K2734)+COUNTIFS(Items!$O:$O,J2734,Items!$P:$P,K2734)=1,0,1))</f>
        <v>0</v>
      </c>
      <c r="T2734" s="10" t="str">
        <f>IF(RepPF!$L$4=Lists!$E$2,Lists!$E$2,IF(RepPF!$L$4&lt;&gt;"",IF($C2734=RepPF!$L$4,RepPF!$L$4,0),Lists!$E$2))</f>
        <v>Все объекты</v>
      </c>
    </row>
    <row r="2735" spans="12:20" x14ac:dyDescent="0.25">
      <c r="L2735" s="1">
        <f>IF(OR(B2735=0,B2735=""),0,IF(COUNTIFS(Items!$E:$E,J2735,Items!$F:$F,K2735)+COUNTIFS(Items!$J:$J,J2735,Items!$K:$K,K2735)+COUNTIFS(Items!$O:$O,J2735,Items!$P:$P,K2735)=1,0,1))</f>
        <v>0</v>
      </c>
      <c r="T2735" s="10" t="str">
        <f>IF(RepPF!$L$4=Lists!$E$2,Lists!$E$2,IF(RepPF!$L$4&lt;&gt;"",IF($C2735=RepPF!$L$4,RepPF!$L$4,0),Lists!$E$2))</f>
        <v>Все объекты</v>
      </c>
    </row>
    <row r="2736" spans="12:20" x14ac:dyDescent="0.25">
      <c r="L2736" s="1">
        <f>IF(OR(B2736=0,B2736=""),0,IF(COUNTIFS(Items!$E:$E,J2736,Items!$F:$F,K2736)+COUNTIFS(Items!$J:$J,J2736,Items!$K:$K,K2736)+COUNTIFS(Items!$O:$O,J2736,Items!$P:$P,K2736)=1,0,1))</f>
        <v>0</v>
      </c>
      <c r="T2736" s="10" t="str">
        <f>IF(RepPF!$L$4=Lists!$E$2,Lists!$E$2,IF(RepPF!$L$4&lt;&gt;"",IF($C2736=RepPF!$L$4,RepPF!$L$4,0),Lists!$E$2))</f>
        <v>Все объекты</v>
      </c>
    </row>
    <row r="2737" spans="12:20" x14ac:dyDescent="0.25">
      <c r="L2737" s="1">
        <f>IF(OR(B2737=0,B2737=""),0,IF(COUNTIFS(Items!$E:$E,J2737,Items!$F:$F,K2737)+COUNTIFS(Items!$J:$J,J2737,Items!$K:$K,K2737)+COUNTIFS(Items!$O:$O,J2737,Items!$P:$P,K2737)=1,0,1))</f>
        <v>0</v>
      </c>
      <c r="T2737" s="10" t="str">
        <f>IF(RepPF!$L$4=Lists!$E$2,Lists!$E$2,IF(RepPF!$L$4&lt;&gt;"",IF($C2737=RepPF!$L$4,RepPF!$L$4,0),Lists!$E$2))</f>
        <v>Все объекты</v>
      </c>
    </row>
    <row r="2738" spans="12:20" x14ac:dyDescent="0.25">
      <c r="L2738" s="1">
        <f>IF(OR(B2738=0,B2738=""),0,IF(COUNTIFS(Items!$E:$E,J2738,Items!$F:$F,K2738)+COUNTIFS(Items!$J:$J,J2738,Items!$K:$K,K2738)+COUNTIFS(Items!$O:$O,J2738,Items!$P:$P,K2738)=1,0,1))</f>
        <v>0</v>
      </c>
      <c r="T2738" s="10" t="str">
        <f>IF(RepPF!$L$4=Lists!$E$2,Lists!$E$2,IF(RepPF!$L$4&lt;&gt;"",IF($C2738=RepPF!$L$4,RepPF!$L$4,0),Lists!$E$2))</f>
        <v>Все объекты</v>
      </c>
    </row>
    <row r="2739" spans="12:20" x14ac:dyDescent="0.25">
      <c r="L2739" s="1">
        <f>IF(OR(B2739=0,B2739=""),0,IF(COUNTIFS(Items!$E:$E,J2739,Items!$F:$F,K2739)+COUNTIFS(Items!$J:$J,J2739,Items!$K:$K,K2739)+COUNTIFS(Items!$O:$O,J2739,Items!$P:$P,K2739)=1,0,1))</f>
        <v>0</v>
      </c>
      <c r="T2739" s="10" t="str">
        <f>IF(RepPF!$L$4=Lists!$E$2,Lists!$E$2,IF(RepPF!$L$4&lt;&gt;"",IF($C2739=RepPF!$L$4,RepPF!$L$4,0),Lists!$E$2))</f>
        <v>Все объекты</v>
      </c>
    </row>
    <row r="2740" spans="12:20" x14ac:dyDescent="0.25">
      <c r="L2740" s="1">
        <f>IF(OR(B2740=0,B2740=""),0,IF(COUNTIFS(Items!$E:$E,J2740,Items!$F:$F,K2740)+COUNTIFS(Items!$J:$J,J2740,Items!$K:$K,K2740)+COUNTIFS(Items!$O:$O,J2740,Items!$P:$P,K2740)=1,0,1))</f>
        <v>0</v>
      </c>
      <c r="T2740" s="10" t="str">
        <f>IF(RepPF!$L$4=Lists!$E$2,Lists!$E$2,IF(RepPF!$L$4&lt;&gt;"",IF($C2740=RepPF!$L$4,RepPF!$L$4,0),Lists!$E$2))</f>
        <v>Все объекты</v>
      </c>
    </row>
    <row r="2741" spans="12:20" x14ac:dyDescent="0.25">
      <c r="L2741" s="1">
        <f>IF(OR(B2741=0,B2741=""),0,IF(COUNTIFS(Items!$E:$E,J2741,Items!$F:$F,K2741)+COUNTIFS(Items!$J:$J,J2741,Items!$K:$K,K2741)+COUNTIFS(Items!$O:$O,J2741,Items!$P:$P,K2741)=1,0,1))</f>
        <v>0</v>
      </c>
      <c r="T2741" s="10" t="str">
        <f>IF(RepPF!$L$4=Lists!$E$2,Lists!$E$2,IF(RepPF!$L$4&lt;&gt;"",IF($C2741=RepPF!$L$4,RepPF!$L$4,0),Lists!$E$2))</f>
        <v>Все объекты</v>
      </c>
    </row>
    <row r="2742" spans="12:20" x14ac:dyDescent="0.25">
      <c r="L2742" s="1">
        <f>IF(OR(B2742=0,B2742=""),0,IF(COUNTIFS(Items!$E:$E,J2742,Items!$F:$F,K2742)+COUNTIFS(Items!$J:$J,J2742,Items!$K:$K,K2742)+COUNTIFS(Items!$O:$O,J2742,Items!$P:$P,K2742)=1,0,1))</f>
        <v>0</v>
      </c>
      <c r="T2742" s="10" t="str">
        <f>IF(RepPF!$L$4=Lists!$E$2,Lists!$E$2,IF(RepPF!$L$4&lt;&gt;"",IF($C2742=RepPF!$L$4,RepPF!$L$4,0),Lists!$E$2))</f>
        <v>Все объекты</v>
      </c>
    </row>
    <row r="2743" spans="12:20" x14ac:dyDescent="0.25">
      <c r="L2743" s="1">
        <f>IF(OR(B2743=0,B2743=""),0,IF(COUNTIFS(Items!$E:$E,J2743,Items!$F:$F,K2743)+COUNTIFS(Items!$J:$J,J2743,Items!$K:$K,K2743)+COUNTIFS(Items!$O:$O,J2743,Items!$P:$P,K2743)=1,0,1))</f>
        <v>0</v>
      </c>
      <c r="T2743" s="10" t="str">
        <f>IF(RepPF!$L$4=Lists!$E$2,Lists!$E$2,IF(RepPF!$L$4&lt;&gt;"",IF($C2743=RepPF!$L$4,RepPF!$L$4,0),Lists!$E$2))</f>
        <v>Все объекты</v>
      </c>
    </row>
    <row r="2744" spans="12:20" x14ac:dyDescent="0.25">
      <c r="L2744" s="1">
        <f>IF(OR(B2744=0,B2744=""),0,IF(COUNTIFS(Items!$E:$E,J2744,Items!$F:$F,K2744)+COUNTIFS(Items!$J:$J,J2744,Items!$K:$K,K2744)+COUNTIFS(Items!$O:$O,J2744,Items!$P:$P,K2744)=1,0,1))</f>
        <v>0</v>
      </c>
      <c r="T2744" s="10" t="str">
        <f>IF(RepPF!$L$4=Lists!$E$2,Lists!$E$2,IF(RepPF!$L$4&lt;&gt;"",IF($C2744=RepPF!$L$4,RepPF!$L$4,0),Lists!$E$2))</f>
        <v>Все объекты</v>
      </c>
    </row>
    <row r="2745" spans="12:20" x14ac:dyDescent="0.25">
      <c r="L2745" s="1">
        <f>IF(OR(B2745=0,B2745=""),0,IF(COUNTIFS(Items!$E:$E,J2745,Items!$F:$F,K2745)+COUNTIFS(Items!$J:$J,J2745,Items!$K:$K,K2745)+COUNTIFS(Items!$O:$O,J2745,Items!$P:$P,K2745)=1,0,1))</f>
        <v>0</v>
      </c>
      <c r="T2745" s="10" t="str">
        <f>IF(RepPF!$L$4=Lists!$E$2,Lists!$E$2,IF(RepPF!$L$4&lt;&gt;"",IF($C2745=RepPF!$L$4,RepPF!$L$4,0),Lists!$E$2))</f>
        <v>Все объекты</v>
      </c>
    </row>
    <row r="2746" spans="12:20" x14ac:dyDescent="0.25">
      <c r="L2746" s="1">
        <f>IF(OR(B2746=0,B2746=""),0,IF(COUNTIFS(Items!$E:$E,J2746,Items!$F:$F,K2746)+COUNTIFS(Items!$J:$J,J2746,Items!$K:$K,K2746)+COUNTIFS(Items!$O:$O,J2746,Items!$P:$P,K2746)=1,0,1))</f>
        <v>0</v>
      </c>
      <c r="T2746" s="10" t="str">
        <f>IF(RepPF!$L$4=Lists!$E$2,Lists!$E$2,IF(RepPF!$L$4&lt;&gt;"",IF($C2746=RepPF!$L$4,RepPF!$L$4,0),Lists!$E$2))</f>
        <v>Все объекты</v>
      </c>
    </row>
    <row r="2747" spans="12:20" x14ac:dyDescent="0.25">
      <c r="L2747" s="1">
        <f>IF(OR(B2747=0,B2747=""),0,IF(COUNTIFS(Items!$E:$E,J2747,Items!$F:$F,K2747)+COUNTIFS(Items!$J:$J,J2747,Items!$K:$K,K2747)+COUNTIFS(Items!$O:$O,J2747,Items!$P:$P,K2747)=1,0,1))</f>
        <v>0</v>
      </c>
      <c r="T2747" s="10" t="str">
        <f>IF(RepPF!$L$4=Lists!$E$2,Lists!$E$2,IF(RepPF!$L$4&lt;&gt;"",IF($C2747=RepPF!$L$4,RepPF!$L$4,0),Lists!$E$2))</f>
        <v>Все объекты</v>
      </c>
    </row>
    <row r="2748" spans="12:20" x14ac:dyDescent="0.25">
      <c r="L2748" s="1">
        <f>IF(OR(B2748=0,B2748=""),0,IF(COUNTIFS(Items!$E:$E,J2748,Items!$F:$F,K2748)+COUNTIFS(Items!$J:$J,J2748,Items!$K:$K,K2748)+COUNTIFS(Items!$O:$O,J2748,Items!$P:$P,K2748)=1,0,1))</f>
        <v>0</v>
      </c>
      <c r="T2748" s="10" t="str">
        <f>IF(RepPF!$L$4=Lists!$E$2,Lists!$E$2,IF(RepPF!$L$4&lt;&gt;"",IF($C2748=RepPF!$L$4,RepPF!$L$4,0),Lists!$E$2))</f>
        <v>Все объекты</v>
      </c>
    </row>
    <row r="2749" spans="12:20" x14ac:dyDescent="0.25">
      <c r="L2749" s="1">
        <f>IF(OR(B2749=0,B2749=""),0,IF(COUNTIFS(Items!$E:$E,J2749,Items!$F:$F,K2749)+COUNTIFS(Items!$J:$J,J2749,Items!$K:$K,K2749)+COUNTIFS(Items!$O:$O,J2749,Items!$P:$P,K2749)=1,0,1))</f>
        <v>0</v>
      </c>
      <c r="T2749" s="10" t="str">
        <f>IF(RepPF!$L$4=Lists!$E$2,Lists!$E$2,IF(RepPF!$L$4&lt;&gt;"",IF($C2749=RepPF!$L$4,RepPF!$L$4,0),Lists!$E$2))</f>
        <v>Все объекты</v>
      </c>
    </row>
    <row r="2750" spans="12:20" x14ac:dyDescent="0.25">
      <c r="L2750" s="1">
        <f>IF(OR(B2750=0,B2750=""),0,IF(COUNTIFS(Items!$E:$E,J2750,Items!$F:$F,K2750)+COUNTIFS(Items!$J:$J,J2750,Items!$K:$K,K2750)+COUNTIFS(Items!$O:$O,J2750,Items!$P:$P,K2750)=1,0,1))</f>
        <v>0</v>
      </c>
      <c r="T2750" s="10" t="str">
        <f>IF(RepPF!$L$4=Lists!$E$2,Lists!$E$2,IF(RepPF!$L$4&lt;&gt;"",IF($C2750=RepPF!$L$4,RepPF!$L$4,0),Lists!$E$2))</f>
        <v>Все объекты</v>
      </c>
    </row>
    <row r="2751" spans="12:20" x14ac:dyDescent="0.25">
      <c r="L2751" s="1">
        <f>IF(OR(B2751=0,B2751=""),0,IF(COUNTIFS(Items!$E:$E,J2751,Items!$F:$F,K2751)+COUNTIFS(Items!$J:$J,J2751,Items!$K:$K,K2751)+COUNTIFS(Items!$O:$O,J2751,Items!$P:$P,K2751)=1,0,1))</f>
        <v>0</v>
      </c>
      <c r="T2751" s="10" t="str">
        <f>IF(RepPF!$L$4=Lists!$E$2,Lists!$E$2,IF(RepPF!$L$4&lt;&gt;"",IF($C2751=RepPF!$L$4,RepPF!$L$4,0),Lists!$E$2))</f>
        <v>Все объекты</v>
      </c>
    </row>
    <row r="2752" spans="12:20" x14ac:dyDescent="0.25">
      <c r="L2752" s="1">
        <f>IF(OR(B2752=0,B2752=""),0,IF(COUNTIFS(Items!$E:$E,J2752,Items!$F:$F,K2752)+COUNTIFS(Items!$J:$J,J2752,Items!$K:$K,K2752)+COUNTIFS(Items!$O:$O,J2752,Items!$P:$P,K2752)=1,0,1))</f>
        <v>0</v>
      </c>
      <c r="T2752" s="10" t="str">
        <f>IF(RepPF!$L$4=Lists!$E$2,Lists!$E$2,IF(RepPF!$L$4&lt;&gt;"",IF($C2752=RepPF!$L$4,RepPF!$L$4,0),Lists!$E$2))</f>
        <v>Все объекты</v>
      </c>
    </row>
    <row r="2753" spans="12:20" x14ac:dyDescent="0.25">
      <c r="L2753" s="1">
        <f>IF(OR(B2753=0,B2753=""),0,IF(COUNTIFS(Items!$E:$E,J2753,Items!$F:$F,K2753)+COUNTIFS(Items!$J:$J,J2753,Items!$K:$K,K2753)+COUNTIFS(Items!$O:$O,J2753,Items!$P:$P,K2753)=1,0,1))</f>
        <v>0</v>
      </c>
      <c r="T2753" s="10" t="str">
        <f>IF(RepPF!$L$4=Lists!$E$2,Lists!$E$2,IF(RepPF!$L$4&lt;&gt;"",IF($C2753=RepPF!$L$4,RepPF!$L$4,0),Lists!$E$2))</f>
        <v>Все объекты</v>
      </c>
    </row>
    <row r="2754" spans="12:20" x14ac:dyDescent="0.25">
      <c r="L2754" s="1">
        <f>IF(OR(B2754=0,B2754=""),0,IF(COUNTIFS(Items!$E:$E,J2754,Items!$F:$F,K2754)+COUNTIFS(Items!$J:$J,J2754,Items!$K:$K,K2754)+COUNTIFS(Items!$O:$O,J2754,Items!$P:$P,K2754)=1,0,1))</f>
        <v>0</v>
      </c>
      <c r="T2754" s="10" t="str">
        <f>IF(RepPF!$L$4=Lists!$E$2,Lists!$E$2,IF(RepPF!$L$4&lt;&gt;"",IF($C2754=RepPF!$L$4,RepPF!$L$4,0),Lists!$E$2))</f>
        <v>Все объекты</v>
      </c>
    </row>
    <row r="2755" spans="12:20" x14ac:dyDescent="0.25">
      <c r="L2755" s="1">
        <f>IF(OR(B2755=0,B2755=""),0,IF(COUNTIFS(Items!$E:$E,J2755,Items!$F:$F,K2755)+COUNTIFS(Items!$J:$J,J2755,Items!$K:$K,K2755)+COUNTIFS(Items!$O:$O,J2755,Items!$P:$P,K2755)=1,0,1))</f>
        <v>0</v>
      </c>
      <c r="T2755" s="10" t="str">
        <f>IF(RepPF!$L$4=Lists!$E$2,Lists!$E$2,IF(RepPF!$L$4&lt;&gt;"",IF($C2755=RepPF!$L$4,RepPF!$L$4,0),Lists!$E$2))</f>
        <v>Все объекты</v>
      </c>
    </row>
    <row r="2756" spans="12:20" x14ac:dyDescent="0.25">
      <c r="L2756" s="1">
        <f>IF(OR(B2756=0,B2756=""),0,IF(COUNTIFS(Items!$E:$E,J2756,Items!$F:$F,K2756)+COUNTIFS(Items!$J:$J,J2756,Items!$K:$K,K2756)+COUNTIFS(Items!$O:$O,J2756,Items!$P:$P,K2756)=1,0,1))</f>
        <v>0</v>
      </c>
      <c r="T2756" s="10" t="str">
        <f>IF(RepPF!$L$4=Lists!$E$2,Lists!$E$2,IF(RepPF!$L$4&lt;&gt;"",IF($C2756=RepPF!$L$4,RepPF!$L$4,0),Lists!$E$2))</f>
        <v>Все объекты</v>
      </c>
    </row>
    <row r="2757" spans="12:20" x14ac:dyDescent="0.25">
      <c r="L2757" s="1">
        <f>IF(OR(B2757=0,B2757=""),0,IF(COUNTIFS(Items!$E:$E,J2757,Items!$F:$F,K2757)+COUNTIFS(Items!$J:$J,J2757,Items!$K:$K,K2757)+COUNTIFS(Items!$O:$O,J2757,Items!$P:$P,K2757)=1,0,1))</f>
        <v>0</v>
      </c>
      <c r="T2757" s="10" t="str">
        <f>IF(RepPF!$L$4=Lists!$E$2,Lists!$E$2,IF(RepPF!$L$4&lt;&gt;"",IF($C2757=RepPF!$L$4,RepPF!$L$4,0),Lists!$E$2))</f>
        <v>Все объекты</v>
      </c>
    </row>
    <row r="2758" spans="12:20" x14ac:dyDescent="0.25">
      <c r="L2758" s="1">
        <f>IF(OR(B2758=0,B2758=""),0,IF(COUNTIFS(Items!$E:$E,J2758,Items!$F:$F,K2758)+COUNTIFS(Items!$J:$J,J2758,Items!$K:$K,K2758)+COUNTIFS(Items!$O:$O,J2758,Items!$P:$P,K2758)=1,0,1))</f>
        <v>0</v>
      </c>
      <c r="T2758" s="10" t="str">
        <f>IF(RepPF!$L$4=Lists!$E$2,Lists!$E$2,IF(RepPF!$L$4&lt;&gt;"",IF($C2758=RepPF!$L$4,RepPF!$L$4,0),Lists!$E$2))</f>
        <v>Все объекты</v>
      </c>
    </row>
    <row r="2759" spans="12:20" x14ac:dyDescent="0.25">
      <c r="L2759" s="1">
        <f>IF(OR(B2759=0,B2759=""),0,IF(COUNTIFS(Items!$E:$E,J2759,Items!$F:$F,K2759)+COUNTIFS(Items!$J:$J,J2759,Items!$K:$K,K2759)+COUNTIFS(Items!$O:$O,J2759,Items!$P:$P,K2759)=1,0,1))</f>
        <v>0</v>
      </c>
      <c r="T2759" s="10" t="str">
        <f>IF(RepPF!$L$4=Lists!$E$2,Lists!$E$2,IF(RepPF!$L$4&lt;&gt;"",IF($C2759=RepPF!$L$4,RepPF!$L$4,0),Lists!$E$2))</f>
        <v>Все объекты</v>
      </c>
    </row>
    <row r="2760" spans="12:20" x14ac:dyDescent="0.25">
      <c r="L2760" s="1">
        <f>IF(OR(B2760=0,B2760=""),0,IF(COUNTIFS(Items!$E:$E,J2760,Items!$F:$F,K2760)+COUNTIFS(Items!$J:$J,J2760,Items!$K:$K,K2760)+COUNTIFS(Items!$O:$O,J2760,Items!$P:$P,K2760)=1,0,1))</f>
        <v>0</v>
      </c>
      <c r="T2760" s="10" t="str">
        <f>IF(RepPF!$L$4=Lists!$E$2,Lists!$E$2,IF(RepPF!$L$4&lt;&gt;"",IF($C2760=RepPF!$L$4,RepPF!$L$4,0),Lists!$E$2))</f>
        <v>Все объекты</v>
      </c>
    </row>
    <row r="2761" spans="12:20" x14ac:dyDescent="0.25">
      <c r="L2761" s="1">
        <f>IF(OR(B2761=0,B2761=""),0,IF(COUNTIFS(Items!$E:$E,J2761,Items!$F:$F,K2761)+COUNTIFS(Items!$J:$J,J2761,Items!$K:$K,K2761)+COUNTIFS(Items!$O:$O,J2761,Items!$P:$P,K2761)=1,0,1))</f>
        <v>0</v>
      </c>
      <c r="T2761" s="10" t="str">
        <f>IF(RepPF!$L$4=Lists!$E$2,Lists!$E$2,IF(RepPF!$L$4&lt;&gt;"",IF($C2761=RepPF!$L$4,RepPF!$L$4,0),Lists!$E$2))</f>
        <v>Все объекты</v>
      </c>
    </row>
    <row r="2762" spans="12:20" x14ac:dyDescent="0.25">
      <c r="L2762" s="1">
        <f>IF(OR(B2762=0,B2762=""),0,IF(COUNTIFS(Items!$E:$E,J2762,Items!$F:$F,K2762)+COUNTIFS(Items!$J:$J,J2762,Items!$K:$K,K2762)+COUNTIFS(Items!$O:$O,J2762,Items!$P:$P,K2762)=1,0,1))</f>
        <v>0</v>
      </c>
      <c r="T2762" s="10" t="str">
        <f>IF(RepPF!$L$4=Lists!$E$2,Lists!$E$2,IF(RepPF!$L$4&lt;&gt;"",IF($C2762=RepPF!$L$4,RepPF!$L$4,0),Lists!$E$2))</f>
        <v>Все объекты</v>
      </c>
    </row>
    <row r="2763" spans="12:20" x14ac:dyDescent="0.25">
      <c r="L2763" s="1">
        <f>IF(OR(B2763=0,B2763=""),0,IF(COUNTIFS(Items!$E:$E,J2763,Items!$F:$F,K2763)+COUNTIFS(Items!$J:$J,J2763,Items!$K:$K,K2763)+COUNTIFS(Items!$O:$O,J2763,Items!$P:$P,K2763)=1,0,1))</f>
        <v>0</v>
      </c>
      <c r="T2763" s="10" t="str">
        <f>IF(RepPF!$L$4=Lists!$E$2,Lists!$E$2,IF(RepPF!$L$4&lt;&gt;"",IF($C2763=RepPF!$L$4,RepPF!$L$4,0),Lists!$E$2))</f>
        <v>Все объекты</v>
      </c>
    </row>
    <row r="2764" spans="12:20" x14ac:dyDescent="0.25">
      <c r="L2764" s="1">
        <f>IF(OR(B2764=0,B2764=""),0,IF(COUNTIFS(Items!$E:$E,J2764,Items!$F:$F,K2764)+COUNTIFS(Items!$J:$J,J2764,Items!$K:$K,K2764)+COUNTIFS(Items!$O:$O,J2764,Items!$P:$P,K2764)=1,0,1))</f>
        <v>0</v>
      </c>
      <c r="T2764" s="10" t="str">
        <f>IF(RepPF!$L$4=Lists!$E$2,Lists!$E$2,IF(RepPF!$L$4&lt;&gt;"",IF($C2764=RepPF!$L$4,RepPF!$L$4,0),Lists!$E$2))</f>
        <v>Все объекты</v>
      </c>
    </row>
    <row r="2765" spans="12:20" x14ac:dyDescent="0.25">
      <c r="L2765" s="1">
        <f>IF(OR(B2765=0,B2765=""),0,IF(COUNTIFS(Items!$E:$E,J2765,Items!$F:$F,K2765)+COUNTIFS(Items!$J:$J,J2765,Items!$K:$K,K2765)+COUNTIFS(Items!$O:$O,J2765,Items!$P:$P,K2765)=1,0,1))</f>
        <v>0</v>
      </c>
      <c r="T2765" s="10" t="str">
        <f>IF(RepPF!$L$4=Lists!$E$2,Lists!$E$2,IF(RepPF!$L$4&lt;&gt;"",IF($C2765=RepPF!$L$4,RepPF!$L$4,0),Lists!$E$2))</f>
        <v>Все объекты</v>
      </c>
    </row>
    <row r="2766" spans="12:20" x14ac:dyDescent="0.25">
      <c r="L2766" s="1">
        <f>IF(OR(B2766=0,B2766=""),0,IF(COUNTIFS(Items!$E:$E,J2766,Items!$F:$F,K2766)+COUNTIFS(Items!$J:$J,J2766,Items!$K:$K,K2766)+COUNTIFS(Items!$O:$O,J2766,Items!$P:$P,K2766)=1,0,1))</f>
        <v>0</v>
      </c>
      <c r="T2766" s="10" t="str">
        <f>IF(RepPF!$L$4=Lists!$E$2,Lists!$E$2,IF(RepPF!$L$4&lt;&gt;"",IF($C2766=RepPF!$L$4,RepPF!$L$4,0),Lists!$E$2))</f>
        <v>Все объекты</v>
      </c>
    </row>
    <row r="2767" spans="12:20" x14ac:dyDescent="0.25">
      <c r="L2767" s="1">
        <f>IF(OR(B2767=0,B2767=""),0,IF(COUNTIFS(Items!$E:$E,J2767,Items!$F:$F,K2767)+COUNTIFS(Items!$J:$J,J2767,Items!$K:$K,K2767)+COUNTIFS(Items!$O:$O,J2767,Items!$P:$P,K2767)=1,0,1))</f>
        <v>0</v>
      </c>
      <c r="T2767" s="10" t="str">
        <f>IF(RepPF!$L$4=Lists!$E$2,Lists!$E$2,IF(RepPF!$L$4&lt;&gt;"",IF($C2767=RepPF!$L$4,RepPF!$L$4,0),Lists!$E$2))</f>
        <v>Все объекты</v>
      </c>
    </row>
    <row r="2768" spans="12:20" x14ac:dyDescent="0.25">
      <c r="L2768" s="1">
        <f>IF(OR(B2768=0,B2768=""),0,IF(COUNTIFS(Items!$E:$E,J2768,Items!$F:$F,K2768)+COUNTIFS(Items!$J:$J,J2768,Items!$K:$K,K2768)+COUNTIFS(Items!$O:$O,J2768,Items!$P:$P,K2768)=1,0,1))</f>
        <v>0</v>
      </c>
      <c r="T2768" s="10" t="str">
        <f>IF(RepPF!$L$4=Lists!$E$2,Lists!$E$2,IF(RepPF!$L$4&lt;&gt;"",IF($C2768=RepPF!$L$4,RepPF!$L$4,0),Lists!$E$2))</f>
        <v>Все объекты</v>
      </c>
    </row>
    <row r="2769" spans="12:20" x14ac:dyDescent="0.25">
      <c r="L2769" s="1">
        <f>IF(OR(B2769=0,B2769=""),0,IF(COUNTIFS(Items!$E:$E,J2769,Items!$F:$F,K2769)+COUNTIFS(Items!$J:$J,J2769,Items!$K:$K,K2769)+COUNTIFS(Items!$O:$O,J2769,Items!$P:$P,K2769)=1,0,1))</f>
        <v>0</v>
      </c>
      <c r="T2769" s="10" t="str">
        <f>IF(RepPF!$L$4=Lists!$E$2,Lists!$E$2,IF(RepPF!$L$4&lt;&gt;"",IF($C2769=RepPF!$L$4,RepPF!$L$4,0),Lists!$E$2))</f>
        <v>Все объекты</v>
      </c>
    </row>
    <row r="2770" spans="12:20" x14ac:dyDescent="0.25">
      <c r="L2770" s="1">
        <f>IF(OR(B2770=0,B2770=""),0,IF(COUNTIFS(Items!$E:$E,J2770,Items!$F:$F,K2770)+COUNTIFS(Items!$J:$J,J2770,Items!$K:$K,K2770)+COUNTIFS(Items!$O:$O,J2770,Items!$P:$P,K2770)=1,0,1))</f>
        <v>0</v>
      </c>
      <c r="T2770" s="10" t="str">
        <f>IF(RepPF!$L$4=Lists!$E$2,Lists!$E$2,IF(RepPF!$L$4&lt;&gt;"",IF($C2770=RepPF!$L$4,RepPF!$L$4,0),Lists!$E$2))</f>
        <v>Все объекты</v>
      </c>
    </row>
    <row r="2771" spans="12:20" x14ac:dyDescent="0.25">
      <c r="L2771" s="1">
        <f>IF(OR(B2771=0,B2771=""),0,IF(COUNTIFS(Items!$E:$E,J2771,Items!$F:$F,K2771)+COUNTIFS(Items!$J:$J,J2771,Items!$K:$K,K2771)+COUNTIFS(Items!$O:$O,J2771,Items!$P:$P,K2771)=1,0,1))</f>
        <v>0</v>
      </c>
      <c r="T2771" s="10" t="str">
        <f>IF(RepPF!$L$4=Lists!$E$2,Lists!$E$2,IF(RepPF!$L$4&lt;&gt;"",IF($C2771=RepPF!$L$4,RepPF!$L$4,0),Lists!$E$2))</f>
        <v>Все объекты</v>
      </c>
    </row>
    <row r="2772" spans="12:20" x14ac:dyDescent="0.25">
      <c r="L2772" s="1">
        <f>IF(OR(B2772=0,B2772=""),0,IF(COUNTIFS(Items!$E:$E,J2772,Items!$F:$F,K2772)+COUNTIFS(Items!$J:$J,J2772,Items!$K:$K,K2772)+COUNTIFS(Items!$O:$O,J2772,Items!$P:$P,K2772)=1,0,1))</f>
        <v>0</v>
      </c>
      <c r="T2772" s="10" t="str">
        <f>IF(RepPF!$L$4=Lists!$E$2,Lists!$E$2,IF(RepPF!$L$4&lt;&gt;"",IF($C2772=RepPF!$L$4,RepPF!$L$4,0),Lists!$E$2))</f>
        <v>Все объекты</v>
      </c>
    </row>
    <row r="2773" spans="12:20" x14ac:dyDescent="0.25">
      <c r="L2773" s="1">
        <f>IF(OR(B2773=0,B2773=""),0,IF(COUNTIFS(Items!$E:$E,J2773,Items!$F:$F,K2773)+COUNTIFS(Items!$J:$J,J2773,Items!$K:$K,K2773)+COUNTIFS(Items!$O:$O,J2773,Items!$P:$P,K2773)=1,0,1))</f>
        <v>0</v>
      </c>
      <c r="T2773" s="10" t="str">
        <f>IF(RepPF!$L$4=Lists!$E$2,Lists!$E$2,IF(RepPF!$L$4&lt;&gt;"",IF($C2773=RepPF!$L$4,RepPF!$L$4,0),Lists!$E$2))</f>
        <v>Все объекты</v>
      </c>
    </row>
    <row r="2774" spans="12:20" x14ac:dyDescent="0.25">
      <c r="L2774" s="1">
        <f>IF(OR(B2774=0,B2774=""),0,IF(COUNTIFS(Items!$E:$E,J2774,Items!$F:$F,K2774)+COUNTIFS(Items!$J:$J,J2774,Items!$K:$K,K2774)+COUNTIFS(Items!$O:$O,J2774,Items!$P:$P,K2774)=1,0,1))</f>
        <v>0</v>
      </c>
      <c r="T2774" s="10" t="str">
        <f>IF(RepPF!$L$4=Lists!$E$2,Lists!$E$2,IF(RepPF!$L$4&lt;&gt;"",IF($C2774=RepPF!$L$4,RepPF!$L$4,0),Lists!$E$2))</f>
        <v>Все объекты</v>
      </c>
    </row>
    <row r="2775" spans="12:20" x14ac:dyDescent="0.25">
      <c r="L2775" s="1">
        <f>IF(OR(B2775=0,B2775=""),0,IF(COUNTIFS(Items!$E:$E,J2775,Items!$F:$F,K2775)+COUNTIFS(Items!$J:$J,J2775,Items!$K:$K,K2775)+COUNTIFS(Items!$O:$O,J2775,Items!$P:$P,K2775)=1,0,1))</f>
        <v>0</v>
      </c>
      <c r="T2775" s="10" t="str">
        <f>IF(RepPF!$L$4=Lists!$E$2,Lists!$E$2,IF(RepPF!$L$4&lt;&gt;"",IF($C2775=RepPF!$L$4,RepPF!$L$4,0),Lists!$E$2))</f>
        <v>Все объекты</v>
      </c>
    </row>
    <row r="2776" spans="12:20" x14ac:dyDescent="0.25">
      <c r="L2776" s="1">
        <f>IF(OR(B2776=0,B2776=""),0,IF(COUNTIFS(Items!$E:$E,J2776,Items!$F:$F,K2776)+COUNTIFS(Items!$J:$J,J2776,Items!$K:$K,K2776)+COUNTIFS(Items!$O:$O,J2776,Items!$P:$P,K2776)=1,0,1))</f>
        <v>0</v>
      </c>
      <c r="T2776" s="10" t="str">
        <f>IF(RepPF!$L$4=Lists!$E$2,Lists!$E$2,IF(RepPF!$L$4&lt;&gt;"",IF($C2776=RepPF!$L$4,RepPF!$L$4,0),Lists!$E$2))</f>
        <v>Все объекты</v>
      </c>
    </row>
    <row r="2777" spans="12:20" x14ac:dyDescent="0.25">
      <c r="L2777" s="1">
        <f>IF(OR(B2777=0,B2777=""),0,IF(COUNTIFS(Items!$E:$E,J2777,Items!$F:$F,K2777)+COUNTIFS(Items!$J:$J,J2777,Items!$K:$K,K2777)+COUNTIFS(Items!$O:$O,J2777,Items!$P:$P,K2777)=1,0,1))</f>
        <v>0</v>
      </c>
      <c r="T2777" s="10" t="str">
        <f>IF(RepPF!$L$4=Lists!$E$2,Lists!$E$2,IF(RepPF!$L$4&lt;&gt;"",IF($C2777=RepPF!$L$4,RepPF!$L$4,0),Lists!$E$2))</f>
        <v>Все объекты</v>
      </c>
    </row>
    <row r="2778" spans="12:20" x14ac:dyDescent="0.25">
      <c r="L2778" s="1">
        <f>IF(OR(B2778=0,B2778=""),0,IF(COUNTIFS(Items!$E:$E,J2778,Items!$F:$F,K2778)+COUNTIFS(Items!$J:$J,J2778,Items!$K:$K,K2778)+COUNTIFS(Items!$O:$O,J2778,Items!$P:$P,K2778)=1,0,1))</f>
        <v>0</v>
      </c>
      <c r="T2778" s="10" t="str">
        <f>IF(RepPF!$L$4=Lists!$E$2,Lists!$E$2,IF(RepPF!$L$4&lt;&gt;"",IF($C2778=RepPF!$L$4,RepPF!$L$4,0),Lists!$E$2))</f>
        <v>Все объекты</v>
      </c>
    </row>
    <row r="2779" spans="12:20" x14ac:dyDescent="0.25">
      <c r="L2779" s="1">
        <f>IF(OR(B2779=0,B2779=""),0,IF(COUNTIFS(Items!$E:$E,J2779,Items!$F:$F,K2779)+COUNTIFS(Items!$J:$J,J2779,Items!$K:$K,K2779)+COUNTIFS(Items!$O:$O,J2779,Items!$P:$P,K2779)=1,0,1))</f>
        <v>0</v>
      </c>
      <c r="T2779" s="10" t="str">
        <f>IF(RepPF!$L$4=Lists!$E$2,Lists!$E$2,IF(RepPF!$L$4&lt;&gt;"",IF($C2779=RepPF!$L$4,RepPF!$L$4,0),Lists!$E$2))</f>
        <v>Все объекты</v>
      </c>
    </row>
    <row r="2780" spans="12:20" x14ac:dyDescent="0.25">
      <c r="L2780" s="1">
        <f>IF(OR(B2780=0,B2780=""),0,IF(COUNTIFS(Items!$E:$E,J2780,Items!$F:$F,K2780)+COUNTIFS(Items!$J:$J,J2780,Items!$K:$K,K2780)+COUNTIFS(Items!$O:$O,J2780,Items!$P:$P,K2780)=1,0,1))</f>
        <v>0</v>
      </c>
      <c r="T2780" s="10" t="str">
        <f>IF(RepPF!$L$4=Lists!$E$2,Lists!$E$2,IF(RepPF!$L$4&lt;&gt;"",IF($C2780=RepPF!$L$4,RepPF!$L$4,0),Lists!$E$2))</f>
        <v>Все объекты</v>
      </c>
    </row>
    <row r="2781" spans="12:20" x14ac:dyDescent="0.25">
      <c r="L2781" s="1">
        <f>IF(OR(B2781=0,B2781=""),0,IF(COUNTIFS(Items!$E:$E,J2781,Items!$F:$F,K2781)+COUNTIFS(Items!$J:$J,J2781,Items!$K:$K,K2781)+COUNTIFS(Items!$O:$O,J2781,Items!$P:$P,K2781)=1,0,1))</f>
        <v>0</v>
      </c>
      <c r="T2781" s="10" t="str">
        <f>IF(RepPF!$L$4=Lists!$E$2,Lists!$E$2,IF(RepPF!$L$4&lt;&gt;"",IF($C2781=RepPF!$L$4,RepPF!$L$4,0),Lists!$E$2))</f>
        <v>Все объекты</v>
      </c>
    </row>
    <row r="2782" spans="12:20" x14ac:dyDescent="0.25">
      <c r="L2782" s="1">
        <f>IF(OR(B2782=0,B2782=""),0,IF(COUNTIFS(Items!$E:$E,J2782,Items!$F:$F,K2782)+COUNTIFS(Items!$J:$J,J2782,Items!$K:$K,K2782)+COUNTIFS(Items!$O:$O,J2782,Items!$P:$P,K2782)=1,0,1))</f>
        <v>0</v>
      </c>
      <c r="T2782" s="10" t="str">
        <f>IF(RepPF!$L$4=Lists!$E$2,Lists!$E$2,IF(RepPF!$L$4&lt;&gt;"",IF($C2782=RepPF!$L$4,RepPF!$L$4,0),Lists!$E$2))</f>
        <v>Все объекты</v>
      </c>
    </row>
    <row r="2783" spans="12:20" x14ac:dyDescent="0.25">
      <c r="L2783" s="1">
        <f>IF(OR(B2783=0,B2783=""),0,IF(COUNTIFS(Items!$E:$E,J2783,Items!$F:$F,K2783)+COUNTIFS(Items!$J:$J,J2783,Items!$K:$K,K2783)+COUNTIFS(Items!$O:$O,J2783,Items!$P:$P,K2783)=1,0,1))</f>
        <v>0</v>
      </c>
      <c r="T2783" s="10" t="str">
        <f>IF(RepPF!$L$4=Lists!$E$2,Lists!$E$2,IF(RepPF!$L$4&lt;&gt;"",IF($C2783=RepPF!$L$4,RepPF!$L$4,0),Lists!$E$2))</f>
        <v>Все объекты</v>
      </c>
    </row>
    <row r="2784" spans="12:20" x14ac:dyDescent="0.25">
      <c r="L2784" s="1">
        <f>IF(OR(B2784=0,B2784=""),0,IF(COUNTIFS(Items!$E:$E,J2784,Items!$F:$F,K2784)+COUNTIFS(Items!$J:$J,J2784,Items!$K:$K,K2784)+COUNTIFS(Items!$O:$O,J2784,Items!$P:$P,K2784)=1,0,1))</f>
        <v>0</v>
      </c>
      <c r="T2784" s="10" t="str">
        <f>IF(RepPF!$L$4=Lists!$E$2,Lists!$E$2,IF(RepPF!$L$4&lt;&gt;"",IF($C2784=RepPF!$L$4,RepPF!$L$4,0),Lists!$E$2))</f>
        <v>Все объекты</v>
      </c>
    </row>
    <row r="2785" spans="12:20" x14ac:dyDescent="0.25">
      <c r="L2785" s="1">
        <f>IF(OR(B2785=0,B2785=""),0,IF(COUNTIFS(Items!$E:$E,J2785,Items!$F:$F,K2785)+COUNTIFS(Items!$J:$J,J2785,Items!$K:$K,K2785)+COUNTIFS(Items!$O:$O,J2785,Items!$P:$P,K2785)=1,0,1))</f>
        <v>0</v>
      </c>
      <c r="T2785" s="10" t="str">
        <f>IF(RepPF!$L$4=Lists!$E$2,Lists!$E$2,IF(RepPF!$L$4&lt;&gt;"",IF($C2785=RepPF!$L$4,RepPF!$L$4,0),Lists!$E$2))</f>
        <v>Все объекты</v>
      </c>
    </row>
    <row r="2786" spans="12:20" x14ac:dyDescent="0.25">
      <c r="L2786" s="1">
        <f>IF(OR(B2786=0,B2786=""),0,IF(COUNTIFS(Items!$E:$E,J2786,Items!$F:$F,K2786)+COUNTIFS(Items!$J:$J,J2786,Items!$K:$K,K2786)+COUNTIFS(Items!$O:$O,J2786,Items!$P:$P,K2786)=1,0,1))</f>
        <v>0</v>
      </c>
      <c r="T2786" s="10" t="str">
        <f>IF(RepPF!$L$4=Lists!$E$2,Lists!$E$2,IF(RepPF!$L$4&lt;&gt;"",IF($C2786=RepPF!$L$4,RepPF!$L$4,0),Lists!$E$2))</f>
        <v>Все объекты</v>
      </c>
    </row>
    <row r="2787" spans="12:20" x14ac:dyDescent="0.25">
      <c r="L2787" s="1">
        <f>IF(OR(B2787=0,B2787=""),0,IF(COUNTIFS(Items!$E:$E,J2787,Items!$F:$F,K2787)+COUNTIFS(Items!$J:$J,J2787,Items!$K:$K,K2787)+COUNTIFS(Items!$O:$O,J2787,Items!$P:$P,K2787)=1,0,1))</f>
        <v>0</v>
      </c>
      <c r="T2787" s="10" t="str">
        <f>IF(RepPF!$L$4=Lists!$E$2,Lists!$E$2,IF(RepPF!$L$4&lt;&gt;"",IF($C2787=RepPF!$L$4,RepPF!$L$4,0),Lists!$E$2))</f>
        <v>Все объекты</v>
      </c>
    </row>
    <row r="2788" spans="12:20" x14ac:dyDescent="0.25">
      <c r="L2788" s="1">
        <f>IF(OR(B2788=0,B2788=""),0,IF(COUNTIFS(Items!$E:$E,J2788,Items!$F:$F,K2788)+COUNTIFS(Items!$J:$J,J2788,Items!$K:$K,K2788)+COUNTIFS(Items!$O:$O,J2788,Items!$P:$P,K2788)=1,0,1))</f>
        <v>0</v>
      </c>
      <c r="T2788" s="10" t="str">
        <f>IF(RepPF!$L$4=Lists!$E$2,Lists!$E$2,IF(RepPF!$L$4&lt;&gt;"",IF($C2788=RepPF!$L$4,RepPF!$L$4,0),Lists!$E$2))</f>
        <v>Все объекты</v>
      </c>
    </row>
    <row r="2789" spans="12:20" x14ac:dyDescent="0.25">
      <c r="L2789" s="1">
        <f>IF(OR(B2789=0,B2789=""),0,IF(COUNTIFS(Items!$E:$E,J2789,Items!$F:$F,K2789)+COUNTIFS(Items!$J:$J,J2789,Items!$K:$K,K2789)+COUNTIFS(Items!$O:$O,J2789,Items!$P:$P,K2789)=1,0,1))</f>
        <v>0</v>
      </c>
      <c r="T2789" s="10" t="str">
        <f>IF(RepPF!$L$4=Lists!$E$2,Lists!$E$2,IF(RepPF!$L$4&lt;&gt;"",IF($C2789=RepPF!$L$4,RepPF!$L$4,0),Lists!$E$2))</f>
        <v>Все объекты</v>
      </c>
    </row>
    <row r="2790" spans="12:20" x14ac:dyDescent="0.25">
      <c r="L2790" s="1">
        <f>IF(OR(B2790=0,B2790=""),0,IF(COUNTIFS(Items!$E:$E,J2790,Items!$F:$F,K2790)+COUNTIFS(Items!$J:$J,J2790,Items!$K:$K,K2790)+COUNTIFS(Items!$O:$O,J2790,Items!$P:$P,K2790)=1,0,1))</f>
        <v>0</v>
      </c>
      <c r="T2790" s="10" t="str">
        <f>IF(RepPF!$L$4=Lists!$E$2,Lists!$E$2,IF(RepPF!$L$4&lt;&gt;"",IF($C2790=RepPF!$L$4,RepPF!$L$4,0),Lists!$E$2))</f>
        <v>Все объекты</v>
      </c>
    </row>
    <row r="2791" spans="12:20" x14ac:dyDescent="0.25">
      <c r="L2791" s="1">
        <f>IF(OR(B2791=0,B2791=""),0,IF(COUNTIFS(Items!$E:$E,J2791,Items!$F:$F,K2791)+COUNTIFS(Items!$J:$J,J2791,Items!$K:$K,K2791)+COUNTIFS(Items!$O:$O,J2791,Items!$P:$P,K2791)=1,0,1))</f>
        <v>0</v>
      </c>
      <c r="T2791" s="10" t="str">
        <f>IF(RepPF!$L$4=Lists!$E$2,Lists!$E$2,IF(RepPF!$L$4&lt;&gt;"",IF($C2791=RepPF!$L$4,RepPF!$L$4,0),Lists!$E$2))</f>
        <v>Все объекты</v>
      </c>
    </row>
    <row r="2792" spans="12:20" x14ac:dyDescent="0.25">
      <c r="L2792" s="1">
        <f>IF(OR(B2792=0,B2792=""),0,IF(COUNTIFS(Items!$E:$E,J2792,Items!$F:$F,K2792)+COUNTIFS(Items!$J:$J,J2792,Items!$K:$K,K2792)+COUNTIFS(Items!$O:$O,J2792,Items!$P:$P,K2792)=1,0,1))</f>
        <v>0</v>
      </c>
      <c r="T2792" s="10" t="str">
        <f>IF(RepPF!$L$4=Lists!$E$2,Lists!$E$2,IF(RepPF!$L$4&lt;&gt;"",IF($C2792=RepPF!$L$4,RepPF!$L$4,0),Lists!$E$2))</f>
        <v>Все объекты</v>
      </c>
    </row>
    <row r="2793" spans="12:20" x14ac:dyDescent="0.25">
      <c r="L2793" s="1">
        <f>IF(OR(B2793=0,B2793=""),0,IF(COUNTIFS(Items!$E:$E,J2793,Items!$F:$F,K2793)+COUNTIFS(Items!$J:$J,J2793,Items!$K:$K,K2793)+COUNTIFS(Items!$O:$O,J2793,Items!$P:$P,K2793)=1,0,1))</f>
        <v>0</v>
      </c>
      <c r="T2793" s="10" t="str">
        <f>IF(RepPF!$L$4=Lists!$E$2,Lists!$E$2,IF(RepPF!$L$4&lt;&gt;"",IF($C2793=RepPF!$L$4,RepPF!$L$4,0),Lists!$E$2))</f>
        <v>Все объекты</v>
      </c>
    </row>
    <row r="2794" spans="12:20" x14ac:dyDescent="0.25">
      <c r="L2794" s="1">
        <f>IF(OR(B2794=0,B2794=""),0,IF(COUNTIFS(Items!$E:$E,J2794,Items!$F:$F,K2794)+COUNTIFS(Items!$J:$J,J2794,Items!$K:$K,K2794)+COUNTIFS(Items!$O:$O,J2794,Items!$P:$P,K2794)=1,0,1))</f>
        <v>0</v>
      </c>
      <c r="T2794" s="10" t="str">
        <f>IF(RepPF!$L$4=Lists!$E$2,Lists!$E$2,IF(RepPF!$L$4&lt;&gt;"",IF($C2794=RepPF!$L$4,RepPF!$L$4,0),Lists!$E$2))</f>
        <v>Все объекты</v>
      </c>
    </row>
    <row r="2795" spans="12:20" x14ac:dyDescent="0.25">
      <c r="L2795" s="1">
        <f>IF(OR(B2795=0,B2795=""),0,IF(COUNTIFS(Items!$E:$E,J2795,Items!$F:$F,K2795)+COUNTIFS(Items!$J:$J,J2795,Items!$K:$K,K2795)+COUNTIFS(Items!$O:$O,J2795,Items!$P:$P,K2795)=1,0,1))</f>
        <v>0</v>
      </c>
      <c r="T2795" s="10" t="str">
        <f>IF(RepPF!$L$4=Lists!$E$2,Lists!$E$2,IF(RepPF!$L$4&lt;&gt;"",IF($C2795=RepPF!$L$4,RepPF!$L$4,0),Lists!$E$2))</f>
        <v>Все объекты</v>
      </c>
    </row>
    <row r="2796" spans="12:20" x14ac:dyDescent="0.25">
      <c r="L2796" s="1">
        <f>IF(OR(B2796=0,B2796=""),0,IF(COUNTIFS(Items!$E:$E,J2796,Items!$F:$F,K2796)+COUNTIFS(Items!$J:$J,J2796,Items!$K:$K,K2796)+COUNTIFS(Items!$O:$O,J2796,Items!$P:$P,K2796)=1,0,1))</f>
        <v>0</v>
      </c>
      <c r="T2796" s="10" t="str">
        <f>IF(RepPF!$L$4=Lists!$E$2,Lists!$E$2,IF(RepPF!$L$4&lt;&gt;"",IF($C2796=RepPF!$L$4,RepPF!$L$4,0),Lists!$E$2))</f>
        <v>Все объекты</v>
      </c>
    </row>
    <row r="2797" spans="12:20" x14ac:dyDescent="0.25">
      <c r="L2797" s="1">
        <f>IF(OR(B2797=0,B2797=""),0,IF(COUNTIFS(Items!$E:$E,J2797,Items!$F:$F,K2797)+COUNTIFS(Items!$J:$J,J2797,Items!$K:$K,K2797)+COUNTIFS(Items!$O:$O,J2797,Items!$P:$P,K2797)=1,0,1))</f>
        <v>0</v>
      </c>
      <c r="T2797" s="10" t="str">
        <f>IF(RepPF!$L$4=Lists!$E$2,Lists!$E$2,IF(RepPF!$L$4&lt;&gt;"",IF($C2797=RepPF!$L$4,RepPF!$L$4,0),Lists!$E$2))</f>
        <v>Все объекты</v>
      </c>
    </row>
    <row r="2798" spans="12:20" x14ac:dyDescent="0.25">
      <c r="L2798" s="1">
        <f>IF(OR(B2798=0,B2798=""),0,IF(COUNTIFS(Items!$E:$E,J2798,Items!$F:$F,K2798)+COUNTIFS(Items!$J:$J,J2798,Items!$K:$K,K2798)+COUNTIFS(Items!$O:$O,J2798,Items!$P:$P,K2798)=1,0,1))</f>
        <v>0</v>
      </c>
      <c r="T2798" s="10" t="str">
        <f>IF(RepPF!$L$4=Lists!$E$2,Lists!$E$2,IF(RepPF!$L$4&lt;&gt;"",IF($C2798=RepPF!$L$4,RepPF!$L$4,0),Lists!$E$2))</f>
        <v>Все объекты</v>
      </c>
    </row>
    <row r="2799" spans="12:20" x14ac:dyDescent="0.25">
      <c r="L2799" s="1">
        <f>IF(OR(B2799=0,B2799=""),0,IF(COUNTIFS(Items!$E:$E,J2799,Items!$F:$F,K2799)+COUNTIFS(Items!$J:$J,J2799,Items!$K:$K,K2799)+COUNTIFS(Items!$O:$O,J2799,Items!$P:$P,K2799)=1,0,1))</f>
        <v>0</v>
      </c>
      <c r="T2799" s="10" t="str">
        <f>IF(RepPF!$L$4=Lists!$E$2,Lists!$E$2,IF(RepPF!$L$4&lt;&gt;"",IF($C2799=RepPF!$L$4,RepPF!$L$4,0),Lists!$E$2))</f>
        <v>Все объекты</v>
      </c>
    </row>
    <row r="2800" spans="12:20" x14ac:dyDescent="0.25">
      <c r="L2800" s="1">
        <f>IF(OR(B2800=0,B2800=""),0,IF(COUNTIFS(Items!$E:$E,J2800,Items!$F:$F,K2800)+COUNTIFS(Items!$J:$J,J2800,Items!$K:$K,K2800)+COUNTIFS(Items!$O:$O,J2800,Items!$P:$P,K2800)=1,0,1))</f>
        <v>0</v>
      </c>
      <c r="T2800" s="10" t="str">
        <f>IF(RepPF!$L$4=Lists!$E$2,Lists!$E$2,IF(RepPF!$L$4&lt;&gt;"",IF($C2800=RepPF!$L$4,RepPF!$L$4,0),Lists!$E$2))</f>
        <v>Все объекты</v>
      </c>
    </row>
    <row r="2801" spans="12:20" x14ac:dyDescent="0.25">
      <c r="L2801" s="1">
        <f>IF(OR(B2801=0,B2801=""),0,IF(COUNTIFS(Items!$E:$E,J2801,Items!$F:$F,K2801)+COUNTIFS(Items!$J:$J,J2801,Items!$K:$K,K2801)+COUNTIFS(Items!$O:$O,J2801,Items!$P:$P,K2801)=1,0,1))</f>
        <v>0</v>
      </c>
      <c r="T2801" s="10" t="str">
        <f>IF(RepPF!$L$4=Lists!$E$2,Lists!$E$2,IF(RepPF!$L$4&lt;&gt;"",IF($C2801=RepPF!$L$4,RepPF!$L$4,0),Lists!$E$2))</f>
        <v>Все объекты</v>
      </c>
    </row>
    <row r="2802" spans="12:20" x14ac:dyDescent="0.25">
      <c r="L2802" s="1">
        <f>IF(OR(B2802=0,B2802=""),0,IF(COUNTIFS(Items!$E:$E,J2802,Items!$F:$F,K2802)+COUNTIFS(Items!$J:$J,J2802,Items!$K:$K,K2802)+COUNTIFS(Items!$O:$O,J2802,Items!$P:$P,K2802)=1,0,1))</f>
        <v>0</v>
      </c>
      <c r="T2802" s="10" t="str">
        <f>IF(RepPF!$L$4=Lists!$E$2,Lists!$E$2,IF(RepPF!$L$4&lt;&gt;"",IF($C2802=RepPF!$L$4,RepPF!$L$4,0),Lists!$E$2))</f>
        <v>Все объекты</v>
      </c>
    </row>
    <row r="2803" spans="12:20" x14ac:dyDescent="0.25">
      <c r="L2803" s="1">
        <f>IF(OR(B2803=0,B2803=""),0,IF(COUNTIFS(Items!$E:$E,J2803,Items!$F:$F,K2803)+COUNTIFS(Items!$J:$J,J2803,Items!$K:$K,K2803)+COUNTIFS(Items!$O:$O,J2803,Items!$P:$P,K2803)=1,0,1))</f>
        <v>0</v>
      </c>
      <c r="T2803" s="10" t="str">
        <f>IF(RepPF!$L$4=Lists!$E$2,Lists!$E$2,IF(RepPF!$L$4&lt;&gt;"",IF($C2803=RepPF!$L$4,RepPF!$L$4,0),Lists!$E$2))</f>
        <v>Все объекты</v>
      </c>
    </row>
    <row r="2804" spans="12:20" x14ac:dyDescent="0.25">
      <c r="L2804" s="1">
        <f>IF(OR(B2804=0,B2804=""),0,IF(COUNTIFS(Items!$E:$E,J2804,Items!$F:$F,K2804)+COUNTIFS(Items!$J:$J,J2804,Items!$K:$K,K2804)+COUNTIFS(Items!$O:$O,J2804,Items!$P:$P,K2804)=1,0,1))</f>
        <v>0</v>
      </c>
      <c r="T2804" s="10" t="str">
        <f>IF(RepPF!$L$4=Lists!$E$2,Lists!$E$2,IF(RepPF!$L$4&lt;&gt;"",IF($C2804=RepPF!$L$4,RepPF!$L$4,0),Lists!$E$2))</f>
        <v>Все объекты</v>
      </c>
    </row>
    <row r="2805" spans="12:20" x14ac:dyDescent="0.25">
      <c r="L2805" s="1">
        <f>IF(OR(B2805=0,B2805=""),0,IF(COUNTIFS(Items!$E:$E,J2805,Items!$F:$F,K2805)+COUNTIFS(Items!$J:$J,J2805,Items!$K:$K,K2805)+COUNTIFS(Items!$O:$O,J2805,Items!$P:$P,K2805)=1,0,1))</f>
        <v>0</v>
      </c>
      <c r="T2805" s="10" t="str">
        <f>IF(RepPF!$L$4=Lists!$E$2,Lists!$E$2,IF(RepPF!$L$4&lt;&gt;"",IF($C2805=RepPF!$L$4,RepPF!$L$4,0),Lists!$E$2))</f>
        <v>Все объекты</v>
      </c>
    </row>
    <row r="2806" spans="12:20" x14ac:dyDescent="0.25">
      <c r="L2806" s="1">
        <f>IF(OR(B2806=0,B2806=""),0,IF(COUNTIFS(Items!$E:$E,J2806,Items!$F:$F,K2806)+COUNTIFS(Items!$J:$J,J2806,Items!$K:$K,K2806)+COUNTIFS(Items!$O:$O,J2806,Items!$P:$P,K2806)=1,0,1))</f>
        <v>0</v>
      </c>
      <c r="T2806" s="10" t="str">
        <f>IF(RepPF!$L$4=Lists!$E$2,Lists!$E$2,IF(RepPF!$L$4&lt;&gt;"",IF($C2806=RepPF!$L$4,RepPF!$L$4,0),Lists!$E$2))</f>
        <v>Все объекты</v>
      </c>
    </row>
    <row r="2807" spans="12:20" x14ac:dyDescent="0.25">
      <c r="L2807" s="1">
        <f>IF(OR(B2807=0,B2807=""),0,IF(COUNTIFS(Items!$E:$E,J2807,Items!$F:$F,K2807)+COUNTIFS(Items!$J:$J,J2807,Items!$K:$K,K2807)+COUNTIFS(Items!$O:$O,J2807,Items!$P:$P,K2807)=1,0,1))</f>
        <v>0</v>
      </c>
      <c r="T2807" s="10" t="str">
        <f>IF(RepPF!$L$4=Lists!$E$2,Lists!$E$2,IF(RepPF!$L$4&lt;&gt;"",IF($C2807=RepPF!$L$4,RepPF!$L$4,0),Lists!$E$2))</f>
        <v>Все объекты</v>
      </c>
    </row>
    <row r="2808" spans="12:20" x14ac:dyDescent="0.25">
      <c r="L2808" s="1">
        <f>IF(OR(B2808=0,B2808=""),0,IF(COUNTIFS(Items!$E:$E,J2808,Items!$F:$F,K2808)+COUNTIFS(Items!$J:$J,J2808,Items!$K:$K,K2808)+COUNTIFS(Items!$O:$O,J2808,Items!$P:$P,K2808)=1,0,1))</f>
        <v>0</v>
      </c>
      <c r="T2808" s="10" t="str">
        <f>IF(RepPF!$L$4=Lists!$E$2,Lists!$E$2,IF(RepPF!$L$4&lt;&gt;"",IF($C2808=RepPF!$L$4,RepPF!$L$4,0),Lists!$E$2))</f>
        <v>Все объекты</v>
      </c>
    </row>
    <row r="2809" spans="12:20" x14ac:dyDescent="0.25">
      <c r="L2809" s="1">
        <f>IF(OR(B2809=0,B2809=""),0,IF(COUNTIFS(Items!$E:$E,J2809,Items!$F:$F,K2809)+COUNTIFS(Items!$J:$J,J2809,Items!$K:$K,K2809)+COUNTIFS(Items!$O:$O,J2809,Items!$P:$P,K2809)=1,0,1))</f>
        <v>0</v>
      </c>
      <c r="T2809" s="10" t="str">
        <f>IF(RepPF!$L$4=Lists!$E$2,Lists!$E$2,IF(RepPF!$L$4&lt;&gt;"",IF($C2809=RepPF!$L$4,RepPF!$L$4,0),Lists!$E$2))</f>
        <v>Все объекты</v>
      </c>
    </row>
    <row r="2810" spans="12:20" x14ac:dyDescent="0.25">
      <c r="L2810" s="1">
        <f>IF(OR(B2810=0,B2810=""),0,IF(COUNTIFS(Items!$E:$E,J2810,Items!$F:$F,K2810)+COUNTIFS(Items!$J:$J,J2810,Items!$K:$K,K2810)+COUNTIFS(Items!$O:$O,J2810,Items!$P:$P,K2810)=1,0,1))</f>
        <v>0</v>
      </c>
      <c r="T2810" s="10" t="str">
        <f>IF(RepPF!$L$4=Lists!$E$2,Lists!$E$2,IF(RepPF!$L$4&lt;&gt;"",IF($C2810=RepPF!$L$4,RepPF!$L$4,0),Lists!$E$2))</f>
        <v>Все объекты</v>
      </c>
    </row>
    <row r="2811" spans="12:20" x14ac:dyDescent="0.25">
      <c r="L2811" s="1">
        <f>IF(OR(B2811=0,B2811=""),0,IF(COUNTIFS(Items!$E:$E,J2811,Items!$F:$F,K2811)+COUNTIFS(Items!$J:$J,J2811,Items!$K:$K,K2811)+COUNTIFS(Items!$O:$O,J2811,Items!$P:$P,K2811)=1,0,1))</f>
        <v>0</v>
      </c>
      <c r="T2811" s="10" t="str">
        <f>IF(RepPF!$L$4=Lists!$E$2,Lists!$E$2,IF(RepPF!$L$4&lt;&gt;"",IF($C2811=RepPF!$L$4,RepPF!$L$4,0),Lists!$E$2))</f>
        <v>Все объекты</v>
      </c>
    </row>
    <row r="2812" spans="12:20" x14ac:dyDescent="0.25">
      <c r="L2812" s="1">
        <f>IF(OR(B2812=0,B2812=""),0,IF(COUNTIFS(Items!$E:$E,J2812,Items!$F:$F,K2812)+COUNTIFS(Items!$J:$J,J2812,Items!$K:$K,K2812)+COUNTIFS(Items!$O:$O,J2812,Items!$P:$P,K2812)=1,0,1))</f>
        <v>0</v>
      </c>
      <c r="T2812" s="10" t="str">
        <f>IF(RepPF!$L$4=Lists!$E$2,Lists!$E$2,IF(RepPF!$L$4&lt;&gt;"",IF($C2812=RepPF!$L$4,RepPF!$L$4,0),Lists!$E$2))</f>
        <v>Все объекты</v>
      </c>
    </row>
    <row r="2813" spans="12:20" x14ac:dyDescent="0.25">
      <c r="L2813" s="1">
        <f>IF(OR(B2813=0,B2813=""),0,IF(COUNTIFS(Items!$E:$E,J2813,Items!$F:$F,K2813)+COUNTIFS(Items!$J:$J,J2813,Items!$K:$K,K2813)+COUNTIFS(Items!$O:$O,J2813,Items!$P:$P,K2813)=1,0,1))</f>
        <v>0</v>
      </c>
      <c r="T2813" s="10" t="str">
        <f>IF(RepPF!$L$4=Lists!$E$2,Lists!$E$2,IF(RepPF!$L$4&lt;&gt;"",IF($C2813=RepPF!$L$4,RepPF!$L$4,0),Lists!$E$2))</f>
        <v>Все объекты</v>
      </c>
    </row>
    <row r="2814" spans="12:20" x14ac:dyDescent="0.25">
      <c r="L2814" s="1">
        <f>IF(OR(B2814=0,B2814=""),0,IF(COUNTIFS(Items!$E:$E,J2814,Items!$F:$F,K2814)+COUNTIFS(Items!$J:$J,J2814,Items!$K:$K,K2814)+COUNTIFS(Items!$O:$O,J2814,Items!$P:$P,K2814)=1,0,1))</f>
        <v>0</v>
      </c>
      <c r="T2814" s="10" t="str">
        <f>IF(RepPF!$L$4=Lists!$E$2,Lists!$E$2,IF(RepPF!$L$4&lt;&gt;"",IF($C2814=RepPF!$L$4,RepPF!$L$4,0),Lists!$E$2))</f>
        <v>Все объекты</v>
      </c>
    </row>
    <row r="2815" spans="12:20" x14ac:dyDescent="0.25">
      <c r="L2815" s="1">
        <f>IF(OR(B2815=0,B2815=""),0,IF(COUNTIFS(Items!$E:$E,J2815,Items!$F:$F,K2815)+COUNTIFS(Items!$J:$J,J2815,Items!$K:$K,K2815)+COUNTIFS(Items!$O:$O,J2815,Items!$P:$P,K2815)=1,0,1))</f>
        <v>0</v>
      </c>
      <c r="T2815" s="10" t="str">
        <f>IF(RepPF!$L$4=Lists!$E$2,Lists!$E$2,IF(RepPF!$L$4&lt;&gt;"",IF($C2815=RepPF!$L$4,RepPF!$L$4,0),Lists!$E$2))</f>
        <v>Все объекты</v>
      </c>
    </row>
    <row r="2816" spans="12:20" x14ac:dyDescent="0.25">
      <c r="L2816" s="1">
        <f>IF(OR(B2816=0,B2816=""),0,IF(COUNTIFS(Items!$E:$E,J2816,Items!$F:$F,K2816)+COUNTIFS(Items!$J:$J,J2816,Items!$K:$K,K2816)+COUNTIFS(Items!$O:$O,J2816,Items!$P:$P,K2816)=1,0,1))</f>
        <v>0</v>
      </c>
      <c r="T2816" s="10" t="str">
        <f>IF(RepPF!$L$4=Lists!$E$2,Lists!$E$2,IF(RepPF!$L$4&lt;&gt;"",IF($C2816=RepPF!$L$4,RepPF!$L$4,0),Lists!$E$2))</f>
        <v>Все объекты</v>
      </c>
    </row>
    <row r="2817" spans="12:20" x14ac:dyDescent="0.25">
      <c r="L2817" s="1">
        <f>IF(OR(B2817=0,B2817=""),0,IF(COUNTIFS(Items!$E:$E,J2817,Items!$F:$F,K2817)+COUNTIFS(Items!$J:$J,J2817,Items!$K:$K,K2817)+COUNTIFS(Items!$O:$O,J2817,Items!$P:$P,K2817)=1,0,1))</f>
        <v>0</v>
      </c>
      <c r="T2817" s="10" t="str">
        <f>IF(RepPF!$L$4=Lists!$E$2,Lists!$E$2,IF(RepPF!$L$4&lt;&gt;"",IF($C2817=RepPF!$L$4,RepPF!$L$4,0),Lists!$E$2))</f>
        <v>Все объекты</v>
      </c>
    </row>
    <row r="2818" spans="12:20" x14ac:dyDescent="0.25">
      <c r="L2818" s="1">
        <f>IF(OR(B2818=0,B2818=""),0,IF(COUNTIFS(Items!$E:$E,J2818,Items!$F:$F,K2818)+COUNTIFS(Items!$J:$J,J2818,Items!$K:$K,K2818)+COUNTIFS(Items!$O:$O,J2818,Items!$P:$P,K2818)=1,0,1))</f>
        <v>0</v>
      </c>
      <c r="T2818" s="10" t="str">
        <f>IF(RepPF!$L$4=Lists!$E$2,Lists!$E$2,IF(RepPF!$L$4&lt;&gt;"",IF($C2818=RepPF!$L$4,RepPF!$L$4,0),Lists!$E$2))</f>
        <v>Все объекты</v>
      </c>
    </row>
    <row r="2819" spans="12:20" x14ac:dyDescent="0.25">
      <c r="L2819" s="1">
        <f>IF(OR(B2819=0,B2819=""),0,IF(COUNTIFS(Items!$E:$E,J2819,Items!$F:$F,K2819)+COUNTIFS(Items!$J:$J,J2819,Items!$K:$K,K2819)+COUNTIFS(Items!$O:$O,J2819,Items!$P:$P,K2819)=1,0,1))</f>
        <v>0</v>
      </c>
      <c r="T2819" s="10" t="str">
        <f>IF(RepPF!$L$4=Lists!$E$2,Lists!$E$2,IF(RepPF!$L$4&lt;&gt;"",IF($C2819=RepPF!$L$4,RepPF!$L$4,0),Lists!$E$2))</f>
        <v>Все объекты</v>
      </c>
    </row>
    <row r="2820" spans="12:20" x14ac:dyDescent="0.25">
      <c r="L2820" s="1">
        <f>IF(OR(B2820=0,B2820=""),0,IF(COUNTIFS(Items!$E:$E,J2820,Items!$F:$F,K2820)+COUNTIFS(Items!$J:$J,J2820,Items!$K:$K,K2820)+COUNTIFS(Items!$O:$O,J2820,Items!$P:$P,K2820)=1,0,1))</f>
        <v>0</v>
      </c>
      <c r="T2820" s="10" t="str">
        <f>IF(RepPF!$L$4=Lists!$E$2,Lists!$E$2,IF(RepPF!$L$4&lt;&gt;"",IF($C2820=RepPF!$L$4,RepPF!$L$4,0),Lists!$E$2))</f>
        <v>Все объекты</v>
      </c>
    </row>
    <row r="2821" spans="12:20" x14ac:dyDescent="0.25">
      <c r="L2821" s="1">
        <f>IF(OR(B2821=0,B2821=""),0,IF(COUNTIFS(Items!$E:$E,J2821,Items!$F:$F,K2821)+COUNTIFS(Items!$J:$J,J2821,Items!$K:$K,K2821)+COUNTIFS(Items!$O:$O,J2821,Items!$P:$P,K2821)=1,0,1))</f>
        <v>0</v>
      </c>
      <c r="T2821" s="10" t="str">
        <f>IF(RepPF!$L$4=Lists!$E$2,Lists!$E$2,IF(RepPF!$L$4&lt;&gt;"",IF($C2821=RepPF!$L$4,RepPF!$L$4,0),Lists!$E$2))</f>
        <v>Все объекты</v>
      </c>
    </row>
    <row r="2822" spans="12:20" x14ac:dyDescent="0.25">
      <c r="L2822" s="1">
        <f>IF(OR(B2822=0,B2822=""),0,IF(COUNTIFS(Items!$E:$E,J2822,Items!$F:$F,K2822)+COUNTIFS(Items!$J:$J,J2822,Items!$K:$K,K2822)+COUNTIFS(Items!$O:$O,J2822,Items!$P:$P,K2822)=1,0,1))</f>
        <v>0</v>
      </c>
      <c r="T2822" s="10" t="str">
        <f>IF(RepPF!$L$4=Lists!$E$2,Lists!$E$2,IF(RepPF!$L$4&lt;&gt;"",IF($C2822=RepPF!$L$4,RepPF!$L$4,0),Lists!$E$2))</f>
        <v>Все объекты</v>
      </c>
    </row>
    <row r="2823" spans="12:20" x14ac:dyDescent="0.25">
      <c r="L2823" s="1">
        <f>IF(OR(B2823=0,B2823=""),0,IF(COUNTIFS(Items!$E:$E,J2823,Items!$F:$F,K2823)+COUNTIFS(Items!$J:$J,J2823,Items!$K:$K,K2823)+COUNTIFS(Items!$O:$O,J2823,Items!$P:$P,K2823)=1,0,1))</f>
        <v>0</v>
      </c>
      <c r="T2823" s="10" t="str">
        <f>IF(RepPF!$L$4=Lists!$E$2,Lists!$E$2,IF(RepPF!$L$4&lt;&gt;"",IF($C2823=RepPF!$L$4,RepPF!$L$4,0),Lists!$E$2))</f>
        <v>Все объекты</v>
      </c>
    </row>
    <row r="2824" spans="12:20" x14ac:dyDescent="0.25">
      <c r="L2824" s="1">
        <f>IF(OR(B2824=0,B2824=""),0,IF(COUNTIFS(Items!$E:$E,J2824,Items!$F:$F,K2824)+COUNTIFS(Items!$J:$J,J2824,Items!$K:$K,K2824)+COUNTIFS(Items!$O:$O,J2824,Items!$P:$P,K2824)=1,0,1))</f>
        <v>0</v>
      </c>
      <c r="T2824" s="10" t="str">
        <f>IF(RepPF!$L$4=Lists!$E$2,Lists!$E$2,IF(RepPF!$L$4&lt;&gt;"",IF($C2824=RepPF!$L$4,RepPF!$L$4,0),Lists!$E$2))</f>
        <v>Все объекты</v>
      </c>
    </row>
    <row r="2825" spans="12:20" x14ac:dyDescent="0.25">
      <c r="L2825" s="1">
        <f>IF(OR(B2825=0,B2825=""),0,IF(COUNTIFS(Items!$E:$E,J2825,Items!$F:$F,K2825)+COUNTIFS(Items!$J:$J,J2825,Items!$K:$K,K2825)+COUNTIFS(Items!$O:$O,J2825,Items!$P:$P,K2825)=1,0,1))</f>
        <v>0</v>
      </c>
      <c r="T2825" s="10" t="str">
        <f>IF(RepPF!$L$4=Lists!$E$2,Lists!$E$2,IF(RepPF!$L$4&lt;&gt;"",IF($C2825=RepPF!$L$4,RepPF!$L$4,0),Lists!$E$2))</f>
        <v>Все объекты</v>
      </c>
    </row>
    <row r="2826" spans="12:20" x14ac:dyDescent="0.25">
      <c r="L2826" s="1">
        <f>IF(OR(B2826=0,B2826=""),0,IF(COUNTIFS(Items!$E:$E,J2826,Items!$F:$F,K2826)+COUNTIFS(Items!$J:$J,J2826,Items!$K:$K,K2826)+COUNTIFS(Items!$O:$O,J2826,Items!$P:$P,K2826)=1,0,1))</f>
        <v>0</v>
      </c>
      <c r="T2826" s="10" t="str">
        <f>IF(RepPF!$L$4=Lists!$E$2,Lists!$E$2,IF(RepPF!$L$4&lt;&gt;"",IF($C2826=RepPF!$L$4,RepPF!$L$4,0),Lists!$E$2))</f>
        <v>Все объекты</v>
      </c>
    </row>
    <row r="2827" spans="12:20" x14ac:dyDescent="0.25">
      <c r="L2827" s="1">
        <f>IF(OR(B2827=0,B2827=""),0,IF(COUNTIFS(Items!$E:$E,J2827,Items!$F:$F,K2827)+COUNTIFS(Items!$J:$J,J2827,Items!$K:$K,K2827)+COUNTIFS(Items!$O:$O,J2827,Items!$P:$P,K2827)=1,0,1))</f>
        <v>0</v>
      </c>
      <c r="T2827" s="10" t="str">
        <f>IF(RepPF!$L$4=Lists!$E$2,Lists!$E$2,IF(RepPF!$L$4&lt;&gt;"",IF($C2827=RepPF!$L$4,RepPF!$L$4,0),Lists!$E$2))</f>
        <v>Все объекты</v>
      </c>
    </row>
    <row r="2828" spans="12:20" x14ac:dyDescent="0.25">
      <c r="L2828" s="1">
        <f>IF(OR(B2828=0,B2828=""),0,IF(COUNTIFS(Items!$E:$E,J2828,Items!$F:$F,K2828)+COUNTIFS(Items!$J:$J,J2828,Items!$K:$K,K2828)+COUNTIFS(Items!$O:$O,J2828,Items!$P:$P,K2828)=1,0,1))</f>
        <v>0</v>
      </c>
      <c r="T2828" s="10" t="str">
        <f>IF(RepPF!$L$4=Lists!$E$2,Lists!$E$2,IF(RepPF!$L$4&lt;&gt;"",IF($C2828=RepPF!$L$4,RepPF!$L$4,0),Lists!$E$2))</f>
        <v>Все объекты</v>
      </c>
    </row>
    <row r="2829" spans="12:20" x14ac:dyDescent="0.25">
      <c r="L2829" s="1">
        <f>IF(OR(B2829=0,B2829=""),0,IF(COUNTIFS(Items!$E:$E,J2829,Items!$F:$F,K2829)+COUNTIFS(Items!$J:$J,J2829,Items!$K:$K,K2829)+COUNTIFS(Items!$O:$O,J2829,Items!$P:$P,K2829)=1,0,1))</f>
        <v>0</v>
      </c>
      <c r="T2829" s="10" t="str">
        <f>IF(RepPF!$L$4=Lists!$E$2,Lists!$E$2,IF(RepPF!$L$4&lt;&gt;"",IF($C2829=RepPF!$L$4,RepPF!$L$4,0),Lists!$E$2))</f>
        <v>Все объекты</v>
      </c>
    </row>
    <row r="2830" spans="12:20" x14ac:dyDescent="0.25">
      <c r="L2830" s="1">
        <f>IF(OR(B2830=0,B2830=""),0,IF(COUNTIFS(Items!$E:$E,J2830,Items!$F:$F,K2830)+COUNTIFS(Items!$J:$J,J2830,Items!$K:$K,K2830)+COUNTIFS(Items!$O:$O,J2830,Items!$P:$P,K2830)=1,0,1))</f>
        <v>0</v>
      </c>
      <c r="T2830" s="10" t="str">
        <f>IF(RepPF!$L$4=Lists!$E$2,Lists!$E$2,IF(RepPF!$L$4&lt;&gt;"",IF($C2830=RepPF!$L$4,RepPF!$L$4,0),Lists!$E$2))</f>
        <v>Все объекты</v>
      </c>
    </row>
    <row r="2831" spans="12:20" x14ac:dyDescent="0.25">
      <c r="L2831" s="1">
        <f>IF(OR(B2831=0,B2831=""),0,IF(COUNTIFS(Items!$E:$E,J2831,Items!$F:$F,K2831)+COUNTIFS(Items!$J:$J,J2831,Items!$K:$K,K2831)+COUNTIFS(Items!$O:$O,J2831,Items!$P:$P,K2831)=1,0,1))</f>
        <v>0</v>
      </c>
      <c r="T2831" s="10" t="str">
        <f>IF(RepPF!$L$4=Lists!$E$2,Lists!$E$2,IF(RepPF!$L$4&lt;&gt;"",IF($C2831=RepPF!$L$4,RepPF!$L$4,0),Lists!$E$2))</f>
        <v>Все объекты</v>
      </c>
    </row>
    <row r="2832" spans="12:20" x14ac:dyDescent="0.25">
      <c r="L2832" s="1">
        <f>IF(OR(B2832=0,B2832=""),0,IF(COUNTIFS(Items!$E:$E,J2832,Items!$F:$F,K2832)+COUNTIFS(Items!$J:$J,J2832,Items!$K:$K,K2832)+COUNTIFS(Items!$O:$O,J2832,Items!$P:$P,K2832)=1,0,1))</f>
        <v>0</v>
      </c>
      <c r="T2832" s="10" t="str">
        <f>IF(RepPF!$L$4=Lists!$E$2,Lists!$E$2,IF(RepPF!$L$4&lt;&gt;"",IF($C2832=RepPF!$L$4,RepPF!$L$4,0),Lists!$E$2))</f>
        <v>Все объекты</v>
      </c>
    </row>
    <row r="2833" spans="12:20" x14ac:dyDescent="0.25">
      <c r="L2833" s="1">
        <f>IF(OR(B2833=0,B2833=""),0,IF(COUNTIFS(Items!$E:$E,J2833,Items!$F:$F,K2833)+COUNTIFS(Items!$J:$J,J2833,Items!$K:$K,K2833)+COUNTIFS(Items!$O:$O,J2833,Items!$P:$P,K2833)=1,0,1))</f>
        <v>0</v>
      </c>
      <c r="T2833" s="10" t="str">
        <f>IF(RepPF!$L$4=Lists!$E$2,Lists!$E$2,IF(RepPF!$L$4&lt;&gt;"",IF($C2833=RepPF!$L$4,RepPF!$L$4,0),Lists!$E$2))</f>
        <v>Все объекты</v>
      </c>
    </row>
    <row r="2834" spans="12:20" x14ac:dyDescent="0.25">
      <c r="L2834" s="1">
        <f>IF(OR(B2834=0,B2834=""),0,IF(COUNTIFS(Items!$E:$E,J2834,Items!$F:$F,K2834)+COUNTIFS(Items!$J:$J,J2834,Items!$K:$K,K2834)+COUNTIFS(Items!$O:$O,J2834,Items!$P:$P,K2834)=1,0,1))</f>
        <v>0</v>
      </c>
      <c r="T2834" s="10" t="str">
        <f>IF(RepPF!$L$4=Lists!$E$2,Lists!$E$2,IF(RepPF!$L$4&lt;&gt;"",IF($C2834=RepPF!$L$4,RepPF!$L$4,0),Lists!$E$2))</f>
        <v>Все объекты</v>
      </c>
    </row>
    <row r="2835" spans="12:20" x14ac:dyDescent="0.25">
      <c r="L2835" s="1">
        <f>IF(OR(B2835=0,B2835=""),0,IF(COUNTIFS(Items!$E:$E,J2835,Items!$F:$F,K2835)+COUNTIFS(Items!$J:$J,J2835,Items!$K:$K,K2835)+COUNTIFS(Items!$O:$O,J2835,Items!$P:$P,K2835)=1,0,1))</f>
        <v>0</v>
      </c>
      <c r="T2835" s="10" t="str">
        <f>IF(RepPF!$L$4=Lists!$E$2,Lists!$E$2,IF(RepPF!$L$4&lt;&gt;"",IF($C2835=RepPF!$L$4,RepPF!$L$4,0),Lists!$E$2))</f>
        <v>Все объекты</v>
      </c>
    </row>
    <row r="2836" spans="12:20" x14ac:dyDescent="0.25">
      <c r="L2836" s="1">
        <f>IF(OR(B2836=0,B2836=""),0,IF(COUNTIFS(Items!$E:$E,J2836,Items!$F:$F,K2836)+COUNTIFS(Items!$J:$J,J2836,Items!$K:$K,K2836)+COUNTIFS(Items!$O:$O,J2836,Items!$P:$P,K2836)=1,0,1))</f>
        <v>0</v>
      </c>
      <c r="T2836" s="10" t="str">
        <f>IF(RepPF!$L$4=Lists!$E$2,Lists!$E$2,IF(RepPF!$L$4&lt;&gt;"",IF($C2836=RepPF!$L$4,RepPF!$L$4,0),Lists!$E$2))</f>
        <v>Все объекты</v>
      </c>
    </row>
    <row r="2837" spans="12:20" x14ac:dyDescent="0.25">
      <c r="L2837" s="1">
        <f>IF(OR(B2837=0,B2837=""),0,IF(COUNTIFS(Items!$E:$E,J2837,Items!$F:$F,K2837)+COUNTIFS(Items!$J:$J,J2837,Items!$K:$K,K2837)+COUNTIFS(Items!$O:$O,J2837,Items!$P:$P,K2837)=1,0,1))</f>
        <v>0</v>
      </c>
      <c r="T2837" s="10" t="str">
        <f>IF(RepPF!$L$4=Lists!$E$2,Lists!$E$2,IF(RepPF!$L$4&lt;&gt;"",IF($C2837=RepPF!$L$4,RepPF!$L$4,0),Lists!$E$2))</f>
        <v>Все объекты</v>
      </c>
    </row>
    <row r="2838" spans="12:20" x14ac:dyDescent="0.25">
      <c r="L2838" s="1">
        <f>IF(OR(B2838=0,B2838=""),0,IF(COUNTIFS(Items!$E:$E,J2838,Items!$F:$F,K2838)+COUNTIFS(Items!$J:$J,J2838,Items!$K:$K,K2838)+COUNTIFS(Items!$O:$O,J2838,Items!$P:$P,K2838)=1,0,1))</f>
        <v>0</v>
      </c>
      <c r="T2838" s="10" t="str">
        <f>IF(RepPF!$L$4=Lists!$E$2,Lists!$E$2,IF(RepPF!$L$4&lt;&gt;"",IF($C2838=RepPF!$L$4,RepPF!$L$4,0),Lists!$E$2))</f>
        <v>Все объекты</v>
      </c>
    </row>
    <row r="2839" spans="12:20" x14ac:dyDescent="0.25">
      <c r="L2839" s="1">
        <f>IF(OR(B2839=0,B2839=""),0,IF(COUNTIFS(Items!$E:$E,J2839,Items!$F:$F,K2839)+COUNTIFS(Items!$J:$J,J2839,Items!$K:$K,K2839)+COUNTIFS(Items!$O:$O,J2839,Items!$P:$P,K2839)=1,0,1))</f>
        <v>0</v>
      </c>
      <c r="T2839" s="10" t="str">
        <f>IF(RepPF!$L$4=Lists!$E$2,Lists!$E$2,IF(RepPF!$L$4&lt;&gt;"",IF($C2839=RepPF!$L$4,RepPF!$L$4,0),Lists!$E$2))</f>
        <v>Все объекты</v>
      </c>
    </row>
    <row r="2840" spans="12:20" x14ac:dyDescent="0.25">
      <c r="L2840" s="1">
        <f>IF(OR(B2840=0,B2840=""),0,IF(COUNTIFS(Items!$E:$E,J2840,Items!$F:$F,K2840)+COUNTIFS(Items!$J:$J,J2840,Items!$K:$K,K2840)+COUNTIFS(Items!$O:$O,J2840,Items!$P:$P,K2840)=1,0,1))</f>
        <v>0</v>
      </c>
      <c r="T2840" s="10" t="str">
        <f>IF(RepPF!$L$4=Lists!$E$2,Lists!$E$2,IF(RepPF!$L$4&lt;&gt;"",IF($C2840=RepPF!$L$4,RepPF!$L$4,0),Lists!$E$2))</f>
        <v>Все объекты</v>
      </c>
    </row>
    <row r="2841" spans="12:20" x14ac:dyDescent="0.25">
      <c r="L2841" s="1">
        <f>IF(OR(B2841=0,B2841=""),0,IF(COUNTIFS(Items!$E:$E,J2841,Items!$F:$F,K2841)+COUNTIFS(Items!$J:$J,J2841,Items!$K:$K,K2841)+COUNTIFS(Items!$O:$O,J2841,Items!$P:$P,K2841)=1,0,1))</f>
        <v>0</v>
      </c>
      <c r="T2841" s="10" t="str">
        <f>IF(RepPF!$L$4=Lists!$E$2,Lists!$E$2,IF(RepPF!$L$4&lt;&gt;"",IF($C2841=RepPF!$L$4,RepPF!$L$4,0),Lists!$E$2))</f>
        <v>Все объекты</v>
      </c>
    </row>
    <row r="2842" spans="12:20" x14ac:dyDescent="0.25">
      <c r="L2842" s="1">
        <f>IF(OR(B2842=0,B2842=""),0,IF(COUNTIFS(Items!$E:$E,J2842,Items!$F:$F,K2842)+COUNTIFS(Items!$J:$J,J2842,Items!$K:$K,K2842)+COUNTIFS(Items!$O:$O,J2842,Items!$P:$P,K2842)=1,0,1))</f>
        <v>0</v>
      </c>
      <c r="T2842" s="10" t="str">
        <f>IF(RepPF!$L$4=Lists!$E$2,Lists!$E$2,IF(RepPF!$L$4&lt;&gt;"",IF($C2842=RepPF!$L$4,RepPF!$L$4,0),Lists!$E$2))</f>
        <v>Все объекты</v>
      </c>
    </row>
    <row r="2843" spans="12:20" x14ac:dyDescent="0.25">
      <c r="L2843" s="1">
        <f>IF(OR(B2843=0,B2843=""),0,IF(COUNTIFS(Items!$E:$E,J2843,Items!$F:$F,K2843)+COUNTIFS(Items!$J:$J,J2843,Items!$K:$K,K2843)+COUNTIFS(Items!$O:$O,J2843,Items!$P:$P,K2843)=1,0,1))</f>
        <v>0</v>
      </c>
      <c r="T2843" s="10" t="str">
        <f>IF(RepPF!$L$4=Lists!$E$2,Lists!$E$2,IF(RepPF!$L$4&lt;&gt;"",IF($C2843=RepPF!$L$4,RepPF!$L$4,0),Lists!$E$2))</f>
        <v>Все объекты</v>
      </c>
    </row>
    <row r="2844" spans="12:20" x14ac:dyDescent="0.25">
      <c r="L2844" s="1">
        <f>IF(OR(B2844=0,B2844=""),0,IF(COUNTIFS(Items!$E:$E,J2844,Items!$F:$F,K2844)+COUNTIFS(Items!$J:$J,J2844,Items!$K:$K,K2844)+COUNTIFS(Items!$O:$O,J2844,Items!$P:$P,K2844)=1,0,1))</f>
        <v>0</v>
      </c>
      <c r="T2844" s="10" t="str">
        <f>IF(RepPF!$L$4=Lists!$E$2,Lists!$E$2,IF(RepPF!$L$4&lt;&gt;"",IF($C2844=RepPF!$L$4,RepPF!$L$4,0),Lists!$E$2))</f>
        <v>Все объекты</v>
      </c>
    </row>
    <row r="2845" spans="12:20" x14ac:dyDescent="0.25">
      <c r="L2845" s="1">
        <f>IF(OR(B2845=0,B2845=""),0,IF(COUNTIFS(Items!$E:$E,J2845,Items!$F:$F,K2845)+COUNTIFS(Items!$J:$J,J2845,Items!$K:$K,K2845)+COUNTIFS(Items!$O:$O,J2845,Items!$P:$P,K2845)=1,0,1))</f>
        <v>0</v>
      </c>
      <c r="T2845" s="10" t="str">
        <f>IF(RepPF!$L$4=Lists!$E$2,Lists!$E$2,IF(RepPF!$L$4&lt;&gt;"",IF($C2845=RepPF!$L$4,RepPF!$L$4,0),Lists!$E$2))</f>
        <v>Все объекты</v>
      </c>
    </row>
    <row r="2846" spans="12:20" x14ac:dyDescent="0.25">
      <c r="L2846" s="1">
        <f>IF(OR(B2846=0,B2846=""),0,IF(COUNTIFS(Items!$E:$E,J2846,Items!$F:$F,K2846)+COUNTIFS(Items!$J:$J,J2846,Items!$K:$K,K2846)+COUNTIFS(Items!$O:$O,J2846,Items!$P:$P,K2846)=1,0,1))</f>
        <v>0</v>
      </c>
      <c r="T2846" s="10" t="str">
        <f>IF(RepPF!$L$4=Lists!$E$2,Lists!$E$2,IF(RepPF!$L$4&lt;&gt;"",IF($C2846=RepPF!$L$4,RepPF!$L$4,0),Lists!$E$2))</f>
        <v>Все объекты</v>
      </c>
    </row>
    <row r="2847" spans="12:20" x14ac:dyDescent="0.25">
      <c r="L2847" s="1">
        <f>IF(OR(B2847=0,B2847=""),0,IF(COUNTIFS(Items!$E:$E,J2847,Items!$F:$F,K2847)+COUNTIFS(Items!$J:$J,J2847,Items!$K:$K,K2847)+COUNTIFS(Items!$O:$O,J2847,Items!$P:$P,K2847)=1,0,1))</f>
        <v>0</v>
      </c>
      <c r="T2847" s="10" t="str">
        <f>IF(RepPF!$L$4=Lists!$E$2,Lists!$E$2,IF(RepPF!$L$4&lt;&gt;"",IF($C2847=RepPF!$L$4,RepPF!$L$4,0),Lists!$E$2))</f>
        <v>Все объекты</v>
      </c>
    </row>
    <row r="2848" spans="12:20" x14ac:dyDescent="0.25">
      <c r="L2848" s="1">
        <f>IF(OR(B2848=0,B2848=""),0,IF(COUNTIFS(Items!$E:$E,J2848,Items!$F:$F,K2848)+COUNTIFS(Items!$J:$J,J2848,Items!$K:$K,K2848)+COUNTIFS(Items!$O:$O,J2848,Items!$P:$P,K2848)=1,0,1))</f>
        <v>0</v>
      </c>
      <c r="T2848" s="10" t="str">
        <f>IF(RepPF!$L$4=Lists!$E$2,Lists!$E$2,IF(RepPF!$L$4&lt;&gt;"",IF($C2848=RepPF!$L$4,RepPF!$L$4,0),Lists!$E$2))</f>
        <v>Все объекты</v>
      </c>
    </row>
    <row r="2849" spans="12:20" x14ac:dyDescent="0.25">
      <c r="L2849" s="1">
        <f>IF(OR(B2849=0,B2849=""),0,IF(COUNTIFS(Items!$E:$E,J2849,Items!$F:$F,K2849)+COUNTIFS(Items!$J:$J,J2849,Items!$K:$K,K2849)+COUNTIFS(Items!$O:$O,J2849,Items!$P:$P,K2849)=1,0,1))</f>
        <v>0</v>
      </c>
      <c r="T2849" s="10" t="str">
        <f>IF(RepPF!$L$4=Lists!$E$2,Lists!$E$2,IF(RepPF!$L$4&lt;&gt;"",IF($C2849=RepPF!$L$4,RepPF!$L$4,0),Lists!$E$2))</f>
        <v>Все объекты</v>
      </c>
    </row>
    <row r="2850" spans="12:20" x14ac:dyDescent="0.25">
      <c r="L2850" s="1">
        <f>IF(OR(B2850=0,B2850=""),0,IF(COUNTIFS(Items!$E:$E,J2850,Items!$F:$F,K2850)+COUNTIFS(Items!$J:$J,J2850,Items!$K:$K,K2850)+COUNTIFS(Items!$O:$O,J2850,Items!$P:$P,K2850)=1,0,1))</f>
        <v>0</v>
      </c>
      <c r="T2850" s="10" t="str">
        <f>IF(RepPF!$L$4=Lists!$E$2,Lists!$E$2,IF(RepPF!$L$4&lt;&gt;"",IF($C2850=RepPF!$L$4,RepPF!$L$4,0),Lists!$E$2))</f>
        <v>Все объекты</v>
      </c>
    </row>
    <row r="2851" spans="12:20" x14ac:dyDescent="0.25">
      <c r="L2851" s="1">
        <f>IF(OR(B2851=0,B2851=""),0,IF(COUNTIFS(Items!$E:$E,J2851,Items!$F:$F,K2851)+COUNTIFS(Items!$J:$J,J2851,Items!$K:$K,K2851)+COUNTIFS(Items!$O:$O,J2851,Items!$P:$P,K2851)=1,0,1))</f>
        <v>0</v>
      </c>
      <c r="T2851" s="10" t="str">
        <f>IF(RepPF!$L$4=Lists!$E$2,Lists!$E$2,IF(RepPF!$L$4&lt;&gt;"",IF($C2851=RepPF!$L$4,RepPF!$L$4,0),Lists!$E$2))</f>
        <v>Все объекты</v>
      </c>
    </row>
    <row r="2852" spans="12:20" x14ac:dyDescent="0.25">
      <c r="L2852" s="1">
        <f>IF(OR(B2852=0,B2852=""),0,IF(COUNTIFS(Items!$E:$E,J2852,Items!$F:$F,K2852)+COUNTIFS(Items!$J:$J,J2852,Items!$K:$K,K2852)+COUNTIFS(Items!$O:$O,J2852,Items!$P:$P,K2852)=1,0,1))</f>
        <v>0</v>
      </c>
      <c r="T2852" s="10" t="str">
        <f>IF(RepPF!$L$4=Lists!$E$2,Lists!$E$2,IF(RepPF!$L$4&lt;&gt;"",IF($C2852=RepPF!$L$4,RepPF!$L$4,0),Lists!$E$2))</f>
        <v>Все объекты</v>
      </c>
    </row>
    <row r="2853" spans="12:20" x14ac:dyDescent="0.25">
      <c r="L2853" s="1">
        <f>IF(OR(B2853=0,B2853=""),0,IF(COUNTIFS(Items!$E:$E,J2853,Items!$F:$F,K2853)+COUNTIFS(Items!$J:$J,J2853,Items!$K:$K,K2853)+COUNTIFS(Items!$O:$O,J2853,Items!$P:$P,K2853)=1,0,1))</f>
        <v>0</v>
      </c>
      <c r="T2853" s="10" t="str">
        <f>IF(RepPF!$L$4=Lists!$E$2,Lists!$E$2,IF(RepPF!$L$4&lt;&gt;"",IF($C2853=RepPF!$L$4,RepPF!$L$4,0),Lists!$E$2))</f>
        <v>Все объекты</v>
      </c>
    </row>
    <row r="2854" spans="12:20" x14ac:dyDescent="0.25">
      <c r="L2854" s="1">
        <f>IF(OR(B2854=0,B2854=""),0,IF(COUNTIFS(Items!$E:$E,J2854,Items!$F:$F,K2854)+COUNTIFS(Items!$J:$J,J2854,Items!$K:$K,K2854)+COUNTIFS(Items!$O:$O,J2854,Items!$P:$P,K2854)=1,0,1))</f>
        <v>0</v>
      </c>
      <c r="T2854" s="10" t="str">
        <f>IF(RepPF!$L$4=Lists!$E$2,Lists!$E$2,IF(RepPF!$L$4&lt;&gt;"",IF($C2854=RepPF!$L$4,RepPF!$L$4,0),Lists!$E$2))</f>
        <v>Все объекты</v>
      </c>
    </row>
    <row r="2855" spans="12:20" x14ac:dyDescent="0.25">
      <c r="L2855" s="1">
        <f>IF(OR(B2855=0,B2855=""),0,IF(COUNTIFS(Items!$E:$E,J2855,Items!$F:$F,K2855)+COUNTIFS(Items!$J:$J,J2855,Items!$K:$K,K2855)+COUNTIFS(Items!$O:$O,J2855,Items!$P:$P,K2855)=1,0,1))</f>
        <v>0</v>
      </c>
      <c r="T2855" s="10" t="str">
        <f>IF(RepPF!$L$4=Lists!$E$2,Lists!$E$2,IF(RepPF!$L$4&lt;&gt;"",IF($C2855=RepPF!$L$4,RepPF!$L$4,0),Lists!$E$2))</f>
        <v>Все объекты</v>
      </c>
    </row>
    <row r="2856" spans="12:20" x14ac:dyDescent="0.25">
      <c r="L2856" s="1">
        <f>IF(OR(B2856=0,B2856=""),0,IF(COUNTIFS(Items!$E:$E,J2856,Items!$F:$F,K2856)+COUNTIFS(Items!$J:$J,J2856,Items!$K:$K,K2856)+COUNTIFS(Items!$O:$O,J2856,Items!$P:$P,K2856)=1,0,1))</f>
        <v>0</v>
      </c>
      <c r="T2856" s="10" t="str">
        <f>IF(RepPF!$L$4=Lists!$E$2,Lists!$E$2,IF(RepPF!$L$4&lt;&gt;"",IF($C2856=RepPF!$L$4,RepPF!$L$4,0),Lists!$E$2))</f>
        <v>Все объекты</v>
      </c>
    </row>
    <row r="2857" spans="12:20" x14ac:dyDescent="0.25">
      <c r="L2857" s="1">
        <f>IF(OR(B2857=0,B2857=""),0,IF(COUNTIFS(Items!$E:$E,J2857,Items!$F:$F,K2857)+COUNTIFS(Items!$J:$J,J2857,Items!$K:$K,K2857)+COUNTIFS(Items!$O:$O,J2857,Items!$P:$P,K2857)=1,0,1))</f>
        <v>0</v>
      </c>
      <c r="T2857" s="10" t="str">
        <f>IF(RepPF!$L$4=Lists!$E$2,Lists!$E$2,IF(RepPF!$L$4&lt;&gt;"",IF($C2857=RepPF!$L$4,RepPF!$L$4,0),Lists!$E$2))</f>
        <v>Все объекты</v>
      </c>
    </row>
    <row r="2858" spans="12:20" x14ac:dyDescent="0.25">
      <c r="L2858" s="1">
        <f>IF(OR(B2858=0,B2858=""),0,IF(COUNTIFS(Items!$E:$E,J2858,Items!$F:$F,K2858)+COUNTIFS(Items!$J:$J,J2858,Items!$K:$K,K2858)+COUNTIFS(Items!$O:$O,J2858,Items!$P:$P,K2858)=1,0,1))</f>
        <v>0</v>
      </c>
      <c r="T2858" s="10" t="str">
        <f>IF(RepPF!$L$4=Lists!$E$2,Lists!$E$2,IF(RepPF!$L$4&lt;&gt;"",IF($C2858=RepPF!$L$4,RepPF!$L$4,0),Lists!$E$2))</f>
        <v>Все объекты</v>
      </c>
    </row>
    <row r="2859" spans="12:20" x14ac:dyDescent="0.25">
      <c r="L2859" s="1">
        <f>IF(OR(B2859=0,B2859=""),0,IF(COUNTIFS(Items!$E:$E,J2859,Items!$F:$F,K2859)+COUNTIFS(Items!$J:$J,J2859,Items!$K:$K,K2859)+COUNTIFS(Items!$O:$O,J2859,Items!$P:$P,K2859)=1,0,1))</f>
        <v>0</v>
      </c>
      <c r="T2859" s="10" t="str">
        <f>IF(RepPF!$L$4=Lists!$E$2,Lists!$E$2,IF(RepPF!$L$4&lt;&gt;"",IF($C2859=RepPF!$L$4,RepPF!$L$4,0),Lists!$E$2))</f>
        <v>Все объекты</v>
      </c>
    </row>
    <row r="2860" spans="12:20" x14ac:dyDescent="0.25">
      <c r="L2860" s="1">
        <f>IF(OR(B2860=0,B2860=""),0,IF(COUNTIFS(Items!$E:$E,J2860,Items!$F:$F,K2860)+COUNTIFS(Items!$J:$J,J2860,Items!$K:$K,K2860)+COUNTIFS(Items!$O:$O,J2860,Items!$P:$P,K2860)=1,0,1))</f>
        <v>0</v>
      </c>
      <c r="T2860" s="10" t="str">
        <f>IF(RepPF!$L$4=Lists!$E$2,Lists!$E$2,IF(RepPF!$L$4&lt;&gt;"",IF($C2860=RepPF!$L$4,RepPF!$L$4,0),Lists!$E$2))</f>
        <v>Все объекты</v>
      </c>
    </row>
    <row r="2861" spans="12:20" x14ac:dyDescent="0.25">
      <c r="L2861" s="1">
        <f>IF(OR(B2861=0,B2861=""),0,IF(COUNTIFS(Items!$E:$E,J2861,Items!$F:$F,K2861)+COUNTIFS(Items!$J:$J,J2861,Items!$K:$K,K2861)+COUNTIFS(Items!$O:$O,J2861,Items!$P:$P,K2861)=1,0,1))</f>
        <v>0</v>
      </c>
      <c r="T2861" s="10" t="str">
        <f>IF(RepPF!$L$4=Lists!$E$2,Lists!$E$2,IF(RepPF!$L$4&lt;&gt;"",IF($C2861=RepPF!$L$4,RepPF!$L$4,0),Lists!$E$2))</f>
        <v>Все объекты</v>
      </c>
    </row>
    <row r="2862" spans="12:20" x14ac:dyDescent="0.25">
      <c r="L2862" s="1">
        <f>IF(OR(B2862=0,B2862=""),0,IF(COUNTIFS(Items!$E:$E,J2862,Items!$F:$F,K2862)+COUNTIFS(Items!$J:$J,J2862,Items!$K:$K,K2862)+COUNTIFS(Items!$O:$O,J2862,Items!$P:$P,K2862)=1,0,1))</f>
        <v>0</v>
      </c>
      <c r="T2862" s="10" t="str">
        <f>IF(RepPF!$L$4=Lists!$E$2,Lists!$E$2,IF(RepPF!$L$4&lt;&gt;"",IF($C2862=RepPF!$L$4,RepPF!$L$4,0),Lists!$E$2))</f>
        <v>Все объекты</v>
      </c>
    </row>
    <row r="2863" spans="12:20" x14ac:dyDescent="0.25">
      <c r="L2863" s="1">
        <f>IF(OR(B2863=0,B2863=""),0,IF(COUNTIFS(Items!$E:$E,J2863,Items!$F:$F,K2863)+COUNTIFS(Items!$J:$J,J2863,Items!$K:$K,K2863)+COUNTIFS(Items!$O:$O,J2863,Items!$P:$P,K2863)=1,0,1))</f>
        <v>0</v>
      </c>
      <c r="T2863" s="10" t="str">
        <f>IF(RepPF!$L$4=Lists!$E$2,Lists!$E$2,IF(RepPF!$L$4&lt;&gt;"",IF($C2863=RepPF!$L$4,RepPF!$L$4,0),Lists!$E$2))</f>
        <v>Все объекты</v>
      </c>
    </row>
    <row r="2864" spans="12:20" x14ac:dyDescent="0.25">
      <c r="L2864" s="1">
        <f>IF(OR(B2864=0,B2864=""),0,IF(COUNTIFS(Items!$E:$E,J2864,Items!$F:$F,K2864)+COUNTIFS(Items!$J:$J,J2864,Items!$K:$K,K2864)+COUNTIFS(Items!$O:$O,J2864,Items!$P:$P,K2864)=1,0,1))</f>
        <v>0</v>
      </c>
      <c r="T2864" s="10" t="str">
        <f>IF(RepPF!$L$4=Lists!$E$2,Lists!$E$2,IF(RepPF!$L$4&lt;&gt;"",IF($C2864=RepPF!$L$4,RepPF!$L$4,0),Lists!$E$2))</f>
        <v>Все объекты</v>
      </c>
    </row>
    <row r="2865" spans="12:20" x14ac:dyDescent="0.25">
      <c r="L2865" s="1">
        <f>IF(OR(B2865=0,B2865=""),0,IF(COUNTIFS(Items!$E:$E,J2865,Items!$F:$F,K2865)+COUNTIFS(Items!$J:$J,J2865,Items!$K:$K,K2865)+COUNTIFS(Items!$O:$O,J2865,Items!$P:$P,K2865)=1,0,1))</f>
        <v>0</v>
      </c>
      <c r="T2865" s="10" t="str">
        <f>IF(RepPF!$L$4=Lists!$E$2,Lists!$E$2,IF(RepPF!$L$4&lt;&gt;"",IF($C2865=RepPF!$L$4,RepPF!$L$4,0),Lists!$E$2))</f>
        <v>Все объекты</v>
      </c>
    </row>
    <row r="2866" spans="12:20" x14ac:dyDescent="0.25">
      <c r="L2866" s="1">
        <f>IF(OR(B2866=0,B2866=""),0,IF(COUNTIFS(Items!$E:$E,J2866,Items!$F:$F,K2866)+COUNTIFS(Items!$J:$J,J2866,Items!$K:$K,K2866)+COUNTIFS(Items!$O:$O,J2866,Items!$P:$P,K2866)=1,0,1))</f>
        <v>0</v>
      </c>
      <c r="T2866" s="10" t="str">
        <f>IF(RepPF!$L$4=Lists!$E$2,Lists!$E$2,IF(RepPF!$L$4&lt;&gt;"",IF($C2866=RepPF!$L$4,RepPF!$L$4,0),Lists!$E$2))</f>
        <v>Все объекты</v>
      </c>
    </row>
    <row r="2867" spans="12:20" x14ac:dyDescent="0.25">
      <c r="L2867" s="1">
        <f>IF(OR(B2867=0,B2867=""),0,IF(COUNTIFS(Items!$E:$E,J2867,Items!$F:$F,K2867)+COUNTIFS(Items!$J:$J,J2867,Items!$K:$K,K2867)+COUNTIFS(Items!$O:$O,J2867,Items!$P:$P,K2867)=1,0,1))</f>
        <v>0</v>
      </c>
      <c r="T2867" s="10" t="str">
        <f>IF(RepPF!$L$4=Lists!$E$2,Lists!$E$2,IF(RepPF!$L$4&lt;&gt;"",IF($C2867=RepPF!$L$4,RepPF!$L$4,0),Lists!$E$2))</f>
        <v>Все объекты</v>
      </c>
    </row>
    <row r="2868" spans="12:20" x14ac:dyDescent="0.25">
      <c r="L2868" s="1">
        <f>IF(OR(B2868=0,B2868=""),0,IF(COUNTIFS(Items!$E:$E,J2868,Items!$F:$F,K2868)+COUNTIFS(Items!$J:$J,J2868,Items!$K:$K,K2868)+COUNTIFS(Items!$O:$O,J2868,Items!$P:$P,K2868)=1,0,1))</f>
        <v>0</v>
      </c>
      <c r="T2868" s="10" t="str">
        <f>IF(RepPF!$L$4=Lists!$E$2,Lists!$E$2,IF(RepPF!$L$4&lt;&gt;"",IF($C2868=RepPF!$L$4,RepPF!$L$4,0),Lists!$E$2))</f>
        <v>Все объекты</v>
      </c>
    </row>
    <row r="2869" spans="12:20" x14ac:dyDescent="0.25">
      <c r="L2869" s="1">
        <f>IF(OR(B2869=0,B2869=""),0,IF(COUNTIFS(Items!$E:$E,J2869,Items!$F:$F,K2869)+COUNTIFS(Items!$J:$J,J2869,Items!$K:$K,K2869)+COUNTIFS(Items!$O:$O,J2869,Items!$P:$P,K2869)=1,0,1))</f>
        <v>0</v>
      </c>
      <c r="T2869" s="10" t="str">
        <f>IF(RepPF!$L$4=Lists!$E$2,Lists!$E$2,IF(RepPF!$L$4&lt;&gt;"",IF($C2869=RepPF!$L$4,RepPF!$L$4,0),Lists!$E$2))</f>
        <v>Все объекты</v>
      </c>
    </row>
    <row r="2870" spans="12:20" x14ac:dyDescent="0.25">
      <c r="L2870" s="1">
        <f>IF(OR(B2870=0,B2870=""),0,IF(COUNTIFS(Items!$E:$E,J2870,Items!$F:$F,K2870)+COUNTIFS(Items!$J:$J,J2870,Items!$K:$K,K2870)+COUNTIFS(Items!$O:$O,J2870,Items!$P:$P,K2870)=1,0,1))</f>
        <v>0</v>
      </c>
      <c r="T2870" s="10" t="str">
        <f>IF(RepPF!$L$4=Lists!$E$2,Lists!$E$2,IF(RepPF!$L$4&lt;&gt;"",IF($C2870=RepPF!$L$4,RepPF!$L$4,0),Lists!$E$2))</f>
        <v>Все объекты</v>
      </c>
    </row>
    <row r="2871" spans="12:20" x14ac:dyDescent="0.25">
      <c r="L2871" s="1">
        <f>IF(OR(B2871=0,B2871=""),0,IF(COUNTIFS(Items!$E:$E,J2871,Items!$F:$F,K2871)+COUNTIFS(Items!$J:$J,J2871,Items!$K:$K,K2871)+COUNTIFS(Items!$O:$O,J2871,Items!$P:$P,K2871)=1,0,1))</f>
        <v>0</v>
      </c>
      <c r="T2871" s="10" t="str">
        <f>IF(RepPF!$L$4=Lists!$E$2,Lists!$E$2,IF(RepPF!$L$4&lt;&gt;"",IF($C2871=RepPF!$L$4,RepPF!$L$4,0),Lists!$E$2))</f>
        <v>Все объекты</v>
      </c>
    </row>
    <row r="2872" spans="12:20" x14ac:dyDescent="0.25">
      <c r="L2872" s="1">
        <f>IF(OR(B2872=0,B2872=""),0,IF(COUNTIFS(Items!$E:$E,J2872,Items!$F:$F,K2872)+COUNTIFS(Items!$J:$J,J2872,Items!$K:$K,K2872)+COUNTIFS(Items!$O:$O,J2872,Items!$P:$P,K2872)=1,0,1))</f>
        <v>0</v>
      </c>
      <c r="T2872" s="10" t="str">
        <f>IF(RepPF!$L$4=Lists!$E$2,Lists!$E$2,IF(RepPF!$L$4&lt;&gt;"",IF($C2872=RepPF!$L$4,RepPF!$L$4,0),Lists!$E$2))</f>
        <v>Все объекты</v>
      </c>
    </row>
    <row r="2873" spans="12:20" x14ac:dyDescent="0.25">
      <c r="L2873" s="1">
        <f>IF(OR(B2873=0,B2873=""),0,IF(COUNTIFS(Items!$E:$E,J2873,Items!$F:$F,K2873)+COUNTIFS(Items!$J:$J,J2873,Items!$K:$K,K2873)+COUNTIFS(Items!$O:$O,J2873,Items!$P:$P,K2873)=1,0,1))</f>
        <v>0</v>
      </c>
      <c r="T2873" s="10" t="str">
        <f>IF(RepPF!$L$4=Lists!$E$2,Lists!$E$2,IF(RepPF!$L$4&lt;&gt;"",IF($C2873=RepPF!$L$4,RepPF!$L$4,0),Lists!$E$2))</f>
        <v>Все объекты</v>
      </c>
    </row>
    <row r="2874" spans="12:20" x14ac:dyDescent="0.25">
      <c r="L2874" s="1">
        <f>IF(OR(B2874=0,B2874=""),0,IF(COUNTIFS(Items!$E:$E,J2874,Items!$F:$F,K2874)+COUNTIFS(Items!$J:$J,J2874,Items!$K:$K,K2874)+COUNTIFS(Items!$O:$O,J2874,Items!$P:$P,K2874)=1,0,1))</f>
        <v>0</v>
      </c>
      <c r="T2874" s="10" t="str">
        <f>IF(RepPF!$L$4=Lists!$E$2,Lists!$E$2,IF(RepPF!$L$4&lt;&gt;"",IF($C2874=RepPF!$L$4,RepPF!$L$4,0),Lists!$E$2))</f>
        <v>Все объекты</v>
      </c>
    </row>
    <row r="2875" spans="12:20" x14ac:dyDescent="0.25">
      <c r="L2875" s="1">
        <f>IF(OR(B2875=0,B2875=""),0,IF(COUNTIFS(Items!$E:$E,J2875,Items!$F:$F,K2875)+COUNTIFS(Items!$J:$J,J2875,Items!$K:$K,K2875)+COUNTIFS(Items!$O:$O,J2875,Items!$P:$P,K2875)=1,0,1))</f>
        <v>0</v>
      </c>
      <c r="T2875" s="10" t="str">
        <f>IF(RepPF!$L$4=Lists!$E$2,Lists!$E$2,IF(RepPF!$L$4&lt;&gt;"",IF($C2875=RepPF!$L$4,RepPF!$L$4,0),Lists!$E$2))</f>
        <v>Все объекты</v>
      </c>
    </row>
    <row r="2876" spans="12:20" x14ac:dyDescent="0.25">
      <c r="L2876" s="1">
        <f>IF(OR(B2876=0,B2876=""),0,IF(COUNTIFS(Items!$E:$E,J2876,Items!$F:$F,K2876)+COUNTIFS(Items!$J:$J,J2876,Items!$K:$K,K2876)+COUNTIFS(Items!$O:$O,J2876,Items!$P:$P,K2876)=1,0,1))</f>
        <v>0</v>
      </c>
      <c r="T2876" s="10" t="str">
        <f>IF(RepPF!$L$4=Lists!$E$2,Lists!$E$2,IF(RepPF!$L$4&lt;&gt;"",IF($C2876=RepPF!$L$4,RepPF!$L$4,0),Lists!$E$2))</f>
        <v>Все объекты</v>
      </c>
    </row>
    <row r="2877" spans="12:20" x14ac:dyDescent="0.25">
      <c r="L2877" s="1">
        <f>IF(OR(B2877=0,B2877=""),0,IF(COUNTIFS(Items!$E:$E,J2877,Items!$F:$F,K2877)+COUNTIFS(Items!$J:$J,J2877,Items!$K:$K,K2877)+COUNTIFS(Items!$O:$O,J2877,Items!$P:$P,K2877)=1,0,1))</f>
        <v>0</v>
      </c>
      <c r="T2877" s="10" t="str">
        <f>IF(RepPF!$L$4=Lists!$E$2,Lists!$E$2,IF(RepPF!$L$4&lt;&gt;"",IF($C2877=RepPF!$L$4,RepPF!$L$4,0),Lists!$E$2))</f>
        <v>Все объекты</v>
      </c>
    </row>
    <row r="2878" spans="12:20" x14ac:dyDescent="0.25">
      <c r="L2878" s="1">
        <f>IF(OR(B2878=0,B2878=""),0,IF(COUNTIFS(Items!$E:$E,J2878,Items!$F:$F,K2878)+COUNTIFS(Items!$J:$J,J2878,Items!$K:$K,K2878)+COUNTIFS(Items!$O:$O,J2878,Items!$P:$P,K2878)=1,0,1))</f>
        <v>0</v>
      </c>
      <c r="T2878" s="10" t="str">
        <f>IF(RepPF!$L$4=Lists!$E$2,Lists!$E$2,IF(RepPF!$L$4&lt;&gt;"",IF($C2878=RepPF!$L$4,RepPF!$L$4,0),Lists!$E$2))</f>
        <v>Все объекты</v>
      </c>
    </row>
    <row r="2879" spans="12:20" x14ac:dyDescent="0.25">
      <c r="L2879" s="1">
        <f>IF(OR(B2879=0,B2879=""),0,IF(COUNTIFS(Items!$E:$E,J2879,Items!$F:$F,K2879)+COUNTIFS(Items!$J:$J,J2879,Items!$K:$K,K2879)+COUNTIFS(Items!$O:$O,J2879,Items!$P:$P,K2879)=1,0,1))</f>
        <v>0</v>
      </c>
      <c r="T2879" s="10" t="str">
        <f>IF(RepPF!$L$4=Lists!$E$2,Lists!$E$2,IF(RepPF!$L$4&lt;&gt;"",IF($C2879=RepPF!$L$4,RepPF!$L$4,0),Lists!$E$2))</f>
        <v>Все объекты</v>
      </c>
    </row>
    <row r="2880" spans="12:20" x14ac:dyDescent="0.25">
      <c r="L2880" s="1">
        <f>IF(OR(B2880=0,B2880=""),0,IF(COUNTIFS(Items!$E:$E,J2880,Items!$F:$F,K2880)+COUNTIFS(Items!$J:$J,J2880,Items!$K:$K,K2880)+COUNTIFS(Items!$O:$O,J2880,Items!$P:$P,K2880)=1,0,1))</f>
        <v>0</v>
      </c>
      <c r="T2880" s="10" t="str">
        <f>IF(RepPF!$L$4=Lists!$E$2,Lists!$E$2,IF(RepPF!$L$4&lt;&gt;"",IF($C2880=RepPF!$L$4,RepPF!$L$4,0),Lists!$E$2))</f>
        <v>Все объекты</v>
      </c>
    </row>
    <row r="2881" spans="12:20" x14ac:dyDescent="0.25">
      <c r="L2881" s="1">
        <f>IF(OR(B2881=0,B2881=""),0,IF(COUNTIFS(Items!$E:$E,J2881,Items!$F:$F,K2881)+COUNTIFS(Items!$J:$J,J2881,Items!$K:$K,K2881)+COUNTIFS(Items!$O:$O,J2881,Items!$P:$P,K2881)=1,0,1))</f>
        <v>0</v>
      </c>
      <c r="T2881" s="10" t="str">
        <f>IF(RepPF!$L$4=Lists!$E$2,Lists!$E$2,IF(RepPF!$L$4&lt;&gt;"",IF($C2881=RepPF!$L$4,RepPF!$L$4,0),Lists!$E$2))</f>
        <v>Все объекты</v>
      </c>
    </row>
    <row r="2882" spans="12:20" x14ac:dyDescent="0.25">
      <c r="L2882" s="1">
        <f>IF(OR(B2882=0,B2882=""),0,IF(COUNTIFS(Items!$E:$E,J2882,Items!$F:$F,K2882)+COUNTIFS(Items!$J:$J,J2882,Items!$K:$K,K2882)+COUNTIFS(Items!$O:$O,J2882,Items!$P:$P,K2882)=1,0,1))</f>
        <v>0</v>
      </c>
      <c r="T2882" s="10" t="str">
        <f>IF(RepPF!$L$4=Lists!$E$2,Lists!$E$2,IF(RepPF!$L$4&lt;&gt;"",IF($C2882=RepPF!$L$4,RepPF!$L$4,0),Lists!$E$2))</f>
        <v>Все объекты</v>
      </c>
    </row>
    <row r="2883" spans="12:20" x14ac:dyDescent="0.25">
      <c r="L2883" s="1">
        <f>IF(OR(B2883=0,B2883=""),0,IF(COUNTIFS(Items!$E:$E,J2883,Items!$F:$F,K2883)+COUNTIFS(Items!$J:$J,J2883,Items!$K:$K,K2883)+COUNTIFS(Items!$O:$O,J2883,Items!$P:$P,K2883)=1,0,1))</f>
        <v>0</v>
      </c>
      <c r="T2883" s="10" t="str">
        <f>IF(RepPF!$L$4=Lists!$E$2,Lists!$E$2,IF(RepPF!$L$4&lt;&gt;"",IF($C2883=RepPF!$L$4,RepPF!$L$4,0),Lists!$E$2))</f>
        <v>Все объекты</v>
      </c>
    </row>
    <row r="2884" spans="12:20" x14ac:dyDescent="0.25">
      <c r="L2884" s="1">
        <f>IF(OR(B2884=0,B2884=""),0,IF(COUNTIFS(Items!$E:$E,J2884,Items!$F:$F,K2884)+COUNTIFS(Items!$J:$J,J2884,Items!$K:$K,K2884)+COUNTIFS(Items!$O:$O,J2884,Items!$P:$P,K2884)=1,0,1))</f>
        <v>0</v>
      </c>
      <c r="T2884" s="10" t="str">
        <f>IF(RepPF!$L$4=Lists!$E$2,Lists!$E$2,IF(RepPF!$L$4&lt;&gt;"",IF($C2884=RepPF!$L$4,RepPF!$L$4,0),Lists!$E$2))</f>
        <v>Все объекты</v>
      </c>
    </row>
    <row r="2885" spans="12:20" x14ac:dyDescent="0.25">
      <c r="L2885" s="1">
        <f>IF(OR(B2885=0,B2885=""),0,IF(COUNTIFS(Items!$E:$E,J2885,Items!$F:$F,K2885)+COUNTIFS(Items!$J:$J,J2885,Items!$K:$K,K2885)+COUNTIFS(Items!$O:$O,J2885,Items!$P:$P,K2885)=1,0,1))</f>
        <v>0</v>
      </c>
      <c r="T2885" s="10" t="str">
        <f>IF(RepPF!$L$4=Lists!$E$2,Lists!$E$2,IF(RepPF!$L$4&lt;&gt;"",IF($C2885=RepPF!$L$4,RepPF!$L$4,0),Lists!$E$2))</f>
        <v>Все объекты</v>
      </c>
    </row>
    <row r="2886" spans="12:20" x14ac:dyDescent="0.25">
      <c r="L2886" s="1">
        <f>IF(OR(B2886=0,B2886=""),0,IF(COUNTIFS(Items!$E:$E,J2886,Items!$F:$F,K2886)+COUNTIFS(Items!$J:$J,J2886,Items!$K:$K,K2886)+COUNTIFS(Items!$O:$O,J2886,Items!$P:$P,K2886)=1,0,1))</f>
        <v>0</v>
      </c>
      <c r="T2886" s="10" t="str">
        <f>IF(RepPF!$L$4=Lists!$E$2,Lists!$E$2,IF(RepPF!$L$4&lt;&gt;"",IF($C2886=RepPF!$L$4,RepPF!$L$4,0),Lists!$E$2))</f>
        <v>Все объекты</v>
      </c>
    </row>
    <row r="2887" spans="12:20" x14ac:dyDescent="0.25">
      <c r="L2887" s="1">
        <f>IF(OR(B2887=0,B2887=""),0,IF(COUNTIFS(Items!$E:$E,J2887,Items!$F:$F,K2887)+COUNTIFS(Items!$J:$J,J2887,Items!$K:$K,K2887)+COUNTIFS(Items!$O:$O,J2887,Items!$P:$P,K2887)=1,0,1))</f>
        <v>0</v>
      </c>
      <c r="T2887" s="10" t="str">
        <f>IF(RepPF!$L$4=Lists!$E$2,Lists!$E$2,IF(RepPF!$L$4&lt;&gt;"",IF($C2887=RepPF!$L$4,RepPF!$L$4,0),Lists!$E$2))</f>
        <v>Все объекты</v>
      </c>
    </row>
    <row r="2888" spans="12:20" x14ac:dyDescent="0.25">
      <c r="L2888" s="1">
        <f>IF(OR(B2888=0,B2888=""),0,IF(COUNTIFS(Items!$E:$E,J2888,Items!$F:$F,K2888)+COUNTIFS(Items!$J:$J,J2888,Items!$K:$K,K2888)+COUNTIFS(Items!$O:$O,J2888,Items!$P:$P,K2888)=1,0,1))</f>
        <v>0</v>
      </c>
      <c r="T2888" s="10" t="str">
        <f>IF(RepPF!$L$4=Lists!$E$2,Lists!$E$2,IF(RepPF!$L$4&lt;&gt;"",IF($C2888=RepPF!$L$4,RepPF!$L$4,0),Lists!$E$2))</f>
        <v>Все объекты</v>
      </c>
    </row>
    <row r="2889" spans="12:20" x14ac:dyDescent="0.25">
      <c r="L2889" s="1">
        <f>IF(OR(B2889=0,B2889=""),0,IF(COUNTIFS(Items!$E:$E,J2889,Items!$F:$F,K2889)+COUNTIFS(Items!$J:$J,J2889,Items!$K:$K,K2889)+COUNTIFS(Items!$O:$O,J2889,Items!$P:$P,K2889)=1,0,1))</f>
        <v>0</v>
      </c>
      <c r="T2889" s="10" t="str">
        <f>IF(RepPF!$L$4=Lists!$E$2,Lists!$E$2,IF(RepPF!$L$4&lt;&gt;"",IF($C2889=RepPF!$L$4,RepPF!$L$4,0),Lists!$E$2))</f>
        <v>Все объекты</v>
      </c>
    </row>
    <row r="2890" spans="12:20" x14ac:dyDescent="0.25">
      <c r="L2890" s="1">
        <f>IF(OR(B2890=0,B2890=""),0,IF(COUNTIFS(Items!$E:$E,J2890,Items!$F:$F,K2890)+COUNTIFS(Items!$J:$J,J2890,Items!$K:$K,K2890)+COUNTIFS(Items!$O:$O,J2890,Items!$P:$P,K2890)=1,0,1))</f>
        <v>0</v>
      </c>
      <c r="T2890" s="10" t="str">
        <f>IF(RepPF!$L$4=Lists!$E$2,Lists!$E$2,IF(RepPF!$L$4&lt;&gt;"",IF($C2890=RepPF!$L$4,RepPF!$L$4,0),Lists!$E$2))</f>
        <v>Все объекты</v>
      </c>
    </row>
    <row r="2891" spans="12:20" x14ac:dyDescent="0.25">
      <c r="L2891" s="1">
        <f>IF(OR(B2891=0,B2891=""),0,IF(COUNTIFS(Items!$E:$E,J2891,Items!$F:$F,K2891)+COUNTIFS(Items!$J:$J,J2891,Items!$K:$K,K2891)+COUNTIFS(Items!$O:$O,J2891,Items!$P:$P,K2891)=1,0,1))</f>
        <v>0</v>
      </c>
      <c r="T2891" s="10" t="str">
        <f>IF(RepPF!$L$4=Lists!$E$2,Lists!$E$2,IF(RepPF!$L$4&lt;&gt;"",IF($C2891=RepPF!$L$4,RepPF!$L$4,0),Lists!$E$2))</f>
        <v>Все объекты</v>
      </c>
    </row>
    <row r="2892" spans="12:20" x14ac:dyDescent="0.25">
      <c r="L2892" s="1">
        <f>IF(OR(B2892=0,B2892=""),0,IF(COUNTIFS(Items!$E:$E,J2892,Items!$F:$F,K2892)+COUNTIFS(Items!$J:$J,J2892,Items!$K:$K,K2892)+COUNTIFS(Items!$O:$O,J2892,Items!$P:$P,K2892)=1,0,1))</f>
        <v>0</v>
      </c>
      <c r="T2892" s="10" t="str">
        <f>IF(RepPF!$L$4=Lists!$E$2,Lists!$E$2,IF(RepPF!$L$4&lt;&gt;"",IF($C2892=RepPF!$L$4,RepPF!$L$4,0),Lists!$E$2))</f>
        <v>Все объекты</v>
      </c>
    </row>
    <row r="2893" spans="12:20" x14ac:dyDescent="0.25">
      <c r="L2893" s="1">
        <f>IF(OR(B2893=0,B2893=""),0,IF(COUNTIFS(Items!$E:$E,J2893,Items!$F:$F,K2893)+COUNTIFS(Items!$J:$J,J2893,Items!$K:$K,K2893)+COUNTIFS(Items!$O:$O,J2893,Items!$P:$P,K2893)=1,0,1))</f>
        <v>0</v>
      </c>
      <c r="T2893" s="10" t="str">
        <f>IF(RepPF!$L$4=Lists!$E$2,Lists!$E$2,IF(RepPF!$L$4&lt;&gt;"",IF($C2893=RepPF!$L$4,RepPF!$L$4,0),Lists!$E$2))</f>
        <v>Все объекты</v>
      </c>
    </row>
    <row r="2894" spans="12:20" x14ac:dyDescent="0.25">
      <c r="L2894" s="1">
        <f>IF(OR(B2894=0,B2894=""),0,IF(COUNTIFS(Items!$E:$E,J2894,Items!$F:$F,K2894)+COUNTIFS(Items!$J:$J,J2894,Items!$K:$K,K2894)+COUNTIFS(Items!$O:$O,J2894,Items!$P:$P,K2894)=1,0,1))</f>
        <v>0</v>
      </c>
      <c r="T2894" s="10" t="str">
        <f>IF(RepPF!$L$4=Lists!$E$2,Lists!$E$2,IF(RepPF!$L$4&lt;&gt;"",IF($C2894=RepPF!$L$4,RepPF!$L$4,0),Lists!$E$2))</f>
        <v>Все объекты</v>
      </c>
    </row>
    <row r="2895" spans="12:20" x14ac:dyDescent="0.25">
      <c r="L2895" s="1">
        <f>IF(OR(B2895=0,B2895=""),0,IF(COUNTIFS(Items!$E:$E,J2895,Items!$F:$F,K2895)+COUNTIFS(Items!$J:$J,J2895,Items!$K:$K,K2895)+COUNTIFS(Items!$O:$O,J2895,Items!$P:$P,K2895)=1,0,1))</f>
        <v>0</v>
      </c>
      <c r="T2895" s="10" t="str">
        <f>IF(RepPF!$L$4=Lists!$E$2,Lists!$E$2,IF(RepPF!$L$4&lt;&gt;"",IF($C2895=RepPF!$L$4,RepPF!$L$4,0),Lists!$E$2))</f>
        <v>Все объекты</v>
      </c>
    </row>
    <row r="2896" spans="12:20" x14ac:dyDescent="0.25">
      <c r="L2896" s="1">
        <f>IF(OR(B2896=0,B2896=""),0,IF(COUNTIFS(Items!$E:$E,J2896,Items!$F:$F,K2896)+COUNTIFS(Items!$J:$J,J2896,Items!$K:$K,K2896)+COUNTIFS(Items!$O:$O,J2896,Items!$P:$P,K2896)=1,0,1))</f>
        <v>0</v>
      </c>
      <c r="T2896" s="10" t="str">
        <f>IF(RepPF!$L$4=Lists!$E$2,Lists!$E$2,IF(RepPF!$L$4&lt;&gt;"",IF($C2896=RepPF!$L$4,RepPF!$L$4,0),Lists!$E$2))</f>
        <v>Все объекты</v>
      </c>
    </row>
    <row r="2897" spans="12:20" x14ac:dyDescent="0.25">
      <c r="L2897" s="1">
        <f>IF(OR(B2897=0,B2897=""),0,IF(COUNTIFS(Items!$E:$E,J2897,Items!$F:$F,K2897)+COUNTIFS(Items!$J:$J,J2897,Items!$K:$K,K2897)+COUNTIFS(Items!$O:$O,J2897,Items!$P:$P,K2897)=1,0,1))</f>
        <v>0</v>
      </c>
      <c r="T2897" s="10" t="str">
        <f>IF(RepPF!$L$4=Lists!$E$2,Lists!$E$2,IF(RepPF!$L$4&lt;&gt;"",IF($C2897=RepPF!$L$4,RepPF!$L$4,0),Lists!$E$2))</f>
        <v>Все объекты</v>
      </c>
    </row>
    <row r="2898" spans="12:20" x14ac:dyDescent="0.25">
      <c r="L2898" s="1">
        <f>IF(OR(B2898=0,B2898=""),0,IF(COUNTIFS(Items!$E:$E,J2898,Items!$F:$F,K2898)+COUNTIFS(Items!$J:$J,J2898,Items!$K:$K,K2898)+COUNTIFS(Items!$O:$O,J2898,Items!$P:$P,K2898)=1,0,1))</f>
        <v>0</v>
      </c>
      <c r="T2898" s="10" t="str">
        <f>IF(RepPF!$L$4=Lists!$E$2,Lists!$E$2,IF(RepPF!$L$4&lt;&gt;"",IF($C2898=RepPF!$L$4,RepPF!$L$4,0),Lists!$E$2))</f>
        <v>Все объекты</v>
      </c>
    </row>
    <row r="2899" spans="12:20" x14ac:dyDescent="0.25">
      <c r="L2899" s="1">
        <f>IF(OR(B2899=0,B2899=""),0,IF(COUNTIFS(Items!$E:$E,J2899,Items!$F:$F,K2899)+COUNTIFS(Items!$J:$J,J2899,Items!$K:$K,K2899)+COUNTIFS(Items!$O:$O,J2899,Items!$P:$P,K2899)=1,0,1))</f>
        <v>0</v>
      </c>
      <c r="T2899" s="10" t="str">
        <f>IF(RepPF!$L$4=Lists!$E$2,Lists!$E$2,IF(RepPF!$L$4&lt;&gt;"",IF($C2899=RepPF!$L$4,RepPF!$L$4,0),Lists!$E$2))</f>
        <v>Все объекты</v>
      </c>
    </row>
    <row r="2900" spans="12:20" x14ac:dyDescent="0.25">
      <c r="L2900" s="1">
        <f>IF(OR(B2900=0,B2900=""),0,IF(COUNTIFS(Items!$E:$E,J2900,Items!$F:$F,K2900)+COUNTIFS(Items!$J:$J,J2900,Items!$K:$K,K2900)+COUNTIFS(Items!$O:$O,J2900,Items!$P:$P,K2900)=1,0,1))</f>
        <v>0</v>
      </c>
      <c r="T2900" s="10" t="str">
        <f>IF(RepPF!$L$4=Lists!$E$2,Lists!$E$2,IF(RepPF!$L$4&lt;&gt;"",IF($C2900=RepPF!$L$4,RepPF!$L$4,0),Lists!$E$2))</f>
        <v>Все объекты</v>
      </c>
    </row>
    <row r="2901" spans="12:20" x14ac:dyDescent="0.25">
      <c r="L2901" s="1">
        <f>IF(OR(B2901=0,B2901=""),0,IF(COUNTIFS(Items!$E:$E,J2901,Items!$F:$F,K2901)+COUNTIFS(Items!$J:$J,J2901,Items!$K:$K,K2901)+COUNTIFS(Items!$O:$O,J2901,Items!$P:$P,K2901)=1,0,1))</f>
        <v>0</v>
      </c>
      <c r="T2901" s="10" t="str">
        <f>IF(RepPF!$L$4=Lists!$E$2,Lists!$E$2,IF(RepPF!$L$4&lt;&gt;"",IF($C2901=RepPF!$L$4,RepPF!$L$4,0),Lists!$E$2))</f>
        <v>Все объекты</v>
      </c>
    </row>
    <row r="2902" spans="12:20" x14ac:dyDescent="0.25">
      <c r="L2902" s="1">
        <f>IF(OR(B2902=0,B2902=""),0,IF(COUNTIFS(Items!$E:$E,J2902,Items!$F:$F,K2902)+COUNTIFS(Items!$J:$J,J2902,Items!$K:$K,K2902)+COUNTIFS(Items!$O:$O,J2902,Items!$P:$P,K2902)=1,0,1))</f>
        <v>0</v>
      </c>
      <c r="T2902" s="10" t="str">
        <f>IF(RepPF!$L$4=Lists!$E$2,Lists!$E$2,IF(RepPF!$L$4&lt;&gt;"",IF($C2902=RepPF!$L$4,RepPF!$L$4,0),Lists!$E$2))</f>
        <v>Все объекты</v>
      </c>
    </row>
    <row r="2903" spans="12:20" x14ac:dyDescent="0.25">
      <c r="L2903" s="1">
        <f>IF(OR(B2903=0,B2903=""),0,IF(COUNTIFS(Items!$E:$E,J2903,Items!$F:$F,K2903)+COUNTIFS(Items!$J:$J,J2903,Items!$K:$K,K2903)+COUNTIFS(Items!$O:$O,J2903,Items!$P:$P,K2903)=1,0,1))</f>
        <v>0</v>
      </c>
      <c r="T2903" s="10" t="str">
        <f>IF(RepPF!$L$4=Lists!$E$2,Lists!$E$2,IF(RepPF!$L$4&lt;&gt;"",IF($C2903=RepPF!$L$4,RepPF!$L$4,0),Lists!$E$2))</f>
        <v>Все объекты</v>
      </c>
    </row>
    <row r="2904" spans="12:20" x14ac:dyDescent="0.25">
      <c r="L2904" s="1">
        <f>IF(OR(B2904=0,B2904=""),0,IF(COUNTIFS(Items!$E:$E,J2904,Items!$F:$F,K2904)+COUNTIFS(Items!$J:$J,J2904,Items!$K:$K,K2904)+COUNTIFS(Items!$O:$O,J2904,Items!$P:$P,K2904)=1,0,1))</f>
        <v>0</v>
      </c>
      <c r="T2904" s="10" t="str">
        <f>IF(RepPF!$L$4=Lists!$E$2,Lists!$E$2,IF(RepPF!$L$4&lt;&gt;"",IF($C2904=RepPF!$L$4,RepPF!$L$4,0),Lists!$E$2))</f>
        <v>Все объекты</v>
      </c>
    </row>
    <row r="2905" spans="12:20" x14ac:dyDescent="0.25">
      <c r="L2905" s="1">
        <f>IF(OR(B2905=0,B2905=""),0,IF(COUNTIFS(Items!$E:$E,J2905,Items!$F:$F,K2905)+COUNTIFS(Items!$J:$J,J2905,Items!$K:$K,K2905)+COUNTIFS(Items!$O:$O,J2905,Items!$P:$P,K2905)=1,0,1))</f>
        <v>0</v>
      </c>
      <c r="T2905" s="10" t="str">
        <f>IF(RepPF!$L$4=Lists!$E$2,Lists!$E$2,IF(RepPF!$L$4&lt;&gt;"",IF($C2905=RepPF!$L$4,RepPF!$L$4,0),Lists!$E$2))</f>
        <v>Все объекты</v>
      </c>
    </row>
    <row r="2906" spans="12:20" x14ac:dyDescent="0.25">
      <c r="L2906" s="1">
        <f>IF(OR(B2906=0,B2906=""),0,IF(COUNTIFS(Items!$E:$E,J2906,Items!$F:$F,K2906)+COUNTIFS(Items!$J:$J,J2906,Items!$K:$K,K2906)+COUNTIFS(Items!$O:$O,J2906,Items!$P:$P,K2906)=1,0,1))</f>
        <v>0</v>
      </c>
      <c r="T2906" s="10" t="str">
        <f>IF(RepPF!$L$4=Lists!$E$2,Lists!$E$2,IF(RepPF!$L$4&lt;&gt;"",IF($C2906=RepPF!$L$4,RepPF!$L$4,0),Lists!$E$2))</f>
        <v>Все объекты</v>
      </c>
    </row>
    <row r="2907" spans="12:20" x14ac:dyDescent="0.25">
      <c r="L2907" s="1">
        <f>IF(OR(B2907=0,B2907=""),0,IF(COUNTIFS(Items!$E:$E,J2907,Items!$F:$F,K2907)+COUNTIFS(Items!$J:$J,J2907,Items!$K:$K,K2907)+COUNTIFS(Items!$O:$O,J2907,Items!$P:$P,K2907)=1,0,1))</f>
        <v>0</v>
      </c>
      <c r="T2907" s="10" t="str">
        <f>IF(RepPF!$L$4=Lists!$E$2,Lists!$E$2,IF(RepPF!$L$4&lt;&gt;"",IF($C2907=RepPF!$L$4,RepPF!$L$4,0),Lists!$E$2))</f>
        <v>Все объекты</v>
      </c>
    </row>
    <row r="2908" spans="12:20" x14ac:dyDescent="0.25">
      <c r="L2908" s="1">
        <f>IF(OR(B2908=0,B2908=""),0,IF(COUNTIFS(Items!$E:$E,J2908,Items!$F:$F,K2908)+COUNTIFS(Items!$J:$J,J2908,Items!$K:$K,K2908)+COUNTIFS(Items!$O:$O,J2908,Items!$P:$P,K2908)=1,0,1))</f>
        <v>0</v>
      </c>
      <c r="T2908" s="10" t="str">
        <f>IF(RepPF!$L$4=Lists!$E$2,Lists!$E$2,IF(RepPF!$L$4&lt;&gt;"",IF($C2908=RepPF!$L$4,RepPF!$L$4,0),Lists!$E$2))</f>
        <v>Все объекты</v>
      </c>
    </row>
    <row r="2909" spans="12:20" x14ac:dyDescent="0.25">
      <c r="L2909" s="1">
        <f>IF(OR(B2909=0,B2909=""),0,IF(COUNTIFS(Items!$E:$E,J2909,Items!$F:$F,K2909)+COUNTIFS(Items!$J:$J,J2909,Items!$K:$K,K2909)+COUNTIFS(Items!$O:$O,J2909,Items!$P:$P,K2909)=1,0,1))</f>
        <v>0</v>
      </c>
      <c r="T2909" s="10" t="str">
        <f>IF(RepPF!$L$4=Lists!$E$2,Lists!$E$2,IF(RepPF!$L$4&lt;&gt;"",IF($C2909=RepPF!$L$4,RepPF!$L$4,0),Lists!$E$2))</f>
        <v>Все объекты</v>
      </c>
    </row>
    <row r="2910" spans="12:20" x14ac:dyDescent="0.25">
      <c r="L2910" s="1">
        <f>IF(OR(B2910=0,B2910=""),0,IF(COUNTIFS(Items!$E:$E,J2910,Items!$F:$F,K2910)+COUNTIFS(Items!$J:$J,J2910,Items!$K:$K,K2910)+COUNTIFS(Items!$O:$O,J2910,Items!$P:$P,K2910)=1,0,1))</f>
        <v>0</v>
      </c>
      <c r="T2910" s="10" t="str">
        <f>IF(RepPF!$L$4=Lists!$E$2,Lists!$E$2,IF(RepPF!$L$4&lt;&gt;"",IF($C2910=RepPF!$L$4,RepPF!$L$4,0),Lists!$E$2))</f>
        <v>Все объекты</v>
      </c>
    </row>
    <row r="2911" spans="12:20" x14ac:dyDescent="0.25">
      <c r="L2911" s="1">
        <f>IF(OR(B2911=0,B2911=""),0,IF(COUNTIFS(Items!$E:$E,J2911,Items!$F:$F,K2911)+COUNTIFS(Items!$J:$J,J2911,Items!$K:$K,K2911)+COUNTIFS(Items!$O:$O,J2911,Items!$P:$P,K2911)=1,0,1))</f>
        <v>0</v>
      </c>
      <c r="T2911" s="10" t="str">
        <f>IF(RepPF!$L$4=Lists!$E$2,Lists!$E$2,IF(RepPF!$L$4&lt;&gt;"",IF($C2911=RepPF!$L$4,RepPF!$L$4,0),Lists!$E$2))</f>
        <v>Все объекты</v>
      </c>
    </row>
    <row r="2912" spans="12:20" x14ac:dyDescent="0.25">
      <c r="L2912" s="1">
        <f>IF(OR(B2912=0,B2912=""),0,IF(COUNTIFS(Items!$E:$E,J2912,Items!$F:$F,K2912)+COUNTIFS(Items!$J:$J,J2912,Items!$K:$K,K2912)+COUNTIFS(Items!$O:$O,J2912,Items!$P:$P,K2912)=1,0,1))</f>
        <v>0</v>
      </c>
      <c r="T2912" s="10" t="str">
        <f>IF(RepPF!$L$4=Lists!$E$2,Lists!$E$2,IF(RepPF!$L$4&lt;&gt;"",IF($C2912=RepPF!$L$4,RepPF!$L$4,0),Lists!$E$2))</f>
        <v>Все объекты</v>
      </c>
    </row>
    <row r="2913" spans="12:20" x14ac:dyDescent="0.25">
      <c r="L2913" s="1">
        <f>IF(OR(B2913=0,B2913=""),0,IF(COUNTIFS(Items!$E:$E,J2913,Items!$F:$F,K2913)+COUNTIFS(Items!$J:$J,J2913,Items!$K:$K,K2913)+COUNTIFS(Items!$O:$O,J2913,Items!$P:$P,K2913)=1,0,1))</f>
        <v>0</v>
      </c>
      <c r="T2913" s="10" t="str">
        <f>IF(RepPF!$L$4=Lists!$E$2,Lists!$E$2,IF(RepPF!$L$4&lt;&gt;"",IF($C2913=RepPF!$L$4,RepPF!$L$4,0),Lists!$E$2))</f>
        <v>Все объекты</v>
      </c>
    </row>
    <row r="2914" spans="12:20" x14ac:dyDescent="0.25">
      <c r="L2914" s="1">
        <f>IF(OR(B2914=0,B2914=""),0,IF(COUNTIFS(Items!$E:$E,J2914,Items!$F:$F,K2914)+COUNTIFS(Items!$J:$J,J2914,Items!$K:$K,K2914)+COUNTIFS(Items!$O:$O,J2914,Items!$P:$P,K2914)=1,0,1))</f>
        <v>0</v>
      </c>
      <c r="T2914" s="10" t="str">
        <f>IF(RepPF!$L$4=Lists!$E$2,Lists!$E$2,IF(RepPF!$L$4&lt;&gt;"",IF($C2914=RepPF!$L$4,RepPF!$L$4,0),Lists!$E$2))</f>
        <v>Все объекты</v>
      </c>
    </row>
    <row r="2915" spans="12:20" x14ac:dyDescent="0.25">
      <c r="L2915" s="1">
        <f>IF(OR(B2915=0,B2915=""),0,IF(COUNTIFS(Items!$E:$E,J2915,Items!$F:$F,K2915)+COUNTIFS(Items!$J:$J,J2915,Items!$K:$K,K2915)+COUNTIFS(Items!$O:$O,J2915,Items!$P:$P,K2915)=1,0,1))</f>
        <v>0</v>
      </c>
      <c r="T2915" s="10" t="str">
        <f>IF(RepPF!$L$4=Lists!$E$2,Lists!$E$2,IF(RepPF!$L$4&lt;&gt;"",IF($C2915=RepPF!$L$4,RepPF!$L$4,0),Lists!$E$2))</f>
        <v>Все объекты</v>
      </c>
    </row>
    <row r="2916" spans="12:20" x14ac:dyDescent="0.25">
      <c r="L2916" s="1">
        <f>IF(OR(B2916=0,B2916=""),0,IF(COUNTIFS(Items!$E:$E,J2916,Items!$F:$F,K2916)+COUNTIFS(Items!$J:$J,J2916,Items!$K:$K,K2916)+COUNTIFS(Items!$O:$O,J2916,Items!$P:$P,K2916)=1,0,1))</f>
        <v>0</v>
      </c>
      <c r="T2916" s="10" t="str">
        <f>IF(RepPF!$L$4=Lists!$E$2,Lists!$E$2,IF(RepPF!$L$4&lt;&gt;"",IF($C2916=RepPF!$L$4,RepPF!$L$4,0),Lists!$E$2))</f>
        <v>Все объекты</v>
      </c>
    </row>
    <row r="2917" spans="12:20" x14ac:dyDescent="0.25">
      <c r="L2917" s="1">
        <f>IF(OR(B2917=0,B2917=""),0,IF(COUNTIFS(Items!$E:$E,J2917,Items!$F:$F,K2917)+COUNTIFS(Items!$J:$J,J2917,Items!$K:$K,K2917)+COUNTIFS(Items!$O:$O,J2917,Items!$P:$P,K2917)=1,0,1))</f>
        <v>0</v>
      </c>
      <c r="T2917" s="10" t="str">
        <f>IF(RepPF!$L$4=Lists!$E$2,Lists!$E$2,IF(RepPF!$L$4&lt;&gt;"",IF($C2917=RepPF!$L$4,RepPF!$L$4,0),Lists!$E$2))</f>
        <v>Все объекты</v>
      </c>
    </row>
    <row r="2918" spans="12:20" x14ac:dyDescent="0.25">
      <c r="L2918" s="1">
        <f>IF(OR(B2918=0,B2918=""),0,IF(COUNTIFS(Items!$E:$E,J2918,Items!$F:$F,K2918)+COUNTIFS(Items!$J:$J,J2918,Items!$K:$K,K2918)+COUNTIFS(Items!$O:$O,J2918,Items!$P:$P,K2918)=1,0,1))</f>
        <v>0</v>
      </c>
      <c r="T2918" s="10" t="str">
        <f>IF(RepPF!$L$4=Lists!$E$2,Lists!$E$2,IF(RepPF!$L$4&lt;&gt;"",IF($C2918=RepPF!$L$4,RepPF!$L$4,0),Lists!$E$2))</f>
        <v>Все объекты</v>
      </c>
    </row>
    <row r="2919" spans="12:20" x14ac:dyDescent="0.25">
      <c r="L2919" s="1">
        <f>IF(OR(B2919=0,B2919=""),0,IF(COUNTIFS(Items!$E:$E,J2919,Items!$F:$F,K2919)+COUNTIFS(Items!$J:$J,J2919,Items!$K:$K,K2919)+COUNTIFS(Items!$O:$O,J2919,Items!$P:$P,K2919)=1,0,1))</f>
        <v>0</v>
      </c>
      <c r="T2919" s="10" t="str">
        <f>IF(RepPF!$L$4=Lists!$E$2,Lists!$E$2,IF(RepPF!$L$4&lt;&gt;"",IF($C2919=RepPF!$L$4,RepPF!$L$4,0),Lists!$E$2))</f>
        <v>Все объекты</v>
      </c>
    </row>
    <row r="2920" spans="12:20" x14ac:dyDescent="0.25">
      <c r="L2920" s="1">
        <f>IF(OR(B2920=0,B2920=""),0,IF(COUNTIFS(Items!$E:$E,J2920,Items!$F:$F,K2920)+COUNTIFS(Items!$J:$J,J2920,Items!$K:$K,K2920)+COUNTIFS(Items!$O:$O,J2920,Items!$P:$P,K2920)=1,0,1))</f>
        <v>0</v>
      </c>
      <c r="T2920" s="10" t="str">
        <f>IF(RepPF!$L$4=Lists!$E$2,Lists!$E$2,IF(RepPF!$L$4&lt;&gt;"",IF($C2920=RepPF!$L$4,RepPF!$L$4,0),Lists!$E$2))</f>
        <v>Все объекты</v>
      </c>
    </row>
    <row r="2921" spans="12:20" x14ac:dyDescent="0.25">
      <c r="L2921" s="1">
        <f>IF(OR(B2921=0,B2921=""),0,IF(COUNTIFS(Items!$E:$E,J2921,Items!$F:$F,K2921)+COUNTIFS(Items!$J:$J,J2921,Items!$K:$K,K2921)+COUNTIFS(Items!$O:$O,J2921,Items!$P:$P,K2921)=1,0,1))</f>
        <v>0</v>
      </c>
      <c r="T2921" s="10" t="str">
        <f>IF(RepPF!$L$4=Lists!$E$2,Lists!$E$2,IF(RepPF!$L$4&lt;&gt;"",IF($C2921=RepPF!$L$4,RepPF!$L$4,0),Lists!$E$2))</f>
        <v>Все объекты</v>
      </c>
    </row>
    <row r="2922" spans="12:20" x14ac:dyDescent="0.25">
      <c r="L2922" s="1">
        <f>IF(OR(B2922=0,B2922=""),0,IF(COUNTIFS(Items!$E:$E,J2922,Items!$F:$F,K2922)+COUNTIFS(Items!$J:$J,J2922,Items!$K:$K,K2922)+COUNTIFS(Items!$O:$O,J2922,Items!$P:$P,K2922)=1,0,1))</f>
        <v>0</v>
      </c>
      <c r="T2922" s="10" t="str">
        <f>IF(RepPF!$L$4=Lists!$E$2,Lists!$E$2,IF(RepPF!$L$4&lt;&gt;"",IF($C2922=RepPF!$L$4,RepPF!$L$4,0),Lists!$E$2))</f>
        <v>Все объекты</v>
      </c>
    </row>
    <row r="2923" spans="12:20" x14ac:dyDescent="0.25">
      <c r="L2923" s="1">
        <f>IF(OR(B2923=0,B2923=""),0,IF(COUNTIFS(Items!$E:$E,J2923,Items!$F:$F,K2923)+COUNTIFS(Items!$J:$J,J2923,Items!$K:$K,K2923)+COUNTIFS(Items!$O:$O,J2923,Items!$P:$P,K2923)=1,0,1))</f>
        <v>0</v>
      </c>
      <c r="T2923" s="10" t="str">
        <f>IF(RepPF!$L$4=Lists!$E$2,Lists!$E$2,IF(RepPF!$L$4&lt;&gt;"",IF($C2923=RepPF!$L$4,RepPF!$L$4,0),Lists!$E$2))</f>
        <v>Все объекты</v>
      </c>
    </row>
    <row r="2924" spans="12:20" x14ac:dyDescent="0.25">
      <c r="L2924" s="1">
        <f>IF(OR(B2924=0,B2924=""),0,IF(COUNTIFS(Items!$E:$E,J2924,Items!$F:$F,K2924)+COUNTIFS(Items!$J:$J,J2924,Items!$K:$K,K2924)+COUNTIFS(Items!$O:$O,J2924,Items!$P:$P,K2924)=1,0,1))</f>
        <v>0</v>
      </c>
      <c r="T2924" s="10" t="str">
        <f>IF(RepPF!$L$4=Lists!$E$2,Lists!$E$2,IF(RepPF!$L$4&lt;&gt;"",IF($C2924=RepPF!$L$4,RepPF!$L$4,0),Lists!$E$2))</f>
        <v>Все объекты</v>
      </c>
    </row>
    <row r="2925" spans="12:20" x14ac:dyDescent="0.25">
      <c r="L2925" s="1">
        <f>IF(OR(B2925=0,B2925=""),0,IF(COUNTIFS(Items!$E:$E,J2925,Items!$F:$F,K2925)+COUNTIFS(Items!$J:$J,J2925,Items!$K:$K,K2925)+COUNTIFS(Items!$O:$O,J2925,Items!$P:$P,K2925)=1,0,1))</f>
        <v>0</v>
      </c>
      <c r="T2925" s="10" t="str">
        <f>IF(RepPF!$L$4=Lists!$E$2,Lists!$E$2,IF(RepPF!$L$4&lt;&gt;"",IF($C2925=RepPF!$L$4,RepPF!$L$4,0),Lists!$E$2))</f>
        <v>Все объекты</v>
      </c>
    </row>
    <row r="2926" spans="12:20" x14ac:dyDescent="0.25">
      <c r="L2926" s="1">
        <f>IF(OR(B2926=0,B2926=""),0,IF(COUNTIFS(Items!$E:$E,J2926,Items!$F:$F,K2926)+COUNTIFS(Items!$J:$J,J2926,Items!$K:$K,K2926)+COUNTIFS(Items!$O:$O,J2926,Items!$P:$P,K2926)=1,0,1))</f>
        <v>0</v>
      </c>
      <c r="T2926" s="10" t="str">
        <f>IF(RepPF!$L$4=Lists!$E$2,Lists!$E$2,IF(RepPF!$L$4&lt;&gt;"",IF($C2926=RepPF!$L$4,RepPF!$L$4,0),Lists!$E$2))</f>
        <v>Все объекты</v>
      </c>
    </row>
    <row r="2927" spans="12:20" x14ac:dyDescent="0.25">
      <c r="L2927" s="1">
        <f>IF(OR(B2927=0,B2927=""),0,IF(COUNTIFS(Items!$E:$E,J2927,Items!$F:$F,K2927)+COUNTIFS(Items!$J:$J,J2927,Items!$K:$K,K2927)+COUNTIFS(Items!$O:$O,J2927,Items!$P:$P,K2927)=1,0,1))</f>
        <v>0</v>
      </c>
      <c r="T2927" s="10" t="str">
        <f>IF(RepPF!$L$4=Lists!$E$2,Lists!$E$2,IF(RepPF!$L$4&lt;&gt;"",IF($C2927=RepPF!$L$4,RepPF!$L$4,0),Lists!$E$2))</f>
        <v>Все объекты</v>
      </c>
    </row>
    <row r="2928" spans="12:20" x14ac:dyDescent="0.25">
      <c r="L2928" s="1">
        <f>IF(OR(B2928=0,B2928=""),0,IF(COUNTIFS(Items!$E:$E,J2928,Items!$F:$F,K2928)+COUNTIFS(Items!$J:$J,J2928,Items!$K:$K,K2928)+COUNTIFS(Items!$O:$O,J2928,Items!$P:$P,K2928)=1,0,1))</f>
        <v>0</v>
      </c>
      <c r="T2928" s="10" t="str">
        <f>IF(RepPF!$L$4=Lists!$E$2,Lists!$E$2,IF(RepPF!$L$4&lt;&gt;"",IF($C2928=RepPF!$L$4,RepPF!$L$4,0),Lists!$E$2))</f>
        <v>Все объекты</v>
      </c>
    </row>
    <row r="2929" spans="12:20" x14ac:dyDescent="0.25">
      <c r="L2929" s="1">
        <f>IF(OR(B2929=0,B2929=""),0,IF(COUNTIFS(Items!$E:$E,J2929,Items!$F:$F,K2929)+COUNTIFS(Items!$J:$J,J2929,Items!$K:$K,K2929)+COUNTIFS(Items!$O:$O,J2929,Items!$P:$P,K2929)=1,0,1))</f>
        <v>0</v>
      </c>
      <c r="T2929" s="10" t="str">
        <f>IF(RepPF!$L$4=Lists!$E$2,Lists!$E$2,IF(RepPF!$L$4&lt;&gt;"",IF($C2929=RepPF!$L$4,RepPF!$L$4,0),Lists!$E$2))</f>
        <v>Все объекты</v>
      </c>
    </row>
    <row r="2930" spans="12:20" x14ac:dyDescent="0.25">
      <c r="L2930" s="1">
        <f>IF(OR(B2930=0,B2930=""),0,IF(COUNTIFS(Items!$E:$E,J2930,Items!$F:$F,K2930)+COUNTIFS(Items!$J:$J,J2930,Items!$K:$K,K2930)+COUNTIFS(Items!$O:$O,J2930,Items!$P:$P,K2930)=1,0,1))</f>
        <v>0</v>
      </c>
      <c r="T2930" s="10" t="str">
        <f>IF(RepPF!$L$4=Lists!$E$2,Lists!$E$2,IF(RepPF!$L$4&lt;&gt;"",IF($C2930=RepPF!$L$4,RepPF!$L$4,0),Lists!$E$2))</f>
        <v>Все объекты</v>
      </c>
    </row>
    <row r="2931" spans="12:20" x14ac:dyDescent="0.25">
      <c r="L2931" s="1">
        <f>IF(OR(B2931=0,B2931=""),0,IF(COUNTIFS(Items!$E:$E,J2931,Items!$F:$F,K2931)+COUNTIFS(Items!$J:$J,J2931,Items!$K:$K,K2931)+COUNTIFS(Items!$O:$O,J2931,Items!$P:$P,K2931)=1,0,1))</f>
        <v>0</v>
      </c>
      <c r="T2931" s="10" t="str">
        <f>IF(RepPF!$L$4=Lists!$E$2,Lists!$E$2,IF(RepPF!$L$4&lt;&gt;"",IF($C2931=RepPF!$L$4,RepPF!$L$4,0),Lists!$E$2))</f>
        <v>Все объекты</v>
      </c>
    </row>
    <row r="2932" spans="12:20" x14ac:dyDescent="0.25">
      <c r="L2932" s="1">
        <f>IF(OR(B2932=0,B2932=""),0,IF(COUNTIFS(Items!$E:$E,J2932,Items!$F:$F,K2932)+COUNTIFS(Items!$J:$J,J2932,Items!$K:$K,K2932)+COUNTIFS(Items!$O:$O,J2932,Items!$P:$P,K2932)=1,0,1))</f>
        <v>0</v>
      </c>
      <c r="T2932" s="10" t="str">
        <f>IF(RepPF!$L$4=Lists!$E$2,Lists!$E$2,IF(RepPF!$L$4&lt;&gt;"",IF($C2932=RepPF!$L$4,RepPF!$L$4,0),Lists!$E$2))</f>
        <v>Все объекты</v>
      </c>
    </row>
    <row r="2933" spans="12:20" x14ac:dyDescent="0.25">
      <c r="L2933" s="1">
        <f>IF(OR(B2933=0,B2933=""),0,IF(COUNTIFS(Items!$E:$E,J2933,Items!$F:$F,K2933)+COUNTIFS(Items!$J:$J,J2933,Items!$K:$K,K2933)+COUNTIFS(Items!$O:$O,J2933,Items!$P:$P,K2933)=1,0,1))</f>
        <v>0</v>
      </c>
      <c r="T2933" s="10" t="str">
        <f>IF(RepPF!$L$4=Lists!$E$2,Lists!$E$2,IF(RepPF!$L$4&lt;&gt;"",IF($C2933=RepPF!$L$4,RepPF!$L$4,0),Lists!$E$2))</f>
        <v>Все объекты</v>
      </c>
    </row>
    <row r="2934" spans="12:20" x14ac:dyDescent="0.25">
      <c r="L2934" s="1">
        <f>IF(OR(B2934=0,B2934=""),0,IF(COUNTIFS(Items!$E:$E,J2934,Items!$F:$F,K2934)+COUNTIFS(Items!$J:$J,J2934,Items!$K:$K,K2934)+COUNTIFS(Items!$O:$O,J2934,Items!$P:$P,K2934)=1,0,1))</f>
        <v>0</v>
      </c>
      <c r="T2934" s="10" t="str">
        <f>IF(RepPF!$L$4=Lists!$E$2,Lists!$E$2,IF(RepPF!$L$4&lt;&gt;"",IF($C2934=RepPF!$L$4,RepPF!$L$4,0),Lists!$E$2))</f>
        <v>Все объекты</v>
      </c>
    </row>
    <row r="2935" spans="12:20" x14ac:dyDescent="0.25">
      <c r="L2935" s="1">
        <f>IF(OR(B2935=0,B2935=""),0,IF(COUNTIFS(Items!$E:$E,J2935,Items!$F:$F,K2935)+COUNTIFS(Items!$J:$J,J2935,Items!$K:$K,K2935)+COUNTIFS(Items!$O:$O,J2935,Items!$P:$P,K2935)=1,0,1))</f>
        <v>0</v>
      </c>
      <c r="T2935" s="10" t="str">
        <f>IF(RepPF!$L$4=Lists!$E$2,Lists!$E$2,IF(RepPF!$L$4&lt;&gt;"",IF($C2935=RepPF!$L$4,RepPF!$L$4,0),Lists!$E$2))</f>
        <v>Все объекты</v>
      </c>
    </row>
    <row r="2936" spans="12:20" x14ac:dyDescent="0.25">
      <c r="L2936" s="1">
        <f>IF(OR(B2936=0,B2936=""),0,IF(COUNTIFS(Items!$E:$E,J2936,Items!$F:$F,K2936)+COUNTIFS(Items!$J:$J,J2936,Items!$K:$K,K2936)+COUNTIFS(Items!$O:$O,J2936,Items!$P:$P,K2936)=1,0,1))</f>
        <v>0</v>
      </c>
      <c r="T2936" s="10" t="str">
        <f>IF(RepPF!$L$4=Lists!$E$2,Lists!$E$2,IF(RepPF!$L$4&lt;&gt;"",IF($C2936=RepPF!$L$4,RepPF!$L$4,0),Lists!$E$2))</f>
        <v>Все объекты</v>
      </c>
    </row>
    <row r="2937" spans="12:20" x14ac:dyDescent="0.25">
      <c r="L2937" s="1">
        <f>IF(OR(B2937=0,B2937=""),0,IF(COUNTIFS(Items!$E:$E,J2937,Items!$F:$F,K2937)+COUNTIFS(Items!$J:$J,J2937,Items!$K:$K,K2937)+COUNTIFS(Items!$O:$O,J2937,Items!$P:$P,K2937)=1,0,1))</f>
        <v>0</v>
      </c>
      <c r="T2937" s="10" t="str">
        <f>IF(RepPF!$L$4=Lists!$E$2,Lists!$E$2,IF(RepPF!$L$4&lt;&gt;"",IF($C2937=RepPF!$L$4,RepPF!$L$4,0),Lists!$E$2))</f>
        <v>Все объекты</v>
      </c>
    </row>
    <row r="2938" spans="12:20" x14ac:dyDescent="0.25">
      <c r="L2938" s="1">
        <f>IF(OR(B2938=0,B2938=""),0,IF(COUNTIFS(Items!$E:$E,J2938,Items!$F:$F,K2938)+COUNTIFS(Items!$J:$J,J2938,Items!$K:$K,K2938)+COUNTIFS(Items!$O:$O,J2938,Items!$P:$P,K2938)=1,0,1))</f>
        <v>0</v>
      </c>
      <c r="T2938" s="10" t="str">
        <f>IF(RepPF!$L$4=Lists!$E$2,Lists!$E$2,IF(RepPF!$L$4&lt;&gt;"",IF($C2938=RepPF!$L$4,RepPF!$L$4,0),Lists!$E$2))</f>
        <v>Все объекты</v>
      </c>
    </row>
    <row r="2939" spans="12:20" x14ac:dyDescent="0.25">
      <c r="L2939" s="1">
        <f>IF(OR(B2939=0,B2939=""),0,IF(COUNTIFS(Items!$E:$E,J2939,Items!$F:$F,K2939)+COUNTIFS(Items!$J:$J,J2939,Items!$K:$K,K2939)+COUNTIFS(Items!$O:$O,J2939,Items!$P:$P,K2939)=1,0,1))</f>
        <v>0</v>
      </c>
      <c r="T2939" s="10" t="str">
        <f>IF(RepPF!$L$4=Lists!$E$2,Lists!$E$2,IF(RepPF!$L$4&lt;&gt;"",IF($C2939=RepPF!$L$4,RepPF!$L$4,0),Lists!$E$2))</f>
        <v>Все объекты</v>
      </c>
    </row>
    <row r="2940" spans="12:20" x14ac:dyDescent="0.25">
      <c r="L2940" s="1">
        <f>IF(OR(B2940=0,B2940=""),0,IF(COUNTIFS(Items!$E:$E,J2940,Items!$F:$F,K2940)+COUNTIFS(Items!$J:$J,J2940,Items!$K:$K,K2940)+COUNTIFS(Items!$O:$O,J2940,Items!$P:$P,K2940)=1,0,1))</f>
        <v>0</v>
      </c>
      <c r="T2940" s="10" t="str">
        <f>IF(RepPF!$L$4=Lists!$E$2,Lists!$E$2,IF(RepPF!$L$4&lt;&gt;"",IF($C2940=RepPF!$L$4,RepPF!$L$4,0),Lists!$E$2))</f>
        <v>Все объекты</v>
      </c>
    </row>
    <row r="2941" spans="12:20" x14ac:dyDescent="0.25">
      <c r="L2941" s="1">
        <f>IF(OR(B2941=0,B2941=""),0,IF(COUNTIFS(Items!$E:$E,J2941,Items!$F:$F,K2941)+COUNTIFS(Items!$J:$J,J2941,Items!$K:$K,K2941)+COUNTIFS(Items!$O:$O,J2941,Items!$P:$P,K2941)=1,0,1))</f>
        <v>0</v>
      </c>
      <c r="T2941" s="10" t="str">
        <f>IF(RepPF!$L$4=Lists!$E$2,Lists!$E$2,IF(RepPF!$L$4&lt;&gt;"",IF($C2941=RepPF!$L$4,RepPF!$L$4,0),Lists!$E$2))</f>
        <v>Все объекты</v>
      </c>
    </row>
    <row r="2942" spans="12:20" x14ac:dyDescent="0.25">
      <c r="L2942" s="1">
        <f>IF(OR(B2942=0,B2942=""),0,IF(COUNTIFS(Items!$E:$E,J2942,Items!$F:$F,K2942)+COUNTIFS(Items!$J:$J,J2942,Items!$K:$K,K2942)+COUNTIFS(Items!$O:$O,J2942,Items!$P:$P,K2942)=1,0,1))</f>
        <v>0</v>
      </c>
      <c r="T2942" s="10" t="str">
        <f>IF(RepPF!$L$4=Lists!$E$2,Lists!$E$2,IF(RepPF!$L$4&lt;&gt;"",IF($C2942=RepPF!$L$4,RepPF!$L$4,0),Lists!$E$2))</f>
        <v>Все объекты</v>
      </c>
    </row>
    <row r="2943" spans="12:20" x14ac:dyDescent="0.25">
      <c r="L2943" s="1">
        <f>IF(OR(B2943=0,B2943=""),0,IF(COUNTIFS(Items!$E:$E,J2943,Items!$F:$F,K2943)+COUNTIFS(Items!$J:$J,J2943,Items!$K:$K,K2943)+COUNTIFS(Items!$O:$O,J2943,Items!$P:$P,K2943)=1,0,1))</f>
        <v>0</v>
      </c>
      <c r="T2943" s="10" t="str">
        <f>IF(RepPF!$L$4=Lists!$E$2,Lists!$E$2,IF(RepPF!$L$4&lt;&gt;"",IF($C2943=RepPF!$L$4,RepPF!$L$4,0),Lists!$E$2))</f>
        <v>Все объекты</v>
      </c>
    </row>
    <row r="2944" spans="12:20" x14ac:dyDescent="0.25">
      <c r="L2944" s="1">
        <f>IF(OR(B2944=0,B2944=""),0,IF(COUNTIFS(Items!$E:$E,J2944,Items!$F:$F,K2944)+COUNTIFS(Items!$J:$J,J2944,Items!$K:$K,K2944)+COUNTIFS(Items!$O:$O,J2944,Items!$P:$P,K2944)=1,0,1))</f>
        <v>0</v>
      </c>
      <c r="T2944" s="10" t="str">
        <f>IF(RepPF!$L$4=Lists!$E$2,Lists!$E$2,IF(RepPF!$L$4&lt;&gt;"",IF($C2944=RepPF!$L$4,RepPF!$L$4,0),Lists!$E$2))</f>
        <v>Все объекты</v>
      </c>
    </row>
    <row r="2945" spans="12:20" x14ac:dyDescent="0.25">
      <c r="L2945" s="1">
        <f>IF(OR(B2945=0,B2945=""),0,IF(COUNTIFS(Items!$E:$E,J2945,Items!$F:$F,K2945)+COUNTIFS(Items!$J:$J,J2945,Items!$K:$K,K2945)+COUNTIFS(Items!$O:$O,J2945,Items!$P:$P,K2945)=1,0,1))</f>
        <v>0</v>
      </c>
      <c r="T2945" s="10" t="str">
        <f>IF(RepPF!$L$4=Lists!$E$2,Lists!$E$2,IF(RepPF!$L$4&lt;&gt;"",IF($C2945=RepPF!$L$4,RepPF!$L$4,0),Lists!$E$2))</f>
        <v>Все объекты</v>
      </c>
    </row>
    <row r="2946" spans="12:20" x14ac:dyDescent="0.25">
      <c r="L2946" s="1">
        <f>IF(OR(B2946=0,B2946=""),0,IF(COUNTIFS(Items!$E:$E,J2946,Items!$F:$F,K2946)+COUNTIFS(Items!$J:$J,J2946,Items!$K:$K,K2946)+COUNTIFS(Items!$O:$O,J2946,Items!$P:$P,K2946)=1,0,1))</f>
        <v>0</v>
      </c>
      <c r="T2946" s="10" t="str">
        <f>IF(RepPF!$L$4=Lists!$E$2,Lists!$E$2,IF(RepPF!$L$4&lt;&gt;"",IF($C2946=RepPF!$L$4,RepPF!$L$4,0),Lists!$E$2))</f>
        <v>Все объекты</v>
      </c>
    </row>
    <row r="2947" spans="12:20" x14ac:dyDescent="0.25">
      <c r="L2947" s="1">
        <f>IF(OR(B2947=0,B2947=""),0,IF(COUNTIFS(Items!$E:$E,J2947,Items!$F:$F,K2947)+COUNTIFS(Items!$J:$J,J2947,Items!$K:$K,K2947)+COUNTIFS(Items!$O:$O,J2947,Items!$P:$P,K2947)=1,0,1))</f>
        <v>0</v>
      </c>
      <c r="T2947" s="10" t="str">
        <f>IF(RepPF!$L$4=Lists!$E$2,Lists!$E$2,IF(RepPF!$L$4&lt;&gt;"",IF($C2947=RepPF!$L$4,RepPF!$L$4,0),Lists!$E$2))</f>
        <v>Все объекты</v>
      </c>
    </row>
    <row r="2948" spans="12:20" x14ac:dyDescent="0.25">
      <c r="L2948" s="1">
        <f>IF(OR(B2948=0,B2948=""),0,IF(COUNTIFS(Items!$E:$E,J2948,Items!$F:$F,K2948)+COUNTIFS(Items!$J:$J,J2948,Items!$K:$K,K2948)+COUNTIFS(Items!$O:$O,J2948,Items!$P:$P,K2948)=1,0,1))</f>
        <v>0</v>
      </c>
      <c r="T2948" s="10" t="str">
        <f>IF(RepPF!$L$4=Lists!$E$2,Lists!$E$2,IF(RepPF!$L$4&lt;&gt;"",IF($C2948=RepPF!$L$4,RepPF!$L$4,0),Lists!$E$2))</f>
        <v>Все объекты</v>
      </c>
    </row>
    <row r="2949" spans="12:20" x14ac:dyDescent="0.25">
      <c r="L2949" s="1">
        <f>IF(OR(B2949=0,B2949=""),0,IF(COUNTIFS(Items!$E:$E,J2949,Items!$F:$F,K2949)+COUNTIFS(Items!$J:$J,J2949,Items!$K:$K,K2949)+COUNTIFS(Items!$O:$O,J2949,Items!$P:$P,K2949)=1,0,1))</f>
        <v>0</v>
      </c>
      <c r="T2949" s="10" t="str">
        <f>IF(RepPF!$L$4=Lists!$E$2,Lists!$E$2,IF(RepPF!$L$4&lt;&gt;"",IF($C2949=RepPF!$L$4,RepPF!$L$4,0),Lists!$E$2))</f>
        <v>Все объекты</v>
      </c>
    </row>
    <row r="2950" spans="12:20" x14ac:dyDescent="0.25">
      <c r="L2950" s="1">
        <f>IF(OR(B2950=0,B2950=""),0,IF(COUNTIFS(Items!$E:$E,J2950,Items!$F:$F,K2950)+COUNTIFS(Items!$J:$J,J2950,Items!$K:$K,K2950)+COUNTIFS(Items!$O:$O,J2950,Items!$P:$P,K2950)=1,0,1))</f>
        <v>0</v>
      </c>
      <c r="T2950" s="10" t="str">
        <f>IF(RepPF!$L$4=Lists!$E$2,Lists!$E$2,IF(RepPF!$L$4&lt;&gt;"",IF($C2950=RepPF!$L$4,RepPF!$L$4,0),Lists!$E$2))</f>
        <v>Все объекты</v>
      </c>
    </row>
    <row r="2951" spans="12:20" x14ac:dyDescent="0.25">
      <c r="L2951" s="1">
        <f>IF(OR(B2951=0,B2951=""),0,IF(COUNTIFS(Items!$E:$E,J2951,Items!$F:$F,K2951)+COUNTIFS(Items!$J:$J,J2951,Items!$K:$K,K2951)+COUNTIFS(Items!$O:$O,J2951,Items!$P:$P,K2951)=1,0,1))</f>
        <v>0</v>
      </c>
      <c r="T2951" s="10" t="str">
        <f>IF(RepPF!$L$4=Lists!$E$2,Lists!$E$2,IF(RepPF!$L$4&lt;&gt;"",IF($C2951=RepPF!$L$4,RepPF!$L$4,0),Lists!$E$2))</f>
        <v>Все объекты</v>
      </c>
    </row>
    <row r="2952" spans="12:20" x14ac:dyDescent="0.25">
      <c r="L2952" s="1">
        <f>IF(OR(B2952=0,B2952=""),0,IF(COUNTIFS(Items!$E:$E,J2952,Items!$F:$F,K2952)+COUNTIFS(Items!$J:$J,J2952,Items!$K:$K,K2952)+COUNTIFS(Items!$O:$O,J2952,Items!$P:$P,K2952)=1,0,1))</f>
        <v>0</v>
      </c>
      <c r="T2952" s="10" t="str">
        <f>IF(RepPF!$L$4=Lists!$E$2,Lists!$E$2,IF(RepPF!$L$4&lt;&gt;"",IF($C2952=RepPF!$L$4,RepPF!$L$4,0),Lists!$E$2))</f>
        <v>Все объекты</v>
      </c>
    </row>
    <row r="2953" spans="12:20" x14ac:dyDescent="0.25">
      <c r="L2953" s="1">
        <f>IF(OR(B2953=0,B2953=""),0,IF(COUNTIFS(Items!$E:$E,J2953,Items!$F:$F,K2953)+COUNTIFS(Items!$J:$J,J2953,Items!$K:$K,K2953)+COUNTIFS(Items!$O:$O,J2953,Items!$P:$P,K2953)=1,0,1))</f>
        <v>0</v>
      </c>
      <c r="T2953" s="10" t="str">
        <f>IF(RepPF!$L$4=Lists!$E$2,Lists!$E$2,IF(RepPF!$L$4&lt;&gt;"",IF($C2953=RepPF!$L$4,RepPF!$L$4,0),Lists!$E$2))</f>
        <v>Все объекты</v>
      </c>
    </row>
    <row r="2954" spans="12:20" x14ac:dyDescent="0.25">
      <c r="L2954" s="1">
        <f>IF(OR(B2954=0,B2954=""),0,IF(COUNTIFS(Items!$E:$E,J2954,Items!$F:$F,K2954)+COUNTIFS(Items!$J:$J,J2954,Items!$K:$K,K2954)+COUNTIFS(Items!$O:$O,J2954,Items!$P:$P,K2954)=1,0,1))</f>
        <v>0</v>
      </c>
      <c r="T2954" s="10" t="str">
        <f>IF(RepPF!$L$4=Lists!$E$2,Lists!$E$2,IF(RepPF!$L$4&lt;&gt;"",IF($C2954=RepPF!$L$4,RepPF!$L$4,0),Lists!$E$2))</f>
        <v>Все объекты</v>
      </c>
    </row>
    <row r="2955" spans="12:20" x14ac:dyDescent="0.25">
      <c r="L2955" s="1">
        <f>IF(OR(B2955=0,B2955=""),0,IF(COUNTIFS(Items!$E:$E,J2955,Items!$F:$F,K2955)+COUNTIFS(Items!$J:$J,J2955,Items!$K:$K,K2955)+COUNTIFS(Items!$O:$O,J2955,Items!$P:$P,K2955)=1,0,1))</f>
        <v>0</v>
      </c>
      <c r="T2955" s="10" t="str">
        <f>IF(RepPF!$L$4=Lists!$E$2,Lists!$E$2,IF(RepPF!$L$4&lt;&gt;"",IF($C2955=RepPF!$L$4,RepPF!$L$4,0),Lists!$E$2))</f>
        <v>Все объекты</v>
      </c>
    </row>
    <row r="2956" spans="12:20" x14ac:dyDescent="0.25">
      <c r="L2956" s="1">
        <f>IF(OR(B2956=0,B2956=""),0,IF(COUNTIFS(Items!$E:$E,J2956,Items!$F:$F,K2956)+COUNTIFS(Items!$J:$J,J2956,Items!$K:$K,K2956)+COUNTIFS(Items!$O:$O,J2956,Items!$P:$P,K2956)=1,0,1))</f>
        <v>0</v>
      </c>
      <c r="T2956" s="10" t="str">
        <f>IF(RepPF!$L$4=Lists!$E$2,Lists!$E$2,IF(RepPF!$L$4&lt;&gt;"",IF($C2956=RepPF!$L$4,RepPF!$L$4,0),Lists!$E$2))</f>
        <v>Все объекты</v>
      </c>
    </row>
    <row r="2957" spans="12:20" x14ac:dyDescent="0.25">
      <c r="L2957" s="1">
        <f>IF(OR(B2957=0,B2957=""),0,IF(COUNTIFS(Items!$E:$E,J2957,Items!$F:$F,K2957)+COUNTIFS(Items!$J:$J,J2957,Items!$K:$K,K2957)+COUNTIFS(Items!$O:$O,J2957,Items!$P:$P,K2957)=1,0,1))</f>
        <v>0</v>
      </c>
      <c r="T2957" s="10" t="str">
        <f>IF(RepPF!$L$4=Lists!$E$2,Lists!$E$2,IF(RepPF!$L$4&lt;&gt;"",IF($C2957=RepPF!$L$4,RepPF!$L$4,0),Lists!$E$2))</f>
        <v>Все объекты</v>
      </c>
    </row>
    <row r="2958" spans="12:20" x14ac:dyDescent="0.25">
      <c r="L2958" s="1">
        <f>IF(OR(B2958=0,B2958=""),0,IF(COUNTIFS(Items!$E:$E,J2958,Items!$F:$F,K2958)+COUNTIFS(Items!$J:$J,J2958,Items!$K:$K,K2958)+COUNTIFS(Items!$O:$O,J2958,Items!$P:$P,K2958)=1,0,1))</f>
        <v>0</v>
      </c>
      <c r="T2958" s="10" t="str">
        <f>IF(RepPF!$L$4=Lists!$E$2,Lists!$E$2,IF(RepPF!$L$4&lt;&gt;"",IF($C2958=RepPF!$L$4,RepPF!$L$4,0),Lists!$E$2))</f>
        <v>Все объекты</v>
      </c>
    </row>
    <row r="2959" spans="12:20" x14ac:dyDescent="0.25">
      <c r="L2959" s="1">
        <f>IF(OR(B2959=0,B2959=""),0,IF(COUNTIFS(Items!$E:$E,J2959,Items!$F:$F,K2959)+COUNTIFS(Items!$J:$J,J2959,Items!$K:$K,K2959)+COUNTIFS(Items!$O:$O,J2959,Items!$P:$P,K2959)=1,0,1))</f>
        <v>0</v>
      </c>
      <c r="T2959" s="10" t="str">
        <f>IF(RepPF!$L$4=Lists!$E$2,Lists!$E$2,IF(RepPF!$L$4&lt;&gt;"",IF($C2959=RepPF!$L$4,RepPF!$L$4,0),Lists!$E$2))</f>
        <v>Все объекты</v>
      </c>
    </row>
    <row r="2960" spans="12:20" x14ac:dyDescent="0.25">
      <c r="L2960" s="1">
        <f>IF(OR(B2960=0,B2960=""),0,IF(COUNTIFS(Items!$E:$E,J2960,Items!$F:$F,K2960)+COUNTIFS(Items!$J:$J,J2960,Items!$K:$K,K2960)+COUNTIFS(Items!$O:$O,J2960,Items!$P:$P,K2960)=1,0,1))</f>
        <v>0</v>
      </c>
      <c r="T2960" s="10" t="str">
        <f>IF(RepPF!$L$4=Lists!$E$2,Lists!$E$2,IF(RepPF!$L$4&lt;&gt;"",IF($C2960=RepPF!$L$4,RepPF!$L$4,0),Lists!$E$2))</f>
        <v>Все объекты</v>
      </c>
    </row>
    <row r="2961" spans="12:20" x14ac:dyDescent="0.25">
      <c r="L2961" s="1">
        <f>IF(OR(B2961=0,B2961=""),0,IF(COUNTIFS(Items!$E:$E,J2961,Items!$F:$F,K2961)+COUNTIFS(Items!$J:$J,J2961,Items!$K:$K,K2961)+COUNTIFS(Items!$O:$O,J2961,Items!$P:$P,K2961)=1,0,1))</f>
        <v>0</v>
      </c>
      <c r="T2961" s="10" t="str">
        <f>IF(RepPF!$L$4=Lists!$E$2,Lists!$E$2,IF(RepPF!$L$4&lt;&gt;"",IF($C2961=RepPF!$L$4,RepPF!$L$4,0),Lists!$E$2))</f>
        <v>Все объекты</v>
      </c>
    </row>
    <row r="2962" spans="12:20" x14ac:dyDescent="0.25">
      <c r="L2962" s="1">
        <f>IF(OR(B2962=0,B2962=""),0,IF(COUNTIFS(Items!$E:$E,J2962,Items!$F:$F,K2962)+COUNTIFS(Items!$J:$J,J2962,Items!$K:$K,K2962)+COUNTIFS(Items!$O:$O,J2962,Items!$P:$P,K2962)=1,0,1))</f>
        <v>0</v>
      </c>
      <c r="T2962" s="10" t="str">
        <f>IF(RepPF!$L$4=Lists!$E$2,Lists!$E$2,IF(RepPF!$L$4&lt;&gt;"",IF($C2962=RepPF!$L$4,RepPF!$L$4,0),Lists!$E$2))</f>
        <v>Все объекты</v>
      </c>
    </row>
    <row r="2963" spans="12:20" x14ac:dyDescent="0.25">
      <c r="L2963" s="1">
        <f>IF(OR(B2963=0,B2963=""),0,IF(COUNTIFS(Items!$E:$E,J2963,Items!$F:$F,K2963)+COUNTIFS(Items!$J:$J,J2963,Items!$K:$K,K2963)+COUNTIFS(Items!$O:$O,J2963,Items!$P:$P,K2963)=1,0,1))</f>
        <v>0</v>
      </c>
      <c r="T2963" s="10" t="str">
        <f>IF(RepPF!$L$4=Lists!$E$2,Lists!$E$2,IF(RepPF!$L$4&lt;&gt;"",IF($C2963=RepPF!$L$4,RepPF!$L$4,0),Lists!$E$2))</f>
        <v>Все объекты</v>
      </c>
    </row>
    <row r="2964" spans="12:20" x14ac:dyDescent="0.25">
      <c r="L2964" s="1">
        <f>IF(OR(B2964=0,B2964=""),0,IF(COUNTIFS(Items!$E:$E,J2964,Items!$F:$F,K2964)+COUNTIFS(Items!$J:$J,J2964,Items!$K:$K,K2964)+COUNTIFS(Items!$O:$O,J2964,Items!$P:$P,K2964)=1,0,1))</f>
        <v>0</v>
      </c>
      <c r="T2964" s="10" t="str">
        <f>IF(RepPF!$L$4=Lists!$E$2,Lists!$E$2,IF(RepPF!$L$4&lt;&gt;"",IF($C2964=RepPF!$L$4,RepPF!$L$4,0),Lists!$E$2))</f>
        <v>Все объекты</v>
      </c>
    </row>
    <row r="2965" spans="12:20" x14ac:dyDescent="0.25">
      <c r="L2965" s="1">
        <f>IF(OR(B2965=0,B2965=""),0,IF(COUNTIFS(Items!$E:$E,J2965,Items!$F:$F,K2965)+COUNTIFS(Items!$J:$J,J2965,Items!$K:$K,K2965)+COUNTIFS(Items!$O:$O,J2965,Items!$P:$P,K2965)=1,0,1))</f>
        <v>0</v>
      </c>
      <c r="T2965" s="10" t="str">
        <f>IF(RepPF!$L$4=Lists!$E$2,Lists!$E$2,IF(RepPF!$L$4&lt;&gt;"",IF($C2965=RepPF!$L$4,RepPF!$L$4,0),Lists!$E$2))</f>
        <v>Все объекты</v>
      </c>
    </row>
    <row r="2966" spans="12:20" x14ac:dyDescent="0.25">
      <c r="L2966" s="1">
        <f>IF(OR(B2966=0,B2966=""),0,IF(COUNTIFS(Items!$E:$E,J2966,Items!$F:$F,K2966)+COUNTIFS(Items!$J:$J,J2966,Items!$K:$K,K2966)+COUNTIFS(Items!$O:$O,J2966,Items!$P:$P,K2966)=1,0,1))</f>
        <v>0</v>
      </c>
      <c r="T2966" s="10" t="str">
        <f>IF(RepPF!$L$4=Lists!$E$2,Lists!$E$2,IF(RepPF!$L$4&lt;&gt;"",IF($C2966=RepPF!$L$4,RepPF!$L$4,0),Lists!$E$2))</f>
        <v>Все объекты</v>
      </c>
    </row>
    <row r="2967" spans="12:20" x14ac:dyDescent="0.25">
      <c r="L2967" s="1">
        <f>IF(OR(B2967=0,B2967=""),0,IF(COUNTIFS(Items!$E:$E,J2967,Items!$F:$F,K2967)+COUNTIFS(Items!$J:$J,J2967,Items!$K:$K,K2967)+COUNTIFS(Items!$O:$O,J2967,Items!$P:$P,K2967)=1,0,1))</f>
        <v>0</v>
      </c>
      <c r="T2967" s="10" t="str">
        <f>IF(RepPF!$L$4=Lists!$E$2,Lists!$E$2,IF(RepPF!$L$4&lt;&gt;"",IF($C2967=RepPF!$L$4,RepPF!$L$4,0),Lists!$E$2))</f>
        <v>Все объекты</v>
      </c>
    </row>
    <row r="2968" spans="12:20" x14ac:dyDescent="0.25">
      <c r="L2968" s="1">
        <f>IF(OR(B2968=0,B2968=""),0,IF(COUNTIFS(Items!$E:$E,J2968,Items!$F:$F,K2968)+COUNTIFS(Items!$J:$J,J2968,Items!$K:$K,K2968)+COUNTIFS(Items!$O:$O,J2968,Items!$P:$P,K2968)=1,0,1))</f>
        <v>0</v>
      </c>
      <c r="T2968" s="10" t="str">
        <f>IF(RepPF!$L$4=Lists!$E$2,Lists!$E$2,IF(RepPF!$L$4&lt;&gt;"",IF($C2968=RepPF!$L$4,RepPF!$L$4,0),Lists!$E$2))</f>
        <v>Все объекты</v>
      </c>
    </row>
    <row r="2969" spans="12:20" x14ac:dyDescent="0.25">
      <c r="L2969" s="1">
        <f>IF(OR(B2969=0,B2969=""),0,IF(COUNTIFS(Items!$E:$E,J2969,Items!$F:$F,K2969)+COUNTIFS(Items!$J:$J,J2969,Items!$K:$K,K2969)+COUNTIFS(Items!$O:$O,J2969,Items!$P:$P,K2969)=1,0,1))</f>
        <v>0</v>
      </c>
      <c r="T2969" s="10" t="str">
        <f>IF(RepPF!$L$4=Lists!$E$2,Lists!$E$2,IF(RepPF!$L$4&lt;&gt;"",IF($C2969=RepPF!$L$4,RepPF!$L$4,0),Lists!$E$2))</f>
        <v>Все объекты</v>
      </c>
    </row>
    <row r="2970" spans="12:20" x14ac:dyDescent="0.25">
      <c r="L2970" s="1">
        <f>IF(OR(B2970=0,B2970=""),0,IF(COUNTIFS(Items!$E:$E,J2970,Items!$F:$F,K2970)+COUNTIFS(Items!$J:$J,J2970,Items!$K:$K,K2970)+COUNTIFS(Items!$O:$O,J2970,Items!$P:$P,K2970)=1,0,1))</f>
        <v>0</v>
      </c>
      <c r="T2970" s="10" t="str">
        <f>IF(RepPF!$L$4=Lists!$E$2,Lists!$E$2,IF(RepPF!$L$4&lt;&gt;"",IF($C2970=RepPF!$L$4,RepPF!$L$4,0),Lists!$E$2))</f>
        <v>Все объекты</v>
      </c>
    </row>
    <row r="2971" spans="12:20" x14ac:dyDescent="0.25">
      <c r="L2971" s="1">
        <f>IF(OR(B2971=0,B2971=""),0,IF(COUNTIFS(Items!$E:$E,J2971,Items!$F:$F,K2971)+COUNTIFS(Items!$J:$J,J2971,Items!$K:$K,K2971)+COUNTIFS(Items!$O:$O,J2971,Items!$P:$P,K2971)=1,0,1))</f>
        <v>0</v>
      </c>
      <c r="T2971" s="10" t="str">
        <f>IF(RepPF!$L$4=Lists!$E$2,Lists!$E$2,IF(RepPF!$L$4&lt;&gt;"",IF($C2971=RepPF!$L$4,RepPF!$L$4,0),Lists!$E$2))</f>
        <v>Все объекты</v>
      </c>
    </row>
    <row r="2972" spans="12:20" x14ac:dyDescent="0.25">
      <c r="L2972" s="1">
        <f>IF(OR(B2972=0,B2972=""),0,IF(COUNTIFS(Items!$E:$E,J2972,Items!$F:$F,K2972)+COUNTIFS(Items!$J:$J,J2972,Items!$K:$K,K2972)+COUNTIFS(Items!$O:$O,J2972,Items!$P:$P,K2972)=1,0,1))</f>
        <v>0</v>
      </c>
      <c r="T2972" s="10" t="str">
        <f>IF(RepPF!$L$4=Lists!$E$2,Lists!$E$2,IF(RepPF!$L$4&lt;&gt;"",IF($C2972=RepPF!$L$4,RepPF!$L$4,0),Lists!$E$2))</f>
        <v>Все объекты</v>
      </c>
    </row>
    <row r="2973" spans="12:20" x14ac:dyDescent="0.25">
      <c r="L2973" s="1">
        <f>IF(OR(B2973=0,B2973=""),0,IF(COUNTIFS(Items!$E:$E,J2973,Items!$F:$F,K2973)+COUNTIFS(Items!$J:$J,J2973,Items!$K:$K,K2973)+COUNTIFS(Items!$O:$O,J2973,Items!$P:$P,K2973)=1,0,1))</f>
        <v>0</v>
      </c>
      <c r="T2973" s="10" t="str">
        <f>IF(RepPF!$L$4=Lists!$E$2,Lists!$E$2,IF(RepPF!$L$4&lt;&gt;"",IF($C2973=RepPF!$L$4,RepPF!$L$4,0),Lists!$E$2))</f>
        <v>Все объекты</v>
      </c>
    </row>
    <row r="2974" spans="12:20" x14ac:dyDescent="0.25">
      <c r="L2974" s="1">
        <f>IF(OR(B2974=0,B2974=""),0,IF(COUNTIFS(Items!$E:$E,J2974,Items!$F:$F,K2974)+COUNTIFS(Items!$J:$J,J2974,Items!$K:$K,K2974)+COUNTIFS(Items!$O:$O,J2974,Items!$P:$P,K2974)=1,0,1))</f>
        <v>0</v>
      </c>
      <c r="T2974" s="10" t="str">
        <f>IF(RepPF!$L$4=Lists!$E$2,Lists!$E$2,IF(RepPF!$L$4&lt;&gt;"",IF($C2974=RepPF!$L$4,RepPF!$L$4,0),Lists!$E$2))</f>
        <v>Все объекты</v>
      </c>
    </row>
    <row r="2975" spans="12:20" x14ac:dyDescent="0.25">
      <c r="L2975" s="1">
        <f>IF(OR(B2975=0,B2975=""),0,IF(COUNTIFS(Items!$E:$E,J2975,Items!$F:$F,K2975)+COUNTIFS(Items!$J:$J,J2975,Items!$K:$K,K2975)+COUNTIFS(Items!$O:$O,J2975,Items!$P:$P,K2975)=1,0,1))</f>
        <v>0</v>
      </c>
      <c r="T2975" s="10" t="str">
        <f>IF(RepPF!$L$4=Lists!$E$2,Lists!$E$2,IF(RepPF!$L$4&lt;&gt;"",IF($C2975=RepPF!$L$4,RepPF!$L$4,0),Lists!$E$2))</f>
        <v>Все объекты</v>
      </c>
    </row>
    <row r="2976" spans="12:20" x14ac:dyDescent="0.25">
      <c r="L2976" s="1">
        <f>IF(OR(B2976=0,B2976=""),0,IF(COUNTIFS(Items!$E:$E,J2976,Items!$F:$F,K2976)+COUNTIFS(Items!$J:$J,J2976,Items!$K:$K,K2976)+COUNTIFS(Items!$O:$O,J2976,Items!$P:$P,K2976)=1,0,1))</f>
        <v>0</v>
      </c>
      <c r="T2976" s="10" t="str">
        <f>IF(RepPF!$L$4=Lists!$E$2,Lists!$E$2,IF(RepPF!$L$4&lt;&gt;"",IF($C2976=RepPF!$L$4,RepPF!$L$4,0),Lists!$E$2))</f>
        <v>Все объекты</v>
      </c>
    </row>
    <row r="2977" spans="12:20" x14ac:dyDescent="0.25">
      <c r="L2977" s="1">
        <f>IF(OR(B2977=0,B2977=""),0,IF(COUNTIFS(Items!$E:$E,J2977,Items!$F:$F,K2977)+COUNTIFS(Items!$J:$J,J2977,Items!$K:$K,K2977)+COUNTIFS(Items!$O:$O,J2977,Items!$P:$P,K2977)=1,0,1))</f>
        <v>0</v>
      </c>
      <c r="T2977" s="10" t="str">
        <f>IF(RepPF!$L$4=Lists!$E$2,Lists!$E$2,IF(RepPF!$L$4&lt;&gt;"",IF($C2977=RepPF!$L$4,RepPF!$L$4,0),Lists!$E$2))</f>
        <v>Все объекты</v>
      </c>
    </row>
    <row r="2978" spans="12:20" x14ac:dyDescent="0.25">
      <c r="L2978" s="1">
        <f>IF(OR(B2978=0,B2978=""),0,IF(COUNTIFS(Items!$E:$E,J2978,Items!$F:$F,K2978)+COUNTIFS(Items!$J:$J,J2978,Items!$K:$K,K2978)+COUNTIFS(Items!$O:$O,J2978,Items!$P:$P,K2978)=1,0,1))</f>
        <v>0</v>
      </c>
      <c r="T2978" s="10" t="str">
        <f>IF(RepPF!$L$4=Lists!$E$2,Lists!$E$2,IF(RepPF!$L$4&lt;&gt;"",IF($C2978=RepPF!$L$4,RepPF!$L$4,0),Lists!$E$2))</f>
        <v>Все объекты</v>
      </c>
    </row>
    <row r="2979" spans="12:20" x14ac:dyDescent="0.25">
      <c r="L2979" s="1">
        <f>IF(OR(B2979=0,B2979=""),0,IF(COUNTIFS(Items!$E:$E,J2979,Items!$F:$F,K2979)+COUNTIFS(Items!$J:$J,J2979,Items!$K:$K,K2979)+COUNTIFS(Items!$O:$O,J2979,Items!$P:$P,K2979)=1,0,1))</f>
        <v>0</v>
      </c>
      <c r="T2979" s="10" t="str">
        <f>IF(RepPF!$L$4=Lists!$E$2,Lists!$E$2,IF(RepPF!$L$4&lt;&gt;"",IF($C2979=RepPF!$L$4,RepPF!$L$4,0),Lists!$E$2))</f>
        <v>Все объекты</v>
      </c>
    </row>
    <row r="2980" spans="12:20" x14ac:dyDescent="0.25">
      <c r="L2980" s="1">
        <f>IF(OR(B2980=0,B2980=""),0,IF(COUNTIFS(Items!$E:$E,J2980,Items!$F:$F,K2980)+COUNTIFS(Items!$J:$J,J2980,Items!$K:$K,K2980)+COUNTIFS(Items!$O:$O,J2980,Items!$P:$P,K2980)=1,0,1))</f>
        <v>0</v>
      </c>
      <c r="T2980" s="10" t="str">
        <f>IF(RepPF!$L$4=Lists!$E$2,Lists!$E$2,IF(RepPF!$L$4&lt;&gt;"",IF($C2980=RepPF!$L$4,RepPF!$L$4,0),Lists!$E$2))</f>
        <v>Все объекты</v>
      </c>
    </row>
    <row r="2981" spans="12:20" x14ac:dyDescent="0.25">
      <c r="L2981" s="1">
        <f>IF(OR(B2981=0,B2981=""),0,IF(COUNTIFS(Items!$E:$E,J2981,Items!$F:$F,K2981)+COUNTIFS(Items!$J:$J,J2981,Items!$K:$K,K2981)+COUNTIFS(Items!$O:$O,J2981,Items!$P:$P,K2981)=1,0,1))</f>
        <v>0</v>
      </c>
      <c r="T2981" s="10" t="str">
        <f>IF(RepPF!$L$4=Lists!$E$2,Lists!$E$2,IF(RepPF!$L$4&lt;&gt;"",IF($C2981=RepPF!$L$4,RepPF!$L$4,0),Lists!$E$2))</f>
        <v>Все объекты</v>
      </c>
    </row>
    <row r="2982" spans="12:20" x14ac:dyDescent="0.25">
      <c r="L2982" s="1">
        <f>IF(OR(B2982=0,B2982=""),0,IF(COUNTIFS(Items!$E:$E,J2982,Items!$F:$F,K2982)+COUNTIFS(Items!$J:$J,J2982,Items!$K:$K,K2982)+COUNTIFS(Items!$O:$O,J2982,Items!$P:$P,K2982)=1,0,1))</f>
        <v>0</v>
      </c>
      <c r="T2982" s="10" t="str">
        <f>IF(RepPF!$L$4=Lists!$E$2,Lists!$E$2,IF(RepPF!$L$4&lt;&gt;"",IF($C2982=RepPF!$L$4,RepPF!$L$4,0),Lists!$E$2))</f>
        <v>Все объекты</v>
      </c>
    </row>
    <row r="2983" spans="12:20" x14ac:dyDescent="0.25">
      <c r="L2983" s="1">
        <f>IF(OR(B2983=0,B2983=""),0,IF(COUNTIFS(Items!$E:$E,J2983,Items!$F:$F,K2983)+COUNTIFS(Items!$J:$J,J2983,Items!$K:$K,K2983)+COUNTIFS(Items!$O:$O,J2983,Items!$P:$P,K2983)=1,0,1))</f>
        <v>0</v>
      </c>
      <c r="T2983" s="10" t="str">
        <f>IF(RepPF!$L$4=Lists!$E$2,Lists!$E$2,IF(RepPF!$L$4&lt;&gt;"",IF($C2983=RepPF!$L$4,RepPF!$L$4,0),Lists!$E$2))</f>
        <v>Все объекты</v>
      </c>
    </row>
    <row r="2984" spans="12:20" x14ac:dyDescent="0.25">
      <c r="L2984" s="1">
        <f>IF(OR(B2984=0,B2984=""),0,IF(COUNTIFS(Items!$E:$E,J2984,Items!$F:$F,K2984)+COUNTIFS(Items!$J:$J,J2984,Items!$K:$K,K2984)+COUNTIFS(Items!$O:$O,J2984,Items!$P:$P,K2984)=1,0,1))</f>
        <v>0</v>
      </c>
      <c r="T2984" s="10" t="str">
        <f>IF(RepPF!$L$4=Lists!$E$2,Lists!$E$2,IF(RepPF!$L$4&lt;&gt;"",IF($C2984=RepPF!$L$4,RepPF!$L$4,0),Lists!$E$2))</f>
        <v>Все объекты</v>
      </c>
    </row>
    <row r="2985" spans="12:20" x14ac:dyDescent="0.25">
      <c r="L2985" s="1">
        <f>IF(OR(B2985=0,B2985=""),0,IF(COUNTIFS(Items!$E:$E,J2985,Items!$F:$F,K2985)+COUNTIFS(Items!$J:$J,J2985,Items!$K:$K,K2985)+COUNTIFS(Items!$O:$O,J2985,Items!$P:$P,K2985)=1,0,1))</f>
        <v>0</v>
      </c>
      <c r="T2985" s="10" t="str">
        <f>IF(RepPF!$L$4=Lists!$E$2,Lists!$E$2,IF(RepPF!$L$4&lt;&gt;"",IF($C2985=RepPF!$L$4,RepPF!$L$4,0),Lists!$E$2))</f>
        <v>Все объекты</v>
      </c>
    </row>
  </sheetData>
  <autoFilter ref="A1:T2985"/>
  <conditionalFormatting sqref="A2:A3 L2:L1089 L1507:L1048576">
    <cfRule type="cellIs" dxfId="73" priority="15" operator="notEqual">
      <formula>0</formula>
    </cfRule>
  </conditionalFormatting>
  <conditionalFormatting sqref="K128:K160 J128:J147 J149:J160 J161:K257 J3:K127">
    <cfRule type="cellIs" dxfId="72" priority="13" operator="equal">
      <formula>0</formula>
    </cfRule>
  </conditionalFormatting>
  <conditionalFormatting sqref="L1099:L1469">
    <cfRule type="cellIs" dxfId="71" priority="3" operator="notEqual">
      <formula>0</formula>
    </cfRule>
  </conditionalFormatting>
  <conditionalFormatting sqref="L1090:L1098">
    <cfRule type="cellIs" dxfId="70" priority="2" operator="notEqual">
      <formula>0</formula>
    </cfRule>
  </conditionalFormatting>
  <conditionalFormatting sqref="L1470:L1506">
    <cfRule type="cellIs" dxfId="69" priority="1" operator="not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C1:AL113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 activeCell="C5" sqref="C5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4.77734375" style="1" customWidth="1"/>
    <col min="39" max="16384" width="8.88671875" style="1"/>
  </cols>
  <sheetData>
    <row r="1" spans="3:38" x14ac:dyDescent="0.25">
      <c r="C1" s="1" t="s">
        <v>53</v>
      </c>
    </row>
    <row r="2" spans="3:38" x14ac:dyDescent="0.25">
      <c r="C2" s="1" t="str">
        <f>dbF!$T$2</f>
        <v>T</v>
      </c>
      <c r="G2" s="1" t="s">
        <v>190</v>
      </c>
    </row>
    <row r="3" spans="3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3:38" x14ac:dyDescent="0.25">
      <c r="I4" s="2" t="str">
        <f>RepPF!$L$4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3:38" s="11" customFormat="1" ht="10.199999999999999" x14ac:dyDescent="0.2">
      <c r="T5" s="11">
        <f>RepPd!T5</f>
        <v>45292</v>
      </c>
      <c r="U5" s="11">
        <f>T6+1</f>
        <v>45323</v>
      </c>
      <c r="V5" s="11">
        <f t="shared" ref="V5:AL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si="0"/>
        <v>45505</v>
      </c>
      <c r="AB5" s="11">
        <f t="shared" si="0"/>
        <v>45536</v>
      </c>
      <c r="AC5" s="11">
        <f t="shared" si="0"/>
        <v>45566</v>
      </c>
      <c r="AD5" s="11">
        <f t="shared" si="0"/>
        <v>45597</v>
      </c>
      <c r="AE5" s="11">
        <f t="shared" si="0"/>
        <v>45627</v>
      </c>
      <c r="AF5" s="11">
        <f t="shared" si="0"/>
        <v>45658</v>
      </c>
      <c r="AG5" s="11">
        <f t="shared" si="0"/>
        <v>45689</v>
      </c>
      <c r="AH5" s="11">
        <f t="shared" si="0"/>
        <v>45717</v>
      </c>
      <c r="AI5" s="11">
        <f t="shared" si="0"/>
        <v>45748</v>
      </c>
      <c r="AJ5" s="11">
        <f t="shared" si="0"/>
        <v>45778</v>
      </c>
      <c r="AK5" s="11">
        <f t="shared" si="0"/>
        <v>45809</v>
      </c>
      <c r="AL5" s="11">
        <f t="shared" si="0"/>
        <v>45839</v>
      </c>
    </row>
    <row r="6" spans="3:38" s="11" customFormat="1" ht="10.199999999999999" x14ac:dyDescent="0.2">
      <c r="Q6" s="13" t="s">
        <v>1</v>
      </c>
      <c r="T6" s="11">
        <f>EOMONTH(T5,0)</f>
        <v>45322</v>
      </c>
      <c r="U6" s="11">
        <f t="shared" ref="U6:AL6" si="1">EOMONTH(U5,0)</f>
        <v>45351</v>
      </c>
      <c r="V6" s="11">
        <f t="shared" si="1"/>
        <v>45382</v>
      </c>
      <c r="W6" s="11">
        <f t="shared" si="1"/>
        <v>45412</v>
      </c>
      <c r="X6" s="11">
        <f t="shared" si="1"/>
        <v>45443</v>
      </c>
      <c r="Y6" s="11">
        <f t="shared" si="1"/>
        <v>45473</v>
      </c>
      <c r="Z6" s="11">
        <f t="shared" si="1"/>
        <v>45504</v>
      </c>
      <c r="AA6" s="11">
        <f t="shared" si="1"/>
        <v>45535</v>
      </c>
      <c r="AB6" s="11">
        <f t="shared" si="1"/>
        <v>45565</v>
      </c>
      <c r="AC6" s="11">
        <f t="shared" si="1"/>
        <v>45596</v>
      </c>
      <c r="AD6" s="11">
        <f t="shared" si="1"/>
        <v>45626</v>
      </c>
      <c r="AE6" s="11">
        <f t="shared" si="1"/>
        <v>45657</v>
      </c>
      <c r="AF6" s="11">
        <f t="shared" si="1"/>
        <v>45688</v>
      </c>
      <c r="AG6" s="11">
        <f t="shared" si="1"/>
        <v>45716</v>
      </c>
      <c r="AH6" s="11">
        <f t="shared" si="1"/>
        <v>45747</v>
      </c>
      <c r="AI6" s="11">
        <f t="shared" si="1"/>
        <v>45777</v>
      </c>
      <c r="AJ6" s="11">
        <f t="shared" si="1"/>
        <v>45808</v>
      </c>
      <c r="AK6" s="11">
        <f t="shared" si="1"/>
        <v>45838</v>
      </c>
      <c r="AL6" s="11">
        <f t="shared" si="1"/>
        <v>45869</v>
      </c>
    </row>
    <row r="8" spans="3:38" s="2" customFormat="1" x14ac:dyDescent="0.25">
      <c r="G8" s="26" t="s">
        <v>20</v>
      </c>
      <c r="H8" s="26"/>
      <c r="I8" s="26"/>
      <c r="J8" s="26"/>
      <c r="K8" s="26"/>
      <c r="L8" s="26"/>
      <c r="Q8" s="2">
        <f ca="1">RepPd!Q395</f>
        <v>0</v>
      </c>
      <c r="T8" s="2">
        <f ca="1">RepPd!T395</f>
        <v>0</v>
      </c>
      <c r="U8" s="2">
        <f ca="1">RepPd!U395</f>
        <v>0</v>
      </c>
      <c r="V8" s="2">
        <f ca="1">RepPd!V395</f>
        <v>0</v>
      </c>
      <c r="W8" s="2">
        <f ca="1">RepPd!W395</f>
        <v>0</v>
      </c>
      <c r="X8" s="2">
        <f ca="1">RepPd!X395</f>
        <v>0</v>
      </c>
      <c r="Y8" s="2">
        <f ca="1">RepPd!Y395</f>
        <v>0</v>
      </c>
      <c r="Z8" s="2">
        <f ca="1">RepPd!Z395</f>
        <v>0</v>
      </c>
      <c r="AA8" s="2">
        <f ca="1">RepPd!AA395</f>
        <v>0</v>
      </c>
      <c r="AB8" s="2">
        <f ca="1">RepPd!AB395</f>
        <v>0</v>
      </c>
      <c r="AC8" s="2">
        <f ca="1">RepPd!AC395</f>
        <v>0</v>
      </c>
      <c r="AD8" s="2">
        <f ca="1">RepPd!AD395</f>
        <v>0</v>
      </c>
      <c r="AE8" s="2">
        <f ca="1">RepPd!AE395</f>
        <v>0</v>
      </c>
      <c r="AF8" s="2">
        <f ca="1">RepPd!AF395</f>
        <v>0</v>
      </c>
      <c r="AG8" s="2">
        <f ca="1">RepPd!AG395</f>
        <v>0</v>
      </c>
      <c r="AH8" s="2">
        <f ca="1">RepPd!AH395</f>
        <v>0</v>
      </c>
      <c r="AI8" s="2">
        <f ca="1">RepPd!AI395</f>
        <v>0</v>
      </c>
      <c r="AJ8" s="2">
        <f ca="1">RepPd!AJ395</f>
        <v>0</v>
      </c>
      <c r="AK8" s="2">
        <f ca="1">RepPd!AK395</f>
        <v>0</v>
      </c>
      <c r="AL8" s="2">
        <f ca="1">RepPd!AL395</f>
        <v>0</v>
      </c>
    </row>
    <row r="9" spans="3:38" ht="4.05" customHeight="1" x14ac:dyDescent="0.25">
      <c r="E9" s="25"/>
      <c r="F9" s="25"/>
      <c r="G9" s="25"/>
      <c r="H9" s="25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</row>
    <row r="10" spans="3:38" s="12" customFormat="1" ht="13.8" x14ac:dyDescent="0.3">
      <c r="H10" s="12" t="str">
        <f>Items!$E$69</f>
        <v>Активы</v>
      </c>
      <c r="Q10" s="12">
        <f ca="1">RepPd!Q397</f>
        <v>74234910.753399998</v>
      </c>
      <c r="T10" s="12">
        <f ca="1">RepPd!T397</f>
        <v>25881568.609999999</v>
      </c>
      <c r="U10" s="12">
        <f ca="1">RepPd!U397</f>
        <v>29072028.389999997</v>
      </c>
      <c r="V10" s="12">
        <f ca="1">RepPd!V397</f>
        <v>31394379.739999998</v>
      </c>
      <c r="W10" s="12">
        <f ca="1">RepPd!W397</f>
        <v>31975392.07</v>
      </c>
      <c r="X10" s="12">
        <f ca="1">RepPd!X397</f>
        <v>40715772.644000001</v>
      </c>
      <c r="Y10" s="12">
        <f ca="1">RepPd!Y397</f>
        <v>41919107.163999997</v>
      </c>
      <c r="Z10" s="12">
        <f ca="1">RepPd!Z397</f>
        <v>46968826.958399996</v>
      </c>
      <c r="AA10" s="12">
        <f ca="1">RepPd!AA397</f>
        <v>49106803.508400001</v>
      </c>
      <c r="AB10" s="12">
        <f ca="1">RepPd!AB397</f>
        <v>51619947.798399992</v>
      </c>
      <c r="AC10" s="12">
        <f ca="1">RepPd!AC397</f>
        <v>53206940.468399994</v>
      </c>
      <c r="AD10" s="12">
        <f ca="1">RepPd!AD397</f>
        <v>62728178.183399998</v>
      </c>
      <c r="AE10" s="12">
        <f ca="1">RepPd!AE397</f>
        <v>67650172.623399988</v>
      </c>
      <c r="AF10" s="12">
        <f ca="1">RepPd!AF397</f>
        <v>75432264.113399997</v>
      </c>
      <c r="AG10" s="12">
        <f ca="1">RepPd!AG397</f>
        <v>74235830.753399998</v>
      </c>
      <c r="AH10" s="12">
        <f ca="1">RepPd!AH397</f>
        <v>74235830.753399998</v>
      </c>
      <c r="AI10" s="12">
        <f ca="1">RepPd!AI397</f>
        <v>74234910.753399998</v>
      </c>
      <c r="AJ10" s="12">
        <f ca="1">RepPd!AJ397</f>
        <v>74234910.753399998</v>
      </c>
      <c r="AK10" s="12">
        <f ca="1">RepPd!AK397</f>
        <v>74234910.753399998</v>
      </c>
      <c r="AL10" s="12">
        <f ca="1">RepPd!AL397</f>
        <v>74234910.753399998</v>
      </c>
    </row>
    <row r="11" spans="3:38" s="2" customFormat="1" x14ac:dyDescent="0.25">
      <c r="I11" s="2" t="str">
        <f>Items!$E$68</f>
        <v>Денежные средства</v>
      </c>
      <c r="Q11" s="27">
        <f ca="1">RepPd!Q398</f>
        <v>13554639.351199996</v>
      </c>
      <c r="T11" s="2">
        <f ca="1">RepPd!T398</f>
        <v>24022917.25</v>
      </c>
      <c r="U11" s="2">
        <f ca="1">RepPd!U398</f>
        <v>23749897.859999999</v>
      </c>
      <c r="V11" s="2">
        <f ca="1">RepPd!V398</f>
        <v>23547101.969999999</v>
      </c>
      <c r="W11" s="2">
        <f ca="1">RepPd!W398</f>
        <v>23170760.02</v>
      </c>
      <c r="X11" s="2">
        <f ca="1">RepPd!X398</f>
        <v>22866956.191199999</v>
      </c>
      <c r="Y11" s="2">
        <f ca="1">RepPd!Y398</f>
        <v>22379044.571199998</v>
      </c>
      <c r="Z11" s="2">
        <f ca="1">RepPd!Z398</f>
        <v>21817819.091199998</v>
      </c>
      <c r="AA11" s="2">
        <f ca="1">RepPd!AA398</f>
        <v>21019416.901199996</v>
      </c>
      <c r="AB11" s="2">
        <f ca="1">RepPd!AB398</f>
        <v>20181917.371199995</v>
      </c>
      <c r="AC11" s="2">
        <f ca="1">RepPd!AC398</f>
        <v>18706939.561199997</v>
      </c>
      <c r="AD11" s="2">
        <f ca="1">RepPd!AD398</f>
        <v>16937236.011199996</v>
      </c>
      <c r="AE11" s="2">
        <f ca="1">RepPd!AE398</f>
        <v>16150905.991199996</v>
      </c>
      <c r="AF11" s="2">
        <f ca="1">RepPd!AF398</f>
        <v>15156431.441199996</v>
      </c>
      <c r="AG11" s="2">
        <f ca="1">RepPd!AG398</f>
        <v>13555559.351199996</v>
      </c>
      <c r="AH11" s="2">
        <f ca="1">RepPd!AH398</f>
        <v>13555559.351199996</v>
      </c>
      <c r="AI11" s="2">
        <f ca="1">RepPd!AI398</f>
        <v>13554639.351199996</v>
      </c>
      <c r="AJ11" s="2">
        <f ca="1">RepPd!AJ398</f>
        <v>13554639.351199996</v>
      </c>
      <c r="AK11" s="2">
        <f ca="1">RepPd!AK398</f>
        <v>13554639.351199996</v>
      </c>
      <c r="AL11" s="2">
        <f ca="1">RepPd!AL398</f>
        <v>13554639.351199996</v>
      </c>
    </row>
    <row r="12" spans="3:38" s="2" customFormat="1" x14ac:dyDescent="0.25">
      <c r="I12" s="2" t="str">
        <f>Items!$E$3</f>
        <v>Дебиторская задолженность</v>
      </c>
      <c r="Q12" s="29">
        <f ca="1">RepPd!Q399</f>
        <v>0</v>
      </c>
      <c r="T12" s="2">
        <f ca="1">RepPd!T399</f>
        <v>0</v>
      </c>
      <c r="U12" s="2">
        <f ca="1">RepPd!U399</f>
        <v>0</v>
      </c>
      <c r="V12" s="2">
        <f ca="1">RepPd!V399</f>
        <v>0</v>
      </c>
      <c r="W12" s="2">
        <f ca="1">RepPd!W399</f>
        <v>0</v>
      </c>
      <c r="X12" s="2">
        <f ca="1">RepPd!X399</f>
        <v>0</v>
      </c>
      <c r="Y12" s="2">
        <f ca="1">RepPd!Y399</f>
        <v>0</v>
      </c>
      <c r="Z12" s="2">
        <f ca="1">RepPd!Z399</f>
        <v>0</v>
      </c>
      <c r="AA12" s="2">
        <f ca="1">RepPd!AA399</f>
        <v>0</v>
      </c>
      <c r="AB12" s="2">
        <f ca="1">RepPd!AB399</f>
        <v>0</v>
      </c>
      <c r="AC12" s="2">
        <f ca="1">RepPd!AC399</f>
        <v>0</v>
      </c>
      <c r="AD12" s="2">
        <f ca="1">RepPd!AD399</f>
        <v>0</v>
      </c>
      <c r="AE12" s="2">
        <f ca="1">RepPd!AE399</f>
        <v>0</v>
      </c>
      <c r="AF12" s="2">
        <f ca="1">RepPd!AF399</f>
        <v>0</v>
      </c>
      <c r="AG12" s="2">
        <f ca="1">RepPd!AG399</f>
        <v>0</v>
      </c>
      <c r="AH12" s="2">
        <f ca="1">RepPd!AH399</f>
        <v>0</v>
      </c>
      <c r="AI12" s="2">
        <f ca="1">RepPd!AI399</f>
        <v>0</v>
      </c>
      <c r="AJ12" s="2">
        <f ca="1">RepPd!AJ399</f>
        <v>0</v>
      </c>
      <c r="AK12" s="2">
        <f ca="1">RepPd!AK399</f>
        <v>0</v>
      </c>
      <c r="AL12" s="2">
        <f ca="1">RepPd!AL399</f>
        <v>0</v>
      </c>
    </row>
    <row r="13" spans="3:38" x14ac:dyDescent="0.25">
      <c r="I13" s="22" t="str">
        <f>Items!$E$4</f>
        <v>Дебиторская задолженность</v>
      </c>
      <c r="J13" s="1" t="str">
        <f>Items!$F$4</f>
        <v>ДЗ по реализации</v>
      </c>
      <c r="Q13" s="20">
        <f ca="1">RepPd!Q400</f>
        <v>0</v>
      </c>
      <c r="T13" s="1">
        <f ca="1">RepPd!T400</f>
        <v>0</v>
      </c>
      <c r="U13" s="1">
        <f ca="1">RepPd!U400</f>
        <v>0</v>
      </c>
      <c r="V13" s="1">
        <f ca="1">RepPd!V400</f>
        <v>0</v>
      </c>
      <c r="W13" s="1">
        <f ca="1">RepPd!W400</f>
        <v>0</v>
      </c>
      <c r="X13" s="1">
        <f ca="1">RepPd!X400</f>
        <v>0</v>
      </c>
      <c r="Y13" s="1">
        <f ca="1">RepPd!Y400</f>
        <v>0</v>
      </c>
      <c r="Z13" s="1">
        <f ca="1">RepPd!Z400</f>
        <v>0</v>
      </c>
      <c r="AA13" s="1">
        <f ca="1">RepPd!AA400</f>
        <v>0</v>
      </c>
      <c r="AB13" s="1">
        <f ca="1">RepPd!AB400</f>
        <v>0</v>
      </c>
      <c r="AC13" s="1">
        <f ca="1">RepPd!AC400</f>
        <v>0</v>
      </c>
      <c r="AD13" s="1">
        <f ca="1">RepPd!AD400</f>
        <v>0</v>
      </c>
      <c r="AE13" s="1">
        <f ca="1">RepPd!AE400</f>
        <v>0</v>
      </c>
      <c r="AF13" s="1">
        <f ca="1">RepPd!AF400</f>
        <v>0</v>
      </c>
      <c r="AG13" s="1">
        <f ca="1">RepPd!AG400</f>
        <v>0</v>
      </c>
      <c r="AH13" s="1">
        <f ca="1">RepPd!AH400</f>
        <v>0</v>
      </c>
      <c r="AI13" s="1">
        <f ca="1">RepPd!AI400</f>
        <v>0</v>
      </c>
      <c r="AJ13" s="1">
        <f ca="1">RepPd!AJ400</f>
        <v>0</v>
      </c>
      <c r="AK13" s="1">
        <f ca="1">RepPd!AK400</f>
        <v>0</v>
      </c>
      <c r="AL13" s="1">
        <f ca="1">RepPd!AL400</f>
        <v>0</v>
      </c>
    </row>
    <row r="14" spans="3:38" x14ac:dyDescent="0.25">
      <c r="I14" s="22" t="str">
        <f>Items!$E$5</f>
        <v>Дебиторская задолженность</v>
      </c>
      <c r="J14" s="1" t="str">
        <f>Items!$F$5</f>
        <v>ДЗ по прочим доходам</v>
      </c>
      <c r="Q14" s="20">
        <f ca="1">RepPd!Q401</f>
        <v>0</v>
      </c>
      <c r="T14" s="1">
        <f ca="1">RepPd!T401</f>
        <v>0</v>
      </c>
      <c r="U14" s="1">
        <f ca="1">RepPd!U401</f>
        <v>0</v>
      </c>
      <c r="V14" s="1">
        <f ca="1">RepPd!V401</f>
        <v>0</v>
      </c>
      <c r="W14" s="1">
        <f ca="1">RepPd!W401</f>
        <v>0</v>
      </c>
      <c r="X14" s="1">
        <f ca="1">RepPd!X401</f>
        <v>0</v>
      </c>
      <c r="Y14" s="1">
        <f ca="1">RepPd!Y401</f>
        <v>0</v>
      </c>
      <c r="Z14" s="1">
        <f ca="1">RepPd!Z401</f>
        <v>0</v>
      </c>
      <c r="AA14" s="1">
        <f ca="1">RepPd!AA401</f>
        <v>0</v>
      </c>
      <c r="AB14" s="1">
        <f ca="1">RepPd!AB401</f>
        <v>0</v>
      </c>
      <c r="AC14" s="1">
        <f ca="1">RepPd!AC401</f>
        <v>0</v>
      </c>
      <c r="AD14" s="1">
        <f ca="1">RepPd!AD401</f>
        <v>0</v>
      </c>
      <c r="AE14" s="1">
        <f ca="1">RepPd!AE401</f>
        <v>0</v>
      </c>
      <c r="AF14" s="1">
        <f ca="1">RepPd!AF401</f>
        <v>0</v>
      </c>
      <c r="AG14" s="1">
        <f ca="1">RepPd!AG401</f>
        <v>0</v>
      </c>
      <c r="AH14" s="1">
        <f ca="1">RepPd!AH401</f>
        <v>0</v>
      </c>
      <c r="AI14" s="1">
        <f ca="1">RepPd!AI401</f>
        <v>0</v>
      </c>
      <c r="AJ14" s="1">
        <f ca="1">RepPd!AJ401</f>
        <v>0</v>
      </c>
      <c r="AK14" s="1">
        <f ca="1">RepPd!AK401</f>
        <v>0</v>
      </c>
      <c r="AL14" s="1">
        <f ca="1">RepPd!AL401</f>
        <v>0</v>
      </c>
    </row>
    <row r="15" spans="3:38" s="23" customFormat="1" ht="10.199999999999999" x14ac:dyDescent="0.2">
      <c r="E15" s="23" t="s">
        <v>50</v>
      </c>
      <c r="Q15" s="28"/>
    </row>
    <row r="16" spans="3:38" s="2" customFormat="1" x14ac:dyDescent="0.25">
      <c r="I16" s="2" t="str">
        <f>Items!$E$37</f>
        <v>Незавершенное производство и запасы</v>
      </c>
      <c r="Q16" s="29">
        <f ca="1">RepPd!Q403</f>
        <v>57983392.510400005</v>
      </c>
      <c r="T16" s="2">
        <f ca="1">RepPd!T403</f>
        <v>1183571</v>
      </c>
      <c r="U16" s="2">
        <f ca="1">RepPd!U403</f>
        <v>4647050.169999999</v>
      </c>
      <c r="V16" s="2">
        <f ca="1">RepPd!V403</f>
        <v>7171219.959999999</v>
      </c>
      <c r="W16" s="2">
        <f ca="1">RepPd!W403</f>
        <v>8087984.7200000007</v>
      </c>
      <c r="X16" s="2">
        <f ca="1">RepPd!X403</f>
        <v>17121533.941</v>
      </c>
      <c r="Y16" s="2">
        <f ca="1">RepPd!Y403</f>
        <v>18812780.081</v>
      </c>
      <c r="Z16" s="2">
        <f ca="1">RepPd!Z403</f>
        <v>24233813.835399996</v>
      </c>
      <c r="AA16" s="2">
        <f ca="1">RepPd!AA403</f>
        <v>27170192.575400002</v>
      </c>
      <c r="AB16" s="2">
        <f ca="1">RepPd!AB403</f>
        <v>30508735.2454</v>
      </c>
      <c r="AC16" s="2">
        <f ca="1">RepPd!AC403</f>
        <v>33114777.805399995</v>
      </c>
      <c r="AD16" s="2">
        <f ca="1">RepPd!AD403</f>
        <v>43596467.160400003</v>
      </c>
      <c r="AE16" s="2">
        <f ca="1">RepPd!AE403</f>
        <v>48905172.720399998</v>
      </c>
      <c r="AF16" s="2">
        <f ca="1">RepPd!AF403</f>
        <v>57597031.900400005</v>
      </c>
      <c r="AG16" s="2">
        <f ca="1">RepPd!AG403</f>
        <v>57983392.510400005</v>
      </c>
      <c r="AH16" s="2">
        <f ca="1">RepPd!AH403</f>
        <v>57983392.510400005</v>
      </c>
      <c r="AI16" s="2">
        <f ca="1">RepPd!AI403</f>
        <v>57983392.510400005</v>
      </c>
      <c r="AJ16" s="2">
        <f ca="1">RepPd!AJ403</f>
        <v>57983392.510400005</v>
      </c>
      <c r="AK16" s="2">
        <f ca="1">RepPd!AK403</f>
        <v>57983392.510400005</v>
      </c>
      <c r="AL16" s="2">
        <f ca="1">RepPd!AL403</f>
        <v>57983392.510400005</v>
      </c>
    </row>
    <row r="17" spans="9:38" x14ac:dyDescent="0.25">
      <c r="I17" s="22" t="str">
        <f>Items!$E$38</f>
        <v>Незавершенное производство и запасы</v>
      </c>
      <c r="J17" s="1" t="str">
        <f>Items!F38</f>
        <v>Подготовительные работы</v>
      </c>
      <c r="Q17" s="20">
        <f ca="1">RepPd!Q404</f>
        <v>1005996.46</v>
      </c>
      <c r="T17" s="1">
        <f ca="1">RepPd!T404</f>
        <v>43820</v>
      </c>
      <c r="U17" s="1">
        <f ca="1">RepPd!U404</f>
        <v>136923.83000000002</v>
      </c>
      <c r="V17" s="1">
        <f ca="1">RepPd!V404</f>
        <v>254287.31</v>
      </c>
      <c r="W17" s="1">
        <f ca="1">RepPd!W404</f>
        <v>254287.31</v>
      </c>
      <c r="X17" s="1">
        <f ca="1">RepPd!X404</f>
        <v>281742.01</v>
      </c>
      <c r="Y17" s="1">
        <f ca="1">RepPd!Y404</f>
        <v>307572.01</v>
      </c>
      <c r="Z17" s="1">
        <f ca="1">RepPd!Z404</f>
        <v>398541.35</v>
      </c>
      <c r="AA17" s="1">
        <f ca="1">RepPd!AA404</f>
        <v>482845.86</v>
      </c>
      <c r="AB17" s="1">
        <f ca="1">RepPd!AB404</f>
        <v>482845.86</v>
      </c>
      <c r="AC17" s="1">
        <f ca="1">RepPd!AC404</f>
        <v>783891.86</v>
      </c>
      <c r="AD17" s="1">
        <f ca="1">RepPd!AD404</f>
        <v>892552.6</v>
      </c>
      <c r="AE17" s="1">
        <f ca="1">RepPd!AE404</f>
        <v>952285.46</v>
      </c>
      <c r="AF17" s="1">
        <f ca="1">RepPd!AF404</f>
        <v>1005996.46</v>
      </c>
      <c r="AG17" s="1">
        <f ca="1">RepPd!AG404</f>
        <v>1005996.46</v>
      </c>
      <c r="AH17" s="1">
        <f ca="1">RepPd!AH404</f>
        <v>1005996.46</v>
      </c>
      <c r="AI17" s="1">
        <f ca="1">RepPd!AI404</f>
        <v>1005996.46</v>
      </c>
      <c r="AJ17" s="1">
        <f ca="1">RepPd!AJ404</f>
        <v>1005996.46</v>
      </c>
      <c r="AK17" s="1">
        <f ca="1">RepPd!AK404</f>
        <v>1005996.46</v>
      </c>
      <c r="AL17" s="1">
        <f ca="1">RepPd!AL404</f>
        <v>1005996.46</v>
      </c>
    </row>
    <row r="18" spans="9:38" x14ac:dyDescent="0.25">
      <c r="I18" s="22" t="str">
        <f>Items!$E$39</f>
        <v>Незавершенное производство и запасы</v>
      </c>
      <c r="J18" s="1" t="str">
        <f>Items!F39</f>
        <v>Затраты на покупку участка</v>
      </c>
      <c r="Q18" s="20">
        <f ca="1">RepPd!Q405</f>
        <v>21372509.310000002</v>
      </c>
      <c r="T18" s="1">
        <f ca="1">RepPd!T405</f>
        <v>1137045</v>
      </c>
      <c r="U18" s="1">
        <f ca="1">RepPd!U405</f>
        <v>1351605.51</v>
      </c>
      <c r="V18" s="1">
        <f ca="1">RepPd!V405</f>
        <v>1554417.75</v>
      </c>
      <c r="W18" s="1">
        <f ca="1">RepPd!W405</f>
        <v>1775161.56</v>
      </c>
      <c r="X18" s="1">
        <f ca="1">RepPd!X405</f>
        <v>9934072.0700000003</v>
      </c>
      <c r="Y18" s="1">
        <f ca="1">RepPd!Y405</f>
        <v>10136884.310000001</v>
      </c>
      <c r="Z18" s="1">
        <f ca="1">RepPd!Z405</f>
        <v>11208604.310000001</v>
      </c>
      <c r="AA18" s="1">
        <f ca="1">RepPd!AA405</f>
        <v>11669934.310000001</v>
      </c>
      <c r="AB18" s="1">
        <f ca="1">RepPd!AB405</f>
        <v>11743384.310000001</v>
      </c>
      <c r="AC18" s="1">
        <f ca="1">RepPd!AC405</f>
        <v>12072409.310000001</v>
      </c>
      <c r="AD18" s="1">
        <f ca="1">RepPd!AD405</f>
        <v>19109309.310000002</v>
      </c>
      <c r="AE18" s="1">
        <f ca="1">RepPd!AE405</f>
        <v>20056409.310000002</v>
      </c>
      <c r="AF18" s="1">
        <f ca="1">RepPd!AF405</f>
        <v>21372509.310000002</v>
      </c>
      <c r="AG18" s="1">
        <f ca="1">RepPd!AG405</f>
        <v>21372509.310000002</v>
      </c>
      <c r="AH18" s="1">
        <f ca="1">RepPd!AH405</f>
        <v>21372509.310000002</v>
      </c>
      <c r="AI18" s="1">
        <f ca="1">RepPd!AI405</f>
        <v>21372509.310000002</v>
      </c>
      <c r="AJ18" s="1">
        <f ca="1">RepPd!AJ405</f>
        <v>21372509.310000002</v>
      </c>
      <c r="AK18" s="1">
        <f ca="1">RepPd!AK405</f>
        <v>21372509.310000002</v>
      </c>
      <c r="AL18" s="1">
        <f ca="1">RepPd!AL405</f>
        <v>21372509.310000002</v>
      </c>
    </row>
    <row r="19" spans="9:38" x14ac:dyDescent="0.25">
      <c r="I19" s="22" t="str">
        <f>Items!$E$40</f>
        <v>Незавершенное производство и запасы</v>
      </c>
      <c r="J19" s="1" t="str">
        <f>Items!F40</f>
        <v>Прочее</v>
      </c>
      <c r="Q19" s="20">
        <f ca="1">RepPd!Q406</f>
        <v>185872.48</v>
      </c>
      <c r="T19" s="1">
        <f ca="1">RepPd!T406</f>
        <v>2706</v>
      </c>
      <c r="U19" s="1">
        <f ca="1">RepPd!U406</f>
        <v>2706</v>
      </c>
      <c r="V19" s="1">
        <f ca="1">RepPd!V406</f>
        <v>5466</v>
      </c>
      <c r="W19" s="1">
        <f ca="1">RepPd!W406</f>
        <v>5926</v>
      </c>
      <c r="X19" s="1">
        <f ca="1">RepPd!X406</f>
        <v>36636.199999999997</v>
      </c>
      <c r="Y19" s="1">
        <f ca="1">RepPd!Y406</f>
        <v>45784.92</v>
      </c>
      <c r="Z19" s="1">
        <f ca="1">RepPd!Z406</f>
        <v>52934.92</v>
      </c>
      <c r="AA19" s="1">
        <f ca="1">RepPd!AA406</f>
        <v>95146</v>
      </c>
      <c r="AB19" s="1">
        <f ca="1">RepPd!AB406</f>
        <v>102506</v>
      </c>
      <c r="AC19" s="1">
        <f ca="1">RepPd!AC406</f>
        <v>121460.26</v>
      </c>
      <c r="AD19" s="1">
        <f ca="1">RepPd!AD406</f>
        <v>130322.84999999999</v>
      </c>
      <c r="AE19" s="1">
        <f ca="1">RepPd!AE406</f>
        <v>147786.66</v>
      </c>
      <c r="AF19" s="1">
        <f ca="1">RepPd!AF406</f>
        <v>185872.48</v>
      </c>
      <c r="AG19" s="1">
        <f ca="1">RepPd!AG406</f>
        <v>185872.48</v>
      </c>
      <c r="AH19" s="1">
        <f ca="1">RepPd!AH406</f>
        <v>185872.48</v>
      </c>
      <c r="AI19" s="1">
        <f ca="1">RepPd!AI406</f>
        <v>185872.48</v>
      </c>
      <c r="AJ19" s="1">
        <f ca="1">RepPd!AJ406</f>
        <v>185872.48</v>
      </c>
      <c r="AK19" s="1">
        <f ca="1">RepPd!AK406</f>
        <v>185872.48</v>
      </c>
      <c r="AL19" s="1">
        <f ca="1">RepPd!AL406</f>
        <v>185872.48</v>
      </c>
    </row>
    <row r="20" spans="9:38" x14ac:dyDescent="0.25">
      <c r="I20" s="22" t="str">
        <f>Items!$E$41</f>
        <v>Незавершенное производство и запасы</v>
      </c>
      <c r="J20" s="1" t="str">
        <f>Items!F41</f>
        <v>ГСМ</v>
      </c>
      <c r="Q20" s="20">
        <f ca="1">RepPd!Q407</f>
        <v>117422.215</v>
      </c>
      <c r="T20" s="1">
        <f ca="1">RepPd!T407</f>
        <v>0</v>
      </c>
      <c r="U20" s="1">
        <f ca="1">RepPd!U407</f>
        <v>440.44</v>
      </c>
      <c r="V20" s="1">
        <f ca="1">RepPd!V407</f>
        <v>440.44</v>
      </c>
      <c r="W20" s="1">
        <f ca="1">RepPd!W407</f>
        <v>440.44</v>
      </c>
      <c r="X20" s="1">
        <f ca="1">RepPd!X407</f>
        <v>440.44</v>
      </c>
      <c r="Y20" s="1">
        <f ca="1">RepPd!Y407</f>
        <v>8915.44</v>
      </c>
      <c r="Z20" s="1">
        <f ca="1">RepPd!Z407</f>
        <v>23060.440000000002</v>
      </c>
      <c r="AA20" s="1">
        <f ca="1">RepPd!AA407</f>
        <v>39470.210000000006</v>
      </c>
      <c r="AB20" s="1">
        <f ca="1">RepPd!AB407</f>
        <v>39470.210000000006</v>
      </c>
      <c r="AC20" s="1">
        <f ca="1">RepPd!AC407</f>
        <v>39470.210000000006</v>
      </c>
      <c r="AD20" s="1">
        <f ca="1">RepPd!AD407</f>
        <v>70055.125</v>
      </c>
      <c r="AE20" s="1">
        <f ca="1">RepPd!AE407</f>
        <v>100604.505</v>
      </c>
      <c r="AF20" s="1">
        <f ca="1">RepPd!AF407</f>
        <v>117422.215</v>
      </c>
      <c r="AG20" s="1">
        <f ca="1">RepPd!AG407</f>
        <v>117422.215</v>
      </c>
      <c r="AH20" s="1">
        <f ca="1">RepPd!AH407</f>
        <v>117422.215</v>
      </c>
      <c r="AI20" s="1">
        <f ca="1">RepPd!AI407</f>
        <v>117422.215</v>
      </c>
      <c r="AJ20" s="1">
        <f ca="1">RepPd!AJ407</f>
        <v>117422.215</v>
      </c>
      <c r="AK20" s="1">
        <f ca="1">RepPd!AK407</f>
        <v>117422.215</v>
      </c>
      <c r="AL20" s="1">
        <f ca="1">RepPd!AL407</f>
        <v>117422.215</v>
      </c>
    </row>
    <row r="21" spans="9:38" x14ac:dyDescent="0.25">
      <c r="I21" s="22" t="str">
        <f>Items!$E$42</f>
        <v>Незавершенное производство и запасы</v>
      </c>
      <c r="J21" s="1" t="str">
        <f>Items!F42</f>
        <v>Электрика</v>
      </c>
      <c r="Q21" s="20">
        <f ca="1">RepPd!Q408</f>
        <v>491365.82</v>
      </c>
      <c r="T21" s="1">
        <f ca="1">RepPd!T408</f>
        <v>0</v>
      </c>
      <c r="U21" s="1">
        <f ca="1">RepPd!U408</f>
        <v>38630.160000000003</v>
      </c>
      <c r="V21" s="1">
        <f ca="1">RepPd!V408</f>
        <v>120455.16</v>
      </c>
      <c r="W21" s="1">
        <f ca="1">RepPd!W408</f>
        <v>201444.38</v>
      </c>
      <c r="X21" s="1">
        <f ca="1">RepPd!X408</f>
        <v>201444.38</v>
      </c>
      <c r="Y21" s="1">
        <f ca="1">RepPd!Y408</f>
        <v>201444.38</v>
      </c>
      <c r="Z21" s="1">
        <f ca="1">RepPd!Z408</f>
        <v>201444.38</v>
      </c>
      <c r="AA21" s="1">
        <f ca="1">RepPd!AA408</f>
        <v>251430.76</v>
      </c>
      <c r="AB21" s="1">
        <f ca="1">RepPd!AB408</f>
        <v>314644.31</v>
      </c>
      <c r="AC21" s="1">
        <f ca="1">RepPd!AC408</f>
        <v>366876</v>
      </c>
      <c r="AD21" s="1">
        <f ca="1">RepPd!AD408</f>
        <v>379871</v>
      </c>
      <c r="AE21" s="1">
        <f ca="1">RepPd!AE408</f>
        <v>458362.4</v>
      </c>
      <c r="AF21" s="1">
        <f ca="1">RepPd!AF408</f>
        <v>480445.82</v>
      </c>
      <c r="AG21" s="1">
        <f ca="1">RepPd!AG408</f>
        <v>491365.82</v>
      </c>
      <c r="AH21" s="1">
        <f ca="1">RepPd!AH408</f>
        <v>491365.82</v>
      </c>
      <c r="AI21" s="1">
        <f ca="1">RepPd!AI408</f>
        <v>491365.82</v>
      </c>
      <c r="AJ21" s="1">
        <f ca="1">RepPd!AJ408</f>
        <v>491365.82</v>
      </c>
      <c r="AK21" s="1">
        <f ca="1">RepPd!AK408</f>
        <v>491365.82</v>
      </c>
      <c r="AL21" s="1">
        <f ca="1">RepPd!AL408</f>
        <v>491365.82</v>
      </c>
    </row>
    <row r="22" spans="9:38" x14ac:dyDescent="0.25">
      <c r="I22" s="22" t="str">
        <f>Items!$E$43</f>
        <v>Незавершенное производство и запасы</v>
      </c>
      <c r="J22" s="1" t="str">
        <f>Items!F43</f>
        <v>Доставка</v>
      </c>
      <c r="Q22" s="20">
        <f ca="1">RepPd!Q409</f>
        <v>496623.09</v>
      </c>
      <c r="T22" s="1">
        <f ca="1">RepPd!T409</f>
        <v>0</v>
      </c>
      <c r="U22" s="1">
        <f ca="1">RepPd!U409</f>
        <v>33024</v>
      </c>
      <c r="V22" s="1">
        <f ca="1">RepPd!V409</f>
        <v>58312</v>
      </c>
      <c r="W22" s="1">
        <f ca="1">RepPd!W409</f>
        <v>62617</v>
      </c>
      <c r="X22" s="1">
        <f ca="1">RepPd!X409</f>
        <v>116268</v>
      </c>
      <c r="Y22" s="1">
        <f ca="1">RepPd!Y409</f>
        <v>158865.27000000002</v>
      </c>
      <c r="Z22" s="1">
        <f ca="1">RepPd!Z409</f>
        <v>209284.92</v>
      </c>
      <c r="AA22" s="1">
        <f ca="1">RepPd!AA409</f>
        <v>250530.74000000002</v>
      </c>
      <c r="AB22" s="1">
        <f ca="1">RepPd!AB409</f>
        <v>338260.45</v>
      </c>
      <c r="AC22" s="1">
        <f ca="1">RepPd!AC409</f>
        <v>349232.54000000004</v>
      </c>
      <c r="AD22" s="1">
        <f ca="1">RepPd!AD409</f>
        <v>458817.54000000004</v>
      </c>
      <c r="AE22" s="1">
        <f ca="1">RepPd!AE409</f>
        <v>472382.54000000004</v>
      </c>
      <c r="AF22" s="1">
        <f ca="1">RepPd!AF409</f>
        <v>488651.7</v>
      </c>
      <c r="AG22" s="1">
        <f ca="1">RepPd!AG409</f>
        <v>496623.09</v>
      </c>
      <c r="AH22" s="1">
        <f ca="1">RepPd!AH409</f>
        <v>496623.09</v>
      </c>
      <c r="AI22" s="1">
        <f ca="1">RepPd!AI409</f>
        <v>496623.09</v>
      </c>
      <c r="AJ22" s="1">
        <f ca="1">RepPd!AJ409</f>
        <v>496623.09</v>
      </c>
      <c r="AK22" s="1">
        <f ca="1">RepPd!AK409</f>
        <v>496623.09</v>
      </c>
      <c r="AL22" s="1">
        <f ca="1">RepPd!AL409</f>
        <v>496623.09</v>
      </c>
    </row>
    <row r="23" spans="9:38" x14ac:dyDescent="0.25">
      <c r="I23" s="22" t="str">
        <f>Items!$E$44</f>
        <v>Незавершенное производство и запасы</v>
      </c>
      <c r="J23" s="1" t="str">
        <f>Items!F44</f>
        <v>Канализация, Скважина,кессон и септик</v>
      </c>
      <c r="Q23" s="20">
        <f ca="1">RepPd!Q410</f>
        <v>1823096.05</v>
      </c>
      <c r="T23" s="1">
        <f ca="1">RepPd!T410</f>
        <v>0</v>
      </c>
      <c r="U23" s="1">
        <f ca="1">RepPd!U410</f>
        <v>886655.73</v>
      </c>
      <c r="V23" s="1">
        <f ca="1">RepPd!V410</f>
        <v>1085534.56</v>
      </c>
      <c r="W23" s="1">
        <f ca="1">RepPd!W410</f>
        <v>1085534.56</v>
      </c>
      <c r="X23" s="1">
        <f ca="1">RepPd!X410</f>
        <v>1085534.56</v>
      </c>
      <c r="Y23" s="1">
        <f ca="1">RepPd!Y410</f>
        <v>1086924.46</v>
      </c>
      <c r="Z23" s="1">
        <f ca="1">RepPd!Z410</f>
        <v>1086924.46</v>
      </c>
      <c r="AA23" s="1">
        <f ca="1">RepPd!AA410</f>
        <v>1196352.6299999999</v>
      </c>
      <c r="AB23" s="1">
        <f ca="1">RepPd!AB410</f>
        <v>1263350.77</v>
      </c>
      <c r="AC23" s="1">
        <f ca="1">RepPd!AC410</f>
        <v>1263994.1400000001</v>
      </c>
      <c r="AD23" s="1">
        <f ca="1">RepPd!AD410</f>
        <v>1377268.34</v>
      </c>
      <c r="AE23" s="1">
        <f ca="1">RepPd!AE410</f>
        <v>1728528.03</v>
      </c>
      <c r="AF23" s="1">
        <f ca="1">RepPd!AF410</f>
        <v>1823096.05</v>
      </c>
      <c r="AG23" s="1">
        <f ca="1">RepPd!AG410</f>
        <v>1823096.05</v>
      </c>
      <c r="AH23" s="1">
        <f ca="1">RepPd!AH410</f>
        <v>1823096.05</v>
      </c>
      <c r="AI23" s="1">
        <f ca="1">RepPd!AI410</f>
        <v>1823096.05</v>
      </c>
      <c r="AJ23" s="1">
        <f ca="1">RepPd!AJ410</f>
        <v>1823096.05</v>
      </c>
      <c r="AK23" s="1">
        <f ca="1">RepPd!AK410</f>
        <v>1823096.05</v>
      </c>
      <c r="AL23" s="1">
        <f ca="1">RepPd!AL410</f>
        <v>1823096.05</v>
      </c>
    </row>
    <row r="24" spans="9:38" x14ac:dyDescent="0.25">
      <c r="I24" s="22" t="str">
        <f>Items!$E$38</f>
        <v>Незавершенное производство и запасы</v>
      </c>
      <c r="J24" s="1" t="str">
        <f>Items!F45</f>
        <v>Метизы, расходники</v>
      </c>
      <c r="Q24" s="20">
        <f ca="1">RepPd!Q411</f>
        <v>503174.07539999997</v>
      </c>
      <c r="T24" s="1">
        <f ca="1">RepPd!T411</f>
        <v>0</v>
      </c>
      <c r="U24" s="1">
        <f ca="1">RepPd!U411</f>
        <v>31243.07</v>
      </c>
      <c r="V24" s="1">
        <f ca="1">RepPd!V411</f>
        <v>42348.869999999995</v>
      </c>
      <c r="W24" s="1">
        <f ca="1">RepPd!W411</f>
        <v>51702.7</v>
      </c>
      <c r="X24" s="1">
        <f ca="1">RepPd!X411</f>
        <v>82995.880999999994</v>
      </c>
      <c r="Y24" s="1">
        <f ca="1">RepPd!Y411</f>
        <v>101743.83099999999</v>
      </c>
      <c r="Z24" s="1">
        <f ca="1">RepPd!Z411</f>
        <v>166444.24539999999</v>
      </c>
      <c r="AA24" s="1">
        <f ca="1">RepPd!AA411</f>
        <v>253791.27539999998</v>
      </c>
      <c r="AB24" s="1">
        <f ca="1">RepPd!AB411</f>
        <v>264101.40539999999</v>
      </c>
      <c r="AC24" s="1">
        <f ca="1">RepPd!AC411</f>
        <v>304188.8554</v>
      </c>
      <c r="AD24" s="1">
        <f ca="1">RepPd!AD411</f>
        <v>318006.19540000003</v>
      </c>
      <c r="AE24" s="1">
        <f ca="1">RepPd!AE411</f>
        <v>412830.59539999999</v>
      </c>
      <c r="AF24" s="1">
        <f ca="1">RepPd!AF411</f>
        <v>503174.07539999997</v>
      </c>
      <c r="AG24" s="1">
        <f ca="1">RepPd!AG411</f>
        <v>503174.07539999997</v>
      </c>
      <c r="AH24" s="1">
        <f ca="1">RepPd!AH411</f>
        <v>503174.07539999997</v>
      </c>
      <c r="AI24" s="1">
        <f ca="1">RepPd!AI411</f>
        <v>503174.07539999997</v>
      </c>
      <c r="AJ24" s="1">
        <f ca="1">RepPd!AJ411</f>
        <v>503174.07539999997</v>
      </c>
      <c r="AK24" s="1">
        <f ca="1">RepPd!AK411</f>
        <v>503174.07539999997</v>
      </c>
      <c r="AL24" s="1">
        <f ca="1">RepPd!AL411</f>
        <v>503174.07539999997</v>
      </c>
    </row>
    <row r="25" spans="9:38" x14ac:dyDescent="0.25">
      <c r="I25" s="22" t="str">
        <f>Items!$E$39</f>
        <v>Незавершенное производство и запасы</v>
      </c>
      <c r="J25" s="1" t="str">
        <f>Items!F46</f>
        <v>Материалы Фундамент</v>
      </c>
      <c r="Q25" s="20">
        <f ca="1">RepPd!Q412</f>
        <v>10604789.890000001</v>
      </c>
      <c r="T25" s="1">
        <f ca="1">RepPd!T412</f>
        <v>0</v>
      </c>
      <c r="U25" s="1">
        <f ca="1">RepPd!U412</f>
        <v>1292133.6999999997</v>
      </c>
      <c r="V25" s="1">
        <f ca="1">RepPd!V412</f>
        <v>1616716.6999999997</v>
      </c>
      <c r="W25" s="1">
        <f ca="1">RepPd!W412</f>
        <v>1616716.6999999997</v>
      </c>
      <c r="X25" s="1">
        <f ca="1">RepPd!X412</f>
        <v>2097283.9299999997</v>
      </c>
      <c r="Y25" s="1">
        <f ca="1">RepPd!Y412</f>
        <v>2097283.9299999997</v>
      </c>
      <c r="Z25" s="1">
        <f ca="1">RepPd!Z412</f>
        <v>2097283.9299999997</v>
      </c>
      <c r="AA25" s="1">
        <f ca="1">RepPd!AA412</f>
        <v>2491261.0099999998</v>
      </c>
      <c r="AB25" s="1">
        <f ca="1">RepPd!AB412</f>
        <v>3810747.26</v>
      </c>
      <c r="AC25" s="1">
        <f ca="1">RepPd!AC412</f>
        <v>5122902.63</v>
      </c>
      <c r="AD25" s="1">
        <f ca="1">RepPd!AD412</f>
        <v>6029766.0600000005</v>
      </c>
      <c r="AE25" s="1">
        <f ca="1">RepPd!AE412</f>
        <v>6744435.3400000008</v>
      </c>
      <c r="AF25" s="1">
        <f ca="1">RepPd!AF412</f>
        <v>10604789.890000001</v>
      </c>
      <c r="AG25" s="1">
        <f ca="1">RepPd!AG412</f>
        <v>10604789.890000001</v>
      </c>
      <c r="AH25" s="1">
        <f ca="1">RepPd!AH412</f>
        <v>10604789.890000001</v>
      </c>
      <c r="AI25" s="1">
        <f ca="1">RepPd!AI412</f>
        <v>10604789.890000001</v>
      </c>
      <c r="AJ25" s="1">
        <f ca="1">RepPd!AJ412</f>
        <v>10604789.890000001</v>
      </c>
      <c r="AK25" s="1">
        <f ca="1">RepPd!AK412</f>
        <v>10604789.890000001</v>
      </c>
      <c r="AL25" s="1">
        <f ca="1">RepPd!AL412</f>
        <v>10604789.890000001</v>
      </c>
    </row>
    <row r="26" spans="9:38" x14ac:dyDescent="0.25">
      <c r="I26" s="22" t="str">
        <f>Items!$E$40</f>
        <v>Незавершенное производство и запасы</v>
      </c>
      <c r="J26" s="1" t="str">
        <f>Items!F47</f>
        <v>Материалы Коробка</v>
      </c>
      <c r="Q26" s="20">
        <f ca="1">RepPd!Q413</f>
        <v>4248149.74</v>
      </c>
      <c r="T26" s="1">
        <f ca="1">RepPd!T413</f>
        <v>0</v>
      </c>
      <c r="U26" s="1">
        <f ca="1">RepPd!U413</f>
        <v>427903.84</v>
      </c>
      <c r="V26" s="1">
        <f ca="1">RepPd!V413</f>
        <v>1047954.74</v>
      </c>
      <c r="W26" s="1">
        <f ca="1">RepPd!W413</f>
        <v>1094938.04</v>
      </c>
      <c r="X26" s="1">
        <f ca="1">RepPd!X413</f>
        <v>1117637.24</v>
      </c>
      <c r="Y26" s="1">
        <f ca="1">RepPd!Y413</f>
        <v>1519059.83</v>
      </c>
      <c r="Z26" s="1">
        <f ca="1">RepPd!Z413</f>
        <v>3392657.63</v>
      </c>
      <c r="AA26" s="1">
        <f ca="1">RepPd!AA413</f>
        <v>3392657.63</v>
      </c>
      <c r="AB26" s="1">
        <f ca="1">RepPd!AB413</f>
        <v>3722462.32</v>
      </c>
      <c r="AC26" s="1">
        <f ca="1">RepPd!AC413</f>
        <v>3722462.32</v>
      </c>
      <c r="AD26" s="1">
        <f ca="1">RepPd!AD413</f>
        <v>4192691.7399999998</v>
      </c>
      <c r="AE26" s="1">
        <f ca="1">RepPd!AE413</f>
        <v>4248149.74</v>
      </c>
      <c r="AF26" s="1">
        <f ca="1">RepPd!AF413</f>
        <v>4248149.74</v>
      </c>
      <c r="AG26" s="1">
        <f ca="1">RepPd!AG413</f>
        <v>4248149.74</v>
      </c>
      <c r="AH26" s="1">
        <f ca="1">RepPd!AH413</f>
        <v>4248149.74</v>
      </c>
      <c r="AI26" s="1">
        <f ca="1">RepPd!AI413</f>
        <v>4248149.74</v>
      </c>
      <c r="AJ26" s="1">
        <f ca="1">RepPd!AJ413</f>
        <v>4248149.74</v>
      </c>
      <c r="AK26" s="1">
        <f ca="1">RepPd!AK413</f>
        <v>4248149.74</v>
      </c>
      <c r="AL26" s="1">
        <f ca="1">RepPd!AL413</f>
        <v>4248149.74</v>
      </c>
    </row>
    <row r="27" spans="9:38" x14ac:dyDescent="0.25">
      <c r="I27" s="22" t="str">
        <f>Items!$E$41</f>
        <v>Незавершенное производство и запасы</v>
      </c>
      <c r="J27" s="1" t="str">
        <f>Items!F48</f>
        <v>Материалы Кровля</v>
      </c>
      <c r="Q27" s="20">
        <f ca="1">RepPd!Q414</f>
        <v>2707693.43</v>
      </c>
      <c r="T27" s="1">
        <f ca="1">RepPd!T414</f>
        <v>0</v>
      </c>
      <c r="U27" s="1">
        <f ca="1">RepPd!U414</f>
        <v>189103.88999999998</v>
      </c>
      <c r="V27" s="1">
        <f ca="1">RepPd!V414</f>
        <v>761692.43</v>
      </c>
      <c r="W27" s="1">
        <f ca="1">RepPd!W414</f>
        <v>795290.83000000007</v>
      </c>
      <c r="X27" s="1">
        <f ca="1">RepPd!X414</f>
        <v>833620.03</v>
      </c>
      <c r="Y27" s="1">
        <f ca="1">RepPd!Y414</f>
        <v>976568.9</v>
      </c>
      <c r="Z27" s="1">
        <f ca="1">RepPd!Z414</f>
        <v>1634378.2200000002</v>
      </c>
      <c r="AA27" s="1">
        <f ca="1">RepPd!AA414</f>
        <v>1764095.1300000001</v>
      </c>
      <c r="AB27" s="1">
        <f ca="1">RepPd!AB414</f>
        <v>2010095.1300000001</v>
      </c>
      <c r="AC27" s="1">
        <f ca="1">RepPd!AC414</f>
        <v>2010095.1300000001</v>
      </c>
      <c r="AD27" s="1">
        <f ca="1">RepPd!AD414</f>
        <v>2055088.6500000001</v>
      </c>
      <c r="AE27" s="1">
        <f ca="1">RepPd!AE414</f>
        <v>2662596.4700000002</v>
      </c>
      <c r="AF27" s="1">
        <f ca="1">RepPd!AF414</f>
        <v>2707693.43</v>
      </c>
      <c r="AG27" s="1">
        <f ca="1">RepPd!AG414</f>
        <v>2707693.43</v>
      </c>
      <c r="AH27" s="1">
        <f ca="1">RepPd!AH414</f>
        <v>2707693.43</v>
      </c>
      <c r="AI27" s="1">
        <f ca="1">RepPd!AI414</f>
        <v>2707693.43</v>
      </c>
      <c r="AJ27" s="1">
        <f ca="1">RepPd!AJ414</f>
        <v>2707693.43</v>
      </c>
      <c r="AK27" s="1">
        <f ca="1">RepPd!AK414</f>
        <v>2707693.43</v>
      </c>
      <c r="AL27" s="1">
        <f ca="1">RepPd!AL414</f>
        <v>2707693.43</v>
      </c>
    </row>
    <row r="28" spans="9:38" x14ac:dyDescent="0.25">
      <c r="I28" s="22" t="str">
        <f>Items!$E$42</f>
        <v>Незавершенное производство и запасы</v>
      </c>
      <c r="J28" s="1" t="str">
        <f>Items!F49</f>
        <v>Материалы Окна и двери</v>
      </c>
      <c r="Q28" s="20">
        <f ca="1">RepPd!Q415</f>
        <v>1044180.3499999999</v>
      </c>
      <c r="T28" s="1">
        <f ca="1">RepPd!T415</f>
        <v>0</v>
      </c>
      <c r="U28" s="1">
        <f ca="1">RepPd!U415</f>
        <v>0</v>
      </c>
      <c r="V28" s="1">
        <f ca="1">RepPd!V415</f>
        <v>0</v>
      </c>
      <c r="W28" s="1">
        <f ca="1">RepPd!W415</f>
        <v>272057.2</v>
      </c>
      <c r="X28" s="1">
        <f ca="1">RepPd!X415</f>
        <v>272057.2</v>
      </c>
      <c r="Y28" s="1">
        <f ca="1">RepPd!Y415</f>
        <v>290457.2</v>
      </c>
      <c r="Z28" s="1">
        <f ca="1">RepPd!Z415</f>
        <v>586678.5</v>
      </c>
      <c r="AA28" s="1">
        <f ca="1">RepPd!AA415</f>
        <v>586678.5</v>
      </c>
      <c r="AB28" s="1">
        <f ca="1">RepPd!AB415</f>
        <v>586678.5</v>
      </c>
      <c r="AC28" s="1">
        <f ca="1">RepPd!AC415</f>
        <v>586678.5</v>
      </c>
      <c r="AD28" s="1">
        <f ca="1">RepPd!AD415</f>
        <v>1042069.1499999999</v>
      </c>
      <c r="AE28" s="1">
        <f ca="1">RepPd!AE415</f>
        <v>1044180.3499999999</v>
      </c>
      <c r="AF28" s="1">
        <f ca="1">RepPd!AF415</f>
        <v>1044180.3499999999</v>
      </c>
      <c r="AG28" s="1">
        <f ca="1">RepPd!AG415</f>
        <v>1044180.3499999999</v>
      </c>
      <c r="AH28" s="1">
        <f ca="1">RepPd!AH415</f>
        <v>1044180.3499999999</v>
      </c>
      <c r="AI28" s="1">
        <f ca="1">RepPd!AI415</f>
        <v>1044180.3499999999</v>
      </c>
      <c r="AJ28" s="1">
        <f ca="1">RepPd!AJ415</f>
        <v>1044180.3499999999</v>
      </c>
      <c r="AK28" s="1">
        <f ca="1">RepPd!AK415</f>
        <v>1044180.3499999999</v>
      </c>
      <c r="AL28" s="1">
        <f ca="1">RepPd!AL415</f>
        <v>1044180.3499999999</v>
      </c>
    </row>
    <row r="29" spans="9:38" x14ac:dyDescent="0.25">
      <c r="I29" s="22" t="str">
        <f>Items!$E$43</f>
        <v>Незавершенное производство и запасы</v>
      </c>
      <c r="J29" s="1" t="str">
        <f>Items!F50</f>
        <v>Материалы Фасад</v>
      </c>
      <c r="Q29" s="20">
        <f ca="1">RepPd!Q416</f>
        <v>1156786.6399999999</v>
      </c>
      <c r="T29" s="1">
        <f ca="1">RepPd!T416</f>
        <v>0</v>
      </c>
      <c r="U29" s="1">
        <f ca="1">RepPd!U416</f>
        <v>0</v>
      </c>
      <c r="V29" s="1">
        <f ca="1">RepPd!V416</f>
        <v>0</v>
      </c>
      <c r="W29" s="1">
        <f ca="1">RepPd!W416</f>
        <v>0</v>
      </c>
      <c r="X29" s="1">
        <f ca="1">RepPd!X416</f>
        <v>0</v>
      </c>
      <c r="Y29" s="1">
        <f ca="1">RepPd!Y416</f>
        <v>194155.7</v>
      </c>
      <c r="Z29" s="1">
        <f ca="1">RepPd!Z416</f>
        <v>353905.33</v>
      </c>
      <c r="AA29" s="1">
        <f ca="1">RepPd!AA416</f>
        <v>633285.66999999993</v>
      </c>
      <c r="AB29" s="1">
        <f ca="1">RepPd!AB416</f>
        <v>639439.1</v>
      </c>
      <c r="AC29" s="1">
        <f ca="1">RepPd!AC416</f>
        <v>649854.74</v>
      </c>
      <c r="AD29" s="1">
        <f ca="1">RepPd!AD416</f>
        <v>649854.74</v>
      </c>
      <c r="AE29" s="1">
        <f ca="1">RepPd!AE416</f>
        <v>992530.36</v>
      </c>
      <c r="AF29" s="1">
        <f ca="1">RepPd!AF416</f>
        <v>1113786.6399999999</v>
      </c>
      <c r="AG29" s="1">
        <f ca="1">RepPd!AG416</f>
        <v>1156786.6399999999</v>
      </c>
      <c r="AH29" s="1">
        <f ca="1">RepPd!AH416</f>
        <v>1156786.6399999999</v>
      </c>
      <c r="AI29" s="1">
        <f ca="1">RepPd!AI416</f>
        <v>1156786.6399999999</v>
      </c>
      <c r="AJ29" s="1">
        <f ca="1">RepPd!AJ416</f>
        <v>1156786.6399999999</v>
      </c>
      <c r="AK29" s="1">
        <f ca="1">RepPd!AK416</f>
        <v>1156786.6399999999</v>
      </c>
      <c r="AL29" s="1">
        <f ca="1">RepPd!AL416</f>
        <v>1156786.6399999999</v>
      </c>
    </row>
    <row r="30" spans="9:38" x14ac:dyDescent="0.25">
      <c r="I30" s="22" t="str">
        <f>Items!$E$44</f>
        <v>Незавершенное производство и запасы</v>
      </c>
      <c r="J30" s="1" t="str">
        <f>Items!F51</f>
        <v>Материалы Благоустройство</v>
      </c>
      <c r="Q30" s="20">
        <f ca="1">RepPd!Q417</f>
        <v>640210.25</v>
      </c>
      <c r="T30" s="1">
        <f ca="1">RepPd!T417</f>
        <v>0</v>
      </c>
      <c r="U30" s="1">
        <f ca="1">RepPd!U417</f>
        <v>0</v>
      </c>
      <c r="V30" s="1">
        <f ca="1">RepPd!V417</f>
        <v>0</v>
      </c>
      <c r="W30" s="1">
        <f ca="1">RepPd!W417</f>
        <v>0</v>
      </c>
      <c r="X30" s="1">
        <f ca="1">RepPd!X417</f>
        <v>0</v>
      </c>
      <c r="Y30" s="1">
        <f ca="1">RepPd!Y417</f>
        <v>0</v>
      </c>
      <c r="Z30" s="1">
        <f ca="1">RepPd!Z417</f>
        <v>0</v>
      </c>
      <c r="AA30" s="1">
        <f ca="1">RepPd!AA417</f>
        <v>0</v>
      </c>
      <c r="AB30" s="1">
        <f ca="1">RepPd!AB417</f>
        <v>0</v>
      </c>
      <c r="AC30" s="1">
        <f ca="1">RepPd!AC417</f>
        <v>0</v>
      </c>
      <c r="AD30" s="1">
        <f ca="1">RepPd!AD417</f>
        <v>0</v>
      </c>
      <c r="AE30" s="1">
        <f ca="1">RepPd!AE417</f>
        <v>254800</v>
      </c>
      <c r="AF30" s="1">
        <f ca="1">RepPd!AF417</f>
        <v>638013.53</v>
      </c>
      <c r="AG30" s="1">
        <f ca="1">RepPd!AG417</f>
        <v>640210.25</v>
      </c>
      <c r="AH30" s="1">
        <f ca="1">RepPd!AH417</f>
        <v>640210.25</v>
      </c>
      <c r="AI30" s="1">
        <f ca="1">RepPd!AI417</f>
        <v>640210.25</v>
      </c>
      <c r="AJ30" s="1">
        <f ca="1">RepPd!AJ417</f>
        <v>640210.25</v>
      </c>
      <c r="AK30" s="1">
        <f ca="1">RepPd!AK417</f>
        <v>640210.25</v>
      </c>
      <c r="AL30" s="1">
        <f ca="1">RepPd!AL417</f>
        <v>640210.25</v>
      </c>
    </row>
    <row r="31" spans="9:38" x14ac:dyDescent="0.25">
      <c r="I31" s="22" t="str">
        <f>Items!$E$44</f>
        <v>Незавершенное производство и запасы</v>
      </c>
      <c r="J31" s="1" t="str">
        <f>Items!F52</f>
        <v>Монтаж фундамента</v>
      </c>
      <c r="Q31" s="20">
        <f ca="1">RepPd!Q418</f>
        <v>3397557.9799999995</v>
      </c>
      <c r="T31" s="1">
        <f ca="1">RepPd!T418</f>
        <v>0</v>
      </c>
      <c r="U31" s="1">
        <f ca="1">RepPd!U418</f>
        <v>256680</v>
      </c>
      <c r="V31" s="1">
        <f ca="1">RepPd!V418</f>
        <v>570994</v>
      </c>
      <c r="W31" s="1">
        <f ca="1">RepPd!W418</f>
        <v>570994</v>
      </c>
      <c r="X31" s="1">
        <f ca="1">RepPd!X418</f>
        <v>570994</v>
      </c>
      <c r="Y31" s="1">
        <f ca="1">RepPd!Y418</f>
        <v>570994</v>
      </c>
      <c r="Z31" s="1">
        <f ca="1">RepPd!Z418</f>
        <v>570994</v>
      </c>
      <c r="AA31" s="1">
        <f ca="1">RepPd!AA418</f>
        <v>670271.48</v>
      </c>
      <c r="AB31" s="1">
        <f ca="1">RepPd!AB418</f>
        <v>1488194.5799999998</v>
      </c>
      <c r="AC31" s="1">
        <f ca="1">RepPd!AC418</f>
        <v>1698165.7699999998</v>
      </c>
      <c r="AD31" s="1">
        <f ca="1">RepPd!AD418</f>
        <v>1815015.5099999998</v>
      </c>
      <c r="AE31" s="1">
        <f ca="1">RepPd!AE418</f>
        <v>2403275.5099999998</v>
      </c>
      <c r="AF31" s="1">
        <f ca="1">RepPd!AF418</f>
        <v>3397557.9799999995</v>
      </c>
      <c r="AG31" s="1">
        <f ca="1">RepPd!AG418</f>
        <v>3397557.9799999995</v>
      </c>
      <c r="AH31" s="1">
        <f ca="1">RepPd!AH418</f>
        <v>3397557.9799999995</v>
      </c>
      <c r="AI31" s="1">
        <f ca="1">RepPd!AI418</f>
        <v>3397557.9799999995</v>
      </c>
      <c r="AJ31" s="1">
        <f ca="1">RepPd!AJ418</f>
        <v>3397557.9799999995</v>
      </c>
      <c r="AK31" s="1">
        <f ca="1">RepPd!AK418</f>
        <v>3397557.9799999995</v>
      </c>
      <c r="AL31" s="1">
        <f ca="1">RepPd!AL418</f>
        <v>3397557.9799999995</v>
      </c>
    </row>
    <row r="32" spans="9:38" x14ac:dyDescent="0.25">
      <c r="I32" s="22" t="str">
        <f>Items!$E$44</f>
        <v>Незавершенное производство и запасы</v>
      </c>
      <c r="J32" s="1" t="str">
        <f>Items!F53</f>
        <v>Монтаж Коробки</v>
      </c>
      <c r="Q32" s="20">
        <f ca="1">RepPd!Q419</f>
        <v>3144157.55</v>
      </c>
      <c r="T32" s="1">
        <f ca="1">RepPd!T419</f>
        <v>0</v>
      </c>
      <c r="U32" s="1">
        <f ca="1">RepPd!U419</f>
        <v>0</v>
      </c>
      <c r="V32" s="1">
        <f ca="1">RepPd!V419</f>
        <v>23940</v>
      </c>
      <c r="W32" s="1">
        <f ca="1">RepPd!W419</f>
        <v>272214</v>
      </c>
      <c r="X32" s="1">
        <f ca="1">RepPd!X419</f>
        <v>438454</v>
      </c>
      <c r="Y32" s="1">
        <f ca="1">RepPd!Y419</f>
        <v>884851.3</v>
      </c>
      <c r="Z32" s="1">
        <f ca="1">RepPd!Z419</f>
        <v>1227365.05</v>
      </c>
      <c r="AA32" s="1">
        <f ca="1">RepPd!AA419</f>
        <v>1227365.05</v>
      </c>
      <c r="AB32" s="1">
        <f ca="1">RepPd!AB419</f>
        <v>1227365.05</v>
      </c>
      <c r="AC32" s="1">
        <f ca="1">RepPd!AC419</f>
        <v>1536605.55</v>
      </c>
      <c r="AD32" s="1">
        <f ca="1">RepPd!AD419</f>
        <v>2496607.5499999998</v>
      </c>
      <c r="AE32" s="1">
        <f ca="1">RepPd!AE419</f>
        <v>2931057.55</v>
      </c>
      <c r="AF32" s="1">
        <f ca="1">RepPd!AF419</f>
        <v>3019857.55</v>
      </c>
      <c r="AG32" s="1">
        <f ca="1">RepPd!AG419</f>
        <v>3144157.55</v>
      </c>
      <c r="AH32" s="1">
        <f ca="1">RepPd!AH419</f>
        <v>3144157.55</v>
      </c>
      <c r="AI32" s="1">
        <f ca="1">RepPd!AI419</f>
        <v>3144157.55</v>
      </c>
      <c r="AJ32" s="1">
        <f ca="1">RepPd!AJ419</f>
        <v>3144157.55</v>
      </c>
      <c r="AK32" s="1">
        <f ca="1">RepPd!AK419</f>
        <v>3144157.55</v>
      </c>
      <c r="AL32" s="1">
        <f ca="1">RepPd!AL419</f>
        <v>3144157.55</v>
      </c>
    </row>
    <row r="33" spans="5:38" x14ac:dyDescent="0.25">
      <c r="I33" s="22" t="str">
        <f>Items!$E$44</f>
        <v>Незавершенное производство и запасы</v>
      </c>
      <c r="J33" s="1" t="str">
        <f>Items!F54</f>
        <v>Монтаж кровли</v>
      </c>
      <c r="Q33" s="20">
        <f ca="1">RepPd!Q420</f>
        <v>2030745.9800000002</v>
      </c>
      <c r="T33" s="1">
        <f ca="1">RepPd!T420</f>
        <v>0</v>
      </c>
      <c r="U33" s="1">
        <f ca="1">RepPd!U420</f>
        <v>0</v>
      </c>
      <c r="V33" s="1">
        <f ca="1">RepPd!V420</f>
        <v>0</v>
      </c>
      <c r="W33" s="1">
        <f ca="1">RepPd!W420</f>
        <v>0</v>
      </c>
      <c r="X33" s="1">
        <f ca="1">RepPd!X420</f>
        <v>17434</v>
      </c>
      <c r="Y33" s="1">
        <f ca="1">RepPd!Y420</f>
        <v>187154.6</v>
      </c>
      <c r="Z33" s="1">
        <f ca="1">RepPd!Z420</f>
        <v>506602.20000000007</v>
      </c>
      <c r="AA33" s="1">
        <f ca="1">RepPd!AA420</f>
        <v>897951.20000000007</v>
      </c>
      <c r="AB33" s="1">
        <f ca="1">RepPd!AB420</f>
        <v>897951.20000000007</v>
      </c>
      <c r="AC33" s="1">
        <f ca="1">RepPd!AC420</f>
        <v>897951.20000000007</v>
      </c>
      <c r="AD33" s="1">
        <f ca="1">RepPd!AD420</f>
        <v>915579.20000000007</v>
      </c>
      <c r="AE33" s="1">
        <f ca="1">RepPd!AE420</f>
        <v>1323577.7000000002</v>
      </c>
      <c r="AF33" s="1">
        <f ca="1">RepPd!AF420</f>
        <v>1923853.4800000002</v>
      </c>
      <c r="AG33" s="1">
        <f ca="1">RepPd!AG420</f>
        <v>2030745.9800000002</v>
      </c>
      <c r="AH33" s="1">
        <f ca="1">RepPd!AH420</f>
        <v>2030745.9800000002</v>
      </c>
      <c r="AI33" s="1">
        <f ca="1">RepPd!AI420</f>
        <v>2030745.9800000002</v>
      </c>
      <c r="AJ33" s="1">
        <f ca="1">RepPd!AJ420</f>
        <v>2030745.9800000002</v>
      </c>
      <c r="AK33" s="1">
        <f ca="1">RepPd!AK420</f>
        <v>2030745.9800000002</v>
      </c>
      <c r="AL33" s="1">
        <f ca="1">RepPd!AL420</f>
        <v>2030745.9800000002</v>
      </c>
    </row>
    <row r="34" spans="5:38" x14ac:dyDescent="0.25">
      <c r="I34" s="22" t="str">
        <f>Items!$E$44</f>
        <v>Незавершенное производство и запасы</v>
      </c>
      <c r="J34" s="1" t="str">
        <f>Items!F55</f>
        <v>Монтаж окон</v>
      </c>
      <c r="Q34" s="20">
        <f ca="1">RepPd!Q421</f>
        <v>91850</v>
      </c>
      <c r="T34" s="1">
        <f ca="1">RepPd!T421</f>
        <v>0</v>
      </c>
      <c r="U34" s="1">
        <f ca="1">RepPd!U421</f>
        <v>0</v>
      </c>
      <c r="V34" s="1">
        <f ca="1">RepPd!V421</f>
        <v>0</v>
      </c>
      <c r="W34" s="1">
        <f ca="1">RepPd!W421</f>
        <v>0</v>
      </c>
      <c r="X34" s="1">
        <f ca="1">RepPd!X421</f>
        <v>0</v>
      </c>
      <c r="Y34" s="1">
        <f ca="1">RepPd!Y421</f>
        <v>0</v>
      </c>
      <c r="Z34" s="1">
        <f ca="1">RepPd!Z421</f>
        <v>46650</v>
      </c>
      <c r="AA34" s="1">
        <f ca="1">RepPd!AA421</f>
        <v>46650</v>
      </c>
      <c r="AB34" s="1">
        <f ca="1">RepPd!AB421</f>
        <v>46650</v>
      </c>
      <c r="AC34" s="1">
        <f ca="1">RepPd!AC421</f>
        <v>46650</v>
      </c>
      <c r="AD34" s="1">
        <f ca="1">RepPd!AD421</f>
        <v>46650</v>
      </c>
      <c r="AE34" s="1">
        <f ca="1">RepPd!AE421</f>
        <v>91850</v>
      </c>
      <c r="AF34" s="1">
        <f ca="1">RepPd!AF421</f>
        <v>91850</v>
      </c>
      <c r="AG34" s="1">
        <f ca="1">RepPd!AG421</f>
        <v>91850</v>
      </c>
      <c r="AH34" s="1">
        <f ca="1">RepPd!AH421</f>
        <v>91850</v>
      </c>
      <c r="AI34" s="1">
        <f ca="1">RepPd!AI421</f>
        <v>91850</v>
      </c>
      <c r="AJ34" s="1">
        <f ca="1">RepPd!AJ421</f>
        <v>91850</v>
      </c>
      <c r="AK34" s="1">
        <f ca="1">RepPd!AK421</f>
        <v>91850</v>
      </c>
      <c r="AL34" s="1">
        <f ca="1">RepPd!AL421</f>
        <v>91850</v>
      </c>
    </row>
    <row r="35" spans="5:38" x14ac:dyDescent="0.25">
      <c r="I35" s="22" t="str">
        <f>Items!$E$44</f>
        <v>Незавершенное производство и запасы</v>
      </c>
      <c r="J35" s="1" t="str">
        <f>Items!F56</f>
        <v>Монтаж Фасада</v>
      </c>
      <c r="Q35" s="20">
        <f ca="1">RepPd!Q422</f>
        <v>1573886.68</v>
      </c>
      <c r="T35" s="1">
        <f ca="1">RepPd!T422</f>
        <v>0</v>
      </c>
      <c r="U35" s="1">
        <f ca="1">RepPd!U422</f>
        <v>0</v>
      </c>
      <c r="V35" s="1">
        <f ca="1">RepPd!V422</f>
        <v>0</v>
      </c>
      <c r="W35" s="1">
        <f ca="1">RepPd!W422</f>
        <v>0</v>
      </c>
      <c r="X35" s="1">
        <f ca="1">RepPd!X422</f>
        <v>0</v>
      </c>
      <c r="Y35" s="1">
        <f ca="1">RepPd!Y422</f>
        <v>0</v>
      </c>
      <c r="Z35" s="1">
        <f ca="1">RepPd!Z422</f>
        <v>394039.95</v>
      </c>
      <c r="AA35" s="1">
        <f ca="1">RepPd!AA422</f>
        <v>829639.67999999993</v>
      </c>
      <c r="AB35" s="1">
        <f ca="1">RepPd!AB422</f>
        <v>943693.67999999993</v>
      </c>
      <c r="AC35" s="1">
        <f ca="1">RepPd!AC422</f>
        <v>943693.67999999993</v>
      </c>
      <c r="AD35" s="1">
        <f ca="1">RepPd!AD422</f>
        <v>943693.67999999993</v>
      </c>
      <c r="AE35" s="1">
        <f ca="1">RepPd!AE422</f>
        <v>943693.67999999993</v>
      </c>
      <c r="AF35" s="1">
        <f ca="1">RepPd!AF422</f>
        <v>1573886.68</v>
      </c>
      <c r="AG35" s="1">
        <f ca="1">RepPd!AG422</f>
        <v>1573886.68</v>
      </c>
      <c r="AH35" s="1">
        <f ca="1">RepPd!AH422</f>
        <v>1573886.68</v>
      </c>
      <c r="AI35" s="1">
        <f ca="1">RepPd!AI422</f>
        <v>1573886.68</v>
      </c>
      <c r="AJ35" s="1">
        <f ca="1">RepPd!AJ422</f>
        <v>1573886.68</v>
      </c>
      <c r="AK35" s="1">
        <f ca="1">RepPd!AK422</f>
        <v>1573886.68</v>
      </c>
      <c r="AL35" s="1">
        <f ca="1">RepPd!AL422</f>
        <v>1573886.68</v>
      </c>
    </row>
    <row r="36" spans="5:38" x14ac:dyDescent="0.25">
      <c r="I36" s="22" t="str">
        <f>Items!$E$44</f>
        <v>Незавершенное производство и запасы</v>
      </c>
      <c r="J36" s="1" t="str">
        <f>Items!F57</f>
        <v>Монтаж Благоустройства</v>
      </c>
      <c r="Q36" s="20">
        <f ca="1">RepPd!Q423</f>
        <v>310994</v>
      </c>
      <c r="T36" s="1">
        <f ca="1">RepPd!T423</f>
        <v>0</v>
      </c>
      <c r="U36" s="1">
        <f ca="1">RepPd!U423</f>
        <v>0</v>
      </c>
      <c r="V36" s="1">
        <f ca="1">RepPd!V423</f>
        <v>0</v>
      </c>
      <c r="W36" s="1">
        <f ca="1">RepPd!W423</f>
        <v>0</v>
      </c>
      <c r="X36" s="1">
        <f ca="1">RepPd!X423</f>
        <v>0</v>
      </c>
      <c r="Y36" s="1">
        <f ca="1">RepPd!Y423</f>
        <v>0</v>
      </c>
      <c r="Z36" s="1">
        <f ca="1">RepPd!Z423</f>
        <v>0</v>
      </c>
      <c r="AA36" s="1">
        <f ca="1">RepPd!AA423</f>
        <v>0</v>
      </c>
      <c r="AB36" s="1">
        <f ca="1">RepPd!AB423</f>
        <v>0</v>
      </c>
      <c r="AC36" s="1">
        <f ca="1">RepPd!AC423</f>
        <v>0</v>
      </c>
      <c r="AD36" s="1">
        <f ca="1">RepPd!AD423</f>
        <v>26026</v>
      </c>
      <c r="AE36" s="1">
        <f ca="1">RepPd!AE423</f>
        <v>26026</v>
      </c>
      <c r="AF36" s="1">
        <f ca="1">RepPd!AF423</f>
        <v>226354</v>
      </c>
      <c r="AG36" s="1">
        <f ca="1">RepPd!AG423</f>
        <v>310994</v>
      </c>
      <c r="AH36" s="1">
        <f ca="1">RepPd!AH423</f>
        <v>310994</v>
      </c>
      <c r="AI36" s="1">
        <f ca="1">RepPd!AI423</f>
        <v>310994</v>
      </c>
      <c r="AJ36" s="1">
        <f ca="1">RepPd!AJ423</f>
        <v>310994</v>
      </c>
      <c r="AK36" s="1">
        <f ca="1">RepPd!AK423</f>
        <v>310994</v>
      </c>
      <c r="AL36" s="1">
        <f ca="1">RepPd!AL423</f>
        <v>310994</v>
      </c>
    </row>
    <row r="37" spans="5:38" x14ac:dyDescent="0.25">
      <c r="I37" s="22" t="str">
        <f>Items!$E$44</f>
        <v>Незавершенное производство и запасы</v>
      </c>
      <c r="J37" s="1" t="str">
        <f>Items!F58</f>
        <v>Спец техника</v>
      </c>
      <c r="Q37" s="20">
        <f ca="1">RepPd!Q424</f>
        <v>1022760.5199999999</v>
      </c>
      <c r="T37" s="1">
        <f ca="1">RepPd!T424</f>
        <v>0</v>
      </c>
      <c r="U37" s="1">
        <f ca="1">RepPd!U424</f>
        <v>0</v>
      </c>
      <c r="V37" s="1">
        <f ca="1">RepPd!V424</f>
        <v>28660</v>
      </c>
      <c r="W37" s="1">
        <f ca="1">RepPd!W424</f>
        <v>28660</v>
      </c>
      <c r="X37" s="1">
        <f ca="1">RepPd!X424</f>
        <v>34920</v>
      </c>
      <c r="Y37" s="1">
        <f ca="1">RepPd!Y424</f>
        <v>44120</v>
      </c>
      <c r="Z37" s="1">
        <f ca="1">RepPd!Z424</f>
        <v>76020</v>
      </c>
      <c r="AA37" s="1">
        <f ca="1">RepPd!AA424</f>
        <v>390835.44</v>
      </c>
      <c r="AB37" s="1">
        <f ca="1">RepPd!AB424</f>
        <v>573325.11</v>
      </c>
      <c r="AC37" s="1">
        <f ca="1">RepPd!AC424</f>
        <v>584625.11</v>
      </c>
      <c r="AD37" s="1">
        <f ca="1">RepPd!AD424</f>
        <v>633651.91999999993</v>
      </c>
      <c r="AE37" s="1">
        <f ca="1">RepPd!AE424</f>
        <v>896240.5199999999</v>
      </c>
      <c r="AF37" s="1">
        <f ca="1">RepPd!AF424</f>
        <v>1016320.5199999999</v>
      </c>
      <c r="AG37" s="1">
        <f ca="1">RepPd!AG424</f>
        <v>1022760.5199999999</v>
      </c>
      <c r="AH37" s="1">
        <f ca="1">RepPd!AH424</f>
        <v>1022760.5199999999</v>
      </c>
      <c r="AI37" s="1">
        <f ca="1">RepPd!AI424</f>
        <v>1022760.5199999999</v>
      </c>
      <c r="AJ37" s="1">
        <f ca="1">RepPd!AJ424</f>
        <v>1022760.5199999999</v>
      </c>
      <c r="AK37" s="1">
        <f ca="1">RepPd!AK424</f>
        <v>1022760.5199999999</v>
      </c>
      <c r="AL37" s="1">
        <f ca="1">RepPd!AL424</f>
        <v>1022760.5199999999</v>
      </c>
    </row>
    <row r="38" spans="5:38" x14ac:dyDescent="0.25">
      <c r="I38" s="22" t="str">
        <f>Items!$E$44</f>
        <v>Незавершенное производство и запасы</v>
      </c>
      <c r="J38" s="1" t="str">
        <f>Items!F59</f>
        <v>Общая территория (дорога, ливневка, газ, эл-во)</v>
      </c>
      <c r="Q38" s="20">
        <f ca="1">RepPd!Q425</f>
        <v>13570</v>
      </c>
      <c r="T38" s="1">
        <f ca="1">RepPd!T425</f>
        <v>0</v>
      </c>
      <c r="U38" s="1">
        <f ca="1">RepPd!U425</f>
        <v>0</v>
      </c>
      <c r="V38" s="1">
        <f ca="1">RepPd!V425</f>
        <v>0</v>
      </c>
      <c r="W38" s="1">
        <f ca="1">RepPd!W425</f>
        <v>0</v>
      </c>
      <c r="X38" s="1">
        <f ca="1">RepPd!X425</f>
        <v>0</v>
      </c>
      <c r="Y38" s="1">
        <f ca="1">RepPd!Y425</f>
        <v>0</v>
      </c>
      <c r="Z38" s="1">
        <f ca="1">RepPd!Z425</f>
        <v>0</v>
      </c>
      <c r="AA38" s="1">
        <f ca="1">RepPd!AA425</f>
        <v>0</v>
      </c>
      <c r="AB38" s="1">
        <f ca="1">RepPd!AB425</f>
        <v>13570</v>
      </c>
      <c r="AC38" s="1">
        <f ca="1">RepPd!AC425</f>
        <v>13570</v>
      </c>
      <c r="AD38" s="1">
        <f ca="1">RepPd!AD425</f>
        <v>13570</v>
      </c>
      <c r="AE38" s="1">
        <f ca="1">RepPd!AE425</f>
        <v>13570</v>
      </c>
      <c r="AF38" s="1">
        <f ca="1">RepPd!AF425</f>
        <v>13570</v>
      </c>
      <c r="AG38" s="1">
        <f ca="1">RepPd!AG425</f>
        <v>13570</v>
      </c>
      <c r="AH38" s="1">
        <f ca="1">RepPd!AH425</f>
        <v>13570</v>
      </c>
      <c r="AI38" s="1">
        <f ca="1">RepPd!AI425</f>
        <v>13570</v>
      </c>
      <c r="AJ38" s="1">
        <f ca="1">RepPd!AJ425</f>
        <v>13570</v>
      </c>
      <c r="AK38" s="1">
        <f ca="1">RepPd!AK425</f>
        <v>13570</v>
      </c>
      <c r="AL38" s="1">
        <f ca="1">RepPd!AL425</f>
        <v>13570</v>
      </c>
    </row>
    <row r="39" spans="5:38" x14ac:dyDescent="0.25">
      <c r="I39" s="22" t="str">
        <f>Items!$E$44</f>
        <v>Незавершенное производство и запасы</v>
      </c>
      <c r="J39" s="1" t="str">
        <f>Items!F60</f>
        <v>Резерв-1</v>
      </c>
      <c r="Q39" s="20">
        <f ca="1">RepPd!Q426</f>
        <v>0</v>
      </c>
      <c r="T39" s="1">
        <f ca="1">RepPd!T426</f>
        <v>0</v>
      </c>
      <c r="U39" s="1">
        <f ca="1">RepPd!U426</f>
        <v>0</v>
      </c>
      <c r="V39" s="1">
        <f ca="1">RepPd!V426</f>
        <v>0</v>
      </c>
      <c r="W39" s="1">
        <f ca="1">RepPd!W426</f>
        <v>0</v>
      </c>
      <c r="X39" s="1">
        <f ca="1">RepPd!X426</f>
        <v>0</v>
      </c>
      <c r="Y39" s="1">
        <f ca="1">RepPd!Y426</f>
        <v>0</v>
      </c>
      <c r="Z39" s="1">
        <f ca="1">RepPd!Z426</f>
        <v>0</v>
      </c>
      <c r="AA39" s="1">
        <f ca="1">RepPd!AA426</f>
        <v>0</v>
      </c>
      <c r="AB39" s="1">
        <f ca="1">RepPd!AB426</f>
        <v>0</v>
      </c>
      <c r="AC39" s="1">
        <f ca="1">RepPd!AC426</f>
        <v>0</v>
      </c>
      <c r="AD39" s="1">
        <f ca="1">RepPd!AD426</f>
        <v>0</v>
      </c>
      <c r="AE39" s="1">
        <f ca="1">RepPd!AE426</f>
        <v>0</v>
      </c>
      <c r="AF39" s="1">
        <f ca="1">RepPd!AF426</f>
        <v>0</v>
      </c>
      <c r="AG39" s="1">
        <f ca="1">RepPd!AG426</f>
        <v>0</v>
      </c>
      <c r="AH39" s="1">
        <f ca="1">RepPd!AH426</f>
        <v>0</v>
      </c>
      <c r="AI39" s="1">
        <f ca="1">RepPd!AI426</f>
        <v>0</v>
      </c>
      <c r="AJ39" s="1">
        <f ca="1">RepPd!AJ426</f>
        <v>0</v>
      </c>
      <c r="AK39" s="1">
        <f ca="1">RepPd!AK426</f>
        <v>0</v>
      </c>
      <c r="AL39" s="1">
        <f ca="1">RepPd!AL426</f>
        <v>0</v>
      </c>
    </row>
    <row r="40" spans="5:38" x14ac:dyDescent="0.25">
      <c r="I40" s="22" t="str">
        <f>Items!$E$44</f>
        <v>Незавершенное производство и запасы</v>
      </c>
      <c r="J40" s="1" t="str">
        <f>Items!F61</f>
        <v>Резерв-2</v>
      </c>
      <c r="Q40" s="20">
        <f ca="1">RepPd!Q427</f>
        <v>0</v>
      </c>
      <c r="T40" s="1">
        <f ca="1">RepPd!T427</f>
        <v>0</v>
      </c>
      <c r="U40" s="1">
        <f ca="1">RepPd!U427</f>
        <v>0</v>
      </c>
      <c r="V40" s="1">
        <f ca="1">RepPd!V427</f>
        <v>0</v>
      </c>
      <c r="W40" s="1">
        <f ca="1">RepPd!W427</f>
        <v>0</v>
      </c>
      <c r="X40" s="1">
        <f ca="1">RepPd!X427</f>
        <v>0</v>
      </c>
      <c r="Y40" s="1">
        <f ca="1">RepPd!Y427</f>
        <v>0</v>
      </c>
      <c r="Z40" s="1">
        <f ca="1">RepPd!Z427</f>
        <v>0</v>
      </c>
      <c r="AA40" s="1">
        <f ca="1">RepPd!AA427</f>
        <v>0</v>
      </c>
      <c r="AB40" s="1">
        <f ca="1">RepPd!AB427</f>
        <v>0</v>
      </c>
      <c r="AC40" s="1">
        <f ca="1">RepPd!AC427</f>
        <v>0</v>
      </c>
      <c r="AD40" s="1">
        <f ca="1">RepPd!AD427</f>
        <v>0</v>
      </c>
      <c r="AE40" s="1">
        <f ca="1">RepPd!AE427</f>
        <v>0</v>
      </c>
      <c r="AF40" s="1">
        <f ca="1">RepPd!AF427</f>
        <v>0</v>
      </c>
      <c r="AG40" s="1">
        <f ca="1">RepPd!AG427</f>
        <v>0</v>
      </c>
      <c r="AH40" s="1">
        <f ca="1">RepPd!AH427</f>
        <v>0</v>
      </c>
      <c r="AI40" s="1">
        <f ca="1">RepPd!AI427</f>
        <v>0</v>
      </c>
      <c r="AJ40" s="1">
        <f ca="1">RepPd!AJ427</f>
        <v>0</v>
      </c>
      <c r="AK40" s="1">
        <f ca="1">RepPd!AK427</f>
        <v>0</v>
      </c>
      <c r="AL40" s="1">
        <f ca="1">RepPd!AL427</f>
        <v>0</v>
      </c>
    </row>
    <row r="41" spans="5:38" x14ac:dyDescent="0.25">
      <c r="I41" s="22" t="str">
        <f>Items!$E$44</f>
        <v>Незавершенное производство и запасы</v>
      </c>
      <c r="J41" s="1" t="str">
        <f>Items!F62</f>
        <v>Резерв-3</v>
      </c>
      <c r="Q41" s="20">
        <f ca="1">RepPd!Q428</f>
        <v>0</v>
      </c>
      <c r="T41" s="1">
        <f ca="1">RepPd!T428</f>
        <v>0</v>
      </c>
      <c r="U41" s="1">
        <f ca="1">RepPd!U428</f>
        <v>0</v>
      </c>
      <c r="V41" s="1">
        <f ca="1">RepPd!V428</f>
        <v>0</v>
      </c>
      <c r="W41" s="1">
        <f ca="1">RepPd!W428</f>
        <v>0</v>
      </c>
      <c r="X41" s="1">
        <f ca="1">RepPd!X428</f>
        <v>0</v>
      </c>
      <c r="Y41" s="1">
        <f ca="1">RepPd!Y428</f>
        <v>0</v>
      </c>
      <c r="Z41" s="1">
        <f ca="1">RepPd!Z428</f>
        <v>0</v>
      </c>
      <c r="AA41" s="1">
        <f ca="1">RepPd!AA428</f>
        <v>0</v>
      </c>
      <c r="AB41" s="1">
        <f ca="1">RepPd!AB428</f>
        <v>0</v>
      </c>
      <c r="AC41" s="1">
        <f ca="1">RepPd!AC428</f>
        <v>0</v>
      </c>
      <c r="AD41" s="1">
        <f ca="1">RepPd!AD428</f>
        <v>0</v>
      </c>
      <c r="AE41" s="1">
        <f ca="1">RepPd!AE428</f>
        <v>0</v>
      </c>
      <c r="AF41" s="1">
        <f ca="1">RepPd!AF428</f>
        <v>0</v>
      </c>
      <c r="AG41" s="1">
        <f ca="1">RepPd!AG428</f>
        <v>0</v>
      </c>
      <c r="AH41" s="1">
        <f ca="1">RepPd!AH428</f>
        <v>0</v>
      </c>
      <c r="AI41" s="1">
        <f ca="1">RepPd!AI428</f>
        <v>0</v>
      </c>
      <c r="AJ41" s="1">
        <f ca="1">RepPd!AJ428</f>
        <v>0</v>
      </c>
      <c r="AK41" s="1">
        <f ca="1">RepPd!AK428</f>
        <v>0</v>
      </c>
      <c r="AL41" s="1">
        <f ca="1">RepPd!AL428</f>
        <v>0</v>
      </c>
    </row>
    <row r="42" spans="5:38" x14ac:dyDescent="0.25">
      <c r="I42" s="22" t="str">
        <f>Items!$E$44</f>
        <v>Незавершенное производство и запасы</v>
      </c>
      <c r="J42" s="1" t="str">
        <f>Items!F63</f>
        <v>Резерв-4</v>
      </c>
      <c r="Q42" s="20">
        <f ca="1">RepPd!Q429</f>
        <v>0</v>
      </c>
      <c r="T42" s="1">
        <f ca="1">RepPd!T429</f>
        <v>0</v>
      </c>
      <c r="U42" s="1">
        <f ca="1">RepPd!U429</f>
        <v>0</v>
      </c>
      <c r="V42" s="1">
        <f ca="1">RepPd!V429</f>
        <v>0</v>
      </c>
      <c r="W42" s="1">
        <f ca="1">RepPd!W429</f>
        <v>0</v>
      </c>
      <c r="X42" s="1">
        <f ca="1">RepPd!X429</f>
        <v>0</v>
      </c>
      <c r="Y42" s="1">
        <f ca="1">RepPd!Y429</f>
        <v>0</v>
      </c>
      <c r="Z42" s="1">
        <f ca="1">RepPd!Z429</f>
        <v>0</v>
      </c>
      <c r="AA42" s="1">
        <f ca="1">RepPd!AA429</f>
        <v>0</v>
      </c>
      <c r="AB42" s="1">
        <f ca="1">RepPd!AB429</f>
        <v>0</v>
      </c>
      <c r="AC42" s="1">
        <f ca="1">RepPd!AC429</f>
        <v>0</v>
      </c>
      <c r="AD42" s="1">
        <f ca="1">RepPd!AD429</f>
        <v>0</v>
      </c>
      <c r="AE42" s="1">
        <f ca="1">RepPd!AE429</f>
        <v>0</v>
      </c>
      <c r="AF42" s="1">
        <f ca="1">RepPd!AF429</f>
        <v>0</v>
      </c>
      <c r="AG42" s="1">
        <f ca="1">RepPd!AG429</f>
        <v>0</v>
      </c>
      <c r="AH42" s="1">
        <f ca="1">RepPd!AH429</f>
        <v>0</v>
      </c>
      <c r="AI42" s="1">
        <f ca="1">RepPd!AI429</f>
        <v>0</v>
      </c>
      <c r="AJ42" s="1">
        <f ca="1">RepPd!AJ429</f>
        <v>0</v>
      </c>
      <c r="AK42" s="1">
        <f ca="1">RepPd!AK429</f>
        <v>0</v>
      </c>
      <c r="AL42" s="1">
        <f ca="1">RepPd!AL429</f>
        <v>0</v>
      </c>
    </row>
    <row r="43" spans="5:38" x14ac:dyDescent="0.25">
      <c r="I43" s="22" t="str">
        <f>Items!$E$44</f>
        <v>Незавершенное производство и запасы</v>
      </c>
      <c r="J43" s="1" t="str">
        <f>Items!F64</f>
        <v>Резерв-5</v>
      </c>
      <c r="Q43" s="20">
        <f ca="1">RepPd!Q430</f>
        <v>0</v>
      </c>
      <c r="T43" s="1">
        <f ca="1">RepPd!T430</f>
        <v>0</v>
      </c>
      <c r="U43" s="1">
        <f ca="1">RepPd!U430</f>
        <v>0</v>
      </c>
      <c r="V43" s="1">
        <f ca="1">RepPd!V430</f>
        <v>0</v>
      </c>
      <c r="W43" s="1">
        <f ca="1">RepPd!W430</f>
        <v>0</v>
      </c>
      <c r="X43" s="1">
        <f ca="1">RepPd!X430</f>
        <v>0</v>
      </c>
      <c r="Y43" s="1">
        <f ca="1">RepPd!Y430</f>
        <v>0</v>
      </c>
      <c r="Z43" s="1">
        <f ca="1">RepPd!Z430</f>
        <v>0</v>
      </c>
      <c r="AA43" s="1">
        <f ca="1">RepPd!AA430</f>
        <v>0</v>
      </c>
      <c r="AB43" s="1">
        <f ca="1">RepPd!AB430</f>
        <v>0</v>
      </c>
      <c r="AC43" s="1">
        <f ca="1">RepPd!AC430</f>
        <v>0</v>
      </c>
      <c r="AD43" s="1">
        <f ca="1">RepPd!AD430</f>
        <v>0</v>
      </c>
      <c r="AE43" s="1">
        <f ca="1">RepPd!AE430</f>
        <v>0</v>
      </c>
      <c r="AF43" s="1">
        <f ca="1">RepPd!AF430</f>
        <v>0</v>
      </c>
      <c r="AG43" s="1">
        <f ca="1">RepPd!AG430</f>
        <v>0</v>
      </c>
      <c r="AH43" s="1">
        <f ca="1">RepPd!AH430</f>
        <v>0</v>
      </c>
      <c r="AI43" s="1">
        <f ca="1">RepPd!AI430</f>
        <v>0</v>
      </c>
      <c r="AJ43" s="1">
        <f ca="1">RepPd!AJ430</f>
        <v>0</v>
      </c>
      <c r="AK43" s="1">
        <f ca="1">RepPd!AK430</f>
        <v>0</v>
      </c>
      <c r="AL43" s="1">
        <f ca="1">RepPd!AL430</f>
        <v>0</v>
      </c>
    </row>
    <row r="44" spans="5:38" x14ac:dyDescent="0.25">
      <c r="I44" s="22" t="str">
        <f>Items!$E$44</f>
        <v>Незавершенное производство и запасы</v>
      </c>
      <c r="J44" s="1" t="str">
        <f>Items!F65</f>
        <v>Резерв-6</v>
      </c>
      <c r="Q44" s="20">
        <f ca="1">RepPd!Q431</f>
        <v>0</v>
      </c>
      <c r="T44" s="1">
        <f ca="1">RepPd!T431</f>
        <v>0</v>
      </c>
      <c r="U44" s="1">
        <f ca="1">RepPd!U431</f>
        <v>0</v>
      </c>
      <c r="V44" s="1">
        <f ca="1">RepPd!V431</f>
        <v>0</v>
      </c>
      <c r="W44" s="1">
        <f ca="1">RepPd!W431</f>
        <v>0</v>
      </c>
      <c r="X44" s="1">
        <f ca="1">RepPd!X431</f>
        <v>0</v>
      </c>
      <c r="Y44" s="1">
        <f ca="1">RepPd!Y431</f>
        <v>0</v>
      </c>
      <c r="Z44" s="1">
        <f ca="1">RepPd!Z431</f>
        <v>0</v>
      </c>
      <c r="AA44" s="1">
        <f ca="1">RepPd!AA431</f>
        <v>0</v>
      </c>
      <c r="AB44" s="1">
        <f ca="1">RepPd!AB431</f>
        <v>0</v>
      </c>
      <c r="AC44" s="1">
        <f ca="1">RepPd!AC431</f>
        <v>0</v>
      </c>
      <c r="AD44" s="1">
        <f ca="1">RepPd!AD431</f>
        <v>0</v>
      </c>
      <c r="AE44" s="1">
        <f ca="1">RepPd!AE431</f>
        <v>0</v>
      </c>
      <c r="AF44" s="1">
        <f ca="1">RepPd!AF431</f>
        <v>0</v>
      </c>
      <c r="AG44" s="1">
        <f ca="1">RepPd!AG431</f>
        <v>0</v>
      </c>
      <c r="AH44" s="1">
        <f ca="1">RepPd!AH431</f>
        <v>0</v>
      </c>
      <c r="AI44" s="1">
        <f ca="1">RepPd!AI431</f>
        <v>0</v>
      </c>
      <c r="AJ44" s="1">
        <f ca="1">RepPd!AJ431</f>
        <v>0</v>
      </c>
      <c r="AK44" s="1">
        <f ca="1">RepPd!AK431</f>
        <v>0</v>
      </c>
      <c r="AL44" s="1">
        <f ca="1">RepPd!AL431</f>
        <v>0</v>
      </c>
    </row>
    <row r="45" spans="5:38" x14ac:dyDescent="0.25">
      <c r="I45" s="22" t="str">
        <f>Items!$E$44</f>
        <v>Незавершенное производство и запасы</v>
      </c>
      <c r="J45" s="1" t="str">
        <f>Items!F66</f>
        <v>Резерв-7</v>
      </c>
      <c r="Q45" s="20">
        <f ca="1">RepPd!Q432</f>
        <v>0</v>
      </c>
      <c r="T45" s="1">
        <f ca="1">RepPd!T432</f>
        <v>0</v>
      </c>
      <c r="U45" s="1">
        <f ca="1">RepPd!U432</f>
        <v>0</v>
      </c>
      <c r="V45" s="1">
        <f ca="1">RepPd!V432</f>
        <v>0</v>
      </c>
      <c r="W45" s="1">
        <f ca="1">RepPd!W432</f>
        <v>0</v>
      </c>
      <c r="X45" s="1">
        <f ca="1">RepPd!X432</f>
        <v>0</v>
      </c>
      <c r="Y45" s="1">
        <f ca="1">RepPd!Y432</f>
        <v>0</v>
      </c>
      <c r="Z45" s="1">
        <f ca="1">RepPd!Z432</f>
        <v>0</v>
      </c>
      <c r="AA45" s="1">
        <f ca="1">RepPd!AA432</f>
        <v>0</v>
      </c>
      <c r="AB45" s="1">
        <f ca="1">RepPd!AB432</f>
        <v>0</v>
      </c>
      <c r="AC45" s="1">
        <f ca="1">RepPd!AC432</f>
        <v>0</v>
      </c>
      <c r="AD45" s="1">
        <f ca="1">RepPd!AD432</f>
        <v>0</v>
      </c>
      <c r="AE45" s="1">
        <f ca="1">RepPd!AE432</f>
        <v>0</v>
      </c>
      <c r="AF45" s="1">
        <f ca="1">RepPd!AF432</f>
        <v>0</v>
      </c>
      <c r="AG45" s="1">
        <f ca="1">RepPd!AG432</f>
        <v>0</v>
      </c>
      <c r="AH45" s="1">
        <f ca="1">RepPd!AH432</f>
        <v>0</v>
      </c>
      <c r="AI45" s="1">
        <f ca="1">RepPd!AI432</f>
        <v>0</v>
      </c>
      <c r="AJ45" s="1">
        <f ca="1">RepPd!AJ432</f>
        <v>0</v>
      </c>
      <c r="AK45" s="1">
        <f ca="1">RepPd!AK432</f>
        <v>0</v>
      </c>
      <c r="AL45" s="1">
        <f ca="1">RepPd!AL432</f>
        <v>0</v>
      </c>
    </row>
    <row r="46" spans="5:38" x14ac:dyDescent="0.25">
      <c r="I46" s="22" t="str">
        <f>Items!$E$44</f>
        <v>Незавершенное производство и запасы</v>
      </c>
      <c r="J46" s="1" t="str">
        <f>Items!F67</f>
        <v>Резерв-8</v>
      </c>
      <c r="Q46" s="20">
        <f ca="1">RepPd!Q433</f>
        <v>0</v>
      </c>
      <c r="T46" s="1">
        <f ca="1">RepPd!T433</f>
        <v>0</v>
      </c>
      <c r="U46" s="1">
        <f ca="1">RepPd!U433</f>
        <v>0</v>
      </c>
      <c r="V46" s="1">
        <f ca="1">RepPd!V433</f>
        <v>0</v>
      </c>
      <c r="W46" s="1">
        <f ca="1">RepPd!W433</f>
        <v>0</v>
      </c>
      <c r="X46" s="1">
        <f ca="1">RepPd!X433</f>
        <v>0</v>
      </c>
      <c r="Y46" s="1">
        <f ca="1">RepPd!Y433</f>
        <v>0</v>
      </c>
      <c r="Z46" s="1">
        <f ca="1">RepPd!Z433</f>
        <v>0</v>
      </c>
      <c r="AA46" s="1">
        <f ca="1">RepPd!AA433</f>
        <v>0</v>
      </c>
      <c r="AB46" s="1">
        <f ca="1">RepPd!AB433</f>
        <v>0</v>
      </c>
      <c r="AC46" s="1">
        <f ca="1">RepPd!AC433</f>
        <v>0</v>
      </c>
      <c r="AD46" s="1">
        <f ca="1">RepPd!AD433</f>
        <v>0</v>
      </c>
      <c r="AE46" s="1">
        <f ca="1">RepPd!AE433</f>
        <v>0</v>
      </c>
      <c r="AF46" s="1">
        <f ca="1">RepPd!AF433</f>
        <v>0</v>
      </c>
      <c r="AG46" s="1">
        <f ca="1">RepPd!AG433</f>
        <v>0</v>
      </c>
      <c r="AH46" s="1">
        <f ca="1">RepPd!AH433</f>
        <v>0</v>
      </c>
      <c r="AI46" s="1">
        <f ca="1">RepPd!AI433</f>
        <v>0</v>
      </c>
      <c r="AJ46" s="1">
        <f ca="1">RepPd!AJ433</f>
        <v>0</v>
      </c>
      <c r="AK46" s="1">
        <f ca="1">RepPd!AK433</f>
        <v>0</v>
      </c>
      <c r="AL46" s="1">
        <f ca="1">RepPd!AL433</f>
        <v>0</v>
      </c>
    </row>
    <row r="47" spans="5:38" s="23" customFormat="1" ht="10.199999999999999" x14ac:dyDescent="0.2">
      <c r="E47" s="23" t="s">
        <v>50</v>
      </c>
    </row>
    <row r="48" spans="5:38" s="2" customFormat="1" x14ac:dyDescent="0.25">
      <c r="I48" s="2" t="str">
        <f>Items!$E$122</f>
        <v>Финансовые активы</v>
      </c>
      <c r="Q48" s="29">
        <f ca="1">RepPd!Q435</f>
        <v>0</v>
      </c>
      <c r="T48" s="2">
        <f ca="1">RepPd!T435</f>
        <v>0</v>
      </c>
      <c r="U48" s="2">
        <f ca="1">RepPd!U435</f>
        <v>0</v>
      </c>
      <c r="V48" s="2">
        <f ca="1">RepPd!V435</f>
        <v>0</v>
      </c>
      <c r="W48" s="2">
        <f ca="1">RepPd!W435</f>
        <v>0</v>
      </c>
      <c r="X48" s="2">
        <f ca="1">RepPd!X435</f>
        <v>0</v>
      </c>
      <c r="Y48" s="2">
        <f ca="1">RepPd!Y435</f>
        <v>0</v>
      </c>
      <c r="Z48" s="2">
        <f ca="1">RepPd!Z435</f>
        <v>0</v>
      </c>
      <c r="AA48" s="2">
        <f ca="1">RepPd!AA435</f>
        <v>0</v>
      </c>
      <c r="AB48" s="2">
        <f ca="1">RepPd!AB435</f>
        <v>0</v>
      </c>
      <c r="AC48" s="2">
        <f ca="1">RepPd!AC435</f>
        <v>0</v>
      </c>
      <c r="AD48" s="2">
        <f ca="1">RepPd!AD435</f>
        <v>0</v>
      </c>
      <c r="AE48" s="2">
        <f ca="1">RepPd!AE435</f>
        <v>0</v>
      </c>
      <c r="AF48" s="2">
        <f ca="1">RepPd!AF435</f>
        <v>0</v>
      </c>
      <c r="AG48" s="2">
        <f ca="1">RepPd!AG435</f>
        <v>0</v>
      </c>
      <c r="AH48" s="2">
        <f ca="1">RepPd!AH435</f>
        <v>0</v>
      </c>
      <c r="AI48" s="2">
        <f ca="1">RepPd!AI435</f>
        <v>0</v>
      </c>
      <c r="AJ48" s="2">
        <f ca="1">RepPd!AJ435</f>
        <v>0</v>
      </c>
      <c r="AK48" s="2">
        <f ca="1">RepPd!AK435</f>
        <v>0</v>
      </c>
      <c r="AL48" s="2">
        <f ca="1">RepPd!AL435</f>
        <v>0</v>
      </c>
    </row>
    <row r="49" spans="5:38" x14ac:dyDescent="0.25">
      <c r="I49" s="22" t="str">
        <f>Items!$E$122</f>
        <v>Финансовые активы</v>
      </c>
      <c r="J49" s="1" t="str">
        <f>Items!F123</f>
        <v>%% по депозитам</v>
      </c>
      <c r="Q49" s="20">
        <f ca="1">RepPd!Q436</f>
        <v>0</v>
      </c>
      <c r="T49" s="1">
        <f ca="1">RepPd!T436</f>
        <v>0</v>
      </c>
      <c r="U49" s="1">
        <f ca="1">RepPd!U436</f>
        <v>0</v>
      </c>
      <c r="V49" s="1">
        <f ca="1">RepPd!V436</f>
        <v>0</v>
      </c>
      <c r="W49" s="1">
        <f ca="1">RepPd!W436</f>
        <v>0</v>
      </c>
      <c r="X49" s="1">
        <f ca="1">RepPd!X436</f>
        <v>0</v>
      </c>
      <c r="Y49" s="1">
        <f ca="1">RepPd!Y436</f>
        <v>0</v>
      </c>
      <c r="Z49" s="1">
        <f ca="1">RepPd!Z436</f>
        <v>0</v>
      </c>
      <c r="AA49" s="1">
        <f ca="1">RepPd!AA436</f>
        <v>0</v>
      </c>
      <c r="AB49" s="1">
        <f ca="1">RepPd!AB436</f>
        <v>0</v>
      </c>
      <c r="AC49" s="1">
        <f ca="1">RepPd!AC436</f>
        <v>0</v>
      </c>
      <c r="AD49" s="1">
        <f ca="1">RepPd!AD436</f>
        <v>0</v>
      </c>
      <c r="AE49" s="1">
        <f ca="1">RepPd!AE436</f>
        <v>0</v>
      </c>
      <c r="AF49" s="1">
        <f ca="1">RepPd!AF436</f>
        <v>0</v>
      </c>
      <c r="AG49" s="1">
        <f ca="1">RepPd!AG436</f>
        <v>0</v>
      </c>
      <c r="AH49" s="1">
        <f ca="1">RepPd!AH436</f>
        <v>0</v>
      </c>
      <c r="AI49" s="1">
        <f ca="1">RepPd!AI436</f>
        <v>0</v>
      </c>
      <c r="AJ49" s="1">
        <f ca="1">RepPd!AJ436</f>
        <v>0</v>
      </c>
      <c r="AK49" s="1">
        <f ca="1">RepPd!AK436</f>
        <v>0</v>
      </c>
      <c r="AL49" s="1">
        <f ca="1">RepPd!AL436</f>
        <v>0</v>
      </c>
    </row>
    <row r="50" spans="5:38" x14ac:dyDescent="0.25">
      <c r="I50" s="22" t="str">
        <f>Items!$E$122</f>
        <v>Финансовые активы</v>
      </c>
      <c r="J50" s="1" t="str">
        <f>Items!F124</f>
        <v>%% по займам</v>
      </c>
      <c r="Q50" s="20">
        <f ca="1">RepPd!Q437</f>
        <v>0</v>
      </c>
      <c r="T50" s="1">
        <f ca="1">RepPd!T437</f>
        <v>0</v>
      </c>
      <c r="U50" s="1">
        <f ca="1">RepPd!U437</f>
        <v>0</v>
      </c>
      <c r="V50" s="1">
        <f ca="1">RepPd!V437</f>
        <v>0</v>
      </c>
      <c r="W50" s="1">
        <f ca="1">RepPd!W437</f>
        <v>0</v>
      </c>
      <c r="X50" s="1">
        <f ca="1">RepPd!X437</f>
        <v>0</v>
      </c>
      <c r="Y50" s="1">
        <f ca="1">RepPd!Y437</f>
        <v>0</v>
      </c>
      <c r="Z50" s="1">
        <f ca="1">RepPd!Z437</f>
        <v>0</v>
      </c>
      <c r="AA50" s="1">
        <f ca="1">RepPd!AA437</f>
        <v>0</v>
      </c>
      <c r="AB50" s="1">
        <f ca="1">RepPd!AB437</f>
        <v>0</v>
      </c>
      <c r="AC50" s="1">
        <f ca="1">RepPd!AC437</f>
        <v>0</v>
      </c>
      <c r="AD50" s="1">
        <f ca="1">RepPd!AD437</f>
        <v>0</v>
      </c>
      <c r="AE50" s="1">
        <f ca="1">RepPd!AE437</f>
        <v>0</v>
      </c>
      <c r="AF50" s="1">
        <f ca="1">RepPd!AF437</f>
        <v>0</v>
      </c>
      <c r="AG50" s="1">
        <f ca="1">RepPd!AG437</f>
        <v>0</v>
      </c>
      <c r="AH50" s="1">
        <f ca="1">RepPd!AH437</f>
        <v>0</v>
      </c>
      <c r="AI50" s="1">
        <f ca="1">RepPd!AI437</f>
        <v>0</v>
      </c>
      <c r="AJ50" s="1">
        <f ca="1">RepPd!AJ437</f>
        <v>0</v>
      </c>
      <c r="AK50" s="1">
        <f ca="1">RepPd!AK437</f>
        <v>0</v>
      </c>
      <c r="AL50" s="1">
        <f ca="1">RepPd!AL437</f>
        <v>0</v>
      </c>
    </row>
    <row r="51" spans="5:38" x14ac:dyDescent="0.25">
      <c r="I51" s="22" t="str">
        <f>Items!$E$122</f>
        <v>Финансовые активы</v>
      </c>
      <c r="J51" s="1" t="str">
        <f>Items!F125</f>
        <v>Депозиты</v>
      </c>
      <c r="Q51" s="20">
        <f ca="1">RepPd!Q438</f>
        <v>0</v>
      </c>
      <c r="T51" s="1">
        <f ca="1">RepPd!T438</f>
        <v>0</v>
      </c>
      <c r="U51" s="1">
        <f ca="1">RepPd!U438</f>
        <v>0</v>
      </c>
      <c r="V51" s="1">
        <f ca="1">RepPd!V438</f>
        <v>0</v>
      </c>
      <c r="W51" s="1">
        <f ca="1">RepPd!W438</f>
        <v>0</v>
      </c>
      <c r="X51" s="1">
        <f ca="1">RepPd!X438</f>
        <v>0</v>
      </c>
      <c r="Y51" s="1">
        <f ca="1">RepPd!Y438</f>
        <v>0</v>
      </c>
      <c r="Z51" s="1">
        <f ca="1">RepPd!Z438</f>
        <v>0</v>
      </c>
      <c r="AA51" s="1">
        <f ca="1">RepPd!AA438</f>
        <v>0</v>
      </c>
      <c r="AB51" s="1">
        <f ca="1">RepPd!AB438</f>
        <v>0</v>
      </c>
      <c r="AC51" s="1">
        <f ca="1">RepPd!AC438</f>
        <v>0</v>
      </c>
      <c r="AD51" s="1">
        <f ca="1">RepPd!AD438</f>
        <v>0</v>
      </c>
      <c r="AE51" s="1">
        <f ca="1">RepPd!AE438</f>
        <v>0</v>
      </c>
      <c r="AF51" s="1">
        <f ca="1">RepPd!AF438</f>
        <v>0</v>
      </c>
      <c r="AG51" s="1">
        <f ca="1">RepPd!AG438</f>
        <v>0</v>
      </c>
      <c r="AH51" s="1">
        <f ca="1">RepPd!AH438</f>
        <v>0</v>
      </c>
      <c r="AI51" s="1">
        <f ca="1">RepPd!AI438</f>
        <v>0</v>
      </c>
      <c r="AJ51" s="1">
        <f ca="1">RepPd!AJ438</f>
        <v>0</v>
      </c>
      <c r="AK51" s="1">
        <f ca="1">RepPd!AK438</f>
        <v>0</v>
      </c>
      <c r="AL51" s="1">
        <f ca="1">RepPd!AL438</f>
        <v>0</v>
      </c>
    </row>
    <row r="52" spans="5:38" x14ac:dyDescent="0.25">
      <c r="I52" s="22" t="str">
        <f>Items!$E$122</f>
        <v>Финансовые активы</v>
      </c>
      <c r="J52" s="1" t="str">
        <f>Items!F126</f>
        <v>Выданные займы</v>
      </c>
      <c r="Q52" s="20">
        <f ca="1">RepPd!Q439</f>
        <v>0</v>
      </c>
      <c r="T52" s="1">
        <f ca="1">RepPd!T439</f>
        <v>0</v>
      </c>
      <c r="U52" s="1">
        <f ca="1">RepPd!U439</f>
        <v>0</v>
      </c>
      <c r="V52" s="1">
        <f ca="1">RepPd!V439</f>
        <v>0</v>
      </c>
      <c r="W52" s="1">
        <f ca="1">RepPd!W439</f>
        <v>0</v>
      </c>
      <c r="X52" s="1">
        <f ca="1">RepPd!X439</f>
        <v>0</v>
      </c>
      <c r="Y52" s="1">
        <f ca="1">RepPd!Y439</f>
        <v>0</v>
      </c>
      <c r="Z52" s="1">
        <f ca="1">RepPd!Z439</f>
        <v>0</v>
      </c>
      <c r="AA52" s="1">
        <f ca="1">RepPd!AA439</f>
        <v>0</v>
      </c>
      <c r="AB52" s="1">
        <f ca="1">RepPd!AB439</f>
        <v>0</v>
      </c>
      <c r="AC52" s="1">
        <f ca="1">RepPd!AC439</f>
        <v>0</v>
      </c>
      <c r="AD52" s="1">
        <f ca="1">RepPd!AD439</f>
        <v>0</v>
      </c>
      <c r="AE52" s="1">
        <f ca="1">RepPd!AE439</f>
        <v>0</v>
      </c>
      <c r="AF52" s="1">
        <f ca="1">RepPd!AF439</f>
        <v>0</v>
      </c>
      <c r="AG52" s="1">
        <f ca="1">RepPd!AG439</f>
        <v>0</v>
      </c>
      <c r="AH52" s="1">
        <f ca="1">RepPd!AH439</f>
        <v>0</v>
      </c>
      <c r="AI52" s="1">
        <f ca="1">RepPd!AI439</f>
        <v>0</v>
      </c>
      <c r="AJ52" s="1">
        <f ca="1">RepPd!AJ439</f>
        <v>0</v>
      </c>
      <c r="AK52" s="1">
        <f ca="1">RepPd!AK439</f>
        <v>0</v>
      </c>
      <c r="AL52" s="1">
        <f ca="1">RepPd!AL439</f>
        <v>0</v>
      </c>
    </row>
    <row r="53" spans="5:38" s="23" customFormat="1" ht="10.199999999999999" x14ac:dyDescent="0.2">
      <c r="E53" s="23" t="s">
        <v>50</v>
      </c>
    </row>
    <row r="54" spans="5:38" s="2" customFormat="1" x14ac:dyDescent="0.25">
      <c r="I54" s="2" t="str">
        <f>Items!$E$127</f>
        <v>Основные средства</v>
      </c>
      <c r="Q54" s="29">
        <f ca="1">RepPd!Q441</f>
        <v>2696878.8917999999</v>
      </c>
      <c r="T54" s="2">
        <f ca="1">RepPd!T441</f>
        <v>675080.36</v>
      </c>
      <c r="U54" s="2">
        <f ca="1">RepPd!U441</f>
        <v>675080.36</v>
      </c>
      <c r="V54" s="2">
        <f ca="1">RepPd!V441</f>
        <v>676057.80999999994</v>
      </c>
      <c r="W54" s="2">
        <f ca="1">RepPd!W441</f>
        <v>716647.33</v>
      </c>
      <c r="X54" s="2">
        <f ca="1">RepPd!X441</f>
        <v>727282.51179999998</v>
      </c>
      <c r="Y54" s="2">
        <f ca="1">RepPd!Y441</f>
        <v>727282.51179999998</v>
      </c>
      <c r="Z54" s="2">
        <f ca="1">RepPd!Z441</f>
        <v>917194.0318</v>
      </c>
      <c r="AA54" s="2">
        <f ca="1">RepPd!AA441</f>
        <v>917194.0318</v>
      </c>
      <c r="AB54" s="2">
        <f ca="1">RepPd!AB441</f>
        <v>929295.18180000002</v>
      </c>
      <c r="AC54" s="2">
        <f ca="1">RepPd!AC441</f>
        <v>1385223.1017999998</v>
      </c>
      <c r="AD54" s="2">
        <f ca="1">RepPd!AD441</f>
        <v>2194475.0118</v>
      </c>
      <c r="AE54" s="2">
        <f ca="1">RepPd!AE441</f>
        <v>2594093.9117999999</v>
      </c>
      <c r="AF54" s="2">
        <f ca="1">RepPd!AF441</f>
        <v>2678800.7718000002</v>
      </c>
      <c r="AG54" s="2">
        <f ca="1">RepPd!AG441</f>
        <v>2696878.8917999999</v>
      </c>
      <c r="AH54" s="2">
        <f ca="1">RepPd!AH441</f>
        <v>2696878.8917999999</v>
      </c>
      <c r="AI54" s="2">
        <f ca="1">RepPd!AI441</f>
        <v>2696878.8917999999</v>
      </c>
      <c r="AJ54" s="2">
        <f ca="1">RepPd!AJ441</f>
        <v>2696878.8917999999</v>
      </c>
      <c r="AK54" s="2">
        <f ca="1">RepPd!AK441</f>
        <v>2696878.8917999999</v>
      </c>
      <c r="AL54" s="2">
        <f ca="1">RepPd!AL441</f>
        <v>2696878.8917999999</v>
      </c>
    </row>
    <row r="55" spans="5:38" x14ac:dyDescent="0.25">
      <c r="I55" s="22" t="str">
        <f>Items!$E$127</f>
        <v>Основные средства</v>
      </c>
      <c r="J55" s="1" t="str">
        <f>Items!F128</f>
        <v>Оборудование приобретенное в лизинг</v>
      </c>
      <c r="Q55" s="20">
        <f ca="1">RepPd!Q442</f>
        <v>0</v>
      </c>
      <c r="T55" s="1">
        <f ca="1">RepPd!T442</f>
        <v>0</v>
      </c>
      <c r="U55" s="1">
        <f ca="1">RepPd!U442</f>
        <v>0</v>
      </c>
      <c r="V55" s="1">
        <f ca="1">RepPd!V442</f>
        <v>0</v>
      </c>
      <c r="W55" s="1">
        <f ca="1">RepPd!W442</f>
        <v>0</v>
      </c>
      <c r="X55" s="1">
        <f ca="1">RepPd!X442</f>
        <v>0</v>
      </c>
      <c r="Y55" s="1">
        <f ca="1">RepPd!Y442</f>
        <v>0</v>
      </c>
      <c r="Z55" s="1">
        <f ca="1">RepPd!Z442</f>
        <v>0</v>
      </c>
      <c r="AA55" s="1">
        <f ca="1">RepPd!AA442</f>
        <v>0</v>
      </c>
      <c r="AB55" s="1">
        <f ca="1">RepPd!AB442</f>
        <v>0</v>
      </c>
      <c r="AC55" s="1">
        <f ca="1">RepPd!AC442</f>
        <v>0</v>
      </c>
      <c r="AD55" s="1">
        <f ca="1">RepPd!AD442</f>
        <v>0</v>
      </c>
      <c r="AE55" s="1">
        <f ca="1">RepPd!AE442</f>
        <v>0</v>
      </c>
      <c r="AF55" s="1">
        <f ca="1">RepPd!AF442</f>
        <v>0</v>
      </c>
      <c r="AG55" s="1">
        <f ca="1">RepPd!AG442</f>
        <v>0</v>
      </c>
      <c r="AH55" s="1">
        <f ca="1">RepPd!AH442</f>
        <v>0</v>
      </c>
      <c r="AI55" s="1">
        <f ca="1">RepPd!AI442</f>
        <v>0</v>
      </c>
      <c r="AJ55" s="1">
        <f ca="1">RepPd!AJ442</f>
        <v>0</v>
      </c>
      <c r="AK55" s="1">
        <f ca="1">RepPd!AK442</f>
        <v>0</v>
      </c>
      <c r="AL55" s="1">
        <f ca="1">RepPd!AL442</f>
        <v>0</v>
      </c>
    </row>
    <row r="56" spans="5:38" x14ac:dyDescent="0.25">
      <c r="I56" s="22" t="str">
        <f>Items!$E$127</f>
        <v>Основные средства</v>
      </c>
      <c r="J56" s="1" t="str">
        <f>Items!F129</f>
        <v>Офис CLT перевозимый</v>
      </c>
      <c r="Q56" s="20">
        <f ca="1">RepPd!Q443</f>
        <v>675080.36</v>
      </c>
      <c r="T56" s="1">
        <f ca="1">RepPd!T443</f>
        <v>675080.36</v>
      </c>
      <c r="U56" s="1">
        <f ca="1">RepPd!U443</f>
        <v>675080.36</v>
      </c>
      <c r="V56" s="1">
        <f ca="1">RepPd!V443</f>
        <v>675080.36</v>
      </c>
      <c r="W56" s="1">
        <f ca="1">RepPd!W443</f>
        <v>675080.36</v>
      </c>
      <c r="X56" s="1">
        <f ca="1">RepPd!X443</f>
        <v>675080.36</v>
      </c>
      <c r="Y56" s="1">
        <f ca="1">RepPd!Y443</f>
        <v>675080.36</v>
      </c>
      <c r="Z56" s="1">
        <f ca="1">RepPd!Z443</f>
        <v>675080.36</v>
      </c>
      <c r="AA56" s="1">
        <f ca="1">RepPd!AA443</f>
        <v>675080.36</v>
      </c>
      <c r="AB56" s="1">
        <f ca="1">RepPd!AB443</f>
        <v>675080.36</v>
      </c>
      <c r="AC56" s="1">
        <f ca="1">RepPd!AC443</f>
        <v>675080.36</v>
      </c>
      <c r="AD56" s="1">
        <f ca="1">RepPd!AD443</f>
        <v>675080.36</v>
      </c>
      <c r="AE56" s="1">
        <f ca="1">RepPd!AE443</f>
        <v>675080.36</v>
      </c>
      <c r="AF56" s="1">
        <f ca="1">RepPd!AF443</f>
        <v>675080.36</v>
      </c>
      <c r="AG56" s="1">
        <f ca="1">RepPd!AG443</f>
        <v>675080.36</v>
      </c>
      <c r="AH56" s="1">
        <f ca="1">RepPd!AH443</f>
        <v>675080.36</v>
      </c>
      <c r="AI56" s="1">
        <f ca="1">RepPd!AI443</f>
        <v>675080.36</v>
      </c>
      <c r="AJ56" s="1">
        <f ca="1">RepPd!AJ443</f>
        <v>675080.36</v>
      </c>
      <c r="AK56" s="1">
        <f ca="1">RepPd!AK443</f>
        <v>675080.36</v>
      </c>
      <c r="AL56" s="1">
        <f ca="1">RepPd!AL443</f>
        <v>675080.36</v>
      </c>
    </row>
    <row r="57" spans="5:38" x14ac:dyDescent="0.25">
      <c r="I57" s="22" t="str">
        <f>Items!$E$127</f>
        <v>Основные средства</v>
      </c>
      <c r="J57" s="1" t="str">
        <f>Items!F130</f>
        <v>Контейнер</v>
      </c>
      <c r="Q57" s="20">
        <f ca="1">RepPd!Q444</f>
        <v>578065</v>
      </c>
      <c r="T57" s="1">
        <f ca="1">RepPd!T444</f>
        <v>0</v>
      </c>
      <c r="U57" s="1">
        <f ca="1">RepPd!U444</f>
        <v>0</v>
      </c>
      <c r="V57" s="1">
        <f ca="1">RepPd!V444</f>
        <v>0</v>
      </c>
      <c r="W57" s="1">
        <f ca="1">RepPd!W444</f>
        <v>0</v>
      </c>
      <c r="X57" s="1">
        <f ca="1">RepPd!X444</f>
        <v>0</v>
      </c>
      <c r="Y57" s="1">
        <f ca="1">RepPd!Y444</f>
        <v>0</v>
      </c>
      <c r="Z57" s="1">
        <f ca="1">RepPd!Z444</f>
        <v>138990</v>
      </c>
      <c r="AA57" s="1">
        <f ca="1">RepPd!AA444</f>
        <v>138990</v>
      </c>
      <c r="AB57" s="1">
        <f ca="1">RepPd!AB444</f>
        <v>138990</v>
      </c>
      <c r="AC57" s="1">
        <f ca="1">RepPd!AC444</f>
        <v>578065</v>
      </c>
      <c r="AD57" s="1">
        <f ca="1">RepPd!AD444</f>
        <v>578065</v>
      </c>
      <c r="AE57" s="1">
        <f ca="1">RepPd!AE444</f>
        <v>578065</v>
      </c>
      <c r="AF57" s="1">
        <f ca="1">RepPd!AF444</f>
        <v>578065</v>
      </c>
      <c r="AG57" s="1">
        <f ca="1">RepPd!AG444</f>
        <v>578065</v>
      </c>
      <c r="AH57" s="1">
        <f ca="1">RepPd!AH444</f>
        <v>578065</v>
      </c>
      <c r="AI57" s="1">
        <f ca="1">RepPd!AI444</f>
        <v>578065</v>
      </c>
      <c r="AJ57" s="1">
        <f ca="1">RepPd!AJ444</f>
        <v>578065</v>
      </c>
      <c r="AK57" s="1">
        <f ca="1">RepPd!AK444</f>
        <v>578065</v>
      </c>
      <c r="AL57" s="1">
        <f ca="1">RepPd!AL444</f>
        <v>578065</v>
      </c>
    </row>
    <row r="58" spans="5:38" x14ac:dyDescent="0.25">
      <c r="I58" s="22" t="str">
        <f>Items!$E$127</f>
        <v>Основные средства</v>
      </c>
      <c r="J58" s="1" t="str">
        <f>Items!F131</f>
        <v>Инструменты</v>
      </c>
      <c r="Q58" s="20">
        <f ca="1">RepPd!Q445</f>
        <v>701880.69179999991</v>
      </c>
      <c r="T58" s="1">
        <f ca="1">RepPd!T445</f>
        <v>0</v>
      </c>
      <c r="U58" s="1">
        <f ca="1">RepPd!U445</f>
        <v>0</v>
      </c>
      <c r="V58" s="1">
        <f ca="1">RepPd!V445</f>
        <v>977.44999999999993</v>
      </c>
      <c r="W58" s="1">
        <f ca="1">RepPd!W445</f>
        <v>41566.969999999994</v>
      </c>
      <c r="X58" s="1">
        <f ca="1">RepPd!X445</f>
        <v>52202.151799999992</v>
      </c>
      <c r="Y58" s="1">
        <f ca="1">RepPd!Y445</f>
        <v>52202.151799999992</v>
      </c>
      <c r="Z58" s="1">
        <f ca="1">RepPd!Z445</f>
        <v>83145.271799999988</v>
      </c>
      <c r="AA58" s="1">
        <f ca="1">RepPd!AA445</f>
        <v>83145.271799999988</v>
      </c>
      <c r="AB58" s="1">
        <f ca="1">RepPd!AB445</f>
        <v>95246.421799999982</v>
      </c>
      <c r="AC58" s="1">
        <f ca="1">RepPd!AC445</f>
        <v>112099.34179999998</v>
      </c>
      <c r="AD58" s="1">
        <f ca="1">RepPd!AD445</f>
        <v>246081.25179999997</v>
      </c>
      <c r="AE58" s="1">
        <f ca="1">RepPd!AE445</f>
        <v>645700.15179999988</v>
      </c>
      <c r="AF58" s="1">
        <f ca="1">RepPd!AF445</f>
        <v>683802.57179999992</v>
      </c>
      <c r="AG58" s="1">
        <f ca="1">RepPd!AG445</f>
        <v>701880.69179999991</v>
      </c>
      <c r="AH58" s="1">
        <f ca="1">RepPd!AH445</f>
        <v>701880.69179999991</v>
      </c>
      <c r="AI58" s="1">
        <f ca="1">RepPd!AI445</f>
        <v>701880.69179999991</v>
      </c>
      <c r="AJ58" s="1">
        <f ca="1">RepPd!AJ445</f>
        <v>701880.69179999991</v>
      </c>
      <c r="AK58" s="1">
        <f ca="1">RepPd!AK445</f>
        <v>701880.69179999991</v>
      </c>
      <c r="AL58" s="1">
        <f ca="1">RepPd!AL445</f>
        <v>701880.69179999991</v>
      </c>
    </row>
    <row r="59" spans="5:38" x14ac:dyDescent="0.25">
      <c r="I59" s="22" t="str">
        <f>Items!$E$127</f>
        <v>Основные средства</v>
      </c>
      <c r="J59" s="1" t="str">
        <f>Items!F132</f>
        <v>Спец техника и оборудование</v>
      </c>
      <c r="Q59" s="20">
        <f ca="1">RepPd!Q446</f>
        <v>741852.84000000008</v>
      </c>
      <c r="T59" s="1">
        <f ca="1">RepPd!T446</f>
        <v>0</v>
      </c>
      <c r="U59" s="1">
        <f ca="1">RepPd!U446</f>
        <v>0</v>
      </c>
      <c r="V59" s="1">
        <f ca="1">RepPd!V446</f>
        <v>0</v>
      </c>
      <c r="W59" s="1">
        <f ca="1">RepPd!W446</f>
        <v>0</v>
      </c>
      <c r="X59" s="1">
        <f ca="1">RepPd!X446</f>
        <v>0</v>
      </c>
      <c r="Y59" s="1">
        <f ca="1">RepPd!Y446</f>
        <v>0</v>
      </c>
      <c r="Z59" s="1">
        <f ca="1">RepPd!Z446</f>
        <v>19978.399999999998</v>
      </c>
      <c r="AA59" s="1">
        <f ca="1">RepPd!AA446</f>
        <v>19978.399999999998</v>
      </c>
      <c r="AB59" s="1">
        <f ca="1">RepPd!AB446</f>
        <v>19978.399999999998</v>
      </c>
      <c r="AC59" s="1">
        <f ca="1">RepPd!AC446</f>
        <v>19978.399999999998</v>
      </c>
      <c r="AD59" s="1">
        <f ca="1">RepPd!AD446</f>
        <v>695248.4</v>
      </c>
      <c r="AE59" s="1">
        <f ca="1">RepPd!AE446</f>
        <v>695248.4</v>
      </c>
      <c r="AF59" s="1">
        <f ca="1">RepPd!AF446</f>
        <v>741852.84000000008</v>
      </c>
      <c r="AG59" s="1">
        <f ca="1">RepPd!AG446</f>
        <v>741852.84000000008</v>
      </c>
      <c r="AH59" s="1">
        <f ca="1">RepPd!AH446</f>
        <v>741852.84000000008</v>
      </c>
      <c r="AI59" s="1">
        <f ca="1">RepPd!AI446</f>
        <v>741852.84000000008</v>
      </c>
      <c r="AJ59" s="1">
        <f ca="1">RepPd!AJ446</f>
        <v>741852.84000000008</v>
      </c>
      <c r="AK59" s="1">
        <f ca="1">RepPd!AK446</f>
        <v>741852.84000000008</v>
      </c>
      <c r="AL59" s="1">
        <f ca="1">RepPd!AL446</f>
        <v>741852.84000000008</v>
      </c>
    </row>
    <row r="60" spans="5:38" s="23" customFormat="1" ht="10.199999999999999" x14ac:dyDescent="0.2">
      <c r="E60" s="23" t="s">
        <v>50</v>
      </c>
    </row>
    <row r="61" spans="5:38" ht="4.05" customHeight="1" x14ac:dyDescent="0.25"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</row>
    <row r="62" spans="5:38" s="12" customFormat="1" ht="13.8" x14ac:dyDescent="0.3">
      <c r="H62" s="12" t="str">
        <f>Items!$E$70</f>
        <v>Пассивы</v>
      </c>
      <c r="Q62" s="12">
        <f ca="1">RepPd!Q449</f>
        <v>74234910.753400013</v>
      </c>
      <c r="T62" s="12">
        <f ca="1">RepPd!T449</f>
        <v>25881568.609999999</v>
      </c>
      <c r="U62" s="12">
        <f ca="1">RepPd!U449</f>
        <v>29072028.389999997</v>
      </c>
      <c r="V62" s="12">
        <f ca="1">RepPd!V449</f>
        <v>31394379.739999995</v>
      </c>
      <c r="W62" s="12">
        <f ca="1">RepPd!W449</f>
        <v>31975392.07</v>
      </c>
      <c r="X62" s="12">
        <f ca="1">RepPd!X449</f>
        <v>40715772.644000001</v>
      </c>
      <c r="Y62" s="12">
        <f ca="1">RepPd!Y449</f>
        <v>41919107.163999997</v>
      </c>
      <c r="Z62" s="12">
        <f ca="1">RepPd!Z449</f>
        <v>46968826.958399996</v>
      </c>
      <c r="AA62" s="12">
        <f ca="1">RepPd!AA449</f>
        <v>49106803.508400008</v>
      </c>
      <c r="AB62" s="12">
        <f ca="1">RepPd!AB449</f>
        <v>51619947.798400007</v>
      </c>
      <c r="AC62" s="12">
        <f ca="1">RepPd!AC449</f>
        <v>53206940.468400002</v>
      </c>
      <c r="AD62" s="12">
        <f ca="1">RepPd!AD449</f>
        <v>62728178.183400013</v>
      </c>
      <c r="AE62" s="12">
        <f ca="1">RepPd!AE449</f>
        <v>67650172.623400003</v>
      </c>
      <c r="AF62" s="12">
        <f ca="1">RepPd!AF449</f>
        <v>75432264.113400012</v>
      </c>
      <c r="AG62" s="12">
        <f ca="1">RepPd!AG449</f>
        <v>74235830.753400013</v>
      </c>
      <c r="AH62" s="12">
        <f ca="1">RepPd!AH449</f>
        <v>74235830.753400013</v>
      </c>
      <c r="AI62" s="12">
        <f ca="1">RepPd!AI449</f>
        <v>74234910.753400013</v>
      </c>
      <c r="AJ62" s="12">
        <f ca="1">RepPd!AJ449</f>
        <v>74234910.753400013</v>
      </c>
      <c r="AK62" s="12">
        <f ca="1">RepPd!AK449</f>
        <v>74234910.753400013</v>
      </c>
      <c r="AL62" s="12">
        <f ca="1">RepPd!AL449</f>
        <v>74234910.753400013</v>
      </c>
    </row>
    <row r="63" spans="5:38" s="2" customFormat="1" x14ac:dyDescent="0.25">
      <c r="I63" s="2" t="str">
        <f>Items!$E$71</f>
        <v>Собственный капитал</v>
      </c>
      <c r="Q63" s="27">
        <f ca="1">RepPd!Q450</f>
        <v>16361878.600000007</v>
      </c>
      <c r="T63" s="2">
        <f ca="1">RepPd!T450</f>
        <v>24667716.379999999</v>
      </c>
      <c r="U63" s="2">
        <f ca="1">RepPd!U450</f>
        <v>24426249.84</v>
      </c>
      <c r="V63" s="2">
        <f ca="1">RepPd!V450</f>
        <v>24218970.559999999</v>
      </c>
      <c r="W63" s="2">
        <f ca="1">RepPd!W450</f>
        <v>23922690.68</v>
      </c>
      <c r="X63" s="2">
        <f ca="1">RepPd!X450</f>
        <v>23597212.57</v>
      </c>
      <c r="Y63" s="2">
        <f ca="1">RepPd!Y450</f>
        <v>23290631.550000001</v>
      </c>
      <c r="Z63" s="2">
        <f ca="1">RepPd!Z450</f>
        <v>22941319.850000001</v>
      </c>
      <c r="AA63" s="2">
        <f ca="1">RepPd!AA450</f>
        <v>22097426.020000003</v>
      </c>
      <c r="AB63" s="2">
        <f ca="1">RepPd!AB450</f>
        <v>21342622.460000005</v>
      </c>
      <c r="AC63" s="2">
        <f ca="1">RepPd!AC450</f>
        <v>20353627.090000004</v>
      </c>
      <c r="AD63" s="2">
        <f ca="1">RepPd!AD450</f>
        <v>19392720.040000003</v>
      </c>
      <c r="AE63" s="2">
        <f ca="1">RepPd!AE450</f>
        <v>18914053.140000004</v>
      </c>
      <c r="AF63" s="2">
        <f ca="1">RepPd!AF450</f>
        <v>17986742.720000006</v>
      </c>
      <c r="AG63" s="2">
        <f ca="1">RepPd!AG450</f>
        <v>16363308.600000007</v>
      </c>
      <c r="AH63" s="2">
        <f ca="1">RepPd!AH450</f>
        <v>16363308.600000007</v>
      </c>
      <c r="AI63" s="2">
        <f ca="1">RepPd!AI450</f>
        <v>16361878.600000007</v>
      </c>
      <c r="AJ63" s="2">
        <f ca="1">RepPd!AJ450</f>
        <v>16361878.600000007</v>
      </c>
      <c r="AK63" s="2">
        <f ca="1">RepPd!AK450</f>
        <v>16361878.600000007</v>
      </c>
      <c r="AL63" s="2">
        <f ca="1">RepPd!AL450</f>
        <v>16361878.600000007</v>
      </c>
    </row>
    <row r="64" spans="5:38" s="2" customFormat="1" x14ac:dyDescent="0.25">
      <c r="I64" s="2" t="str">
        <f>Items!$E$72</f>
        <v>Кредиторская задолженность по себестоимостным затратам</v>
      </c>
      <c r="Q64" s="29">
        <f ca="1">RepPd!Q451</f>
        <v>57983392.510400005</v>
      </c>
      <c r="T64" s="2">
        <f ca="1">RepPd!T451</f>
        <v>1183571</v>
      </c>
      <c r="U64" s="2">
        <f ca="1">RepPd!U451</f>
        <v>4647050.169999999</v>
      </c>
      <c r="V64" s="2">
        <f ca="1">RepPd!V451</f>
        <v>7171219.959999999</v>
      </c>
      <c r="W64" s="2">
        <f ca="1">RepPd!W451</f>
        <v>8087984.7200000007</v>
      </c>
      <c r="X64" s="2">
        <f ca="1">RepPd!X451</f>
        <v>17121533.941</v>
      </c>
      <c r="Y64" s="2">
        <f ca="1">RepPd!Y451</f>
        <v>18812780.081</v>
      </c>
      <c r="Z64" s="2">
        <f ca="1">RepPd!Z451</f>
        <v>24233813.835399996</v>
      </c>
      <c r="AA64" s="2">
        <f ca="1">RepPd!AA451</f>
        <v>27170192.575400002</v>
      </c>
      <c r="AB64" s="2">
        <f ca="1">RepPd!AB451</f>
        <v>30508735.2454</v>
      </c>
      <c r="AC64" s="2">
        <f ca="1">RepPd!AC451</f>
        <v>33114777.805399995</v>
      </c>
      <c r="AD64" s="2">
        <f ca="1">RepPd!AD451</f>
        <v>43596467.160400003</v>
      </c>
      <c r="AE64" s="2">
        <f ca="1">RepPd!AE451</f>
        <v>48905172.720399998</v>
      </c>
      <c r="AF64" s="2">
        <f ca="1">RepPd!AF451</f>
        <v>57597031.900400005</v>
      </c>
      <c r="AG64" s="2">
        <f ca="1">RepPd!AG451</f>
        <v>57983392.510400005</v>
      </c>
      <c r="AH64" s="2">
        <f ca="1">RepPd!AH451</f>
        <v>57983392.510400005</v>
      </c>
      <c r="AI64" s="2">
        <f ca="1">RepPd!AI451</f>
        <v>57983392.510400005</v>
      </c>
      <c r="AJ64" s="2">
        <f ca="1">RepPd!AJ451</f>
        <v>57983392.510400005</v>
      </c>
      <c r="AK64" s="2">
        <f ca="1">RepPd!AK451</f>
        <v>57983392.510400005</v>
      </c>
      <c r="AL64" s="2">
        <f ca="1">RepPd!AL451</f>
        <v>57983392.510400005</v>
      </c>
    </row>
    <row r="65" spans="9:38" x14ac:dyDescent="0.25">
      <c r="I65" s="22" t="str">
        <f>Items!$E$73</f>
        <v>Кредиторская задолженность по себестоимостным затратам</v>
      </c>
      <c r="J65" s="1" t="str">
        <f>Items!F73</f>
        <v>Подготовительные работы</v>
      </c>
      <c r="Q65" s="20">
        <f ca="1">RepPd!Q452</f>
        <v>1005996.46</v>
      </c>
      <c r="T65" s="1">
        <f ca="1">RepPd!T452</f>
        <v>43820</v>
      </c>
      <c r="U65" s="1">
        <f ca="1">RepPd!U452</f>
        <v>136923.83000000002</v>
      </c>
      <c r="V65" s="1">
        <f ca="1">RepPd!V452</f>
        <v>254287.31</v>
      </c>
      <c r="W65" s="1">
        <f ca="1">RepPd!W452</f>
        <v>254287.31</v>
      </c>
      <c r="X65" s="1">
        <f ca="1">RepPd!X452</f>
        <v>281742.01</v>
      </c>
      <c r="Y65" s="1">
        <f ca="1">RepPd!Y452</f>
        <v>307572.01</v>
      </c>
      <c r="Z65" s="1">
        <f ca="1">RepPd!Z452</f>
        <v>398541.35</v>
      </c>
      <c r="AA65" s="1">
        <f ca="1">RepPd!AA452</f>
        <v>482845.86</v>
      </c>
      <c r="AB65" s="1">
        <f ca="1">RepPd!AB452</f>
        <v>482845.86</v>
      </c>
      <c r="AC65" s="1">
        <f ca="1">RepPd!AC452</f>
        <v>783891.86</v>
      </c>
      <c r="AD65" s="1">
        <f ca="1">RepPd!AD452</f>
        <v>892552.6</v>
      </c>
      <c r="AE65" s="1">
        <f ca="1">RepPd!AE452</f>
        <v>952285.46</v>
      </c>
      <c r="AF65" s="1">
        <f ca="1">RepPd!AF452</f>
        <v>1005996.46</v>
      </c>
      <c r="AG65" s="1">
        <f ca="1">RepPd!AG452</f>
        <v>1005996.46</v>
      </c>
      <c r="AH65" s="1">
        <f ca="1">RepPd!AH452</f>
        <v>1005996.46</v>
      </c>
      <c r="AI65" s="1">
        <f ca="1">RepPd!AI452</f>
        <v>1005996.46</v>
      </c>
      <c r="AJ65" s="1">
        <f ca="1">RepPd!AJ452</f>
        <v>1005996.46</v>
      </c>
      <c r="AK65" s="1">
        <f ca="1">RepPd!AK452</f>
        <v>1005996.46</v>
      </c>
      <c r="AL65" s="1">
        <f ca="1">RepPd!AL452</f>
        <v>1005996.46</v>
      </c>
    </row>
    <row r="66" spans="9:38" x14ac:dyDescent="0.25">
      <c r="I66" s="22" t="str">
        <f>Items!$E$74</f>
        <v>Кредиторская задолженность по себестоимостным затратам</v>
      </c>
      <c r="J66" s="1" t="str">
        <f>Items!F74</f>
        <v>Затраты на покупку участка</v>
      </c>
      <c r="Q66" s="20">
        <f ca="1">RepPd!Q453</f>
        <v>21372509.310000002</v>
      </c>
      <c r="T66" s="1">
        <f ca="1">RepPd!T453</f>
        <v>1137045</v>
      </c>
      <c r="U66" s="1">
        <f ca="1">RepPd!U453</f>
        <v>1351605.51</v>
      </c>
      <c r="V66" s="1">
        <f ca="1">RepPd!V453</f>
        <v>1554417.75</v>
      </c>
      <c r="W66" s="1">
        <f ca="1">RepPd!W453</f>
        <v>1775161.56</v>
      </c>
      <c r="X66" s="1">
        <f ca="1">RepPd!X453</f>
        <v>9934072.0700000003</v>
      </c>
      <c r="Y66" s="1">
        <f ca="1">RepPd!Y453</f>
        <v>10136884.310000001</v>
      </c>
      <c r="Z66" s="1">
        <f ca="1">RepPd!Z453</f>
        <v>11208604.310000001</v>
      </c>
      <c r="AA66" s="1">
        <f ca="1">RepPd!AA453</f>
        <v>11669934.310000001</v>
      </c>
      <c r="AB66" s="1">
        <f ca="1">RepPd!AB453</f>
        <v>11743384.310000001</v>
      </c>
      <c r="AC66" s="1">
        <f ca="1">RepPd!AC453</f>
        <v>12072409.310000001</v>
      </c>
      <c r="AD66" s="1">
        <f ca="1">RepPd!AD453</f>
        <v>19109309.310000002</v>
      </c>
      <c r="AE66" s="1">
        <f ca="1">RepPd!AE453</f>
        <v>20056409.310000002</v>
      </c>
      <c r="AF66" s="1">
        <f ca="1">RepPd!AF453</f>
        <v>21372509.310000002</v>
      </c>
      <c r="AG66" s="1">
        <f ca="1">RepPd!AG453</f>
        <v>21372509.310000002</v>
      </c>
      <c r="AH66" s="1">
        <f ca="1">RepPd!AH453</f>
        <v>21372509.310000002</v>
      </c>
      <c r="AI66" s="1">
        <f ca="1">RepPd!AI453</f>
        <v>21372509.310000002</v>
      </c>
      <c r="AJ66" s="1">
        <f ca="1">RepPd!AJ453</f>
        <v>21372509.310000002</v>
      </c>
      <c r="AK66" s="1">
        <f ca="1">RepPd!AK453</f>
        <v>21372509.310000002</v>
      </c>
      <c r="AL66" s="1">
        <f ca="1">RepPd!AL453</f>
        <v>21372509.310000002</v>
      </c>
    </row>
    <row r="67" spans="9:38" x14ac:dyDescent="0.25">
      <c r="I67" s="22" t="str">
        <f>Items!$E$75</f>
        <v>Кредиторская задолженность по себестоимостным затратам</v>
      </c>
      <c r="J67" s="1" t="str">
        <f>Items!F75</f>
        <v>Прочее</v>
      </c>
      <c r="Q67" s="20">
        <f ca="1">RepPd!Q454</f>
        <v>185872.48</v>
      </c>
      <c r="T67" s="1">
        <f ca="1">RepPd!T454</f>
        <v>2706</v>
      </c>
      <c r="U67" s="1">
        <f ca="1">RepPd!U454</f>
        <v>2706</v>
      </c>
      <c r="V67" s="1">
        <f ca="1">RepPd!V454</f>
        <v>5466</v>
      </c>
      <c r="W67" s="1">
        <f ca="1">RepPd!W454</f>
        <v>5926</v>
      </c>
      <c r="X67" s="1">
        <f ca="1">RepPd!X454</f>
        <v>36636.199999999997</v>
      </c>
      <c r="Y67" s="1">
        <f ca="1">RepPd!Y454</f>
        <v>45784.92</v>
      </c>
      <c r="Z67" s="1">
        <f ca="1">RepPd!Z454</f>
        <v>52934.92</v>
      </c>
      <c r="AA67" s="1">
        <f ca="1">RepPd!AA454</f>
        <v>95146</v>
      </c>
      <c r="AB67" s="1">
        <f ca="1">RepPd!AB454</f>
        <v>102506</v>
      </c>
      <c r="AC67" s="1">
        <f ca="1">RepPd!AC454</f>
        <v>121460.26</v>
      </c>
      <c r="AD67" s="1">
        <f ca="1">RepPd!AD454</f>
        <v>130322.84999999999</v>
      </c>
      <c r="AE67" s="1">
        <f ca="1">RepPd!AE454</f>
        <v>147786.66</v>
      </c>
      <c r="AF67" s="1">
        <f ca="1">RepPd!AF454</f>
        <v>185872.48</v>
      </c>
      <c r="AG67" s="1">
        <f ca="1">RepPd!AG454</f>
        <v>185872.48</v>
      </c>
      <c r="AH67" s="1">
        <f ca="1">RepPd!AH454</f>
        <v>185872.48</v>
      </c>
      <c r="AI67" s="1">
        <f ca="1">RepPd!AI454</f>
        <v>185872.48</v>
      </c>
      <c r="AJ67" s="1">
        <f ca="1">RepPd!AJ454</f>
        <v>185872.48</v>
      </c>
      <c r="AK67" s="1">
        <f ca="1">RepPd!AK454</f>
        <v>185872.48</v>
      </c>
      <c r="AL67" s="1">
        <f ca="1">RepPd!AL454</f>
        <v>185872.48</v>
      </c>
    </row>
    <row r="68" spans="9:38" x14ac:dyDescent="0.25">
      <c r="I68" s="22" t="str">
        <f>Items!$E$76</f>
        <v>Кредиторская задолженность по себестоимостным затратам</v>
      </c>
      <c r="J68" s="1" t="str">
        <f>Items!F76</f>
        <v>ГСМ</v>
      </c>
      <c r="Q68" s="20">
        <f ca="1">RepPd!Q455</f>
        <v>117422.215</v>
      </c>
      <c r="T68" s="1">
        <f ca="1">RepPd!T455</f>
        <v>0</v>
      </c>
      <c r="U68" s="1">
        <f ca="1">RepPd!U455</f>
        <v>440.44</v>
      </c>
      <c r="V68" s="1">
        <f ca="1">RepPd!V455</f>
        <v>440.44</v>
      </c>
      <c r="W68" s="1">
        <f ca="1">RepPd!W455</f>
        <v>440.44</v>
      </c>
      <c r="X68" s="1">
        <f ca="1">RepPd!X455</f>
        <v>440.44</v>
      </c>
      <c r="Y68" s="1">
        <f ca="1">RepPd!Y455</f>
        <v>8915.44</v>
      </c>
      <c r="Z68" s="1">
        <f ca="1">RepPd!Z455</f>
        <v>23060.440000000002</v>
      </c>
      <c r="AA68" s="1">
        <f ca="1">RepPd!AA455</f>
        <v>39470.210000000006</v>
      </c>
      <c r="AB68" s="1">
        <f ca="1">RepPd!AB455</f>
        <v>39470.210000000006</v>
      </c>
      <c r="AC68" s="1">
        <f ca="1">RepPd!AC455</f>
        <v>39470.210000000006</v>
      </c>
      <c r="AD68" s="1">
        <f ca="1">RepPd!AD455</f>
        <v>70055.125</v>
      </c>
      <c r="AE68" s="1">
        <f ca="1">RepPd!AE455</f>
        <v>100604.505</v>
      </c>
      <c r="AF68" s="1">
        <f ca="1">RepPd!AF455</f>
        <v>117422.215</v>
      </c>
      <c r="AG68" s="1">
        <f ca="1">RepPd!AG455</f>
        <v>117422.215</v>
      </c>
      <c r="AH68" s="1">
        <f ca="1">RepPd!AH455</f>
        <v>117422.215</v>
      </c>
      <c r="AI68" s="1">
        <f ca="1">RepPd!AI455</f>
        <v>117422.215</v>
      </c>
      <c r="AJ68" s="1">
        <f ca="1">RepPd!AJ455</f>
        <v>117422.215</v>
      </c>
      <c r="AK68" s="1">
        <f ca="1">RepPd!AK455</f>
        <v>117422.215</v>
      </c>
      <c r="AL68" s="1">
        <f ca="1">RepPd!AL455</f>
        <v>117422.215</v>
      </c>
    </row>
    <row r="69" spans="9:38" x14ac:dyDescent="0.25">
      <c r="I69" s="22" t="str">
        <f>Items!$E$77</f>
        <v>Кредиторская задолженность по себестоимостным затратам</v>
      </c>
      <c r="J69" s="1" t="str">
        <f>Items!F77</f>
        <v>Электрика</v>
      </c>
      <c r="Q69" s="20">
        <f ca="1">RepPd!Q456</f>
        <v>491365.82</v>
      </c>
      <c r="T69" s="1">
        <f ca="1">RepPd!T456</f>
        <v>0</v>
      </c>
      <c r="U69" s="1">
        <f ca="1">RepPd!U456</f>
        <v>38630.160000000003</v>
      </c>
      <c r="V69" s="1">
        <f ca="1">RepPd!V456</f>
        <v>120455.16</v>
      </c>
      <c r="W69" s="1">
        <f ca="1">RepPd!W456</f>
        <v>201444.38</v>
      </c>
      <c r="X69" s="1">
        <f ca="1">RepPd!X456</f>
        <v>201444.38</v>
      </c>
      <c r="Y69" s="1">
        <f ca="1">RepPd!Y456</f>
        <v>201444.38</v>
      </c>
      <c r="Z69" s="1">
        <f ca="1">RepPd!Z456</f>
        <v>201444.38</v>
      </c>
      <c r="AA69" s="1">
        <f ca="1">RepPd!AA456</f>
        <v>251430.76</v>
      </c>
      <c r="AB69" s="1">
        <f ca="1">RepPd!AB456</f>
        <v>314644.31</v>
      </c>
      <c r="AC69" s="1">
        <f ca="1">RepPd!AC456</f>
        <v>366876</v>
      </c>
      <c r="AD69" s="1">
        <f ca="1">RepPd!AD456</f>
        <v>379871</v>
      </c>
      <c r="AE69" s="1">
        <f ca="1">RepPd!AE456</f>
        <v>458362.4</v>
      </c>
      <c r="AF69" s="1">
        <f ca="1">RepPd!AF456</f>
        <v>480445.82</v>
      </c>
      <c r="AG69" s="1">
        <f ca="1">RepPd!AG456</f>
        <v>491365.82</v>
      </c>
      <c r="AH69" s="1">
        <f ca="1">RepPd!AH456</f>
        <v>491365.82</v>
      </c>
      <c r="AI69" s="1">
        <f ca="1">RepPd!AI456</f>
        <v>491365.82</v>
      </c>
      <c r="AJ69" s="1">
        <f ca="1">RepPd!AJ456</f>
        <v>491365.82</v>
      </c>
      <c r="AK69" s="1">
        <f ca="1">RepPd!AK456</f>
        <v>491365.82</v>
      </c>
      <c r="AL69" s="1">
        <f ca="1">RepPd!AL456</f>
        <v>491365.82</v>
      </c>
    </row>
    <row r="70" spans="9:38" x14ac:dyDescent="0.25">
      <c r="I70" s="22" t="str">
        <f>Items!$E$78</f>
        <v>Кредиторская задолженность по себестоимостным затратам</v>
      </c>
      <c r="J70" s="1" t="str">
        <f>Items!F78</f>
        <v>Доставка</v>
      </c>
      <c r="Q70" s="20">
        <f ca="1">RepPd!Q457</f>
        <v>496623.09</v>
      </c>
      <c r="T70" s="1">
        <f ca="1">RepPd!T457</f>
        <v>0</v>
      </c>
      <c r="U70" s="1">
        <f ca="1">RepPd!U457</f>
        <v>33024</v>
      </c>
      <c r="V70" s="1">
        <f ca="1">RepPd!V457</f>
        <v>58312</v>
      </c>
      <c r="W70" s="1">
        <f ca="1">RepPd!W457</f>
        <v>62617</v>
      </c>
      <c r="X70" s="1">
        <f ca="1">RepPd!X457</f>
        <v>116268</v>
      </c>
      <c r="Y70" s="1">
        <f ca="1">RepPd!Y457</f>
        <v>158865.27000000002</v>
      </c>
      <c r="Z70" s="1">
        <f ca="1">RepPd!Z457</f>
        <v>209284.92</v>
      </c>
      <c r="AA70" s="1">
        <f ca="1">RepPd!AA457</f>
        <v>250530.74000000002</v>
      </c>
      <c r="AB70" s="1">
        <f ca="1">RepPd!AB457</f>
        <v>338260.45</v>
      </c>
      <c r="AC70" s="1">
        <f ca="1">RepPd!AC457</f>
        <v>349232.54000000004</v>
      </c>
      <c r="AD70" s="1">
        <f ca="1">RepPd!AD457</f>
        <v>458817.54000000004</v>
      </c>
      <c r="AE70" s="1">
        <f ca="1">RepPd!AE457</f>
        <v>472382.54000000004</v>
      </c>
      <c r="AF70" s="1">
        <f ca="1">RepPd!AF457</f>
        <v>488651.7</v>
      </c>
      <c r="AG70" s="1">
        <f ca="1">RepPd!AG457</f>
        <v>496623.09</v>
      </c>
      <c r="AH70" s="1">
        <f ca="1">RepPd!AH457</f>
        <v>496623.09</v>
      </c>
      <c r="AI70" s="1">
        <f ca="1">RepPd!AI457</f>
        <v>496623.09</v>
      </c>
      <c r="AJ70" s="1">
        <f ca="1">RepPd!AJ457</f>
        <v>496623.09</v>
      </c>
      <c r="AK70" s="1">
        <f ca="1">RepPd!AK457</f>
        <v>496623.09</v>
      </c>
      <c r="AL70" s="1">
        <f ca="1">RepPd!AL457</f>
        <v>496623.09</v>
      </c>
    </row>
    <row r="71" spans="9:38" x14ac:dyDescent="0.25">
      <c r="I71" s="22" t="str">
        <f>Items!$E$79</f>
        <v>Кредиторская задолженность по себестоимостным затратам</v>
      </c>
      <c r="J71" s="1" t="str">
        <f>Items!F79</f>
        <v>Канализация, Скважина,кессон и септик</v>
      </c>
      <c r="Q71" s="20">
        <f ca="1">RepPd!Q458</f>
        <v>1823096.05</v>
      </c>
      <c r="T71" s="1">
        <f ca="1">RepPd!T458</f>
        <v>0</v>
      </c>
      <c r="U71" s="1">
        <f ca="1">RepPd!U458</f>
        <v>886655.73</v>
      </c>
      <c r="V71" s="1">
        <f ca="1">RepPd!V458</f>
        <v>1085534.56</v>
      </c>
      <c r="W71" s="1">
        <f ca="1">RepPd!W458</f>
        <v>1085534.56</v>
      </c>
      <c r="X71" s="1">
        <f ca="1">RepPd!X458</f>
        <v>1085534.56</v>
      </c>
      <c r="Y71" s="1">
        <f ca="1">RepPd!Y458</f>
        <v>1086924.46</v>
      </c>
      <c r="Z71" s="1">
        <f ca="1">RepPd!Z458</f>
        <v>1086924.46</v>
      </c>
      <c r="AA71" s="1">
        <f ca="1">RepPd!AA458</f>
        <v>1196352.6299999999</v>
      </c>
      <c r="AB71" s="1">
        <f ca="1">RepPd!AB458</f>
        <v>1263350.77</v>
      </c>
      <c r="AC71" s="1">
        <f ca="1">RepPd!AC458</f>
        <v>1263994.1400000001</v>
      </c>
      <c r="AD71" s="1">
        <f ca="1">RepPd!AD458</f>
        <v>1377268.34</v>
      </c>
      <c r="AE71" s="1">
        <f ca="1">RepPd!AE458</f>
        <v>1728528.03</v>
      </c>
      <c r="AF71" s="1">
        <f ca="1">RepPd!AF458</f>
        <v>1823096.05</v>
      </c>
      <c r="AG71" s="1">
        <f ca="1">RepPd!AG458</f>
        <v>1823096.05</v>
      </c>
      <c r="AH71" s="1">
        <f ca="1">RepPd!AH458</f>
        <v>1823096.05</v>
      </c>
      <c r="AI71" s="1">
        <f ca="1">RepPd!AI458</f>
        <v>1823096.05</v>
      </c>
      <c r="AJ71" s="1">
        <f ca="1">RepPd!AJ458</f>
        <v>1823096.05</v>
      </c>
      <c r="AK71" s="1">
        <f ca="1">RepPd!AK458</f>
        <v>1823096.05</v>
      </c>
      <c r="AL71" s="1">
        <f ca="1">RepPd!AL458</f>
        <v>1823096.05</v>
      </c>
    </row>
    <row r="72" spans="9:38" x14ac:dyDescent="0.25">
      <c r="I72" s="22" t="str">
        <f>Items!$E$73</f>
        <v>Кредиторская задолженность по себестоимостным затратам</v>
      </c>
      <c r="J72" s="1" t="str">
        <f>Items!F80</f>
        <v>Метизы, расходники</v>
      </c>
      <c r="Q72" s="20">
        <f ca="1">RepPd!Q459</f>
        <v>503174.07539999997</v>
      </c>
      <c r="T72" s="1">
        <f ca="1">RepPd!T459</f>
        <v>0</v>
      </c>
      <c r="U72" s="1">
        <f ca="1">RepPd!U459</f>
        <v>31243.07</v>
      </c>
      <c r="V72" s="1">
        <f ca="1">RepPd!V459</f>
        <v>42348.869999999995</v>
      </c>
      <c r="W72" s="1">
        <f ca="1">RepPd!W459</f>
        <v>51702.7</v>
      </c>
      <c r="X72" s="1">
        <f ca="1">RepPd!X459</f>
        <v>82995.880999999994</v>
      </c>
      <c r="Y72" s="1">
        <f ca="1">RepPd!Y459</f>
        <v>101743.83099999999</v>
      </c>
      <c r="Z72" s="1">
        <f ca="1">RepPd!Z459</f>
        <v>166444.24539999999</v>
      </c>
      <c r="AA72" s="1">
        <f ca="1">RepPd!AA459</f>
        <v>253791.27539999998</v>
      </c>
      <c r="AB72" s="1">
        <f ca="1">RepPd!AB459</f>
        <v>264101.40539999999</v>
      </c>
      <c r="AC72" s="1">
        <f ca="1">RepPd!AC459</f>
        <v>304188.8554</v>
      </c>
      <c r="AD72" s="1">
        <f ca="1">RepPd!AD459</f>
        <v>318006.19540000003</v>
      </c>
      <c r="AE72" s="1">
        <f ca="1">RepPd!AE459</f>
        <v>412830.59539999999</v>
      </c>
      <c r="AF72" s="1">
        <f ca="1">RepPd!AF459</f>
        <v>503174.07539999997</v>
      </c>
      <c r="AG72" s="1">
        <f ca="1">RepPd!AG459</f>
        <v>503174.07539999997</v>
      </c>
      <c r="AH72" s="1">
        <f ca="1">RepPd!AH459</f>
        <v>503174.07539999997</v>
      </c>
      <c r="AI72" s="1">
        <f ca="1">RepPd!AI459</f>
        <v>503174.07539999997</v>
      </c>
      <c r="AJ72" s="1">
        <f ca="1">RepPd!AJ459</f>
        <v>503174.07539999997</v>
      </c>
      <c r="AK72" s="1">
        <f ca="1">RepPd!AK459</f>
        <v>503174.07539999997</v>
      </c>
      <c r="AL72" s="1">
        <f ca="1">RepPd!AL459</f>
        <v>503174.07539999997</v>
      </c>
    </row>
    <row r="73" spans="9:38" x14ac:dyDescent="0.25">
      <c r="I73" s="22" t="str">
        <f>Items!$E$74</f>
        <v>Кредиторская задолженность по себестоимостным затратам</v>
      </c>
      <c r="J73" s="1" t="str">
        <f>Items!F81</f>
        <v>Материалы Фундамент</v>
      </c>
      <c r="Q73" s="20">
        <f ca="1">RepPd!Q460</f>
        <v>10604789.890000001</v>
      </c>
      <c r="T73" s="1">
        <f ca="1">RepPd!T460</f>
        <v>0</v>
      </c>
      <c r="U73" s="1">
        <f ca="1">RepPd!U460</f>
        <v>1292133.6999999997</v>
      </c>
      <c r="V73" s="1">
        <f ca="1">RepPd!V460</f>
        <v>1616716.6999999997</v>
      </c>
      <c r="W73" s="1">
        <f ca="1">RepPd!W460</f>
        <v>1616716.6999999997</v>
      </c>
      <c r="X73" s="1">
        <f ca="1">RepPd!X460</f>
        <v>2097283.9299999997</v>
      </c>
      <c r="Y73" s="1">
        <f ca="1">RepPd!Y460</f>
        <v>2097283.9299999997</v>
      </c>
      <c r="Z73" s="1">
        <f ca="1">RepPd!Z460</f>
        <v>2097283.9299999997</v>
      </c>
      <c r="AA73" s="1">
        <f ca="1">RepPd!AA460</f>
        <v>2491261.0099999998</v>
      </c>
      <c r="AB73" s="1">
        <f ca="1">RepPd!AB460</f>
        <v>3810747.26</v>
      </c>
      <c r="AC73" s="1">
        <f ca="1">RepPd!AC460</f>
        <v>5122902.63</v>
      </c>
      <c r="AD73" s="1">
        <f ca="1">RepPd!AD460</f>
        <v>6029766.0600000005</v>
      </c>
      <c r="AE73" s="1">
        <f ca="1">RepPd!AE460</f>
        <v>6744435.3400000008</v>
      </c>
      <c r="AF73" s="1">
        <f ca="1">RepPd!AF460</f>
        <v>10604789.890000001</v>
      </c>
      <c r="AG73" s="1">
        <f ca="1">RepPd!AG460</f>
        <v>10604789.890000001</v>
      </c>
      <c r="AH73" s="1">
        <f ca="1">RepPd!AH460</f>
        <v>10604789.890000001</v>
      </c>
      <c r="AI73" s="1">
        <f ca="1">RepPd!AI460</f>
        <v>10604789.890000001</v>
      </c>
      <c r="AJ73" s="1">
        <f ca="1">RepPd!AJ460</f>
        <v>10604789.890000001</v>
      </c>
      <c r="AK73" s="1">
        <f ca="1">RepPd!AK460</f>
        <v>10604789.890000001</v>
      </c>
      <c r="AL73" s="1">
        <f ca="1">RepPd!AL460</f>
        <v>10604789.890000001</v>
      </c>
    </row>
    <row r="74" spans="9:38" x14ac:dyDescent="0.25">
      <c r="I74" s="22" t="str">
        <f>Items!$E$75</f>
        <v>Кредиторская задолженность по себестоимостным затратам</v>
      </c>
      <c r="J74" s="1" t="str">
        <f>Items!F82</f>
        <v>Материалы Коробка</v>
      </c>
      <c r="Q74" s="20">
        <f ca="1">RepPd!Q461</f>
        <v>4248149.74</v>
      </c>
      <c r="T74" s="1">
        <f ca="1">RepPd!T461</f>
        <v>0</v>
      </c>
      <c r="U74" s="1">
        <f ca="1">RepPd!U461</f>
        <v>427903.84</v>
      </c>
      <c r="V74" s="1">
        <f ca="1">RepPd!V461</f>
        <v>1047954.74</v>
      </c>
      <c r="W74" s="1">
        <f ca="1">RepPd!W461</f>
        <v>1094938.04</v>
      </c>
      <c r="X74" s="1">
        <f ca="1">RepPd!X461</f>
        <v>1117637.24</v>
      </c>
      <c r="Y74" s="1">
        <f ca="1">RepPd!Y461</f>
        <v>1519059.83</v>
      </c>
      <c r="Z74" s="1">
        <f ca="1">RepPd!Z461</f>
        <v>3392657.63</v>
      </c>
      <c r="AA74" s="1">
        <f ca="1">RepPd!AA461</f>
        <v>3392657.63</v>
      </c>
      <c r="AB74" s="1">
        <f ca="1">RepPd!AB461</f>
        <v>3722462.32</v>
      </c>
      <c r="AC74" s="1">
        <f ca="1">RepPd!AC461</f>
        <v>3722462.32</v>
      </c>
      <c r="AD74" s="1">
        <f ca="1">RepPd!AD461</f>
        <v>4192691.7399999998</v>
      </c>
      <c r="AE74" s="1">
        <f ca="1">RepPd!AE461</f>
        <v>4248149.74</v>
      </c>
      <c r="AF74" s="1">
        <f ca="1">RepPd!AF461</f>
        <v>4248149.74</v>
      </c>
      <c r="AG74" s="1">
        <f ca="1">RepPd!AG461</f>
        <v>4248149.74</v>
      </c>
      <c r="AH74" s="1">
        <f ca="1">RepPd!AH461</f>
        <v>4248149.74</v>
      </c>
      <c r="AI74" s="1">
        <f ca="1">RepPd!AI461</f>
        <v>4248149.74</v>
      </c>
      <c r="AJ74" s="1">
        <f ca="1">RepPd!AJ461</f>
        <v>4248149.74</v>
      </c>
      <c r="AK74" s="1">
        <f ca="1">RepPd!AK461</f>
        <v>4248149.74</v>
      </c>
      <c r="AL74" s="1">
        <f ca="1">RepPd!AL461</f>
        <v>4248149.74</v>
      </c>
    </row>
    <row r="75" spans="9:38" x14ac:dyDescent="0.25">
      <c r="I75" s="22" t="str">
        <f>Items!$E$76</f>
        <v>Кредиторская задолженность по себестоимостным затратам</v>
      </c>
      <c r="J75" s="1" t="str">
        <f>Items!F83</f>
        <v>Материалы Кровля</v>
      </c>
      <c r="Q75" s="20">
        <f ca="1">RepPd!Q462</f>
        <v>2707693.43</v>
      </c>
      <c r="T75" s="1">
        <f ca="1">RepPd!T462</f>
        <v>0</v>
      </c>
      <c r="U75" s="1">
        <f ca="1">RepPd!U462</f>
        <v>189103.88999999998</v>
      </c>
      <c r="V75" s="1">
        <f ca="1">RepPd!V462</f>
        <v>761692.43</v>
      </c>
      <c r="W75" s="1">
        <f ca="1">RepPd!W462</f>
        <v>795290.83000000007</v>
      </c>
      <c r="X75" s="1">
        <f ca="1">RepPd!X462</f>
        <v>833620.03</v>
      </c>
      <c r="Y75" s="1">
        <f ca="1">RepPd!Y462</f>
        <v>976568.9</v>
      </c>
      <c r="Z75" s="1">
        <f ca="1">RepPd!Z462</f>
        <v>1634378.2200000002</v>
      </c>
      <c r="AA75" s="1">
        <f ca="1">RepPd!AA462</f>
        <v>1764095.1300000001</v>
      </c>
      <c r="AB75" s="1">
        <f ca="1">RepPd!AB462</f>
        <v>2010095.1300000001</v>
      </c>
      <c r="AC75" s="1">
        <f ca="1">RepPd!AC462</f>
        <v>2010095.1300000001</v>
      </c>
      <c r="AD75" s="1">
        <f ca="1">RepPd!AD462</f>
        <v>2055088.6500000001</v>
      </c>
      <c r="AE75" s="1">
        <f ca="1">RepPd!AE462</f>
        <v>2662596.4700000002</v>
      </c>
      <c r="AF75" s="1">
        <f ca="1">RepPd!AF462</f>
        <v>2707693.43</v>
      </c>
      <c r="AG75" s="1">
        <f ca="1">RepPd!AG462</f>
        <v>2707693.43</v>
      </c>
      <c r="AH75" s="1">
        <f ca="1">RepPd!AH462</f>
        <v>2707693.43</v>
      </c>
      <c r="AI75" s="1">
        <f ca="1">RepPd!AI462</f>
        <v>2707693.43</v>
      </c>
      <c r="AJ75" s="1">
        <f ca="1">RepPd!AJ462</f>
        <v>2707693.43</v>
      </c>
      <c r="AK75" s="1">
        <f ca="1">RepPd!AK462</f>
        <v>2707693.43</v>
      </c>
      <c r="AL75" s="1">
        <f ca="1">RepPd!AL462</f>
        <v>2707693.43</v>
      </c>
    </row>
    <row r="76" spans="9:38" x14ac:dyDescent="0.25">
      <c r="I76" s="22" t="str">
        <f>Items!$E$77</f>
        <v>Кредиторская задолженность по себестоимостным затратам</v>
      </c>
      <c r="J76" s="1" t="str">
        <f>Items!F84</f>
        <v>Материалы Окна и двери</v>
      </c>
      <c r="Q76" s="20">
        <f ca="1">RepPd!Q463</f>
        <v>1044180.3499999999</v>
      </c>
      <c r="T76" s="1">
        <f ca="1">RepPd!T463</f>
        <v>0</v>
      </c>
      <c r="U76" s="1">
        <f ca="1">RepPd!U463</f>
        <v>0</v>
      </c>
      <c r="V76" s="1">
        <f ca="1">RepPd!V463</f>
        <v>0</v>
      </c>
      <c r="W76" s="1">
        <f ca="1">RepPd!W463</f>
        <v>272057.2</v>
      </c>
      <c r="X76" s="1">
        <f ca="1">RepPd!X463</f>
        <v>272057.2</v>
      </c>
      <c r="Y76" s="1">
        <f ca="1">RepPd!Y463</f>
        <v>290457.2</v>
      </c>
      <c r="Z76" s="1">
        <f ca="1">RepPd!Z463</f>
        <v>586678.5</v>
      </c>
      <c r="AA76" s="1">
        <f ca="1">RepPd!AA463</f>
        <v>586678.5</v>
      </c>
      <c r="AB76" s="1">
        <f ca="1">RepPd!AB463</f>
        <v>586678.5</v>
      </c>
      <c r="AC76" s="1">
        <f ca="1">RepPd!AC463</f>
        <v>586678.5</v>
      </c>
      <c r="AD76" s="1">
        <f ca="1">RepPd!AD463</f>
        <v>1042069.1499999999</v>
      </c>
      <c r="AE76" s="1">
        <f ca="1">RepPd!AE463</f>
        <v>1044180.3499999999</v>
      </c>
      <c r="AF76" s="1">
        <f ca="1">RepPd!AF463</f>
        <v>1044180.3499999999</v>
      </c>
      <c r="AG76" s="1">
        <f ca="1">RepPd!AG463</f>
        <v>1044180.3499999999</v>
      </c>
      <c r="AH76" s="1">
        <f ca="1">RepPd!AH463</f>
        <v>1044180.3499999999</v>
      </c>
      <c r="AI76" s="1">
        <f ca="1">RepPd!AI463</f>
        <v>1044180.3499999999</v>
      </c>
      <c r="AJ76" s="1">
        <f ca="1">RepPd!AJ463</f>
        <v>1044180.3499999999</v>
      </c>
      <c r="AK76" s="1">
        <f ca="1">RepPd!AK463</f>
        <v>1044180.3499999999</v>
      </c>
      <c r="AL76" s="1">
        <f ca="1">RepPd!AL463</f>
        <v>1044180.3499999999</v>
      </c>
    </row>
    <row r="77" spans="9:38" x14ac:dyDescent="0.25">
      <c r="I77" s="22" t="str">
        <f>Items!$E$78</f>
        <v>Кредиторская задолженность по себестоимостным затратам</v>
      </c>
      <c r="J77" s="1" t="str">
        <f>Items!F85</f>
        <v>Материалы Фасад</v>
      </c>
      <c r="Q77" s="20">
        <f ca="1">RepPd!Q464</f>
        <v>1156786.6399999999</v>
      </c>
      <c r="T77" s="1">
        <f ca="1">RepPd!T464</f>
        <v>0</v>
      </c>
      <c r="U77" s="1">
        <f ca="1">RepPd!U464</f>
        <v>0</v>
      </c>
      <c r="V77" s="1">
        <f ca="1">RepPd!V464</f>
        <v>0</v>
      </c>
      <c r="W77" s="1">
        <f ca="1">RepPd!W464</f>
        <v>0</v>
      </c>
      <c r="X77" s="1">
        <f ca="1">RepPd!X464</f>
        <v>0</v>
      </c>
      <c r="Y77" s="1">
        <f ca="1">RepPd!Y464</f>
        <v>194155.7</v>
      </c>
      <c r="Z77" s="1">
        <f ca="1">RepPd!Z464</f>
        <v>353905.33</v>
      </c>
      <c r="AA77" s="1">
        <f ca="1">RepPd!AA464</f>
        <v>633285.66999999993</v>
      </c>
      <c r="AB77" s="1">
        <f ca="1">RepPd!AB464</f>
        <v>639439.1</v>
      </c>
      <c r="AC77" s="1">
        <f ca="1">RepPd!AC464</f>
        <v>649854.74</v>
      </c>
      <c r="AD77" s="1">
        <f ca="1">RepPd!AD464</f>
        <v>649854.74</v>
      </c>
      <c r="AE77" s="1">
        <f ca="1">RepPd!AE464</f>
        <v>992530.36</v>
      </c>
      <c r="AF77" s="1">
        <f ca="1">RepPd!AF464</f>
        <v>1113786.6399999999</v>
      </c>
      <c r="AG77" s="1">
        <f ca="1">RepPd!AG464</f>
        <v>1156786.6399999999</v>
      </c>
      <c r="AH77" s="1">
        <f ca="1">RepPd!AH464</f>
        <v>1156786.6399999999</v>
      </c>
      <c r="AI77" s="1">
        <f ca="1">RepPd!AI464</f>
        <v>1156786.6399999999</v>
      </c>
      <c r="AJ77" s="1">
        <f ca="1">RepPd!AJ464</f>
        <v>1156786.6399999999</v>
      </c>
      <c r="AK77" s="1">
        <f ca="1">RepPd!AK464</f>
        <v>1156786.6399999999</v>
      </c>
      <c r="AL77" s="1">
        <f ca="1">RepPd!AL464</f>
        <v>1156786.6399999999</v>
      </c>
    </row>
    <row r="78" spans="9:38" x14ac:dyDescent="0.25">
      <c r="I78" s="22" t="str">
        <f>Items!$E$79</f>
        <v>Кредиторская задолженность по себестоимостным затратам</v>
      </c>
      <c r="J78" s="1" t="str">
        <f>Items!F86</f>
        <v>Материалы Благоустройство</v>
      </c>
      <c r="Q78" s="20">
        <f ca="1">RepPd!Q465</f>
        <v>640210.25</v>
      </c>
      <c r="T78" s="1">
        <f ca="1">RepPd!T465</f>
        <v>0</v>
      </c>
      <c r="U78" s="1">
        <f ca="1">RepPd!U465</f>
        <v>0</v>
      </c>
      <c r="V78" s="1">
        <f ca="1">RepPd!V465</f>
        <v>0</v>
      </c>
      <c r="W78" s="1">
        <f ca="1">RepPd!W465</f>
        <v>0</v>
      </c>
      <c r="X78" s="1">
        <f ca="1">RepPd!X465</f>
        <v>0</v>
      </c>
      <c r="Y78" s="1">
        <f ca="1">RepPd!Y465</f>
        <v>0</v>
      </c>
      <c r="Z78" s="1">
        <f ca="1">RepPd!Z465</f>
        <v>0</v>
      </c>
      <c r="AA78" s="1">
        <f ca="1">RepPd!AA465</f>
        <v>0</v>
      </c>
      <c r="AB78" s="1">
        <f ca="1">RepPd!AB465</f>
        <v>0</v>
      </c>
      <c r="AC78" s="1">
        <f ca="1">RepPd!AC465</f>
        <v>0</v>
      </c>
      <c r="AD78" s="1">
        <f ca="1">RepPd!AD465</f>
        <v>0</v>
      </c>
      <c r="AE78" s="1">
        <f ca="1">RepPd!AE465</f>
        <v>254800</v>
      </c>
      <c r="AF78" s="1">
        <f ca="1">RepPd!AF465</f>
        <v>638013.53</v>
      </c>
      <c r="AG78" s="1">
        <f ca="1">RepPd!AG465</f>
        <v>640210.25</v>
      </c>
      <c r="AH78" s="1">
        <f ca="1">RepPd!AH465</f>
        <v>640210.25</v>
      </c>
      <c r="AI78" s="1">
        <f ca="1">RepPd!AI465</f>
        <v>640210.25</v>
      </c>
      <c r="AJ78" s="1">
        <f ca="1">RepPd!AJ465</f>
        <v>640210.25</v>
      </c>
      <c r="AK78" s="1">
        <f ca="1">RepPd!AK465</f>
        <v>640210.25</v>
      </c>
      <c r="AL78" s="1">
        <f ca="1">RepPd!AL465</f>
        <v>640210.25</v>
      </c>
    </row>
    <row r="79" spans="9:38" x14ac:dyDescent="0.25">
      <c r="I79" s="22" t="str">
        <f>Items!$E$79</f>
        <v>Кредиторская задолженность по себестоимостным затратам</v>
      </c>
      <c r="J79" s="1" t="str">
        <f>Items!F87</f>
        <v>Монтаж фундамента</v>
      </c>
      <c r="Q79" s="20">
        <f ca="1">RepPd!Q466</f>
        <v>3397557.9799999995</v>
      </c>
      <c r="T79" s="1">
        <f ca="1">RepPd!T466</f>
        <v>0</v>
      </c>
      <c r="U79" s="1">
        <f ca="1">RepPd!U466</f>
        <v>256680</v>
      </c>
      <c r="V79" s="1">
        <f ca="1">RepPd!V466</f>
        <v>570994</v>
      </c>
      <c r="W79" s="1">
        <f ca="1">RepPd!W466</f>
        <v>570994</v>
      </c>
      <c r="X79" s="1">
        <f ca="1">RepPd!X466</f>
        <v>570994</v>
      </c>
      <c r="Y79" s="1">
        <f ca="1">RepPd!Y466</f>
        <v>570994</v>
      </c>
      <c r="Z79" s="1">
        <f ca="1">RepPd!Z466</f>
        <v>570994</v>
      </c>
      <c r="AA79" s="1">
        <f ca="1">RepPd!AA466</f>
        <v>670271.48</v>
      </c>
      <c r="AB79" s="1">
        <f ca="1">RepPd!AB466</f>
        <v>1488194.5799999998</v>
      </c>
      <c r="AC79" s="1">
        <f ca="1">RepPd!AC466</f>
        <v>1698165.7699999998</v>
      </c>
      <c r="AD79" s="1">
        <f ca="1">RepPd!AD466</f>
        <v>1815015.5099999998</v>
      </c>
      <c r="AE79" s="1">
        <f ca="1">RepPd!AE466</f>
        <v>2403275.5099999998</v>
      </c>
      <c r="AF79" s="1">
        <f ca="1">RepPd!AF466</f>
        <v>3397557.9799999995</v>
      </c>
      <c r="AG79" s="1">
        <f ca="1">RepPd!AG466</f>
        <v>3397557.9799999995</v>
      </c>
      <c r="AH79" s="1">
        <f ca="1">RepPd!AH466</f>
        <v>3397557.9799999995</v>
      </c>
      <c r="AI79" s="1">
        <f ca="1">RepPd!AI466</f>
        <v>3397557.9799999995</v>
      </c>
      <c r="AJ79" s="1">
        <f ca="1">RepPd!AJ466</f>
        <v>3397557.9799999995</v>
      </c>
      <c r="AK79" s="1">
        <f ca="1">RepPd!AK466</f>
        <v>3397557.9799999995</v>
      </c>
      <c r="AL79" s="1">
        <f ca="1">RepPd!AL466</f>
        <v>3397557.9799999995</v>
      </c>
    </row>
    <row r="80" spans="9:38" x14ac:dyDescent="0.25">
      <c r="I80" s="22" t="str">
        <f>Items!$E$79</f>
        <v>Кредиторская задолженность по себестоимостным затратам</v>
      </c>
      <c r="J80" s="1" t="str">
        <f>Items!F88</f>
        <v>Монтаж Коробки</v>
      </c>
      <c r="Q80" s="20">
        <f ca="1">RepPd!Q467</f>
        <v>3144157.55</v>
      </c>
      <c r="T80" s="1">
        <f ca="1">RepPd!T467</f>
        <v>0</v>
      </c>
      <c r="U80" s="1">
        <f ca="1">RepPd!U467</f>
        <v>0</v>
      </c>
      <c r="V80" s="1">
        <f ca="1">RepPd!V467</f>
        <v>23940</v>
      </c>
      <c r="W80" s="1">
        <f ca="1">RepPd!W467</f>
        <v>272214</v>
      </c>
      <c r="X80" s="1">
        <f ca="1">RepPd!X467</f>
        <v>438454</v>
      </c>
      <c r="Y80" s="1">
        <f ca="1">RepPd!Y467</f>
        <v>884851.3</v>
      </c>
      <c r="Z80" s="1">
        <f ca="1">RepPd!Z467</f>
        <v>1227365.05</v>
      </c>
      <c r="AA80" s="1">
        <f ca="1">RepPd!AA467</f>
        <v>1227365.05</v>
      </c>
      <c r="AB80" s="1">
        <f ca="1">RepPd!AB467</f>
        <v>1227365.05</v>
      </c>
      <c r="AC80" s="1">
        <f ca="1">RepPd!AC467</f>
        <v>1536605.55</v>
      </c>
      <c r="AD80" s="1">
        <f ca="1">RepPd!AD467</f>
        <v>2496607.5499999998</v>
      </c>
      <c r="AE80" s="1">
        <f ca="1">RepPd!AE467</f>
        <v>2931057.55</v>
      </c>
      <c r="AF80" s="1">
        <f ca="1">RepPd!AF467</f>
        <v>3019857.55</v>
      </c>
      <c r="AG80" s="1">
        <f ca="1">RepPd!AG467</f>
        <v>3144157.55</v>
      </c>
      <c r="AH80" s="1">
        <f ca="1">RepPd!AH467</f>
        <v>3144157.55</v>
      </c>
      <c r="AI80" s="1">
        <f ca="1">RepPd!AI467</f>
        <v>3144157.55</v>
      </c>
      <c r="AJ80" s="1">
        <f ca="1">RepPd!AJ467</f>
        <v>3144157.55</v>
      </c>
      <c r="AK80" s="1">
        <f ca="1">RepPd!AK467</f>
        <v>3144157.55</v>
      </c>
      <c r="AL80" s="1">
        <f ca="1">RepPd!AL467</f>
        <v>3144157.55</v>
      </c>
    </row>
    <row r="81" spans="5:38" x14ac:dyDescent="0.25">
      <c r="I81" s="22" t="str">
        <f>Items!$E$79</f>
        <v>Кредиторская задолженность по себестоимостным затратам</v>
      </c>
      <c r="J81" s="1" t="str">
        <f>Items!F89</f>
        <v>Монтаж кровли</v>
      </c>
      <c r="Q81" s="20">
        <f ca="1">RepPd!Q468</f>
        <v>2030745.9800000002</v>
      </c>
      <c r="T81" s="1">
        <f ca="1">RepPd!T468</f>
        <v>0</v>
      </c>
      <c r="U81" s="1">
        <f ca="1">RepPd!U468</f>
        <v>0</v>
      </c>
      <c r="V81" s="1">
        <f ca="1">RepPd!V468</f>
        <v>0</v>
      </c>
      <c r="W81" s="1">
        <f ca="1">RepPd!W468</f>
        <v>0</v>
      </c>
      <c r="X81" s="1">
        <f ca="1">RepPd!X468</f>
        <v>17434</v>
      </c>
      <c r="Y81" s="1">
        <f ca="1">RepPd!Y468</f>
        <v>187154.6</v>
      </c>
      <c r="Z81" s="1">
        <f ca="1">RepPd!Z468</f>
        <v>506602.20000000007</v>
      </c>
      <c r="AA81" s="1">
        <f ca="1">RepPd!AA468</f>
        <v>897951.20000000007</v>
      </c>
      <c r="AB81" s="1">
        <f ca="1">RepPd!AB468</f>
        <v>897951.20000000007</v>
      </c>
      <c r="AC81" s="1">
        <f ca="1">RepPd!AC468</f>
        <v>897951.20000000007</v>
      </c>
      <c r="AD81" s="1">
        <f ca="1">RepPd!AD468</f>
        <v>915579.20000000007</v>
      </c>
      <c r="AE81" s="1">
        <f ca="1">RepPd!AE468</f>
        <v>1323577.7000000002</v>
      </c>
      <c r="AF81" s="1">
        <f ca="1">RepPd!AF468</f>
        <v>1923853.4800000002</v>
      </c>
      <c r="AG81" s="1">
        <f ca="1">RepPd!AG468</f>
        <v>2030745.9800000002</v>
      </c>
      <c r="AH81" s="1">
        <f ca="1">RepPd!AH468</f>
        <v>2030745.9800000002</v>
      </c>
      <c r="AI81" s="1">
        <f ca="1">RepPd!AI468</f>
        <v>2030745.9800000002</v>
      </c>
      <c r="AJ81" s="1">
        <f ca="1">RepPd!AJ468</f>
        <v>2030745.9800000002</v>
      </c>
      <c r="AK81" s="1">
        <f ca="1">RepPd!AK468</f>
        <v>2030745.9800000002</v>
      </c>
      <c r="AL81" s="1">
        <f ca="1">RepPd!AL468</f>
        <v>2030745.9800000002</v>
      </c>
    </row>
    <row r="82" spans="5:38" x14ac:dyDescent="0.25">
      <c r="I82" s="22" t="str">
        <f>Items!$E$79</f>
        <v>Кредиторская задолженность по себестоимостным затратам</v>
      </c>
      <c r="J82" s="1" t="str">
        <f>Items!F90</f>
        <v>Монтаж окон</v>
      </c>
      <c r="Q82" s="20">
        <f ca="1">RepPd!Q469</f>
        <v>91850</v>
      </c>
      <c r="T82" s="1">
        <f ca="1">RepPd!T469</f>
        <v>0</v>
      </c>
      <c r="U82" s="1">
        <f ca="1">RepPd!U469</f>
        <v>0</v>
      </c>
      <c r="V82" s="1">
        <f ca="1">RepPd!V469</f>
        <v>0</v>
      </c>
      <c r="W82" s="1">
        <f ca="1">RepPd!W469</f>
        <v>0</v>
      </c>
      <c r="X82" s="1">
        <f ca="1">RepPd!X469</f>
        <v>0</v>
      </c>
      <c r="Y82" s="1">
        <f ca="1">RepPd!Y469</f>
        <v>0</v>
      </c>
      <c r="Z82" s="1">
        <f ca="1">RepPd!Z469</f>
        <v>46650</v>
      </c>
      <c r="AA82" s="1">
        <f ca="1">RepPd!AA469</f>
        <v>46650</v>
      </c>
      <c r="AB82" s="1">
        <f ca="1">RepPd!AB469</f>
        <v>46650</v>
      </c>
      <c r="AC82" s="1">
        <f ca="1">RepPd!AC469</f>
        <v>46650</v>
      </c>
      <c r="AD82" s="1">
        <f ca="1">RepPd!AD469</f>
        <v>46650</v>
      </c>
      <c r="AE82" s="1">
        <f ca="1">RepPd!AE469</f>
        <v>91850</v>
      </c>
      <c r="AF82" s="1">
        <f ca="1">RepPd!AF469</f>
        <v>91850</v>
      </c>
      <c r="AG82" s="1">
        <f ca="1">RepPd!AG469</f>
        <v>91850</v>
      </c>
      <c r="AH82" s="1">
        <f ca="1">RepPd!AH469</f>
        <v>91850</v>
      </c>
      <c r="AI82" s="1">
        <f ca="1">RepPd!AI469</f>
        <v>91850</v>
      </c>
      <c r="AJ82" s="1">
        <f ca="1">RepPd!AJ469</f>
        <v>91850</v>
      </c>
      <c r="AK82" s="1">
        <f ca="1">RepPd!AK469</f>
        <v>91850</v>
      </c>
      <c r="AL82" s="1">
        <f ca="1">RepPd!AL469</f>
        <v>91850</v>
      </c>
    </row>
    <row r="83" spans="5:38" x14ac:dyDescent="0.25">
      <c r="I83" s="22" t="str">
        <f>Items!$E$79</f>
        <v>Кредиторская задолженность по себестоимостным затратам</v>
      </c>
      <c r="J83" s="1" t="str">
        <f>Items!F91</f>
        <v>Монтаж Фасада</v>
      </c>
      <c r="Q83" s="20">
        <f ca="1">RepPd!Q470</f>
        <v>1573886.68</v>
      </c>
      <c r="T83" s="1">
        <f ca="1">RepPd!T470</f>
        <v>0</v>
      </c>
      <c r="U83" s="1">
        <f ca="1">RepPd!U470</f>
        <v>0</v>
      </c>
      <c r="V83" s="1">
        <f ca="1">RepPd!V470</f>
        <v>0</v>
      </c>
      <c r="W83" s="1">
        <f ca="1">RepPd!W470</f>
        <v>0</v>
      </c>
      <c r="X83" s="1">
        <f ca="1">RepPd!X470</f>
        <v>0</v>
      </c>
      <c r="Y83" s="1">
        <f ca="1">RepPd!Y470</f>
        <v>0</v>
      </c>
      <c r="Z83" s="1">
        <f ca="1">RepPd!Z470</f>
        <v>394039.95</v>
      </c>
      <c r="AA83" s="1">
        <f ca="1">RepPd!AA470</f>
        <v>829639.67999999993</v>
      </c>
      <c r="AB83" s="1">
        <f ca="1">RepPd!AB470</f>
        <v>943693.67999999993</v>
      </c>
      <c r="AC83" s="1">
        <f ca="1">RepPd!AC470</f>
        <v>943693.67999999993</v>
      </c>
      <c r="AD83" s="1">
        <f ca="1">RepPd!AD470</f>
        <v>943693.67999999993</v>
      </c>
      <c r="AE83" s="1">
        <f ca="1">RepPd!AE470</f>
        <v>943693.67999999993</v>
      </c>
      <c r="AF83" s="1">
        <f ca="1">RepPd!AF470</f>
        <v>1573886.68</v>
      </c>
      <c r="AG83" s="1">
        <f ca="1">RepPd!AG470</f>
        <v>1573886.68</v>
      </c>
      <c r="AH83" s="1">
        <f ca="1">RepPd!AH470</f>
        <v>1573886.68</v>
      </c>
      <c r="AI83" s="1">
        <f ca="1">RepPd!AI470</f>
        <v>1573886.68</v>
      </c>
      <c r="AJ83" s="1">
        <f ca="1">RepPd!AJ470</f>
        <v>1573886.68</v>
      </c>
      <c r="AK83" s="1">
        <f ca="1">RepPd!AK470</f>
        <v>1573886.68</v>
      </c>
      <c r="AL83" s="1">
        <f ca="1">RepPd!AL470</f>
        <v>1573886.68</v>
      </c>
    </row>
    <row r="84" spans="5:38" x14ac:dyDescent="0.25">
      <c r="I84" s="22" t="str">
        <f>Items!$E$79</f>
        <v>Кредиторская задолженность по себестоимостным затратам</v>
      </c>
      <c r="J84" s="1" t="str">
        <f>Items!F92</f>
        <v>Монтаж Благоустройства</v>
      </c>
      <c r="Q84" s="20">
        <f ca="1">RepPd!Q471</f>
        <v>310994</v>
      </c>
      <c r="T84" s="1">
        <f ca="1">RepPd!T471</f>
        <v>0</v>
      </c>
      <c r="U84" s="1">
        <f ca="1">RepPd!U471</f>
        <v>0</v>
      </c>
      <c r="V84" s="1">
        <f ca="1">RepPd!V471</f>
        <v>0</v>
      </c>
      <c r="W84" s="1">
        <f ca="1">RepPd!W471</f>
        <v>0</v>
      </c>
      <c r="X84" s="1">
        <f ca="1">RepPd!X471</f>
        <v>0</v>
      </c>
      <c r="Y84" s="1">
        <f ca="1">RepPd!Y471</f>
        <v>0</v>
      </c>
      <c r="Z84" s="1">
        <f ca="1">RepPd!Z471</f>
        <v>0</v>
      </c>
      <c r="AA84" s="1">
        <f ca="1">RepPd!AA471</f>
        <v>0</v>
      </c>
      <c r="AB84" s="1">
        <f ca="1">RepPd!AB471</f>
        <v>0</v>
      </c>
      <c r="AC84" s="1">
        <f ca="1">RepPd!AC471</f>
        <v>0</v>
      </c>
      <c r="AD84" s="1">
        <f ca="1">RepPd!AD471</f>
        <v>26026</v>
      </c>
      <c r="AE84" s="1">
        <f ca="1">RepPd!AE471</f>
        <v>26026</v>
      </c>
      <c r="AF84" s="1">
        <f ca="1">RepPd!AF471</f>
        <v>226354</v>
      </c>
      <c r="AG84" s="1">
        <f ca="1">RepPd!AG471</f>
        <v>310994</v>
      </c>
      <c r="AH84" s="1">
        <f ca="1">RepPd!AH471</f>
        <v>310994</v>
      </c>
      <c r="AI84" s="1">
        <f ca="1">RepPd!AI471</f>
        <v>310994</v>
      </c>
      <c r="AJ84" s="1">
        <f ca="1">RepPd!AJ471</f>
        <v>310994</v>
      </c>
      <c r="AK84" s="1">
        <f ca="1">RepPd!AK471</f>
        <v>310994</v>
      </c>
      <c r="AL84" s="1">
        <f ca="1">RepPd!AL471</f>
        <v>310994</v>
      </c>
    </row>
    <row r="85" spans="5:38" x14ac:dyDescent="0.25">
      <c r="I85" s="22" t="str">
        <f>Items!$E$79</f>
        <v>Кредиторская задолженность по себестоимостным затратам</v>
      </c>
      <c r="J85" s="1" t="str">
        <f>Items!F93</f>
        <v>Спец техника</v>
      </c>
      <c r="Q85" s="20">
        <f ca="1">RepPd!Q472</f>
        <v>1022760.5199999999</v>
      </c>
      <c r="T85" s="1">
        <f ca="1">RepPd!T472</f>
        <v>0</v>
      </c>
      <c r="U85" s="1">
        <f ca="1">RepPd!U472</f>
        <v>0</v>
      </c>
      <c r="V85" s="1">
        <f ca="1">RepPd!V472</f>
        <v>28660</v>
      </c>
      <c r="W85" s="1">
        <f ca="1">RepPd!W472</f>
        <v>28660</v>
      </c>
      <c r="X85" s="1">
        <f ca="1">RepPd!X472</f>
        <v>34920</v>
      </c>
      <c r="Y85" s="1">
        <f ca="1">RepPd!Y472</f>
        <v>44120</v>
      </c>
      <c r="Z85" s="1">
        <f ca="1">RepPd!Z472</f>
        <v>76020</v>
      </c>
      <c r="AA85" s="1">
        <f ca="1">RepPd!AA472</f>
        <v>390835.44</v>
      </c>
      <c r="AB85" s="1">
        <f ca="1">RepPd!AB472</f>
        <v>573325.11</v>
      </c>
      <c r="AC85" s="1">
        <f ca="1">RepPd!AC472</f>
        <v>584625.11</v>
      </c>
      <c r="AD85" s="1">
        <f ca="1">RepPd!AD472</f>
        <v>633651.91999999993</v>
      </c>
      <c r="AE85" s="1">
        <f ca="1">RepPd!AE472</f>
        <v>896240.5199999999</v>
      </c>
      <c r="AF85" s="1">
        <f ca="1">RepPd!AF472</f>
        <v>1016320.5199999999</v>
      </c>
      <c r="AG85" s="1">
        <f ca="1">RepPd!AG472</f>
        <v>1022760.5199999999</v>
      </c>
      <c r="AH85" s="1">
        <f ca="1">RepPd!AH472</f>
        <v>1022760.5199999999</v>
      </c>
      <c r="AI85" s="1">
        <f ca="1">RepPd!AI472</f>
        <v>1022760.5199999999</v>
      </c>
      <c r="AJ85" s="1">
        <f ca="1">RepPd!AJ472</f>
        <v>1022760.5199999999</v>
      </c>
      <c r="AK85" s="1">
        <f ca="1">RepPd!AK472</f>
        <v>1022760.5199999999</v>
      </c>
      <c r="AL85" s="1">
        <f ca="1">RepPd!AL472</f>
        <v>1022760.5199999999</v>
      </c>
    </row>
    <row r="86" spans="5:38" x14ac:dyDescent="0.25">
      <c r="I86" s="22" t="str">
        <f>Items!$E$79</f>
        <v>Кредиторская задолженность по себестоимостным затратам</v>
      </c>
      <c r="J86" s="1" t="str">
        <f>Items!F94</f>
        <v>Общая территория (дорога, ливневка, газ, эл-во)</v>
      </c>
      <c r="Q86" s="20">
        <f ca="1">RepPd!Q473</f>
        <v>13570</v>
      </c>
      <c r="T86" s="1">
        <f ca="1">RepPd!T473</f>
        <v>0</v>
      </c>
      <c r="U86" s="1">
        <f ca="1">RepPd!U473</f>
        <v>0</v>
      </c>
      <c r="V86" s="1">
        <f ca="1">RepPd!V473</f>
        <v>0</v>
      </c>
      <c r="W86" s="1">
        <f ca="1">RepPd!W473</f>
        <v>0</v>
      </c>
      <c r="X86" s="1">
        <f ca="1">RepPd!X473</f>
        <v>0</v>
      </c>
      <c r="Y86" s="1">
        <f ca="1">RepPd!Y473</f>
        <v>0</v>
      </c>
      <c r="Z86" s="1">
        <f ca="1">RepPd!Z473</f>
        <v>0</v>
      </c>
      <c r="AA86" s="1">
        <f ca="1">RepPd!AA473</f>
        <v>0</v>
      </c>
      <c r="AB86" s="1">
        <f ca="1">RepPd!AB473</f>
        <v>13570</v>
      </c>
      <c r="AC86" s="1">
        <f ca="1">RepPd!AC473</f>
        <v>13570</v>
      </c>
      <c r="AD86" s="1">
        <f ca="1">RepPd!AD473</f>
        <v>13570</v>
      </c>
      <c r="AE86" s="1">
        <f ca="1">RepPd!AE473</f>
        <v>13570</v>
      </c>
      <c r="AF86" s="1">
        <f ca="1">RepPd!AF473</f>
        <v>13570</v>
      </c>
      <c r="AG86" s="1">
        <f ca="1">RepPd!AG473</f>
        <v>13570</v>
      </c>
      <c r="AH86" s="1">
        <f ca="1">RepPd!AH473</f>
        <v>13570</v>
      </c>
      <c r="AI86" s="1">
        <f ca="1">RepPd!AI473</f>
        <v>13570</v>
      </c>
      <c r="AJ86" s="1">
        <f ca="1">RepPd!AJ473</f>
        <v>13570</v>
      </c>
      <c r="AK86" s="1">
        <f ca="1">RepPd!AK473</f>
        <v>13570</v>
      </c>
      <c r="AL86" s="1">
        <f ca="1">RepPd!AL473</f>
        <v>13570</v>
      </c>
    </row>
    <row r="87" spans="5:38" x14ac:dyDescent="0.25">
      <c r="I87" s="22" t="str">
        <f>Items!$E$79</f>
        <v>Кредиторская задолженность по себестоимостным затратам</v>
      </c>
      <c r="J87" s="1" t="str">
        <f>Items!F95</f>
        <v>Резерв-1</v>
      </c>
      <c r="Q87" s="20">
        <f ca="1">RepPd!Q474</f>
        <v>0</v>
      </c>
      <c r="T87" s="1">
        <f ca="1">RepPd!T474</f>
        <v>0</v>
      </c>
      <c r="U87" s="1">
        <f ca="1">RepPd!U474</f>
        <v>0</v>
      </c>
      <c r="V87" s="1">
        <f ca="1">RepPd!V474</f>
        <v>0</v>
      </c>
      <c r="W87" s="1">
        <f ca="1">RepPd!W474</f>
        <v>0</v>
      </c>
      <c r="X87" s="1">
        <f ca="1">RepPd!X474</f>
        <v>0</v>
      </c>
      <c r="Y87" s="1">
        <f ca="1">RepPd!Y474</f>
        <v>0</v>
      </c>
      <c r="Z87" s="1">
        <f ca="1">RepPd!Z474</f>
        <v>0</v>
      </c>
      <c r="AA87" s="1">
        <f ca="1">RepPd!AA474</f>
        <v>0</v>
      </c>
      <c r="AB87" s="1">
        <f ca="1">RepPd!AB474</f>
        <v>0</v>
      </c>
      <c r="AC87" s="1">
        <f ca="1">RepPd!AC474</f>
        <v>0</v>
      </c>
      <c r="AD87" s="1">
        <f ca="1">RepPd!AD474</f>
        <v>0</v>
      </c>
      <c r="AE87" s="1">
        <f ca="1">RepPd!AE474</f>
        <v>0</v>
      </c>
      <c r="AF87" s="1">
        <f ca="1">RepPd!AF474</f>
        <v>0</v>
      </c>
      <c r="AG87" s="1">
        <f ca="1">RepPd!AG474</f>
        <v>0</v>
      </c>
      <c r="AH87" s="1">
        <f ca="1">RepPd!AH474</f>
        <v>0</v>
      </c>
      <c r="AI87" s="1">
        <f ca="1">RepPd!AI474</f>
        <v>0</v>
      </c>
      <c r="AJ87" s="1">
        <f ca="1">RepPd!AJ474</f>
        <v>0</v>
      </c>
      <c r="AK87" s="1">
        <f ca="1">RepPd!AK474</f>
        <v>0</v>
      </c>
      <c r="AL87" s="1">
        <f ca="1">RepPd!AL474</f>
        <v>0</v>
      </c>
    </row>
    <row r="88" spans="5:38" x14ac:dyDescent="0.25">
      <c r="I88" s="22" t="str">
        <f>Items!$E$79</f>
        <v>Кредиторская задолженность по себестоимостным затратам</v>
      </c>
      <c r="J88" s="1" t="str">
        <f>Items!F96</f>
        <v>Резерв-2</v>
      </c>
      <c r="Q88" s="20">
        <f ca="1">RepPd!Q475</f>
        <v>0</v>
      </c>
      <c r="T88" s="1">
        <f ca="1">RepPd!T475</f>
        <v>0</v>
      </c>
      <c r="U88" s="1">
        <f ca="1">RepPd!U475</f>
        <v>0</v>
      </c>
      <c r="V88" s="1">
        <f ca="1">RepPd!V475</f>
        <v>0</v>
      </c>
      <c r="W88" s="1">
        <f ca="1">RepPd!W475</f>
        <v>0</v>
      </c>
      <c r="X88" s="1">
        <f ca="1">RepPd!X475</f>
        <v>0</v>
      </c>
      <c r="Y88" s="1">
        <f ca="1">RepPd!Y475</f>
        <v>0</v>
      </c>
      <c r="Z88" s="1">
        <f ca="1">RepPd!Z475</f>
        <v>0</v>
      </c>
      <c r="AA88" s="1">
        <f ca="1">RepPd!AA475</f>
        <v>0</v>
      </c>
      <c r="AB88" s="1">
        <f ca="1">RepPd!AB475</f>
        <v>0</v>
      </c>
      <c r="AC88" s="1">
        <f ca="1">RepPd!AC475</f>
        <v>0</v>
      </c>
      <c r="AD88" s="1">
        <f ca="1">RepPd!AD475</f>
        <v>0</v>
      </c>
      <c r="AE88" s="1">
        <f ca="1">RepPd!AE475</f>
        <v>0</v>
      </c>
      <c r="AF88" s="1">
        <f ca="1">RepPd!AF475</f>
        <v>0</v>
      </c>
      <c r="AG88" s="1">
        <f ca="1">RepPd!AG475</f>
        <v>0</v>
      </c>
      <c r="AH88" s="1">
        <f ca="1">RepPd!AH475</f>
        <v>0</v>
      </c>
      <c r="AI88" s="1">
        <f ca="1">RepPd!AI475</f>
        <v>0</v>
      </c>
      <c r="AJ88" s="1">
        <f ca="1">RepPd!AJ475</f>
        <v>0</v>
      </c>
      <c r="AK88" s="1">
        <f ca="1">RepPd!AK475</f>
        <v>0</v>
      </c>
      <c r="AL88" s="1">
        <f ca="1">RepPd!AL475</f>
        <v>0</v>
      </c>
    </row>
    <row r="89" spans="5:38" x14ac:dyDescent="0.25">
      <c r="I89" s="22" t="str">
        <f>Items!$E$79</f>
        <v>Кредиторская задолженность по себестоимостным затратам</v>
      </c>
      <c r="J89" s="1" t="str">
        <f>Items!F97</f>
        <v>Резерв-3</v>
      </c>
      <c r="Q89" s="20">
        <f ca="1">RepPd!Q476</f>
        <v>0</v>
      </c>
      <c r="T89" s="1">
        <f ca="1">RepPd!T476</f>
        <v>0</v>
      </c>
      <c r="U89" s="1">
        <f ca="1">RepPd!U476</f>
        <v>0</v>
      </c>
      <c r="V89" s="1">
        <f ca="1">RepPd!V476</f>
        <v>0</v>
      </c>
      <c r="W89" s="1">
        <f ca="1">RepPd!W476</f>
        <v>0</v>
      </c>
      <c r="X89" s="1">
        <f ca="1">RepPd!X476</f>
        <v>0</v>
      </c>
      <c r="Y89" s="1">
        <f ca="1">RepPd!Y476</f>
        <v>0</v>
      </c>
      <c r="Z89" s="1">
        <f ca="1">RepPd!Z476</f>
        <v>0</v>
      </c>
      <c r="AA89" s="1">
        <f ca="1">RepPd!AA476</f>
        <v>0</v>
      </c>
      <c r="AB89" s="1">
        <f ca="1">RepPd!AB476</f>
        <v>0</v>
      </c>
      <c r="AC89" s="1">
        <f ca="1">RepPd!AC476</f>
        <v>0</v>
      </c>
      <c r="AD89" s="1">
        <f ca="1">RepPd!AD476</f>
        <v>0</v>
      </c>
      <c r="AE89" s="1">
        <f ca="1">RepPd!AE476</f>
        <v>0</v>
      </c>
      <c r="AF89" s="1">
        <f ca="1">RepPd!AF476</f>
        <v>0</v>
      </c>
      <c r="AG89" s="1">
        <f ca="1">RepPd!AG476</f>
        <v>0</v>
      </c>
      <c r="AH89" s="1">
        <f ca="1">RepPd!AH476</f>
        <v>0</v>
      </c>
      <c r="AI89" s="1">
        <f ca="1">RepPd!AI476</f>
        <v>0</v>
      </c>
      <c r="AJ89" s="1">
        <f ca="1">RepPd!AJ476</f>
        <v>0</v>
      </c>
      <c r="AK89" s="1">
        <f ca="1">RepPd!AK476</f>
        <v>0</v>
      </c>
      <c r="AL89" s="1">
        <f ca="1">RepPd!AL476</f>
        <v>0</v>
      </c>
    </row>
    <row r="90" spans="5:38" x14ac:dyDescent="0.25">
      <c r="I90" s="22" t="str">
        <f>Items!$E$79</f>
        <v>Кредиторская задолженность по себестоимостным затратам</v>
      </c>
      <c r="J90" s="1" t="str">
        <f>Items!F98</f>
        <v>Резерв-4</v>
      </c>
      <c r="Q90" s="20">
        <f ca="1">RepPd!Q477</f>
        <v>0</v>
      </c>
      <c r="T90" s="1">
        <f ca="1">RepPd!T477</f>
        <v>0</v>
      </c>
      <c r="U90" s="1">
        <f ca="1">RepPd!U477</f>
        <v>0</v>
      </c>
      <c r="V90" s="1">
        <f ca="1">RepPd!V477</f>
        <v>0</v>
      </c>
      <c r="W90" s="1">
        <f ca="1">RepPd!W477</f>
        <v>0</v>
      </c>
      <c r="X90" s="1">
        <f ca="1">RepPd!X477</f>
        <v>0</v>
      </c>
      <c r="Y90" s="1">
        <f ca="1">RepPd!Y477</f>
        <v>0</v>
      </c>
      <c r="Z90" s="1">
        <f ca="1">RepPd!Z477</f>
        <v>0</v>
      </c>
      <c r="AA90" s="1">
        <f ca="1">RepPd!AA477</f>
        <v>0</v>
      </c>
      <c r="AB90" s="1">
        <f ca="1">RepPd!AB477</f>
        <v>0</v>
      </c>
      <c r="AC90" s="1">
        <f ca="1">RepPd!AC477</f>
        <v>0</v>
      </c>
      <c r="AD90" s="1">
        <f ca="1">RepPd!AD477</f>
        <v>0</v>
      </c>
      <c r="AE90" s="1">
        <f ca="1">RepPd!AE477</f>
        <v>0</v>
      </c>
      <c r="AF90" s="1">
        <f ca="1">RepPd!AF477</f>
        <v>0</v>
      </c>
      <c r="AG90" s="1">
        <f ca="1">RepPd!AG477</f>
        <v>0</v>
      </c>
      <c r="AH90" s="1">
        <f ca="1">RepPd!AH477</f>
        <v>0</v>
      </c>
      <c r="AI90" s="1">
        <f ca="1">RepPd!AI477</f>
        <v>0</v>
      </c>
      <c r="AJ90" s="1">
        <f ca="1">RepPd!AJ477</f>
        <v>0</v>
      </c>
      <c r="AK90" s="1">
        <f ca="1">RepPd!AK477</f>
        <v>0</v>
      </c>
      <c r="AL90" s="1">
        <f ca="1">RepPd!AL477</f>
        <v>0</v>
      </c>
    </row>
    <row r="91" spans="5:38" x14ac:dyDescent="0.25">
      <c r="I91" s="22" t="str">
        <f>Items!$E$79</f>
        <v>Кредиторская задолженность по себестоимостным затратам</v>
      </c>
      <c r="J91" s="1" t="str">
        <f>Items!F99</f>
        <v>Резерв-5</v>
      </c>
      <c r="Q91" s="20">
        <f ca="1">RepPd!Q478</f>
        <v>0</v>
      </c>
      <c r="T91" s="1">
        <f ca="1">RepPd!T478</f>
        <v>0</v>
      </c>
      <c r="U91" s="1">
        <f ca="1">RepPd!U478</f>
        <v>0</v>
      </c>
      <c r="V91" s="1">
        <f ca="1">RepPd!V478</f>
        <v>0</v>
      </c>
      <c r="W91" s="1">
        <f ca="1">RepPd!W478</f>
        <v>0</v>
      </c>
      <c r="X91" s="1">
        <f ca="1">RepPd!X478</f>
        <v>0</v>
      </c>
      <c r="Y91" s="1">
        <f ca="1">RepPd!Y478</f>
        <v>0</v>
      </c>
      <c r="Z91" s="1">
        <f ca="1">RepPd!Z478</f>
        <v>0</v>
      </c>
      <c r="AA91" s="1">
        <f ca="1">RepPd!AA478</f>
        <v>0</v>
      </c>
      <c r="AB91" s="1">
        <f ca="1">RepPd!AB478</f>
        <v>0</v>
      </c>
      <c r="AC91" s="1">
        <f ca="1">RepPd!AC478</f>
        <v>0</v>
      </c>
      <c r="AD91" s="1">
        <f ca="1">RepPd!AD478</f>
        <v>0</v>
      </c>
      <c r="AE91" s="1">
        <f ca="1">RepPd!AE478</f>
        <v>0</v>
      </c>
      <c r="AF91" s="1">
        <f ca="1">RepPd!AF478</f>
        <v>0</v>
      </c>
      <c r="AG91" s="1">
        <f ca="1">RepPd!AG478</f>
        <v>0</v>
      </c>
      <c r="AH91" s="1">
        <f ca="1">RepPd!AH478</f>
        <v>0</v>
      </c>
      <c r="AI91" s="1">
        <f ca="1">RepPd!AI478</f>
        <v>0</v>
      </c>
      <c r="AJ91" s="1">
        <f ca="1">RepPd!AJ478</f>
        <v>0</v>
      </c>
      <c r="AK91" s="1">
        <f ca="1">RepPd!AK478</f>
        <v>0</v>
      </c>
      <c r="AL91" s="1">
        <f ca="1">RepPd!AL478</f>
        <v>0</v>
      </c>
    </row>
    <row r="92" spans="5:38" x14ac:dyDescent="0.25">
      <c r="I92" s="22" t="str">
        <f>Items!$E$79</f>
        <v>Кредиторская задолженность по себестоимостным затратам</v>
      </c>
      <c r="J92" s="1" t="str">
        <f>Items!F100</f>
        <v>Резерв-6</v>
      </c>
      <c r="Q92" s="20">
        <f ca="1">RepPd!Q479</f>
        <v>0</v>
      </c>
      <c r="T92" s="1">
        <f ca="1">RepPd!T479</f>
        <v>0</v>
      </c>
      <c r="U92" s="1">
        <f ca="1">RepPd!U479</f>
        <v>0</v>
      </c>
      <c r="V92" s="1">
        <f ca="1">RepPd!V479</f>
        <v>0</v>
      </c>
      <c r="W92" s="1">
        <f ca="1">RepPd!W479</f>
        <v>0</v>
      </c>
      <c r="X92" s="1">
        <f ca="1">RepPd!X479</f>
        <v>0</v>
      </c>
      <c r="Y92" s="1">
        <f ca="1">RepPd!Y479</f>
        <v>0</v>
      </c>
      <c r="Z92" s="1">
        <f ca="1">RepPd!Z479</f>
        <v>0</v>
      </c>
      <c r="AA92" s="1">
        <f ca="1">RepPd!AA479</f>
        <v>0</v>
      </c>
      <c r="AB92" s="1">
        <f ca="1">RepPd!AB479</f>
        <v>0</v>
      </c>
      <c r="AC92" s="1">
        <f ca="1">RepPd!AC479</f>
        <v>0</v>
      </c>
      <c r="AD92" s="1">
        <f ca="1">RepPd!AD479</f>
        <v>0</v>
      </c>
      <c r="AE92" s="1">
        <f ca="1">RepPd!AE479</f>
        <v>0</v>
      </c>
      <c r="AF92" s="1">
        <f ca="1">RepPd!AF479</f>
        <v>0</v>
      </c>
      <c r="AG92" s="1">
        <f ca="1">RepPd!AG479</f>
        <v>0</v>
      </c>
      <c r="AH92" s="1">
        <f ca="1">RepPd!AH479</f>
        <v>0</v>
      </c>
      <c r="AI92" s="1">
        <f ca="1">RepPd!AI479</f>
        <v>0</v>
      </c>
      <c r="AJ92" s="1">
        <f ca="1">RepPd!AJ479</f>
        <v>0</v>
      </c>
      <c r="AK92" s="1">
        <f ca="1">RepPd!AK479</f>
        <v>0</v>
      </c>
      <c r="AL92" s="1">
        <f ca="1">RepPd!AL479</f>
        <v>0</v>
      </c>
    </row>
    <row r="93" spans="5:38" x14ac:dyDescent="0.25">
      <c r="I93" s="22" t="str">
        <f>Items!$E$79</f>
        <v>Кредиторская задолженность по себестоимостным затратам</v>
      </c>
      <c r="J93" s="1" t="str">
        <f>Items!F101</f>
        <v>Резерв-7</v>
      </c>
      <c r="Q93" s="20">
        <f ca="1">RepPd!Q480</f>
        <v>0</v>
      </c>
      <c r="T93" s="1">
        <f ca="1">RepPd!T480</f>
        <v>0</v>
      </c>
      <c r="U93" s="1">
        <f ca="1">RepPd!U480</f>
        <v>0</v>
      </c>
      <c r="V93" s="1">
        <f ca="1">RepPd!V480</f>
        <v>0</v>
      </c>
      <c r="W93" s="1">
        <f ca="1">RepPd!W480</f>
        <v>0</v>
      </c>
      <c r="X93" s="1">
        <f ca="1">RepPd!X480</f>
        <v>0</v>
      </c>
      <c r="Y93" s="1">
        <f ca="1">RepPd!Y480</f>
        <v>0</v>
      </c>
      <c r="Z93" s="1">
        <f ca="1">RepPd!Z480</f>
        <v>0</v>
      </c>
      <c r="AA93" s="1">
        <f ca="1">RepPd!AA480</f>
        <v>0</v>
      </c>
      <c r="AB93" s="1">
        <f ca="1">RepPd!AB480</f>
        <v>0</v>
      </c>
      <c r="AC93" s="1">
        <f ca="1">RepPd!AC480</f>
        <v>0</v>
      </c>
      <c r="AD93" s="1">
        <f ca="1">RepPd!AD480</f>
        <v>0</v>
      </c>
      <c r="AE93" s="1">
        <f ca="1">RepPd!AE480</f>
        <v>0</v>
      </c>
      <c r="AF93" s="1">
        <f ca="1">RepPd!AF480</f>
        <v>0</v>
      </c>
      <c r="AG93" s="1">
        <f ca="1">RepPd!AG480</f>
        <v>0</v>
      </c>
      <c r="AH93" s="1">
        <f ca="1">RepPd!AH480</f>
        <v>0</v>
      </c>
      <c r="AI93" s="1">
        <f ca="1">RepPd!AI480</f>
        <v>0</v>
      </c>
      <c r="AJ93" s="1">
        <f ca="1">RepPd!AJ480</f>
        <v>0</v>
      </c>
      <c r="AK93" s="1">
        <f ca="1">RepPd!AK480</f>
        <v>0</v>
      </c>
      <c r="AL93" s="1">
        <f ca="1">RepPd!AL480</f>
        <v>0</v>
      </c>
    </row>
    <row r="94" spans="5:38" x14ac:dyDescent="0.25">
      <c r="I94" s="22" t="str">
        <f>Items!$E$79</f>
        <v>Кредиторская задолженность по себестоимостным затратам</v>
      </c>
      <c r="J94" s="1" t="str">
        <f>Items!F102</f>
        <v>Резерв-8</v>
      </c>
      <c r="Q94" s="20">
        <f ca="1">RepPd!Q481</f>
        <v>0</v>
      </c>
      <c r="T94" s="1">
        <f ca="1">RepPd!T481</f>
        <v>0</v>
      </c>
      <c r="U94" s="1">
        <f ca="1">RepPd!U481</f>
        <v>0</v>
      </c>
      <c r="V94" s="1">
        <f ca="1">RepPd!V481</f>
        <v>0</v>
      </c>
      <c r="W94" s="1">
        <f ca="1">RepPd!W481</f>
        <v>0</v>
      </c>
      <c r="X94" s="1">
        <f ca="1">RepPd!X481</f>
        <v>0</v>
      </c>
      <c r="Y94" s="1">
        <f ca="1">RepPd!Y481</f>
        <v>0</v>
      </c>
      <c r="Z94" s="1">
        <f ca="1">RepPd!Z481</f>
        <v>0</v>
      </c>
      <c r="AA94" s="1">
        <f ca="1">RepPd!AA481</f>
        <v>0</v>
      </c>
      <c r="AB94" s="1">
        <f ca="1">RepPd!AB481</f>
        <v>0</v>
      </c>
      <c r="AC94" s="1">
        <f ca="1">RepPd!AC481</f>
        <v>0</v>
      </c>
      <c r="AD94" s="1">
        <f ca="1">RepPd!AD481</f>
        <v>0</v>
      </c>
      <c r="AE94" s="1">
        <f ca="1">RepPd!AE481</f>
        <v>0</v>
      </c>
      <c r="AF94" s="1">
        <f ca="1">RepPd!AF481</f>
        <v>0</v>
      </c>
      <c r="AG94" s="1">
        <f ca="1">RepPd!AG481</f>
        <v>0</v>
      </c>
      <c r="AH94" s="1">
        <f ca="1">RepPd!AH481</f>
        <v>0</v>
      </c>
      <c r="AI94" s="1">
        <f ca="1">RepPd!AI481</f>
        <v>0</v>
      </c>
      <c r="AJ94" s="1">
        <f ca="1">RepPd!AJ481</f>
        <v>0</v>
      </c>
      <c r="AK94" s="1">
        <f ca="1">RepPd!AK481</f>
        <v>0</v>
      </c>
      <c r="AL94" s="1">
        <f ca="1">RepPd!AL481</f>
        <v>0</v>
      </c>
    </row>
    <row r="95" spans="5:38" s="23" customFormat="1" ht="10.199999999999999" x14ac:dyDescent="0.2">
      <c r="E95" s="23" t="s">
        <v>50</v>
      </c>
    </row>
    <row r="96" spans="5:38" ht="4.05" customHeight="1" x14ac:dyDescent="0.25"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</row>
    <row r="97" spans="5:38" s="2" customFormat="1" x14ac:dyDescent="0.25">
      <c r="I97" s="2" t="str">
        <f>Items!$E$109</f>
        <v>Прочая кредиторская задолженность</v>
      </c>
      <c r="Q97" s="29">
        <f ca="1">RepPd!Q484</f>
        <v>-110360.35700000013</v>
      </c>
      <c r="T97" s="2">
        <f ca="1">RepPd!T484</f>
        <v>30281.22999999992</v>
      </c>
      <c r="U97" s="2">
        <f ca="1">RepPd!U484</f>
        <v>-1271.6200000000499</v>
      </c>
      <c r="V97" s="2">
        <f ca="1">RepPd!V484</f>
        <v>4189.2199999999548</v>
      </c>
      <c r="W97" s="2">
        <f ca="1">RepPd!W484</f>
        <v>-35283.330000000031</v>
      </c>
      <c r="X97" s="2">
        <f ca="1">RepPd!X484</f>
        <v>-2973.8670000000475</v>
      </c>
      <c r="Y97" s="2">
        <f ca="1">RepPd!Y484</f>
        <v>-184304.46700000003</v>
      </c>
      <c r="Z97" s="2">
        <f ca="1">RepPd!Z484</f>
        <v>-206306.72700000007</v>
      </c>
      <c r="AA97" s="2">
        <f ca="1">RepPd!AA484</f>
        <v>-160815.087</v>
      </c>
      <c r="AB97" s="2">
        <f ca="1">RepPd!AB484</f>
        <v>-231409.90700000001</v>
      </c>
      <c r="AC97" s="2">
        <f ca="1">RepPd!AC484</f>
        <v>-261464.42699999997</v>
      </c>
      <c r="AD97" s="2">
        <f ca="1">RepPd!AD484</f>
        <v>-261009.01699999999</v>
      </c>
      <c r="AE97" s="2">
        <f ca="1">RepPd!AE484</f>
        <v>-169053.23700000002</v>
      </c>
      <c r="AF97" s="2">
        <f ca="1">RepPd!AF484</f>
        <v>-151510.50700000007</v>
      </c>
      <c r="AG97" s="2">
        <f ca="1">RepPd!AG484</f>
        <v>-110870.35700000013</v>
      </c>
      <c r="AH97" s="2">
        <f ca="1">RepPd!AH484</f>
        <v>-110870.35700000013</v>
      </c>
      <c r="AI97" s="2">
        <f ca="1">RepPd!AI484</f>
        <v>-110360.35700000013</v>
      </c>
      <c r="AJ97" s="2">
        <f ca="1">RepPd!AJ484</f>
        <v>-110360.35700000013</v>
      </c>
      <c r="AK97" s="2">
        <f ca="1">RepPd!AK484</f>
        <v>-110360.35700000013</v>
      </c>
      <c r="AL97" s="2">
        <f ca="1">RepPd!AL484</f>
        <v>-110360.35700000013</v>
      </c>
    </row>
    <row r="98" spans="5:38" x14ac:dyDescent="0.25">
      <c r="I98" s="22" t="str">
        <f>Items!$E$109</f>
        <v>Прочая кредиторская задолженность</v>
      </c>
      <c r="J98" s="1" t="str">
        <f>Items!F110</f>
        <v>Расходы на персонал</v>
      </c>
      <c r="Q98" s="20">
        <f ca="1">RepPd!Q485</f>
        <v>-258636.54999999993</v>
      </c>
      <c r="T98" s="1">
        <f ca="1">RepPd!T485</f>
        <v>24836.399999999965</v>
      </c>
      <c r="U98" s="1">
        <f ca="1">RepPd!U485</f>
        <v>-16370.75</v>
      </c>
      <c r="V98" s="1">
        <f ca="1">RepPd!V485</f>
        <v>-6658.8099999999977</v>
      </c>
      <c r="W98" s="1">
        <f ca="1">RepPd!W485</f>
        <v>-44818.50999999998</v>
      </c>
      <c r="X98" s="1">
        <f ca="1">RepPd!X485</f>
        <v>-19916.53</v>
      </c>
      <c r="Y98" s="1">
        <f ca="1">RepPd!Y485</f>
        <v>-205223.68999999997</v>
      </c>
      <c r="Z98" s="1">
        <f ca="1">RepPd!Z485</f>
        <v>-224066.59</v>
      </c>
      <c r="AA98" s="1">
        <f ca="1">RepPd!AA485</f>
        <v>-184968.04999999993</v>
      </c>
      <c r="AB98" s="1">
        <f ca="1">RepPd!AB485</f>
        <v>-263608.04999999993</v>
      </c>
      <c r="AC98" s="1">
        <f ca="1">RepPd!AC485</f>
        <v>-333608.04999999993</v>
      </c>
      <c r="AD98" s="1">
        <f ca="1">RepPd!AD485</f>
        <v>-221223.04999999993</v>
      </c>
      <c r="AE98" s="1">
        <f ca="1">RepPd!AE485</f>
        <v>-276936.54999999993</v>
      </c>
      <c r="AF98" s="1">
        <f ca="1">RepPd!AF485</f>
        <v>-257636.54999999993</v>
      </c>
      <c r="AG98" s="1">
        <f ca="1">RepPd!AG485</f>
        <v>-258636.54999999993</v>
      </c>
      <c r="AH98" s="1">
        <f ca="1">RepPd!AH485</f>
        <v>-258636.54999999993</v>
      </c>
      <c r="AI98" s="1">
        <f ca="1">RepPd!AI485</f>
        <v>-258636.54999999993</v>
      </c>
      <c r="AJ98" s="1">
        <f ca="1">RepPd!AJ485</f>
        <v>-258636.54999999993</v>
      </c>
      <c r="AK98" s="1">
        <f ca="1">RepPd!AK485</f>
        <v>-258636.54999999993</v>
      </c>
      <c r="AL98" s="1">
        <f ca="1">RepPd!AL485</f>
        <v>-258636.54999999993</v>
      </c>
    </row>
    <row r="99" spans="5:38" x14ac:dyDescent="0.25">
      <c r="I99" s="22" t="str">
        <f>Items!$E$109</f>
        <v>Прочая кредиторская задолженность</v>
      </c>
      <c r="J99" s="1" t="str">
        <f>Items!F111</f>
        <v>Переменные расходы</v>
      </c>
      <c r="Q99" s="20">
        <f ca="1">RepPd!Q486</f>
        <v>47552.429999999935</v>
      </c>
      <c r="T99" s="1">
        <f ca="1">RepPd!T486</f>
        <v>0</v>
      </c>
      <c r="U99" s="1">
        <f ca="1">RepPd!U486</f>
        <v>0</v>
      </c>
      <c r="V99" s="1">
        <f ca="1">RepPd!V486</f>
        <v>0</v>
      </c>
      <c r="W99" s="1">
        <f ca="1">RepPd!W486</f>
        <v>-2646</v>
      </c>
      <c r="X99" s="1">
        <f ca="1">RepPd!X486</f>
        <v>4329</v>
      </c>
      <c r="Y99" s="1">
        <f ca="1">RepPd!Y486</f>
        <v>4329</v>
      </c>
      <c r="Z99" s="1">
        <f ca="1">RepPd!Z486</f>
        <v>-1251</v>
      </c>
      <c r="AA99" s="1">
        <f ca="1">RepPd!AA486</f>
        <v>9306.7000000000044</v>
      </c>
      <c r="AB99" s="1">
        <f ca="1">RepPd!AB486</f>
        <v>24354.179999999993</v>
      </c>
      <c r="AC99" s="1">
        <f ca="1">RepPd!AC486</f>
        <v>787.46000000002095</v>
      </c>
      <c r="AD99" s="1">
        <f ca="1">RepPd!AD486</f>
        <v>539.46000000002141</v>
      </c>
      <c r="AE99" s="1">
        <f ca="1">RepPd!AE486</f>
        <v>14729.460000000021</v>
      </c>
      <c r="AF99" s="1">
        <f ca="1">RepPd!AF486</f>
        <v>1255.2099999999919</v>
      </c>
      <c r="AG99" s="1">
        <f ca="1">RepPd!AG486</f>
        <v>47042.429999999935</v>
      </c>
      <c r="AH99" s="1">
        <f ca="1">RepPd!AH486</f>
        <v>47042.429999999935</v>
      </c>
      <c r="AI99" s="1">
        <f ca="1">RepPd!AI486</f>
        <v>47552.429999999935</v>
      </c>
      <c r="AJ99" s="1">
        <f ca="1">RepPd!AJ486</f>
        <v>47552.429999999935</v>
      </c>
      <c r="AK99" s="1">
        <f ca="1">RepPd!AK486</f>
        <v>47552.429999999935</v>
      </c>
      <c r="AL99" s="1">
        <f ca="1">RepPd!AL486</f>
        <v>47552.429999999935</v>
      </c>
    </row>
    <row r="100" spans="5:38" x14ac:dyDescent="0.25">
      <c r="I100" s="22" t="str">
        <f>Items!$E$109</f>
        <v>Прочая кредиторская задолженность</v>
      </c>
      <c r="J100" s="1" t="str">
        <f>Items!F112</f>
        <v>Постоянные расходы</v>
      </c>
      <c r="Q100" s="20">
        <f ca="1">RepPd!Q487</f>
        <v>2701.1999999999935</v>
      </c>
      <c r="T100" s="1">
        <f ca="1">RepPd!T487</f>
        <v>-1893.0000000000036</v>
      </c>
      <c r="U100" s="1">
        <f ca="1">RepPd!U487</f>
        <v>7761.299999999992</v>
      </c>
      <c r="V100" s="1">
        <f ca="1">RepPd!V487</f>
        <v>3596.6999999999935</v>
      </c>
      <c r="W100" s="1">
        <f ca="1">RepPd!W487</f>
        <v>-189.30000000000291</v>
      </c>
      <c r="X100" s="1">
        <f ca="1">RepPd!X487</f>
        <v>0</v>
      </c>
      <c r="Y100" s="1">
        <f ca="1">RepPd!Y487</f>
        <v>-1893.0000000000036</v>
      </c>
      <c r="Z100" s="1">
        <f ca="1">RepPd!Z487</f>
        <v>7761.299999999992</v>
      </c>
      <c r="AA100" s="1">
        <f ca="1">RepPd!AA487</f>
        <v>3596.6999999999935</v>
      </c>
      <c r="AB100" s="1">
        <f ca="1">RepPd!AB487</f>
        <v>-4353.9000000000015</v>
      </c>
      <c r="AC100" s="1">
        <f ca="1">RepPd!AC487</f>
        <v>-3790.0999999999985</v>
      </c>
      <c r="AD100" s="1">
        <f ca="1">RepPd!AD487</f>
        <v>-5683.1000000000022</v>
      </c>
      <c r="AE100" s="1">
        <f ca="1">RepPd!AE487</f>
        <v>3971.1999999999935</v>
      </c>
      <c r="AF100" s="1">
        <f ca="1">RepPd!AF487</f>
        <v>2701.1999999999935</v>
      </c>
      <c r="AG100" s="1">
        <f ca="1">RepPd!AG487</f>
        <v>2701.1999999999935</v>
      </c>
      <c r="AH100" s="1">
        <f ca="1">RepPd!AH487</f>
        <v>2701.1999999999935</v>
      </c>
      <c r="AI100" s="1">
        <f ca="1">RepPd!AI487</f>
        <v>2701.1999999999935</v>
      </c>
      <c r="AJ100" s="1">
        <f ca="1">RepPd!AJ487</f>
        <v>2701.1999999999935</v>
      </c>
      <c r="AK100" s="1">
        <f ca="1">RepPd!AK487</f>
        <v>2701.1999999999935</v>
      </c>
      <c r="AL100" s="1">
        <f ca="1">RepPd!AL487</f>
        <v>2701.1999999999935</v>
      </c>
    </row>
    <row r="101" spans="5:38" x14ac:dyDescent="0.25">
      <c r="I101" s="22" t="str">
        <f>Items!$E$109</f>
        <v>Прочая кредиторская задолженность</v>
      </c>
      <c r="J101" s="1" t="str">
        <f>Items!F113</f>
        <v>Налоги</v>
      </c>
      <c r="Q101" s="20">
        <f ca="1">RepPd!Q488</f>
        <v>7952.980000000005</v>
      </c>
      <c r="T101" s="1">
        <f ca="1">RepPd!T488</f>
        <v>0</v>
      </c>
      <c r="U101" s="1">
        <f ca="1">RepPd!U488</f>
        <v>0</v>
      </c>
      <c r="V101" s="1">
        <f ca="1">RepPd!V488</f>
        <v>0</v>
      </c>
      <c r="W101" s="1">
        <f ca="1">RepPd!W488</f>
        <v>0</v>
      </c>
      <c r="X101" s="1">
        <f ca="1">RepPd!X488</f>
        <v>0</v>
      </c>
      <c r="Y101" s="1">
        <f ca="1">RepPd!Y488</f>
        <v>5869.5599999999995</v>
      </c>
      <c r="Z101" s="1">
        <f ca="1">RepPd!Z488</f>
        <v>5869.5599999999995</v>
      </c>
      <c r="AA101" s="1">
        <f ca="1">RepPd!AA488</f>
        <v>5869.5599999999995</v>
      </c>
      <c r="AB101" s="1">
        <f ca="1">RepPd!AB488</f>
        <v>5869.5599999999995</v>
      </c>
      <c r="AC101" s="1">
        <f ca="1">RepPd!AC488</f>
        <v>1527.0399999999991</v>
      </c>
      <c r="AD101" s="1">
        <f ca="1">RepPd!AD488</f>
        <v>1527.0399999999991</v>
      </c>
      <c r="AE101" s="1">
        <f ca="1">RepPd!AE488</f>
        <v>1527.0399999999991</v>
      </c>
      <c r="AF101" s="1">
        <f ca="1">RepPd!AF488</f>
        <v>10973.660000000003</v>
      </c>
      <c r="AG101" s="1">
        <f ca="1">RepPd!AG488</f>
        <v>7952.980000000005</v>
      </c>
      <c r="AH101" s="1">
        <f ca="1">RepPd!AH488</f>
        <v>7952.980000000005</v>
      </c>
      <c r="AI101" s="1">
        <f ca="1">RepPd!AI488</f>
        <v>7952.980000000005</v>
      </c>
      <c r="AJ101" s="1">
        <f ca="1">RepPd!AJ488</f>
        <v>7952.980000000005</v>
      </c>
      <c r="AK101" s="1">
        <f ca="1">RepPd!AK488</f>
        <v>7952.980000000005</v>
      </c>
      <c r="AL101" s="1">
        <f ca="1">RepPd!AL488</f>
        <v>7952.980000000005</v>
      </c>
    </row>
    <row r="102" spans="5:38" x14ac:dyDescent="0.25">
      <c r="I102" s="22" t="str">
        <f>Items!$E$109</f>
        <v>Прочая кредиторская задолженность</v>
      </c>
      <c r="J102" s="1" t="str">
        <f>Items!F114</f>
        <v>Капитальные затраты на основные средства</v>
      </c>
      <c r="Q102" s="20">
        <f ca="1">RepPd!Q489</f>
        <v>90069.582999999868</v>
      </c>
      <c r="T102" s="1">
        <f ca="1">RepPd!T489</f>
        <v>7337.8299999999581</v>
      </c>
      <c r="U102" s="1">
        <f ca="1">RepPd!U489</f>
        <v>7337.8299999999581</v>
      </c>
      <c r="V102" s="1">
        <f ca="1">RepPd!V489</f>
        <v>7251.329999999959</v>
      </c>
      <c r="W102" s="1">
        <f ca="1">RepPd!W489</f>
        <v>12370.479999999952</v>
      </c>
      <c r="X102" s="1">
        <f ca="1">RepPd!X489</f>
        <v>12613.662999999951</v>
      </c>
      <c r="Y102" s="1">
        <f ca="1">RepPd!Y489</f>
        <v>12613.662999999951</v>
      </c>
      <c r="Z102" s="1">
        <f ca="1">RepPd!Z489</f>
        <v>5380.0029999999388</v>
      </c>
      <c r="AA102" s="1">
        <f ca="1">RepPd!AA489</f>
        <v>5380.0029999999388</v>
      </c>
      <c r="AB102" s="1">
        <f ca="1">RepPd!AB489</f>
        <v>6328.3029999999399</v>
      </c>
      <c r="AC102" s="1">
        <f ca="1">RepPd!AC489</f>
        <v>73619.22299999994</v>
      </c>
      <c r="AD102" s="1">
        <f ca="1">RepPd!AD489</f>
        <v>-36169.367000000086</v>
      </c>
      <c r="AE102" s="1">
        <f ca="1">RepPd!AE489</f>
        <v>87655.612999999896</v>
      </c>
      <c r="AF102" s="1">
        <f ca="1">RepPd!AF489</f>
        <v>91195.972999999882</v>
      </c>
      <c r="AG102" s="1">
        <f ca="1">RepPd!AG489</f>
        <v>90069.582999999868</v>
      </c>
      <c r="AH102" s="1">
        <f ca="1">RepPd!AH489</f>
        <v>90069.582999999868</v>
      </c>
      <c r="AI102" s="1">
        <f ca="1">RepPd!AI489</f>
        <v>90069.582999999868</v>
      </c>
      <c r="AJ102" s="1">
        <f ca="1">RepPd!AJ489</f>
        <v>90069.582999999868</v>
      </c>
      <c r="AK102" s="1">
        <f ca="1">RepPd!AK489</f>
        <v>90069.582999999868</v>
      </c>
      <c r="AL102" s="1">
        <f ca="1">RepPd!AL489</f>
        <v>90069.582999999868</v>
      </c>
    </row>
    <row r="103" spans="5:38" s="23" customFormat="1" ht="10.199999999999999" x14ac:dyDescent="0.2">
      <c r="E103" s="23" t="s">
        <v>50</v>
      </c>
    </row>
    <row r="104" spans="5:38" ht="4.05" customHeight="1" x14ac:dyDescent="0.25"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</row>
    <row r="105" spans="5:38" s="2" customFormat="1" x14ac:dyDescent="0.25">
      <c r="I105" s="2" t="str">
        <f>Items!$E$115</f>
        <v>Финансовые обязательства</v>
      </c>
      <c r="Q105" s="29">
        <f ca="1">RepPd!Q492</f>
        <v>0</v>
      </c>
      <c r="T105" s="2">
        <f ca="1">RepPd!T492</f>
        <v>0</v>
      </c>
      <c r="U105" s="2">
        <f ca="1">RepPd!U492</f>
        <v>0</v>
      </c>
      <c r="V105" s="2">
        <f ca="1">RepPd!V492</f>
        <v>0</v>
      </c>
      <c r="W105" s="2">
        <f ca="1">RepPd!W492</f>
        <v>0</v>
      </c>
      <c r="X105" s="2">
        <f ca="1">RepPd!X492</f>
        <v>0</v>
      </c>
      <c r="Y105" s="2">
        <f ca="1">RepPd!Y492</f>
        <v>0</v>
      </c>
      <c r="Z105" s="2">
        <f ca="1">RepPd!Z492</f>
        <v>0</v>
      </c>
      <c r="AA105" s="2">
        <f ca="1">RepPd!AA492</f>
        <v>0</v>
      </c>
      <c r="AB105" s="2">
        <f ca="1">RepPd!AB492</f>
        <v>0</v>
      </c>
      <c r="AC105" s="2">
        <f ca="1">RepPd!AC492</f>
        <v>0</v>
      </c>
      <c r="AD105" s="2">
        <f ca="1">RepPd!AD492</f>
        <v>0</v>
      </c>
      <c r="AE105" s="2">
        <f ca="1">RepPd!AE492</f>
        <v>0</v>
      </c>
      <c r="AF105" s="2">
        <f ca="1">RepPd!AF492</f>
        <v>0</v>
      </c>
      <c r="AG105" s="2">
        <f ca="1">RepPd!AG492</f>
        <v>0</v>
      </c>
      <c r="AH105" s="2">
        <f ca="1">RepPd!AH492</f>
        <v>0</v>
      </c>
      <c r="AI105" s="2">
        <f ca="1">RepPd!AI492</f>
        <v>0</v>
      </c>
      <c r="AJ105" s="2">
        <f ca="1">RepPd!AJ492</f>
        <v>0</v>
      </c>
      <c r="AK105" s="2">
        <f ca="1">RepPd!AK492</f>
        <v>0</v>
      </c>
      <c r="AL105" s="2">
        <f ca="1">RepPd!AL492</f>
        <v>0</v>
      </c>
    </row>
    <row r="106" spans="5:38" x14ac:dyDescent="0.25">
      <c r="I106" s="22" t="str">
        <f>Items!$E$115</f>
        <v>Финансовые обязательства</v>
      </c>
      <c r="J106" s="1" t="str">
        <f>Items!F116</f>
        <v>%% по кредитам</v>
      </c>
      <c r="Q106" s="20">
        <f ca="1">RepPd!Q493</f>
        <v>0</v>
      </c>
      <c r="T106" s="1">
        <f ca="1">RepPd!T493</f>
        <v>0</v>
      </c>
      <c r="U106" s="1">
        <f ca="1">RepPd!U493</f>
        <v>0</v>
      </c>
      <c r="V106" s="1">
        <f ca="1">RepPd!V493</f>
        <v>0</v>
      </c>
      <c r="W106" s="1">
        <f ca="1">RepPd!W493</f>
        <v>0</v>
      </c>
      <c r="X106" s="1">
        <f ca="1">RepPd!X493</f>
        <v>0</v>
      </c>
      <c r="Y106" s="1">
        <f ca="1">RepPd!Y493</f>
        <v>0</v>
      </c>
      <c r="Z106" s="1">
        <f ca="1">RepPd!Z493</f>
        <v>0</v>
      </c>
      <c r="AA106" s="1">
        <f ca="1">RepPd!AA493</f>
        <v>0</v>
      </c>
      <c r="AB106" s="1">
        <f ca="1">RepPd!AB493</f>
        <v>0</v>
      </c>
      <c r="AC106" s="1">
        <f ca="1">RepPd!AC493</f>
        <v>0</v>
      </c>
      <c r="AD106" s="1">
        <f ca="1">RepPd!AD493</f>
        <v>0</v>
      </c>
      <c r="AE106" s="1">
        <f ca="1">RepPd!AE493</f>
        <v>0</v>
      </c>
      <c r="AF106" s="1">
        <f ca="1">RepPd!AF493</f>
        <v>0</v>
      </c>
      <c r="AG106" s="1">
        <f ca="1">RepPd!AG493</f>
        <v>0</v>
      </c>
      <c r="AH106" s="1">
        <f ca="1">RepPd!AH493</f>
        <v>0</v>
      </c>
      <c r="AI106" s="1">
        <f ca="1">RepPd!AI493</f>
        <v>0</v>
      </c>
      <c r="AJ106" s="1">
        <f ca="1">RepPd!AJ493</f>
        <v>0</v>
      </c>
      <c r="AK106" s="1">
        <f ca="1">RepPd!AK493</f>
        <v>0</v>
      </c>
      <c r="AL106" s="1">
        <f ca="1">RepPd!AL493</f>
        <v>0</v>
      </c>
    </row>
    <row r="107" spans="5:38" x14ac:dyDescent="0.25">
      <c r="I107" s="22" t="str">
        <f>Items!$E$115</f>
        <v>Финансовые обязательства</v>
      </c>
      <c r="J107" s="1" t="str">
        <f>Items!F117</f>
        <v>%% по займам</v>
      </c>
      <c r="Q107" s="20">
        <f ca="1">RepPd!Q494</f>
        <v>0</v>
      </c>
      <c r="T107" s="1">
        <f ca="1">RepPd!T494</f>
        <v>0</v>
      </c>
      <c r="U107" s="1">
        <f ca="1">RepPd!U494</f>
        <v>0</v>
      </c>
      <c r="V107" s="1">
        <f ca="1">RepPd!V494</f>
        <v>0</v>
      </c>
      <c r="W107" s="1">
        <f ca="1">RepPd!W494</f>
        <v>0</v>
      </c>
      <c r="X107" s="1">
        <f ca="1">RepPd!X494</f>
        <v>0</v>
      </c>
      <c r="Y107" s="1">
        <f ca="1">RepPd!Y494</f>
        <v>0</v>
      </c>
      <c r="Z107" s="1">
        <f ca="1">RepPd!Z494</f>
        <v>0</v>
      </c>
      <c r="AA107" s="1">
        <f ca="1">RepPd!AA494</f>
        <v>0</v>
      </c>
      <c r="AB107" s="1">
        <f ca="1">RepPd!AB494</f>
        <v>0</v>
      </c>
      <c r="AC107" s="1">
        <f ca="1">RepPd!AC494</f>
        <v>0</v>
      </c>
      <c r="AD107" s="1">
        <f ca="1">RepPd!AD494</f>
        <v>0</v>
      </c>
      <c r="AE107" s="1">
        <f ca="1">RepPd!AE494</f>
        <v>0</v>
      </c>
      <c r="AF107" s="1">
        <f ca="1">RepPd!AF494</f>
        <v>0</v>
      </c>
      <c r="AG107" s="1">
        <f ca="1">RepPd!AG494</f>
        <v>0</v>
      </c>
      <c r="AH107" s="1">
        <f ca="1">RepPd!AH494</f>
        <v>0</v>
      </c>
      <c r="AI107" s="1">
        <f ca="1">RepPd!AI494</f>
        <v>0</v>
      </c>
      <c r="AJ107" s="1">
        <f ca="1">RepPd!AJ494</f>
        <v>0</v>
      </c>
      <c r="AK107" s="1">
        <f ca="1">RepPd!AK494</f>
        <v>0</v>
      </c>
      <c r="AL107" s="1">
        <f ca="1">RepPd!AL494</f>
        <v>0</v>
      </c>
    </row>
    <row r="108" spans="5:38" x14ac:dyDescent="0.25">
      <c r="I108" s="22" t="str">
        <f>Items!$E$115</f>
        <v>Финансовые обязательства</v>
      </c>
      <c r="J108" s="1" t="str">
        <f>Items!F118</f>
        <v>Кредиты</v>
      </c>
      <c r="Q108" s="20">
        <f ca="1">RepPd!Q495</f>
        <v>0</v>
      </c>
      <c r="T108" s="1">
        <f ca="1">RepPd!T495</f>
        <v>0</v>
      </c>
      <c r="U108" s="1">
        <f ca="1">RepPd!U495</f>
        <v>0</v>
      </c>
      <c r="V108" s="1">
        <f ca="1">RepPd!V495</f>
        <v>0</v>
      </c>
      <c r="W108" s="1">
        <f ca="1">RepPd!W495</f>
        <v>0</v>
      </c>
      <c r="X108" s="1">
        <f ca="1">RepPd!X495</f>
        <v>0</v>
      </c>
      <c r="Y108" s="1">
        <f ca="1">RepPd!Y495</f>
        <v>0</v>
      </c>
      <c r="Z108" s="1">
        <f ca="1">RepPd!Z495</f>
        <v>0</v>
      </c>
      <c r="AA108" s="1">
        <f ca="1">RepPd!AA495</f>
        <v>0</v>
      </c>
      <c r="AB108" s="1">
        <f ca="1">RepPd!AB495</f>
        <v>0</v>
      </c>
      <c r="AC108" s="1">
        <f ca="1">RepPd!AC495</f>
        <v>0</v>
      </c>
      <c r="AD108" s="1">
        <f ca="1">RepPd!AD495</f>
        <v>0</v>
      </c>
      <c r="AE108" s="1">
        <f ca="1">RepPd!AE495</f>
        <v>0</v>
      </c>
      <c r="AF108" s="1">
        <f ca="1">RepPd!AF495</f>
        <v>0</v>
      </c>
      <c r="AG108" s="1">
        <f ca="1">RepPd!AG495</f>
        <v>0</v>
      </c>
      <c r="AH108" s="1">
        <f ca="1">RepPd!AH495</f>
        <v>0</v>
      </c>
      <c r="AI108" s="1">
        <f ca="1">RepPd!AI495</f>
        <v>0</v>
      </c>
      <c r="AJ108" s="1">
        <f ca="1">RepPd!AJ495</f>
        <v>0</v>
      </c>
      <c r="AK108" s="1">
        <f ca="1">RepPd!AK495</f>
        <v>0</v>
      </c>
      <c r="AL108" s="1">
        <f ca="1">RepPd!AL495</f>
        <v>0</v>
      </c>
    </row>
    <row r="109" spans="5:38" x14ac:dyDescent="0.25">
      <c r="I109" s="22" t="str">
        <f>Items!$E$115</f>
        <v>Финансовые обязательства</v>
      </c>
      <c r="J109" s="1" t="str">
        <f>Items!F119</f>
        <v>Займы</v>
      </c>
      <c r="Q109" s="20">
        <f ca="1">RepPd!Q496</f>
        <v>0</v>
      </c>
      <c r="T109" s="1">
        <f ca="1">RepPd!T496</f>
        <v>0</v>
      </c>
      <c r="U109" s="1">
        <f ca="1">RepPd!U496</f>
        <v>0</v>
      </c>
      <c r="V109" s="1">
        <f ca="1">RepPd!V496</f>
        <v>0</v>
      </c>
      <c r="W109" s="1">
        <f ca="1">RepPd!W496</f>
        <v>0</v>
      </c>
      <c r="X109" s="1">
        <f ca="1">RepPd!X496</f>
        <v>0</v>
      </c>
      <c r="Y109" s="1">
        <f ca="1">RepPd!Y496</f>
        <v>0</v>
      </c>
      <c r="Z109" s="1">
        <f ca="1">RepPd!Z496</f>
        <v>0</v>
      </c>
      <c r="AA109" s="1">
        <f ca="1">RepPd!AA496</f>
        <v>0</v>
      </c>
      <c r="AB109" s="1">
        <f ca="1">RepPd!AB496</f>
        <v>0</v>
      </c>
      <c r="AC109" s="1">
        <f ca="1">RepPd!AC496</f>
        <v>0</v>
      </c>
      <c r="AD109" s="1">
        <f ca="1">RepPd!AD496</f>
        <v>0</v>
      </c>
      <c r="AE109" s="1">
        <f ca="1">RepPd!AE496</f>
        <v>0</v>
      </c>
      <c r="AF109" s="1">
        <f ca="1">RepPd!AF496</f>
        <v>0</v>
      </c>
      <c r="AG109" s="1">
        <f ca="1">RepPd!AG496</f>
        <v>0</v>
      </c>
      <c r="AH109" s="1">
        <f ca="1">RepPd!AH496</f>
        <v>0</v>
      </c>
      <c r="AI109" s="1">
        <f ca="1">RepPd!AI496</f>
        <v>0</v>
      </c>
      <c r="AJ109" s="1">
        <f ca="1">RepPd!AJ496</f>
        <v>0</v>
      </c>
      <c r="AK109" s="1">
        <f ca="1">RepPd!AK496</f>
        <v>0</v>
      </c>
      <c r="AL109" s="1">
        <f ca="1">RepPd!AL496</f>
        <v>0</v>
      </c>
    </row>
    <row r="110" spans="5:38" x14ac:dyDescent="0.25">
      <c r="I110" s="22" t="str">
        <f>Items!$E$115</f>
        <v>Финансовые обязательства</v>
      </c>
      <c r="J110" s="1" t="str">
        <f>Items!F120</f>
        <v>Задолженность по лизингу</v>
      </c>
      <c r="Q110" s="20">
        <f ca="1">RepPd!Q497</f>
        <v>0</v>
      </c>
      <c r="T110" s="1">
        <f ca="1">RepPd!T497</f>
        <v>0</v>
      </c>
      <c r="U110" s="1">
        <f ca="1">RepPd!U497</f>
        <v>0</v>
      </c>
      <c r="V110" s="1">
        <f ca="1">RepPd!V497</f>
        <v>0</v>
      </c>
      <c r="W110" s="1">
        <f ca="1">RepPd!W497</f>
        <v>0</v>
      </c>
      <c r="X110" s="1">
        <f ca="1">RepPd!X497</f>
        <v>0</v>
      </c>
      <c r="Y110" s="1">
        <f ca="1">RepPd!Y497</f>
        <v>0</v>
      </c>
      <c r="Z110" s="1">
        <f ca="1">RepPd!Z497</f>
        <v>0</v>
      </c>
      <c r="AA110" s="1">
        <f ca="1">RepPd!AA497</f>
        <v>0</v>
      </c>
      <c r="AB110" s="1">
        <f ca="1">RepPd!AB497</f>
        <v>0</v>
      </c>
      <c r="AC110" s="1">
        <f ca="1">RepPd!AC497</f>
        <v>0</v>
      </c>
      <c r="AD110" s="1">
        <f ca="1">RepPd!AD497</f>
        <v>0</v>
      </c>
      <c r="AE110" s="1">
        <f ca="1">RepPd!AE497</f>
        <v>0</v>
      </c>
      <c r="AF110" s="1">
        <f ca="1">RepPd!AF497</f>
        <v>0</v>
      </c>
      <c r="AG110" s="1">
        <f ca="1">RepPd!AG497</f>
        <v>0</v>
      </c>
      <c r="AH110" s="1">
        <f ca="1">RepPd!AH497</f>
        <v>0</v>
      </c>
      <c r="AI110" s="1">
        <f ca="1">RepPd!AI497</f>
        <v>0</v>
      </c>
      <c r="AJ110" s="1">
        <f ca="1">RepPd!AJ497</f>
        <v>0</v>
      </c>
      <c r="AK110" s="1">
        <f ca="1">RepPd!AK497</f>
        <v>0</v>
      </c>
      <c r="AL110" s="1">
        <f ca="1">RepPd!AL497</f>
        <v>0</v>
      </c>
    </row>
    <row r="111" spans="5:38" x14ac:dyDescent="0.25">
      <c r="I111" s="22" t="str">
        <f>Items!$E$115</f>
        <v>Финансовые обязательства</v>
      </c>
      <c r="J111" s="1" t="str">
        <f>Items!F121</f>
        <v>Задолженность по дивидендам</v>
      </c>
      <c r="Q111" s="20">
        <f ca="1">RepPd!Q498</f>
        <v>0</v>
      </c>
      <c r="T111" s="1">
        <f ca="1">RepPd!T498</f>
        <v>0</v>
      </c>
      <c r="U111" s="1">
        <f ca="1">RepPd!U498</f>
        <v>0</v>
      </c>
      <c r="V111" s="1">
        <f ca="1">RepPd!V498</f>
        <v>0</v>
      </c>
      <c r="W111" s="1">
        <f ca="1">RepPd!W498</f>
        <v>0</v>
      </c>
      <c r="X111" s="1">
        <f ca="1">RepPd!X498</f>
        <v>0</v>
      </c>
      <c r="Y111" s="1">
        <f ca="1">RepPd!Y498</f>
        <v>0</v>
      </c>
      <c r="Z111" s="1">
        <f ca="1">RepPd!Z498</f>
        <v>0</v>
      </c>
      <c r="AA111" s="1">
        <f ca="1">RepPd!AA498</f>
        <v>0</v>
      </c>
      <c r="AB111" s="1">
        <f ca="1">RepPd!AB498</f>
        <v>0</v>
      </c>
      <c r="AC111" s="1">
        <f ca="1">RepPd!AC498</f>
        <v>0</v>
      </c>
      <c r="AD111" s="1">
        <f ca="1">RepPd!AD498</f>
        <v>0</v>
      </c>
      <c r="AE111" s="1">
        <f ca="1">RepPd!AE498</f>
        <v>0</v>
      </c>
      <c r="AF111" s="1">
        <f ca="1">RepPd!AF498</f>
        <v>0</v>
      </c>
      <c r="AG111" s="1">
        <f ca="1">RepPd!AG498</f>
        <v>0</v>
      </c>
      <c r="AH111" s="1">
        <f ca="1">RepPd!AH498</f>
        <v>0</v>
      </c>
      <c r="AI111" s="1">
        <f ca="1">RepPd!AI498</f>
        <v>0</v>
      </c>
      <c r="AJ111" s="1">
        <f ca="1">RepPd!AJ498</f>
        <v>0</v>
      </c>
      <c r="AK111" s="1">
        <f ca="1">RepPd!AK498</f>
        <v>0</v>
      </c>
      <c r="AL111" s="1">
        <f ca="1">RepPd!AL498</f>
        <v>0</v>
      </c>
    </row>
    <row r="112" spans="5:38" s="23" customFormat="1" ht="10.199999999999999" x14ac:dyDescent="0.2">
      <c r="E112" s="23" t="s">
        <v>50</v>
      </c>
    </row>
    <row r="113" spans="5:38" ht="4.05" customHeight="1" x14ac:dyDescent="0.25"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</row>
  </sheetData>
  <conditionalFormatting sqref="A8:XFD1048576">
    <cfRule type="cellIs" dxfId="68" priority="1" operator="equal">
      <formula>0</formula>
    </cfRule>
  </conditionalFormatting>
  <conditionalFormatting sqref="A1:XFD7">
    <cfRule type="cellIs" dxfId="67" priority="15" operator="equal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59999389629810485"/>
  </sheetPr>
  <dimension ref="B1:AL131"/>
  <sheetViews>
    <sheetView showGridLines="0" workbookViewId="0">
      <pane xSplit="18" ySplit="6" topLeftCell="S7" activePane="bottomRight" state="frozen"/>
      <selection pane="topRight" activeCell="Q1" sqref="Q1"/>
      <selection pane="bottomLeft" activeCell="A7" sqref="A7"/>
      <selection pane="bottomRight" activeCell="C8" sqref="C8"/>
    </sheetView>
  </sheetViews>
  <sheetFormatPr defaultColWidth="8.88671875" defaultRowHeight="12" x14ac:dyDescent="0.25"/>
  <cols>
    <col min="1" max="1" width="1.77734375" style="1" customWidth="1"/>
    <col min="2" max="2" width="5" style="1" bestFit="1" customWidth="1"/>
    <col min="3" max="11" width="1.77734375" style="1" customWidth="1"/>
    <col min="12" max="12" width="40.77734375" style="1" customWidth="1"/>
    <col min="13" max="16" width="1.77734375" style="1" customWidth="1"/>
    <col min="17" max="17" width="12.77734375" style="1" customWidth="1"/>
    <col min="18" max="19" width="1.77734375" style="1" customWidth="1"/>
    <col min="20" max="38" width="14.77734375" style="1" customWidth="1"/>
    <col min="39" max="16384" width="8.88671875" style="1"/>
  </cols>
  <sheetData>
    <row r="1" spans="2:38" x14ac:dyDescent="0.25">
      <c r="C1" s="1" t="s">
        <v>53</v>
      </c>
    </row>
    <row r="2" spans="2:38" x14ac:dyDescent="0.25">
      <c r="C2" s="1" t="str">
        <f>dbF!$T$2</f>
        <v>T</v>
      </c>
      <c r="G2" s="1" t="s">
        <v>189</v>
      </c>
    </row>
    <row r="3" spans="2:38" s="42" customFormat="1" ht="10.199999999999999" x14ac:dyDescent="0.2">
      <c r="T3" s="42">
        <f>COLUMN()</f>
        <v>20</v>
      </c>
      <c r="U3" s="42">
        <f>COLUMN()</f>
        <v>21</v>
      </c>
      <c r="V3" s="42">
        <f>COLUMN()</f>
        <v>22</v>
      </c>
      <c r="W3" s="42">
        <f>COLUMN()</f>
        <v>23</v>
      </c>
      <c r="X3" s="42">
        <f>COLUMN()</f>
        <v>24</v>
      </c>
      <c r="Y3" s="42">
        <f>COLUMN()</f>
        <v>25</v>
      </c>
      <c r="Z3" s="42">
        <f>COLUMN()</f>
        <v>26</v>
      </c>
      <c r="AA3" s="42">
        <f>COLUMN()</f>
        <v>27</v>
      </c>
      <c r="AB3" s="42">
        <f>COLUMN()</f>
        <v>28</v>
      </c>
      <c r="AC3" s="42">
        <f>COLUMN()</f>
        <v>29</v>
      </c>
      <c r="AD3" s="42">
        <f>COLUMN()</f>
        <v>30</v>
      </c>
      <c r="AE3" s="42">
        <f>COLUMN()</f>
        <v>31</v>
      </c>
      <c r="AF3" s="42">
        <f>COLUMN()</f>
        <v>32</v>
      </c>
      <c r="AG3" s="42">
        <f>COLUMN()</f>
        <v>33</v>
      </c>
      <c r="AH3" s="42">
        <f>COLUMN()</f>
        <v>34</v>
      </c>
      <c r="AI3" s="42">
        <f>COLUMN()</f>
        <v>35</v>
      </c>
      <c r="AJ3" s="42">
        <f>COLUMN()</f>
        <v>36</v>
      </c>
      <c r="AK3" s="42">
        <f>COLUMN()</f>
        <v>37</v>
      </c>
      <c r="AL3" s="42">
        <f>COLUMN()</f>
        <v>38</v>
      </c>
    </row>
    <row r="4" spans="2:38" x14ac:dyDescent="0.25">
      <c r="I4" s="2" t="str">
        <f>RepPF!$L$4</f>
        <v>Все объекты</v>
      </c>
      <c r="T4" s="1">
        <f>MAX($S4:S4)+1</f>
        <v>1</v>
      </c>
      <c r="U4" s="1">
        <f>MAX($S4:T4)+1</f>
        <v>2</v>
      </c>
      <c r="V4" s="1">
        <f>MAX($S4:U4)+1</f>
        <v>3</v>
      </c>
      <c r="W4" s="1">
        <f>MAX($S4:V4)+1</f>
        <v>4</v>
      </c>
      <c r="X4" s="1">
        <f>MAX($S4:W4)+1</f>
        <v>5</v>
      </c>
      <c r="Y4" s="1">
        <f>MAX($S4:X4)+1</f>
        <v>6</v>
      </c>
      <c r="Z4" s="1">
        <f>MAX($S4:Y4)+1</f>
        <v>7</v>
      </c>
      <c r="AA4" s="1">
        <f>MAX($S4:Z4)+1</f>
        <v>8</v>
      </c>
      <c r="AB4" s="1">
        <f>MAX($S4:AA4)+1</f>
        <v>9</v>
      </c>
      <c r="AC4" s="1">
        <f>MAX($S4:AB4)+1</f>
        <v>10</v>
      </c>
      <c r="AD4" s="1">
        <f>MAX($S4:AC4)+1</f>
        <v>11</v>
      </c>
      <c r="AE4" s="1">
        <f>MAX($S4:AD4)+1</f>
        <v>12</v>
      </c>
      <c r="AF4" s="1">
        <f>MAX($S4:AE4)+1</f>
        <v>13</v>
      </c>
      <c r="AG4" s="1">
        <f>MAX($S4:AF4)+1</f>
        <v>14</v>
      </c>
      <c r="AH4" s="1">
        <f>MAX($S4:AG4)+1</f>
        <v>15</v>
      </c>
      <c r="AI4" s="1">
        <f>MAX($S4:AH4)+1</f>
        <v>16</v>
      </c>
      <c r="AJ4" s="1">
        <f>MAX($S4:AI4)+1</f>
        <v>17</v>
      </c>
      <c r="AK4" s="1">
        <f>MAX($S4:AJ4)+1</f>
        <v>18</v>
      </c>
      <c r="AL4" s="1">
        <f>MAX($S4:AK4)+1</f>
        <v>19</v>
      </c>
    </row>
    <row r="5" spans="2:38" s="11" customFormat="1" ht="10.199999999999999" x14ac:dyDescent="0.2">
      <c r="T5" s="11">
        <f>RepPd!T5</f>
        <v>45292</v>
      </c>
      <c r="U5" s="11">
        <f>T6+1</f>
        <v>45323</v>
      </c>
      <c r="V5" s="11">
        <f t="shared" ref="V5:AL5" si="0">U6+1</f>
        <v>45352</v>
      </c>
      <c r="W5" s="11">
        <f t="shared" si="0"/>
        <v>45383</v>
      </c>
      <c r="X5" s="11">
        <f t="shared" si="0"/>
        <v>45413</v>
      </c>
      <c r="Y5" s="11">
        <f t="shared" si="0"/>
        <v>45444</v>
      </c>
      <c r="Z5" s="11">
        <f t="shared" si="0"/>
        <v>45474</v>
      </c>
      <c r="AA5" s="11">
        <f t="shared" si="0"/>
        <v>45505</v>
      </c>
      <c r="AB5" s="11">
        <f t="shared" si="0"/>
        <v>45536</v>
      </c>
      <c r="AC5" s="11">
        <f t="shared" si="0"/>
        <v>45566</v>
      </c>
      <c r="AD5" s="11">
        <f t="shared" si="0"/>
        <v>45597</v>
      </c>
      <c r="AE5" s="11">
        <f t="shared" si="0"/>
        <v>45627</v>
      </c>
      <c r="AF5" s="11">
        <f t="shared" si="0"/>
        <v>45658</v>
      </c>
      <c r="AG5" s="11">
        <f t="shared" si="0"/>
        <v>45689</v>
      </c>
      <c r="AH5" s="11">
        <f t="shared" si="0"/>
        <v>45717</v>
      </c>
      <c r="AI5" s="11">
        <f t="shared" si="0"/>
        <v>45748</v>
      </c>
      <c r="AJ5" s="11">
        <f t="shared" si="0"/>
        <v>45778</v>
      </c>
      <c r="AK5" s="11">
        <f t="shared" si="0"/>
        <v>45809</v>
      </c>
      <c r="AL5" s="11">
        <f t="shared" si="0"/>
        <v>45839</v>
      </c>
    </row>
    <row r="6" spans="2:38" s="11" customFormat="1" ht="10.199999999999999" x14ac:dyDescent="0.2">
      <c r="Q6" s="13" t="s">
        <v>1</v>
      </c>
      <c r="T6" s="11">
        <f>EOMONTH(T5,0)</f>
        <v>45322</v>
      </c>
      <c r="U6" s="11">
        <f t="shared" ref="U6:AL6" si="1">EOMONTH(U5,0)</f>
        <v>45351</v>
      </c>
      <c r="V6" s="11">
        <f t="shared" si="1"/>
        <v>45382</v>
      </c>
      <c r="W6" s="11">
        <f t="shared" si="1"/>
        <v>45412</v>
      </c>
      <c r="X6" s="11">
        <f t="shared" si="1"/>
        <v>45443</v>
      </c>
      <c r="Y6" s="11">
        <f t="shared" si="1"/>
        <v>45473</v>
      </c>
      <c r="Z6" s="11">
        <f t="shared" si="1"/>
        <v>45504</v>
      </c>
      <c r="AA6" s="11">
        <f t="shared" si="1"/>
        <v>45535</v>
      </c>
      <c r="AB6" s="11">
        <f t="shared" si="1"/>
        <v>45565</v>
      </c>
      <c r="AC6" s="11">
        <f t="shared" si="1"/>
        <v>45596</v>
      </c>
      <c r="AD6" s="11">
        <f t="shared" si="1"/>
        <v>45626</v>
      </c>
      <c r="AE6" s="11">
        <f t="shared" si="1"/>
        <v>45657</v>
      </c>
      <c r="AF6" s="11">
        <f t="shared" si="1"/>
        <v>45688</v>
      </c>
      <c r="AG6" s="11">
        <f t="shared" si="1"/>
        <v>45716</v>
      </c>
      <c r="AH6" s="11">
        <f t="shared" si="1"/>
        <v>45747</v>
      </c>
      <c r="AI6" s="11">
        <f t="shared" si="1"/>
        <v>45777</v>
      </c>
      <c r="AJ6" s="11">
        <f t="shared" si="1"/>
        <v>45808</v>
      </c>
      <c r="AK6" s="11">
        <f t="shared" si="1"/>
        <v>45838</v>
      </c>
      <c r="AL6" s="11">
        <f t="shared" si="1"/>
        <v>45869</v>
      </c>
    </row>
    <row r="8" spans="2:38" s="2" customFormat="1" x14ac:dyDescent="0.25">
      <c r="G8" s="26" t="s">
        <v>19</v>
      </c>
      <c r="H8" s="26"/>
      <c r="I8" s="26"/>
      <c r="J8" s="26"/>
      <c r="K8" s="26"/>
      <c r="L8" s="26"/>
    </row>
    <row r="9" spans="2:38" s="2" customFormat="1" x14ac:dyDescent="0.25">
      <c r="B9" s="2">
        <f>Items!$L$3</f>
        <v>0</v>
      </c>
      <c r="C9" s="2" t="str">
        <f>Items!$M$3</f>
        <v>M</v>
      </c>
      <c r="I9" s="2" t="str">
        <f>Items!$J$3</f>
        <v>Поступление денежных средств по операционной деятельности</v>
      </c>
      <c r="Q9" s="2">
        <f ca="1">RepPd!Q161</f>
        <v>0</v>
      </c>
      <c r="T9" s="2">
        <f ca="1">RepPd!T161</f>
        <v>0</v>
      </c>
      <c r="U9" s="2">
        <f ca="1">RepPd!U161</f>
        <v>0</v>
      </c>
      <c r="V9" s="2">
        <f ca="1">RepPd!V161</f>
        <v>0</v>
      </c>
      <c r="W9" s="2">
        <f ca="1">RepPd!W161</f>
        <v>0</v>
      </c>
      <c r="X9" s="2">
        <f ca="1">RepPd!X161</f>
        <v>0</v>
      </c>
      <c r="Y9" s="2">
        <f ca="1">RepPd!Y161</f>
        <v>0</v>
      </c>
      <c r="Z9" s="2">
        <f ca="1">RepPd!Z161</f>
        <v>0</v>
      </c>
      <c r="AA9" s="2">
        <f ca="1">RepPd!AA161</f>
        <v>0</v>
      </c>
      <c r="AB9" s="2">
        <f ca="1">RepPd!AB161</f>
        <v>0</v>
      </c>
      <c r="AC9" s="2">
        <f ca="1">RepPd!AC161</f>
        <v>0</v>
      </c>
      <c r="AD9" s="2">
        <f ca="1">RepPd!AD161</f>
        <v>0</v>
      </c>
      <c r="AE9" s="2">
        <f ca="1">RepPd!AE161</f>
        <v>0</v>
      </c>
      <c r="AF9" s="2">
        <f ca="1">RepPd!AF161</f>
        <v>0</v>
      </c>
      <c r="AG9" s="2">
        <f ca="1">RepPd!AG161</f>
        <v>0</v>
      </c>
      <c r="AH9" s="2">
        <f ca="1">RepPd!AH161</f>
        <v>0</v>
      </c>
      <c r="AI9" s="2">
        <f ca="1">RepPd!AI161</f>
        <v>0</v>
      </c>
      <c r="AJ9" s="2">
        <f ca="1">RepPd!AJ161</f>
        <v>0</v>
      </c>
      <c r="AK9" s="2">
        <f ca="1">RepPd!AK161</f>
        <v>0</v>
      </c>
      <c r="AL9" s="2">
        <f ca="1">RepPd!AL161</f>
        <v>0</v>
      </c>
    </row>
    <row r="10" spans="2:38" x14ac:dyDescent="0.25">
      <c r="B10" s="1" t="str">
        <f>Items!$L$4</f>
        <v>CF(+)</v>
      </c>
      <c r="C10" s="1" t="str">
        <f>Items!$M$4</f>
        <v>M</v>
      </c>
      <c r="I10" s="22" t="str">
        <f>Items!$J$4</f>
        <v>Поступление денежных средств по операционной деятельности</v>
      </c>
      <c r="J10" s="1" t="str">
        <f>Items!$K$4</f>
        <v>Поступление от реализации</v>
      </c>
      <c r="Q10" s="1">
        <f ca="1">RepPd!Q162</f>
        <v>0</v>
      </c>
      <c r="T10" s="1">
        <f ca="1">RepPd!T162</f>
        <v>0</v>
      </c>
      <c r="U10" s="1">
        <f ca="1">RepPd!U162</f>
        <v>0</v>
      </c>
      <c r="V10" s="1">
        <f ca="1">RepPd!V162</f>
        <v>0</v>
      </c>
      <c r="W10" s="1">
        <f ca="1">RepPd!W162</f>
        <v>0</v>
      </c>
      <c r="X10" s="1">
        <f ca="1">RepPd!X162</f>
        <v>0</v>
      </c>
      <c r="Y10" s="1">
        <f ca="1">RepPd!Y162</f>
        <v>0</v>
      </c>
      <c r="Z10" s="1">
        <f ca="1">RepPd!Z162</f>
        <v>0</v>
      </c>
      <c r="AA10" s="1">
        <f ca="1">RepPd!AA162</f>
        <v>0</v>
      </c>
      <c r="AB10" s="1">
        <f ca="1">RepPd!AB162</f>
        <v>0</v>
      </c>
      <c r="AC10" s="1">
        <f ca="1">RepPd!AC162</f>
        <v>0</v>
      </c>
      <c r="AD10" s="1">
        <f ca="1">RepPd!AD162</f>
        <v>0</v>
      </c>
      <c r="AE10" s="1">
        <f ca="1">RepPd!AE162</f>
        <v>0</v>
      </c>
      <c r="AF10" s="1">
        <f ca="1">RepPd!AF162</f>
        <v>0</v>
      </c>
      <c r="AG10" s="1">
        <f ca="1">RepPd!AG162</f>
        <v>0</v>
      </c>
      <c r="AH10" s="1">
        <f ca="1">RepPd!AH162</f>
        <v>0</v>
      </c>
      <c r="AI10" s="1">
        <f ca="1">RepPd!AI162</f>
        <v>0</v>
      </c>
      <c r="AJ10" s="1">
        <f ca="1">RepPd!AJ162</f>
        <v>0</v>
      </c>
      <c r="AK10" s="1">
        <f ca="1">RepPd!AK162</f>
        <v>0</v>
      </c>
      <c r="AL10" s="1">
        <f ca="1">RepPd!AL162</f>
        <v>0</v>
      </c>
    </row>
    <row r="11" spans="2:38" x14ac:dyDescent="0.25">
      <c r="B11" s="1" t="str">
        <f>Items!$L$5</f>
        <v>CF(+)</v>
      </c>
      <c r="C11" s="1" t="str">
        <f>Items!$M$5</f>
        <v>M</v>
      </c>
      <c r="I11" s="22" t="str">
        <f>Items!$J$5</f>
        <v>Поступление денежных средств по операционной деятельности</v>
      </c>
      <c r="J11" s="1" t="str">
        <f>Items!$K$5</f>
        <v>Прочие поступления</v>
      </c>
      <c r="Q11" s="20">
        <f ca="1">RepPd!Q163</f>
        <v>0</v>
      </c>
      <c r="T11" s="1">
        <f ca="1">RepPd!T163</f>
        <v>0</v>
      </c>
      <c r="U11" s="1">
        <f ca="1">RepPd!U163</f>
        <v>0</v>
      </c>
      <c r="V11" s="1">
        <f ca="1">RepPd!V163</f>
        <v>0</v>
      </c>
      <c r="W11" s="1">
        <f ca="1">RepPd!W163</f>
        <v>0</v>
      </c>
      <c r="X11" s="1">
        <f ca="1">RepPd!X163</f>
        <v>0</v>
      </c>
      <c r="Y11" s="1">
        <f ca="1">RepPd!Y163</f>
        <v>0</v>
      </c>
      <c r="Z11" s="1">
        <f ca="1">RepPd!Z163</f>
        <v>0</v>
      </c>
      <c r="AA11" s="1">
        <f ca="1">RepPd!AA163</f>
        <v>0</v>
      </c>
      <c r="AB11" s="1">
        <f ca="1">RepPd!AB163</f>
        <v>0</v>
      </c>
      <c r="AC11" s="1">
        <f ca="1">RepPd!AC163</f>
        <v>0</v>
      </c>
      <c r="AD11" s="1">
        <f ca="1">RepPd!AD163</f>
        <v>0</v>
      </c>
      <c r="AE11" s="1">
        <f ca="1">RepPd!AE163</f>
        <v>0</v>
      </c>
      <c r="AF11" s="1">
        <f ca="1">RepPd!AF163</f>
        <v>0</v>
      </c>
      <c r="AG11" s="1">
        <f ca="1">RepPd!AG163</f>
        <v>0</v>
      </c>
      <c r="AH11" s="1">
        <f ca="1">RepPd!AH163</f>
        <v>0</v>
      </c>
      <c r="AI11" s="1">
        <f ca="1">RepPd!AI163</f>
        <v>0</v>
      </c>
      <c r="AJ11" s="1">
        <f ca="1">RepPd!AJ163</f>
        <v>0</v>
      </c>
      <c r="AK11" s="1">
        <f ca="1">RepPd!AK163</f>
        <v>0</v>
      </c>
      <c r="AL11" s="1">
        <f ca="1">RepPd!AL163</f>
        <v>0</v>
      </c>
    </row>
    <row r="12" spans="2:38" s="23" customFormat="1" ht="10.199999999999999" x14ac:dyDescent="0.2">
      <c r="E12" s="23" t="s">
        <v>50</v>
      </c>
    </row>
    <row r="13" spans="2:38" s="2" customFormat="1" x14ac:dyDescent="0.25">
      <c r="B13" s="2">
        <f>Items!$L$6</f>
        <v>0</v>
      </c>
      <c r="C13" s="2" t="str">
        <f>Items!$M$6</f>
        <v>N</v>
      </c>
      <c r="I13" s="2" t="str">
        <f>Items!$J$6</f>
        <v>Оплаты себестоимостных затрат</v>
      </c>
      <c r="Q13" s="2">
        <f ca="1">RepPd!Q165</f>
        <v>0</v>
      </c>
      <c r="T13" s="2">
        <f ca="1">RepPd!T165</f>
        <v>0</v>
      </c>
      <c r="U13" s="2">
        <f ca="1">RepPd!U165</f>
        <v>0</v>
      </c>
      <c r="V13" s="2">
        <f ca="1">RepPd!V165</f>
        <v>0</v>
      </c>
      <c r="W13" s="2">
        <f ca="1">RepPd!W165</f>
        <v>0</v>
      </c>
      <c r="X13" s="2">
        <f ca="1">RepPd!X165</f>
        <v>0</v>
      </c>
      <c r="Y13" s="2">
        <f ca="1">RepPd!Y165</f>
        <v>0</v>
      </c>
      <c r="Z13" s="2">
        <f ca="1">RepPd!Z165</f>
        <v>0</v>
      </c>
      <c r="AA13" s="2">
        <f ca="1">RepPd!AA165</f>
        <v>0</v>
      </c>
      <c r="AB13" s="2">
        <f ca="1">RepPd!AB165</f>
        <v>0</v>
      </c>
      <c r="AC13" s="2">
        <f ca="1">RepPd!AC165</f>
        <v>0</v>
      </c>
      <c r="AD13" s="2">
        <f ca="1">RepPd!AD165</f>
        <v>0</v>
      </c>
      <c r="AE13" s="2">
        <f ca="1">RepPd!AE165</f>
        <v>0</v>
      </c>
      <c r="AF13" s="2">
        <f ca="1">RepPd!AF165</f>
        <v>0</v>
      </c>
      <c r="AG13" s="2">
        <f ca="1">RepPd!AG165</f>
        <v>0</v>
      </c>
      <c r="AH13" s="2">
        <f ca="1">RepPd!AH165</f>
        <v>0</v>
      </c>
      <c r="AI13" s="2">
        <f ca="1">RepPd!AI165</f>
        <v>0</v>
      </c>
      <c r="AJ13" s="2">
        <f ca="1">RepPd!AJ165</f>
        <v>0</v>
      </c>
      <c r="AK13" s="2">
        <f ca="1">RepPd!AK165</f>
        <v>0</v>
      </c>
      <c r="AL13" s="2">
        <f ca="1">RepPd!AL165</f>
        <v>0</v>
      </c>
    </row>
    <row r="14" spans="2:38" x14ac:dyDescent="0.25">
      <c r="B14" s="1" t="str">
        <f>Items!$L$7</f>
        <v>CF(-)</v>
      </c>
      <c r="C14" s="1" t="str">
        <f>Items!$M$7</f>
        <v>N</v>
      </c>
      <c r="I14" s="22" t="str">
        <f>Items!$J$7</f>
        <v>Оплаты себестоимостных затрат</v>
      </c>
      <c r="J14" s="1" t="str">
        <f>Items!K7</f>
        <v>Подготовительные работы</v>
      </c>
      <c r="Q14" s="1">
        <f ca="1">RepPd!Q166</f>
        <v>0</v>
      </c>
      <c r="T14" s="1">
        <f ca="1">RepPd!T166</f>
        <v>0</v>
      </c>
      <c r="U14" s="1">
        <f ca="1">RepPd!U166</f>
        <v>0</v>
      </c>
      <c r="V14" s="1">
        <f ca="1">RepPd!V166</f>
        <v>0</v>
      </c>
      <c r="W14" s="1">
        <f ca="1">RepPd!W166</f>
        <v>0</v>
      </c>
      <c r="X14" s="1">
        <f ca="1">RepPd!X166</f>
        <v>0</v>
      </c>
      <c r="Y14" s="1">
        <f ca="1">RepPd!Y166</f>
        <v>0</v>
      </c>
      <c r="Z14" s="1">
        <f ca="1">RepPd!Z166</f>
        <v>0</v>
      </c>
      <c r="AA14" s="1">
        <f ca="1">RepPd!AA166</f>
        <v>0</v>
      </c>
      <c r="AB14" s="1">
        <f ca="1">RepPd!AB166</f>
        <v>0</v>
      </c>
      <c r="AC14" s="1">
        <f ca="1">RepPd!AC166</f>
        <v>0</v>
      </c>
      <c r="AD14" s="1">
        <f ca="1">RepPd!AD166</f>
        <v>0</v>
      </c>
      <c r="AE14" s="1">
        <f ca="1">RepPd!AE166</f>
        <v>0</v>
      </c>
      <c r="AF14" s="1">
        <f ca="1">RepPd!AF166</f>
        <v>0</v>
      </c>
      <c r="AG14" s="1">
        <f ca="1">RepPd!AG166</f>
        <v>0</v>
      </c>
      <c r="AH14" s="1">
        <f ca="1">RepPd!AH166</f>
        <v>0</v>
      </c>
      <c r="AI14" s="1">
        <f ca="1">RepPd!AI166</f>
        <v>0</v>
      </c>
      <c r="AJ14" s="1">
        <f ca="1">RepPd!AJ166</f>
        <v>0</v>
      </c>
      <c r="AK14" s="1">
        <f ca="1">RepPd!AK166</f>
        <v>0</v>
      </c>
      <c r="AL14" s="1">
        <f ca="1">RepPd!AL166</f>
        <v>0</v>
      </c>
    </row>
    <row r="15" spans="2:38" x14ac:dyDescent="0.25">
      <c r="B15" s="1" t="str">
        <f>Items!$L$8</f>
        <v>CF(-)</v>
      </c>
      <c r="C15" s="1" t="str">
        <f>Items!$M$8</f>
        <v>N</v>
      </c>
      <c r="I15" s="22" t="str">
        <f>Items!$J$8</f>
        <v>Оплаты себестоимостных затрат</v>
      </c>
      <c r="J15" s="1" t="str">
        <f>Items!K8</f>
        <v>Затраты на покупку участка</v>
      </c>
      <c r="Q15" s="1">
        <f ca="1">RepPd!Q167</f>
        <v>0</v>
      </c>
      <c r="T15" s="1">
        <f ca="1">RepPd!T167</f>
        <v>0</v>
      </c>
      <c r="U15" s="1">
        <f ca="1">RepPd!U167</f>
        <v>0</v>
      </c>
      <c r="V15" s="1">
        <f ca="1">RepPd!V167</f>
        <v>0</v>
      </c>
      <c r="W15" s="1">
        <f ca="1">RepPd!W167</f>
        <v>0</v>
      </c>
      <c r="X15" s="1">
        <f ca="1">RepPd!X167</f>
        <v>0</v>
      </c>
      <c r="Y15" s="1">
        <f ca="1">RepPd!Y167</f>
        <v>0</v>
      </c>
      <c r="Z15" s="1">
        <f ca="1">RepPd!Z167</f>
        <v>0</v>
      </c>
      <c r="AA15" s="1">
        <f ca="1">RepPd!AA167</f>
        <v>0</v>
      </c>
      <c r="AB15" s="1">
        <f ca="1">RepPd!AB167</f>
        <v>0</v>
      </c>
      <c r="AC15" s="1">
        <f ca="1">RepPd!AC167</f>
        <v>0</v>
      </c>
      <c r="AD15" s="1">
        <f ca="1">RepPd!AD167</f>
        <v>0</v>
      </c>
      <c r="AE15" s="1">
        <f ca="1">RepPd!AE167</f>
        <v>0</v>
      </c>
      <c r="AF15" s="1">
        <f ca="1">RepPd!AF167</f>
        <v>0</v>
      </c>
      <c r="AG15" s="1">
        <f ca="1">RepPd!AG167</f>
        <v>0</v>
      </c>
      <c r="AH15" s="1">
        <f ca="1">RepPd!AH167</f>
        <v>0</v>
      </c>
      <c r="AI15" s="1">
        <f ca="1">RepPd!AI167</f>
        <v>0</v>
      </c>
      <c r="AJ15" s="1">
        <f ca="1">RepPd!AJ167</f>
        <v>0</v>
      </c>
      <c r="AK15" s="1">
        <f ca="1">RepPd!AK167</f>
        <v>0</v>
      </c>
      <c r="AL15" s="1">
        <f ca="1">RepPd!AL167</f>
        <v>0</v>
      </c>
    </row>
    <row r="16" spans="2:38" x14ac:dyDescent="0.25">
      <c r="B16" s="1" t="str">
        <f>Items!$L$9</f>
        <v>CF(-)</v>
      </c>
      <c r="C16" s="1" t="str">
        <f>Items!$M$9</f>
        <v>N</v>
      </c>
      <c r="I16" s="22" t="str">
        <f>Items!$J$9</f>
        <v>Оплаты себестоимостных затрат</v>
      </c>
      <c r="J16" s="1" t="str">
        <f>Items!K9</f>
        <v>Прочее</v>
      </c>
      <c r="Q16" s="1">
        <f ca="1">RepPd!Q168</f>
        <v>0</v>
      </c>
      <c r="T16" s="1">
        <f ca="1">RepPd!T168</f>
        <v>0</v>
      </c>
      <c r="U16" s="1">
        <f ca="1">RepPd!U168</f>
        <v>0</v>
      </c>
      <c r="V16" s="1">
        <f ca="1">RepPd!V168</f>
        <v>0</v>
      </c>
      <c r="W16" s="1">
        <f ca="1">RepPd!W168</f>
        <v>0</v>
      </c>
      <c r="X16" s="1">
        <f ca="1">RepPd!X168</f>
        <v>0</v>
      </c>
      <c r="Y16" s="1">
        <f ca="1">RepPd!Y168</f>
        <v>0</v>
      </c>
      <c r="Z16" s="1">
        <f ca="1">RepPd!Z168</f>
        <v>0</v>
      </c>
      <c r="AA16" s="1">
        <f ca="1">RepPd!AA168</f>
        <v>0</v>
      </c>
      <c r="AB16" s="1">
        <f ca="1">RepPd!AB168</f>
        <v>0</v>
      </c>
      <c r="AC16" s="1">
        <f ca="1">RepPd!AC168</f>
        <v>0</v>
      </c>
      <c r="AD16" s="1">
        <f ca="1">RepPd!AD168</f>
        <v>0</v>
      </c>
      <c r="AE16" s="1">
        <f ca="1">RepPd!AE168</f>
        <v>0</v>
      </c>
      <c r="AF16" s="1">
        <f ca="1">RepPd!AF168</f>
        <v>0</v>
      </c>
      <c r="AG16" s="1">
        <f ca="1">RepPd!AG168</f>
        <v>0</v>
      </c>
      <c r="AH16" s="1">
        <f ca="1">RepPd!AH168</f>
        <v>0</v>
      </c>
      <c r="AI16" s="1">
        <f ca="1">RepPd!AI168</f>
        <v>0</v>
      </c>
      <c r="AJ16" s="1">
        <f ca="1">RepPd!AJ168</f>
        <v>0</v>
      </c>
      <c r="AK16" s="1">
        <f ca="1">RepPd!AK168</f>
        <v>0</v>
      </c>
      <c r="AL16" s="1">
        <f ca="1">RepPd!AL168</f>
        <v>0</v>
      </c>
    </row>
    <row r="17" spans="2:38" x14ac:dyDescent="0.25">
      <c r="B17" s="1" t="str">
        <f>Items!$L$10</f>
        <v>CF(-)</v>
      </c>
      <c r="C17" s="1" t="str">
        <f>Items!$M$10</f>
        <v>N</v>
      </c>
      <c r="I17" s="22" t="str">
        <f>Items!$J$10</f>
        <v>Оплаты себестоимостных затрат</v>
      </c>
      <c r="J17" s="1" t="str">
        <f>Items!K10</f>
        <v>ГСМ</v>
      </c>
      <c r="Q17" s="1">
        <f ca="1">RepPd!Q169</f>
        <v>0</v>
      </c>
      <c r="T17" s="1">
        <f ca="1">RepPd!T169</f>
        <v>0</v>
      </c>
      <c r="U17" s="1">
        <f ca="1">RepPd!U169</f>
        <v>0</v>
      </c>
      <c r="V17" s="1">
        <f ca="1">RepPd!V169</f>
        <v>0</v>
      </c>
      <c r="W17" s="1">
        <f ca="1">RepPd!W169</f>
        <v>0</v>
      </c>
      <c r="X17" s="1">
        <f ca="1">RepPd!X169</f>
        <v>0</v>
      </c>
      <c r="Y17" s="1">
        <f ca="1">RepPd!Y169</f>
        <v>0</v>
      </c>
      <c r="Z17" s="1">
        <f ca="1">RepPd!Z169</f>
        <v>0</v>
      </c>
      <c r="AA17" s="1">
        <f ca="1">RepPd!AA169</f>
        <v>0</v>
      </c>
      <c r="AB17" s="1">
        <f ca="1">RepPd!AB169</f>
        <v>0</v>
      </c>
      <c r="AC17" s="1">
        <f ca="1">RepPd!AC169</f>
        <v>0</v>
      </c>
      <c r="AD17" s="1">
        <f ca="1">RepPd!AD169</f>
        <v>0</v>
      </c>
      <c r="AE17" s="1">
        <f ca="1">RepPd!AE169</f>
        <v>0</v>
      </c>
      <c r="AF17" s="1">
        <f ca="1">RepPd!AF169</f>
        <v>0</v>
      </c>
      <c r="AG17" s="1">
        <f ca="1">RepPd!AG169</f>
        <v>0</v>
      </c>
      <c r="AH17" s="1">
        <f ca="1">RepPd!AH169</f>
        <v>0</v>
      </c>
      <c r="AI17" s="1">
        <f ca="1">RepPd!AI169</f>
        <v>0</v>
      </c>
      <c r="AJ17" s="1">
        <f ca="1">RepPd!AJ169</f>
        <v>0</v>
      </c>
      <c r="AK17" s="1">
        <f ca="1">RepPd!AK169</f>
        <v>0</v>
      </c>
      <c r="AL17" s="1">
        <f ca="1">RepPd!AL169</f>
        <v>0</v>
      </c>
    </row>
    <row r="18" spans="2:38" x14ac:dyDescent="0.25">
      <c r="B18" s="1" t="str">
        <f>Items!$L$11</f>
        <v>CF(-)</v>
      </c>
      <c r="C18" s="1" t="str">
        <f>Items!$M$11</f>
        <v>N</v>
      </c>
      <c r="I18" s="22" t="str">
        <f>Items!$J$11</f>
        <v>Оплаты себестоимостных затрат</v>
      </c>
      <c r="J18" s="1" t="str">
        <f>Items!K11</f>
        <v>Электрика</v>
      </c>
      <c r="Q18" s="1">
        <f ca="1">RepPd!Q170</f>
        <v>0</v>
      </c>
      <c r="T18" s="1">
        <f ca="1">RepPd!T170</f>
        <v>0</v>
      </c>
      <c r="U18" s="1">
        <f ca="1">RepPd!U170</f>
        <v>0</v>
      </c>
      <c r="V18" s="1">
        <f ca="1">RepPd!V170</f>
        <v>0</v>
      </c>
      <c r="W18" s="1">
        <f ca="1">RepPd!W170</f>
        <v>0</v>
      </c>
      <c r="X18" s="1">
        <f ca="1">RepPd!X170</f>
        <v>0</v>
      </c>
      <c r="Y18" s="1">
        <f ca="1">RepPd!Y170</f>
        <v>0</v>
      </c>
      <c r="Z18" s="1">
        <f ca="1">RepPd!Z170</f>
        <v>0</v>
      </c>
      <c r="AA18" s="1">
        <f ca="1">RepPd!AA170</f>
        <v>0</v>
      </c>
      <c r="AB18" s="1">
        <f ca="1">RepPd!AB170</f>
        <v>0</v>
      </c>
      <c r="AC18" s="1">
        <f ca="1">RepPd!AC170</f>
        <v>0</v>
      </c>
      <c r="AD18" s="1">
        <f ca="1">RepPd!AD170</f>
        <v>0</v>
      </c>
      <c r="AE18" s="1">
        <f ca="1">RepPd!AE170</f>
        <v>0</v>
      </c>
      <c r="AF18" s="1">
        <f ca="1">RepPd!AF170</f>
        <v>0</v>
      </c>
      <c r="AG18" s="1">
        <f ca="1">RepPd!AG170</f>
        <v>0</v>
      </c>
      <c r="AH18" s="1">
        <f ca="1">RepPd!AH170</f>
        <v>0</v>
      </c>
      <c r="AI18" s="1">
        <f ca="1">RepPd!AI170</f>
        <v>0</v>
      </c>
      <c r="AJ18" s="1">
        <f ca="1">RepPd!AJ170</f>
        <v>0</v>
      </c>
      <c r="AK18" s="1">
        <f ca="1">RepPd!AK170</f>
        <v>0</v>
      </c>
      <c r="AL18" s="1">
        <f ca="1">RepPd!AL170</f>
        <v>0</v>
      </c>
    </row>
    <row r="19" spans="2:38" x14ac:dyDescent="0.25">
      <c r="B19" s="1" t="str">
        <f>Items!$L$12</f>
        <v>CF(-)</v>
      </c>
      <c r="C19" s="1" t="str">
        <f>Items!$M$12</f>
        <v>N</v>
      </c>
      <c r="I19" s="22" t="str">
        <f>Items!$J$12</f>
        <v>Оплаты себестоимостных затрат</v>
      </c>
      <c r="J19" s="1" t="str">
        <f>Items!K12</f>
        <v>Доставка</v>
      </c>
      <c r="Q19" s="1">
        <f ca="1">RepPd!Q171</f>
        <v>0</v>
      </c>
      <c r="T19" s="1">
        <f ca="1">RepPd!T171</f>
        <v>0</v>
      </c>
      <c r="U19" s="1">
        <f ca="1">RepPd!U171</f>
        <v>0</v>
      </c>
      <c r="V19" s="1">
        <f ca="1">RepPd!V171</f>
        <v>0</v>
      </c>
      <c r="W19" s="1">
        <f ca="1">RepPd!W171</f>
        <v>0</v>
      </c>
      <c r="X19" s="1">
        <f ca="1">RepPd!X171</f>
        <v>0</v>
      </c>
      <c r="Y19" s="1">
        <f ca="1">RepPd!Y171</f>
        <v>0</v>
      </c>
      <c r="Z19" s="1">
        <f ca="1">RepPd!Z171</f>
        <v>0</v>
      </c>
      <c r="AA19" s="1">
        <f ca="1">RepPd!AA171</f>
        <v>0</v>
      </c>
      <c r="AB19" s="1">
        <f ca="1">RepPd!AB171</f>
        <v>0</v>
      </c>
      <c r="AC19" s="1">
        <f ca="1">RepPd!AC171</f>
        <v>0</v>
      </c>
      <c r="AD19" s="1">
        <f ca="1">RepPd!AD171</f>
        <v>0</v>
      </c>
      <c r="AE19" s="1">
        <f ca="1">RepPd!AE171</f>
        <v>0</v>
      </c>
      <c r="AF19" s="1">
        <f ca="1">RepPd!AF171</f>
        <v>0</v>
      </c>
      <c r="AG19" s="1">
        <f ca="1">RepPd!AG171</f>
        <v>0</v>
      </c>
      <c r="AH19" s="1">
        <f ca="1">RepPd!AH171</f>
        <v>0</v>
      </c>
      <c r="AI19" s="1">
        <f ca="1">RepPd!AI171</f>
        <v>0</v>
      </c>
      <c r="AJ19" s="1">
        <f ca="1">RepPd!AJ171</f>
        <v>0</v>
      </c>
      <c r="AK19" s="1">
        <f ca="1">RepPd!AK171</f>
        <v>0</v>
      </c>
      <c r="AL19" s="1">
        <f ca="1">RepPd!AL171</f>
        <v>0</v>
      </c>
    </row>
    <row r="20" spans="2:38" x14ac:dyDescent="0.25">
      <c r="B20" s="1" t="str">
        <f>Items!$L$13</f>
        <v>CF(-)</v>
      </c>
      <c r="C20" s="1" t="str">
        <f>Items!$M$13</f>
        <v>N</v>
      </c>
      <c r="I20" s="22" t="str">
        <f>Items!$J$13</f>
        <v>Оплаты себестоимостных затрат</v>
      </c>
      <c r="J20" s="1" t="str">
        <f>Items!K13</f>
        <v>Канализация, Скважина,кессон и септик</v>
      </c>
      <c r="Q20" s="1">
        <f ca="1">RepPd!Q172</f>
        <v>0</v>
      </c>
      <c r="T20" s="1">
        <f ca="1">RepPd!T172</f>
        <v>0</v>
      </c>
      <c r="U20" s="1">
        <f ca="1">RepPd!U172</f>
        <v>0</v>
      </c>
      <c r="V20" s="1">
        <f ca="1">RepPd!V172</f>
        <v>0</v>
      </c>
      <c r="W20" s="1">
        <f ca="1">RepPd!W172</f>
        <v>0</v>
      </c>
      <c r="X20" s="1">
        <f ca="1">RepPd!X172</f>
        <v>0</v>
      </c>
      <c r="Y20" s="1">
        <f ca="1">RepPd!Y172</f>
        <v>0</v>
      </c>
      <c r="Z20" s="1">
        <f ca="1">RepPd!Z172</f>
        <v>0</v>
      </c>
      <c r="AA20" s="1">
        <f ca="1">RepPd!AA172</f>
        <v>0</v>
      </c>
      <c r="AB20" s="1">
        <f ca="1">RepPd!AB172</f>
        <v>0</v>
      </c>
      <c r="AC20" s="1">
        <f ca="1">RepPd!AC172</f>
        <v>0</v>
      </c>
      <c r="AD20" s="1">
        <f ca="1">RepPd!AD172</f>
        <v>0</v>
      </c>
      <c r="AE20" s="1">
        <f ca="1">RepPd!AE172</f>
        <v>0</v>
      </c>
      <c r="AF20" s="1">
        <f ca="1">RepPd!AF172</f>
        <v>0</v>
      </c>
      <c r="AG20" s="1">
        <f ca="1">RepPd!AG172</f>
        <v>0</v>
      </c>
      <c r="AH20" s="1">
        <f ca="1">RepPd!AH172</f>
        <v>0</v>
      </c>
      <c r="AI20" s="1">
        <f ca="1">RepPd!AI172</f>
        <v>0</v>
      </c>
      <c r="AJ20" s="1">
        <f ca="1">RepPd!AJ172</f>
        <v>0</v>
      </c>
      <c r="AK20" s="1">
        <f ca="1">RepPd!AK172</f>
        <v>0</v>
      </c>
      <c r="AL20" s="1">
        <f ca="1">RepPd!AL172</f>
        <v>0</v>
      </c>
    </row>
    <row r="21" spans="2:38" x14ac:dyDescent="0.25">
      <c r="B21" s="1" t="str">
        <f>Items!L14</f>
        <v>CF(-)</v>
      </c>
      <c r="C21" s="1" t="str">
        <f>Items!M14</f>
        <v>N</v>
      </c>
      <c r="I21" s="22" t="str">
        <f>Items!J14</f>
        <v>Оплаты себестоимостных затрат</v>
      </c>
      <c r="J21" s="1" t="str">
        <f>Items!K14</f>
        <v>Метизы, расходники</v>
      </c>
      <c r="Q21" s="1">
        <f ca="1">RepPd!Q173</f>
        <v>0</v>
      </c>
      <c r="T21" s="1">
        <f ca="1">RepPd!T173</f>
        <v>0</v>
      </c>
      <c r="U21" s="1">
        <f ca="1">RepPd!U173</f>
        <v>0</v>
      </c>
      <c r="V21" s="1">
        <f ca="1">RepPd!V173</f>
        <v>0</v>
      </c>
      <c r="W21" s="1">
        <f ca="1">RepPd!W173</f>
        <v>0</v>
      </c>
      <c r="X21" s="1">
        <f ca="1">RepPd!X173</f>
        <v>0</v>
      </c>
      <c r="Y21" s="1">
        <f ca="1">RepPd!Y173</f>
        <v>0</v>
      </c>
      <c r="Z21" s="1">
        <f ca="1">RepPd!Z173</f>
        <v>0</v>
      </c>
      <c r="AA21" s="1">
        <f ca="1">RepPd!AA173</f>
        <v>0</v>
      </c>
      <c r="AB21" s="1">
        <f ca="1">RepPd!AB173</f>
        <v>0</v>
      </c>
      <c r="AC21" s="1">
        <f ca="1">RepPd!AC173</f>
        <v>0</v>
      </c>
      <c r="AD21" s="1">
        <f ca="1">RepPd!AD173</f>
        <v>0</v>
      </c>
      <c r="AE21" s="1">
        <f ca="1">RepPd!AE173</f>
        <v>0</v>
      </c>
      <c r="AF21" s="1">
        <f ca="1">RepPd!AF173</f>
        <v>0</v>
      </c>
      <c r="AG21" s="1">
        <f ca="1">RepPd!AG173</f>
        <v>0</v>
      </c>
      <c r="AH21" s="1">
        <f ca="1">RepPd!AH173</f>
        <v>0</v>
      </c>
      <c r="AI21" s="1">
        <f ca="1">RepPd!AI173</f>
        <v>0</v>
      </c>
      <c r="AJ21" s="1">
        <f ca="1">RepPd!AJ173</f>
        <v>0</v>
      </c>
      <c r="AK21" s="1">
        <f ca="1">RepPd!AK173</f>
        <v>0</v>
      </c>
      <c r="AL21" s="1">
        <f ca="1">RepPd!AL173</f>
        <v>0</v>
      </c>
    </row>
    <row r="22" spans="2:38" x14ac:dyDescent="0.25">
      <c r="B22" s="1" t="str">
        <f>Items!L15</f>
        <v>CF(-)</v>
      </c>
      <c r="C22" s="1" t="str">
        <f>Items!M15</f>
        <v>N</v>
      </c>
      <c r="I22" s="22" t="str">
        <f>Items!J15</f>
        <v>Оплаты себестоимостных затрат</v>
      </c>
      <c r="J22" s="1" t="str">
        <f>Items!K15</f>
        <v>Материалы Фундамент</v>
      </c>
      <c r="Q22" s="1">
        <f ca="1">RepPd!Q174</f>
        <v>0</v>
      </c>
      <c r="T22" s="1">
        <f ca="1">RepPd!T174</f>
        <v>0</v>
      </c>
      <c r="U22" s="1">
        <f ca="1">RepPd!U174</f>
        <v>0</v>
      </c>
      <c r="V22" s="1">
        <f ca="1">RepPd!V174</f>
        <v>0</v>
      </c>
      <c r="W22" s="1">
        <f ca="1">RepPd!W174</f>
        <v>0</v>
      </c>
      <c r="X22" s="1">
        <f ca="1">RepPd!X174</f>
        <v>0</v>
      </c>
      <c r="Y22" s="1">
        <f ca="1">RepPd!Y174</f>
        <v>0</v>
      </c>
      <c r="Z22" s="1">
        <f ca="1">RepPd!Z174</f>
        <v>0</v>
      </c>
      <c r="AA22" s="1">
        <f ca="1">RepPd!AA174</f>
        <v>0</v>
      </c>
      <c r="AB22" s="1">
        <f ca="1">RepPd!AB174</f>
        <v>0</v>
      </c>
      <c r="AC22" s="1">
        <f ca="1">RepPd!AC174</f>
        <v>0</v>
      </c>
      <c r="AD22" s="1">
        <f ca="1">RepPd!AD174</f>
        <v>0</v>
      </c>
      <c r="AE22" s="1">
        <f ca="1">RepPd!AE174</f>
        <v>0</v>
      </c>
      <c r="AF22" s="1">
        <f ca="1">RepPd!AF174</f>
        <v>0</v>
      </c>
      <c r="AG22" s="1">
        <f ca="1">RepPd!AG174</f>
        <v>0</v>
      </c>
      <c r="AH22" s="1">
        <f ca="1">RepPd!AH174</f>
        <v>0</v>
      </c>
      <c r="AI22" s="1">
        <f ca="1">RepPd!AI174</f>
        <v>0</v>
      </c>
      <c r="AJ22" s="1">
        <f ca="1">RepPd!AJ174</f>
        <v>0</v>
      </c>
      <c r="AK22" s="1">
        <f ca="1">RepPd!AK174</f>
        <v>0</v>
      </c>
      <c r="AL22" s="1">
        <f ca="1">RepPd!AL174</f>
        <v>0</v>
      </c>
    </row>
    <row r="23" spans="2:38" x14ac:dyDescent="0.25">
      <c r="B23" s="1" t="str">
        <f>Items!L16</f>
        <v>CF(-)</v>
      </c>
      <c r="C23" s="1" t="str">
        <f>Items!M16</f>
        <v>N</v>
      </c>
      <c r="I23" s="22" t="str">
        <f>Items!J16</f>
        <v>Оплаты себестоимостных затрат</v>
      </c>
      <c r="J23" s="1" t="str">
        <f>Items!K16</f>
        <v>Материалы Коробка</v>
      </c>
      <c r="Q23" s="1">
        <f ca="1">RepPd!Q175</f>
        <v>0</v>
      </c>
      <c r="T23" s="1">
        <f ca="1">RepPd!T175</f>
        <v>0</v>
      </c>
      <c r="U23" s="1">
        <f ca="1">RepPd!U175</f>
        <v>0</v>
      </c>
      <c r="V23" s="1">
        <f ca="1">RepPd!V175</f>
        <v>0</v>
      </c>
      <c r="W23" s="1">
        <f ca="1">RepPd!W175</f>
        <v>0</v>
      </c>
      <c r="X23" s="1">
        <f ca="1">RepPd!X175</f>
        <v>0</v>
      </c>
      <c r="Y23" s="1">
        <f ca="1">RepPd!Y175</f>
        <v>0</v>
      </c>
      <c r="Z23" s="1">
        <f ca="1">RepPd!Z175</f>
        <v>0</v>
      </c>
      <c r="AA23" s="1">
        <f ca="1">RepPd!AA175</f>
        <v>0</v>
      </c>
      <c r="AB23" s="1">
        <f ca="1">RepPd!AB175</f>
        <v>0</v>
      </c>
      <c r="AC23" s="1">
        <f ca="1">RepPd!AC175</f>
        <v>0</v>
      </c>
      <c r="AD23" s="1">
        <f ca="1">RepPd!AD175</f>
        <v>0</v>
      </c>
      <c r="AE23" s="1">
        <f ca="1">RepPd!AE175</f>
        <v>0</v>
      </c>
      <c r="AF23" s="1">
        <f ca="1">RepPd!AF175</f>
        <v>0</v>
      </c>
      <c r="AG23" s="1">
        <f ca="1">RepPd!AG175</f>
        <v>0</v>
      </c>
      <c r="AH23" s="1">
        <f ca="1">RepPd!AH175</f>
        <v>0</v>
      </c>
      <c r="AI23" s="1">
        <f ca="1">RepPd!AI175</f>
        <v>0</v>
      </c>
      <c r="AJ23" s="1">
        <f ca="1">RepPd!AJ175</f>
        <v>0</v>
      </c>
      <c r="AK23" s="1">
        <f ca="1">RepPd!AK175</f>
        <v>0</v>
      </c>
      <c r="AL23" s="1">
        <f ca="1">RepPd!AL175</f>
        <v>0</v>
      </c>
    </row>
    <row r="24" spans="2:38" x14ac:dyDescent="0.25">
      <c r="B24" s="1" t="str">
        <f>Items!L17</f>
        <v>CF(-)</v>
      </c>
      <c r="C24" s="1" t="str">
        <f>Items!M17</f>
        <v>N</v>
      </c>
      <c r="I24" s="22" t="str">
        <f>Items!J17</f>
        <v>Оплаты себестоимостных затрат</v>
      </c>
      <c r="J24" s="1" t="str">
        <f>Items!K17</f>
        <v>Материалы Кровля</v>
      </c>
      <c r="Q24" s="1">
        <f ca="1">RepPd!Q176</f>
        <v>0</v>
      </c>
      <c r="T24" s="1">
        <f ca="1">RepPd!T176</f>
        <v>0</v>
      </c>
      <c r="U24" s="1">
        <f ca="1">RepPd!U176</f>
        <v>0</v>
      </c>
      <c r="V24" s="1">
        <f ca="1">RepPd!V176</f>
        <v>0</v>
      </c>
      <c r="W24" s="1">
        <f ca="1">RepPd!W176</f>
        <v>0</v>
      </c>
      <c r="X24" s="1">
        <f ca="1">RepPd!X176</f>
        <v>0</v>
      </c>
      <c r="Y24" s="1">
        <f ca="1">RepPd!Y176</f>
        <v>0</v>
      </c>
      <c r="Z24" s="1">
        <f ca="1">RepPd!Z176</f>
        <v>0</v>
      </c>
      <c r="AA24" s="1">
        <f ca="1">RepPd!AA176</f>
        <v>0</v>
      </c>
      <c r="AB24" s="1">
        <f ca="1">RepPd!AB176</f>
        <v>0</v>
      </c>
      <c r="AC24" s="1">
        <f ca="1">RepPd!AC176</f>
        <v>0</v>
      </c>
      <c r="AD24" s="1">
        <f ca="1">RepPd!AD176</f>
        <v>0</v>
      </c>
      <c r="AE24" s="1">
        <f ca="1">RepPd!AE176</f>
        <v>0</v>
      </c>
      <c r="AF24" s="1">
        <f ca="1">RepPd!AF176</f>
        <v>0</v>
      </c>
      <c r="AG24" s="1">
        <f ca="1">RepPd!AG176</f>
        <v>0</v>
      </c>
      <c r="AH24" s="1">
        <f ca="1">RepPd!AH176</f>
        <v>0</v>
      </c>
      <c r="AI24" s="1">
        <f ca="1">RepPd!AI176</f>
        <v>0</v>
      </c>
      <c r="AJ24" s="1">
        <f ca="1">RepPd!AJ176</f>
        <v>0</v>
      </c>
      <c r="AK24" s="1">
        <f ca="1">RepPd!AK176</f>
        <v>0</v>
      </c>
      <c r="AL24" s="1">
        <f ca="1">RepPd!AL176</f>
        <v>0</v>
      </c>
    </row>
    <row r="25" spans="2:38" x14ac:dyDescent="0.25">
      <c r="B25" s="1" t="str">
        <f>Items!L18</f>
        <v>CF(-)</v>
      </c>
      <c r="C25" s="1" t="str">
        <f>Items!M18</f>
        <v>N</v>
      </c>
      <c r="I25" s="22" t="str">
        <f>Items!J18</f>
        <v>Оплаты себестоимостных затрат</v>
      </c>
      <c r="J25" s="1" t="str">
        <f>Items!K18</f>
        <v>Материалы Окна и двери</v>
      </c>
      <c r="Q25" s="1">
        <f ca="1">RepPd!Q177</f>
        <v>0</v>
      </c>
      <c r="T25" s="1">
        <f ca="1">RepPd!T177</f>
        <v>0</v>
      </c>
      <c r="U25" s="1">
        <f ca="1">RepPd!U177</f>
        <v>0</v>
      </c>
      <c r="V25" s="1">
        <f ca="1">RepPd!V177</f>
        <v>0</v>
      </c>
      <c r="W25" s="1">
        <f ca="1">RepPd!W177</f>
        <v>0</v>
      </c>
      <c r="X25" s="1">
        <f ca="1">RepPd!X177</f>
        <v>0</v>
      </c>
      <c r="Y25" s="1">
        <f ca="1">RepPd!Y177</f>
        <v>0</v>
      </c>
      <c r="Z25" s="1">
        <f ca="1">RepPd!Z177</f>
        <v>0</v>
      </c>
      <c r="AA25" s="1">
        <f ca="1">RepPd!AA177</f>
        <v>0</v>
      </c>
      <c r="AB25" s="1">
        <f ca="1">RepPd!AB177</f>
        <v>0</v>
      </c>
      <c r="AC25" s="1">
        <f ca="1">RepPd!AC177</f>
        <v>0</v>
      </c>
      <c r="AD25" s="1">
        <f ca="1">RepPd!AD177</f>
        <v>0</v>
      </c>
      <c r="AE25" s="1">
        <f ca="1">RepPd!AE177</f>
        <v>0</v>
      </c>
      <c r="AF25" s="1">
        <f ca="1">RepPd!AF177</f>
        <v>0</v>
      </c>
      <c r="AG25" s="1">
        <f ca="1">RepPd!AG177</f>
        <v>0</v>
      </c>
      <c r="AH25" s="1">
        <f ca="1">RepPd!AH177</f>
        <v>0</v>
      </c>
      <c r="AI25" s="1">
        <f ca="1">RepPd!AI177</f>
        <v>0</v>
      </c>
      <c r="AJ25" s="1">
        <f ca="1">RepPd!AJ177</f>
        <v>0</v>
      </c>
      <c r="AK25" s="1">
        <f ca="1">RepPd!AK177</f>
        <v>0</v>
      </c>
      <c r="AL25" s="1">
        <f ca="1">RepPd!AL177</f>
        <v>0</v>
      </c>
    </row>
    <row r="26" spans="2:38" x14ac:dyDescent="0.25">
      <c r="B26" s="1" t="str">
        <f>Items!L19</f>
        <v>CF(-)</v>
      </c>
      <c r="C26" s="1" t="str">
        <f>Items!M19</f>
        <v>N</v>
      </c>
      <c r="I26" s="22" t="str">
        <f>Items!J19</f>
        <v>Оплаты себестоимостных затрат</v>
      </c>
      <c r="J26" s="1" t="str">
        <f>Items!K19</f>
        <v>Материалы Фасад</v>
      </c>
      <c r="Q26" s="1">
        <f ca="1">RepPd!Q178</f>
        <v>0</v>
      </c>
      <c r="T26" s="1">
        <f ca="1">RepPd!T178</f>
        <v>0</v>
      </c>
      <c r="U26" s="1">
        <f ca="1">RepPd!U178</f>
        <v>0</v>
      </c>
      <c r="V26" s="1">
        <f ca="1">RepPd!V178</f>
        <v>0</v>
      </c>
      <c r="W26" s="1">
        <f ca="1">RepPd!W178</f>
        <v>0</v>
      </c>
      <c r="X26" s="1">
        <f ca="1">RepPd!X178</f>
        <v>0</v>
      </c>
      <c r="Y26" s="1">
        <f ca="1">RepPd!Y178</f>
        <v>0</v>
      </c>
      <c r="Z26" s="1">
        <f ca="1">RepPd!Z178</f>
        <v>0</v>
      </c>
      <c r="AA26" s="1">
        <f ca="1">RepPd!AA178</f>
        <v>0</v>
      </c>
      <c r="AB26" s="1">
        <f ca="1">RepPd!AB178</f>
        <v>0</v>
      </c>
      <c r="AC26" s="1">
        <f ca="1">RepPd!AC178</f>
        <v>0</v>
      </c>
      <c r="AD26" s="1">
        <f ca="1">RepPd!AD178</f>
        <v>0</v>
      </c>
      <c r="AE26" s="1">
        <f ca="1">RepPd!AE178</f>
        <v>0</v>
      </c>
      <c r="AF26" s="1">
        <f ca="1">RepPd!AF178</f>
        <v>0</v>
      </c>
      <c r="AG26" s="1">
        <f ca="1">RepPd!AG178</f>
        <v>0</v>
      </c>
      <c r="AH26" s="1">
        <f ca="1">RepPd!AH178</f>
        <v>0</v>
      </c>
      <c r="AI26" s="1">
        <f ca="1">RepPd!AI178</f>
        <v>0</v>
      </c>
      <c r="AJ26" s="1">
        <f ca="1">RepPd!AJ178</f>
        <v>0</v>
      </c>
      <c r="AK26" s="1">
        <f ca="1">RepPd!AK178</f>
        <v>0</v>
      </c>
      <c r="AL26" s="1">
        <f ca="1">RepPd!AL178</f>
        <v>0</v>
      </c>
    </row>
    <row r="27" spans="2:38" x14ac:dyDescent="0.25">
      <c r="B27" s="1" t="str">
        <f>Items!L20</f>
        <v>CF(-)</v>
      </c>
      <c r="C27" s="1" t="str">
        <f>Items!M20</f>
        <v>N</v>
      </c>
      <c r="I27" s="22" t="str">
        <f>Items!J20</f>
        <v>Оплаты себестоимостных затрат</v>
      </c>
      <c r="J27" s="1" t="str">
        <f>Items!K20</f>
        <v>Материалы Благоустройство</v>
      </c>
      <c r="Q27" s="1">
        <f ca="1">RepPd!Q179</f>
        <v>0</v>
      </c>
      <c r="T27" s="1">
        <f ca="1">RepPd!T179</f>
        <v>0</v>
      </c>
      <c r="U27" s="1">
        <f ca="1">RepPd!U179</f>
        <v>0</v>
      </c>
      <c r="V27" s="1">
        <f ca="1">RepPd!V179</f>
        <v>0</v>
      </c>
      <c r="W27" s="1">
        <f ca="1">RepPd!W179</f>
        <v>0</v>
      </c>
      <c r="X27" s="1">
        <f ca="1">RepPd!X179</f>
        <v>0</v>
      </c>
      <c r="Y27" s="1">
        <f ca="1">RepPd!Y179</f>
        <v>0</v>
      </c>
      <c r="Z27" s="1">
        <f ca="1">RepPd!Z179</f>
        <v>0</v>
      </c>
      <c r="AA27" s="1">
        <f ca="1">RepPd!AA179</f>
        <v>0</v>
      </c>
      <c r="AB27" s="1">
        <f ca="1">RepPd!AB179</f>
        <v>0</v>
      </c>
      <c r="AC27" s="1">
        <f ca="1">RepPd!AC179</f>
        <v>0</v>
      </c>
      <c r="AD27" s="1">
        <f ca="1">RepPd!AD179</f>
        <v>0</v>
      </c>
      <c r="AE27" s="1">
        <f ca="1">RepPd!AE179</f>
        <v>0</v>
      </c>
      <c r="AF27" s="1">
        <f ca="1">RepPd!AF179</f>
        <v>0</v>
      </c>
      <c r="AG27" s="1">
        <f ca="1">RepPd!AG179</f>
        <v>0</v>
      </c>
      <c r="AH27" s="1">
        <f ca="1">RepPd!AH179</f>
        <v>0</v>
      </c>
      <c r="AI27" s="1">
        <f ca="1">RepPd!AI179</f>
        <v>0</v>
      </c>
      <c r="AJ27" s="1">
        <f ca="1">RepPd!AJ179</f>
        <v>0</v>
      </c>
      <c r="AK27" s="1">
        <f ca="1">RepPd!AK179</f>
        <v>0</v>
      </c>
      <c r="AL27" s="1">
        <f ca="1">RepPd!AL179</f>
        <v>0</v>
      </c>
    </row>
    <row r="28" spans="2:38" x14ac:dyDescent="0.25">
      <c r="B28" s="1" t="str">
        <f>Items!L21</f>
        <v>CF(-)</v>
      </c>
      <c r="C28" s="1" t="str">
        <f>Items!M21</f>
        <v>N</v>
      </c>
      <c r="I28" s="22" t="str">
        <f>Items!J21</f>
        <v>Оплаты себестоимостных затрат</v>
      </c>
      <c r="J28" s="1" t="str">
        <f>Items!K21</f>
        <v>Монтаж фундамента</v>
      </c>
      <c r="Q28" s="1">
        <f ca="1">RepPd!Q180</f>
        <v>0</v>
      </c>
      <c r="T28" s="1">
        <f ca="1">RepPd!T180</f>
        <v>0</v>
      </c>
      <c r="U28" s="1">
        <f ca="1">RepPd!U180</f>
        <v>0</v>
      </c>
      <c r="V28" s="1">
        <f ca="1">RepPd!V180</f>
        <v>0</v>
      </c>
      <c r="W28" s="1">
        <f ca="1">RepPd!W180</f>
        <v>0</v>
      </c>
      <c r="X28" s="1">
        <f ca="1">RepPd!X180</f>
        <v>0</v>
      </c>
      <c r="Y28" s="1">
        <f ca="1">RepPd!Y180</f>
        <v>0</v>
      </c>
      <c r="Z28" s="1">
        <f ca="1">RepPd!Z180</f>
        <v>0</v>
      </c>
      <c r="AA28" s="1">
        <f ca="1">RepPd!AA180</f>
        <v>0</v>
      </c>
      <c r="AB28" s="1">
        <f ca="1">RepPd!AB180</f>
        <v>0</v>
      </c>
      <c r="AC28" s="1">
        <f ca="1">RepPd!AC180</f>
        <v>0</v>
      </c>
      <c r="AD28" s="1">
        <f ca="1">RepPd!AD180</f>
        <v>0</v>
      </c>
      <c r="AE28" s="1">
        <f ca="1">RepPd!AE180</f>
        <v>0</v>
      </c>
      <c r="AF28" s="1">
        <f ca="1">RepPd!AF180</f>
        <v>0</v>
      </c>
      <c r="AG28" s="1">
        <f ca="1">RepPd!AG180</f>
        <v>0</v>
      </c>
      <c r="AH28" s="1">
        <f ca="1">RepPd!AH180</f>
        <v>0</v>
      </c>
      <c r="AI28" s="1">
        <f ca="1">RepPd!AI180</f>
        <v>0</v>
      </c>
      <c r="AJ28" s="1">
        <f ca="1">RepPd!AJ180</f>
        <v>0</v>
      </c>
      <c r="AK28" s="1">
        <f ca="1">RepPd!AK180</f>
        <v>0</v>
      </c>
      <c r="AL28" s="1">
        <f ca="1">RepPd!AL180</f>
        <v>0</v>
      </c>
    </row>
    <row r="29" spans="2:38" x14ac:dyDescent="0.25">
      <c r="B29" s="1" t="str">
        <f>Items!L22</f>
        <v>CF(-)</v>
      </c>
      <c r="C29" s="1" t="str">
        <f>Items!M22</f>
        <v>N</v>
      </c>
      <c r="I29" s="22" t="str">
        <f>Items!J22</f>
        <v>Оплаты себестоимостных затрат</v>
      </c>
      <c r="J29" s="1" t="str">
        <f>Items!K22</f>
        <v>Монтаж Коробки</v>
      </c>
      <c r="Q29" s="1">
        <f ca="1">RepPd!Q181</f>
        <v>0</v>
      </c>
      <c r="T29" s="1">
        <f ca="1">RepPd!T181</f>
        <v>0</v>
      </c>
      <c r="U29" s="1">
        <f ca="1">RepPd!U181</f>
        <v>0</v>
      </c>
      <c r="V29" s="1">
        <f ca="1">RepPd!V181</f>
        <v>0</v>
      </c>
      <c r="W29" s="1">
        <f ca="1">RepPd!W181</f>
        <v>0</v>
      </c>
      <c r="X29" s="1">
        <f ca="1">RepPd!X181</f>
        <v>0</v>
      </c>
      <c r="Y29" s="1">
        <f ca="1">RepPd!Y181</f>
        <v>0</v>
      </c>
      <c r="Z29" s="1">
        <f ca="1">RepPd!Z181</f>
        <v>0</v>
      </c>
      <c r="AA29" s="1">
        <f ca="1">RepPd!AA181</f>
        <v>0</v>
      </c>
      <c r="AB29" s="1">
        <f ca="1">RepPd!AB181</f>
        <v>0</v>
      </c>
      <c r="AC29" s="1">
        <f ca="1">RepPd!AC181</f>
        <v>0</v>
      </c>
      <c r="AD29" s="1">
        <f ca="1">RepPd!AD181</f>
        <v>0</v>
      </c>
      <c r="AE29" s="1">
        <f ca="1">RepPd!AE181</f>
        <v>0</v>
      </c>
      <c r="AF29" s="1">
        <f ca="1">RepPd!AF181</f>
        <v>0</v>
      </c>
      <c r="AG29" s="1">
        <f ca="1">RepPd!AG181</f>
        <v>0</v>
      </c>
      <c r="AH29" s="1">
        <f ca="1">RepPd!AH181</f>
        <v>0</v>
      </c>
      <c r="AI29" s="1">
        <f ca="1">RepPd!AI181</f>
        <v>0</v>
      </c>
      <c r="AJ29" s="1">
        <f ca="1">RepPd!AJ181</f>
        <v>0</v>
      </c>
      <c r="AK29" s="1">
        <f ca="1">RepPd!AK181</f>
        <v>0</v>
      </c>
      <c r="AL29" s="1">
        <f ca="1">RepPd!AL181</f>
        <v>0</v>
      </c>
    </row>
    <row r="30" spans="2:38" x14ac:dyDescent="0.25">
      <c r="B30" s="1" t="str">
        <f>Items!L23</f>
        <v>CF(-)</v>
      </c>
      <c r="C30" s="1" t="str">
        <f>Items!M23</f>
        <v>N</v>
      </c>
      <c r="I30" s="22" t="str">
        <f>Items!J23</f>
        <v>Оплаты себестоимостных затрат</v>
      </c>
      <c r="J30" s="1" t="str">
        <f>Items!K23</f>
        <v>Монтаж кровли</v>
      </c>
      <c r="Q30" s="1">
        <f ca="1">RepPd!Q182</f>
        <v>0</v>
      </c>
      <c r="T30" s="1">
        <f ca="1">RepPd!T182</f>
        <v>0</v>
      </c>
      <c r="U30" s="1">
        <f ca="1">RepPd!U182</f>
        <v>0</v>
      </c>
      <c r="V30" s="1">
        <f ca="1">RepPd!V182</f>
        <v>0</v>
      </c>
      <c r="W30" s="1">
        <f ca="1">RepPd!W182</f>
        <v>0</v>
      </c>
      <c r="X30" s="1">
        <f ca="1">RepPd!X182</f>
        <v>0</v>
      </c>
      <c r="Y30" s="1">
        <f ca="1">RepPd!Y182</f>
        <v>0</v>
      </c>
      <c r="Z30" s="1">
        <f ca="1">RepPd!Z182</f>
        <v>0</v>
      </c>
      <c r="AA30" s="1">
        <f ca="1">RepPd!AA182</f>
        <v>0</v>
      </c>
      <c r="AB30" s="1">
        <f ca="1">RepPd!AB182</f>
        <v>0</v>
      </c>
      <c r="AC30" s="1">
        <f ca="1">RepPd!AC182</f>
        <v>0</v>
      </c>
      <c r="AD30" s="1">
        <f ca="1">RepPd!AD182</f>
        <v>0</v>
      </c>
      <c r="AE30" s="1">
        <f ca="1">RepPd!AE182</f>
        <v>0</v>
      </c>
      <c r="AF30" s="1">
        <f ca="1">RepPd!AF182</f>
        <v>0</v>
      </c>
      <c r="AG30" s="1">
        <f ca="1">RepPd!AG182</f>
        <v>0</v>
      </c>
      <c r="AH30" s="1">
        <f ca="1">RepPd!AH182</f>
        <v>0</v>
      </c>
      <c r="AI30" s="1">
        <f ca="1">RepPd!AI182</f>
        <v>0</v>
      </c>
      <c r="AJ30" s="1">
        <f ca="1">RepPd!AJ182</f>
        <v>0</v>
      </c>
      <c r="AK30" s="1">
        <f ca="1">RepPd!AK182</f>
        <v>0</v>
      </c>
      <c r="AL30" s="1">
        <f ca="1">RepPd!AL182</f>
        <v>0</v>
      </c>
    </row>
    <row r="31" spans="2:38" x14ac:dyDescent="0.25">
      <c r="B31" s="1" t="str">
        <f>Items!L24</f>
        <v>CF(-)</v>
      </c>
      <c r="C31" s="1" t="str">
        <f>Items!M24</f>
        <v>N</v>
      </c>
      <c r="I31" s="22" t="str">
        <f>Items!J24</f>
        <v>Оплаты себестоимостных затрат</v>
      </c>
      <c r="J31" s="1" t="str">
        <f>Items!K24</f>
        <v>Монтаж окон</v>
      </c>
      <c r="Q31" s="1">
        <f ca="1">RepPd!Q183</f>
        <v>0</v>
      </c>
      <c r="T31" s="1">
        <f ca="1">RepPd!T183</f>
        <v>0</v>
      </c>
      <c r="U31" s="1">
        <f ca="1">RepPd!U183</f>
        <v>0</v>
      </c>
      <c r="V31" s="1">
        <f ca="1">RepPd!V183</f>
        <v>0</v>
      </c>
      <c r="W31" s="1">
        <f ca="1">RepPd!W183</f>
        <v>0</v>
      </c>
      <c r="X31" s="1">
        <f ca="1">RepPd!X183</f>
        <v>0</v>
      </c>
      <c r="Y31" s="1">
        <f ca="1">RepPd!Y183</f>
        <v>0</v>
      </c>
      <c r="Z31" s="1">
        <f ca="1">RepPd!Z183</f>
        <v>0</v>
      </c>
      <c r="AA31" s="1">
        <f ca="1">RepPd!AA183</f>
        <v>0</v>
      </c>
      <c r="AB31" s="1">
        <f ca="1">RepPd!AB183</f>
        <v>0</v>
      </c>
      <c r="AC31" s="1">
        <f ca="1">RepPd!AC183</f>
        <v>0</v>
      </c>
      <c r="AD31" s="1">
        <f ca="1">RepPd!AD183</f>
        <v>0</v>
      </c>
      <c r="AE31" s="1">
        <f ca="1">RepPd!AE183</f>
        <v>0</v>
      </c>
      <c r="AF31" s="1">
        <f ca="1">RepPd!AF183</f>
        <v>0</v>
      </c>
      <c r="AG31" s="1">
        <f ca="1">RepPd!AG183</f>
        <v>0</v>
      </c>
      <c r="AH31" s="1">
        <f ca="1">RepPd!AH183</f>
        <v>0</v>
      </c>
      <c r="AI31" s="1">
        <f ca="1">RepPd!AI183</f>
        <v>0</v>
      </c>
      <c r="AJ31" s="1">
        <f ca="1">RepPd!AJ183</f>
        <v>0</v>
      </c>
      <c r="AK31" s="1">
        <f ca="1">RepPd!AK183</f>
        <v>0</v>
      </c>
      <c r="AL31" s="1">
        <f ca="1">RepPd!AL183</f>
        <v>0</v>
      </c>
    </row>
    <row r="32" spans="2:38" x14ac:dyDescent="0.25">
      <c r="B32" s="1" t="str">
        <f>Items!L25</f>
        <v>CF(-)</v>
      </c>
      <c r="C32" s="1" t="str">
        <f>Items!M25</f>
        <v>N</v>
      </c>
      <c r="I32" s="22" t="str">
        <f>Items!J25</f>
        <v>Оплаты себестоимостных затрат</v>
      </c>
      <c r="J32" s="1" t="str">
        <f>Items!K25</f>
        <v>Монтаж Фасада</v>
      </c>
      <c r="Q32" s="1">
        <f ca="1">RepPd!Q184</f>
        <v>0</v>
      </c>
      <c r="T32" s="1">
        <f ca="1">RepPd!T184</f>
        <v>0</v>
      </c>
      <c r="U32" s="1">
        <f ca="1">RepPd!U184</f>
        <v>0</v>
      </c>
      <c r="V32" s="1">
        <f ca="1">RepPd!V184</f>
        <v>0</v>
      </c>
      <c r="W32" s="1">
        <f ca="1">RepPd!W184</f>
        <v>0</v>
      </c>
      <c r="X32" s="1">
        <f ca="1">RepPd!X184</f>
        <v>0</v>
      </c>
      <c r="Y32" s="1">
        <f ca="1">RepPd!Y184</f>
        <v>0</v>
      </c>
      <c r="Z32" s="1">
        <f ca="1">RepPd!Z184</f>
        <v>0</v>
      </c>
      <c r="AA32" s="1">
        <f ca="1">RepPd!AA184</f>
        <v>0</v>
      </c>
      <c r="AB32" s="1">
        <f ca="1">RepPd!AB184</f>
        <v>0</v>
      </c>
      <c r="AC32" s="1">
        <f ca="1">RepPd!AC184</f>
        <v>0</v>
      </c>
      <c r="AD32" s="1">
        <f ca="1">RepPd!AD184</f>
        <v>0</v>
      </c>
      <c r="AE32" s="1">
        <f ca="1">RepPd!AE184</f>
        <v>0</v>
      </c>
      <c r="AF32" s="1">
        <f ca="1">RepPd!AF184</f>
        <v>0</v>
      </c>
      <c r="AG32" s="1">
        <f ca="1">RepPd!AG184</f>
        <v>0</v>
      </c>
      <c r="AH32" s="1">
        <f ca="1">RepPd!AH184</f>
        <v>0</v>
      </c>
      <c r="AI32" s="1">
        <f ca="1">RepPd!AI184</f>
        <v>0</v>
      </c>
      <c r="AJ32" s="1">
        <f ca="1">RepPd!AJ184</f>
        <v>0</v>
      </c>
      <c r="AK32" s="1">
        <f ca="1">RepPd!AK184</f>
        <v>0</v>
      </c>
      <c r="AL32" s="1">
        <f ca="1">RepPd!AL184</f>
        <v>0</v>
      </c>
    </row>
    <row r="33" spans="2:38" x14ac:dyDescent="0.25">
      <c r="B33" s="1" t="str">
        <f>Items!L26</f>
        <v>CF(-)</v>
      </c>
      <c r="C33" s="1" t="str">
        <f>Items!M26</f>
        <v>N</v>
      </c>
      <c r="I33" s="22" t="str">
        <f>Items!J26</f>
        <v>Оплаты себестоимостных затрат</v>
      </c>
      <c r="J33" s="1" t="str">
        <f>Items!K26</f>
        <v>Монтаж Благоустройства</v>
      </c>
      <c r="Q33" s="1">
        <f ca="1">RepPd!Q185</f>
        <v>0</v>
      </c>
      <c r="T33" s="1">
        <f ca="1">RepPd!T185</f>
        <v>0</v>
      </c>
      <c r="U33" s="1">
        <f ca="1">RepPd!U185</f>
        <v>0</v>
      </c>
      <c r="V33" s="1">
        <f ca="1">RepPd!V185</f>
        <v>0</v>
      </c>
      <c r="W33" s="1">
        <f ca="1">RepPd!W185</f>
        <v>0</v>
      </c>
      <c r="X33" s="1">
        <f ca="1">RepPd!X185</f>
        <v>0</v>
      </c>
      <c r="Y33" s="1">
        <f ca="1">RepPd!Y185</f>
        <v>0</v>
      </c>
      <c r="Z33" s="1">
        <f ca="1">RepPd!Z185</f>
        <v>0</v>
      </c>
      <c r="AA33" s="1">
        <f ca="1">RepPd!AA185</f>
        <v>0</v>
      </c>
      <c r="AB33" s="1">
        <f ca="1">RepPd!AB185</f>
        <v>0</v>
      </c>
      <c r="AC33" s="1">
        <f ca="1">RepPd!AC185</f>
        <v>0</v>
      </c>
      <c r="AD33" s="1">
        <f ca="1">RepPd!AD185</f>
        <v>0</v>
      </c>
      <c r="AE33" s="1">
        <f ca="1">RepPd!AE185</f>
        <v>0</v>
      </c>
      <c r="AF33" s="1">
        <f ca="1">RepPd!AF185</f>
        <v>0</v>
      </c>
      <c r="AG33" s="1">
        <f ca="1">RepPd!AG185</f>
        <v>0</v>
      </c>
      <c r="AH33" s="1">
        <f ca="1">RepPd!AH185</f>
        <v>0</v>
      </c>
      <c r="AI33" s="1">
        <f ca="1">RepPd!AI185</f>
        <v>0</v>
      </c>
      <c r="AJ33" s="1">
        <f ca="1">RepPd!AJ185</f>
        <v>0</v>
      </c>
      <c r="AK33" s="1">
        <f ca="1">RepPd!AK185</f>
        <v>0</v>
      </c>
      <c r="AL33" s="1">
        <f ca="1">RepPd!AL185</f>
        <v>0</v>
      </c>
    </row>
    <row r="34" spans="2:38" x14ac:dyDescent="0.25">
      <c r="B34" s="1" t="str">
        <f>Items!L27</f>
        <v>CF(-)</v>
      </c>
      <c r="C34" s="1" t="str">
        <f>Items!M27</f>
        <v>N</v>
      </c>
      <c r="I34" s="22" t="str">
        <f>Items!J27</f>
        <v>Оплаты себестоимостных затрат</v>
      </c>
      <c r="J34" s="1" t="str">
        <f>Items!K27</f>
        <v>Спец техника</v>
      </c>
      <c r="Q34" s="1">
        <f ca="1">RepPd!Q186</f>
        <v>0</v>
      </c>
      <c r="T34" s="1">
        <f ca="1">RepPd!T186</f>
        <v>0</v>
      </c>
      <c r="U34" s="1">
        <f ca="1">RepPd!U186</f>
        <v>0</v>
      </c>
      <c r="V34" s="1">
        <f ca="1">RepPd!V186</f>
        <v>0</v>
      </c>
      <c r="W34" s="1">
        <f ca="1">RepPd!W186</f>
        <v>0</v>
      </c>
      <c r="X34" s="1">
        <f ca="1">RepPd!X186</f>
        <v>0</v>
      </c>
      <c r="Y34" s="1">
        <f ca="1">RepPd!Y186</f>
        <v>0</v>
      </c>
      <c r="Z34" s="1">
        <f ca="1">RepPd!Z186</f>
        <v>0</v>
      </c>
      <c r="AA34" s="1">
        <f ca="1">RepPd!AA186</f>
        <v>0</v>
      </c>
      <c r="AB34" s="1">
        <f ca="1">RepPd!AB186</f>
        <v>0</v>
      </c>
      <c r="AC34" s="1">
        <f ca="1">RepPd!AC186</f>
        <v>0</v>
      </c>
      <c r="AD34" s="1">
        <f ca="1">RepPd!AD186</f>
        <v>0</v>
      </c>
      <c r="AE34" s="1">
        <f ca="1">RepPd!AE186</f>
        <v>0</v>
      </c>
      <c r="AF34" s="1">
        <f ca="1">RepPd!AF186</f>
        <v>0</v>
      </c>
      <c r="AG34" s="1">
        <f ca="1">RepPd!AG186</f>
        <v>0</v>
      </c>
      <c r="AH34" s="1">
        <f ca="1">RepPd!AH186</f>
        <v>0</v>
      </c>
      <c r="AI34" s="1">
        <f ca="1">RepPd!AI186</f>
        <v>0</v>
      </c>
      <c r="AJ34" s="1">
        <f ca="1">RepPd!AJ186</f>
        <v>0</v>
      </c>
      <c r="AK34" s="1">
        <f ca="1">RepPd!AK186</f>
        <v>0</v>
      </c>
      <c r="AL34" s="1">
        <f ca="1">RepPd!AL186</f>
        <v>0</v>
      </c>
    </row>
    <row r="35" spans="2:38" x14ac:dyDescent="0.25">
      <c r="B35" s="1" t="str">
        <f>Items!L28</f>
        <v>CF(-)</v>
      </c>
      <c r="C35" s="1" t="str">
        <f>Items!M28</f>
        <v>N</v>
      </c>
      <c r="I35" s="22" t="str">
        <f>Items!J28</f>
        <v>Оплаты себестоимостных затрат</v>
      </c>
      <c r="J35" s="1" t="str">
        <f>Items!K28</f>
        <v>Общая территория (дорога, ливневка, газ, эл-во)</v>
      </c>
      <c r="Q35" s="1">
        <f ca="1">RepPd!Q187</f>
        <v>0</v>
      </c>
      <c r="T35" s="1">
        <f ca="1">RepPd!T187</f>
        <v>0</v>
      </c>
      <c r="U35" s="1">
        <f ca="1">RepPd!U187</f>
        <v>0</v>
      </c>
      <c r="V35" s="1">
        <f ca="1">RepPd!V187</f>
        <v>0</v>
      </c>
      <c r="W35" s="1">
        <f ca="1">RepPd!W187</f>
        <v>0</v>
      </c>
      <c r="X35" s="1">
        <f ca="1">RepPd!X187</f>
        <v>0</v>
      </c>
      <c r="Y35" s="1">
        <f ca="1">RepPd!Y187</f>
        <v>0</v>
      </c>
      <c r="Z35" s="1">
        <f ca="1">RepPd!Z187</f>
        <v>0</v>
      </c>
      <c r="AA35" s="1">
        <f ca="1">RepPd!AA187</f>
        <v>0</v>
      </c>
      <c r="AB35" s="1">
        <f ca="1">RepPd!AB187</f>
        <v>0</v>
      </c>
      <c r="AC35" s="1">
        <f ca="1">RepPd!AC187</f>
        <v>0</v>
      </c>
      <c r="AD35" s="1">
        <f ca="1">RepPd!AD187</f>
        <v>0</v>
      </c>
      <c r="AE35" s="1">
        <f ca="1">RepPd!AE187</f>
        <v>0</v>
      </c>
      <c r="AF35" s="1">
        <f ca="1">RepPd!AF187</f>
        <v>0</v>
      </c>
      <c r="AG35" s="1">
        <f ca="1">RepPd!AG187</f>
        <v>0</v>
      </c>
      <c r="AH35" s="1">
        <f ca="1">RepPd!AH187</f>
        <v>0</v>
      </c>
      <c r="AI35" s="1">
        <f ca="1">RepPd!AI187</f>
        <v>0</v>
      </c>
      <c r="AJ35" s="1">
        <f ca="1">RepPd!AJ187</f>
        <v>0</v>
      </c>
      <c r="AK35" s="1">
        <f ca="1">RepPd!AK187</f>
        <v>0</v>
      </c>
      <c r="AL35" s="1">
        <f ca="1">RepPd!AL187</f>
        <v>0</v>
      </c>
    </row>
    <row r="36" spans="2:38" x14ac:dyDescent="0.25">
      <c r="B36" s="1" t="str">
        <f>Items!L29</f>
        <v>CF(-)</v>
      </c>
      <c r="C36" s="1" t="str">
        <f>Items!M29</f>
        <v>N</v>
      </c>
      <c r="I36" s="22" t="str">
        <f>Items!J29</f>
        <v>Оплаты себестоимостных затрат</v>
      </c>
      <c r="J36" s="1" t="str">
        <f>Items!K29</f>
        <v>Резерв-1</v>
      </c>
      <c r="Q36" s="1">
        <f ca="1">RepPd!Q188</f>
        <v>0</v>
      </c>
      <c r="T36" s="1">
        <f ca="1">RepPd!T188</f>
        <v>0</v>
      </c>
      <c r="U36" s="1">
        <f ca="1">RepPd!U188</f>
        <v>0</v>
      </c>
      <c r="V36" s="1">
        <f ca="1">RepPd!V188</f>
        <v>0</v>
      </c>
      <c r="W36" s="1">
        <f ca="1">RepPd!W188</f>
        <v>0</v>
      </c>
      <c r="X36" s="1">
        <f ca="1">RepPd!X188</f>
        <v>0</v>
      </c>
      <c r="Y36" s="1">
        <f ca="1">RepPd!Y188</f>
        <v>0</v>
      </c>
      <c r="Z36" s="1">
        <f ca="1">RepPd!Z188</f>
        <v>0</v>
      </c>
      <c r="AA36" s="1">
        <f ca="1">RepPd!AA188</f>
        <v>0</v>
      </c>
      <c r="AB36" s="1">
        <f ca="1">RepPd!AB188</f>
        <v>0</v>
      </c>
      <c r="AC36" s="1">
        <f ca="1">RepPd!AC188</f>
        <v>0</v>
      </c>
      <c r="AD36" s="1">
        <f ca="1">RepPd!AD188</f>
        <v>0</v>
      </c>
      <c r="AE36" s="1">
        <f ca="1">RepPd!AE188</f>
        <v>0</v>
      </c>
      <c r="AF36" s="1">
        <f ca="1">RepPd!AF188</f>
        <v>0</v>
      </c>
      <c r="AG36" s="1">
        <f ca="1">RepPd!AG188</f>
        <v>0</v>
      </c>
      <c r="AH36" s="1">
        <f ca="1">RepPd!AH188</f>
        <v>0</v>
      </c>
      <c r="AI36" s="1">
        <f ca="1">RepPd!AI188</f>
        <v>0</v>
      </c>
      <c r="AJ36" s="1">
        <f ca="1">RepPd!AJ188</f>
        <v>0</v>
      </c>
      <c r="AK36" s="1">
        <f ca="1">RepPd!AK188</f>
        <v>0</v>
      </c>
      <c r="AL36" s="1">
        <f ca="1">RepPd!AL188</f>
        <v>0</v>
      </c>
    </row>
    <row r="37" spans="2:38" x14ac:dyDescent="0.25">
      <c r="B37" s="1" t="str">
        <f>Items!L30</f>
        <v>CF(-)</v>
      </c>
      <c r="C37" s="1" t="str">
        <f>Items!M30</f>
        <v>N</v>
      </c>
      <c r="I37" s="22" t="str">
        <f>Items!J30</f>
        <v>Оплаты себестоимостных затрат</v>
      </c>
      <c r="J37" s="1" t="str">
        <f>Items!K30</f>
        <v>Резерв-2</v>
      </c>
      <c r="Q37" s="1">
        <f ca="1">RepPd!Q189</f>
        <v>0</v>
      </c>
      <c r="T37" s="1">
        <f ca="1">RepPd!T189</f>
        <v>0</v>
      </c>
      <c r="U37" s="1">
        <f ca="1">RepPd!U189</f>
        <v>0</v>
      </c>
      <c r="V37" s="1">
        <f ca="1">RepPd!V189</f>
        <v>0</v>
      </c>
      <c r="W37" s="1">
        <f ca="1">RepPd!W189</f>
        <v>0</v>
      </c>
      <c r="X37" s="1">
        <f ca="1">RepPd!X189</f>
        <v>0</v>
      </c>
      <c r="Y37" s="1">
        <f ca="1">RepPd!Y189</f>
        <v>0</v>
      </c>
      <c r="Z37" s="1">
        <f ca="1">RepPd!Z189</f>
        <v>0</v>
      </c>
      <c r="AA37" s="1">
        <f ca="1">RepPd!AA189</f>
        <v>0</v>
      </c>
      <c r="AB37" s="1">
        <f ca="1">RepPd!AB189</f>
        <v>0</v>
      </c>
      <c r="AC37" s="1">
        <f ca="1">RepPd!AC189</f>
        <v>0</v>
      </c>
      <c r="AD37" s="1">
        <f ca="1">RepPd!AD189</f>
        <v>0</v>
      </c>
      <c r="AE37" s="1">
        <f ca="1">RepPd!AE189</f>
        <v>0</v>
      </c>
      <c r="AF37" s="1">
        <f ca="1">RepPd!AF189</f>
        <v>0</v>
      </c>
      <c r="AG37" s="1">
        <f ca="1">RepPd!AG189</f>
        <v>0</v>
      </c>
      <c r="AH37" s="1">
        <f ca="1">RepPd!AH189</f>
        <v>0</v>
      </c>
      <c r="AI37" s="1">
        <f ca="1">RepPd!AI189</f>
        <v>0</v>
      </c>
      <c r="AJ37" s="1">
        <f ca="1">RepPd!AJ189</f>
        <v>0</v>
      </c>
      <c r="AK37" s="1">
        <f ca="1">RepPd!AK189</f>
        <v>0</v>
      </c>
      <c r="AL37" s="1">
        <f ca="1">RepPd!AL189</f>
        <v>0</v>
      </c>
    </row>
    <row r="38" spans="2:38" x14ac:dyDescent="0.25">
      <c r="B38" s="1" t="str">
        <f>Items!L31</f>
        <v>CF(-)</v>
      </c>
      <c r="C38" s="1" t="str">
        <f>Items!M31</f>
        <v>N</v>
      </c>
      <c r="I38" s="22" t="str">
        <f>Items!J31</f>
        <v>Оплаты себестоимостных затрат</v>
      </c>
      <c r="J38" s="1" t="str">
        <f>Items!K31</f>
        <v>Резерв-3</v>
      </c>
      <c r="Q38" s="1">
        <f ca="1">RepPd!Q190</f>
        <v>0</v>
      </c>
      <c r="T38" s="1">
        <f ca="1">RepPd!T190</f>
        <v>0</v>
      </c>
      <c r="U38" s="1">
        <f ca="1">RepPd!U190</f>
        <v>0</v>
      </c>
      <c r="V38" s="1">
        <f ca="1">RepPd!V190</f>
        <v>0</v>
      </c>
      <c r="W38" s="1">
        <f ca="1">RepPd!W190</f>
        <v>0</v>
      </c>
      <c r="X38" s="1">
        <f ca="1">RepPd!X190</f>
        <v>0</v>
      </c>
      <c r="Y38" s="1">
        <f ca="1">RepPd!Y190</f>
        <v>0</v>
      </c>
      <c r="Z38" s="1">
        <f ca="1">RepPd!Z190</f>
        <v>0</v>
      </c>
      <c r="AA38" s="1">
        <f ca="1">RepPd!AA190</f>
        <v>0</v>
      </c>
      <c r="AB38" s="1">
        <f ca="1">RepPd!AB190</f>
        <v>0</v>
      </c>
      <c r="AC38" s="1">
        <f ca="1">RepPd!AC190</f>
        <v>0</v>
      </c>
      <c r="AD38" s="1">
        <f ca="1">RepPd!AD190</f>
        <v>0</v>
      </c>
      <c r="AE38" s="1">
        <f ca="1">RepPd!AE190</f>
        <v>0</v>
      </c>
      <c r="AF38" s="1">
        <f ca="1">RepPd!AF190</f>
        <v>0</v>
      </c>
      <c r="AG38" s="1">
        <f ca="1">RepPd!AG190</f>
        <v>0</v>
      </c>
      <c r="AH38" s="1">
        <f ca="1">RepPd!AH190</f>
        <v>0</v>
      </c>
      <c r="AI38" s="1">
        <f ca="1">RepPd!AI190</f>
        <v>0</v>
      </c>
      <c r="AJ38" s="1">
        <f ca="1">RepPd!AJ190</f>
        <v>0</v>
      </c>
      <c r="AK38" s="1">
        <f ca="1">RepPd!AK190</f>
        <v>0</v>
      </c>
      <c r="AL38" s="1">
        <f ca="1">RepPd!AL190</f>
        <v>0</v>
      </c>
    </row>
    <row r="39" spans="2:38" x14ac:dyDescent="0.25">
      <c r="B39" s="1" t="str">
        <f>Items!L32</f>
        <v>CF(-)</v>
      </c>
      <c r="C39" s="1" t="str">
        <f>Items!M32</f>
        <v>N</v>
      </c>
      <c r="I39" s="22" t="str">
        <f>Items!J32</f>
        <v>Оплаты себестоимостных затрат</v>
      </c>
      <c r="J39" s="1" t="str">
        <f>Items!K32</f>
        <v>Резерв-4</v>
      </c>
      <c r="Q39" s="1">
        <f ca="1">RepPd!Q191</f>
        <v>0</v>
      </c>
      <c r="T39" s="1">
        <f ca="1">RepPd!T191</f>
        <v>0</v>
      </c>
      <c r="U39" s="1">
        <f ca="1">RepPd!U191</f>
        <v>0</v>
      </c>
      <c r="V39" s="1">
        <f ca="1">RepPd!V191</f>
        <v>0</v>
      </c>
      <c r="W39" s="1">
        <f ca="1">RepPd!W191</f>
        <v>0</v>
      </c>
      <c r="X39" s="1">
        <f ca="1">RepPd!X191</f>
        <v>0</v>
      </c>
      <c r="Y39" s="1">
        <f ca="1">RepPd!Y191</f>
        <v>0</v>
      </c>
      <c r="Z39" s="1">
        <f ca="1">RepPd!Z191</f>
        <v>0</v>
      </c>
      <c r="AA39" s="1">
        <f ca="1">RepPd!AA191</f>
        <v>0</v>
      </c>
      <c r="AB39" s="1">
        <f ca="1">RepPd!AB191</f>
        <v>0</v>
      </c>
      <c r="AC39" s="1">
        <f ca="1">RepPd!AC191</f>
        <v>0</v>
      </c>
      <c r="AD39" s="1">
        <f ca="1">RepPd!AD191</f>
        <v>0</v>
      </c>
      <c r="AE39" s="1">
        <f ca="1">RepPd!AE191</f>
        <v>0</v>
      </c>
      <c r="AF39" s="1">
        <f ca="1">RepPd!AF191</f>
        <v>0</v>
      </c>
      <c r="AG39" s="1">
        <f ca="1">RepPd!AG191</f>
        <v>0</v>
      </c>
      <c r="AH39" s="1">
        <f ca="1">RepPd!AH191</f>
        <v>0</v>
      </c>
      <c r="AI39" s="1">
        <f ca="1">RepPd!AI191</f>
        <v>0</v>
      </c>
      <c r="AJ39" s="1">
        <f ca="1">RepPd!AJ191</f>
        <v>0</v>
      </c>
      <c r="AK39" s="1">
        <f ca="1">RepPd!AK191</f>
        <v>0</v>
      </c>
      <c r="AL39" s="1">
        <f ca="1">RepPd!AL191</f>
        <v>0</v>
      </c>
    </row>
    <row r="40" spans="2:38" x14ac:dyDescent="0.25">
      <c r="B40" s="1" t="str">
        <f>Items!L33</f>
        <v>CF(-)</v>
      </c>
      <c r="C40" s="1" t="str">
        <f>Items!M33</f>
        <v>N</v>
      </c>
      <c r="I40" s="22" t="str">
        <f>Items!J33</f>
        <v>Оплаты себестоимостных затрат</v>
      </c>
      <c r="J40" s="1" t="str">
        <f>Items!K33</f>
        <v>Резерв-5</v>
      </c>
      <c r="Q40" s="1">
        <f ca="1">RepPd!Q192</f>
        <v>0</v>
      </c>
      <c r="T40" s="1">
        <f ca="1">RepPd!T192</f>
        <v>0</v>
      </c>
      <c r="U40" s="1">
        <f ca="1">RepPd!U192</f>
        <v>0</v>
      </c>
      <c r="V40" s="1">
        <f ca="1">RepPd!V192</f>
        <v>0</v>
      </c>
      <c r="W40" s="1">
        <f ca="1">RepPd!W192</f>
        <v>0</v>
      </c>
      <c r="X40" s="1">
        <f ca="1">RepPd!X192</f>
        <v>0</v>
      </c>
      <c r="Y40" s="1">
        <f ca="1">RepPd!Y192</f>
        <v>0</v>
      </c>
      <c r="Z40" s="1">
        <f ca="1">RepPd!Z192</f>
        <v>0</v>
      </c>
      <c r="AA40" s="1">
        <f ca="1">RepPd!AA192</f>
        <v>0</v>
      </c>
      <c r="AB40" s="1">
        <f ca="1">RepPd!AB192</f>
        <v>0</v>
      </c>
      <c r="AC40" s="1">
        <f ca="1">RepPd!AC192</f>
        <v>0</v>
      </c>
      <c r="AD40" s="1">
        <f ca="1">RepPd!AD192</f>
        <v>0</v>
      </c>
      <c r="AE40" s="1">
        <f ca="1">RepPd!AE192</f>
        <v>0</v>
      </c>
      <c r="AF40" s="1">
        <f ca="1">RepPd!AF192</f>
        <v>0</v>
      </c>
      <c r="AG40" s="1">
        <f ca="1">RepPd!AG192</f>
        <v>0</v>
      </c>
      <c r="AH40" s="1">
        <f ca="1">RepPd!AH192</f>
        <v>0</v>
      </c>
      <c r="AI40" s="1">
        <f ca="1">RepPd!AI192</f>
        <v>0</v>
      </c>
      <c r="AJ40" s="1">
        <f ca="1">RepPd!AJ192</f>
        <v>0</v>
      </c>
      <c r="AK40" s="1">
        <f ca="1">RepPd!AK192</f>
        <v>0</v>
      </c>
      <c r="AL40" s="1">
        <f ca="1">RepPd!AL192</f>
        <v>0</v>
      </c>
    </row>
    <row r="41" spans="2:38" x14ac:dyDescent="0.25">
      <c r="B41" s="1" t="str">
        <f>Items!L34</f>
        <v>CF(-)</v>
      </c>
      <c r="C41" s="1" t="str">
        <f>Items!M34</f>
        <v>N</v>
      </c>
      <c r="I41" s="22" t="str">
        <f>Items!J34</f>
        <v>Оплаты себестоимостных затрат</v>
      </c>
      <c r="J41" s="1" t="str">
        <f>Items!K34</f>
        <v>Резерв-6</v>
      </c>
      <c r="Q41" s="1">
        <f ca="1">RepPd!Q193</f>
        <v>0</v>
      </c>
      <c r="T41" s="1">
        <f ca="1">RepPd!T193</f>
        <v>0</v>
      </c>
      <c r="U41" s="1">
        <f ca="1">RepPd!U193</f>
        <v>0</v>
      </c>
      <c r="V41" s="1">
        <f ca="1">RepPd!V193</f>
        <v>0</v>
      </c>
      <c r="W41" s="1">
        <f ca="1">RepPd!W193</f>
        <v>0</v>
      </c>
      <c r="X41" s="1">
        <f ca="1">RepPd!X193</f>
        <v>0</v>
      </c>
      <c r="Y41" s="1">
        <f ca="1">RepPd!Y193</f>
        <v>0</v>
      </c>
      <c r="Z41" s="1">
        <f ca="1">RepPd!Z193</f>
        <v>0</v>
      </c>
      <c r="AA41" s="1">
        <f ca="1">RepPd!AA193</f>
        <v>0</v>
      </c>
      <c r="AB41" s="1">
        <f ca="1">RepPd!AB193</f>
        <v>0</v>
      </c>
      <c r="AC41" s="1">
        <f ca="1">RepPd!AC193</f>
        <v>0</v>
      </c>
      <c r="AD41" s="1">
        <f ca="1">RepPd!AD193</f>
        <v>0</v>
      </c>
      <c r="AE41" s="1">
        <f ca="1">RepPd!AE193</f>
        <v>0</v>
      </c>
      <c r="AF41" s="1">
        <f ca="1">RepPd!AF193</f>
        <v>0</v>
      </c>
      <c r="AG41" s="1">
        <f ca="1">RepPd!AG193</f>
        <v>0</v>
      </c>
      <c r="AH41" s="1">
        <f ca="1">RepPd!AH193</f>
        <v>0</v>
      </c>
      <c r="AI41" s="1">
        <f ca="1">RepPd!AI193</f>
        <v>0</v>
      </c>
      <c r="AJ41" s="1">
        <f ca="1">RepPd!AJ193</f>
        <v>0</v>
      </c>
      <c r="AK41" s="1">
        <f ca="1">RepPd!AK193</f>
        <v>0</v>
      </c>
      <c r="AL41" s="1">
        <f ca="1">RepPd!AL193</f>
        <v>0</v>
      </c>
    </row>
    <row r="42" spans="2:38" x14ac:dyDescent="0.25">
      <c r="B42" s="1" t="str">
        <f>Items!L35</f>
        <v>CF(-)</v>
      </c>
      <c r="C42" s="1" t="str">
        <f>Items!M35</f>
        <v>N</v>
      </c>
      <c r="I42" s="22" t="str">
        <f>Items!J35</f>
        <v>Оплаты себестоимостных затрат</v>
      </c>
      <c r="J42" s="1" t="str">
        <f>Items!K35</f>
        <v>Резерв-7</v>
      </c>
      <c r="Q42" s="1">
        <f ca="1">RepPd!Q194</f>
        <v>0</v>
      </c>
      <c r="T42" s="1">
        <f ca="1">RepPd!T194</f>
        <v>0</v>
      </c>
      <c r="U42" s="1">
        <f ca="1">RepPd!U194</f>
        <v>0</v>
      </c>
      <c r="V42" s="1">
        <f ca="1">RepPd!V194</f>
        <v>0</v>
      </c>
      <c r="W42" s="1">
        <f ca="1">RepPd!W194</f>
        <v>0</v>
      </c>
      <c r="X42" s="1">
        <f ca="1">RepPd!X194</f>
        <v>0</v>
      </c>
      <c r="Y42" s="1">
        <f ca="1">RepPd!Y194</f>
        <v>0</v>
      </c>
      <c r="Z42" s="1">
        <f ca="1">RepPd!Z194</f>
        <v>0</v>
      </c>
      <c r="AA42" s="1">
        <f ca="1">RepPd!AA194</f>
        <v>0</v>
      </c>
      <c r="AB42" s="1">
        <f ca="1">RepPd!AB194</f>
        <v>0</v>
      </c>
      <c r="AC42" s="1">
        <f ca="1">RepPd!AC194</f>
        <v>0</v>
      </c>
      <c r="AD42" s="1">
        <f ca="1">RepPd!AD194</f>
        <v>0</v>
      </c>
      <c r="AE42" s="1">
        <f ca="1">RepPd!AE194</f>
        <v>0</v>
      </c>
      <c r="AF42" s="1">
        <f ca="1">RepPd!AF194</f>
        <v>0</v>
      </c>
      <c r="AG42" s="1">
        <f ca="1">RepPd!AG194</f>
        <v>0</v>
      </c>
      <c r="AH42" s="1">
        <f ca="1">RepPd!AH194</f>
        <v>0</v>
      </c>
      <c r="AI42" s="1">
        <f ca="1">RepPd!AI194</f>
        <v>0</v>
      </c>
      <c r="AJ42" s="1">
        <f ca="1">RepPd!AJ194</f>
        <v>0</v>
      </c>
      <c r="AK42" s="1">
        <f ca="1">RepPd!AK194</f>
        <v>0</v>
      </c>
      <c r="AL42" s="1">
        <f ca="1">RepPd!AL194</f>
        <v>0</v>
      </c>
    </row>
    <row r="43" spans="2:38" x14ac:dyDescent="0.25">
      <c r="B43" s="1" t="str">
        <f>Items!L36</f>
        <v>CF(-)</v>
      </c>
      <c r="C43" s="1" t="str">
        <f>Items!M36</f>
        <v>N</v>
      </c>
      <c r="I43" s="22" t="str">
        <f>Items!J36</f>
        <v>Оплаты себестоимостных затрат</v>
      </c>
      <c r="J43" s="1" t="str">
        <f>Items!K36</f>
        <v>Резерв-8</v>
      </c>
      <c r="Q43" s="1">
        <f ca="1">RepPd!Q195</f>
        <v>0</v>
      </c>
      <c r="T43" s="1">
        <f ca="1">RepPd!T195</f>
        <v>0</v>
      </c>
      <c r="U43" s="1">
        <f ca="1">RepPd!U195</f>
        <v>0</v>
      </c>
      <c r="V43" s="1">
        <f ca="1">RepPd!V195</f>
        <v>0</v>
      </c>
      <c r="W43" s="1">
        <f ca="1">RepPd!W195</f>
        <v>0</v>
      </c>
      <c r="X43" s="1">
        <f ca="1">RepPd!X195</f>
        <v>0</v>
      </c>
      <c r="Y43" s="1">
        <f ca="1">RepPd!Y195</f>
        <v>0</v>
      </c>
      <c r="Z43" s="1">
        <f ca="1">RepPd!Z195</f>
        <v>0</v>
      </c>
      <c r="AA43" s="1">
        <f ca="1">RepPd!AA195</f>
        <v>0</v>
      </c>
      <c r="AB43" s="1">
        <f ca="1">RepPd!AB195</f>
        <v>0</v>
      </c>
      <c r="AC43" s="1">
        <f ca="1">RepPd!AC195</f>
        <v>0</v>
      </c>
      <c r="AD43" s="1">
        <f ca="1">RepPd!AD195</f>
        <v>0</v>
      </c>
      <c r="AE43" s="1">
        <f ca="1">RepPd!AE195</f>
        <v>0</v>
      </c>
      <c r="AF43" s="1">
        <f ca="1">RepPd!AF195</f>
        <v>0</v>
      </c>
      <c r="AG43" s="1">
        <f ca="1">RepPd!AG195</f>
        <v>0</v>
      </c>
      <c r="AH43" s="1">
        <f ca="1">RepPd!AH195</f>
        <v>0</v>
      </c>
      <c r="AI43" s="1">
        <f ca="1">RepPd!AI195</f>
        <v>0</v>
      </c>
      <c r="AJ43" s="1">
        <f ca="1">RepPd!AJ195</f>
        <v>0</v>
      </c>
      <c r="AK43" s="1">
        <f ca="1">RepPd!AK195</f>
        <v>0</v>
      </c>
      <c r="AL43" s="1">
        <f ca="1">RepPd!AL195</f>
        <v>0</v>
      </c>
    </row>
    <row r="44" spans="2:38" s="23" customFormat="1" ht="10.199999999999999" x14ac:dyDescent="0.2">
      <c r="E44" s="23" t="s">
        <v>50</v>
      </c>
    </row>
    <row r="45" spans="2:38" ht="4.05" customHeight="1" x14ac:dyDescent="0.25">
      <c r="E45" s="25"/>
      <c r="F45" s="25"/>
      <c r="G45" s="25"/>
      <c r="H45" s="25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</row>
    <row r="46" spans="2:38" s="2" customFormat="1" x14ac:dyDescent="0.25">
      <c r="B46" s="2" t="str">
        <f>Items!$L$37</f>
        <v>CF</v>
      </c>
      <c r="C46" s="2">
        <f>Items!$M$37</f>
        <v>0</v>
      </c>
      <c r="I46" s="2" t="str">
        <f>Items!$J$37</f>
        <v>Финпоток от производственной деятельности</v>
      </c>
      <c r="Q46" s="2">
        <f ca="1">RepPd!Q198</f>
        <v>0</v>
      </c>
      <c r="T46" s="2">
        <f ca="1">RepPd!T198</f>
        <v>0</v>
      </c>
      <c r="U46" s="2">
        <f ca="1">RepPd!U198</f>
        <v>0</v>
      </c>
      <c r="V46" s="2">
        <f ca="1">RepPd!V198</f>
        <v>0</v>
      </c>
      <c r="W46" s="2">
        <f ca="1">RepPd!W198</f>
        <v>0</v>
      </c>
      <c r="X46" s="2">
        <f ca="1">RepPd!X198</f>
        <v>0</v>
      </c>
      <c r="Y46" s="2">
        <f ca="1">RepPd!Y198</f>
        <v>0</v>
      </c>
      <c r="Z46" s="2">
        <f ca="1">RepPd!Z198</f>
        <v>0</v>
      </c>
      <c r="AA46" s="2">
        <f ca="1">RepPd!AA198</f>
        <v>0</v>
      </c>
      <c r="AB46" s="2">
        <f ca="1">RepPd!AB198</f>
        <v>0</v>
      </c>
      <c r="AC46" s="2">
        <f ca="1">RepPd!AC198</f>
        <v>0</v>
      </c>
      <c r="AD46" s="2">
        <f ca="1">RepPd!AD198</f>
        <v>0</v>
      </c>
      <c r="AE46" s="2">
        <f ca="1">RepPd!AE198</f>
        <v>0</v>
      </c>
      <c r="AF46" s="2">
        <f ca="1">RepPd!AF198</f>
        <v>0</v>
      </c>
      <c r="AG46" s="2">
        <f ca="1">RepPd!AG198</f>
        <v>0</v>
      </c>
      <c r="AH46" s="2">
        <f ca="1">RepPd!AH198</f>
        <v>0</v>
      </c>
      <c r="AI46" s="2">
        <f ca="1">RepPd!AI198</f>
        <v>0</v>
      </c>
      <c r="AJ46" s="2">
        <f ca="1">RepPd!AJ198</f>
        <v>0</v>
      </c>
      <c r="AK46" s="2">
        <f ca="1">RepPd!AK198</f>
        <v>0</v>
      </c>
      <c r="AL46" s="2">
        <f ca="1">RepPd!AL198</f>
        <v>0</v>
      </c>
    </row>
    <row r="47" spans="2:38" ht="4.05" customHeight="1" x14ac:dyDescent="0.25"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</row>
    <row r="48" spans="2:38" s="2" customFormat="1" x14ac:dyDescent="0.25">
      <c r="B48" s="2">
        <f>Items!$L$38</f>
        <v>0</v>
      </c>
      <c r="C48" s="2" t="str">
        <f>Items!$M$38</f>
        <v>N</v>
      </c>
      <c r="I48" s="2" t="str">
        <f>Items!$J$38</f>
        <v>Оплата расходов на персонал</v>
      </c>
      <c r="Q48" s="2">
        <f ca="1">RepPd!Q200</f>
        <v>6156101.2199999997</v>
      </c>
      <c r="T48" s="2">
        <f ca="1">RepPd!T200</f>
        <v>286056.32000000001</v>
      </c>
      <c r="U48" s="2">
        <f ca="1">RepPd!U200</f>
        <v>255603.78999999998</v>
      </c>
      <c r="V48" s="2">
        <f ca="1">RepPd!V200</f>
        <v>180341.04</v>
      </c>
      <c r="W48" s="2">
        <f ca="1">RepPd!W200</f>
        <v>288311.18</v>
      </c>
      <c r="X48" s="2">
        <f ca="1">RepPd!X200</f>
        <v>227825.53</v>
      </c>
      <c r="Y48" s="2">
        <f ca="1">RepPd!Y200</f>
        <v>464627.72</v>
      </c>
      <c r="Z48" s="2">
        <f ca="1">RepPd!Z200</f>
        <v>227009.7</v>
      </c>
      <c r="AA48" s="2">
        <f ca="1">RepPd!AA200</f>
        <v>719689.94</v>
      </c>
      <c r="AB48" s="2">
        <f ca="1">RepPd!AB200</f>
        <v>583580</v>
      </c>
      <c r="AC48" s="2">
        <f ca="1">RepPd!AC200</f>
        <v>897200</v>
      </c>
      <c r="AD48" s="2">
        <f ca="1">RepPd!AD200</f>
        <v>824900.5</v>
      </c>
      <c r="AE48" s="2">
        <f ca="1">RepPd!AE200</f>
        <v>492555.5</v>
      </c>
      <c r="AF48" s="2">
        <f ca="1">RepPd!AF200</f>
        <v>616400</v>
      </c>
      <c r="AG48" s="2">
        <f ca="1">RepPd!AG200</f>
        <v>92000</v>
      </c>
      <c r="AH48" s="2">
        <f ca="1">RepPd!AH200</f>
        <v>0</v>
      </c>
      <c r="AI48" s="2">
        <f ca="1">RepPd!AI200</f>
        <v>0</v>
      </c>
      <c r="AJ48" s="2">
        <f ca="1">RepPd!AJ200</f>
        <v>0</v>
      </c>
      <c r="AK48" s="2">
        <f ca="1">RepPd!AK200</f>
        <v>0</v>
      </c>
      <c r="AL48" s="2">
        <f ca="1">RepPd!AL200</f>
        <v>0</v>
      </c>
    </row>
    <row r="49" spans="2:38" x14ac:dyDescent="0.25">
      <c r="B49" s="1" t="str">
        <f>Items!$L39</f>
        <v>CF(-)</v>
      </c>
      <c r="C49" s="1" t="str">
        <f>Items!$M39</f>
        <v>N</v>
      </c>
      <c r="I49" s="22" t="str">
        <f>Items!$J$38</f>
        <v>Оплата расходов на персонал</v>
      </c>
      <c r="J49" s="1" t="str">
        <f>Items!K39</f>
        <v>Руководитель снабжения</v>
      </c>
      <c r="Q49" s="1">
        <f ca="1">RepPd!Q201</f>
        <v>1774558.18</v>
      </c>
      <c r="T49" s="1">
        <f ca="1">RepPd!T201</f>
        <v>78200</v>
      </c>
      <c r="U49" s="1">
        <f ca="1">RepPd!U201</f>
        <v>172127.66999999998</v>
      </c>
      <c r="V49" s="1">
        <f ca="1">RepPd!V201</f>
        <v>67285.919999999998</v>
      </c>
      <c r="W49" s="1">
        <f ca="1">RepPd!W201</f>
        <v>122668.27999999998</v>
      </c>
      <c r="X49" s="1">
        <f ca="1">RepPd!X201</f>
        <v>81107.39</v>
      </c>
      <c r="Y49" s="1">
        <f ca="1">RepPd!Y201</f>
        <v>77018.720000000001</v>
      </c>
      <c r="Z49" s="1">
        <f ca="1">RepPd!Z201</f>
        <v>121249.7</v>
      </c>
      <c r="AA49" s="1">
        <f ca="1">RepPd!AA201</f>
        <v>123000</v>
      </c>
      <c r="AB49" s="1">
        <f ca="1">RepPd!AB201</f>
        <v>169499.99999999997</v>
      </c>
      <c r="AC49" s="1">
        <f ca="1">RepPd!AC201</f>
        <v>136500</v>
      </c>
      <c r="AD49" s="1">
        <f ca="1">RepPd!AD201</f>
        <v>351400.5</v>
      </c>
      <c r="AE49" s="1">
        <f ca="1">RepPd!AE201</f>
        <v>136500</v>
      </c>
      <c r="AF49" s="1">
        <f ca="1">RepPd!AF201</f>
        <v>138000</v>
      </c>
      <c r="AG49" s="1">
        <f ca="1">RepPd!AG201</f>
        <v>0</v>
      </c>
      <c r="AH49" s="1">
        <f ca="1">RepPd!AH201</f>
        <v>0</v>
      </c>
      <c r="AI49" s="1">
        <f ca="1">RepPd!AI201</f>
        <v>0</v>
      </c>
      <c r="AJ49" s="1">
        <f ca="1">RepPd!AJ201</f>
        <v>0</v>
      </c>
      <c r="AK49" s="1">
        <f ca="1">RepPd!AK201</f>
        <v>0</v>
      </c>
      <c r="AL49" s="1">
        <f ca="1">RepPd!AL201</f>
        <v>0</v>
      </c>
    </row>
    <row r="50" spans="2:38" x14ac:dyDescent="0.25">
      <c r="B50" s="1" t="str">
        <f>Items!$L40</f>
        <v>CF(-)</v>
      </c>
      <c r="C50" s="1" t="str">
        <f>Items!$M40</f>
        <v>N</v>
      </c>
      <c r="I50" s="22" t="str">
        <f>Items!$J$38</f>
        <v>Оплата расходов на персонал</v>
      </c>
      <c r="J50" s="1" t="str">
        <f>Items!K40</f>
        <v>Руководитель производства</v>
      </c>
      <c r="Q50" s="1">
        <f ca="1">RepPd!Q202</f>
        <v>1894563.1</v>
      </c>
      <c r="T50" s="1">
        <f ca="1">RepPd!T202</f>
        <v>109456.31999999999</v>
      </c>
      <c r="U50" s="1">
        <f ca="1">RepPd!U202</f>
        <v>83476.12000000001</v>
      </c>
      <c r="V50" s="1">
        <f ca="1">RepPd!V202</f>
        <v>94655.12000000001</v>
      </c>
      <c r="W50" s="1">
        <f ca="1">RepPd!W202</f>
        <v>143042.9</v>
      </c>
      <c r="X50" s="1">
        <f ca="1">RepPd!X202</f>
        <v>110968.14</v>
      </c>
      <c r="Y50" s="1">
        <f ca="1">RepPd!Y202</f>
        <v>100908.99999999999</v>
      </c>
      <c r="Z50" s="1">
        <f ca="1">RepPd!Z202</f>
        <v>91000</v>
      </c>
      <c r="AA50" s="1">
        <f ca="1">RepPd!AA202</f>
        <v>307500</v>
      </c>
      <c r="AB50" s="1">
        <f ca="1">RepPd!AB202</f>
        <v>214500</v>
      </c>
      <c r="AC50" s="1">
        <f ca="1">RepPd!AC202</f>
        <v>184500</v>
      </c>
      <c r="AD50" s="1">
        <f ca="1">RepPd!AD202</f>
        <v>0</v>
      </c>
      <c r="AE50" s="1">
        <f ca="1">RepPd!AE202</f>
        <v>270055.5</v>
      </c>
      <c r="AF50" s="1">
        <f ca="1">RepPd!AF202</f>
        <v>184500</v>
      </c>
      <c r="AG50" s="1">
        <f ca="1">RepPd!AG202</f>
        <v>0</v>
      </c>
      <c r="AH50" s="1">
        <f ca="1">RepPd!AH202</f>
        <v>0</v>
      </c>
      <c r="AI50" s="1">
        <f ca="1">RepPd!AI202</f>
        <v>0</v>
      </c>
      <c r="AJ50" s="1">
        <f ca="1">RepPd!AJ202</f>
        <v>0</v>
      </c>
      <c r="AK50" s="1">
        <f ca="1">RepPd!AK202</f>
        <v>0</v>
      </c>
      <c r="AL50" s="1">
        <f ca="1">RepPd!AL202</f>
        <v>0</v>
      </c>
    </row>
    <row r="51" spans="2:38" x14ac:dyDescent="0.25">
      <c r="B51" s="1" t="str">
        <f>Items!$L41</f>
        <v>CF(-)</v>
      </c>
      <c r="C51" s="1" t="str">
        <f>Items!$M41</f>
        <v>N</v>
      </c>
      <c r="I51" s="22" t="str">
        <f>Items!$J$38</f>
        <v>Оплата расходов на персонал</v>
      </c>
      <c r="J51" s="1" t="str">
        <f>Items!K41</f>
        <v>Архитектор</v>
      </c>
      <c r="Q51" s="1">
        <f ca="1">RepPd!Q203</f>
        <v>261980</v>
      </c>
      <c r="T51" s="1">
        <f ca="1">RepPd!T203</f>
        <v>0</v>
      </c>
      <c r="U51" s="1">
        <f ca="1">RepPd!U203</f>
        <v>0</v>
      </c>
      <c r="V51" s="1">
        <f ca="1">RepPd!V203</f>
        <v>0</v>
      </c>
      <c r="W51" s="1">
        <f ca="1">RepPd!W203</f>
        <v>0</v>
      </c>
      <c r="X51" s="1">
        <f ca="1">RepPd!X203</f>
        <v>0</v>
      </c>
      <c r="Y51" s="1">
        <f ca="1">RepPd!Y203</f>
        <v>57200</v>
      </c>
      <c r="Z51" s="1">
        <f ca="1">RepPd!Z203</f>
        <v>0</v>
      </c>
      <c r="AA51" s="1">
        <f ca="1">RepPd!AA203</f>
        <v>57200</v>
      </c>
      <c r="AB51" s="1">
        <f ca="1">RepPd!AB203</f>
        <v>16380</v>
      </c>
      <c r="AC51" s="1">
        <f ca="1">RepPd!AC203</f>
        <v>0</v>
      </c>
      <c r="AD51" s="1">
        <f ca="1">RepPd!AD203</f>
        <v>0</v>
      </c>
      <c r="AE51" s="1">
        <f ca="1">RepPd!AE203</f>
        <v>86000</v>
      </c>
      <c r="AF51" s="1">
        <f ca="1">RepPd!AF203</f>
        <v>45199.999999999993</v>
      </c>
      <c r="AG51" s="1">
        <f ca="1">RepPd!AG203</f>
        <v>0</v>
      </c>
      <c r="AH51" s="1">
        <f ca="1">RepPd!AH203</f>
        <v>0</v>
      </c>
      <c r="AI51" s="1">
        <f ca="1">RepPd!AI203</f>
        <v>0</v>
      </c>
      <c r="AJ51" s="1">
        <f ca="1">RepPd!AJ203</f>
        <v>0</v>
      </c>
      <c r="AK51" s="1">
        <f ca="1">RepPd!AK203</f>
        <v>0</v>
      </c>
      <c r="AL51" s="1">
        <f ca="1">RepPd!AL203</f>
        <v>0</v>
      </c>
    </row>
    <row r="52" spans="2:38" x14ac:dyDescent="0.25">
      <c r="B52" s="1" t="str">
        <f>Items!$L42</f>
        <v>CF(-)</v>
      </c>
      <c r="C52" s="1" t="str">
        <f>Items!$M42</f>
        <v>N</v>
      </c>
      <c r="I52" s="22" t="str">
        <f>Items!$J$38</f>
        <v>Оплата расходов на персонал</v>
      </c>
      <c r="J52" s="1" t="str">
        <f>Items!K42</f>
        <v>Маркетолог</v>
      </c>
      <c r="Q52" s="1">
        <f ca="1">RepPd!Q204</f>
        <v>286143.12</v>
      </c>
      <c r="T52" s="1">
        <f ca="1">RepPd!T204</f>
        <v>0</v>
      </c>
      <c r="U52" s="1">
        <f ca="1">RepPd!U204</f>
        <v>0</v>
      </c>
      <c r="V52" s="1">
        <f ca="1">RepPd!V204</f>
        <v>0</v>
      </c>
      <c r="W52" s="1">
        <f ca="1">RepPd!W204</f>
        <v>0</v>
      </c>
      <c r="X52" s="1">
        <f ca="1">RepPd!X204</f>
        <v>0</v>
      </c>
      <c r="Y52" s="1">
        <f ca="1">RepPd!Y204</f>
        <v>22750</v>
      </c>
      <c r="Z52" s="1">
        <f ca="1">RepPd!Z204</f>
        <v>0</v>
      </c>
      <c r="AA52" s="1">
        <f ca="1">RepPd!AA204</f>
        <v>135393.12</v>
      </c>
      <c r="AB52" s="1">
        <f ca="1">RepPd!AB204</f>
        <v>56499.999999999993</v>
      </c>
      <c r="AC52" s="1">
        <f ca="1">RepPd!AC204</f>
        <v>71500</v>
      </c>
      <c r="AD52" s="1">
        <f ca="1">RepPd!AD204</f>
        <v>0</v>
      </c>
      <c r="AE52" s="1">
        <f ca="1">RepPd!AE204</f>
        <v>0</v>
      </c>
      <c r="AF52" s="1">
        <f ca="1">RepPd!AF204</f>
        <v>0</v>
      </c>
      <c r="AG52" s="1">
        <f ca="1">RepPd!AG204</f>
        <v>0</v>
      </c>
      <c r="AH52" s="1">
        <f ca="1">RepPd!AH204</f>
        <v>0</v>
      </c>
      <c r="AI52" s="1">
        <f ca="1">RepPd!AI204</f>
        <v>0</v>
      </c>
      <c r="AJ52" s="1">
        <f ca="1">RepPd!AJ204</f>
        <v>0</v>
      </c>
      <c r="AK52" s="1">
        <f ca="1">RepPd!AK204</f>
        <v>0</v>
      </c>
      <c r="AL52" s="1">
        <f ca="1">RepPd!AL204</f>
        <v>0</v>
      </c>
    </row>
    <row r="53" spans="2:38" x14ac:dyDescent="0.25">
      <c r="B53" s="1" t="str">
        <f>Items!$L43</f>
        <v>CF(-)</v>
      </c>
      <c r="C53" s="1" t="str">
        <f>Items!$M43</f>
        <v>N</v>
      </c>
      <c r="I53" s="22" t="str">
        <f>Items!$J$38</f>
        <v>Оплата расходов на персонал</v>
      </c>
      <c r="J53" s="1" t="str">
        <f>Items!K43</f>
        <v>Брокер</v>
      </c>
      <c r="Q53" s="1">
        <f ca="1">RepPd!Q205</f>
        <v>464180</v>
      </c>
      <c r="T53" s="1">
        <f ca="1">RepPd!T205</f>
        <v>98400</v>
      </c>
      <c r="U53" s="1">
        <f ca="1">RepPd!U205</f>
        <v>0</v>
      </c>
      <c r="V53" s="1">
        <f ca="1">RepPd!V205</f>
        <v>0</v>
      </c>
      <c r="W53" s="1">
        <f ca="1">RepPd!W205</f>
        <v>0</v>
      </c>
      <c r="X53" s="1">
        <f ca="1">RepPd!X205</f>
        <v>0</v>
      </c>
      <c r="Y53" s="1">
        <f ca="1">RepPd!Y205</f>
        <v>0</v>
      </c>
      <c r="Z53" s="1">
        <f ca="1">RepPd!Z205</f>
        <v>0</v>
      </c>
      <c r="AA53" s="1">
        <f ca="1">RepPd!AA205</f>
        <v>44280</v>
      </c>
      <c r="AB53" s="1">
        <f ca="1">RepPd!AB205</f>
        <v>55200</v>
      </c>
      <c r="AC53" s="1">
        <f ca="1">RepPd!AC205</f>
        <v>79099.999999999985</v>
      </c>
      <c r="AD53" s="1">
        <f ca="1">RepPd!AD205</f>
        <v>0</v>
      </c>
      <c r="AE53" s="1">
        <f ca="1">RepPd!AE205</f>
        <v>0</v>
      </c>
      <c r="AF53" s="1">
        <f ca="1">RepPd!AF205</f>
        <v>187200</v>
      </c>
      <c r="AG53" s="1">
        <f ca="1">RepPd!AG205</f>
        <v>0</v>
      </c>
      <c r="AH53" s="1">
        <f ca="1">RepPd!AH205</f>
        <v>0</v>
      </c>
      <c r="AI53" s="1">
        <f ca="1">RepPd!AI205</f>
        <v>0</v>
      </c>
      <c r="AJ53" s="1">
        <f ca="1">RepPd!AJ205</f>
        <v>0</v>
      </c>
      <c r="AK53" s="1">
        <f ca="1">RepPd!AK205</f>
        <v>0</v>
      </c>
      <c r="AL53" s="1">
        <f ca="1">RepPd!AL205</f>
        <v>0</v>
      </c>
    </row>
    <row r="54" spans="2:38" x14ac:dyDescent="0.25">
      <c r="B54" s="1" t="str">
        <f>Items!$L44</f>
        <v>CF(-)</v>
      </c>
      <c r="C54" s="1" t="str">
        <f>Items!$M44</f>
        <v>N</v>
      </c>
      <c r="I54" s="22" t="str">
        <f>Items!$J$38</f>
        <v>Оплата расходов на персонал</v>
      </c>
      <c r="J54" s="1" t="str">
        <f>Items!K44</f>
        <v>Бухгалтер</v>
      </c>
      <c r="Q54" s="1">
        <f ca="1">RepPd!Q206</f>
        <v>459676.82</v>
      </c>
      <c r="T54" s="1">
        <f ca="1">RepPd!T206</f>
        <v>0</v>
      </c>
      <c r="U54" s="1">
        <f ca="1">RepPd!U206</f>
        <v>0</v>
      </c>
      <c r="V54" s="1">
        <f ca="1">RepPd!V206</f>
        <v>18400</v>
      </c>
      <c r="W54" s="1">
        <f ca="1">RepPd!W206</f>
        <v>22599.999999999996</v>
      </c>
      <c r="X54" s="1">
        <f ca="1">RepPd!X206</f>
        <v>35750</v>
      </c>
      <c r="Y54" s="1">
        <f ca="1">RepPd!Y206</f>
        <v>22750</v>
      </c>
      <c r="Z54" s="1">
        <f ca="1">RepPd!Z206</f>
        <v>14760</v>
      </c>
      <c r="AA54" s="1">
        <f ca="1">RepPd!AA206</f>
        <v>52316.82</v>
      </c>
      <c r="AB54" s="1">
        <f ca="1">RepPd!AB206</f>
        <v>71500</v>
      </c>
      <c r="AC54" s="1">
        <f ca="1">RepPd!AC206</f>
        <v>68100</v>
      </c>
      <c r="AD54" s="1">
        <f ca="1">RepPd!AD206</f>
        <v>0</v>
      </c>
      <c r="AE54" s="1">
        <f ca="1">RepPd!AE206</f>
        <v>0</v>
      </c>
      <c r="AF54" s="1">
        <f ca="1">RepPd!AF206</f>
        <v>61500</v>
      </c>
      <c r="AG54" s="1">
        <f ca="1">RepPd!AG206</f>
        <v>92000</v>
      </c>
      <c r="AH54" s="1">
        <f ca="1">RepPd!AH206</f>
        <v>0</v>
      </c>
      <c r="AI54" s="1">
        <f ca="1">RepPd!AI206</f>
        <v>0</v>
      </c>
      <c r="AJ54" s="1">
        <f ca="1">RepPd!AJ206</f>
        <v>0</v>
      </c>
      <c r="AK54" s="1">
        <f ca="1">RepPd!AK206</f>
        <v>0</v>
      </c>
      <c r="AL54" s="1">
        <f ca="1">RepPd!AL206</f>
        <v>0</v>
      </c>
    </row>
    <row r="55" spans="2:38" x14ac:dyDescent="0.25">
      <c r="B55" s="1" t="str">
        <f>Items!$L45</f>
        <v>CF(-)</v>
      </c>
      <c r="C55" s="1" t="str">
        <f>Items!$M45</f>
        <v>N</v>
      </c>
      <c r="I55" s="22" t="str">
        <f>Items!$J$38</f>
        <v>Оплата расходов на персонал</v>
      </c>
      <c r="J55" s="1" t="str">
        <f>Items!K45</f>
        <v>Директор</v>
      </c>
      <c r="Q55" s="1">
        <f ca="1">RepPd!Q207</f>
        <v>603500</v>
      </c>
      <c r="T55" s="1">
        <f ca="1">RepPd!T207</f>
        <v>0</v>
      </c>
      <c r="U55" s="1">
        <f ca="1">RepPd!U207</f>
        <v>0</v>
      </c>
      <c r="V55" s="1">
        <f ca="1">RepPd!V207</f>
        <v>0</v>
      </c>
      <c r="W55" s="1">
        <f ca="1">RepPd!W207</f>
        <v>0</v>
      </c>
      <c r="X55" s="1">
        <f ca="1">RepPd!X207</f>
        <v>0</v>
      </c>
      <c r="Y55" s="1">
        <f ca="1">RepPd!Y207</f>
        <v>0</v>
      </c>
      <c r="Z55" s="1">
        <f ca="1">RepPd!Z207</f>
        <v>0</v>
      </c>
      <c r="AA55" s="1">
        <f ca="1">RepPd!AA207</f>
        <v>0</v>
      </c>
      <c r="AB55" s="1">
        <f ca="1">RepPd!AB207</f>
        <v>0</v>
      </c>
      <c r="AC55" s="1">
        <f ca="1">RepPd!AC207</f>
        <v>357500</v>
      </c>
      <c r="AD55" s="1">
        <f ca="1">RepPd!AD207</f>
        <v>246000</v>
      </c>
      <c r="AE55" s="1">
        <f ca="1">RepPd!AE207</f>
        <v>0</v>
      </c>
      <c r="AF55" s="1">
        <f ca="1">RepPd!AF207</f>
        <v>0</v>
      </c>
      <c r="AG55" s="1">
        <f ca="1">RepPd!AG207</f>
        <v>0</v>
      </c>
      <c r="AH55" s="1">
        <f ca="1">RepPd!AH207</f>
        <v>0</v>
      </c>
      <c r="AI55" s="1">
        <f ca="1">RepPd!AI207</f>
        <v>0</v>
      </c>
      <c r="AJ55" s="1">
        <f ca="1">RepPd!AJ207</f>
        <v>0</v>
      </c>
      <c r="AK55" s="1">
        <f ca="1">RepPd!AK207</f>
        <v>0</v>
      </c>
      <c r="AL55" s="1">
        <f ca="1">RepPd!AL207</f>
        <v>0</v>
      </c>
    </row>
    <row r="56" spans="2:38" x14ac:dyDescent="0.25">
      <c r="B56" s="1" t="str">
        <f>Items!$L46</f>
        <v>CF(-)</v>
      </c>
      <c r="C56" s="1" t="str">
        <f>Items!$M46</f>
        <v>N</v>
      </c>
      <c r="I56" s="22" t="str">
        <f>Items!$J$38</f>
        <v>Оплата расходов на персонал</v>
      </c>
      <c r="J56" s="1" t="str">
        <f>Items!K46</f>
        <v>Фин директор</v>
      </c>
      <c r="Q56" s="1">
        <f ca="1">RepPd!Q208</f>
        <v>411500</v>
      </c>
      <c r="T56" s="1">
        <f ca="1">RepPd!T208</f>
        <v>0</v>
      </c>
      <c r="U56" s="1">
        <f ca="1">RepPd!U208</f>
        <v>0</v>
      </c>
      <c r="V56" s="1">
        <f ca="1">RepPd!V208</f>
        <v>0</v>
      </c>
      <c r="W56" s="1">
        <f ca="1">RepPd!W208</f>
        <v>0</v>
      </c>
      <c r="X56" s="1">
        <f ca="1">RepPd!X208</f>
        <v>0</v>
      </c>
      <c r="Y56" s="1">
        <f ca="1">RepPd!Y208</f>
        <v>184000</v>
      </c>
      <c r="Z56" s="1">
        <f ca="1">RepPd!Z208</f>
        <v>0</v>
      </c>
      <c r="AA56" s="1">
        <f ca="1">RepPd!AA208</f>
        <v>0</v>
      </c>
      <c r="AB56" s="1">
        <f ca="1">RepPd!AB208</f>
        <v>0</v>
      </c>
      <c r="AC56" s="1">
        <f ca="1">RepPd!AC208</f>
        <v>0</v>
      </c>
      <c r="AD56" s="1">
        <f ca="1">RepPd!AD208</f>
        <v>227500</v>
      </c>
      <c r="AE56" s="1">
        <f ca="1">RepPd!AE208</f>
        <v>0</v>
      </c>
      <c r="AF56" s="1">
        <f ca="1">RepPd!AF208</f>
        <v>0</v>
      </c>
      <c r="AG56" s="1">
        <f ca="1">RepPd!AG208</f>
        <v>0</v>
      </c>
      <c r="AH56" s="1">
        <f ca="1">RepPd!AH208</f>
        <v>0</v>
      </c>
      <c r="AI56" s="1">
        <f ca="1">RepPd!AI208</f>
        <v>0</v>
      </c>
      <c r="AJ56" s="1">
        <f ca="1">RepPd!AJ208</f>
        <v>0</v>
      </c>
      <c r="AK56" s="1">
        <f ca="1">RepPd!AK208</f>
        <v>0</v>
      </c>
      <c r="AL56" s="1">
        <f ca="1">RepPd!AL208</f>
        <v>0</v>
      </c>
    </row>
    <row r="57" spans="2:38" x14ac:dyDescent="0.25">
      <c r="B57" s="1" t="str">
        <f>Items!$L47</f>
        <v>CF(-)</v>
      </c>
      <c r="C57" s="1" t="str">
        <f>Items!$M47</f>
        <v>N</v>
      </c>
      <c r="I57" s="22" t="str">
        <f>Items!$J$38</f>
        <v>Оплата расходов на персонал</v>
      </c>
      <c r="J57" s="1" t="str">
        <f>Items!K47</f>
        <v>Резерв-1</v>
      </c>
      <c r="Q57" s="1">
        <f ca="1">RepPd!Q209</f>
        <v>0</v>
      </c>
      <c r="T57" s="1">
        <f ca="1">RepPd!T209</f>
        <v>0</v>
      </c>
      <c r="U57" s="1">
        <f ca="1">RepPd!U209</f>
        <v>0</v>
      </c>
      <c r="V57" s="1">
        <f ca="1">RepPd!V209</f>
        <v>0</v>
      </c>
      <c r="W57" s="1">
        <f ca="1">RepPd!W209</f>
        <v>0</v>
      </c>
      <c r="X57" s="1">
        <f ca="1">RepPd!X209</f>
        <v>0</v>
      </c>
      <c r="Y57" s="1">
        <f ca="1">RepPd!Y209</f>
        <v>0</v>
      </c>
      <c r="Z57" s="1">
        <f ca="1">RepPd!Z209</f>
        <v>0</v>
      </c>
      <c r="AA57" s="1">
        <f ca="1">RepPd!AA209</f>
        <v>0</v>
      </c>
      <c r="AB57" s="1">
        <f ca="1">RepPd!AB209</f>
        <v>0</v>
      </c>
      <c r="AC57" s="1">
        <f ca="1">RepPd!AC209</f>
        <v>0</v>
      </c>
      <c r="AD57" s="1">
        <f ca="1">RepPd!AD209</f>
        <v>0</v>
      </c>
      <c r="AE57" s="1">
        <f ca="1">RepPd!AE209</f>
        <v>0</v>
      </c>
      <c r="AF57" s="1">
        <f ca="1">RepPd!AF209</f>
        <v>0</v>
      </c>
      <c r="AG57" s="1">
        <f ca="1">RepPd!AG209</f>
        <v>0</v>
      </c>
      <c r="AH57" s="1">
        <f ca="1">RepPd!AH209</f>
        <v>0</v>
      </c>
      <c r="AI57" s="1">
        <f ca="1">RepPd!AI209</f>
        <v>0</v>
      </c>
      <c r="AJ57" s="1">
        <f ca="1">RepPd!AJ209</f>
        <v>0</v>
      </c>
      <c r="AK57" s="1">
        <f ca="1">RepPd!AK209</f>
        <v>0</v>
      </c>
      <c r="AL57" s="1">
        <f ca="1">RepPd!AL209</f>
        <v>0</v>
      </c>
    </row>
    <row r="58" spans="2:38" x14ac:dyDescent="0.25">
      <c r="B58" s="1" t="str">
        <f>Items!$L48</f>
        <v>CF(-)</v>
      </c>
      <c r="C58" s="1" t="str">
        <f>Items!$M48</f>
        <v>N</v>
      </c>
      <c r="I58" s="22" t="str">
        <f>Items!$J$38</f>
        <v>Оплата расходов на персонал</v>
      </c>
      <c r="J58" s="1" t="str">
        <f>Items!K48</f>
        <v>Резерв-2</v>
      </c>
      <c r="Q58" s="1">
        <f ca="1">RepPd!Q210</f>
        <v>0</v>
      </c>
      <c r="T58" s="1">
        <f ca="1">RepPd!T210</f>
        <v>0</v>
      </c>
      <c r="U58" s="1">
        <f ca="1">RepPd!U210</f>
        <v>0</v>
      </c>
      <c r="V58" s="1">
        <f ca="1">RepPd!V210</f>
        <v>0</v>
      </c>
      <c r="W58" s="1">
        <f ca="1">RepPd!W210</f>
        <v>0</v>
      </c>
      <c r="X58" s="1">
        <f ca="1">RepPd!X210</f>
        <v>0</v>
      </c>
      <c r="Y58" s="1">
        <f ca="1">RepPd!Y210</f>
        <v>0</v>
      </c>
      <c r="Z58" s="1">
        <f ca="1">RepPd!Z210</f>
        <v>0</v>
      </c>
      <c r="AA58" s="1">
        <f ca="1">RepPd!AA210</f>
        <v>0</v>
      </c>
      <c r="AB58" s="1">
        <f ca="1">RepPd!AB210</f>
        <v>0</v>
      </c>
      <c r="AC58" s="1">
        <f ca="1">RepPd!AC210</f>
        <v>0</v>
      </c>
      <c r="AD58" s="1">
        <f ca="1">RepPd!AD210</f>
        <v>0</v>
      </c>
      <c r="AE58" s="1">
        <f ca="1">RepPd!AE210</f>
        <v>0</v>
      </c>
      <c r="AF58" s="1">
        <f ca="1">RepPd!AF210</f>
        <v>0</v>
      </c>
      <c r="AG58" s="1">
        <f ca="1">RepPd!AG210</f>
        <v>0</v>
      </c>
      <c r="AH58" s="1">
        <f ca="1">RepPd!AH210</f>
        <v>0</v>
      </c>
      <c r="AI58" s="1">
        <f ca="1">RepPd!AI210</f>
        <v>0</v>
      </c>
      <c r="AJ58" s="1">
        <f ca="1">RepPd!AJ210</f>
        <v>0</v>
      </c>
      <c r="AK58" s="1">
        <f ca="1">RepPd!AK210</f>
        <v>0</v>
      </c>
      <c r="AL58" s="1">
        <f ca="1">RepPd!AL210</f>
        <v>0</v>
      </c>
    </row>
    <row r="59" spans="2:38" s="23" customFormat="1" ht="10.199999999999999" x14ac:dyDescent="0.2">
      <c r="E59" s="23" t="s">
        <v>50</v>
      </c>
    </row>
    <row r="60" spans="2:38" s="2" customFormat="1" x14ac:dyDescent="0.25">
      <c r="B60" s="2">
        <f>Items!$L$49</f>
        <v>0</v>
      </c>
      <c r="C60" s="2" t="str">
        <f>Items!$M$49</f>
        <v>N</v>
      </c>
      <c r="I60" s="2" t="str">
        <f>Items!$J$49</f>
        <v>Оплата переменных расходов</v>
      </c>
      <c r="Q60" s="2">
        <f ca="1">RepPd!Q212</f>
        <v>2349192.29</v>
      </c>
      <c r="T60" s="2">
        <f ca="1">RepPd!T212</f>
        <v>0</v>
      </c>
      <c r="U60" s="2">
        <f ca="1">RepPd!U212</f>
        <v>0</v>
      </c>
      <c r="V60" s="2">
        <f ca="1">RepPd!V212</f>
        <v>0</v>
      </c>
      <c r="W60" s="2">
        <f ca="1">RepPd!W212</f>
        <v>25490.5</v>
      </c>
      <c r="X60" s="2">
        <f ca="1">RepPd!X212</f>
        <v>48360</v>
      </c>
      <c r="Y60" s="2">
        <f ca="1">RepPd!Y212</f>
        <v>0</v>
      </c>
      <c r="Z60" s="2">
        <f ca="1">RepPd!Z212</f>
        <v>119655</v>
      </c>
      <c r="AA60" s="2">
        <f ca="1">RepPd!AA212</f>
        <v>57321.35</v>
      </c>
      <c r="AB60" s="2">
        <f ca="1">RepPd!AB212</f>
        <v>194305.88</v>
      </c>
      <c r="AC60" s="2">
        <f ca="1">RepPd!AC212</f>
        <v>166132.99</v>
      </c>
      <c r="AD60" s="2">
        <f ca="1">RepPd!AD212</f>
        <v>2478.6499999999996</v>
      </c>
      <c r="AE60" s="2">
        <f ca="1">RepPd!AE212</f>
        <v>565</v>
      </c>
      <c r="AF60" s="2">
        <f ca="1">RepPd!AF212</f>
        <v>252602.21</v>
      </c>
      <c r="AG60" s="2">
        <f ca="1">RepPd!AG212</f>
        <v>1481360.71</v>
      </c>
      <c r="AH60" s="2">
        <f ca="1">RepPd!AH212</f>
        <v>0</v>
      </c>
      <c r="AI60" s="2">
        <f ca="1">RepPd!AI212</f>
        <v>920</v>
      </c>
      <c r="AJ60" s="2">
        <f ca="1">RepPd!AJ212</f>
        <v>0</v>
      </c>
      <c r="AK60" s="2">
        <f ca="1">RepPd!AK212</f>
        <v>0</v>
      </c>
      <c r="AL60" s="2">
        <f ca="1">RepPd!AL212</f>
        <v>0</v>
      </c>
    </row>
    <row r="61" spans="2:38" x14ac:dyDescent="0.25">
      <c r="B61" s="1" t="str">
        <f>Items!$L50</f>
        <v>CF(-)</v>
      </c>
      <c r="C61" s="1" t="str">
        <f>Items!$M50</f>
        <v>N</v>
      </c>
      <c r="I61" s="22" t="str">
        <f>Items!$J$49</f>
        <v>Оплата переменных расходов</v>
      </c>
      <c r="J61" s="1" t="str">
        <f>Items!K50</f>
        <v>Реклама</v>
      </c>
      <c r="Q61" s="1">
        <f ca="1">RepPd!Q213</f>
        <v>1008979.79</v>
      </c>
      <c r="T61" s="1">
        <f ca="1">RepPd!T213</f>
        <v>0</v>
      </c>
      <c r="U61" s="1">
        <f ca="1">RepPd!U213</f>
        <v>0</v>
      </c>
      <c r="V61" s="1">
        <f ca="1">RepPd!V213</f>
        <v>0</v>
      </c>
      <c r="W61" s="1">
        <f ca="1">RepPd!W213</f>
        <v>0</v>
      </c>
      <c r="X61" s="1">
        <f ca="1">RepPd!X213</f>
        <v>16100</v>
      </c>
      <c r="Y61" s="1">
        <f ca="1">RepPd!Y213</f>
        <v>0</v>
      </c>
      <c r="Z61" s="1">
        <f ca="1">RepPd!Z213</f>
        <v>10618</v>
      </c>
      <c r="AA61" s="1">
        <f ca="1">RepPd!AA213</f>
        <v>1092</v>
      </c>
      <c r="AB61" s="1">
        <f ca="1">RepPd!AB213</f>
        <v>0</v>
      </c>
      <c r="AC61" s="1">
        <f ca="1">RepPd!AC213</f>
        <v>1852.07</v>
      </c>
      <c r="AD61" s="1">
        <f ca="1">RepPd!AD213</f>
        <v>0</v>
      </c>
      <c r="AE61" s="1">
        <f ca="1">RepPd!AE213</f>
        <v>0</v>
      </c>
      <c r="AF61" s="1">
        <f ca="1">RepPd!AF213</f>
        <v>17572.21</v>
      </c>
      <c r="AG61" s="1">
        <f ca="1">RepPd!AG213</f>
        <v>961745.51</v>
      </c>
      <c r="AH61" s="1">
        <f ca="1">RepPd!AH213</f>
        <v>0</v>
      </c>
      <c r="AI61" s="1">
        <f ca="1">RepPd!AI213</f>
        <v>0</v>
      </c>
      <c r="AJ61" s="1">
        <f ca="1">RepPd!AJ213</f>
        <v>0</v>
      </c>
      <c r="AK61" s="1">
        <f ca="1">RepPd!AK213</f>
        <v>0</v>
      </c>
      <c r="AL61" s="1">
        <f ca="1">RepPd!AL213</f>
        <v>0</v>
      </c>
    </row>
    <row r="62" spans="2:38" x14ac:dyDescent="0.25">
      <c r="B62" s="1" t="str">
        <f>Items!$L51</f>
        <v>CF(-)</v>
      </c>
      <c r="C62" s="1" t="str">
        <f>Items!$M51</f>
        <v>N</v>
      </c>
      <c r="I62" s="22" t="str">
        <f>Items!$J$49</f>
        <v>Оплата переменных расходов</v>
      </c>
      <c r="J62" s="1" t="str">
        <f>Items!K51</f>
        <v>Проектирование</v>
      </c>
      <c r="Q62" s="1">
        <f ca="1">RepPd!Q214</f>
        <v>414639.67000000004</v>
      </c>
      <c r="T62" s="1">
        <f ca="1">RepPd!T214</f>
        <v>0</v>
      </c>
      <c r="U62" s="1">
        <f ca="1">RepPd!U214</f>
        <v>0</v>
      </c>
      <c r="V62" s="1">
        <f ca="1">RepPd!V214</f>
        <v>0</v>
      </c>
      <c r="W62" s="1">
        <f ca="1">RepPd!W214</f>
        <v>0</v>
      </c>
      <c r="X62" s="1">
        <f ca="1">RepPd!X214</f>
        <v>22599.999999999996</v>
      </c>
      <c r="Y62" s="1">
        <f ca="1">RepPd!Y214</f>
        <v>0</v>
      </c>
      <c r="Z62" s="1">
        <f ca="1">RepPd!Z214</f>
        <v>96130</v>
      </c>
      <c r="AA62" s="1">
        <f ca="1">RepPd!AA214</f>
        <v>48530</v>
      </c>
      <c r="AB62" s="1">
        <f ca="1">RepPd!AB214</f>
        <v>162006.88</v>
      </c>
      <c r="AC62" s="1">
        <f ca="1">RepPd!AC214</f>
        <v>76607.790000000008</v>
      </c>
      <c r="AD62" s="1">
        <f ca="1">RepPd!AD214</f>
        <v>1694.9999999999998</v>
      </c>
      <c r="AE62" s="1">
        <f ca="1">RepPd!AE214</f>
        <v>0</v>
      </c>
      <c r="AF62" s="1">
        <f ca="1">RepPd!AF214</f>
        <v>6150</v>
      </c>
      <c r="AG62" s="1">
        <f ca="1">RepPd!AG214</f>
        <v>0</v>
      </c>
      <c r="AH62" s="1">
        <f ca="1">RepPd!AH214</f>
        <v>0</v>
      </c>
      <c r="AI62" s="1">
        <f ca="1">RepPd!AI214</f>
        <v>920</v>
      </c>
      <c r="AJ62" s="1">
        <f ca="1">RepPd!AJ214</f>
        <v>0</v>
      </c>
      <c r="AK62" s="1">
        <f ca="1">RepPd!AK214</f>
        <v>0</v>
      </c>
      <c r="AL62" s="1">
        <f ca="1">RepPd!AL214</f>
        <v>0</v>
      </c>
    </row>
    <row r="63" spans="2:38" x14ac:dyDescent="0.25">
      <c r="B63" s="1" t="str">
        <f>Items!$L52</f>
        <v>CF(-)</v>
      </c>
      <c r="C63" s="1" t="str">
        <f>Items!$M52</f>
        <v>N</v>
      </c>
      <c r="I63" s="22" t="str">
        <f>Items!$J$49</f>
        <v>Оплата переменных расходов</v>
      </c>
      <c r="J63" s="1" t="str">
        <f>Items!K52</f>
        <v>Расходы брокера</v>
      </c>
      <c r="Q63" s="1">
        <f ca="1">RepPd!Q215</f>
        <v>62818.35</v>
      </c>
      <c r="T63" s="1">
        <f ca="1">RepPd!T215</f>
        <v>0</v>
      </c>
      <c r="U63" s="1">
        <f ca="1">RepPd!U215</f>
        <v>0</v>
      </c>
      <c r="V63" s="1">
        <f ca="1">RepPd!V215</f>
        <v>0</v>
      </c>
      <c r="W63" s="1">
        <f ca="1">RepPd!W215</f>
        <v>0</v>
      </c>
      <c r="X63" s="1">
        <f ca="1">RepPd!X215</f>
        <v>0</v>
      </c>
      <c r="Y63" s="1">
        <f ca="1">RepPd!Y215</f>
        <v>0</v>
      </c>
      <c r="Z63" s="1">
        <f ca="1">RepPd!Z215</f>
        <v>12542.999999999998</v>
      </c>
      <c r="AA63" s="1">
        <f ca="1">RepPd!AA215</f>
        <v>7084.35</v>
      </c>
      <c r="AB63" s="1">
        <f ca="1">RepPd!AB215</f>
        <v>27226</v>
      </c>
      <c r="AC63" s="1">
        <f ca="1">RepPd!AC215</f>
        <v>9200</v>
      </c>
      <c r="AD63" s="1">
        <f ca="1">RepPd!AD215</f>
        <v>0</v>
      </c>
      <c r="AE63" s="1">
        <f ca="1">RepPd!AE215</f>
        <v>0</v>
      </c>
      <c r="AF63" s="1">
        <f ca="1">RepPd!AF215</f>
        <v>6765</v>
      </c>
      <c r="AG63" s="1">
        <f ca="1">RepPd!AG215</f>
        <v>0</v>
      </c>
      <c r="AH63" s="1">
        <f ca="1">RepPd!AH215</f>
        <v>0</v>
      </c>
      <c r="AI63" s="1">
        <f ca="1">RepPd!AI215</f>
        <v>0</v>
      </c>
      <c r="AJ63" s="1">
        <f ca="1">RepPd!AJ215</f>
        <v>0</v>
      </c>
      <c r="AK63" s="1">
        <f ca="1">RepPd!AK215</f>
        <v>0</v>
      </c>
      <c r="AL63" s="1">
        <f ca="1">RepPd!AL215</f>
        <v>0</v>
      </c>
    </row>
    <row r="64" spans="2:38" x14ac:dyDescent="0.25">
      <c r="B64" s="1" t="str">
        <f>Items!$L53</f>
        <v>CF(-)</v>
      </c>
      <c r="C64" s="1" t="str">
        <f>Items!$M53</f>
        <v>N</v>
      </c>
      <c r="I64" s="22" t="str">
        <f>Items!$J$49</f>
        <v>Оплата переменных расходов</v>
      </c>
      <c r="J64" s="1" t="str">
        <f>Items!K53</f>
        <v>ГСМ</v>
      </c>
      <c r="Q64" s="1">
        <f ca="1">RepPd!Q216</f>
        <v>458115.2</v>
      </c>
      <c r="T64" s="1">
        <f ca="1">RepPd!T216</f>
        <v>0</v>
      </c>
      <c r="U64" s="1">
        <f ca="1">RepPd!U216</f>
        <v>0</v>
      </c>
      <c r="V64" s="1">
        <f ca="1">RepPd!V216</f>
        <v>0</v>
      </c>
      <c r="W64" s="1">
        <f ca="1">RepPd!W216</f>
        <v>0</v>
      </c>
      <c r="X64" s="1">
        <f ca="1">RepPd!X216</f>
        <v>0</v>
      </c>
      <c r="Y64" s="1">
        <f ca="1">RepPd!Y216</f>
        <v>0</v>
      </c>
      <c r="Z64" s="1">
        <f ca="1">RepPd!Z216</f>
        <v>0</v>
      </c>
      <c r="AA64" s="1">
        <f ca="1">RepPd!AA216</f>
        <v>0</v>
      </c>
      <c r="AB64" s="1">
        <f ca="1">RepPd!AB216</f>
        <v>0</v>
      </c>
      <c r="AC64" s="1">
        <f ca="1">RepPd!AC216</f>
        <v>0</v>
      </c>
      <c r="AD64" s="1">
        <f ca="1">RepPd!AD216</f>
        <v>0</v>
      </c>
      <c r="AE64" s="1">
        <f ca="1">RepPd!AE216</f>
        <v>0</v>
      </c>
      <c r="AF64" s="1">
        <f ca="1">RepPd!AF216</f>
        <v>0</v>
      </c>
      <c r="AG64" s="1">
        <f ca="1">RepPd!AG216</f>
        <v>458115.2</v>
      </c>
      <c r="AH64" s="1">
        <f ca="1">RepPd!AH216</f>
        <v>0</v>
      </c>
      <c r="AI64" s="1">
        <f ca="1">RepPd!AI216</f>
        <v>0</v>
      </c>
      <c r="AJ64" s="1">
        <f ca="1">RepPd!AJ216</f>
        <v>0</v>
      </c>
      <c r="AK64" s="1">
        <f ca="1">RepPd!AK216</f>
        <v>0</v>
      </c>
      <c r="AL64" s="1">
        <f ca="1">RepPd!AL216</f>
        <v>0</v>
      </c>
    </row>
    <row r="65" spans="2:38" x14ac:dyDescent="0.25">
      <c r="B65" s="1" t="str">
        <f>Items!$L54</f>
        <v>CF(-)</v>
      </c>
      <c r="C65" s="1" t="str">
        <f>Items!$M54</f>
        <v>N</v>
      </c>
      <c r="I65" s="22" t="str">
        <f>Items!$J$49</f>
        <v>Оплата переменных расходов</v>
      </c>
      <c r="J65" s="1" t="str">
        <f>Items!K54</f>
        <v>Прочие расходы</v>
      </c>
      <c r="Q65" s="1">
        <f ca="1">RepPd!Q217</f>
        <v>404639.27999999997</v>
      </c>
      <c r="T65" s="1">
        <f ca="1">RepPd!T217</f>
        <v>0</v>
      </c>
      <c r="U65" s="1">
        <f ca="1">RepPd!U217</f>
        <v>0</v>
      </c>
      <c r="V65" s="1">
        <f ca="1">RepPd!V217</f>
        <v>0</v>
      </c>
      <c r="W65" s="1">
        <f ca="1">RepPd!W217</f>
        <v>25490.5</v>
      </c>
      <c r="X65" s="1">
        <f ca="1">RepPd!X217</f>
        <v>9660</v>
      </c>
      <c r="Y65" s="1">
        <f ca="1">RepPd!Y217</f>
        <v>0</v>
      </c>
      <c r="Z65" s="1">
        <f ca="1">RepPd!Z217</f>
        <v>364</v>
      </c>
      <c r="AA65" s="1">
        <f ca="1">RepPd!AA217</f>
        <v>615</v>
      </c>
      <c r="AB65" s="1">
        <f ca="1">RepPd!AB217</f>
        <v>5073</v>
      </c>
      <c r="AC65" s="1">
        <f ca="1">RepPd!AC217</f>
        <v>78473.12999999999</v>
      </c>
      <c r="AD65" s="1">
        <f ca="1">RepPd!AD217</f>
        <v>783.65</v>
      </c>
      <c r="AE65" s="1">
        <f ca="1">RepPd!AE217</f>
        <v>565</v>
      </c>
      <c r="AF65" s="1">
        <f ca="1">RepPd!AF217</f>
        <v>222115</v>
      </c>
      <c r="AG65" s="1">
        <f ca="1">RepPd!AG217</f>
        <v>61500</v>
      </c>
      <c r="AH65" s="1">
        <f ca="1">RepPd!AH217</f>
        <v>0</v>
      </c>
      <c r="AI65" s="1">
        <f ca="1">RepPd!AI217</f>
        <v>0</v>
      </c>
      <c r="AJ65" s="1">
        <f ca="1">RepPd!AJ217</f>
        <v>0</v>
      </c>
      <c r="AK65" s="1">
        <f ca="1">RepPd!AK217</f>
        <v>0</v>
      </c>
      <c r="AL65" s="1">
        <f ca="1">RepPd!AL217</f>
        <v>0</v>
      </c>
    </row>
    <row r="66" spans="2:38" x14ac:dyDescent="0.25">
      <c r="B66" s="1" t="str">
        <f>Items!$L55</f>
        <v>CF(-)</v>
      </c>
      <c r="C66" s="1" t="str">
        <f>Items!$M55</f>
        <v>N</v>
      </c>
      <c r="I66" s="22" t="str">
        <f>Items!$J$49</f>
        <v>Оплата переменных расходов</v>
      </c>
      <c r="J66" s="1" t="str">
        <f>Items!K55</f>
        <v>Инструменты</v>
      </c>
      <c r="Q66" s="1">
        <f ca="1">RepPd!Q218</f>
        <v>0</v>
      </c>
      <c r="T66" s="1">
        <f ca="1">RepPd!T218</f>
        <v>0</v>
      </c>
      <c r="U66" s="1">
        <f ca="1">RepPd!U218</f>
        <v>0</v>
      </c>
      <c r="V66" s="1">
        <f ca="1">RepPd!V218</f>
        <v>0</v>
      </c>
      <c r="W66" s="1">
        <f ca="1">RepPd!W218</f>
        <v>0</v>
      </c>
      <c r="X66" s="1">
        <f ca="1">RepPd!X218</f>
        <v>0</v>
      </c>
      <c r="Y66" s="1">
        <f ca="1">RepPd!Y218</f>
        <v>0</v>
      </c>
      <c r="Z66" s="1">
        <f ca="1">RepPd!Z218</f>
        <v>0</v>
      </c>
      <c r="AA66" s="1">
        <f ca="1">RepPd!AA218</f>
        <v>0</v>
      </c>
      <c r="AB66" s="1">
        <f ca="1">RepPd!AB218</f>
        <v>0</v>
      </c>
      <c r="AC66" s="1">
        <f ca="1">RepPd!AC218</f>
        <v>0</v>
      </c>
      <c r="AD66" s="1">
        <f ca="1">RepPd!AD218</f>
        <v>0</v>
      </c>
      <c r="AE66" s="1">
        <f ca="1">RepPd!AE218</f>
        <v>0</v>
      </c>
      <c r="AF66" s="1">
        <f ca="1">RepPd!AF218</f>
        <v>0</v>
      </c>
      <c r="AG66" s="1">
        <f ca="1">RepPd!AG218</f>
        <v>0</v>
      </c>
      <c r="AH66" s="1">
        <f ca="1">RepPd!AH218</f>
        <v>0</v>
      </c>
      <c r="AI66" s="1">
        <f ca="1">RepPd!AI218</f>
        <v>0</v>
      </c>
      <c r="AJ66" s="1">
        <f ca="1">RepPd!AJ218</f>
        <v>0</v>
      </c>
      <c r="AK66" s="1">
        <f ca="1">RepPd!AK218</f>
        <v>0</v>
      </c>
      <c r="AL66" s="1">
        <f ca="1">RepPd!AL218</f>
        <v>0</v>
      </c>
    </row>
    <row r="67" spans="2:38" x14ac:dyDescent="0.25">
      <c r="B67" s="1" t="str">
        <f>Items!$L56</f>
        <v>CF(-)</v>
      </c>
      <c r="C67" s="1" t="str">
        <f>Items!$M56</f>
        <v>N</v>
      </c>
      <c r="I67" s="22" t="str">
        <f>Items!$J$49</f>
        <v>Оплата переменных расходов</v>
      </c>
      <c r="J67" s="1" t="str">
        <f>Items!K56</f>
        <v>Резерв-1</v>
      </c>
      <c r="Q67" s="1">
        <f ca="1">RepPd!Q219</f>
        <v>0</v>
      </c>
      <c r="T67" s="1">
        <f ca="1">RepPd!T219</f>
        <v>0</v>
      </c>
      <c r="U67" s="1">
        <f ca="1">RepPd!U219</f>
        <v>0</v>
      </c>
      <c r="V67" s="1">
        <f ca="1">RepPd!V219</f>
        <v>0</v>
      </c>
      <c r="W67" s="1">
        <f ca="1">RepPd!W219</f>
        <v>0</v>
      </c>
      <c r="X67" s="1">
        <f ca="1">RepPd!X219</f>
        <v>0</v>
      </c>
      <c r="Y67" s="1">
        <f ca="1">RepPd!Y219</f>
        <v>0</v>
      </c>
      <c r="Z67" s="1">
        <f ca="1">RepPd!Z219</f>
        <v>0</v>
      </c>
      <c r="AA67" s="1">
        <f ca="1">RepPd!AA219</f>
        <v>0</v>
      </c>
      <c r="AB67" s="1">
        <f ca="1">RepPd!AB219</f>
        <v>0</v>
      </c>
      <c r="AC67" s="1">
        <f ca="1">RepPd!AC219</f>
        <v>0</v>
      </c>
      <c r="AD67" s="1">
        <f ca="1">RepPd!AD219</f>
        <v>0</v>
      </c>
      <c r="AE67" s="1">
        <f ca="1">RepPd!AE219</f>
        <v>0</v>
      </c>
      <c r="AF67" s="1">
        <f ca="1">RepPd!AF219</f>
        <v>0</v>
      </c>
      <c r="AG67" s="1">
        <f ca="1">RepPd!AG219</f>
        <v>0</v>
      </c>
      <c r="AH67" s="1">
        <f ca="1">RepPd!AH219</f>
        <v>0</v>
      </c>
      <c r="AI67" s="1">
        <f ca="1">RepPd!AI219</f>
        <v>0</v>
      </c>
      <c r="AJ67" s="1">
        <f ca="1">RepPd!AJ219</f>
        <v>0</v>
      </c>
      <c r="AK67" s="1">
        <f ca="1">RepPd!AK219</f>
        <v>0</v>
      </c>
      <c r="AL67" s="1">
        <f ca="1">RepPd!AL219</f>
        <v>0</v>
      </c>
    </row>
    <row r="68" spans="2:38" x14ac:dyDescent="0.25">
      <c r="B68" s="1" t="str">
        <f>Items!$L57</f>
        <v>CF(-)</v>
      </c>
      <c r="C68" s="1" t="str">
        <f>Items!$M57</f>
        <v>N</v>
      </c>
      <c r="I68" s="22" t="str">
        <f>Items!$J$49</f>
        <v>Оплата переменных расходов</v>
      </c>
      <c r="J68" s="1" t="str">
        <f>Items!K57</f>
        <v>Резерв-2</v>
      </c>
      <c r="Q68" s="1">
        <f ca="1">RepPd!Q220</f>
        <v>0</v>
      </c>
      <c r="T68" s="1">
        <f ca="1">RepPd!T220</f>
        <v>0</v>
      </c>
      <c r="U68" s="1">
        <f ca="1">RepPd!U220</f>
        <v>0</v>
      </c>
      <c r="V68" s="1">
        <f ca="1">RepPd!V220</f>
        <v>0</v>
      </c>
      <c r="W68" s="1">
        <f ca="1">RepPd!W220</f>
        <v>0</v>
      </c>
      <c r="X68" s="1">
        <f ca="1">RepPd!X220</f>
        <v>0</v>
      </c>
      <c r="Y68" s="1">
        <f ca="1">RepPd!Y220</f>
        <v>0</v>
      </c>
      <c r="Z68" s="1">
        <f ca="1">RepPd!Z220</f>
        <v>0</v>
      </c>
      <c r="AA68" s="1">
        <f ca="1">RepPd!AA220</f>
        <v>0</v>
      </c>
      <c r="AB68" s="1">
        <f ca="1">RepPd!AB220</f>
        <v>0</v>
      </c>
      <c r="AC68" s="1">
        <f ca="1">RepPd!AC220</f>
        <v>0</v>
      </c>
      <c r="AD68" s="1">
        <f ca="1">RepPd!AD220</f>
        <v>0</v>
      </c>
      <c r="AE68" s="1">
        <f ca="1">RepPd!AE220</f>
        <v>0</v>
      </c>
      <c r="AF68" s="1">
        <f ca="1">RepPd!AF220</f>
        <v>0</v>
      </c>
      <c r="AG68" s="1">
        <f ca="1">RepPd!AG220</f>
        <v>0</v>
      </c>
      <c r="AH68" s="1">
        <f ca="1">RepPd!AH220</f>
        <v>0</v>
      </c>
      <c r="AI68" s="1">
        <f ca="1">RepPd!AI220</f>
        <v>0</v>
      </c>
      <c r="AJ68" s="1">
        <f ca="1">RepPd!AJ220</f>
        <v>0</v>
      </c>
      <c r="AK68" s="1">
        <f ca="1">RepPd!AK220</f>
        <v>0</v>
      </c>
      <c r="AL68" s="1">
        <f ca="1">RepPd!AL220</f>
        <v>0</v>
      </c>
    </row>
    <row r="69" spans="2:38" x14ac:dyDescent="0.25">
      <c r="B69" s="1" t="str">
        <f>Items!$L58</f>
        <v>CF(-)</v>
      </c>
      <c r="C69" s="1" t="str">
        <f>Items!$M58</f>
        <v>N</v>
      </c>
      <c r="I69" s="22" t="str">
        <f>Items!$J$49</f>
        <v>Оплата переменных расходов</v>
      </c>
      <c r="J69" s="1" t="str">
        <f>Items!K58</f>
        <v>Резерв-3</v>
      </c>
      <c r="Q69" s="1">
        <f ca="1">RepPd!Q221</f>
        <v>0</v>
      </c>
      <c r="T69" s="1">
        <f ca="1">RepPd!T221</f>
        <v>0</v>
      </c>
      <c r="U69" s="1">
        <f ca="1">RepPd!U221</f>
        <v>0</v>
      </c>
      <c r="V69" s="1">
        <f ca="1">RepPd!V221</f>
        <v>0</v>
      </c>
      <c r="W69" s="1">
        <f ca="1">RepPd!W221</f>
        <v>0</v>
      </c>
      <c r="X69" s="1">
        <f ca="1">RepPd!X221</f>
        <v>0</v>
      </c>
      <c r="Y69" s="1">
        <f ca="1">RepPd!Y221</f>
        <v>0</v>
      </c>
      <c r="Z69" s="1">
        <f ca="1">RepPd!Z221</f>
        <v>0</v>
      </c>
      <c r="AA69" s="1">
        <f ca="1">RepPd!AA221</f>
        <v>0</v>
      </c>
      <c r="AB69" s="1">
        <f ca="1">RepPd!AB221</f>
        <v>0</v>
      </c>
      <c r="AC69" s="1">
        <f ca="1">RepPd!AC221</f>
        <v>0</v>
      </c>
      <c r="AD69" s="1">
        <f ca="1">RepPd!AD221</f>
        <v>0</v>
      </c>
      <c r="AE69" s="1">
        <f ca="1">RepPd!AE221</f>
        <v>0</v>
      </c>
      <c r="AF69" s="1">
        <f ca="1">RepPd!AF221</f>
        <v>0</v>
      </c>
      <c r="AG69" s="1">
        <f ca="1">RepPd!AG221</f>
        <v>0</v>
      </c>
      <c r="AH69" s="1">
        <f ca="1">RepPd!AH221</f>
        <v>0</v>
      </c>
      <c r="AI69" s="1">
        <f ca="1">RepPd!AI221</f>
        <v>0</v>
      </c>
      <c r="AJ69" s="1">
        <f ca="1">RepPd!AJ221</f>
        <v>0</v>
      </c>
      <c r="AK69" s="1">
        <f ca="1">RepPd!AK221</f>
        <v>0</v>
      </c>
      <c r="AL69" s="1">
        <f ca="1">RepPd!AL221</f>
        <v>0</v>
      </c>
    </row>
    <row r="70" spans="2:38" x14ac:dyDescent="0.25">
      <c r="B70" s="1" t="str">
        <f>Items!$L59</f>
        <v>CF(-)</v>
      </c>
      <c r="C70" s="1" t="str">
        <f>Items!$M59</f>
        <v>N</v>
      </c>
      <c r="I70" s="22" t="str">
        <f>Items!$J$49</f>
        <v>Оплата переменных расходов</v>
      </c>
      <c r="J70" s="1" t="str">
        <f>Items!K59</f>
        <v>Резерв-4</v>
      </c>
      <c r="Q70" s="1">
        <f ca="1">RepPd!Q222</f>
        <v>0</v>
      </c>
      <c r="T70" s="1">
        <f ca="1">RepPd!T222</f>
        <v>0</v>
      </c>
      <c r="U70" s="1">
        <f ca="1">RepPd!U222</f>
        <v>0</v>
      </c>
      <c r="V70" s="1">
        <f ca="1">RepPd!V222</f>
        <v>0</v>
      </c>
      <c r="W70" s="1">
        <f ca="1">RepPd!W222</f>
        <v>0</v>
      </c>
      <c r="X70" s="1">
        <f ca="1">RepPd!X222</f>
        <v>0</v>
      </c>
      <c r="Y70" s="1">
        <f ca="1">RepPd!Y222</f>
        <v>0</v>
      </c>
      <c r="Z70" s="1">
        <f ca="1">RepPd!Z222</f>
        <v>0</v>
      </c>
      <c r="AA70" s="1">
        <f ca="1">RepPd!AA222</f>
        <v>0</v>
      </c>
      <c r="AB70" s="1">
        <f ca="1">RepPd!AB222</f>
        <v>0</v>
      </c>
      <c r="AC70" s="1">
        <f ca="1">RepPd!AC222</f>
        <v>0</v>
      </c>
      <c r="AD70" s="1">
        <f ca="1">RepPd!AD222</f>
        <v>0</v>
      </c>
      <c r="AE70" s="1">
        <f ca="1">RepPd!AE222</f>
        <v>0</v>
      </c>
      <c r="AF70" s="1">
        <f ca="1">RepPd!AF222</f>
        <v>0</v>
      </c>
      <c r="AG70" s="1">
        <f ca="1">RepPd!AG222</f>
        <v>0</v>
      </c>
      <c r="AH70" s="1">
        <f ca="1">RepPd!AH222</f>
        <v>0</v>
      </c>
      <c r="AI70" s="1">
        <f ca="1">RepPd!AI222</f>
        <v>0</v>
      </c>
      <c r="AJ70" s="1">
        <f ca="1">RepPd!AJ222</f>
        <v>0</v>
      </c>
      <c r="AK70" s="1">
        <f ca="1">RepPd!AK222</f>
        <v>0</v>
      </c>
      <c r="AL70" s="1">
        <f ca="1">RepPd!AL222</f>
        <v>0</v>
      </c>
    </row>
    <row r="71" spans="2:38" s="23" customFormat="1" ht="10.199999999999999" x14ac:dyDescent="0.2">
      <c r="E71" s="23" t="s">
        <v>50</v>
      </c>
    </row>
    <row r="72" spans="2:38" s="2" customFormat="1" x14ac:dyDescent="0.25">
      <c r="B72" s="2">
        <f>Items!$L$60</f>
        <v>0</v>
      </c>
      <c r="C72" s="2" t="str">
        <f>Items!$M$60</f>
        <v>N</v>
      </c>
      <c r="I72" s="2" t="str">
        <f>Items!$J$60</f>
        <v>Оплата постоянных расходов</v>
      </c>
      <c r="Q72" s="2">
        <f ca="1">RepPd!Q224</f>
        <v>279383.59999999998</v>
      </c>
      <c r="T72" s="2">
        <f ca="1">RepPd!T224</f>
        <v>23283.9</v>
      </c>
      <c r="U72" s="2">
        <f ca="1">RepPd!U224</f>
        <v>17415.600000000002</v>
      </c>
      <c r="V72" s="2">
        <f ca="1">RepPd!V224</f>
        <v>21390.899999999998</v>
      </c>
      <c r="W72" s="2">
        <f ca="1">RepPd!W224</f>
        <v>27069.899999999998</v>
      </c>
      <c r="X72" s="2">
        <f ca="1">RepPd!X224</f>
        <v>17226.3</v>
      </c>
      <c r="Y72" s="2">
        <f ca="1">RepPd!Y224</f>
        <v>23283.9</v>
      </c>
      <c r="Z72" s="2">
        <f ca="1">RepPd!Z224</f>
        <v>17415.600000000002</v>
      </c>
      <c r="AA72" s="2">
        <f ca="1">RepPd!AA224</f>
        <v>21390.899999999998</v>
      </c>
      <c r="AB72" s="2">
        <f ca="1">RepPd!AB224</f>
        <v>48460.799999999996</v>
      </c>
      <c r="AC72" s="2">
        <f ca="1">RepPd!AC224</f>
        <v>18665.3</v>
      </c>
      <c r="AD72" s="2">
        <f ca="1">RepPd!AD224</f>
        <v>23283.9</v>
      </c>
      <c r="AE72" s="2">
        <f ca="1">RepPd!AE224</f>
        <v>17415.600000000002</v>
      </c>
      <c r="AF72" s="2">
        <f ca="1">RepPd!AF224</f>
        <v>3081</v>
      </c>
      <c r="AG72" s="2">
        <f ca="1">RepPd!AG224</f>
        <v>0</v>
      </c>
      <c r="AH72" s="2">
        <f ca="1">RepPd!AH224</f>
        <v>0</v>
      </c>
      <c r="AI72" s="2">
        <f ca="1">RepPd!AI224</f>
        <v>0</v>
      </c>
      <c r="AJ72" s="2">
        <f ca="1">RepPd!AJ224</f>
        <v>0</v>
      </c>
      <c r="AK72" s="2">
        <f ca="1">RepPd!AK224</f>
        <v>0</v>
      </c>
      <c r="AL72" s="2">
        <f ca="1">RepPd!AL224</f>
        <v>0</v>
      </c>
    </row>
    <row r="73" spans="2:38" x14ac:dyDescent="0.25">
      <c r="B73" s="1" t="str">
        <f>Items!$L61</f>
        <v>CF(-)</v>
      </c>
      <c r="C73" s="1" t="str">
        <f>Items!$M61</f>
        <v>N</v>
      </c>
      <c r="I73" s="22" t="str">
        <f>Items!$J$60</f>
        <v>Оплата постоянных расходов</v>
      </c>
      <c r="J73" s="1" t="str">
        <f>Items!K61</f>
        <v>Аренда офиса</v>
      </c>
      <c r="Q73" s="1">
        <f ca="1">RepPd!Q225</f>
        <v>274863.59999999998</v>
      </c>
      <c r="T73" s="1">
        <f ca="1">RepPd!T225</f>
        <v>23283.9</v>
      </c>
      <c r="U73" s="1">
        <f ca="1">RepPd!U225</f>
        <v>17415.600000000002</v>
      </c>
      <c r="V73" s="1">
        <f ca="1">RepPd!V225</f>
        <v>21390.899999999998</v>
      </c>
      <c r="W73" s="1">
        <f ca="1">RepPd!W225</f>
        <v>27069.899999999998</v>
      </c>
      <c r="X73" s="1">
        <f ca="1">RepPd!X225</f>
        <v>17226.3</v>
      </c>
      <c r="Y73" s="1">
        <f ca="1">RepPd!Y225</f>
        <v>23283.9</v>
      </c>
      <c r="Z73" s="1">
        <f ca="1">RepPd!Z225</f>
        <v>17415.600000000002</v>
      </c>
      <c r="AA73" s="1">
        <f ca="1">RepPd!AA225</f>
        <v>21390.899999999998</v>
      </c>
      <c r="AB73" s="1">
        <f ca="1">RepPd!AB225</f>
        <v>48460.799999999996</v>
      </c>
      <c r="AC73" s="1">
        <f ca="1">RepPd!AC225</f>
        <v>17226.3</v>
      </c>
      <c r="AD73" s="1">
        <f ca="1">RepPd!AD225</f>
        <v>23283.9</v>
      </c>
      <c r="AE73" s="1">
        <f ca="1">RepPd!AE225</f>
        <v>17415.600000000002</v>
      </c>
      <c r="AF73" s="1">
        <f ca="1">RepPd!AF225</f>
        <v>0</v>
      </c>
      <c r="AG73" s="1">
        <f ca="1">RepPd!AG225</f>
        <v>0</v>
      </c>
      <c r="AH73" s="1">
        <f ca="1">RepPd!AH225</f>
        <v>0</v>
      </c>
      <c r="AI73" s="1">
        <f ca="1">RepPd!AI225</f>
        <v>0</v>
      </c>
      <c r="AJ73" s="1">
        <f ca="1">RepPd!AJ225</f>
        <v>0</v>
      </c>
      <c r="AK73" s="1">
        <f ca="1">RepPd!AK225</f>
        <v>0</v>
      </c>
      <c r="AL73" s="1">
        <f ca="1">RepPd!AL225</f>
        <v>0</v>
      </c>
    </row>
    <row r="74" spans="2:38" x14ac:dyDescent="0.25">
      <c r="B74" s="1" t="str">
        <f>Items!$L62</f>
        <v>CF(-)</v>
      </c>
      <c r="C74" s="1" t="str">
        <f>Items!$M62</f>
        <v>N</v>
      </c>
      <c r="I74" s="22" t="str">
        <f>Items!$J$60</f>
        <v>Оплата постоянных расходов</v>
      </c>
      <c r="J74" s="1" t="str">
        <f>Items!K62</f>
        <v>Расходы на связь и интернет</v>
      </c>
      <c r="Q74" s="1">
        <f ca="1">RepPd!Q226</f>
        <v>4520</v>
      </c>
      <c r="T74" s="1">
        <f ca="1">RepPd!T226</f>
        <v>0</v>
      </c>
      <c r="U74" s="1">
        <f ca="1">RepPd!U226</f>
        <v>0</v>
      </c>
      <c r="V74" s="1">
        <f ca="1">RepPd!V226</f>
        <v>0</v>
      </c>
      <c r="W74" s="1">
        <f ca="1">RepPd!W226</f>
        <v>0</v>
      </c>
      <c r="X74" s="1">
        <f ca="1">RepPd!X226</f>
        <v>0</v>
      </c>
      <c r="Y74" s="1">
        <f ca="1">RepPd!Y226</f>
        <v>0</v>
      </c>
      <c r="Z74" s="1">
        <f ca="1">RepPd!Z226</f>
        <v>0</v>
      </c>
      <c r="AA74" s="1">
        <f ca="1">RepPd!AA226</f>
        <v>0</v>
      </c>
      <c r="AB74" s="1">
        <f ca="1">RepPd!AB226</f>
        <v>0</v>
      </c>
      <c r="AC74" s="1">
        <f ca="1">RepPd!AC226</f>
        <v>1439</v>
      </c>
      <c r="AD74" s="1">
        <f ca="1">RepPd!AD226</f>
        <v>0</v>
      </c>
      <c r="AE74" s="1">
        <f ca="1">RepPd!AE226</f>
        <v>0</v>
      </c>
      <c r="AF74" s="1">
        <f ca="1">RepPd!AF226</f>
        <v>3081</v>
      </c>
      <c r="AG74" s="1">
        <f ca="1">RepPd!AG226</f>
        <v>0</v>
      </c>
      <c r="AH74" s="1">
        <f ca="1">RepPd!AH226</f>
        <v>0</v>
      </c>
      <c r="AI74" s="1">
        <f ca="1">RepPd!AI226</f>
        <v>0</v>
      </c>
      <c r="AJ74" s="1">
        <f ca="1">RepPd!AJ226</f>
        <v>0</v>
      </c>
      <c r="AK74" s="1">
        <f ca="1">RepPd!AK226</f>
        <v>0</v>
      </c>
      <c r="AL74" s="1">
        <f ca="1">RepPd!AL226</f>
        <v>0</v>
      </c>
    </row>
    <row r="75" spans="2:38" x14ac:dyDescent="0.25">
      <c r="B75" s="1" t="str">
        <f>Items!$L63</f>
        <v>CF(-)</v>
      </c>
      <c r="C75" s="1" t="str">
        <f>Items!$M63</f>
        <v>N</v>
      </c>
      <c r="I75" s="22" t="str">
        <f>Items!$J$60</f>
        <v>Оплата постоянных расходов</v>
      </c>
      <c r="J75" s="1" t="str">
        <f>Items!K63</f>
        <v>Прочее</v>
      </c>
      <c r="Q75" s="1">
        <f ca="1">RepPd!Q227</f>
        <v>0</v>
      </c>
      <c r="T75" s="1">
        <f ca="1">RepPd!T227</f>
        <v>0</v>
      </c>
      <c r="U75" s="1">
        <f ca="1">RepPd!U227</f>
        <v>0</v>
      </c>
      <c r="V75" s="1">
        <f ca="1">RepPd!V227</f>
        <v>0</v>
      </c>
      <c r="W75" s="1">
        <f ca="1">RepPd!W227</f>
        <v>0</v>
      </c>
      <c r="X75" s="1">
        <f ca="1">RepPd!X227</f>
        <v>0</v>
      </c>
      <c r="Y75" s="1">
        <f ca="1">RepPd!Y227</f>
        <v>0</v>
      </c>
      <c r="Z75" s="1">
        <f ca="1">RepPd!Z227</f>
        <v>0</v>
      </c>
      <c r="AA75" s="1">
        <f ca="1">RepPd!AA227</f>
        <v>0</v>
      </c>
      <c r="AB75" s="1">
        <f ca="1">RepPd!AB227</f>
        <v>0</v>
      </c>
      <c r="AC75" s="1">
        <f ca="1">RepPd!AC227</f>
        <v>0</v>
      </c>
      <c r="AD75" s="1">
        <f ca="1">RepPd!AD227</f>
        <v>0</v>
      </c>
      <c r="AE75" s="1">
        <f ca="1">RepPd!AE227</f>
        <v>0</v>
      </c>
      <c r="AF75" s="1">
        <f ca="1">RepPd!AF227</f>
        <v>0</v>
      </c>
      <c r="AG75" s="1">
        <f ca="1">RepPd!AG227</f>
        <v>0</v>
      </c>
      <c r="AH75" s="1">
        <f ca="1">RepPd!AH227</f>
        <v>0</v>
      </c>
      <c r="AI75" s="1">
        <f ca="1">RepPd!AI227</f>
        <v>0</v>
      </c>
      <c r="AJ75" s="1">
        <f ca="1">RepPd!AJ227</f>
        <v>0</v>
      </c>
      <c r="AK75" s="1">
        <f ca="1">RepPd!AK227</f>
        <v>0</v>
      </c>
      <c r="AL75" s="1">
        <f ca="1">RepPd!AL227</f>
        <v>0</v>
      </c>
    </row>
    <row r="76" spans="2:38" x14ac:dyDescent="0.25">
      <c r="B76" s="1" t="str">
        <f>Items!$L64</f>
        <v>CF(-)</v>
      </c>
      <c r="C76" s="1" t="str">
        <f>Items!$M64</f>
        <v>N</v>
      </c>
      <c r="I76" s="22" t="str">
        <f>Items!$J$60</f>
        <v>Оплата постоянных расходов</v>
      </c>
      <c r="J76" s="1" t="str">
        <f>Items!K64</f>
        <v>Банковские расходы</v>
      </c>
      <c r="Q76" s="1">
        <f ca="1">RepPd!Q228</f>
        <v>0</v>
      </c>
      <c r="T76" s="1">
        <f ca="1">RepPd!T228</f>
        <v>0</v>
      </c>
      <c r="U76" s="1">
        <f ca="1">RepPd!U228</f>
        <v>0</v>
      </c>
      <c r="V76" s="1">
        <f ca="1">RepPd!V228</f>
        <v>0</v>
      </c>
      <c r="W76" s="1">
        <f ca="1">RepPd!W228</f>
        <v>0</v>
      </c>
      <c r="X76" s="1">
        <f ca="1">RepPd!X228</f>
        <v>0</v>
      </c>
      <c r="Y76" s="1">
        <f ca="1">RepPd!Y228</f>
        <v>0</v>
      </c>
      <c r="Z76" s="1">
        <f ca="1">RepPd!Z228</f>
        <v>0</v>
      </c>
      <c r="AA76" s="1">
        <f ca="1">RepPd!AA228</f>
        <v>0</v>
      </c>
      <c r="AB76" s="1">
        <f ca="1">RepPd!AB228</f>
        <v>0</v>
      </c>
      <c r="AC76" s="1">
        <f ca="1">RepPd!AC228</f>
        <v>0</v>
      </c>
      <c r="AD76" s="1">
        <f ca="1">RepPd!AD228</f>
        <v>0</v>
      </c>
      <c r="AE76" s="1">
        <f ca="1">RepPd!AE228</f>
        <v>0</v>
      </c>
      <c r="AF76" s="1">
        <f ca="1">RepPd!AF228</f>
        <v>0</v>
      </c>
      <c r="AG76" s="1">
        <f ca="1">RepPd!AG228</f>
        <v>0</v>
      </c>
      <c r="AH76" s="1">
        <f ca="1">RepPd!AH228</f>
        <v>0</v>
      </c>
      <c r="AI76" s="1">
        <f ca="1">RepPd!AI228</f>
        <v>0</v>
      </c>
      <c r="AJ76" s="1">
        <f ca="1">RepPd!AJ228</f>
        <v>0</v>
      </c>
      <c r="AK76" s="1">
        <f ca="1">RepPd!AK228</f>
        <v>0</v>
      </c>
      <c r="AL76" s="1">
        <f ca="1">RepPd!AL228</f>
        <v>0</v>
      </c>
    </row>
    <row r="77" spans="2:38" x14ac:dyDescent="0.25">
      <c r="B77" s="1" t="str">
        <f>Items!$L65</f>
        <v>CF(-)</v>
      </c>
      <c r="C77" s="1" t="str">
        <f>Items!$M65</f>
        <v>N</v>
      </c>
      <c r="I77" s="22" t="str">
        <f>Items!$J$60</f>
        <v>Оплата постоянных расходов</v>
      </c>
      <c r="J77" s="1" t="str">
        <f>Items!K65</f>
        <v>Резерв-1</v>
      </c>
      <c r="Q77" s="1">
        <f ca="1">RepPd!Q229</f>
        <v>0</v>
      </c>
      <c r="T77" s="1">
        <f ca="1">RepPd!T229</f>
        <v>0</v>
      </c>
      <c r="U77" s="1">
        <f ca="1">RepPd!U229</f>
        <v>0</v>
      </c>
      <c r="V77" s="1">
        <f ca="1">RepPd!V229</f>
        <v>0</v>
      </c>
      <c r="W77" s="1">
        <f ca="1">RepPd!W229</f>
        <v>0</v>
      </c>
      <c r="X77" s="1">
        <f ca="1">RepPd!X229</f>
        <v>0</v>
      </c>
      <c r="Y77" s="1">
        <f ca="1">RepPd!Y229</f>
        <v>0</v>
      </c>
      <c r="Z77" s="1">
        <f ca="1">RepPd!Z229</f>
        <v>0</v>
      </c>
      <c r="AA77" s="1">
        <f ca="1">RepPd!AA229</f>
        <v>0</v>
      </c>
      <c r="AB77" s="1">
        <f ca="1">RepPd!AB229</f>
        <v>0</v>
      </c>
      <c r="AC77" s="1">
        <f ca="1">RepPd!AC229</f>
        <v>0</v>
      </c>
      <c r="AD77" s="1">
        <f ca="1">RepPd!AD229</f>
        <v>0</v>
      </c>
      <c r="AE77" s="1">
        <f ca="1">RepPd!AE229</f>
        <v>0</v>
      </c>
      <c r="AF77" s="1">
        <f ca="1">RepPd!AF229</f>
        <v>0</v>
      </c>
      <c r="AG77" s="1">
        <f ca="1">RepPd!AG229</f>
        <v>0</v>
      </c>
      <c r="AH77" s="1">
        <f ca="1">RepPd!AH229</f>
        <v>0</v>
      </c>
      <c r="AI77" s="1">
        <f ca="1">RepPd!AI229</f>
        <v>0</v>
      </c>
      <c r="AJ77" s="1">
        <f ca="1">RepPd!AJ229</f>
        <v>0</v>
      </c>
      <c r="AK77" s="1">
        <f ca="1">RepPd!AK229</f>
        <v>0</v>
      </c>
      <c r="AL77" s="1">
        <f ca="1">RepPd!AL229</f>
        <v>0</v>
      </c>
    </row>
    <row r="78" spans="2:38" x14ac:dyDescent="0.25">
      <c r="B78" s="1" t="str">
        <f>Items!$L66</f>
        <v>CF(-)</v>
      </c>
      <c r="C78" s="1" t="str">
        <f>Items!$M66</f>
        <v>N</v>
      </c>
      <c r="I78" s="22" t="str">
        <f>Items!$J$60</f>
        <v>Оплата постоянных расходов</v>
      </c>
      <c r="J78" s="1" t="str">
        <f>Items!K66</f>
        <v>Резерв-2</v>
      </c>
      <c r="Q78" s="1">
        <f ca="1">RepPd!Q230</f>
        <v>0</v>
      </c>
      <c r="T78" s="1">
        <f ca="1">RepPd!T230</f>
        <v>0</v>
      </c>
      <c r="U78" s="1">
        <f ca="1">RepPd!U230</f>
        <v>0</v>
      </c>
      <c r="V78" s="1">
        <f ca="1">RepPd!V230</f>
        <v>0</v>
      </c>
      <c r="W78" s="1">
        <f ca="1">RepPd!W230</f>
        <v>0</v>
      </c>
      <c r="X78" s="1">
        <f ca="1">RepPd!X230</f>
        <v>0</v>
      </c>
      <c r="Y78" s="1">
        <f ca="1">RepPd!Y230</f>
        <v>0</v>
      </c>
      <c r="Z78" s="1">
        <f ca="1">RepPd!Z230</f>
        <v>0</v>
      </c>
      <c r="AA78" s="1">
        <f ca="1">RepPd!AA230</f>
        <v>0</v>
      </c>
      <c r="AB78" s="1">
        <f ca="1">RepPd!AB230</f>
        <v>0</v>
      </c>
      <c r="AC78" s="1">
        <f ca="1">RepPd!AC230</f>
        <v>0</v>
      </c>
      <c r="AD78" s="1">
        <f ca="1">RepPd!AD230</f>
        <v>0</v>
      </c>
      <c r="AE78" s="1">
        <f ca="1">RepPd!AE230</f>
        <v>0</v>
      </c>
      <c r="AF78" s="1">
        <f ca="1">RepPd!AF230</f>
        <v>0</v>
      </c>
      <c r="AG78" s="1">
        <f ca="1">RepPd!AG230</f>
        <v>0</v>
      </c>
      <c r="AH78" s="1">
        <f ca="1">RepPd!AH230</f>
        <v>0</v>
      </c>
      <c r="AI78" s="1">
        <f ca="1">RepPd!AI230</f>
        <v>0</v>
      </c>
      <c r="AJ78" s="1">
        <f ca="1">RepPd!AJ230</f>
        <v>0</v>
      </c>
      <c r="AK78" s="1">
        <f ca="1">RepPd!AK230</f>
        <v>0</v>
      </c>
      <c r="AL78" s="1">
        <f ca="1">RepPd!AL230</f>
        <v>0</v>
      </c>
    </row>
    <row r="79" spans="2:38" x14ac:dyDescent="0.25">
      <c r="B79" s="1" t="str">
        <f>Items!$L67</f>
        <v>CF(-)</v>
      </c>
      <c r="C79" s="1" t="str">
        <f>Items!$M67</f>
        <v>N</v>
      </c>
      <c r="I79" s="22" t="str">
        <f>Items!$J$60</f>
        <v>Оплата постоянных расходов</v>
      </c>
      <c r="J79" s="1" t="str">
        <f>Items!K67</f>
        <v>Резерв-3</v>
      </c>
      <c r="Q79" s="1">
        <f ca="1">RepPd!Q231</f>
        <v>0</v>
      </c>
      <c r="T79" s="1">
        <f ca="1">RepPd!T231</f>
        <v>0</v>
      </c>
      <c r="U79" s="1">
        <f ca="1">RepPd!U231</f>
        <v>0</v>
      </c>
      <c r="V79" s="1">
        <f ca="1">RepPd!V231</f>
        <v>0</v>
      </c>
      <c r="W79" s="1">
        <f ca="1">RepPd!W231</f>
        <v>0</v>
      </c>
      <c r="X79" s="1">
        <f ca="1">RepPd!X231</f>
        <v>0</v>
      </c>
      <c r="Y79" s="1">
        <f ca="1">RepPd!Y231</f>
        <v>0</v>
      </c>
      <c r="Z79" s="1">
        <f ca="1">RepPd!Z231</f>
        <v>0</v>
      </c>
      <c r="AA79" s="1">
        <f ca="1">RepPd!AA231</f>
        <v>0</v>
      </c>
      <c r="AB79" s="1">
        <f ca="1">RepPd!AB231</f>
        <v>0</v>
      </c>
      <c r="AC79" s="1">
        <f ca="1">RepPd!AC231</f>
        <v>0</v>
      </c>
      <c r="AD79" s="1">
        <f ca="1">RepPd!AD231</f>
        <v>0</v>
      </c>
      <c r="AE79" s="1">
        <f ca="1">RepPd!AE231</f>
        <v>0</v>
      </c>
      <c r="AF79" s="1">
        <f ca="1">RepPd!AF231</f>
        <v>0</v>
      </c>
      <c r="AG79" s="1">
        <f ca="1">RepPd!AG231</f>
        <v>0</v>
      </c>
      <c r="AH79" s="1">
        <f ca="1">RepPd!AH231</f>
        <v>0</v>
      </c>
      <c r="AI79" s="1">
        <f ca="1">RepPd!AI231</f>
        <v>0</v>
      </c>
      <c r="AJ79" s="1">
        <f ca="1">RepPd!AJ231</f>
        <v>0</v>
      </c>
      <c r="AK79" s="1">
        <f ca="1">RepPd!AK231</f>
        <v>0</v>
      </c>
      <c r="AL79" s="1">
        <f ca="1">RepPd!AL231</f>
        <v>0</v>
      </c>
    </row>
    <row r="80" spans="2:38" x14ac:dyDescent="0.25">
      <c r="B80" s="1" t="str">
        <f>Items!$L68</f>
        <v>CF(-)</v>
      </c>
      <c r="C80" s="1" t="str">
        <f>Items!$M68</f>
        <v>N</v>
      </c>
      <c r="I80" s="22" t="str">
        <f>Items!$J$60</f>
        <v>Оплата постоянных расходов</v>
      </c>
      <c r="J80" s="1" t="str">
        <f>Items!K68</f>
        <v>Резерв-4</v>
      </c>
      <c r="Q80" s="1">
        <f ca="1">RepPd!Q232</f>
        <v>0</v>
      </c>
      <c r="T80" s="1">
        <f ca="1">RepPd!T232</f>
        <v>0</v>
      </c>
      <c r="U80" s="1">
        <f ca="1">RepPd!U232</f>
        <v>0</v>
      </c>
      <c r="V80" s="1">
        <f ca="1">RepPd!V232</f>
        <v>0</v>
      </c>
      <c r="W80" s="1">
        <f ca="1">RepPd!W232</f>
        <v>0</v>
      </c>
      <c r="X80" s="1">
        <f ca="1">RepPd!X232</f>
        <v>0</v>
      </c>
      <c r="Y80" s="1">
        <f ca="1">RepPd!Y232</f>
        <v>0</v>
      </c>
      <c r="Z80" s="1">
        <f ca="1">RepPd!Z232</f>
        <v>0</v>
      </c>
      <c r="AA80" s="1">
        <f ca="1">RepPd!AA232</f>
        <v>0</v>
      </c>
      <c r="AB80" s="1">
        <f ca="1">RepPd!AB232</f>
        <v>0</v>
      </c>
      <c r="AC80" s="1">
        <f ca="1">RepPd!AC232</f>
        <v>0</v>
      </c>
      <c r="AD80" s="1">
        <f ca="1">RepPd!AD232</f>
        <v>0</v>
      </c>
      <c r="AE80" s="1">
        <f ca="1">RepPd!AE232</f>
        <v>0</v>
      </c>
      <c r="AF80" s="1">
        <f ca="1">RepPd!AF232</f>
        <v>0</v>
      </c>
      <c r="AG80" s="1">
        <f ca="1">RepPd!AG232</f>
        <v>0</v>
      </c>
      <c r="AH80" s="1">
        <f ca="1">RepPd!AH232</f>
        <v>0</v>
      </c>
      <c r="AI80" s="1">
        <f ca="1">RepPd!AI232</f>
        <v>0</v>
      </c>
      <c r="AJ80" s="1">
        <f ca="1">RepPd!AJ232</f>
        <v>0</v>
      </c>
      <c r="AK80" s="1">
        <f ca="1">RepPd!AK232</f>
        <v>0</v>
      </c>
      <c r="AL80" s="1">
        <f ca="1">RepPd!AL232</f>
        <v>0</v>
      </c>
    </row>
    <row r="81" spans="2:38" x14ac:dyDescent="0.25">
      <c r="B81" s="1" t="str">
        <f>Items!$L69</f>
        <v>CF(-)</v>
      </c>
      <c r="C81" s="1" t="str">
        <f>Items!$M69</f>
        <v>N</v>
      </c>
      <c r="I81" s="22" t="str">
        <f>Items!$J$60</f>
        <v>Оплата постоянных расходов</v>
      </c>
      <c r="J81" s="1" t="str">
        <f>Items!K69</f>
        <v>Резерв-5</v>
      </c>
      <c r="Q81" s="1">
        <f ca="1">RepPd!Q233</f>
        <v>0</v>
      </c>
      <c r="T81" s="1">
        <f ca="1">RepPd!T233</f>
        <v>0</v>
      </c>
      <c r="U81" s="1">
        <f ca="1">RepPd!U233</f>
        <v>0</v>
      </c>
      <c r="V81" s="1">
        <f ca="1">RepPd!V233</f>
        <v>0</v>
      </c>
      <c r="W81" s="1">
        <f ca="1">RepPd!W233</f>
        <v>0</v>
      </c>
      <c r="X81" s="1">
        <f ca="1">RepPd!X233</f>
        <v>0</v>
      </c>
      <c r="Y81" s="1">
        <f ca="1">RepPd!Y233</f>
        <v>0</v>
      </c>
      <c r="Z81" s="1">
        <f ca="1">RepPd!Z233</f>
        <v>0</v>
      </c>
      <c r="AA81" s="1">
        <f ca="1">RepPd!AA233</f>
        <v>0</v>
      </c>
      <c r="AB81" s="1">
        <f ca="1">RepPd!AB233</f>
        <v>0</v>
      </c>
      <c r="AC81" s="1">
        <f ca="1">RepPd!AC233</f>
        <v>0</v>
      </c>
      <c r="AD81" s="1">
        <f ca="1">RepPd!AD233</f>
        <v>0</v>
      </c>
      <c r="AE81" s="1">
        <f ca="1">RepPd!AE233</f>
        <v>0</v>
      </c>
      <c r="AF81" s="1">
        <f ca="1">RepPd!AF233</f>
        <v>0</v>
      </c>
      <c r="AG81" s="1">
        <f ca="1">RepPd!AG233</f>
        <v>0</v>
      </c>
      <c r="AH81" s="1">
        <f ca="1">RepPd!AH233</f>
        <v>0</v>
      </c>
      <c r="AI81" s="1">
        <f ca="1">RepPd!AI233</f>
        <v>0</v>
      </c>
      <c r="AJ81" s="1">
        <f ca="1">RepPd!AJ233</f>
        <v>0</v>
      </c>
      <c r="AK81" s="1">
        <f ca="1">RepPd!AK233</f>
        <v>0</v>
      </c>
      <c r="AL81" s="1">
        <f ca="1">RepPd!AL233</f>
        <v>0</v>
      </c>
    </row>
    <row r="82" spans="2:38" x14ac:dyDescent="0.25">
      <c r="B82" s="1" t="str">
        <f>Items!$L70</f>
        <v>CF(-)</v>
      </c>
      <c r="C82" s="1" t="str">
        <f>Items!$M70</f>
        <v>N</v>
      </c>
      <c r="I82" s="22" t="str">
        <f>Items!$J$60</f>
        <v>Оплата постоянных расходов</v>
      </c>
      <c r="J82" s="1" t="str">
        <f>Items!K70</f>
        <v>Резерв-6</v>
      </c>
      <c r="Q82" s="1">
        <f ca="1">RepPd!Q234</f>
        <v>0</v>
      </c>
      <c r="T82" s="1">
        <f ca="1">RepPd!T234</f>
        <v>0</v>
      </c>
      <c r="U82" s="1">
        <f ca="1">RepPd!U234</f>
        <v>0</v>
      </c>
      <c r="V82" s="1">
        <f ca="1">RepPd!V234</f>
        <v>0</v>
      </c>
      <c r="W82" s="1">
        <f ca="1">RepPd!W234</f>
        <v>0</v>
      </c>
      <c r="X82" s="1">
        <f ca="1">RepPd!X234</f>
        <v>0</v>
      </c>
      <c r="Y82" s="1">
        <f ca="1">RepPd!Y234</f>
        <v>0</v>
      </c>
      <c r="Z82" s="1">
        <f ca="1">RepPd!Z234</f>
        <v>0</v>
      </c>
      <c r="AA82" s="1">
        <f ca="1">RepPd!AA234</f>
        <v>0</v>
      </c>
      <c r="AB82" s="1">
        <f ca="1">RepPd!AB234</f>
        <v>0</v>
      </c>
      <c r="AC82" s="1">
        <f ca="1">RepPd!AC234</f>
        <v>0</v>
      </c>
      <c r="AD82" s="1">
        <f ca="1">RepPd!AD234</f>
        <v>0</v>
      </c>
      <c r="AE82" s="1">
        <f ca="1">RepPd!AE234</f>
        <v>0</v>
      </c>
      <c r="AF82" s="1">
        <f ca="1">RepPd!AF234</f>
        <v>0</v>
      </c>
      <c r="AG82" s="1">
        <f ca="1">RepPd!AG234</f>
        <v>0</v>
      </c>
      <c r="AH82" s="1">
        <f ca="1">RepPd!AH234</f>
        <v>0</v>
      </c>
      <c r="AI82" s="1">
        <f ca="1">RepPd!AI234</f>
        <v>0</v>
      </c>
      <c r="AJ82" s="1">
        <f ca="1">RepPd!AJ234</f>
        <v>0</v>
      </c>
      <c r="AK82" s="1">
        <f ca="1">RepPd!AK234</f>
        <v>0</v>
      </c>
      <c r="AL82" s="1">
        <f ca="1">RepPd!AL234</f>
        <v>0</v>
      </c>
    </row>
    <row r="83" spans="2:38" s="23" customFormat="1" ht="10.199999999999999" x14ac:dyDescent="0.2">
      <c r="E83" s="23" t="s">
        <v>50</v>
      </c>
    </row>
    <row r="84" spans="2:38" ht="4.05" customHeight="1" x14ac:dyDescent="0.25"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</row>
    <row r="85" spans="2:38" s="2" customFormat="1" x14ac:dyDescent="0.25">
      <c r="B85" s="2" t="str">
        <f>Items!$L$71</f>
        <v>CF</v>
      </c>
      <c r="C85" s="2">
        <f>Items!$M$71</f>
        <v>0</v>
      </c>
      <c r="I85" s="2" t="str">
        <f>Items!$J$71</f>
        <v>Фипоток от операционной деятельности</v>
      </c>
      <c r="Q85" s="2">
        <f ca="1">RepPd!Q237</f>
        <v>-8784677.1099999994</v>
      </c>
      <c r="T85" s="2">
        <f ca="1">RepPd!T237</f>
        <v>-309340.22000000003</v>
      </c>
      <c r="U85" s="2">
        <f ca="1">RepPd!U237</f>
        <v>-273019.38999999996</v>
      </c>
      <c r="V85" s="2">
        <f ca="1">RepPd!V237</f>
        <v>-201731.94</v>
      </c>
      <c r="W85" s="2">
        <f ca="1">RepPd!W237</f>
        <v>-340871.58</v>
      </c>
      <c r="X85" s="2">
        <f ca="1">RepPd!X237</f>
        <v>-293411.82999999996</v>
      </c>
      <c r="Y85" s="2">
        <f ca="1">RepPd!Y237</f>
        <v>-487911.62</v>
      </c>
      <c r="Z85" s="2">
        <f ca="1">RepPd!Z237</f>
        <v>-364080.3</v>
      </c>
      <c r="AA85" s="2">
        <f ca="1">RepPd!AA237</f>
        <v>-798402.19</v>
      </c>
      <c r="AB85" s="2">
        <f ca="1">RepPd!AB237</f>
        <v>-826346.68</v>
      </c>
      <c r="AC85" s="2">
        <f ca="1">RepPd!AC237</f>
        <v>-1081998.29</v>
      </c>
      <c r="AD85" s="2">
        <f ca="1">RepPd!AD237</f>
        <v>-850663.05</v>
      </c>
      <c r="AE85" s="2">
        <f ca="1">RepPd!AE237</f>
        <v>-510536.1</v>
      </c>
      <c r="AF85" s="2">
        <f ca="1">RepPd!AF237</f>
        <v>-872083.21</v>
      </c>
      <c r="AG85" s="2">
        <f ca="1">RepPd!AG237</f>
        <v>-1573360.71</v>
      </c>
      <c r="AH85" s="2">
        <f ca="1">RepPd!AH237</f>
        <v>0</v>
      </c>
      <c r="AI85" s="2">
        <f ca="1">RepPd!AI237</f>
        <v>-920</v>
      </c>
      <c r="AJ85" s="2">
        <f ca="1">RepPd!AJ237</f>
        <v>0</v>
      </c>
      <c r="AK85" s="2">
        <f ca="1">RepPd!AK237</f>
        <v>0</v>
      </c>
      <c r="AL85" s="2">
        <f ca="1">RepPd!AL237</f>
        <v>0</v>
      </c>
    </row>
    <row r="86" spans="2:38" ht="4.05" customHeight="1" x14ac:dyDescent="0.25"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</row>
    <row r="87" spans="2:38" s="2" customFormat="1" x14ac:dyDescent="0.25">
      <c r="B87" s="2">
        <f>Items!$L$72</f>
        <v>0</v>
      </c>
      <c r="C87" s="2">
        <f>Items!$M$72</f>
        <v>0</v>
      </c>
      <c r="I87" s="2" t="str">
        <f>Items!$J$72</f>
        <v>Оплата затрат на основные средства</v>
      </c>
      <c r="Q87" s="2">
        <f ca="1">RepPd!Q239</f>
        <v>2606809.3087999998</v>
      </c>
      <c r="T87" s="2">
        <f ca="1">RepPd!T239</f>
        <v>667742.53</v>
      </c>
      <c r="U87" s="2">
        <f ca="1">RepPd!U239</f>
        <v>0</v>
      </c>
      <c r="V87" s="2">
        <f ca="1">RepPd!V239</f>
        <v>1063.95</v>
      </c>
      <c r="W87" s="2">
        <f ca="1">RepPd!W239</f>
        <v>35470.370000000003</v>
      </c>
      <c r="X87" s="2">
        <f ca="1">RepPd!X239</f>
        <v>10391.998799999999</v>
      </c>
      <c r="Y87" s="2">
        <f ca="1">RepPd!Y239</f>
        <v>0</v>
      </c>
      <c r="Z87" s="2">
        <f ca="1">RepPd!Z239</f>
        <v>197145.18</v>
      </c>
      <c r="AA87" s="2">
        <f ca="1">RepPd!AA239</f>
        <v>0</v>
      </c>
      <c r="AB87" s="2">
        <f ca="1">RepPd!AB239</f>
        <v>11152.85</v>
      </c>
      <c r="AC87" s="2">
        <f ca="1">RepPd!AC239</f>
        <v>388637</v>
      </c>
      <c r="AD87" s="2">
        <f ca="1">RepPd!AD239</f>
        <v>919040.5</v>
      </c>
      <c r="AE87" s="2">
        <f ca="1">RepPd!AE239</f>
        <v>275793.91999999998</v>
      </c>
      <c r="AF87" s="2">
        <f ca="1">RepPd!AF239</f>
        <v>81166.5</v>
      </c>
      <c r="AG87" s="2">
        <f ca="1">RepPd!AG239</f>
        <v>19204.510000000002</v>
      </c>
      <c r="AH87" s="2">
        <f ca="1">RepPd!AH239</f>
        <v>0</v>
      </c>
      <c r="AI87" s="2">
        <f ca="1">RepPd!AI239</f>
        <v>0</v>
      </c>
      <c r="AJ87" s="2">
        <f ca="1">RepPd!AJ239</f>
        <v>0</v>
      </c>
      <c r="AK87" s="2">
        <f ca="1">RepPd!AK239</f>
        <v>0</v>
      </c>
      <c r="AL87" s="2">
        <f ca="1">RepPd!AL239</f>
        <v>0</v>
      </c>
    </row>
    <row r="88" spans="2:38" x14ac:dyDescent="0.25">
      <c r="B88" s="1" t="str">
        <f>Items!$L73</f>
        <v>CF(-)</v>
      </c>
      <c r="C88" s="1" t="str">
        <f>Items!$M73</f>
        <v>N</v>
      </c>
      <c r="I88" s="22" t="str">
        <f>Items!$J$72</f>
        <v>Оплата затрат на основные средства</v>
      </c>
      <c r="J88" s="1" t="str">
        <f>Items!K73</f>
        <v>Оборудование приобретенное в лизинг</v>
      </c>
      <c r="Q88" s="1">
        <f ca="1">RepPd!Q240</f>
        <v>0</v>
      </c>
      <c r="T88" s="1">
        <f ca="1">RepPd!T240</f>
        <v>0</v>
      </c>
      <c r="U88" s="1">
        <f ca="1">RepPd!U240</f>
        <v>0</v>
      </c>
      <c r="V88" s="1">
        <f ca="1">RepPd!V240</f>
        <v>0</v>
      </c>
      <c r="W88" s="1">
        <f ca="1">RepPd!W240</f>
        <v>0</v>
      </c>
      <c r="X88" s="1">
        <f ca="1">RepPd!X240</f>
        <v>0</v>
      </c>
      <c r="Y88" s="1">
        <f ca="1">RepPd!Y240</f>
        <v>0</v>
      </c>
      <c r="Z88" s="1">
        <f ca="1">RepPd!Z240</f>
        <v>0</v>
      </c>
      <c r="AA88" s="1">
        <f ca="1">RepPd!AA240</f>
        <v>0</v>
      </c>
      <c r="AB88" s="1">
        <f ca="1">RepPd!AB240</f>
        <v>0</v>
      </c>
      <c r="AC88" s="1">
        <f ca="1">RepPd!AC240</f>
        <v>0</v>
      </c>
      <c r="AD88" s="1">
        <f ca="1">RepPd!AD240</f>
        <v>0</v>
      </c>
      <c r="AE88" s="1">
        <f ca="1">RepPd!AE240</f>
        <v>0</v>
      </c>
      <c r="AF88" s="1">
        <f ca="1">RepPd!AF240</f>
        <v>0</v>
      </c>
      <c r="AG88" s="1">
        <f ca="1">RepPd!AG240</f>
        <v>0</v>
      </c>
      <c r="AH88" s="1">
        <f ca="1">RepPd!AH240</f>
        <v>0</v>
      </c>
      <c r="AI88" s="1">
        <f ca="1">RepPd!AI240</f>
        <v>0</v>
      </c>
      <c r="AJ88" s="1">
        <f ca="1">RepPd!AJ240</f>
        <v>0</v>
      </c>
      <c r="AK88" s="1">
        <f ca="1">RepPd!AK240</f>
        <v>0</v>
      </c>
      <c r="AL88" s="1">
        <f ca="1">RepPd!AL240</f>
        <v>0</v>
      </c>
    </row>
    <row r="89" spans="2:38" x14ac:dyDescent="0.25">
      <c r="B89" s="1" t="str">
        <f>Items!$L74</f>
        <v>CF(-)</v>
      </c>
      <c r="C89" s="1" t="str">
        <f>Items!$M74</f>
        <v>N</v>
      </c>
      <c r="I89" s="22" t="str">
        <f>Items!$J$72</f>
        <v>Оплата затрат на основные средства</v>
      </c>
      <c r="J89" s="1" t="str">
        <f>Items!K74</f>
        <v>Офис CLT перевозимый</v>
      </c>
      <c r="Q89" s="1">
        <f ca="1">RepPd!Q241</f>
        <v>667742.53</v>
      </c>
      <c r="T89" s="1">
        <f ca="1">RepPd!T241</f>
        <v>667742.53</v>
      </c>
      <c r="U89" s="1">
        <f ca="1">RepPd!U241</f>
        <v>0</v>
      </c>
      <c r="V89" s="1">
        <f ca="1">RepPd!V241</f>
        <v>0</v>
      </c>
      <c r="W89" s="1">
        <f ca="1">RepPd!W241</f>
        <v>0</v>
      </c>
      <c r="X89" s="1">
        <f ca="1">RepPd!X241</f>
        <v>0</v>
      </c>
      <c r="Y89" s="1">
        <f ca="1">RepPd!Y241</f>
        <v>0</v>
      </c>
      <c r="Z89" s="1">
        <f ca="1">RepPd!Z241</f>
        <v>0</v>
      </c>
      <c r="AA89" s="1">
        <f ca="1">RepPd!AA241</f>
        <v>0</v>
      </c>
      <c r="AB89" s="1">
        <f ca="1">RepPd!AB241</f>
        <v>0</v>
      </c>
      <c r="AC89" s="1">
        <f ca="1">RepPd!AC241</f>
        <v>0</v>
      </c>
      <c r="AD89" s="1">
        <f ca="1">RepPd!AD241</f>
        <v>0</v>
      </c>
      <c r="AE89" s="1">
        <f ca="1">RepPd!AE241</f>
        <v>0</v>
      </c>
      <c r="AF89" s="1">
        <f ca="1">RepPd!AF241</f>
        <v>0</v>
      </c>
      <c r="AG89" s="1">
        <f ca="1">RepPd!AG241</f>
        <v>0</v>
      </c>
      <c r="AH89" s="1">
        <f ca="1">RepPd!AH241</f>
        <v>0</v>
      </c>
      <c r="AI89" s="1">
        <f ca="1">RepPd!AI241</f>
        <v>0</v>
      </c>
      <c r="AJ89" s="1">
        <f ca="1">RepPd!AJ241</f>
        <v>0</v>
      </c>
      <c r="AK89" s="1">
        <f ca="1">RepPd!AK241</f>
        <v>0</v>
      </c>
      <c r="AL89" s="1">
        <f ca="1">RepPd!AL241</f>
        <v>0</v>
      </c>
    </row>
    <row r="90" spans="2:38" x14ac:dyDescent="0.25">
      <c r="B90" s="1" t="str">
        <f>Items!$L75</f>
        <v>CF(-)</v>
      </c>
      <c r="C90" s="1" t="str">
        <f>Items!$M75</f>
        <v>N</v>
      </c>
      <c r="I90" s="22" t="str">
        <f>Items!$J$72</f>
        <v>Оплата затрат на основные средства</v>
      </c>
      <c r="J90" s="1" t="str">
        <f>Items!K75</f>
        <v>Контейнер</v>
      </c>
      <c r="Q90" s="1">
        <f ca="1">RepPd!Q242</f>
        <v>537780</v>
      </c>
      <c r="T90" s="1">
        <f ca="1">RepPd!T242</f>
        <v>0</v>
      </c>
      <c r="U90" s="1">
        <f ca="1">RepPd!U242</f>
        <v>0</v>
      </c>
      <c r="V90" s="1">
        <f ca="1">RepPd!V242</f>
        <v>0</v>
      </c>
      <c r="W90" s="1">
        <f ca="1">RepPd!W242</f>
        <v>0</v>
      </c>
      <c r="X90" s="1">
        <f ca="1">RepPd!X242</f>
        <v>0</v>
      </c>
      <c r="Y90" s="1">
        <f ca="1">RepPd!Y242</f>
        <v>0</v>
      </c>
      <c r="Z90" s="1">
        <f ca="1">RepPd!Z242</f>
        <v>151290</v>
      </c>
      <c r="AA90" s="1">
        <f ca="1">RepPd!AA242</f>
        <v>0</v>
      </c>
      <c r="AB90" s="1">
        <f ca="1">RepPd!AB242</f>
        <v>0</v>
      </c>
      <c r="AC90" s="1">
        <f ca="1">RepPd!AC242</f>
        <v>386490</v>
      </c>
      <c r="AD90" s="1">
        <f ca="1">RepPd!AD242</f>
        <v>0</v>
      </c>
      <c r="AE90" s="1">
        <f ca="1">RepPd!AE242</f>
        <v>0</v>
      </c>
      <c r="AF90" s="1">
        <f ca="1">RepPd!AF242</f>
        <v>0</v>
      </c>
      <c r="AG90" s="1">
        <f ca="1">RepPd!AG242</f>
        <v>0</v>
      </c>
      <c r="AH90" s="1">
        <f ca="1">RepPd!AH242</f>
        <v>0</v>
      </c>
      <c r="AI90" s="1">
        <f ca="1">RepPd!AI242</f>
        <v>0</v>
      </c>
      <c r="AJ90" s="1">
        <f ca="1">RepPd!AJ242</f>
        <v>0</v>
      </c>
      <c r="AK90" s="1">
        <f ca="1">RepPd!AK242</f>
        <v>0</v>
      </c>
      <c r="AL90" s="1">
        <f ca="1">RepPd!AL242</f>
        <v>0</v>
      </c>
    </row>
    <row r="91" spans="2:38" x14ac:dyDescent="0.25">
      <c r="B91" s="1" t="str">
        <f>Items!$L76</f>
        <v>CF(-)</v>
      </c>
      <c r="C91" s="1" t="str">
        <f>Items!$M76</f>
        <v>N</v>
      </c>
      <c r="I91" s="22" t="str">
        <f>Items!$J$72</f>
        <v>Оплата затрат на основные средства</v>
      </c>
      <c r="J91" s="1" t="str">
        <f>Items!K76</f>
        <v>Инструменты</v>
      </c>
      <c r="Q91" s="1">
        <f ca="1">RepPd!Q243</f>
        <v>548372.50879999995</v>
      </c>
      <c r="T91" s="1">
        <f ca="1">RepPd!T243</f>
        <v>0</v>
      </c>
      <c r="U91" s="1">
        <f ca="1">RepPd!U243</f>
        <v>0</v>
      </c>
      <c r="V91" s="1">
        <f ca="1">RepPd!V243</f>
        <v>1063.95</v>
      </c>
      <c r="W91" s="1">
        <f ca="1">RepPd!W243</f>
        <v>35470.370000000003</v>
      </c>
      <c r="X91" s="1">
        <f ca="1">RepPd!X243</f>
        <v>10391.998799999999</v>
      </c>
      <c r="Y91" s="1">
        <f ca="1">RepPd!Y243</f>
        <v>0</v>
      </c>
      <c r="Z91" s="1">
        <f ca="1">RepPd!Z243</f>
        <v>24108.78</v>
      </c>
      <c r="AA91" s="1">
        <f ca="1">RepPd!AA243</f>
        <v>0</v>
      </c>
      <c r="AB91" s="1">
        <f ca="1">RepPd!AB243</f>
        <v>11152.85</v>
      </c>
      <c r="AC91" s="1">
        <f ca="1">RepPd!AC243</f>
        <v>2147</v>
      </c>
      <c r="AD91" s="1">
        <f ca="1">RepPd!AD243</f>
        <v>133970.5</v>
      </c>
      <c r="AE91" s="1">
        <f ca="1">RepPd!AE243</f>
        <v>275793.91999999998</v>
      </c>
      <c r="AF91" s="1">
        <f ca="1">RepPd!AF243</f>
        <v>35068.629999999997</v>
      </c>
      <c r="AG91" s="1">
        <f ca="1">RepPd!AG243</f>
        <v>19204.510000000002</v>
      </c>
      <c r="AH91" s="1">
        <f ca="1">RepPd!AH243</f>
        <v>0</v>
      </c>
      <c r="AI91" s="1">
        <f ca="1">RepPd!AI243</f>
        <v>0</v>
      </c>
      <c r="AJ91" s="1">
        <f ca="1">RepPd!AJ243</f>
        <v>0</v>
      </c>
      <c r="AK91" s="1">
        <f ca="1">RepPd!AK243</f>
        <v>0</v>
      </c>
      <c r="AL91" s="1">
        <f ca="1">RepPd!AL243</f>
        <v>0</v>
      </c>
    </row>
    <row r="92" spans="2:38" x14ac:dyDescent="0.25">
      <c r="B92" s="1" t="str">
        <f>Items!$L77</f>
        <v>CF(-)</v>
      </c>
      <c r="C92" s="1" t="str">
        <f>Items!$M77</f>
        <v>N</v>
      </c>
      <c r="I92" s="22" t="str">
        <f>Items!$J$72</f>
        <v>Оплата затрат на основные средства</v>
      </c>
      <c r="J92" s="1" t="str">
        <f>Items!K77</f>
        <v>Спец техника и оборудование</v>
      </c>
      <c r="Q92" s="1">
        <f ca="1">RepPd!Q244</f>
        <v>852914.27</v>
      </c>
      <c r="T92" s="1">
        <f ca="1">RepPd!T244</f>
        <v>0</v>
      </c>
      <c r="U92" s="1">
        <f ca="1">RepPd!U244</f>
        <v>0</v>
      </c>
      <c r="V92" s="1">
        <f ca="1">RepPd!V244</f>
        <v>0</v>
      </c>
      <c r="W92" s="1">
        <f ca="1">RepPd!W244</f>
        <v>0</v>
      </c>
      <c r="X92" s="1">
        <f ca="1">RepPd!X244</f>
        <v>0</v>
      </c>
      <c r="Y92" s="1">
        <f ca="1">RepPd!Y244</f>
        <v>0</v>
      </c>
      <c r="Z92" s="1">
        <f ca="1">RepPd!Z244</f>
        <v>21746.400000000001</v>
      </c>
      <c r="AA92" s="1">
        <f ca="1">RepPd!AA244</f>
        <v>0</v>
      </c>
      <c r="AB92" s="1">
        <f ca="1">RepPd!AB244</f>
        <v>0</v>
      </c>
      <c r="AC92" s="1">
        <f ca="1">RepPd!AC244</f>
        <v>0</v>
      </c>
      <c r="AD92" s="1">
        <f ca="1">RepPd!AD244</f>
        <v>785070</v>
      </c>
      <c r="AE92" s="1">
        <f ca="1">RepPd!AE244</f>
        <v>0</v>
      </c>
      <c r="AF92" s="1">
        <f ca="1">RepPd!AF244</f>
        <v>46097.87</v>
      </c>
      <c r="AG92" s="1">
        <f ca="1">RepPd!AG244</f>
        <v>0</v>
      </c>
      <c r="AH92" s="1">
        <f ca="1">RepPd!AH244</f>
        <v>0</v>
      </c>
      <c r="AI92" s="1">
        <f ca="1">RepPd!AI244</f>
        <v>0</v>
      </c>
      <c r="AJ92" s="1">
        <f ca="1">RepPd!AJ244</f>
        <v>0</v>
      </c>
      <c r="AK92" s="1">
        <f ca="1">RepPd!AK244</f>
        <v>0</v>
      </c>
      <c r="AL92" s="1">
        <f ca="1">RepPd!AL244</f>
        <v>0</v>
      </c>
    </row>
    <row r="93" spans="2:38" s="23" customFormat="1" ht="10.199999999999999" x14ac:dyDescent="0.2">
      <c r="E93" s="23" t="s">
        <v>50</v>
      </c>
    </row>
    <row r="94" spans="2:38" s="2" customFormat="1" x14ac:dyDescent="0.25">
      <c r="B94" s="2">
        <f>Items!$L$78</f>
        <v>0</v>
      </c>
      <c r="C94" s="2" t="str">
        <f>Items!$M$78</f>
        <v>N</v>
      </c>
      <c r="I94" s="2" t="str">
        <f>Items!$J$78</f>
        <v>Поступления/Оплаты %%</v>
      </c>
      <c r="Q94" s="2">
        <f ca="1">RepPd!Q246</f>
        <v>0</v>
      </c>
      <c r="T94" s="2">
        <f ca="1">RepPd!T246</f>
        <v>0</v>
      </c>
      <c r="U94" s="2">
        <f ca="1">RepPd!U246</f>
        <v>0</v>
      </c>
      <c r="V94" s="2">
        <f ca="1">RepPd!V246</f>
        <v>0</v>
      </c>
      <c r="W94" s="2">
        <f ca="1">RepPd!W246</f>
        <v>0</v>
      </c>
      <c r="X94" s="2">
        <f ca="1">RepPd!X246</f>
        <v>0</v>
      </c>
      <c r="Y94" s="2">
        <f ca="1">RepPd!Y246</f>
        <v>0</v>
      </c>
      <c r="Z94" s="2">
        <f ca="1">RepPd!Z246</f>
        <v>0</v>
      </c>
      <c r="AA94" s="2">
        <f ca="1">RepPd!AA246</f>
        <v>0</v>
      </c>
      <c r="AB94" s="2">
        <f ca="1">RepPd!AB246</f>
        <v>0</v>
      </c>
      <c r="AC94" s="2">
        <f ca="1">RepPd!AC246</f>
        <v>0</v>
      </c>
      <c r="AD94" s="2">
        <f ca="1">RepPd!AD246</f>
        <v>0</v>
      </c>
      <c r="AE94" s="2">
        <f ca="1">RepPd!AE246</f>
        <v>0</v>
      </c>
      <c r="AF94" s="2">
        <f ca="1">RepPd!AF246</f>
        <v>0</v>
      </c>
      <c r="AG94" s="2">
        <f ca="1">RepPd!AG246</f>
        <v>0</v>
      </c>
      <c r="AH94" s="2">
        <f ca="1">RepPd!AH246</f>
        <v>0</v>
      </c>
      <c r="AI94" s="2">
        <f ca="1">RepPd!AI246</f>
        <v>0</v>
      </c>
      <c r="AJ94" s="2">
        <f ca="1">RepPd!AJ246</f>
        <v>0</v>
      </c>
      <c r="AK94" s="2">
        <f ca="1">RepPd!AK246</f>
        <v>0</v>
      </c>
      <c r="AL94" s="2">
        <f ca="1">RepPd!AL246</f>
        <v>0</v>
      </c>
    </row>
    <row r="95" spans="2:38" x14ac:dyDescent="0.25">
      <c r="B95" s="1" t="str">
        <f>Items!$L79</f>
        <v>CF(+)</v>
      </c>
      <c r="C95" s="1" t="str">
        <f>Items!$M79</f>
        <v>M</v>
      </c>
      <c r="I95" s="22" t="str">
        <f>Items!$J$78</f>
        <v>Поступления/Оплаты %%</v>
      </c>
      <c r="J95" s="1" t="str">
        <f>Items!K79</f>
        <v>доходы %% по депозитам</v>
      </c>
      <c r="Q95" s="1">
        <f ca="1">RepPd!Q247</f>
        <v>0</v>
      </c>
      <c r="T95" s="1">
        <f ca="1">RepPd!T247</f>
        <v>0</v>
      </c>
      <c r="U95" s="1">
        <f ca="1">RepPd!U247</f>
        <v>0</v>
      </c>
      <c r="V95" s="1">
        <f ca="1">RepPd!V247</f>
        <v>0</v>
      </c>
      <c r="W95" s="1">
        <f ca="1">RepPd!W247</f>
        <v>0</v>
      </c>
      <c r="X95" s="1">
        <f ca="1">RepPd!X247</f>
        <v>0</v>
      </c>
      <c r="Y95" s="1">
        <f ca="1">RepPd!Y247</f>
        <v>0</v>
      </c>
      <c r="Z95" s="1">
        <f ca="1">RepPd!Z247</f>
        <v>0</v>
      </c>
      <c r="AA95" s="1">
        <f ca="1">RepPd!AA247</f>
        <v>0</v>
      </c>
      <c r="AB95" s="1">
        <f ca="1">RepPd!AB247</f>
        <v>0</v>
      </c>
      <c r="AC95" s="1">
        <f ca="1">RepPd!AC247</f>
        <v>0</v>
      </c>
      <c r="AD95" s="1">
        <f ca="1">RepPd!AD247</f>
        <v>0</v>
      </c>
      <c r="AE95" s="1">
        <f ca="1">RepPd!AE247</f>
        <v>0</v>
      </c>
      <c r="AF95" s="1">
        <f ca="1">RepPd!AF247</f>
        <v>0</v>
      </c>
      <c r="AG95" s="1">
        <f ca="1">RepPd!AG247</f>
        <v>0</v>
      </c>
      <c r="AH95" s="1">
        <f ca="1">RepPd!AH247</f>
        <v>0</v>
      </c>
      <c r="AI95" s="1">
        <f ca="1">RepPd!AI247</f>
        <v>0</v>
      </c>
      <c r="AJ95" s="1">
        <f ca="1">RepPd!AJ247</f>
        <v>0</v>
      </c>
      <c r="AK95" s="1">
        <f ca="1">RepPd!AK247</f>
        <v>0</v>
      </c>
      <c r="AL95" s="1">
        <f ca="1">RepPd!AL247</f>
        <v>0</v>
      </c>
    </row>
    <row r="96" spans="2:38" x14ac:dyDescent="0.25">
      <c r="B96" s="1" t="str">
        <f>Items!$L80</f>
        <v>CF(+)</v>
      </c>
      <c r="C96" s="1" t="str">
        <f>Items!$M80</f>
        <v>M</v>
      </c>
      <c r="I96" s="22" t="str">
        <f>Items!$J$78</f>
        <v>Поступления/Оплаты %%</v>
      </c>
      <c r="J96" s="1" t="str">
        <f>Items!K80</f>
        <v>доходы %% от заемщиков</v>
      </c>
      <c r="Q96" s="1">
        <f ca="1">RepPd!Q248</f>
        <v>0</v>
      </c>
      <c r="T96" s="1">
        <f ca="1">RepPd!T248</f>
        <v>0</v>
      </c>
      <c r="U96" s="1">
        <f ca="1">RepPd!U248</f>
        <v>0</v>
      </c>
      <c r="V96" s="1">
        <f ca="1">RepPd!V248</f>
        <v>0</v>
      </c>
      <c r="W96" s="1">
        <f ca="1">RepPd!W248</f>
        <v>0</v>
      </c>
      <c r="X96" s="1">
        <f ca="1">RepPd!X248</f>
        <v>0</v>
      </c>
      <c r="Y96" s="1">
        <f ca="1">RepPd!Y248</f>
        <v>0</v>
      </c>
      <c r="Z96" s="1">
        <f ca="1">RepPd!Z248</f>
        <v>0</v>
      </c>
      <c r="AA96" s="1">
        <f ca="1">RepPd!AA248</f>
        <v>0</v>
      </c>
      <c r="AB96" s="1">
        <f ca="1">RepPd!AB248</f>
        <v>0</v>
      </c>
      <c r="AC96" s="1">
        <f ca="1">RepPd!AC248</f>
        <v>0</v>
      </c>
      <c r="AD96" s="1">
        <f ca="1">RepPd!AD248</f>
        <v>0</v>
      </c>
      <c r="AE96" s="1">
        <f ca="1">RepPd!AE248</f>
        <v>0</v>
      </c>
      <c r="AF96" s="1">
        <f ca="1">RepPd!AF248</f>
        <v>0</v>
      </c>
      <c r="AG96" s="1">
        <f ca="1">RepPd!AG248</f>
        <v>0</v>
      </c>
      <c r="AH96" s="1">
        <f ca="1">RepPd!AH248</f>
        <v>0</v>
      </c>
      <c r="AI96" s="1">
        <f ca="1">RepPd!AI248</f>
        <v>0</v>
      </c>
      <c r="AJ96" s="1">
        <f ca="1">RepPd!AJ248</f>
        <v>0</v>
      </c>
      <c r="AK96" s="1">
        <f ca="1">RepPd!AK248</f>
        <v>0</v>
      </c>
      <c r="AL96" s="1">
        <f ca="1">RepPd!AL248</f>
        <v>0</v>
      </c>
    </row>
    <row r="97" spans="2:38" x14ac:dyDescent="0.25">
      <c r="B97" s="1" t="str">
        <f>Items!$L81</f>
        <v>CF(-)</v>
      </c>
      <c r="C97" s="1" t="str">
        <f>Items!$M81</f>
        <v>N</v>
      </c>
      <c r="I97" s="22" t="str">
        <f>Items!$J$78</f>
        <v>Поступления/Оплаты %%</v>
      </c>
      <c r="J97" s="1" t="str">
        <f>Items!K81</f>
        <v>расходы %% по кредитам</v>
      </c>
      <c r="Q97" s="1">
        <f ca="1">RepPd!Q249</f>
        <v>0</v>
      </c>
      <c r="T97" s="1">
        <f ca="1">RepPd!T249</f>
        <v>0</v>
      </c>
      <c r="U97" s="1">
        <f ca="1">RepPd!U249</f>
        <v>0</v>
      </c>
      <c r="V97" s="1">
        <f ca="1">RepPd!V249</f>
        <v>0</v>
      </c>
      <c r="W97" s="1">
        <f ca="1">RepPd!W249</f>
        <v>0</v>
      </c>
      <c r="X97" s="1">
        <f ca="1">RepPd!X249</f>
        <v>0</v>
      </c>
      <c r="Y97" s="1">
        <f ca="1">RepPd!Y249</f>
        <v>0</v>
      </c>
      <c r="Z97" s="1">
        <f ca="1">RepPd!Z249</f>
        <v>0</v>
      </c>
      <c r="AA97" s="1">
        <f ca="1">RepPd!AA249</f>
        <v>0</v>
      </c>
      <c r="AB97" s="1">
        <f ca="1">RepPd!AB249</f>
        <v>0</v>
      </c>
      <c r="AC97" s="1">
        <f ca="1">RepPd!AC249</f>
        <v>0</v>
      </c>
      <c r="AD97" s="1">
        <f ca="1">RepPd!AD249</f>
        <v>0</v>
      </c>
      <c r="AE97" s="1">
        <f ca="1">RepPd!AE249</f>
        <v>0</v>
      </c>
      <c r="AF97" s="1">
        <f ca="1">RepPd!AF249</f>
        <v>0</v>
      </c>
      <c r="AG97" s="1">
        <f ca="1">RepPd!AG249</f>
        <v>0</v>
      </c>
      <c r="AH97" s="1">
        <f ca="1">RepPd!AH249</f>
        <v>0</v>
      </c>
      <c r="AI97" s="1">
        <f ca="1">RepPd!AI249</f>
        <v>0</v>
      </c>
      <c r="AJ97" s="1">
        <f ca="1">RepPd!AJ249</f>
        <v>0</v>
      </c>
      <c r="AK97" s="1">
        <f ca="1">RepPd!AK249</f>
        <v>0</v>
      </c>
      <c r="AL97" s="1">
        <f ca="1">RepPd!AL249</f>
        <v>0</v>
      </c>
    </row>
    <row r="98" spans="2:38" x14ac:dyDescent="0.25">
      <c r="B98" s="1" t="str">
        <f>Items!$L82</f>
        <v>CF(-)</v>
      </c>
      <c r="C98" s="1" t="str">
        <f>Items!$M82</f>
        <v>N</v>
      </c>
      <c r="I98" s="22" t="str">
        <f>Items!$J$78</f>
        <v>Поступления/Оплаты %%</v>
      </c>
      <c r="J98" s="1" t="str">
        <f>Items!K82</f>
        <v>расходы %% по займам</v>
      </c>
      <c r="Q98" s="1">
        <f ca="1">RepPd!Q250</f>
        <v>0</v>
      </c>
      <c r="T98" s="1">
        <f ca="1">RepPd!T250</f>
        <v>0</v>
      </c>
      <c r="U98" s="1">
        <f ca="1">RepPd!U250</f>
        <v>0</v>
      </c>
      <c r="V98" s="1">
        <f ca="1">RepPd!V250</f>
        <v>0</v>
      </c>
      <c r="W98" s="1">
        <f ca="1">RepPd!W250</f>
        <v>0</v>
      </c>
      <c r="X98" s="1">
        <f ca="1">RepPd!X250</f>
        <v>0</v>
      </c>
      <c r="Y98" s="1">
        <f ca="1">RepPd!Y250</f>
        <v>0</v>
      </c>
      <c r="Z98" s="1">
        <f ca="1">RepPd!Z250</f>
        <v>0</v>
      </c>
      <c r="AA98" s="1">
        <f ca="1">RepPd!AA250</f>
        <v>0</v>
      </c>
      <c r="AB98" s="1">
        <f ca="1">RepPd!AB250</f>
        <v>0</v>
      </c>
      <c r="AC98" s="1">
        <f ca="1">RepPd!AC250</f>
        <v>0</v>
      </c>
      <c r="AD98" s="1">
        <f ca="1">RepPd!AD250</f>
        <v>0</v>
      </c>
      <c r="AE98" s="1">
        <f ca="1">RepPd!AE250</f>
        <v>0</v>
      </c>
      <c r="AF98" s="1">
        <f ca="1">RepPd!AF250</f>
        <v>0</v>
      </c>
      <c r="AG98" s="1">
        <f ca="1">RepPd!AG250</f>
        <v>0</v>
      </c>
      <c r="AH98" s="1">
        <f ca="1">RepPd!AH250</f>
        <v>0</v>
      </c>
      <c r="AI98" s="1">
        <f ca="1">RepPd!AI250</f>
        <v>0</v>
      </c>
      <c r="AJ98" s="1">
        <f ca="1">RepPd!AJ250</f>
        <v>0</v>
      </c>
      <c r="AK98" s="1">
        <f ca="1">RepPd!AK250</f>
        <v>0</v>
      </c>
      <c r="AL98" s="1">
        <f ca="1">RepPd!AL250</f>
        <v>0</v>
      </c>
    </row>
    <row r="99" spans="2:38" s="23" customFormat="1" ht="10.199999999999999" x14ac:dyDescent="0.2">
      <c r="E99" s="23" t="s">
        <v>50</v>
      </c>
    </row>
    <row r="100" spans="2:38" ht="4.05" customHeight="1" x14ac:dyDescent="0.25"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  <c r="AA100" s="25"/>
      <c r="AB100" s="25"/>
      <c r="AC100" s="25"/>
      <c r="AD100" s="25"/>
      <c r="AE100" s="25"/>
      <c r="AF100" s="25"/>
      <c r="AG100" s="25"/>
      <c r="AH100" s="25"/>
      <c r="AI100" s="25"/>
      <c r="AJ100" s="25"/>
      <c r="AK100" s="25"/>
      <c r="AL100" s="25"/>
    </row>
    <row r="101" spans="2:38" s="2" customFormat="1" x14ac:dyDescent="0.25">
      <c r="B101" s="2" t="str">
        <f>Items!$L$83</f>
        <v>CF</v>
      </c>
      <c r="C101" s="2">
        <f>Items!$M$83</f>
        <v>0</v>
      </c>
      <c r="I101" s="2" t="str">
        <f>Items!$J$83</f>
        <v>Финпоток до выплаты налогов</v>
      </c>
      <c r="Q101" s="2">
        <f ca="1">RepPd!Q253</f>
        <v>-11391486.418800002</v>
      </c>
      <c r="T101" s="2">
        <f ca="1">RepPd!T253</f>
        <v>-977082.75</v>
      </c>
      <c r="U101" s="2">
        <f ca="1">RepPd!U253</f>
        <v>-273019.38999999996</v>
      </c>
      <c r="V101" s="2">
        <f ca="1">RepPd!V253</f>
        <v>-202795.89</v>
      </c>
      <c r="W101" s="2">
        <f ca="1">RepPd!W253</f>
        <v>-376341.95</v>
      </c>
      <c r="X101" s="2">
        <f ca="1">RepPd!X253</f>
        <v>-303803.82879999996</v>
      </c>
      <c r="Y101" s="2">
        <f ca="1">RepPd!Y253</f>
        <v>-487911.62</v>
      </c>
      <c r="Z101" s="2">
        <f ca="1">RepPd!Z253</f>
        <v>-561225.48</v>
      </c>
      <c r="AA101" s="2">
        <f ca="1">RepPd!AA253</f>
        <v>-798402.19</v>
      </c>
      <c r="AB101" s="2">
        <f ca="1">RepPd!AB253</f>
        <v>-837499.53</v>
      </c>
      <c r="AC101" s="2">
        <f ca="1">RepPd!AC253</f>
        <v>-1470635.29</v>
      </c>
      <c r="AD101" s="2">
        <f ca="1">RepPd!AD253</f>
        <v>-1769703.55</v>
      </c>
      <c r="AE101" s="2">
        <f ca="1">RepPd!AE253</f>
        <v>-786330.02</v>
      </c>
      <c r="AF101" s="2">
        <f ca="1">RepPd!AF253</f>
        <v>-953249.71</v>
      </c>
      <c r="AG101" s="2">
        <f ca="1">RepPd!AG253</f>
        <v>-1592565.22</v>
      </c>
      <c r="AH101" s="2">
        <f ca="1">RepPd!AH253</f>
        <v>0</v>
      </c>
      <c r="AI101" s="2">
        <f ca="1">RepPd!AI253</f>
        <v>-920</v>
      </c>
      <c r="AJ101" s="2">
        <f ca="1">RepPd!AJ253</f>
        <v>0</v>
      </c>
      <c r="AK101" s="2">
        <f ca="1">RepPd!AK253</f>
        <v>0</v>
      </c>
      <c r="AL101" s="2">
        <f ca="1">RepPd!AL253</f>
        <v>0</v>
      </c>
    </row>
    <row r="102" spans="2:38" ht="4.05" customHeight="1" x14ac:dyDescent="0.25"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</row>
    <row r="103" spans="2:38" s="2" customFormat="1" x14ac:dyDescent="0.25">
      <c r="B103" s="2">
        <f>Items!$L$84</f>
        <v>0</v>
      </c>
      <c r="C103" s="2" t="str">
        <f>Items!$M$84</f>
        <v>N</v>
      </c>
      <c r="I103" s="2" t="str">
        <f>Items!$J$84</f>
        <v>Оплата налогов</v>
      </c>
      <c r="Q103" s="2">
        <f ca="1">RepPd!Q255</f>
        <v>53874.229999999996</v>
      </c>
      <c r="T103" s="2">
        <f ca="1">RepPd!T255</f>
        <v>0</v>
      </c>
      <c r="U103" s="2">
        <f ca="1">RepPd!U255</f>
        <v>0</v>
      </c>
      <c r="V103" s="2">
        <f ca="1">RepPd!V255</f>
        <v>0</v>
      </c>
      <c r="W103" s="2">
        <f ca="1">RepPd!W255</f>
        <v>0</v>
      </c>
      <c r="X103" s="2">
        <f ca="1">RepPd!X255</f>
        <v>0</v>
      </c>
      <c r="Y103" s="2">
        <f ca="1">RepPd!Y255</f>
        <v>0</v>
      </c>
      <c r="Z103" s="2">
        <f ca="1">RepPd!Z255</f>
        <v>0</v>
      </c>
      <c r="AA103" s="2">
        <f ca="1">RepPd!AA255</f>
        <v>0</v>
      </c>
      <c r="AB103" s="2">
        <f ca="1">RepPd!AB255</f>
        <v>0</v>
      </c>
      <c r="AC103" s="2">
        <f ca="1">RepPd!AC255</f>
        <v>4342.5200000000004</v>
      </c>
      <c r="AD103" s="2">
        <f ca="1">RepPd!AD255</f>
        <v>0</v>
      </c>
      <c r="AE103" s="2">
        <f ca="1">RepPd!AE255</f>
        <v>0</v>
      </c>
      <c r="AF103" s="2">
        <f ca="1">RepPd!AF255</f>
        <v>41224.839999999997</v>
      </c>
      <c r="AG103" s="2">
        <f ca="1">RepPd!AG255</f>
        <v>8306.869999999999</v>
      </c>
      <c r="AH103" s="2">
        <f ca="1">RepPd!AH255</f>
        <v>0</v>
      </c>
      <c r="AI103" s="2">
        <f ca="1">RepPd!AI255</f>
        <v>0</v>
      </c>
      <c r="AJ103" s="2">
        <f ca="1">RepPd!AJ255</f>
        <v>0</v>
      </c>
      <c r="AK103" s="2">
        <f ca="1">RepPd!AK255</f>
        <v>0</v>
      </c>
      <c r="AL103" s="2">
        <f ca="1">RepPd!AL255</f>
        <v>0</v>
      </c>
    </row>
    <row r="104" spans="2:38" x14ac:dyDescent="0.25">
      <c r="B104" s="1" t="str">
        <f>Items!$L85</f>
        <v>CF(-)</v>
      </c>
      <c r="C104" s="1" t="str">
        <f>Items!$M85</f>
        <v>N</v>
      </c>
      <c r="I104" s="22" t="str">
        <f>Items!$J$84</f>
        <v>Оплата налогов</v>
      </c>
      <c r="J104" s="1" t="str">
        <f>Items!K85</f>
        <v>УСН</v>
      </c>
      <c r="Q104" s="1">
        <f ca="1">RepPd!Q256</f>
        <v>0</v>
      </c>
      <c r="T104" s="1">
        <f ca="1">RepPd!T256</f>
        <v>0</v>
      </c>
      <c r="U104" s="1">
        <f ca="1">RepPd!U256</f>
        <v>0</v>
      </c>
      <c r="V104" s="1">
        <f ca="1">RepPd!V256</f>
        <v>0</v>
      </c>
      <c r="W104" s="1">
        <f ca="1">RepPd!W256</f>
        <v>0</v>
      </c>
      <c r="X104" s="1">
        <f ca="1">RepPd!X256</f>
        <v>0</v>
      </c>
      <c r="Y104" s="1">
        <f ca="1">RepPd!Y256</f>
        <v>0</v>
      </c>
      <c r="Z104" s="1">
        <f ca="1">RepPd!Z256</f>
        <v>0</v>
      </c>
      <c r="AA104" s="1">
        <f ca="1">RepPd!AA256</f>
        <v>0</v>
      </c>
      <c r="AB104" s="1">
        <f ca="1">RepPd!AB256</f>
        <v>0</v>
      </c>
      <c r="AC104" s="1">
        <f ca="1">RepPd!AC256</f>
        <v>0</v>
      </c>
      <c r="AD104" s="1">
        <f ca="1">RepPd!AD256</f>
        <v>0</v>
      </c>
      <c r="AE104" s="1">
        <f ca="1">RepPd!AE256</f>
        <v>0</v>
      </c>
      <c r="AF104" s="1">
        <f ca="1">RepPd!AF256</f>
        <v>0</v>
      </c>
      <c r="AG104" s="1">
        <f ca="1">RepPd!AG256</f>
        <v>0</v>
      </c>
      <c r="AH104" s="1">
        <f ca="1">RepPd!AH256</f>
        <v>0</v>
      </c>
      <c r="AI104" s="1">
        <f ca="1">RepPd!AI256</f>
        <v>0</v>
      </c>
      <c r="AJ104" s="1">
        <f ca="1">RepPd!AJ256</f>
        <v>0</v>
      </c>
      <c r="AK104" s="1">
        <f ca="1">RepPd!AK256</f>
        <v>0</v>
      </c>
      <c r="AL104" s="1">
        <f ca="1">RepPd!AL256</f>
        <v>0</v>
      </c>
    </row>
    <row r="105" spans="2:38" x14ac:dyDescent="0.25">
      <c r="B105" s="1" t="str">
        <f>Items!$L86</f>
        <v>CF(-)</v>
      </c>
      <c r="C105" s="1" t="str">
        <f>Items!$M86</f>
        <v>N</v>
      </c>
      <c r="I105" s="22" t="str">
        <f>Items!$J$84</f>
        <v>Оплата налогов</v>
      </c>
      <c r="J105" s="1" t="str">
        <f>Items!K86</f>
        <v>Патент</v>
      </c>
      <c r="Q105" s="1">
        <f ca="1">RepPd!Q257</f>
        <v>23191.64</v>
      </c>
      <c r="T105" s="1">
        <f ca="1">RepPd!T257</f>
        <v>0</v>
      </c>
      <c r="U105" s="1">
        <f ca="1">RepPd!U257</f>
        <v>0</v>
      </c>
      <c r="V105" s="1">
        <f ca="1">RepPd!V257</f>
        <v>0</v>
      </c>
      <c r="W105" s="1">
        <f ca="1">RepPd!W257</f>
        <v>0</v>
      </c>
      <c r="X105" s="1">
        <f ca="1">RepPd!X257</f>
        <v>0</v>
      </c>
      <c r="Y105" s="1">
        <f ca="1">RepPd!Y257</f>
        <v>0</v>
      </c>
      <c r="Z105" s="1">
        <f ca="1">RepPd!Z257</f>
        <v>0</v>
      </c>
      <c r="AA105" s="1">
        <f ca="1">RepPd!AA257</f>
        <v>0</v>
      </c>
      <c r="AB105" s="1">
        <f ca="1">RepPd!AB257</f>
        <v>0</v>
      </c>
      <c r="AC105" s="1">
        <f ca="1">RepPd!AC257</f>
        <v>0</v>
      </c>
      <c r="AD105" s="1">
        <f ca="1">RepPd!AD257</f>
        <v>0</v>
      </c>
      <c r="AE105" s="1">
        <f ca="1">RepPd!AE257</f>
        <v>0</v>
      </c>
      <c r="AF105" s="1">
        <f ca="1">RepPd!AF257</f>
        <v>23191.64</v>
      </c>
      <c r="AG105" s="1">
        <f ca="1">RepPd!AG257</f>
        <v>0</v>
      </c>
      <c r="AH105" s="1">
        <f ca="1">RepPd!AH257</f>
        <v>0</v>
      </c>
      <c r="AI105" s="1">
        <f ca="1">RepPd!AI257</f>
        <v>0</v>
      </c>
      <c r="AJ105" s="1">
        <f ca="1">RepPd!AJ257</f>
        <v>0</v>
      </c>
      <c r="AK105" s="1">
        <f ca="1">RepPd!AK257</f>
        <v>0</v>
      </c>
      <c r="AL105" s="1">
        <f ca="1">RepPd!AL257</f>
        <v>0</v>
      </c>
    </row>
    <row r="106" spans="2:38" x14ac:dyDescent="0.25">
      <c r="B106" s="1" t="str">
        <f>Items!$L87</f>
        <v>CF(-)</v>
      </c>
      <c r="C106" s="1" t="str">
        <f>Items!$M87</f>
        <v>N</v>
      </c>
      <c r="I106" s="22" t="str">
        <f>Items!$J$84</f>
        <v>Оплата налогов</v>
      </c>
      <c r="J106" s="1" t="str">
        <f>Items!K87</f>
        <v>Самозанятые</v>
      </c>
      <c r="Q106" s="1">
        <f ca="1">RepPd!Q258</f>
        <v>30682.59</v>
      </c>
      <c r="T106" s="1">
        <f ca="1">RepPd!T258</f>
        <v>0</v>
      </c>
      <c r="U106" s="1">
        <f ca="1">RepPd!U258</f>
        <v>0</v>
      </c>
      <c r="V106" s="1">
        <f ca="1">RepPd!V258</f>
        <v>0</v>
      </c>
      <c r="W106" s="1">
        <f ca="1">RepPd!W258</f>
        <v>0</v>
      </c>
      <c r="X106" s="1">
        <f ca="1">RepPd!X258</f>
        <v>0</v>
      </c>
      <c r="Y106" s="1">
        <f ca="1">RepPd!Y258</f>
        <v>0</v>
      </c>
      <c r="Z106" s="1">
        <f ca="1">RepPd!Z258</f>
        <v>0</v>
      </c>
      <c r="AA106" s="1">
        <f ca="1">RepPd!AA258</f>
        <v>0</v>
      </c>
      <c r="AB106" s="1">
        <f ca="1">RepPd!AB258</f>
        <v>0</v>
      </c>
      <c r="AC106" s="1">
        <f ca="1">RepPd!AC258</f>
        <v>4342.5200000000004</v>
      </c>
      <c r="AD106" s="1">
        <f ca="1">RepPd!AD258</f>
        <v>0</v>
      </c>
      <c r="AE106" s="1">
        <f ca="1">RepPd!AE258</f>
        <v>0</v>
      </c>
      <c r="AF106" s="1">
        <f ca="1">RepPd!AF258</f>
        <v>18033.2</v>
      </c>
      <c r="AG106" s="1">
        <f ca="1">RepPd!AG258</f>
        <v>8306.869999999999</v>
      </c>
      <c r="AH106" s="1">
        <f ca="1">RepPd!AH258</f>
        <v>0</v>
      </c>
      <c r="AI106" s="1">
        <f ca="1">RepPd!AI258</f>
        <v>0</v>
      </c>
      <c r="AJ106" s="1">
        <f ca="1">RepPd!AJ258</f>
        <v>0</v>
      </c>
      <c r="AK106" s="1">
        <f ca="1">RepPd!AK258</f>
        <v>0</v>
      </c>
      <c r="AL106" s="1">
        <f ca="1">RepPd!AL258</f>
        <v>0</v>
      </c>
    </row>
    <row r="107" spans="2:38" x14ac:dyDescent="0.25">
      <c r="B107" s="1" t="str">
        <f>Items!$L88</f>
        <v>CF(-)</v>
      </c>
      <c r="C107" s="1" t="str">
        <f>Items!$M88</f>
        <v>N</v>
      </c>
      <c r="I107" s="22" t="str">
        <f>Items!$J$84</f>
        <v>Оплата налогов</v>
      </c>
      <c r="J107" s="1" t="str">
        <f>Items!K88</f>
        <v>НДС</v>
      </c>
      <c r="Q107" s="1">
        <f ca="1">RepPd!Q259</f>
        <v>0</v>
      </c>
      <c r="T107" s="1">
        <f ca="1">RepPd!T259</f>
        <v>0</v>
      </c>
      <c r="U107" s="1">
        <f ca="1">RepPd!U259</f>
        <v>0</v>
      </c>
      <c r="V107" s="1">
        <f ca="1">RepPd!V259</f>
        <v>0</v>
      </c>
      <c r="W107" s="1">
        <f ca="1">RepPd!W259</f>
        <v>0</v>
      </c>
      <c r="X107" s="1">
        <f ca="1">RepPd!X259</f>
        <v>0</v>
      </c>
      <c r="Y107" s="1">
        <f ca="1">RepPd!Y259</f>
        <v>0</v>
      </c>
      <c r="Z107" s="1">
        <f ca="1">RepPd!Z259</f>
        <v>0</v>
      </c>
      <c r="AA107" s="1">
        <f ca="1">RepPd!AA259</f>
        <v>0</v>
      </c>
      <c r="AB107" s="1">
        <f ca="1">RepPd!AB259</f>
        <v>0</v>
      </c>
      <c r="AC107" s="1">
        <f ca="1">RepPd!AC259</f>
        <v>0</v>
      </c>
      <c r="AD107" s="1">
        <f ca="1">RepPd!AD259</f>
        <v>0</v>
      </c>
      <c r="AE107" s="1">
        <f ca="1">RepPd!AE259</f>
        <v>0</v>
      </c>
      <c r="AF107" s="1">
        <f ca="1">RepPd!AF259</f>
        <v>0</v>
      </c>
      <c r="AG107" s="1">
        <f ca="1">RepPd!AG259</f>
        <v>0</v>
      </c>
      <c r="AH107" s="1">
        <f ca="1">RepPd!AH259</f>
        <v>0</v>
      </c>
      <c r="AI107" s="1">
        <f ca="1">RepPd!AI259</f>
        <v>0</v>
      </c>
      <c r="AJ107" s="1">
        <f ca="1">RepPd!AJ259</f>
        <v>0</v>
      </c>
      <c r="AK107" s="1">
        <f ca="1">RepPd!AK259</f>
        <v>0</v>
      </c>
      <c r="AL107" s="1">
        <f ca="1">RepPd!AL259</f>
        <v>0</v>
      </c>
    </row>
    <row r="108" spans="2:38" s="23" customFormat="1" ht="10.199999999999999" x14ac:dyDescent="0.2">
      <c r="E108" s="23" t="s">
        <v>50</v>
      </c>
    </row>
    <row r="109" spans="2:38" ht="4.05" customHeight="1" x14ac:dyDescent="0.25"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</row>
    <row r="110" spans="2:38" s="2" customFormat="1" x14ac:dyDescent="0.25">
      <c r="B110" s="2" t="str">
        <f>Items!$L$89</f>
        <v>CF</v>
      </c>
      <c r="C110" s="2">
        <f>Items!$M$89</f>
        <v>0</v>
      </c>
      <c r="I110" s="2" t="str">
        <f>Items!$J$89</f>
        <v>Финпоток по основной деятельности</v>
      </c>
      <c r="Q110" s="2">
        <f ca="1">RepPd!Q262</f>
        <v>-11445360.648800001</v>
      </c>
      <c r="T110" s="2">
        <f ca="1">RepPd!T262</f>
        <v>-977082.75</v>
      </c>
      <c r="U110" s="2">
        <f ca="1">RepPd!U262</f>
        <v>-273019.38999999996</v>
      </c>
      <c r="V110" s="2">
        <f ca="1">RepPd!V262</f>
        <v>-202795.89</v>
      </c>
      <c r="W110" s="2">
        <f ca="1">RepPd!W262</f>
        <v>-376341.95</v>
      </c>
      <c r="X110" s="2">
        <f ca="1">RepPd!X262</f>
        <v>-303803.82879999996</v>
      </c>
      <c r="Y110" s="2">
        <f ca="1">RepPd!Y262</f>
        <v>-487911.62</v>
      </c>
      <c r="Z110" s="2">
        <f ca="1">RepPd!Z262</f>
        <v>-561225.48</v>
      </c>
      <c r="AA110" s="2">
        <f ca="1">RepPd!AA262</f>
        <v>-798402.19</v>
      </c>
      <c r="AB110" s="2">
        <f ca="1">RepPd!AB262</f>
        <v>-837499.53</v>
      </c>
      <c r="AC110" s="2">
        <f ca="1">RepPd!AC262</f>
        <v>-1474977.81</v>
      </c>
      <c r="AD110" s="2">
        <f ca="1">RepPd!AD262</f>
        <v>-1769703.55</v>
      </c>
      <c r="AE110" s="2">
        <f ca="1">RepPd!AE262</f>
        <v>-786330.02</v>
      </c>
      <c r="AF110" s="2">
        <f ca="1">RepPd!AF262</f>
        <v>-994474.54999999993</v>
      </c>
      <c r="AG110" s="2">
        <f ca="1">RepPd!AG262</f>
        <v>-1600872.09</v>
      </c>
      <c r="AH110" s="2">
        <f ca="1">RepPd!AH262</f>
        <v>0</v>
      </c>
      <c r="AI110" s="2">
        <f ca="1">RepPd!AI262</f>
        <v>-920</v>
      </c>
      <c r="AJ110" s="2">
        <f ca="1">RepPd!AJ262</f>
        <v>0</v>
      </c>
      <c r="AK110" s="2">
        <f ca="1">RepPd!AK262</f>
        <v>0</v>
      </c>
      <c r="AL110" s="2">
        <f ca="1">RepPd!AL262</f>
        <v>0</v>
      </c>
    </row>
    <row r="111" spans="2:38" ht="4.05" customHeight="1" x14ac:dyDescent="0.25"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</row>
    <row r="112" spans="2:38" s="2" customFormat="1" x14ac:dyDescent="0.25">
      <c r="B112" s="2">
        <f>Items!$L$90</f>
        <v>0</v>
      </c>
      <c r="C112" s="2" t="str">
        <f>Items!$M$90</f>
        <v>N</v>
      </c>
      <c r="I112" s="2" t="str">
        <f>Items!$J$90</f>
        <v>Поступления и оплаты по финансовой деятельности</v>
      </c>
      <c r="Q112" s="2">
        <f ca="1">RepPd!Q264</f>
        <v>0</v>
      </c>
      <c r="T112" s="2">
        <f ca="1">RepPd!T264</f>
        <v>0</v>
      </c>
      <c r="U112" s="2">
        <f ca="1">RepPd!U264</f>
        <v>0</v>
      </c>
      <c r="V112" s="2">
        <f ca="1">RepPd!V264</f>
        <v>0</v>
      </c>
      <c r="W112" s="2">
        <f ca="1">RepPd!W264</f>
        <v>0</v>
      </c>
      <c r="X112" s="2">
        <f ca="1">RepPd!X264</f>
        <v>0</v>
      </c>
      <c r="Y112" s="2">
        <f ca="1">RepPd!Y264</f>
        <v>0</v>
      </c>
      <c r="Z112" s="2">
        <f ca="1">RepPd!Z264</f>
        <v>0</v>
      </c>
      <c r="AA112" s="2">
        <f ca="1">RepPd!AA264</f>
        <v>0</v>
      </c>
      <c r="AB112" s="2">
        <f ca="1">RepPd!AB264</f>
        <v>0</v>
      </c>
      <c r="AC112" s="2">
        <f ca="1">RepPd!AC264</f>
        <v>0</v>
      </c>
      <c r="AD112" s="2">
        <f ca="1">RepPd!AD264</f>
        <v>0</v>
      </c>
      <c r="AE112" s="2">
        <f ca="1">RepPd!AE264</f>
        <v>0</v>
      </c>
      <c r="AF112" s="2">
        <f ca="1">RepPd!AF264</f>
        <v>0</v>
      </c>
      <c r="AG112" s="2">
        <f ca="1">RepPd!AG264</f>
        <v>0</v>
      </c>
      <c r="AH112" s="2">
        <f ca="1">RepPd!AH264</f>
        <v>0</v>
      </c>
      <c r="AI112" s="2">
        <f ca="1">RepPd!AI264</f>
        <v>0</v>
      </c>
      <c r="AJ112" s="2">
        <f ca="1">RepPd!AJ264</f>
        <v>0</v>
      </c>
      <c r="AK112" s="2">
        <f ca="1">RepPd!AK264</f>
        <v>0</v>
      </c>
      <c r="AL112" s="2">
        <f ca="1">RepPd!AL264</f>
        <v>0</v>
      </c>
    </row>
    <row r="113" spans="2:38" x14ac:dyDescent="0.25">
      <c r="B113" s="1" t="str">
        <f>Items!$L91</f>
        <v>CF(+)</v>
      </c>
      <c r="C113" s="1" t="str">
        <f>Items!$M91</f>
        <v>M</v>
      </c>
      <c r="I113" s="22" t="str">
        <f>Items!$J$90</f>
        <v>Поступления и оплаты по финансовой деятельности</v>
      </c>
      <c r="J113" s="1" t="str">
        <f>Items!K91</f>
        <v>Поступление кредитов в банке</v>
      </c>
      <c r="Q113" s="1">
        <f ca="1">RepPd!Q265</f>
        <v>0</v>
      </c>
      <c r="T113" s="1">
        <f ca="1">RepPd!T265</f>
        <v>0</v>
      </c>
      <c r="U113" s="1">
        <f ca="1">RepPd!U265</f>
        <v>0</v>
      </c>
      <c r="V113" s="1">
        <f ca="1">RepPd!V265</f>
        <v>0</v>
      </c>
      <c r="W113" s="1">
        <f ca="1">RepPd!W265</f>
        <v>0</v>
      </c>
      <c r="X113" s="1">
        <f ca="1">RepPd!X265</f>
        <v>0</v>
      </c>
      <c r="Y113" s="1">
        <f ca="1">RepPd!Y265</f>
        <v>0</v>
      </c>
      <c r="Z113" s="1">
        <f ca="1">RepPd!Z265</f>
        <v>0</v>
      </c>
      <c r="AA113" s="1">
        <f ca="1">RepPd!AA265</f>
        <v>0</v>
      </c>
      <c r="AB113" s="1">
        <f ca="1">RepPd!AB265</f>
        <v>0</v>
      </c>
      <c r="AC113" s="1">
        <f ca="1">RepPd!AC265</f>
        <v>0</v>
      </c>
      <c r="AD113" s="1">
        <f ca="1">RepPd!AD265</f>
        <v>0</v>
      </c>
      <c r="AE113" s="1">
        <f ca="1">RepPd!AE265</f>
        <v>0</v>
      </c>
      <c r="AF113" s="1">
        <f ca="1">RepPd!AF265</f>
        <v>0</v>
      </c>
      <c r="AG113" s="1">
        <f ca="1">RepPd!AG265</f>
        <v>0</v>
      </c>
      <c r="AH113" s="1">
        <f ca="1">RepPd!AH265</f>
        <v>0</v>
      </c>
      <c r="AI113" s="1">
        <f ca="1">RepPd!AI265</f>
        <v>0</v>
      </c>
      <c r="AJ113" s="1">
        <f ca="1">RepPd!AJ265</f>
        <v>0</v>
      </c>
      <c r="AK113" s="1">
        <f ca="1">RepPd!AK265</f>
        <v>0</v>
      </c>
      <c r="AL113" s="1">
        <f ca="1">RepPd!AL265</f>
        <v>0</v>
      </c>
    </row>
    <row r="114" spans="2:38" x14ac:dyDescent="0.25">
      <c r="B114" s="1" t="str">
        <f>Items!$L92</f>
        <v>CF(+)</v>
      </c>
      <c r="C114" s="1" t="str">
        <f>Items!$M92</f>
        <v>M</v>
      </c>
      <c r="I114" s="22" t="str">
        <f>Items!$J$90</f>
        <v>Поступления и оплаты по финансовой деятельности</v>
      </c>
      <c r="J114" s="1" t="str">
        <f>Items!K92</f>
        <v>Поступление займов от инвесторов</v>
      </c>
      <c r="Q114" s="1">
        <f ca="1">RepPd!Q266</f>
        <v>0</v>
      </c>
      <c r="T114" s="1">
        <f ca="1">RepPd!T266</f>
        <v>0</v>
      </c>
      <c r="U114" s="1">
        <f ca="1">RepPd!U266</f>
        <v>0</v>
      </c>
      <c r="V114" s="1">
        <f ca="1">RepPd!V266</f>
        <v>0</v>
      </c>
      <c r="W114" s="1">
        <f ca="1">RepPd!W266</f>
        <v>0</v>
      </c>
      <c r="X114" s="1">
        <f ca="1">RepPd!X266</f>
        <v>0</v>
      </c>
      <c r="Y114" s="1">
        <f ca="1">RepPd!Y266</f>
        <v>0</v>
      </c>
      <c r="Z114" s="1">
        <f ca="1">RepPd!Z266</f>
        <v>0</v>
      </c>
      <c r="AA114" s="1">
        <f ca="1">RepPd!AA266</f>
        <v>0</v>
      </c>
      <c r="AB114" s="1">
        <f ca="1">RepPd!AB266</f>
        <v>0</v>
      </c>
      <c r="AC114" s="1">
        <f ca="1">RepPd!AC266</f>
        <v>0</v>
      </c>
      <c r="AD114" s="1">
        <f ca="1">RepPd!AD266</f>
        <v>0</v>
      </c>
      <c r="AE114" s="1">
        <f ca="1">RepPd!AE266</f>
        <v>0</v>
      </c>
      <c r="AF114" s="1">
        <f ca="1">RepPd!AF266</f>
        <v>0</v>
      </c>
      <c r="AG114" s="1">
        <f ca="1">RepPd!AG266</f>
        <v>0</v>
      </c>
      <c r="AH114" s="1">
        <f ca="1">RepPd!AH266</f>
        <v>0</v>
      </c>
      <c r="AI114" s="1">
        <f ca="1">RepPd!AI266</f>
        <v>0</v>
      </c>
      <c r="AJ114" s="1">
        <f ca="1">RepPd!AJ266</f>
        <v>0</v>
      </c>
      <c r="AK114" s="1">
        <f ca="1">RepPd!AK266</f>
        <v>0</v>
      </c>
      <c r="AL114" s="1">
        <f ca="1">RepPd!AL266</f>
        <v>0</v>
      </c>
    </row>
    <row r="115" spans="2:38" x14ac:dyDescent="0.25">
      <c r="B115" s="1" t="str">
        <f>Items!$L93</f>
        <v>CF(+)</v>
      </c>
      <c r="C115" s="1" t="str">
        <f>Items!$M93</f>
        <v>M</v>
      </c>
      <c r="I115" s="22" t="str">
        <f>Items!$J$90</f>
        <v>Поступления и оплаты по финансовой деятельности</v>
      </c>
      <c r="J115" s="1" t="str">
        <f>Items!K93</f>
        <v>Возврат депозитов</v>
      </c>
      <c r="Q115" s="1">
        <f ca="1">RepPd!Q267</f>
        <v>0</v>
      </c>
      <c r="T115" s="1">
        <f ca="1">RepPd!T267</f>
        <v>0</v>
      </c>
      <c r="U115" s="1">
        <f ca="1">RepPd!U267</f>
        <v>0</v>
      </c>
      <c r="V115" s="1">
        <f ca="1">RepPd!V267</f>
        <v>0</v>
      </c>
      <c r="W115" s="1">
        <f ca="1">RepPd!W267</f>
        <v>0</v>
      </c>
      <c r="X115" s="1">
        <f ca="1">RepPd!X267</f>
        <v>0</v>
      </c>
      <c r="Y115" s="1">
        <f ca="1">RepPd!Y267</f>
        <v>0</v>
      </c>
      <c r="Z115" s="1">
        <f ca="1">RepPd!Z267</f>
        <v>0</v>
      </c>
      <c r="AA115" s="1">
        <f ca="1">RepPd!AA267</f>
        <v>0</v>
      </c>
      <c r="AB115" s="1">
        <f ca="1">RepPd!AB267</f>
        <v>0</v>
      </c>
      <c r="AC115" s="1">
        <f ca="1">RepPd!AC267</f>
        <v>0</v>
      </c>
      <c r="AD115" s="1">
        <f ca="1">RepPd!AD267</f>
        <v>0</v>
      </c>
      <c r="AE115" s="1">
        <f ca="1">RepPd!AE267</f>
        <v>0</v>
      </c>
      <c r="AF115" s="1">
        <f ca="1">RepPd!AF267</f>
        <v>0</v>
      </c>
      <c r="AG115" s="1">
        <f ca="1">RepPd!AG267</f>
        <v>0</v>
      </c>
      <c r="AH115" s="1">
        <f ca="1">RepPd!AH267</f>
        <v>0</v>
      </c>
      <c r="AI115" s="1">
        <f ca="1">RepPd!AI267</f>
        <v>0</v>
      </c>
      <c r="AJ115" s="1">
        <f ca="1">RepPd!AJ267</f>
        <v>0</v>
      </c>
      <c r="AK115" s="1">
        <f ca="1">RepPd!AK267</f>
        <v>0</v>
      </c>
      <c r="AL115" s="1">
        <f ca="1">RepPd!AL267</f>
        <v>0</v>
      </c>
    </row>
    <row r="116" spans="2:38" x14ac:dyDescent="0.25">
      <c r="B116" s="1" t="str">
        <f>Items!$L94</f>
        <v>CF(+)</v>
      </c>
      <c r="C116" s="1" t="str">
        <f>Items!$M94</f>
        <v>M</v>
      </c>
      <c r="I116" s="22" t="str">
        <f>Items!$J$90</f>
        <v>Поступления и оплаты по финансовой деятельности</v>
      </c>
      <c r="J116" s="1" t="str">
        <f>Items!K94</f>
        <v>Возврат займов от заемщиков</v>
      </c>
      <c r="Q116" s="1">
        <f ca="1">RepPd!Q268</f>
        <v>0</v>
      </c>
      <c r="T116" s="1">
        <f ca="1">RepPd!T268</f>
        <v>0</v>
      </c>
      <c r="U116" s="1">
        <f ca="1">RepPd!U268</f>
        <v>0</v>
      </c>
      <c r="V116" s="1">
        <f ca="1">RepPd!V268</f>
        <v>0</v>
      </c>
      <c r="W116" s="1">
        <f ca="1">RepPd!W268</f>
        <v>0</v>
      </c>
      <c r="X116" s="1">
        <f ca="1">RepPd!X268</f>
        <v>0</v>
      </c>
      <c r="Y116" s="1">
        <f ca="1">RepPd!Y268</f>
        <v>0</v>
      </c>
      <c r="Z116" s="1">
        <f ca="1">RepPd!Z268</f>
        <v>0</v>
      </c>
      <c r="AA116" s="1">
        <f ca="1">RepPd!AA268</f>
        <v>0</v>
      </c>
      <c r="AB116" s="1">
        <f ca="1">RepPd!AB268</f>
        <v>0</v>
      </c>
      <c r="AC116" s="1">
        <f ca="1">RepPd!AC268</f>
        <v>0</v>
      </c>
      <c r="AD116" s="1">
        <f ca="1">RepPd!AD268</f>
        <v>0</v>
      </c>
      <c r="AE116" s="1">
        <f ca="1">RepPd!AE268</f>
        <v>0</v>
      </c>
      <c r="AF116" s="1">
        <f ca="1">RepPd!AF268</f>
        <v>0</v>
      </c>
      <c r="AG116" s="1">
        <f ca="1">RepPd!AG268</f>
        <v>0</v>
      </c>
      <c r="AH116" s="1">
        <f ca="1">RepPd!AH268</f>
        <v>0</v>
      </c>
      <c r="AI116" s="1">
        <f ca="1">RepPd!AI268</f>
        <v>0</v>
      </c>
      <c r="AJ116" s="1">
        <f ca="1">RepPd!AJ268</f>
        <v>0</v>
      </c>
      <c r="AK116" s="1">
        <f ca="1">RepPd!AK268</f>
        <v>0</v>
      </c>
      <c r="AL116" s="1">
        <f ca="1">RepPd!AL268</f>
        <v>0</v>
      </c>
    </row>
    <row r="117" spans="2:38" x14ac:dyDescent="0.25">
      <c r="B117" s="1" t="str">
        <f>Items!$L95</f>
        <v>CF(-)</v>
      </c>
      <c r="C117" s="1" t="str">
        <f>Items!$M95</f>
        <v>N</v>
      </c>
      <c r="I117" s="22" t="str">
        <f>Items!$J$90</f>
        <v>Поступления и оплаты по финансовой деятельности</v>
      </c>
      <c r="J117" s="1" t="str">
        <f>Items!K95</f>
        <v>Оплата тела кредита</v>
      </c>
      <c r="Q117" s="1">
        <f ca="1">RepPd!Q269</f>
        <v>0</v>
      </c>
      <c r="T117" s="1">
        <f ca="1">RepPd!T269</f>
        <v>0</v>
      </c>
      <c r="U117" s="1">
        <f ca="1">RepPd!U269</f>
        <v>0</v>
      </c>
      <c r="V117" s="1">
        <f ca="1">RepPd!V269</f>
        <v>0</v>
      </c>
      <c r="W117" s="1">
        <f ca="1">RepPd!W269</f>
        <v>0</v>
      </c>
      <c r="X117" s="1">
        <f ca="1">RepPd!X269</f>
        <v>0</v>
      </c>
      <c r="Y117" s="1">
        <f ca="1">RepPd!Y269</f>
        <v>0</v>
      </c>
      <c r="Z117" s="1">
        <f ca="1">RepPd!Z269</f>
        <v>0</v>
      </c>
      <c r="AA117" s="1">
        <f ca="1">RepPd!AA269</f>
        <v>0</v>
      </c>
      <c r="AB117" s="1">
        <f ca="1">RepPd!AB269</f>
        <v>0</v>
      </c>
      <c r="AC117" s="1">
        <f ca="1">RepPd!AC269</f>
        <v>0</v>
      </c>
      <c r="AD117" s="1">
        <f ca="1">RepPd!AD269</f>
        <v>0</v>
      </c>
      <c r="AE117" s="1">
        <f ca="1">RepPd!AE269</f>
        <v>0</v>
      </c>
      <c r="AF117" s="1">
        <f ca="1">RepPd!AF269</f>
        <v>0</v>
      </c>
      <c r="AG117" s="1">
        <f ca="1">RepPd!AG269</f>
        <v>0</v>
      </c>
      <c r="AH117" s="1">
        <f ca="1">RepPd!AH269</f>
        <v>0</v>
      </c>
      <c r="AI117" s="1">
        <f ca="1">RepPd!AI269</f>
        <v>0</v>
      </c>
      <c r="AJ117" s="1">
        <f ca="1">RepPd!AJ269</f>
        <v>0</v>
      </c>
      <c r="AK117" s="1">
        <f ca="1">RepPd!AK269</f>
        <v>0</v>
      </c>
      <c r="AL117" s="1">
        <f ca="1">RepPd!AL269</f>
        <v>0</v>
      </c>
    </row>
    <row r="118" spans="2:38" x14ac:dyDescent="0.25">
      <c r="B118" s="1" t="str">
        <f>Items!$L96</f>
        <v>CF(-)</v>
      </c>
      <c r="C118" s="1" t="str">
        <f>Items!$M96</f>
        <v>N</v>
      </c>
      <c r="I118" s="22" t="str">
        <f>Items!$J$90</f>
        <v>Поступления и оплаты по финансовой деятельности</v>
      </c>
      <c r="J118" s="1" t="str">
        <f>Items!K96</f>
        <v>Возврат займов</v>
      </c>
      <c r="Q118" s="1">
        <f ca="1">RepPd!Q270</f>
        <v>0</v>
      </c>
      <c r="T118" s="1">
        <f ca="1">RepPd!T270</f>
        <v>0</v>
      </c>
      <c r="U118" s="1">
        <f ca="1">RepPd!U270</f>
        <v>0</v>
      </c>
      <c r="V118" s="1">
        <f ca="1">RepPd!V270</f>
        <v>0</v>
      </c>
      <c r="W118" s="1">
        <f ca="1">RepPd!W270</f>
        <v>0</v>
      </c>
      <c r="X118" s="1">
        <f ca="1">RepPd!X270</f>
        <v>0</v>
      </c>
      <c r="Y118" s="1">
        <f ca="1">RepPd!Y270</f>
        <v>0</v>
      </c>
      <c r="Z118" s="1">
        <f ca="1">RepPd!Z270</f>
        <v>0</v>
      </c>
      <c r="AA118" s="1">
        <f ca="1">RepPd!AA270</f>
        <v>0</v>
      </c>
      <c r="AB118" s="1">
        <f ca="1">RepPd!AB270</f>
        <v>0</v>
      </c>
      <c r="AC118" s="1">
        <f ca="1">RepPd!AC270</f>
        <v>0</v>
      </c>
      <c r="AD118" s="1">
        <f ca="1">RepPd!AD270</f>
        <v>0</v>
      </c>
      <c r="AE118" s="1">
        <f ca="1">RepPd!AE270</f>
        <v>0</v>
      </c>
      <c r="AF118" s="1">
        <f ca="1">RepPd!AF270</f>
        <v>0</v>
      </c>
      <c r="AG118" s="1">
        <f ca="1">RepPd!AG270</f>
        <v>0</v>
      </c>
      <c r="AH118" s="1">
        <f ca="1">RepPd!AH270</f>
        <v>0</v>
      </c>
      <c r="AI118" s="1">
        <f ca="1">RepPd!AI270</f>
        <v>0</v>
      </c>
      <c r="AJ118" s="1">
        <f ca="1">RepPd!AJ270</f>
        <v>0</v>
      </c>
      <c r="AK118" s="1">
        <f ca="1">RepPd!AK270</f>
        <v>0</v>
      </c>
      <c r="AL118" s="1">
        <f ca="1">RepPd!AL270</f>
        <v>0</v>
      </c>
    </row>
    <row r="119" spans="2:38" x14ac:dyDescent="0.25">
      <c r="B119" s="1" t="str">
        <f>Items!$L97</f>
        <v>CF(-)</v>
      </c>
      <c r="C119" s="1" t="str">
        <f>Items!$M97</f>
        <v>N</v>
      </c>
      <c r="I119" s="22" t="str">
        <f>Items!$J$90</f>
        <v>Поступления и оплаты по финансовой деятельности</v>
      </c>
      <c r="J119" s="1" t="str">
        <f>Items!K97</f>
        <v>Оплата по лизингу</v>
      </c>
      <c r="Q119" s="1">
        <f ca="1">RepPd!Q271</f>
        <v>0</v>
      </c>
      <c r="T119" s="1">
        <f ca="1">RepPd!T271</f>
        <v>0</v>
      </c>
      <c r="U119" s="1">
        <f ca="1">RepPd!U271</f>
        <v>0</v>
      </c>
      <c r="V119" s="1">
        <f ca="1">RepPd!V271</f>
        <v>0</v>
      </c>
      <c r="W119" s="1">
        <f ca="1">RepPd!W271</f>
        <v>0</v>
      </c>
      <c r="X119" s="1">
        <f ca="1">RepPd!X271</f>
        <v>0</v>
      </c>
      <c r="Y119" s="1">
        <f ca="1">RepPd!Y271</f>
        <v>0</v>
      </c>
      <c r="Z119" s="1">
        <f ca="1">RepPd!Z271</f>
        <v>0</v>
      </c>
      <c r="AA119" s="1">
        <f ca="1">RepPd!AA271</f>
        <v>0</v>
      </c>
      <c r="AB119" s="1">
        <f ca="1">RepPd!AB271</f>
        <v>0</v>
      </c>
      <c r="AC119" s="1">
        <f ca="1">RepPd!AC271</f>
        <v>0</v>
      </c>
      <c r="AD119" s="1">
        <f ca="1">RepPd!AD271</f>
        <v>0</v>
      </c>
      <c r="AE119" s="1">
        <f ca="1">RepPd!AE271</f>
        <v>0</v>
      </c>
      <c r="AF119" s="1">
        <f ca="1">RepPd!AF271</f>
        <v>0</v>
      </c>
      <c r="AG119" s="1">
        <f ca="1">RepPd!AG271</f>
        <v>0</v>
      </c>
      <c r="AH119" s="1">
        <f ca="1">RepPd!AH271</f>
        <v>0</v>
      </c>
      <c r="AI119" s="1">
        <f ca="1">RepPd!AI271</f>
        <v>0</v>
      </c>
      <c r="AJ119" s="1">
        <f ca="1">RepPd!AJ271</f>
        <v>0</v>
      </c>
      <c r="AK119" s="1">
        <f ca="1">RepPd!AK271</f>
        <v>0</v>
      </c>
      <c r="AL119" s="1">
        <f ca="1">RepPd!AL271</f>
        <v>0</v>
      </c>
    </row>
    <row r="120" spans="2:38" x14ac:dyDescent="0.25">
      <c r="B120" s="1" t="str">
        <f>Items!$L98</f>
        <v>CF(-)</v>
      </c>
      <c r="C120" s="1" t="str">
        <f>Items!$M98</f>
        <v>N</v>
      </c>
      <c r="I120" s="22" t="str">
        <f>Items!$J$90</f>
        <v>Поступления и оплаты по финансовой деятельности</v>
      </c>
      <c r="J120" s="1" t="str">
        <f>Items!K98</f>
        <v>Размещение средств на депозитах</v>
      </c>
      <c r="Q120" s="1">
        <f ca="1">RepPd!Q272</f>
        <v>0</v>
      </c>
      <c r="T120" s="1">
        <f ca="1">RepPd!T272</f>
        <v>0</v>
      </c>
      <c r="U120" s="1">
        <f ca="1">RepPd!U272</f>
        <v>0</v>
      </c>
      <c r="V120" s="1">
        <f ca="1">RepPd!V272</f>
        <v>0</v>
      </c>
      <c r="W120" s="1">
        <f ca="1">RepPd!W272</f>
        <v>0</v>
      </c>
      <c r="X120" s="1">
        <f ca="1">RepPd!X272</f>
        <v>0</v>
      </c>
      <c r="Y120" s="1">
        <f ca="1">RepPd!Y272</f>
        <v>0</v>
      </c>
      <c r="Z120" s="1">
        <f ca="1">RepPd!Z272</f>
        <v>0</v>
      </c>
      <c r="AA120" s="1">
        <f ca="1">RepPd!AA272</f>
        <v>0</v>
      </c>
      <c r="AB120" s="1">
        <f ca="1">RepPd!AB272</f>
        <v>0</v>
      </c>
      <c r="AC120" s="1">
        <f ca="1">RepPd!AC272</f>
        <v>0</v>
      </c>
      <c r="AD120" s="1">
        <f ca="1">RepPd!AD272</f>
        <v>0</v>
      </c>
      <c r="AE120" s="1">
        <f ca="1">RepPd!AE272</f>
        <v>0</v>
      </c>
      <c r="AF120" s="1">
        <f ca="1">RepPd!AF272</f>
        <v>0</v>
      </c>
      <c r="AG120" s="1">
        <f ca="1">RepPd!AG272</f>
        <v>0</v>
      </c>
      <c r="AH120" s="1">
        <f ca="1">RepPd!AH272</f>
        <v>0</v>
      </c>
      <c r="AI120" s="1">
        <f ca="1">RepPd!AI272</f>
        <v>0</v>
      </c>
      <c r="AJ120" s="1">
        <f ca="1">RepPd!AJ272</f>
        <v>0</v>
      </c>
      <c r="AK120" s="1">
        <f ca="1">RepPd!AK272</f>
        <v>0</v>
      </c>
      <c r="AL120" s="1">
        <f ca="1">RepPd!AL272</f>
        <v>0</v>
      </c>
    </row>
    <row r="121" spans="2:38" x14ac:dyDescent="0.25">
      <c r="B121" s="1" t="str">
        <f>Items!$L99</f>
        <v>CF(-)</v>
      </c>
      <c r="C121" s="1" t="str">
        <f>Items!$M99</f>
        <v>N</v>
      </c>
      <c r="I121" s="22" t="str">
        <f>Items!$J$90</f>
        <v>Поступления и оплаты по финансовой деятельности</v>
      </c>
      <c r="J121" s="1" t="str">
        <f>Items!K99</f>
        <v>Выдача займов заемщикам</v>
      </c>
      <c r="Q121" s="1">
        <f ca="1">RepPd!Q273</f>
        <v>0</v>
      </c>
      <c r="T121" s="1">
        <f ca="1">RepPd!T273</f>
        <v>0</v>
      </c>
      <c r="U121" s="1">
        <f ca="1">RepPd!U273</f>
        <v>0</v>
      </c>
      <c r="V121" s="1">
        <f ca="1">RepPd!V273</f>
        <v>0</v>
      </c>
      <c r="W121" s="1">
        <f ca="1">RepPd!W273</f>
        <v>0</v>
      </c>
      <c r="X121" s="1">
        <f ca="1">RepPd!X273</f>
        <v>0</v>
      </c>
      <c r="Y121" s="1">
        <f ca="1">RepPd!Y273</f>
        <v>0</v>
      </c>
      <c r="Z121" s="1">
        <f ca="1">RepPd!Z273</f>
        <v>0</v>
      </c>
      <c r="AA121" s="1">
        <f ca="1">RepPd!AA273</f>
        <v>0</v>
      </c>
      <c r="AB121" s="1">
        <f ca="1">RepPd!AB273</f>
        <v>0</v>
      </c>
      <c r="AC121" s="1">
        <f ca="1">RepPd!AC273</f>
        <v>0</v>
      </c>
      <c r="AD121" s="1">
        <f ca="1">RepPd!AD273</f>
        <v>0</v>
      </c>
      <c r="AE121" s="1">
        <f ca="1">RepPd!AE273</f>
        <v>0</v>
      </c>
      <c r="AF121" s="1">
        <f ca="1">RepPd!AF273</f>
        <v>0</v>
      </c>
      <c r="AG121" s="1">
        <f ca="1">RepPd!AG273</f>
        <v>0</v>
      </c>
      <c r="AH121" s="1">
        <f ca="1">RepPd!AH273</f>
        <v>0</v>
      </c>
      <c r="AI121" s="1">
        <f ca="1">RepPd!AI273</f>
        <v>0</v>
      </c>
      <c r="AJ121" s="1">
        <f ca="1">RepPd!AJ273</f>
        <v>0</v>
      </c>
      <c r="AK121" s="1">
        <f ca="1">RepPd!AK273</f>
        <v>0</v>
      </c>
      <c r="AL121" s="1">
        <f ca="1">RepPd!AL273</f>
        <v>0</v>
      </c>
    </row>
    <row r="122" spans="2:38" x14ac:dyDescent="0.25">
      <c r="B122" s="1" t="str">
        <f>Items!$L100</f>
        <v>CF(-)</v>
      </c>
      <c r="C122" s="1" t="str">
        <f>Items!$M100</f>
        <v>N</v>
      </c>
      <c r="I122" s="22" t="str">
        <f>Items!$J$90</f>
        <v>Поступления и оплаты по финансовой деятельности</v>
      </c>
      <c r="J122" s="1" t="str">
        <f>Items!K100</f>
        <v>Выплаты дивидендов инвесторам</v>
      </c>
      <c r="Q122" s="1">
        <f ca="1">RepPd!Q274</f>
        <v>0</v>
      </c>
      <c r="T122" s="1">
        <f ca="1">RepPd!T274</f>
        <v>0</v>
      </c>
      <c r="U122" s="1">
        <f ca="1">RepPd!U274</f>
        <v>0</v>
      </c>
      <c r="V122" s="1">
        <f ca="1">RepPd!V274</f>
        <v>0</v>
      </c>
      <c r="W122" s="1">
        <f ca="1">RepPd!W274</f>
        <v>0</v>
      </c>
      <c r="X122" s="1">
        <f ca="1">RepPd!X274</f>
        <v>0</v>
      </c>
      <c r="Y122" s="1">
        <f ca="1">RepPd!Y274</f>
        <v>0</v>
      </c>
      <c r="Z122" s="1">
        <f ca="1">RepPd!Z274</f>
        <v>0</v>
      </c>
      <c r="AA122" s="1">
        <f ca="1">RepPd!AA274</f>
        <v>0</v>
      </c>
      <c r="AB122" s="1">
        <f ca="1">RepPd!AB274</f>
        <v>0</v>
      </c>
      <c r="AC122" s="1">
        <f ca="1">RepPd!AC274</f>
        <v>0</v>
      </c>
      <c r="AD122" s="1">
        <f ca="1">RepPd!AD274</f>
        <v>0</v>
      </c>
      <c r="AE122" s="1">
        <f ca="1">RepPd!AE274</f>
        <v>0</v>
      </c>
      <c r="AF122" s="1">
        <f ca="1">RepPd!AF274</f>
        <v>0</v>
      </c>
      <c r="AG122" s="1">
        <f ca="1">RepPd!AG274</f>
        <v>0</v>
      </c>
      <c r="AH122" s="1">
        <f ca="1">RepPd!AH274</f>
        <v>0</v>
      </c>
      <c r="AI122" s="1">
        <f ca="1">RepPd!AI274</f>
        <v>0</v>
      </c>
      <c r="AJ122" s="1">
        <f ca="1">RepPd!AJ274</f>
        <v>0</v>
      </c>
      <c r="AK122" s="1">
        <f ca="1">RepPd!AK274</f>
        <v>0</v>
      </c>
      <c r="AL122" s="1">
        <f ca="1">RepPd!AL274</f>
        <v>0</v>
      </c>
    </row>
    <row r="123" spans="2:38" x14ac:dyDescent="0.25">
      <c r="B123" s="1" t="str">
        <f>Items!$L101</f>
        <v>CF(-)</v>
      </c>
      <c r="C123" s="1" t="str">
        <f>Items!$M101</f>
        <v>N</v>
      </c>
      <c r="I123" s="22" t="str">
        <f>Items!$J$90</f>
        <v>Поступления и оплаты по финансовой деятельности</v>
      </c>
      <c r="J123" s="1" t="str">
        <f>Items!K101</f>
        <v>Выплаты дивидендов учредителям</v>
      </c>
      <c r="Q123" s="1">
        <f ca="1">RepPd!Q275</f>
        <v>0</v>
      </c>
      <c r="T123" s="1">
        <f ca="1">RepPd!T275</f>
        <v>0</v>
      </c>
      <c r="U123" s="1">
        <f ca="1">RepPd!U275</f>
        <v>0</v>
      </c>
      <c r="V123" s="1">
        <f ca="1">RepPd!V275</f>
        <v>0</v>
      </c>
      <c r="W123" s="1">
        <f ca="1">RepPd!W275</f>
        <v>0</v>
      </c>
      <c r="X123" s="1">
        <f ca="1">RepPd!X275</f>
        <v>0</v>
      </c>
      <c r="Y123" s="1">
        <f ca="1">RepPd!Y275</f>
        <v>0</v>
      </c>
      <c r="Z123" s="1">
        <f ca="1">RepPd!Z275</f>
        <v>0</v>
      </c>
      <c r="AA123" s="1">
        <f ca="1">RepPd!AA275</f>
        <v>0</v>
      </c>
      <c r="AB123" s="1">
        <f ca="1">RepPd!AB275</f>
        <v>0</v>
      </c>
      <c r="AC123" s="1">
        <f ca="1">RepPd!AC275</f>
        <v>0</v>
      </c>
      <c r="AD123" s="1">
        <f ca="1">RepPd!AD275</f>
        <v>0</v>
      </c>
      <c r="AE123" s="1">
        <f ca="1">RepPd!AE275</f>
        <v>0</v>
      </c>
      <c r="AF123" s="1">
        <f ca="1">RepPd!AF275</f>
        <v>0</v>
      </c>
      <c r="AG123" s="1">
        <f ca="1">RepPd!AG275</f>
        <v>0</v>
      </c>
      <c r="AH123" s="1">
        <f ca="1">RepPd!AH275</f>
        <v>0</v>
      </c>
      <c r="AI123" s="1">
        <f ca="1">RepPd!AI275</f>
        <v>0</v>
      </c>
      <c r="AJ123" s="1">
        <f ca="1">RepPd!AJ275</f>
        <v>0</v>
      </c>
      <c r="AK123" s="1">
        <f ca="1">RepPd!AK275</f>
        <v>0</v>
      </c>
      <c r="AL123" s="1">
        <f ca="1">RepPd!AL275</f>
        <v>0</v>
      </c>
    </row>
    <row r="124" spans="2:38" s="23" customFormat="1" ht="10.199999999999999" x14ac:dyDescent="0.2">
      <c r="E124" s="23" t="s">
        <v>50</v>
      </c>
    </row>
    <row r="125" spans="2:38" ht="4.05" customHeight="1" x14ac:dyDescent="0.25"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</row>
    <row r="126" spans="2:38" s="2" customFormat="1" x14ac:dyDescent="0.25">
      <c r="B126" s="2" t="str">
        <f>Items!$L$102</f>
        <v>CF</v>
      </c>
      <c r="C126" s="2">
        <f>Items!$M$102</f>
        <v>0</v>
      </c>
      <c r="I126" s="2" t="str">
        <f>Items!$J$102</f>
        <v>Финпоток по финансовой деятельности</v>
      </c>
      <c r="Q126" s="2">
        <f ca="1">RepPd!Q278</f>
        <v>0</v>
      </c>
      <c r="T126" s="2">
        <f ca="1">RepPd!T278</f>
        <v>0</v>
      </c>
      <c r="U126" s="2">
        <f ca="1">RepPd!U278</f>
        <v>0</v>
      </c>
      <c r="V126" s="2">
        <f ca="1">RepPd!V278</f>
        <v>0</v>
      </c>
      <c r="W126" s="2">
        <f ca="1">RepPd!W278</f>
        <v>0</v>
      </c>
      <c r="X126" s="2">
        <f ca="1">RepPd!X278</f>
        <v>0</v>
      </c>
      <c r="Y126" s="2">
        <f ca="1">RepPd!Y278</f>
        <v>0</v>
      </c>
      <c r="Z126" s="2">
        <f ca="1">RepPd!Z278</f>
        <v>0</v>
      </c>
      <c r="AA126" s="2">
        <f ca="1">RepPd!AA278</f>
        <v>0</v>
      </c>
      <c r="AB126" s="2">
        <f ca="1">RepPd!AB278</f>
        <v>0</v>
      </c>
      <c r="AC126" s="2">
        <f ca="1">RepPd!AC278</f>
        <v>0</v>
      </c>
      <c r="AD126" s="2">
        <f ca="1">RepPd!AD278</f>
        <v>0</v>
      </c>
      <c r="AE126" s="2">
        <f ca="1">RepPd!AE278</f>
        <v>0</v>
      </c>
      <c r="AF126" s="2">
        <f ca="1">RepPd!AF278</f>
        <v>0</v>
      </c>
      <c r="AG126" s="2">
        <f ca="1">RepPd!AG278</f>
        <v>0</v>
      </c>
      <c r="AH126" s="2">
        <f ca="1">RepPd!AH278</f>
        <v>0</v>
      </c>
      <c r="AI126" s="2">
        <f ca="1">RepPd!AI278</f>
        <v>0</v>
      </c>
      <c r="AJ126" s="2">
        <f ca="1">RepPd!AJ278</f>
        <v>0</v>
      </c>
      <c r="AK126" s="2">
        <f ca="1">RepPd!AK278</f>
        <v>0</v>
      </c>
      <c r="AL126" s="2">
        <f ca="1">RepPd!AL278</f>
        <v>0</v>
      </c>
    </row>
    <row r="127" spans="2:38" ht="4.05" customHeight="1" x14ac:dyDescent="0.25"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</row>
    <row r="128" spans="2:38" s="2" customFormat="1" x14ac:dyDescent="0.25">
      <c r="B128" s="2" t="str">
        <f>Items!$L$103</f>
        <v>CF</v>
      </c>
      <c r="C128" s="2">
        <f>Items!$M$103</f>
        <v>0</v>
      </c>
      <c r="I128" s="2" t="str">
        <f>Items!$J$103</f>
        <v>Итоговый денежный поток</v>
      </c>
      <c r="Q128" s="2">
        <f ca="1">RepPd!Q280</f>
        <v>-11445360.648800001</v>
      </c>
      <c r="T128" s="2">
        <f ca="1">RepPd!T280</f>
        <v>-977082.75</v>
      </c>
      <c r="U128" s="2">
        <f ca="1">RepPd!U280</f>
        <v>-273019.38999999996</v>
      </c>
      <c r="V128" s="2">
        <f ca="1">RepPd!V280</f>
        <v>-202795.89</v>
      </c>
      <c r="W128" s="2">
        <f ca="1">RepPd!W280</f>
        <v>-376341.95</v>
      </c>
      <c r="X128" s="2">
        <f ca="1">RepPd!X280</f>
        <v>-303803.82879999996</v>
      </c>
      <c r="Y128" s="2">
        <f ca="1">RepPd!Y280</f>
        <v>-487911.62</v>
      </c>
      <c r="Z128" s="2">
        <f ca="1">RepPd!Z280</f>
        <v>-561225.48</v>
      </c>
      <c r="AA128" s="2">
        <f ca="1">RepPd!AA280</f>
        <v>-798402.19</v>
      </c>
      <c r="AB128" s="2">
        <f ca="1">RepPd!AB280</f>
        <v>-837499.53</v>
      </c>
      <c r="AC128" s="2">
        <f ca="1">RepPd!AC280</f>
        <v>-1474977.81</v>
      </c>
      <c r="AD128" s="2">
        <f ca="1">RepPd!AD280</f>
        <v>-1769703.55</v>
      </c>
      <c r="AE128" s="2">
        <f ca="1">RepPd!AE280</f>
        <v>-786330.02</v>
      </c>
      <c r="AF128" s="2">
        <f ca="1">RepPd!AF280</f>
        <v>-994474.54999999993</v>
      </c>
      <c r="AG128" s="2">
        <f ca="1">RepPd!AG280</f>
        <v>-1600872.09</v>
      </c>
      <c r="AH128" s="2">
        <f ca="1">RepPd!AH280</f>
        <v>0</v>
      </c>
      <c r="AI128" s="2">
        <f ca="1">RepPd!AI280</f>
        <v>-920</v>
      </c>
      <c r="AJ128" s="2">
        <f ca="1">RepPd!AJ280</f>
        <v>0</v>
      </c>
      <c r="AK128" s="2">
        <f ca="1">RepPd!AK280</f>
        <v>0</v>
      </c>
      <c r="AL128" s="2">
        <f ca="1">RepPd!AL280</f>
        <v>0</v>
      </c>
    </row>
    <row r="129" spans="2:38" ht="4.05" customHeight="1" x14ac:dyDescent="0.25"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</row>
    <row r="130" spans="2:38" s="2" customFormat="1" x14ac:dyDescent="0.25">
      <c r="B130" s="2" t="str">
        <f>Items!$L$104</f>
        <v>CF</v>
      </c>
      <c r="C130" s="2">
        <f>Items!$M$104</f>
        <v>0</v>
      </c>
      <c r="I130" s="2" t="str">
        <f>Items!$J$104</f>
        <v>Итоговый денежный поток накопительно</v>
      </c>
      <c r="Q130" s="2">
        <f ca="1">RepPd!Q282</f>
        <v>-11445360.648800001</v>
      </c>
      <c r="T130" s="2">
        <f ca="1">RepPd!T282</f>
        <v>-977082.75</v>
      </c>
      <c r="U130" s="2">
        <f ca="1">RepPd!U282</f>
        <v>-1250102.1399999999</v>
      </c>
      <c r="V130" s="2">
        <f ca="1">RepPd!V282</f>
        <v>-1452898.0299999998</v>
      </c>
      <c r="W130" s="2">
        <f ca="1">RepPd!W282</f>
        <v>-1829239.9799999997</v>
      </c>
      <c r="X130" s="2">
        <f ca="1">RepPd!X282</f>
        <v>-2133043.8087999998</v>
      </c>
      <c r="Y130" s="2">
        <f ca="1">RepPd!Y282</f>
        <v>-2620955.4287999999</v>
      </c>
      <c r="Z130" s="2">
        <f ca="1">RepPd!Z282</f>
        <v>-3182180.9087999999</v>
      </c>
      <c r="AA130" s="2">
        <f ca="1">RepPd!AA282</f>
        <v>-3980583.0987999998</v>
      </c>
      <c r="AB130" s="2">
        <f ca="1">RepPd!AB282</f>
        <v>-4818082.6288000001</v>
      </c>
      <c r="AC130" s="2">
        <f ca="1">RepPd!AC282</f>
        <v>-6293060.4387999997</v>
      </c>
      <c r="AD130" s="2">
        <f ca="1">RepPd!AD282</f>
        <v>-8062763.9887999995</v>
      </c>
      <c r="AE130" s="2">
        <f ca="1">RepPd!AE282</f>
        <v>-8849094.0088</v>
      </c>
      <c r="AF130" s="2">
        <f ca="1">RepPd!AF282</f>
        <v>-9843568.5588000007</v>
      </c>
      <c r="AG130" s="2">
        <f ca="1">RepPd!AG282</f>
        <v>-11444440.648800001</v>
      </c>
      <c r="AH130" s="2">
        <f ca="1">RepPd!AH282</f>
        <v>-11444440.648800001</v>
      </c>
      <c r="AI130" s="2">
        <f ca="1">RepPd!AI282</f>
        <v>-11445360.648800001</v>
      </c>
      <c r="AJ130" s="2">
        <f ca="1">RepPd!AJ282</f>
        <v>-11445360.648800001</v>
      </c>
      <c r="AK130" s="2">
        <f ca="1">RepPd!AK282</f>
        <v>-11445360.648800001</v>
      </c>
      <c r="AL130" s="2">
        <f ca="1">RepPd!AL282</f>
        <v>-11445360.648800001</v>
      </c>
    </row>
    <row r="131" spans="2:38" ht="4.05" customHeight="1" x14ac:dyDescent="0.25"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</row>
  </sheetData>
  <conditionalFormatting sqref="A8:XFD125 A127:XFD1048576">
    <cfRule type="cellIs" dxfId="66" priority="1" operator="equal">
      <formula>0</formula>
    </cfRule>
  </conditionalFormatting>
  <conditionalFormatting sqref="A126:P126 AM126:XFD126 A1:XFD7">
    <cfRule type="cellIs" dxfId="65" priority="15" operator="equal">
      <formula>0</formula>
    </cfRule>
  </conditionalFormatting>
  <conditionalFormatting sqref="Q85:AL85">
    <cfRule type="cellIs" dxfId="64" priority="13" operator="lessThan">
      <formula>0</formula>
    </cfRule>
  </conditionalFormatting>
  <conditionalFormatting sqref="Q46:AL46">
    <cfRule type="cellIs" dxfId="63" priority="12" operator="lessThan">
      <formula>0</formula>
    </cfRule>
  </conditionalFormatting>
  <conditionalFormatting sqref="Q101:AL101">
    <cfRule type="cellIs" dxfId="62" priority="11" operator="lessThan">
      <formula>0</formula>
    </cfRule>
  </conditionalFormatting>
  <conditionalFormatting sqref="Q110:AL110">
    <cfRule type="cellIs" dxfId="61" priority="10" operator="lessThan">
      <formula>0</formula>
    </cfRule>
  </conditionalFormatting>
  <conditionalFormatting sqref="Q128:AL130">
    <cfRule type="cellIs" dxfId="60" priority="9" operator="lessThan">
      <formula>0</formula>
    </cfRule>
  </conditionalFormatting>
  <conditionalFormatting sqref="Q126:AL126">
    <cfRule type="cellIs" dxfId="59" priority="8" operator="equal">
      <formula>0</formula>
    </cfRule>
  </conditionalFormatting>
  <conditionalFormatting sqref="Q126:AL126">
    <cfRule type="cellIs" dxfId="58" priority="7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15</vt:i4>
      </vt:variant>
    </vt:vector>
  </HeadingPairs>
  <TitlesOfParts>
    <vt:vector size="15" baseType="lpstr">
      <vt:lpstr>RepPF</vt:lpstr>
      <vt:lpstr>RepP</vt:lpstr>
      <vt:lpstr>RepF</vt:lpstr>
      <vt:lpstr>Lists</vt:lpstr>
      <vt:lpstr>Items</vt:lpstr>
      <vt:lpstr>dbP</vt:lpstr>
      <vt:lpstr>dbF</vt:lpstr>
      <vt:lpstr>BSP</vt:lpstr>
      <vt:lpstr>CFP</vt:lpstr>
      <vt:lpstr>PLP</vt:lpstr>
      <vt:lpstr>RepPd</vt:lpstr>
      <vt:lpstr>BSF</vt:lpstr>
      <vt:lpstr>CFF</vt:lpstr>
      <vt:lpstr>PLF</vt:lpstr>
      <vt:lpstr>RepFd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2024-11-10T14:19:06Z</dcterms:modified>
</cp:coreProperties>
</file>